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drawings/drawing6.xml" ContentType="application/vnd.openxmlformats-officedocument.drawing+xml"/>
  <Override PartName="/xl/drawings/drawing7.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drawings/drawing5.xml" ContentType="application/vnd.openxmlformats-officedocument.drawing+xml"/>
  <Override PartName="/xl/embeddings/oleObject4.bin" ContentType="application/vnd.openxmlformats-officedocument.oleObject"/>
  <Override PartName="/xl/embeddings/oleObject3.bin" ContentType="application/vnd.openxmlformats-officedocument.oleObject"/>
  <Override PartName="/xl/drawings/drawing4.xml" ContentType="application/vnd.openxmlformats-officedocument.drawing+xml"/>
  <Override PartName="/xl/drawings/drawing3.xml" ContentType="application/vnd.openxmlformats-officedocument.drawing+xml"/>
  <Override PartName="/xl/worksheets/sheet1.xml" ContentType="application/vnd.openxmlformats-officedocument.spreadsheetml.worksheet+xml"/>
  <Override PartName="/xl/drawings/drawing2.xml" ContentType="application/vnd.openxmlformats-officedocument.drawing+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worksheets/sheet8.xml" ContentType="application/vnd.openxmlformats-officedocument.spreadsheetml.worksheet+xml"/>
  <Override PartName="/xl/worksheets/sheet9.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xl/ctrlProps/ctrlProp1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xl/ctrlProps/ctrlProp2.xml" ContentType="application/vnd.ms-excel.controlproperties+xml"/>
  <Override PartName="/xl/externalLinks/externalLink1.xml" ContentType="application/vnd.openxmlformats-officedocument.spreadsheetml.externalLink+xml"/>
  <Override PartName="/xl/ctrlProps/ctrlProp1.xml" ContentType="application/vnd.ms-excel.controlproperties+xml"/>
  <Override PartName="/xl/ctrlProps/ctrlProp4.xml" ContentType="application/vnd.ms-excel.controlproperties+xml"/>
  <Override PartName="/xl/ctrlProps/ctrlProp9.xml" ContentType="application/vnd.ms-excel.controlproperties+xml"/>
  <Override PartName="/xl/ctrlProps/ctrlProp15.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22.xml" ContentType="application/vnd.ms-excel.controlproperties+xml"/>
  <Override PartName="/xl/ctrlProps/ctrlProp21.xml" ContentType="application/vnd.ms-excel.controlproperties+xml"/>
  <Override PartName="/xl/ctrlProps/ctrlProp5.xml" ContentType="application/vnd.ms-excel.controlproperties+xml"/>
  <Override PartName="/xl/ctrlProps/ctrlProp20.xml" ContentType="application/vnd.ms-excel.controlproperties+xml"/>
  <Override PartName="/xl/ctrlProps/ctrlProp19.xml" ContentType="application/vnd.ms-excel.controlproperties+xml"/>
  <Override PartName="/xl/ctrlProps/ctrlProp3.xml" ContentType="application/vnd.ms-excel.control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digital-signature/origin" Target="_xmlsignatures/origin.sigs"/><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codeName="EstaPasta_de_trabalho"/>
  <mc:AlternateContent xmlns:mc="http://schemas.openxmlformats.org/markup-compatibility/2006">
    <mc:Choice Requires="x15">
      <x15ac:absPath xmlns:x15ac="http://schemas.microsoft.com/office/spreadsheetml/2010/11/ac" url="\\192.168.10.2\BKP Antigo EL\Engenharia\rede\Meus Documentos\ENGENHARIA\2024\OBRAS\RECONSTRUÇÃO SAO RAFAEL\DOCUMENTOS\"/>
    </mc:Choice>
  </mc:AlternateContent>
  <bookViews>
    <workbookView xWindow="0" yWindow="0" windowWidth="28800" windowHeight="12210" firstSheet="1" activeTab="7"/>
  </bookViews>
  <sheets>
    <sheet name="Analitico" sheetId="12" state="veryHidden" r:id="rId1"/>
    <sheet name="Banco" sheetId="6" r:id="rId2"/>
    <sheet name="Planilha1" sheetId="15" r:id="rId3"/>
    <sheet name="Composições" sheetId="9" r:id="rId4"/>
    <sheet name="Cotações" sheetId="10" r:id="rId5"/>
    <sheet name="Relatórios" sheetId="8" r:id="rId6"/>
    <sheet name="Busca" sheetId="7" r:id="rId7"/>
    <sheet name="P.O." sheetId="13" r:id="rId8"/>
    <sheet name="CRONO" sheetId="14" r:id="rId9"/>
  </sheets>
  <externalReferences>
    <externalReference r:id="rId10"/>
  </externalReferences>
  <definedNames>
    <definedName name="_xlnm._FilterDatabase" localSheetId="3" hidden="1">Composições!$M$10:$M$193</definedName>
    <definedName name="_xlnm._FilterDatabase" localSheetId="4" hidden="1">Cotações!$L$18:$L$173</definedName>
    <definedName name="_xlnm.Print_Area" localSheetId="3">Composições!$B$1:$J$193</definedName>
    <definedName name="_xlnm.Print_Area" localSheetId="4">Cotações!$B$1:$I$173</definedName>
    <definedName name="BUSCAR" hidden="1">Busca!$D$4</definedName>
    <definedName name="Comp.export" hidden="1">Composições!$K$10</definedName>
    <definedName name="Comp.LP.Banco" localSheetId="3" hidden="1">Composições!$B$5:$H$5</definedName>
    <definedName name="Comp.LP.Comp" localSheetId="3" hidden="1">Composições!$7:$9</definedName>
    <definedName name="Comp.LP.Ins" localSheetId="3" hidden="1">Composições!$8:$8</definedName>
    <definedName name="CONCATENAR" localSheetId="3" hidden="1">CONCATENATE(Composições!$B1," ",Composições!$C1)</definedName>
    <definedName name="CONCATENAR" localSheetId="4" hidden="1">CONCATENATE(Cotações!$B1," ",Cotações!$C1)</definedName>
    <definedName name="CONCATENAR" hidden="1">CONCATENATE(Banco!$B1," ",Banco!$C1)</definedName>
    <definedName name="CONTEM" hidden="1">Busca!$D$2</definedName>
    <definedName name="Cot.LP.Banco" hidden="1">Cotações!$6:$6</definedName>
    <definedName name="Cot.LP.Cot" hidden="1">Cotações!$12:$17</definedName>
    <definedName name="Cot.LP.Cotacao" hidden="1">Cotações!$15:$15</definedName>
    <definedName name="Cot.LP.Empresa" hidden="1">Cotações!$10:$10</definedName>
    <definedName name="Cot.LP.Indice" hidden="1">Cotações!$8:$8</definedName>
    <definedName name="DATABASE" hidden="1">Banco!$B$3</definedName>
    <definedName name="DATAEMISSAO" hidden="1">Banco!$D$4</definedName>
    <definedName name="DATART" hidden="1">Banco!$B$4</definedName>
    <definedName name="EMPRESAS" hidden="1">OFFSET(Cotações!$B$25,1,0):OFFSET(Cotações!$H$41,-1,0)</definedName>
    <definedName name="FiltroComp" hidden="1">Composições!$M$10:$M$193</definedName>
    <definedName name="FiltroCot" hidden="1">Cotações!$L$18:$L$173</definedName>
    <definedName name="INDICES" hidden="1">OFFSET(Cotações!$B$20,1,0):OFFSET(Cotações!$I$24,-1,0)</definedName>
    <definedName name="LINKBANCO" localSheetId="3" hidden="1">HYPERLINK("#SINAPI!B" &amp; MATCH(Relatórios!$A1&amp;" - "&amp;Relatórios!$F1,Composições!$K:$K,0),"LINK")</definedName>
    <definedName name="LINKBANCO" localSheetId="4" hidden="1">HYPERLINK("#SINAPI!B" &amp; MATCH(Relatórios!$A1&amp;" - "&amp;Relatórios!$F1,Cotações!#REF!,0),"LINK")</definedName>
    <definedName name="LOCALIDADE" hidden="1">Banco!$D$3</definedName>
    <definedName name="NAOCONTEM" hidden="1">Busca!$D$3</definedName>
    <definedName name="NCOMPOSICOES" hidden="1">15</definedName>
    <definedName name="NCOTACOES" hidden="1">13</definedName>
    <definedName name="NEMPRESAS" hidden="1">15</definedName>
    <definedName name="NINDICES" hidden="1">3</definedName>
    <definedName name="NRELATORIOS" hidden="1">COUNTA(Relatórios!$A:$A)-2</definedName>
    <definedName name="NumerEmpresa" hidden="1">15</definedName>
    <definedName name="NumerIndice" hidden="1">3</definedName>
    <definedName name="Objeto" hidden="1">"Referência"</definedName>
    <definedName name="RelatoriosFontes" hidden="1">OFFSET(Relatórios!$A$5,1,0,NRELATORIOS)</definedName>
    <definedName name="SENHAGT" hidden="1">"PM2CAIXA"</definedName>
    <definedName name="TIPOORCAMENTO" hidden="1">IF(VALUE([1]MENU!$O$3)=2,"Licitado","Proposto")</definedName>
    <definedName name="_xlnm.Print_Titles" localSheetId="1">Banco!$5:$5</definedName>
    <definedName name="_xlnm.Print_Titles" localSheetId="6">Busca!$5:$5</definedName>
    <definedName name="_xlnm.Print_Titles" localSheetId="3">Composições!$10:$10</definedName>
    <definedName name="_xlnm.Print_Titles" localSheetId="8">CRONO!$1:$16</definedName>
    <definedName name="_xlnm.Print_Titles" localSheetId="7">P.O.!$1:$11</definedName>
    <definedName name="_xlnm.Print_Titles" localSheetId="5">Relatórios!$5:$5</definedName>
    <definedName name="Versao" localSheetId="8" hidden="1">#REF!</definedName>
    <definedName name="Versao" hidden="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9980" i="6" l="1"/>
  <c r="A19981" i="6"/>
  <c r="A19982" i="6"/>
  <c r="A19983" i="6"/>
  <c r="A19984" i="6"/>
  <c r="A19985" i="6"/>
  <c r="A19986" i="6"/>
  <c r="A19987" i="6"/>
  <c r="A19988" i="6"/>
  <c r="A19989" i="6"/>
  <c r="A19990" i="6"/>
  <c r="A19991" i="6"/>
  <c r="A19992" i="6"/>
  <c r="A19993" i="6"/>
  <c r="A19994" i="6"/>
  <c r="A19995" i="6"/>
  <c r="A19996" i="6"/>
  <c r="A19997" i="6"/>
  <c r="A19998" i="6"/>
  <c r="A19999" i="6"/>
  <c r="A20000" i="6"/>
  <c r="A20001" i="6"/>
  <c r="A20002" i="6"/>
  <c r="A20003" i="6"/>
  <c r="A20004" i="6"/>
  <c r="A20005" i="6"/>
  <c r="A20006" i="6"/>
  <c r="A20007" i="6"/>
  <c r="A20008" i="6"/>
  <c r="A20009" i="6"/>
  <c r="A20010" i="6"/>
  <c r="A20011" i="6"/>
  <c r="A20012" i="6"/>
  <c r="A20013" i="6"/>
  <c r="A20014" i="6"/>
  <c r="A20015" i="6"/>
  <c r="A20016" i="6"/>
  <c r="A20017" i="6"/>
  <c r="A20018" i="6"/>
  <c r="A20019" i="6"/>
  <c r="A20020" i="6"/>
  <c r="A20021" i="6"/>
  <c r="A20022" i="6"/>
  <c r="A20023" i="6"/>
  <c r="A20024" i="6"/>
  <c r="A20025" i="6"/>
  <c r="A20026" i="6"/>
  <c r="A20027" i="6"/>
  <c r="A20028" i="6"/>
  <c r="A20029" i="6"/>
  <c r="A20030" i="6"/>
  <c r="A20031" i="6"/>
  <c r="A20032" i="6"/>
  <c r="A20033" i="6"/>
  <c r="A20034" i="6"/>
  <c r="A20035" i="6"/>
  <c r="A20036" i="6"/>
  <c r="A20037" i="6"/>
  <c r="A20038" i="6"/>
  <c r="A20039" i="6"/>
  <c r="A20040" i="6"/>
  <c r="A20041" i="6"/>
  <c r="A20042" i="6"/>
  <c r="A20043" i="6"/>
  <c r="A20044" i="6"/>
  <c r="A20045" i="6"/>
  <c r="A20046" i="6"/>
  <c r="A20047" i="6"/>
  <c r="A20048" i="6"/>
  <c r="A20049" i="6"/>
  <c r="A20050" i="6"/>
  <c r="A20051" i="6"/>
  <c r="A20052" i="6"/>
  <c r="A20053" i="6"/>
  <c r="A20054" i="6"/>
  <c r="A20055" i="6"/>
  <c r="A20056" i="6"/>
  <c r="A20057" i="6"/>
  <c r="A20058" i="6"/>
  <c r="A20059" i="6"/>
  <c r="A20060" i="6"/>
  <c r="A20061" i="6"/>
  <c r="A20062" i="6"/>
  <c r="A20063" i="6"/>
  <c r="A20064" i="6"/>
  <c r="A20065" i="6"/>
  <c r="A20066" i="6"/>
  <c r="A20067" i="6"/>
  <c r="A20068" i="6"/>
  <c r="A20069" i="6"/>
  <c r="A20070" i="6"/>
  <c r="A20071" i="6"/>
  <c r="A20072" i="6"/>
  <c r="A20073" i="6"/>
  <c r="A20074" i="6"/>
  <c r="A20075" i="6"/>
  <c r="A20076" i="6"/>
  <c r="A20077" i="6"/>
  <c r="A20078" i="6"/>
  <c r="A20079" i="6"/>
  <c r="A20080" i="6"/>
  <c r="A20081" i="6"/>
  <c r="A20082" i="6"/>
  <c r="A20083" i="6"/>
  <c r="A20084" i="6"/>
  <c r="A20085" i="6"/>
  <c r="A20086" i="6"/>
  <c r="A20087" i="6"/>
  <c r="A20088" i="6"/>
  <c r="A20089" i="6"/>
  <c r="A20090" i="6"/>
  <c r="A20091" i="6"/>
  <c r="A20092" i="6"/>
  <c r="A20093" i="6"/>
  <c r="A20094" i="6"/>
  <c r="A20095" i="6"/>
  <c r="A20096" i="6"/>
  <c r="A20097" i="6"/>
  <c r="A20098" i="6"/>
  <c r="A20099" i="6"/>
  <c r="A20100" i="6"/>
  <c r="A20101" i="6"/>
  <c r="A20102" i="6"/>
  <c r="A20103" i="6"/>
  <c r="A20104" i="6"/>
  <c r="A20105" i="6"/>
  <c r="A20106" i="6"/>
  <c r="A20107" i="6"/>
  <c r="A20108" i="6"/>
  <c r="A20109" i="6"/>
  <c r="A16428" i="6"/>
  <c r="A16429" i="6"/>
  <c r="A16430" i="6"/>
  <c r="A16431" i="6"/>
  <c r="A16432" i="6"/>
  <c r="A16433" i="6"/>
  <c r="A16434" i="6"/>
  <c r="A16435" i="6"/>
  <c r="A16436" i="6"/>
  <c r="A16437" i="6"/>
  <c r="A16438" i="6"/>
  <c r="A16439" i="6"/>
  <c r="A16440" i="6"/>
  <c r="A16441" i="6"/>
  <c r="A16442" i="6"/>
  <c r="A16443" i="6"/>
  <c r="A16444" i="6"/>
  <c r="A16445" i="6"/>
  <c r="A16446" i="6"/>
  <c r="A16447" i="6"/>
  <c r="A16448" i="6"/>
  <c r="A16449" i="6"/>
  <c r="A16450" i="6"/>
  <c r="A16451" i="6"/>
  <c r="A16452" i="6"/>
  <c r="A16453" i="6"/>
  <c r="A16454" i="6"/>
  <c r="A16455" i="6"/>
  <c r="A16456" i="6"/>
  <c r="A16457" i="6"/>
  <c r="A16458" i="6"/>
  <c r="A16459" i="6"/>
  <c r="A16460" i="6"/>
  <c r="A16461" i="6"/>
  <c r="A16462" i="6"/>
  <c r="A16463" i="6"/>
  <c r="A16464" i="6"/>
  <c r="A16465" i="6"/>
  <c r="A16466" i="6"/>
  <c r="A16467" i="6"/>
  <c r="A16468" i="6"/>
  <c r="A16469" i="6"/>
  <c r="A16470" i="6"/>
  <c r="A16471" i="6"/>
  <c r="A16472" i="6"/>
  <c r="A16473" i="6"/>
  <c r="A16474" i="6"/>
  <c r="A16475" i="6"/>
  <c r="A16476" i="6"/>
  <c r="A16477" i="6"/>
  <c r="A16478" i="6"/>
  <c r="A16479" i="6"/>
  <c r="A16480" i="6"/>
  <c r="A16481" i="6"/>
  <c r="A16482" i="6"/>
  <c r="A16483" i="6"/>
  <c r="A16484" i="6"/>
  <c r="A16485" i="6"/>
  <c r="A16486" i="6"/>
  <c r="A16487" i="6"/>
  <c r="A16488" i="6"/>
  <c r="A16489" i="6"/>
  <c r="A16490" i="6"/>
  <c r="A16491" i="6"/>
  <c r="A16492" i="6"/>
  <c r="A16493" i="6"/>
  <c r="A16494" i="6"/>
  <c r="A16495" i="6"/>
  <c r="A16496" i="6"/>
  <c r="A16497" i="6"/>
  <c r="A16498" i="6"/>
  <c r="A16499" i="6"/>
  <c r="A16500" i="6"/>
  <c r="A16501" i="6"/>
  <c r="A16502" i="6"/>
  <c r="A16503" i="6"/>
  <c r="A16504" i="6"/>
  <c r="A16505" i="6"/>
  <c r="A16506" i="6"/>
  <c r="A16507" i="6"/>
  <c r="A16508" i="6"/>
  <c r="A16509" i="6"/>
  <c r="A16510" i="6"/>
  <c r="A16511" i="6"/>
  <c r="A16512" i="6"/>
  <c r="A16513" i="6"/>
  <c r="A16514" i="6"/>
  <c r="A16515" i="6"/>
  <c r="A16516" i="6"/>
  <c r="A16517" i="6"/>
  <c r="A16518" i="6"/>
  <c r="A16519" i="6"/>
  <c r="A16520" i="6"/>
  <c r="A16521" i="6"/>
  <c r="A16522" i="6"/>
  <c r="A16523" i="6"/>
  <c r="A16524" i="6"/>
  <c r="A16525" i="6"/>
  <c r="A16526" i="6"/>
  <c r="A16527" i="6"/>
  <c r="A16528" i="6"/>
  <c r="A16529" i="6"/>
  <c r="A16530" i="6"/>
  <c r="A16531" i="6"/>
  <c r="A16532" i="6"/>
  <c r="A16533" i="6"/>
  <c r="A16534" i="6"/>
  <c r="A16535" i="6"/>
  <c r="A16536" i="6"/>
  <c r="A16537" i="6"/>
  <c r="A16538" i="6"/>
  <c r="A16539" i="6"/>
  <c r="A16540" i="6"/>
  <c r="A16541" i="6"/>
  <c r="A16542" i="6"/>
  <c r="A16543" i="6"/>
  <c r="A16544" i="6"/>
  <c r="A16545" i="6"/>
  <c r="A16546" i="6"/>
  <c r="A16547" i="6"/>
  <c r="A16548" i="6"/>
  <c r="A16549" i="6"/>
  <c r="A16550" i="6"/>
  <c r="A16551" i="6"/>
  <c r="A16552" i="6"/>
  <c r="A16553" i="6"/>
  <c r="A16554" i="6"/>
  <c r="A16555" i="6"/>
  <c r="A16556" i="6"/>
  <c r="A16557" i="6"/>
  <c r="A16558" i="6"/>
  <c r="A16559" i="6"/>
  <c r="A16560" i="6"/>
  <c r="A16561" i="6"/>
  <c r="A16562" i="6"/>
  <c r="A16563" i="6"/>
  <c r="A16564" i="6"/>
  <c r="A16565" i="6"/>
  <c r="A16566" i="6"/>
  <c r="A16567" i="6"/>
  <c r="A16568" i="6"/>
  <c r="A16569" i="6"/>
  <c r="A16570" i="6"/>
  <c r="A16571" i="6"/>
  <c r="A16572" i="6"/>
  <c r="A16573" i="6"/>
  <c r="A16574" i="6"/>
  <c r="A16575" i="6"/>
  <c r="A16576" i="6"/>
  <c r="A16577" i="6"/>
  <c r="A16578" i="6"/>
  <c r="A16579" i="6"/>
  <c r="A16580" i="6"/>
  <c r="A16581" i="6"/>
  <c r="A16582" i="6"/>
  <c r="A16583" i="6"/>
  <c r="A16584" i="6"/>
  <c r="A16585" i="6"/>
  <c r="A16586" i="6"/>
  <c r="A16587" i="6"/>
  <c r="A16588" i="6"/>
  <c r="A16589" i="6"/>
  <c r="A16590" i="6"/>
  <c r="A16591" i="6"/>
  <c r="A16592" i="6"/>
  <c r="A16593" i="6"/>
  <c r="A16594" i="6"/>
  <c r="A16595" i="6"/>
  <c r="A16596" i="6"/>
  <c r="A16597" i="6"/>
  <c r="A16598" i="6"/>
  <c r="A16599" i="6"/>
  <c r="A16600" i="6"/>
  <c r="A16601" i="6"/>
  <c r="A16602" i="6"/>
  <c r="A16603" i="6"/>
  <c r="A16604" i="6"/>
  <c r="A16605" i="6"/>
  <c r="A16606" i="6"/>
  <c r="A16607" i="6"/>
  <c r="A16608" i="6"/>
  <c r="A16609" i="6"/>
  <c r="A16610" i="6"/>
  <c r="A16611" i="6"/>
  <c r="A16612" i="6"/>
  <c r="A16613" i="6"/>
  <c r="A16614" i="6"/>
  <c r="A16615" i="6"/>
  <c r="A16616" i="6"/>
  <c r="A16617" i="6"/>
  <c r="A16618" i="6"/>
  <c r="A16619" i="6"/>
  <c r="A16620" i="6"/>
  <c r="A16621" i="6"/>
  <c r="A16622" i="6"/>
  <c r="A16623" i="6"/>
  <c r="A16624" i="6"/>
  <c r="A16625" i="6"/>
  <c r="A16626" i="6"/>
  <c r="A16627" i="6"/>
  <c r="A16628" i="6"/>
  <c r="A16629" i="6"/>
  <c r="A16630" i="6"/>
  <c r="A16631" i="6"/>
  <c r="A16632" i="6"/>
  <c r="A16633" i="6"/>
  <c r="A16634" i="6"/>
  <c r="A16635" i="6"/>
  <c r="A16636" i="6"/>
  <c r="A16637" i="6"/>
  <c r="A16638" i="6"/>
  <c r="A16639" i="6"/>
  <c r="A16640" i="6"/>
  <c r="A16641" i="6"/>
  <c r="A16642" i="6"/>
  <c r="A16643" i="6"/>
  <c r="A16644" i="6"/>
  <c r="A16645" i="6"/>
  <c r="A16646" i="6"/>
  <c r="A16647" i="6"/>
  <c r="A16648" i="6"/>
  <c r="A16649" i="6"/>
  <c r="A16650" i="6"/>
  <c r="A16651" i="6"/>
  <c r="A16652" i="6"/>
  <c r="A16653" i="6"/>
  <c r="A16654" i="6"/>
  <c r="A16655" i="6"/>
  <c r="A16656" i="6"/>
  <c r="A16657" i="6"/>
  <c r="A16658" i="6"/>
  <c r="A16659" i="6"/>
  <c r="A16660" i="6"/>
  <c r="A16661" i="6"/>
  <c r="A16662" i="6"/>
  <c r="A16663" i="6"/>
  <c r="A16664" i="6"/>
  <c r="A16665" i="6"/>
  <c r="A16666" i="6"/>
  <c r="A16667" i="6"/>
  <c r="A16668" i="6"/>
  <c r="A16669" i="6"/>
  <c r="A16670" i="6"/>
  <c r="A16671" i="6"/>
  <c r="A16672" i="6"/>
  <c r="A16673" i="6"/>
  <c r="A16674" i="6"/>
  <c r="A16675" i="6"/>
  <c r="A16676" i="6"/>
  <c r="A16677" i="6"/>
  <c r="A16678" i="6"/>
  <c r="A16679" i="6"/>
  <c r="A16680" i="6"/>
  <c r="A16681" i="6"/>
  <c r="A16682" i="6"/>
  <c r="A16683" i="6"/>
  <c r="A16684" i="6"/>
  <c r="A16685" i="6"/>
  <c r="A16686" i="6"/>
  <c r="A16687" i="6"/>
  <c r="A16688" i="6"/>
  <c r="A16689" i="6"/>
  <c r="A16690" i="6"/>
  <c r="A16691" i="6"/>
  <c r="A16692" i="6"/>
  <c r="A16693" i="6"/>
  <c r="A16694" i="6"/>
  <c r="A16695" i="6"/>
  <c r="A16696" i="6"/>
  <c r="A16697" i="6"/>
  <c r="A16698" i="6"/>
  <c r="A16699" i="6"/>
  <c r="A16700" i="6"/>
  <c r="A16701" i="6"/>
  <c r="A16702" i="6"/>
  <c r="A16703" i="6"/>
  <c r="A16704" i="6"/>
  <c r="A16705" i="6"/>
  <c r="A16706" i="6"/>
  <c r="A16707" i="6"/>
  <c r="A16708" i="6"/>
  <c r="A16709" i="6"/>
  <c r="A16710" i="6"/>
  <c r="A16711" i="6"/>
  <c r="A16712" i="6"/>
  <c r="A16713" i="6"/>
  <c r="A16714" i="6"/>
  <c r="A16715" i="6"/>
  <c r="A16716" i="6"/>
  <c r="A16717" i="6"/>
  <c r="A16718" i="6"/>
  <c r="A16719" i="6"/>
  <c r="A16720" i="6"/>
  <c r="A16721" i="6"/>
  <c r="A16722" i="6"/>
  <c r="A16723" i="6"/>
  <c r="A16724" i="6"/>
  <c r="A16725" i="6"/>
  <c r="A16726" i="6"/>
  <c r="A16727" i="6"/>
  <c r="A16728" i="6"/>
  <c r="A16729" i="6"/>
  <c r="A16730" i="6"/>
  <c r="A16731" i="6"/>
  <c r="A16732" i="6"/>
  <c r="A16733" i="6"/>
  <c r="A16734" i="6"/>
  <c r="A16735" i="6"/>
  <c r="A16736" i="6"/>
  <c r="A16737" i="6"/>
  <c r="A16738" i="6"/>
  <c r="A16739" i="6"/>
  <c r="A16740" i="6"/>
  <c r="A16741" i="6"/>
  <c r="A16742" i="6"/>
  <c r="A16743" i="6"/>
  <c r="A16744" i="6"/>
  <c r="A16745" i="6"/>
  <c r="A16746" i="6"/>
  <c r="A16747" i="6"/>
  <c r="A16748" i="6"/>
  <c r="A16749" i="6"/>
  <c r="A16750" i="6"/>
  <c r="A16751" i="6"/>
  <c r="A16752" i="6"/>
  <c r="A16753" i="6"/>
  <c r="A16754" i="6"/>
  <c r="A16755" i="6"/>
  <c r="A16756" i="6"/>
  <c r="A16757" i="6"/>
  <c r="A16758" i="6"/>
  <c r="A16759" i="6"/>
  <c r="A16760" i="6"/>
  <c r="A16761" i="6"/>
  <c r="A16762" i="6"/>
  <c r="A16763" i="6"/>
  <c r="A16764" i="6"/>
  <c r="A16765" i="6"/>
  <c r="A16766" i="6"/>
  <c r="A16767" i="6"/>
  <c r="A16768" i="6"/>
  <c r="A16769" i="6"/>
  <c r="A16770" i="6"/>
  <c r="A16771" i="6"/>
  <c r="A16772" i="6"/>
  <c r="A16773" i="6"/>
  <c r="A16774" i="6"/>
  <c r="A16775" i="6"/>
  <c r="A16776" i="6"/>
  <c r="A16777" i="6"/>
  <c r="A16778" i="6"/>
  <c r="A16779" i="6"/>
  <c r="A16780" i="6"/>
  <c r="A16781" i="6"/>
  <c r="A16782" i="6"/>
  <c r="A16783" i="6"/>
  <c r="A16784" i="6"/>
  <c r="A16785" i="6"/>
  <c r="A16786" i="6"/>
  <c r="A16787" i="6"/>
  <c r="A16788" i="6"/>
  <c r="A16789" i="6"/>
  <c r="A16790" i="6"/>
  <c r="A16791" i="6"/>
  <c r="A16792" i="6"/>
  <c r="A16793" i="6"/>
  <c r="A16794" i="6"/>
  <c r="A16795" i="6"/>
  <c r="A16796" i="6"/>
  <c r="A16797" i="6"/>
  <c r="A16798" i="6"/>
  <c r="A16799" i="6"/>
  <c r="A16800" i="6"/>
  <c r="A16801" i="6"/>
  <c r="A16802" i="6"/>
  <c r="A16803" i="6"/>
  <c r="A16804" i="6"/>
  <c r="A16805" i="6"/>
  <c r="A16806" i="6"/>
  <c r="A16807" i="6"/>
  <c r="A16808" i="6"/>
  <c r="A16809" i="6"/>
  <c r="A16810" i="6"/>
  <c r="A16811" i="6"/>
  <c r="A16812" i="6"/>
  <c r="A16813" i="6"/>
  <c r="A16814" i="6"/>
  <c r="A16815" i="6"/>
  <c r="A16816" i="6"/>
  <c r="A16817" i="6"/>
  <c r="A16818" i="6"/>
  <c r="A16819" i="6"/>
  <c r="A16820" i="6"/>
  <c r="A16821" i="6"/>
  <c r="A16822" i="6"/>
  <c r="A16823" i="6"/>
  <c r="A16824" i="6"/>
  <c r="A16825" i="6"/>
  <c r="A16826" i="6"/>
  <c r="A16827" i="6"/>
  <c r="A16828" i="6"/>
  <c r="A16829" i="6"/>
  <c r="A16830" i="6"/>
  <c r="A16831" i="6"/>
  <c r="A16832" i="6"/>
  <c r="A16833" i="6"/>
  <c r="A16834" i="6"/>
  <c r="A16835" i="6"/>
  <c r="A16836" i="6"/>
  <c r="A16837" i="6"/>
  <c r="A16838" i="6"/>
  <c r="A16839" i="6"/>
  <c r="A16840" i="6"/>
  <c r="A16841" i="6"/>
  <c r="A16842" i="6"/>
  <c r="A16843" i="6"/>
  <c r="A16844" i="6"/>
  <c r="A16845" i="6"/>
  <c r="A16846" i="6"/>
  <c r="A16847" i="6"/>
  <c r="A16848" i="6"/>
  <c r="A16849" i="6"/>
  <c r="A16850" i="6"/>
  <c r="A16851" i="6"/>
  <c r="A16852" i="6"/>
  <c r="A16853" i="6"/>
  <c r="A16854" i="6"/>
  <c r="A16855" i="6"/>
  <c r="A16856" i="6"/>
  <c r="A16857" i="6"/>
  <c r="A16858" i="6"/>
  <c r="A16859" i="6"/>
  <c r="A16860" i="6"/>
  <c r="A16861" i="6"/>
  <c r="A16862" i="6"/>
  <c r="A16863" i="6"/>
  <c r="A16864" i="6"/>
  <c r="A16865" i="6"/>
  <c r="A16866" i="6"/>
  <c r="A16867" i="6"/>
  <c r="A16868" i="6"/>
  <c r="A16869" i="6"/>
  <c r="A16870" i="6"/>
  <c r="A16871" i="6"/>
  <c r="A16872" i="6"/>
  <c r="A16873" i="6"/>
  <c r="A16874" i="6"/>
  <c r="A16875" i="6"/>
  <c r="A16876" i="6"/>
  <c r="A16877" i="6"/>
  <c r="A16878" i="6"/>
  <c r="A16879" i="6"/>
  <c r="A16880" i="6"/>
  <c r="A16881" i="6"/>
  <c r="A16882" i="6"/>
  <c r="A16883" i="6"/>
  <c r="A16884" i="6"/>
  <c r="A16885" i="6"/>
  <c r="A16886" i="6"/>
  <c r="A16887" i="6"/>
  <c r="A16888" i="6"/>
  <c r="A16889" i="6"/>
  <c r="A16890" i="6"/>
  <c r="A16891" i="6"/>
  <c r="A16892" i="6"/>
  <c r="A16893" i="6"/>
  <c r="A16894" i="6"/>
  <c r="A16895" i="6"/>
  <c r="A16896" i="6"/>
  <c r="A16897" i="6"/>
  <c r="A16898" i="6"/>
  <c r="A16899" i="6"/>
  <c r="A16900" i="6"/>
  <c r="A16901" i="6"/>
  <c r="A16902" i="6"/>
  <c r="A16903" i="6"/>
  <c r="A16904" i="6"/>
  <c r="A16905" i="6"/>
  <c r="A16906" i="6"/>
  <c r="A16907" i="6"/>
  <c r="A16908" i="6"/>
  <c r="A16909" i="6"/>
  <c r="A16910" i="6"/>
  <c r="A16911" i="6"/>
  <c r="A16912" i="6"/>
  <c r="A16913" i="6"/>
  <c r="A16914" i="6"/>
  <c r="A16915" i="6"/>
  <c r="A16916" i="6"/>
  <c r="A16917" i="6"/>
  <c r="A16918" i="6"/>
  <c r="A16919" i="6"/>
  <c r="A16920" i="6"/>
  <c r="A16921" i="6"/>
  <c r="A16922" i="6"/>
  <c r="A16923" i="6"/>
  <c r="A16924" i="6"/>
  <c r="A16925" i="6"/>
  <c r="A16926" i="6"/>
  <c r="A16927" i="6"/>
  <c r="A16928" i="6"/>
  <c r="A16929" i="6"/>
  <c r="A16930" i="6"/>
  <c r="A16931" i="6"/>
  <c r="A16932" i="6"/>
  <c r="A16933" i="6"/>
  <c r="A16934" i="6"/>
  <c r="A16935" i="6"/>
  <c r="A16936" i="6"/>
  <c r="A16937" i="6"/>
  <c r="A16938" i="6"/>
  <c r="A16939" i="6"/>
  <c r="A16940" i="6"/>
  <c r="A16941" i="6"/>
  <c r="A16942" i="6"/>
  <c r="A16943" i="6"/>
  <c r="A16944" i="6"/>
  <c r="A16945" i="6"/>
  <c r="A16946" i="6"/>
  <c r="A16947" i="6"/>
  <c r="A16948" i="6"/>
  <c r="A16949" i="6"/>
  <c r="A16950" i="6"/>
  <c r="A16951" i="6"/>
  <c r="A16952" i="6"/>
  <c r="A16953" i="6"/>
  <c r="A16954" i="6"/>
  <c r="A16955" i="6"/>
  <c r="A16956" i="6"/>
  <c r="A16957" i="6"/>
  <c r="A16958" i="6"/>
  <c r="A16959" i="6"/>
  <c r="A16960" i="6"/>
  <c r="A16961" i="6"/>
  <c r="A16962" i="6"/>
  <c r="A16963" i="6"/>
  <c r="A16964" i="6"/>
  <c r="A16965" i="6"/>
  <c r="A16966" i="6"/>
  <c r="A16967" i="6"/>
  <c r="A16968" i="6"/>
  <c r="A16969" i="6"/>
  <c r="A16970" i="6"/>
  <c r="A16971" i="6"/>
  <c r="A16972" i="6"/>
  <c r="A16973" i="6"/>
  <c r="A16974" i="6"/>
  <c r="A16975" i="6"/>
  <c r="A16976" i="6"/>
  <c r="A16977" i="6"/>
  <c r="A16978" i="6"/>
  <c r="A16979" i="6"/>
  <c r="A16980" i="6"/>
  <c r="A16981" i="6"/>
  <c r="A16982" i="6"/>
  <c r="A16983" i="6"/>
  <c r="A16984" i="6"/>
  <c r="A16985" i="6"/>
  <c r="A16986" i="6"/>
  <c r="A16987" i="6"/>
  <c r="A16988" i="6"/>
  <c r="A16989" i="6"/>
  <c r="A16990" i="6"/>
  <c r="A16991" i="6"/>
  <c r="A16992" i="6"/>
  <c r="A16993" i="6"/>
  <c r="A16994" i="6"/>
  <c r="A16995" i="6"/>
  <c r="A16996" i="6"/>
  <c r="A16997" i="6"/>
  <c r="A16998" i="6"/>
  <c r="A16999" i="6"/>
  <c r="A17000" i="6"/>
  <c r="A17001" i="6"/>
  <c r="A17002" i="6"/>
  <c r="A17003" i="6"/>
  <c r="A17004" i="6"/>
  <c r="A17005" i="6"/>
  <c r="A17006" i="6"/>
  <c r="A17007" i="6"/>
  <c r="A17008" i="6"/>
  <c r="A17009" i="6"/>
  <c r="A17010" i="6"/>
  <c r="A17011" i="6"/>
  <c r="A17012" i="6"/>
  <c r="A17013" i="6"/>
  <c r="A17014" i="6"/>
  <c r="A17015" i="6"/>
  <c r="A17016" i="6"/>
  <c r="A17017" i="6"/>
  <c r="A17018" i="6"/>
  <c r="A17019" i="6"/>
  <c r="A17020" i="6"/>
  <c r="A17021" i="6"/>
  <c r="A17022" i="6"/>
  <c r="A17023" i="6"/>
  <c r="A17024" i="6"/>
  <c r="A17025" i="6"/>
  <c r="A17026" i="6"/>
  <c r="A17027" i="6"/>
  <c r="A17028" i="6"/>
  <c r="A17029" i="6"/>
  <c r="A17030" i="6"/>
  <c r="A17031" i="6"/>
  <c r="A17032" i="6"/>
  <c r="A17033" i="6"/>
  <c r="A17034" i="6"/>
  <c r="A17035" i="6"/>
  <c r="A17036" i="6"/>
  <c r="A17037" i="6"/>
  <c r="A17038" i="6"/>
  <c r="A17039" i="6"/>
  <c r="A17040" i="6"/>
  <c r="A17041" i="6"/>
  <c r="A17042" i="6"/>
  <c r="A17043" i="6"/>
  <c r="A17044" i="6"/>
  <c r="A17045" i="6"/>
  <c r="A17046" i="6"/>
  <c r="A17047" i="6"/>
  <c r="A17048" i="6"/>
  <c r="A17049" i="6"/>
  <c r="A17050" i="6"/>
  <c r="A17051" i="6"/>
  <c r="A17052" i="6"/>
  <c r="A17053" i="6"/>
  <c r="A17054" i="6"/>
  <c r="A17055" i="6"/>
  <c r="A17056" i="6"/>
  <c r="A17057" i="6"/>
  <c r="A17058" i="6"/>
  <c r="A17059" i="6"/>
  <c r="A17060" i="6"/>
  <c r="A17061" i="6"/>
  <c r="A17062" i="6"/>
  <c r="A17063" i="6"/>
  <c r="A17064" i="6"/>
  <c r="A17065" i="6"/>
  <c r="A17066" i="6"/>
  <c r="A17067" i="6"/>
  <c r="A17068" i="6"/>
  <c r="A17069" i="6"/>
  <c r="A17070" i="6"/>
  <c r="A17071" i="6"/>
  <c r="A17072" i="6"/>
  <c r="A17073" i="6"/>
  <c r="A17074" i="6"/>
  <c r="A17075" i="6"/>
  <c r="A17076" i="6"/>
  <c r="A17077" i="6"/>
  <c r="A17078" i="6"/>
  <c r="A17079" i="6"/>
  <c r="A17080" i="6"/>
  <c r="A17081" i="6"/>
  <c r="A17082" i="6"/>
  <c r="A17083" i="6"/>
  <c r="A17084" i="6"/>
  <c r="A17085" i="6"/>
  <c r="A17086" i="6"/>
  <c r="A17087" i="6"/>
  <c r="A17088" i="6"/>
  <c r="A17089" i="6"/>
  <c r="A17090" i="6"/>
  <c r="A17091" i="6"/>
  <c r="A17092" i="6"/>
  <c r="A17093" i="6"/>
  <c r="A17094" i="6"/>
  <c r="A17095" i="6"/>
  <c r="A17096" i="6"/>
  <c r="A17097" i="6"/>
  <c r="A17098" i="6"/>
  <c r="A17099" i="6"/>
  <c r="A17100" i="6"/>
  <c r="A17101" i="6"/>
  <c r="A17102" i="6"/>
  <c r="A17103" i="6"/>
  <c r="A17104" i="6"/>
  <c r="A17105" i="6"/>
  <c r="A17106" i="6"/>
  <c r="A17107" i="6"/>
  <c r="A17108" i="6"/>
  <c r="A17109" i="6"/>
  <c r="A17110" i="6"/>
  <c r="A17111" i="6"/>
  <c r="A17112" i="6"/>
  <c r="A17113" i="6"/>
  <c r="A17114" i="6"/>
  <c r="A17115" i="6"/>
  <c r="A17116" i="6"/>
  <c r="A17117" i="6"/>
  <c r="A17118" i="6"/>
  <c r="A17119" i="6"/>
  <c r="A17120" i="6"/>
  <c r="A17121" i="6"/>
  <c r="A17122" i="6"/>
  <c r="A17123" i="6"/>
  <c r="A17124" i="6"/>
  <c r="A17125" i="6"/>
  <c r="A17126" i="6"/>
  <c r="A17127" i="6"/>
  <c r="A17128" i="6"/>
  <c r="A17129" i="6"/>
  <c r="A17130" i="6"/>
  <c r="A17131" i="6"/>
  <c r="A17132" i="6"/>
  <c r="A17133" i="6"/>
  <c r="A17134" i="6"/>
  <c r="A17135" i="6"/>
  <c r="A17136" i="6"/>
  <c r="A17137" i="6"/>
  <c r="A17138" i="6"/>
  <c r="A17139" i="6"/>
  <c r="A17140" i="6"/>
  <c r="A17141" i="6"/>
  <c r="A17142" i="6"/>
  <c r="A17143" i="6"/>
  <c r="A17144" i="6"/>
  <c r="A17145" i="6"/>
  <c r="A17146" i="6"/>
  <c r="A17147" i="6"/>
  <c r="A17148" i="6"/>
  <c r="A17149" i="6"/>
  <c r="A17150" i="6"/>
  <c r="A17151" i="6"/>
  <c r="A17152" i="6"/>
  <c r="A17153" i="6"/>
  <c r="A17154" i="6"/>
  <c r="A17155" i="6"/>
  <c r="A17156" i="6"/>
  <c r="A17157" i="6"/>
  <c r="A17158" i="6"/>
  <c r="A17159" i="6"/>
  <c r="A17160" i="6"/>
  <c r="A17161" i="6"/>
  <c r="A17162" i="6"/>
  <c r="A17163" i="6"/>
  <c r="A17164" i="6"/>
  <c r="A17165" i="6"/>
  <c r="A17166" i="6"/>
  <c r="A17167" i="6"/>
  <c r="A17168" i="6"/>
  <c r="A17169" i="6"/>
  <c r="A17170" i="6"/>
  <c r="A17171" i="6"/>
  <c r="A17172" i="6"/>
  <c r="A17173" i="6"/>
  <c r="A17174" i="6"/>
  <c r="A17175" i="6"/>
  <c r="A17176" i="6"/>
  <c r="A17177" i="6"/>
  <c r="A17178" i="6"/>
  <c r="A17179" i="6"/>
  <c r="A17180" i="6"/>
  <c r="A17181" i="6"/>
  <c r="A17182" i="6"/>
  <c r="A17183" i="6"/>
  <c r="A17184" i="6"/>
  <c r="A17185" i="6"/>
  <c r="A17186" i="6"/>
  <c r="A17187" i="6"/>
  <c r="A17188" i="6"/>
  <c r="A17189" i="6"/>
  <c r="A17190" i="6"/>
  <c r="A17191" i="6"/>
  <c r="A17192" i="6"/>
  <c r="A17193" i="6"/>
  <c r="A17194" i="6"/>
  <c r="A17195" i="6"/>
  <c r="A17196" i="6"/>
  <c r="A17197" i="6"/>
  <c r="A17198" i="6"/>
  <c r="A17199" i="6"/>
  <c r="A17200" i="6"/>
  <c r="A17201" i="6"/>
  <c r="A17202" i="6"/>
  <c r="A17203" i="6"/>
  <c r="A17204" i="6"/>
  <c r="A17205" i="6"/>
  <c r="A17206" i="6"/>
  <c r="A17207" i="6"/>
  <c r="A17208" i="6"/>
  <c r="A17209" i="6"/>
  <c r="A17210" i="6"/>
  <c r="A17211" i="6"/>
  <c r="A17212" i="6"/>
  <c r="A17213" i="6"/>
  <c r="A17214" i="6"/>
  <c r="A17215" i="6"/>
  <c r="A17216" i="6"/>
  <c r="A17217" i="6"/>
  <c r="A17218" i="6"/>
  <c r="A17219" i="6"/>
  <c r="A17220" i="6"/>
  <c r="A17221" i="6"/>
  <c r="A17222" i="6"/>
  <c r="A17223" i="6"/>
  <c r="A17224" i="6"/>
  <c r="A17225" i="6"/>
  <c r="A17226" i="6"/>
  <c r="A17227" i="6"/>
  <c r="A17228" i="6"/>
  <c r="A17229" i="6"/>
  <c r="A17230" i="6"/>
  <c r="A17231" i="6"/>
  <c r="A17232" i="6"/>
  <c r="A17233" i="6"/>
  <c r="A17234" i="6"/>
  <c r="A17235" i="6"/>
  <c r="A17236" i="6"/>
  <c r="A17237" i="6"/>
  <c r="A17238" i="6"/>
  <c r="A17239" i="6"/>
  <c r="A17240" i="6"/>
  <c r="A17241" i="6"/>
  <c r="A17242" i="6"/>
  <c r="A17243" i="6"/>
  <c r="A17244" i="6"/>
  <c r="A17245" i="6"/>
  <c r="A17246" i="6"/>
  <c r="A17247" i="6"/>
  <c r="A17248" i="6"/>
  <c r="A17249" i="6"/>
  <c r="A17250" i="6"/>
  <c r="A17251" i="6"/>
  <c r="A17252" i="6"/>
  <c r="A17253" i="6"/>
  <c r="A17254" i="6"/>
  <c r="A17255" i="6"/>
  <c r="A17256" i="6"/>
  <c r="A17257" i="6"/>
  <c r="A17258" i="6"/>
  <c r="A17259" i="6"/>
  <c r="A17260" i="6"/>
  <c r="A17261" i="6"/>
  <c r="A17262" i="6"/>
  <c r="A17263" i="6"/>
  <c r="A17264" i="6"/>
  <c r="A17265" i="6"/>
  <c r="A17266" i="6"/>
  <c r="A17267" i="6"/>
  <c r="A17268" i="6"/>
  <c r="A17269" i="6"/>
  <c r="A17270" i="6"/>
  <c r="A17271" i="6"/>
  <c r="A17272" i="6"/>
  <c r="A17273" i="6"/>
  <c r="A17274" i="6"/>
  <c r="A17275" i="6"/>
  <c r="A17276" i="6"/>
  <c r="A17277" i="6"/>
  <c r="A17278" i="6"/>
  <c r="A17279" i="6"/>
  <c r="A17280" i="6"/>
  <c r="A17281" i="6"/>
  <c r="A17282" i="6"/>
  <c r="A17283" i="6"/>
  <c r="A17284" i="6"/>
  <c r="A17285" i="6"/>
  <c r="A17286" i="6"/>
  <c r="A17287" i="6"/>
  <c r="A17288" i="6"/>
  <c r="A17289" i="6"/>
  <c r="A17290" i="6"/>
  <c r="A17291" i="6"/>
  <c r="A17292" i="6"/>
  <c r="A17293" i="6"/>
  <c r="A17294" i="6"/>
  <c r="A17295" i="6"/>
  <c r="A17296" i="6"/>
  <c r="A17297" i="6"/>
  <c r="A17298" i="6"/>
  <c r="A17299" i="6"/>
  <c r="A17300" i="6"/>
  <c r="A17301" i="6"/>
  <c r="A17302" i="6"/>
  <c r="A17303" i="6"/>
  <c r="A17304" i="6"/>
  <c r="A17305" i="6"/>
  <c r="A17306" i="6"/>
  <c r="A17307" i="6"/>
  <c r="A17308" i="6"/>
  <c r="A17309" i="6"/>
  <c r="A17310" i="6"/>
  <c r="A17311" i="6"/>
  <c r="A17312" i="6"/>
  <c r="A17313" i="6"/>
  <c r="A17314" i="6"/>
  <c r="A17315" i="6"/>
  <c r="A17316" i="6"/>
  <c r="A17317" i="6"/>
  <c r="A17318" i="6"/>
  <c r="A17319" i="6"/>
  <c r="A17320" i="6"/>
  <c r="A17321" i="6"/>
  <c r="A17322" i="6"/>
  <c r="A17323" i="6"/>
  <c r="A17324" i="6"/>
  <c r="A17325" i="6"/>
  <c r="A17326" i="6"/>
  <c r="A17327" i="6"/>
  <c r="A17328" i="6"/>
  <c r="A17329" i="6"/>
  <c r="A17330" i="6"/>
  <c r="A17331" i="6"/>
  <c r="A17332" i="6"/>
  <c r="A17333" i="6"/>
  <c r="A17334" i="6"/>
  <c r="A17335" i="6"/>
  <c r="A17336" i="6"/>
  <c r="A17337" i="6"/>
  <c r="A17338" i="6"/>
  <c r="A17339" i="6"/>
  <c r="A17340" i="6"/>
  <c r="A17341" i="6"/>
  <c r="A17342" i="6"/>
  <c r="A17343" i="6"/>
  <c r="A17344" i="6"/>
  <c r="A17345" i="6"/>
  <c r="A17346" i="6"/>
  <c r="A17347" i="6"/>
  <c r="A17348" i="6"/>
  <c r="A17349" i="6"/>
  <c r="A17350" i="6"/>
  <c r="A17351" i="6"/>
  <c r="A17352" i="6"/>
  <c r="A17353" i="6"/>
  <c r="A17354" i="6"/>
  <c r="A17355" i="6"/>
  <c r="A17356" i="6"/>
  <c r="A17357" i="6"/>
  <c r="A17358" i="6"/>
  <c r="A17359" i="6"/>
  <c r="A17360" i="6"/>
  <c r="A17361" i="6"/>
  <c r="A17362" i="6"/>
  <c r="A17363" i="6"/>
  <c r="A17364" i="6"/>
  <c r="A17365" i="6"/>
  <c r="A17366" i="6"/>
  <c r="A17367" i="6"/>
  <c r="A17368" i="6"/>
  <c r="A17369" i="6"/>
  <c r="A17370" i="6"/>
  <c r="A17371" i="6"/>
  <c r="A17372" i="6"/>
  <c r="A17373" i="6"/>
  <c r="A17374" i="6"/>
  <c r="A17375" i="6"/>
  <c r="A17376" i="6"/>
  <c r="A17377" i="6"/>
  <c r="A17378" i="6"/>
  <c r="A17379" i="6"/>
  <c r="A17380" i="6"/>
  <c r="A17381" i="6"/>
  <c r="A17382" i="6"/>
  <c r="A17383" i="6"/>
  <c r="A17384" i="6"/>
  <c r="A17385" i="6"/>
  <c r="A17386" i="6"/>
  <c r="A17387" i="6"/>
  <c r="A17388" i="6"/>
  <c r="A17389" i="6"/>
  <c r="A17390" i="6"/>
  <c r="A17391" i="6"/>
  <c r="A17392" i="6"/>
  <c r="A17393" i="6"/>
  <c r="A17394" i="6"/>
  <c r="A17395" i="6"/>
  <c r="A17396" i="6"/>
  <c r="A17397" i="6"/>
  <c r="A17398" i="6"/>
  <c r="A17399" i="6"/>
  <c r="A17400" i="6"/>
  <c r="A17401" i="6"/>
  <c r="A17402" i="6"/>
  <c r="A17403" i="6"/>
  <c r="A17404" i="6"/>
  <c r="A17405" i="6"/>
  <c r="A17406" i="6"/>
  <c r="A17407" i="6"/>
  <c r="A17408" i="6"/>
  <c r="A17409" i="6"/>
  <c r="A17410" i="6"/>
  <c r="A17411" i="6"/>
  <c r="A17412" i="6"/>
  <c r="A17413" i="6"/>
  <c r="A17414" i="6"/>
  <c r="A17415" i="6"/>
  <c r="A17416" i="6"/>
  <c r="A17417" i="6"/>
  <c r="A17418" i="6"/>
  <c r="A17419" i="6"/>
  <c r="A17420" i="6"/>
  <c r="A17421" i="6"/>
  <c r="A17422" i="6"/>
  <c r="A17423" i="6"/>
  <c r="A17424" i="6"/>
  <c r="A17425" i="6"/>
  <c r="A17426" i="6"/>
  <c r="A17427" i="6"/>
  <c r="A17428" i="6"/>
  <c r="A17429" i="6"/>
  <c r="A17430" i="6"/>
  <c r="A17431" i="6"/>
  <c r="A17432" i="6"/>
  <c r="A17433" i="6"/>
  <c r="A17434" i="6"/>
  <c r="A17435" i="6"/>
  <c r="A17436" i="6"/>
  <c r="A17437" i="6"/>
  <c r="A17438" i="6"/>
  <c r="A17439" i="6"/>
  <c r="A17440" i="6"/>
  <c r="A17441" i="6"/>
  <c r="A17442" i="6"/>
  <c r="A17443" i="6"/>
  <c r="A17444" i="6"/>
  <c r="A17445" i="6"/>
  <c r="A17446" i="6"/>
  <c r="A17447" i="6"/>
  <c r="A17448" i="6"/>
  <c r="A17449" i="6"/>
  <c r="A17450" i="6"/>
  <c r="A17451" i="6"/>
  <c r="A17452" i="6"/>
  <c r="A17453" i="6"/>
  <c r="A17454" i="6"/>
  <c r="A17455" i="6"/>
  <c r="A17456" i="6"/>
  <c r="A17457" i="6"/>
  <c r="A17458" i="6"/>
  <c r="A17459" i="6"/>
  <c r="A17460" i="6"/>
  <c r="A17461" i="6"/>
  <c r="A17462" i="6"/>
  <c r="A17463" i="6"/>
  <c r="A17464" i="6"/>
  <c r="A17465" i="6"/>
  <c r="A17466" i="6"/>
  <c r="A17467" i="6"/>
  <c r="A17468" i="6"/>
  <c r="A17469" i="6"/>
  <c r="A17470" i="6"/>
  <c r="A17471" i="6"/>
  <c r="A17472" i="6"/>
  <c r="A17473" i="6"/>
  <c r="A17474" i="6"/>
  <c r="A17475" i="6"/>
  <c r="A17476" i="6"/>
  <c r="A17477" i="6"/>
  <c r="A17478" i="6"/>
  <c r="A17479" i="6"/>
  <c r="A17480" i="6"/>
  <c r="A17481" i="6"/>
  <c r="A17482" i="6"/>
  <c r="A17483" i="6"/>
  <c r="A17484" i="6"/>
  <c r="A17485" i="6"/>
  <c r="A17486" i="6"/>
  <c r="A17487" i="6"/>
  <c r="A17488" i="6"/>
  <c r="A17489" i="6"/>
  <c r="A17490" i="6"/>
  <c r="A17491" i="6"/>
  <c r="A17492" i="6"/>
  <c r="A17493" i="6"/>
  <c r="A17494" i="6"/>
  <c r="A17495" i="6"/>
  <c r="A17496" i="6"/>
  <c r="A17497" i="6"/>
  <c r="A17498" i="6"/>
  <c r="A17499" i="6"/>
  <c r="A17500" i="6"/>
  <c r="A17501" i="6"/>
  <c r="A17502" i="6"/>
  <c r="A17503" i="6"/>
  <c r="A17504" i="6"/>
  <c r="A17505" i="6"/>
  <c r="A17506" i="6"/>
  <c r="A17507" i="6"/>
  <c r="A17508" i="6"/>
  <c r="A17509" i="6"/>
  <c r="A17510" i="6"/>
  <c r="A17511" i="6"/>
  <c r="A17512" i="6"/>
  <c r="A17513" i="6"/>
  <c r="A17514" i="6"/>
  <c r="A17515" i="6"/>
  <c r="A17516" i="6"/>
  <c r="A17517" i="6"/>
  <c r="A17518" i="6"/>
  <c r="A17519" i="6"/>
  <c r="A17520" i="6"/>
  <c r="A17521" i="6"/>
  <c r="A17522" i="6"/>
  <c r="A17523" i="6"/>
  <c r="A17524" i="6"/>
  <c r="A17525" i="6"/>
  <c r="A17526" i="6"/>
  <c r="A17527" i="6"/>
  <c r="A17528" i="6"/>
  <c r="A17529" i="6"/>
  <c r="A17530" i="6"/>
  <c r="A17531" i="6"/>
  <c r="A17532" i="6"/>
  <c r="A17533" i="6"/>
  <c r="A17534" i="6"/>
  <c r="A17535" i="6"/>
  <c r="A17536" i="6"/>
  <c r="A17537" i="6"/>
  <c r="A17538" i="6"/>
  <c r="A17539" i="6"/>
  <c r="A17540" i="6"/>
  <c r="A17541" i="6"/>
  <c r="A17542" i="6"/>
  <c r="A17543" i="6"/>
  <c r="A17544" i="6"/>
  <c r="A17545" i="6"/>
  <c r="A17546" i="6"/>
  <c r="A17547" i="6"/>
  <c r="A17548" i="6"/>
  <c r="A17549" i="6"/>
  <c r="A17550" i="6"/>
  <c r="A17551" i="6"/>
  <c r="A17552" i="6"/>
  <c r="A17553" i="6"/>
  <c r="A17554" i="6"/>
  <c r="A17555" i="6"/>
  <c r="A17556" i="6"/>
  <c r="A17557" i="6"/>
  <c r="A17558" i="6"/>
  <c r="A17559" i="6"/>
  <c r="A17560" i="6"/>
  <c r="A17561" i="6"/>
  <c r="A17562" i="6"/>
  <c r="A17563" i="6"/>
  <c r="A17564" i="6"/>
  <c r="A17565" i="6"/>
  <c r="A17566" i="6"/>
  <c r="A17567" i="6"/>
  <c r="A17568" i="6"/>
  <c r="A17569" i="6"/>
  <c r="A17570" i="6"/>
  <c r="A17571" i="6"/>
  <c r="A17572" i="6"/>
  <c r="A17573" i="6"/>
  <c r="A17574" i="6"/>
  <c r="A17575" i="6"/>
  <c r="A17576" i="6"/>
  <c r="A17577" i="6"/>
  <c r="A17578" i="6"/>
  <c r="A17579" i="6"/>
  <c r="A17580" i="6"/>
  <c r="A17581" i="6"/>
  <c r="A17582" i="6"/>
  <c r="A17583" i="6"/>
  <c r="A17584" i="6"/>
  <c r="A17585" i="6"/>
  <c r="A17586" i="6"/>
  <c r="A17587" i="6"/>
  <c r="A17588" i="6"/>
  <c r="A17589" i="6"/>
  <c r="A17590" i="6"/>
  <c r="A17591" i="6"/>
  <c r="A17592" i="6"/>
  <c r="A17593" i="6"/>
  <c r="A17594" i="6"/>
  <c r="A17595" i="6"/>
  <c r="A17596" i="6"/>
  <c r="A17597" i="6"/>
  <c r="A17598" i="6"/>
  <c r="A17599" i="6"/>
  <c r="A17600" i="6"/>
  <c r="A17601" i="6"/>
  <c r="A17602" i="6"/>
  <c r="A17603" i="6"/>
  <c r="A17604" i="6"/>
  <c r="A17605" i="6"/>
  <c r="A17606" i="6"/>
  <c r="A17607" i="6"/>
  <c r="A17608" i="6"/>
  <c r="A17609" i="6"/>
  <c r="A17610" i="6"/>
  <c r="A17611" i="6"/>
  <c r="A17612" i="6"/>
  <c r="A17613" i="6"/>
  <c r="A17614" i="6"/>
  <c r="A17615" i="6"/>
  <c r="A17616" i="6"/>
  <c r="A17617" i="6"/>
  <c r="A17618" i="6"/>
  <c r="A17619" i="6"/>
  <c r="A17620" i="6"/>
  <c r="A17621" i="6"/>
  <c r="A17622" i="6"/>
  <c r="A17623" i="6"/>
  <c r="A17624" i="6"/>
  <c r="A17625" i="6"/>
  <c r="A17626" i="6"/>
  <c r="A17627" i="6"/>
  <c r="A17628" i="6"/>
  <c r="A17629" i="6"/>
  <c r="A17630" i="6"/>
  <c r="A17631" i="6"/>
  <c r="A17632" i="6"/>
  <c r="A17633" i="6"/>
  <c r="A17634" i="6"/>
  <c r="A17635" i="6"/>
  <c r="A17636" i="6"/>
  <c r="A17637" i="6"/>
  <c r="A17638" i="6"/>
  <c r="A17639" i="6"/>
  <c r="A17640" i="6"/>
  <c r="A17641" i="6"/>
  <c r="A17642" i="6"/>
  <c r="A17643" i="6"/>
  <c r="A17644" i="6"/>
  <c r="A17645" i="6"/>
  <c r="A17646" i="6"/>
  <c r="A17647" i="6"/>
  <c r="A17648" i="6"/>
  <c r="A17649" i="6"/>
  <c r="A17650" i="6"/>
  <c r="A17651" i="6"/>
  <c r="A17652" i="6"/>
  <c r="A17653" i="6"/>
  <c r="A17654" i="6"/>
  <c r="A17655" i="6"/>
  <c r="A17656" i="6"/>
  <c r="A17657" i="6"/>
  <c r="A17658" i="6"/>
  <c r="A17659" i="6"/>
  <c r="A17660" i="6"/>
  <c r="A17661" i="6"/>
  <c r="A17662" i="6"/>
  <c r="A17663" i="6"/>
  <c r="A17664" i="6"/>
  <c r="A17665" i="6"/>
  <c r="A17666" i="6"/>
  <c r="A17667" i="6"/>
  <c r="A17668" i="6"/>
  <c r="A17669" i="6"/>
  <c r="A17670" i="6"/>
  <c r="A17671" i="6"/>
  <c r="A17672" i="6"/>
  <c r="A17673" i="6"/>
  <c r="A17674" i="6"/>
  <c r="A17675" i="6"/>
  <c r="A17676" i="6"/>
  <c r="A17677" i="6"/>
  <c r="A17678" i="6"/>
  <c r="A17679" i="6"/>
  <c r="A17680" i="6"/>
  <c r="A17681" i="6"/>
  <c r="A17682" i="6"/>
  <c r="A17683" i="6"/>
  <c r="A17684" i="6"/>
  <c r="A17685" i="6"/>
  <c r="A17686" i="6"/>
  <c r="A17687" i="6"/>
  <c r="A17688" i="6"/>
  <c r="A17689" i="6"/>
  <c r="A17690" i="6"/>
  <c r="A17691" i="6"/>
  <c r="A17692" i="6"/>
  <c r="A17693" i="6"/>
  <c r="A17694" i="6"/>
  <c r="A17695" i="6"/>
  <c r="A17696" i="6"/>
  <c r="A17697" i="6"/>
  <c r="A17698" i="6"/>
  <c r="A17699" i="6"/>
  <c r="A17700" i="6"/>
  <c r="A17701" i="6"/>
  <c r="A17702" i="6"/>
  <c r="A17703" i="6"/>
  <c r="A17704" i="6"/>
  <c r="A17705" i="6"/>
  <c r="A17706" i="6"/>
  <c r="A17707" i="6"/>
  <c r="A17708" i="6"/>
  <c r="A17709" i="6"/>
  <c r="A17710" i="6"/>
  <c r="A17711" i="6"/>
  <c r="A17712" i="6"/>
  <c r="A17713" i="6"/>
  <c r="A17714" i="6"/>
  <c r="A17715" i="6"/>
  <c r="A17716" i="6"/>
  <c r="A17717" i="6"/>
  <c r="A17718" i="6"/>
  <c r="A17719" i="6"/>
  <c r="A17720" i="6"/>
  <c r="A17721" i="6"/>
  <c r="A17722" i="6"/>
  <c r="A17723" i="6"/>
  <c r="A17724" i="6"/>
  <c r="A17725" i="6"/>
  <c r="A17726" i="6"/>
  <c r="A17727" i="6"/>
  <c r="A17728" i="6"/>
  <c r="A17729" i="6"/>
  <c r="A17730" i="6"/>
  <c r="A17731" i="6"/>
  <c r="A17732" i="6"/>
  <c r="A17733" i="6"/>
  <c r="A17734" i="6"/>
  <c r="A17735" i="6"/>
  <c r="A17736" i="6"/>
  <c r="A17737" i="6"/>
  <c r="A17738" i="6"/>
  <c r="A17739" i="6"/>
  <c r="A17740" i="6"/>
  <c r="A17741" i="6"/>
  <c r="A17742" i="6"/>
  <c r="A17743" i="6"/>
  <c r="A17744" i="6"/>
  <c r="A17745" i="6"/>
  <c r="A17746" i="6"/>
  <c r="A17747" i="6"/>
  <c r="A17748" i="6"/>
  <c r="A17749" i="6"/>
  <c r="A17750" i="6"/>
  <c r="A17751" i="6"/>
  <c r="A17752" i="6"/>
  <c r="A17753" i="6"/>
  <c r="A17754" i="6"/>
  <c r="A17755" i="6"/>
  <c r="A17756" i="6"/>
  <c r="A17757" i="6"/>
  <c r="A17758" i="6"/>
  <c r="A17759" i="6"/>
  <c r="A17760" i="6"/>
  <c r="A17761" i="6"/>
  <c r="A17762" i="6"/>
  <c r="A17763" i="6"/>
  <c r="A17764" i="6"/>
  <c r="A17765" i="6"/>
  <c r="A17766" i="6"/>
  <c r="A17767" i="6"/>
  <c r="A17768" i="6"/>
  <c r="A17769" i="6"/>
  <c r="A17770" i="6"/>
  <c r="A17771" i="6"/>
  <c r="A17772" i="6"/>
  <c r="A17773" i="6"/>
  <c r="A17774" i="6"/>
  <c r="A17775" i="6"/>
  <c r="A17776" i="6"/>
  <c r="A17777" i="6"/>
  <c r="A17778" i="6"/>
  <c r="A17779" i="6"/>
  <c r="A17780" i="6"/>
  <c r="A17781" i="6"/>
  <c r="A17782" i="6"/>
  <c r="A17783" i="6"/>
  <c r="A17784" i="6"/>
  <c r="A17785" i="6"/>
  <c r="A17786" i="6"/>
  <c r="A17787" i="6"/>
  <c r="A17788" i="6"/>
  <c r="A17789" i="6"/>
  <c r="A17790" i="6"/>
  <c r="A17791" i="6"/>
  <c r="A17792" i="6"/>
  <c r="A17793" i="6"/>
  <c r="A17794" i="6"/>
  <c r="A17795" i="6"/>
  <c r="A17796" i="6"/>
  <c r="A17797" i="6"/>
  <c r="A17798" i="6"/>
  <c r="A17799" i="6"/>
  <c r="A17800" i="6"/>
  <c r="A17801" i="6"/>
  <c r="A17802" i="6"/>
  <c r="A17803" i="6"/>
  <c r="A17804" i="6"/>
  <c r="A17805" i="6"/>
  <c r="A17806" i="6"/>
  <c r="A17807" i="6"/>
  <c r="A17808" i="6"/>
  <c r="A17809" i="6"/>
  <c r="A17810" i="6"/>
  <c r="A17811" i="6"/>
  <c r="A17812" i="6"/>
  <c r="A17813" i="6"/>
  <c r="A17814" i="6"/>
  <c r="A17815" i="6"/>
  <c r="A17816" i="6"/>
  <c r="A17817" i="6"/>
  <c r="A17818" i="6"/>
  <c r="A17819" i="6"/>
  <c r="A17820" i="6"/>
  <c r="A17821" i="6"/>
  <c r="A17822" i="6"/>
  <c r="A17823" i="6"/>
  <c r="A17824" i="6"/>
  <c r="A17825" i="6"/>
  <c r="A17826" i="6"/>
  <c r="A17827" i="6"/>
  <c r="A17828" i="6"/>
  <c r="A17829" i="6"/>
  <c r="A17830" i="6"/>
  <c r="A17831" i="6"/>
  <c r="A17832" i="6"/>
  <c r="A17833" i="6"/>
  <c r="A17834" i="6"/>
  <c r="A17835" i="6"/>
  <c r="A17836" i="6"/>
  <c r="A17837" i="6"/>
  <c r="A17838" i="6"/>
  <c r="A17839" i="6"/>
  <c r="A17840" i="6"/>
  <c r="A17841" i="6"/>
  <c r="A17842" i="6"/>
  <c r="A17843" i="6"/>
  <c r="A17844" i="6"/>
  <c r="A17845" i="6"/>
  <c r="A17846" i="6"/>
  <c r="A17847" i="6"/>
  <c r="A17848" i="6"/>
  <c r="A17849" i="6"/>
  <c r="A17850" i="6"/>
  <c r="A17851" i="6"/>
  <c r="A17852" i="6"/>
  <c r="A17853" i="6"/>
  <c r="A17854" i="6"/>
  <c r="A17855" i="6"/>
  <c r="A17856" i="6"/>
  <c r="A17857" i="6"/>
  <c r="A17858" i="6"/>
  <c r="A17859" i="6"/>
  <c r="A17860" i="6"/>
  <c r="A17861" i="6"/>
  <c r="A17862" i="6"/>
  <c r="A17863" i="6"/>
  <c r="A17864" i="6"/>
  <c r="A17865" i="6"/>
  <c r="A17866" i="6"/>
  <c r="A17867" i="6"/>
  <c r="A17868" i="6"/>
  <c r="A17869" i="6"/>
  <c r="A17870" i="6"/>
  <c r="A17871" i="6"/>
  <c r="A17872" i="6"/>
  <c r="A17873" i="6"/>
  <c r="A17874" i="6"/>
  <c r="A17875" i="6"/>
  <c r="A17876" i="6"/>
  <c r="A17877" i="6"/>
  <c r="A17878" i="6"/>
  <c r="A17879" i="6"/>
  <c r="A17880" i="6"/>
  <c r="A17881" i="6"/>
  <c r="A17882" i="6"/>
  <c r="A17883" i="6"/>
  <c r="A17884" i="6"/>
  <c r="A17885" i="6"/>
  <c r="A17886" i="6"/>
  <c r="A17887" i="6"/>
  <c r="A17888" i="6"/>
  <c r="A17889" i="6"/>
  <c r="A17890" i="6"/>
  <c r="A17891" i="6"/>
  <c r="A17892" i="6"/>
  <c r="A17893" i="6"/>
  <c r="A17894" i="6"/>
  <c r="A17895" i="6"/>
  <c r="A17896" i="6"/>
  <c r="A17897" i="6"/>
  <c r="A17898" i="6"/>
  <c r="A17899" i="6"/>
  <c r="A17900" i="6"/>
  <c r="A17901" i="6"/>
  <c r="A17902" i="6"/>
  <c r="A17903" i="6"/>
  <c r="A17904" i="6"/>
  <c r="A17905" i="6"/>
  <c r="A17906" i="6"/>
  <c r="A17907" i="6"/>
  <c r="A17908" i="6"/>
  <c r="A17909" i="6"/>
  <c r="A17910" i="6"/>
  <c r="A17911" i="6"/>
  <c r="A17912" i="6"/>
  <c r="A17913" i="6"/>
  <c r="A17914" i="6"/>
  <c r="A17915" i="6"/>
  <c r="A17916" i="6"/>
  <c r="A17917" i="6"/>
  <c r="A17918" i="6"/>
  <c r="A17919" i="6"/>
  <c r="A17920" i="6"/>
  <c r="A17921" i="6"/>
  <c r="A17922" i="6"/>
  <c r="A17923" i="6"/>
  <c r="A17924" i="6"/>
  <c r="A17925" i="6"/>
  <c r="A17926" i="6"/>
  <c r="A17927" i="6"/>
  <c r="A17928" i="6"/>
  <c r="A17929" i="6"/>
  <c r="A17930" i="6"/>
  <c r="A17931" i="6"/>
  <c r="A17932" i="6"/>
  <c r="A17933" i="6"/>
  <c r="A17934" i="6"/>
  <c r="A17935" i="6"/>
  <c r="A17936" i="6"/>
  <c r="A17937" i="6"/>
  <c r="A17938" i="6"/>
  <c r="A17939" i="6"/>
  <c r="A17940" i="6"/>
  <c r="A17941" i="6"/>
  <c r="A17942" i="6"/>
  <c r="A17943" i="6"/>
  <c r="A17944" i="6"/>
  <c r="A17945" i="6"/>
  <c r="A17946" i="6"/>
  <c r="A17947" i="6"/>
  <c r="A17948" i="6"/>
  <c r="A17949" i="6"/>
  <c r="A17950" i="6"/>
  <c r="A17951" i="6"/>
  <c r="A17952" i="6"/>
  <c r="A17953" i="6"/>
  <c r="A17954" i="6"/>
  <c r="A17955" i="6"/>
  <c r="A17956" i="6"/>
  <c r="A17957" i="6"/>
  <c r="A17958" i="6"/>
  <c r="A17959" i="6"/>
  <c r="A17960" i="6"/>
  <c r="A17961" i="6"/>
  <c r="A17962" i="6"/>
  <c r="A17963" i="6"/>
  <c r="A17964" i="6"/>
  <c r="A17965" i="6"/>
  <c r="A17966" i="6"/>
  <c r="A17967" i="6"/>
  <c r="A17968" i="6"/>
  <c r="A17969" i="6"/>
  <c r="A17970" i="6"/>
  <c r="A17971" i="6"/>
  <c r="A17972" i="6"/>
  <c r="A17973" i="6"/>
  <c r="A17974" i="6"/>
  <c r="A17975" i="6"/>
  <c r="A17976" i="6"/>
  <c r="A17977" i="6"/>
  <c r="A17978" i="6"/>
  <c r="A17979" i="6"/>
  <c r="A17980" i="6"/>
  <c r="A17981" i="6"/>
  <c r="A17982" i="6"/>
  <c r="A17983" i="6"/>
  <c r="A17984" i="6"/>
  <c r="A17985" i="6"/>
  <c r="A17986" i="6"/>
  <c r="A17987" i="6"/>
  <c r="A17988" i="6"/>
  <c r="A17989" i="6"/>
  <c r="A17990" i="6"/>
  <c r="A17991" i="6"/>
  <c r="A17992" i="6"/>
  <c r="A17993" i="6"/>
  <c r="A17994" i="6"/>
  <c r="A17995" i="6"/>
  <c r="A17996" i="6"/>
  <c r="A17997" i="6"/>
  <c r="A17998" i="6"/>
  <c r="A17999" i="6"/>
  <c r="A18000" i="6"/>
  <c r="A18001" i="6"/>
  <c r="A18002" i="6"/>
  <c r="A18003" i="6"/>
  <c r="A18004" i="6"/>
  <c r="A18005" i="6"/>
  <c r="A18006" i="6"/>
  <c r="A18007" i="6"/>
  <c r="A18008" i="6"/>
  <c r="A18009" i="6"/>
  <c r="A18010" i="6"/>
  <c r="A18011" i="6"/>
  <c r="A18012" i="6"/>
  <c r="A18013" i="6"/>
  <c r="A18014" i="6"/>
  <c r="A18015" i="6"/>
  <c r="A18016" i="6"/>
  <c r="A18017" i="6"/>
  <c r="A18018" i="6"/>
  <c r="A18019" i="6"/>
  <c r="A18020" i="6"/>
  <c r="A18021" i="6"/>
  <c r="A18022" i="6"/>
  <c r="A18023" i="6"/>
  <c r="A18024" i="6"/>
  <c r="A18025" i="6"/>
  <c r="A18026" i="6"/>
  <c r="A18027" i="6"/>
  <c r="A18028" i="6"/>
  <c r="A18029" i="6"/>
  <c r="A18030" i="6"/>
  <c r="A18031" i="6"/>
  <c r="A18032" i="6"/>
  <c r="A18033" i="6"/>
  <c r="A18034" i="6"/>
  <c r="A18035" i="6"/>
  <c r="A18036" i="6"/>
  <c r="A18037" i="6"/>
  <c r="A18038" i="6"/>
  <c r="A18039" i="6"/>
  <c r="A18040" i="6"/>
  <c r="A18041" i="6"/>
  <c r="A18042" i="6"/>
  <c r="A18043" i="6"/>
  <c r="A18044" i="6"/>
  <c r="A18045" i="6"/>
  <c r="A18046" i="6"/>
  <c r="A18047" i="6"/>
  <c r="A18048" i="6"/>
  <c r="A18049" i="6"/>
  <c r="A18050" i="6"/>
  <c r="A18051" i="6"/>
  <c r="A18052" i="6"/>
  <c r="A18053" i="6"/>
  <c r="A18054" i="6"/>
  <c r="A18055" i="6"/>
  <c r="A18056" i="6"/>
  <c r="A18057" i="6"/>
  <c r="A18058" i="6"/>
  <c r="A18059" i="6"/>
  <c r="A18060" i="6"/>
  <c r="A18061" i="6"/>
  <c r="A18062" i="6"/>
  <c r="A18063" i="6"/>
  <c r="A18064" i="6"/>
  <c r="A18065" i="6"/>
  <c r="A18066" i="6"/>
  <c r="A18067" i="6"/>
  <c r="A18068" i="6"/>
  <c r="A18069" i="6"/>
  <c r="A18070" i="6"/>
  <c r="A18071" i="6"/>
  <c r="A18072" i="6"/>
  <c r="A18073" i="6"/>
  <c r="A18074" i="6"/>
  <c r="A18075" i="6"/>
  <c r="A18076" i="6"/>
  <c r="A18077" i="6"/>
  <c r="A18078" i="6"/>
  <c r="A18079" i="6"/>
  <c r="A18080" i="6"/>
  <c r="A18081" i="6"/>
  <c r="A18082" i="6"/>
  <c r="A18083" i="6"/>
  <c r="A18084" i="6"/>
  <c r="A18085" i="6"/>
  <c r="A18086" i="6"/>
  <c r="A18087" i="6"/>
  <c r="A18088" i="6"/>
  <c r="A18089" i="6"/>
  <c r="A18090" i="6"/>
  <c r="A18091" i="6"/>
  <c r="A18092" i="6"/>
  <c r="A18093" i="6"/>
  <c r="A18094" i="6"/>
  <c r="A18095" i="6"/>
  <c r="A18096" i="6"/>
  <c r="A18097" i="6"/>
  <c r="A18098" i="6"/>
  <c r="A18099" i="6"/>
  <c r="A18100" i="6"/>
  <c r="A18101" i="6"/>
  <c r="A18102" i="6"/>
  <c r="A18103" i="6"/>
  <c r="A18104" i="6"/>
  <c r="A18105" i="6"/>
  <c r="A18106" i="6"/>
  <c r="A18107" i="6"/>
  <c r="A18108" i="6"/>
  <c r="A18109" i="6"/>
  <c r="A18110" i="6"/>
  <c r="A18111" i="6"/>
  <c r="A18112" i="6"/>
  <c r="A18113" i="6"/>
  <c r="A18114" i="6"/>
  <c r="A18115" i="6"/>
  <c r="A18116" i="6"/>
  <c r="A18117" i="6"/>
  <c r="A18118" i="6"/>
  <c r="A18119" i="6"/>
  <c r="A18120" i="6"/>
  <c r="A18121" i="6"/>
  <c r="A18122" i="6"/>
  <c r="A18123" i="6"/>
  <c r="A18124" i="6"/>
  <c r="A18125" i="6"/>
  <c r="A18126" i="6"/>
  <c r="A18127" i="6"/>
  <c r="A18128" i="6"/>
  <c r="A18129" i="6"/>
  <c r="A18130" i="6"/>
  <c r="A18131" i="6"/>
  <c r="A18132" i="6"/>
  <c r="A18133" i="6"/>
  <c r="A18134" i="6"/>
  <c r="A18135" i="6"/>
  <c r="A18136" i="6"/>
  <c r="A18137" i="6"/>
  <c r="A18138" i="6"/>
  <c r="A18139" i="6"/>
  <c r="A18140" i="6"/>
  <c r="A18141" i="6"/>
  <c r="A18142" i="6"/>
  <c r="A18143" i="6"/>
  <c r="A18144" i="6"/>
  <c r="A18145" i="6"/>
  <c r="A18146" i="6"/>
  <c r="A18147" i="6"/>
  <c r="A18148" i="6"/>
  <c r="A18149" i="6"/>
  <c r="A18150" i="6"/>
  <c r="A18151" i="6"/>
  <c r="A18152" i="6"/>
  <c r="A18153" i="6"/>
  <c r="A18154" i="6"/>
  <c r="A18155" i="6"/>
  <c r="A18156" i="6"/>
  <c r="A18157" i="6"/>
  <c r="A18158" i="6"/>
  <c r="A18159" i="6"/>
  <c r="A18160" i="6"/>
  <c r="A18161" i="6"/>
  <c r="A18162" i="6"/>
  <c r="A18163" i="6"/>
  <c r="A18164" i="6"/>
  <c r="A18165" i="6"/>
  <c r="A18166" i="6"/>
  <c r="A18167" i="6"/>
  <c r="A18168" i="6"/>
  <c r="A18169" i="6"/>
  <c r="A18170" i="6"/>
  <c r="A18171" i="6"/>
  <c r="A18172" i="6"/>
  <c r="A18173" i="6"/>
  <c r="A18174" i="6"/>
  <c r="A18175" i="6"/>
  <c r="A18176" i="6"/>
  <c r="A18177" i="6"/>
  <c r="A18178" i="6"/>
  <c r="A18179" i="6"/>
  <c r="A18180" i="6"/>
  <c r="A18181" i="6"/>
  <c r="A18182" i="6"/>
  <c r="A18183" i="6"/>
  <c r="A18184" i="6"/>
  <c r="A18185" i="6"/>
  <c r="A18186" i="6"/>
  <c r="A18187" i="6"/>
  <c r="A18188" i="6"/>
  <c r="A18189" i="6"/>
  <c r="A18190" i="6"/>
  <c r="A18191" i="6"/>
  <c r="A18192" i="6"/>
  <c r="A18193" i="6"/>
  <c r="A18194" i="6"/>
  <c r="A18195" i="6"/>
  <c r="A18196" i="6"/>
  <c r="A18197" i="6"/>
  <c r="A18198" i="6"/>
  <c r="A18199" i="6"/>
  <c r="A18200" i="6"/>
  <c r="A18201" i="6"/>
  <c r="A18202" i="6"/>
  <c r="A18203" i="6"/>
  <c r="A18204" i="6"/>
  <c r="A18205" i="6"/>
  <c r="A18206" i="6"/>
  <c r="A18207" i="6"/>
  <c r="A18208" i="6"/>
  <c r="A18209" i="6"/>
  <c r="A18210" i="6"/>
  <c r="A18211" i="6"/>
  <c r="A18212" i="6"/>
  <c r="A18213" i="6"/>
  <c r="A18214" i="6"/>
  <c r="A18215" i="6"/>
  <c r="A18216" i="6"/>
  <c r="A18217" i="6"/>
  <c r="A18218" i="6"/>
  <c r="A18219" i="6"/>
  <c r="A18220" i="6"/>
  <c r="A18221" i="6"/>
  <c r="A18222" i="6"/>
  <c r="A18223" i="6"/>
  <c r="A18224" i="6"/>
  <c r="A18225" i="6"/>
  <c r="A18226" i="6"/>
  <c r="A18227" i="6"/>
  <c r="A18228" i="6"/>
  <c r="A18229" i="6"/>
  <c r="A18230" i="6"/>
  <c r="A18231" i="6"/>
  <c r="A18232" i="6"/>
  <c r="A18233" i="6"/>
  <c r="A18234" i="6"/>
  <c r="A18235" i="6"/>
  <c r="A18236" i="6"/>
  <c r="A18237" i="6"/>
  <c r="A18238" i="6"/>
  <c r="A18239" i="6"/>
  <c r="A18240" i="6"/>
  <c r="A18241" i="6"/>
  <c r="A18242" i="6"/>
  <c r="A18243" i="6"/>
  <c r="A18244" i="6"/>
  <c r="A18245" i="6"/>
  <c r="A18246" i="6"/>
  <c r="A18247" i="6"/>
  <c r="A18248" i="6"/>
  <c r="A18249" i="6"/>
  <c r="A18250" i="6"/>
  <c r="A18251" i="6"/>
  <c r="A18252" i="6"/>
  <c r="A18253" i="6"/>
  <c r="A18254" i="6"/>
  <c r="A18255" i="6"/>
  <c r="A18256" i="6"/>
  <c r="A18257" i="6"/>
  <c r="A18258" i="6"/>
  <c r="A18259" i="6"/>
  <c r="A18260" i="6"/>
  <c r="A18261" i="6"/>
  <c r="A18262" i="6"/>
  <c r="A18263" i="6"/>
  <c r="A18264" i="6"/>
  <c r="A18265" i="6"/>
  <c r="A18266" i="6"/>
  <c r="A18267" i="6"/>
  <c r="A18268" i="6"/>
  <c r="A18269" i="6"/>
  <c r="A18270" i="6"/>
  <c r="A18271" i="6"/>
  <c r="A18272" i="6"/>
  <c r="A18273" i="6"/>
  <c r="A18274" i="6"/>
  <c r="A18275" i="6"/>
  <c r="A18276" i="6"/>
  <c r="A18277" i="6"/>
  <c r="A18278" i="6"/>
  <c r="A18279" i="6"/>
  <c r="A18280" i="6"/>
  <c r="A18281" i="6"/>
  <c r="A18282" i="6"/>
  <c r="A18283" i="6"/>
  <c r="A18284" i="6"/>
  <c r="A18285" i="6"/>
  <c r="A18286" i="6"/>
  <c r="A18287" i="6"/>
  <c r="A18288" i="6"/>
  <c r="A18289" i="6"/>
  <c r="A18290" i="6"/>
  <c r="A18291" i="6"/>
  <c r="A18292" i="6"/>
  <c r="A18293" i="6"/>
  <c r="A18294" i="6"/>
  <c r="A18295" i="6"/>
  <c r="A18296" i="6"/>
  <c r="A18297" i="6"/>
  <c r="A18298" i="6"/>
  <c r="A18299" i="6"/>
  <c r="A18300" i="6"/>
  <c r="A18301" i="6"/>
  <c r="A18302" i="6"/>
  <c r="A18303" i="6"/>
  <c r="A18304" i="6"/>
  <c r="A18305" i="6"/>
  <c r="A18306" i="6"/>
  <c r="A18307" i="6"/>
  <c r="A18308" i="6"/>
  <c r="A18309" i="6"/>
  <c r="A18310" i="6"/>
  <c r="A18311" i="6"/>
  <c r="A18312" i="6"/>
  <c r="A18313" i="6"/>
  <c r="A18314" i="6"/>
  <c r="A18315" i="6"/>
  <c r="A18316" i="6"/>
  <c r="A18317" i="6"/>
  <c r="A18318" i="6"/>
  <c r="A18319" i="6"/>
  <c r="A18320" i="6"/>
  <c r="A18321" i="6"/>
  <c r="A18322" i="6"/>
  <c r="A18323" i="6"/>
  <c r="A18324" i="6"/>
  <c r="A18325" i="6"/>
  <c r="A18326" i="6"/>
  <c r="A18327" i="6"/>
  <c r="A18328" i="6"/>
  <c r="A18329" i="6"/>
  <c r="A18330" i="6"/>
  <c r="A18331" i="6"/>
  <c r="A18332" i="6"/>
  <c r="A18333" i="6"/>
  <c r="A18334" i="6"/>
  <c r="A18335" i="6"/>
  <c r="A18336" i="6"/>
  <c r="A18337" i="6"/>
  <c r="A18338" i="6"/>
  <c r="A18339" i="6"/>
  <c r="A18340" i="6"/>
  <c r="A18341" i="6"/>
  <c r="A18342" i="6"/>
  <c r="A18343" i="6"/>
  <c r="A18344" i="6"/>
  <c r="A18345" i="6"/>
  <c r="A18346" i="6"/>
  <c r="A18347" i="6"/>
  <c r="A18348" i="6"/>
  <c r="A18349" i="6"/>
  <c r="A18350" i="6"/>
  <c r="A18351" i="6"/>
  <c r="A18352" i="6"/>
  <c r="A18353" i="6"/>
  <c r="A18354" i="6"/>
  <c r="A18355" i="6"/>
  <c r="A18356" i="6"/>
  <c r="A18357" i="6"/>
  <c r="A18358" i="6"/>
  <c r="A18359" i="6"/>
  <c r="A18360" i="6"/>
  <c r="A18361" i="6"/>
  <c r="A18362" i="6"/>
  <c r="A18363" i="6"/>
  <c r="A18364" i="6"/>
  <c r="A18365" i="6"/>
  <c r="A18366" i="6"/>
  <c r="A18367" i="6"/>
  <c r="A18368" i="6"/>
  <c r="A18369" i="6"/>
  <c r="A18370" i="6"/>
  <c r="A18371" i="6"/>
  <c r="A18372" i="6"/>
  <c r="A18373" i="6"/>
  <c r="A18374" i="6"/>
  <c r="A18375" i="6"/>
  <c r="A18376" i="6"/>
  <c r="A18377" i="6"/>
  <c r="A18378" i="6"/>
  <c r="A18379" i="6"/>
  <c r="A18380" i="6"/>
  <c r="A18381" i="6"/>
  <c r="A18382" i="6"/>
  <c r="A18383" i="6"/>
  <c r="A18384" i="6"/>
  <c r="A18385" i="6"/>
  <c r="A18386" i="6"/>
  <c r="A18387" i="6"/>
  <c r="A18388" i="6"/>
  <c r="A18389" i="6"/>
  <c r="A18390" i="6"/>
  <c r="A18391" i="6"/>
  <c r="A18392" i="6"/>
  <c r="A18393" i="6"/>
  <c r="A18394" i="6"/>
  <c r="A18395" i="6"/>
  <c r="A18396" i="6"/>
  <c r="A18397" i="6"/>
  <c r="A18398" i="6"/>
  <c r="A18399" i="6"/>
  <c r="A18400" i="6"/>
  <c r="A18401" i="6"/>
  <c r="A18402" i="6"/>
  <c r="A18403" i="6"/>
  <c r="A18404" i="6"/>
  <c r="A18405" i="6"/>
  <c r="A18406" i="6"/>
  <c r="A18407" i="6"/>
  <c r="A18408" i="6"/>
  <c r="A18409" i="6"/>
  <c r="A18410" i="6"/>
  <c r="A18411" i="6"/>
  <c r="A18412" i="6"/>
  <c r="A18413" i="6"/>
  <c r="A18414" i="6"/>
  <c r="A18415" i="6"/>
  <c r="A18416" i="6"/>
  <c r="A18417" i="6"/>
  <c r="A18418" i="6"/>
  <c r="A18419" i="6"/>
  <c r="A18420" i="6"/>
  <c r="A18421" i="6"/>
  <c r="A18422" i="6"/>
  <c r="A18423" i="6"/>
  <c r="A18424" i="6"/>
  <c r="A18425" i="6"/>
  <c r="A18426" i="6"/>
  <c r="A18427" i="6"/>
  <c r="A18428" i="6"/>
  <c r="A18429" i="6"/>
  <c r="A18430" i="6"/>
  <c r="A18431" i="6"/>
  <c r="A18432" i="6"/>
  <c r="A18433" i="6"/>
  <c r="A18434" i="6"/>
  <c r="A18435" i="6"/>
  <c r="A18436" i="6"/>
  <c r="A18437" i="6"/>
  <c r="A18438" i="6"/>
  <c r="A18439" i="6"/>
  <c r="A18440" i="6"/>
  <c r="A18441" i="6"/>
  <c r="A18442" i="6"/>
  <c r="A18443" i="6"/>
  <c r="A18444" i="6"/>
  <c r="A18445" i="6"/>
  <c r="A18446" i="6"/>
  <c r="A18447" i="6"/>
  <c r="A18448" i="6"/>
  <c r="A18449" i="6"/>
  <c r="A18450" i="6"/>
  <c r="A18451" i="6"/>
  <c r="A18452" i="6"/>
  <c r="A18453" i="6"/>
  <c r="A18454" i="6"/>
  <c r="A18455" i="6"/>
  <c r="A18456" i="6"/>
  <c r="A18457" i="6"/>
  <c r="A18458" i="6"/>
  <c r="A18459" i="6"/>
  <c r="A18460" i="6"/>
  <c r="A18461" i="6"/>
  <c r="A18462" i="6"/>
  <c r="A18463" i="6"/>
  <c r="A18464" i="6"/>
  <c r="A18465" i="6"/>
  <c r="A18466" i="6"/>
  <c r="A18467" i="6"/>
  <c r="A18468" i="6"/>
  <c r="A18469" i="6"/>
  <c r="A18470" i="6"/>
  <c r="A18471" i="6"/>
  <c r="A18472" i="6"/>
  <c r="A18473" i="6"/>
  <c r="A18474" i="6"/>
  <c r="A18475" i="6"/>
  <c r="A18476" i="6"/>
  <c r="A18477" i="6"/>
  <c r="A18478" i="6"/>
  <c r="A18479" i="6"/>
  <c r="A18480" i="6"/>
  <c r="A18481" i="6"/>
  <c r="A18482" i="6"/>
  <c r="A18483" i="6"/>
  <c r="A18484" i="6"/>
  <c r="A18485" i="6"/>
  <c r="A18486" i="6"/>
  <c r="A18487" i="6"/>
  <c r="A18488" i="6"/>
  <c r="A18489" i="6"/>
  <c r="A18490" i="6"/>
  <c r="A18491" i="6"/>
  <c r="A18492" i="6"/>
  <c r="A18493" i="6"/>
  <c r="A18494" i="6"/>
  <c r="A18495" i="6"/>
  <c r="A18496" i="6"/>
  <c r="A18497" i="6"/>
  <c r="A18498" i="6"/>
  <c r="A18499" i="6"/>
  <c r="A18500" i="6"/>
  <c r="A18501" i="6"/>
  <c r="A18502" i="6"/>
  <c r="A18503" i="6"/>
  <c r="A18504" i="6"/>
  <c r="A18505" i="6"/>
  <c r="A18506" i="6"/>
  <c r="A18507" i="6"/>
  <c r="A18508" i="6"/>
  <c r="A18509" i="6"/>
  <c r="A18510" i="6"/>
  <c r="A18511" i="6"/>
  <c r="A18512" i="6"/>
  <c r="A18513" i="6"/>
  <c r="A18514" i="6"/>
  <c r="A18515" i="6"/>
  <c r="A18516" i="6"/>
  <c r="A18517" i="6"/>
  <c r="A18518" i="6"/>
  <c r="A18519" i="6"/>
  <c r="A18520" i="6"/>
  <c r="A18521" i="6"/>
  <c r="A18522" i="6"/>
  <c r="A18523" i="6"/>
  <c r="A18524" i="6"/>
  <c r="A18525" i="6"/>
  <c r="A18526" i="6"/>
  <c r="A18527" i="6"/>
  <c r="A18528" i="6"/>
  <c r="A18529" i="6"/>
  <c r="A18530" i="6"/>
  <c r="A18531" i="6"/>
  <c r="A18532" i="6"/>
  <c r="A18533" i="6"/>
  <c r="A18534" i="6"/>
  <c r="A18535" i="6"/>
  <c r="A18536" i="6"/>
  <c r="A18537" i="6"/>
  <c r="A18538" i="6"/>
  <c r="A18539" i="6"/>
  <c r="A18540" i="6"/>
  <c r="A18541" i="6"/>
  <c r="A18542" i="6"/>
  <c r="A18543" i="6"/>
  <c r="A18544" i="6"/>
  <c r="A18545" i="6"/>
  <c r="A18546" i="6"/>
  <c r="A18547" i="6"/>
  <c r="A18548" i="6"/>
  <c r="A18549" i="6"/>
  <c r="A18550" i="6"/>
  <c r="A18551" i="6"/>
  <c r="A18552" i="6"/>
  <c r="A18553" i="6"/>
  <c r="A18554" i="6"/>
  <c r="A18555" i="6"/>
  <c r="A18556" i="6"/>
  <c r="A18557" i="6"/>
  <c r="A18558" i="6"/>
  <c r="A18559" i="6"/>
  <c r="A18560" i="6"/>
  <c r="A18561" i="6"/>
  <c r="A18562" i="6"/>
  <c r="A18563" i="6"/>
  <c r="A18564" i="6"/>
  <c r="A18565" i="6"/>
  <c r="A18566" i="6"/>
  <c r="A18567" i="6"/>
  <c r="A18568" i="6"/>
  <c r="A18569" i="6"/>
  <c r="A18570" i="6"/>
  <c r="A18571" i="6"/>
  <c r="A18572" i="6"/>
  <c r="A18573" i="6"/>
  <c r="A18574" i="6"/>
  <c r="A18575" i="6"/>
  <c r="A18576" i="6"/>
  <c r="A18577" i="6"/>
  <c r="A18578" i="6"/>
  <c r="A18579" i="6"/>
  <c r="A18580" i="6"/>
  <c r="A18581" i="6"/>
  <c r="A18582" i="6"/>
  <c r="A18583" i="6"/>
  <c r="A18584" i="6"/>
  <c r="A18585" i="6"/>
  <c r="A18586" i="6"/>
  <c r="A18587" i="6"/>
  <c r="A18588" i="6"/>
  <c r="A18589" i="6"/>
  <c r="A18590" i="6"/>
  <c r="A18591" i="6"/>
  <c r="A18592" i="6"/>
  <c r="A18593" i="6"/>
  <c r="A18594" i="6"/>
  <c r="A18595" i="6"/>
  <c r="A18596" i="6"/>
  <c r="A18597" i="6"/>
  <c r="A18598" i="6"/>
  <c r="A18599" i="6"/>
  <c r="A18600" i="6"/>
  <c r="A18601" i="6"/>
  <c r="A18602" i="6"/>
  <c r="A18603" i="6"/>
  <c r="A18604" i="6"/>
  <c r="A18605" i="6"/>
  <c r="A18606" i="6"/>
  <c r="A18607" i="6"/>
  <c r="A18608" i="6"/>
  <c r="A18609" i="6"/>
  <c r="A18610" i="6"/>
  <c r="A18611" i="6"/>
  <c r="A18612" i="6"/>
  <c r="A18613" i="6"/>
  <c r="A18614" i="6"/>
  <c r="A18615" i="6"/>
  <c r="A18616" i="6"/>
  <c r="A18617" i="6"/>
  <c r="A18618" i="6"/>
  <c r="A18619" i="6"/>
  <c r="A18620" i="6"/>
  <c r="A18621" i="6"/>
  <c r="A18622" i="6"/>
  <c r="A18623" i="6"/>
  <c r="A18624" i="6"/>
  <c r="A18625" i="6"/>
  <c r="A18626" i="6"/>
  <c r="A18627" i="6"/>
  <c r="A18628" i="6"/>
  <c r="A18629" i="6"/>
  <c r="A18630" i="6"/>
  <c r="A18631" i="6"/>
  <c r="A18632" i="6"/>
  <c r="A18633" i="6"/>
  <c r="A18634" i="6"/>
  <c r="A18635" i="6"/>
  <c r="A18636" i="6"/>
  <c r="A18637" i="6"/>
  <c r="A18638" i="6"/>
  <c r="A18639" i="6"/>
  <c r="A18640" i="6"/>
  <c r="A18641" i="6"/>
  <c r="A18642" i="6"/>
  <c r="A18643" i="6"/>
  <c r="A18644" i="6"/>
  <c r="A18645" i="6"/>
  <c r="A18646" i="6"/>
  <c r="A18647" i="6"/>
  <c r="A18648" i="6"/>
  <c r="A18649" i="6"/>
  <c r="A18650" i="6"/>
  <c r="A18651" i="6"/>
  <c r="A18652" i="6"/>
  <c r="A18653" i="6"/>
  <c r="A18654" i="6"/>
  <c r="A18655" i="6"/>
  <c r="A18656" i="6"/>
  <c r="A18657" i="6"/>
  <c r="A18658" i="6"/>
  <c r="A18659" i="6"/>
  <c r="A18660" i="6"/>
  <c r="A18661" i="6"/>
  <c r="A18662" i="6"/>
  <c r="A18663" i="6"/>
  <c r="A18664" i="6"/>
  <c r="A18665" i="6"/>
  <c r="A18666" i="6"/>
  <c r="A18667" i="6"/>
  <c r="A18668" i="6"/>
  <c r="A18669" i="6"/>
  <c r="A18670" i="6"/>
  <c r="A18671" i="6"/>
  <c r="A18672" i="6"/>
  <c r="A18673" i="6"/>
  <c r="A18674" i="6"/>
  <c r="A18675" i="6"/>
  <c r="A18676" i="6"/>
  <c r="A18677" i="6"/>
  <c r="A18678" i="6"/>
  <c r="A18679" i="6"/>
  <c r="A18680" i="6"/>
  <c r="A18681" i="6"/>
  <c r="A18682" i="6"/>
  <c r="A18683" i="6"/>
  <c r="A18684" i="6"/>
  <c r="A18685" i="6"/>
  <c r="A18686" i="6"/>
  <c r="A18687" i="6"/>
  <c r="A18688" i="6"/>
  <c r="A18689" i="6"/>
  <c r="A18690" i="6"/>
  <c r="A18691" i="6"/>
  <c r="A18692" i="6"/>
  <c r="A18693" i="6"/>
  <c r="A18694" i="6"/>
  <c r="A18695" i="6"/>
  <c r="A18696" i="6"/>
  <c r="A18697" i="6"/>
  <c r="A18698" i="6"/>
  <c r="A18699" i="6"/>
  <c r="A18700" i="6"/>
  <c r="A18701" i="6"/>
  <c r="A18702" i="6"/>
  <c r="A18703" i="6"/>
  <c r="A18704" i="6"/>
  <c r="A18705" i="6"/>
  <c r="A18706" i="6"/>
  <c r="A18707" i="6"/>
  <c r="A18708" i="6"/>
  <c r="A18709" i="6"/>
  <c r="A18710" i="6"/>
  <c r="A18711" i="6"/>
  <c r="A18712" i="6"/>
  <c r="A18713" i="6"/>
  <c r="A18714" i="6"/>
  <c r="A18715" i="6"/>
  <c r="A18716" i="6"/>
  <c r="A18717" i="6"/>
  <c r="A18718" i="6"/>
  <c r="A18719" i="6"/>
  <c r="A18720" i="6"/>
  <c r="A18721" i="6"/>
  <c r="A18722" i="6"/>
  <c r="A18723" i="6"/>
  <c r="A18724" i="6"/>
  <c r="A18725" i="6"/>
  <c r="A18726" i="6"/>
  <c r="A18727" i="6"/>
  <c r="A18728" i="6"/>
  <c r="A18729" i="6"/>
  <c r="A18730" i="6"/>
  <c r="A18731" i="6"/>
  <c r="A18732" i="6"/>
  <c r="A18733" i="6"/>
  <c r="A18734" i="6"/>
  <c r="A18735" i="6"/>
  <c r="A18736" i="6"/>
  <c r="A18737" i="6"/>
  <c r="A18738" i="6"/>
  <c r="A18739" i="6"/>
  <c r="A18740" i="6"/>
  <c r="A18741" i="6"/>
  <c r="A18742" i="6"/>
  <c r="A18743" i="6"/>
  <c r="A18744" i="6"/>
  <c r="A18745" i="6"/>
  <c r="A18746" i="6"/>
  <c r="A18747" i="6"/>
  <c r="A18748" i="6"/>
  <c r="A18749" i="6"/>
  <c r="A18750" i="6"/>
  <c r="A18751" i="6"/>
  <c r="A18752" i="6"/>
  <c r="A18753" i="6"/>
  <c r="A18754" i="6"/>
  <c r="A18755" i="6"/>
  <c r="A18756" i="6"/>
  <c r="A18757" i="6"/>
  <c r="A18758" i="6"/>
  <c r="A18759" i="6"/>
  <c r="A18760" i="6"/>
  <c r="A18761" i="6"/>
  <c r="A18762" i="6"/>
  <c r="A18763" i="6"/>
  <c r="A18764" i="6"/>
  <c r="A18765" i="6"/>
  <c r="A18766" i="6"/>
  <c r="A18767" i="6"/>
  <c r="A18768" i="6"/>
  <c r="A18769" i="6"/>
  <c r="A18770" i="6"/>
  <c r="A18771" i="6"/>
  <c r="A18772" i="6"/>
  <c r="A18773" i="6"/>
  <c r="A18774" i="6"/>
  <c r="A18775" i="6"/>
  <c r="A18776" i="6"/>
  <c r="A18777" i="6"/>
  <c r="A18778" i="6"/>
  <c r="A18779" i="6"/>
  <c r="A18780" i="6"/>
  <c r="A18781" i="6"/>
  <c r="A18782" i="6"/>
  <c r="A18783" i="6"/>
  <c r="A18784" i="6"/>
  <c r="A18785" i="6"/>
  <c r="A18786" i="6"/>
  <c r="A18787" i="6"/>
  <c r="A18788" i="6"/>
  <c r="A18789" i="6"/>
  <c r="A18790" i="6"/>
  <c r="A18791" i="6"/>
  <c r="A18792" i="6"/>
  <c r="A18793" i="6"/>
  <c r="A18794" i="6"/>
  <c r="A18795" i="6"/>
  <c r="A18796" i="6"/>
  <c r="A18797" i="6"/>
  <c r="A18798" i="6"/>
  <c r="A18799" i="6"/>
  <c r="A18800" i="6"/>
  <c r="A18801" i="6"/>
  <c r="A18802" i="6"/>
  <c r="A18803" i="6"/>
  <c r="A18804" i="6"/>
  <c r="A18805" i="6"/>
  <c r="A18806" i="6"/>
  <c r="A18807" i="6"/>
  <c r="A18808" i="6"/>
  <c r="A18809" i="6"/>
  <c r="A18810" i="6"/>
  <c r="A18811" i="6"/>
  <c r="A18812" i="6"/>
  <c r="A18813" i="6"/>
  <c r="A18814" i="6"/>
  <c r="A18815" i="6"/>
  <c r="A18816" i="6"/>
  <c r="A18817" i="6"/>
  <c r="A18818" i="6"/>
  <c r="A18819" i="6"/>
  <c r="A18820" i="6"/>
  <c r="A18821" i="6"/>
  <c r="A18822" i="6"/>
  <c r="A18823" i="6"/>
  <c r="A18824" i="6"/>
  <c r="A18825" i="6"/>
  <c r="A18826" i="6"/>
  <c r="A18827" i="6"/>
  <c r="A18828" i="6"/>
  <c r="A18829" i="6"/>
  <c r="A18830" i="6"/>
  <c r="A18831" i="6"/>
  <c r="A18832" i="6"/>
  <c r="A18833" i="6"/>
  <c r="A18834" i="6"/>
  <c r="A18835" i="6"/>
  <c r="A18836" i="6"/>
  <c r="A18837" i="6"/>
  <c r="A18838" i="6"/>
  <c r="A18839" i="6"/>
  <c r="A18840" i="6"/>
  <c r="A18841" i="6"/>
  <c r="A18842" i="6"/>
  <c r="A18843" i="6"/>
  <c r="A18844" i="6"/>
  <c r="A18845" i="6"/>
  <c r="A18846" i="6"/>
  <c r="A18847" i="6"/>
  <c r="A18848" i="6"/>
  <c r="A18849" i="6"/>
  <c r="A18850" i="6"/>
  <c r="A18851" i="6"/>
  <c r="A18852" i="6"/>
  <c r="A18853" i="6"/>
  <c r="A18854" i="6"/>
  <c r="A18855" i="6"/>
  <c r="A18856" i="6"/>
  <c r="A18857" i="6"/>
  <c r="A18858" i="6"/>
  <c r="A18859" i="6"/>
  <c r="A18860" i="6"/>
  <c r="A18861" i="6"/>
  <c r="A18862" i="6"/>
  <c r="A18863" i="6"/>
  <c r="A18864" i="6"/>
  <c r="A18865" i="6"/>
  <c r="A18866" i="6"/>
  <c r="A18867" i="6"/>
  <c r="A18868" i="6"/>
  <c r="A18869" i="6"/>
  <c r="A18870" i="6"/>
  <c r="A18871" i="6"/>
  <c r="A18872" i="6"/>
  <c r="A18873" i="6"/>
  <c r="A18874" i="6"/>
  <c r="A18875" i="6"/>
  <c r="A18876" i="6"/>
  <c r="A18877" i="6"/>
  <c r="A18878" i="6"/>
  <c r="A18879" i="6"/>
  <c r="A18880" i="6"/>
  <c r="A18881" i="6"/>
  <c r="A18882" i="6"/>
  <c r="A18883" i="6"/>
  <c r="A18884" i="6"/>
  <c r="A18885" i="6"/>
  <c r="A18886" i="6"/>
  <c r="A18887" i="6"/>
  <c r="A18888" i="6"/>
  <c r="A18889" i="6"/>
  <c r="A18890" i="6"/>
  <c r="A18891" i="6"/>
  <c r="A18892" i="6"/>
  <c r="A18893" i="6"/>
  <c r="A18894" i="6"/>
  <c r="A18895" i="6"/>
  <c r="A18896" i="6"/>
  <c r="A18897" i="6"/>
  <c r="A18898" i="6"/>
  <c r="A18899" i="6"/>
  <c r="A18900" i="6"/>
  <c r="A18901" i="6"/>
  <c r="A18902" i="6"/>
  <c r="A18903" i="6"/>
  <c r="A18904" i="6"/>
  <c r="A18905" i="6"/>
  <c r="A18906" i="6"/>
  <c r="A18907" i="6"/>
  <c r="A18908" i="6"/>
  <c r="A18909" i="6"/>
  <c r="A18910" i="6"/>
  <c r="A18911" i="6"/>
  <c r="A18912" i="6"/>
  <c r="A18913" i="6"/>
  <c r="A18914" i="6"/>
  <c r="A18915" i="6"/>
  <c r="A18916" i="6"/>
  <c r="A18917" i="6"/>
  <c r="A18918" i="6"/>
  <c r="A18919" i="6"/>
  <c r="A18920" i="6"/>
  <c r="A18921" i="6"/>
  <c r="A18922" i="6"/>
  <c r="A18923" i="6"/>
  <c r="A18924" i="6"/>
  <c r="A18925" i="6"/>
  <c r="A18926" i="6"/>
  <c r="A18927" i="6"/>
  <c r="A18928" i="6"/>
  <c r="A18929" i="6"/>
  <c r="A18930" i="6"/>
  <c r="A18931" i="6"/>
  <c r="A18932" i="6"/>
  <c r="A18933" i="6"/>
  <c r="A18934" i="6"/>
  <c r="A18935" i="6"/>
  <c r="A18936" i="6"/>
  <c r="A18937" i="6"/>
  <c r="A18938" i="6"/>
  <c r="A18939" i="6"/>
  <c r="A18940" i="6"/>
  <c r="A18941" i="6"/>
  <c r="A18942" i="6"/>
  <c r="A18943" i="6"/>
  <c r="A18944" i="6"/>
  <c r="A18945" i="6"/>
  <c r="A18946" i="6"/>
  <c r="A18947" i="6"/>
  <c r="A18948" i="6"/>
  <c r="A18949" i="6"/>
  <c r="A18950" i="6"/>
  <c r="A18951" i="6"/>
  <c r="A18952" i="6"/>
  <c r="A18953" i="6"/>
  <c r="A18954" i="6"/>
  <c r="A18955" i="6"/>
  <c r="A18956" i="6"/>
  <c r="A18957" i="6"/>
  <c r="A18958" i="6"/>
  <c r="A18959" i="6"/>
  <c r="A18960" i="6"/>
  <c r="A18961" i="6"/>
  <c r="A18962" i="6"/>
  <c r="A18963" i="6"/>
  <c r="A18964" i="6"/>
  <c r="A18965" i="6"/>
  <c r="A18966" i="6"/>
  <c r="A18967" i="6"/>
  <c r="A18968" i="6"/>
  <c r="A18969" i="6"/>
  <c r="A18970" i="6"/>
  <c r="A18971" i="6"/>
  <c r="A18972" i="6"/>
  <c r="A18973" i="6"/>
  <c r="A18974" i="6"/>
  <c r="A18975" i="6"/>
  <c r="A18976" i="6"/>
  <c r="A18977" i="6"/>
  <c r="A18978" i="6"/>
  <c r="A18979" i="6"/>
  <c r="A18980" i="6"/>
  <c r="A18981" i="6"/>
  <c r="A18982" i="6"/>
  <c r="A18983" i="6"/>
  <c r="A18984" i="6"/>
  <c r="A18985" i="6"/>
  <c r="A18986" i="6"/>
  <c r="A18987" i="6"/>
  <c r="A18988" i="6"/>
  <c r="A18989" i="6"/>
  <c r="A18990" i="6"/>
  <c r="A18991" i="6"/>
  <c r="A18992" i="6"/>
  <c r="A18993" i="6"/>
  <c r="A18994" i="6"/>
  <c r="A18995" i="6"/>
  <c r="A18996" i="6"/>
  <c r="A18997" i="6"/>
  <c r="A18998" i="6"/>
  <c r="A18999" i="6"/>
  <c r="A19000" i="6"/>
  <c r="A19001" i="6"/>
  <c r="A19002" i="6"/>
  <c r="A19003" i="6"/>
  <c r="A19004" i="6"/>
  <c r="A19005" i="6"/>
  <c r="A19006" i="6"/>
  <c r="A19007" i="6"/>
  <c r="A19008" i="6"/>
  <c r="A19009" i="6"/>
  <c r="A19010" i="6"/>
  <c r="A19011" i="6"/>
  <c r="A19012" i="6"/>
  <c r="A19013" i="6"/>
  <c r="A19014" i="6"/>
  <c r="A19015" i="6"/>
  <c r="A19016" i="6"/>
  <c r="A19017" i="6"/>
  <c r="A19018" i="6"/>
  <c r="A19019" i="6"/>
  <c r="A19020" i="6"/>
  <c r="A19021" i="6"/>
  <c r="A19022" i="6"/>
  <c r="A19023" i="6"/>
  <c r="A19024" i="6"/>
  <c r="A19025" i="6"/>
  <c r="A19026" i="6"/>
  <c r="A19027" i="6"/>
  <c r="A19028" i="6"/>
  <c r="A19029" i="6"/>
  <c r="A19030" i="6"/>
  <c r="A19031" i="6"/>
  <c r="A19032" i="6"/>
  <c r="A19033" i="6"/>
  <c r="A19034" i="6"/>
  <c r="A19035" i="6"/>
  <c r="A19036" i="6"/>
  <c r="A19037" i="6"/>
  <c r="A19038" i="6"/>
  <c r="A19039" i="6"/>
  <c r="A19040" i="6"/>
  <c r="A19041" i="6"/>
  <c r="A19042" i="6"/>
  <c r="A19043" i="6"/>
  <c r="A19044" i="6"/>
  <c r="A19045" i="6"/>
  <c r="A19046" i="6"/>
  <c r="A19047" i="6"/>
  <c r="A19048" i="6"/>
  <c r="A19049" i="6"/>
  <c r="A19050" i="6"/>
  <c r="A19051" i="6"/>
  <c r="A19052" i="6"/>
  <c r="A19053" i="6"/>
  <c r="A19054" i="6"/>
  <c r="A19055" i="6"/>
  <c r="A19056" i="6"/>
  <c r="A19057" i="6"/>
  <c r="A19058" i="6"/>
  <c r="A19059" i="6"/>
  <c r="A19060" i="6"/>
  <c r="A19061" i="6"/>
  <c r="A19062" i="6"/>
  <c r="A19063" i="6"/>
  <c r="A19064" i="6"/>
  <c r="A19065" i="6"/>
  <c r="A19066" i="6"/>
  <c r="A19067" i="6"/>
  <c r="A19068" i="6"/>
  <c r="A19069" i="6"/>
  <c r="A19070" i="6"/>
  <c r="A19071" i="6"/>
  <c r="A19072" i="6"/>
  <c r="A19073" i="6"/>
  <c r="A19074" i="6"/>
  <c r="A19075" i="6"/>
  <c r="A19076" i="6"/>
  <c r="A19077" i="6"/>
  <c r="A19078" i="6"/>
  <c r="A19079" i="6"/>
  <c r="A19080" i="6"/>
  <c r="A19081" i="6"/>
  <c r="A19082" i="6"/>
  <c r="A19083" i="6"/>
  <c r="A19084" i="6"/>
  <c r="A19085" i="6"/>
  <c r="A19086" i="6"/>
  <c r="A19087" i="6"/>
  <c r="A19088" i="6"/>
  <c r="A19089" i="6"/>
  <c r="A19090" i="6"/>
  <c r="A19091" i="6"/>
  <c r="A19092" i="6"/>
  <c r="A19093" i="6"/>
  <c r="A19094" i="6"/>
  <c r="A19095" i="6"/>
  <c r="A19096" i="6"/>
  <c r="A19097" i="6"/>
  <c r="A19098" i="6"/>
  <c r="A19099" i="6"/>
  <c r="A19100" i="6"/>
  <c r="A19101" i="6"/>
  <c r="A19102" i="6"/>
  <c r="A19103" i="6"/>
  <c r="A19104" i="6"/>
  <c r="A19105" i="6"/>
  <c r="A19106" i="6"/>
  <c r="A19107" i="6"/>
  <c r="A19108" i="6"/>
  <c r="A19109" i="6"/>
  <c r="A19110" i="6"/>
  <c r="A19111" i="6"/>
  <c r="A19112" i="6"/>
  <c r="A19113" i="6"/>
  <c r="A19114" i="6"/>
  <c r="A19115" i="6"/>
  <c r="A19116" i="6"/>
  <c r="A19117" i="6"/>
  <c r="A19118" i="6"/>
  <c r="A19119" i="6"/>
  <c r="A19120" i="6"/>
  <c r="A19121" i="6"/>
  <c r="A19122" i="6"/>
  <c r="A19123" i="6"/>
  <c r="A19124" i="6"/>
  <c r="A19125" i="6"/>
  <c r="A19126" i="6"/>
  <c r="A19127" i="6"/>
  <c r="A19128" i="6"/>
  <c r="A19129" i="6"/>
  <c r="A19130" i="6"/>
  <c r="A19131" i="6"/>
  <c r="A19132" i="6"/>
  <c r="A19133" i="6"/>
  <c r="A19134" i="6"/>
  <c r="A19135" i="6"/>
  <c r="A19136" i="6"/>
  <c r="A19137" i="6"/>
  <c r="A19138" i="6"/>
  <c r="A19139" i="6"/>
  <c r="A19140" i="6"/>
  <c r="A19141" i="6"/>
  <c r="A19142" i="6"/>
  <c r="A19143" i="6"/>
  <c r="A19144" i="6"/>
  <c r="A19145" i="6"/>
  <c r="A19146" i="6"/>
  <c r="A19147" i="6"/>
  <c r="A19148" i="6"/>
  <c r="A19149" i="6"/>
  <c r="A19150" i="6"/>
  <c r="A19151" i="6"/>
  <c r="A19152" i="6"/>
  <c r="A19153" i="6"/>
  <c r="A19154" i="6"/>
  <c r="A19155" i="6"/>
  <c r="A19156" i="6"/>
  <c r="A19157" i="6"/>
  <c r="A19158" i="6"/>
  <c r="A19159" i="6"/>
  <c r="A19160" i="6"/>
  <c r="A19161" i="6"/>
  <c r="A19162" i="6"/>
  <c r="A19163" i="6"/>
  <c r="A19164" i="6"/>
  <c r="A19165" i="6"/>
  <c r="A19166" i="6"/>
  <c r="A19167" i="6"/>
  <c r="A19168" i="6"/>
  <c r="A19169" i="6"/>
  <c r="A19170" i="6"/>
  <c r="A19171" i="6"/>
  <c r="A19172" i="6"/>
  <c r="A19173" i="6"/>
  <c r="A19174" i="6"/>
  <c r="A19175" i="6"/>
  <c r="A19176" i="6"/>
  <c r="A19177" i="6"/>
  <c r="A19178" i="6"/>
  <c r="A19179" i="6"/>
  <c r="A19180" i="6"/>
  <c r="A19181" i="6"/>
  <c r="A19182" i="6"/>
  <c r="A19183" i="6"/>
  <c r="A19184" i="6"/>
  <c r="A19185" i="6"/>
  <c r="A19186" i="6"/>
  <c r="A19187" i="6"/>
  <c r="A19188" i="6"/>
  <c r="A19189" i="6"/>
  <c r="A19190" i="6"/>
  <c r="A19191" i="6"/>
  <c r="A19192" i="6"/>
  <c r="A19193" i="6"/>
  <c r="A19194" i="6"/>
  <c r="A19195" i="6"/>
  <c r="A19196" i="6"/>
  <c r="A19197" i="6"/>
  <c r="A19198" i="6"/>
  <c r="A19199" i="6"/>
  <c r="A19200" i="6"/>
  <c r="A19201" i="6"/>
  <c r="A19202" i="6"/>
  <c r="A19203" i="6"/>
  <c r="A19204" i="6"/>
  <c r="A19205" i="6"/>
  <c r="A19206" i="6"/>
  <c r="A19207" i="6"/>
  <c r="A19208" i="6"/>
  <c r="A19209" i="6"/>
  <c r="A19210" i="6"/>
  <c r="A19211" i="6"/>
  <c r="A19212" i="6"/>
  <c r="A19213" i="6"/>
  <c r="A19214" i="6"/>
  <c r="A19215" i="6"/>
  <c r="A19216" i="6"/>
  <c r="A19217" i="6"/>
  <c r="A19218" i="6"/>
  <c r="A19219" i="6"/>
  <c r="A19220" i="6"/>
  <c r="A19221" i="6"/>
  <c r="A19222" i="6"/>
  <c r="A19223" i="6"/>
  <c r="A19224" i="6"/>
  <c r="A19225" i="6"/>
  <c r="A19226" i="6"/>
  <c r="A19227" i="6"/>
  <c r="A19228" i="6"/>
  <c r="A19229" i="6"/>
  <c r="A19230" i="6"/>
  <c r="A19231" i="6"/>
  <c r="A19232" i="6"/>
  <c r="A19233" i="6"/>
  <c r="A19234" i="6"/>
  <c r="A19235" i="6"/>
  <c r="A19236" i="6"/>
  <c r="A19237" i="6"/>
  <c r="A19238" i="6"/>
  <c r="A19239" i="6"/>
  <c r="A19240" i="6"/>
  <c r="A19241" i="6"/>
  <c r="A19242" i="6"/>
  <c r="A19243" i="6"/>
  <c r="A19244" i="6"/>
  <c r="A19245" i="6"/>
  <c r="A19246" i="6"/>
  <c r="A19247" i="6"/>
  <c r="A19248" i="6"/>
  <c r="A19249" i="6"/>
  <c r="A19250" i="6"/>
  <c r="A19251" i="6"/>
  <c r="A19252" i="6"/>
  <c r="A19253" i="6"/>
  <c r="A19254" i="6"/>
  <c r="A19255" i="6"/>
  <c r="A19256" i="6"/>
  <c r="A19257" i="6"/>
  <c r="A19258" i="6"/>
  <c r="A19259" i="6"/>
  <c r="A19260" i="6"/>
  <c r="A19261" i="6"/>
  <c r="A19262" i="6"/>
  <c r="A19263" i="6"/>
  <c r="A19264" i="6"/>
  <c r="A19265" i="6"/>
  <c r="A19266" i="6"/>
  <c r="A19267" i="6"/>
  <c r="A19268" i="6"/>
  <c r="A19269" i="6"/>
  <c r="A19270" i="6"/>
  <c r="A19271" i="6"/>
  <c r="A19272" i="6"/>
  <c r="A19273" i="6"/>
  <c r="A19274" i="6"/>
  <c r="A19275" i="6"/>
  <c r="A19276" i="6"/>
  <c r="A19277" i="6"/>
  <c r="A19278" i="6"/>
  <c r="A19279" i="6"/>
  <c r="A19280" i="6"/>
  <c r="A19281" i="6"/>
  <c r="A19282" i="6"/>
  <c r="A19283" i="6"/>
  <c r="A19284" i="6"/>
  <c r="A19285" i="6"/>
  <c r="A19286" i="6"/>
  <c r="A19287" i="6"/>
  <c r="A19288" i="6"/>
  <c r="A19289" i="6"/>
  <c r="A19290" i="6"/>
  <c r="A19291" i="6"/>
  <c r="A19292" i="6"/>
  <c r="A19293" i="6"/>
  <c r="A19294" i="6"/>
  <c r="A19295" i="6"/>
  <c r="A19296" i="6"/>
  <c r="A19297" i="6"/>
  <c r="A19298" i="6"/>
  <c r="A19299" i="6"/>
  <c r="A19300" i="6"/>
  <c r="A19301" i="6"/>
  <c r="A19302" i="6"/>
  <c r="A19303" i="6"/>
  <c r="A19304" i="6"/>
  <c r="A19305" i="6"/>
  <c r="A19306" i="6"/>
  <c r="A19307" i="6"/>
  <c r="A19308" i="6"/>
  <c r="A19309" i="6"/>
  <c r="A19310" i="6"/>
  <c r="A19311" i="6"/>
  <c r="A19312" i="6"/>
  <c r="A19313" i="6"/>
  <c r="A19314" i="6"/>
  <c r="A19315" i="6"/>
  <c r="A19316" i="6"/>
  <c r="A19317" i="6"/>
  <c r="A19318" i="6"/>
  <c r="A19319" i="6"/>
  <c r="A19320" i="6"/>
  <c r="A19321" i="6"/>
  <c r="A19322" i="6"/>
  <c r="A19323" i="6"/>
  <c r="A19324" i="6"/>
  <c r="A19325" i="6"/>
  <c r="A19326" i="6"/>
  <c r="A19327" i="6"/>
  <c r="A19328" i="6"/>
  <c r="A19329" i="6"/>
  <c r="A19330" i="6"/>
  <c r="A19331" i="6"/>
  <c r="A19332" i="6"/>
  <c r="A19333" i="6"/>
  <c r="A19334" i="6"/>
  <c r="A19335" i="6"/>
  <c r="A19336" i="6"/>
  <c r="A19337" i="6"/>
  <c r="A19338" i="6"/>
  <c r="A19339" i="6"/>
  <c r="A19340" i="6"/>
  <c r="A19341" i="6"/>
  <c r="A19342" i="6"/>
  <c r="A19343" i="6"/>
  <c r="A19344" i="6"/>
  <c r="A19345" i="6"/>
  <c r="A19346" i="6"/>
  <c r="A19347" i="6"/>
  <c r="A19348" i="6"/>
  <c r="A19349" i="6"/>
  <c r="A19350" i="6"/>
  <c r="A19351" i="6"/>
  <c r="A19352" i="6"/>
  <c r="A19353" i="6"/>
  <c r="A19354" i="6"/>
  <c r="A19355" i="6"/>
  <c r="A19356" i="6"/>
  <c r="A19357" i="6"/>
  <c r="A19358" i="6"/>
  <c r="A19359" i="6"/>
  <c r="A19360" i="6"/>
  <c r="A19361" i="6"/>
  <c r="A19362" i="6"/>
  <c r="A19363" i="6"/>
  <c r="A19364" i="6"/>
  <c r="A19365" i="6"/>
  <c r="A19366" i="6"/>
  <c r="A19367" i="6"/>
  <c r="A19368" i="6"/>
  <c r="A19369" i="6"/>
  <c r="A19370" i="6"/>
  <c r="A19371" i="6"/>
  <c r="A19372" i="6"/>
  <c r="A19373" i="6"/>
  <c r="A19374" i="6"/>
  <c r="A19375" i="6"/>
  <c r="A19376" i="6"/>
  <c r="A19377" i="6"/>
  <c r="A19378" i="6"/>
  <c r="A19379" i="6"/>
  <c r="A19380" i="6"/>
  <c r="A19381" i="6"/>
  <c r="A19382" i="6"/>
  <c r="A19383" i="6"/>
  <c r="A19384" i="6"/>
  <c r="A19385" i="6"/>
  <c r="A19386" i="6"/>
  <c r="A19387" i="6"/>
  <c r="A19388" i="6"/>
  <c r="A19389" i="6"/>
  <c r="A19390" i="6"/>
  <c r="A19391" i="6"/>
  <c r="A19392" i="6"/>
  <c r="A19393" i="6"/>
  <c r="A19394" i="6"/>
  <c r="A19395" i="6"/>
  <c r="A19396" i="6"/>
  <c r="A19397" i="6"/>
  <c r="A19398" i="6"/>
  <c r="A19399" i="6"/>
  <c r="A19400" i="6"/>
  <c r="A19401" i="6"/>
  <c r="A19402" i="6"/>
  <c r="A19403" i="6"/>
  <c r="A19404" i="6"/>
  <c r="A19405" i="6"/>
  <c r="A19406" i="6"/>
  <c r="A19407" i="6"/>
  <c r="A19408" i="6"/>
  <c r="A19409" i="6"/>
  <c r="A19410" i="6"/>
  <c r="A19411" i="6"/>
  <c r="A19412" i="6"/>
  <c r="A19413" i="6"/>
  <c r="A19414" i="6"/>
  <c r="A19415" i="6"/>
  <c r="A19416" i="6"/>
  <c r="A19417" i="6"/>
  <c r="A19418" i="6"/>
  <c r="A19419" i="6"/>
  <c r="A19420" i="6"/>
  <c r="A19421" i="6"/>
  <c r="A19422" i="6"/>
  <c r="A19423" i="6"/>
  <c r="A19424" i="6"/>
  <c r="A19425" i="6"/>
  <c r="A19426" i="6"/>
  <c r="A19427" i="6"/>
  <c r="A19428" i="6"/>
  <c r="A19429" i="6"/>
  <c r="A19430" i="6"/>
  <c r="A19431" i="6"/>
  <c r="A19432" i="6"/>
  <c r="A19433" i="6"/>
  <c r="A19434" i="6"/>
  <c r="A19435" i="6"/>
  <c r="A19436" i="6"/>
  <c r="A19437" i="6"/>
  <c r="A19438" i="6"/>
  <c r="A19439" i="6"/>
  <c r="A19440" i="6"/>
  <c r="A19441" i="6"/>
  <c r="A19442" i="6"/>
  <c r="A19443" i="6"/>
  <c r="A19444" i="6"/>
  <c r="A19445" i="6"/>
  <c r="A19446" i="6"/>
  <c r="A19447" i="6"/>
  <c r="A19448" i="6"/>
  <c r="A19449" i="6"/>
  <c r="A19450" i="6"/>
  <c r="A19451" i="6"/>
  <c r="A19452" i="6"/>
  <c r="A19453" i="6"/>
  <c r="A19454" i="6"/>
  <c r="A19455" i="6"/>
  <c r="A19456" i="6"/>
  <c r="A19457" i="6"/>
  <c r="A19458" i="6"/>
  <c r="A19459" i="6"/>
  <c r="A19460" i="6"/>
  <c r="A19461" i="6"/>
  <c r="A19462" i="6"/>
  <c r="A19463" i="6"/>
  <c r="A19464" i="6"/>
  <c r="A19465" i="6"/>
  <c r="A19466" i="6"/>
  <c r="A19467" i="6"/>
  <c r="A19468" i="6"/>
  <c r="A19469" i="6"/>
  <c r="A19470" i="6"/>
  <c r="A19471" i="6"/>
  <c r="A19472" i="6"/>
  <c r="A19473" i="6"/>
  <c r="A19474" i="6"/>
  <c r="A19475" i="6"/>
  <c r="A19476" i="6"/>
  <c r="A19477" i="6"/>
  <c r="A19478" i="6"/>
  <c r="A19479" i="6"/>
  <c r="A19480" i="6"/>
  <c r="A19481" i="6"/>
  <c r="A19482" i="6"/>
  <c r="A19483" i="6"/>
  <c r="A19484" i="6"/>
  <c r="A19485" i="6"/>
  <c r="A19486" i="6"/>
  <c r="A19487" i="6"/>
  <c r="A19488" i="6"/>
  <c r="A19489" i="6"/>
  <c r="A19490" i="6"/>
  <c r="A19491" i="6"/>
  <c r="A19492" i="6"/>
  <c r="A19493" i="6"/>
  <c r="A19494" i="6"/>
  <c r="A19495" i="6"/>
  <c r="A19496" i="6"/>
  <c r="A19497" i="6"/>
  <c r="A19498" i="6"/>
  <c r="A19499" i="6"/>
  <c r="A19500" i="6"/>
  <c r="A19501" i="6"/>
  <c r="A19502" i="6"/>
  <c r="A19503" i="6"/>
  <c r="A19504" i="6"/>
  <c r="A19505" i="6"/>
  <c r="A19506" i="6"/>
  <c r="A19507" i="6"/>
  <c r="A19508" i="6"/>
  <c r="A19509" i="6"/>
  <c r="A19510" i="6"/>
  <c r="A19511" i="6"/>
  <c r="A19512" i="6"/>
  <c r="A19513" i="6"/>
  <c r="A19514" i="6"/>
  <c r="A19515" i="6"/>
  <c r="A19516" i="6"/>
  <c r="A19517" i="6"/>
  <c r="A19518" i="6"/>
  <c r="A19519" i="6"/>
  <c r="A19520" i="6"/>
  <c r="A19521" i="6"/>
  <c r="A19522" i="6"/>
  <c r="A19523" i="6"/>
  <c r="A19524" i="6"/>
  <c r="A19525" i="6"/>
  <c r="A19526" i="6"/>
  <c r="A19527" i="6"/>
  <c r="A19528" i="6"/>
  <c r="A19529" i="6"/>
  <c r="A19530" i="6"/>
  <c r="A19531" i="6"/>
  <c r="A19532" i="6"/>
  <c r="A19533" i="6"/>
  <c r="A19534" i="6"/>
  <c r="A19535" i="6"/>
  <c r="A19536" i="6"/>
  <c r="A19537" i="6"/>
  <c r="A19538" i="6"/>
  <c r="A19539" i="6"/>
  <c r="A19540" i="6"/>
  <c r="A19541" i="6"/>
  <c r="A19542" i="6"/>
  <c r="A19543" i="6"/>
  <c r="A19544" i="6"/>
  <c r="A19545" i="6"/>
  <c r="A19546" i="6"/>
  <c r="A19547" i="6"/>
  <c r="A19548" i="6"/>
  <c r="A19549" i="6"/>
  <c r="A19550" i="6"/>
  <c r="A19551" i="6"/>
  <c r="A19552" i="6"/>
  <c r="A19553" i="6"/>
  <c r="A19554" i="6"/>
  <c r="A19555" i="6"/>
  <c r="A19556" i="6"/>
  <c r="A19557" i="6"/>
  <c r="A19558" i="6"/>
  <c r="A19559" i="6"/>
  <c r="A19560" i="6"/>
  <c r="A19561" i="6"/>
  <c r="A19562" i="6"/>
  <c r="A19563" i="6"/>
  <c r="A19564" i="6"/>
  <c r="A19565" i="6"/>
  <c r="A19566" i="6"/>
  <c r="A19567" i="6"/>
  <c r="A19568" i="6"/>
  <c r="A19569" i="6"/>
  <c r="A19570" i="6"/>
  <c r="A19571" i="6"/>
  <c r="A19572" i="6"/>
  <c r="A19573" i="6"/>
  <c r="A19574" i="6"/>
  <c r="A19575" i="6"/>
  <c r="A19576" i="6"/>
  <c r="A19577" i="6"/>
  <c r="A19578" i="6"/>
  <c r="A19579" i="6"/>
  <c r="A19580" i="6"/>
  <c r="A19581" i="6"/>
  <c r="A19582" i="6"/>
  <c r="A19583" i="6"/>
  <c r="A19584" i="6"/>
  <c r="A19585" i="6"/>
  <c r="A19586" i="6"/>
  <c r="A19587" i="6"/>
  <c r="A19588" i="6"/>
  <c r="A19589" i="6"/>
  <c r="A19590" i="6"/>
  <c r="A19591" i="6"/>
  <c r="A19592" i="6"/>
  <c r="A19593" i="6"/>
  <c r="A19594" i="6"/>
  <c r="A19595" i="6"/>
  <c r="A19596" i="6"/>
  <c r="A19597" i="6"/>
  <c r="A19598" i="6"/>
  <c r="A19599" i="6"/>
  <c r="A19600" i="6"/>
  <c r="A19601" i="6"/>
  <c r="A19602" i="6"/>
  <c r="A19603" i="6"/>
  <c r="A19604" i="6"/>
  <c r="A19605" i="6"/>
  <c r="A19606" i="6"/>
  <c r="A19607" i="6"/>
  <c r="A19608" i="6"/>
  <c r="A19609" i="6"/>
  <c r="A19610" i="6"/>
  <c r="A19611" i="6"/>
  <c r="A19612" i="6"/>
  <c r="A19613" i="6"/>
  <c r="A19614" i="6"/>
  <c r="A19615" i="6"/>
  <c r="A19616" i="6"/>
  <c r="A19617" i="6"/>
  <c r="A19618" i="6"/>
  <c r="A19619" i="6"/>
  <c r="A19620" i="6"/>
  <c r="A19621" i="6"/>
  <c r="A19622" i="6"/>
  <c r="A19623" i="6"/>
  <c r="A19624" i="6"/>
  <c r="A19625" i="6"/>
  <c r="A19626" i="6"/>
  <c r="A19627" i="6"/>
  <c r="A19628" i="6"/>
  <c r="A19629" i="6"/>
  <c r="A19630" i="6"/>
  <c r="A19631" i="6"/>
  <c r="A19632" i="6"/>
  <c r="A19633" i="6"/>
  <c r="A19634" i="6"/>
  <c r="A19635" i="6"/>
  <c r="A19636" i="6"/>
  <c r="A19637" i="6"/>
  <c r="A19638" i="6"/>
  <c r="A19639" i="6"/>
  <c r="A19640" i="6"/>
  <c r="A19641" i="6"/>
  <c r="A19642" i="6"/>
  <c r="A19643" i="6"/>
  <c r="A19644" i="6"/>
  <c r="A19645" i="6"/>
  <c r="A19646" i="6"/>
  <c r="A19647" i="6"/>
  <c r="A19648" i="6"/>
  <c r="A19649" i="6"/>
  <c r="A19650" i="6"/>
  <c r="A19651" i="6"/>
  <c r="A19652" i="6"/>
  <c r="A19653" i="6"/>
  <c r="A19654" i="6"/>
  <c r="A19655" i="6"/>
  <c r="A19656" i="6"/>
  <c r="A19657" i="6"/>
  <c r="A19658" i="6"/>
  <c r="A19659" i="6"/>
  <c r="A19660" i="6"/>
  <c r="A19661" i="6"/>
  <c r="A19662" i="6"/>
  <c r="A19663" i="6"/>
  <c r="A19664" i="6"/>
  <c r="A19665" i="6"/>
  <c r="A19666" i="6"/>
  <c r="A19667" i="6"/>
  <c r="A19668" i="6"/>
  <c r="A19669" i="6"/>
  <c r="A19670" i="6"/>
  <c r="A19671" i="6"/>
  <c r="A19672" i="6"/>
  <c r="A19673" i="6"/>
  <c r="A19674" i="6"/>
  <c r="A19675" i="6"/>
  <c r="A19676" i="6"/>
  <c r="A19677" i="6"/>
  <c r="A19678" i="6"/>
  <c r="A19679" i="6"/>
  <c r="A19680" i="6"/>
  <c r="A19681" i="6"/>
  <c r="A19682" i="6"/>
  <c r="A19683" i="6"/>
  <c r="A19684" i="6"/>
  <c r="A19685" i="6"/>
  <c r="A19686" i="6"/>
  <c r="A19687" i="6"/>
  <c r="A19688" i="6"/>
  <c r="A19689" i="6"/>
  <c r="A19690" i="6"/>
  <c r="A19691" i="6"/>
  <c r="A19692" i="6"/>
  <c r="A19693" i="6"/>
  <c r="A19694" i="6"/>
  <c r="A19695" i="6"/>
  <c r="A19696" i="6"/>
  <c r="A19697" i="6"/>
  <c r="A19698" i="6"/>
  <c r="A19699" i="6"/>
  <c r="A19700" i="6"/>
  <c r="A19701" i="6"/>
  <c r="A19702" i="6"/>
  <c r="A19703" i="6"/>
  <c r="A19704" i="6"/>
  <c r="A19705" i="6"/>
  <c r="A19706" i="6"/>
  <c r="A19707" i="6"/>
  <c r="A19708" i="6"/>
  <c r="A19709" i="6"/>
  <c r="A19710" i="6"/>
  <c r="A19711" i="6"/>
  <c r="A19712" i="6"/>
  <c r="A19713" i="6"/>
  <c r="A19714" i="6"/>
  <c r="A19715" i="6"/>
  <c r="A19716" i="6"/>
  <c r="A19717" i="6"/>
  <c r="A19718" i="6"/>
  <c r="A19719" i="6"/>
  <c r="A19720" i="6"/>
  <c r="A19721" i="6"/>
  <c r="A19722" i="6"/>
  <c r="A19723" i="6"/>
  <c r="A19724" i="6"/>
  <c r="A19725" i="6"/>
  <c r="A19726" i="6"/>
  <c r="A19727" i="6"/>
  <c r="A19728" i="6"/>
  <c r="A19729" i="6"/>
  <c r="A19730" i="6"/>
  <c r="A19731" i="6"/>
  <c r="A19732" i="6"/>
  <c r="A19733" i="6"/>
  <c r="A19734" i="6"/>
  <c r="A19735" i="6"/>
  <c r="A19736" i="6"/>
  <c r="A19737" i="6"/>
  <c r="A19738" i="6"/>
  <c r="A19739" i="6"/>
  <c r="A19740" i="6"/>
  <c r="A19741" i="6"/>
  <c r="A19742" i="6"/>
  <c r="A19743" i="6"/>
  <c r="A19744" i="6"/>
  <c r="A19745" i="6"/>
  <c r="A19746" i="6"/>
  <c r="A19747" i="6"/>
  <c r="A19748" i="6"/>
  <c r="A19749" i="6"/>
  <c r="A19750" i="6"/>
  <c r="A19751" i="6"/>
  <c r="A19752" i="6"/>
  <c r="A19753" i="6"/>
  <c r="A19754" i="6"/>
  <c r="A19755" i="6"/>
  <c r="A19756" i="6"/>
  <c r="A19757" i="6"/>
  <c r="A19758" i="6"/>
  <c r="A19759" i="6"/>
  <c r="A19760" i="6"/>
  <c r="A19761" i="6"/>
  <c r="A19762" i="6"/>
  <c r="A19763" i="6"/>
  <c r="A19764" i="6"/>
  <c r="A19765" i="6"/>
  <c r="A19766" i="6"/>
  <c r="A19767" i="6"/>
  <c r="A19768" i="6"/>
  <c r="A19769" i="6"/>
  <c r="A19770" i="6"/>
  <c r="A19771" i="6"/>
  <c r="A19772" i="6"/>
  <c r="A19773" i="6"/>
  <c r="A19774" i="6"/>
  <c r="A19775" i="6"/>
  <c r="A19776" i="6"/>
  <c r="A19777" i="6"/>
  <c r="A19778" i="6"/>
  <c r="A19779" i="6"/>
  <c r="A19780" i="6"/>
  <c r="A19781" i="6"/>
  <c r="A19782" i="6"/>
  <c r="A19783" i="6"/>
  <c r="A19784" i="6"/>
  <c r="A19785" i="6"/>
  <c r="A19786" i="6"/>
  <c r="A19787" i="6"/>
  <c r="A19788" i="6"/>
  <c r="A19789" i="6"/>
  <c r="A19790" i="6"/>
  <c r="A19791" i="6"/>
  <c r="A19792" i="6"/>
  <c r="A19793" i="6"/>
  <c r="A19794" i="6"/>
  <c r="A19795" i="6"/>
  <c r="A19796" i="6"/>
  <c r="A19797" i="6"/>
  <c r="A19798" i="6"/>
  <c r="A19799" i="6"/>
  <c r="A19800" i="6"/>
  <c r="A19801" i="6"/>
  <c r="A19802" i="6"/>
  <c r="A19803" i="6"/>
  <c r="A19804" i="6"/>
  <c r="A19805" i="6"/>
  <c r="A19806" i="6"/>
  <c r="A19807" i="6"/>
  <c r="A19808" i="6"/>
  <c r="A19809" i="6"/>
  <c r="A19810" i="6"/>
  <c r="A19811" i="6"/>
  <c r="A19812" i="6"/>
  <c r="A19813" i="6"/>
  <c r="A19814" i="6"/>
  <c r="A19815" i="6"/>
  <c r="A19816" i="6"/>
  <c r="A19817" i="6"/>
  <c r="A19818" i="6"/>
  <c r="A19819" i="6"/>
  <c r="A19820" i="6"/>
  <c r="A19821" i="6"/>
  <c r="A19822" i="6"/>
  <c r="A19823" i="6"/>
  <c r="A19824" i="6"/>
  <c r="A19825" i="6"/>
  <c r="A19826" i="6"/>
  <c r="A19827" i="6"/>
  <c r="A19828" i="6"/>
  <c r="A19829" i="6"/>
  <c r="A19830" i="6"/>
  <c r="A19831" i="6"/>
  <c r="A19832" i="6"/>
  <c r="A19833" i="6"/>
  <c r="A19834" i="6"/>
  <c r="A19835" i="6"/>
  <c r="A19836" i="6"/>
  <c r="A19837" i="6"/>
  <c r="A19838" i="6"/>
  <c r="A19839" i="6"/>
  <c r="A19840" i="6"/>
  <c r="A19841" i="6"/>
  <c r="A19842" i="6"/>
  <c r="A19843" i="6"/>
  <c r="A19844" i="6"/>
  <c r="A19845" i="6"/>
  <c r="A19846" i="6"/>
  <c r="A19847" i="6"/>
  <c r="A19848" i="6"/>
  <c r="A19849" i="6"/>
  <c r="A19850" i="6"/>
  <c r="A19851" i="6"/>
  <c r="A19852" i="6"/>
  <c r="A19853" i="6"/>
  <c r="A19854" i="6"/>
  <c r="A19855" i="6"/>
  <c r="A19856" i="6"/>
  <c r="A19857" i="6"/>
  <c r="A19858" i="6"/>
  <c r="A19859" i="6"/>
  <c r="A19860" i="6"/>
  <c r="A19861" i="6"/>
  <c r="A19862" i="6"/>
  <c r="A19863" i="6"/>
  <c r="A19864" i="6"/>
  <c r="A19865" i="6"/>
  <c r="A19866" i="6"/>
  <c r="A19867" i="6"/>
  <c r="A19868" i="6"/>
  <c r="A19869" i="6"/>
  <c r="A19870" i="6"/>
  <c r="A19871" i="6"/>
  <c r="A19872" i="6"/>
  <c r="A19873" i="6"/>
  <c r="A19874" i="6"/>
  <c r="A19875" i="6"/>
  <c r="A19876" i="6"/>
  <c r="A19877" i="6"/>
  <c r="A19878" i="6"/>
  <c r="A19879" i="6"/>
  <c r="A19880" i="6"/>
  <c r="A19881" i="6"/>
  <c r="A19882" i="6"/>
  <c r="A19883" i="6"/>
  <c r="A19884" i="6"/>
  <c r="A19885" i="6"/>
  <c r="A19886" i="6"/>
  <c r="A19887" i="6"/>
  <c r="A19888" i="6"/>
  <c r="A19889" i="6"/>
  <c r="A19890" i="6"/>
  <c r="A19891" i="6"/>
  <c r="A19892" i="6"/>
  <c r="A19893" i="6"/>
  <c r="A19894" i="6"/>
  <c r="A19895" i="6"/>
  <c r="A19896" i="6"/>
  <c r="A19897" i="6"/>
  <c r="A19898" i="6"/>
  <c r="A19899" i="6"/>
  <c r="A19900" i="6"/>
  <c r="A19901" i="6"/>
  <c r="A19902" i="6"/>
  <c r="A19903" i="6"/>
  <c r="A19904" i="6"/>
  <c r="A19905" i="6"/>
  <c r="A19906" i="6"/>
  <c r="A19907" i="6"/>
  <c r="A19908" i="6"/>
  <c r="A19909" i="6"/>
  <c r="A19910" i="6"/>
  <c r="A19911" i="6"/>
  <c r="A19912" i="6"/>
  <c r="A19913" i="6"/>
  <c r="A19914" i="6"/>
  <c r="A19915" i="6"/>
  <c r="A19916" i="6"/>
  <c r="A19917" i="6"/>
  <c r="A19918" i="6"/>
  <c r="A19919" i="6"/>
  <c r="A19920" i="6"/>
  <c r="A19921" i="6"/>
  <c r="A19922" i="6"/>
  <c r="A19923" i="6"/>
  <c r="A19924" i="6"/>
  <c r="A19925" i="6"/>
  <c r="A19926" i="6"/>
  <c r="A19927" i="6"/>
  <c r="A19928" i="6"/>
  <c r="A19929" i="6"/>
  <c r="A19930" i="6"/>
  <c r="A19931" i="6"/>
  <c r="A19932" i="6"/>
  <c r="A19933" i="6"/>
  <c r="A19934" i="6"/>
  <c r="A19935" i="6"/>
  <c r="A19936" i="6"/>
  <c r="A19937" i="6"/>
  <c r="A19938" i="6"/>
  <c r="A19939" i="6"/>
  <c r="A19940" i="6"/>
  <c r="A19941" i="6"/>
  <c r="A19942" i="6"/>
  <c r="A19943" i="6"/>
  <c r="A19944" i="6"/>
  <c r="A19945" i="6"/>
  <c r="A19946" i="6"/>
  <c r="A19947" i="6"/>
  <c r="A19948" i="6"/>
  <c r="A19949" i="6"/>
  <c r="A19950" i="6"/>
  <c r="A19951" i="6"/>
  <c r="A19952" i="6"/>
  <c r="A19953" i="6"/>
  <c r="A19954" i="6"/>
  <c r="A19955" i="6"/>
  <c r="A19956" i="6"/>
  <c r="A19957" i="6"/>
  <c r="A19958" i="6"/>
  <c r="A19959" i="6"/>
  <c r="A19960" i="6"/>
  <c r="A19961" i="6"/>
  <c r="A19962" i="6"/>
  <c r="A19963" i="6"/>
  <c r="A19964" i="6"/>
  <c r="A19965" i="6"/>
  <c r="A19966" i="6"/>
  <c r="A19967" i="6"/>
  <c r="A19968" i="6"/>
  <c r="A19969" i="6"/>
  <c r="A19970" i="6"/>
  <c r="A19971" i="6"/>
  <c r="A19972" i="6"/>
  <c r="A19973" i="6"/>
  <c r="A19974" i="6"/>
  <c r="A19975" i="6"/>
  <c r="A19976" i="6"/>
  <c r="A19977" i="6"/>
  <c r="A19978" i="6"/>
  <c r="A19979" i="6"/>
  <c r="A12511" i="6" l="1"/>
  <c r="A12512" i="6"/>
  <c r="A12513" i="6"/>
  <c r="A12514" i="6"/>
  <c r="A12515" i="6"/>
  <c r="A12516" i="6"/>
  <c r="A12517" i="6"/>
  <c r="A12518" i="6"/>
  <c r="A12519" i="6"/>
  <c r="A12520" i="6"/>
  <c r="A12521" i="6"/>
  <c r="A12522" i="6"/>
  <c r="A12523" i="6"/>
  <c r="A12524" i="6"/>
  <c r="A12525" i="6"/>
  <c r="A12526" i="6"/>
  <c r="A12527" i="6"/>
  <c r="A12528" i="6"/>
  <c r="A12529" i="6"/>
  <c r="A12530" i="6"/>
  <c r="A12531" i="6"/>
  <c r="A12532" i="6"/>
  <c r="A12533" i="6"/>
  <c r="A12534" i="6"/>
  <c r="A12535" i="6"/>
  <c r="A12536" i="6"/>
  <c r="A12537" i="6"/>
  <c r="A12538" i="6"/>
  <c r="A12539" i="6"/>
  <c r="A12540" i="6"/>
  <c r="A12541" i="6"/>
  <c r="A12542" i="6"/>
  <c r="A12543" i="6"/>
  <c r="A12544" i="6"/>
  <c r="A12545" i="6"/>
  <c r="A12546" i="6"/>
  <c r="A12547" i="6"/>
  <c r="A12548" i="6"/>
  <c r="A12549" i="6"/>
  <c r="A12550" i="6"/>
  <c r="A12551" i="6"/>
  <c r="A12552" i="6"/>
  <c r="A12553" i="6"/>
  <c r="A12554" i="6"/>
  <c r="A12555" i="6"/>
  <c r="A12556" i="6"/>
  <c r="A12557" i="6"/>
  <c r="A12558" i="6"/>
  <c r="A12559" i="6"/>
  <c r="A12560" i="6"/>
  <c r="A12561" i="6"/>
  <c r="A12562" i="6"/>
  <c r="A12563" i="6"/>
  <c r="A12564" i="6"/>
  <c r="A12565" i="6"/>
  <c r="A12566" i="6"/>
  <c r="A12567" i="6"/>
  <c r="A12568" i="6"/>
  <c r="A12569" i="6"/>
  <c r="A12570" i="6"/>
  <c r="A12571" i="6"/>
  <c r="A12572" i="6"/>
  <c r="A12573" i="6"/>
  <c r="A12574" i="6"/>
  <c r="A12575" i="6"/>
  <c r="A12576" i="6"/>
  <c r="A12577" i="6"/>
  <c r="A12578" i="6"/>
  <c r="A12579" i="6"/>
  <c r="A12580" i="6"/>
  <c r="A12581" i="6"/>
  <c r="A12582" i="6"/>
  <c r="A12583" i="6"/>
  <c r="A12584" i="6"/>
  <c r="A12585" i="6"/>
  <c r="A12586" i="6"/>
  <c r="A12587" i="6"/>
  <c r="A12588" i="6"/>
  <c r="A12589" i="6"/>
  <c r="A12590" i="6"/>
  <c r="A12591" i="6"/>
  <c r="A12592" i="6"/>
  <c r="A12593" i="6"/>
  <c r="A12594" i="6"/>
  <c r="A12595" i="6"/>
  <c r="A12596" i="6"/>
  <c r="A12597" i="6"/>
  <c r="A12598" i="6"/>
  <c r="A12599" i="6"/>
  <c r="A12600" i="6"/>
  <c r="A12601" i="6"/>
  <c r="A12602" i="6"/>
  <c r="A12603" i="6"/>
  <c r="A12604" i="6"/>
  <c r="A12605" i="6"/>
  <c r="A12606" i="6"/>
  <c r="A12607" i="6"/>
  <c r="A12608" i="6"/>
  <c r="A12609" i="6"/>
  <c r="A12610" i="6"/>
  <c r="A12611" i="6"/>
  <c r="A12612" i="6"/>
  <c r="A12613" i="6"/>
  <c r="A12614" i="6"/>
  <c r="A12615" i="6"/>
  <c r="A12616" i="6"/>
  <c r="A12617" i="6"/>
  <c r="A12618" i="6"/>
  <c r="A12619" i="6"/>
  <c r="A12620" i="6"/>
  <c r="A12621" i="6"/>
  <c r="A12622" i="6"/>
  <c r="A12623" i="6"/>
  <c r="A12624" i="6"/>
  <c r="A12625" i="6"/>
  <c r="A12626" i="6"/>
  <c r="A12627" i="6"/>
  <c r="A12628" i="6"/>
  <c r="A12629" i="6"/>
  <c r="A12630" i="6"/>
  <c r="A12631" i="6"/>
  <c r="A12632" i="6"/>
  <c r="A12633" i="6"/>
  <c r="A12634" i="6"/>
  <c r="A12635" i="6"/>
  <c r="A12636" i="6"/>
  <c r="A12637" i="6"/>
  <c r="A12638" i="6"/>
  <c r="A12639" i="6"/>
  <c r="A12640" i="6"/>
  <c r="A12641" i="6"/>
  <c r="A12642" i="6"/>
  <c r="A12643" i="6"/>
  <c r="A12644" i="6"/>
  <c r="A12645" i="6"/>
  <c r="A12646" i="6"/>
  <c r="A12647" i="6"/>
  <c r="A12648" i="6"/>
  <c r="A12649" i="6"/>
  <c r="A12650" i="6"/>
  <c r="A12651" i="6"/>
  <c r="A12652" i="6"/>
  <c r="A12653" i="6"/>
  <c r="A12654" i="6"/>
  <c r="A12655" i="6"/>
  <c r="A12656" i="6"/>
  <c r="A12657" i="6"/>
  <c r="A12658" i="6"/>
  <c r="A12659" i="6"/>
  <c r="A12660" i="6"/>
  <c r="A12661" i="6"/>
  <c r="A12662" i="6"/>
  <c r="A12663" i="6"/>
  <c r="A12664" i="6"/>
  <c r="A12665" i="6"/>
  <c r="A12666" i="6"/>
  <c r="A12667" i="6"/>
  <c r="A12668" i="6"/>
  <c r="A12669" i="6"/>
  <c r="A12670" i="6"/>
  <c r="A12671" i="6"/>
  <c r="A12672" i="6"/>
  <c r="A12673" i="6"/>
  <c r="A12674" i="6"/>
  <c r="A12675" i="6"/>
  <c r="A12676" i="6"/>
  <c r="A12677" i="6"/>
  <c r="A12678" i="6"/>
  <c r="A12679" i="6"/>
  <c r="A12680" i="6"/>
  <c r="A12681" i="6"/>
  <c r="A12682" i="6"/>
  <c r="A12683" i="6"/>
  <c r="A12684" i="6"/>
  <c r="A12685" i="6"/>
  <c r="A12686" i="6"/>
  <c r="A12687" i="6"/>
  <c r="A12688" i="6"/>
  <c r="A12689" i="6"/>
  <c r="A12690" i="6"/>
  <c r="A12691" i="6"/>
  <c r="A12692" i="6"/>
  <c r="A12693" i="6"/>
  <c r="A12694" i="6"/>
  <c r="A12695" i="6"/>
  <c r="A12696" i="6"/>
  <c r="A12697" i="6"/>
  <c r="A12698" i="6"/>
  <c r="A12699" i="6"/>
  <c r="A12700" i="6"/>
  <c r="A12701" i="6"/>
  <c r="A12702" i="6"/>
  <c r="A12703" i="6"/>
  <c r="A12704" i="6"/>
  <c r="A12705" i="6"/>
  <c r="A12706" i="6"/>
  <c r="A12707" i="6"/>
  <c r="A12708" i="6"/>
  <c r="A12709" i="6"/>
  <c r="A12710" i="6"/>
  <c r="A12711" i="6"/>
  <c r="A12712" i="6"/>
  <c r="A12713" i="6"/>
  <c r="A12714" i="6"/>
  <c r="A12715" i="6"/>
  <c r="A12716" i="6"/>
  <c r="A12717" i="6"/>
  <c r="A12718" i="6"/>
  <c r="A12719" i="6"/>
  <c r="A12720" i="6"/>
  <c r="A12721" i="6"/>
  <c r="A12722" i="6"/>
  <c r="A12723" i="6"/>
  <c r="A12724" i="6"/>
  <c r="A12725" i="6"/>
  <c r="A12726" i="6"/>
  <c r="A12727" i="6"/>
  <c r="A12728" i="6"/>
  <c r="A12729" i="6"/>
  <c r="A12730" i="6"/>
  <c r="A12731" i="6"/>
  <c r="A12732" i="6"/>
  <c r="A12733" i="6"/>
  <c r="A12734" i="6"/>
  <c r="A12735" i="6"/>
  <c r="A12736" i="6"/>
  <c r="A12737" i="6"/>
  <c r="A12738" i="6"/>
  <c r="A12739" i="6"/>
  <c r="A12740" i="6"/>
  <c r="A12741" i="6"/>
  <c r="A12742" i="6"/>
  <c r="A12743" i="6"/>
  <c r="A12744" i="6"/>
  <c r="A12745" i="6"/>
  <c r="A12746" i="6"/>
  <c r="A12747" i="6"/>
  <c r="A12748" i="6"/>
  <c r="A12749" i="6"/>
  <c r="A12750" i="6"/>
  <c r="A12751" i="6"/>
  <c r="A12752" i="6"/>
  <c r="A12753" i="6"/>
  <c r="A12754" i="6"/>
  <c r="A12755" i="6"/>
  <c r="A12756" i="6"/>
  <c r="A12757" i="6"/>
  <c r="A12758" i="6"/>
  <c r="A12759" i="6"/>
  <c r="A12760" i="6"/>
  <c r="A12761" i="6"/>
  <c r="A12762" i="6"/>
  <c r="A12763" i="6"/>
  <c r="A12764" i="6"/>
  <c r="A12765" i="6"/>
  <c r="A12766" i="6"/>
  <c r="A12767" i="6"/>
  <c r="A12768" i="6"/>
  <c r="A12769" i="6"/>
  <c r="A12770" i="6"/>
  <c r="A12771" i="6"/>
  <c r="A12772" i="6"/>
  <c r="A12773" i="6"/>
  <c r="A12774" i="6"/>
  <c r="A12775" i="6"/>
  <c r="A12776" i="6"/>
  <c r="A12777" i="6"/>
  <c r="A12778" i="6"/>
  <c r="A12779" i="6"/>
  <c r="A12780" i="6"/>
  <c r="A12781" i="6"/>
  <c r="A12782" i="6"/>
  <c r="A12783" i="6"/>
  <c r="A12784" i="6"/>
  <c r="A12785" i="6"/>
  <c r="A12786" i="6"/>
  <c r="A12787" i="6"/>
  <c r="A12788" i="6"/>
  <c r="A12789" i="6"/>
  <c r="A12790" i="6"/>
  <c r="A12791" i="6"/>
  <c r="A12792" i="6"/>
  <c r="A12793" i="6"/>
  <c r="A12794" i="6"/>
  <c r="A12795" i="6"/>
  <c r="A12796" i="6"/>
  <c r="A12797" i="6"/>
  <c r="A12798" i="6"/>
  <c r="A12799" i="6"/>
  <c r="A12800" i="6"/>
  <c r="A12801" i="6"/>
  <c r="A12802" i="6"/>
  <c r="A12803" i="6"/>
  <c r="A12804" i="6"/>
  <c r="A12805" i="6"/>
  <c r="A12806" i="6"/>
  <c r="A12807" i="6"/>
  <c r="A12808" i="6"/>
  <c r="A12809" i="6"/>
  <c r="A12810" i="6"/>
  <c r="A12811" i="6"/>
  <c r="A12812" i="6"/>
  <c r="A12813" i="6"/>
  <c r="A12814" i="6"/>
  <c r="A12815" i="6"/>
  <c r="A12816" i="6"/>
  <c r="A12817" i="6"/>
  <c r="A12818" i="6"/>
  <c r="A12819" i="6"/>
  <c r="A12820" i="6"/>
  <c r="A12821" i="6"/>
  <c r="A12822" i="6"/>
  <c r="A12823" i="6"/>
  <c r="A12824" i="6"/>
  <c r="A12825" i="6"/>
  <c r="A12826" i="6"/>
  <c r="A12827" i="6"/>
  <c r="A12828" i="6"/>
  <c r="A12829" i="6"/>
  <c r="A12830" i="6"/>
  <c r="A12831" i="6"/>
  <c r="A12832" i="6"/>
  <c r="A12833" i="6"/>
  <c r="A12834" i="6"/>
  <c r="A12835" i="6"/>
  <c r="A12836" i="6"/>
  <c r="A12837" i="6"/>
  <c r="A12838" i="6"/>
  <c r="A12839" i="6"/>
  <c r="A12840" i="6"/>
  <c r="A12841" i="6"/>
  <c r="A12842" i="6"/>
  <c r="A12843" i="6"/>
  <c r="A12844" i="6"/>
  <c r="A12845" i="6"/>
  <c r="A12846" i="6"/>
  <c r="A12847" i="6"/>
  <c r="A12848" i="6"/>
  <c r="A12849" i="6"/>
  <c r="A12850" i="6"/>
  <c r="A12851" i="6"/>
  <c r="A12852" i="6"/>
  <c r="A12853" i="6"/>
  <c r="A12854" i="6"/>
  <c r="A12855" i="6"/>
  <c r="A12856" i="6"/>
  <c r="A12857" i="6"/>
  <c r="A12858" i="6"/>
  <c r="A12859" i="6"/>
  <c r="A12860" i="6"/>
  <c r="A12861" i="6"/>
  <c r="A12862" i="6"/>
  <c r="A12863" i="6"/>
  <c r="A12864" i="6"/>
  <c r="A12865" i="6"/>
  <c r="A12866" i="6"/>
  <c r="A12867" i="6"/>
  <c r="A12868" i="6"/>
  <c r="A12869" i="6"/>
  <c r="A12870" i="6"/>
  <c r="A12871" i="6"/>
  <c r="A12872" i="6"/>
  <c r="A12873" i="6"/>
  <c r="A12874" i="6"/>
  <c r="A12875" i="6"/>
  <c r="A12876" i="6"/>
  <c r="A12877" i="6"/>
  <c r="A12878" i="6"/>
  <c r="A12879" i="6"/>
  <c r="A12880" i="6"/>
  <c r="A12881" i="6"/>
  <c r="A12882" i="6"/>
  <c r="A12883" i="6"/>
  <c r="A12884" i="6"/>
  <c r="A12885" i="6"/>
  <c r="A12886" i="6"/>
  <c r="A12887" i="6"/>
  <c r="A12888" i="6"/>
  <c r="A12889" i="6"/>
  <c r="A12890" i="6"/>
  <c r="A12891" i="6"/>
  <c r="A12892" i="6"/>
  <c r="A12893" i="6"/>
  <c r="A12894" i="6"/>
  <c r="A12895" i="6"/>
  <c r="A12896" i="6"/>
  <c r="A12897" i="6"/>
  <c r="A12898" i="6"/>
  <c r="A12899" i="6"/>
  <c r="A12900" i="6"/>
  <c r="A12901" i="6"/>
  <c r="A12902" i="6"/>
  <c r="A12903" i="6"/>
  <c r="A12904" i="6"/>
  <c r="A12905" i="6"/>
  <c r="A12906" i="6"/>
  <c r="A12907" i="6"/>
  <c r="A12908" i="6"/>
  <c r="A12909" i="6"/>
  <c r="A12910" i="6"/>
  <c r="A12911" i="6"/>
  <c r="A12912" i="6"/>
  <c r="A12913" i="6"/>
  <c r="A12914" i="6"/>
  <c r="A12915" i="6"/>
  <c r="A12916" i="6"/>
  <c r="A12917" i="6"/>
  <c r="A12918" i="6"/>
  <c r="A12919" i="6"/>
  <c r="A12920" i="6"/>
  <c r="A12921" i="6"/>
  <c r="A12922" i="6"/>
  <c r="A12923" i="6"/>
  <c r="A12924" i="6"/>
  <c r="A12925" i="6"/>
  <c r="A12926" i="6"/>
  <c r="A12927" i="6"/>
  <c r="A12928" i="6"/>
  <c r="A12929" i="6"/>
  <c r="A12930" i="6"/>
  <c r="A12931" i="6"/>
  <c r="A12932" i="6"/>
  <c r="A12933" i="6"/>
  <c r="A12934" i="6"/>
  <c r="A12935" i="6"/>
  <c r="A12936" i="6"/>
  <c r="A12937" i="6"/>
  <c r="A12938" i="6"/>
  <c r="A12939" i="6"/>
  <c r="A12940" i="6"/>
  <c r="A12941" i="6"/>
  <c r="A12942" i="6"/>
  <c r="A12943" i="6"/>
  <c r="A12944" i="6"/>
  <c r="A12945" i="6"/>
  <c r="A12946" i="6"/>
  <c r="A12947" i="6"/>
  <c r="A12948" i="6"/>
  <c r="A12949" i="6"/>
  <c r="A12950" i="6"/>
  <c r="A12951" i="6"/>
  <c r="A12952" i="6"/>
  <c r="A12953" i="6"/>
  <c r="A12954" i="6"/>
  <c r="A12955" i="6"/>
  <c r="A12956" i="6"/>
  <c r="A12957" i="6"/>
  <c r="A12958" i="6"/>
  <c r="A12959" i="6"/>
  <c r="A12960" i="6"/>
  <c r="A12961" i="6"/>
  <c r="A12962" i="6"/>
  <c r="A12963" i="6"/>
  <c r="A12964" i="6"/>
  <c r="A12965" i="6"/>
  <c r="A12966" i="6"/>
  <c r="A12967" i="6"/>
  <c r="A12968" i="6"/>
  <c r="A12969" i="6"/>
  <c r="A12970" i="6"/>
  <c r="A12971" i="6"/>
  <c r="A12972" i="6"/>
  <c r="A12973" i="6"/>
  <c r="A12974" i="6"/>
  <c r="A12975" i="6"/>
  <c r="A12976" i="6"/>
  <c r="A12977" i="6"/>
  <c r="A12978" i="6"/>
  <c r="A12979" i="6"/>
  <c r="A12980" i="6"/>
  <c r="A12981" i="6"/>
  <c r="A12982" i="6"/>
  <c r="A12983" i="6"/>
  <c r="A12984" i="6"/>
  <c r="A12985" i="6"/>
  <c r="A12986" i="6"/>
  <c r="A12987" i="6"/>
  <c r="A12988" i="6"/>
  <c r="A12989" i="6"/>
  <c r="A12990" i="6"/>
  <c r="A12991" i="6"/>
  <c r="A12992" i="6"/>
  <c r="A12993" i="6"/>
  <c r="A12994" i="6"/>
  <c r="A12995" i="6"/>
  <c r="A12996" i="6"/>
  <c r="A12997" i="6"/>
  <c r="A12998" i="6"/>
  <c r="A12999" i="6"/>
  <c r="A13000" i="6"/>
  <c r="A13001" i="6"/>
  <c r="A13002" i="6"/>
  <c r="A13003" i="6"/>
  <c r="A13004" i="6"/>
  <c r="A13005" i="6"/>
  <c r="A13006" i="6"/>
  <c r="A13007" i="6"/>
  <c r="A13008" i="6"/>
  <c r="A13009" i="6"/>
  <c r="A13010" i="6"/>
  <c r="A13011" i="6"/>
  <c r="A13012" i="6"/>
  <c r="A13013" i="6"/>
  <c r="A13014" i="6"/>
  <c r="A13015" i="6"/>
  <c r="A13016" i="6"/>
  <c r="A13017" i="6"/>
  <c r="A13018" i="6"/>
  <c r="A13019" i="6"/>
  <c r="A13020" i="6"/>
  <c r="A13021" i="6"/>
  <c r="A13022" i="6"/>
  <c r="A13023" i="6"/>
  <c r="A13024" i="6"/>
  <c r="A13025" i="6"/>
  <c r="A13026" i="6"/>
  <c r="A13027" i="6"/>
  <c r="A13028" i="6"/>
  <c r="A13029" i="6"/>
  <c r="A13030" i="6"/>
  <c r="A13031" i="6"/>
  <c r="A13032" i="6"/>
  <c r="A13033" i="6"/>
  <c r="A13034" i="6"/>
  <c r="A13035" i="6"/>
  <c r="A13036" i="6"/>
  <c r="A13037" i="6"/>
  <c r="A13038" i="6"/>
  <c r="A13039" i="6"/>
  <c r="A13040" i="6"/>
  <c r="A13041" i="6"/>
  <c r="A13042" i="6"/>
  <c r="A13043" i="6"/>
  <c r="A13044" i="6"/>
  <c r="A13045" i="6"/>
  <c r="A13046" i="6"/>
  <c r="A13047" i="6"/>
  <c r="A13048" i="6"/>
  <c r="A13049" i="6"/>
  <c r="A13050" i="6"/>
  <c r="A13051" i="6"/>
  <c r="A13052" i="6"/>
  <c r="A13053" i="6"/>
  <c r="A13054" i="6"/>
  <c r="A13055" i="6"/>
  <c r="A13056" i="6"/>
  <c r="A13057" i="6"/>
  <c r="A13058" i="6"/>
  <c r="A13059" i="6"/>
  <c r="A13060" i="6"/>
  <c r="A13061" i="6"/>
  <c r="A13062" i="6"/>
  <c r="A13063" i="6"/>
  <c r="A13064" i="6"/>
  <c r="A13065" i="6"/>
  <c r="A13066" i="6"/>
  <c r="A13067" i="6"/>
  <c r="A13068" i="6"/>
  <c r="A13069" i="6"/>
  <c r="A13070" i="6"/>
  <c r="A13071" i="6"/>
  <c r="A13072" i="6"/>
  <c r="A13073" i="6"/>
  <c r="A13074" i="6"/>
  <c r="A13075" i="6"/>
  <c r="A13076" i="6"/>
  <c r="A13077" i="6"/>
  <c r="A13078" i="6"/>
  <c r="A13079" i="6"/>
  <c r="A13080" i="6"/>
  <c r="A13081" i="6"/>
  <c r="A13082" i="6"/>
  <c r="A13083" i="6"/>
  <c r="A13084" i="6"/>
  <c r="A13085" i="6"/>
  <c r="A13086" i="6"/>
  <c r="A13087" i="6"/>
  <c r="A13088" i="6"/>
  <c r="A13089" i="6"/>
  <c r="A13090" i="6"/>
  <c r="A13091" i="6"/>
  <c r="A13092" i="6"/>
  <c r="A13093" i="6"/>
  <c r="A13094" i="6"/>
  <c r="A13095" i="6"/>
  <c r="A13096" i="6"/>
  <c r="A13097" i="6"/>
  <c r="A13098" i="6"/>
  <c r="A13099" i="6"/>
  <c r="A13100" i="6"/>
  <c r="A13101" i="6"/>
  <c r="A13102" i="6"/>
  <c r="A13103" i="6"/>
  <c r="A13104" i="6"/>
  <c r="A13105" i="6"/>
  <c r="A13106" i="6"/>
  <c r="A13107" i="6"/>
  <c r="A13108" i="6"/>
  <c r="A13109" i="6"/>
  <c r="A13110" i="6"/>
  <c r="A13111" i="6"/>
  <c r="A13112" i="6"/>
  <c r="A13113" i="6"/>
  <c r="A13114" i="6"/>
  <c r="A13115" i="6"/>
  <c r="A13116" i="6"/>
  <c r="A13117" i="6"/>
  <c r="A13118" i="6"/>
  <c r="A13119" i="6"/>
  <c r="A13120" i="6"/>
  <c r="A13121" i="6"/>
  <c r="A13122" i="6"/>
  <c r="A13123" i="6"/>
  <c r="A13124" i="6"/>
  <c r="A13125" i="6"/>
  <c r="A13126" i="6"/>
  <c r="A13127" i="6"/>
  <c r="A13128" i="6"/>
  <c r="A13129" i="6"/>
  <c r="A13130" i="6"/>
  <c r="A13131" i="6"/>
  <c r="A13132" i="6"/>
  <c r="A13133" i="6"/>
  <c r="A13134" i="6"/>
  <c r="A13135" i="6"/>
  <c r="A13136" i="6"/>
  <c r="A13137" i="6"/>
  <c r="A13138" i="6"/>
  <c r="A13139" i="6"/>
  <c r="A13140" i="6"/>
  <c r="A13141" i="6"/>
  <c r="A13142" i="6"/>
  <c r="A13143" i="6"/>
  <c r="A13144" i="6"/>
  <c r="A13145" i="6"/>
  <c r="A13146" i="6"/>
  <c r="A13147" i="6"/>
  <c r="A13148" i="6"/>
  <c r="A13149" i="6"/>
  <c r="A13150" i="6"/>
  <c r="A13151" i="6"/>
  <c r="A13152" i="6"/>
  <c r="A13153" i="6"/>
  <c r="A13154" i="6"/>
  <c r="A13155" i="6"/>
  <c r="A13156" i="6"/>
  <c r="A13157" i="6"/>
  <c r="A13158" i="6"/>
  <c r="A13159" i="6"/>
  <c r="A13160" i="6"/>
  <c r="A13161" i="6"/>
  <c r="A13162" i="6"/>
  <c r="A13163" i="6"/>
  <c r="A13164" i="6"/>
  <c r="A13165" i="6"/>
  <c r="A13166" i="6"/>
  <c r="A13167" i="6"/>
  <c r="A13168" i="6"/>
  <c r="A13169" i="6"/>
  <c r="A13170" i="6"/>
  <c r="A13171" i="6"/>
  <c r="A13172" i="6"/>
  <c r="A13173" i="6"/>
  <c r="A13174" i="6"/>
  <c r="A13175" i="6"/>
  <c r="A13176" i="6"/>
  <c r="A13177" i="6"/>
  <c r="A13178" i="6"/>
  <c r="A13179" i="6"/>
  <c r="A13180" i="6"/>
  <c r="A13181" i="6"/>
  <c r="A13182" i="6"/>
  <c r="A13183" i="6"/>
  <c r="A13184" i="6"/>
  <c r="A13185" i="6"/>
  <c r="A13186" i="6"/>
  <c r="A13187" i="6"/>
  <c r="A13188" i="6"/>
  <c r="A13189" i="6"/>
  <c r="A13190" i="6"/>
  <c r="A13191" i="6"/>
  <c r="A13192" i="6"/>
  <c r="A13193" i="6"/>
  <c r="A13194" i="6"/>
  <c r="A13195" i="6"/>
  <c r="A13196" i="6"/>
  <c r="A13197" i="6"/>
  <c r="A13198" i="6"/>
  <c r="A13199" i="6"/>
  <c r="A13200" i="6"/>
  <c r="A13201" i="6"/>
  <c r="A13202" i="6"/>
  <c r="A13203" i="6"/>
  <c r="A13204" i="6"/>
  <c r="A13205" i="6"/>
  <c r="A13206" i="6"/>
  <c r="A13207" i="6"/>
  <c r="A13208" i="6"/>
  <c r="A13209" i="6"/>
  <c r="A13210" i="6"/>
  <c r="A13211" i="6"/>
  <c r="A13212" i="6"/>
  <c r="A13213" i="6"/>
  <c r="A13214" i="6"/>
  <c r="A13215" i="6"/>
  <c r="A13216" i="6"/>
  <c r="A13217" i="6"/>
  <c r="A13218" i="6"/>
  <c r="A13219" i="6"/>
  <c r="A13220" i="6"/>
  <c r="A13221" i="6"/>
  <c r="A13222" i="6"/>
  <c r="A13223" i="6"/>
  <c r="A13224" i="6"/>
  <c r="A13225" i="6"/>
  <c r="A13226" i="6"/>
  <c r="A13227" i="6"/>
  <c r="A13228" i="6"/>
  <c r="A13229" i="6"/>
  <c r="A13230" i="6"/>
  <c r="A13231" i="6"/>
  <c r="A13232" i="6"/>
  <c r="A13233" i="6"/>
  <c r="A13234" i="6"/>
  <c r="A13235" i="6"/>
  <c r="A13236" i="6"/>
  <c r="A13237" i="6"/>
  <c r="A13238" i="6"/>
  <c r="A13239" i="6"/>
  <c r="A13240" i="6"/>
  <c r="A13241" i="6"/>
  <c r="A13242" i="6"/>
  <c r="A13243" i="6"/>
  <c r="A13244" i="6"/>
  <c r="A13245" i="6"/>
  <c r="A13246" i="6"/>
  <c r="A13247" i="6"/>
  <c r="A13248" i="6"/>
  <c r="A13249" i="6"/>
  <c r="A13250" i="6"/>
  <c r="A13251" i="6"/>
  <c r="A13252" i="6"/>
  <c r="A13253" i="6"/>
  <c r="A13254" i="6"/>
  <c r="A13255" i="6"/>
  <c r="A13256" i="6"/>
  <c r="A13257" i="6"/>
  <c r="A13258" i="6"/>
  <c r="A13259" i="6"/>
  <c r="A13260" i="6"/>
  <c r="A13261" i="6"/>
  <c r="A13262" i="6"/>
  <c r="A13263" i="6"/>
  <c r="A13264" i="6"/>
  <c r="A13265" i="6"/>
  <c r="A13266" i="6"/>
  <c r="A13267" i="6"/>
  <c r="A13268" i="6"/>
  <c r="A13269" i="6"/>
  <c r="A13270" i="6"/>
  <c r="A13271" i="6"/>
  <c r="A13272" i="6"/>
  <c r="A13273" i="6"/>
  <c r="A13274" i="6"/>
  <c r="A13275" i="6"/>
  <c r="A13276" i="6"/>
  <c r="A13277" i="6"/>
  <c r="A13278" i="6"/>
  <c r="A13279" i="6"/>
  <c r="A13280" i="6"/>
  <c r="A13281" i="6"/>
  <c r="A13282" i="6"/>
  <c r="A13283" i="6"/>
  <c r="A13284" i="6"/>
  <c r="A13285" i="6"/>
  <c r="A13286" i="6"/>
  <c r="A13287" i="6"/>
  <c r="A13288" i="6"/>
  <c r="A13289" i="6"/>
  <c r="A13290" i="6"/>
  <c r="A13291" i="6"/>
  <c r="A13292" i="6"/>
  <c r="A13293" i="6"/>
  <c r="A13294" i="6"/>
  <c r="A13295" i="6"/>
  <c r="A13296" i="6"/>
  <c r="A13297" i="6"/>
  <c r="A13298" i="6"/>
  <c r="A13299" i="6"/>
  <c r="A13300" i="6"/>
  <c r="A13301" i="6"/>
  <c r="A13302" i="6"/>
  <c r="A13303" i="6"/>
  <c r="A13304" i="6"/>
  <c r="A13305" i="6"/>
  <c r="A13306" i="6"/>
  <c r="A13307" i="6"/>
  <c r="A13308" i="6"/>
  <c r="A13309" i="6"/>
  <c r="A13310" i="6"/>
  <c r="A13311" i="6"/>
  <c r="A13312" i="6"/>
  <c r="A13313" i="6"/>
  <c r="A13314" i="6"/>
  <c r="A13315" i="6"/>
  <c r="A13316" i="6"/>
  <c r="A13317" i="6"/>
  <c r="A13318" i="6"/>
  <c r="A13319" i="6"/>
  <c r="A13320" i="6"/>
  <c r="A13321" i="6"/>
  <c r="A13322" i="6"/>
  <c r="A13323" i="6"/>
  <c r="A13324" i="6"/>
  <c r="A13325" i="6"/>
  <c r="A13326" i="6"/>
  <c r="A13327" i="6"/>
  <c r="A13328" i="6"/>
  <c r="A13329" i="6"/>
  <c r="A13330" i="6"/>
  <c r="A13331" i="6"/>
  <c r="A13332" i="6"/>
  <c r="A13333" i="6"/>
  <c r="A13334" i="6"/>
  <c r="A13335" i="6"/>
  <c r="A13336" i="6"/>
  <c r="A13337" i="6"/>
  <c r="A13338" i="6"/>
  <c r="A13339" i="6"/>
  <c r="A13340" i="6"/>
  <c r="A13341" i="6"/>
  <c r="A13342" i="6"/>
  <c r="A13343" i="6"/>
  <c r="A13344" i="6"/>
  <c r="A13345" i="6"/>
  <c r="A13346" i="6"/>
  <c r="A13347" i="6"/>
  <c r="A13348" i="6"/>
  <c r="A13349" i="6"/>
  <c r="A13350" i="6"/>
  <c r="A13351" i="6"/>
  <c r="A13352" i="6"/>
  <c r="A13353" i="6"/>
  <c r="A13354" i="6"/>
  <c r="A13355" i="6"/>
  <c r="A13356" i="6"/>
  <c r="A13357" i="6"/>
  <c r="A13358" i="6"/>
  <c r="A13359" i="6"/>
  <c r="A13360" i="6"/>
  <c r="A13361" i="6"/>
  <c r="A13362" i="6"/>
  <c r="A13363" i="6"/>
  <c r="A13364" i="6"/>
  <c r="A13365" i="6"/>
  <c r="A13366" i="6"/>
  <c r="A13367" i="6"/>
  <c r="A13368" i="6"/>
  <c r="A13369" i="6"/>
  <c r="A13370" i="6"/>
  <c r="A13371" i="6"/>
  <c r="A13372" i="6"/>
  <c r="A13373" i="6"/>
  <c r="A13374" i="6"/>
  <c r="A13375" i="6"/>
  <c r="A13376" i="6"/>
  <c r="A13377" i="6"/>
  <c r="A13378" i="6"/>
  <c r="A13379" i="6"/>
  <c r="A13380" i="6"/>
  <c r="A13381" i="6"/>
  <c r="A13382" i="6"/>
  <c r="A13383" i="6"/>
  <c r="A13384" i="6"/>
  <c r="A13385" i="6"/>
  <c r="A13386" i="6"/>
  <c r="A13387" i="6"/>
  <c r="A13388" i="6"/>
  <c r="A13389" i="6"/>
  <c r="A13390" i="6"/>
  <c r="A13391" i="6"/>
  <c r="A13392" i="6"/>
  <c r="A13393" i="6"/>
  <c r="A13394" i="6"/>
  <c r="A13395" i="6"/>
  <c r="A13396" i="6"/>
  <c r="A13397" i="6"/>
  <c r="A13398" i="6"/>
  <c r="A13399" i="6"/>
  <c r="A13400" i="6"/>
  <c r="A13401" i="6"/>
  <c r="A13402" i="6"/>
  <c r="A13403" i="6"/>
  <c r="A13404" i="6"/>
  <c r="A13405" i="6"/>
  <c r="A13406" i="6"/>
  <c r="A13407" i="6"/>
  <c r="A13408" i="6"/>
  <c r="A13409" i="6"/>
  <c r="A13410" i="6"/>
  <c r="A13411" i="6"/>
  <c r="A13412" i="6"/>
  <c r="A13413" i="6"/>
  <c r="A13414" i="6"/>
  <c r="A13415" i="6"/>
  <c r="A13416" i="6"/>
  <c r="A13417" i="6"/>
  <c r="A13418" i="6"/>
  <c r="A13419" i="6"/>
  <c r="A13420" i="6"/>
  <c r="A13421" i="6"/>
  <c r="A13422" i="6"/>
  <c r="A13423" i="6"/>
  <c r="A13424" i="6"/>
  <c r="A13425" i="6"/>
  <c r="A13426" i="6"/>
  <c r="A13427" i="6"/>
  <c r="A13428" i="6"/>
  <c r="A13429" i="6"/>
  <c r="A13430" i="6"/>
  <c r="A13431" i="6"/>
  <c r="A13432" i="6"/>
  <c r="A13433" i="6"/>
  <c r="A13434" i="6"/>
  <c r="A13435" i="6"/>
  <c r="A13436" i="6"/>
  <c r="A13437" i="6"/>
  <c r="A13438" i="6"/>
  <c r="A13439" i="6"/>
  <c r="A13440" i="6"/>
  <c r="A13441" i="6"/>
  <c r="A13442" i="6"/>
  <c r="A13443" i="6"/>
  <c r="A13444" i="6"/>
  <c r="A13445" i="6"/>
  <c r="A13446" i="6"/>
  <c r="A13447" i="6"/>
  <c r="A13448" i="6"/>
  <c r="A13449" i="6"/>
  <c r="A13450" i="6"/>
  <c r="A13451" i="6"/>
  <c r="A13452" i="6"/>
  <c r="A13453" i="6"/>
  <c r="A13454" i="6"/>
  <c r="A13455" i="6"/>
  <c r="A13456" i="6"/>
  <c r="A13457" i="6"/>
  <c r="A13458" i="6"/>
  <c r="A13459" i="6"/>
  <c r="A13460" i="6"/>
  <c r="A13461" i="6"/>
  <c r="A13462" i="6"/>
  <c r="A13463" i="6"/>
  <c r="A13464" i="6"/>
  <c r="A13465" i="6"/>
  <c r="A13466" i="6"/>
  <c r="A13467" i="6"/>
  <c r="A13468" i="6"/>
  <c r="A13469" i="6"/>
  <c r="A13470" i="6"/>
  <c r="A13471" i="6"/>
  <c r="A13472" i="6"/>
  <c r="A13473" i="6"/>
  <c r="A13474" i="6"/>
  <c r="A13475" i="6"/>
  <c r="A13476" i="6"/>
  <c r="A13477" i="6"/>
  <c r="A13478" i="6"/>
  <c r="A13479" i="6"/>
  <c r="A13480" i="6"/>
  <c r="A13481" i="6"/>
  <c r="A13482" i="6"/>
  <c r="A13483" i="6"/>
  <c r="A13484" i="6"/>
  <c r="A13485" i="6"/>
  <c r="A13486" i="6"/>
  <c r="A13487" i="6"/>
  <c r="A13488" i="6"/>
  <c r="A13489" i="6"/>
  <c r="A13490" i="6"/>
  <c r="A13491" i="6"/>
  <c r="A13492" i="6"/>
  <c r="A13493" i="6"/>
  <c r="A13494" i="6"/>
  <c r="A13495" i="6"/>
  <c r="A13496" i="6"/>
  <c r="A13497" i="6"/>
  <c r="A13498" i="6"/>
  <c r="A13499" i="6"/>
  <c r="A13500" i="6"/>
  <c r="A13501" i="6"/>
  <c r="A13502" i="6"/>
  <c r="A13503" i="6"/>
  <c r="A13504" i="6"/>
  <c r="A13505" i="6"/>
  <c r="A13506" i="6"/>
  <c r="A13507" i="6"/>
  <c r="A13508" i="6"/>
  <c r="A13509" i="6"/>
  <c r="A13510" i="6"/>
  <c r="A13511" i="6"/>
  <c r="A13512" i="6"/>
  <c r="A13513" i="6"/>
  <c r="A13514" i="6"/>
  <c r="A13515" i="6"/>
  <c r="A13516" i="6"/>
  <c r="A13517" i="6"/>
  <c r="A13518" i="6"/>
  <c r="A13519" i="6"/>
  <c r="A13520" i="6"/>
  <c r="A13521" i="6"/>
  <c r="A13522" i="6"/>
  <c r="A13523" i="6"/>
  <c r="A13524" i="6"/>
  <c r="A13525" i="6"/>
  <c r="A13526" i="6"/>
  <c r="A13527" i="6"/>
  <c r="A13528" i="6"/>
  <c r="A13529" i="6"/>
  <c r="A13530" i="6"/>
  <c r="A13531" i="6"/>
  <c r="A13532" i="6"/>
  <c r="A13533" i="6"/>
  <c r="A13534" i="6"/>
  <c r="A13535" i="6"/>
  <c r="A13536" i="6"/>
  <c r="A13537" i="6"/>
  <c r="A13538" i="6"/>
  <c r="A13539" i="6"/>
  <c r="A13540" i="6"/>
  <c r="A13541" i="6"/>
  <c r="A13542" i="6"/>
  <c r="A13543" i="6"/>
  <c r="A13544" i="6"/>
  <c r="A13545" i="6"/>
  <c r="A13546" i="6"/>
  <c r="A13547" i="6"/>
  <c r="A13548" i="6"/>
  <c r="A13549" i="6"/>
  <c r="A13550" i="6"/>
  <c r="A13551" i="6"/>
  <c r="A13552" i="6"/>
  <c r="A13553" i="6"/>
  <c r="A13554" i="6"/>
  <c r="A13555" i="6"/>
  <c r="A13556" i="6"/>
  <c r="A13557" i="6"/>
  <c r="A13558" i="6"/>
  <c r="A13559" i="6"/>
  <c r="A13560" i="6"/>
  <c r="A13561" i="6"/>
  <c r="A13562" i="6"/>
  <c r="A13563" i="6"/>
  <c r="A13564" i="6"/>
  <c r="A13565" i="6"/>
  <c r="A13566" i="6"/>
  <c r="A13567" i="6"/>
  <c r="A13568" i="6"/>
  <c r="A13569" i="6"/>
  <c r="A13570" i="6"/>
  <c r="A13571" i="6"/>
  <c r="A13572" i="6"/>
  <c r="A13573" i="6"/>
  <c r="A13574" i="6"/>
  <c r="A13575" i="6"/>
  <c r="A13576" i="6"/>
  <c r="A13577" i="6"/>
  <c r="A13578" i="6"/>
  <c r="A13579" i="6"/>
  <c r="A13580" i="6"/>
  <c r="A13581" i="6"/>
  <c r="A13582" i="6"/>
  <c r="A13583" i="6"/>
  <c r="A13584" i="6"/>
  <c r="A13585" i="6"/>
  <c r="A13586" i="6"/>
  <c r="A13587" i="6"/>
  <c r="A13588" i="6"/>
  <c r="A13589" i="6"/>
  <c r="A13590" i="6"/>
  <c r="A13591" i="6"/>
  <c r="A13592" i="6"/>
  <c r="A13593" i="6"/>
  <c r="A13594" i="6"/>
  <c r="A13595" i="6"/>
  <c r="A13596" i="6"/>
  <c r="A13597" i="6"/>
  <c r="A13598" i="6"/>
  <c r="A13599" i="6"/>
  <c r="A13600" i="6"/>
  <c r="A13601" i="6"/>
  <c r="A13602" i="6"/>
  <c r="A13603" i="6"/>
  <c r="A13604" i="6"/>
  <c r="A13605" i="6"/>
  <c r="A13606" i="6"/>
  <c r="A13607" i="6"/>
  <c r="A13608" i="6"/>
  <c r="A13609" i="6"/>
  <c r="A13610" i="6"/>
  <c r="A13611" i="6"/>
  <c r="A13612" i="6"/>
  <c r="A13613" i="6"/>
  <c r="A13614" i="6"/>
  <c r="A13615" i="6"/>
  <c r="A13616" i="6"/>
  <c r="A13617" i="6"/>
  <c r="A13618" i="6"/>
  <c r="A13619" i="6"/>
  <c r="A13620" i="6"/>
  <c r="A13621" i="6"/>
  <c r="A13622" i="6"/>
  <c r="A13623" i="6"/>
  <c r="A13624" i="6"/>
  <c r="A13625" i="6"/>
  <c r="A13626" i="6"/>
  <c r="A13627" i="6"/>
  <c r="A13628" i="6"/>
  <c r="A13629" i="6"/>
  <c r="A13630" i="6"/>
  <c r="A13631" i="6"/>
  <c r="A13632" i="6"/>
  <c r="A13633" i="6"/>
  <c r="A13634" i="6"/>
  <c r="A13635" i="6"/>
  <c r="A13636" i="6"/>
  <c r="A13637" i="6"/>
  <c r="A13638" i="6"/>
  <c r="A13639" i="6"/>
  <c r="A13640" i="6"/>
  <c r="A13641" i="6"/>
  <c r="A13642" i="6"/>
  <c r="A13643" i="6"/>
  <c r="A13644" i="6"/>
  <c r="A13645" i="6"/>
  <c r="A13646" i="6"/>
  <c r="A13647" i="6"/>
  <c r="A13648" i="6"/>
  <c r="A13649" i="6"/>
  <c r="A13650" i="6"/>
  <c r="A13651" i="6"/>
  <c r="A13652" i="6"/>
  <c r="A13653" i="6"/>
  <c r="A13654" i="6"/>
  <c r="A13655" i="6"/>
  <c r="A13656" i="6"/>
  <c r="A13657" i="6"/>
  <c r="A13658" i="6"/>
  <c r="A13659" i="6"/>
  <c r="A13660" i="6"/>
  <c r="A13661" i="6"/>
  <c r="A13662" i="6"/>
  <c r="A13663" i="6"/>
  <c r="A13664" i="6"/>
  <c r="A13665" i="6"/>
  <c r="A13666" i="6"/>
  <c r="A13667" i="6"/>
  <c r="A13668" i="6"/>
  <c r="A13669" i="6"/>
  <c r="A13670" i="6"/>
  <c r="A13671" i="6"/>
  <c r="A13672" i="6"/>
  <c r="A13673" i="6"/>
  <c r="A13674" i="6"/>
  <c r="A13675" i="6"/>
  <c r="A13676" i="6"/>
  <c r="A13677" i="6"/>
  <c r="A13678" i="6"/>
  <c r="A13679" i="6"/>
  <c r="A13680" i="6"/>
  <c r="A13681" i="6"/>
  <c r="A13682" i="6"/>
  <c r="A13683" i="6"/>
  <c r="A13684" i="6"/>
  <c r="A13685" i="6"/>
  <c r="A13686" i="6"/>
  <c r="A13687" i="6"/>
  <c r="A13688" i="6"/>
  <c r="A13689" i="6"/>
  <c r="A13690" i="6"/>
  <c r="A13691" i="6"/>
  <c r="A13692" i="6"/>
  <c r="A13693" i="6"/>
  <c r="A13694" i="6"/>
  <c r="A13695" i="6"/>
  <c r="A13696" i="6"/>
  <c r="A13697" i="6"/>
  <c r="A13698" i="6"/>
  <c r="A13699" i="6"/>
  <c r="A13700" i="6"/>
  <c r="A13701" i="6"/>
  <c r="A13702" i="6"/>
  <c r="A13703" i="6"/>
  <c r="A13704" i="6"/>
  <c r="A13705" i="6"/>
  <c r="A13706" i="6"/>
  <c r="A13707" i="6"/>
  <c r="A13708" i="6"/>
  <c r="A13709" i="6"/>
  <c r="A13710" i="6"/>
  <c r="A13711" i="6"/>
  <c r="A13712" i="6"/>
  <c r="A13713" i="6"/>
  <c r="A13714" i="6"/>
  <c r="A13715" i="6"/>
  <c r="A13716" i="6"/>
  <c r="A13717" i="6"/>
  <c r="A13718" i="6"/>
  <c r="A13719" i="6"/>
  <c r="A13720" i="6"/>
  <c r="A13721" i="6"/>
  <c r="A13722" i="6"/>
  <c r="A13723" i="6"/>
  <c r="A13724" i="6"/>
  <c r="A13725" i="6"/>
  <c r="A13726" i="6"/>
  <c r="A13727" i="6"/>
  <c r="A13728" i="6"/>
  <c r="A13729" i="6"/>
  <c r="A13730" i="6"/>
  <c r="A13731" i="6"/>
  <c r="A13732" i="6"/>
  <c r="A13733" i="6"/>
  <c r="A13734" i="6"/>
  <c r="A13735" i="6"/>
  <c r="A13736" i="6"/>
  <c r="A13737" i="6"/>
  <c r="A13738" i="6"/>
  <c r="A13739" i="6"/>
  <c r="A13740" i="6"/>
  <c r="A13741" i="6"/>
  <c r="A13742" i="6"/>
  <c r="A13743" i="6"/>
  <c r="A13744" i="6"/>
  <c r="A13745" i="6"/>
  <c r="A13746" i="6"/>
  <c r="A13747" i="6"/>
  <c r="A13748" i="6"/>
  <c r="A13749" i="6"/>
  <c r="A13750" i="6"/>
  <c r="A13751" i="6"/>
  <c r="A13752" i="6"/>
  <c r="A13753" i="6"/>
  <c r="A13754" i="6"/>
  <c r="A13755" i="6"/>
  <c r="A13756" i="6"/>
  <c r="A13757" i="6"/>
  <c r="A13758" i="6"/>
  <c r="A13759" i="6"/>
  <c r="A13760" i="6"/>
  <c r="A13761" i="6"/>
  <c r="A13762" i="6"/>
  <c r="A13763" i="6"/>
  <c r="A13764" i="6"/>
  <c r="A13765" i="6"/>
  <c r="A13766" i="6"/>
  <c r="A13767" i="6"/>
  <c r="A13768" i="6"/>
  <c r="A13769" i="6"/>
  <c r="A13770" i="6"/>
  <c r="A13771" i="6"/>
  <c r="A13772" i="6"/>
  <c r="A13773" i="6"/>
  <c r="A13774" i="6"/>
  <c r="A13775" i="6"/>
  <c r="A13776" i="6"/>
  <c r="A13777" i="6"/>
  <c r="A13778" i="6"/>
  <c r="A13779" i="6"/>
  <c r="A13780" i="6"/>
  <c r="A13781" i="6"/>
  <c r="A13782" i="6"/>
  <c r="A13783" i="6"/>
  <c r="A13784" i="6"/>
  <c r="A13785" i="6"/>
  <c r="A13786" i="6"/>
  <c r="A13787" i="6"/>
  <c r="A13788" i="6"/>
  <c r="A13789" i="6"/>
  <c r="A13790" i="6"/>
  <c r="A13791" i="6"/>
  <c r="A13792" i="6"/>
  <c r="A13793" i="6"/>
  <c r="A13794" i="6"/>
  <c r="A13795" i="6"/>
  <c r="A13796" i="6"/>
  <c r="A13797" i="6"/>
  <c r="A13798" i="6"/>
  <c r="A13799" i="6"/>
  <c r="A13800" i="6"/>
  <c r="A13801" i="6"/>
  <c r="A13802" i="6"/>
  <c r="A13803" i="6"/>
  <c r="A13804" i="6"/>
  <c r="A13805" i="6"/>
  <c r="A13806" i="6"/>
  <c r="A13807" i="6"/>
  <c r="A13808" i="6"/>
  <c r="A13809" i="6"/>
  <c r="A13810" i="6"/>
  <c r="A13811" i="6"/>
  <c r="A13812" i="6"/>
  <c r="A13813" i="6"/>
  <c r="A13814" i="6"/>
  <c r="A13815" i="6"/>
  <c r="A13816" i="6"/>
  <c r="A13817" i="6"/>
  <c r="A13818" i="6"/>
  <c r="A13819" i="6"/>
  <c r="A13820" i="6"/>
  <c r="A13821" i="6"/>
  <c r="A13822" i="6"/>
  <c r="A13823" i="6"/>
  <c r="A13824" i="6"/>
  <c r="A13825" i="6"/>
  <c r="A13826" i="6"/>
  <c r="A13827" i="6"/>
  <c r="A13828" i="6"/>
  <c r="A13829" i="6"/>
  <c r="A13830" i="6"/>
  <c r="A13831" i="6"/>
  <c r="A13832" i="6"/>
  <c r="A13833" i="6"/>
  <c r="A13834" i="6"/>
  <c r="A13835" i="6"/>
  <c r="A13836" i="6"/>
  <c r="A13837" i="6"/>
  <c r="A13838" i="6"/>
  <c r="A13839" i="6"/>
  <c r="A13840" i="6"/>
  <c r="A13841" i="6"/>
  <c r="A13842" i="6"/>
  <c r="A13843" i="6"/>
  <c r="A13844" i="6"/>
  <c r="A13845" i="6"/>
  <c r="A13846" i="6"/>
  <c r="A13847" i="6"/>
  <c r="A13848" i="6"/>
  <c r="A13849" i="6"/>
  <c r="A13850" i="6"/>
  <c r="A13851" i="6"/>
  <c r="A13852" i="6"/>
  <c r="A13853" i="6"/>
  <c r="A13854" i="6"/>
  <c r="A13855" i="6"/>
  <c r="A13856" i="6"/>
  <c r="A13857" i="6"/>
  <c r="A13858" i="6"/>
  <c r="A13859" i="6"/>
  <c r="A13860" i="6"/>
  <c r="A13861" i="6"/>
  <c r="A13862" i="6"/>
  <c r="A13863" i="6"/>
  <c r="A13864" i="6"/>
  <c r="A13865" i="6"/>
  <c r="A13866" i="6"/>
  <c r="A13867" i="6"/>
  <c r="A13868" i="6"/>
  <c r="A13869" i="6"/>
  <c r="A13870" i="6"/>
  <c r="A13871" i="6"/>
  <c r="A13872" i="6"/>
  <c r="A13873" i="6"/>
  <c r="A13874" i="6"/>
  <c r="A13875" i="6"/>
  <c r="A13876" i="6"/>
  <c r="A13877" i="6"/>
  <c r="A13878" i="6"/>
  <c r="A13879" i="6"/>
  <c r="A13880" i="6"/>
  <c r="A13881" i="6"/>
  <c r="A13882" i="6"/>
  <c r="A13883" i="6"/>
  <c r="A13884" i="6"/>
  <c r="A13885" i="6"/>
  <c r="A13886" i="6"/>
  <c r="A13887" i="6"/>
  <c r="A13888" i="6"/>
  <c r="A13889" i="6"/>
  <c r="A13890" i="6"/>
  <c r="A13891" i="6"/>
  <c r="A13892" i="6"/>
  <c r="A13893" i="6"/>
  <c r="A13894" i="6"/>
  <c r="A13895" i="6"/>
  <c r="A13896" i="6"/>
  <c r="A13897" i="6"/>
  <c r="A13898" i="6"/>
  <c r="A13899" i="6"/>
  <c r="A13900" i="6"/>
  <c r="A13901" i="6"/>
  <c r="A13902" i="6"/>
  <c r="A13903" i="6"/>
  <c r="A13904" i="6"/>
  <c r="A13905" i="6"/>
  <c r="A13906" i="6"/>
  <c r="A13907" i="6"/>
  <c r="A13908" i="6"/>
  <c r="A13909" i="6"/>
  <c r="A13910" i="6"/>
  <c r="A13911" i="6"/>
  <c r="A13912" i="6"/>
  <c r="A13913" i="6"/>
  <c r="A13914" i="6"/>
  <c r="A13915" i="6"/>
  <c r="A13916" i="6"/>
  <c r="A13917" i="6"/>
  <c r="A13918" i="6"/>
  <c r="A13919" i="6"/>
  <c r="A13920" i="6"/>
  <c r="A13921" i="6"/>
  <c r="A13922" i="6"/>
  <c r="A13923" i="6"/>
  <c r="A13924" i="6"/>
  <c r="A13925" i="6"/>
  <c r="A13926" i="6"/>
  <c r="A13927" i="6"/>
  <c r="A13928" i="6"/>
  <c r="A13929" i="6"/>
  <c r="A13930" i="6"/>
  <c r="A13931" i="6"/>
  <c r="A13932" i="6"/>
  <c r="A13933" i="6"/>
  <c r="A13934" i="6"/>
  <c r="A13935" i="6"/>
  <c r="A13936" i="6"/>
  <c r="A13937" i="6"/>
  <c r="A13938" i="6"/>
  <c r="A13939" i="6"/>
  <c r="A13940" i="6"/>
  <c r="A13941" i="6"/>
  <c r="A13942" i="6"/>
  <c r="A13943" i="6"/>
  <c r="A13944" i="6"/>
  <c r="A13945" i="6"/>
  <c r="A13946" i="6"/>
  <c r="A13947" i="6"/>
  <c r="A13948" i="6"/>
  <c r="A13949" i="6"/>
  <c r="A13950" i="6"/>
  <c r="A13951" i="6"/>
  <c r="A13952" i="6"/>
  <c r="A13953" i="6"/>
  <c r="A13954" i="6"/>
  <c r="A13955" i="6"/>
  <c r="A13956" i="6"/>
  <c r="A13957" i="6"/>
  <c r="A13958" i="6"/>
  <c r="A13959" i="6"/>
  <c r="A13960" i="6"/>
  <c r="A13961" i="6"/>
  <c r="A13962" i="6"/>
  <c r="A13963" i="6"/>
  <c r="A13964" i="6"/>
  <c r="A13965" i="6"/>
  <c r="A13966" i="6"/>
  <c r="A13967" i="6"/>
  <c r="A13968" i="6"/>
  <c r="A13969" i="6"/>
  <c r="A13970" i="6"/>
  <c r="A13971" i="6"/>
  <c r="A13972" i="6"/>
  <c r="A13973" i="6"/>
  <c r="A13974" i="6"/>
  <c r="A13975" i="6"/>
  <c r="A13976" i="6"/>
  <c r="A13977" i="6"/>
  <c r="A13978" i="6"/>
  <c r="A13979" i="6"/>
  <c r="A13980" i="6"/>
  <c r="A13981" i="6"/>
  <c r="A13982" i="6"/>
  <c r="A13983" i="6"/>
  <c r="A13984" i="6"/>
  <c r="A13985" i="6"/>
  <c r="A13986" i="6"/>
  <c r="A13987" i="6"/>
  <c r="A13988" i="6"/>
  <c r="A13989" i="6"/>
  <c r="A13990" i="6"/>
  <c r="A13991" i="6"/>
  <c r="A13992" i="6"/>
  <c r="A13993" i="6"/>
  <c r="A13994" i="6"/>
  <c r="A13995" i="6"/>
  <c r="A13996" i="6"/>
  <c r="A13997" i="6"/>
  <c r="A13998" i="6"/>
  <c r="A13999" i="6"/>
  <c r="A14000" i="6"/>
  <c r="A14001" i="6"/>
  <c r="A14002" i="6"/>
  <c r="A14003" i="6"/>
  <c r="A14004" i="6"/>
  <c r="A14005" i="6"/>
  <c r="A14006" i="6"/>
  <c r="A14007" i="6"/>
  <c r="A14008" i="6"/>
  <c r="A14009" i="6"/>
  <c r="A14010" i="6"/>
  <c r="A14011" i="6"/>
  <c r="A14012" i="6"/>
  <c r="A14013" i="6"/>
  <c r="A14014" i="6"/>
  <c r="A14015" i="6"/>
  <c r="A14016" i="6"/>
  <c r="A14017" i="6"/>
  <c r="A14018" i="6"/>
  <c r="A14019" i="6"/>
  <c r="A14020" i="6"/>
  <c r="A14021" i="6"/>
  <c r="A14022" i="6"/>
  <c r="A14023" i="6"/>
  <c r="A14024" i="6"/>
  <c r="A14025" i="6"/>
  <c r="A14026" i="6"/>
  <c r="A14027" i="6"/>
  <c r="A14028" i="6"/>
  <c r="A14029" i="6"/>
  <c r="A14030" i="6"/>
  <c r="A14031" i="6"/>
  <c r="A14032" i="6"/>
  <c r="A14033" i="6"/>
  <c r="A14034" i="6"/>
  <c r="A14035" i="6"/>
  <c r="A14036" i="6"/>
  <c r="A14037" i="6"/>
  <c r="A14038" i="6"/>
  <c r="A14039" i="6"/>
  <c r="A14040" i="6"/>
  <c r="A14041" i="6"/>
  <c r="A14042" i="6"/>
  <c r="A14043" i="6"/>
  <c r="A14044" i="6"/>
  <c r="A14045" i="6"/>
  <c r="A14046" i="6"/>
  <c r="A14047" i="6"/>
  <c r="A14048" i="6"/>
  <c r="A14049" i="6"/>
  <c r="A14050" i="6"/>
  <c r="A14051" i="6"/>
  <c r="A14052" i="6"/>
  <c r="A14053" i="6"/>
  <c r="A14054" i="6"/>
  <c r="A14055" i="6"/>
  <c r="A14056" i="6"/>
  <c r="A14057" i="6"/>
  <c r="A14058" i="6"/>
  <c r="A14059" i="6"/>
  <c r="A14060" i="6"/>
  <c r="A14061" i="6"/>
  <c r="A14062" i="6"/>
  <c r="A14063" i="6"/>
  <c r="A14064" i="6"/>
  <c r="A14065" i="6"/>
  <c r="A14066" i="6"/>
  <c r="A14067" i="6"/>
  <c r="A14068" i="6"/>
  <c r="A14069" i="6"/>
  <c r="A14070" i="6"/>
  <c r="A14071" i="6"/>
  <c r="A14072" i="6"/>
  <c r="A14073" i="6"/>
  <c r="A14074" i="6"/>
  <c r="A14075" i="6"/>
  <c r="A14076" i="6"/>
  <c r="A14077" i="6"/>
  <c r="A14078" i="6"/>
  <c r="A14079" i="6"/>
  <c r="A14080" i="6"/>
  <c r="A14081" i="6"/>
  <c r="A14082" i="6"/>
  <c r="A14083" i="6"/>
  <c r="A14084" i="6"/>
  <c r="A14085" i="6"/>
  <c r="A14086" i="6"/>
  <c r="A14087" i="6"/>
  <c r="A14088" i="6"/>
  <c r="A14089" i="6"/>
  <c r="A14090" i="6"/>
  <c r="A14091" i="6"/>
  <c r="A14092" i="6"/>
  <c r="A14093" i="6"/>
  <c r="A14094" i="6"/>
  <c r="A14095" i="6"/>
  <c r="A14096" i="6"/>
  <c r="A14097" i="6"/>
  <c r="A14098" i="6"/>
  <c r="A14099" i="6"/>
  <c r="A14100" i="6"/>
  <c r="A14101" i="6"/>
  <c r="A14102" i="6"/>
  <c r="A14103" i="6"/>
  <c r="A14104" i="6"/>
  <c r="A14105" i="6"/>
  <c r="A14106" i="6"/>
  <c r="A14107" i="6"/>
  <c r="A14108" i="6"/>
  <c r="A14109" i="6"/>
  <c r="A14110" i="6"/>
  <c r="A14111" i="6"/>
  <c r="A14112" i="6"/>
  <c r="A14113" i="6"/>
  <c r="A14114" i="6"/>
  <c r="A14115" i="6"/>
  <c r="A14116" i="6"/>
  <c r="A14117" i="6"/>
  <c r="A14118" i="6"/>
  <c r="A14119" i="6"/>
  <c r="A14120" i="6"/>
  <c r="A14121" i="6"/>
  <c r="A14122" i="6"/>
  <c r="A14123" i="6"/>
  <c r="A14124" i="6"/>
  <c r="A14125" i="6"/>
  <c r="A14126" i="6"/>
  <c r="A14127" i="6"/>
  <c r="A14128" i="6"/>
  <c r="A14129" i="6"/>
  <c r="A14130" i="6"/>
  <c r="A14131" i="6"/>
  <c r="A14132" i="6"/>
  <c r="A14133" i="6"/>
  <c r="A14134" i="6"/>
  <c r="A14135" i="6"/>
  <c r="A14136" i="6"/>
  <c r="A14137" i="6"/>
  <c r="A14138" i="6"/>
  <c r="A14139" i="6"/>
  <c r="A14140" i="6"/>
  <c r="A14141" i="6"/>
  <c r="A14142" i="6"/>
  <c r="A14143" i="6"/>
  <c r="A14144" i="6"/>
  <c r="A14145" i="6"/>
  <c r="A14146" i="6"/>
  <c r="A14147" i="6"/>
  <c r="A14148" i="6"/>
  <c r="A14149" i="6"/>
  <c r="A14150" i="6"/>
  <c r="A14151" i="6"/>
  <c r="A14152" i="6"/>
  <c r="A14153" i="6"/>
  <c r="A14154" i="6"/>
  <c r="A14155" i="6"/>
  <c r="A14156" i="6"/>
  <c r="A14157" i="6"/>
  <c r="A14158" i="6"/>
  <c r="A14159" i="6"/>
  <c r="A14160" i="6"/>
  <c r="A14161" i="6"/>
  <c r="A14162" i="6"/>
  <c r="A14163" i="6"/>
  <c r="A14164" i="6"/>
  <c r="A14165" i="6"/>
  <c r="A14166" i="6"/>
  <c r="A14167" i="6"/>
  <c r="A14168" i="6"/>
  <c r="A14169" i="6"/>
  <c r="A14170" i="6"/>
  <c r="A14171" i="6"/>
  <c r="A14172" i="6"/>
  <c r="A14173" i="6"/>
  <c r="A14174" i="6"/>
  <c r="A14175" i="6"/>
  <c r="A14176" i="6"/>
  <c r="A14177" i="6"/>
  <c r="A14178" i="6"/>
  <c r="A14179" i="6"/>
  <c r="A14180" i="6"/>
  <c r="A14181" i="6"/>
  <c r="A14182" i="6"/>
  <c r="A14183" i="6"/>
  <c r="A14184" i="6"/>
  <c r="A14185" i="6"/>
  <c r="A14186" i="6"/>
  <c r="A14187" i="6"/>
  <c r="A14188" i="6"/>
  <c r="A14189" i="6"/>
  <c r="A14190" i="6"/>
  <c r="A14191" i="6"/>
  <c r="A14192" i="6"/>
  <c r="A14193" i="6"/>
  <c r="A14194" i="6"/>
  <c r="A14195" i="6"/>
  <c r="A14196" i="6"/>
  <c r="A14197" i="6"/>
  <c r="A14198" i="6"/>
  <c r="A14199" i="6"/>
  <c r="A14200" i="6"/>
  <c r="A14201" i="6"/>
  <c r="A14202" i="6"/>
  <c r="A14203" i="6"/>
  <c r="A14204" i="6"/>
  <c r="A14205" i="6"/>
  <c r="A14206" i="6"/>
  <c r="A14207" i="6"/>
  <c r="A14208" i="6"/>
  <c r="A14209" i="6"/>
  <c r="A14210" i="6"/>
  <c r="A14211" i="6"/>
  <c r="A14212" i="6"/>
  <c r="A14213" i="6"/>
  <c r="A14214" i="6"/>
  <c r="A14215" i="6"/>
  <c r="A14216" i="6"/>
  <c r="A14217" i="6"/>
  <c r="A14218" i="6"/>
  <c r="A14219" i="6"/>
  <c r="A14220" i="6"/>
  <c r="A14221" i="6"/>
  <c r="A14222" i="6"/>
  <c r="A14223" i="6"/>
  <c r="A14224" i="6"/>
  <c r="A14225" i="6"/>
  <c r="A14226" i="6"/>
  <c r="A14227" i="6"/>
  <c r="A14228" i="6"/>
  <c r="A14229" i="6"/>
  <c r="A14230" i="6"/>
  <c r="A14231" i="6"/>
  <c r="A14232" i="6"/>
  <c r="A14233" i="6"/>
  <c r="A14234" i="6"/>
  <c r="A14235" i="6"/>
  <c r="A14236" i="6"/>
  <c r="A14237" i="6"/>
  <c r="A14238" i="6"/>
  <c r="A14239" i="6"/>
  <c r="A14240" i="6"/>
  <c r="A14241" i="6"/>
  <c r="A14242" i="6"/>
  <c r="A14243" i="6"/>
  <c r="A14244" i="6"/>
  <c r="A14245" i="6"/>
  <c r="A14246" i="6"/>
  <c r="A14247" i="6"/>
  <c r="A14248" i="6"/>
  <c r="A14249" i="6"/>
  <c r="A14250" i="6"/>
  <c r="A14251" i="6"/>
  <c r="A14252" i="6"/>
  <c r="A14253" i="6"/>
  <c r="A14254" i="6"/>
  <c r="A14255" i="6"/>
  <c r="A14256" i="6"/>
  <c r="A14257" i="6"/>
  <c r="A14258" i="6"/>
  <c r="A14259" i="6"/>
  <c r="A14260" i="6"/>
  <c r="A14261" i="6"/>
  <c r="A14262" i="6"/>
  <c r="A14263" i="6"/>
  <c r="A14264" i="6"/>
  <c r="A14265" i="6"/>
  <c r="A14266" i="6"/>
  <c r="A14267" i="6"/>
  <c r="A14268" i="6"/>
  <c r="A14269" i="6"/>
  <c r="A14270" i="6"/>
  <c r="A14271" i="6"/>
  <c r="A14272" i="6"/>
  <c r="A14273" i="6"/>
  <c r="A14274" i="6"/>
  <c r="A14275" i="6"/>
  <c r="A14276" i="6"/>
  <c r="A14277" i="6"/>
  <c r="A14278" i="6"/>
  <c r="A14279" i="6"/>
  <c r="A14280" i="6"/>
  <c r="A14281" i="6"/>
  <c r="A14282" i="6"/>
  <c r="A14283" i="6"/>
  <c r="A14284" i="6"/>
  <c r="A14285" i="6"/>
  <c r="A14286" i="6"/>
  <c r="A14287" i="6"/>
  <c r="A14288" i="6"/>
  <c r="A14289" i="6"/>
  <c r="A14290" i="6"/>
  <c r="A14291" i="6"/>
  <c r="A14292" i="6"/>
  <c r="A14293" i="6"/>
  <c r="A14294" i="6"/>
  <c r="A14295" i="6"/>
  <c r="A14296" i="6"/>
  <c r="A14297" i="6"/>
  <c r="A14298" i="6"/>
  <c r="A14299" i="6"/>
  <c r="A14300" i="6"/>
  <c r="A14301" i="6"/>
  <c r="A14302" i="6"/>
  <c r="A14303" i="6"/>
  <c r="A14304" i="6"/>
  <c r="A14305" i="6"/>
  <c r="A14306" i="6"/>
  <c r="A14307" i="6"/>
  <c r="A14308" i="6"/>
  <c r="A14309" i="6"/>
  <c r="A14310" i="6"/>
  <c r="A14311" i="6"/>
  <c r="A14312" i="6"/>
  <c r="A14313" i="6"/>
  <c r="A14314" i="6"/>
  <c r="A14315" i="6"/>
  <c r="A14316" i="6"/>
  <c r="A14317" i="6"/>
  <c r="A14318" i="6"/>
  <c r="A14319" i="6"/>
  <c r="A14320" i="6"/>
  <c r="A14321" i="6"/>
  <c r="A14322" i="6"/>
  <c r="A14323" i="6"/>
  <c r="A14324" i="6"/>
  <c r="A14325" i="6"/>
  <c r="A14326" i="6"/>
  <c r="A14327" i="6"/>
  <c r="A14328" i="6"/>
  <c r="A14329" i="6"/>
  <c r="A14330" i="6"/>
  <c r="A14331" i="6"/>
  <c r="A14332" i="6"/>
  <c r="A14333" i="6"/>
  <c r="A14334" i="6"/>
  <c r="A14335" i="6"/>
  <c r="A14336" i="6"/>
  <c r="A14337" i="6"/>
  <c r="A14338" i="6"/>
  <c r="A14339" i="6"/>
  <c r="A14340" i="6"/>
  <c r="A14341" i="6"/>
  <c r="A14342" i="6"/>
  <c r="A14343" i="6"/>
  <c r="A14344" i="6"/>
  <c r="A14345" i="6"/>
  <c r="A14346" i="6"/>
  <c r="A14347" i="6"/>
  <c r="A14348" i="6"/>
  <c r="A14349" i="6"/>
  <c r="A14350" i="6"/>
  <c r="A14351" i="6"/>
  <c r="A14352" i="6"/>
  <c r="A14353" i="6"/>
  <c r="A14354" i="6"/>
  <c r="A14355" i="6"/>
  <c r="A14356" i="6"/>
  <c r="A14357" i="6"/>
  <c r="A14358" i="6"/>
  <c r="A14359" i="6"/>
  <c r="A14360" i="6"/>
  <c r="A14361" i="6"/>
  <c r="A14362" i="6"/>
  <c r="A14363" i="6"/>
  <c r="A14364" i="6"/>
  <c r="A14365" i="6"/>
  <c r="A14366" i="6"/>
  <c r="A14367" i="6"/>
  <c r="A14368" i="6"/>
  <c r="A14369" i="6"/>
  <c r="A14370" i="6"/>
  <c r="A14371" i="6"/>
  <c r="A14372" i="6"/>
  <c r="A14373" i="6"/>
  <c r="A14374" i="6"/>
  <c r="A14375" i="6"/>
  <c r="A14376" i="6"/>
  <c r="A14377" i="6"/>
  <c r="A14378" i="6"/>
  <c r="A14379" i="6"/>
  <c r="A14380" i="6"/>
  <c r="A14381" i="6"/>
  <c r="A14382" i="6"/>
  <c r="A14383" i="6"/>
  <c r="A14384" i="6"/>
  <c r="A14385" i="6"/>
  <c r="A14386" i="6"/>
  <c r="A14387" i="6"/>
  <c r="A14388" i="6"/>
  <c r="A14389" i="6"/>
  <c r="A14390" i="6"/>
  <c r="A14391" i="6"/>
  <c r="A14392" i="6"/>
  <c r="A14393" i="6"/>
  <c r="A14394" i="6"/>
  <c r="A14395" i="6"/>
  <c r="A14396" i="6"/>
  <c r="A14397" i="6"/>
  <c r="A14398" i="6"/>
  <c r="A14399" i="6"/>
  <c r="A14400" i="6"/>
  <c r="A14401" i="6"/>
  <c r="A14402" i="6"/>
  <c r="A14403" i="6"/>
  <c r="A14404" i="6"/>
  <c r="A14405" i="6"/>
  <c r="A14406" i="6"/>
  <c r="A14407" i="6"/>
  <c r="A14408" i="6"/>
  <c r="A14409" i="6"/>
  <c r="A14410" i="6"/>
  <c r="A14411" i="6"/>
  <c r="A14412" i="6"/>
  <c r="A14413" i="6"/>
  <c r="A14414" i="6"/>
  <c r="A14415" i="6"/>
  <c r="A14416" i="6"/>
  <c r="A14417" i="6"/>
  <c r="A14418" i="6"/>
  <c r="A14419" i="6"/>
  <c r="A14420" i="6"/>
  <c r="A14421" i="6"/>
  <c r="A14422" i="6"/>
  <c r="A14423" i="6"/>
  <c r="A14424" i="6"/>
  <c r="A14425" i="6"/>
  <c r="A14426" i="6"/>
  <c r="A14427" i="6"/>
  <c r="A14428" i="6"/>
  <c r="A14429" i="6"/>
  <c r="A14430" i="6"/>
  <c r="A14431" i="6"/>
  <c r="A14432" i="6"/>
  <c r="A14433" i="6"/>
  <c r="A14434" i="6"/>
  <c r="A14435" i="6"/>
  <c r="A14436" i="6"/>
  <c r="A14437" i="6"/>
  <c r="A14438" i="6"/>
  <c r="A14439" i="6"/>
  <c r="A14440" i="6"/>
  <c r="A14441" i="6"/>
  <c r="A14442" i="6"/>
  <c r="A14443" i="6"/>
  <c r="A14444" i="6"/>
  <c r="A14445" i="6"/>
  <c r="A14446" i="6"/>
  <c r="A14447" i="6"/>
  <c r="A14448" i="6"/>
  <c r="A14449" i="6"/>
  <c r="A14450" i="6"/>
  <c r="A14451" i="6"/>
  <c r="A14452" i="6"/>
  <c r="A14453" i="6"/>
  <c r="A14454" i="6"/>
  <c r="A14455" i="6"/>
  <c r="A14456" i="6"/>
  <c r="A14457" i="6"/>
  <c r="A14458" i="6"/>
  <c r="A14459" i="6"/>
  <c r="A14460" i="6"/>
  <c r="A14461" i="6"/>
  <c r="A14462" i="6"/>
  <c r="A14463" i="6"/>
  <c r="A14464" i="6"/>
  <c r="A14465" i="6"/>
  <c r="A14466" i="6"/>
  <c r="A14467" i="6"/>
  <c r="A14468" i="6"/>
  <c r="A14469" i="6"/>
  <c r="A14470" i="6"/>
  <c r="A14471" i="6"/>
  <c r="A14472" i="6"/>
  <c r="A14473" i="6"/>
  <c r="A14474" i="6"/>
  <c r="A14475" i="6"/>
  <c r="A14476" i="6"/>
  <c r="A14477" i="6"/>
  <c r="A14478" i="6"/>
  <c r="A14479" i="6"/>
  <c r="A14480" i="6"/>
  <c r="A14481" i="6"/>
  <c r="A14482" i="6"/>
  <c r="A14483" i="6"/>
  <c r="A14484" i="6"/>
  <c r="A14485" i="6"/>
  <c r="A14486" i="6"/>
  <c r="A14487" i="6"/>
  <c r="A14488" i="6"/>
  <c r="A14489" i="6"/>
  <c r="A14490" i="6"/>
  <c r="A14491" i="6"/>
  <c r="A14492" i="6"/>
  <c r="A14493" i="6"/>
  <c r="A14494" i="6"/>
  <c r="A14495" i="6"/>
  <c r="A14496" i="6"/>
  <c r="A14497" i="6"/>
  <c r="A14498" i="6"/>
  <c r="A14499" i="6"/>
  <c r="A14500" i="6"/>
  <c r="A14501" i="6"/>
  <c r="A14502" i="6"/>
  <c r="A14503" i="6"/>
  <c r="A14504" i="6"/>
  <c r="A14505" i="6"/>
  <c r="A14506" i="6"/>
  <c r="A14507" i="6"/>
  <c r="A14508" i="6"/>
  <c r="A14509" i="6"/>
  <c r="A14510" i="6"/>
  <c r="A14511" i="6"/>
  <c r="A14512" i="6"/>
  <c r="A14513" i="6"/>
  <c r="A14514" i="6"/>
  <c r="A14515" i="6"/>
  <c r="A14516" i="6"/>
  <c r="A14517" i="6"/>
  <c r="A14518" i="6"/>
  <c r="A14519" i="6"/>
  <c r="A14520" i="6"/>
  <c r="A14521" i="6"/>
  <c r="A14522" i="6"/>
  <c r="A14523" i="6"/>
  <c r="A14524" i="6"/>
  <c r="A14525" i="6"/>
  <c r="A14526" i="6"/>
  <c r="A14527" i="6"/>
  <c r="A14528" i="6"/>
  <c r="A14529" i="6"/>
  <c r="A14530" i="6"/>
  <c r="A14531" i="6"/>
  <c r="A14532" i="6"/>
  <c r="A14533" i="6"/>
  <c r="A14534" i="6"/>
  <c r="A14535" i="6"/>
  <c r="A14536" i="6"/>
  <c r="A14537" i="6"/>
  <c r="A14538" i="6"/>
  <c r="A14539" i="6"/>
  <c r="A14540" i="6"/>
  <c r="A14541" i="6"/>
  <c r="A14542" i="6"/>
  <c r="A14543" i="6"/>
  <c r="A14544" i="6"/>
  <c r="A14545" i="6"/>
  <c r="A14546" i="6"/>
  <c r="A14547" i="6"/>
  <c r="A14548" i="6"/>
  <c r="A14549" i="6"/>
  <c r="A14550" i="6"/>
  <c r="A14551" i="6"/>
  <c r="A14552" i="6"/>
  <c r="A14553" i="6"/>
  <c r="A14554" i="6"/>
  <c r="A14555" i="6"/>
  <c r="A14556" i="6"/>
  <c r="A14557" i="6"/>
  <c r="A14558" i="6"/>
  <c r="A14559" i="6"/>
  <c r="A14560" i="6"/>
  <c r="A14561" i="6"/>
  <c r="A14562" i="6"/>
  <c r="A14563" i="6"/>
  <c r="A14564" i="6"/>
  <c r="A14565" i="6"/>
  <c r="A14566" i="6"/>
  <c r="A14567" i="6"/>
  <c r="A14568" i="6"/>
  <c r="A14569" i="6"/>
  <c r="A14570" i="6"/>
  <c r="A14571" i="6"/>
  <c r="A14572" i="6"/>
  <c r="A14573" i="6"/>
  <c r="A14574" i="6"/>
  <c r="A14575" i="6"/>
  <c r="A14576" i="6"/>
  <c r="A14577" i="6"/>
  <c r="A14578" i="6"/>
  <c r="A14579" i="6"/>
  <c r="A14580" i="6"/>
  <c r="A14581" i="6"/>
  <c r="A14582" i="6"/>
  <c r="A14583" i="6"/>
  <c r="A14584" i="6"/>
  <c r="A14585" i="6"/>
  <c r="A14586" i="6"/>
  <c r="A14587" i="6"/>
  <c r="A14588" i="6"/>
  <c r="A14589" i="6"/>
  <c r="A14590" i="6"/>
  <c r="A14591" i="6"/>
  <c r="A14592" i="6"/>
  <c r="A14593" i="6"/>
  <c r="A14594" i="6"/>
  <c r="A14595" i="6"/>
  <c r="A14596" i="6"/>
  <c r="A14597" i="6"/>
  <c r="A14598" i="6"/>
  <c r="A14599" i="6"/>
  <c r="A14600" i="6"/>
  <c r="A14601" i="6"/>
  <c r="A14602" i="6"/>
  <c r="A14603" i="6"/>
  <c r="A14604" i="6"/>
  <c r="A14605" i="6"/>
  <c r="A14606" i="6"/>
  <c r="A14607" i="6"/>
  <c r="A14608" i="6"/>
  <c r="A14609" i="6"/>
  <c r="A14610" i="6"/>
  <c r="A14611" i="6"/>
  <c r="A14612" i="6"/>
  <c r="A14613" i="6"/>
  <c r="A14614" i="6"/>
  <c r="A14615" i="6"/>
  <c r="A14616" i="6"/>
  <c r="A14617" i="6"/>
  <c r="A14618" i="6"/>
  <c r="A14619" i="6"/>
  <c r="A14620" i="6"/>
  <c r="A14621" i="6"/>
  <c r="A14622" i="6"/>
  <c r="A14623" i="6"/>
  <c r="A14624" i="6"/>
  <c r="A14625" i="6"/>
  <c r="A14626" i="6"/>
  <c r="A14627" i="6"/>
  <c r="A14628" i="6"/>
  <c r="A14629" i="6"/>
  <c r="A14630" i="6"/>
  <c r="A14631" i="6"/>
  <c r="A14632" i="6"/>
  <c r="A14633" i="6"/>
  <c r="A14634" i="6"/>
  <c r="A14635" i="6"/>
  <c r="A14636" i="6"/>
  <c r="A14637" i="6"/>
  <c r="A14638" i="6"/>
  <c r="A14639" i="6"/>
  <c r="A14640" i="6"/>
  <c r="A14641" i="6"/>
  <c r="A14642" i="6"/>
  <c r="A14643" i="6"/>
  <c r="A14644" i="6"/>
  <c r="A14645" i="6"/>
  <c r="A14646" i="6"/>
  <c r="A14647" i="6"/>
  <c r="A14648" i="6"/>
  <c r="A14649" i="6"/>
  <c r="A14650" i="6"/>
  <c r="A14651" i="6"/>
  <c r="A14652" i="6"/>
  <c r="A14653" i="6"/>
  <c r="A14654" i="6"/>
  <c r="A14655" i="6"/>
  <c r="A14656" i="6"/>
  <c r="A14657" i="6"/>
  <c r="A14658" i="6"/>
  <c r="A14659" i="6"/>
  <c r="A14660" i="6"/>
  <c r="A14661" i="6"/>
  <c r="A14662" i="6"/>
  <c r="A14663" i="6"/>
  <c r="A14664" i="6"/>
  <c r="A14665" i="6"/>
  <c r="A14666" i="6"/>
  <c r="A14667" i="6"/>
  <c r="A14668" i="6"/>
  <c r="A14669" i="6"/>
  <c r="A14670" i="6"/>
  <c r="A14671" i="6"/>
  <c r="A14672" i="6"/>
  <c r="A14673" i="6"/>
  <c r="A14674" i="6"/>
  <c r="A14675" i="6"/>
  <c r="A14676" i="6"/>
  <c r="A14677" i="6"/>
  <c r="A14678" i="6"/>
  <c r="A14679" i="6"/>
  <c r="A14680" i="6"/>
  <c r="A14681" i="6"/>
  <c r="A14682" i="6"/>
  <c r="A14683" i="6"/>
  <c r="A14684" i="6"/>
  <c r="A14685" i="6"/>
  <c r="A14686" i="6"/>
  <c r="A14687" i="6"/>
  <c r="A14688" i="6"/>
  <c r="A14689" i="6"/>
  <c r="A14690" i="6"/>
  <c r="A14691" i="6"/>
  <c r="A14692" i="6"/>
  <c r="A14693" i="6"/>
  <c r="A14694" i="6"/>
  <c r="A14695" i="6"/>
  <c r="A14696" i="6"/>
  <c r="A14697" i="6"/>
  <c r="A14698" i="6"/>
  <c r="A14699" i="6"/>
  <c r="A14700" i="6"/>
  <c r="A14701" i="6"/>
  <c r="A14702" i="6"/>
  <c r="A14703" i="6"/>
  <c r="A14704" i="6"/>
  <c r="A14705" i="6"/>
  <c r="A14706" i="6"/>
  <c r="A14707" i="6"/>
  <c r="A14708" i="6"/>
  <c r="A14709" i="6"/>
  <c r="A14710" i="6"/>
  <c r="A14711" i="6"/>
  <c r="A14712" i="6"/>
  <c r="A14713" i="6"/>
  <c r="A14714" i="6"/>
  <c r="A14715" i="6"/>
  <c r="A14716" i="6"/>
  <c r="A14717" i="6"/>
  <c r="A14718" i="6"/>
  <c r="A14719" i="6"/>
  <c r="A14720" i="6"/>
  <c r="A14721" i="6"/>
  <c r="A14722" i="6"/>
  <c r="A14723" i="6"/>
  <c r="A14724" i="6"/>
  <c r="A14725" i="6"/>
  <c r="A14726" i="6"/>
  <c r="A14727" i="6"/>
  <c r="A14728" i="6"/>
  <c r="A14729" i="6"/>
  <c r="A14730" i="6"/>
  <c r="A14731" i="6"/>
  <c r="A14732" i="6"/>
  <c r="A14733" i="6"/>
  <c r="A14734" i="6"/>
  <c r="A14735" i="6"/>
  <c r="A14736" i="6"/>
  <c r="A14737" i="6"/>
  <c r="A14738" i="6"/>
  <c r="A14739" i="6"/>
  <c r="A14740" i="6"/>
  <c r="A14741" i="6"/>
  <c r="A14742" i="6"/>
  <c r="A14743" i="6"/>
  <c r="A14744" i="6"/>
  <c r="A14745" i="6"/>
  <c r="A14746" i="6"/>
  <c r="A14747" i="6"/>
  <c r="A14748" i="6"/>
  <c r="A14749" i="6"/>
  <c r="A14750" i="6"/>
  <c r="A14751" i="6"/>
  <c r="A14752" i="6"/>
  <c r="A14753" i="6"/>
  <c r="A14754" i="6"/>
  <c r="A14755" i="6"/>
  <c r="A14756" i="6"/>
  <c r="A14757" i="6"/>
  <c r="A14758" i="6"/>
  <c r="A14759" i="6"/>
  <c r="A14760" i="6"/>
  <c r="A14761" i="6"/>
  <c r="A14762" i="6"/>
  <c r="A14763" i="6"/>
  <c r="A14764" i="6"/>
  <c r="A14765" i="6"/>
  <c r="A14766" i="6"/>
  <c r="A14767" i="6"/>
  <c r="A14768" i="6"/>
  <c r="A14769" i="6"/>
  <c r="A14770" i="6"/>
  <c r="A14771" i="6"/>
  <c r="A14772" i="6"/>
  <c r="A14773" i="6"/>
  <c r="A14774" i="6"/>
  <c r="A14775" i="6"/>
  <c r="A14776" i="6"/>
  <c r="A14777" i="6"/>
  <c r="A14778" i="6"/>
  <c r="A14779" i="6"/>
  <c r="A14780" i="6"/>
  <c r="A14781" i="6"/>
  <c r="A14782" i="6"/>
  <c r="A14783" i="6"/>
  <c r="A14784" i="6"/>
  <c r="A14785" i="6"/>
  <c r="A14786" i="6"/>
  <c r="A14787" i="6"/>
  <c r="A14788" i="6"/>
  <c r="A14789" i="6"/>
  <c r="A14790" i="6"/>
  <c r="A14791" i="6"/>
  <c r="A14792" i="6"/>
  <c r="A14793" i="6"/>
  <c r="A14794" i="6"/>
  <c r="A14795" i="6"/>
  <c r="A14796" i="6"/>
  <c r="A14797" i="6"/>
  <c r="A14798" i="6"/>
  <c r="A14799" i="6"/>
  <c r="A14800" i="6"/>
  <c r="A14801" i="6"/>
  <c r="A14802" i="6"/>
  <c r="A14803" i="6"/>
  <c r="A14804" i="6"/>
  <c r="A14805" i="6"/>
  <c r="A14806" i="6"/>
  <c r="A14807" i="6"/>
  <c r="A14808" i="6"/>
  <c r="A14809" i="6"/>
  <c r="A14810" i="6"/>
  <c r="A14811" i="6"/>
  <c r="A14812" i="6"/>
  <c r="A14813" i="6"/>
  <c r="A14814" i="6"/>
  <c r="A14815" i="6"/>
  <c r="A14816" i="6"/>
  <c r="A14817" i="6"/>
  <c r="A14818" i="6"/>
  <c r="A14819" i="6"/>
  <c r="A14820" i="6"/>
  <c r="A14821" i="6"/>
  <c r="A14822" i="6"/>
  <c r="A14823" i="6"/>
  <c r="A14824" i="6"/>
  <c r="A14825" i="6"/>
  <c r="A14826" i="6"/>
  <c r="A14827" i="6"/>
  <c r="A14828" i="6"/>
  <c r="A14829" i="6"/>
  <c r="A14830" i="6"/>
  <c r="A14831" i="6"/>
  <c r="A14832" i="6"/>
  <c r="A14833" i="6"/>
  <c r="A14834" i="6"/>
  <c r="A14835" i="6"/>
  <c r="A14836" i="6"/>
  <c r="A14837" i="6"/>
  <c r="A14838" i="6"/>
  <c r="A14839" i="6"/>
  <c r="A14840" i="6"/>
  <c r="A14841" i="6"/>
  <c r="A14842" i="6"/>
  <c r="A14843" i="6"/>
  <c r="A14844" i="6"/>
  <c r="A14845" i="6"/>
  <c r="A14846" i="6"/>
  <c r="A14847" i="6"/>
  <c r="A14848" i="6"/>
  <c r="A14849" i="6"/>
  <c r="A14850" i="6"/>
  <c r="A14851" i="6"/>
  <c r="A14852" i="6"/>
  <c r="A14853" i="6"/>
  <c r="A14854" i="6"/>
  <c r="A14855" i="6"/>
  <c r="A14856" i="6"/>
  <c r="A14857" i="6"/>
  <c r="A14858" i="6"/>
  <c r="A14859" i="6"/>
  <c r="A14860" i="6"/>
  <c r="A14861" i="6"/>
  <c r="A14862" i="6"/>
  <c r="A14863" i="6"/>
  <c r="A14864" i="6"/>
  <c r="A14865" i="6"/>
  <c r="A14866" i="6"/>
  <c r="A14867" i="6"/>
  <c r="A14868" i="6"/>
  <c r="A14869" i="6"/>
  <c r="A14870" i="6"/>
  <c r="A14871" i="6"/>
  <c r="A14872" i="6"/>
  <c r="A14873" i="6"/>
  <c r="A14874" i="6"/>
  <c r="A14875" i="6"/>
  <c r="A14876" i="6"/>
  <c r="A14877" i="6"/>
  <c r="A14878" i="6"/>
  <c r="A14879" i="6"/>
  <c r="A14880" i="6"/>
  <c r="A14881" i="6"/>
  <c r="A14882" i="6"/>
  <c r="A14883" i="6"/>
  <c r="A14884" i="6"/>
  <c r="A14885" i="6"/>
  <c r="A14886" i="6"/>
  <c r="A14887" i="6"/>
  <c r="A14888" i="6"/>
  <c r="A14889" i="6"/>
  <c r="A14890" i="6"/>
  <c r="A14891" i="6"/>
  <c r="A14892" i="6"/>
  <c r="A14893" i="6"/>
  <c r="A14894" i="6"/>
  <c r="A14895" i="6"/>
  <c r="A14896" i="6"/>
  <c r="A14897" i="6"/>
  <c r="A14898" i="6"/>
  <c r="A14899" i="6"/>
  <c r="A14900" i="6"/>
  <c r="A14901" i="6"/>
  <c r="A14902" i="6"/>
  <c r="A14903" i="6"/>
  <c r="A14904" i="6"/>
  <c r="A14905" i="6"/>
  <c r="A14906" i="6"/>
  <c r="A14907" i="6"/>
  <c r="A14908" i="6"/>
  <c r="A14909" i="6"/>
  <c r="A14910" i="6"/>
  <c r="A14911" i="6"/>
  <c r="A14912" i="6"/>
  <c r="A14913" i="6"/>
  <c r="A14914" i="6"/>
  <c r="A14915" i="6"/>
  <c r="A14916" i="6"/>
  <c r="A14917" i="6"/>
  <c r="A14918" i="6"/>
  <c r="A14919" i="6"/>
  <c r="A14920" i="6"/>
  <c r="A14921" i="6"/>
  <c r="A14922" i="6"/>
  <c r="A14923" i="6"/>
  <c r="A14924" i="6"/>
  <c r="A14925" i="6"/>
  <c r="A14926" i="6"/>
  <c r="A14927" i="6"/>
  <c r="A14928" i="6"/>
  <c r="A14929" i="6"/>
  <c r="A14930" i="6"/>
  <c r="A14931" i="6"/>
  <c r="A14932" i="6"/>
  <c r="A14933" i="6"/>
  <c r="A14934" i="6"/>
  <c r="A14935" i="6"/>
  <c r="A14936" i="6"/>
  <c r="A14937" i="6"/>
  <c r="A14938" i="6"/>
  <c r="A14939" i="6"/>
  <c r="A14940" i="6"/>
  <c r="A14941" i="6"/>
  <c r="A14942" i="6"/>
  <c r="A14943" i="6"/>
  <c r="A14944" i="6"/>
  <c r="A14945" i="6"/>
  <c r="A14946" i="6"/>
  <c r="A14947" i="6"/>
  <c r="A14948" i="6"/>
  <c r="A14949" i="6"/>
  <c r="A14950" i="6"/>
  <c r="A14951" i="6"/>
  <c r="A14952" i="6"/>
  <c r="A14953" i="6"/>
  <c r="A14954" i="6"/>
  <c r="A14955" i="6"/>
  <c r="A14956" i="6"/>
  <c r="A14957" i="6"/>
  <c r="A14958" i="6"/>
  <c r="A14959" i="6"/>
  <c r="A14960" i="6"/>
  <c r="A14961" i="6"/>
  <c r="A14962" i="6"/>
  <c r="A14963" i="6"/>
  <c r="A14964" i="6"/>
  <c r="A14965" i="6"/>
  <c r="A14966" i="6"/>
  <c r="A14967" i="6"/>
  <c r="A14968" i="6"/>
  <c r="A14969" i="6"/>
  <c r="A14970" i="6"/>
  <c r="A14971" i="6"/>
  <c r="A14972" i="6"/>
  <c r="A14973" i="6"/>
  <c r="A14974" i="6"/>
  <c r="A14975" i="6"/>
  <c r="A14976" i="6"/>
  <c r="A14977" i="6"/>
  <c r="A14978" i="6"/>
  <c r="A14979" i="6"/>
  <c r="A14980" i="6"/>
  <c r="A14981" i="6"/>
  <c r="A14982" i="6"/>
  <c r="A14983" i="6"/>
  <c r="A14984" i="6"/>
  <c r="A14985" i="6"/>
  <c r="A14986" i="6"/>
  <c r="A14987" i="6"/>
  <c r="A14988" i="6"/>
  <c r="A14989" i="6"/>
  <c r="A14990" i="6"/>
  <c r="A14991" i="6"/>
  <c r="A14992" i="6"/>
  <c r="A14993" i="6"/>
  <c r="A14994" i="6"/>
  <c r="A14995" i="6"/>
  <c r="A14996" i="6"/>
  <c r="A14997" i="6"/>
  <c r="A14998" i="6"/>
  <c r="A14999" i="6"/>
  <c r="A15000" i="6"/>
  <c r="A15001" i="6"/>
  <c r="A15002" i="6"/>
  <c r="A15003" i="6"/>
  <c r="A15004" i="6"/>
  <c r="A15005" i="6"/>
  <c r="A15006" i="6"/>
  <c r="A15007" i="6"/>
  <c r="A15008" i="6"/>
  <c r="A15009" i="6"/>
  <c r="A15010" i="6"/>
  <c r="A15011" i="6"/>
  <c r="A15012" i="6"/>
  <c r="A15013" i="6"/>
  <c r="A15014" i="6"/>
  <c r="A15015" i="6"/>
  <c r="A15016" i="6"/>
  <c r="A15017" i="6"/>
  <c r="A15018" i="6"/>
  <c r="A15019" i="6"/>
  <c r="A15020" i="6"/>
  <c r="A15021" i="6"/>
  <c r="A15022" i="6"/>
  <c r="A15023" i="6"/>
  <c r="A15024" i="6"/>
  <c r="A15025" i="6"/>
  <c r="A15026" i="6"/>
  <c r="A15027" i="6"/>
  <c r="A15028" i="6"/>
  <c r="A15029" i="6"/>
  <c r="A15030" i="6"/>
  <c r="A15031" i="6"/>
  <c r="A15032" i="6"/>
  <c r="A15033" i="6"/>
  <c r="A15034" i="6"/>
  <c r="A15035" i="6"/>
  <c r="A15036" i="6"/>
  <c r="A15037" i="6"/>
  <c r="A15038" i="6"/>
  <c r="A15039" i="6"/>
  <c r="A15040" i="6"/>
  <c r="A15041" i="6"/>
  <c r="A15042" i="6"/>
  <c r="A15043" i="6"/>
  <c r="A15044" i="6"/>
  <c r="A15045" i="6"/>
  <c r="A15046" i="6"/>
  <c r="A15047" i="6"/>
  <c r="A15048" i="6"/>
  <c r="A15049" i="6"/>
  <c r="A15050" i="6"/>
  <c r="A15051" i="6"/>
  <c r="A15052" i="6"/>
  <c r="A15053" i="6"/>
  <c r="A15054" i="6"/>
  <c r="A15055" i="6"/>
  <c r="A15056" i="6"/>
  <c r="A15057" i="6"/>
  <c r="A15058" i="6"/>
  <c r="A15059" i="6"/>
  <c r="A15060" i="6"/>
  <c r="A15061" i="6"/>
  <c r="A15062" i="6"/>
  <c r="A15063" i="6"/>
  <c r="A15064" i="6"/>
  <c r="A15065" i="6"/>
  <c r="A15066" i="6"/>
  <c r="A15067" i="6"/>
  <c r="A15068" i="6"/>
  <c r="A15069" i="6"/>
  <c r="A15070" i="6"/>
  <c r="A15071" i="6"/>
  <c r="A15072" i="6"/>
  <c r="A15073" i="6"/>
  <c r="A15074" i="6"/>
  <c r="A15075" i="6"/>
  <c r="A15076" i="6"/>
  <c r="A15077" i="6"/>
  <c r="A15078" i="6"/>
  <c r="A15079" i="6"/>
  <c r="A15080" i="6"/>
  <c r="A15081" i="6"/>
  <c r="A15082" i="6"/>
  <c r="A15083" i="6"/>
  <c r="A15084" i="6"/>
  <c r="A15085" i="6"/>
  <c r="A15086" i="6"/>
  <c r="A15087" i="6"/>
  <c r="A15088" i="6"/>
  <c r="A15089" i="6"/>
  <c r="A15090" i="6"/>
  <c r="A15091" i="6"/>
  <c r="A15092" i="6"/>
  <c r="A15093" i="6"/>
  <c r="A15094" i="6"/>
  <c r="A15095" i="6"/>
  <c r="A15096" i="6"/>
  <c r="A15097" i="6"/>
  <c r="A15098" i="6"/>
  <c r="A15099" i="6"/>
  <c r="A15100" i="6"/>
  <c r="A15101" i="6"/>
  <c r="A15102" i="6"/>
  <c r="A15103" i="6"/>
  <c r="A15104" i="6"/>
  <c r="A15105" i="6"/>
  <c r="A15106" i="6"/>
  <c r="A15107" i="6"/>
  <c r="A15108" i="6"/>
  <c r="A15109" i="6"/>
  <c r="A15110" i="6"/>
  <c r="A15111" i="6"/>
  <c r="A15112" i="6"/>
  <c r="A15113" i="6"/>
  <c r="A15114" i="6"/>
  <c r="A15115" i="6"/>
  <c r="A15116" i="6"/>
  <c r="A15117" i="6"/>
  <c r="A15118" i="6"/>
  <c r="A15119" i="6"/>
  <c r="A15120" i="6"/>
  <c r="A15121" i="6"/>
  <c r="A15122" i="6"/>
  <c r="A15123" i="6"/>
  <c r="A15124" i="6"/>
  <c r="A15125" i="6"/>
  <c r="A15126" i="6"/>
  <c r="A15127" i="6"/>
  <c r="A15128" i="6"/>
  <c r="A15129" i="6"/>
  <c r="A15130" i="6"/>
  <c r="A15131" i="6"/>
  <c r="A15132" i="6"/>
  <c r="A15133" i="6"/>
  <c r="A15134" i="6"/>
  <c r="A15135" i="6"/>
  <c r="A15136" i="6"/>
  <c r="A15137" i="6"/>
  <c r="A15138" i="6"/>
  <c r="A15139" i="6"/>
  <c r="A15140" i="6"/>
  <c r="A15141" i="6"/>
  <c r="A15142" i="6"/>
  <c r="A15143" i="6"/>
  <c r="A15144" i="6"/>
  <c r="A15145" i="6"/>
  <c r="A15146" i="6"/>
  <c r="A15147" i="6"/>
  <c r="A15148" i="6"/>
  <c r="A15149" i="6"/>
  <c r="A15150" i="6"/>
  <c r="A15151" i="6"/>
  <c r="A15152" i="6"/>
  <c r="A15153" i="6"/>
  <c r="A15154" i="6"/>
  <c r="A15155" i="6"/>
  <c r="A15156" i="6"/>
  <c r="A15157" i="6"/>
  <c r="A15158" i="6"/>
  <c r="A15159" i="6"/>
  <c r="A15160" i="6"/>
  <c r="A15161" i="6"/>
  <c r="A15162" i="6"/>
  <c r="A15163" i="6"/>
  <c r="A15164" i="6"/>
  <c r="A15165" i="6"/>
  <c r="A15166" i="6"/>
  <c r="A15167" i="6"/>
  <c r="A15168" i="6"/>
  <c r="A15169" i="6"/>
  <c r="A15170" i="6"/>
  <c r="A15171" i="6"/>
  <c r="A15172" i="6"/>
  <c r="A15173" i="6"/>
  <c r="A15174" i="6"/>
  <c r="A15175" i="6"/>
  <c r="A15176" i="6"/>
  <c r="A15177" i="6"/>
  <c r="A15178" i="6"/>
  <c r="A15179" i="6"/>
  <c r="A15180" i="6"/>
  <c r="A15181" i="6"/>
  <c r="A15182" i="6"/>
  <c r="A15183" i="6"/>
  <c r="A15184" i="6"/>
  <c r="A15185" i="6"/>
  <c r="A15186" i="6"/>
  <c r="A15187" i="6"/>
  <c r="A15188" i="6"/>
  <c r="A15189" i="6"/>
  <c r="A15190" i="6"/>
  <c r="A15191" i="6"/>
  <c r="A15192" i="6"/>
  <c r="A15193" i="6"/>
  <c r="A15194" i="6"/>
  <c r="A15195" i="6"/>
  <c r="A15196" i="6"/>
  <c r="A15197" i="6"/>
  <c r="A15198" i="6"/>
  <c r="A15199" i="6"/>
  <c r="A15200" i="6"/>
  <c r="A15201" i="6"/>
  <c r="A15202" i="6"/>
  <c r="A15203" i="6"/>
  <c r="A15204" i="6"/>
  <c r="A15205" i="6"/>
  <c r="A15206" i="6"/>
  <c r="A15207" i="6"/>
  <c r="A15208" i="6"/>
  <c r="A15209" i="6"/>
  <c r="A15210" i="6"/>
  <c r="A15211" i="6"/>
  <c r="A15212" i="6"/>
  <c r="A15213" i="6"/>
  <c r="A15214" i="6"/>
  <c r="A15215" i="6"/>
  <c r="A15216" i="6"/>
  <c r="A15217" i="6"/>
  <c r="A15218" i="6"/>
  <c r="A15219" i="6"/>
  <c r="A15220" i="6"/>
  <c r="A15221" i="6"/>
  <c r="A15222" i="6"/>
  <c r="A15223" i="6"/>
  <c r="A15224" i="6"/>
  <c r="A15225" i="6"/>
  <c r="A15226" i="6"/>
  <c r="A15227" i="6"/>
  <c r="A15228" i="6"/>
  <c r="A15229" i="6"/>
  <c r="A15230" i="6"/>
  <c r="A15231" i="6"/>
  <c r="A15232" i="6"/>
  <c r="A15233" i="6"/>
  <c r="A15234" i="6"/>
  <c r="A15235" i="6"/>
  <c r="A15236" i="6"/>
  <c r="A15237" i="6"/>
  <c r="A15238" i="6"/>
  <c r="A15239" i="6"/>
  <c r="A15240" i="6"/>
  <c r="A15241" i="6"/>
  <c r="A15242" i="6"/>
  <c r="A15243" i="6"/>
  <c r="A15244" i="6"/>
  <c r="A15245" i="6"/>
  <c r="A15246" i="6"/>
  <c r="A15247" i="6"/>
  <c r="A15248" i="6"/>
  <c r="A15249" i="6"/>
  <c r="A15250" i="6"/>
  <c r="A15251" i="6"/>
  <c r="A15252" i="6"/>
  <c r="A15253" i="6"/>
  <c r="A15254" i="6"/>
  <c r="A15255" i="6"/>
  <c r="A15256" i="6"/>
  <c r="A15257" i="6"/>
  <c r="A15258" i="6"/>
  <c r="A15259" i="6"/>
  <c r="A15260" i="6"/>
  <c r="A15261" i="6"/>
  <c r="A15262" i="6"/>
  <c r="A15263" i="6"/>
  <c r="A15264" i="6"/>
  <c r="A15265" i="6"/>
  <c r="A15266" i="6"/>
  <c r="A15267" i="6"/>
  <c r="A15268" i="6"/>
  <c r="A15269" i="6"/>
  <c r="A15270" i="6"/>
  <c r="A15271" i="6"/>
  <c r="A15272" i="6"/>
  <c r="A15273" i="6"/>
  <c r="A15274" i="6"/>
  <c r="A15275" i="6"/>
  <c r="A15276" i="6"/>
  <c r="A15277" i="6"/>
  <c r="A15278" i="6"/>
  <c r="A15279" i="6"/>
  <c r="A15280" i="6"/>
  <c r="A15281" i="6"/>
  <c r="A15282" i="6"/>
  <c r="A15283" i="6"/>
  <c r="A15284" i="6"/>
  <c r="A15285" i="6"/>
  <c r="A15286" i="6"/>
  <c r="A15287" i="6"/>
  <c r="A15288" i="6"/>
  <c r="A15289" i="6"/>
  <c r="A15290" i="6"/>
  <c r="A15291" i="6"/>
  <c r="A15292" i="6"/>
  <c r="A15293" i="6"/>
  <c r="A15294" i="6"/>
  <c r="A15295" i="6"/>
  <c r="A15296" i="6"/>
  <c r="A15297" i="6"/>
  <c r="A15298" i="6"/>
  <c r="A15299" i="6"/>
  <c r="A15300" i="6"/>
  <c r="A15301" i="6"/>
  <c r="A15302" i="6"/>
  <c r="A15303" i="6"/>
  <c r="A15304" i="6"/>
  <c r="A15305" i="6"/>
  <c r="A15306" i="6"/>
  <c r="A15307" i="6"/>
  <c r="A15308" i="6"/>
  <c r="A15309" i="6"/>
  <c r="A15310" i="6"/>
  <c r="A15311" i="6"/>
  <c r="A15312" i="6"/>
  <c r="A15313" i="6"/>
  <c r="A15314" i="6"/>
  <c r="A15315" i="6"/>
  <c r="A15316" i="6"/>
  <c r="A15317" i="6"/>
  <c r="A15318" i="6"/>
  <c r="A15319" i="6"/>
  <c r="A15320" i="6"/>
  <c r="A15321" i="6"/>
  <c r="A15322" i="6"/>
  <c r="A15323" i="6"/>
  <c r="A15324" i="6"/>
  <c r="A15325" i="6"/>
  <c r="A15326" i="6"/>
  <c r="A15327" i="6"/>
  <c r="A15328" i="6"/>
  <c r="A15329" i="6"/>
  <c r="A15330" i="6"/>
  <c r="A15331" i="6"/>
  <c r="A15332" i="6"/>
  <c r="A15333" i="6"/>
  <c r="A15334" i="6"/>
  <c r="A15335" i="6"/>
  <c r="A15336" i="6"/>
  <c r="A15337" i="6"/>
  <c r="A15338" i="6"/>
  <c r="A15339" i="6"/>
  <c r="A15340" i="6"/>
  <c r="A15341" i="6"/>
  <c r="A15342" i="6"/>
  <c r="A15343" i="6"/>
  <c r="A15344" i="6"/>
  <c r="A15345" i="6"/>
  <c r="A15346" i="6"/>
  <c r="A15347" i="6"/>
  <c r="A15348" i="6"/>
  <c r="A15349" i="6"/>
  <c r="A15350" i="6"/>
  <c r="A15351" i="6"/>
  <c r="A15352" i="6"/>
  <c r="A15353" i="6"/>
  <c r="A15354" i="6"/>
  <c r="A15355" i="6"/>
  <c r="A15356" i="6"/>
  <c r="A15357" i="6"/>
  <c r="A15358" i="6"/>
  <c r="A15359" i="6"/>
  <c r="A15360" i="6"/>
  <c r="A15361" i="6"/>
  <c r="A15362" i="6"/>
  <c r="A15363" i="6"/>
  <c r="A15364" i="6"/>
  <c r="A15365" i="6"/>
  <c r="A15366" i="6"/>
  <c r="A15367" i="6"/>
  <c r="A15368" i="6"/>
  <c r="A15369" i="6"/>
  <c r="A15370" i="6"/>
  <c r="A15371" i="6"/>
  <c r="A15372" i="6"/>
  <c r="A15373" i="6"/>
  <c r="A15374" i="6"/>
  <c r="A15375" i="6"/>
  <c r="A15376" i="6"/>
  <c r="A15377" i="6"/>
  <c r="A15378" i="6"/>
  <c r="A15379" i="6"/>
  <c r="A15380" i="6"/>
  <c r="A15381" i="6"/>
  <c r="A15382" i="6"/>
  <c r="A15383" i="6"/>
  <c r="A15384" i="6"/>
  <c r="A15385" i="6"/>
  <c r="A15386" i="6"/>
  <c r="A15387" i="6"/>
  <c r="A15388" i="6"/>
  <c r="A15389" i="6"/>
  <c r="A15390" i="6"/>
  <c r="A15391" i="6"/>
  <c r="A15392" i="6"/>
  <c r="A15393" i="6"/>
  <c r="A15394" i="6"/>
  <c r="A15395" i="6"/>
  <c r="A15396" i="6"/>
  <c r="A15397" i="6"/>
  <c r="A15398" i="6"/>
  <c r="A15399" i="6"/>
  <c r="A15400" i="6"/>
  <c r="A15401" i="6"/>
  <c r="A15402" i="6"/>
  <c r="A15403" i="6"/>
  <c r="A15404" i="6"/>
  <c r="A15405" i="6"/>
  <c r="A15406" i="6"/>
  <c r="A15407" i="6"/>
  <c r="A15408" i="6"/>
  <c r="A15409" i="6"/>
  <c r="A15410" i="6"/>
  <c r="A15411" i="6"/>
  <c r="A15412" i="6"/>
  <c r="A15413" i="6"/>
  <c r="A15414" i="6"/>
  <c r="A15415" i="6"/>
  <c r="A15416" i="6"/>
  <c r="A15417" i="6"/>
  <c r="A15418" i="6"/>
  <c r="A15419" i="6"/>
  <c r="A15420" i="6"/>
  <c r="A15421" i="6"/>
  <c r="A15422" i="6"/>
  <c r="A15423" i="6"/>
  <c r="A15424" i="6"/>
  <c r="A15425" i="6"/>
  <c r="A15426" i="6"/>
  <c r="A15427" i="6"/>
  <c r="A15428" i="6"/>
  <c r="A15429" i="6"/>
  <c r="A15430" i="6"/>
  <c r="A15431" i="6"/>
  <c r="A15432" i="6"/>
  <c r="A15433" i="6"/>
  <c r="A15434" i="6"/>
  <c r="A15435" i="6"/>
  <c r="A15436" i="6"/>
  <c r="A15437" i="6"/>
  <c r="A15438" i="6"/>
  <c r="A15439" i="6"/>
  <c r="A15440" i="6"/>
  <c r="A15441" i="6"/>
  <c r="A15442" i="6"/>
  <c r="A15443" i="6"/>
  <c r="A15444" i="6"/>
  <c r="A15445" i="6"/>
  <c r="A15446" i="6"/>
  <c r="A15447" i="6"/>
  <c r="A15448" i="6"/>
  <c r="A15449" i="6"/>
  <c r="A15450" i="6"/>
  <c r="A15451" i="6"/>
  <c r="A15452" i="6"/>
  <c r="A15453" i="6"/>
  <c r="A15454" i="6"/>
  <c r="A15455" i="6"/>
  <c r="A15456" i="6"/>
  <c r="A15457" i="6"/>
  <c r="A15458" i="6"/>
  <c r="A15459" i="6"/>
  <c r="A15460" i="6"/>
  <c r="A15461" i="6"/>
  <c r="A15462" i="6"/>
  <c r="A15463" i="6"/>
  <c r="A15464" i="6"/>
  <c r="A15465" i="6"/>
  <c r="A15466" i="6"/>
  <c r="A15467" i="6"/>
  <c r="A15468" i="6"/>
  <c r="A15469" i="6"/>
  <c r="A15470" i="6"/>
  <c r="A15471" i="6"/>
  <c r="A15472" i="6"/>
  <c r="A15473" i="6"/>
  <c r="A15474" i="6"/>
  <c r="A15475" i="6"/>
  <c r="A15476" i="6"/>
  <c r="A15477" i="6"/>
  <c r="A15478" i="6"/>
  <c r="A15479" i="6"/>
  <c r="A15480" i="6"/>
  <c r="A15481" i="6"/>
  <c r="A15482" i="6"/>
  <c r="A15483" i="6"/>
  <c r="A15484" i="6"/>
  <c r="A15485" i="6"/>
  <c r="A15486" i="6"/>
  <c r="A15487" i="6"/>
  <c r="A15488" i="6"/>
  <c r="A15489" i="6"/>
  <c r="A15490" i="6"/>
  <c r="A15491" i="6"/>
  <c r="A15492" i="6"/>
  <c r="A15493" i="6"/>
  <c r="A15494" i="6"/>
  <c r="A15495" i="6"/>
  <c r="A15496" i="6"/>
  <c r="A15497" i="6"/>
  <c r="A15498" i="6"/>
  <c r="A15499" i="6"/>
  <c r="A15500" i="6"/>
  <c r="A15501" i="6"/>
  <c r="A15502" i="6"/>
  <c r="A15503" i="6"/>
  <c r="A15504" i="6"/>
  <c r="A15505" i="6"/>
  <c r="A15506" i="6"/>
  <c r="A15507" i="6"/>
  <c r="A15508" i="6"/>
  <c r="A15509" i="6"/>
  <c r="A15510" i="6"/>
  <c r="A15511" i="6"/>
  <c r="A15512" i="6"/>
  <c r="A15513" i="6"/>
  <c r="A15514" i="6"/>
  <c r="A15515" i="6"/>
  <c r="A15516" i="6"/>
  <c r="A15517" i="6"/>
  <c r="A15518" i="6"/>
  <c r="A15519" i="6"/>
  <c r="A15520" i="6"/>
  <c r="A15521" i="6"/>
  <c r="A15522" i="6"/>
  <c r="A15523" i="6"/>
  <c r="A15524" i="6"/>
  <c r="A15525" i="6"/>
  <c r="A15526" i="6"/>
  <c r="A15527" i="6"/>
  <c r="A15528" i="6"/>
  <c r="A15529" i="6"/>
  <c r="A15530" i="6"/>
  <c r="A15531" i="6"/>
  <c r="A15532" i="6"/>
  <c r="A15533" i="6"/>
  <c r="A15534" i="6"/>
  <c r="A15535" i="6"/>
  <c r="A15536" i="6"/>
  <c r="A15537" i="6"/>
  <c r="A15538" i="6"/>
  <c r="A15539" i="6"/>
  <c r="A15540" i="6"/>
  <c r="A15541" i="6"/>
  <c r="A15542" i="6"/>
  <c r="A15543" i="6"/>
  <c r="A15544" i="6"/>
  <c r="A15545" i="6"/>
  <c r="A15546" i="6"/>
  <c r="A15547" i="6"/>
  <c r="A15548" i="6"/>
  <c r="A15549" i="6"/>
  <c r="A15550" i="6"/>
  <c r="A15551" i="6"/>
  <c r="A15552" i="6"/>
  <c r="A15553" i="6"/>
  <c r="A15554" i="6"/>
  <c r="A15555" i="6"/>
  <c r="A15556" i="6"/>
  <c r="A15557" i="6"/>
  <c r="A15558" i="6"/>
  <c r="A15559" i="6"/>
  <c r="A15560" i="6"/>
  <c r="A15561" i="6"/>
  <c r="A15562" i="6"/>
  <c r="A15563" i="6"/>
  <c r="A15564" i="6"/>
  <c r="A15565" i="6"/>
  <c r="A15566" i="6"/>
  <c r="A15567" i="6"/>
  <c r="A15568" i="6"/>
  <c r="A15569" i="6"/>
  <c r="A15570" i="6"/>
  <c r="A15571" i="6"/>
  <c r="A15572" i="6"/>
  <c r="A15573" i="6"/>
  <c r="A15574" i="6"/>
  <c r="A15575" i="6"/>
  <c r="A15576" i="6"/>
  <c r="A15577" i="6"/>
  <c r="A15578" i="6"/>
  <c r="A15579" i="6"/>
  <c r="A15580" i="6"/>
  <c r="A15581" i="6"/>
  <c r="A15582" i="6"/>
  <c r="A15583" i="6"/>
  <c r="A15584" i="6"/>
  <c r="A15585" i="6"/>
  <c r="A15586" i="6"/>
  <c r="A15587" i="6"/>
  <c r="A15588" i="6"/>
  <c r="A15589" i="6"/>
  <c r="A15590" i="6"/>
  <c r="A15591" i="6"/>
  <c r="A15592" i="6"/>
  <c r="A15593" i="6"/>
  <c r="A15594" i="6"/>
  <c r="A15595" i="6"/>
  <c r="A15596" i="6"/>
  <c r="A15597" i="6"/>
  <c r="A15598" i="6"/>
  <c r="A15599" i="6"/>
  <c r="A15600" i="6"/>
  <c r="A15601" i="6"/>
  <c r="A15602" i="6"/>
  <c r="A15603" i="6"/>
  <c r="A15604" i="6"/>
  <c r="A15605" i="6"/>
  <c r="A15606" i="6"/>
  <c r="A15607" i="6"/>
  <c r="A15608" i="6"/>
  <c r="A15609" i="6"/>
  <c r="A15610" i="6"/>
  <c r="A15611" i="6"/>
  <c r="A15612" i="6"/>
  <c r="A15613" i="6"/>
  <c r="A15614" i="6"/>
  <c r="A15615" i="6"/>
  <c r="A15616" i="6"/>
  <c r="A15617" i="6"/>
  <c r="A15618" i="6"/>
  <c r="A15619" i="6"/>
  <c r="A15620" i="6"/>
  <c r="A15621" i="6"/>
  <c r="A15622" i="6"/>
  <c r="A15623" i="6"/>
  <c r="A15624" i="6"/>
  <c r="A15625" i="6"/>
  <c r="A15626" i="6"/>
  <c r="A15627" i="6"/>
  <c r="A15628" i="6"/>
  <c r="A15629" i="6"/>
  <c r="A15630" i="6"/>
  <c r="A15631" i="6"/>
  <c r="A15632" i="6"/>
  <c r="A15633" i="6"/>
  <c r="A15634" i="6"/>
  <c r="A15635" i="6"/>
  <c r="A15636" i="6"/>
  <c r="A15637" i="6"/>
  <c r="A15638" i="6"/>
  <c r="A15639" i="6"/>
  <c r="A15640" i="6"/>
  <c r="A15641" i="6"/>
  <c r="A15642" i="6"/>
  <c r="A15643" i="6"/>
  <c r="A15644" i="6"/>
  <c r="A15645" i="6"/>
  <c r="A15646" i="6"/>
  <c r="A15647" i="6"/>
  <c r="A15648" i="6"/>
  <c r="A15649" i="6"/>
  <c r="A15650" i="6"/>
  <c r="A15651" i="6"/>
  <c r="A15652" i="6"/>
  <c r="A15653" i="6"/>
  <c r="A15654" i="6"/>
  <c r="A15655" i="6"/>
  <c r="A15656" i="6"/>
  <c r="A15657" i="6"/>
  <c r="A15658" i="6"/>
  <c r="A15659" i="6"/>
  <c r="A15660" i="6"/>
  <c r="A15661" i="6"/>
  <c r="A15662" i="6"/>
  <c r="A15663" i="6"/>
  <c r="A15664" i="6"/>
  <c r="A15665" i="6"/>
  <c r="A15666" i="6"/>
  <c r="A15667" i="6"/>
  <c r="A15668" i="6"/>
  <c r="A15669" i="6"/>
  <c r="A15670" i="6"/>
  <c r="A15671" i="6"/>
  <c r="A15672" i="6"/>
  <c r="A15673" i="6"/>
  <c r="A15674" i="6"/>
  <c r="A15675" i="6"/>
  <c r="A15676" i="6"/>
  <c r="A15677" i="6"/>
  <c r="A15678" i="6"/>
  <c r="A15679" i="6"/>
  <c r="A15680" i="6"/>
  <c r="A15681" i="6"/>
  <c r="A15682" i="6"/>
  <c r="A15683" i="6"/>
  <c r="A15684" i="6"/>
  <c r="A15685" i="6"/>
  <c r="A15686" i="6"/>
  <c r="A15687" i="6"/>
  <c r="A15688" i="6"/>
  <c r="A15689" i="6"/>
  <c r="A15690" i="6"/>
  <c r="A15691" i="6"/>
  <c r="A15692" i="6"/>
  <c r="A15693" i="6"/>
  <c r="A15694" i="6"/>
  <c r="A15695" i="6"/>
  <c r="A15696" i="6"/>
  <c r="A15697" i="6"/>
  <c r="A15698" i="6"/>
  <c r="A15699" i="6"/>
  <c r="A15700" i="6"/>
  <c r="A15701" i="6"/>
  <c r="A15702" i="6"/>
  <c r="A15703" i="6"/>
  <c r="A15704" i="6"/>
  <c r="A15705" i="6"/>
  <c r="A15706" i="6"/>
  <c r="A15707" i="6"/>
  <c r="A15708" i="6"/>
  <c r="A15709" i="6"/>
  <c r="A15710" i="6"/>
  <c r="A15711" i="6"/>
  <c r="A15712" i="6"/>
  <c r="A15713" i="6"/>
  <c r="A15714" i="6"/>
  <c r="A15715" i="6"/>
  <c r="A15716" i="6"/>
  <c r="A15717" i="6"/>
  <c r="A15718" i="6"/>
  <c r="A15719" i="6"/>
  <c r="A15720" i="6"/>
  <c r="A15721" i="6"/>
  <c r="A15722" i="6"/>
  <c r="A15723" i="6"/>
  <c r="A15724" i="6"/>
  <c r="A15725" i="6"/>
  <c r="A15726" i="6"/>
  <c r="A15727" i="6"/>
  <c r="A15728" i="6"/>
  <c r="A15729" i="6"/>
  <c r="A15730" i="6"/>
  <c r="A15731" i="6"/>
  <c r="A15732" i="6"/>
  <c r="A15733" i="6"/>
  <c r="A15734" i="6"/>
  <c r="A15735" i="6"/>
  <c r="A15736" i="6"/>
  <c r="A15737" i="6"/>
  <c r="A15738" i="6"/>
  <c r="A15739" i="6"/>
  <c r="A15740" i="6"/>
  <c r="A15741" i="6"/>
  <c r="A15742" i="6"/>
  <c r="A15743" i="6"/>
  <c r="A15744" i="6"/>
  <c r="A15745" i="6"/>
  <c r="A15746" i="6"/>
  <c r="A15747" i="6"/>
  <c r="A15748" i="6"/>
  <c r="A15749" i="6"/>
  <c r="A15750" i="6"/>
  <c r="A15751" i="6"/>
  <c r="A15752" i="6"/>
  <c r="A15753" i="6"/>
  <c r="A15754" i="6"/>
  <c r="A15755" i="6"/>
  <c r="A15756" i="6"/>
  <c r="A15757" i="6"/>
  <c r="A15758" i="6"/>
  <c r="A15759" i="6"/>
  <c r="A15760" i="6"/>
  <c r="A15761" i="6"/>
  <c r="A15762" i="6"/>
  <c r="A15763" i="6"/>
  <c r="A15764" i="6"/>
  <c r="A15765" i="6"/>
  <c r="A15766" i="6"/>
  <c r="A15767" i="6"/>
  <c r="A15768" i="6"/>
  <c r="A15769" i="6"/>
  <c r="A15770" i="6"/>
  <c r="A15771" i="6"/>
  <c r="A15772" i="6"/>
  <c r="A15773" i="6"/>
  <c r="A15774" i="6"/>
  <c r="A15775" i="6"/>
  <c r="A15776" i="6"/>
  <c r="A15777" i="6"/>
  <c r="A15778" i="6"/>
  <c r="A15779" i="6"/>
  <c r="A15780" i="6"/>
  <c r="A15781" i="6"/>
  <c r="A15782" i="6"/>
  <c r="A15783" i="6"/>
  <c r="A15784" i="6"/>
  <c r="A15785" i="6"/>
  <c r="A15786" i="6"/>
  <c r="A15787" i="6"/>
  <c r="A15788" i="6"/>
  <c r="A15789" i="6"/>
  <c r="A15790" i="6"/>
  <c r="A15791" i="6"/>
  <c r="A15792" i="6"/>
  <c r="A15793" i="6"/>
  <c r="A15794" i="6"/>
  <c r="A15795" i="6"/>
  <c r="A15796" i="6"/>
  <c r="A15797" i="6"/>
  <c r="A15798" i="6"/>
  <c r="A15799" i="6"/>
  <c r="A15800" i="6"/>
  <c r="A15801" i="6"/>
  <c r="A15802" i="6"/>
  <c r="A15803" i="6"/>
  <c r="A15804" i="6"/>
  <c r="A15805" i="6"/>
  <c r="A15806" i="6"/>
  <c r="A15807" i="6"/>
  <c r="A15808" i="6"/>
  <c r="A15809" i="6"/>
  <c r="A15810" i="6"/>
  <c r="A15811" i="6"/>
  <c r="A15812" i="6"/>
  <c r="A15813" i="6"/>
  <c r="A15814" i="6"/>
  <c r="A15815" i="6"/>
  <c r="A15816" i="6"/>
  <c r="A15817" i="6"/>
  <c r="A15818" i="6"/>
  <c r="A15819" i="6"/>
  <c r="A15820" i="6"/>
  <c r="A15821" i="6"/>
  <c r="A15822" i="6"/>
  <c r="A15823" i="6"/>
  <c r="A15824" i="6"/>
  <c r="A15825" i="6"/>
  <c r="A15826" i="6"/>
  <c r="A15827" i="6"/>
  <c r="A15828" i="6"/>
  <c r="A15829" i="6"/>
  <c r="A15830" i="6"/>
  <c r="A15831" i="6"/>
  <c r="A15832" i="6"/>
  <c r="A15833" i="6"/>
  <c r="A15834" i="6"/>
  <c r="A15835" i="6"/>
  <c r="A15836" i="6"/>
  <c r="A15837" i="6"/>
  <c r="A15838" i="6"/>
  <c r="A15839" i="6"/>
  <c r="A15840" i="6"/>
  <c r="A15841" i="6"/>
  <c r="A15842" i="6"/>
  <c r="A15843" i="6"/>
  <c r="A15844" i="6"/>
  <c r="A15845" i="6"/>
  <c r="A15846" i="6"/>
  <c r="A15847" i="6"/>
  <c r="A15848" i="6"/>
  <c r="A15849" i="6"/>
  <c r="A15850" i="6"/>
  <c r="A15851" i="6"/>
  <c r="A15852" i="6"/>
  <c r="A15853" i="6"/>
  <c r="A15854" i="6"/>
  <c r="A15855" i="6"/>
  <c r="A15856" i="6"/>
  <c r="A15857" i="6"/>
  <c r="A15858" i="6"/>
  <c r="A15859" i="6"/>
  <c r="A15860" i="6"/>
  <c r="A15861" i="6"/>
  <c r="A15862" i="6"/>
  <c r="A15863" i="6"/>
  <c r="A15864" i="6"/>
  <c r="A15865" i="6"/>
  <c r="A15866" i="6"/>
  <c r="A15867" i="6"/>
  <c r="A15868" i="6"/>
  <c r="A15869" i="6"/>
  <c r="A15870" i="6"/>
  <c r="A15871" i="6"/>
  <c r="A15872" i="6"/>
  <c r="A15873" i="6"/>
  <c r="A15874" i="6"/>
  <c r="A15875" i="6"/>
  <c r="A15876" i="6"/>
  <c r="A15877" i="6"/>
  <c r="A15878" i="6"/>
  <c r="A15879" i="6"/>
  <c r="A15880" i="6"/>
  <c r="A15881" i="6"/>
  <c r="A15882" i="6"/>
  <c r="A15883" i="6"/>
  <c r="A15884" i="6"/>
  <c r="A15885" i="6"/>
  <c r="A15886" i="6"/>
  <c r="A15887" i="6"/>
  <c r="A15888" i="6"/>
  <c r="A15889" i="6"/>
  <c r="A15890" i="6"/>
  <c r="A15891" i="6"/>
  <c r="A15892" i="6"/>
  <c r="A15893" i="6"/>
  <c r="A15894" i="6"/>
  <c r="A15895" i="6"/>
  <c r="A15896" i="6"/>
  <c r="A15897" i="6"/>
  <c r="A15898" i="6"/>
  <c r="A15899" i="6"/>
  <c r="A15900" i="6"/>
  <c r="A15901" i="6"/>
  <c r="A15902" i="6"/>
  <c r="A15903" i="6"/>
  <c r="A15904" i="6"/>
  <c r="A15905" i="6"/>
  <c r="A15906" i="6"/>
  <c r="A15907" i="6"/>
  <c r="A15908" i="6"/>
  <c r="A15909" i="6"/>
  <c r="A15910" i="6"/>
  <c r="A15911" i="6"/>
  <c r="A15912" i="6"/>
  <c r="A15913" i="6"/>
  <c r="A15914" i="6"/>
  <c r="A15915" i="6"/>
  <c r="A15916" i="6"/>
  <c r="A15917" i="6"/>
  <c r="A15918" i="6"/>
  <c r="A15919" i="6"/>
  <c r="A15920" i="6"/>
  <c r="A15921" i="6"/>
  <c r="A15922" i="6"/>
  <c r="A15923" i="6"/>
  <c r="A15924" i="6"/>
  <c r="A15925" i="6"/>
  <c r="A15926" i="6"/>
  <c r="A15927" i="6"/>
  <c r="A15928" i="6"/>
  <c r="A15929" i="6"/>
  <c r="A15930" i="6"/>
  <c r="A15931" i="6"/>
  <c r="A15932" i="6"/>
  <c r="A15933" i="6"/>
  <c r="A15934" i="6"/>
  <c r="A15935" i="6"/>
  <c r="A15936" i="6"/>
  <c r="A15937" i="6"/>
  <c r="A15938" i="6"/>
  <c r="A15939" i="6"/>
  <c r="A15940" i="6"/>
  <c r="A15941" i="6"/>
  <c r="A15942" i="6"/>
  <c r="A15943" i="6"/>
  <c r="A15944" i="6"/>
  <c r="A15945" i="6"/>
  <c r="A15946" i="6"/>
  <c r="A15947" i="6"/>
  <c r="A15948" i="6"/>
  <c r="A15949" i="6"/>
  <c r="A15950" i="6"/>
  <c r="A15951" i="6"/>
  <c r="A15952" i="6"/>
  <c r="A15953" i="6"/>
  <c r="A15954" i="6"/>
  <c r="A15955" i="6"/>
  <c r="A15956" i="6"/>
  <c r="A15957" i="6"/>
  <c r="A15958" i="6"/>
  <c r="A15959" i="6"/>
  <c r="A15960" i="6"/>
  <c r="A15961" i="6"/>
  <c r="A15962" i="6"/>
  <c r="A15963" i="6"/>
  <c r="A15964" i="6"/>
  <c r="A15965" i="6"/>
  <c r="A15966" i="6"/>
  <c r="A15967" i="6"/>
  <c r="A15968" i="6"/>
  <c r="A15969" i="6"/>
  <c r="A15970" i="6"/>
  <c r="A15971" i="6"/>
  <c r="A15972" i="6"/>
  <c r="A15973" i="6"/>
  <c r="A15974" i="6"/>
  <c r="A15975" i="6"/>
  <c r="A15976" i="6"/>
  <c r="A15977" i="6"/>
  <c r="A15978" i="6"/>
  <c r="A15979" i="6"/>
  <c r="A15980" i="6"/>
  <c r="A15981" i="6"/>
  <c r="A15982" i="6"/>
  <c r="A15983" i="6"/>
  <c r="A15984" i="6"/>
  <c r="A15985" i="6"/>
  <c r="A15986" i="6"/>
  <c r="A15987" i="6"/>
  <c r="A15988" i="6"/>
  <c r="A15989" i="6"/>
  <c r="A15990" i="6"/>
  <c r="A15991" i="6"/>
  <c r="A15992" i="6"/>
  <c r="A15993" i="6"/>
  <c r="A15994" i="6"/>
  <c r="A15995" i="6"/>
  <c r="A15996" i="6"/>
  <c r="A15997" i="6"/>
  <c r="A15998" i="6"/>
  <c r="A15999" i="6"/>
  <c r="A16000" i="6"/>
  <c r="A16001" i="6"/>
  <c r="A16002" i="6"/>
  <c r="A16003" i="6"/>
  <c r="A16004" i="6"/>
  <c r="A16005" i="6"/>
  <c r="A16006" i="6"/>
  <c r="A16007" i="6"/>
  <c r="A16008" i="6"/>
  <c r="A16009" i="6"/>
  <c r="A16010" i="6"/>
  <c r="A16011" i="6"/>
  <c r="A16012" i="6"/>
  <c r="A16013" i="6"/>
  <c r="A16014" i="6"/>
  <c r="A16015" i="6"/>
  <c r="A16016" i="6"/>
  <c r="A16017" i="6"/>
  <c r="A16018" i="6"/>
  <c r="A16019" i="6"/>
  <c r="A16020" i="6"/>
  <c r="A16021" i="6"/>
  <c r="A16022" i="6"/>
  <c r="A16023" i="6"/>
  <c r="A16024" i="6"/>
  <c r="A16025" i="6"/>
  <c r="A16026" i="6"/>
  <c r="A16027" i="6"/>
  <c r="A16028" i="6"/>
  <c r="A16029" i="6"/>
  <c r="A16030" i="6"/>
  <c r="A16031" i="6"/>
  <c r="A16032" i="6"/>
  <c r="A16033" i="6"/>
  <c r="A16034" i="6"/>
  <c r="A16035" i="6"/>
  <c r="A16036" i="6"/>
  <c r="A16037" i="6"/>
  <c r="A16038" i="6"/>
  <c r="A16039" i="6"/>
  <c r="A16040" i="6"/>
  <c r="A16041" i="6"/>
  <c r="A16042" i="6"/>
  <c r="A16043" i="6"/>
  <c r="A16044" i="6"/>
  <c r="A16045" i="6"/>
  <c r="A16046" i="6"/>
  <c r="A16047" i="6"/>
  <c r="A16048" i="6"/>
  <c r="A16049" i="6"/>
  <c r="A16050" i="6"/>
  <c r="A16051" i="6"/>
  <c r="A16052" i="6"/>
  <c r="A16053" i="6"/>
  <c r="A16054" i="6"/>
  <c r="A16055" i="6"/>
  <c r="A16056" i="6"/>
  <c r="A16057" i="6"/>
  <c r="A16058" i="6"/>
  <c r="A16059" i="6"/>
  <c r="A16060" i="6"/>
  <c r="A16061" i="6"/>
  <c r="A16062" i="6"/>
  <c r="A16063" i="6"/>
  <c r="A16064" i="6"/>
  <c r="A16065" i="6"/>
  <c r="A16066" i="6"/>
  <c r="A16067" i="6"/>
  <c r="A16068" i="6"/>
  <c r="A16069" i="6"/>
  <c r="A16070" i="6"/>
  <c r="A16071" i="6"/>
  <c r="A16072" i="6"/>
  <c r="A16073" i="6"/>
  <c r="A16074" i="6"/>
  <c r="A16075" i="6"/>
  <c r="A16076" i="6"/>
  <c r="A16077" i="6"/>
  <c r="A16078" i="6"/>
  <c r="A16079" i="6"/>
  <c r="A16080" i="6"/>
  <c r="A16081" i="6"/>
  <c r="A16082" i="6"/>
  <c r="A16083" i="6"/>
  <c r="A16084" i="6"/>
  <c r="A16085" i="6"/>
  <c r="A16086" i="6"/>
  <c r="A16087" i="6"/>
  <c r="A16088" i="6"/>
  <c r="A16089" i="6"/>
  <c r="A16090" i="6"/>
  <c r="A16091" i="6"/>
  <c r="A16092" i="6"/>
  <c r="A16093" i="6"/>
  <c r="A16094" i="6"/>
  <c r="A16095" i="6"/>
  <c r="A16096" i="6"/>
  <c r="A16097" i="6"/>
  <c r="A16098" i="6"/>
  <c r="A16099" i="6"/>
  <c r="A16100" i="6"/>
  <c r="A16101" i="6"/>
  <c r="A16102" i="6"/>
  <c r="A16103" i="6"/>
  <c r="A16104" i="6"/>
  <c r="A16105" i="6"/>
  <c r="A16106" i="6"/>
  <c r="A16107" i="6"/>
  <c r="A16108" i="6"/>
  <c r="A16109" i="6"/>
  <c r="A16110" i="6"/>
  <c r="A16111" i="6"/>
  <c r="A16112" i="6"/>
  <c r="A16113" i="6"/>
  <c r="A16114" i="6"/>
  <c r="A16115" i="6"/>
  <c r="A16116" i="6"/>
  <c r="A16117" i="6"/>
  <c r="A16118" i="6"/>
  <c r="A16119" i="6"/>
  <c r="A16120" i="6"/>
  <c r="A16121" i="6"/>
  <c r="A16122" i="6"/>
  <c r="A16123" i="6"/>
  <c r="A16124" i="6"/>
  <c r="A16125" i="6"/>
  <c r="A16126" i="6"/>
  <c r="A16127" i="6"/>
  <c r="A16128" i="6"/>
  <c r="A16129" i="6"/>
  <c r="A16130" i="6"/>
  <c r="A16131" i="6"/>
  <c r="A16132" i="6"/>
  <c r="A16133" i="6"/>
  <c r="A16134" i="6"/>
  <c r="A16135" i="6"/>
  <c r="A16136" i="6"/>
  <c r="A16137" i="6"/>
  <c r="A16138" i="6"/>
  <c r="A16139" i="6"/>
  <c r="A16140" i="6"/>
  <c r="A16141" i="6"/>
  <c r="A16142" i="6"/>
  <c r="A16143" i="6"/>
  <c r="A16144" i="6"/>
  <c r="A16145" i="6"/>
  <c r="A16146" i="6"/>
  <c r="A16147" i="6"/>
  <c r="A16148" i="6"/>
  <c r="A16149" i="6"/>
  <c r="A16150" i="6"/>
  <c r="A16151" i="6"/>
  <c r="A16152" i="6"/>
  <c r="A16153" i="6"/>
  <c r="A16154" i="6"/>
  <c r="A16155" i="6"/>
  <c r="A16156" i="6"/>
  <c r="A16157" i="6"/>
  <c r="A16158" i="6"/>
  <c r="A16159" i="6"/>
  <c r="A16160" i="6"/>
  <c r="A16161" i="6"/>
  <c r="A16162" i="6"/>
  <c r="A16163" i="6"/>
  <c r="A16164" i="6"/>
  <c r="A16165" i="6"/>
  <c r="A16166" i="6"/>
  <c r="A16167" i="6"/>
  <c r="A16168" i="6"/>
  <c r="A16169" i="6"/>
  <c r="A16170" i="6"/>
  <c r="A16171" i="6"/>
  <c r="A16172" i="6"/>
  <c r="A16173" i="6"/>
  <c r="A16174" i="6"/>
  <c r="A16175" i="6"/>
  <c r="A16176" i="6"/>
  <c r="A16177" i="6"/>
  <c r="A16178" i="6"/>
  <c r="A16179" i="6"/>
  <c r="A16180" i="6"/>
  <c r="A16181" i="6"/>
  <c r="A16182" i="6"/>
  <c r="A16183" i="6"/>
  <c r="A16184" i="6"/>
  <c r="A16185" i="6"/>
  <c r="A16186" i="6"/>
  <c r="A16187" i="6"/>
  <c r="A16188" i="6"/>
  <c r="A16189" i="6"/>
  <c r="A16190" i="6"/>
  <c r="A16191" i="6"/>
  <c r="A16192" i="6"/>
  <c r="A16193" i="6"/>
  <c r="A16194" i="6"/>
  <c r="A16195" i="6"/>
  <c r="A16196" i="6"/>
  <c r="A16197" i="6"/>
  <c r="A16198" i="6"/>
  <c r="A16199" i="6"/>
  <c r="A16200" i="6"/>
  <c r="A16201" i="6"/>
  <c r="A16202" i="6"/>
  <c r="A16203" i="6"/>
  <c r="A16204" i="6"/>
  <c r="A16205" i="6"/>
  <c r="A16206" i="6"/>
  <c r="A16207" i="6"/>
  <c r="A16208" i="6"/>
  <c r="A16209" i="6"/>
  <c r="A16210" i="6"/>
  <c r="A16211" i="6"/>
  <c r="A16212" i="6"/>
  <c r="A16213" i="6"/>
  <c r="A16214" i="6"/>
  <c r="A16215" i="6"/>
  <c r="A16216" i="6"/>
  <c r="A16217" i="6"/>
  <c r="A16218" i="6"/>
  <c r="A16219" i="6"/>
  <c r="A16220" i="6"/>
  <c r="A16221" i="6"/>
  <c r="A16222" i="6"/>
  <c r="A16223" i="6"/>
  <c r="A16224" i="6"/>
  <c r="A16225" i="6"/>
  <c r="A16226" i="6"/>
  <c r="A16227" i="6"/>
  <c r="A16228" i="6"/>
  <c r="A16229" i="6"/>
  <c r="A16230" i="6"/>
  <c r="A16231" i="6"/>
  <c r="A16232" i="6"/>
  <c r="A16233" i="6"/>
  <c r="A16234" i="6"/>
  <c r="A16235" i="6"/>
  <c r="A16236" i="6"/>
  <c r="A16237" i="6"/>
  <c r="A16238" i="6"/>
  <c r="A16239" i="6"/>
  <c r="A16240" i="6"/>
  <c r="A16241" i="6"/>
  <c r="A16242" i="6"/>
  <c r="A16243" i="6"/>
  <c r="A16244" i="6"/>
  <c r="A16245" i="6"/>
  <c r="A16246" i="6"/>
  <c r="A16247" i="6"/>
  <c r="A16248" i="6"/>
  <c r="A16249" i="6"/>
  <c r="A16250" i="6"/>
  <c r="A16251" i="6"/>
  <c r="A16252" i="6"/>
  <c r="A16253" i="6"/>
  <c r="A16254" i="6"/>
  <c r="A16255" i="6"/>
  <c r="A16256" i="6"/>
  <c r="A16257" i="6"/>
  <c r="A16258" i="6"/>
  <c r="A16259" i="6"/>
  <c r="A16260" i="6"/>
  <c r="A16261" i="6"/>
  <c r="A16262" i="6"/>
  <c r="A16263" i="6"/>
  <c r="A16264" i="6"/>
  <c r="A16265" i="6"/>
  <c r="A16266" i="6"/>
  <c r="A16267" i="6"/>
  <c r="A16268" i="6"/>
  <c r="A16269" i="6"/>
  <c r="A16270" i="6"/>
  <c r="A16271" i="6"/>
  <c r="A16272" i="6"/>
  <c r="A16273" i="6"/>
  <c r="A16274" i="6"/>
  <c r="A16275" i="6"/>
  <c r="A16276" i="6"/>
  <c r="A16277" i="6"/>
  <c r="A16278" i="6"/>
  <c r="A16279" i="6"/>
  <c r="A16280" i="6"/>
  <c r="A16281" i="6"/>
  <c r="A16282" i="6"/>
  <c r="A16283" i="6"/>
  <c r="A16284" i="6"/>
  <c r="A16285" i="6"/>
  <c r="A16286" i="6"/>
  <c r="A16287" i="6"/>
  <c r="A16288" i="6"/>
  <c r="A16289" i="6"/>
  <c r="A16290" i="6"/>
  <c r="A16291" i="6"/>
  <c r="A16292" i="6"/>
  <c r="A16293" i="6"/>
  <c r="A16294" i="6"/>
  <c r="A16295" i="6"/>
  <c r="A16296" i="6"/>
  <c r="A16297" i="6"/>
  <c r="A16298" i="6"/>
  <c r="A16299" i="6"/>
  <c r="A16300" i="6"/>
  <c r="A16301" i="6"/>
  <c r="A16302" i="6"/>
  <c r="A16303" i="6"/>
  <c r="A16304" i="6"/>
  <c r="A16305" i="6"/>
  <c r="A16306" i="6"/>
  <c r="A16307" i="6"/>
  <c r="A16308" i="6"/>
  <c r="A16309" i="6"/>
  <c r="A16310" i="6"/>
  <c r="A16311" i="6"/>
  <c r="A16312" i="6"/>
  <c r="A16313" i="6"/>
  <c r="A16314" i="6"/>
  <c r="A16315" i="6"/>
  <c r="A16316" i="6"/>
  <c r="A16317" i="6"/>
  <c r="A16318" i="6"/>
  <c r="A16319" i="6"/>
  <c r="A16320" i="6"/>
  <c r="A16321" i="6"/>
  <c r="A16322" i="6"/>
  <c r="A16323" i="6"/>
  <c r="A16324" i="6"/>
  <c r="A16325" i="6"/>
  <c r="A16326" i="6"/>
  <c r="A16327" i="6"/>
  <c r="A16328" i="6"/>
  <c r="A16329" i="6"/>
  <c r="A16330" i="6"/>
  <c r="A16331" i="6"/>
  <c r="A16332" i="6"/>
  <c r="A16333" i="6"/>
  <c r="A16334" i="6"/>
  <c r="A16335" i="6"/>
  <c r="A16336" i="6"/>
  <c r="A16337" i="6"/>
  <c r="A16338" i="6"/>
  <c r="A16339" i="6"/>
  <c r="A16340" i="6"/>
  <c r="A16341" i="6"/>
  <c r="A16342" i="6"/>
  <c r="A16343" i="6"/>
  <c r="A16344" i="6"/>
  <c r="A16345" i="6"/>
  <c r="A16346" i="6"/>
  <c r="A16347" i="6"/>
  <c r="A16348" i="6"/>
  <c r="A16349" i="6"/>
  <c r="A16350" i="6"/>
  <c r="A16351" i="6"/>
  <c r="A16352" i="6"/>
  <c r="A16353" i="6"/>
  <c r="A16354" i="6"/>
  <c r="A16355" i="6"/>
  <c r="A16356" i="6"/>
  <c r="A16357" i="6"/>
  <c r="A16358" i="6"/>
  <c r="A16359" i="6"/>
  <c r="A16360" i="6"/>
  <c r="A16361" i="6"/>
  <c r="A16362" i="6"/>
  <c r="A16363" i="6"/>
  <c r="A16364" i="6"/>
  <c r="A16365" i="6"/>
  <c r="A16366" i="6"/>
  <c r="A16367" i="6"/>
  <c r="A16368" i="6"/>
  <c r="A16369" i="6"/>
  <c r="A16370" i="6"/>
  <c r="A16371" i="6"/>
  <c r="A16372" i="6"/>
  <c r="A16373" i="6"/>
  <c r="A16374" i="6"/>
  <c r="A16375" i="6"/>
  <c r="A16376" i="6"/>
  <c r="A16377" i="6"/>
  <c r="A16378" i="6"/>
  <c r="A16379" i="6"/>
  <c r="A16380" i="6"/>
  <c r="A16381" i="6"/>
  <c r="A16382" i="6"/>
  <c r="A16383" i="6"/>
  <c r="A16384" i="6"/>
  <c r="A16385" i="6"/>
  <c r="A16386" i="6"/>
  <c r="A16387" i="6"/>
  <c r="A16388" i="6"/>
  <c r="A16389" i="6"/>
  <c r="A16390" i="6"/>
  <c r="A16391" i="6"/>
  <c r="A16392" i="6"/>
  <c r="A16393" i="6"/>
  <c r="A16394" i="6"/>
  <c r="A16395" i="6"/>
  <c r="A16396" i="6"/>
  <c r="A16397" i="6"/>
  <c r="A16398" i="6"/>
  <c r="A16399" i="6"/>
  <c r="A16400" i="6"/>
  <c r="A16401" i="6"/>
  <c r="A16402" i="6"/>
  <c r="A16403" i="6"/>
  <c r="A16404" i="6"/>
  <c r="A16405" i="6"/>
  <c r="A16406" i="6"/>
  <c r="A16407" i="6"/>
  <c r="A16408" i="6"/>
  <c r="A16409" i="6"/>
  <c r="A16410" i="6"/>
  <c r="A16411" i="6"/>
  <c r="A16412" i="6"/>
  <c r="A16413" i="6"/>
  <c r="A16414" i="6"/>
  <c r="A16415" i="6"/>
  <c r="A16416" i="6"/>
  <c r="A16417" i="6"/>
  <c r="A16418" i="6"/>
  <c r="A16419" i="6"/>
  <c r="A16420" i="6"/>
  <c r="A16421" i="6"/>
  <c r="A16422" i="6"/>
  <c r="A16423" i="6"/>
  <c r="A16424" i="6"/>
  <c r="A16425" i="6"/>
  <c r="A16426" i="6"/>
  <c r="A16427" i="6"/>
  <c r="A4860" i="6"/>
  <c r="A4861" i="6"/>
  <c r="A4862" i="6"/>
  <c r="A4863" i="6"/>
  <c r="A4864" i="6"/>
  <c r="A4865" i="6"/>
  <c r="A4866" i="6"/>
  <c r="A4867" i="6"/>
  <c r="A4868" i="6"/>
  <c r="A4869" i="6"/>
  <c r="A4870" i="6"/>
  <c r="A4871" i="6"/>
  <c r="A4872" i="6"/>
  <c r="A4873" i="6"/>
  <c r="A4874" i="6"/>
  <c r="A4875" i="6"/>
  <c r="A4876" i="6"/>
  <c r="A4877" i="6"/>
  <c r="A4878" i="6"/>
  <c r="A4879" i="6"/>
  <c r="A4880" i="6"/>
  <c r="A4881" i="6"/>
  <c r="A4882" i="6"/>
  <c r="A4883" i="6"/>
  <c r="A4884" i="6"/>
  <c r="A4885" i="6"/>
  <c r="A4886" i="6"/>
  <c r="A4887" i="6"/>
  <c r="A4888" i="6"/>
  <c r="A4889" i="6"/>
  <c r="A4890" i="6"/>
  <c r="A4891" i="6"/>
  <c r="A4892" i="6"/>
  <c r="A4893" i="6"/>
  <c r="A4894" i="6"/>
  <c r="A4895" i="6"/>
  <c r="A4896" i="6"/>
  <c r="A4897" i="6"/>
  <c r="A4898" i="6"/>
  <c r="A4899" i="6"/>
  <c r="A4900" i="6"/>
  <c r="A4901" i="6"/>
  <c r="A4902" i="6"/>
  <c r="A4903" i="6"/>
  <c r="A4904" i="6"/>
  <c r="A4905" i="6"/>
  <c r="A4906" i="6"/>
  <c r="A4907" i="6"/>
  <c r="A4908" i="6"/>
  <c r="A4909" i="6"/>
  <c r="A4910" i="6"/>
  <c r="A4911" i="6"/>
  <c r="A4912" i="6"/>
  <c r="A4913" i="6"/>
  <c r="A4914" i="6"/>
  <c r="A4915" i="6"/>
  <c r="A4916" i="6"/>
  <c r="A4917" i="6"/>
  <c r="A4918" i="6"/>
  <c r="A4919" i="6"/>
  <c r="A4920" i="6"/>
  <c r="A4921" i="6"/>
  <c r="A4922" i="6"/>
  <c r="A4923" i="6"/>
  <c r="A4924" i="6"/>
  <c r="A4925" i="6"/>
  <c r="A4926" i="6"/>
  <c r="A4927" i="6"/>
  <c r="A4928" i="6"/>
  <c r="A4929" i="6"/>
  <c r="A4930" i="6"/>
  <c r="A4931" i="6"/>
  <c r="A4932" i="6"/>
  <c r="A4933" i="6"/>
  <c r="A4934" i="6"/>
  <c r="A4935" i="6"/>
  <c r="A4936" i="6"/>
  <c r="A4937" i="6"/>
  <c r="A4938" i="6"/>
  <c r="A4939" i="6"/>
  <c r="A4940" i="6"/>
  <c r="A4941" i="6"/>
  <c r="A4942" i="6"/>
  <c r="A4943" i="6"/>
  <c r="A4944" i="6"/>
  <c r="A4945" i="6"/>
  <c r="A4946" i="6"/>
  <c r="A4947" i="6"/>
  <c r="A4948" i="6"/>
  <c r="A4949" i="6"/>
  <c r="A4950" i="6"/>
  <c r="A4951" i="6"/>
  <c r="A4952" i="6"/>
  <c r="A4953" i="6"/>
  <c r="A4954" i="6"/>
  <c r="A4955" i="6"/>
  <c r="A4956" i="6"/>
  <c r="A4957" i="6"/>
  <c r="A4958" i="6"/>
  <c r="A4959" i="6"/>
  <c r="A4960" i="6"/>
  <c r="A4961" i="6"/>
  <c r="A4962" i="6"/>
  <c r="A4963" i="6"/>
  <c r="A4964" i="6"/>
  <c r="A4965" i="6"/>
  <c r="A4966" i="6"/>
  <c r="A4967" i="6"/>
  <c r="A4968" i="6"/>
  <c r="A4969" i="6"/>
  <c r="A4970" i="6"/>
  <c r="A4971" i="6"/>
  <c r="A4972" i="6"/>
  <c r="A4973" i="6"/>
  <c r="A4974" i="6"/>
  <c r="A4975" i="6"/>
  <c r="A4976" i="6"/>
  <c r="A4977" i="6"/>
  <c r="A4978" i="6"/>
  <c r="A4979" i="6"/>
  <c r="A4980" i="6"/>
  <c r="A4981" i="6"/>
  <c r="A4982" i="6"/>
  <c r="A4983" i="6"/>
  <c r="A4984" i="6"/>
  <c r="A4985" i="6"/>
  <c r="A4986" i="6"/>
  <c r="A4987" i="6"/>
  <c r="A4988" i="6"/>
  <c r="A4989" i="6"/>
  <c r="A4990" i="6"/>
  <c r="A4991" i="6"/>
  <c r="A4992" i="6"/>
  <c r="A4993" i="6"/>
  <c r="A4994" i="6"/>
  <c r="A4995" i="6"/>
  <c r="A4996" i="6"/>
  <c r="A4997" i="6"/>
  <c r="A4998" i="6"/>
  <c r="A4999" i="6"/>
  <c r="A5000" i="6"/>
  <c r="A5001" i="6"/>
  <c r="A5002" i="6"/>
  <c r="A5003" i="6"/>
  <c r="A5004" i="6"/>
  <c r="A5005" i="6"/>
  <c r="A5006" i="6"/>
  <c r="A5007" i="6"/>
  <c r="A5008" i="6"/>
  <c r="A5009" i="6"/>
  <c r="A5010" i="6"/>
  <c r="A5011" i="6"/>
  <c r="A5012" i="6"/>
  <c r="A5013" i="6"/>
  <c r="A5014" i="6"/>
  <c r="A5015" i="6"/>
  <c r="A5016" i="6"/>
  <c r="A5017" i="6"/>
  <c r="A5018" i="6"/>
  <c r="A5019" i="6"/>
  <c r="A5020" i="6"/>
  <c r="A5021" i="6"/>
  <c r="A5022" i="6"/>
  <c r="A5023" i="6"/>
  <c r="A5024" i="6"/>
  <c r="A5025" i="6"/>
  <c r="A5026" i="6"/>
  <c r="A5027" i="6"/>
  <c r="A5028" i="6"/>
  <c r="A5029" i="6"/>
  <c r="A5030" i="6"/>
  <c r="A5031" i="6"/>
  <c r="A5032" i="6"/>
  <c r="A5033" i="6"/>
  <c r="A5034" i="6"/>
  <c r="A5035" i="6"/>
  <c r="A5036" i="6"/>
  <c r="A5037" i="6"/>
  <c r="A5038" i="6"/>
  <c r="A5039" i="6"/>
  <c r="A5040" i="6"/>
  <c r="A5041" i="6"/>
  <c r="A5042" i="6"/>
  <c r="A5043" i="6"/>
  <c r="A5044" i="6"/>
  <c r="A5045" i="6"/>
  <c r="A5046" i="6"/>
  <c r="A5047" i="6"/>
  <c r="A5048" i="6"/>
  <c r="A5049" i="6"/>
  <c r="A5050" i="6"/>
  <c r="A5051" i="6"/>
  <c r="A5052" i="6"/>
  <c r="A5053" i="6"/>
  <c r="A5054" i="6"/>
  <c r="A5055" i="6"/>
  <c r="A5056" i="6"/>
  <c r="A5057" i="6"/>
  <c r="A5058" i="6"/>
  <c r="A5059" i="6"/>
  <c r="A5060" i="6"/>
  <c r="A5061" i="6"/>
  <c r="A5062" i="6"/>
  <c r="A5063" i="6"/>
  <c r="A5064" i="6"/>
  <c r="A5065" i="6"/>
  <c r="A5066" i="6"/>
  <c r="A5067" i="6"/>
  <c r="A5068" i="6"/>
  <c r="A5069" i="6"/>
  <c r="A5070" i="6"/>
  <c r="A5071" i="6"/>
  <c r="A5072" i="6"/>
  <c r="A5073" i="6"/>
  <c r="A5074" i="6"/>
  <c r="A5075" i="6"/>
  <c r="A5076" i="6"/>
  <c r="A5077" i="6"/>
  <c r="A5078" i="6"/>
  <c r="A5079" i="6"/>
  <c r="A5080" i="6"/>
  <c r="A5081" i="6"/>
  <c r="A5082" i="6"/>
  <c r="A5083" i="6"/>
  <c r="A5084" i="6"/>
  <c r="A5085" i="6"/>
  <c r="A5086" i="6"/>
  <c r="A5087" i="6"/>
  <c r="A5088" i="6"/>
  <c r="A5089" i="6"/>
  <c r="A5090" i="6"/>
  <c r="A5091" i="6"/>
  <c r="A5092" i="6"/>
  <c r="A5093" i="6"/>
  <c r="A5094" i="6"/>
  <c r="A5095" i="6"/>
  <c r="A5096" i="6"/>
  <c r="A5097" i="6"/>
  <c r="A5098" i="6"/>
  <c r="A5099" i="6"/>
  <c r="A5100" i="6"/>
  <c r="A5101" i="6"/>
  <c r="A5102" i="6"/>
  <c r="A5103" i="6"/>
  <c r="A5104" i="6"/>
  <c r="A5105" i="6"/>
  <c r="A5106" i="6"/>
  <c r="A5107" i="6"/>
  <c r="A5108" i="6"/>
  <c r="A5109" i="6"/>
  <c r="A5110" i="6"/>
  <c r="A5111" i="6"/>
  <c r="A5112" i="6"/>
  <c r="A5113" i="6"/>
  <c r="A5114" i="6"/>
  <c r="A5115" i="6"/>
  <c r="A5116" i="6"/>
  <c r="A5117" i="6"/>
  <c r="A5118" i="6"/>
  <c r="A5119" i="6"/>
  <c r="A5120" i="6"/>
  <c r="A5121" i="6"/>
  <c r="A5122" i="6"/>
  <c r="A5123" i="6"/>
  <c r="A5124" i="6"/>
  <c r="A5125" i="6"/>
  <c r="A5126" i="6"/>
  <c r="A5127" i="6"/>
  <c r="A5128" i="6"/>
  <c r="A5129" i="6"/>
  <c r="A5130" i="6"/>
  <c r="A5131" i="6"/>
  <c r="A5132" i="6"/>
  <c r="A5133" i="6"/>
  <c r="A5134" i="6"/>
  <c r="A5135" i="6"/>
  <c r="A5136" i="6"/>
  <c r="A5137" i="6"/>
  <c r="A5138" i="6"/>
  <c r="A5139" i="6"/>
  <c r="A5140" i="6"/>
  <c r="A5141" i="6"/>
  <c r="A5142" i="6"/>
  <c r="A5143" i="6"/>
  <c r="A5144" i="6"/>
  <c r="A5145" i="6"/>
  <c r="A5146" i="6"/>
  <c r="A5147" i="6"/>
  <c r="A5148" i="6"/>
  <c r="A5149" i="6"/>
  <c r="A5150" i="6"/>
  <c r="A5151" i="6"/>
  <c r="A5152" i="6"/>
  <c r="A5153" i="6"/>
  <c r="A5154" i="6"/>
  <c r="A5155" i="6"/>
  <c r="A5156" i="6"/>
  <c r="A5157" i="6"/>
  <c r="A5158" i="6"/>
  <c r="A5159" i="6"/>
  <c r="A5160" i="6"/>
  <c r="A5161" i="6"/>
  <c r="A5162" i="6"/>
  <c r="A5163" i="6"/>
  <c r="A5164" i="6"/>
  <c r="A5165" i="6"/>
  <c r="A5166" i="6"/>
  <c r="A5167" i="6"/>
  <c r="A5168" i="6"/>
  <c r="A5169" i="6"/>
  <c r="A5170" i="6"/>
  <c r="A5171" i="6"/>
  <c r="A5172" i="6"/>
  <c r="A5173" i="6"/>
  <c r="A5174" i="6"/>
  <c r="A5175" i="6"/>
  <c r="A5176" i="6"/>
  <c r="A5177" i="6"/>
  <c r="A5178" i="6"/>
  <c r="A5179" i="6"/>
  <c r="A5180" i="6"/>
  <c r="A5181" i="6"/>
  <c r="A5182" i="6"/>
  <c r="A5183" i="6"/>
  <c r="A5184" i="6"/>
  <c r="A5185" i="6"/>
  <c r="A5186" i="6"/>
  <c r="A5187" i="6"/>
  <c r="A5188" i="6"/>
  <c r="A5189" i="6"/>
  <c r="A5190" i="6"/>
  <c r="A5191" i="6"/>
  <c r="A5192" i="6"/>
  <c r="A5193" i="6"/>
  <c r="A5194" i="6"/>
  <c r="A5195" i="6"/>
  <c r="A5196" i="6"/>
  <c r="A5197" i="6"/>
  <c r="A5198" i="6"/>
  <c r="A5199" i="6"/>
  <c r="A5200" i="6"/>
  <c r="A5201" i="6"/>
  <c r="A5202" i="6"/>
  <c r="A5203" i="6"/>
  <c r="A5204" i="6"/>
  <c r="A5205" i="6"/>
  <c r="A5206" i="6"/>
  <c r="A5207" i="6"/>
  <c r="A5208" i="6"/>
  <c r="A5209" i="6"/>
  <c r="A5210" i="6"/>
  <c r="A5211" i="6"/>
  <c r="A5212" i="6"/>
  <c r="A5213" i="6"/>
  <c r="A5214" i="6"/>
  <c r="A5215" i="6"/>
  <c r="A5216" i="6"/>
  <c r="A5217" i="6"/>
  <c r="A5218" i="6"/>
  <c r="A5219" i="6"/>
  <c r="A5220" i="6"/>
  <c r="A5221" i="6"/>
  <c r="A5222" i="6"/>
  <c r="A5223" i="6"/>
  <c r="A5224" i="6"/>
  <c r="A5225" i="6"/>
  <c r="A5226" i="6"/>
  <c r="A5227" i="6"/>
  <c r="A5228" i="6"/>
  <c r="A5229" i="6"/>
  <c r="A5230" i="6"/>
  <c r="A5231" i="6"/>
  <c r="A5232" i="6"/>
  <c r="A5233" i="6"/>
  <c r="A5234" i="6"/>
  <c r="A5235" i="6"/>
  <c r="A5236" i="6"/>
  <c r="A5237" i="6"/>
  <c r="A5238" i="6"/>
  <c r="A5239" i="6"/>
  <c r="A5240" i="6"/>
  <c r="A5241" i="6"/>
  <c r="A5242" i="6"/>
  <c r="A5243" i="6"/>
  <c r="A5244" i="6"/>
  <c r="A5245" i="6"/>
  <c r="A5246" i="6"/>
  <c r="A5247" i="6"/>
  <c r="A5248" i="6"/>
  <c r="A5249" i="6"/>
  <c r="A5250" i="6"/>
  <c r="A5251" i="6"/>
  <c r="A5252" i="6"/>
  <c r="A5253" i="6"/>
  <c r="A5254" i="6"/>
  <c r="A5255" i="6"/>
  <c r="A5256" i="6"/>
  <c r="A5257" i="6"/>
  <c r="A5258" i="6"/>
  <c r="A5259" i="6"/>
  <c r="A5260" i="6"/>
  <c r="A5261" i="6"/>
  <c r="A5262" i="6"/>
  <c r="A5263" i="6"/>
  <c r="A5264" i="6"/>
  <c r="A5265" i="6"/>
  <c r="A5266" i="6"/>
  <c r="A5267" i="6"/>
  <c r="A5268" i="6"/>
  <c r="A5269" i="6"/>
  <c r="A5270" i="6"/>
  <c r="A5271" i="6"/>
  <c r="A5272" i="6"/>
  <c r="A5273" i="6"/>
  <c r="A5274" i="6"/>
  <c r="A5275" i="6"/>
  <c r="A5276" i="6"/>
  <c r="A5277" i="6"/>
  <c r="A5278" i="6"/>
  <c r="A5279" i="6"/>
  <c r="A5280" i="6"/>
  <c r="A5281" i="6"/>
  <c r="A5282" i="6"/>
  <c r="A5283" i="6"/>
  <c r="A5284" i="6"/>
  <c r="A5285" i="6"/>
  <c r="A5286" i="6"/>
  <c r="A5287" i="6"/>
  <c r="A5288" i="6"/>
  <c r="A5289" i="6"/>
  <c r="A5290" i="6"/>
  <c r="A5291" i="6"/>
  <c r="A5292" i="6"/>
  <c r="A5293" i="6"/>
  <c r="A5294" i="6"/>
  <c r="A5295" i="6"/>
  <c r="A5296" i="6"/>
  <c r="A5297" i="6"/>
  <c r="A5298" i="6"/>
  <c r="A5299" i="6"/>
  <c r="A5300" i="6"/>
  <c r="A5301" i="6"/>
  <c r="A5302" i="6"/>
  <c r="A5303" i="6"/>
  <c r="A5304" i="6"/>
  <c r="A5305" i="6"/>
  <c r="A5306" i="6"/>
  <c r="A5307" i="6"/>
  <c r="A5308" i="6"/>
  <c r="A5309" i="6"/>
  <c r="A5310" i="6"/>
  <c r="A5311" i="6"/>
  <c r="A5312" i="6"/>
  <c r="A5313" i="6"/>
  <c r="A5314" i="6"/>
  <c r="A5315" i="6"/>
  <c r="A5316" i="6"/>
  <c r="A5317" i="6"/>
  <c r="A5318" i="6"/>
  <c r="A5319" i="6"/>
  <c r="A5320" i="6"/>
  <c r="A5321" i="6"/>
  <c r="A5322" i="6"/>
  <c r="A5323" i="6"/>
  <c r="A5324" i="6"/>
  <c r="A5325" i="6"/>
  <c r="A5326" i="6"/>
  <c r="A5327" i="6"/>
  <c r="A5328" i="6"/>
  <c r="A5329" i="6"/>
  <c r="A5330" i="6"/>
  <c r="A5331" i="6"/>
  <c r="A5332" i="6"/>
  <c r="A5333" i="6"/>
  <c r="A5334" i="6"/>
  <c r="A5335" i="6"/>
  <c r="A5336" i="6"/>
  <c r="A5337" i="6"/>
  <c r="A5338" i="6"/>
  <c r="A5339" i="6"/>
  <c r="A5340" i="6"/>
  <c r="A5341" i="6"/>
  <c r="A5342" i="6"/>
  <c r="A5343" i="6"/>
  <c r="A5344" i="6"/>
  <c r="A5345" i="6"/>
  <c r="A5346" i="6"/>
  <c r="A5347" i="6"/>
  <c r="A5348" i="6"/>
  <c r="A5349" i="6"/>
  <c r="A5350" i="6"/>
  <c r="A5351" i="6"/>
  <c r="A5352" i="6"/>
  <c r="A5353" i="6"/>
  <c r="A5354" i="6"/>
  <c r="A5355" i="6"/>
  <c r="A5356" i="6"/>
  <c r="A5357" i="6"/>
  <c r="A5358" i="6"/>
  <c r="A5359" i="6"/>
  <c r="A5360" i="6"/>
  <c r="A5361" i="6"/>
  <c r="A5362" i="6"/>
  <c r="A5363" i="6"/>
  <c r="A5364" i="6"/>
  <c r="A5365" i="6"/>
  <c r="A5366" i="6"/>
  <c r="A5367" i="6"/>
  <c r="A5368" i="6"/>
  <c r="A5369" i="6"/>
  <c r="A5370" i="6"/>
  <c r="A5371" i="6"/>
  <c r="A5372" i="6"/>
  <c r="A5373" i="6"/>
  <c r="A5374" i="6"/>
  <c r="A5375" i="6"/>
  <c r="A5376" i="6"/>
  <c r="A5377" i="6"/>
  <c r="A5378" i="6"/>
  <c r="A5379" i="6"/>
  <c r="A5380" i="6"/>
  <c r="A5381" i="6"/>
  <c r="A5382" i="6"/>
  <c r="A5383" i="6"/>
  <c r="A5384" i="6"/>
  <c r="A5385" i="6"/>
  <c r="A5386" i="6"/>
  <c r="A5387" i="6"/>
  <c r="A5388" i="6"/>
  <c r="A5389" i="6"/>
  <c r="A5390" i="6"/>
  <c r="A5391" i="6"/>
  <c r="A5392" i="6"/>
  <c r="A5393" i="6"/>
  <c r="A5394" i="6"/>
  <c r="A5395" i="6"/>
  <c r="A5396" i="6"/>
  <c r="A5397" i="6"/>
  <c r="A5398" i="6"/>
  <c r="A5399" i="6"/>
  <c r="A5400" i="6"/>
  <c r="A5401" i="6"/>
  <c r="A5402" i="6"/>
  <c r="A5403" i="6"/>
  <c r="A5404" i="6"/>
  <c r="A5405" i="6"/>
  <c r="A5406" i="6"/>
  <c r="A5407" i="6"/>
  <c r="A5408" i="6"/>
  <c r="A5409" i="6"/>
  <c r="A5410" i="6"/>
  <c r="A5411" i="6"/>
  <c r="A5412" i="6"/>
  <c r="A5413" i="6"/>
  <c r="A5414" i="6"/>
  <c r="A5415" i="6"/>
  <c r="A5416" i="6"/>
  <c r="A5417" i="6"/>
  <c r="A5418" i="6"/>
  <c r="A5419" i="6"/>
  <c r="A5420" i="6"/>
  <c r="A5421" i="6"/>
  <c r="A5422" i="6"/>
  <c r="A5423" i="6"/>
  <c r="A5424" i="6"/>
  <c r="A5425" i="6"/>
  <c r="A5426" i="6"/>
  <c r="A5427" i="6"/>
  <c r="A5428" i="6"/>
  <c r="A5429" i="6"/>
  <c r="A5430" i="6"/>
  <c r="A5431" i="6"/>
  <c r="A5432" i="6"/>
  <c r="A5433" i="6"/>
  <c r="A5434" i="6"/>
  <c r="A5435" i="6"/>
  <c r="A5436" i="6"/>
  <c r="A5437" i="6"/>
  <c r="A5438" i="6"/>
  <c r="A5439" i="6"/>
  <c r="A5440" i="6"/>
  <c r="A5441" i="6"/>
  <c r="A5442" i="6"/>
  <c r="A5443" i="6"/>
  <c r="A5444" i="6"/>
  <c r="A5445" i="6"/>
  <c r="A5446" i="6"/>
  <c r="A5447" i="6"/>
  <c r="A5448" i="6"/>
  <c r="A5449" i="6"/>
  <c r="A5450" i="6"/>
  <c r="A5451" i="6"/>
  <c r="A5452" i="6"/>
  <c r="A5453" i="6"/>
  <c r="A5454" i="6"/>
  <c r="A5455" i="6"/>
  <c r="A5456" i="6"/>
  <c r="A5457" i="6"/>
  <c r="A5458" i="6"/>
  <c r="A5459" i="6"/>
  <c r="A5460" i="6"/>
  <c r="A5461" i="6"/>
  <c r="A5462" i="6"/>
  <c r="A5463" i="6"/>
  <c r="A5464" i="6"/>
  <c r="A5465" i="6"/>
  <c r="A5466" i="6"/>
  <c r="A5467" i="6"/>
  <c r="A5468" i="6"/>
  <c r="A5469" i="6"/>
  <c r="A5470" i="6"/>
  <c r="A5471" i="6"/>
  <c r="A5472" i="6"/>
  <c r="A5473" i="6"/>
  <c r="A5474" i="6"/>
  <c r="A5475" i="6"/>
  <c r="A5476" i="6"/>
  <c r="A5477" i="6"/>
  <c r="A5478" i="6"/>
  <c r="A5479" i="6"/>
  <c r="A5480" i="6"/>
  <c r="A5481" i="6"/>
  <c r="A5482" i="6"/>
  <c r="A5483" i="6"/>
  <c r="A5484" i="6"/>
  <c r="A5485" i="6"/>
  <c r="A5486" i="6"/>
  <c r="A5487" i="6"/>
  <c r="A5488" i="6"/>
  <c r="A5489" i="6"/>
  <c r="A5490" i="6"/>
  <c r="A5491" i="6"/>
  <c r="A5492" i="6"/>
  <c r="A5493" i="6"/>
  <c r="A5494" i="6"/>
  <c r="A5495" i="6"/>
  <c r="A5496" i="6"/>
  <c r="A5497" i="6"/>
  <c r="A5498" i="6"/>
  <c r="A5499" i="6"/>
  <c r="A5500" i="6"/>
  <c r="A5501" i="6"/>
  <c r="A5502" i="6"/>
  <c r="A5503" i="6"/>
  <c r="A5504" i="6"/>
  <c r="A5505" i="6"/>
  <c r="A5506" i="6"/>
  <c r="A5507" i="6"/>
  <c r="A5508" i="6"/>
  <c r="A5509" i="6"/>
  <c r="A5510" i="6"/>
  <c r="A5511" i="6"/>
  <c r="A5512" i="6"/>
  <c r="A5513" i="6"/>
  <c r="A5514" i="6"/>
  <c r="A5515" i="6"/>
  <c r="A5516" i="6"/>
  <c r="A5517" i="6"/>
  <c r="A5518" i="6"/>
  <c r="A5519" i="6"/>
  <c r="A5520" i="6"/>
  <c r="A5521" i="6"/>
  <c r="A5522" i="6"/>
  <c r="A5523" i="6"/>
  <c r="A5524" i="6"/>
  <c r="A5525" i="6"/>
  <c r="A5526" i="6"/>
  <c r="A5527" i="6"/>
  <c r="A5528" i="6"/>
  <c r="A5529" i="6"/>
  <c r="A5530" i="6"/>
  <c r="A5531" i="6"/>
  <c r="A5532" i="6"/>
  <c r="A5533" i="6"/>
  <c r="A5534" i="6"/>
  <c r="A5535" i="6"/>
  <c r="A5536" i="6"/>
  <c r="A5537" i="6"/>
  <c r="A5538" i="6"/>
  <c r="A5539" i="6"/>
  <c r="A5540" i="6"/>
  <c r="A5541" i="6"/>
  <c r="A5542" i="6"/>
  <c r="A5543" i="6"/>
  <c r="A5544" i="6"/>
  <c r="A5545" i="6"/>
  <c r="A5546" i="6"/>
  <c r="A5547" i="6"/>
  <c r="A5548" i="6"/>
  <c r="A5549" i="6"/>
  <c r="A5550" i="6"/>
  <c r="A5551" i="6"/>
  <c r="A5552" i="6"/>
  <c r="A5553" i="6"/>
  <c r="A5554" i="6"/>
  <c r="A5555" i="6"/>
  <c r="A5556" i="6"/>
  <c r="A5557" i="6"/>
  <c r="A5558" i="6"/>
  <c r="A5559" i="6"/>
  <c r="A5560" i="6"/>
  <c r="A5561" i="6"/>
  <c r="A5562" i="6"/>
  <c r="A5563" i="6"/>
  <c r="A5564" i="6"/>
  <c r="A5565" i="6"/>
  <c r="A5566" i="6"/>
  <c r="A5567" i="6"/>
  <c r="A5568" i="6"/>
  <c r="A5569" i="6"/>
  <c r="A5570" i="6"/>
  <c r="A5571" i="6"/>
  <c r="A5572" i="6"/>
  <c r="A5573" i="6"/>
  <c r="A5574" i="6"/>
  <c r="A5575" i="6"/>
  <c r="A5576" i="6"/>
  <c r="A5577" i="6"/>
  <c r="A5578" i="6"/>
  <c r="A5579" i="6"/>
  <c r="A5580" i="6"/>
  <c r="A5581" i="6"/>
  <c r="A5582" i="6"/>
  <c r="A5583" i="6"/>
  <c r="A5584" i="6"/>
  <c r="A5585" i="6"/>
  <c r="A5586" i="6"/>
  <c r="A5587" i="6"/>
  <c r="A5588" i="6"/>
  <c r="A5589" i="6"/>
  <c r="A5590" i="6"/>
  <c r="A5591" i="6"/>
  <c r="A5592" i="6"/>
  <c r="A5593" i="6"/>
  <c r="A5594" i="6"/>
  <c r="A5595" i="6"/>
  <c r="A5596" i="6"/>
  <c r="A5597" i="6"/>
  <c r="A5598" i="6"/>
  <c r="A5599" i="6"/>
  <c r="A5600" i="6"/>
  <c r="A5601" i="6"/>
  <c r="A5602" i="6"/>
  <c r="A5603" i="6"/>
  <c r="A5604" i="6"/>
  <c r="A5605" i="6"/>
  <c r="A5606" i="6"/>
  <c r="A5607" i="6"/>
  <c r="A5608" i="6"/>
  <c r="A5609" i="6"/>
  <c r="A5610" i="6"/>
  <c r="A5611" i="6"/>
  <c r="A5612" i="6"/>
  <c r="A5613" i="6"/>
  <c r="A5614" i="6"/>
  <c r="A5615" i="6"/>
  <c r="A5616" i="6"/>
  <c r="A5617" i="6"/>
  <c r="A5618" i="6"/>
  <c r="A5619" i="6"/>
  <c r="A5620" i="6"/>
  <c r="A5621" i="6"/>
  <c r="A5622" i="6"/>
  <c r="A5623" i="6"/>
  <c r="A5624" i="6"/>
  <c r="A5625" i="6"/>
  <c r="A5626" i="6"/>
  <c r="A5627" i="6"/>
  <c r="A5628" i="6"/>
  <c r="A5629" i="6"/>
  <c r="A5630" i="6"/>
  <c r="A5631" i="6"/>
  <c r="A5632" i="6"/>
  <c r="A5633" i="6"/>
  <c r="A5634" i="6"/>
  <c r="A5635" i="6"/>
  <c r="A5636" i="6"/>
  <c r="A5637" i="6"/>
  <c r="A5638" i="6"/>
  <c r="A5639" i="6"/>
  <c r="A5640" i="6"/>
  <c r="A5641" i="6"/>
  <c r="A5642" i="6"/>
  <c r="A5643" i="6"/>
  <c r="A5644" i="6"/>
  <c r="A5645" i="6"/>
  <c r="A5646" i="6"/>
  <c r="A5647" i="6"/>
  <c r="A5648" i="6"/>
  <c r="A5649" i="6"/>
  <c r="A5650" i="6"/>
  <c r="A5651" i="6"/>
  <c r="A5652" i="6"/>
  <c r="A5653" i="6"/>
  <c r="A5654" i="6"/>
  <c r="A5655" i="6"/>
  <c r="A5656" i="6"/>
  <c r="A5657" i="6"/>
  <c r="A5658" i="6"/>
  <c r="A5659" i="6"/>
  <c r="A5660" i="6"/>
  <c r="A5661" i="6"/>
  <c r="A5662" i="6"/>
  <c r="A5663" i="6"/>
  <c r="A5664" i="6"/>
  <c r="A5665" i="6"/>
  <c r="A5666" i="6"/>
  <c r="A5667" i="6"/>
  <c r="A5668" i="6"/>
  <c r="A5669" i="6"/>
  <c r="A5670" i="6"/>
  <c r="A5671" i="6"/>
  <c r="A5672" i="6"/>
  <c r="A5673" i="6"/>
  <c r="A5674" i="6"/>
  <c r="A5675" i="6"/>
  <c r="A5676" i="6"/>
  <c r="A5677" i="6"/>
  <c r="A5678" i="6"/>
  <c r="A5679" i="6"/>
  <c r="A5680" i="6"/>
  <c r="A5681" i="6"/>
  <c r="A5682" i="6"/>
  <c r="A5683" i="6"/>
  <c r="A5684" i="6"/>
  <c r="A5685" i="6"/>
  <c r="A5686" i="6"/>
  <c r="A5687" i="6"/>
  <c r="A5688" i="6"/>
  <c r="A5689" i="6"/>
  <c r="A5690" i="6"/>
  <c r="A5691" i="6"/>
  <c r="A5692" i="6"/>
  <c r="A5693" i="6"/>
  <c r="A5694" i="6"/>
  <c r="A5695" i="6"/>
  <c r="A5696" i="6"/>
  <c r="A5697" i="6"/>
  <c r="A5698" i="6"/>
  <c r="A5699" i="6"/>
  <c r="A5700" i="6"/>
  <c r="A5701" i="6"/>
  <c r="A5702" i="6"/>
  <c r="A5703" i="6"/>
  <c r="A5704" i="6"/>
  <c r="A5705" i="6"/>
  <c r="A5706" i="6"/>
  <c r="A5707" i="6"/>
  <c r="A5708" i="6"/>
  <c r="A5709" i="6"/>
  <c r="A5710" i="6"/>
  <c r="A5711" i="6"/>
  <c r="A5712" i="6"/>
  <c r="A5713" i="6"/>
  <c r="A5714" i="6"/>
  <c r="A5715" i="6"/>
  <c r="A5716" i="6"/>
  <c r="A5717" i="6"/>
  <c r="A5718" i="6"/>
  <c r="A5719" i="6"/>
  <c r="A5720" i="6"/>
  <c r="A5721" i="6"/>
  <c r="A5722" i="6"/>
  <c r="A5723" i="6"/>
  <c r="A5724" i="6"/>
  <c r="A5725" i="6"/>
  <c r="A5726" i="6"/>
  <c r="A5727" i="6"/>
  <c r="A5728" i="6"/>
  <c r="A5729" i="6"/>
  <c r="A5730" i="6"/>
  <c r="A5731" i="6"/>
  <c r="A5732" i="6"/>
  <c r="A5733" i="6"/>
  <c r="A5734" i="6"/>
  <c r="A5735" i="6"/>
  <c r="A5736" i="6"/>
  <c r="A5737" i="6"/>
  <c r="A5738" i="6"/>
  <c r="A5739" i="6"/>
  <c r="A5740" i="6"/>
  <c r="A5741" i="6"/>
  <c r="A5742" i="6"/>
  <c r="A5743" i="6"/>
  <c r="A5744" i="6"/>
  <c r="A5745" i="6"/>
  <c r="A5746" i="6"/>
  <c r="A5747" i="6"/>
  <c r="A5748" i="6"/>
  <c r="A5749" i="6"/>
  <c r="A5750" i="6"/>
  <c r="A5751" i="6"/>
  <c r="A5752" i="6"/>
  <c r="A5753" i="6"/>
  <c r="A5754" i="6"/>
  <c r="A5755" i="6"/>
  <c r="A5756" i="6"/>
  <c r="A5757" i="6"/>
  <c r="A5758" i="6"/>
  <c r="A5759" i="6"/>
  <c r="A5760" i="6"/>
  <c r="A5761" i="6"/>
  <c r="A5762" i="6"/>
  <c r="A5763" i="6"/>
  <c r="A5764" i="6"/>
  <c r="A5765" i="6"/>
  <c r="A5766" i="6"/>
  <c r="A5767" i="6"/>
  <c r="A5768" i="6"/>
  <c r="A5769" i="6"/>
  <c r="A5770" i="6"/>
  <c r="A5771" i="6"/>
  <c r="A5772" i="6"/>
  <c r="A5773" i="6"/>
  <c r="A5774" i="6"/>
  <c r="A5775" i="6"/>
  <c r="A5776" i="6"/>
  <c r="A5777" i="6"/>
  <c r="A5778" i="6"/>
  <c r="A5779" i="6"/>
  <c r="A5780" i="6"/>
  <c r="A5781" i="6"/>
  <c r="A5782" i="6"/>
  <c r="A5783" i="6"/>
  <c r="A5784" i="6"/>
  <c r="A5785" i="6"/>
  <c r="A5786" i="6"/>
  <c r="A5787" i="6"/>
  <c r="A5788" i="6"/>
  <c r="A5789" i="6"/>
  <c r="A5790" i="6"/>
  <c r="A5791" i="6"/>
  <c r="A5792" i="6"/>
  <c r="A5793" i="6"/>
  <c r="A5794" i="6"/>
  <c r="A5795" i="6"/>
  <c r="A5796" i="6"/>
  <c r="A5797" i="6"/>
  <c r="A5798" i="6"/>
  <c r="A5799" i="6"/>
  <c r="A5800" i="6"/>
  <c r="A5801" i="6"/>
  <c r="A5802" i="6"/>
  <c r="A5803" i="6"/>
  <c r="A5804" i="6"/>
  <c r="A5805" i="6"/>
  <c r="A5806" i="6"/>
  <c r="A5807" i="6"/>
  <c r="A5808" i="6"/>
  <c r="A5809" i="6"/>
  <c r="A5810" i="6"/>
  <c r="A5811" i="6"/>
  <c r="A5812" i="6"/>
  <c r="A5813" i="6"/>
  <c r="A5814" i="6"/>
  <c r="A5815" i="6"/>
  <c r="A5816" i="6"/>
  <c r="A5817" i="6"/>
  <c r="A5818" i="6"/>
  <c r="A5819" i="6"/>
  <c r="A5820" i="6"/>
  <c r="A5821" i="6"/>
  <c r="A5822" i="6"/>
  <c r="A5823" i="6"/>
  <c r="A5824" i="6"/>
  <c r="A5825" i="6"/>
  <c r="A5826" i="6"/>
  <c r="A5827" i="6"/>
  <c r="A5828" i="6"/>
  <c r="A5829" i="6"/>
  <c r="A5830" i="6"/>
  <c r="A5831" i="6"/>
  <c r="A5832" i="6"/>
  <c r="A5833" i="6"/>
  <c r="A5834" i="6"/>
  <c r="A5835" i="6"/>
  <c r="A5836" i="6"/>
  <c r="A5837" i="6"/>
  <c r="A5838" i="6"/>
  <c r="A5839" i="6"/>
  <c r="A5840" i="6"/>
  <c r="A5841" i="6"/>
  <c r="A5842" i="6"/>
  <c r="A5843" i="6"/>
  <c r="A5844" i="6"/>
  <c r="A5845" i="6"/>
  <c r="A5846" i="6"/>
  <c r="A5847" i="6"/>
  <c r="A5848" i="6"/>
  <c r="A5849" i="6"/>
  <c r="A5850" i="6"/>
  <c r="A5851" i="6"/>
  <c r="A5852" i="6"/>
  <c r="A5853" i="6"/>
  <c r="A5854" i="6"/>
  <c r="A5855" i="6"/>
  <c r="A5856" i="6"/>
  <c r="A5857" i="6"/>
  <c r="A5858" i="6"/>
  <c r="A5859" i="6"/>
  <c r="A5860" i="6"/>
  <c r="A5861" i="6"/>
  <c r="A5862" i="6"/>
  <c r="A5863" i="6"/>
  <c r="A5864" i="6"/>
  <c r="A5865" i="6"/>
  <c r="A5866" i="6"/>
  <c r="A5867" i="6"/>
  <c r="A5868" i="6"/>
  <c r="A5869" i="6"/>
  <c r="A5870" i="6"/>
  <c r="A5871" i="6"/>
  <c r="A5872" i="6"/>
  <c r="A5873" i="6"/>
  <c r="A5874" i="6"/>
  <c r="A5875" i="6"/>
  <c r="A5876" i="6"/>
  <c r="A5877" i="6"/>
  <c r="A5878" i="6"/>
  <c r="A5879" i="6"/>
  <c r="A5880" i="6"/>
  <c r="A5881" i="6"/>
  <c r="A5882" i="6"/>
  <c r="A5883" i="6"/>
  <c r="A5884" i="6"/>
  <c r="A5885" i="6"/>
  <c r="A5886" i="6"/>
  <c r="A5887" i="6"/>
  <c r="A5888" i="6"/>
  <c r="A5889" i="6"/>
  <c r="A5890" i="6"/>
  <c r="A5891" i="6"/>
  <c r="A5892" i="6"/>
  <c r="A5893" i="6"/>
  <c r="A5894" i="6"/>
  <c r="A5895" i="6"/>
  <c r="A5896" i="6"/>
  <c r="A5897" i="6"/>
  <c r="A5898" i="6"/>
  <c r="A5899" i="6"/>
  <c r="A5900" i="6"/>
  <c r="A5901" i="6"/>
  <c r="A5902" i="6"/>
  <c r="A5903" i="6"/>
  <c r="A5904" i="6"/>
  <c r="A5905" i="6"/>
  <c r="A5906" i="6"/>
  <c r="A5907" i="6"/>
  <c r="A5908" i="6"/>
  <c r="A5909" i="6"/>
  <c r="A5910" i="6"/>
  <c r="A5911" i="6"/>
  <c r="A5912" i="6"/>
  <c r="A5913" i="6"/>
  <c r="A5914" i="6"/>
  <c r="A5915" i="6"/>
  <c r="A5916" i="6"/>
  <c r="A5917" i="6"/>
  <c r="A5918" i="6"/>
  <c r="A5919" i="6"/>
  <c r="A5920" i="6"/>
  <c r="A5921" i="6"/>
  <c r="A5922" i="6"/>
  <c r="A5923" i="6"/>
  <c r="A5924" i="6"/>
  <c r="A5925" i="6"/>
  <c r="A5926" i="6"/>
  <c r="A5927" i="6"/>
  <c r="A5928" i="6"/>
  <c r="A5929" i="6"/>
  <c r="A5930" i="6"/>
  <c r="A5931" i="6"/>
  <c r="A5932" i="6"/>
  <c r="A5933" i="6"/>
  <c r="A5934" i="6"/>
  <c r="A5935" i="6"/>
  <c r="A5936" i="6"/>
  <c r="A5937" i="6"/>
  <c r="A5938" i="6"/>
  <c r="A5939" i="6"/>
  <c r="A5940" i="6"/>
  <c r="A5941" i="6"/>
  <c r="A5942" i="6"/>
  <c r="A5943" i="6"/>
  <c r="A5944" i="6"/>
  <c r="A5945" i="6"/>
  <c r="A5946" i="6"/>
  <c r="A5947" i="6"/>
  <c r="A5948" i="6"/>
  <c r="A5949" i="6"/>
  <c r="A5950" i="6"/>
  <c r="A5951" i="6"/>
  <c r="A5952" i="6"/>
  <c r="A5953" i="6"/>
  <c r="A5954" i="6"/>
  <c r="A5955" i="6"/>
  <c r="A5956" i="6"/>
  <c r="A5957" i="6"/>
  <c r="A5958" i="6"/>
  <c r="A5959" i="6"/>
  <c r="A5960" i="6"/>
  <c r="A5961" i="6"/>
  <c r="A5962" i="6"/>
  <c r="A5963" i="6"/>
  <c r="A5964" i="6"/>
  <c r="A5965" i="6"/>
  <c r="A5966" i="6"/>
  <c r="A5967" i="6"/>
  <c r="A5968" i="6"/>
  <c r="A5969" i="6"/>
  <c r="A5970" i="6"/>
  <c r="A5971" i="6"/>
  <c r="A5972" i="6"/>
  <c r="A5973" i="6"/>
  <c r="A5974" i="6"/>
  <c r="A5975" i="6"/>
  <c r="A5976" i="6"/>
  <c r="A5977" i="6"/>
  <c r="A5978" i="6"/>
  <c r="A5979" i="6"/>
  <c r="A5980" i="6"/>
  <c r="A5981" i="6"/>
  <c r="A5982" i="6"/>
  <c r="A5983" i="6"/>
  <c r="A5984" i="6"/>
  <c r="A5985" i="6"/>
  <c r="A5986" i="6"/>
  <c r="A5987" i="6"/>
  <c r="A5988" i="6"/>
  <c r="A5989" i="6"/>
  <c r="A5990" i="6"/>
  <c r="A5991" i="6"/>
  <c r="A5992" i="6"/>
  <c r="A5993" i="6"/>
  <c r="A5994" i="6"/>
  <c r="A5995" i="6"/>
  <c r="A5996" i="6"/>
  <c r="A5997" i="6"/>
  <c r="A5998" i="6"/>
  <c r="A5999" i="6"/>
  <c r="A6000" i="6"/>
  <c r="A6001" i="6"/>
  <c r="A6002" i="6"/>
  <c r="A6003" i="6"/>
  <c r="A6004" i="6"/>
  <c r="A6005" i="6"/>
  <c r="A6006" i="6"/>
  <c r="A6007" i="6"/>
  <c r="A6008" i="6"/>
  <c r="A6009" i="6"/>
  <c r="A6010" i="6"/>
  <c r="A6011" i="6"/>
  <c r="A6012" i="6"/>
  <c r="A6013" i="6"/>
  <c r="A6014" i="6"/>
  <c r="A6015" i="6"/>
  <c r="A6016" i="6"/>
  <c r="A6017" i="6"/>
  <c r="A6018" i="6"/>
  <c r="A6019" i="6"/>
  <c r="A6020" i="6"/>
  <c r="A6021" i="6"/>
  <c r="A6022" i="6"/>
  <c r="A6023" i="6"/>
  <c r="A6024" i="6"/>
  <c r="A6025" i="6"/>
  <c r="A6026" i="6"/>
  <c r="A6027" i="6"/>
  <c r="A6028" i="6"/>
  <c r="A6029" i="6"/>
  <c r="A6030" i="6"/>
  <c r="A6031" i="6"/>
  <c r="A6032" i="6"/>
  <c r="A6033" i="6"/>
  <c r="A6034" i="6"/>
  <c r="A6035" i="6"/>
  <c r="A6036" i="6"/>
  <c r="A6037" i="6"/>
  <c r="A6038" i="6"/>
  <c r="A6039" i="6"/>
  <c r="A6040" i="6"/>
  <c r="A6041" i="6"/>
  <c r="A6042" i="6"/>
  <c r="A6043" i="6"/>
  <c r="A6044" i="6"/>
  <c r="A6045" i="6"/>
  <c r="A6046" i="6"/>
  <c r="A6047" i="6"/>
  <c r="A6048" i="6"/>
  <c r="A6049" i="6"/>
  <c r="A6050" i="6"/>
  <c r="A6051" i="6"/>
  <c r="A6052" i="6"/>
  <c r="A6053" i="6"/>
  <c r="A6054" i="6"/>
  <c r="A6055" i="6"/>
  <c r="A6056" i="6"/>
  <c r="A6057" i="6"/>
  <c r="A6058" i="6"/>
  <c r="A6059" i="6"/>
  <c r="A6060" i="6"/>
  <c r="A6061" i="6"/>
  <c r="A6062" i="6"/>
  <c r="A6063" i="6"/>
  <c r="A6064" i="6"/>
  <c r="A6065" i="6"/>
  <c r="A6066" i="6"/>
  <c r="A6067" i="6"/>
  <c r="A6068" i="6"/>
  <c r="A6069" i="6"/>
  <c r="A6070" i="6"/>
  <c r="A6071" i="6"/>
  <c r="A6072" i="6"/>
  <c r="A6073" i="6"/>
  <c r="A6074" i="6"/>
  <c r="A6075" i="6"/>
  <c r="A6076" i="6"/>
  <c r="A6077" i="6"/>
  <c r="A6078" i="6"/>
  <c r="A6079" i="6"/>
  <c r="A6080" i="6"/>
  <c r="A6081" i="6"/>
  <c r="A6082" i="6"/>
  <c r="A6083" i="6"/>
  <c r="A6084" i="6"/>
  <c r="A6085" i="6"/>
  <c r="A6086" i="6"/>
  <c r="A6087" i="6"/>
  <c r="A6088" i="6"/>
  <c r="A6089" i="6"/>
  <c r="A6090" i="6"/>
  <c r="A6091" i="6"/>
  <c r="A6092" i="6"/>
  <c r="A6093" i="6"/>
  <c r="A6094" i="6"/>
  <c r="A6095" i="6"/>
  <c r="A6096" i="6"/>
  <c r="A6097" i="6"/>
  <c r="A6098" i="6"/>
  <c r="A6099" i="6"/>
  <c r="A6100" i="6"/>
  <c r="A6101" i="6"/>
  <c r="A6102" i="6"/>
  <c r="A6103" i="6"/>
  <c r="A6104" i="6"/>
  <c r="A6105" i="6"/>
  <c r="A6106" i="6"/>
  <c r="A6107" i="6"/>
  <c r="A6108" i="6"/>
  <c r="A6109" i="6"/>
  <c r="A6110" i="6"/>
  <c r="A6111" i="6"/>
  <c r="A6112" i="6"/>
  <c r="A6113" i="6"/>
  <c r="A6114" i="6"/>
  <c r="A6115" i="6"/>
  <c r="A6116" i="6"/>
  <c r="A6117" i="6"/>
  <c r="A6118" i="6"/>
  <c r="A6119" i="6"/>
  <c r="A6120" i="6"/>
  <c r="A6121" i="6"/>
  <c r="A6122" i="6"/>
  <c r="A6123" i="6"/>
  <c r="A6124" i="6"/>
  <c r="A6125" i="6"/>
  <c r="A6126" i="6"/>
  <c r="A6127" i="6"/>
  <c r="A6128" i="6"/>
  <c r="A6129" i="6"/>
  <c r="A6130" i="6"/>
  <c r="A6131" i="6"/>
  <c r="A6132" i="6"/>
  <c r="A6133" i="6"/>
  <c r="A6134" i="6"/>
  <c r="A6135" i="6"/>
  <c r="A6136" i="6"/>
  <c r="A6137" i="6"/>
  <c r="A6138" i="6"/>
  <c r="A6139" i="6"/>
  <c r="A6140" i="6"/>
  <c r="A6141" i="6"/>
  <c r="A6142" i="6"/>
  <c r="A6143" i="6"/>
  <c r="A6144" i="6"/>
  <c r="A6145" i="6"/>
  <c r="A6146" i="6"/>
  <c r="A6147" i="6"/>
  <c r="A6148" i="6"/>
  <c r="A6149" i="6"/>
  <c r="A6150" i="6"/>
  <c r="A6151" i="6"/>
  <c r="A6152" i="6"/>
  <c r="A6153" i="6"/>
  <c r="A6154" i="6"/>
  <c r="A6155" i="6"/>
  <c r="A6156" i="6"/>
  <c r="A6157" i="6"/>
  <c r="A6158" i="6"/>
  <c r="A6159" i="6"/>
  <c r="A6160" i="6"/>
  <c r="A6161" i="6"/>
  <c r="A6162" i="6"/>
  <c r="A6163" i="6"/>
  <c r="A6164" i="6"/>
  <c r="A6165" i="6"/>
  <c r="A6166" i="6"/>
  <c r="A6167" i="6"/>
  <c r="A6168" i="6"/>
  <c r="A6169" i="6"/>
  <c r="A6170" i="6"/>
  <c r="A6171" i="6"/>
  <c r="A6172" i="6"/>
  <c r="A6173" i="6"/>
  <c r="A6174" i="6"/>
  <c r="A6175" i="6"/>
  <c r="A6176" i="6"/>
  <c r="A6177" i="6"/>
  <c r="A6178" i="6"/>
  <c r="A6179" i="6"/>
  <c r="A6180" i="6"/>
  <c r="A6181" i="6"/>
  <c r="A6182" i="6"/>
  <c r="A6183" i="6"/>
  <c r="A6184" i="6"/>
  <c r="A6185" i="6"/>
  <c r="A6186" i="6"/>
  <c r="A6187" i="6"/>
  <c r="A6188" i="6"/>
  <c r="A6189" i="6"/>
  <c r="A6190" i="6"/>
  <c r="A6191" i="6"/>
  <c r="A6192" i="6"/>
  <c r="A6193" i="6"/>
  <c r="A6194" i="6"/>
  <c r="A6195" i="6"/>
  <c r="A6196" i="6"/>
  <c r="A6197" i="6"/>
  <c r="A6198" i="6"/>
  <c r="A6199" i="6"/>
  <c r="A6200" i="6"/>
  <c r="A6201" i="6"/>
  <c r="A6202" i="6"/>
  <c r="A6203" i="6"/>
  <c r="A6204" i="6"/>
  <c r="A6205" i="6"/>
  <c r="A6206" i="6"/>
  <c r="A6207" i="6"/>
  <c r="A6208" i="6"/>
  <c r="A6209" i="6"/>
  <c r="A6210" i="6"/>
  <c r="A6211" i="6"/>
  <c r="A6212" i="6"/>
  <c r="A6213" i="6"/>
  <c r="A6214" i="6"/>
  <c r="A6215" i="6"/>
  <c r="A6216" i="6"/>
  <c r="A6217" i="6"/>
  <c r="A6218" i="6"/>
  <c r="A6219" i="6"/>
  <c r="A6220" i="6"/>
  <c r="A6221" i="6"/>
  <c r="A6222" i="6"/>
  <c r="A6223" i="6"/>
  <c r="A6224" i="6"/>
  <c r="A6225" i="6"/>
  <c r="A6226" i="6"/>
  <c r="A6227" i="6"/>
  <c r="A6228" i="6"/>
  <c r="A6229" i="6"/>
  <c r="A6230" i="6"/>
  <c r="A6231" i="6"/>
  <c r="A6232" i="6"/>
  <c r="A6233" i="6"/>
  <c r="A6234" i="6"/>
  <c r="A6235" i="6"/>
  <c r="A6236" i="6"/>
  <c r="A6237" i="6"/>
  <c r="A6238" i="6"/>
  <c r="A6239" i="6"/>
  <c r="A6240" i="6"/>
  <c r="A6241" i="6"/>
  <c r="A6242" i="6"/>
  <c r="A6243" i="6"/>
  <c r="A6244" i="6"/>
  <c r="A6245" i="6"/>
  <c r="A6246" i="6"/>
  <c r="A6247" i="6"/>
  <c r="A6248" i="6"/>
  <c r="A6249" i="6"/>
  <c r="A6250" i="6"/>
  <c r="A6251" i="6"/>
  <c r="A6252" i="6"/>
  <c r="A6253" i="6"/>
  <c r="A6254" i="6"/>
  <c r="A6255" i="6"/>
  <c r="A6256" i="6"/>
  <c r="A6257" i="6"/>
  <c r="A6258" i="6"/>
  <c r="A6259" i="6"/>
  <c r="A6260" i="6"/>
  <c r="A6261" i="6"/>
  <c r="A6262" i="6"/>
  <c r="A6263" i="6"/>
  <c r="A6264" i="6"/>
  <c r="A6265" i="6"/>
  <c r="A6266" i="6"/>
  <c r="A6267" i="6"/>
  <c r="A6268" i="6"/>
  <c r="A6269" i="6"/>
  <c r="A6270" i="6"/>
  <c r="A6271" i="6"/>
  <c r="A6272" i="6"/>
  <c r="A6273" i="6"/>
  <c r="A6274" i="6"/>
  <c r="A6275" i="6"/>
  <c r="A6276" i="6"/>
  <c r="A6277" i="6"/>
  <c r="A6278" i="6"/>
  <c r="A6279" i="6"/>
  <c r="A6280" i="6"/>
  <c r="A6281" i="6"/>
  <c r="A6282" i="6"/>
  <c r="A6283" i="6"/>
  <c r="A6284" i="6"/>
  <c r="A6285" i="6"/>
  <c r="A6286" i="6"/>
  <c r="A6287" i="6"/>
  <c r="A6288" i="6"/>
  <c r="A6289" i="6"/>
  <c r="A6290" i="6"/>
  <c r="A6291" i="6"/>
  <c r="A6292" i="6"/>
  <c r="A6293" i="6"/>
  <c r="A6294" i="6"/>
  <c r="A6295" i="6"/>
  <c r="A6296" i="6"/>
  <c r="A6297" i="6"/>
  <c r="A6298" i="6"/>
  <c r="A6299" i="6"/>
  <c r="A6300" i="6"/>
  <c r="A6301" i="6"/>
  <c r="A6302" i="6"/>
  <c r="A6303" i="6"/>
  <c r="A6304" i="6"/>
  <c r="A6305" i="6"/>
  <c r="A6306" i="6"/>
  <c r="A6307" i="6"/>
  <c r="A6308" i="6"/>
  <c r="A6309" i="6"/>
  <c r="A6310" i="6"/>
  <c r="A6311" i="6"/>
  <c r="A6312" i="6"/>
  <c r="A6313" i="6"/>
  <c r="A6314" i="6"/>
  <c r="A6315" i="6"/>
  <c r="A6316" i="6"/>
  <c r="A6317" i="6"/>
  <c r="A6318" i="6"/>
  <c r="A6319" i="6"/>
  <c r="A6320" i="6"/>
  <c r="A6321" i="6"/>
  <c r="A6322" i="6"/>
  <c r="A6323" i="6"/>
  <c r="A6324" i="6"/>
  <c r="A6325" i="6"/>
  <c r="A6326" i="6"/>
  <c r="A6327" i="6"/>
  <c r="A6328" i="6"/>
  <c r="A6329" i="6"/>
  <c r="A6330" i="6"/>
  <c r="A6331" i="6"/>
  <c r="A6332" i="6"/>
  <c r="A6333" i="6"/>
  <c r="A6334" i="6"/>
  <c r="A6335" i="6"/>
  <c r="A6336" i="6"/>
  <c r="A6337" i="6"/>
  <c r="A6338" i="6"/>
  <c r="A6339" i="6"/>
  <c r="A6340" i="6"/>
  <c r="A6341" i="6"/>
  <c r="A6342" i="6"/>
  <c r="A6343" i="6"/>
  <c r="A6344" i="6"/>
  <c r="A6345" i="6"/>
  <c r="A6346" i="6"/>
  <c r="A6347" i="6"/>
  <c r="A6348" i="6"/>
  <c r="A6349" i="6"/>
  <c r="A6350" i="6"/>
  <c r="A6351" i="6"/>
  <c r="A6352" i="6"/>
  <c r="A6353" i="6"/>
  <c r="A6354" i="6"/>
  <c r="A6355" i="6"/>
  <c r="A6356" i="6"/>
  <c r="A6357" i="6"/>
  <c r="A6358" i="6"/>
  <c r="A6359" i="6"/>
  <c r="A6360" i="6"/>
  <c r="A6361" i="6"/>
  <c r="A6362" i="6"/>
  <c r="A6363" i="6"/>
  <c r="A6364" i="6"/>
  <c r="A6365" i="6"/>
  <c r="A6366" i="6"/>
  <c r="A6367" i="6"/>
  <c r="A6368" i="6"/>
  <c r="A6369" i="6"/>
  <c r="A6370" i="6"/>
  <c r="A6371" i="6"/>
  <c r="A6372" i="6"/>
  <c r="A6373" i="6"/>
  <c r="A6374" i="6"/>
  <c r="A6375" i="6"/>
  <c r="A6376" i="6"/>
  <c r="A6377" i="6"/>
  <c r="A6378" i="6"/>
  <c r="A6379" i="6"/>
  <c r="A6380" i="6"/>
  <c r="A6381" i="6"/>
  <c r="A6382" i="6"/>
  <c r="A6383" i="6"/>
  <c r="A6384" i="6"/>
  <c r="A6385" i="6"/>
  <c r="A6386" i="6"/>
  <c r="A6387" i="6"/>
  <c r="A6388" i="6"/>
  <c r="A6389" i="6"/>
  <c r="A6390" i="6"/>
  <c r="A6391" i="6"/>
  <c r="A6392" i="6"/>
  <c r="A6393" i="6"/>
  <c r="A6394" i="6"/>
  <c r="A6395" i="6"/>
  <c r="A6396" i="6"/>
  <c r="A6397" i="6"/>
  <c r="A6398" i="6"/>
  <c r="A6399" i="6"/>
  <c r="A6400" i="6"/>
  <c r="A6401" i="6"/>
  <c r="A6402" i="6"/>
  <c r="A6403" i="6"/>
  <c r="A6404" i="6"/>
  <c r="A6405" i="6"/>
  <c r="A6406" i="6"/>
  <c r="A6407" i="6"/>
  <c r="A6408" i="6"/>
  <c r="A6409" i="6"/>
  <c r="A6410" i="6"/>
  <c r="A6411" i="6"/>
  <c r="A6412" i="6"/>
  <c r="A6413" i="6"/>
  <c r="A6414" i="6"/>
  <c r="A6415" i="6"/>
  <c r="A6416" i="6"/>
  <c r="A6417" i="6"/>
  <c r="A6418" i="6"/>
  <c r="A6419" i="6"/>
  <c r="A6420" i="6"/>
  <c r="A6421" i="6"/>
  <c r="A6422" i="6"/>
  <c r="A6423" i="6"/>
  <c r="A6424" i="6"/>
  <c r="A6425" i="6"/>
  <c r="A6426" i="6"/>
  <c r="A6427" i="6"/>
  <c r="A6428" i="6"/>
  <c r="A6429" i="6"/>
  <c r="A6430" i="6"/>
  <c r="A6431" i="6"/>
  <c r="A6432" i="6"/>
  <c r="A6433" i="6"/>
  <c r="A6434" i="6"/>
  <c r="A6435" i="6"/>
  <c r="A6436" i="6"/>
  <c r="A6437" i="6"/>
  <c r="A6438" i="6"/>
  <c r="A6439" i="6"/>
  <c r="A6440" i="6"/>
  <c r="A6441" i="6"/>
  <c r="A6442" i="6"/>
  <c r="A6443" i="6"/>
  <c r="A6444" i="6"/>
  <c r="A6445" i="6"/>
  <c r="A6446" i="6"/>
  <c r="A6447" i="6"/>
  <c r="A6448" i="6"/>
  <c r="A6449" i="6"/>
  <c r="A6450" i="6"/>
  <c r="A6451" i="6"/>
  <c r="A6452" i="6"/>
  <c r="A6453" i="6"/>
  <c r="A6454" i="6"/>
  <c r="A6455" i="6"/>
  <c r="A6456" i="6"/>
  <c r="A6457" i="6"/>
  <c r="A6458" i="6"/>
  <c r="A6459" i="6"/>
  <c r="A6460" i="6"/>
  <c r="A6461" i="6"/>
  <c r="A6462" i="6"/>
  <c r="A6463" i="6"/>
  <c r="A6464" i="6"/>
  <c r="A6465" i="6"/>
  <c r="A6466" i="6"/>
  <c r="A6467" i="6"/>
  <c r="A6468" i="6"/>
  <c r="A6469" i="6"/>
  <c r="A6470" i="6"/>
  <c r="A6471" i="6"/>
  <c r="A6472" i="6"/>
  <c r="A6473" i="6"/>
  <c r="A6474" i="6"/>
  <c r="A6475" i="6"/>
  <c r="A6476" i="6"/>
  <c r="A6477" i="6"/>
  <c r="A6478" i="6"/>
  <c r="A6479" i="6"/>
  <c r="A6480" i="6"/>
  <c r="A6481" i="6"/>
  <c r="A6482" i="6"/>
  <c r="A6483" i="6"/>
  <c r="A6484" i="6"/>
  <c r="A6485" i="6"/>
  <c r="A6486" i="6"/>
  <c r="A6487" i="6"/>
  <c r="A6488" i="6"/>
  <c r="A6489" i="6"/>
  <c r="A6490" i="6"/>
  <c r="A6491" i="6"/>
  <c r="A6492" i="6"/>
  <c r="A6493" i="6"/>
  <c r="A6494" i="6"/>
  <c r="A6495" i="6"/>
  <c r="A6496" i="6"/>
  <c r="A6497" i="6"/>
  <c r="A6498" i="6"/>
  <c r="A6499" i="6"/>
  <c r="A6500" i="6"/>
  <c r="A6501" i="6"/>
  <c r="A6502" i="6"/>
  <c r="A6503" i="6"/>
  <c r="A6504" i="6"/>
  <c r="A6505" i="6"/>
  <c r="A6506" i="6"/>
  <c r="A6507" i="6"/>
  <c r="A6508" i="6"/>
  <c r="A6509" i="6"/>
  <c r="A6510" i="6"/>
  <c r="A6511" i="6"/>
  <c r="A6512" i="6"/>
  <c r="A6513" i="6"/>
  <c r="A6514" i="6"/>
  <c r="A6515" i="6"/>
  <c r="A6516" i="6"/>
  <c r="A6517" i="6"/>
  <c r="A6518" i="6"/>
  <c r="A6519" i="6"/>
  <c r="A6520" i="6"/>
  <c r="A6521" i="6"/>
  <c r="A6522" i="6"/>
  <c r="A6523" i="6"/>
  <c r="A6524" i="6"/>
  <c r="A6525" i="6"/>
  <c r="A6526" i="6"/>
  <c r="A6527" i="6"/>
  <c r="A6528" i="6"/>
  <c r="A6529" i="6"/>
  <c r="A6530" i="6"/>
  <c r="A6531" i="6"/>
  <c r="A6532" i="6"/>
  <c r="A6533" i="6"/>
  <c r="A6534" i="6"/>
  <c r="A6535" i="6"/>
  <c r="A6536" i="6"/>
  <c r="A6537" i="6"/>
  <c r="A6538" i="6"/>
  <c r="A6539" i="6"/>
  <c r="A6540" i="6"/>
  <c r="A6541" i="6"/>
  <c r="A6542" i="6"/>
  <c r="A6543" i="6"/>
  <c r="A6544" i="6"/>
  <c r="A6545" i="6"/>
  <c r="A6546" i="6"/>
  <c r="A6547" i="6"/>
  <c r="A6548" i="6"/>
  <c r="A6549" i="6"/>
  <c r="A6550" i="6"/>
  <c r="A6551" i="6"/>
  <c r="A6552" i="6"/>
  <c r="A6553" i="6"/>
  <c r="A6554" i="6"/>
  <c r="A6555" i="6"/>
  <c r="A6556" i="6"/>
  <c r="A6557" i="6"/>
  <c r="A6558" i="6"/>
  <c r="A6559" i="6"/>
  <c r="A6560" i="6"/>
  <c r="A6561" i="6"/>
  <c r="A6562" i="6"/>
  <c r="A6563" i="6"/>
  <c r="A6564" i="6"/>
  <c r="A6565" i="6"/>
  <c r="A6566" i="6"/>
  <c r="A6567" i="6"/>
  <c r="A6568" i="6"/>
  <c r="A6569" i="6"/>
  <c r="A6570" i="6"/>
  <c r="A6571" i="6"/>
  <c r="A6572" i="6"/>
  <c r="A6573" i="6"/>
  <c r="A6574" i="6"/>
  <c r="A6575" i="6"/>
  <c r="A6576" i="6"/>
  <c r="A6577" i="6"/>
  <c r="A6578" i="6"/>
  <c r="A6579" i="6"/>
  <c r="A6580" i="6"/>
  <c r="A6581" i="6"/>
  <c r="A6582" i="6"/>
  <c r="A6583" i="6"/>
  <c r="A6584" i="6"/>
  <c r="A6585" i="6"/>
  <c r="A6586" i="6"/>
  <c r="A6587" i="6"/>
  <c r="A6588" i="6"/>
  <c r="A6589" i="6"/>
  <c r="A6590" i="6"/>
  <c r="A6591" i="6"/>
  <c r="A6592" i="6"/>
  <c r="A6593" i="6"/>
  <c r="A6594" i="6"/>
  <c r="A6595" i="6"/>
  <c r="A6596" i="6"/>
  <c r="A6597" i="6"/>
  <c r="A6598" i="6"/>
  <c r="A6599" i="6"/>
  <c r="A6600" i="6"/>
  <c r="A6601" i="6"/>
  <c r="A6602" i="6"/>
  <c r="A6603" i="6"/>
  <c r="A6604" i="6"/>
  <c r="A6605" i="6"/>
  <c r="A6606" i="6"/>
  <c r="A6607" i="6"/>
  <c r="A6608" i="6"/>
  <c r="A6609" i="6"/>
  <c r="A6610" i="6"/>
  <c r="A6611" i="6"/>
  <c r="A6612" i="6"/>
  <c r="A6613" i="6"/>
  <c r="A6614" i="6"/>
  <c r="A6615" i="6"/>
  <c r="A6616" i="6"/>
  <c r="A6617" i="6"/>
  <c r="A6618" i="6"/>
  <c r="A6619" i="6"/>
  <c r="A6620" i="6"/>
  <c r="A6621" i="6"/>
  <c r="A6622" i="6"/>
  <c r="A6623" i="6"/>
  <c r="A6624" i="6"/>
  <c r="A6625" i="6"/>
  <c r="A6626" i="6"/>
  <c r="A6627" i="6"/>
  <c r="A6628" i="6"/>
  <c r="A6629" i="6"/>
  <c r="A6630" i="6"/>
  <c r="A6631" i="6"/>
  <c r="A6632" i="6"/>
  <c r="A6633" i="6"/>
  <c r="A6634" i="6"/>
  <c r="A6635" i="6"/>
  <c r="A6636" i="6"/>
  <c r="A6637" i="6"/>
  <c r="A6638" i="6"/>
  <c r="A6639" i="6"/>
  <c r="A6640" i="6"/>
  <c r="A6641" i="6"/>
  <c r="A6642" i="6"/>
  <c r="A6643" i="6"/>
  <c r="A6644" i="6"/>
  <c r="A6645" i="6"/>
  <c r="A6646" i="6"/>
  <c r="A6647" i="6"/>
  <c r="A6648" i="6"/>
  <c r="A6649" i="6"/>
  <c r="A6650" i="6"/>
  <c r="A6651" i="6"/>
  <c r="A6652" i="6"/>
  <c r="A6653" i="6"/>
  <c r="A6654" i="6"/>
  <c r="A6655" i="6"/>
  <c r="A6656" i="6"/>
  <c r="A6657" i="6"/>
  <c r="A6658" i="6"/>
  <c r="A6659" i="6"/>
  <c r="A6660" i="6"/>
  <c r="A6661" i="6"/>
  <c r="A6662" i="6"/>
  <c r="A6663" i="6"/>
  <c r="A6664" i="6"/>
  <c r="A6665" i="6"/>
  <c r="A6666" i="6"/>
  <c r="A6667" i="6"/>
  <c r="A6668" i="6"/>
  <c r="A6669" i="6"/>
  <c r="A6670" i="6"/>
  <c r="A6671" i="6"/>
  <c r="A6672" i="6"/>
  <c r="A6673" i="6"/>
  <c r="A6674" i="6"/>
  <c r="A6675" i="6"/>
  <c r="A6676" i="6"/>
  <c r="A6677" i="6"/>
  <c r="A6678" i="6"/>
  <c r="A6679" i="6"/>
  <c r="A6680" i="6"/>
  <c r="A6681" i="6"/>
  <c r="A6682" i="6"/>
  <c r="A6683" i="6"/>
  <c r="A6684" i="6"/>
  <c r="A6685" i="6"/>
  <c r="A6686" i="6"/>
  <c r="A6687" i="6"/>
  <c r="A6688" i="6"/>
  <c r="A6689" i="6"/>
  <c r="A6690" i="6"/>
  <c r="A6691" i="6"/>
  <c r="A6692" i="6"/>
  <c r="A6693" i="6"/>
  <c r="A6694" i="6"/>
  <c r="A6695" i="6"/>
  <c r="A6696" i="6"/>
  <c r="A6697" i="6"/>
  <c r="A6698" i="6"/>
  <c r="A6699" i="6"/>
  <c r="A6700" i="6"/>
  <c r="A6701" i="6"/>
  <c r="A6702" i="6"/>
  <c r="A6703" i="6"/>
  <c r="A6704" i="6"/>
  <c r="A6705" i="6"/>
  <c r="A6706" i="6"/>
  <c r="A6707" i="6"/>
  <c r="A6708" i="6"/>
  <c r="A6709" i="6"/>
  <c r="A6710" i="6"/>
  <c r="A6711" i="6"/>
  <c r="A6712" i="6"/>
  <c r="A6713" i="6"/>
  <c r="A6714" i="6"/>
  <c r="A6715" i="6"/>
  <c r="A6716" i="6"/>
  <c r="A6717" i="6"/>
  <c r="A6718" i="6"/>
  <c r="A6719" i="6"/>
  <c r="A6720" i="6"/>
  <c r="A6721" i="6"/>
  <c r="A6722" i="6"/>
  <c r="A6723" i="6"/>
  <c r="A6724" i="6"/>
  <c r="A6725" i="6"/>
  <c r="A6726" i="6"/>
  <c r="A6727" i="6"/>
  <c r="A6728" i="6"/>
  <c r="A6729" i="6"/>
  <c r="A6730" i="6"/>
  <c r="A6731" i="6"/>
  <c r="A6732" i="6"/>
  <c r="A6733" i="6"/>
  <c r="A6734" i="6"/>
  <c r="A6735" i="6"/>
  <c r="A6736" i="6"/>
  <c r="A6737" i="6"/>
  <c r="A6738" i="6"/>
  <c r="A6739" i="6"/>
  <c r="A6740" i="6"/>
  <c r="A6741" i="6"/>
  <c r="A6742" i="6"/>
  <c r="A6743" i="6"/>
  <c r="A6744" i="6"/>
  <c r="A6745" i="6"/>
  <c r="A6746" i="6"/>
  <c r="A6747" i="6"/>
  <c r="A6748" i="6"/>
  <c r="A6749" i="6"/>
  <c r="A6750" i="6"/>
  <c r="A6751" i="6"/>
  <c r="A6752" i="6"/>
  <c r="A6753" i="6"/>
  <c r="A6754" i="6"/>
  <c r="A6755" i="6"/>
  <c r="A6756" i="6"/>
  <c r="A6757" i="6"/>
  <c r="A6758" i="6"/>
  <c r="A6759" i="6"/>
  <c r="A6760" i="6"/>
  <c r="A6761" i="6"/>
  <c r="A6762" i="6"/>
  <c r="A6763" i="6"/>
  <c r="A6764" i="6"/>
  <c r="A6765" i="6"/>
  <c r="A6766" i="6"/>
  <c r="A6767" i="6"/>
  <c r="A6768" i="6"/>
  <c r="A6769" i="6"/>
  <c r="A6770" i="6"/>
  <c r="A6771" i="6"/>
  <c r="A6772" i="6"/>
  <c r="A6773" i="6"/>
  <c r="A6774" i="6"/>
  <c r="A6775" i="6"/>
  <c r="A6776" i="6"/>
  <c r="A6777" i="6"/>
  <c r="A6778" i="6"/>
  <c r="A6779" i="6"/>
  <c r="A6780" i="6"/>
  <c r="A6781" i="6"/>
  <c r="A6782" i="6"/>
  <c r="A6783" i="6"/>
  <c r="A6784" i="6"/>
  <c r="A6785" i="6"/>
  <c r="A6786" i="6"/>
  <c r="A6787" i="6"/>
  <c r="A6788" i="6"/>
  <c r="A6789" i="6"/>
  <c r="A6790" i="6"/>
  <c r="A6791" i="6"/>
  <c r="A6792" i="6"/>
  <c r="A6793" i="6"/>
  <c r="A6794" i="6"/>
  <c r="A6795" i="6"/>
  <c r="A6796" i="6"/>
  <c r="A6797" i="6"/>
  <c r="A6798" i="6"/>
  <c r="A6799" i="6"/>
  <c r="A6800" i="6"/>
  <c r="A6801" i="6"/>
  <c r="A6802" i="6"/>
  <c r="A6803" i="6"/>
  <c r="A6804" i="6"/>
  <c r="A6805" i="6"/>
  <c r="A6806" i="6"/>
  <c r="A6807" i="6"/>
  <c r="A6808" i="6"/>
  <c r="A6809" i="6"/>
  <c r="A6810" i="6"/>
  <c r="A6811" i="6"/>
  <c r="A6812" i="6"/>
  <c r="A6813" i="6"/>
  <c r="A6814" i="6"/>
  <c r="A6815" i="6"/>
  <c r="A6816" i="6"/>
  <c r="A6817" i="6"/>
  <c r="A6818" i="6"/>
  <c r="A6819" i="6"/>
  <c r="A6820" i="6"/>
  <c r="A6821" i="6"/>
  <c r="A6822" i="6"/>
  <c r="A6823" i="6"/>
  <c r="A6824" i="6"/>
  <c r="A6825" i="6"/>
  <c r="A6826" i="6"/>
  <c r="A6827" i="6"/>
  <c r="A6828" i="6"/>
  <c r="A6829" i="6"/>
  <c r="A6830" i="6"/>
  <c r="A6831" i="6"/>
  <c r="A6832" i="6"/>
  <c r="A6833" i="6"/>
  <c r="A6834" i="6"/>
  <c r="A6835" i="6"/>
  <c r="A6836" i="6"/>
  <c r="A6837" i="6"/>
  <c r="A6838" i="6"/>
  <c r="A6839" i="6"/>
  <c r="A6840" i="6"/>
  <c r="A6841" i="6"/>
  <c r="A6842" i="6"/>
  <c r="A6843" i="6"/>
  <c r="A6844" i="6"/>
  <c r="A6845" i="6"/>
  <c r="A6846" i="6"/>
  <c r="A6847" i="6"/>
  <c r="A6848" i="6"/>
  <c r="A6849" i="6"/>
  <c r="A6850" i="6"/>
  <c r="A6851" i="6"/>
  <c r="A6852" i="6"/>
  <c r="A6853" i="6"/>
  <c r="A6854" i="6"/>
  <c r="A6855" i="6"/>
  <c r="A6856" i="6"/>
  <c r="A6857" i="6"/>
  <c r="A6858" i="6"/>
  <c r="A6859" i="6"/>
  <c r="A6860" i="6"/>
  <c r="A6861" i="6"/>
  <c r="A6862" i="6"/>
  <c r="A6863" i="6"/>
  <c r="A6864" i="6"/>
  <c r="A6865" i="6"/>
  <c r="A6866" i="6"/>
  <c r="A6867" i="6"/>
  <c r="A6868" i="6"/>
  <c r="A6869" i="6"/>
  <c r="A6870" i="6"/>
  <c r="A6871" i="6"/>
  <c r="A6872" i="6"/>
  <c r="A6873" i="6"/>
  <c r="A6874" i="6"/>
  <c r="A6875" i="6"/>
  <c r="A6876" i="6"/>
  <c r="A6877" i="6"/>
  <c r="A6878" i="6"/>
  <c r="A6879" i="6"/>
  <c r="A6880" i="6"/>
  <c r="A6881" i="6"/>
  <c r="A6882" i="6"/>
  <c r="A6883" i="6"/>
  <c r="A6884" i="6"/>
  <c r="A6885" i="6"/>
  <c r="A6886" i="6"/>
  <c r="A6887" i="6"/>
  <c r="A6888" i="6"/>
  <c r="A6889" i="6"/>
  <c r="A6890" i="6"/>
  <c r="A6891" i="6"/>
  <c r="A6892" i="6"/>
  <c r="A6893" i="6"/>
  <c r="A6894" i="6"/>
  <c r="A6895" i="6"/>
  <c r="A6896" i="6"/>
  <c r="A6897" i="6"/>
  <c r="A6898" i="6"/>
  <c r="A6899" i="6"/>
  <c r="A6900" i="6"/>
  <c r="A6901" i="6"/>
  <c r="A6902" i="6"/>
  <c r="A6903" i="6"/>
  <c r="A6904" i="6"/>
  <c r="A6905" i="6"/>
  <c r="A6906" i="6"/>
  <c r="A6907" i="6"/>
  <c r="A6908" i="6"/>
  <c r="A6909" i="6"/>
  <c r="A6910" i="6"/>
  <c r="A6911" i="6"/>
  <c r="A6912" i="6"/>
  <c r="A6913" i="6"/>
  <c r="A6914" i="6"/>
  <c r="A6915" i="6"/>
  <c r="A6916" i="6"/>
  <c r="A6917" i="6"/>
  <c r="A6918" i="6"/>
  <c r="A6919" i="6"/>
  <c r="A6920" i="6"/>
  <c r="A6921" i="6"/>
  <c r="A6922" i="6"/>
  <c r="A6923" i="6"/>
  <c r="A6924" i="6"/>
  <c r="A6925" i="6"/>
  <c r="A6926" i="6"/>
  <c r="A6927" i="6"/>
  <c r="A6928" i="6"/>
  <c r="A6929" i="6"/>
  <c r="A6930" i="6"/>
  <c r="A6931" i="6"/>
  <c r="A6932" i="6"/>
  <c r="A6933" i="6"/>
  <c r="A6934" i="6"/>
  <c r="A6935" i="6"/>
  <c r="A6936" i="6"/>
  <c r="A6937" i="6"/>
  <c r="A6938" i="6"/>
  <c r="A6939" i="6"/>
  <c r="A6940" i="6"/>
  <c r="A6941" i="6"/>
  <c r="A6942" i="6"/>
  <c r="A6943" i="6"/>
  <c r="A6944" i="6"/>
  <c r="A6945" i="6"/>
  <c r="A6946" i="6"/>
  <c r="A6947" i="6"/>
  <c r="A6948" i="6"/>
  <c r="A6949" i="6"/>
  <c r="A6950" i="6"/>
  <c r="A6951" i="6"/>
  <c r="A6952" i="6"/>
  <c r="A6953" i="6"/>
  <c r="A6954" i="6"/>
  <c r="A6955" i="6"/>
  <c r="A6956" i="6"/>
  <c r="A6957" i="6"/>
  <c r="A6958" i="6"/>
  <c r="A6959" i="6"/>
  <c r="A6960" i="6"/>
  <c r="A6961" i="6"/>
  <c r="A6962" i="6"/>
  <c r="A6963" i="6"/>
  <c r="A6964" i="6"/>
  <c r="A6965" i="6"/>
  <c r="A6966" i="6"/>
  <c r="A6967" i="6"/>
  <c r="A6968" i="6"/>
  <c r="A6969" i="6"/>
  <c r="A6970" i="6"/>
  <c r="A6971" i="6"/>
  <c r="A6972" i="6"/>
  <c r="A6973" i="6"/>
  <c r="A6974" i="6"/>
  <c r="A6975" i="6"/>
  <c r="A6976" i="6"/>
  <c r="A6977" i="6"/>
  <c r="A6978" i="6"/>
  <c r="A6979" i="6"/>
  <c r="A6980" i="6"/>
  <c r="A6981" i="6"/>
  <c r="A6982" i="6"/>
  <c r="A6983" i="6"/>
  <c r="A6984" i="6"/>
  <c r="A6985" i="6"/>
  <c r="A6986" i="6"/>
  <c r="A6987" i="6"/>
  <c r="A6988" i="6"/>
  <c r="A6989" i="6"/>
  <c r="A6990" i="6"/>
  <c r="A6991" i="6"/>
  <c r="A6992" i="6"/>
  <c r="A6993" i="6"/>
  <c r="A6994" i="6"/>
  <c r="A6995" i="6"/>
  <c r="A6996" i="6"/>
  <c r="A6997" i="6"/>
  <c r="A6998" i="6"/>
  <c r="A6999" i="6"/>
  <c r="A7000" i="6"/>
  <c r="A7001" i="6"/>
  <c r="A7002" i="6"/>
  <c r="A7003" i="6"/>
  <c r="A7004" i="6"/>
  <c r="A7005" i="6"/>
  <c r="A7006" i="6"/>
  <c r="A7007" i="6"/>
  <c r="A7008" i="6"/>
  <c r="A7009" i="6"/>
  <c r="A7010" i="6"/>
  <c r="A7011" i="6"/>
  <c r="A7012" i="6"/>
  <c r="A7013" i="6"/>
  <c r="A7014" i="6"/>
  <c r="A7015" i="6"/>
  <c r="A7016" i="6"/>
  <c r="A7017" i="6"/>
  <c r="A7018" i="6"/>
  <c r="A7019" i="6"/>
  <c r="A7020" i="6"/>
  <c r="A7021" i="6"/>
  <c r="A7022" i="6"/>
  <c r="A7023" i="6"/>
  <c r="A7024" i="6"/>
  <c r="A7025" i="6"/>
  <c r="A7026" i="6"/>
  <c r="A7027" i="6"/>
  <c r="A7028" i="6"/>
  <c r="A7029" i="6"/>
  <c r="A7030" i="6"/>
  <c r="A7031" i="6"/>
  <c r="A7032" i="6"/>
  <c r="A7033" i="6"/>
  <c r="A7034" i="6"/>
  <c r="A7035" i="6"/>
  <c r="A7036" i="6"/>
  <c r="A7037" i="6"/>
  <c r="A7038" i="6"/>
  <c r="A7039" i="6"/>
  <c r="A7040" i="6"/>
  <c r="A7041" i="6"/>
  <c r="A7042" i="6"/>
  <c r="A7043" i="6"/>
  <c r="A7044" i="6"/>
  <c r="A7045" i="6"/>
  <c r="A7046" i="6"/>
  <c r="A7047" i="6"/>
  <c r="A7048" i="6"/>
  <c r="A7049" i="6"/>
  <c r="A7050" i="6"/>
  <c r="A7051" i="6"/>
  <c r="A7052" i="6"/>
  <c r="A7053" i="6"/>
  <c r="A7054" i="6"/>
  <c r="A7055" i="6"/>
  <c r="A7056" i="6"/>
  <c r="A7057" i="6"/>
  <c r="A7058" i="6"/>
  <c r="A7059" i="6"/>
  <c r="A7060" i="6"/>
  <c r="A7061" i="6"/>
  <c r="A7062" i="6"/>
  <c r="A7063" i="6"/>
  <c r="A7064" i="6"/>
  <c r="A7065" i="6"/>
  <c r="A7066" i="6"/>
  <c r="A7067" i="6"/>
  <c r="A7068" i="6"/>
  <c r="A7069" i="6"/>
  <c r="A7070" i="6"/>
  <c r="A7071" i="6"/>
  <c r="A7072" i="6"/>
  <c r="A7073" i="6"/>
  <c r="A7074" i="6"/>
  <c r="A7075" i="6"/>
  <c r="A7076" i="6"/>
  <c r="A7077" i="6"/>
  <c r="A7078" i="6"/>
  <c r="A7079" i="6"/>
  <c r="A7080" i="6"/>
  <c r="A7081" i="6"/>
  <c r="A7082" i="6"/>
  <c r="A7083" i="6"/>
  <c r="A7084" i="6"/>
  <c r="A7085" i="6"/>
  <c r="A7086" i="6"/>
  <c r="A7087" i="6"/>
  <c r="A7088" i="6"/>
  <c r="A7089" i="6"/>
  <c r="A7090" i="6"/>
  <c r="A7091" i="6"/>
  <c r="A7092" i="6"/>
  <c r="A7093" i="6"/>
  <c r="A7094" i="6"/>
  <c r="A7095" i="6"/>
  <c r="A7096" i="6"/>
  <c r="A7097" i="6"/>
  <c r="A7098" i="6"/>
  <c r="A7099" i="6"/>
  <c r="A7100" i="6"/>
  <c r="A7101" i="6"/>
  <c r="A7102" i="6"/>
  <c r="A7103" i="6"/>
  <c r="A7104" i="6"/>
  <c r="A7105" i="6"/>
  <c r="A7106" i="6"/>
  <c r="A7107" i="6"/>
  <c r="A7108" i="6"/>
  <c r="A7109" i="6"/>
  <c r="A7110" i="6"/>
  <c r="A7111" i="6"/>
  <c r="A7112" i="6"/>
  <c r="A7113" i="6"/>
  <c r="A7114" i="6"/>
  <c r="A7115" i="6"/>
  <c r="A7116" i="6"/>
  <c r="A7117" i="6"/>
  <c r="A7118" i="6"/>
  <c r="A7119" i="6"/>
  <c r="A7120" i="6"/>
  <c r="A7121" i="6"/>
  <c r="A7122" i="6"/>
  <c r="A7123" i="6"/>
  <c r="A7124" i="6"/>
  <c r="A7125" i="6"/>
  <c r="A7126" i="6"/>
  <c r="A7127" i="6"/>
  <c r="A7128" i="6"/>
  <c r="A7129" i="6"/>
  <c r="A7130" i="6"/>
  <c r="A7131" i="6"/>
  <c r="A7132" i="6"/>
  <c r="A7133" i="6"/>
  <c r="A7134" i="6"/>
  <c r="A7135" i="6"/>
  <c r="A7136" i="6"/>
  <c r="A7137" i="6"/>
  <c r="A7138" i="6"/>
  <c r="A7139" i="6"/>
  <c r="A7140" i="6"/>
  <c r="A7141" i="6"/>
  <c r="A7142" i="6"/>
  <c r="A7143" i="6"/>
  <c r="A7144" i="6"/>
  <c r="A7145" i="6"/>
  <c r="A7146" i="6"/>
  <c r="A7147" i="6"/>
  <c r="A7148" i="6"/>
  <c r="A7149" i="6"/>
  <c r="A7150" i="6"/>
  <c r="A7151" i="6"/>
  <c r="A7152" i="6"/>
  <c r="A7153" i="6"/>
  <c r="A7154" i="6"/>
  <c r="A7155" i="6"/>
  <c r="A7156" i="6"/>
  <c r="A7157" i="6"/>
  <c r="A7158" i="6"/>
  <c r="A7159" i="6"/>
  <c r="A7160" i="6"/>
  <c r="A7161" i="6"/>
  <c r="A7162" i="6"/>
  <c r="A7163" i="6"/>
  <c r="A7164" i="6"/>
  <c r="A7165" i="6"/>
  <c r="A7166" i="6"/>
  <c r="A7167" i="6"/>
  <c r="A7168" i="6"/>
  <c r="A7169" i="6"/>
  <c r="A7170" i="6"/>
  <c r="A7171" i="6"/>
  <c r="A7172" i="6"/>
  <c r="A7173" i="6"/>
  <c r="A7174" i="6"/>
  <c r="A7175" i="6"/>
  <c r="A7176" i="6"/>
  <c r="A7177" i="6"/>
  <c r="A7178" i="6"/>
  <c r="A7179" i="6"/>
  <c r="A7180" i="6"/>
  <c r="A7181" i="6"/>
  <c r="A7182" i="6"/>
  <c r="A7183" i="6"/>
  <c r="A7184" i="6"/>
  <c r="A7185" i="6"/>
  <c r="A7186" i="6"/>
  <c r="A7187" i="6"/>
  <c r="A7188" i="6"/>
  <c r="A7189" i="6"/>
  <c r="A7190" i="6"/>
  <c r="A7191" i="6"/>
  <c r="A7192" i="6"/>
  <c r="A7193" i="6"/>
  <c r="A7194" i="6"/>
  <c r="A7195" i="6"/>
  <c r="A7196" i="6"/>
  <c r="A7197" i="6"/>
  <c r="A7198" i="6"/>
  <c r="A7199" i="6"/>
  <c r="A7200" i="6"/>
  <c r="A7201" i="6"/>
  <c r="A7202" i="6"/>
  <c r="A7203" i="6"/>
  <c r="A7204" i="6"/>
  <c r="A7205" i="6"/>
  <c r="A7206" i="6"/>
  <c r="A7207" i="6"/>
  <c r="A7208" i="6"/>
  <c r="A7209" i="6"/>
  <c r="A7210" i="6"/>
  <c r="A7211" i="6"/>
  <c r="A7212" i="6"/>
  <c r="A7213" i="6"/>
  <c r="A7214" i="6"/>
  <c r="A7215" i="6"/>
  <c r="A7216" i="6"/>
  <c r="A7217" i="6"/>
  <c r="A7218" i="6"/>
  <c r="A7219" i="6"/>
  <c r="A7220" i="6"/>
  <c r="A7221" i="6"/>
  <c r="A7222" i="6"/>
  <c r="A7223" i="6"/>
  <c r="A7224" i="6"/>
  <c r="A7225" i="6"/>
  <c r="A7226" i="6"/>
  <c r="A7227" i="6"/>
  <c r="A7228" i="6"/>
  <c r="A7229" i="6"/>
  <c r="A7230" i="6"/>
  <c r="A7231" i="6"/>
  <c r="A7232" i="6"/>
  <c r="A7233" i="6"/>
  <c r="A7234" i="6"/>
  <c r="A7235" i="6"/>
  <c r="A7236" i="6"/>
  <c r="A7237" i="6"/>
  <c r="A7238" i="6"/>
  <c r="A7239" i="6"/>
  <c r="A7240" i="6"/>
  <c r="A7241" i="6"/>
  <c r="A7242" i="6"/>
  <c r="A7243" i="6"/>
  <c r="A7244" i="6"/>
  <c r="A7245" i="6"/>
  <c r="A7246" i="6"/>
  <c r="A7247" i="6"/>
  <c r="A7248" i="6"/>
  <c r="A7249" i="6"/>
  <c r="A7250" i="6"/>
  <c r="A7251" i="6"/>
  <c r="A7252" i="6"/>
  <c r="A7253" i="6"/>
  <c r="A7254" i="6"/>
  <c r="A7255" i="6"/>
  <c r="A7256" i="6"/>
  <c r="A7257" i="6"/>
  <c r="A7258" i="6"/>
  <c r="A7259" i="6"/>
  <c r="A7260" i="6"/>
  <c r="A7261" i="6"/>
  <c r="A7262" i="6"/>
  <c r="A7263" i="6"/>
  <c r="A7264" i="6"/>
  <c r="A7265" i="6"/>
  <c r="A7266" i="6"/>
  <c r="A7267" i="6"/>
  <c r="A7268" i="6"/>
  <c r="A7269" i="6"/>
  <c r="A7270" i="6"/>
  <c r="A7271" i="6"/>
  <c r="A7272" i="6"/>
  <c r="A7273" i="6"/>
  <c r="A7274" i="6"/>
  <c r="A7275" i="6"/>
  <c r="A7276" i="6"/>
  <c r="A7277" i="6"/>
  <c r="A7278" i="6"/>
  <c r="A7279" i="6"/>
  <c r="A7280" i="6"/>
  <c r="A7281" i="6"/>
  <c r="A7282" i="6"/>
  <c r="A7283" i="6"/>
  <c r="A7284" i="6"/>
  <c r="A7285" i="6"/>
  <c r="A7286" i="6"/>
  <c r="A7287" i="6"/>
  <c r="A7288" i="6"/>
  <c r="A7289" i="6"/>
  <c r="A7290" i="6"/>
  <c r="A7291" i="6"/>
  <c r="A7292" i="6"/>
  <c r="A7293" i="6"/>
  <c r="A7294" i="6"/>
  <c r="A7295" i="6"/>
  <c r="A7296" i="6"/>
  <c r="A7297" i="6"/>
  <c r="A7298" i="6"/>
  <c r="A7299" i="6"/>
  <c r="A7300" i="6"/>
  <c r="A7301" i="6"/>
  <c r="A7302" i="6"/>
  <c r="A7303" i="6"/>
  <c r="A7304" i="6"/>
  <c r="A7305" i="6"/>
  <c r="A7306" i="6"/>
  <c r="A7307" i="6"/>
  <c r="A7308" i="6"/>
  <c r="A7309" i="6"/>
  <c r="A7310" i="6"/>
  <c r="A7311" i="6"/>
  <c r="A7312" i="6"/>
  <c r="A7313" i="6"/>
  <c r="A7314" i="6"/>
  <c r="A7315" i="6"/>
  <c r="A7316" i="6"/>
  <c r="A7317" i="6"/>
  <c r="A7318" i="6"/>
  <c r="A7319" i="6"/>
  <c r="A7320" i="6"/>
  <c r="A7321" i="6"/>
  <c r="A7322" i="6"/>
  <c r="A7323" i="6"/>
  <c r="A7324" i="6"/>
  <c r="A7325" i="6"/>
  <c r="A7326" i="6"/>
  <c r="A7327" i="6"/>
  <c r="A7328" i="6"/>
  <c r="A7329" i="6"/>
  <c r="A7330" i="6"/>
  <c r="A7331" i="6"/>
  <c r="A7332" i="6"/>
  <c r="A7333" i="6"/>
  <c r="A7334" i="6"/>
  <c r="A7335" i="6"/>
  <c r="A7336" i="6"/>
  <c r="A7337" i="6"/>
  <c r="A7338" i="6"/>
  <c r="A7339" i="6"/>
  <c r="A7340" i="6"/>
  <c r="A7341" i="6"/>
  <c r="A7342" i="6"/>
  <c r="A7343" i="6"/>
  <c r="A7344" i="6"/>
  <c r="A7345" i="6"/>
  <c r="A7346" i="6"/>
  <c r="A7347" i="6"/>
  <c r="A7348" i="6"/>
  <c r="A7349" i="6"/>
  <c r="A7350" i="6"/>
  <c r="A7351" i="6"/>
  <c r="A7352" i="6"/>
  <c r="A7353" i="6"/>
  <c r="A7354" i="6"/>
  <c r="A7355" i="6"/>
  <c r="A7356" i="6"/>
  <c r="A7357" i="6"/>
  <c r="A7358" i="6"/>
  <c r="A7359" i="6"/>
  <c r="A7360" i="6"/>
  <c r="A7361" i="6"/>
  <c r="A7362" i="6"/>
  <c r="A7363" i="6"/>
  <c r="A7364" i="6"/>
  <c r="A7365" i="6"/>
  <c r="A7366" i="6"/>
  <c r="A7367" i="6"/>
  <c r="A7368" i="6"/>
  <c r="A7369" i="6"/>
  <c r="A7370" i="6"/>
  <c r="A7371" i="6"/>
  <c r="A7372" i="6"/>
  <c r="A7373" i="6"/>
  <c r="A7374" i="6"/>
  <c r="A7375" i="6"/>
  <c r="A7376" i="6"/>
  <c r="A7377" i="6"/>
  <c r="A7378" i="6"/>
  <c r="A7379" i="6"/>
  <c r="A7380" i="6"/>
  <c r="A7381" i="6"/>
  <c r="A7382" i="6"/>
  <c r="A7383" i="6"/>
  <c r="A7384" i="6"/>
  <c r="A7385" i="6"/>
  <c r="A7386" i="6"/>
  <c r="A7387" i="6"/>
  <c r="A7388" i="6"/>
  <c r="A7389" i="6"/>
  <c r="A7390" i="6"/>
  <c r="A7391" i="6"/>
  <c r="A7392" i="6"/>
  <c r="A7393" i="6"/>
  <c r="A7394" i="6"/>
  <c r="A7395" i="6"/>
  <c r="A7396" i="6"/>
  <c r="A7397" i="6"/>
  <c r="A7398" i="6"/>
  <c r="A7399" i="6"/>
  <c r="A7400" i="6"/>
  <c r="A7401" i="6"/>
  <c r="A7402" i="6"/>
  <c r="A7403" i="6"/>
  <c r="A7404" i="6"/>
  <c r="A7405" i="6"/>
  <c r="A7406" i="6"/>
  <c r="A7407" i="6"/>
  <c r="A7408" i="6"/>
  <c r="A7409" i="6"/>
  <c r="A7410" i="6"/>
  <c r="A7411" i="6"/>
  <c r="A7412" i="6"/>
  <c r="A7413" i="6"/>
  <c r="A7414" i="6"/>
  <c r="A7415" i="6"/>
  <c r="A7416" i="6"/>
  <c r="A7417" i="6"/>
  <c r="A7418" i="6"/>
  <c r="A7419" i="6"/>
  <c r="A7420" i="6"/>
  <c r="A7421" i="6"/>
  <c r="A7422" i="6"/>
  <c r="A7423" i="6"/>
  <c r="A7424" i="6"/>
  <c r="A7425" i="6"/>
  <c r="A7426" i="6"/>
  <c r="A7427" i="6"/>
  <c r="A7428" i="6"/>
  <c r="A7429" i="6"/>
  <c r="A7430" i="6"/>
  <c r="A7431" i="6"/>
  <c r="A7432" i="6"/>
  <c r="A7433" i="6"/>
  <c r="A7434" i="6"/>
  <c r="A7435" i="6"/>
  <c r="A7436" i="6"/>
  <c r="A7437" i="6"/>
  <c r="A7438" i="6"/>
  <c r="A7439" i="6"/>
  <c r="A7440" i="6"/>
  <c r="A7441" i="6"/>
  <c r="A7442" i="6"/>
  <c r="A7443" i="6"/>
  <c r="A7444" i="6"/>
  <c r="A7445" i="6"/>
  <c r="A7446" i="6"/>
  <c r="A7447" i="6"/>
  <c r="A7448" i="6"/>
  <c r="A7449" i="6"/>
  <c r="A7450" i="6"/>
  <c r="A7451" i="6"/>
  <c r="A7452" i="6"/>
  <c r="A7453" i="6"/>
  <c r="A7454" i="6"/>
  <c r="A7455" i="6"/>
  <c r="A7456" i="6"/>
  <c r="A7457" i="6"/>
  <c r="A7458" i="6"/>
  <c r="A7459" i="6"/>
  <c r="A7460" i="6"/>
  <c r="A7461" i="6"/>
  <c r="A7462" i="6"/>
  <c r="A7463" i="6"/>
  <c r="A7464" i="6"/>
  <c r="A7465" i="6"/>
  <c r="A7466" i="6"/>
  <c r="A7467" i="6"/>
  <c r="A7468" i="6"/>
  <c r="A7469" i="6"/>
  <c r="A7470" i="6"/>
  <c r="A7471" i="6"/>
  <c r="A7472" i="6"/>
  <c r="A7473" i="6"/>
  <c r="A7474" i="6"/>
  <c r="A7475" i="6"/>
  <c r="A7476" i="6"/>
  <c r="A7477" i="6"/>
  <c r="A7478" i="6"/>
  <c r="A7479" i="6"/>
  <c r="A7480" i="6"/>
  <c r="A7481" i="6"/>
  <c r="A7482" i="6"/>
  <c r="A7483" i="6"/>
  <c r="A7484" i="6"/>
  <c r="A7485" i="6"/>
  <c r="A7486" i="6"/>
  <c r="A7487" i="6"/>
  <c r="A7488" i="6"/>
  <c r="A7489" i="6"/>
  <c r="A7490" i="6"/>
  <c r="A7491" i="6"/>
  <c r="A7492" i="6"/>
  <c r="A7493" i="6"/>
  <c r="A7494" i="6"/>
  <c r="A7495" i="6"/>
  <c r="A7496" i="6"/>
  <c r="A7497" i="6"/>
  <c r="A7498" i="6"/>
  <c r="A7499" i="6"/>
  <c r="A7500" i="6"/>
  <c r="A7501" i="6"/>
  <c r="A7502" i="6"/>
  <c r="A7503" i="6"/>
  <c r="A7504" i="6"/>
  <c r="A7505" i="6"/>
  <c r="A7506" i="6"/>
  <c r="A7507" i="6"/>
  <c r="A7508" i="6"/>
  <c r="A7509" i="6"/>
  <c r="A7510" i="6"/>
  <c r="A7511" i="6"/>
  <c r="A7512" i="6"/>
  <c r="A7513" i="6"/>
  <c r="A7514" i="6"/>
  <c r="A7515" i="6"/>
  <c r="A7516" i="6"/>
  <c r="A7517" i="6"/>
  <c r="A7518" i="6"/>
  <c r="A7519" i="6"/>
  <c r="A7520" i="6"/>
  <c r="A7521" i="6"/>
  <c r="A7522" i="6"/>
  <c r="A7523" i="6"/>
  <c r="A7524" i="6"/>
  <c r="A7525" i="6"/>
  <c r="A7526" i="6"/>
  <c r="A7527" i="6"/>
  <c r="A7528" i="6"/>
  <c r="A7529" i="6"/>
  <c r="A7530" i="6"/>
  <c r="A7531" i="6"/>
  <c r="A7532" i="6"/>
  <c r="A7533" i="6"/>
  <c r="A7534" i="6"/>
  <c r="A7535" i="6"/>
  <c r="A7536" i="6"/>
  <c r="A7537" i="6"/>
  <c r="A7538" i="6"/>
  <c r="A7539" i="6"/>
  <c r="A7540" i="6"/>
  <c r="A7541" i="6"/>
  <c r="A7542" i="6"/>
  <c r="A7543" i="6"/>
  <c r="A7544" i="6"/>
  <c r="A7545" i="6"/>
  <c r="A7546" i="6"/>
  <c r="A7547" i="6"/>
  <c r="A7548" i="6"/>
  <c r="A7549" i="6"/>
  <c r="A7550" i="6"/>
  <c r="A7551" i="6"/>
  <c r="A7552" i="6"/>
  <c r="A7553" i="6"/>
  <c r="A7554" i="6"/>
  <c r="A7555" i="6"/>
  <c r="A7556" i="6"/>
  <c r="A7557" i="6"/>
  <c r="A7558" i="6"/>
  <c r="A7559" i="6"/>
  <c r="A7560" i="6"/>
  <c r="A7561" i="6"/>
  <c r="A7562" i="6"/>
  <c r="A7563" i="6"/>
  <c r="A7564" i="6"/>
  <c r="A7565" i="6"/>
  <c r="A7566" i="6"/>
  <c r="A7567" i="6"/>
  <c r="A7568" i="6"/>
  <c r="A7569" i="6"/>
  <c r="A7570" i="6"/>
  <c r="A7571" i="6"/>
  <c r="A7572" i="6"/>
  <c r="A7573" i="6"/>
  <c r="A7574" i="6"/>
  <c r="A7575" i="6"/>
  <c r="A7576" i="6"/>
  <c r="A7577" i="6"/>
  <c r="A7578" i="6"/>
  <c r="A7579" i="6"/>
  <c r="A7580" i="6"/>
  <c r="A7581" i="6"/>
  <c r="A7582" i="6"/>
  <c r="A7583" i="6"/>
  <c r="A7584" i="6"/>
  <c r="A7585" i="6"/>
  <c r="A7586" i="6"/>
  <c r="A7587" i="6"/>
  <c r="A7588" i="6"/>
  <c r="A7589" i="6"/>
  <c r="A7590" i="6"/>
  <c r="A7591" i="6"/>
  <c r="A7592" i="6"/>
  <c r="A7593" i="6"/>
  <c r="A7594" i="6"/>
  <c r="A7595" i="6"/>
  <c r="A7596" i="6"/>
  <c r="A7597" i="6"/>
  <c r="A7598" i="6"/>
  <c r="A7599" i="6"/>
  <c r="A7600" i="6"/>
  <c r="A7601" i="6"/>
  <c r="A7602" i="6"/>
  <c r="A7603" i="6"/>
  <c r="A7604" i="6"/>
  <c r="A7605" i="6"/>
  <c r="A7606" i="6"/>
  <c r="A7607" i="6"/>
  <c r="A7608" i="6"/>
  <c r="A7609" i="6"/>
  <c r="A7610" i="6"/>
  <c r="A7611" i="6"/>
  <c r="A7612" i="6"/>
  <c r="A7613" i="6"/>
  <c r="A7614" i="6"/>
  <c r="A7615" i="6"/>
  <c r="A7616" i="6"/>
  <c r="A7617" i="6"/>
  <c r="A7618" i="6"/>
  <c r="A7619" i="6"/>
  <c r="A7620" i="6"/>
  <c r="A7621" i="6"/>
  <c r="A7622" i="6"/>
  <c r="A7623" i="6"/>
  <c r="A7624" i="6"/>
  <c r="A7625" i="6"/>
  <c r="A7626" i="6"/>
  <c r="A7627" i="6"/>
  <c r="A7628" i="6"/>
  <c r="A7629" i="6"/>
  <c r="A7630" i="6"/>
  <c r="A7631" i="6"/>
  <c r="A7632" i="6"/>
  <c r="A7633" i="6"/>
  <c r="A7634" i="6"/>
  <c r="A7635" i="6"/>
  <c r="A7636" i="6"/>
  <c r="A7637" i="6"/>
  <c r="A7638" i="6"/>
  <c r="A7639" i="6"/>
  <c r="A7640" i="6"/>
  <c r="A7641" i="6"/>
  <c r="A7642" i="6"/>
  <c r="A7643" i="6"/>
  <c r="A7644" i="6"/>
  <c r="A7645" i="6"/>
  <c r="A7646" i="6"/>
  <c r="A7647" i="6"/>
  <c r="A7648" i="6"/>
  <c r="A7649" i="6"/>
  <c r="A7650" i="6"/>
  <c r="A7651" i="6"/>
  <c r="A7652" i="6"/>
  <c r="A7653" i="6"/>
  <c r="A7654" i="6"/>
  <c r="A7655" i="6"/>
  <c r="A7656" i="6"/>
  <c r="A7657" i="6"/>
  <c r="A7658" i="6"/>
  <c r="A7659" i="6"/>
  <c r="A7660" i="6"/>
  <c r="A7661" i="6"/>
  <c r="A7662" i="6"/>
  <c r="A7663" i="6"/>
  <c r="A7664" i="6"/>
  <c r="A7665" i="6"/>
  <c r="A7666" i="6"/>
  <c r="A7667" i="6"/>
  <c r="A7668" i="6"/>
  <c r="A7669" i="6"/>
  <c r="A7670" i="6"/>
  <c r="A7671" i="6"/>
  <c r="A7672" i="6"/>
  <c r="A7673" i="6"/>
  <c r="A7674" i="6"/>
  <c r="A7675" i="6"/>
  <c r="A7676" i="6"/>
  <c r="A7677" i="6"/>
  <c r="A7678" i="6"/>
  <c r="A7679" i="6"/>
  <c r="A7680" i="6"/>
  <c r="A7681" i="6"/>
  <c r="A7682" i="6"/>
  <c r="A7683" i="6"/>
  <c r="A7684" i="6"/>
  <c r="A7685" i="6"/>
  <c r="A7686" i="6"/>
  <c r="A7687" i="6"/>
  <c r="A7688" i="6"/>
  <c r="A7689" i="6"/>
  <c r="A7690" i="6"/>
  <c r="A7691" i="6"/>
  <c r="A7692" i="6"/>
  <c r="A7693" i="6"/>
  <c r="A7694" i="6"/>
  <c r="A7695" i="6"/>
  <c r="A7696" i="6"/>
  <c r="A7697" i="6"/>
  <c r="A7698" i="6"/>
  <c r="A7699" i="6"/>
  <c r="A7700" i="6"/>
  <c r="A7701" i="6"/>
  <c r="A7702" i="6"/>
  <c r="A7703" i="6"/>
  <c r="A7704" i="6"/>
  <c r="A7705" i="6"/>
  <c r="A7706" i="6"/>
  <c r="A7707" i="6"/>
  <c r="A7708" i="6"/>
  <c r="A7709" i="6"/>
  <c r="A7710" i="6"/>
  <c r="A7711" i="6"/>
  <c r="A7712" i="6"/>
  <c r="A7713" i="6"/>
  <c r="A7714" i="6"/>
  <c r="A7715" i="6"/>
  <c r="A7716" i="6"/>
  <c r="A7717" i="6"/>
  <c r="A7718" i="6"/>
  <c r="A7719" i="6"/>
  <c r="A7720" i="6"/>
  <c r="A7721" i="6"/>
  <c r="A7722" i="6"/>
  <c r="A7723" i="6"/>
  <c r="A7724" i="6"/>
  <c r="A7725" i="6"/>
  <c r="A7726" i="6"/>
  <c r="A7727" i="6"/>
  <c r="A7728" i="6"/>
  <c r="A7729" i="6"/>
  <c r="A7730" i="6"/>
  <c r="A7731" i="6"/>
  <c r="A7732" i="6"/>
  <c r="A7733" i="6"/>
  <c r="A7734" i="6"/>
  <c r="A7735" i="6"/>
  <c r="A7736" i="6"/>
  <c r="A7737" i="6"/>
  <c r="A7738" i="6"/>
  <c r="A7739" i="6"/>
  <c r="A7740" i="6"/>
  <c r="A7741" i="6"/>
  <c r="A7742" i="6"/>
  <c r="A7743" i="6"/>
  <c r="A7744" i="6"/>
  <c r="A7745" i="6"/>
  <c r="A7746" i="6"/>
  <c r="A7747" i="6"/>
  <c r="A7748" i="6"/>
  <c r="A7749" i="6"/>
  <c r="A7750" i="6"/>
  <c r="A7751" i="6"/>
  <c r="A7752" i="6"/>
  <c r="A7753" i="6"/>
  <c r="A7754" i="6"/>
  <c r="A7755" i="6"/>
  <c r="A7756" i="6"/>
  <c r="A7757" i="6"/>
  <c r="A7758" i="6"/>
  <c r="A7759" i="6"/>
  <c r="A7760" i="6"/>
  <c r="A7761" i="6"/>
  <c r="A7762" i="6"/>
  <c r="A7763" i="6"/>
  <c r="A7764" i="6"/>
  <c r="A7765" i="6"/>
  <c r="A7766" i="6"/>
  <c r="A7767" i="6"/>
  <c r="A7768" i="6"/>
  <c r="A7769" i="6"/>
  <c r="A7770" i="6"/>
  <c r="A7771" i="6"/>
  <c r="A7772" i="6"/>
  <c r="A7773" i="6"/>
  <c r="A7774" i="6"/>
  <c r="A7775" i="6"/>
  <c r="A7776" i="6"/>
  <c r="A7777" i="6"/>
  <c r="A7778" i="6"/>
  <c r="A7779" i="6"/>
  <c r="A7780" i="6"/>
  <c r="A7781" i="6"/>
  <c r="A7782" i="6"/>
  <c r="A7783" i="6"/>
  <c r="A7784" i="6"/>
  <c r="A7785" i="6"/>
  <c r="A7786" i="6"/>
  <c r="A7787" i="6"/>
  <c r="A7788" i="6"/>
  <c r="A7789" i="6"/>
  <c r="A7790" i="6"/>
  <c r="A7791" i="6"/>
  <c r="A7792" i="6"/>
  <c r="A7793" i="6"/>
  <c r="A7794" i="6"/>
  <c r="A7795" i="6"/>
  <c r="A7796" i="6"/>
  <c r="A7797" i="6"/>
  <c r="A7798" i="6"/>
  <c r="A7799" i="6"/>
  <c r="A7800" i="6"/>
  <c r="A7801" i="6"/>
  <c r="A7802" i="6"/>
  <c r="A7803" i="6"/>
  <c r="A7804" i="6"/>
  <c r="A7805" i="6"/>
  <c r="A7806" i="6"/>
  <c r="A7807" i="6"/>
  <c r="A7808" i="6"/>
  <c r="A7809" i="6"/>
  <c r="A7810" i="6"/>
  <c r="A7811" i="6"/>
  <c r="A7812" i="6"/>
  <c r="A7813" i="6"/>
  <c r="A7814" i="6"/>
  <c r="A7815" i="6"/>
  <c r="A7816" i="6"/>
  <c r="A7817" i="6"/>
  <c r="A7818" i="6"/>
  <c r="A7819" i="6"/>
  <c r="A7820" i="6"/>
  <c r="A7821" i="6"/>
  <c r="A7822" i="6"/>
  <c r="A7823" i="6"/>
  <c r="A7824" i="6"/>
  <c r="A7825" i="6"/>
  <c r="A7826" i="6"/>
  <c r="A7827" i="6"/>
  <c r="A7828" i="6"/>
  <c r="A7829" i="6"/>
  <c r="A7830" i="6"/>
  <c r="A7831" i="6"/>
  <c r="A7832" i="6"/>
  <c r="A7833" i="6"/>
  <c r="A7834" i="6"/>
  <c r="A7835" i="6"/>
  <c r="A7836" i="6"/>
  <c r="A7837" i="6"/>
  <c r="A7838" i="6"/>
  <c r="A7839" i="6"/>
  <c r="A7840" i="6"/>
  <c r="A7841" i="6"/>
  <c r="A7842" i="6"/>
  <c r="A7843" i="6"/>
  <c r="A7844" i="6"/>
  <c r="A7845" i="6"/>
  <c r="A7846" i="6"/>
  <c r="A7847" i="6"/>
  <c r="A7848" i="6"/>
  <c r="A7849" i="6"/>
  <c r="A7850" i="6"/>
  <c r="A7851" i="6"/>
  <c r="A7852" i="6"/>
  <c r="A7853" i="6"/>
  <c r="A7854" i="6"/>
  <c r="A7855" i="6"/>
  <c r="A7856" i="6"/>
  <c r="A7857" i="6"/>
  <c r="A7858" i="6"/>
  <c r="A7859" i="6"/>
  <c r="A7860" i="6"/>
  <c r="A7861" i="6"/>
  <c r="A7862" i="6"/>
  <c r="A7863" i="6"/>
  <c r="A7864" i="6"/>
  <c r="A7865" i="6"/>
  <c r="A7866" i="6"/>
  <c r="A7867" i="6"/>
  <c r="A7868" i="6"/>
  <c r="A7869" i="6"/>
  <c r="A7870" i="6"/>
  <c r="A7871" i="6"/>
  <c r="A7872" i="6"/>
  <c r="A7873" i="6"/>
  <c r="A7874" i="6"/>
  <c r="A7875" i="6"/>
  <c r="A7876" i="6"/>
  <c r="A7877" i="6"/>
  <c r="A7878" i="6"/>
  <c r="A7879" i="6"/>
  <c r="A7880" i="6"/>
  <c r="A7881" i="6"/>
  <c r="A7882" i="6"/>
  <c r="A7883" i="6"/>
  <c r="A7884" i="6"/>
  <c r="A7885" i="6"/>
  <c r="A7886" i="6"/>
  <c r="A7887" i="6"/>
  <c r="A7888" i="6"/>
  <c r="A7889" i="6"/>
  <c r="A7890" i="6"/>
  <c r="A7891" i="6"/>
  <c r="A7892" i="6"/>
  <c r="A7893" i="6"/>
  <c r="A7894" i="6"/>
  <c r="A7895" i="6"/>
  <c r="A7896" i="6"/>
  <c r="A7897" i="6"/>
  <c r="A7898" i="6"/>
  <c r="A7899" i="6"/>
  <c r="A7900" i="6"/>
  <c r="A7901" i="6"/>
  <c r="A7902" i="6"/>
  <c r="A7903" i="6"/>
  <c r="A7904" i="6"/>
  <c r="A7905" i="6"/>
  <c r="A7906" i="6"/>
  <c r="A7907" i="6"/>
  <c r="A7908" i="6"/>
  <c r="A7909" i="6"/>
  <c r="A7910" i="6"/>
  <c r="A7911" i="6"/>
  <c r="A7912" i="6"/>
  <c r="A7913" i="6"/>
  <c r="A7914" i="6"/>
  <c r="A7915" i="6"/>
  <c r="A7916" i="6"/>
  <c r="A7917" i="6"/>
  <c r="A7918" i="6"/>
  <c r="A7919" i="6"/>
  <c r="A7920" i="6"/>
  <c r="A7921" i="6"/>
  <c r="A7922" i="6"/>
  <c r="A7923" i="6"/>
  <c r="A7924" i="6"/>
  <c r="A7925" i="6"/>
  <c r="A7926" i="6"/>
  <c r="A7927" i="6"/>
  <c r="A7928" i="6"/>
  <c r="A7929" i="6"/>
  <c r="A7930" i="6"/>
  <c r="A7931" i="6"/>
  <c r="A7932" i="6"/>
  <c r="A7933" i="6"/>
  <c r="A7934" i="6"/>
  <c r="A7935" i="6"/>
  <c r="A7936" i="6"/>
  <c r="A7937" i="6"/>
  <c r="A7938" i="6"/>
  <c r="A7939" i="6"/>
  <c r="A7940" i="6"/>
  <c r="A7941" i="6"/>
  <c r="A7942" i="6"/>
  <c r="A7943" i="6"/>
  <c r="A7944" i="6"/>
  <c r="A7945" i="6"/>
  <c r="A7946" i="6"/>
  <c r="A7947" i="6"/>
  <c r="A7948" i="6"/>
  <c r="A7949" i="6"/>
  <c r="A7950" i="6"/>
  <c r="A7951" i="6"/>
  <c r="A7952" i="6"/>
  <c r="A7953" i="6"/>
  <c r="A7954" i="6"/>
  <c r="A7955" i="6"/>
  <c r="A7956" i="6"/>
  <c r="A7957" i="6"/>
  <c r="A7958" i="6"/>
  <c r="A7959" i="6"/>
  <c r="A7960" i="6"/>
  <c r="A7961" i="6"/>
  <c r="A7962" i="6"/>
  <c r="A7963" i="6"/>
  <c r="A7964" i="6"/>
  <c r="A7965" i="6"/>
  <c r="A7966" i="6"/>
  <c r="A7967" i="6"/>
  <c r="A7968" i="6"/>
  <c r="A7969" i="6"/>
  <c r="A7970" i="6"/>
  <c r="A7971" i="6"/>
  <c r="A7972" i="6"/>
  <c r="A7973" i="6"/>
  <c r="A7974" i="6"/>
  <c r="A7975" i="6"/>
  <c r="A7976" i="6"/>
  <c r="A7977" i="6"/>
  <c r="A7978" i="6"/>
  <c r="A7979" i="6"/>
  <c r="A7980" i="6"/>
  <c r="A7981" i="6"/>
  <c r="A7982" i="6"/>
  <c r="A7983" i="6"/>
  <c r="A7984" i="6"/>
  <c r="A7985" i="6"/>
  <c r="A7986" i="6"/>
  <c r="A7987" i="6"/>
  <c r="A7988" i="6"/>
  <c r="A7989" i="6"/>
  <c r="A7990" i="6"/>
  <c r="A7991" i="6"/>
  <c r="A7992" i="6"/>
  <c r="A7993" i="6"/>
  <c r="A7994" i="6"/>
  <c r="A7995" i="6"/>
  <c r="A7996" i="6"/>
  <c r="A7997" i="6"/>
  <c r="A7998" i="6"/>
  <c r="A7999" i="6"/>
  <c r="A8000" i="6"/>
  <c r="A8001" i="6"/>
  <c r="A8002" i="6"/>
  <c r="A8003" i="6"/>
  <c r="A8004" i="6"/>
  <c r="A8005" i="6"/>
  <c r="A8006" i="6"/>
  <c r="A8007" i="6"/>
  <c r="A8008" i="6"/>
  <c r="A8009" i="6"/>
  <c r="A8010" i="6"/>
  <c r="A8011" i="6"/>
  <c r="A8012" i="6"/>
  <c r="A8013" i="6"/>
  <c r="A8014" i="6"/>
  <c r="A8015" i="6"/>
  <c r="A8016" i="6"/>
  <c r="A8017" i="6"/>
  <c r="A8018" i="6"/>
  <c r="A8019" i="6"/>
  <c r="A8020" i="6"/>
  <c r="A8021" i="6"/>
  <c r="A8022" i="6"/>
  <c r="A8023" i="6"/>
  <c r="A8024" i="6"/>
  <c r="A8025" i="6"/>
  <c r="A8026" i="6"/>
  <c r="A8027" i="6"/>
  <c r="A8028" i="6"/>
  <c r="A8029" i="6"/>
  <c r="A8030" i="6"/>
  <c r="A8031" i="6"/>
  <c r="A8032" i="6"/>
  <c r="A8033" i="6"/>
  <c r="A8034" i="6"/>
  <c r="A8035" i="6"/>
  <c r="A8036" i="6"/>
  <c r="A8037" i="6"/>
  <c r="A8038" i="6"/>
  <c r="A8039" i="6"/>
  <c r="A8040" i="6"/>
  <c r="A8041" i="6"/>
  <c r="A8042" i="6"/>
  <c r="A8043" i="6"/>
  <c r="A8044" i="6"/>
  <c r="A8045" i="6"/>
  <c r="A8046" i="6"/>
  <c r="A8047" i="6"/>
  <c r="A8048" i="6"/>
  <c r="A8049" i="6"/>
  <c r="A8050" i="6"/>
  <c r="A8051" i="6"/>
  <c r="A8052" i="6"/>
  <c r="A8053" i="6"/>
  <c r="A8054" i="6"/>
  <c r="A8055" i="6"/>
  <c r="A8056" i="6"/>
  <c r="A8057" i="6"/>
  <c r="A8058" i="6"/>
  <c r="A8059" i="6"/>
  <c r="A8060" i="6"/>
  <c r="A8061" i="6"/>
  <c r="A8062" i="6"/>
  <c r="A8063" i="6"/>
  <c r="A8064" i="6"/>
  <c r="A8065" i="6"/>
  <c r="A8066" i="6"/>
  <c r="A8067" i="6"/>
  <c r="A8068" i="6"/>
  <c r="A8069" i="6"/>
  <c r="A8070" i="6"/>
  <c r="A8071" i="6"/>
  <c r="A8072" i="6"/>
  <c r="A8073" i="6"/>
  <c r="A8074" i="6"/>
  <c r="A8075" i="6"/>
  <c r="A8076" i="6"/>
  <c r="A8077" i="6"/>
  <c r="A8078" i="6"/>
  <c r="A8079" i="6"/>
  <c r="A8080" i="6"/>
  <c r="A8081" i="6"/>
  <c r="A8082" i="6"/>
  <c r="A8083" i="6"/>
  <c r="A8084" i="6"/>
  <c r="A8085" i="6"/>
  <c r="A8086" i="6"/>
  <c r="A8087" i="6"/>
  <c r="A8088" i="6"/>
  <c r="A8089" i="6"/>
  <c r="A8090" i="6"/>
  <c r="A8091" i="6"/>
  <c r="A8092" i="6"/>
  <c r="A8093" i="6"/>
  <c r="A8094" i="6"/>
  <c r="A8095" i="6"/>
  <c r="A8096" i="6"/>
  <c r="A8097" i="6"/>
  <c r="A8098" i="6"/>
  <c r="A8099" i="6"/>
  <c r="A8100" i="6"/>
  <c r="A8101" i="6"/>
  <c r="A8102" i="6"/>
  <c r="A8103" i="6"/>
  <c r="A8104" i="6"/>
  <c r="A8105" i="6"/>
  <c r="A8106" i="6"/>
  <c r="A8107" i="6"/>
  <c r="A8108" i="6"/>
  <c r="A8109" i="6"/>
  <c r="A8110" i="6"/>
  <c r="A8111" i="6"/>
  <c r="A8112" i="6"/>
  <c r="A8113" i="6"/>
  <c r="A8114" i="6"/>
  <c r="A8115" i="6"/>
  <c r="A8116" i="6"/>
  <c r="A8117" i="6"/>
  <c r="A8118" i="6"/>
  <c r="A8119" i="6"/>
  <c r="A8120" i="6"/>
  <c r="A8121" i="6"/>
  <c r="A8122" i="6"/>
  <c r="A8123" i="6"/>
  <c r="A8124" i="6"/>
  <c r="A8125" i="6"/>
  <c r="A8126" i="6"/>
  <c r="A8127" i="6"/>
  <c r="A8128" i="6"/>
  <c r="A8129" i="6"/>
  <c r="A8130" i="6"/>
  <c r="A8131" i="6"/>
  <c r="A8132" i="6"/>
  <c r="A8133" i="6"/>
  <c r="A8134" i="6"/>
  <c r="A8135" i="6"/>
  <c r="A8136" i="6"/>
  <c r="A8137" i="6"/>
  <c r="A8138" i="6"/>
  <c r="A8139" i="6"/>
  <c r="A8140" i="6"/>
  <c r="A8141" i="6"/>
  <c r="A8142" i="6"/>
  <c r="A8143" i="6"/>
  <c r="A8144" i="6"/>
  <c r="A8145" i="6"/>
  <c r="A8146" i="6"/>
  <c r="A8147" i="6"/>
  <c r="A8148" i="6"/>
  <c r="A8149" i="6"/>
  <c r="A8150" i="6"/>
  <c r="A8151" i="6"/>
  <c r="A8152" i="6"/>
  <c r="A8153" i="6"/>
  <c r="A8154" i="6"/>
  <c r="A8155" i="6"/>
  <c r="A8156" i="6"/>
  <c r="A8157" i="6"/>
  <c r="A8158" i="6"/>
  <c r="A8159" i="6"/>
  <c r="A8160" i="6"/>
  <c r="A8161" i="6"/>
  <c r="A8162" i="6"/>
  <c r="A8163" i="6"/>
  <c r="A8164" i="6"/>
  <c r="A8165" i="6"/>
  <c r="A8166" i="6"/>
  <c r="A8167" i="6"/>
  <c r="A8168" i="6"/>
  <c r="A8169" i="6"/>
  <c r="A8170" i="6"/>
  <c r="A8171" i="6"/>
  <c r="A8172" i="6"/>
  <c r="A8173" i="6"/>
  <c r="A8174" i="6"/>
  <c r="A8175" i="6"/>
  <c r="A8176" i="6"/>
  <c r="A8177" i="6"/>
  <c r="A8178" i="6"/>
  <c r="A8179" i="6"/>
  <c r="A8180" i="6"/>
  <c r="A8181" i="6"/>
  <c r="A8182" i="6"/>
  <c r="A8183" i="6"/>
  <c r="A8184" i="6"/>
  <c r="A8185" i="6"/>
  <c r="A8186" i="6"/>
  <c r="A8187" i="6"/>
  <c r="A8188" i="6"/>
  <c r="A8189" i="6"/>
  <c r="A8190" i="6"/>
  <c r="A8191" i="6"/>
  <c r="A8192" i="6"/>
  <c r="A8193" i="6"/>
  <c r="A8194" i="6"/>
  <c r="A8195" i="6"/>
  <c r="A8196" i="6"/>
  <c r="A8197" i="6"/>
  <c r="A8198" i="6"/>
  <c r="A8199" i="6"/>
  <c r="A8200" i="6"/>
  <c r="A8201" i="6"/>
  <c r="A8202" i="6"/>
  <c r="A8203" i="6"/>
  <c r="A8204" i="6"/>
  <c r="A8205" i="6"/>
  <c r="A8206" i="6"/>
  <c r="A8207" i="6"/>
  <c r="A8208" i="6"/>
  <c r="A8209" i="6"/>
  <c r="A8210" i="6"/>
  <c r="A8211" i="6"/>
  <c r="A8212" i="6"/>
  <c r="A8213" i="6"/>
  <c r="A8214" i="6"/>
  <c r="A8215" i="6"/>
  <c r="A8216" i="6"/>
  <c r="A8217" i="6"/>
  <c r="A8218" i="6"/>
  <c r="A8219" i="6"/>
  <c r="A8220" i="6"/>
  <c r="A8221" i="6"/>
  <c r="A8222" i="6"/>
  <c r="A8223" i="6"/>
  <c r="A8224" i="6"/>
  <c r="A8225" i="6"/>
  <c r="A8226" i="6"/>
  <c r="A8227" i="6"/>
  <c r="A8228" i="6"/>
  <c r="A8229" i="6"/>
  <c r="A8230" i="6"/>
  <c r="A8231" i="6"/>
  <c r="A8232" i="6"/>
  <c r="A8233" i="6"/>
  <c r="A8234" i="6"/>
  <c r="A8235" i="6"/>
  <c r="A8236" i="6"/>
  <c r="A8237" i="6"/>
  <c r="A8238" i="6"/>
  <c r="A8239" i="6"/>
  <c r="A8240" i="6"/>
  <c r="A8241" i="6"/>
  <c r="A8242" i="6"/>
  <c r="A8243" i="6"/>
  <c r="A8244" i="6"/>
  <c r="A8245" i="6"/>
  <c r="A8246" i="6"/>
  <c r="A8247" i="6"/>
  <c r="A8248" i="6"/>
  <c r="A8249" i="6"/>
  <c r="A8250" i="6"/>
  <c r="A8251" i="6"/>
  <c r="A8252" i="6"/>
  <c r="A8253" i="6"/>
  <c r="A8254" i="6"/>
  <c r="A8255" i="6"/>
  <c r="A8256" i="6"/>
  <c r="A8257" i="6"/>
  <c r="A8258" i="6"/>
  <c r="A8259" i="6"/>
  <c r="A8260" i="6"/>
  <c r="A8261" i="6"/>
  <c r="A8262" i="6"/>
  <c r="A8263" i="6"/>
  <c r="A8264" i="6"/>
  <c r="A8265" i="6"/>
  <c r="A8266" i="6"/>
  <c r="A8267" i="6"/>
  <c r="A8268" i="6"/>
  <c r="A8269" i="6"/>
  <c r="A8270" i="6"/>
  <c r="A8271" i="6"/>
  <c r="A8272" i="6"/>
  <c r="A8273" i="6"/>
  <c r="A8274" i="6"/>
  <c r="A8275" i="6"/>
  <c r="A8276" i="6"/>
  <c r="A8277" i="6"/>
  <c r="A8278" i="6"/>
  <c r="A8279" i="6"/>
  <c r="A8280" i="6"/>
  <c r="A8281" i="6"/>
  <c r="A8282" i="6"/>
  <c r="A8283" i="6"/>
  <c r="A8284" i="6"/>
  <c r="A8285" i="6"/>
  <c r="A8286" i="6"/>
  <c r="A8287" i="6"/>
  <c r="A8288" i="6"/>
  <c r="A8289" i="6"/>
  <c r="A8290" i="6"/>
  <c r="A8291" i="6"/>
  <c r="A8292" i="6"/>
  <c r="A8293" i="6"/>
  <c r="A8294" i="6"/>
  <c r="A8295" i="6"/>
  <c r="A8296" i="6"/>
  <c r="A8297" i="6"/>
  <c r="A8298" i="6"/>
  <c r="A8299" i="6"/>
  <c r="A8300" i="6"/>
  <c r="A8301" i="6"/>
  <c r="A8302" i="6"/>
  <c r="A8303" i="6"/>
  <c r="A8304" i="6"/>
  <c r="A8305" i="6"/>
  <c r="A8306" i="6"/>
  <c r="A8307" i="6"/>
  <c r="A8308" i="6"/>
  <c r="A8309" i="6"/>
  <c r="A8310" i="6"/>
  <c r="A8311" i="6"/>
  <c r="A8312" i="6"/>
  <c r="A8313" i="6"/>
  <c r="A8314" i="6"/>
  <c r="A8315" i="6"/>
  <c r="A8316" i="6"/>
  <c r="A8317" i="6"/>
  <c r="A8318" i="6"/>
  <c r="A8319" i="6"/>
  <c r="A8320" i="6"/>
  <c r="A8321" i="6"/>
  <c r="A8322" i="6"/>
  <c r="A8323" i="6"/>
  <c r="A8324" i="6"/>
  <c r="A8325" i="6"/>
  <c r="A8326" i="6"/>
  <c r="A8327" i="6"/>
  <c r="A8328" i="6"/>
  <c r="A8329" i="6"/>
  <c r="A8330" i="6"/>
  <c r="A8331" i="6"/>
  <c r="A8332" i="6"/>
  <c r="A8333" i="6"/>
  <c r="A8334" i="6"/>
  <c r="A8335" i="6"/>
  <c r="A8336" i="6"/>
  <c r="A8337" i="6"/>
  <c r="A8338" i="6"/>
  <c r="A8339" i="6"/>
  <c r="A8340" i="6"/>
  <c r="A8341" i="6"/>
  <c r="A8342" i="6"/>
  <c r="A8343" i="6"/>
  <c r="A8344" i="6"/>
  <c r="A8345" i="6"/>
  <c r="A8346" i="6"/>
  <c r="A8347" i="6"/>
  <c r="A8348" i="6"/>
  <c r="A8349" i="6"/>
  <c r="A8350" i="6"/>
  <c r="A8351" i="6"/>
  <c r="A8352" i="6"/>
  <c r="A8353" i="6"/>
  <c r="A8354" i="6"/>
  <c r="A8355" i="6"/>
  <c r="A8356" i="6"/>
  <c r="A8357" i="6"/>
  <c r="A8358" i="6"/>
  <c r="A8359" i="6"/>
  <c r="A8360" i="6"/>
  <c r="A8361" i="6"/>
  <c r="A8362" i="6"/>
  <c r="A8363" i="6"/>
  <c r="A8364" i="6"/>
  <c r="A8365" i="6"/>
  <c r="A8366" i="6"/>
  <c r="A8367" i="6"/>
  <c r="A8368" i="6"/>
  <c r="A8369" i="6"/>
  <c r="A8370" i="6"/>
  <c r="A8371" i="6"/>
  <c r="A8372" i="6"/>
  <c r="A8373" i="6"/>
  <c r="A8374" i="6"/>
  <c r="A8375" i="6"/>
  <c r="A8376" i="6"/>
  <c r="A8377" i="6"/>
  <c r="A8378" i="6"/>
  <c r="A8379" i="6"/>
  <c r="A8380" i="6"/>
  <c r="A8381" i="6"/>
  <c r="A8382" i="6"/>
  <c r="A8383" i="6"/>
  <c r="A8384" i="6"/>
  <c r="A8385" i="6"/>
  <c r="A8386" i="6"/>
  <c r="A8387" i="6"/>
  <c r="A8388" i="6"/>
  <c r="A8389" i="6"/>
  <c r="A8390" i="6"/>
  <c r="A8391" i="6"/>
  <c r="A8392" i="6"/>
  <c r="A8393" i="6"/>
  <c r="A8394" i="6"/>
  <c r="A8395" i="6"/>
  <c r="A8396" i="6"/>
  <c r="A8397" i="6"/>
  <c r="A8398" i="6"/>
  <c r="A8399" i="6"/>
  <c r="A8400" i="6"/>
  <c r="A8401" i="6"/>
  <c r="A8402" i="6"/>
  <c r="A8403" i="6"/>
  <c r="A8404" i="6"/>
  <c r="A8405" i="6"/>
  <c r="A8406" i="6"/>
  <c r="A8407" i="6"/>
  <c r="A8408" i="6"/>
  <c r="A8409" i="6"/>
  <c r="A8410" i="6"/>
  <c r="A8411" i="6"/>
  <c r="A8412" i="6"/>
  <c r="A8413" i="6"/>
  <c r="A8414" i="6"/>
  <c r="A8415" i="6"/>
  <c r="A8416" i="6"/>
  <c r="A8417" i="6"/>
  <c r="A8418" i="6"/>
  <c r="A8419" i="6"/>
  <c r="A8420" i="6"/>
  <c r="A8421" i="6"/>
  <c r="A8422" i="6"/>
  <c r="A8423" i="6"/>
  <c r="A8424" i="6"/>
  <c r="A8425" i="6"/>
  <c r="A8426" i="6"/>
  <c r="A8427" i="6"/>
  <c r="A8428" i="6"/>
  <c r="A8429" i="6"/>
  <c r="A8430" i="6"/>
  <c r="A8431" i="6"/>
  <c r="A8432" i="6"/>
  <c r="A8433" i="6"/>
  <c r="A8434" i="6"/>
  <c r="A8435" i="6"/>
  <c r="A8436" i="6"/>
  <c r="A8437" i="6"/>
  <c r="A8438" i="6"/>
  <c r="A8439" i="6"/>
  <c r="A8440" i="6"/>
  <c r="A8441" i="6"/>
  <c r="A8442" i="6"/>
  <c r="A8443" i="6"/>
  <c r="A8444" i="6"/>
  <c r="A8445" i="6"/>
  <c r="A8446" i="6"/>
  <c r="A8447" i="6"/>
  <c r="A8448" i="6"/>
  <c r="A8449" i="6"/>
  <c r="A8450" i="6"/>
  <c r="A8451" i="6"/>
  <c r="A8452" i="6"/>
  <c r="A8453" i="6"/>
  <c r="A8454" i="6"/>
  <c r="A8455" i="6"/>
  <c r="A8456" i="6"/>
  <c r="A8457" i="6"/>
  <c r="A8458" i="6"/>
  <c r="A8459" i="6"/>
  <c r="A8460" i="6"/>
  <c r="A8461" i="6"/>
  <c r="A8462" i="6"/>
  <c r="A8463" i="6"/>
  <c r="A8464" i="6"/>
  <c r="A8465" i="6"/>
  <c r="A8466" i="6"/>
  <c r="A8467" i="6"/>
  <c r="A8468" i="6"/>
  <c r="A8469" i="6"/>
  <c r="A8470" i="6"/>
  <c r="A8471" i="6"/>
  <c r="A8472" i="6"/>
  <c r="A8473" i="6"/>
  <c r="A8474" i="6"/>
  <c r="A8475" i="6"/>
  <c r="A8476" i="6"/>
  <c r="A8477" i="6"/>
  <c r="A8478" i="6"/>
  <c r="A8479" i="6"/>
  <c r="A8480" i="6"/>
  <c r="A8481" i="6"/>
  <c r="A8482" i="6"/>
  <c r="A8483" i="6"/>
  <c r="A8484" i="6"/>
  <c r="A8485" i="6"/>
  <c r="A8486" i="6"/>
  <c r="A8487" i="6"/>
  <c r="A8488" i="6"/>
  <c r="A8489" i="6"/>
  <c r="A8490" i="6"/>
  <c r="A8491" i="6"/>
  <c r="A8492" i="6"/>
  <c r="A8493" i="6"/>
  <c r="A8494" i="6"/>
  <c r="A8495" i="6"/>
  <c r="A8496" i="6"/>
  <c r="A8497" i="6"/>
  <c r="A8498" i="6"/>
  <c r="A8499" i="6"/>
  <c r="A8500" i="6"/>
  <c r="A8501" i="6"/>
  <c r="A8502" i="6"/>
  <c r="A8503" i="6"/>
  <c r="A8504" i="6"/>
  <c r="A8505" i="6"/>
  <c r="A8506" i="6"/>
  <c r="A8507" i="6"/>
  <c r="A8508" i="6"/>
  <c r="A8509" i="6"/>
  <c r="A8510" i="6"/>
  <c r="A8511" i="6"/>
  <c r="A8512" i="6"/>
  <c r="A8513" i="6"/>
  <c r="A8514" i="6"/>
  <c r="A8515" i="6"/>
  <c r="A8516" i="6"/>
  <c r="A8517" i="6"/>
  <c r="A8518" i="6"/>
  <c r="A8519" i="6"/>
  <c r="A8520" i="6"/>
  <c r="A8521" i="6"/>
  <c r="A8522" i="6"/>
  <c r="A8523" i="6"/>
  <c r="A8524" i="6"/>
  <c r="A8525" i="6"/>
  <c r="A8526" i="6"/>
  <c r="A8527" i="6"/>
  <c r="A8528" i="6"/>
  <c r="A8529" i="6"/>
  <c r="A8530" i="6"/>
  <c r="A8531" i="6"/>
  <c r="A8532" i="6"/>
  <c r="A8533" i="6"/>
  <c r="A8534" i="6"/>
  <c r="A8535" i="6"/>
  <c r="A8536" i="6"/>
  <c r="A8537" i="6"/>
  <c r="A8538" i="6"/>
  <c r="A8539" i="6"/>
  <c r="A8540" i="6"/>
  <c r="A8541" i="6"/>
  <c r="A8542" i="6"/>
  <c r="A8543" i="6"/>
  <c r="A8544" i="6"/>
  <c r="A8545" i="6"/>
  <c r="A8546" i="6"/>
  <c r="A8547" i="6"/>
  <c r="A8548" i="6"/>
  <c r="A8549" i="6"/>
  <c r="A8550" i="6"/>
  <c r="A8551" i="6"/>
  <c r="A8552" i="6"/>
  <c r="A8553" i="6"/>
  <c r="A8554" i="6"/>
  <c r="A8555" i="6"/>
  <c r="A8556" i="6"/>
  <c r="A8557" i="6"/>
  <c r="A8558" i="6"/>
  <c r="A8559" i="6"/>
  <c r="A8560" i="6"/>
  <c r="A8561" i="6"/>
  <c r="A8562" i="6"/>
  <c r="A8563" i="6"/>
  <c r="A8564" i="6"/>
  <c r="A8565" i="6"/>
  <c r="A8566" i="6"/>
  <c r="A8567" i="6"/>
  <c r="A8568" i="6"/>
  <c r="A8569" i="6"/>
  <c r="A8570" i="6"/>
  <c r="A8571" i="6"/>
  <c r="A8572" i="6"/>
  <c r="A8573" i="6"/>
  <c r="A8574" i="6"/>
  <c r="A8575" i="6"/>
  <c r="A8576" i="6"/>
  <c r="A8577" i="6"/>
  <c r="A8578" i="6"/>
  <c r="A8579" i="6"/>
  <c r="A8580" i="6"/>
  <c r="A8581" i="6"/>
  <c r="A8582" i="6"/>
  <c r="A8583" i="6"/>
  <c r="A8584" i="6"/>
  <c r="A8585" i="6"/>
  <c r="A8586" i="6"/>
  <c r="A8587" i="6"/>
  <c r="A8588" i="6"/>
  <c r="A8589" i="6"/>
  <c r="A8590" i="6"/>
  <c r="A8591" i="6"/>
  <c r="A8592" i="6"/>
  <c r="A8593" i="6"/>
  <c r="A8594" i="6"/>
  <c r="A8595" i="6"/>
  <c r="A8596" i="6"/>
  <c r="A8597" i="6"/>
  <c r="A8598" i="6"/>
  <c r="A8599" i="6"/>
  <c r="A8600" i="6"/>
  <c r="A8601" i="6"/>
  <c r="A8602" i="6"/>
  <c r="A8603" i="6"/>
  <c r="A8604" i="6"/>
  <c r="A8605" i="6"/>
  <c r="A8606" i="6"/>
  <c r="A8607" i="6"/>
  <c r="A8608" i="6"/>
  <c r="A8609" i="6"/>
  <c r="A8610" i="6"/>
  <c r="A8611" i="6"/>
  <c r="A8612" i="6"/>
  <c r="A8613" i="6"/>
  <c r="A8614" i="6"/>
  <c r="A8615" i="6"/>
  <c r="A8616" i="6"/>
  <c r="A8617" i="6"/>
  <c r="A8618" i="6"/>
  <c r="A8619" i="6"/>
  <c r="A8620" i="6"/>
  <c r="A8621" i="6"/>
  <c r="A8622" i="6"/>
  <c r="A8623" i="6"/>
  <c r="A8624" i="6"/>
  <c r="A8625" i="6"/>
  <c r="A8626" i="6"/>
  <c r="A8627" i="6"/>
  <c r="A8628" i="6"/>
  <c r="A8629" i="6"/>
  <c r="A8630" i="6"/>
  <c r="A8631" i="6"/>
  <c r="A8632" i="6"/>
  <c r="A8633" i="6"/>
  <c r="A8634" i="6"/>
  <c r="A8635" i="6"/>
  <c r="A8636" i="6"/>
  <c r="A8637" i="6"/>
  <c r="A8638" i="6"/>
  <c r="A8639" i="6"/>
  <c r="A8640" i="6"/>
  <c r="A8641" i="6"/>
  <c r="A8642" i="6"/>
  <c r="A8643" i="6"/>
  <c r="A8644" i="6"/>
  <c r="A8645" i="6"/>
  <c r="A8646" i="6"/>
  <c r="A8647" i="6"/>
  <c r="A8648" i="6"/>
  <c r="A8649" i="6"/>
  <c r="A8650" i="6"/>
  <c r="A8651" i="6"/>
  <c r="A8652" i="6"/>
  <c r="A8653" i="6"/>
  <c r="A8654" i="6"/>
  <c r="A8655" i="6"/>
  <c r="A8656" i="6"/>
  <c r="A8657" i="6"/>
  <c r="A8658" i="6"/>
  <c r="A8659" i="6"/>
  <c r="A8660" i="6"/>
  <c r="A8661" i="6"/>
  <c r="A8662" i="6"/>
  <c r="A8663" i="6"/>
  <c r="A8664" i="6"/>
  <c r="A8665" i="6"/>
  <c r="A8666" i="6"/>
  <c r="A8667" i="6"/>
  <c r="A8668" i="6"/>
  <c r="A8669" i="6"/>
  <c r="A8670" i="6"/>
  <c r="A8671" i="6"/>
  <c r="A8672" i="6"/>
  <c r="A8673" i="6"/>
  <c r="A8674" i="6"/>
  <c r="A8675" i="6"/>
  <c r="A8676" i="6"/>
  <c r="A8677" i="6"/>
  <c r="A8678" i="6"/>
  <c r="A8679" i="6"/>
  <c r="A8680" i="6"/>
  <c r="A8681" i="6"/>
  <c r="A8682" i="6"/>
  <c r="A8683" i="6"/>
  <c r="A8684" i="6"/>
  <c r="A8685" i="6"/>
  <c r="A8686" i="6"/>
  <c r="A8687" i="6"/>
  <c r="A8688" i="6"/>
  <c r="A8689" i="6"/>
  <c r="A8690" i="6"/>
  <c r="A8691" i="6"/>
  <c r="A8692" i="6"/>
  <c r="A8693" i="6"/>
  <c r="A8694" i="6"/>
  <c r="A8695" i="6"/>
  <c r="A8696" i="6"/>
  <c r="A8697" i="6"/>
  <c r="A8698" i="6"/>
  <c r="A8699" i="6"/>
  <c r="A8700" i="6"/>
  <c r="A8701" i="6"/>
  <c r="A8702" i="6"/>
  <c r="A8703" i="6"/>
  <c r="A8704" i="6"/>
  <c r="A8705" i="6"/>
  <c r="A8706" i="6"/>
  <c r="A8707" i="6"/>
  <c r="A8708" i="6"/>
  <c r="A8709" i="6"/>
  <c r="A8710" i="6"/>
  <c r="A8711" i="6"/>
  <c r="A8712" i="6"/>
  <c r="A8713" i="6"/>
  <c r="A8714" i="6"/>
  <c r="A8715" i="6"/>
  <c r="A8716" i="6"/>
  <c r="A8717" i="6"/>
  <c r="A8718" i="6"/>
  <c r="A8719" i="6"/>
  <c r="A8720" i="6"/>
  <c r="A8721" i="6"/>
  <c r="A8722" i="6"/>
  <c r="A8723" i="6"/>
  <c r="A8724" i="6"/>
  <c r="A8725" i="6"/>
  <c r="A8726" i="6"/>
  <c r="A8727" i="6"/>
  <c r="A8728" i="6"/>
  <c r="A8729" i="6"/>
  <c r="A8730" i="6"/>
  <c r="A8731" i="6"/>
  <c r="A8732" i="6"/>
  <c r="A8733" i="6"/>
  <c r="A8734" i="6"/>
  <c r="A8735" i="6"/>
  <c r="A8736" i="6"/>
  <c r="A8737" i="6"/>
  <c r="A8738" i="6"/>
  <c r="A8739" i="6"/>
  <c r="A8740" i="6"/>
  <c r="A8741" i="6"/>
  <c r="A8742" i="6"/>
  <c r="A8743" i="6"/>
  <c r="A8744" i="6"/>
  <c r="A8745" i="6"/>
  <c r="A8746" i="6"/>
  <c r="A8747" i="6"/>
  <c r="A8748" i="6"/>
  <c r="A8749" i="6"/>
  <c r="A8750" i="6"/>
  <c r="A8751" i="6"/>
  <c r="A8752" i="6"/>
  <c r="A8753" i="6"/>
  <c r="A8754" i="6"/>
  <c r="A8755" i="6"/>
  <c r="A8756" i="6"/>
  <c r="A8757" i="6"/>
  <c r="A8758" i="6"/>
  <c r="A8759" i="6"/>
  <c r="A8760" i="6"/>
  <c r="A8761" i="6"/>
  <c r="A8762" i="6"/>
  <c r="A8763" i="6"/>
  <c r="A8764" i="6"/>
  <c r="A8765" i="6"/>
  <c r="A8766" i="6"/>
  <c r="A8767" i="6"/>
  <c r="A8768" i="6"/>
  <c r="A8769" i="6"/>
  <c r="A8770" i="6"/>
  <c r="A8771" i="6"/>
  <c r="A8772" i="6"/>
  <c r="A8773" i="6"/>
  <c r="A8774" i="6"/>
  <c r="A8775" i="6"/>
  <c r="A8776" i="6"/>
  <c r="A8777" i="6"/>
  <c r="A8778" i="6"/>
  <c r="A8779" i="6"/>
  <c r="A8780" i="6"/>
  <c r="A8781" i="6"/>
  <c r="A8782" i="6"/>
  <c r="A8783" i="6"/>
  <c r="A8784" i="6"/>
  <c r="A8785" i="6"/>
  <c r="A8786" i="6"/>
  <c r="A8787" i="6"/>
  <c r="A8788" i="6"/>
  <c r="A8789" i="6"/>
  <c r="A8790" i="6"/>
  <c r="A8791" i="6"/>
  <c r="A8792" i="6"/>
  <c r="A8793" i="6"/>
  <c r="A8794" i="6"/>
  <c r="A8795" i="6"/>
  <c r="A8796" i="6"/>
  <c r="A8797" i="6"/>
  <c r="A8798" i="6"/>
  <c r="A8799" i="6"/>
  <c r="A8800" i="6"/>
  <c r="A8801" i="6"/>
  <c r="A8802" i="6"/>
  <c r="A8803" i="6"/>
  <c r="A8804" i="6"/>
  <c r="A8805" i="6"/>
  <c r="A8806" i="6"/>
  <c r="A8807" i="6"/>
  <c r="A8808" i="6"/>
  <c r="A8809" i="6"/>
  <c r="A8810" i="6"/>
  <c r="A8811" i="6"/>
  <c r="A8812" i="6"/>
  <c r="A8813" i="6"/>
  <c r="A8814" i="6"/>
  <c r="A8815" i="6"/>
  <c r="A8816" i="6"/>
  <c r="A8817" i="6"/>
  <c r="A8818" i="6"/>
  <c r="A8819" i="6"/>
  <c r="A8820" i="6"/>
  <c r="A8821" i="6"/>
  <c r="A8822" i="6"/>
  <c r="A8823" i="6"/>
  <c r="A8824" i="6"/>
  <c r="A8825" i="6"/>
  <c r="A8826" i="6"/>
  <c r="A8827" i="6"/>
  <c r="A8828" i="6"/>
  <c r="A8829" i="6"/>
  <c r="A8830" i="6"/>
  <c r="A8831" i="6"/>
  <c r="A8832" i="6"/>
  <c r="A8833" i="6"/>
  <c r="A8834" i="6"/>
  <c r="A8835" i="6"/>
  <c r="A8836" i="6"/>
  <c r="A8837" i="6"/>
  <c r="A8838" i="6"/>
  <c r="A8839" i="6"/>
  <c r="A8840" i="6"/>
  <c r="A8841" i="6"/>
  <c r="A8842" i="6"/>
  <c r="A8843" i="6"/>
  <c r="A8844" i="6"/>
  <c r="A8845" i="6"/>
  <c r="A8846" i="6"/>
  <c r="A8847" i="6"/>
  <c r="A8848" i="6"/>
  <c r="A8849" i="6"/>
  <c r="A8850" i="6"/>
  <c r="A8851" i="6"/>
  <c r="A8852" i="6"/>
  <c r="A8853" i="6"/>
  <c r="A8854" i="6"/>
  <c r="A8855" i="6"/>
  <c r="A8856" i="6"/>
  <c r="A8857" i="6"/>
  <c r="A8858" i="6"/>
  <c r="A8859" i="6"/>
  <c r="A8860" i="6"/>
  <c r="A8861" i="6"/>
  <c r="A8862" i="6"/>
  <c r="A8863" i="6"/>
  <c r="A8864" i="6"/>
  <c r="A8865" i="6"/>
  <c r="A8866" i="6"/>
  <c r="A8867" i="6"/>
  <c r="A8868" i="6"/>
  <c r="A8869" i="6"/>
  <c r="A8870" i="6"/>
  <c r="A8871" i="6"/>
  <c r="A8872" i="6"/>
  <c r="A8873" i="6"/>
  <c r="A8874" i="6"/>
  <c r="A8875" i="6"/>
  <c r="A8876" i="6"/>
  <c r="A8877" i="6"/>
  <c r="A8878" i="6"/>
  <c r="A8879" i="6"/>
  <c r="A8880" i="6"/>
  <c r="A8881" i="6"/>
  <c r="A8882" i="6"/>
  <c r="A8883" i="6"/>
  <c r="A8884" i="6"/>
  <c r="A8885" i="6"/>
  <c r="A8886" i="6"/>
  <c r="A8887" i="6"/>
  <c r="A8888" i="6"/>
  <c r="A8889" i="6"/>
  <c r="A8890" i="6"/>
  <c r="A8891" i="6"/>
  <c r="A8892" i="6"/>
  <c r="A8893" i="6"/>
  <c r="A8894" i="6"/>
  <c r="A8895" i="6"/>
  <c r="A8896" i="6"/>
  <c r="A8897" i="6"/>
  <c r="A8898" i="6"/>
  <c r="A8899" i="6"/>
  <c r="A8900" i="6"/>
  <c r="A8901" i="6"/>
  <c r="A8902" i="6"/>
  <c r="A8903" i="6"/>
  <c r="A8904" i="6"/>
  <c r="A8905" i="6"/>
  <c r="A8906" i="6"/>
  <c r="A8907" i="6"/>
  <c r="A8908" i="6"/>
  <c r="A8909" i="6"/>
  <c r="A8910" i="6"/>
  <c r="A8911" i="6"/>
  <c r="A8912" i="6"/>
  <c r="A8913" i="6"/>
  <c r="A8914" i="6"/>
  <c r="A8915" i="6"/>
  <c r="A8916" i="6"/>
  <c r="A8917" i="6"/>
  <c r="A8918" i="6"/>
  <c r="A8919" i="6"/>
  <c r="A8920" i="6"/>
  <c r="A8921" i="6"/>
  <c r="A8922" i="6"/>
  <c r="A8923" i="6"/>
  <c r="A8924" i="6"/>
  <c r="A8925" i="6"/>
  <c r="A8926" i="6"/>
  <c r="A8927" i="6"/>
  <c r="A8928" i="6"/>
  <c r="A8929" i="6"/>
  <c r="A8930" i="6"/>
  <c r="A8931" i="6"/>
  <c r="A8932" i="6"/>
  <c r="A8933" i="6"/>
  <c r="A8934" i="6"/>
  <c r="A8935" i="6"/>
  <c r="A8936" i="6"/>
  <c r="A8937" i="6"/>
  <c r="A8938" i="6"/>
  <c r="A8939" i="6"/>
  <c r="A8940" i="6"/>
  <c r="A8941" i="6"/>
  <c r="A8942" i="6"/>
  <c r="A8943" i="6"/>
  <c r="A8944" i="6"/>
  <c r="A8945" i="6"/>
  <c r="A8946" i="6"/>
  <c r="A8947" i="6"/>
  <c r="A8948" i="6"/>
  <c r="A8949" i="6"/>
  <c r="A8950" i="6"/>
  <c r="A8951" i="6"/>
  <c r="A8952" i="6"/>
  <c r="A8953" i="6"/>
  <c r="A8954" i="6"/>
  <c r="A8955" i="6"/>
  <c r="A8956" i="6"/>
  <c r="A8957" i="6"/>
  <c r="A8958" i="6"/>
  <c r="A8959" i="6"/>
  <c r="A8960" i="6"/>
  <c r="A8961" i="6"/>
  <c r="A8962" i="6"/>
  <c r="A8963" i="6"/>
  <c r="A8964" i="6"/>
  <c r="A8965" i="6"/>
  <c r="A8966" i="6"/>
  <c r="A8967" i="6"/>
  <c r="A8968" i="6"/>
  <c r="A8969" i="6"/>
  <c r="A8970" i="6"/>
  <c r="A8971" i="6"/>
  <c r="A8972" i="6"/>
  <c r="A8973" i="6"/>
  <c r="A8974" i="6"/>
  <c r="A8975" i="6"/>
  <c r="A8976" i="6"/>
  <c r="A8977" i="6"/>
  <c r="A8978" i="6"/>
  <c r="A8979" i="6"/>
  <c r="A8980" i="6"/>
  <c r="A8981" i="6"/>
  <c r="A8982" i="6"/>
  <c r="A8983" i="6"/>
  <c r="A8984" i="6"/>
  <c r="A8985" i="6"/>
  <c r="A8986" i="6"/>
  <c r="A8987" i="6"/>
  <c r="A8988" i="6"/>
  <c r="A8989" i="6"/>
  <c r="A8990" i="6"/>
  <c r="A8991" i="6"/>
  <c r="A8992" i="6"/>
  <c r="A8993" i="6"/>
  <c r="A8994" i="6"/>
  <c r="A8995" i="6"/>
  <c r="A8996" i="6"/>
  <c r="A8997" i="6"/>
  <c r="A8998" i="6"/>
  <c r="A8999" i="6"/>
  <c r="A9000" i="6"/>
  <c r="A9001" i="6"/>
  <c r="A9002" i="6"/>
  <c r="A9003" i="6"/>
  <c r="A9004" i="6"/>
  <c r="A9005" i="6"/>
  <c r="A9006" i="6"/>
  <c r="A9007" i="6"/>
  <c r="A9008" i="6"/>
  <c r="A9009" i="6"/>
  <c r="A9010" i="6"/>
  <c r="A9011" i="6"/>
  <c r="A9012" i="6"/>
  <c r="A9013" i="6"/>
  <c r="A9014" i="6"/>
  <c r="A9015" i="6"/>
  <c r="A9016" i="6"/>
  <c r="A9017" i="6"/>
  <c r="A9018" i="6"/>
  <c r="A9019" i="6"/>
  <c r="A9020" i="6"/>
  <c r="A9021" i="6"/>
  <c r="A9022" i="6"/>
  <c r="A9023" i="6"/>
  <c r="A9024" i="6"/>
  <c r="A9025" i="6"/>
  <c r="A9026" i="6"/>
  <c r="A9027" i="6"/>
  <c r="A9028" i="6"/>
  <c r="A9029" i="6"/>
  <c r="A9030" i="6"/>
  <c r="A9031" i="6"/>
  <c r="A9032" i="6"/>
  <c r="A9033" i="6"/>
  <c r="A9034" i="6"/>
  <c r="A9035" i="6"/>
  <c r="A9036" i="6"/>
  <c r="A9037" i="6"/>
  <c r="A9038" i="6"/>
  <c r="A9039" i="6"/>
  <c r="A9040" i="6"/>
  <c r="A9041" i="6"/>
  <c r="A9042" i="6"/>
  <c r="A9043" i="6"/>
  <c r="A9044" i="6"/>
  <c r="A9045" i="6"/>
  <c r="A9046" i="6"/>
  <c r="A9047" i="6"/>
  <c r="A9048" i="6"/>
  <c r="A9049" i="6"/>
  <c r="A9050" i="6"/>
  <c r="A9051" i="6"/>
  <c r="A9052" i="6"/>
  <c r="A9053" i="6"/>
  <c r="A9054" i="6"/>
  <c r="A9055" i="6"/>
  <c r="A9056" i="6"/>
  <c r="A9057" i="6"/>
  <c r="A9058" i="6"/>
  <c r="A9059" i="6"/>
  <c r="A9060" i="6"/>
  <c r="A9061" i="6"/>
  <c r="A9062" i="6"/>
  <c r="A9063" i="6"/>
  <c r="A9064" i="6"/>
  <c r="A9065" i="6"/>
  <c r="A9066" i="6"/>
  <c r="A9067" i="6"/>
  <c r="A9068" i="6"/>
  <c r="A9069" i="6"/>
  <c r="A9070" i="6"/>
  <c r="A9071" i="6"/>
  <c r="A9072" i="6"/>
  <c r="A9073" i="6"/>
  <c r="A9074" i="6"/>
  <c r="A9075" i="6"/>
  <c r="A9076" i="6"/>
  <c r="A9077" i="6"/>
  <c r="A9078" i="6"/>
  <c r="A9079" i="6"/>
  <c r="A9080" i="6"/>
  <c r="A9081" i="6"/>
  <c r="A9082" i="6"/>
  <c r="A9083" i="6"/>
  <c r="A9084" i="6"/>
  <c r="A9085" i="6"/>
  <c r="A9086" i="6"/>
  <c r="A9087" i="6"/>
  <c r="A9088" i="6"/>
  <c r="A9089" i="6"/>
  <c r="A9090" i="6"/>
  <c r="A9091" i="6"/>
  <c r="A9092" i="6"/>
  <c r="A9093" i="6"/>
  <c r="A9094" i="6"/>
  <c r="A9095" i="6"/>
  <c r="A9096" i="6"/>
  <c r="A9097" i="6"/>
  <c r="A9098" i="6"/>
  <c r="A9099" i="6"/>
  <c r="A9100" i="6"/>
  <c r="A9101" i="6"/>
  <c r="A9102" i="6"/>
  <c r="A9103" i="6"/>
  <c r="A9104" i="6"/>
  <c r="A9105" i="6"/>
  <c r="A9106" i="6"/>
  <c r="A9107" i="6"/>
  <c r="A9108" i="6"/>
  <c r="A9109" i="6"/>
  <c r="A9110" i="6"/>
  <c r="A9111" i="6"/>
  <c r="A9112" i="6"/>
  <c r="A9113" i="6"/>
  <c r="A9114" i="6"/>
  <c r="A9115" i="6"/>
  <c r="A9116" i="6"/>
  <c r="A9117" i="6"/>
  <c r="A9118" i="6"/>
  <c r="A9119" i="6"/>
  <c r="A9120" i="6"/>
  <c r="A9121" i="6"/>
  <c r="A9122" i="6"/>
  <c r="A9123" i="6"/>
  <c r="A9124" i="6"/>
  <c r="A9125" i="6"/>
  <c r="A9126" i="6"/>
  <c r="A9127" i="6"/>
  <c r="A9128" i="6"/>
  <c r="A9129" i="6"/>
  <c r="A9130" i="6"/>
  <c r="A9131" i="6"/>
  <c r="A9132" i="6"/>
  <c r="A9133" i="6"/>
  <c r="A9134" i="6"/>
  <c r="A9135" i="6"/>
  <c r="A9136" i="6"/>
  <c r="A9137" i="6"/>
  <c r="A9138" i="6"/>
  <c r="A9139" i="6"/>
  <c r="A9140" i="6"/>
  <c r="A9141" i="6"/>
  <c r="A9142" i="6"/>
  <c r="A9143" i="6"/>
  <c r="A9144" i="6"/>
  <c r="A9145" i="6"/>
  <c r="A9146" i="6"/>
  <c r="A9147" i="6"/>
  <c r="A9148" i="6"/>
  <c r="A9149" i="6"/>
  <c r="A9150" i="6"/>
  <c r="A9151" i="6"/>
  <c r="A9152" i="6"/>
  <c r="A9153" i="6"/>
  <c r="A9154" i="6"/>
  <c r="A9155" i="6"/>
  <c r="A9156" i="6"/>
  <c r="A9157" i="6"/>
  <c r="A9158" i="6"/>
  <c r="A9159" i="6"/>
  <c r="A9160" i="6"/>
  <c r="A9161" i="6"/>
  <c r="A9162" i="6"/>
  <c r="A9163" i="6"/>
  <c r="A9164" i="6"/>
  <c r="A9165" i="6"/>
  <c r="A9166" i="6"/>
  <c r="A9167" i="6"/>
  <c r="A9168" i="6"/>
  <c r="A9169" i="6"/>
  <c r="A9170" i="6"/>
  <c r="A9171" i="6"/>
  <c r="A9172" i="6"/>
  <c r="A9173" i="6"/>
  <c r="A9174" i="6"/>
  <c r="A9175" i="6"/>
  <c r="A9176" i="6"/>
  <c r="A9177" i="6"/>
  <c r="A9178" i="6"/>
  <c r="A9179" i="6"/>
  <c r="A9180" i="6"/>
  <c r="A9181" i="6"/>
  <c r="A9182" i="6"/>
  <c r="A9183" i="6"/>
  <c r="A9184" i="6"/>
  <c r="A9185" i="6"/>
  <c r="A9186" i="6"/>
  <c r="A9187" i="6"/>
  <c r="A9188" i="6"/>
  <c r="A9189" i="6"/>
  <c r="A9190" i="6"/>
  <c r="A9191" i="6"/>
  <c r="A9192" i="6"/>
  <c r="A9193" i="6"/>
  <c r="A9194" i="6"/>
  <c r="A9195" i="6"/>
  <c r="A9196" i="6"/>
  <c r="A9197" i="6"/>
  <c r="A9198" i="6"/>
  <c r="A9199" i="6"/>
  <c r="A9200" i="6"/>
  <c r="A9201" i="6"/>
  <c r="A9202" i="6"/>
  <c r="A9203" i="6"/>
  <c r="A9204" i="6"/>
  <c r="A9205" i="6"/>
  <c r="A9206" i="6"/>
  <c r="A9207" i="6"/>
  <c r="A9208" i="6"/>
  <c r="A9209" i="6"/>
  <c r="A9210" i="6"/>
  <c r="A9211" i="6"/>
  <c r="A9212" i="6"/>
  <c r="A9213" i="6"/>
  <c r="A9214" i="6"/>
  <c r="A9215" i="6"/>
  <c r="A9216" i="6"/>
  <c r="A9217" i="6"/>
  <c r="A9218" i="6"/>
  <c r="A9219" i="6"/>
  <c r="A9220" i="6"/>
  <c r="A9221" i="6"/>
  <c r="A9222" i="6"/>
  <c r="A9223" i="6"/>
  <c r="A9224" i="6"/>
  <c r="A9225" i="6"/>
  <c r="A9226" i="6"/>
  <c r="A9227" i="6"/>
  <c r="A9228" i="6"/>
  <c r="A9229" i="6"/>
  <c r="A9230" i="6"/>
  <c r="A9231" i="6"/>
  <c r="A9232" i="6"/>
  <c r="A9233" i="6"/>
  <c r="A9234" i="6"/>
  <c r="A9235" i="6"/>
  <c r="A9236" i="6"/>
  <c r="A9237" i="6"/>
  <c r="A9238" i="6"/>
  <c r="A9239" i="6"/>
  <c r="A9240" i="6"/>
  <c r="A9241" i="6"/>
  <c r="A9242" i="6"/>
  <c r="A9243" i="6"/>
  <c r="A9244" i="6"/>
  <c r="A9245" i="6"/>
  <c r="A9246" i="6"/>
  <c r="A9247" i="6"/>
  <c r="A9248" i="6"/>
  <c r="A9249" i="6"/>
  <c r="A9250" i="6"/>
  <c r="A9251" i="6"/>
  <c r="A9252" i="6"/>
  <c r="A9253" i="6"/>
  <c r="A9254" i="6"/>
  <c r="A9255" i="6"/>
  <c r="A9256" i="6"/>
  <c r="A9257" i="6"/>
  <c r="A9258" i="6"/>
  <c r="A9259" i="6"/>
  <c r="A9260" i="6"/>
  <c r="A9261" i="6"/>
  <c r="A9262" i="6"/>
  <c r="A9263" i="6"/>
  <c r="A9264" i="6"/>
  <c r="A9265" i="6"/>
  <c r="A9266" i="6"/>
  <c r="A9267" i="6"/>
  <c r="A9268" i="6"/>
  <c r="A9269" i="6"/>
  <c r="A9270" i="6"/>
  <c r="A9271" i="6"/>
  <c r="A9272" i="6"/>
  <c r="A9273" i="6"/>
  <c r="A9274" i="6"/>
  <c r="A9275" i="6"/>
  <c r="A9276" i="6"/>
  <c r="A9277" i="6"/>
  <c r="A9278" i="6"/>
  <c r="A9279" i="6"/>
  <c r="A9280" i="6"/>
  <c r="A9281" i="6"/>
  <c r="A9282" i="6"/>
  <c r="A9283" i="6"/>
  <c r="A9284" i="6"/>
  <c r="A9285" i="6"/>
  <c r="A9286" i="6"/>
  <c r="A9287" i="6"/>
  <c r="A9288" i="6"/>
  <c r="A9289" i="6"/>
  <c r="A9290" i="6"/>
  <c r="A9291" i="6"/>
  <c r="A9292" i="6"/>
  <c r="A9293" i="6"/>
  <c r="A9294" i="6"/>
  <c r="A9295" i="6"/>
  <c r="A9296" i="6"/>
  <c r="A9297" i="6"/>
  <c r="A9298" i="6"/>
  <c r="A9299" i="6"/>
  <c r="A9300" i="6"/>
  <c r="A9301" i="6"/>
  <c r="A9302" i="6"/>
  <c r="A9303" i="6"/>
  <c r="A9304" i="6"/>
  <c r="A9305" i="6"/>
  <c r="A9306" i="6"/>
  <c r="A9307" i="6"/>
  <c r="A9308" i="6"/>
  <c r="A9309" i="6"/>
  <c r="A9310" i="6"/>
  <c r="A9311" i="6"/>
  <c r="A9312" i="6"/>
  <c r="A9313" i="6"/>
  <c r="A9314" i="6"/>
  <c r="A9315" i="6"/>
  <c r="A9316" i="6"/>
  <c r="A9317" i="6"/>
  <c r="A9318" i="6"/>
  <c r="A9319" i="6"/>
  <c r="A9320" i="6"/>
  <c r="A9321" i="6"/>
  <c r="A9322" i="6"/>
  <c r="A9323" i="6"/>
  <c r="A9324" i="6"/>
  <c r="A9325" i="6"/>
  <c r="A9326" i="6"/>
  <c r="A9327" i="6"/>
  <c r="A9328" i="6"/>
  <c r="A9329" i="6"/>
  <c r="A9330" i="6"/>
  <c r="A9331" i="6"/>
  <c r="A9332" i="6"/>
  <c r="A9333" i="6"/>
  <c r="A9334" i="6"/>
  <c r="A9335" i="6"/>
  <c r="A9336" i="6"/>
  <c r="A9337" i="6"/>
  <c r="A9338" i="6"/>
  <c r="A9339" i="6"/>
  <c r="A9340" i="6"/>
  <c r="A9341" i="6"/>
  <c r="A9342" i="6"/>
  <c r="A9343" i="6"/>
  <c r="A9344" i="6"/>
  <c r="A9345" i="6"/>
  <c r="A9346" i="6"/>
  <c r="A9347" i="6"/>
  <c r="A9348" i="6"/>
  <c r="A9349" i="6"/>
  <c r="A9350" i="6"/>
  <c r="A9351" i="6"/>
  <c r="A9352" i="6"/>
  <c r="A9353" i="6"/>
  <c r="A9354" i="6"/>
  <c r="A9355" i="6"/>
  <c r="A9356" i="6"/>
  <c r="A9357" i="6"/>
  <c r="A9358" i="6"/>
  <c r="A9359" i="6"/>
  <c r="A9360" i="6"/>
  <c r="A9361" i="6"/>
  <c r="A9362" i="6"/>
  <c r="A9363" i="6"/>
  <c r="A9364" i="6"/>
  <c r="A9365" i="6"/>
  <c r="A9366" i="6"/>
  <c r="A9367" i="6"/>
  <c r="A9368" i="6"/>
  <c r="A9369" i="6"/>
  <c r="A9370" i="6"/>
  <c r="A9371" i="6"/>
  <c r="A9372" i="6"/>
  <c r="A9373" i="6"/>
  <c r="A9374" i="6"/>
  <c r="A9375" i="6"/>
  <c r="A9376" i="6"/>
  <c r="A9377" i="6"/>
  <c r="A9378" i="6"/>
  <c r="A9379" i="6"/>
  <c r="A9380" i="6"/>
  <c r="A9381" i="6"/>
  <c r="A9382" i="6"/>
  <c r="A9383" i="6"/>
  <c r="A9384" i="6"/>
  <c r="A9385" i="6"/>
  <c r="A9386" i="6"/>
  <c r="A9387" i="6"/>
  <c r="A9388" i="6"/>
  <c r="A9389" i="6"/>
  <c r="A9390" i="6"/>
  <c r="A9391" i="6"/>
  <c r="A9392" i="6"/>
  <c r="A9393" i="6"/>
  <c r="A9394" i="6"/>
  <c r="A9395" i="6"/>
  <c r="A9396" i="6"/>
  <c r="A9397" i="6"/>
  <c r="A9398" i="6"/>
  <c r="A9399" i="6"/>
  <c r="A9400" i="6"/>
  <c r="A9401" i="6"/>
  <c r="A9402" i="6"/>
  <c r="A9403" i="6"/>
  <c r="A9404" i="6"/>
  <c r="A9405" i="6"/>
  <c r="A9406" i="6"/>
  <c r="A9407" i="6"/>
  <c r="A9408" i="6"/>
  <c r="A9409" i="6"/>
  <c r="A9410" i="6"/>
  <c r="A9411" i="6"/>
  <c r="A9412" i="6"/>
  <c r="A9413" i="6"/>
  <c r="A9414" i="6"/>
  <c r="A9415" i="6"/>
  <c r="A9416" i="6"/>
  <c r="A9417" i="6"/>
  <c r="A9418" i="6"/>
  <c r="A9419" i="6"/>
  <c r="A9420" i="6"/>
  <c r="A9421" i="6"/>
  <c r="A9422" i="6"/>
  <c r="A9423" i="6"/>
  <c r="A9424" i="6"/>
  <c r="A9425" i="6"/>
  <c r="A9426" i="6"/>
  <c r="A9427" i="6"/>
  <c r="A9428" i="6"/>
  <c r="A9429" i="6"/>
  <c r="A9430" i="6"/>
  <c r="A9431" i="6"/>
  <c r="A9432" i="6"/>
  <c r="A9433" i="6"/>
  <c r="A9434" i="6"/>
  <c r="A9435" i="6"/>
  <c r="A9436" i="6"/>
  <c r="A9437" i="6"/>
  <c r="A9438" i="6"/>
  <c r="A9439" i="6"/>
  <c r="A9440" i="6"/>
  <c r="A9441" i="6"/>
  <c r="A9442" i="6"/>
  <c r="A9443" i="6"/>
  <c r="A9444" i="6"/>
  <c r="A9445" i="6"/>
  <c r="A9446" i="6"/>
  <c r="A9447" i="6"/>
  <c r="A9448" i="6"/>
  <c r="A9449" i="6"/>
  <c r="A9450" i="6"/>
  <c r="A9451" i="6"/>
  <c r="A9452" i="6"/>
  <c r="A9453" i="6"/>
  <c r="A9454" i="6"/>
  <c r="A9455" i="6"/>
  <c r="A9456" i="6"/>
  <c r="A9457" i="6"/>
  <c r="A9458" i="6"/>
  <c r="A9459" i="6"/>
  <c r="A9460" i="6"/>
  <c r="A9461" i="6"/>
  <c r="A9462" i="6"/>
  <c r="A9463" i="6"/>
  <c r="A9464" i="6"/>
  <c r="A9465" i="6"/>
  <c r="A9466" i="6"/>
  <c r="A9467" i="6"/>
  <c r="A9468" i="6"/>
  <c r="A9469" i="6"/>
  <c r="A9470" i="6"/>
  <c r="A9471" i="6"/>
  <c r="A9472" i="6"/>
  <c r="A9473" i="6"/>
  <c r="A9474" i="6"/>
  <c r="A9475" i="6"/>
  <c r="A9476" i="6"/>
  <c r="A9477" i="6"/>
  <c r="A9478" i="6"/>
  <c r="A9479" i="6"/>
  <c r="A9480" i="6"/>
  <c r="A9481" i="6"/>
  <c r="A9482" i="6"/>
  <c r="A9483" i="6"/>
  <c r="A9484" i="6"/>
  <c r="A9485" i="6"/>
  <c r="A9486" i="6"/>
  <c r="A9487" i="6"/>
  <c r="A9488" i="6"/>
  <c r="A9489" i="6"/>
  <c r="A9490" i="6"/>
  <c r="A9491" i="6"/>
  <c r="A9492" i="6"/>
  <c r="A9493" i="6"/>
  <c r="A9494" i="6"/>
  <c r="A9495" i="6"/>
  <c r="A9496" i="6"/>
  <c r="A9497" i="6"/>
  <c r="A9498" i="6"/>
  <c r="A9499" i="6"/>
  <c r="A9500" i="6"/>
  <c r="A9501" i="6"/>
  <c r="A9502" i="6"/>
  <c r="A9503" i="6"/>
  <c r="A9504" i="6"/>
  <c r="A9505" i="6"/>
  <c r="A9506" i="6"/>
  <c r="A9507" i="6"/>
  <c r="A9508" i="6"/>
  <c r="A9509" i="6"/>
  <c r="A9510" i="6"/>
  <c r="A9511" i="6"/>
  <c r="A9512" i="6"/>
  <c r="A9513" i="6"/>
  <c r="A9514" i="6"/>
  <c r="A9515" i="6"/>
  <c r="A9516" i="6"/>
  <c r="A9517" i="6"/>
  <c r="A9518" i="6"/>
  <c r="A9519" i="6"/>
  <c r="A9520" i="6"/>
  <c r="A9521" i="6"/>
  <c r="A9522" i="6"/>
  <c r="A9523" i="6"/>
  <c r="A9524" i="6"/>
  <c r="A9525" i="6"/>
  <c r="A9526" i="6"/>
  <c r="A9527" i="6"/>
  <c r="A9528" i="6"/>
  <c r="A9529" i="6"/>
  <c r="A9530" i="6"/>
  <c r="A9531" i="6"/>
  <c r="A9532" i="6"/>
  <c r="A9533" i="6"/>
  <c r="A9534" i="6"/>
  <c r="A9535" i="6"/>
  <c r="A9536" i="6"/>
  <c r="A9537" i="6"/>
  <c r="A9538" i="6"/>
  <c r="A9539" i="6"/>
  <c r="A9540" i="6"/>
  <c r="A9541" i="6"/>
  <c r="A9542" i="6"/>
  <c r="A9543" i="6"/>
  <c r="A9544" i="6"/>
  <c r="A9545" i="6"/>
  <c r="A9546" i="6"/>
  <c r="A9547" i="6"/>
  <c r="A9548" i="6"/>
  <c r="A9549" i="6"/>
  <c r="A9550" i="6"/>
  <c r="A9551" i="6"/>
  <c r="A9552" i="6"/>
  <c r="A9553" i="6"/>
  <c r="A9554" i="6"/>
  <c r="A9555" i="6"/>
  <c r="A9556" i="6"/>
  <c r="A9557" i="6"/>
  <c r="A9558" i="6"/>
  <c r="A9559" i="6"/>
  <c r="A9560" i="6"/>
  <c r="A9561" i="6"/>
  <c r="A9562" i="6"/>
  <c r="A9563" i="6"/>
  <c r="A9564" i="6"/>
  <c r="A9565" i="6"/>
  <c r="A9566" i="6"/>
  <c r="A9567" i="6"/>
  <c r="A9568" i="6"/>
  <c r="A9569" i="6"/>
  <c r="A9570" i="6"/>
  <c r="A9571" i="6"/>
  <c r="A9572" i="6"/>
  <c r="A9573" i="6"/>
  <c r="A9574" i="6"/>
  <c r="A9575" i="6"/>
  <c r="A9576" i="6"/>
  <c r="A9577" i="6"/>
  <c r="A9578" i="6"/>
  <c r="A9579" i="6"/>
  <c r="A9580" i="6"/>
  <c r="A9581" i="6"/>
  <c r="A9582" i="6"/>
  <c r="A9583" i="6"/>
  <c r="A9584" i="6"/>
  <c r="A9585" i="6"/>
  <c r="A9586" i="6"/>
  <c r="A9587" i="6"/>
  <c r="A9588" i="6"/>
  <c r="A9589" i="6"/>
  <c r="A9590" i="6"/>
  <c r="A9591" i="6"/>
  <c r="A9592" i="6"/>
  <c r="A9593" i="6"/>
  <c r="A9594" i="6"/>
  <c r="A9595" i="6"/>
  <c r="A9596" i="6"/>
  <c r="A9597" i="6"/>
  <c r="A9598" i="6"/>
  <c r="A9599" i="6"/>
  <c r="A9600" i="6"/>
  <c r="A9601" i="6"/>
  <c r="A9602" i="6"/>
  <c r="A9603" i="6"/>
  <c r="A9604" i="6"/>
  <c r="A9605" i="6"/>
  <c r="A9606" i="6"/>
  <c r="A9607" i="6"/>
  <c r="A9608" i="6"/>
  <c r="A9609" i="6"/>
  <c r="A9610" i="6"/>
  <c r="A9611" i="6"/>
  <c r="A9612" i="6"/>
  <c r="A9613" i="6"/>
  <c r="A9614" i="6"/>
  <c r="A9615" i="6"/>
  <c r="A9616" i="6"/>
  <c r="A9617" i="6"/>
  <c r="A9618" i="6"/>
  <c r="A9619" i="6"/>
  <c r="A9620" i="6"/>
  <c r="A9621" i="6"/>
  <c r="A9622" i="6"/>
  <c r="A9623" i="6"/>
  <c r="A9624" i="6"/>
  <c r="A9625" i="6"/>
  <c r="A9626" i="6"/>
  <c r="A9627" i="6"/>
  <c r="A9628" i="6"/>
  <c r="A9629" i="6"/>
  <c r="A9630" i="6"/>
  <c r="A9631" i="6"/>
  <c r="A9632" i="6"/>
  <c r="A9633" i="6"/>
  <c r="A9634" i="6"/>
  <c r="A9635" i="6"/>
  <c r="A9636" i="6"/>
  <c r="A9637" i="6"/>
  <c r="A9638" i="6"/>
  <c r="A9639" i="6"/>
  <c r="A9640" i="6"/>
  <c r="A9641" i="6"/>
  <c r="A9642" i="6"/>
  <c r="A9643" i="6"/>
  <c r="A9644" i="6"/>
  <c r="A9645" i="6"/>
  <c r="A9646" i="6"/>
  <c r="A9647" i="6"/>
  <c r="A9648" i="6"/>
  <c r="A9649" i="6"/>
  <c r="A9650" i="6"/>
  <c r="A9651" i="6"/>
  <c r="A9652" i="6"/>
  <c r="A9653" i="6"/>
  <c r="A9654" i="6"/>
  <c r="A9655" i="6"/>
  <c r="A9656" i="6"/>
  <c r="A9657" i="6"/>
  <c r="A9658" i="6"/>
  <c r="A9659" i="6"/>
  <c r="A9660" i="6"/>
  <c r="A9661" i="6"/>
  <c r="A9662" i="6"/>
  <c r="A9663" i="6"/>
  <c r="A9664" i="6"/>
  <c r="A9665" i="6"/>
  <c r="A9666" i="6"/>
  <c r="A9667" i="6"/>
  <c r="A9668" i="6"/>
  <c r="A9669" i="6"/>
  <c r="A9670" i="6"/>
  <c r="A9671" i="6"/>
  <c r="A9672" i="6"/>
  <c r="A9673" i="6"/>
  <c r="A9674" i="6"/>
  <c r="A9675" i="6"/>
  <c r="A9676" i="6"/>
  <c r="A9677" i="6"/>
  <c r="A9678" i="6"/>
  <c r="A9679" i="6"/>
  <c r="A9680" i="6"/>
  <c r="A9681" i="6"/>
  <c r="A9682" i="6"/>
  <c r="A9683" i="6"/>
  <c r="A9684" i="6"/>
  <c r="A9685" i="6"/>
  <c r="A9686" i="6"/>
  <c r="A9687" i="6"/>
  <c r="A9688" i="6"/>
  <c r="A9689" i="6"/>
  <c r="A9690" i="6"/>
  <c r="A9691" i="6"/>
  <c r="A9692" i="6"/>
  <c r="A9693" i="6"/>
  <c r="A9694" i="6"/>
  <c r="A9695" i="6"/>
  <c r="A9696" i="6"/>
  <c r="A9697" i="6"/>
  <c r="A9698" i="6"/>
  <c r="A9699" i="6"/>
  <c r="A9700" i="6"/>
  <c r="A9701" i="6"/>
  <c r="A9702" i="6"/>
  <c r="A9703" i="6"/>
  <c r="A9704" i="6"/>
  <c r="A9705" i="6"/>
  <c r="A9706" i="6"/>
  <c r="A9707" i="6"/>
  <c r="A9708" i="6"/>
  <c r="A9709" i="6"/>
  <c r="A9710" i="6"/>
  <c r="A9711" i="6"/>
  <c r="A9712" i="6"/>
  <c r="A9713" i="6"/>
  <c r="A9714" i="6"/>
  <c r="A9715" i="6"/>
  <c r="A9716" i="6"/>
  <c r="A9717" i="6"/>
  <c r="A9718" i="6"/>
  <c r="A9719" i="6"/>
  <c r="A9720" i="6"/>
  <c r="A9721" i="6"/>
  <c r="A9722" i="6"/>
  <c r="A9723" i="6"/>
  <c r="A9724" i="6"/>
  <c r="A9725" i="6"/>
  <c r="A9726" i="6"/>
  <c r="A9727" i="6"/>
  <c r="A9728" i="6"/>
  <c r="A9729" i="6"/>
  <c r="A9730" i="6"/>
  <c r="A9731" i="6"/>
  <c r="A9732" i="6"/>
  <c r="A9733" i="6"/>
  <c r="A9734" i="6"/>
  <c r="A9735" i="6"/>
  <c r="A9736" i="6"/>
  <c r="A9737" i="6"/>
  <c r="A9738" i="6"/>
  <c r="A9739" i="6"/>
  <c r="A9740" i="6"/>
  <c r="A9741" i="6"/>
  <c r="A9742" i="6"/>
  <c r="A9743" i="6"/>
  <c r="A9744" i="6"/>
  <c r="A9745" i="6"/>
  <c r="A9746" i="6"/>
  <c r="A9747" i="6"/>
  <c r="A9748" i="6"/>
  <c r="A9749" i="6"/>
  <c r="A9750" i="6"/>
  <c r="A9751" i="6"/>
  <c r="A9752" i="6"/>
  <c r="A9753" i="6"/>
  <c r="A9754" i="6"/>
  <c r="A9755" i="6"/>
  <c r="A9756" i="6"/>
  <c r="A9757" i="6"/>
  <c r="A9758" i="6"/>
  <c r="A9759" i="6"/>
  <c r="A9760" i="6"/>
  <c r="A9761" i="6"/>
  <c r="A9762" i="6"/>
  <c r="A9763" i="6"/>
  <c r="A9764" i="6"/>
  <c r="A9765" i="6"/>
  <c r="A9766" i="6"/>
  <c r="A9767" i="6"/>
  <c r="A9768" i="6"/>
  <c r="A9769" i="6"/>
  <c r="A9770" i="6"/>
  <c r="A9771" i="6"/>
  <c r="A9772" i="6"/>
  <c r="A9773" i="6"/>
  <c r="A9774" i="6"/>
  <c r="A9775" i="6"/>
  <c r="A9776" i="6"/>
  <c r="A9777" i="6"/>
  <c r="A9778" i="6"/>
  <c r="A9779" i="6"/>
  <c r="A9780" i="6"/>
  <c r="A9781" i="6"/>
  <c r="A9782" i="6"/>
  <c r="A9783" i="6"/>
  <c r="A9784" i="6"/>
  <c r="A9785" i="6"/>
  <c r="A9786" i="6"/>
  <c r="A9787" i="6"/>
  <c r="A9788" i="6"/>
  <c r="A9789" i="6"/>
  <c r="A9790" i="6"/>
  <c r="A9791" i="6"/>
  <c r="A9792" i="6"/>
  <c r="A9793" i="6"/>
  <c r="A9794" i="6"/>
  <c r="A9795" i="6"/>
  <c r="A9796" i="6"/>
  <c r="A9797" i="6"/>
  <c r="A9798" i="6"/>
  <c r="A9799" i="6"/>
  <c r="A9800" i="6"/>
  <c r="A9801" i="6"/>
  <c r="A9802" i="6"/>
  <c r="A9803" i="6"/>
  <c r="A9804" i="6"/>
  <c r="A9805" i="6"/>
  <c r="A9806" i="6"/>
  <c r="A9807" i="6"/>
  <c r="A9808" i="6"/>
  <c r="A9809" i="6"/>
  <c r="A9810" i="6"/>
  <c r="A9811" i="6"/>
  <c r="A9812" i="6"/>
  <c r="A9813" i="6"/>
  <c r="A9814" i="6"/>
  <c r="A9815" i="6"/>
  <c r="A9816" i="6"/>
  <c r="A9817" i="6"/>
  <c r="A9818" i="6"/>
  <c r="A9819" i="6"/>
  <c r="A9820" i="6"/>
  <c r="A9821" i="6"/>
  <c r="A9822" i="6"/>
  <c r="A9823" i="6"/>
  <c r="A9824" i="6"/>
  <c r="A9825" i="6"/>
  <c r="A9826" i="6"/>
  <c r="A9827" i="6"/>
  <c r="A9828" i="6"/>
  <c r="A9829" i="6"/>
  <c r="A9830" i="6"/>
  <c r="A9831" i="6"/>
  <c r="A9832" i="6"/>
  <c r="A9833" i="6"/>
  <c r="A9834" i="6"/>
  <c r="A9835" i="6"/>
  <c r="A9836" i="6"/>
  <c r="A9837" i="6"/>
  <c r="A9838" i="6"/>
  <c r="A9839" i="6"/>
  <c r="A9840" i="6"/>
  <c r="A9841" i="6"/>
  <c r="A9842" i="6"/>
  <c r="A9843" i="6"/>
  <c r="A9844" i="6"/>
  <c r="A9845" i="6"/>
  <c r="A9846" i="6"/>
  <c r="A9847" i="6"/>
  <c r="A9848" i="6"/>
  <c r="A9849" i="6"/>
  <c r="A9850" i="6"/>
  <c r="A9851" i="6"/>
  <c r="A9852" i="6"/>
  <c r="A9853" i="6"/>
  <c r="A9854" i="6"/>
  <c r="A9855" i="6"/>
  <c r="A9856" i="6"/>
  <c r="A9857" i="6"/>
  <c r="A9858" i="6"/>
  <c r="A9859" i="6"/>
  <c r="A9860" i="6"/>
  <c r="A9861" i="6"/>
  <c r="A9862" i="6"/>
  <c r="A9863" i="6"/>
  <c r="A9864" i="6"/>
  <c r="A9865" i="6"/>
  <c r="A9866" i="6"/>
  <c r="A9867" i="6"/>
  <c r="A9868" i="6"/>
  <c r="A9869" i="6"/>
  <c r="A9870" i="6"/>
  <c r="A9871" i="6"/>
  <c r="A9872" i="6"/>
  <c r="A9873" i="6"/>
  <c r="A9874" i="6"/>
  <c r="A9875" i="6"/>
  <c r="A9876" i="6"/>
  <c r="A9877" i="6"/>
  <c r="A9878" i="6"/>
  <c r="A9879" i="6"/>
  <c r="A9880" i="6"/>
  <c r="A9881" i="6"/>
  <c r="A9882" i="6"/>
  <c r="A9883" i="6"/>
  <c r="A9884" i="6"/>
  <c r="A9885" i="6"/>
  <c r="A9886" i="6"/>
  <c r="A9887" i="6"/>
  <c r="A9888" i="6"/>
  <c r="A9889" i="6"/>
  <c r="A9890" i="6"/>
  <c r="A9891" i="6"/>
  <c r="A9892" i="6"/>
  <c r="A9893" i="6"/>
  <c r="A9894" i="6"/>
  <c r="A9895" i="6"/>
  <c r="A9896" i="6"/>
  <c r="A9897" i="6"/>
  <c r="A9898" i="6"/>
  <c r="A9899" i="6"/>
  <c r="A9900" i="6"/>
  <c r="A9901" i="6"/>
  <c r="A9902" i="6"/>
  <c r="A9903" i="6"/>
  <c r="A9904" i="6"/>
  <c r="A9905" i="6"/>
  <c r="A9906" i="6"/>
  <c r="A9907" i="6"/>
  <c r="A9908" i="6"/>
  <c r="A9909" i="6"/>
  <c r="A9910" i="6"/>
  <c r="A9911" i="6"/>
  <c r="A9912" i="6"/>
  <c r="A9913" i="6"/>
  <c r="A9914" i="6"/>
  <c r="A9915" i="6"/>
  <c r="A9916" i="6"/>
  <c r="A9917" i="6"/>
  <c r="A9918" i="6"/>
  <c r="A9919" i="6"/>
  <c r="A9920" i="6"/>
  <c r="A9921" i="6"/>
  <c r="A9922" i="6"/>
  <c r="A9923" i="6"/>
  <c r="A9924" i="6"/>
  <c r="A9925" i="6"/>
  <c r="A9926" i="6"/>
  <c r="A9927" i="6"/>
  <c r="A9928" i="6"/>
  <c r="A9929" i="6"/>
  <c r="A9930" i="6"/>
  <c r="A9931" i="6"/>
  <c r="A9932" i="6"/>
  <c r="A9933" i="6"/>
  <c r="A9934" i="6"/>
  <c r="A9935" i="6"/>
  <c r="A9936" i="6"/>
  <c r="A9937" i="6"/>
  <c r="A9938" i="6"/>
  <c r="A9939" i="6"/>
  <c r="A9940" i="6"/>
  <c r="A9941" i="6"/>
  <c r="A9942" i="6"/>
  <c r="A9943" i="6"/>
  <c r="A9944" i="6"/>
  <c r="A9945" i="6"/>
  <c r="A9946" i="6"/>
  <c r="A9947" i="6"/>
  <c r="A9948" i="6"/>
  <c r="A9949" i="6"/>
  <c r="A9950" i="6"/>
  <c r="A9951" i="6"/>
  <c r="A9952" i="6"/>
  <c r="A9953" i="6"/>
  <c r="A9954" i="6"/>
  <c r="A9955" i="6"/>
  <c r="A9956" i="6"/>
  <c r="A9957" i="6"/>
  <c r="A9958" i="6"/>
  <c r="A9959" i="6"/>
  <c r="A9960" i="6"/>
  <c r="A9961" i="6"/>
  <c r="A9962" i="6"/>
  <c r="A9963" i="6"/>
  <c r="A9964" i="6"/>
  <c r="A9965" i="6"/>
  <c r="A9966" i="6"/>
  <c r="A9967" i="6"/>
  <c r="A9968" i="6"/>
  <c r="A9969" i="6"/>
  <c r="A9970" i="6"/>
  <c r="A9971" i="6"/>
  <c r="A9972" i="6"/>
  <c r="A9973" i="6"/>
  <c r="A9974" i="6"/>
  <c r="A9975" i="6"/>
  <c r="A9976" i="6"/>
  <c r="A9977" i="6"/>
  <c r="A9978" i="6"/>
  <c r="A9979" i="6"/>
  <c r="A9980" i="6"/>
  <c r="A9981" i="6"/>
  <c r="A9982" i="6"/>
  <c r="A9983" i="6"/>
  <c r="A9984" i="6"/>
  <c r="A9985" i="6"/>
  <c r="A9986" i="6"/>
  <c r="A9987" i="6"/>
  <c r="A9988" i="6"/>
  <c r="A9989" i="6"/>
  <c r="A9990" i="6"/>
  <c r="A9991" i="6"/>
  <c r="A9992" i="6"/>
  <c r="A9993" i="6"/>
  <c r="A9994" i="6"/>
  <c r="A9995" i="6"/>
  <c r="A9996" i="6"/>
  <c r="A9997" i="6"/>
  <c r="A9998" i="6"/>
  <c r="A9999" i="6"/>
  <c r="A10000" i="6"/>
  <c r="A10001" i="6"/>
  <c r="A10002" i="6"/>
  <c r="A10003" i="6"/>
  <c r="A10004" i="6"/>
  <c r="A10005" i="6"/>
  <c r="A10006" i="6"/>
  <c r="A10007" i="6"/>
  <c r="A10008" i="6"/>
  <c r="A10009" i="6"/>
  <c r="A10010" i="6"/>
  <c r="A10011" i="6"/>
  <c r="A10012" i="6"/>
  <c r="A10013" i="6"/>
  <c r="A10014" i="6"/>
  <c r="A10015" i="6"/>
  <c r="A10016" i="6"/>
  <c r="A10017" i="6"/>
  <c r="A10018" i="6"/>
  <c r="A10019" i="6"/>
  <c r="A10020" i="6"/>
  <c r="A10021" i="6"/>
  <c r="A10022" i="6"/>
  <c r="A10023" i="6"/>
  <c r="A10024" i="6"/>
  <c r="A10025" i="6"/>
  <c r="A10026" i="6"/>
  <c r="A10027" i="6"/>
  <c r="A10028" i="6"/>
  <c r="A10029" i="6"/>
  <c r="A10030" i="6"/>
  <c r="A10031" i="6"/>
  <c r="A10032" i="6"/>
  <c r="A10033" i="6"/>
  <c r="A10034" i="6"/>
  <c r="A10035" i="6"/>
  <c r="A10036" i="6"/>
  <c r="A10037" i="6"/>
  <c r="A10038" i="6"/>
  <c r="A10039" i="6"/>
  <c r="A10040" i="6"/>
  <c r="A10041" i="6"/>
  <c r="A10042" i="6"/>
  <c r="A10043" i="6"/>
  <c r="A10044" i="6"/>
  <c r="A10045" i="6"/>
  <c r="A10046" i="6"/>
  <c r="A10047" i="6"/>
  <c r="A10048" i="6"/>
  <c r="A10049" i="6"/>
  <c r="A10050" i="6"/>
  <c r="A10051" i="6"/>
  <c r="A10052" i="6"/>
  <c r="A10053" i="6"/>
  <c r="A10054" i="6"/>
  <c r="A10055" i="6"/>
  <c r="A10056" i="6"/>
  <c r="A10057" i="6"/>
  <c r="A10058" i="6"/>
  <c r="A10059" i="6"/>
  <c r="A10060" i="6"/>
  <c r="A10061" i="6"/>
  <c r="A10062" i="6"/>
  <c r="A10063" i="6"/>
  <c r="A10064" i="6"/>
  <c r="A10065" i="6"/>
  <c r="A10066" i="6"/>
  <c r="A10067" i="6"/>
  <c r="A10068" i="6"/>
  <c r="A10069" i="6"/>
  <c r="A10070" i="6"/>
  <c r="A10071" i="6"/>
  <c r="A10072" i="6"/>
  <c r="A10073" i="6"/>
  <c r="A10074" i="6"/>
  <c r="A10075" i="6"/>
  <c r="A10076" i="6"/>
  <c r="A10077" i="6"/>
  <c r="A10078" i="6"/>
  <c r="A10079" i="6"/>
  <c r="A10080" i="6"/>
  <c r="A10081" i="6"/>
  <c r="A10082" i="6"/>
  <c r="A10083" i="6"/>
  <c r="A10084" i="6"/>
  <c r="A10085" i="6"/>
  <c r="A10086" i="6"/>
  <c r="A10087" i="6"/>
  <c r="A10088" i="6"/>
  <c r="A10089" i="6"/>
  <c r="A10090" i="6"/>
  <c r="A10091" i="6"/>
  <c r="A10092" i="6"/>
  <c r="A10093" i="6"/>
  <c r="A10094" i="6"/>
  <c r="A10095" i="6"/>
  <c r="A10096" i="6"/>
  <c r="A10097" i="6"/>
  <c r="A10098" i="6"/>
  <c r="A10099" i="6"/>
  <c r="A10100" i="6"/>
  <c r="A10101" i="6"/>
  <c r="A10102" i="6"/>
  <c r="A10103" i="6"/>
  <c r="A10104" i="6"/>
  <c r="A10105" i="6"/>
  <c r="A10106" i="6"/>
  <c r="A10107" i="6"/>
  <c r="A10108" i="6"/>
  <c r="A10109" i="6"/>
  <c r="A10110" i="6"/>
  <c r="A10111" i="6"/>
  <c r="A10112" i="6"/>
  <c r="A10113" i="6"/>
  <c r="A10114" i="6"/>
  <c r="A10115" i="6"/>
  <c r="A10116" i="6"/>
  <c r="A10117" i="6"/>
  <c r="A10118" i="6"/>
  <c r="A10119" i="6"/>
  <c r="A10120" i="6"/>
  <c r="A10121" i="6"/>
  <c r="A10122" i="6"/>
  <c r="A10123" i="6"/>
  <c r="A10124" i="6"/>
  <c r="A10125" i="6"/>
  <c r="A10126" i="6"/>
  <c r="A10127" i="6"/>
  <c r="A10128" i="6"/>
  <c r="A10129" i="6"/>
  <c r="A10130" i="6"/>
  <c r="A10131" i="6"/>
  <c r="A10132" i="6"/>
  <c r="A10133" i="6"/>
  <c r="A10134" i="6"/>
  <c r="A10135" i="6"/>
  <c r="A10136" i="6"/>
  <c r="A10137" i="6"/>
  <c r="A10138" i="6"/>
  <c r="A10139" i="6"/>
  <c r="A10140" i="6"/>
  <c r="A10141" i="6"/>
  <c r="A10142" i="6"/>
  <c r="A10143" i="6"/>
  <c r="A10144" i="6"/>
  <c r="A10145" i="6"/>
  <c r="A10146" i="6"/>
  <c r="A10147" i="6"/>
  <c r="A10148" i="6"/>
  <c r="A10149" i="6"/>
  <c r="A10150" i="6"/>
  <c r="A10151" i="6"/>
  <c r="A10152" i="6"/>
  <c r="A10153" i="6"/>
  <c r="A10154" i="6"/>
  <c r="A10155" i="6"/>
  <c r="A10156" i="6"/>
  <c r="A10157" i="6"/>
  <c r="A10158" i="6"/>
  <c r="A10159" i="6"/>
  <c r="A10160" i="6"/>
  <c r="A10161" i="6"/>
  <c r="A10162" i="6"/>
  <c r="A10163" i="6"/>
  <c r="A10164" i="6"/>
  <c r="A10165" i="6"/>
  <c r="A10166" i="6"/>
  <c r="A10167" i="6"/>
  <c r="A10168" i="6"/>
  <c r="A10169" i="6"/>
  <c r="A10170" i="6"/>
  <c r="A10171" i="6"/>
  <c r="A10172" i="6"/>
  <c r="A10173" i="6"/>
  <c r="A10174" i="6"/>
  <c r="A10175" i="6"/>
  <c r="A10176" i="6"/>
  <c r="A10177" i="6"/>
  <c r="A10178" i="6"/>
  <c r="A10179" i="6"/>
  <c r="A10180" i="6"/>
  <c r="A10181" i="6"/>
  <c r="A10182" i="6"/>
  <c r="A10183" i="6"/>
  <c r="A10184" i="6"/>
  <c r="A10185" i="6"/>
  <c r="A10186" i="6"/>
  <c r="A10187" i="6"/>
  <c r="A10188" i="6"/>
  <c r="A10189" i="6"/>
  <c r="A10190" i="6"/>
  <c r="A10191" i="6"/>
  <c r="A10192" i="6"/>
  <c r="A10193" i="6"/>
  <c r="A10194" i="6"/>
  <c r="A10195" i="6"/>
  <c r="A10196" i="6"/>
  <c r="A10197" i="6"/>
  <c r="A10198" i="6"/>
  <c r="A10199" i="6"/>
  <c r="A10200" i="6"/>
  <c r="A10201" i="6"/>
  <c r="A10202" i="6"/>
  <c r="A10203" i="6"/>
  <c r="A10204" i="6"/>
  <c r="A10205" i="6"/>
  <c r="A10206" i="6"/>
  <c r="A10207" i="6"/>
  <c r="A10208" i="6"/>
  <c r="A10209" i="6"/>
  <c r="A10210" i="6"/>
  <c r="A10211" i="6"/>
  <c r="A10212" i="6"/>
  <c r="A10213" i="6"/>
  <c r="A10214" i="6"/>
  <c r="A10215" i="6"/>
  <c r="A10216" i="6"/>
  <c r="A10217" i="6"/>
  <c r="A10218" i="6"/>
  <c r="A10219" i="6"/>
  <c r="A10220" i="6"/>
  <c r="A10221" i="6"/>
  <c r="A10222" i="6"/>
  <c r="A10223" i="6"/>
  <c r="A10224" i="6"/>
  <c r="A10225" i="6"/>
  <c r="A10226" i="6"/>
  <c r="A10227" i="6"/>
  <c r="A10228" i="6"/>
  <c r="A10229" i="6"/>
  <c r="A10230" i="6"/>
  <c r="A10231" i="6"/>
  <c r="A10232" i="6"/>
  <c r="A10233" i="6"/>
  <c r="A10234" i="6"/>
  <c r="A10235" i="6"/>
  <c r="A10236" i="6"/>
  <c r="A10237" i="6"/>
  <c r="A10238" i="6"/>
  <c r="A10239" i="6"/>
  <c r="A10240" i="6"/>
  <c r="A10241" i="6"/>
  <c r="A10242" i="6"/>
  <c r="A10243" i="6"/>
  <c r="A10244" i="6"/>
  <c r="A10245" i="6"/>
  <c r="A10246" i="6"/>
  <c r="A10247" i="6"/>
  <c r="A10248" i="6"/>
  <c r="A10249" i="6"/>
  <c r="A10250" i="6"/>
  <c r="A10251" i="6"/>
  <c r="A10252" i="6"/>
  <c r="A10253" i="6"/>
  <c r="A10254" i="6"/>
  <c r="A10255" i="6"/>
  <c r="A10256" i="6"/>
  <c r="A10257" i="6"/>
  <c r="A10258" i="6"/>
  <c r="A10259" i="6"/>
  <c r="A10260" i="6"/>
  <c r="A10261" i="6"/>
  <c r="A10262" i="6"/>
  <c r="A10263" i="6"/>
  <c r="A10264" i="6"/>
  <c r="A10265" i="6"/>
  <c r="A10266" i="6"/>
  <c r="A10267" i="6"/>
  <c r="A10268" i="6"/>
  <c r="A10269" i="6"/>
  <c r="A10270" i="6"/>
  <c r="A10271" i="6"/>
  <c r="A10272" i="6"/>
  <c r="A10273" i="6"/>
  <c r="A10274" i="6"/>
  <c r="A10275" i="6"/>
  <c r="A10276" i="6"/>
  <c r="A10277" i="6"/>
  <c r="A10278" i="6"/>
  <c r="A10279" i="6"/>
  <c r="A10280" i="6"/>
  <c r="A10281" i="6"/>
  <c r="A10282" i="6"/>
  <c r="A10283" i="6"/>
  <c r="A10284" i="6"/>
  <c r="A10285" i="6"/>
  <c r="A10286" i="6"/>
  <c r="A10287" i="6"/>
  <c r="A10288" i="6"/>
  <c r="A10289" i="6"/>
  <c r="A10290" i="6"/>
  <c r="A10291" i="6"/>
  <c r="A10292" i="6"/>
  <c r="A10293" i="6"/>
  <c r="A10294" i="6"/>
  <c r="A10295" i="6"/>
  <c r="A10296" i="6"/>
  <c r="A10297" i="6"/>
  <c r="A10298" i="6"/>
  <c r="A10299" i="6"/>
  <c r="A10300" i="6"/>
  <c r="A10301" i="6"/>
  <c r="A10302" i="6"/>
  <c r="A10303" i="6"/>
  <c r="A10304" i="6"/>
  <c r="A10305" i="6"/>
  <c r="A10306" i="6"/>
  <c r="A10307" i="6"/>
  <c r="A10308" i="6"/>
  <c r="A10309" i="6"/>
  <c r="A10310" i="6"/>
  <c r="A10311" i="6"/>
  <c r="A10312" i="6"/>
  <c r="A10313" i="6"/>
  <c r="A10314" i="6"/>
  <c r="A10315" i="6"/>
  <c r="A10316" i="6"/>
  <c r="A10317" i="6"/>
  <c r="A10318" i="6"/>
  <c r="A10319" i="6"/>
  <c r="A10320" i="6"/>
  <c r="A10321" i="6"/>
  <c r="A10322" i="6"/>
  <c r="A10323" i="6"/>
  <c r="A10324" i="6"/>
  <c r="A10325" i="6"/>
  <c r="A10326" i="6"/>
  <c r="A10327" i="6"/>
  <c r="A10328" i="6"/>
  <c r="A10329" i="6"/>
  <c r="A10330" i="6"/>
  <c r="A10331" i="6"/>
  <c r="A10332" i="6"/>
  <c r="A10333" i="6"/>
  <c r="A10334" i="6"/>
  <c r="A10335" i="6"/>
  <c r="A10336" i="6"/>
  <c r="A10337" i="6"/>
  <c r="A10338" i="6"/>
  <c r="A10339" i="6"/>
  <c r="A10340" i="6"/>
  <c r="A10341" i="6"/>
  <c r="A10342" i="6"/>
  <c r="A10343" i="6"/>
  <c r="A10344" i="6"/>
  <c r="A10345" i="6"/>
  <c r="A10346" i="6"/>
  <c r="A10347" i="6"/>
  <c r="A10348" i="6"/>
  <c r="A10349" i="6"/>
  <c r="A10350" i="6"/>
  <c r="A10351" i="6"/>
  <c r="A10352" i="6"/>
  <c r="A10353" i="6"/>
  <c r="A10354" i="6"/>
  <c r="A10355" i="6"/>
  <c r="A10356" i="6"/>
  <c r="A10357" i="6"/>
  <c r="A10358" i="6"/>
  <c r="A10359" i="6"/>
  <c r="A10360" i="6"/>
  <c r="A10361" i="6"/>
  <c r="A10362" i="6"/>
  <c r="A10363" i="6"/>
  <c r="A10364" i="6"/>
  <c r="A10365" i="6"/>
  <c r="A10366" i="6"/>
  <c r="A10367" i="6"/>
  <c r="A10368" i="6"/>
  <c r="A10369" i="6"/>
  <c r="A10370" i="6"/>
  <c r="A10371" i="6"/>
  <c r="A10372" i="6"/>
  <c r="A10373" i="6"/>
  <c r="A10374" i="6"/>
  <c r="A10375" i="6"/>
  <c r="A10376" i="6"/>
  <c r="A10377" i="6"/>
  <c r="A10378" i="6"/>
  <c r="A10379" i="6"/>
  <c r="A10380" i="6"/>
  <c r="A10381" i="6"/>
  <c r="A10382" i="6"/>
  <c r="A10383" i="6"/>
  <c r="A10384" i="6"/>
  <c r="A10385" i="6"/>
  <c r="A10386" i="6"/>
  <c r="A10387" i="6"/>
  <c r="A10388" i="6"/>
  <c r="A10389" i="6"/>
  <c r="A10390" i="6"/>
  <c r="A10391" i="6"/>
  <c r="A10392" i="6"/>
  <c r="A10393" i="6"/>
  <c r="A10394" i="6"/>
  <c r="A10395" i="6"/>
  <c r="A10396" i="6"/>
  <c r="A10397" i="6"/>
  <c r="A10398" i="6"/>
  <c r="A10399" i="6"/>
  <c r="A10400" i="6"/>
  <c r="A10401" i="6"/>
  <c r="A10402" i="6"/>
  <c r="A10403" i="6"/>
  <c r="A10404" i="6"/>
  <c r="A10405" i="6"/>
  <c r="A10406" i="6"/>
  <c r="A10407" i="6"/>
  <c r="A10408" i="6"/>
  <c r="A10409" i="6"/>
  <c r="A10410" i="6"/>
  <c r="A10411" i="6"/>
  <c r="A10412" i="6"/>
  <c r="A10413" i="6"/>
  <c r="A10414" i="6"/>
  <c r="A10415" i="6"/>
  <c r="A10416" i="6"/>
  <c r="A10417" i="6"/>
  <c r="A10418" i="6"/>
  <c r="A10419" i="6"/>
  <c r="A10420" i="6"/>
  <c r="A10421" i="6"/>
  <c r="A10422" i="6"/>
  <c r="A10423" i="6"/>
  <c r="A10424" i="6"/>
  <c r="A10425" i="6"/>
  <c r="A10426" i="6"/>
  <c r="A10427" i="6"/>
  <c r="A10428" i="6"/>
  <c r="A10429" i="6"/>
  <c r="A10430" i="6"/>
  <c r="A10431" i="6"/>
  <c r="A10432" i="6"/>
  <c r="A10433" i="6"/>
  <c r="A10434" i="6"/>
  <c r="A10435" i="6"/>
  <c r="A10436" i="6"/>
  <c r="A10437" i="6"/>
  <c r="A10438" i="6"/>
  <c r="A10439" i="6"/>
  <c r="A10440" i="6"/>
  <c r="A10441" i="6"/>
  <c r="A10442" i="6"/>
  <c r="A10443" i="6"/>
  <c r="A10444" i="6"/>
  <c r="A10445" i="6"/>
  <c r="A10446" i="6"/>
  <c r="A10447" i="6"/>
  <c r="A10448" i="6"/>
  <c r="A10449" i="6"/>
  <c r="A10450" i="6"/>
  <c r="A10451" i="6"/>
  <c r="A10452" i="6"/>
  <c r="A10453" i="6"/>
  <c r="A10454" i="6"/>
  <c r="A10455" i="6"/>
  <c r="A10456" i="6"/>
  <c r="A10457" i="6"/>
  <c r="A10458" i="6"/>
  <c r="A10459" i="6"/>
  <c r="A10460" i="6"/>
  <c r="A10461" i="6"/>
  <c r="A10462" i="6"/>
  <c r="A10463" i="6"/>
  <c r="A10464" i="6"/>
  <c r="A10465" i="6"/>
  <c r="A10466" i="6"/>
  <c r="A10467" i="6"/>
  <c r="A10468" i="6"/>
  <c r="A10469" i="6"/>
  <c r="A10470" i="6"/>
  <c r="A10471" i="6"/>
  <c r="A10472" i="6"/>
  <c r="A10473" i="6"/>
  <c r="A10474" i="6"/>
  <c r="A10475" i="6"/>
  <c r="A10476" i="6"/>
  <c r="A10477" i="6"/>
  <c r="A10478" i="6"/>
  <c r="A10479" i="6"/>
  <c r="A10480" i="6"/>
  <c r="A10481" i="6"/>
  <c r="A10482" i="6"/>
  <c r="A10483" i="6"/>
  <c r="A10484" i="6"/>
  <c r="A10485" i="6"/>
  <c r="A10486" i="6"/>
  <c r="A10487" i="6"/>
  <c r="A10488" i="6"/>
  <c r="A10489" i="6"/>
  <c r="A10490" i="6"/>
  <c r="A10491" i="6"/>
  <c r="A10492" i="6"/>
  <c r="A10493" i="6"/>
  <c r="A10494" i="6"/>
  <c r="A10495" i="6"/>
  <c r="A10496" i="6"/>
  <c r="A10497" i="6"/>
  <c r="A10498" i="6"/>
  <c r="A10499" i="6"/>
  <c r="A10500" i="6"/>
  <c r="A10501" i="6"/>
  <c r="A10502" i="6"/>
  <c r="A10503" i="6"/>
  <c r="A10504" i="6"/>
  <c r="A10505" i="6"/>
  <c r="A10506" i="6"/>
  <c r="A10507" i="6"/>
  <c r="A10508" i="6"/>
  <c r="A10509" i="6"/>
  <c r="A10510" i="6"/>
  <c r="A10511" i="6"/>
  <c r="A10512" i="6"/>
  <c r="A10513" i="6"/>
  <c r="A10514" i="6"/>
  <c r="A10515" i="6"/>
  <c r="A10516" i="6"/>
  <c r="A10517" i="6"/>
  <c r="A10518" i="6"/>
  <c r="A10519" i="6"/>
  <c r="A10520" i="6"/>
  <c r="A10521" i="6"/>
  <c r="A10522" i="6"/>
  <c r="A10523" i="6"/>
  <c r="A10524" i="6"/>
  <c r="A10525" i="6"/>
  <c r="A10526" i="6"/>
  <c r="A10527" i="6"/>
  <c r="A10528" i="6"/>
  <c r="A10529" i="6"/>
  <c r="A10530" i="6"/>
  <c r="A10531" i="6"/>
  <c r="A10532" i="6"/>
  <c r="A10533" i="6"/>
  <c r="A10534" i="6"/>
  <c r="A10535" i="6"/>
  <c r="A10536" i="6"/>
  <c r="A10537" i="6"/>
  <c r="A10538" i="6"/>
  <c r="A10539" i="6"/>
  <c r="A10540" i="6"/>
  <c r="A10541" i="6"/>
  <c r="A10542" i="6"/>
  <c r="A10543" i="6"/>
  <c r="A10544" i="6"/>
  <c r="A10545" i="6"/>
  <c r="A10546" i="6"/>
  <c r="A10547" i="6"/>
  <c r="A10548" i="6"/>
  <c r="A10549" i="6"/>
  <c r="A10550" i="6"/>
  <c r="A10551" i="6"/>
  <c r="A10552" i="6"/>
  <c r="A10553" i="6"/>
  <c r="A10554" i="6"/>
  <c r="A10555" i="6"/>
  <c r="A10556" i="6"/>
  <c r="A10557" i="6"/>
  <c r="A10558" i="6"/>
  <c r="A10559" i="6"/>
  <c r="A10560" i="6"/>
  <c r="A10561" i="6"/>
  <c r="A10562" i="6"/>
  <c r="A10563" i="6"/>
  <c r="A10564" i="6"/>
  <c r="A10565" i="6"/>
  <c r="A10566" i="6"/>
  <c r="A10567" i="6"/>
  <c r="A10568" i="6"/>
  <c r="A10569" i="6"/>
  <c r="A10570" i="6"/>
  <c r="A10571" i="6"/>
  <c r="A10572" i="6"/>
  <c r="A10573" i="6"/>
  <c r="A10574" i="6"/>
  <c r="A10575" i="6"/>
  <c r="A10576" i="6"/>
  <c r="A10577" i="6"/>
  <c r="A10578" i="6"/>
  <c r="A10579" i="6"/>
  <c r="A10580" i="6"/>
  <c r="A10581" i="6"/>
  <c r="A10582" i="6"/>
  <c r="A10583" i="6"/>
  <c r="A10584" i="6"/>
  <c r="A10585" i="6"/>
  <c r="A10586" i="6"/>
  <c r="A10587" i="6"/>
  <c r="A10588" i="6"/>
  <c r="A10589" i="6"/>
  <c r="A10590" i="6"/>
  <c r="A10591" i="6"/>
  <c r="A10592" i="6"/>
  <c r="A10593" i="6"/>
  <c r="A10594" i="6"/>
  <c r="A10595" i="6"/>
  <c r="A10596" i="6"/>
  <c r="A10597" i="6"/>
  <c r="A10598" i="6"/>
  <c r="A10599" i="6"/>
  <c r="A10600" i="6"/>
  <c r="A10601" i="6"/>
  <c r="A10602" i="6"/>
  <c r="A10603" i="6"/>
  <c r="A10604" i="6"/>
  <c r="A10605" i="6"/>
  <c r="A10606" i="6"/>
  <c r="A10607" i="6"/>
  <c r="A10608" i="6"/>
  <c r="A10609" i="6"/>
  <c r="A10610" i="6"/>
  <c r="A10611" i="6"/>
  <c r="A10612" i="6"/>
  <c r="A10613" i="6"/>
  <c r="A10614" i="6"/>
  <c r="A10615" i="6"/>
  <c r="A10616" i="6"/>
  <c r="A10617" i="6"/>
  <c r="A10618" i="6"/>
  <c r="A10619" i="6"/>
  <c r="A10620" i="6"/>
  <c r="A10621" i="6"/>
  <c r="A10622" i="6"/>
  <c r="A10623" i="6"/>
  <c r="A10624" i="6"/>
  <c r="A10625" i="6"/>
  <c r="A10626" i="6"/>
  <c r="A10627" i="6"/>
  <c r="A10628" i="6"/>
  <c r="A10629" i="6"/>
  <c r="A10630" i="6"/>
  <c r="A10631" i="6"/>
  <c r="A10632" i="6"/>
  <c r="A10633" i="6"/>
  <c r="A10634" i="6"/>
  <c r="A10635" i="6"/>
  <c r="A10636" i="6"/>
  <c r="A10637" i="6"/>
  <c r="A10638" i="6"/>
  <c r="A10639" i="6"/>
  <c r="A10640" i="6"/>
  <c r="A10641" i="6"/>
  <c r="A10642" i="6"/>
  <c r="A10643" i="6"/>
  <c r="A10644" i="6"/>
  <c r="A10645" i="6"/>
  <c r="A10646" i="6"/>
  <c r="A10647" i="6"/>
  <c r="A10648" i="6"/>
  <c r="A10649" i="6"/>
  <c r="A10650" i="6"/>
  <c r="A10651" i="6"/>
  <c r="A10652" i="6"/>
  <c r="A10653" i="6"/>
  <c r="A10654" i="6"/>
  <c r="A10655" i="6"/>
  <c r="A10656" i="6"/>
  <c r="A10657" i="6"/>
  <c r="A10658" i="6"/>
  <c r="A10659" i="6"/>
  <c r="A10660" i="6"/>
  <c r="A10661" i="6"/>
  <c r="A10662" i="6"/>
  <c r="A10663" i="6"/>
  <c r="A10664" i="6"/>
  <c r="A10665" i="6"/>
  <c r="A10666" i="6"/>
  <c r="A10667" i="6"/>
  <c r="A10668" i="6"/>
  <c r="A10669" i="6"/>
  <c r="A10670" i="6"/>
  <c r="A10671" i="6"/>
  <c r="A10672" i="6"/>
  <c r="A10673" i="6"/>
  <c r="A10674" i="6"/>
  <c r="A10675" i="6"/>
  <c r="A10676" i="6"/>
  <c r="A10677" i="6"/>
  <c r="A10678" i="6"/>
  <c r="A10679" i="6"/>
  <c r="A10680" i="6"/>
  <c r="A10681" i="6"/>
  <c r="A10682" i="6"/>
  <c r="A10683" i="6"/>
  <c r="A10684" i="6"/>
  <c r="A10685" i="6"/>
  <c r="A10686" i="6"/>
  <c r="A10687" i="6"/>
  <c r="A10688" i="6"/>
  <c r="A10689" i="6"/>
  <c r="A10690" i="6"/>
  <c r="A10691" i="6"/>
  <c r="A10692" i="6"/>
  <c r="A10693" i="6"/>
  <c r="A10694" i="6"/>
  <c r="A10695" i="6"/>
  <c r="A10696" i="6"/>
  <c r="A10697" i="6"/>
  <c r="A10698" i="6"/>
  <c r="A10699" i="6"/>
  <c r="A10700" i="6"/>
  <c r="A10701" i="6"/>
  <c r="A10702" i="6"/>
  <c r="A10703" i="6"/>
  <c r="A10704" i="6"/>
  <c r="A10705" i="6"/>
  <c r="A10706" i="6"/>
  <c r="A10707" i="6"/>
  <c r="A10708" i="6"/>
  <c r="A10709" i="6"/>
  <c r="A10710" i="6"/>
  <c r="A10711" i="6"/>
  <c r="A10712" i="6"/>
  <c r="A10713" i="6"/>
  <c r="A10714" i="6"/>
  <c r="A10715" i="6"/>
  <c r="A10716" i="6"/>
  <c r="A10717" i="6"/>
  <c r="A10718" i="6"/>
  <c r="A10719" i="6"/>
  <c r="A10720" i="6"/>
  <c r="A10721" i="6"/>
  <c r="A10722" i="6"/>
  <c r="A10723" i="6"/>
  <c r="A10724" i="6"/>
  <c r="A10725" i="6"/>
  <c r="A10726" i="6"/>
  <c r="A10727" i="6"/>
  <c r="A10728" i="6"/>
  <c r="A10729" i="6"/>
  <c r="A10730" i="6"/>
  <c r="A10731" i="6"/>
  <c r="A10732" i="6"/>
  <c r="A10733" i="6"/>
  <c r="A10734" i="6"/>
  <c r="A10735" i="6"/>
  <c r="A10736" i="6"/>
  <c r="A10737" i="6"/>
  <c r="A10738" i="6"/>
  <c r="A10739" i="6"/>
  <c r="A10740" i="6"/>
  <c r="A10741" i="6"/>
  <c r="A10742" i="6"/>
  <c r="A10743" i="6"/>
  <c r="A10744" i="6"/>
  <c r="A10745" i="6"/>
  <c r="A10746" i="6"/>
  <c r="A10747" i="6"/>
  <c r="A10748" i="6"/>
  <c r="A10749" i="6"/>
  <c r="A10750" i="6"/>
  <c r="A10751" i="6"/>
  <c r="A10752" i="6"/>
  <c r="A10753" i="6"/>
  <c r="A10754" i="6"/>
  <c r="A10755" i="6"/>
  <c r="A10756" i="6"/>
  <c r="A10757" i="6"/>
  <c r="A10758" i="6"/>
  <c r="A10759" i="6"/>
  <c r="A10760" i="6"/>
  <c r="A10761" i="6"/>
  <c r="A10762" i="6"/>
  <c r="A10763" i="6"/>
  <c r="A10764" i="6"/>
  <c r="A10765" i="6"/>
  <c r="A10766" i="6"/>
  <c r="A10767" i="6"/>
  <c r="A10768" i="6"/>
  <c r="A10769" i="6"/>
  <c r="A10770" i="6"/>
  <c r="A10771" i="6"/>
  <c r="A10772" i="6"/>
  <c r="A10773" i="6"/>
  <c r="A10774" i="6"/>
  <c r="A10775" i="6"/>
  <c r="A10776" i="6"/>
  <c r="A10777" i="6"/>
  <c r="A10778" i="6"/>
  <c r="A10779" i="6"/>
  <c r="A10780" i="6"/>
  <c r="A10781" i="6"/>
  <c r="A10782" i="6"/>
  <c r="A10783" i="6"/>
  <c r="A10784" i="6"/>
  <c r="A10785" i="6"/>
  <c r="A10786" i="6"/>
  <c r="A10787" i="6"/>
  <c r="A10788" i="6"/>
  <c r="A10789" i="6"/>
  <c r="A10790" i="6"/>
  <c r="A10791" i="6"/>
  <c r="A10792" i="6"/>
  <c r="A10793" i="6"/>
  <c r="A10794" i="6"/>
  <c r="A10795" i="6"/>
  <c r="A10796" i="6"/>
  <c r="A10797" i="6"/>
  <c r="A10798" i="6"/>
  <c r="A10799" i="6"/>
  <c r="A10800" i="6"/>
  <c r="A10801" i="6"/>
  <c r="A10802" i="6"/>
  <c r="A10803" i="6"/>
  <c r="A10804" i="6"/>
  <c r="A10805" i="6"/>
  <c r="A10806" i="6"/>
  <c r="A10807" i="6"/>
  <c r="A10808" i="6"/>
  <c r="A10809" i="6"/>
  <c r="A10810" i="6"/>
  <c r="A10811" i="6"/>
  <c r="A10812" i="6"/>
  <c r="A10813" i="6"/>
  <c r="A10814" i="6"/>
  <c r="A10815" i="6"/>
  <c r="A10816" i="6"/>
  <c r="A10817" i="6"/>
  <c r="A10818" i="6"/>
  <c r="A10819" i="6"/>
  <c r="A10820" i="6"/>
  <c r="A10821" i="6"/>
  <c r="A10822" i="6"/>
  <c r="A10823" i="6"/>
  <c r="A10824" i="6"/>
  <c r="A10825" i="6"/>
  <c r="A10826" i="6"/>
  <c r="A10827" i="6"/>
  <c r="A10828" i="6"/>
  <c r="A10829" i="6"/>
  <c r="A10830" i="6"/>
  <c r="A10831" i="6"/>
  <c r="A10832" i="6"/>
  <c r="A10833" i="6"/>
  <c r="A10834" i="6"/>
  <c r="A10835" i="6"/>
  <c r="A10836" i="6"/>
  <c r="A10837" i="6"/>
  <c r="A10838" i="6"/>
  <c r="A10839" i="6"/>
  <c r="A10840" i="6"/>
  <c r="A10841" i="6"/>
  <c r="A10842" i="6"/>
  <c r="A10843" i="6"/>
  <c r="A10844" i="6"/>
  <c r="A10845" i="6"/>
  <c r="A10846" i="6"/>
  <c r="A10847" i="6"/>
  <c r="A10848" i="6"/>
  <c r="A10849" i="6"/>
  <c r="A10850" i="6"/>
  <c r="A10851" i="6"/>
  <c r="A10852" i="6"/>
  <c r="A10853" i="6"/>
  <c r="A10854" i="6"/>
  <c r="A10855" i="6"/>
  <c r="A10856" i="6"/>
  <c r="A10857" i="6"/>
  <c r="A10858" i="6"/>
  <c r="A10859" i="6"/>
  <c r="A10860" i="6"/>
  <c r="A10861" i="6"/>
  <c r="A10862" i="6"/>
  <c r="A10863" i="6"/>
  <c r="A10864" i="6"/>
  <c r="A10865" i="6"/>
  <c r="A10866" i="6"/>
  <c r="A10867" i="6"/>
  <c r="A10868" i="6"/>
  <c r="A10869" i="6"/>
  <c r="A10870" i="6"/>
  <c r="A10871" i="6"/>
  <c r="A10872" i="6"/>
  <c r="A10873" i="6"/>
  <c r="A10874" i="6"/>
  <c r="A10875" i="6"/>
  <c r="A10876" i="6"/>
  <c r="A10877" i="6"/>
  <c r="A10878" i="6"/>
  <c r="A10879" i="6"/>
  <c r="A10880" i="6"/>
  <c r="A10881" i="6"/>
  <c r="A10882" i="6"/>
  <c r="A10883" i="6"/>
  <c r="A10884" i="6"/>
  <c r="A10885" i="6"/>
  <c r="A10886" i="6"/>
  <c r="A10887" i="6"/>
  <c r="A10888" i="6"/>
  <c r="A10889" i="6"/>
  <c r="A10890" i="6"/>
  <c r="A10891" i="6"/>
  <c r="A10892" i="6"/>
  <c r="A10893" i="6"/>
  <c r="A10894" i="6"/>
  <c r="A10895" i="6"/>
  <c r="A10896" i="6"/>
  <c r="A10897" i="6"/>
  <c r="A10898" i="6"/>
  <c r="A10899" i="6"/>
  <c r="A10900" i="6"/>
  <c r="A10901" i="6"/>
  <c r="A10902" i="6"/>
  <c r="A10903" i="6"/>
  <c r="A10904" i="6"/>
  <c r="A10905" i="6"/>
  <c r="A10906" i="6"/>
  <c r="A10907" i="6"/>
  <c r="A10908" i="6"/>
  <c r="A10909" i="6"/>
  <c r="A10910" i="6"/>
  <c r="A10911" i="6"/>
  <c r="A10912" i="6"/>
  <c r="A10913" i="6"/>
  <c r="A10914" i="6"/>
  <c r="A10915" i="6"/>
  <c r="A10916" i="6"/>
  <c r="A10917" i="6"/>
  <c r="A10918" i="6"/>
  <c r="A10919" i="6"/>
  <c r="A10920" i="6"/>
  <c r="A10921" i="6"/>
  <c r="A10922" i="6"/>
  <c r="A10923" i="6"/>
  <c r="A10924" i="6"/>
  <c r="A10925" i="6"/>
  <c r="A10926" i="6"/>
  <c r="A10927" i="6"/>
  <c r="A10928" i="6"/>
  <c r="A10929" i="6"/>
  <c r="A10930" i="6"/>
  <c r="A10931" i="6"/>
  <c r="A10932" i="6"/>
  <c r="A10933" i="6"/>
  <c r="A10934" i="6"/>
  <c r="A10935" i="6"/>
  <c r="A10936" i="6"/>
  <c r="A10937" i="6"/>
  <c r="A10938" i="6"/>
  <c r="A10939" i="6"/>
  <c r="A10940" i="6"/>
  <c r="A10941" i="6"/>
  <c r="A10942" i="6"/>
  <c r="A10943" i="6"/>
  <c r="A10944" i="6"/>
  <c r="A10945" i="6"/>
  <c r="A10946" i="6"/>
  <c r="A10947" i="6"/>
  <c r="A10948" i="6"/>
  <c r="A10949" i="6"/>
  <c r="A10950" i="6"/>
  <c r="A10951" i="6"/>
  <c r="A10952" i="6"/>
  <c r="A10953" i="6"/>
  <c r="A10954" i="6"/>
  <c r="A10955" i="6"/>
  <c r="A10956" i="6"/>
  <c r="A10957" i="6"/>
  <c r="A10958" i="6"/>
  <c r="A10959" i="6"/>
  <c r="A10960" i="6"/>
  <c r="A10961" i="6"/>
  <c r="A10962" i="6"/>
  <c r="A10963" i="6"/>
  <c r="A10964" i="6"/>
  <c r="A10965" i="6"/>
  <c r="A10966" i="6"/>
  <c r="A10967" i="6"/>
  <c r="A10968" i="6"/>
  <c r="A10969" i="6"/>
  <c r="A10970" i="6"/>
  <c r="A10971" i="6"/>
  <c r="A10972" i="6"/>
  <c r="A10973" i="6"/>
  <c r="A10974" i="6"/>
  <c r="A10975" i="6"/>
  <c r="A10976" i="6"/>
  <c r="A10977" i="6"/>
  <c r="A10978" i="6"/>
  <c r="A10979" i="6"/>
  <c r="A10980" i="6"/>
  <c r="A10981" i="6"/>
  <c r="A10982" i="6"/>
  <c r="A10983" i="6"/>
  <c r="A10984" i="6"/>
  <c r="A10985" i="6"/>
  <c r="A10986" i="6"/>
  <c r="A10987" i="6"/>
  <c r="A10988" i="6"/>
  <c r="A10989" i="6"/>
  <c r="A10990" i="6"/>
  <c r="A10991" i="6"/>
  <c r="A10992" i="6"/>
  <c r="A10993" i="6"/>
  <c r="A10994" i="6"/>
  <c r="A10995" i="6"/>
  <c r="A10996" i="6"/>
  <c r="A10997" i="6"/>
  <c r="A10998" i="6"/>
  <c r="A10999" i="6"/>
  <c r="A11000" i="6"/>
  <c r="A11001" i="6"/>
  <c r="A11002" i="6"/>
  <c r="A11003" i="6"/>
  <c r="A11004" i="6"/>
  <c r="A11005" i="6"/>
  <c r="A11006" i="6"/>
  <c r="A11007" i="6"/>
  <c r="A11008" i="6"/>
  <c r="A11009" i="6"/>
  <c r="A11010" i="6"/>
  <c r="A11011" i="6"/>
  <c r="A11012" i="6"/>
  <c r="A11013" i="6"/>
  <c r="A11014" i="6"/>
  <c r="A11015" i="6"/>
  <c r="A11016" i="6"/>
  <c r="A11017" i="6"/>
  <c r="A11018" i="6"/>
  <c r="A11019" i="6"/>
  <c r="A11020" i="6"/>
  <c r="A11021" i="6"/>
  <c r="A11022" i="6"/>
  <c r="A11023" i="6"/>
  <c r="A11024" i="6"/>
  <c r="A11025" i="6"/>
  <c r="A11026" i="6"/>
  <c r="A11027" i="6"/>
  <c r="A11028" i="6"/>
  <c r="A11029" i="6"/>
  <c r="A11030" i="6"/>
  <c r="A11031" i="6"/>
  <c r="A11032" i="6"/>
  <c r="A11033" i="6"/>
  <c r="A11034" i="6"/>
  <c r="A11035" i="6"/>
  <c r="A11036" i="6"/>
  <c r="A11037" i="6"/>
  <c r="A11038" i="6"/>
  <c r="A11039" i="6"/>
  <c r="A11040" i="6"/>
  <c r="A11041" i="6"/>
  <c r="A11042" i="6"/>
  <c r="A11043" i="6"/>
  <c r="A11044" i="6"/>
  <c r="A11045" i="6"/>
  <c r="A11046" i="6"/>
  <c r="A11047" i="6"/>
  <c r="A11048" i="6"/>
  <c r="A11049" i="6"/>
  <c r="A11050" i="6"/>
  <c r="A11051" i="6"/>
  <c r="A11052" i="6"/>
  <c r="A11053" i="6"/>
  <c r="A11054" i="6"/>
  <c r="A11055" i="6"/>
  <c r="A11056" i="6"/>
  <c r="A11057" i="6"/>
  <c r="A11058" i="6"/>
  <c r="A11059" i="6"/>
  <c r="A11060" i="6"/>
  <c r="A11061" i="6"/>
  <c r="A11062" i="6"/>
  <c r="A11063" i="6"/>
  <c r="A11064" i="6"/>
  <c r="A11065" i="6"/>
  <c r="A11066" i="6"/>
  <c r="A11067" i="6"/>
  <c r="A11068" i="6"/>
  <c r="A11069" i="6"/>
  <c r="A11070" i="6"/>
  <c r="A11071" i="6"/>
  <c r="A11072" i="6"/>
  <c r="A11073" i="6"/>
  <c r="A11074" i="6"/>
  <c r="A11075" i="6"/>
  <c r="A11076" i="6"/>
  <c r="A11077" i="6"/>
  <c r="A11078" i="6"/>
  <c r="A11079" i="6"/>
  <c r="A11080" i="6"/>
  <c r="A11081" i="6"/>
  <c r="A11082" i="6"/>
  <c r="A11083" i="6"/>
  <c r="A11084" i="6"/>
  <c r="A11085" i="6"/>
  <c r="A11086" i="6"/>
  <c r="A11087" i="6"/>
  <c r="A11088" i="6"/>
  <c r="A11089" i="6"/>
  <c r="A11090" i="6"/>
  <c r="A11091" i="6"/>
  <c r="A11092" i="6"/>
  <c r="A11093" i="6"/>
  <c r="A11094" i="6"/>
  <c r="A11095" i="6"/>
  <c r="A11096" i="6"/>
  <c r="A11097" i="6"/>
  <c r="A11098" i="6"/>
  <c r="A11099" i="6"/>
  <c r="A11100" i="6"/>
  <c r="A11101" i="6"/>
  <c r="A11102" i="6"/>
  <c r="A11103" i="6"/>
  <c r="A11104" i="6"/>
  <c r="A11105" i="6"/>
  <c r="A11106" i="6"/>
  <c r="A11107" i="6"/>
  <c r="A11108" i="6"/>
  <c r="A11109" i="6"/>
  <c r="A11110" i="6"/>
  <c r="A11111" i="6"/>
  <c r="A11112" i="6"/>
  <c r="A11113" i="6"/>
  <c r="A11114" i="6"/>
  <c r="A11115" i="6"/>
  <c r="A11116" i="6"/>
  <c r="A11117" i="6"/>
  <c r="A11118" i="6"/>
  <c r="A11119" i="6"/>
  <c r="A11120" i="6"/>
  <c r="A11121" i="6"/>
  <c r="A11122" i="6"/>
  <c r="A11123" i="6"/>
  <c r="A11124" i="6"/>
  <c r="A11125" i="6"/>
  <c r="A11126" i="6"/>
  <c r="A11127" i="6"/>
  <c r="A11128" i="6"/>
  <c r="A11129" i="6"/>
  <c r="A11130" i="6"/>
  <c r="A11131" i="6"/>
  <c r="A11132" i="6"/>
  <c r="A11133" i="6"/>
  <c r="A11134" i="6"/>
  <c r="A11135" i="6"/>
  <c r="A11136" i="6"/>
  <c r="A11137" i="6"/>
  <c r="A11138" i="6"/>
  <c r="A11139" i="6"/>
  <c r="A11140" i="6"/>
  <c r="A11141" i="6"/>
  <c r="A11142" i="6"/>
  <c r="A11143" i="6"/>
  <c r="A11144" i="6"/>
  <c r="A11145" i="6"/>
  <c r="A11146" i="6"/>
  <c r="A11147" i="6"/>
  <c r="A11148" i="6"/>
  <c r="A11149" i="6"/>
  <c r="A11150" i="6"/>
  <c r="A11151" i="6"/>
  <c r="A11152" i="6"/>
  <c r="A11153" i="6"/>
  <c r="A11154" i="6"/>
  <c r="A11155" i="6"/>
  <c r="A11156" i="6"/>
  <c r="A11157" i="6"/>
  <c r="A11158" i="6"/>
  <c r="A11159" i="6"/>
  <c r="A11160" i="6"/>
  <c r="A11161" i="6"/>
  <c r="A11162" i="6"/>
  <c r="A11163" i="6"/>
  <c r="A11164" i="6"/>
  <c r="A11165" i="6"/>
  <c r="A11166" i="6"/>
  <c r="A11167" i="6"/>
  <c r="A11168" i="6"/>
  <c r="A11169" i="6"/>
  <c r="A11170" i="6"/>
  <c r="A11171" i="6"/>
  <c r="A11172" i="6"/>
  <c r="A11173" i="6"/>
  <c r="A11174" i="6"/>
  <c r="A11175" i="6"/>
  <c r="A11176" i="6"/>
  <c r="A11177" i="6"/>
  <c r="A11178" i="6"/>
  <c r="A11179" i="6"/>
  <c r="A11180" i="6"/>
  <c r="A11181" i="6"/>
  <c r="A11182" i="6"/>
  <c r="A11183" i="6"/>
  <c r="A11184" i="6"/>
  <c r="A11185" i="6"/>
  <c r="A11186" i="6"/>
  <c r="A11187" i="6"/>
  <c r="A11188" i="6"/>
  <c r="A11189" i="6"/>
  <c r="A11190" i="6"/>
  <c r="A11191" i="6"/>
  <c r="A11192" i="6"/>
  <c r="A11193" i="6"/>
  <c r="A11194" i="6"/>
  <c r="A11195" i="6"/>
  <c r="A11196" i="6"/>
  <c r="A11197" i="6"/>
  <c r="A11198" i="6"/>
  <c r="A11199" i="6"/>
  <c r="A11200" i="6"/>
  <c r="A11201" i="6"/>
  <c r="A11202" i="6"/>
  <c r="A11203" i="6"/>
  <c r="A11204" i="6"/>
  <c r="A11205" i="6"/>
  <c r="A11206" i="6"/>
  <c r="A11207" i="6"/>
  <c r="A11208" i="6"/>
  <c r="A11209" i="6"/>
  <c r="A11210" i="6"/>
  <c r="A11211" i="6"/>
  <c r="A11212" i="6"/>
  <c r="A11213" i="6"/>
  <c r="A11214" i="6"/>
  <c r="A11215" i="6"/>
  <c r="A11216" i="6"/>
  <c r="A11217" i="6"/>
  <c r="A11218" i="6"/>
  <c r="A11219" i="6"/>
  <c r="A11220" i="6"/>
  <c r="A11221" i="6"/>
  <c r="A11222" i="6"/>
  <c r="A11223" i="6"/>
  <c r="A11224" i="6"/>
  <c r="A11225" i="6"/>
  <c r="A11226" i="6"/>
  <c r="A11227" i="6"/>
  <c r="A11228" i="6"/>
  <c r="A11229" i="6"/>
  <c r="A11230" i="6"/>
  <c r="A11231" i="6"/>
  <c r="A11232" i="6"/>
  <c r="A11233" i="6"/>
  <c r="A11234" i="6"/>
  <c r="A11235" i="6"/>
  <c r="A11236" i="6"/>
  <c r="A11237" i="6"/>
  <c r="A11238" i="6"/>
  <c r="A11239" i="6"/>
  <c r="A11240" i="6"/>
  <c r="A11241" i="6"/>
  <c r="A11242" i="6"/>
  <c r="A11243" i="6"/>
  <c r="A11244" i="6"/>
  <c r="A11245" i="6"/>
  <c r="A11246" i="6"/>
  <c r="A11247" i="6"/>
  <c r="A11248" i="6"/>
  <c r="A11249" i="6"/>
  <c r="A11250" i="6"/>
  <c r="A11251" i="6"/>
  <c r="A11252" i="6"/>
  <c r="A11253" i="6"/>
  <c r="A11254" i="6"/>
  <c r="A11255" i="6"/>
  <c r="A11256" i="6"/>
  <c r="A11257" i="6"/>
  <c r="A11258" i="6"/>
  <c r="A11259" i="6"/>
  <c r="A11260" i="6"/>
  <c r="A11261" i="6"/>
  <c r="A11262" i="6"/>
  <c r="A11263" i="6"/>
  <c r="A11264" i="6"/>
  <c r="A11265" i="6"/>
  <c r="A11266" i="6"/>
  <c r="A11267" i="6"/>
  <c r="A11268" i="6"/>
  <c r="A11269" i="6"/>
  <c r="A11270" i="6"/>
  <c r="A11271" i="6"/>
  <c r="A11272" i="6"/>
  <c r="A11273" i="6"/>
  <c r="A11274" i="6"/>
  <c r="A11275" i="6"/>
  <c r="A11276" i="6"/>
  <c r="A11277" i="6"/>
  <c r="A11278" i="6"/>
  <c r="A11279" i="6"/>
  <c r="A11280" i="6"/>
  <c r="A11281" i="6"/>
  <c r="A11282" i="6"/>
  <c r="A11283" i="6"/>
  <c r="A11284" i="6"/>
  <c r="A11285" i="6"/>
  <c r="A11286" i="6"/>
  <c r="A11287" i="6"/>
  <c r="A11288" i="6"/>
  <c r="A11289" i="6"/>
  <c r="A11290" i="6"/>
  <c r="A11291" i="6"/>
  <c r="A11292" i="6"/>
  <c r="A11293" i="6"/>
  <c r="A11294" i="6"/>
  <c r="A11295" i="6"/>
  <c r="A11296" i="6"/>
  <c r="A11297" i="6"/>
  <c r="A11298" i="6"/>
  <c r="A11299" i="6"/>
  <c r="A11300" i="6"/>
  <c r="A11301" i="6"/>
  <c r="A11302" i="6"/>
  <c r="A11303" i="6"/>
  <c r="A11304" i="6"/>
  <c r="A11305" i="6"/>
  <c r="A11306" i="6"/>
  <c r="A11307" i="6"/>
  <c r="A11308" i="6"/>
  <c r="A11309" i="6"/>
  <c r="A11310" i="6"/>
  <c r="A11311" i="6"/>
  <c r="A11312" i="6"/>
  <c r="A11313" i="6"/>
  <c r="A11314" i="6"/>
  <c r="A11315" i="6"/>
  <c r="A11316" i="6"/>
  <c r="A11317" i="6"/>
  <c r="A11318" i="6"/>
  <c r="A11319" i="6"/>
  <c r="A11320" i="6"/>
  <c r="A11321" i="6"/>
  <c r="A11322" i="6"/>
  <c r="A11323" i="6"/>
  <c r="A11324" i="6"/>
  <c r="A11325" i="6"/>
  <c r="A11326" i="6"/>
  <c r="A11327" i="6"/>
  <c r="A11328" i="6"/>
  <c r="A11329" i="6"/>
  <c r="A11330" i="6"/>
  <c r="A11331" i="6"/>
  <c r="A11332" i="6"/>
  <c r="A11333" i="6"/>
  <c r="A11334" i="6"/>
  <c r="A11335" i="6"/>
  <c r="A11336" i="6"/>
  <c r="A11337" i="6"/>
  <c r="A11338" i="6"/>
  <c r="A11339" i="6"/>
  <c r="A11340" i="6"/>
  <c r="A11341" i="6"/>
  <c r="A11342" i="6"/>
  <c r="A11343" i="6"/>
  <c r="A11344" i="6"/>
  <c r="A11345" i="6"/>
  <c r="A11346" i="6"/>
  <c r="A11347" i="6"/>
  <c r="A11348" i="6"/>
  <c r="A11349" i="6"/>
  <c r="A11350" i="6"/>
  <c r="A11351" i="6"/>
  <c r="A11352" i="6"/>
  <c r="A11353" i="6"/>
  <c r="A11354" i="6"/>
  <c r="A11355" i="6"/>
  <c r="A11356" i="6"/>
  <c r="A11357" i="6"/>
  <c r="A11358" i="6"/>
  <c r="A11359" i="6"/>
  <c r="A11360" i="6"/>
  <c r="A11361" i="6"/>
  <c r="A11362" i="6"/>
  <c r="A11363" i="6"/>
  <c r="A11364" i="6"/>
  <c r="A11365" i="6"/>
  <c r="A11366" i="6"/>
  <c r="A11367" i="6"/>
  <c r="A11368" i="6"/>
  <c r="A11369" i="6"/>
  <c r="A11370" i="6"/>
  <c r="A11371" i="6"/>
  <c r="A11372" i="6"/>
  <c r="A11373" i="6"/>
  <c r="A11374" i="6"/>
  <c r="A11375" i="6"/>
  <c r="A11376" i="6"/>
  <c r="A11377" i="6"/>
  <c r="A11378" i="6"/>
  <c r="A11379" i="6"/>
  <c r="A11380" i="6"/>
  <c r="A11381" i="6"/>
  <c r="A11382" i="6"/>
  <c r="A11383" i="6"/>
  <c r="A11384" i="6"/>
  <c r="A11385" i="6"/>
  <c r="A11386" i="6"/>
  <c r="A11387" i="6"/>
  <c r="A11388" i="6"/>
  <c r="A11389" i="6"/>
  <c r="A11390" i="6"/>
  <c r="A11391" i="6"/>
  <c r="A11392" i="6"/>
  <c r="A11393" i="6"/>
  <c r="A11394" i="6"/>
  <c r="A11395" i="6"/>
  <c r="A11396" i="6"/>
  <c r="A11397" i="6"/>
  <c r="A11398" i="6"/>
  <c r="A11399" i="6"/>
  <c r="A11400" i="6"/>
  <c r="A11401" i="6"/>
  <c r="A11402" i="6"/>
  <c r="A11403" i="6"/>
  <c r="A11404" i="6"/>
  <c r="A11405" i="6"/>
  <c r="A11406" i="6"/>
  <c r="A11407" i="6"/>
  <c r="A11408" i="6"/>
  <c r="A11409" i="6"/>
  <c r="A11410" i="6"/>
  <c r="A11411" i="6"/>
  <c r="A11412" i="6"/>
  <c r="A11413" i="6"/>
  <c r="A11414" i="6"/>
  <c r="A11415" i="6"/>
  <c r="A11416" i="6"/>
  <c r="A11417" i="6"/>
  <c r="A11418" i="6"/>
  <c r="A11419" i="6"/>
  <c r="A11420" i="6"/>
  <c r="A11421" i="6"/>
  <c r="A11422" i="6"/>
  <c r="A11423" i="6"/>
  <c r="A11424" i="6"/>
  <c r="A11425" i="6"/>
  <c r="A11426" i="6"/>
  <c r="A11427" i="6"/>
  <c r="A11428" i="6"/>
  <c r="A11429" i="6"/>
  <c r="A11430" i="6"/>
  <c r="A11431" i="6"/>
  <c r="A11432" i="6"/>
  <c r="A11433" i="6"/>
  <c r="A11434" i="6"/>
  <c r="A11435" i="6"/>
  <c r="A11436" i="6"/>
  <c r="A11437" i="6"/>
  <c r="A11438" i="6"/>
  <c r="A11439" i="6"/>
  <c r="A11440" i="6"/>
  <c r="A11441" i="6"/>
  <c r="A11442" i="6"/>
  <c r="A11443" i="6"/>
  <c r="A11444" i="6"/>
  <c r="A11445" i="6"/>
  <c r="A11446" i="6"/>
  <c r="A11447" i="6"/>
  <c r="A11448" i="6"/>
  <c r="A11449" i="6"/>
  <c r="A11450" i="6"/>
  <c r="A11451" i="6"/>
  <c r="A11452" i="6"/>
  <c r="A11453" i="6"/>
  <c r="A11454" i="6"/>
  <c r="A11455" i="6"/>
  <c r="A11456" i="6"/>
  <c r="A11457" i="6"/>
  <c r="A11458" i="6"/>
  <c r="A11459" i="6"/>
  <c r="A11460" i="6"/>
  <c r="A11461" i="6"/>
  <c r="A11462" i="6"/>
  <c r="A11463" i="6"/>
  <c r="A11464" i="6"/>
  <c r="A11465" i="6"/>
  <c r="A11466" i="6"/>
  <c r="A11467" i="6"/>
  <c r="A11468" i="6"/>
  <c r="A11469" i="6"/>
  <c r="A11470" i="6"/>
  <c r="A11471" i="6"/>
  <c r="A11472" i="6"/>
  <c r="A11473" i="6"/>
  <c r="A11474" i="6"/>
  <c r="A11475" i="6"/>
  <c r="A11476" i="6"/>
  <c r="A11477" i="6"/>
  <c r="A11478" i="6"/>
  <c r="A11479" i="6"/>
  <c r="A11480" i="6"/>
  <c r="A11481" i="6"/>
  <c r="A11482" i="6"/>
  <c r="A11483" i="6"/>
  <c r="A11484" i="6"/>
  <c r="A11485" i="6"/>
  <c r="A11486" i="6"/>
  <c r="A11487" i="6"/>
  <c r="A11488" i="6"/>
  <c r="A11489" i="6"/>
  <c r="A11490" i="6"/>
  <c r="A11491" i="6"/>
  <c r="A11492" i="6"/>
  <c r="A11493" i="6"/>
  <c r="A11494" i="6"/>
  <c r="A11495" i="6"/>
  <c r="A11496" i="6"/>
  <c r="A11497" i="6"/>
  <c r="A11498" i="6"/>
  <c r="A11499" i="6"/>
  <c r="A11500" i="6"/>
  <c r="A11501" i="6"/>
  <c r="A11502" i="6"/>
  <c r="A11503" i="6"/>
  <c r="A11504" i="6"/>
  <c r="A11505" i="6"/>
  <c r="A11506" i="6"/>
  <c r="A11507" i="6"/>
  <c r="A11508" i="6"/>
  <c r="A11509" i="6"/>
  <c r="A11510" i="6"/>
  <c r="A11511" i="6"/>
  <c r="A11512" i="6"/>
  <c r="A11513" i="6"/>
  <c r="A11514" i="6"/>
  <c r="A11515" i="6"/>
  <c r="A11516" i="6"/>
  <c r="A11517" i="6"/>
  <c r="A11518" i="6"/>
  <c r="A11519" i="6"/>
  <c r="A11520" i="6"/>
  <c r="A11521" i="6"/>
  <c r="A11522" i="6"/>
  <c r="A11523" i="6"/>
  <c r="A11524" i="6"/>
  <c r="A11525" i="6"/>
  <c r="A11526" i="6"/>
  <c r="A11527" i="6"/>
  <c r="A11528" i="6"/>
  <c r="A11529" i="6"/>
  <c r="A11530" i="6"/>
  <c r="A11531" i="6"/>
  <c r="A11532" i="6"/>
  <c r="A11533" i="6"/>
  <c r="A11534" i="6"/>
  <c r="A11535" i="6"/>
  <c r="A11536" i="6"/>
  <c r="A11537" i="6"/>
  <c r="A11538" i="6"/>
  <c r="A11539" i="6"/>
  <c r="A11540" i="6"/>
  <c r="A11541" i="6"/>
  <c r="A11542" i="6"/>
  <c r="A11543" i="6"/>
  <c r="A11544" i="6"/>
  <c r="A11545" i="6"/>
  <c r="A11546" i="6"/>
  <c r="A11547" i="6"/>
  <c r="A11548" i="6"/>
  <c r="A11549" i="6"/>
  <c r="A11550" i="6"/>
  <c r="A11551" i="6"/>
  <c r="A11552" i="6"/>
  <c r="A11553" i="6"/>
  <c r="A11554" i="6"/>
  <c r="A11555" i="6"/>
  <c r="A11556" i="6"/>
  <c r="A11557" i="6"/>
  <c r="A11558" i="6"/>
  <c r="A11559" i="6"/>
  <c r="A11560" i="6"/>
  <c r="A11561" i="6"/>
  <c r="A11562" i="6"/>
  <c r="A11563" i="6"/>
  <c r="A11564" i="6"/>
  <c r="A11565" i="6"/>
  <c r="A11566" i="6"/>
  <c r="A11567" i="6"/>
  <c r="A11568" i="6"/>
  <c r="A11569" i="6"/>
  <c r="A11570" i="6"/>
  <c r="A11571" i="6"/>
  <c r="A11572" i="6"/>
  <c r="A11573" i="6"/>
  <c r="A11574" i="6"/>
  <c r="A11575" i="6"/>
  <c r="A11576" i="6"/>
  <c r="A11577" i="6"/>
  <c r="A11578" i="6"/>
  <c r="A11579" i="6"/>
  <c r="A11580" i="6"/>
  <c r="A11581" i="6"/>
  <c r="A11582" i="6"/>
  <c r="A11583" i="6"/>
  <c r="A11584" i="6"/>
  <c r="A11585" i="6"/>
  <c r="A11586" i="6"/>
  <c r="A11587" i="6"/>
  <c r="A11588" i="6"/>
  <c r="A11589" i="6"/>
  <c r="A11590" i="6"/>
  <c r="A11591" i="6"/>
  <c r="A11592" i="6"/>
  <c r="A11593" i="6"/>
  <c r="A11594" i="6"/>
  <c r="A11595" i="6"/>
  <c r="A11596" i="6"/>
  <c r="A11597" i="6"/>
  <c r="A11598" i="6"/>
  <c r="A11599" i="6"/>
  <c r="A11600" i="6"/>
  <c r="A11601" i="6"/>
  <c r="A11602" i="6"/>
  <c r="A11603" i="6"/>
  <c r="A11604" i="6"/>
  <c r="A11605" i="6"/>
  <c r="A11606" i="6"/>
  <c r="A11607" i="6"/>
  <c r="A11608" i="6"/>
  <c r="A11609" i="6"/>
  <c r="A11610" i="6"/>
  <c r="A11611" i="6"/>
  <c r="A11612" i="6"/>
  <c r="A11613" i="6"/>
  <c r="A11614" i="6"/>
  <c r="A11615" i="6"/>
  <c r="A11616" i="6"/>
  <c r="A11617" i="6"/>
  <c r="A11618" i="6"/>
  <c r="A11619" i="6"/>
  <c r="A11620" i="6"/>
  <c r="A11621" i="6"/>
  <c r="A11622" i="6"/>
  <c r="A11623" i="6"/>
  <c r="A11624" i="6"/>
  <c r="A11625" i="6"/>
  <c r="A11626" i="6"/>
  <c r="A11627" i="6"/>
  <c r="A11628" i="6"/>
  <c r="A11629" i="6"/>
  <c r="A11630" i="6"/>
  <c r="A11631" i="6"/>
  <c r="A11632" i="6"/>
  <c r="A11633" i="6"/>
  <c r="A11634" i="6"/>
  <c r="A11635" i="6"/>
  <c r="A11636" i="6"/>
  <c r="A11637" i="6"/>
  <c r="A11638" i="6"/>
  <c r="A11639" i="6"/>
  <c r="A11640" i="6"/>
  <c r="A11641" i="6"/>
  <c r="A11642" i="6"/>
  <c r="A11643" i="6"/>
  <c r="A11644" i="6"/>
  <c r="A11645" i="6"/>
  <c r="A11646" i="6"/>
  <c r="A11647" i="6"/>
  <c r="A11648" i="6"/>
  <c r="A11649" i="6"/>
  <c r="A11650" i="6"/>
  <c r="A11651" i="6"/>
  <c r="A11652" i="6"/>
  <c r="A11653" i="6"/>
  <c r="A11654" i="6"/>
  <c r="A11655" i="6"/>
  <c r="A11656" i="6"/>
  <c r="A11657" i="6"/>
  <c r="A11658" i="6"/>
  <c r="A11659" i="6"/>
  <c r="A11660" i="6"/>
  <c r="A11661" i="6"/>
  <c r="A11662" i="6"/>
  <c r="A11663" i="6"/>
  <c r="A11664" i="6"/>
  <c r="A11665" i="6"/>
  <c r="A11666" i="6"/>
  <c r="A11667" i="6"/>
  <c r="A11668" i="6"/>
  <c r="A11669" i="6"/>
  <c r="A11670" i="6"/>
  <c r="A11671" i="6"/>
  <c r="A11672" i="6"/>
  <c r="A11673" i="6"/>
  <c r="A11674" i="6"/>
  <c r="A11675" i="6"/>
  <c r="A11676" i="6"/>
  <c r="A11677" i="6"/>
  <c r="A11678" i="6"/>
  <c r="A11679" i="6"/>
  <c r="A11680" i="6"/>
  <c r="A11681" i="6"/>
  <c r="A11682" i="6"/>
  <c r="A11683" i="6"/>
  <c r="A11684" i="6"/>
  <c r="A11685" i="6"/>
  <c r="A11686" i="6"/>
  <c r="A11687" i="6"/>
  <c r="A11688" i="6"/>
  <c r="A11689" i="6"/>
  <c r="A11690" i="6"/>
  <c r="A11691" i="6"/>
  <c r="A11692" i="6"/>
  <c r="A11693" i="6"/>
  <c r="A11694" i="6"/>
  <c r="A11695" i="6"/>
  <c r="A11696" i="6"/>
  <c r="A11697" i="6"/>
  <c r="A11698" i="6"/>
  <c r="A11699" i="6"/>
  <c r="A11700" i="6"/>
  <c r="A11701" i="6"/>
  <c r="A11702" i="6"/>
  <c r="A11703" i="6"/>
  <c r="A11704" i="6"/>
  <c r="A11705" i="6"/>
  <c r="A11706" i="6"/>
  <c r="A11707" i="6"/>
  <c r="A11708" i="6"/>
  <c r="A11709" i="6"/>
  <c r="A11710" i="6"/>
  <c r="A11711" i="6"/>
  <c r="A11712" i="6"/>
  <c r="A11713" i="6"/>
  <c r="A11714" i="6"/>
  <c r="A11715" i="6"/>
  <c r="A11716" i="6"/>
  <c r="A11717" i="6"/>
  <c r="A11718" i="6"/>
  <c r="A11719" i="6"/>
  <c r="A11720" i="6"/>
  <c r="A11721" i="6"/>
  <c r="A11722" i="6"/>
  <c r="A11723" i="6"/>
  <c r="A11724" i="6"/>
  <c r="A11725" i="6"/>
  <c r="A11726" i="6"/>
  <c r="A11727" i="6"/>
  <c r="A11728" i="6"/>
  <c r="A11729" i="6"/>
  <c r="A11730" i="6"/>
  <c r="A11731" i="6"/>
  <c r="A11732" i="6"/>
  <c r="A11733" i="6"/>
  <c r="A11734" i="6"/>
  <c r="A11735" i="6"/>
  <c r="A11736" i="6"/>
  <c r="A11737" i="6"/>
  <c r="A11738" i="6"/>
  <c r="A11739" i="6"/>
  <c r="A11740" i="6"/>
  <c r="A11741" i="6"/>
  <c r="A11742" i="6"/>
  <c r="A11743" i="6"/>
  <c r="A11744" i="6"/>
  <c r="A11745" i="6"/>
  <c r="A11746" i="6"/>
  <c r="A11747" i="6"/>
  <c r="A11748" i="6"/>
  <c r="A11749" i="6"/>
  <c r="A11750" i="6"/>
  <c r="A11751" i="6"/>
  <c r="A11752" i="6"/>
  <c r="A11753" i="6"/>
  <c r="A11754" i="6"/>
  <c r="A11755" i="6"/>
  <c r="A11756" i="6"/>
  <c r="A11757" i="6"/>
  <c r="A11758" i="6"/>
  <c r="A11759" i="6"/>
  <c r="A11760" i="6"/>
  <c r="A11761" i="6"/>
  <c r="A11762" i="6"/>
  <c r="A11763" i="6"/>
  <c r="A11764" i="6"/>
  <c r="A11765" i="6"/>
  <c r="A11766" i="6"/>
  <c r="A11767" i="6"/>
  <c r="A11768" i="6"/>
  <c r="A11769" i="6"/>
  <c r="A11770" i="6"/>
  <c r="A11771" i="6"/>
  <c r="A11772" i="6"/>
  <c r="A11773" i="6"/>
  <c r="A11774" i="6"/>
  <c r="A11775" i="6"/>
  <c r="A11776" i="6"/>
  <c r="A11777" i="6"/>
  <c r="A11778" i="6"/>
  <c r="A11779" i="6"/>
  <c r="A11780" i="6"/>
  <c r="A11781" i="6"/>
  <c r="A11782" i="6"/>
  <c r="A11783" i="6"/>
  <c r="A11784" i="6"/>
  <c r="A11785" i="6"/>
  <c r="A11786" i="6"/>
  <c r="A11787" i="6"/>
  <c r="A11788" i="6"/>
  <c r="A11789" i="6"/>
  <c r="A11790" i="6"/>
  <c r="A11791" i="6"/>
  <c r="A11792" i="6"/>
  <c r="A11793" i="6"/>
  <c r="A11794" i="6"/>
  <c r="A11795" i="6"/>
  <c r="A11796" i="6"/>
  <c r="A11797" i="6"/>
  <c r="A11798" i="6"/>
  <c r="A11799" i="6"/>
  <c r="A11800" i="6"/>
  <c r="A11801" i="6"/>
  <c r="A11802" i="6"/>
  <c r="A11803" i="6"/>
  <c r="A11804" i="6"/>
  <c r="A11805" i="6"/>
  <c r="A11806" i="6"/>
  <c r="A11807" i="6"/>
  <c r="A11808" i="6"/>
  <c r="A11809" i="6"/>
  <c r="A11810" i="6"/>
  <c r="A11811" i="6"/>
  <c r="A11812" i="6"/>
  <c r="A11813" i="6"/>
  <c r="A11814" i="6"/>
  <c r="A11815" i="6"/>
  <c r="A11816" i="6"/>
  <c r="A11817" i="6"/>
  <c r="A11818" i="6"/>
  <c r="A11819" i="6"/>
  <c r="A11820" i="6"/>
  <c r="A11821" i="6"/>
  <c r="A11822" i="6"/>
  <c r="A11823" i="6"/>
  <c r="A11824" i="6"/>
  <c r="A11825" i="6"/>
  <c r="A11826" i="6"/>
  <c r="A11827" i="6"/>
  <c r="A11828" i="6"/>
  <c r="A11829" i="6"/>
  <c r="A11830" i="6"/>
  <c r="A11831" i="6"/>
  <c r="A11832" i="6"/>
  <c r="A11833" i="6"/>
  <c r="A11834" i="6"/>
  <c r="A11835" i="6"/>
  <c r="A11836" i="6"/>
  <c r="A11837" i="6"/>
  <c r="A11838" i="6"/>
  <c r="A11839" i="6"/>
  <c r="A11840" i="6"/>
  <c r="A11841" i="6"/>
  <c r="A11842" i="6"/>
  <c r="A11843" i="6"/>
  <c r="A11844" i="6"/>
  <c r="A11845" i="6"/>
  <c r="A11846" i="6"/>
  <c r="A11847" i="6"/>
  <c r="A11848" i="6"/>
  <c r="A11849" i="6"/>
  <c r="A11850" i="6"/>
  <c r="A11851" i="6"/>
  <c r="A11852" i="6"/>
  <c r="A11853" i="6"/>
  <c r="A11854" i="6"/>
  <c r="A11855" i="6"/>
  <c r="A11856" i="6"/>
  <c r="A11857" i="6"/>
  <c r="A11858" i="6"/>
  <c r="A11859" i="6"/>
  <c r="A11860" i="6"/>
  <c r="A11861" i="6"/>
  <c r="A11862" i="6"/>
  <c r="A11863" i="6"/>
  <c r="A11864" i="6"/>
  <c r="A11865" i="6"/>
  <c r="A11866" i="6"/>
  <c r="A11867" i="6"/>
  <c r="A11868" i="6"/>
  <c r="A11869" i="6"/>
  <c r="A11870" i="6"/>
  <c r="A11871" i="6"/>
  <c r="A11872" i="6"/>
  <c r="A11873" i="6"/>
  <c r="A11874" i="6"/>
  <c r="A11875" i="6"/>
  <c r="A11876" i="6"/>
  <c r="A11877" i="6"/>
  <c r="A11878" i="6"/>
  <c r="A11879" i="6"/>
  <c r="A11880" i="6"/>
  <c r="A11881" i="6"/>
  <c r="A11882" i="6"/>
  <c r="A11883" i="6"/>
  <c r="A11884" i="6"/>
  <c r="A11885" i="6"/>
  <c r="A11886" i="6"/>
  <c r="A11887" i="6"/>
  <c r="A11888" i="6"/>
  <c r="A11889" i="6"/>
  <c r="A11890" i="6"/>
  <c r="A11891" i="6"/>
  <c r="A11892" i="6"/>
  <c r="A11893" i="6"/>
  <c r="A11894" i="6"/>
  <c r="A11895" i="6"/>
  <c r="A11896" i="6"/>
  <c r="A11897" i="6"/>
  <c r="A11898" i="6"/>
  <c r="A11899" i="6"/>
  <c r="A11900" i="6"/>
  <c r="A11901" i="6"/>
  <c r="A11902" i="6"/>
  <c r="A11903" i="6"/>
  <c r="A11904" i="6"/>
  <c r="A11905" i="6"/>
  <c r="A11906" i="6"/>
  <c r="A11907" i="6"/>
  <c r="A11908" i="6"/>
  <c r="A11909" i="6"/>
  <c r="A11910" i="6"/>
  <c r="A11911" i="6"/>
  <c r="A11912" i="6"/>
  <c r="A11913" i="6"/>
  <c r="A11914" i="6"/>
  <c r="A11915" i="6"/>
  <c r="A11916" i="6"/>
  <c r="A11917" i="6"/>
  <c r="A11918" i="6"/>
  <c r="A11919" i="6"/>
  <c r="A11920" i="6"/>
  <c r="A11921" i="6"/>
  <c r="A11922" i="6"/>
  <c r="A11923" i="6"/>
  <c r="A11924" i="6"/>
  <c r="A11925" i="6"/>
  <c r="A11926" i="6"/>
  <c r="A11927" i="6"/>
  <c r="A11928" i="6"/>
  <c r="A11929" i="6"/>
  <c r="A11930" i="6"/>
  <c r="A11931" i="6"/>
  <c r="A11932" i="6"/>
  <c r="A11933" i="6"/>
  <c r="A11934" i="6"/>
  <c r="A11935" i="6"/>
  <c r="A11936" i="6"/>
  <c r="A11937" i="6"/>
  <c r="A11938" i="6"/>
  <c r="A11939" i="6"/>
  <c r="A11940" i="6"/>
  <c r="A11941" i="6"/>
  <c r="A11942" i="6"/>
  <c r="A11943" i="6"/>
  <c r="A11944" i="6"/>
  <c r="A11945" i="6"/>
  <c r="A11946" i="6"/>
  <c r="A11947" i="6"/>
  <c r="A11948" i="6"/>
  <c r="A11949" i="6"/>
  <c r="A11950" i="6"/>
  <c r="A11951" i="6"/>
  <c r="A11952" i="6"/>
  <c r="A11953" i="6"/>
  <c r="A11954" i="6"/>
  <c r="A11955" i="6"/>
  <c r="A11956" i="6"/>
  <c r="A11957" i="6"/>
  <c r="A11958" i="6"/>
  <c r="A11959" i="6"/>
  <c r="A11960" i="6"/>
  <c r="A11961" i="6"/>
  <c r="A11962" i="6"/>
  <c r="A11963" i="6"/>
  <c r="A11964" i="6"/>
  <c r="A11965" i="6"/>
  <c r="A11966" i="6"/>
  <c r="A11967" i="6"/>
  <c r="A11968" i="6"/>
  <c r="A11969" i="6"/>
  <c r="A11970" i="6"/>
  <c r="A11971" i="6"/>
  <c r="A11972" i="6"/>
  <c r="A11973" i="6"/>
  <c r="A11974" i="6"/>
  <c r="A11975" i="6"/>
  <c r="A11976" i="6"/>
  <c r="A11977" i="6"/>
  <c r="A11978" i="6"/>
  <c r="A11979" i="6"/>
  <c r="A11980" i="6"/>
  <c r="A11981" i="6"/>
  <c r="A11982" i="6"/>
  <c r="A11983" i="6"/>
  <c r="A11984" i="6"/>
  <c r="A11985" i="6"/>
  <c r="A11986" i="6"/>
  <c r="A11987" i="6"/>
  <c r="A11988" i="6"/>
  <c r="A11989" i="6"/>
  <c r="A11990" i="6"/>
  <c r="A11991" i="6"/>
  <c r="A11992" i="6"/>
  <c r="A11993" i="6"/>
  <c r="A11994" i="6"/>
  <c r="A11995" i="6"/>
  <c r="A11996" i="6"/>
  <c r="A11997" i="6"/>
  <c r="A11998" i="6"/>
  <c r="A11999" i="6"/>
  <c r="A12000" i="6"/>
  <c r="A12001" i="6"/>
  <c r="A12002" i="6"/>
  <c r="A12003" i="6"/>
  <c r="A12004" i="6"/>
  <c r="A12005" i="6"/>
  <c r="A12006" i="6"/>
  <c r="A12007" i="6"/>
  <c r="A12008" i="6"/>
  <c r="A12009" i="6"/>
  <c r="A12010" i="6"/>
  <c r="A12011" i="6"/>
  <c r="A12012" i="6"/>
  <c r="A12013" i="6"/>
  <c r="A12014" i="6"/>
  <c r="A12015" i="6"/>
  <c r="A12016" i="6"/>
  <c r="A12017" i="6"/>
  <c r="A12018" i="6"/>
  <c r="A12019" i="6"/>
  <c r="A12020" i="6"/>
  <c r="A12021" i="6"/>
  <c r="A12022" i="6"/>
  <c r="A12023" i="6"/>
  <c r="A12024" i="6"/>
  <c r="A12025" i="6"/>
  <c r="A12026" i="6"/>
  <c r="A12027" i="6"/>
  <c r="A12028" i="6"/>
  <c r="A12029" i="6"/>
  <c r="A12030" i="6"/>
  <c r="A12031" i="6"/>
  <c r="A12032" i="6"/>
  <c r="A12033" i="6"/>
  <c r="A12034" i="6"/>
  <c r="A12035" i="6"/>
  <c r="A12036" i="6"/>
  <c r="A12037" i="6"/>
  <c r="A12038" i="6"/>
  <c r="A12039" i="6"/>
  <c r="A12040" i="6"/>
  <c r="A12041" i="6"/>
  <c r="A12042" i="6"/>
  <c r="A12043" i="6"/>
  <c r="A12044" i="6"/>
  <c r="A12045" i="6"/>
  <c r="A12046" i="6"/>
  <c r="A12047" i="6"/>
  <c r="A12048" i="6"/>
  <c r="A12049" i="6"/>
  <c r="A12050" i="6"/>
  <c r="A12051" i="6"/>
  <c r="A12052" i="6"/>
  <c r="A12053" i="6"/>
  <c r="A12054" i="6"/>
  <c r="A12055" i="6"/>
  <c r="A12056" i="6"/>
  <c r="A12057" i="6"/>
  <c r="A12058" i="6"/>
  <c r="A12059" i="6"/>
  <c r="A12060" i="6"/>
  <c r="A12061" i="6"/>
  <c r="A12062" i="6"/>
  <c r="A12063" i="6"/>
  <c r="A12064" i="6"/>
  <c r="A12065" i="6"/>
  <c r="A12066" i="6"/>
  <c r="A12067" i="6"/>
  <c r="A12068" i="6"/>
  <c r="A12069" i="6"/>
  <c r="A12070" i="6"/>
  <c r="A12071" i="6"/>
  <c r="A12072" i="6"/>
  <c r="A12073" i="6"/>
  <c r="A12074" i="6"/>
  <c r="A12075" i="6"/>
  <c r="A12076" i="6"/>
  <c r="A12077" i="6"/>
  <c r="A12078" i="6"/>
  <c r="A12079" i="6"/>
  <c r="A12080" i="6"/>
  <c r="A12081" i="6"/>
  <c r="A12082" i="6"/>
  <c r="A12083" i="6"/>
  <c r="A12084" i="6"/>
  <c r="A12085" i="6"/>
  <c r="A12086" i="6"/>
  <c r="A12087" i="6"/>
  <c r="A12088" i="6"/>
  <c r="A12089" i="6"/>
  <c r="A12090" i="6"/>
  <c r="A12091" i="6"/>
  <c r="A12092" i="6"/>
  <c r="A12093" i="6"/>
  <c r="A12094" i="6"/>
  <c r="A12095" i="6"/>
  <c r="A12096" i="6"/>
  <c r="A12097" i="6"/>
  <c r="A12098" i="6"/>
  <c r="A12099" i="6"/>
  <c r="A12100" i="6"/>
  <c r="A12101" i="6"/>
  <c r="A12102" i="6"/>
  <c r="A12103" i="6"/>
  <c r="A12104" i="6"/>
  <c r="A12105" i="6"/>
  <c r="A12106" i="6"/>
  <c r="A12107" i="6"/>
  <c r="A12108" i="6"/>
  <c r="A12109" i="6"/>
  <c r="A12110" i="6"/>
  <c r="A12111" i="6"/>
  <c r="A12112" i="6"/>
  <c r="A12113" i="6"/>
  <c r="A12114" i="6"/>
  <c r="A12115" i="6"/>
  <c r="A12116" i="6"/>
  <c r="A12117" i="6"/>
  <c r="A12118" i="6"/>
  <c r="A12119" i="6"/>
  <c r="A12120" i="6"/>
  <c r="A12121" i="6"/>
  <c r="A12122" i="6"/>
  <c r="A12123" i="6"/>
  <c r="A12124" i="6"/>
  <c r="A12125" i="6"/>
  <c r="A12126" i="6"/>
  <c r="A12127" i="6"/>
  <c r="A12128" i="6"/>
  <c r="A12129" i="6"/>
  <c r="A12130" i="6"/>
  <c r="A12131" i="6"/>
  <c r="A12132" i="6"/>
  <c r="A12133" i="6"/>
  <c r="A12134" i="6"/>
  <c r="A12135" i="6"/>
  <c r="A12136" i="6"/>
  <c r="A12137" i="6"/>
  <c r="A12138" i="6"/>
  <c r="A12139" i="6"/>
  <c r="A12140" i="6"/>
  <c r="A12141" i="6"/>
  <c r="A12142" i="6"/>
  <c r="A12143" i="6"/>
  <c r="A12144" i="6"/>
  <c r="A12145" i="6"/>
  <c r="A12146" i="6"/>
  <c r="A12147" i="6"/>
  <c r="A12148" i="6"/>
  <c r="A12149" i="6"/>
  <c r="A12150" i="6"/>
  <c r="A12151" i="6"/>
  <c r="A12152" i="6"/>
  <c r="A12153" i="6"/>
  <c r="A12154" i="6"/>
  <c r="A12155" i="6"/>
  <c r="A12156" i="6"/>
  <c r="A12157" i="6"/>
  <c r="A12158" i="6"/>
  <c r="A12159" i="6"/>
  <c r="A12160" i="6"/>
  <c r="A12161" i="6"/>
  <c r="A12162" i="6"/>
  <c r="A12163" i="6"/>
  <c r="A12164" i="6"/>
  <c r="A12165" i="6"/>
  <c r="A12166" i="6"/>
  <c r="A12167" i="6"/>
  <c r="A12168" i="6"/>
  <c r="A12169" i="6"/>
  <c r="A12170" i="6"/>
  <c r="A12171" i="6"/>
  <c r="A12172" i="6"/>
  <c r="A12173" i="6"/>
  <c r="A12174" i="6"/>
  <c r="A12175" i="6"/>
  <c r="A12176" i="6"/>
  <c r="A12177" i="6"/>
  <c r="A12178" i="6"/>
  <c r="A12179" i="6"/>
  <c r="A12180" i="6"/>
  <c r="A12181" i="6"/>
  <c r="A12182" i="6"/>
  <c r="A12183" i="6"/>
  <c r="A12184" i="6"/>
  <c r="A12185" i="6"/>
  <c r="A12186" i="6"/>
  <c r="A12187" i="6"/>
  <c r="A12188" i="6"/>
  <c r="A12189" i="6"/>
  <c r="A12190" i="6"/>
  <c r="A12191" i="6"/>
  <c r="A12192" i="6"/>
  <c r="A12193" i="6"/>
  <c r="A12194" i="6"/>
  <c r="A12195" i="6"/>
  <c r="A12196" i="6"/>
  <c r="A12197" i="6"/>
  <c r="A12198" i="6"/>
  <c r="A12199" i="6"/>
  <c r="A12200" i="6"/>
  <c r="A12201" i="6"/>
  <c r="A12202" i="6"/>
  <c r="A12203" i="6"/>
  <c r="A12204" i="6"/>
  <c r="A12205" i="6"/>
  <c r="A12206" i="6"/>
  <c r="A12207" i="6"/>
  <c r="A12208" i="6"/>
  <c r="A12209" i="6"/>
  <c r="A12210" i="6"/>
  <c r="A12211" i="6"/>
  <c r="A12212" i="6"/>
  <c r="A12213" i="6"/>
  <c r="A12214" i="6"/>
  <c r="A12215" i="6"/>
  <c r="A12216" i="6"/>
  <c r="A12217" i="6"/>
  <c r="A12218" i="6"/>
  <c r="A12219" i="6"/>
  <c r="A12220" i="6"/>
  <c r="A12221" i="6"/>
  <c r="A12222" i="6"/>
  <c r="A12223" i="6"/>
  <c r="A12224" i="6"/>
  <c r="A12225" i="6"/>
  <c r="A12226" i="6"/>
  <c r="A12227" i="6"/>
  <c r="A12228" i="6"/>
  <c r="A12229" i="6"/>
  <c r="A12230" i="6"/>
  <c r="A12231" i="6"/>
  <c r="A12232" i="6"/>
  <c r="A12233" i="6"/>
  <c r="A12234" i="6"/>
  <c r="A12235" i="6"/>
  <c r="A12236" i="6"/>
  <c r="A12237" i="6"/>
  <c r="A12238" i="6"/>
  <c r="A12239" i="6"/>
  <c r="A12240" i="6"/>
  <c r="A12241" i="6"/>
  <c r="A12242" i="6"/>
  <c r="A12243" i="6"/>
  <c r="A12244" i="6"/>
  <c r="A12245" i="6"/>
  <c r="A12246" i="6"/>
  <c r="A12247" i="6"/>
  <c r="A12248" i="6"/>
  <c r="A12249" i="6"/>
  <c r="A12250" i="6"/>
  <c r="A12251" i="6"/>
  <c r="A12252" i="6"/>
  <c r="A12253" i="6"/>
  <c r="A12254" i="6"/>
  <c r="A12255" i="6"/>
  <c r="A12256" i="6"/>
  <c r="A12257" i="6"/>
  <c r="A12258" i="6"/>
  <c r="A12259" i="6"/>
  <c r="A12260" i="6"/>
  <c r="A12261" i="6"/>
  <c r="A12262" i="6"/>
  <c r="A12263" i="6"/>
  <c r="A12264" i="6"/>
  <c r="A12265" i="6"/>
  <c r="A12266" i="6"/>
  <c r="A12267" i="6"/>
  <c r="A12268" i="6"/>
  <c r="A12269" i="6"/>
  <c r="A12270" i="6"/>
  <c r="A12271" i="6"/>
  <c r="A12272" i="6"/>
  <c r="A12273" i="6"/>
  <c r="A12274" i="6"/>
  <c r="A12275" i="6"/>
  <c r="A12276" i="6"/>
  <c r="A12277" i="6"/>
  <c r="A12278" i="6"/>
  <c r="A12279" i="6"/>
  <c r="A12280" i="6"/>
  <c r="A12281" i="6"/>
  <c r="A12282" i="6"/>
  <c r="A12283" i="6"/>
  <c r="A12284" i="6"/>
  <c r="A12285" i="6"/>
  <c r="A12286" i="6"/>
  <c r="A12287" i="6"/>
  <c r="A12288" i="6"/>
  <c r="A12289" i="6"/>
  <c r="A12290" i="6"/>
  <c r="A12291" i="6"/>
  <c r="A12292" i="6"/>
  <c r="A12293" i="6"/>
  <c r="A12294" i="6"/>
  <c r="A12295" i="6"/>
  <c r="A12296" i="6"/>
  <c r="A12297" i="6"/>
  <c r="A12298" i="6"/>
  <c r="A12299" i="6"/>
  <c r="A12300" i="6"/>
  <c r="A12301" i="6"/>
  <c r="A12302" i="6"/>
  <c r="A12303" i="6"/>
  <c r="A12304" i="6"/>
  <c r="A12305" i="6"/>
  <c r="A12306" i="6"/>
  <c r="A12307" i="6"/>
  <c r="A12308" i="6"/>
  <c r="A12309" i="6"/>
  <c r="A12310" i="6"/>
  <c r="A12311" i="6"/>
  <c r="A12312" i="6"/>
  <c r="A12313" i="6"/>
  <c r="A12314" i="6"/>
  <c r="A12315" i="6"/>
  <c r="A12316" i="6"/>
  <c r="A12317" i="6"/>
  <c r="A12318" i="6"/>
  <c r="A12319" i="6"/>
  <c r="A12320" i="6"/>
  <c r="A12321" i="6"/>
  <c r="A12322" i="6"/>
  <c r="A12323" i="6"/>
  <c r="A12324" i="6"/>
  <c r="A12325" i="6"/>
  <c r="A12326" i="6"/>
  <c r="A12327" i="6"/>
  <c r="A12328" i="6"/>
  <c r="A12329" i="6"/>
  <c r="A12330" i="6"/>
  <c r="A12331" i="6"/>
  <c r="A12332" i="6"/>
  <c r="A12333" i="6"/>
  <c r="A12334" i="6"/>
  <c r="A12335" i="6"/>
  <c r="A12336" i="6"/>
  <c r="A12337" i="6"/>
  <c r="A12338" i="6"/>
  <c r="A12339" i="6"/>
  <c r="A12340" i="6"/>
  <c r="A12341" i="6"/>
  <c r="A12342" i="6"/>
  <c r="A12343" i="6"/>
  <c r="A12344" i="6"/>
  <c r="A12345" i="6"/>
  <c r="A12346" i="6"/>
  <c r="A12347" i="6"/>
  <c r="A12348" i="6"/>
  <c r="A12349" i="6"/>
  <c r="A12350" i="6"/>
  <c r="A12351" i="6"/>
  <c r="A12352" i="6"/>
  <c r="A12353" i="6"/>
  <c r="A12354" i="6"/>
  <c r="A12355" i="6"/>
  <c r="A12356" i="6"/>
  <c r="A12357" i="6"/>
  <c r="A12358" i="6"/>
  <c r="A12359" i="6"/>
  <c r="A12360" i="6"/>
  <c r="A12361" i="6"/>
  <c r="A12362" i="6"/>
  <c r="A12363" i="6"/>
  <c r="A12364" i="6"/>
  <c r="A12365" i="6"/>
  <c r="A12366" i="6"/>
  <c r="A12367" i="6"/>
  <c r="A12368" i="6"/>
  <c r="A12369" i="6"/>
  <c r="A12370" i="6"/>
  <c r="A12371" i="6"/>
  <c r="A12372" i="6"/>
  <c r="A12373" i="6"/>
  <c r="A12374" i="6"/>
  <c r="A12375" i="6"/>
  <c r="A12376" i="6"/>
  <c r="A12377" i="6"/>
  <c r="A12378" i="6"/>
  <c r="A12379" i="6"/>
  <c r="A12380" i="6"/>
  <c r="A12381" i="6"/>
  <c r="A12382" i="6"/>
  <c r="A12383" i="6"/>
  <c r="A12384" i="6"/>
  <c r="A12385" i="6"/>
  <c r="A12386" i="6"/>
  <c r="A12387" i="6"/>
  <c r="A12388" i="6"/>
  <c r="A12389" i="6"/>
  <c r="A12390" i="6"/>
  <c r="A12391" i="6"/>
  <c r="A12392" i="6"/>
  <c r="A12393" i="6"/>
  <c r="A12394" i="6"/>
  <c r="A12395" i="6"/>
  <c r="A12396" i="6"/>
  <c r="A12397" i="6"/>
  <c r="A12398" i="6"/>
  <c r="A12399" i="6"/>
  <c r="A12400" i="6"/>
  <c r="A12401" i="6"/>
  <c r="A12402" i="6"/>
  <c r="A12403" i="6"/>
  <c r="A12404" i="6"/>
  <c r="A12405" i="6"/>
  <c r="A12406" i="6"/>
  <c r="A12407" i="6"/>
  <c r="A12408" i="6"/>
  <c r="A12409" i="6"/>
  <c r="A12410" i="6"/>
  <c r="A12411" i="6"/>
  <c r="A12412" i="6"/>
  <c r="A12413" i="6"/>
  <c r="A12414" i="6"/>
  <c r="A12415" i="6"/>
  <c r="A12416" i="6"/>
  <c r="A12417" i="6"/>
  <c r="A12418" i="6"/>
  <c r="A12419" i="6"/>
  <c r="A12420" i="6"/>
  <c r="A12421" i="6"/>
  <c r="A12422" i="6"/>
  <c r="A12423" i="6"/>
  <c r="A12424" i="6"/>
  <c r="A12425" i="6"/>
  <c r="A12426" i="6"/>
  <c r="A12427" i="6"/>
  <c r="A12428" i="6"/>
  <c r="A12429" i="6"/>
  <c r="A12430" i="6"/>
  <c r="A12431" i="6"/>
  <c r="A12432" i="6"/>
  <c r="A12433" i="6"/>
  <c r="A12434" i="6"/>
  <c r="A12435" i="6"/>
  <c r="A12436" i="6"/>
  <c r="A12437" i="6"/>
  <c r="A12438" i="6"/>
  <c r="A12439" i="6"/>
  <c r="A12440" i="6"/>
  <c r="A12441" i="6"/>
  <c r="A12442" i="6"/>
  <c r="A12443" i="6"/>
  <c r="A12444" i="6"/>
  <c r="A12445" i="6"/>
  <c r="A12446" i="6"/>
  <c r="A12447" i="6"/>
  <c r="A12448" i="6"/>
  <c r="A12449" i="6"/>
  <c r="A12450" i="6"/>
  <c r="A12451" i="6"/>
  <c r="A12452" i="6"/>
  <c r="A12453" i="6"/>
  <c r="A12454" i="6"/>
  <c r="A12455" i="6"/>
  <c r="A12456" i="6"/>
  <c r="A12457" i="6"/>
  <c r="A12458" i="6"/>
  <c r="A12459" i="6"/>
  <c r="A12460" i="6"/>
  <c r="A12461" i="6"/>
  <c r="A12462" i="6"/>
  <c r="A12463" i="6"/>
  <c r="A12464" i="6"/>
  <c r="A12465" i="6"/>
  <c r="A12466" i="6"/>
  <c r="A12467" i="6"/>
  <c r="A12468" i="6"/>
  <c r="A12469" i="6"/>
  <c r="A12470" i="6"/>
  <c r="A12471" i="6"/>
  <c r="A12472" i="6"/>
  <c r="A12473" i="6"/>
  <c r="A12474" i="6"/>
  <c r="A12475" i="6"/>
  <c r="A12476" i="6"/>
  <c r="A12477" i="6"/>
  <c r="A12478" i="6"/>
  <c r="A12479" i="6"/>
  <c r="A12480" i="6"/>
  <c r="A12481" i="6"/>
  <c r="A12482" i="6"/>
  <c r="A12483" i="6"/>
  <c r="A12484" i="6"/>
  <c r="A12485" i="6"/>
  <c r="A12486" i="6"/>
  <c r="A12487" i="6"/>
  <c r="A12488" i="6"/>
  <c r="A12489" i="6"/>
  <c r="A12490" i="6"/>
  <c r="A12491" i="6"/>
  <c r="A12492" i="6"/>
  <c r="A12493" i="6"/>
  <c r="A12494" i="6"/>
  <c r="A12495" i="6"/>
  <c r="A12496" i="6"/>
  <c r="A12497" i="6"/>
  <c r="A12498" i="6"/>
  <c r="A12499" i="6"/>
  <c r="A12500" i="6"/>
  <c r="A12501" i="6"/>
  <c r="A12502" i="6"/>
  <c r="A12503" i="6"/>
  <c r="A12504" i="6"/>
  <c r="A12505" i="6"/>
  <c r="A12506" i="6"/>
  <c r="A12507" i="6"/>
  <c r="A12508" i="6"/>
  <c r="A12509" i="6"/>
  <c r="A12510" i="6"/>
  <c r="J4860" i="6"/>
  <c r="K4860" i="6"/>
  <c r="J4861" i="6"/>
  <c r="K4861" i="6"/>
  <c r="J4862" i="6"/>
  <c r="K4862" i="6"/>
  <c r="J4863" i="6"/>
  <c r="K4863" i="6"/>
  <c r="J4864" i="6"/>
  <c r="K4864" i="6"/>
  <c r="J4865" i="6"/>
  <c r="K4865" i="6"/>
  <c r="J4866" i="6"/>
  <c r="K4866" i="6"/>
  <c r="J4867" i="6"/>
  <c r="K4867" i="6"/>
  <c r="J4868" i="6"/>
  <c r="K4868" i="6"/>
  <c r="J4869" i="6"/>
  <c r="K4869" i="6"/>
  <c r="J4870" i="6"/>
  <c r="K4870" i="6"/>
  <c r="J4871" i="6"/>
  <c r="K4871" i="6"/>
  <c r="J4872" i="6"/>
  <c r="K4872" i="6"/>
  <c r="J4873" i="6"/>
  <c r="K4873" i="6"/>
  <c r="J4874" i="6"/>
  <c r="K4874" i="6"/>
  <c r="J4875" i="6"/>
  <c r="K4875" i="6"/>
  <c r="J4876" i="6"/>
  <c r="K4876" i="6"/>
  <c r="J4877" i="6"/>
  <c r="K4877" i="6"/>
  <c r="J4878" i="6"/>
  <c r="K4878" i="6"/>
  <c r="J4879" i="6"/>
  <c r="K4879" i="6"/>
  <c r="J4880" i="6"/>
  <c r="K4880" i="6"/>
  <c r="J4881" i="6"/>
  <c r="K4881" i="6"/>
  <c r="J4882" i="6"/>
  <c r="K4882" i="6"/>
  <c r="J4883" i="6"/>
  <c r="K4883" i="6"/>
  <c r="J4884" i="6"/>
  <c r="K4884" i="6"/>
  <c r="J4885" i="6"/>
  <c r="K4885" i="6"/>
  <c r="J4886" i="6"/>
  <c r="K4886" i="6"/>
  <c r="J4887" i="6"/>
  <c r="K4887" i="6"/>
  <c r="J4888" i="6"/>
  <c r="K4888" i="6"/>
  <c r="J4889" i="6"/>
  <c r="K4889" i="6"/>
  <c r="J4890" i="6"/>
  <c r="K4890" i="6"/>
  <c r="J4891" i="6"/>
  <c r="K4891" i="6"/>
  <c r="J4892" i="6"/>
  <c r="K4892" i="6"/>
  <c r="J4893" i="6"/>
  <c r="K4893" i="6"/>
  <c r="J4894" i="6"/>
  <c r="K4894" i="6"/>
  <c r="J4895" i="6"/>
  <c r="K4895" i="6"/>
  <c r="J4896" i="6"/>
  <c r="K4896" i="6"/>
  <c r="J4897" i="6"/>
  <c r="K4897" i="6"/>
  <c r="J4898" i="6"/>
  <c r="K4898" i="6"/>
  <c r="J4899" i="6"/>
  <c r="K4899" i="6"/>
  <c r="J4900" i="6"/>
  <c r="K4900" i="6"/>
  <c r="J4901" i="6"/>
  <c r="K4901" i="6"/>
  <c r="J4902" i="6"/>
  <c r="K4902" i="6"/>
  <c r="J4903" i="6"/>
  <c r="K4903" i="6"/>
  <c r="J4904" i="6"/>
  <c r="K4904" i="6"/>
  <c r="J4905" i="6"/>
  <c r="K4905" i="6"/>
  <c r="J4906" i="6"/>
  <c r="K4906" i="6"/>
  <c r="J4907" i="6"/>
  <c r="K4907" i="6"/>
  <c r="J4908" i="6"/>
  <c r="K4908" i="6"/>
  <c r="J4909" i="6"/>
  <c r="K4909" i="6"/>
  <c r="J4910" i="6"/>
  <c r="K4910" i="6"/>
  <c r="J4911" i="6"/>
  <c r="K4911" i="6"/>
  <c r="J4912" i="6"/>
  <c r="K4912" i="6"/>
  <c r="J4913" i="6"/>
  <c r="K4913" i="6"/>
  <c r="J4914" i="6"/>
  <c r="K4914" i="6"/>
  <c r="J4915" i="6"/>
  <c r="K4915" i="6"/>
  <c r="J4916" i="6"/>
  <c r="K4916" i="6"/>
  <c r="J4917" i="6"/>
  <c r="K4917" i="6"/>
  <c r="J4918" i="6"/>
  <c r="K4918" i="6"/>
  <c r="J4919" i="6"/>
  <c r="K4919" i="6"/>
  <c r="J4920" i="6"/>
  <c r="K4920" i="6"/>
  <c r="J4921" i="6"/>
  <c r="K4921" i="6"/>
  <c r="J4922" i="6"/>
  <c r="K4922" i="6"/>
  <c r="J4923" i="6"/>
  <c r="K4923" i="6"/>
  <c r="J4924" i="6"/>
  <c r="K4924" i="6"/>
  <c r="J4925" i="6"/>
  <c r="K4925" i="6"/>
  <c r="J4926" i="6"/>
  <c r="K4926" i="6"/>
  <c r="J4927" i="6"/>
  <c r="K4927" i="6"/>
  <c r="J4928" i="6"/>
  <c r="K4928" i="6"/>
  <c r="J4929" i="6"/>
  <c r="K4929" i="6"/>
  <c r="J4930" i="6"/>
  <c r="K4930" i="6"/>
  <c r="J4931" i="6"/>
  <c r="K4931" i="6"/>
  <c r="J4932" i="6"/>
  <c r="K4932" i="6"/>
  <c r="J4933" i="6"/>
  <c r="K4933" i="6"/>
  <c r="J4934" i="6"/>
  <c r="K4934" i="6"/>
  <c r="J4935" i="6"/>
  <c r="K4935" i="6"/>
  <c r="J4936" i="6"/>
  <c r="K4936" i="6"/>
  <c r="J4937" i="6"/>
  <c r="K4937" i="6"/>
  <c r="J4938" i="6"/>
  <c r="K4938" i="6"/>
  <c r="J4939" i="6"/>
  <c r="K4939" i="6"/>
  <c r="J4940" i="6"/>
  <c r="K4940" i="6"/>
  <c r="J4941" i="6"/>
  <c r="K4941" i="6"/>
  <c r="J4942" i="6"/>
  <c r="K4942" i="6"/>
  <c r="J4943" i="6"/>
  <c r="K4943" i="6"/>
  <c r="J4944" i="6"/>
  <c r="K4944" i="6"/>
  <c r="J4945" i="6"/>
  <c r="K4945" i="6"/>
  <c r="J4946" i="6"/>
  <c r="K4946" i="6"/>
  <c r="J4947" i="6"/>
  <c r="K4947" i="6"/>
  <c r="J4948" i="6"/>
  <c r="K4948" i="6"/>
  <c r="J4949" i="6"/>
  <c r="K4949" i="6"/>
  <c r="J4950" i="6"/>
  <c r="K4950" i="6"/>
  <c r="J4951" i="6"/>
  <c r="K4951" i="6"/>
  <c r="J4952" i="6"/>
  <c r="K4952" i="6"/>
  <c r="J4953" i="6"/>
  <c r="K4953" i="6"/>
  <c r="J4954" i="6"/>
  <c r="K4954" i="6"/>
  <c r="J4955" i="6"/>
  <c r="K4955" i="6"/>
  <c r="J4956" i="6"/>
  <c r="K4956" i="6"/>
  <c r="J4957" i="6"/>
  <c r="K4957" i="6"/>
  <c r="J4958" i="6"/>
  <c r="K4958" i="6"/>
  <c r="J4959" i="6"/>
  <c r="K4959" i="6"/>
  <c r="J4960" i="6"/>
  <c r="K4960" i="6"/>
  <c r="J4961" i="6"/>
  <c r="K4961" i="6"/>
  <c r="J4962" i="6"/>
  <c r="K4962" i="6"/>
  <c r="J4963" i="6"/>
  <c r="K4963" i="6"/>
  <c r="J4964" i="6"/>
  <c r="K4964" i="6"/>
  <c r="J4965" i="6"/>
  <c r="K4965" i="6"/>
  <c r="J4966" i="6"/>
  <c r="K4966" i="6"/>
  <c r="J4967" i="6"/>
  <c r="K4967" i="6"/>
  <c r="J4968" i="6"/>
  <c r="K4968" i="6"/>
  <c r="J4969" i="6"/>
  <c r="K4969" i="6"/>
  <c r="J4970" i="6"/>
  <c r="K4970" i="6"/>
  <c r="J4971" i="6"/>
  <c r="K4971" i="6"/>
  <c r="J4972" i="6"/>
  <c r="K4972" i="6"/>
  <c r="J4973" i="6"/>
  <c r="K4973" i="6"/>
  <c r="J4974" i="6"/>
  <c r="K4974" i="6"/>
  <c r="J4975" i="6"/>
  <c r="K4975" i="6"/>
  <c r="J4976" i="6"/>
  <c r="K4976" i="6"/>
  <c r="J4977" i="6"/>
  <c r="K4977" i="6"/>
  <c r="J4978" i="6"/>
  <c r="K4978" i="6"/>
  <c r="J4979" i="6"/>
  <c r="K4979" i="6"/>
  <c r="J4980" i="6"/>
  <c r="K4980" i="6"/>
  <c r="J4981" i="6"/>
  <c r="K4981" i="6"/>
  <c r="J4982" i="6"/>
  <c r="K4982" i="6"/>
  <c r="J4983" i="6"/>
  <c r="K4983" i="6"/>
  <c r="J4984" i="6"/>
  <c r="K4984" i="6"/>
  <c r="J4985" i="6"/>
  <c r="K4985" i="6"/>
  <c r="J4986" i="6"/>
  <c r="K4986" i="6"/>
  <c r="J4987" i="6"/>
  <c r="K4987" i="6"/>
  <c r="J4988" i="6"/>
  <c r="K4988" i="6"/>
  <c r="J4989" i="6"/>
  <c r="K4989" i="6"/>
  <c r="J4990" i="6"/>
  <c r="K4990" i="6"/>
  <c r="J4991" i="6"/>
  <c r="K4991" i="6"/>
  <c r="J4992" i="6"/>
  <c r="K4992" i="6"/>
  <c r="J4993" i="6"/>
  <c r="K4993" i="6"/>
  <c r="J4994" i="6"/>
  <c r="K4994" i="6"/>
  <c r="J4995" i="6"/>
  <c r="K4995" i="6"/>
  <c r="J4996" i="6"/>
  <c r="K4996" i="6"/>
  <c r="J4997" i="6"/>
  <c r="K4997" i="6"/>
  <c r="J4998" i="6"/>
  <c r="K4998" i="6"/>
  <c r="J4999" i="6"/>
  <c r="K4999" i="6"/>
  <c r="J5000" i="6"/>
  <c r="K5000" i="6"/>
  <c r="J5001" i="6"/>
  <c r="K5001" i="6"/>
  <c r="J5002" i="6"/>
  <c r="K5002" i="6"/>
  <c r="J5003" i="6"/>
  <c r="K5003" i="6"/>
  <c r="J5004" i="6"/>
  <c r="K5004" i="6"/>
  <c r="J5005" i="6"/>
  <c r="K5005" i="6"/>
  <c r="J5006" i="6"/>
  <c r="K5006" i="6"/>
  <c r="J5007" i="6"/>
  <c r="K5007" i="6"/>
  <c r="J5008" i="6"/>
  <c r="K5008" i="6"/>
  <c r="J5009" i="6"/>
  <c r="K5009" i="6"/>
  <c r="J5010" i="6"/>
  <c r="K5010" i="6"/>
  <c r="J5011" i="6"/>
  <c r="K5011" i="6"/>
  <c r="J5012" i="6"/>
  <c r="K5012" i="6"/>
  <c r="J5013" i="6"/>
  <c r="K5013" i="6"/>
  <c r="J5014" i="6"/>
  <c r="K5014" i="6"/>
  <c r="J5015" i="6"/>
  <c r="K5015" i="6"/>
  <c r="J5016" i="6"/>
  <c r="K5016" i="6"/>
  <c r="J5017" i="6"/>
  <c r="K5017" i="6"/>
  <c r="J5018" i="6"/>
  <c r="K5018" i="6"/>
  <c r="J5019" i="6"/>
  <c r="K5019" i="6"/>
  <c r="J5020" i="6"/>
  <c r="K5020" i="6"/>
  <c r="J5021" i="6"/>
  <c r="K5021" i="6"/>
  <c r="J5022" i="6"/>
  <c r="K5022" i="6"/>
  <c r="J5023" i="6"/>
  <c r="K5023" i="6"/>
  <c r="J5024" i="6"/>
  <c r="K5024" i="6"/>
  <c r="J5025" i="6"/>
  <c r="K5025" i="6"/>
  <c r="J5026" i="6"/>
  <c r="K5026" i="6"/>
  <c r="J5027" i="6"/>
  <c r="K5027" i="6"/>
  <c r="J5028" i="6"/>
  <c r="K5028" i="6"/>
  <c r="J5029" i="6"/>
  <c r="K5029" i="6"/>
  <c r="J5030" i="6"/>
  <c r="K5030" i="6"/>
  <c r="J5031" i="6"/>
  <c r="K5031" i="6"/>
  <c r="J5032" i="6"/>
  <c r="K5032" i="6"/>
  <c r="J5033" i="6"/>
  <c r="K5033" i="6"/>
  <c r="J5034" i="6"/>
  <c r="K5034" i="6"/>
  <c r="J5035" i="6"/>
  <c r="K5035" i="6"/>
  <c r="J5036" i="6"/>
  <c r="K5036" i="6"/>
  <c r="J5037" i="6"/>
  <c r="K5037" i="6"/>
  <c r="J5038" i="6"/>
  <c r="K5038" i="6"/>
  <c r="J5039" i="6"/>
  <c r="K5039" i="6"/>
  <c r="J5040" i="6"/>
  <c r="K5040" i="6"/>
  <c r="J5041" i="6"/>
  <c r="K5041" i="6"/>
  <c r="J5042" i="6"/>
  <c r="K5042" i="6"/>
  <c r="J5043" i="6"/>
  <c r="K5043" i="6"/>
  <c r="J5044" i="6"/>
  <c r="K5044" i="6"/>
  <c r="J5045" i="6"/>
  <c r="K5045" i="6"/>
  <c r="J5046" i="6"/>
  <c r="K5046" i="6"/>
  <c r="J5047" i="6"/>
  <c r="K5047" i="6"/>
  <c r="J5048" i="6"/>
  <c r="K5048" i="6"/>
  <c r="J5049" i="6"/>
  <c r="K5049" i="6"/>
  <c r="J5050" i="6"/>
  <c r="K5050" i="6"/>
  <c r="J5051" i="6"/>
  <c r="K5051" i="6"/>
  <c r="J5052" i="6"/>
  <c r="K5052" i="6"/>
  <c r="J5053" i="6"/>
  <c r="K5053" i="6"/>
  <c r="J5054" i="6"/>
  <c r="K5054" i="6"/>
  <c r="J5055" i="6"/>
  <c r="K5055" i="6"/>
  <c r="J5056" i="6"/>
  <c r="K5056" i="6"/>
  <c r="J5057" i="6"/>
  <c r="K5057" i="6"/>
  <c r="J5058" i="6"/>
  <c r="K5058" i="6"/>
  <c r="J5059" i="6"/>
  <c r="K5059" i="6"/>
  <c r="J5060" i="6"/>
  <c r="K5060" i="6"/>
  <c r="J5061" i="6"/>
  <c r="K5061" i="6"/>
  <c r="J5062" i="6"/>
  <c r="K5062" i="6"/>
  <c r="J5063" i="6"/>
  <c r="K5063" i="6"/>
  <c r="J5064" i="6"/>
  <c r="K5064" i="6"/>
  <c r="J5065" i="6"/>
  <c r="K5065" i="6"/>
  <c r="J5066" i="6"/>
  <c r="K5066" i="6"/>
  <c r="J5067" i="6"/>
  <c r="K5067" i="6"/>
  <c r="J5068" i="6"/>
  <c r="K5068" i="6"/>
  <c r="J5069" i="6"/>
  <c r="K5069" i="6"/>
  <c r="J5070" i="6"/>
  <c r="K5070" i="6"/>
  <c r="J5071" i="6"/>
  <c r="K5071" i="6"/>
  <c r="J5072" i="6"/>
  <c r="K5072" i="6"/>
  <c r="J5073" i="6"/>
  <c r="K5073" i="6"/>
  <c r="J5074" i="6"/>
  <c r="K5074" i="6"/>
  <c r="J5075" i="6"/>
  <c r="K5075" i="6"/>
  <c r="J5076" i="6"/>
  <c r="K5076" i="6"/>
  <c r="J5077" i="6"/>
  <c r="K5077" i="6"/>
  <c r="J5078" i="6"/>
  <c r="K5078" i="6"/>
  <c r="J5079" i="6"/>
  <c r="K5079" i="6"/>
  <c r="J5080" i="6"/>
  <c r="K5080" i="6"/>
  <c r="J5081" i="6"/>
  <c r="K5081" i="6"/>
  <c r="J5082" i="6"/>
  <c r="K5082" i="6"/>
  <c r="J5083" i="6"/>
  <c r="K5083" i="6"/>
  <c r="J5084" i="6"/>
  <c r="K5084" i="6"/>
  <c r="J5085" i="6"/>
  <c r="K5085" i="6"/>
  <c r="J5086" i="6"/>
  <c r="K5086" i="6"/>
  <c r="J5087" i="6"/>
  <c r="K5087" i="6"/>
  <c r="J5088" i="6"/>
  <c r="K5088" i="6"/>
  <c r="J5089" i="6"/>
  <c r="K5089" i="6"/>
  <c r="J5090" i="6"/>
  <c r="K5090" i="6"/>
  <c r="J5091" i="6"/>
  <c r="K5091" i="6"/>
  <c r="J5092" i="6"/>
  <c r="K5092" i="6"/>
  <c r="J5093" i="6"/>
  <c r="K5093" i="6"/>
  <c r="J5094" i="6"/>
  <c r="K5094" i="6"/>
  <c r="J5095" i="6"/>
  <c r="K5095" i="6"/>
  <c r="J5096" i="6"/>
  <c r="K5096" i="6"/>
  <c r="J5097" i="6"/>
  <c r="K5097" i="6"/>
  <c r="J5098" i="6"/>
  <c r="K5098" i="6"/>
  <c r="J5099" i="6"/>
  <c r="K5099" i="6"/>
  <c r="J5100" i="6"/>
  <c r="K5100" i="6"/>
  <c r="J5101" i="6"/>
  <c r="K5101" i="6"/>
  <c r="J5102" i="6"/>
  <c r="K5102" i="6"/>
  <c r="J5103" i="6"/>
  <c r="K5103" i="6"/>
  <c r="J5104" i="6"/>
  <c r="K5104" i="6"/>
  <c r="J5105" i="6"/>
  <c r="K5105" i="6"/>
  <c r="J5106" i="6"/>
  <c r="K5106" i="6"/>
  <c r="J5107" i="6"/>
  <c r="K5107" i="6"/>
  <c r="J5108" i="6"/>
  <c r="K5108" i="6"/>
  <c r="J5109" i="6"/>
  <c r="K5109" i="6"/>
  <c r="J5110" i="6"/>
  <c r="K5110" i="6"/>
  <c r="J5111" i="6"/>
  <c r="K5111" i="6"/>
  <c r="J5112" i="6"/>
  <c r="K5112" i="6"/>
  <c r="J5113" i="6"/>
  <c r="K5113" i="6"/>
  <c r="J5114" i="6"/>
  <c r="K5114" i="6"/>
  <c r="J5115" i="6"/>
  <c r="K5115" i="6"/>
  <c r="J5116" i="6"/>
  <c r="K5116" i="6"/>
  <c r="J5117" i="6"/>
  <c r="K5117" i="6"/>
  <c r="J5118" i="6"/>
  <c r="K5118" i="6"/>
  <c r="J5119" i="6"/>
  <c r="K5119" i="6"/>
  <c r="J5120" i="6"/>
  <c r="K5120" i="6"/>
  <c r="J5121" i="6"/>
  <c r="K5121" i="6"/>
  <c r="J5122" i="6"/>
  <c r="K5122" i="6"/>
  <c r="J5123" i="6"/>
  <c r="K5123" i="6"/>
  <c r="J5124" i="6"/>
  <c r="K5124" i="6"/>
  <c r="J5125" i="6"/>
  <c r="K5125" i="6"/>
  <c r="J5126" i="6"/>
  <c r="K5126" i="6"/>
  <c r="J5127" i="6"/>
  <c r="K5127" i="6"/>
  <c r="J5128" i="6"/>
  <c r="K5128" i="6"/>
  <c r="J5129" i="6"/>
  <c r="K5129" i="6"/>
  <c r="J5130" i="6"/>
  <c r="K5130" i="6"/>
  <c r="J5131" i="6"/>
  <c r="K5131" i="6"/>
  <c r="J5132" i="6"/>
  <c r="K5132" i="6"/>
  <c r="J5133" i="6"/>
  <c r="K5133" i="6"/>
  <c r="J5134" i="6"/>
  <c r="K5134" i="6"/>
  <c r="J5135" i="6"/>
  <c r="K5135" i="6"/>
  <c r="J5136" i="6"/>
  <c r="K5136" i="6"/>
  <c r="J5137" i="6"/>
  <c r="K5137" i="6"/>
  <c r="J5138" i="6"/>
  <c r="K5138" i="6"/>
  <c r="J5139" i="6"/>
  <c r="K5139" i="6"/>
  <c r="J5140" i="6"/>
  <c r="K5140" i="6"/>
  <c r="J5141" i="6"/>
  <c r="K5141" i="6"/>
  <c r="J5142" i="6"/>
  <c r="K5142" i="6"/>
  <c r="J5143" i="6"/>
  <c r="K5143" i="6"/>
  <c r="J5144" i="6"/>
  <c r="K5144" i="6"/>
  <c r="J5145" i="6"/>
  <c r="K5145" i="6"/>
  <c r="J5146" i="6"/>
  <c r="K5146" i="6"/>
  <c r="J5147" i="6"/>
  <c r="K5147" i="6"/>
  <c r="J5148" i="6"/>
  <c r="K5148" i="6"/>
  <c r="J5149" i="6"/>
  <c r="K5149" i="6"/>
  <c r="J5150" i="6"/>
  <c r="K5150" i="6"/>
  <c r="J5151" i="6"/>
  <c r="K5151" i="6"/>
  <c r="J5152" i="6"/>
  <c r="K5152" i="6"/>
  <c r="J5153" i="6"/>
  <c r="K5153" i="6"/>
  <c r="J5154" i="6"/>
  <c r="K5154" i="6"/>
  <c r="J5155" i="6"/>
  <c r="K5155" i="6"/>
  <c r="J5156" i="6"/>
  <c r="K5156" i="6"/>
  <c r="J5157" i="6"/>
  <c r="K5157" i="6"/>
  <c r="J5158" i="6"/>
  <c r="K5158" i="6"/>
  <c r="J5159" i="6"/>
  <c r="K5159" i="6"/>
  <c r="J5160" i="6"/>
  <c r="K5160" i="6"/>
  <c r="J5161" i="6"/>
  <c r="K5161" i="6"/>
  <c r="J5162" i="6"/>
  <c r="K5162" i="6"/>
  <c r="J5163" i="6"/>
  <c r="K5163" i="6"/>
  <c r="J5164" i="6"/>
  <c r="K5164" i="6"/>
  <c r="J5165" i="6"/>
  <c r="K5165" i="6"/>
  <c r="J5166" i="6"/>
  <c r="K5166" i="6"/>
  <c r="J5167" i="6"/>
  <c r="K5167" i="6"/>
  <c r="J5168" i="6"/>
  <c r="K5168" i="6"/>
  <c r="J5169" i="6"/>
  <c r="K5169" i="6"/>
  <c r="J5170" i="6"/>
  <c r="K5170" i="6"/>
  <c r="J5171" i="6"/>
  <c r="K5171" i="6"/>
  <c r="J5172" i="6"/>
  <c r="K5172" i="6"/>
  <c r="J5173" i="6"/>
  <c r="K5173" i="6"/>
  <c r="J5174" i="6"/>
  <c r="K5174" i="6"/>
  <c r="J5175" i="6"/>
  <c r="K5175" i="6"/>
  <c r="J5176" i="6"/>
  <c r="K5176" i="6"/>
  <c r="J5177" i="6"/>
  <c r="K5177" i="6"/>
  <c r="J5178" i="6"/>
  <c r="K5178" i="6"/>
  <c r="J5179" i="6"/>
  <c r="K5179" i="6"/>
  <c r="J5180" i="6"/>
  <c r="K5180" i="6"/>
  <c r="J5181" i="6"/>
  <c r="K5181" i="6"/>
  <c r="J5182" i="6"/>
  <c r="K5182" i="6"/>
  <c r="J5183" i="6"/>
  <c r="K5183" i="6"/>
  <c r="J5184" i="6"/>
  <c r="K5184" i="6"/>
  <c r="J5185" i="6"/>
  <c r="K5185" i="6"/>
  <c r="J5186" i="6"/>
  <c r="K5186" i="6"/>
  <c r="J5187" i="6"/>
  <c r="K5187" i="6"/>
  <c r="J5188" i="6"/>
  <c r="K5188" i="6"/>
  <c r="J5189" i="6"/>
  <c r="K5189" i="6"/>
  <c r="J5190" i="6"/>
  <c r="K5190" i="6"/>
  <c r="J5191" i="6"/>
  <c r="K5191" i="6"/>
  <c r="J5192" i="6"/>
  <c r="K5192" i="6"/>
  <c r="J5193" i="6"/>
  <c r="K5193" i="6"/>
  <c r="J5194" i="6"/>
  <c r="K5194" i="6"/>
  <c r="J5195" i="6"/>
  <c r="K5195" i="6"/>
  <c r="J5196" i="6"/>
  <c r="K5196" i="6"/>
  <c r="J5197" i="6"/>
  <c r="K5197" i="6"/>
  <c r="J5198" i="6"/>
  <c r="K5198" i="6"/>
  <c r="J5199" i="6"/>
  <c r="K5199" i="6"/>
  <c r="J5200" i="6"/>
  <c r="K5200" i="6"/>
  <c r="J5201" i="6"/>
  <c r="K5201" i="6"/>
  <c r="J5202" i="6"/>
  <c r="K5202" i="6"/>
  <c r="J5203" i="6"/>
  <c r="K5203" i="6"/>
  <c r="J5204" i="6"/>
  <c r="K5204" i="6"/>
  <c r="J5205" i="6"/>
  <c r="K5205" i="6"/>
  <c r="J5206" i="6"/>
  <c r="K5206" i="6"/>
  <c r="J5207" i="6"/>
  <c r="K5207" i="6"/>
  <c r="J5208" i="6"/>
  <c r="K5208" i="6"/>
  <c r="J5209" i="6"/>
  <c r="K5209" i="6"/>
  <c r="J5210" i="6"/>
  <c r="K5210" i="6"/>
  <c r="J5211" i="6"/>
  <c r="K5211" i="6"/>
  <c r="J5212" i="6"/>
  <c r="K5212" i="6"/>
  <c r="J5213" i="6"/>
  <c r="K5213" i="6"/>
  <c r="J5214" i="6"/>
  <c r="K5214" i="6"/>
  <c r="J5215" i="6"/>
  <c r="K5215" i="6"/>
  <c r="J5216" i="6"/>
  <c r="K5216" i="6"/>
  <c r="J5217" i="6"/>
  <c r="K5217" i="6"/>
  <c r="J5218" i="6"/>
  <c r="K5218" i="6"/>
  <c r="J5219" i="6"/>
  <c r="K5219" i="6"/>
  <c r="J5220" i="6"/>
  <c r="K5220" i="6"/>
  <c r="J5221" i="6"/>
  <c r="K5221" i="6"/>
  <c r="J5222" i="6"/>
  <c r="K5222" i="6"/>
  <c r="J5223" i="6"/>
  <c r="K5223" i="6"/>
  <c r="J5224" i="6"/>
  <c r="K5224" i="6"/>
  <c r="J5225" i="6"/>
  <c r="K5225" i="6"/>
  <c r="J5226" i="6"/>
  <c r="K5226" i="6"/>
  <c r="J5227" i="6"/>
  <c r="K5227" i="6"/>
  <c r="J5228" i="6"/>
  <c r="K5228" i="6"/>
  <c r="J5229" i="6"/>
  <c r="K5229" i="6"/>
  <c r="J5230" i="6"/>
  <c r="K5230" i="6"/>
  <c r="J5231" i="6"/>
  <c r="K5231" i="6"/>
  <c r="J5232" i="6"/>
  <c r="K5232" i="6"/>
  <c r="J5233" i="6"/>
  <c r="K5233" i="6"/>
  <c r="J5234" i="6"/>
  <c r="K5234" i="6"/>
  <c r="J5235" i="6"/>
  <c r="K5235" i="6"/>
  <c r="J5236" i="6"/>
  <c r="K5236" i="6"/>
  <c r="J5237" i="6"/>
  <c r="K5237" i="6"/>
  <c r="J5238" i="6"/>
  <c r="K5238" i="6"/>
  <c r="J5239" i="6"/>
  <c r="K5239" i="6"/>
  <c r="J5240" i="6"/>
  <c r="K5240" i="6"/>
  <c r="J5241" i="6"/>
  <c r="K5241" i="6"/>
  <c r="J5242" i="6"/>
  <c r="K5242" i="6"/>
  <c r="J5243" i="6"/>
  <c r="K5243" i="6"/>
  <c r="J5244" i="6"/>
  <c r="K5244" i="6"/>
  <c r="J5245" i="6"/>
  <c r="K5245" i="6"/>
  <c r="J5246" i="6"/>
  <c r="K5246" i="6"/>
  <c r="J5247" i="6"/>
  <c r="K5247" i="6"/>
  <c r="J5248" i="6"/>
  <c r="K5248" i="6"/>
  <c r="J5249" i="6"/>
  <c r="K5249" i="6"/>
  <c r="J5250" i="6"/>
  <c r="K5250" i="6"/>
  <c r="J5251" i="6"/>
  <c r="K5251" i="6"/>
  <c r="J5252" i="6"/>
  <c r="K5252" i="6"/>
  <c r="J5253" i="6"/>
  <c r="K5253" i="6"/>
  <c r="J5254" i="6"/>
  <c r="K5254" i="6"/>
  <c r="J5255" i="6"/>
  <c r="K5255" i="6"/>
  <c r="J5256" i="6"/>
  <c r="K5256" i="6"/>
  <c r="J5257" i="6"/>
  <c r="K5257" i="6"/>
  <c r="J5258" i="6"/>
  <c r="K5258" i="6"/>
  <c r="J5259" i="6"/>
  <c r="K5259" i="6"/>
  <c r="J5260" i="6"/>
  <c r="K5260" i="6"/>
  <c r="J5261" i="6"/>
  <c r="K5261" i="6"/>
  <c r="J5262" i="6"/>
  <c r="K5262" i="6"/>
  <c r="J5263" i="6"/>
  <c r="K5263" i="6"/>
  <c r="J5264" i="6"/>
  <c r="K5264" i="6"/>
  <c r="J5265" i="6"/>
  <c r="K5265" i="6"/>
  <c r="J5266" i="6"/>
  <c r="K5266" i="6"/>
  <c r="J5267" i="6"/>
  <c r="K5267" i="6"/>
  <c r="J5268" i="6"/>
  <c r="K5268" i="6"/>
  <c r="J5269" i="6"/>
  <c r="K5269" i="6"/>
  <c r="J5270" i="6"/>
  <c r="K5270" i="6"/>
  <c r="J5271" i="6"/>
  <c r="K5271" i="6"/>
  <c r="J5272" i="6"/>
  <c r="K5272" i="6"/>
  <c r="J5273" i="6"/>
  <c r="K5273" i="6"/>
  <c r="J5274" i="6"/>
  <c r="K5274" i="6"/>
  <c r="J5275" i="6"/>
  <c r="K5275" i="6"/>
  <c r="J5276" i="6"/>
  <c r="K5276" i="6"/>
  <c r="J5277" i="6"/>
  <c r="K5277" i="6"/>
  <c r="J5278" i="6"/>
  <c r="K5278" i="6"/>
  <c r="J5279" i="6"/>
  <c r="K5279" i="6"/>
  <c r="J5280" i="6"/>
  <c r="K5280" i="6"/>
  <c r="J5281" i="6"/>
  <c r="K5281" i="6"/>
  <c r="J5282" i="6"/>
  <c r="K5282" i="6"/>
  <c r="J5283" i="6"/>
  <c r="K5283" i="6"/>
  <c r="J5284" i="6"/>
  <c r="K5284" i="6"/>
  <c r="J5285" i="6"/>
  <c r="K5285" i="6"/>
  <c r="J5286" i="6"/>
  <c r="K5286" i="6"/>
  <c r="J5287" i="6"/>
  <c r="K5287" i="6"/>
  <c r="J5288" i="6"/>
  <c r="K5288" i="6"/>
  <c r="J5289" i="6"/>
  <c r="K5289" i="6"/>
  <c r="J5290" i="6"/>
  <c r="K5290" i="6"/>
  <c r="J5291" i="6"/>
  <c r="K5291" i="6"/>
  <c r="J5292" i="6"/>
  <c r="K5292" i="6"/>
  <c r="J5293" i="6"/>
  <c r="K5293" i="6"/>
  <c r="J5294" i="6"/>
  <c r="K5294" i="6"/>
  <c r="J5295" i="6"/>
  <c r="K5295" i="6"/>
  <c r="J5296" i="6"/>
  <c r="K5296" i="6"/>
  <c r="J5297" i="6"/>
  <c r="K5297" i="6"/>
  <c r="J5298" i="6"/>
  <c r="K5298" i="6"/>
  <c r="J5299" i="6"/>
  <c r="K5299" i="6"/>
  <c r="J5300" i="6"/>
  <c r="K5300" i="6"/>
  <c r="J5301" i="6"/>
  <c r="K5301" i="6"/>
  <c r="J5302" i="6"/>
  <c r="K5302" i="6"/>
  <c r="J5303" i="6"/>
  <c r="K5303" i="6"/>
  <c r="J5304" i="6"/>
  <c r="K5304" i="6"/>
  <c r="J5305" i="6"/>
  <c r="K5305" i="6"/>
  <c r="J5306" i="6"/>
  <c r="K5306" i="6"/>
  <c r="J5307" i="6"/>
  <c r="K5307" i="6"/>
  <c r="J5308" i="6"/>
  <c r="K5308" i="6"/>
  <c r="J5309" i="6"/>
  <c r="K5309" i="6"/>
  <c r="J5310" i="6"/>
  <c r="K5310" i="6"/>
  <c r="J5311" i="6"/>
  <c r="K5311" i="6"/>
  <c r="J5312" i="6"/>
  <c r="K5312" i="6"/>
  <c r="J5313" i="6"/>
  <c r="K5313" i="6"/>
  <c r="J5314" i="6"/>
  <c r="K5314" i="6"/>
  <c r="J5315" i="6"/>
  <c r="K5315" i="6"/>
  <c r="J5316" i="6"/>
  <c r="K5316" i="6"/>
  <c r="J5317" i="6"/>
  <c r="K5317" i="6"/>
  <c r="J5318" i="6"/>
  <c r="K5318" i="6"/>
  <c r="J5319" i="6"/>
  <c r="K5319" i="6"/>
  <c r="J5320" i="6"/>
  <c r="K5320" i="6"/>
  <c r="J5321" i="6"/>
  <c r="K5321" i="6"/>
  <c r="J5322" i="6"/>
  <c r="K5322" i="6"/>
  <c r="J5323" i="6"/>
  <c r="K5323" i="6"/>
  <c r="J5324" i="6"/>
  <c r="K5324" i="6"/>
  <c r="J5325" i="6"/>
  <c r="K5325" i="6"/>
  <c r="J5326" i="6"/>
  <c r="K5326" i="6"/>
  <c r="J5327" i="6"/>
  <c r="K5327" i="6"/>
  <c r="J5328" i="6"/>
  <c r="K5328" i="6"/>
  <c r="J5329" i="6"/>
  <c r="K5329" i="6"/>
  <c r="J5330" i="6"/>
  <c r="K5330" i="6"/>
  <c r="J5331" i="6"/>
  <c r="K5331" i="6"/>
  <c r="J5332" i="6"/>
  <c r="K5332" i="6"/>
  <c r="J5333" i="6"/>
  <c r="K5333" i="6"/>
  <c r="J5334" i="6"/>
  <c r="K5334" i="6"/>
  <c r="J5335" i="6"/>
  <c r="K5335" i="6"/>
  <c r="J5336" i="6"/>
  <c r="K5336" i="6"/>
  <c r="J5337" i="6"/>
  <c r="K5337" i="6"/>
  <c r="J5338" i="6"/>
  <c r="K5338" i="6"/>
  <c r="J5339" i="6"/>
  <c r="K5339" i="6"/>
  <c r="J5340" i="6"/>
  <c r="K5340" i="6"/>
  <c r="J5341" i="6"/>
  <c r="K5341" i="6"/>
  <c r="J5342" i="6"/>
  <c r="K5342" i="6"/>
  <c r="J5343" i="6"/>
  <c r="K5343" i="6"/>
  <c r="J5344" i="6"/>
  <c r="K5344" i="6"/>
  <c r="J5345" i="6"/>
  <c r="K5345" i="6"/>
  <c r="J5346" i="6"/>
  <c r="K5346" i="6"/>
  <c r="J5347" i="6"/>
  <c r="K5347" i="6"/>
  <c r="J5348" i="6"/>
  <c r="K5348" i="6"/>
  <c r="J5349" i="6"/>
  <c r="K5349" i="6"/>
  <c r="J5350" i="6"/>
  <c r="K5350" i="6"/>
  <c r="J5351" i="6"/>
  <c r="K5351" i="6"/>
  <c r="J5352" i="6"/>
  <c r="K5352" i="6"/>
  <c r="J5353" i="6"/>
  <c r="K5353" i="6"/>
  <c r="J5354" i="6"/>
  <c r="K5354" i="6"/>
  <c r="J5355" i="6"/>
  <c r="K5355" i="6"/>
  <c r="J5356" i="6"/>
  <c r="K5356" i="6"/>
  <c r="J5357" i="6"/>
  <c r="K5357" i="6"/>
  <c r="J5358" i="6"/>
  <c r="K5358" i="6"/>
  <c r="J5359" i="6"/>
  <c r="K5359" i="6"/>
  <c r="J5360" i="6"/>
  <c r="K5360" i="6"/>
  <c r="J5361" i="6"/>
  <c r="K5361" i="6"/>
  <c r="J5362" i="6"/>
  <c r="K5362" i="6"/>
  <c r="J5363" i="6"/>
  <c r="K5363" i="6"/>
  <c r="J5364" i="6"/>
  <c r="K5364" i="6"/>
  <c r="J5365" i="6"/>
  <c r="K5365" i="6"/>
  <c r="J5366" i="6"/>
  <c r="K5366" i="6"/>
  <c r="J5367" i="6"/>
  <c r="K5367" i="6"/>
  <c r="J5368" i="6"/>
  <c r="K5368" i="6"/>
  <c r="J5369" i="6"/>
  <c r="K5369" i="6"/>
  <c r="J5370" i="6"/>
  <c r="K5370" i="6"/>
  <c r="J5371" i="6"/>
  <c r="K5371" i="6"/>
  <c r="J5372" i="6"/>
  <c r="K5372" i="6"/>
  <c r="J5373" i="6"/>
  <c r="K5373" i="6"/>
  <c r="J5374" i="6"/>
  <c r="K5374" i="6"/>
  <c r="J5375" i="6"/>
  <c r="K5375" i="6"/>
  <c r="J5376" i="6"/>
  <c r="K5376" i="6"/>
  <c r="J5377" i="6"/>
  <c r="K5377" i="6"/>
  <c r="J5378" i="6"/>
  <c r="K5378" i="6"/>
  <c r="J5379" i="6"/>
  <c r="K5379" i="6"/>
  <c r="J5380" i="6"/>
  <c r="K5380" i="6"/>
  <c r="J5381" i="6"/>
  <c r="K5381" i="6"/>
  <c r="J5382" i="6"/>
  <c r="K5382" i="6"/>
  <c r="J5383" i="6"/>
  <c r="K5383" i="6"/>
  <c r="J5384" i="6"/>
  <c r="K5384" i="6"/>
  <c r="J5385" i="6"/>
  <c r="K5385" i="6"/>
  <c r="J5386" i="6"/>
  <c r="K5386" i="6"/>
  <c r="J5387" i="6"/>
  <c r="K5387" i="6"/>
  <c r="J5388" i="6"/>
  <c r="K5388" i="6"/>
  <c r="J5389" i="6"/>
  <c r="K5389" i="6"/>
  <c r="J5390" i="6"/>
  <c r="K5390" i="6"/>
  <c r="J5391" i="6"/>
  <c r="K5391" i="6"/>
  <c r="J5392" i="6"/>
  <c r="K5392" i="6"/>
  <c r="J5393" i="6"/>
  <c r="K5393" i="6"/>
  <c r="J5394" i="6"/>
  <c r="K5394" i="6"/>
  <c r="J5395" i="6"/>
  <c r="K5395" i="6"/>
  <c r="J5396" i="6"/>
  <c r="K5396" i="6"/>
  <c r="J5397" i="6"/>
  <c r="K5397" i="6"/>
  <c r="J5398" i="6"/>
  <c r="K5398" i="6"/>
  <c r="J5399" i="6"/>
  <c r="K5399" i="6"/>
  <c r="J5400" i="6"/>
  <c r="K5400" i="6"/>
  <c r="J5401" i="6"/>
  <c r="K5401" i="6"/>
  <c r="J5402" i="6"/>
  <c r="K5402" i="6"/>
  <c r="J5403" i="6"/>
  <c r="K5403" i="6"/>
  <c r="J5404" i="6"/>
  <c r="K5404" i="6"/>
  <c r="J5405" i="6"/>
  <c r="K5405" i="6"/>
  <c r="J5406" i="6"/>
  <c r="K5406" i="6"/>
  <c r="J5407" i="6"/>
  <c r="K5407" i="6"/>
  <c r="J5408" i="6"/>
  <c r="K5408" i="6"/>
  <c r="J5409" i="6"/>
  <c r="K5409" i="6"/>
  <c r="J5410" i="6"/>
  <c r="K5410" i="6"/>
  <c r="J5411" i="6"/>
  <c r="K5411" i="6"/>
  <c r="J5412" i="6"/>
  <c r="K5412" i="6"/>
  <c r="J5413" i="6"/>
  <c r="K5413" i="6"/>
  <c r="J5414" i="6"/>
  <c r="K5414" i="6"/>
  <c r="J5415" i="6"/>
  <c r="K5415" i="6"/>
  <c r="J5416" i="6"/>
  <c r="K5416" i="6"/>
  <c r="J5417" i="6"/>
  <c r="K5417" i="6"/>
  <c r="J5418" i="6"/>
  <c r="K5418" i="6"/>
  <c r="J5419" i="6"/>
  <c r="K5419" i="6"/>
  <c r="J5420" i="6"/>
  <c r="K5420" i="6"/>
  <c r="J5421" i="6"/>
  <c r="K5421" i="6"/>
  <c r="J5422" i="6"/>
  <c r="K5422" i="6"/>
  <c r="J5423" i="6"/>
  <c r="K5423" i="6"/>
  <c r="J5424" i="6"/>
  <c r="K5424" i="6"/>
  <c r="J5425" i="6"/>
  <c r="K5425" i="6"/>
  <c r="J5426" i="6"/>
  <c r="K5426" i="6"/>
  <c r="J5427" i="6"/>
  <c r="K5427" i="6"/>
  <c r="J5428" i="6"/>
  <c r="K5428" i="6"/>
  <c r="J5429" i="6"/>
  <c r="K5429" i="6"/>
  <c r="J5430" i="6"/>
  <c r="K5430" i="6"/>
  <c r="J5431" i="6"/>
  <c r="K5431" i="6"/>
  <c r="J5432" i="6"/>
  <c r="K5432" i="6"/>
  <c r="J5433" i="6"/>
  <c r="K5433" i="6"/>
  <c r="J5434" i="6"/>
  <c r="K5434" i="6"/>
  <c r="J5435" i="6"/>
  <c r="K5435" i="6"/>
  <c r="J5436" i="6"/>
  <c r="K5436" i="6"/>
  <c r="J5437" i="6"/>
  <c r="K5437" i="6"/>
  <c r="J5438" i="6"/>
  <c r="K5438" i="6"/>
  <c r="J5439" i="6"/>
  <c r="K5439" i="6"/>
  <c r="J5440" i="6"/>
  <c r="K5440" i="6"/>
  <c r="J5441" i="6"/>
  <c r="K5441" i="6"/>
  <c r="J5442" i="6"/>
  <c r="K5442" i="6"/>
  <c r="J5443" i="6"/>
  <c r="K5443" i="6"/>
  <c r="J5444" i="6"/>
  <c r="K5444" i="6"/>
  <c r="J5445" i="6"/>
  <c r="K5445" i="6"/>
  <c r="J5446" i="6"/>
  <c r="K5446" i="6"/>
  <c r="J5447" i="6"/>
  <c r="K5447" i="6"/>
  <c r="J5448" i="6"/>
  <c r="K5448" i="6"/>
  <c r="J5449" i="6"/>
  <c r="K5449" i="6"/>
  <c r="J5450" i="6"/>
  <c r="K5450" i="6"/>
  <c r="J5451" i="6"/>
  <c r="K5451" i="6"/>
  <c r="J5452" i="6"/>
  <c r="K5452" i="6"/>
  <c r="J5453" i="6"/>
  <c r="K5453" i="6"/>
  <c r="J5454" i="6"/>
  <c r="K5454" i="6"/>
  <c r="J5455" i="6"/>
  <c r="K5455" i="6"/>
  <c r="J5456" i="6"/>
  <c r="K5456" i="6"/>
  <c r="J5457" i="6"/>
  <c r="K5457" i="6"/>
  <c r="J5458" i="6"/>
  <c r="K5458" i="6"/>
  <c r="J5459" i="6"/>
  <c r="K5459" i="6"/>
  <c r="J5460" i="6"/>
  <c r="K5460" i="6"/>
  <c r="J5461" i="6"/>
  <c r="K5461" i="6"/>
  <c r="J5462" i="6"/>
  <c r="K5462" i="6"/>
  <c r="J5463" i="6"/>
  <c r="K5463" i="6"/>
  <c r="J5464" i="6"/>
  <c r="K5464" i="6"/>
  <c r="J5465" i="6"/>
  <c r="K5465" i="6"/>
  <c r="J5466" i="6"/>
  <c r="K5466" i="6"/>
  <c r="J5467" i="6"/>
  <c r="K5467" i="6"/>
  <c r="J5468" i="6"/>
  <c r="K5468" i="6"/>
  <c r="J5469" i="6"/>
  <c r="K5469" i="6"/>
  <c r="J5470" i="6"/>
  <c r="K5470" i="6"/>
  <c r="J5471" i="6"/>
  <c r="K5471" i="6"/>
  <c r="J5472" i="6"/>
  <c r="K5472" i="6"/>
  <c r="J5473" i="6"/>
  <c r="K5473" i="6"/>
  <c r="J5474" i="6"/>
  <c r="K5474" i="6"/>
  <c r="J5475" i="6"/>
  <c r="K5475" i="6"/>
  <c r="J5476" i="6"/>
  <c r="K5476" i="6"/>
  <c r="J5477" i="6"/>
  <c r="K5477" i="6"/>
  <c r="J5478" i="6"/>
  <c r="K5478" i="6"/>
  <c r="J5479" i="6"/>
  <c r="K5479" i="6"/>
  <c r="J5480" i="6"/>
  <c r="K5480" i="6"/>
  <c r="J5481" i="6"/>
  <c r="K5481" i="6"/>
  <c r="J5482" i="6"/>
  <c r="K5482" i="6"/>
  <c r="J5483" i="6"/>
  <c r="K5483" i="6"/>
  <c r="J5484" i="6"/>
  <c r="K5484" i="6"/>
  <c r="J5485" i="6"/>
  <c r="K5485" i="6"/>
  <c r="J5486" i="6"/>
  <c r="K5486" i="6"/>
  <c r="J5487" i="6"/>
  <c r="K5487" i="6"/>
  <c r="J5488" i="6"/>
  <c r="K5488" i="6"/>
  <c r="J5489" i="6"/>
  <c r="K5489" i="6"/>
  <c r="J5490" i="6"/>
  <c r="K5490" i="6"/>
  <c r="J5491" i="6"/>
  <c r="K5491" i="6"/>
  <c r="J5492" i="6"/>
  <c r="K5492" i="6"/>
  <c r="J5493" i="6"/>
  <c r="K5493" i="6"/>
  <c r="J5494" i="6"/>
  <c r="K5494" i="6"/>
  <c r="J5495" i="6"/>
  <c r="K5495" i="6"/>
  <c r="J5496" i="6"/>
  <c r="K5496" i="6"/>
  <c r="J5497" i="6"/>
  <c r="K5497" i="6"/>
  <c r="J5498" i="6"/>
  <c r="K5498" i="6"/>
  <c r="J5499" i="6"/>
  <c r="K5499" i="6"/>
  <c r="J5500" i="6"/>
  <c r="K5500" i="6"/>
  <c r="J5501" i="6"/>
  <c r="K5501" i="6"/>
  <c r="J5502" i="6"/>
  <c r="K5502" i="6"/>
  <c r="J5503" i="6"/>
  <c r="K5503" i="6"/>
  <c r="J5504" i="6"/>
  <c r="K5504" i="6"/>
  <c r="J5505" i="6"/>
  <c r="K5505" i="6"/>
  <c r="J5506" i="6"/>
  <c r="K5506" i="6"/>
  <c r="J5507" i="6"/>
  <c r="K5507" i="6"/>
  <c r="J5508" i="6"/>
  <c r="K5508" i="6"/>
  <c r="J5509" i="6"/>
  <c r="K5509" i="6"/>
  <c r="J5510" i="6"/>
  <c r="K5510" i="6"/>
  <c r="J5511" i="6"/>
  <c r="K5511" i="6"/>
  <c r="J5512" i="6"/>
  <c r="K5512" i="6"/>
  <c r="J5513" i="6"/>
  <c r="K5513" i="6"/>
  <c r="J5514" i="6"/>
  <c r="K5514" i="6"/>
  <c r="J5515" i="6"/>
  <c r="K5515" i="6"/>
  <c r="J5516" i="6"/>
  <c r="K5516" i="6"/>
  <c r="J5517" i="6"/>
  <c r="K5517" i="6"/>
  <c r="J5518" i="6"/>
  <c r="K5518" i="6"/>
  <c r="J5519" i="6"/>
  <c r="K5519" i="6"/>
  <c r="J5520" i="6"/>
  <c r="K5520" i="6"/>
  <c r="J5521" i="6"/>
  <c r="K5521" i="6"/>
  <c r="J5522" i="6"/>
  <c r="K5522" i="6"/>
  <c r="J5523" i="6"/>
  <c r="K5523" i="6"/>
  <c r="J5524" i="6"/>
  <c r="K5524" i="6"/>
  <c r="J5525" i="6"/>
  <c r="K5525" i="6"/>
  <c r="J5526" i="6"/>
  <c r="K5526" i="6"/>
  <c r="J5527" i="6"/>
  <c r="K5527" i="6"/>
  <c r="J5528" i="6"/>
  <c r="K5528" i="6"/>
  <c r="J5529" i="6"/>
  <c r="K5529" i="6"/>
  <c r="J5530" i="6"/>
  <c r="K5530" i="6"/>
  <c r="J5531" i="6"/>
  <c r="K5531" i="6"/>
  <c r="J5532" i="6"/>
  <c r="K5532" i="6"/>
  <c r="J5533" i="6"/>
  <c r="K5533" i="6"/>
  <c r="J5534" i="6"/>
  <c r="K5534" i="6"/>
  <c r="J5535" i="6"/>
  <c r="K5535" i="6"/>
  <c r="J5536" i="6"/>
  <c r="K5536" i="6"/>
  <c r="J5537" i="6"/>
  <c r="K5537" i="6"/>
  <c r="J5538" i="6"/>
  <c r="K5538" i="6"/>
  <c r="J5539" i="6"/>
  <c r="K5539" i="6"/>
  <c r="J5540" i="6"/>
  <c r="K5540" i="6"/>
  <c r="J5541" i="6"/>
  <c r="K5541" i="6"/>
  <c r="J5542" i="6"/>
  <c r="K5542" i="6"/>
  <c r="J5543" i="6"/>
  <c r="K5543" i="6"/>
  <c r="J5544" i="6"/>
  <c r="K5544" i="6"/>
  <c r="J5545" i="6"/>
  <c r="K5545" i="6"/>
  <c r="J5546" i="6"/>
  <c r="K5546" i="6"/>
  <c r="J5547" i="6"/>
  <c r="K5547" i="6"/>
  <c r="J5548" i="6"/>
  <c r="K5548" i="6"/>
  <c r="J5549" i="6"/>
  <c r="K5549" i="6"/>
  <c r="J5550" i="6"/>
  <c r="K5550" i="6"/>
  <c r="J5551" i="6"/>
  <c r="K5551" i="6"/>
  <c r="J5552" i="6"/>
  <c r="K5552" i="6"/>
  <c r="J5553" i="6"/>
  <c r="K5553" i="6"/>
  <c r="J5554" i="6"/>
  <c r="K5554" i="6"/>
  <c r="J5555" i="6"/>
  <c r="K5555" i="6"/>
  <c r="J5556" i="6"/>
  <c r="K5556" i="6"/>
  <c r="J5557" i="6"/>
  <c r="K5557" i="6"/>
  <c r="J5558" i="6"/>
  <c r="K5558" i="6"/>
  <c r="J5559" i="6"/>
  <c r="K5559" i="6"/>
  <c r="J5560" i="6"/>
  <c r="K5560" i="6"/>
  <c r="J5561" i="6"/>
  <c r="K5561" i="6"/>
  <c r="J5562" i="6"/>
  <c r="K5562" i="6"/>
  <c r="J5563" i="6"/>
  <c r="K5563" i="6"/>
  <c r="J5564" i="6"/>
  <c r="K5564" i="6"/>
  <c r="J5565" i="6"/>
  <c r="K5565" i="6"/>
  <c r="J5566" i="6"/>
  <c r="K5566" i="6"/>
  <c r="J5567" i="6"/>
  <c r="K5567" i="6"/>
  <c r="J5568" i="6"/>
  <c r="K5568" i="6"/>
  <c r="J5569" i="6"/>
  <c r="K5569" i="6"/>
  <c r="J5570" i="6"/>
  <c r="K5570" i="6"/>
  <c r="J5571" i="6"/>
  <c r="K5571" i="6"/>
  <c r="J5572" i="6"/>
  <c r="K5572" i="6"/>
  <c r="J5573" i="6"/>
  <c r="K5573" i="6"/>
  <c r="J5574" i="6"/>
  <c r="K5574" i="6"/>
  <c r="J5575" i="6"/>
  <c r="K5575" i="6"/>
  <c r="J5576" i="6"/>
  <c r="K5576" i="6"/>
  <c r="J5577" i="6"/>
  <c r="K5577" i="6"/>
  <c r="J5578" i="6"/>
  <c r="K5578" i="6"/>
  <c r="J5579" i="6"/>
  <c r="K5579" i="6"/>
  <c r="J5580" i="6"/>
  <c r="K5580" i="6"/>
  <c r="J5581" i="6"/>
  <c r="K5581" i="6"/>
  <c r="J5582" i="6"/>
  <c r="K5582" i="6"/>
  <c r="J5583" i="6"/>
  <c r="K5583" i="6"/>
  <c r="J5584" i="6"/>
  <c r="K5584" i="6"/>
  <c r="J5585" i="6"/>
  <c r="K5585" i="6"/>
  <c r="J5586" i="6"/>
  <c r="K5586" i="6"/>
  <c r="J5587" i="6"/>
  <c r="K5587" i="6"/>
  <c r="J5588" i="6"/>
  <c r="K5588" i="6"/>
  <c r="J5589" i="6"/>
  <c r="K5589" i="6"/>
  <c r="J5590" i="6"/>
  <c r="K5590" i="6"/>
  <c r="J5591" i="6"/>
  <c r="K5591" i="6"/>
  <c r="J5592" i="6"/>
  <c r="K5592" i="6"/>
  <c r="J5593" i="6"/>
  <c r="K5593" i="6"/>
  <c r="J5594" i="6"/>
  <c r="K5594" i="6"/>
  <c r="J5595" i="6"/>
  <c r="K5595" i="6"/>
  <c r="J5596" i="6"/>
  <c r="K5596" i="6"/>
  <c r="J5597" i="6"/>
  <c r="K5597" i="6"/>
  <c r="J5598" i="6"/>
  <c r="K5598" i="6"/>
  <c r="J5599" i="6"/>
  <c r="K5599" i="6"/>
  <c r="J5600" i="6"/>
  <c r="K5600" i="6"/>
  <c r="J5601" i="6"/>
  <c r="K5601" i="6"/>
  <c r="J5602" i="6"/>
  <c r="K5602" i="6"/>
  <c r="J5603" i="6"/>
  <c r="K5603" i="6"/>
  <c r="J5604" i="6"/>
  <c r="K5604" i="6"/>
  <c r="J5605" i="6"/>
  <c r="K5605" i="6"/>
  <c r="J5606" i="6"/>
  <c r="K5606" i="6"/>
  <c r="J5607" i="6"/>
  <c r="K5607" i="6"/>
  <c r="J5608" i="6"/>
  <c r="K5608" i="6"/>
  <c r="J5609" i="6"/>
  <c r="K5609" i="6"/>
  <c r="J5610" i="6"/>
  <c r="K5610" i="6"/>
  <c r="J5611" i="6"/>
  <c r="K5611" i="6"/>
  <c r="J5612" i="6"/>
  <c r="K5612" i="6"/>
  <c r="J5613" i="6"/>
  <c r="K5613" i="6"/>
  <c r="J5614" i="6"/>
  <c r="K5614" i="6"/>
  <c r="J5615" i="6"/>
  <c r="K5615" i="6"/>
  <c r="J5616" i="6"/>
  <c r="K5616" i="6"/>
  <c r="J5617" i="6"/>
  <c r="K5617" i="6"/>
  <c r="J5618" i="6"/>
  <c r="K5618" i="6"/>
  <c r="J5619" i="6"/>
  <c r="K5619" i="6"/>
  <c r="J5620" i="6"/>
  <c r="K5620" i="6"/>
  <c r="J5621" i="6"/>
  <c r="K5621" i="6"/>
  <c r="J5622" i="6"/>
  <c r="K5622" i="6"/>
  <c r="J5623" i="6"/>
  <c r="K5623" i="6"/>
  <c r="J5624" i="6"/>
  <c r="K5624" i="6"/>
  <c r="J5625" i="6"/>
  <c r="K5625" i="6"/>
  <c r="J5626" i="6"/>
  <c r="K5626" i="6"/>
  <c r="J5627" i="6"/>
  <c r="K5627" i="6"/>
  <c r="J5628" i="6"/>
  <c r="K5628" i="6"/>
  <c r="J5629" i="6"/>
  <c r="K5629" i="6"/>
  <c r="J5630" i="6"/>
  <c r="K5630" i="6"/>
  <c r="J5631" i="6"/>
  <c r="K5631" i="6"/>
  <c r="J5632" i="6"/>
  <c r="K5632" i="6"/>
  <c r="J5633" i="6"/>
  <c r="K5633" i="6"/>
  <c r="J5634" i="6"/>
  <c r="K5634" i="6"/>
  <c r="J5635" i="6"/>
  <c r="K5635" i="6"/>
  <c r="J5636" i="6"/>
  <c r="K5636" i="6"/>
  <c r="J5637" i="6"/>
  <c r="K5637" i="6"/>
  <c r="J5638" i="6"/>
  <c r="K5638" i="6"/>
  <c r="J5639" i="6"/>
  <c r="K5639" i="6"/>
  <c r="J5640" i="6"/>
  <c r="K5640" i="6"/>
  <c r="J5641" i="6"/>
  <c r="K5641" i="6"/>
  <c r="J5642" i="6"/>
  <c r="K5642" i="6"/>
  <c r="J5643" i="6"/>
  <c r="K5643" i="6"/>
  <c r="J5644" i="6"/>
  <c r="K5644" i="6"/>
  <c r="J5645" i="6"/>
  <c r="K5645" i="6"/>
  <c r="J5646" i="6"/>
  <c r="K5646" i="6"/>
  <c r="J5647" i="6"/>
  <c r="K5647" i="6"/>
  <c r="J5648" i="6"/>
  <c r="K5648" i="6"/>
  <c r="J5649" i="6"/>
  <c r="K5649" i="6"/>
  <c r="J5650" i="6"/>
  <c r="K5650" i="6"/>
  <c r="J5651" i="6"/>
  <c r="K5651" i="6"/>
  <c r="J5652" i="6"/>
  <c r="K5652" i="6"/>
  <c r="J5653" i="6"/>
  <c r="K5653" i="6"/>
  <c r="J5654" i="6"/>
  <c r="K5654" i="6"/>
  <c r="J5655" i="6"/>
  <c r="K5655" i="6"/>
  <c r="J5656" i="6"/>
  <c r="K5656" i="6"/>
  <c r="J5657" i="6"/>
  <c r="K5657" i="6"/>
  <c r="J5658" i="6"/>
  <c r="K5658" i="6"/>
  <c r="J5659" i="6"/>
  <c r="K5659" i="6"/>
  <c r="J5660" i="6"/>
  <c r="K5660" i="6"/>
  <c r="J5661" i="6"/>
  <c r="K5661" i="6"/>
  <c r="J5662" i="6"/>
  <c r="K5662" i="6"/>
  <c r="J5663" i="6"/>
  <c r="K5663" i="6"/>
  <c r="J5664" i="6"/>
  <c r="K5664" i="6"/>
  <c r="J5665" i="6"/>
  <c r="K5665" i="6"/>
  <c r="J5666" i="6"/>
  <c r="K5666" i="6"/>
  <c r="J5667" i="6"/>
  <c r="K5667" i="6"/>
  <c r="J5668" i="6"/>
  <c r="K5668" i="6"/>
  <c r="J5669" i="6"/>
  <c r="K5669" i="6"/>
  <c r="J5670" i="6"/>
  <c r="K5670" i="6"/>
  <c r="J5671" i="6"/>
  <c r="K5671" i="6"/>
  <c r="J5672" i="6"/>
  <c r="K5672" i="6"/>
  <c r="J5673" i="6"/>
  <c r="K5673" i="6"/>
  <c r="J5674" i="6"/>
  <c r="K5674" i="6"/>
  <c r="J5675" i="6"/>
  <c r="K5675" i="6"/>
  <c r="J5676" i="6"/>
  <c r="K5676" i="6"/>
  <c r="J5677" i="6"/>
  <c r="K5677" i="6"/>
  <c r="J5678" i="6"/>
  <c r="K5678" i="6"/>
  <c r="J5679" i="6"/>
  <c r="K5679" i="6"/>
  <c r="J5680" i="6"/>
  <c r="K5680" i="6"/>
  <c r="J5681" i="6"/>
  <c r="K5681" i="6"/>
  <c r="J5682" i="6"/>
  <c r="K5682" i="6"/>
  <c r="J5683" i="6"/>
  <c r="K5683" i="6"/>
  <c r="J5684" i="6"/>
  <c r="K5684" i="6"/>
  <c r="J5685" i="6"/>
  <c r="K5685" i="6"/>
  <c r="J5686" i="6"/>
  <c r="K5686" i="6"/>
  <c r="J5687" i="6"/>
  <c r="K5687" i="6"/>
  <c r="J5688" i="6"/>
  <c r="K5688" i="6"/>
  <c r="J5689" i="6"/>
  <c r="K5689" i="6"/>
  <c r="J5690" i="6"/>
  <c r="K5690" i="6"/>
  <c r="J5691" i="6"/>
  <c r="K5691" i="6"/>
  <c r="J5692" i="6"/>
  <c r="K5692" i="6"/>
  <c r="J5693" i="6"/>
  <c r="K5693" i="6"/>
  <c r="J5694" i="6"/>
  <c r="K5694" i="6"/>
  <c r="J5695" i="6"/>
  <c r="K5695" i="6"/>
  <c r="J5696" i="6"/>
  <c r="K5696" i="6"/>
  <c r="J5697" i="6"/>
  <c r="K5697" i="6"/>
  <c r="J5698" i="6"/>
  <c r="K5698" i="6"/>
  <c r="J5699" i="6"/>
  <c r="K5699" i="6"/>
  <c r="J5700" i="6"/>
  <c r="K5700" i="6"/>
  <c r="J5701" i="6"/>
  <c r="K5701" i="6"/>
  <c r="J5702" i="6"/>
  <c r="K5702" i="6"/>
  <c r="J5703" i="6"/>
  <c r="K5703" i="6"/>
  <c r="J5704" i="6"/>
  <c r="K5704" i="6"/>
  <c r="J5705" i="6"/>
  <c r="K5705" i="6"/>
  <c r="J5706" i="6"/>
  <c r="K5706" i="6"/>
  <c r="J5707" i="6"/>
  <c r="K5707" i="6"/>
  <c r="J5708" i="6"/>
  <c r="K5708" i="6"/>
  <c r="J5709" i="6"/>
  <c r="K5709" i="6"/>
  <c r="J5710" i="6"/>
  <c r="K5710" i="6"/>
  <c r="J5711" i="6"/>
  <c r="K5711" i="6"/>
  <c r="J5712" i="6"/>
  <c r="K5712" i="6"/>
  <c r="J5713" i="6"/>
  <c r="K5713" i="6"/>
  <c r="J5714" i="6"/>
  <c r="K5714" i="6"/>
  <c r="J5715" i="6"/>
  <c r="K5715" i="6"/>
  <c r="J5716" i="6"/>
  <c r="K5716" i="6"/>
  <c r="J5717" i="6"/>
  <c r="K5717" i="6"/>
  <c r="J5718" i="6"/>
  <c r="K5718" i="6"/>
  <c r="J5719" i="6"/>
  <c r="K5719" i="6"/>
  <c r="J5720" i="6"/>
  <c r="K5720" i="6"/>
  <c r="J5721" i="6"/>
  <c r="K5721" i="6"/>
  <c r="J5722" i="6"/>
  <c r="K5722" i="6"/>
  <c r="J5723" i="6"/>
  <c r="K5723" i="6"/>
  <c r="J5724" i="6"/>
  <c r="K5724" i="6"/>
  <c r="J5725" i="6"/>
  <c r="K5725" i="6"/>
  <c r="J5726" i="6"/>
  <c r="K5726" i="6"/>
  <c r="J5727" i="6"/>
  <c r="K5727" i="6"/>
  <c r="J5728" i="6"/>
  <c r="K5728" i="6"/>
  <c r="J5729" i="6"/>
  <c r="K5729" i="6"/>
  <c r="J5730" i="6"/>
  <c r="K5730" i="6"/>
  <c r="J5731" i="6"/>
  <c r="K5731" i="6"/>
  <c r="J5732" i="6"/>
  <c r="K5732" i="6"/>
  <c r="J5733" i="6"/>
  <c r="K5733" i="6"/>
  <c r="J5734" i="6"/>
  <c r="K5734" i="6"/>
  <c r="J5735" i="6"/>
  <c r="K5735" i="6"/>
  <c r="J5736" i="6"/>
  <c r="K5736" i="6"/>
  <c r="J5737" i="6"/>
  <c r="K5737" i="6"/>
  <c r="J5738" i="6"/>
  <c r="K5738" i="6"/>
  <c r="J5739" i="6"/>
  <c r="K5739" i="6"/>
  <c r="J5740" i="6"/>
  <c r="K5740" i="6"/>
  <c r="J5741" i="6"/>
  <c r="K5741" i="6"/>
  <c r="J5742" i="6"/>
  <c r="K5742" i="6"/>
  <c r="J5743" i="6"/>
  <c r="K5743" i="6"/>
  <c r="J5744" i="6"/>
  <c r="K5744" i="6"/>
  <c r="J5745" i="6"/>
  <c r="K5745" i="6"/>
  <c r="J5746" i="6"/>
  <c r="K5746" i="6"/>
  <c r="J5747" i="6"/>
  <c r="K5747" i="6"/>
  <c r="J5748" i="6"/>
  <c r="K5748" i="6"/>
  <c r="J5749" i="6"/>
  <c r="K5749" i="6"/>
  <c r="J5750" i="6"/>
  <c r="K5750" i="6"/>
  <c r="J5751" i="6"/>
  <c r="K5751" i="6"/>
  <c r="J5752" i="6"/>
  <c r="K5752" i="6"/>
  <c r="J5753" i="6"/>
  <c r="K5753" i="6"/>
  <c r="J5754" i="6"/>
  <c r="K5754" i="6"/>
  <c r="J5755" i="6"/>
  <c r="K5755" i="6"/>
  <c r="J5756" i="6"/>
  <c r="K5756" i="6"/>
  <c r="J5757" i="6"/>
  <c r="K5757" i="6"/>
  <c r="J5758" i="6"/>
  <c r="K5758" i="6"/>
  <c r="J5759" i="6"/>
  <c r="K5759" i="6"/>
  <c r="J5760" i="6"/>
  <c r="K5760" i="6"/>
  <c r="J5761" i="6"/>
  <c r="K5761" i="6"/>
  <c r="J5762" i="6"/>
  <c r="K5762" i="6"/>
  <c r="J5763" i="6"/>
  <c r="K5763" i="6"/>
  <c r="J5764" i="6"/>
  <c r="K5764" i="6"/>
  <c r="J5765" i="6"/>
  <c r="K5765" i="6"/>
  <c r="J5766" i="6"/>
  <c r="K5766" i="6"/>
  <c r="J5767" i="6"/>
  <c r="K5767" i="6"/>
  <c r="J5768" i="6"/>
  <c r="K5768" i="6"/>
  <c r="J5769" i="6"/>
  <c r="K5769" i="6"/>
  <c r="J5770" i="6"/>
  <c r="K5770" i="6"/>
  <c r="J5771" i="6"/>
  <c r="K5771" i="6"/>
  <c r="J5772" i="6"/>
  <c r="K5772" i="6"/>
  <c r="J5773" i="6"/>
  <c r="K5773" i="6"/>
  <c r="J5774" i="6"/>
  <c r="K5774" i="6"/>
  <c r="J5775" i="6"/>
  <c r="K5775" i="6"/>
  <c r="J5776" i="6"/>
  <c r="K5776" i="6"/>
  <c r="J5777" i="6"/>
  <c r="K5777" i="6"/>
  <c r="J5778" i="6"/>
  <c r="K5778" i="6"/>
  <c r="J5779" i="6"/>
  <c r="K5779" i="6"/>
  <c r="J5780" i="6"/>
  <c r="K5780" i="6"/>
  <c r="J5781" i="6"/>
  <c r="K5781" i="6"/>
  <c r="J5782" i="6"/>
  <c r="K5782" i="6"/>
  <c r="J5783" i="6"/>
  <c r="K5783" i="6"/>
  <c r="J5784" i="6"/>
  <c r="K5784" i="6"/>
  <c r="J5785" i="6"/>
  <c r="K5785" i="6"/>
  <c r="J5786" i="6"/>
  <c r="K5786" i="6"/>
  <c r="J5787" i="6"/>
  <c r="K5787" i="6"/>
  <c r="J5788" i="6"/>
  <c r="K5788" i="6"/>
  <c r="J5789" i="6"/>
  <c r="K5789" i="6"/>
  <c r="J5790" i="6"/>
  <c r="K5790" i="6"/>
  <c r="J5791" i="6"/>
  <c r="K5791" i="6"/>
  <c r="J5792" i="6"/>
  <c r="K5792" i="6"/>
  <c r="J5793" i="6"/>
  <c r="K5793" i="6"/>
  <c r="J5794" i="6"/>
  <c r="K5794" i="6"/>
  <c r="J5795" i="6"/>
  <c r="K5795" i="6"/>
  <c r="J5796" i="6"/>
  <c r="K5796" i="6"/>
  <c r="J5797" i="6"/>
  <c r="K5797" i="6"/>
  <c r="J5798" i="6"/>
  <c r="K5798" i="6"/>
  <c r="J5799" i="6"/>
  <c r="K5799" i="6"/>
  <c r="J5800" i="6"/>
  <c r="K5800" i="6"/>
  <c r="J5801" i="6"/>
  <c r="K5801" i="6"/>
  <c r="J5802" i="6"/>
  <c r="K5802" i="6"/>
  <c r="J5803" i="6"/>
  <c r="K5803" i="6"/>
  <c r="J5804" i="6"/>
  <c r="K5804" i="6"/>
  <c r="J5805" i="6"/>
  <c r="K5805" i="6"/>
  <c r="J5806" i="6"/>
  <c r="K5806" i="6"/>
  <c r="J5807" i="6"/>
  <c r="K5807" i="6"/>
  <c r="J5808" i="6"/>
  <c r="K5808" i="6"/>
  <c r="J5809" i="6"/>
  <c r="K5809" i="6"/>
  <c r="J5810" i="6"/>
  <c r="K5810" i="6"/>
  <c r="J5811" i="6"/>
  <c r="K5811" i="6"/>
  <c r="J5812" i="6"/>
  <c r="K5812" i="6"/>
  <c r="J5813" i="6"/>
  <c r="K5813" i="6"/>
  <c r="J5814" i="6"/>
  <c r="K5814" i="6"/>
  <c r="J5815" i="6"/>
  <c r="K5815" i="6"/>
  <c r="J5816" i="6"/>
  <c r="K5816" i="6"/>
  <c r="J5817" i="6"/>
  <c r="K5817" i="6"/>
  <c r="J5818" i="6"/>
  <c r="K5818" i="6"/>
  <c r="J5819" i="6"/>
  <c r="K5819" i="6"/>
  <c r="J5820" i="6"/>
  <c r="K5820" i="6"/>
  <c r="J5821" i="6"/>
  <c r="K5821" i="6"/>
  <c r="J5822" i="6"/>
  <c r="K5822" i="6"/>
  <c r="J5823" i="6"/>
  <c r="K5823" i="6"/>
  <c r="J5824" i="6"/>
  <c r="K5824" i="6"/>
  <c r="J5825" i="6"/>
  <c r="K5825" i="6"/>
  <c r="J5826" i="6"/>
  <c r="K5826" i="6"/>
  <c r="J5827" i="6"/>
  <c r="K5827" i="6"/>
  <c r="J5828" i="6"/>
  <c r="K5828" i="6"/>
  <c r="J5829" i="6"/>
  <c r="K5829" i="6"/>
  <c r="J5830" i="6"/>
  <c r="K5830" i="6"/>
  <c r="J5831" i="6"/>
  <c r="K5831" i="6"/>
  <c r="J5832" i="6"/>
  <c r="K5832" i="6"/>
  <c r="J5833" i="6"/>
  <c r="K5833" i="6"/>
  <c r="J5834" i="6"/>
  <c r="K5834" i="6"/>
  <c r="J5835" i="6"/>
  <c r="K5835" i="6"/>
  <c r="J5836" i="6"/>
  <c r="K5836" i="6"/>
  <c r="J5837" i="6"/>
  <c r="K5837" i="6"/>
  <c r="J5838" i="6"/>
  <c r="K5838" i="6"/>
  <c r="J5839" i="6"/>
  <c r="K5839" i="6"/>
  <c r="J5840" i="6"/>
  <c r="K5840" i="6"/>
  <c r="J5841" i="6"/>
  <c r="K5841" i="6"/>
  <c r="J5842" i="6"/>
  <c r="K5842" i="6"/>
  <c r="J5843" i="6"/>
  <c r="K5843" i="6"/>
  <c r="J5844" i="6"/>
  <c r="K5844" i="6"/>
  <c r="J5845" i="6"/>
  <c r="K5845" i="6"/>
  <c r="J5846" i="6"/>
  <c r="K5846" i="6"/>
  <c r="J5847" i="6"/>
  <c r="K5847" i="6"/>
  <c r="J5848" i="6"/>
  <c r="K5848" i="6"/>
  <c r="J5849" i="6"/>
  <c r="K5849" i="6"/>
  <c r="J5850" i="6"/>
  <c r="K5850" i="6"/>
  <c r="J5851" i="6"/>
  <c r="K5851" i="6"/>
  <c r="J5852" i="6"/>
  <c r="K5852" i="6"/>
  <c r="J5853" i="6"/>
  <c r="K5853" i="6"/>
  <c r="J5854" i="6"/>
  <c r="K5854" i="6"/>
  <c r="J5855" i="6"/>
  <c r="K5855" i="6"/>
  <c r="J5856" i="6"/>
  <c r="K5856" i="6"/>
  <c r="J5857" i="6"/>
  <c r="K5857" i="6"/>
  <c r="J5858" i="6"/>
  <c r="K5858" i="6"/>
  <c r="J5859" i="6"/>
  <c r="K5859" i="6"/>
  <c r="J5860" i="6"/>
  <c r="K5860" i="6"/>
  <c r="J5861" i="6"/>
  <c r="K5861" i="6"/>
  <c r="J5862" i="6"/>
  <c r="K5862" i="6"/>
  <c r="J5863" i="6"/>
  <c r="K5863" i="6"/>
  <c r="J5864" i="6"/>
  <c r="K5864" i="6"/>
  <c r="J5865" i="6"/>
  <c r="K5865" i="6"/>
  <c r="J5866" i="6"/>
  <c r="K5866" i="6"/>
  <c r="J5867" i="6"/>
  <c r="K5867" i="6"/>
  <c r="J5868" i="6"/>
  <c r="K5868" i="6"/>
  <c r="J5869" i="6"/>
  <c r="K5869" i="6"/>
  <c r="J5870" i="6"/>
  <c r="K5870" i="6"/>
  <c r="J5871" i="6"/>
  <c r="K5871" i="6"/>
  <c r="J5872" i="6"/>
  <c r="K5872" i="6"/>
  <c r="J5873" i="6"/>
  <c r="K5873" i="6"/>
  <c r="J5874" i="6"/>
  <c r="K5874" i="6"/>
  <c r="J5875" i="6"/>
  <c r="K5875" i="6"/>
  <c r="J5876" i="6"/>
  <c r="K5876" i="6"/>
  <c r="J5877" i="6"/>
  <c r="K5877" i="6"/>
  <c r="J5878" i="6"/>
  <c r="K5878" i="6"/>
  <c r="J5879" i="6"/>
  <c r="K5879" i="6"/>
  <c r="J5880" i="6"/>
  <c r="K5880" i="6"/>
  <c r="J5881" i="6"/>
  <c r="K5881" i="6"/>
  <c r="J5882" i="6"/>
  <c r="K5882" i="6"/>
  <c r="J5883" i="6"/>
  <c r="K5883" i="6"/>
  <c r="J5884" i="6"/>
  <c r="K5884" i="6"/>
  <c r="J5885" i="6"/>
  <c r="K5885" i="6"/>
  <c r="J5886" i="6"/>
  <c r="K5886" i="6"/>
  <c r="J5887" i="6"/>
  <c r="K5887" i="6"/>
  <c r="J5888" i="6"/>
  <c r="K5888" i="6"/>
  <c r="J5889" i="6"/>
  <c r="K5889" i="6"/>
  <c r="J5890" i="6"/>
  <c r="K5890" i="6"/>
  <c r="J5891" i="6"/>
  <c r="K5891" i="6"/>
  <c r="J5892" i="6"/>
  <c r="K5892" i="6"/>
  <c r="J5893" i="6"/>
  <c r="K5893" i="6"/>
  <c r="J5894" i="6"/>
  <c r="K5894" i="6"/>
  <c r="J5895" i="6"/>
  <c r="K5895" i="6"/>
  <c r="J5896" i="6"/>
  <c r="K5896" i="6"/>
  <c r="J5897" i="6"/>
  <c r="K5897" i="6"/>
  <c r="J5898" i="6"/>
  <c r="K5898" i="6"/>
  <c r="J5899" i="6"/>
  <c r="K5899" i="6"/>
  <c r="J5900" i="6"/>
  <c r="K5900" i="6"/>
  <c r="J5901" i="6"/>
  <c r="K5901" i="6"/>
  <c r="J5902" i="6"/>
  <c r="K5902" i="6"/>
  <c r="J5903" i="6"/>
  <c r="K5903" i="6"/>
  <c r="J5904" i="6"/>
  <c r="K5904" i="6"/>
  <c r="J5905" i="6"/>
  <c r="K5905" i="6"/>
  <c r="J5906" i="6"/>
  <c r="K5906" i="6"/>
  <c r="J5907" i="6"/>
  <c r="K5907" i="6"/>
  <c r="J5908" i="6"/>
  <c r="K5908" i="6"/>
  <c r="J5909" i="6"/>
  <c r="K5909" i="6"/>
  <c r="J5910" i="6"/>
  <c r="K5910" i="6"/>
  <c r="J5911" i="6"/>
  <c r="K5911" i="6"/>
  <c r="J5912" i="6"/>
  <c r="K5912" i="6"/>
  <c r="J5913" i="6"/>
  <c r="K5913" i="6"/>
  <c r="J5914" i="6"/>
  <c r="K5914" i="6"/>
  <c r="J5915" i="6"/>
  <c r="K5915" i="6"/>
  <c r="J5916" i="6"/>
  <c r="K5916" i="6"/>
  <c r="J5917" i="6"/>
  <c r="K5917" i="6"/>
  <c r="J5918" i="6"/>
  <c r="K5918" i="6"/>
  <c r="J5919" i="6"/>
  <c r="K5919" i="6"/>
  <c r="J5920" i="6"/>
  <c r="K5920" i="6"/>
  <c r="J5921" i="6"/>
  <c r="K5921" i="6"/>
  <c r="J5922" i="6"/>
  <c r="K5922" i="6"/>
  <c r="J5923" i="6"/>
  <c r="K5923" i="6"/>
  <c r="J5924" i="6"/>
  <c r="K5924" i="6"/>
  <c r="J5925" i="6"/>
  <c r="K5925" i="6"/>
  <c r="J5926" i="6"/>
  <c r="K5926" i="6"/>
  <c r="J5927" i="6"/>
  <c r="K5927" i="6"/>
  <c r="J5928" i="6"/>
  <c r="K5928" i="6"/>
  <c r="J5929" i="6"/>
  <c r="K5929" i="6"/>
  <c r="J5930" i="6"/>
  <c r="K5930" i="6"/>
  <c r="J5931" i="6"/>
  <c r="K5931" i="6"/>
  <c r="J5932" i="6"/>
  <c r="K5932" i="6"/>
  <c r="J5933" i="6"/>
  <c r="K5933" i="6"/>
  <c r="J5934" i="6"/>
  <c r="K5934" i="6"/>
  <c r="J5935" i="6"/>
  <c r="K5935" i="6"/>
  <c r="J5936" i="6"/>
  <c r="K5936" i="6"/>
  <c r="J5937" i="6"/>
  <c r="K5937" i="6"/>
  <c r="J5938" i="6"/>
  <c r="K5938" i="6"/>
  <c r="J5939" i="6"/>
  <c r="K5939" i="6"/>
  <c r="J5940" i="6"/>
  <c r="K5940" i="6"/>
  <c r="J5941" i="6"/>
  <c r="K5941" i="6"/>
  <c r="J5942" i="6"/>
  <c r="K5942" i="6"/>
  <c r="J5943" i="6"/>
  <c r="K5943" i="6"/>
  <c r="J5944" i="6"/>
  <c r="K5944" i="6"/>
  <c r="J5945" i="6"/>
  <c r="K5945" i="6"/>
  <c r="J5946" i="6"/>
  <c r="K5946" i="6"/>
  <c r="J5947" i="6"/>
  <c r="K5947" i="6"/>
  <c r="J5948" i="6"/>
  <c r="K5948" i="6"/>
  <c r="J5949" i="6"/>
  <c r="K5949" i="6"/>
  <c r="J5950" i="6"/>
  <c r="K5950" i="6"/>
  <c r="J5951" i="6"/>
  <c r="K5951" i="6"/>
  <c r="J5952" i="6"/>
  <c r="K5952" i="6"/>
  <c r="J5953" i="6"/>
  <c r="K5953" i="6"/>
  <c r="J5954" i="6"/>
  <c r="K5954" i="6"/>
  <c r="J5955" i="6"/>
  <c r="K5955" i="6"/>
  <c r="J5956" i="6"/>
  <c r="K5956" i="6"/>
  <c r="J5957" i="6"/>
  <c r="K5957" i="6"/>
  <c r="J5958" i="6"/>
  <c r="K5958" i="6"/>
  <c r="J5959" i="6"/>
  <c r="K5959" i="6"/>
  <c r="J5960" i="6"/>
  <c r="K5960" i="6"/>
  <c r="J5961" i="6"/>
  <c r="K5961" i="6"/>
  <c r="J5962" i="6"/>
  <c r="K5962" i="6"/>
  <c r="J5963" i="6"/>
  <c r="K5963" i="6"/>
  <c r="J5964" i="6"/>
  <c r="K5964" i="6"/>
  <c r="J5965" i="6"/>
  <c r="K5965" i="6"/>
  <c r="J5966" i="6"/>
  <c r="K5966" i="6"/>
  <c r="J5967" i="6"/>
  <c r="K5967" i="6"/>
  <c r="J5968" i="6"/>
  <c r="K5968" i="6"/>
  <c r="J5969" i="6"/>
  <c r="K5969" i="6"/>
  <c r="J5970" i="6"/>
  <c r="K5970" i="6"/>
  <c r="J5971" i="6"/>
  <c r="K5971" i="6"/>
  <c r="J5972" i="6"/>
  <c r="K5972" i="6"/>
  <c r="J5973" i="6"/>
  <c r="K5973" i="6"/>
  <c r="J5974" i="6"/>
  <c r="K5974" i="6"/>
  <c r="J5975" i="6"/>
  <c r="K5975" i="6"/>
  <c r="J5976" i="6"/>
  <c r="K5976" i="6"/>
  <c r="J5977" i="6"/>
  <c r="K5977" i="6"/>
  <c r="J5978" i="6"/>
  <c r="K5978" i="6"/>
  <c r="J5979" i="6"/>
  <c r="K5979" i="6"/>
  <c r="J5980" i="6"/>
  <c r="K5980" i="6"/>
  <c r="J5981" i="6"/>
  <c r="K5981" i="6"/>
  <c r="J5982" i="6"/>
  <c r="K5982" i="6"/>
  <c r="J5983" i="6"/>
  <c r="K5983" i="6"/>
  <c r="J5984" i="6"/>
  <c r="K5984" i="6"/>
  <c r="J5985" i="6"/>
  <c r="K5985" i="6"/>
  <c r="J5986" i="6"/>
  <c r="K5986" i="6"/>
  <c r="J5987" i="6"/>
  <c r="K5987" i="6"/>
  <c r="J5988" i="6"/>
  <c r="K5988" i="6"/>
  <c r="J5989" i="6"/>
  <c r="K5989" i="6"/>
  <c r="J5990" i="6"/>
  <c r="K5990" i="6"/>
  <c r="J5991" i="6"/>
  <c r="K5991" i="6"/>
  <c r="J5992" i="6"/>
  <c r="K5992" i="6"/>
  <c r="J5993" i="6"/>
  <c r="K5993" i="6"/>
  <c r="J5994" i="6"/>
  <c r="K5994" i="6"/>
  <c r="J5995" i="6"/>
  <c r="K5995" i="6"/>
  <c r="J5996" i="6"/>
  <c r="K5996" i="6"/>
  <c r="J5997" i="6"/>
  <c r="K5997" i="6"/>
  <c r="J5998" i="6"/>
  <c r="K5998" i="6"/>
  <c r="J5999" i="6"/>
  <c r="K5999" i="6"/>
  <c r="J6000" i="6"/>
  <c r="K6000" i="6"/>
  <c r="J6001" i="6"/>
  <c r="K6001" i="6"/>
  <c r="J6002" i="6"/>
  <c r="K6002" i="6"/>
  <c r="J6003" i="6"/>
  <c r="K6003" i="6"/>
  <c r="J6004" i="6"/>
  <c r="K6004" i="6"/>
  <c r="J6005" i="6"/>
  <c r="K6005" i="6"/>
  <c r="J6006" i="6"/>
  <c r="K6006" i="6"/>
  <c r="J6007" i="6"/>
  <c r="K6007" i="6"/>
  <c r="J6008" i="6"/>
  <c r="K6008" i="6"/>
  <c r="J6009" i="6"/>
  <c r="K6009" i="6"/>
  <c r="J6010" i="6"/>
  <c r="K6010" i="6"/>
  <c r="J6011" i="6"/>
  <c r="K6011" i="6"/>
  <c r="J6012" i="6"/>
  <c r="K6012" i="6"/>
  <c r="J6013" i="6"/>
  <c r="K6013" i="6"/>
  <c r="J6014" i="6"/>
  <c r="K6014" i="6"/>
  <c r="J6015" i="6"/>
  <c r="K6015" i="6"/>
  <c r="J6016" i="6"/>
  <c r="K6016" i="6"/>
  <c r="J6017" i="6"/>
  <c r="K6017" i="6"/>
  <c r="J6018" i="6"/>
  <c r="K6018" i="6"/>
  <c r="J6019" i="6"/>
  <c r="K6019" i="6"/>
  <c r="J6020" i="6"/>
  <c r="K6020" i="6"/>
  <c r="J6021" i="6"/>
  <c r="K6021" i="6"/>
  <c r="J6022" i="6"/>
  <c r="K6022" i="6"/>
  <c r="J6023" i="6"/>
  <c r="K6023" i="6"/>
  <c r="J6024" i="6"/>
  <c r="K6024" i="6"/>
  <c r="J6025" i="6"/>
  <c r="K6025" i="6"/>
  <c r="J6026" i="6"/>
  <c r="K6026" i="6"/>
  <c r="J6027" i="6"/>
  <c r="K6027" i="6"/>
  <c r="J6028" i="6"/>
  <c r="K6028" i="6"/>
  <c r="J6029" i="6"/>
  <c r="K6029" i="6"/>
  <c r="J6030" i="6"/>
  <c r="K6030" i="6"/>
  <c r="J6031" i="6"/>
  <c r="K6031" i="6"/>
  <c r="J6032" i="6"/>
  <c r="K6032" i="6"/>
  <c r="J6033" i="6"/>
  <c r="K6033" i="6"/>
  <c r="J6034" i="6"/>
  <c r="K6034" i="6"/>
  <c r="J6035" i="6"/>
  <c r="K6035" i="6"/>
  <c r="J6036" i="6"/>
  <c r="K6036" i="6"/>
  <c r="J6037" i="6"/>
  <c r="K6037" i="6"/>
  <c r="J6038" i="6"/>
  <c r="K6038" i="6"/>
  <c r="J6039" i="6"/>
  <c r="K6039" i="6"/>
  <c r="J6040" i="6"/>
  <c r="K6040" i="6"/>
  <c r="J6041" i="6"/>
  <c r="K6041" i="6"/>
  <c r="J6042" i="6"/>
  <c r="K6042" i="6"/>
  <c r="J6043" i="6"/>
  <c r="K6043" i="6"/>
  <c r="J6044" i="6"/>
  <c r="K6044" i="6"/>
  <c r="J6045" i="6"/>
  <c r="K6045" i="6"/>
  <c r="J6046" i="6"/>
  <c r="K6046" i="6"/>
  <c r="J6047" i="6"/>
  <c r="K6047" i="6"/>
  <c r="J6048" i="6"/>
  <c r="K6048" i="6"/>
  <c r="J6049" i="6"/>
  <c r="K6049" i="6"/>
  <c r="J6050" i="6"/>
  <c r="K6050" i="6"/>
  <c r="J6051" i="6"/>
  <c r="K6051" i="6"/>
  <c r="J6052" i="6"/>
  <c r="K6052" i="6"/>
  <c r="J6053" i="6"/>
  <c r="K6053" i="6"/>
  <c r="J6054" i="6"/>
  <c r="K6054" i="6"/>
  <c r="J6055" i="6"/>
  <c r="K6055" i="6"/>
  <c r="J6056" i="6"/>
  <c r="K6056" i="6"/>
  <c r="J6057" i="6"/>
  <c r="K6057" i="6"/>
  <c r="J6058" i="6"/>
  <c r="K6058" i="6"/>
  <c r="J6059" i="6"/>
  <c r="K6059" i="6"/>
  <c r="J6060" i="6"/>
  <c r="K6060" i="6"/>
  <c r="J6061" i="6"/>
  <c r="K6061" i="6"/>
  <c r="J6062" i="6"/>
  <c r="K6062" i="6"/>
  <c r="J6063" i="6"/>
  <c r="K6063" i="6"/>
  <c r="J6064" i="6"/>
  <c r="K6064" i="6"/>
  <c r="J6065" i="6"/>
  <c r="K6065" i="6"/>
  <c r="J6066" i="6"/>
  <c r="K6066" i="6"/>
  <c r="J6067" i="6"/>
  <c r="K6067" i="6"/>
  <c r="J6068" i="6"/>
  <c r="K6068" i="6"/>
  <c r="J6069" i="6"/>
  <c r="K6069" i="6"/>
  <c r="J6070" i="6"/>
  <c r="K6070" i="6"/>
  <c r="J6071" i="6"/>
  <c r="K6071" i="6"/>
  <c r="J6072" i="6"/>
  <c r="K6072" i="6"/>
  <c r="J6073" i="6"/>
  <c r="K6073" i="6"/>
  <c r="J6074" i="6"/>
  <c r="K6074" i="6"/>
  <c r="J6075" i="6"/>
  <c r="K6075" i="6"/>
  <c r="J6076" i="6"/>
  <c r="K6076" i="6"/>
  <c r="J6077" i="6"/>
  <c r="K6077" i="6"/>
  <c r="J6078" i="6"/>
  <c r="K6078" i="6"/>
  <c r="J6079" i="6"/>
  <c r="K6079" i="6"/>
  <c r="J6080" i="6"/>
  <c r="K6080" i="6"/>
  <c r="J6081" i="6"/>
  <c r="K6081" i="6"/>
  <c r="J6082" i="6"/>
  <c r="K6082" i="6"/>
  <c r="J6083" i="6"/>
  <c r="K6083" i="6"/>
  <c r="J6084" i="6"/>
  <c r="K6084" i="6"/>
  <c r="J6085" i="6"/>
  <c r="K6085" i="6"/>
  <c r="J6086" i="6"/>
  <c r="K6086" i="6"/>
  <c r="J6087" i="6"/>
  <c r="K6087" i="6"/>
  <c r="J6088" i="6"/>
  <c r="K6088" i="6"/>
  <c r="J6089" i="6"/>
  <c r="K6089" i="6"/>
  <c r="J6090" i="6"/>
  <c r="K6090" i="6"/>
  <c r="J6091" i="6"/>
  <c r="K6091" i="6"/>
  <c r="J6092" i="6"/>
  <c r="K6092" i="6"/>
  <c r="J6093" i="6"/>
  <c r="K6093" i="6"/>
  <c r="J6094" i="6"/>
  <c r="K6094" i="6"/>
  <c r="J6095" i="6"/>
  <c r="K6095" i="6"/>
  <c r="J6096" i="6"/>
  <c r="K6096" i="6"/>
  <c r="J6097" i="6"/>
  <c r="K6097" i="6"/>
  <c r="J6098" i="6"/>
  <c r="K6098" i="6"/>
  <c r="J6099" i="6"/>
  <c r="K6099" i="6"/>
  <c r="J6100" i="6"/>
  <c r="K6100" i="6"/>
  <c r="J6101" i="6"/>
  <c r="K6101" i="6"/>
  <c r="J6102" i="6"/>
  <c r="K6102" i="6"/>
  <c r="J6103" i="6"/>
  <c r="K6103" i="6"/>
  <c r="J6104" i="6"/>
  <c r="K6104" i="6"/>
  <c r="J6105" i="6"/>
  <c r="K6105" i="6"/>
  <c r="J6106" i="6"/>
  <c r="K6106" i="6"/>
  <c r="J6107" i="6"/>
  <c r="K6107" i="6"/>
  <c r="J6108" i="6"/>
  <c r="K6108" i="6"/>
  <c r="J6109" i="6"/>
  <c r="K6109" i="6"/>
  <c r="J6110" i="6"/>
  <c r="K6110" i="6"/>
  <c r="J6111" i="6"/>
  <c r="K6111" i="6"/>
  <c r="J6112" i="6"/>
  <c r="K6112" i="6"/>
  <c r="J6113" i="6"/>
  <c r="K6113" i="6"/>
  <c r="J6114" i="6"/>
  <c r="K6114" i="6"/>
  <c r="J6115" i="6"/>
  <c r="K6115" i="6"/>
  <c r="J6116" i="6"/>
  <c r="K6116" i="6"/>
  <c r="J6117" i="6"/>
  <c r="K6117" i="6"/>
  <c r="J6118" i="6"/>
  <c r="K6118" i="6"/>
  <c r="J6119" i="6"/>
  <c r="K6119" i="6"/>
  <c r="J6120" i="6"/>
  <c r="K6120" i="6"/>
  <c r="J6121" i="6"/>
  <c r="K6121" i="6"/>
  <c r="J6122" i="6"/>
  <c r="K6122" i="6"/>
  <c r="J6123" i="6"/>
  <c r="K6123" i="6"/>
  <c r="J6124" i="6"/>
  <c r="K6124" i="6"/>
  <c r="J6125" i="6"/>
  <c r="K6125" i="6"/>
  <c r="J6126" i="6"/>
  <c r="K6126" i="6"/>
  <c r="J6127" i="6"/>
  <c r="K6127" i="6"/>
  <c r="J6128" i="6"/>
  <c r="K6128" i="6"/>
  <c r="J6129" i="6"/>
  <c r="K6129" i="6"/>
  <c r="J6130" i="6"/>
  <c r="K6130" i="6"/>
  <c r="J6131" i="6"/>
  <c r="K6131" i="6"/>
  <c r="J6132" i="6"/>
  <c r="K6132" i="6"/>
  <c r="J6133" i="6"/>
  <c r="K6133" i="6"/>
  <c r="J6134" i="6"/>
  <c r="K6134" i="6"/>
  <c r="J6135" i="6"/>
  <c r="K6135" i="6"/>
  <c r="J6136" i="6"/>
  <c r="K6136" i="6"/>
  <c r="J6137" i="6"/>
  <c r="K6137" i="6"/>
  <c r="J6138" i="6"/>
  <c r="K6138" i="6"/>
  <c r="J6139" i="6"/>
  <c r="K6139" i="6"/>
  <c r="J6140" i="6"/>
  <c r="K6140" i="6"/>
  <c r="J6141" i="6"/>
  <c r="K6141" i="6"/>
  <c r="J6142" i="6"/>
  <c r="K6142" i="6"/>
  <c r="J6143" i="6"/>
  <c r="K6143" i="6"/>
  <c r="J6144" i="6"/>
  <c r="K6144" i="6"/>
  <c r="J6145" i="6"/>
  <c r="K6145" i="6"/>
  <c r="J6146" i="6"/>
  <c r="K6146" i="6"/>
  <c r="J6147" i="6"/>
  <c r="K6147" i="6"/>
  <c r="J6148" i="6"/>
  <c r="K6148" i="6"/>
  <c r="J6149" i="6"/>
  <c r="K6149" i="6"/>
  <c r="J6150" i="6"/>
  <c r="K6150" i="6"/>
  <c r="J6151" i="6"/>
  <c r="K6151" i="6"/>
  <c r="J6152" i="6"/>
  <c r="K6152" i="6"/>
  <c r="J6153" i="6"/>
  <c r="K6153" i="6"/>
  <c r="J6154" i="6"/>
  <c r="K6154" i="6"/>
  <c r="J6155" i="6"/>
  <c r="K6155" i="6"/>
  <c r="J6156" i="6"/>
  <c r="K6156" i="6"/>
  <c r="J6157" i="6"/>
  <c r="K6157" i="6"/>
  <c r="J6158" i="6"/>
  <c r="K6158" i="6"/>
  <c r="J6159" i="6"/>
  <c r="K6159" i="6"/>
  <c r="J6160" i="6"/>
  <c r="K6160" i="6"/>
  <c r="J6161" i="6"/>
  <c r="K6161" i="6"/>
  <c r="J6162" i="6"/>
  <c r="K6162" i="6"/>
  <c r="J6163" i="6"/>
  <c r="K6163" i="6"/>
  <c r="J6164" i="6"/>
  <c r="K6164" i="6"/>
  <c r="J6165" i="6"/>
  <c r="K6165" i="6"/>
  <c r="J6166" i="6"/>
  <c r="K6166" i="6"/>
  <c r="J6167" i="6"/>
  <c r="K6167" i="6"/>
  <c r="J6168" i="6"/>
  <c r="K6168" i="6"/>
  <c r="J6169" i="6"/>
  <c r="K6169" i="6"/>
  <c r="J6170" i="6"/>
  <c r="K6170" i="6"/>
  <c r="J6171" i="6"/>
  <c r="K6171" i="6"/>
  <c r="J6172" i="6"/>
  <c r="K6172" i="6"/>
  <c r="J6173" i="6"/>
  <c r="K6173" i="6"/>
  <c r="J6174" i="6"/>
  <c r="K6174" i="6"/>
  <c r="J6175" i="6"/>
  <c r="K6175" i="6"/>
  <c r="J6176" i="6"/>
  <c r="K6176" i="6"/>
  <c r="J6177" i="6"/>
  <c r="K6177" i="6"/>
  <c r="J6178" i="6"/>
  <c r="K6178" i="6"/>
  <c r="J6179" i="6"/>
  <c r="K6179" i="6"/>
  <c r="J6180" i="6"/>
  <c r="K6180" i="6"/>
  <c r="J6181" i="6"/>
  <c r="K6181" i="6"/>
  <c r="J6182" i="6"/>
  <c r="K6182" i="6"/>
  <c r="J6183" i="6"/>
  <c r="K6183" i="6"/>
  <c r="J6184" i="6"/>
  <c r="K6184" i="6"/>
  <c r="J6185" i="6"/>
  <c r="K6185" i="6"/>
  <c r="J6186" i="6"/>
  <c r="K6186" i="6"/>
  <c r="J6187" i="6"/>
  <c r="K6187" i="6"/>
  <c r="J6188" i="6"/>
  <c r="K6188" i="6"/>
  <c r="J6189" i="6"/>
  <c r="K6189" i="6"/>
  <c r="J6190" i="6"/>
  <c r="K6190" i="6"/>
  <c r="J6191" i="6"/>
  <c r="K6191" i="6"/>
  <c r="J6192" i="6"/>
  <c r="K6192" i="6"/>
  <c r="J6193" i="6"/>
  <c r="K6193" i="6"/>
  <c r="J6194" i="6"/>
  <c r="K6194" i="6"/>
  <c r="J6195" i="6"/>
  <c r="K6195" i="6"/>
  <c r="J6196" i="6"/>
  <c r="K6196" i="6"/>
  <c r="J6197" i="6"/>
  <c r="K6197" i="6"/>
  <c r="J6198" i="6"/>
  <c r="K6198" i="6"/>
  <c r="J6199" i="6"/>
  <c r="K6199" i="6"/>
  <c r="J6200" i="6"/>
  <c r="K6200" i="6"/>
  <c r="J6201" i="6"/>
  <c r="K6201" i="6"/>
  <c r="J6202" i="6"/>
  <c r="K6202" i="6"/>
  <c r="J6203" i="6"/>
  <c r="K6203" i="6"/>
  <c r="J6204" i="6"/>
  <c r="K6204" i="6"/>
  <c r="J6205" i="6"/>
  <c r="K6205" i="6"/>
  <c r="J6206" i="6"/>
  <c r="K6206" i="6"/>
  <c r="J6207" i="6"/>
  <c r="K6207" i="6"/>
  <c r="J6208" i="6"/>
  <c r="K6208" i="6"/>
  <c r="J6209" i="6"/>
  <c r="K6209" i="6"/>
  <c r="J6210" i="6"/>
  <c r="K6210" i="6"/>
  <c r="J6211" i="6"/>
  <c r="K6211" i="6"/>
  <c r="J6212" i="6"/>
  <c r="K6212" i="6"/>
  <c r="J6213" i="6"/>
  <c r="K6213" i="6"/>
  <c r="J6214" i="6"/>
  <c r="K6214" i="6"/>
  <c r="J6215" i="6"/>
  <c r="K6215" i="6"/>
  <c r="J6216" i="6"/>
  <c r="K6216" i="6"/>
  <c r="J6217" i="6"/>
  <c r="K6217" i="6"/>
  <c r="J6218" i="6"/>
  <c r="K6218" i="6"/>
  <c r="J6219" i="6"/>
  <c r="K6219" i="6"/>
  <c r="J6220" i="6"/>
  <c r="K6220" i="6"/>
  <c r="J6221" i="6"/>
  <c r="K6221" i="6"/>
  <c r="J6222" i="6"/>
  <c r="K6222" i="6"/>
  <c r="J6223" i="6"/>
  <c r="K6223" i="6"/>
  <c r="J6224" i="6"/>
  <c r="K6224" i="6"/>
  <c r="J6225" i="6"/>
  <c r="K6225" i="6"/>
  <c r="J6226" i="6"/>
  <c r="K6226" i="6"/>
  <c r="J6227" i="6"/>
  <c r="K6227" i="6"/>
  <c r="J6228" i="6"/>
  <c r="K6228" i="6"/>
  <c r="J6229" i="6"/>
  <c r="K6229" i="6"/>
  <c r="J6230" i="6"/>
  <c r="K6230" i="6"/>
  <c r="J6231" i="6"/>
  <c r="K6231" i="6"/>
  <c r="J6232" i="6"/>
  <c r="K6232" i="6"/>
  <c r="J6233" i="6"/>
  <c r="K6233" i="6"/>
  <c r="J6234" i="6"/>
  <c r="K6234" i="6"/>
  <c r="J6235" i="6"/>
  <c r="K6235" i="6"/>
  <c r="J6236" i="6"/>
  <c r="K6236" i="6"/>
  <c r="J6237" i="6"/>
  <c r="K6237" i="6"/>
  <c r="J6238" i="6"/>
  <c r="K6238" i="6"/>
  <c r="J6239" i="6"/>
  <c r="K6239" i="6"/>
  <c r="J6240" i="6"/>
  <c r="K6240" i="6"/>
  <c r="J6241" i="6"/>
  <c r="K6241" i="6"/>
  <c r="J6242" i="6"/>
  <c r="K6242" i="6"/>
  <c r="J6243" i="6"/>
  <c r="K6243" i="6"/>
  <c r="J6244" i="6"/>
  <c r="K6244" i="6"/>
  <c r="J6245" i="6"/>
  <c r="K6245" i="6"/>
  <c r="J6246" i="6"/>
  <c r="K6246" i="6"/>
  <c r="J6247" i="6"/>
  <c r="K6247" i="6"/>
  <c r="J6248" i="6"/>
  <c r="K6248" i="6"/>
  <c r="J6249" i="6"/>
  <c r="K6249" i="6"/>
  <c r="J6250" i="6"/>
  <c r="K6250" i="6"/>
  <c r="J6251" i="6"/>
  <c r="K6251" i="6"/>
  <c r="J6252" i="6"/>
  <c r="K6252" i="6"/>
  <c r="J6253" i="6"/>
  <c r="K6253" i="6"/>
  <c r="J6254" i="6"/>
  <c r="K6254" i="6"/>
  <c r="J6255" i="6"/>
  <c r="K6255" i="6"/>
  <c r="J6256" i="6"/>
  <c r="K6256" i="6"/>
  <c r="J6257" i="6"/>
  <c r="K6257" i="6"/>
  <c r="J6258" i="6"/>
  <c r="K6258" i="6"/>
  <c r="J6259" i="6"/>
  <c r="K6259" i="6"/>
  <c r="J6260" i="6"/>
  <c r="K6260" i="6"/>
  <c r="J6261" i="6"/>
  <c r="K6261" i="6"/>
  <c r="J6262" i="6"/>
  <c r="K6262" i="6"/>
  <c r="J6263" i="6"/>
  <c r="K6263" i="6"/>
  <c r="J6264" i="6"/>
  <c r="K6264" i="6"/>
  <c r="J6265" i="6"/>
  <c r="K6265" i="6"/>
  <c r="J6266" i="6"/>
  <c r="K6266" i="6"/>
  <c r="J6267" i="6"/>
  <c r="K6267" i="6"/>
  <c r="J6268" i="6"/>
  <c r="K6268" i="6"/>
  <c r="J6269" i="6"/>
  <c r="K6269" i="6"/>
  <c r="J6270" i="6"/>
  <c r="K6270" i="6"/>
  <c r="J6271" i="6"/>
  <c r="K6271" i="6"/>
  <c r="J6272" i="6"/>
  <c r="K6272" i="6"/>
  <c r="J6273" i="6"/>
  <c r="K6273" i="6"/>
  <c r="J6274" i="6"/>
  <c r="K6274" i="6"/>
  <c r="J6275" i="6"/>
  <c r="K6275" i="6"/>
  <c r="J6276" i="6"/>
  <c r="K6276" i="6"/>
  <c r="J6277" i="6"/>
  <c r="K6277" i="6"/>
  <c r="J6278" i="6"/>
  <c r="K6278" i="6"/>
  <c r="J6279" i="6"/>
  <c r="K6279" i="6"/>
  <c r="J6280" i="6"/>
  <c r="K6280" i="6"/>
  <c r="J6281" i="6"/>
  <c r="K6281" i="6"/>
  <c r="J6282" i="6"/>
  <c r="K6282" i="6"/>
  <c r="J6283" i="6"/>
  <c r="K6283" i="6"/>
  <c r="J6284" i="6"/>
  <c r="K6284" i="6"/>
  <c r="J6285" i="6"/>
  <c r="K6285" i="6"/>
  <c r="J6286" i="6"/>
  <c r="K6286" i="6"/>
  <c r="J6287" i="6"/>
  <c r="K6287" i="6"/>
  <c r="J6288" i="6"/>
  <c r="K6288" i="6"/>
  <c r="J6289" i="6"/>
  <c r="K6289" i="6"/>
  <c r="J6290" i="6"/>
  <c r="K6290" i="6"/>
  <c r="J6291" i="6"/>
  <c r="K6291" i="6"/>
  <c r="J6292" i="6"/>
  <c r="K6292" i="6"/>
  <c r="J6293" i="6"/>
  <c r="K6293" i="6"/>
  <c r="J6294" i="6"/>
  <c r="K6294" i="6"/>
  <c r="J6295" i="6"/>
  <c r="K6295" i="6"/>
  <c r="J6296" i="6"/>
  <c r="K6296" i="6"/>
  <c r="J6297" i="6"/>
  <c r="K6297" i="6"/>
  <c r="J6298" i="6"/>
  <c r="K6298" i="6"/>
  <c r="J6299" i="6"/>
  <c r="K6299" i="6"/>
  <c r="J6300" i="6"/>
  <c r="K6300" i="6"/>
  <c r="J6301" i="6"/>
  <c r="K6301" i="6"/>
  <c r="J6302" i="6"/>
  <c r="K6302" i="6"/>
  <c r="J6303" i="6"/>
  <c r="K6303" i="6"/>
  <c r="J6304" i="6"/>
  <c r="K6304" i="6"/>
  <c r="J6305" i="6"/>
  <c r="K6305" i="6"/>
  <c r="J6306" i="6"/>
  <c r="K6306" i="6"/>
  <c r="J6307" i="6"/>
  <c r="K6307" i="6"/>
  <c r="J6308" i="6"/>
  <c r="K6308" i="6"/>
  <c r="J6309" i="6"/>
  <c r="K6309" i="6"/>
  <c r="J6310" i="6"/>
  <c r="K6310" i="6"/>
  <c r="J6311" i="6"/>
  <c r="K6311" i="6"/>
  <c r="J6312" i="6"/>
  <c r="K6312" i="6"/>
  <c r="J6313" i="6"/>
  <c r="K6313" i="6"/>
  <c r="J6314" i="6"/>
  <c r="K6314" i="6"/>
  <c r="J6315" i="6"/>
  <c r="K6315" i="6"/>
  <c r="J6316" i="6"/>
  <c r="K6316" i="6"/>
  <c r="J6317" i="6"/>
  <c r="K6317" i="6"/>
  <c r="J6318" i="6"/>
  <c r="K6318" i="6"/>
  <c r="J6319" i="6"/>
  <c r="K6319" i="6"/>
  <c r="J6320" i="6"/>
  <c r="K6320" i="6"/>
  <c r="J6321" i="6"/>
  <c r="K6321" i="6"/>
  <c r="J6322" i="6"/>
  <c r="K6322" i="6"/>
  <c r="J6323" i="6"/>
  <c r="K6323" i="6"/>
  <c r="J6324" i="6"/>
  <c r="K6324" i="6"/>
  <c r="J6325" i="6"/>
  <c r="K6325" i="6"/>
  <c r="J6326" i="6"/>
  <c r="K6326" i="6"/>
  <c r="J6327" i="6"/>
  <c r="K6327" i="6"/>
  <c r="J6328" i="6"/>
  <c r="K6328" i="6"/>
  <c r="J6329" i="6"/>
  <c r="K6329" i="6"/>
  <c r="J6330" i="6"/>
  <c r="K6330" i="6"/>
  <c r="J6331" i="6"/>
  <c r="K6331" i="6"/>
  <c r="J6332" i="6"/>
  <c r="K6332" i="6"/>
  <c r="J6333" i="6"/>
  <c r="K6333" i="6"/>
  <c r="J6334" i="6"/>
  <c r="K6334" i="6"/>
  <c r="J6335" i="6"/>
  <c r="K6335" i="6"/>
  <c r="J6336" i="6"/>
  <c r="K6336" i="6"/>
  <c r="J6337" i="6"/>
  <c r="K6337" i="6"/>
  <c r="J6338" i="6"/>
  <c r="K6338" i="6"/>
  <c r="J6339" i="6"/>
  <c r="K6339" i="6"/>
  <c r="J6340" i="6"/>
  <c r="K6340" i="6"/>
  <c r="J6341" i="6"/>
  <c r="K6341" i="6"/>
  <c r="J6342" i="6"/>
  <c r="K6342" i="6"/>
  <c r="J6343" i="6"/>
  <c r="K6343" i="6"/>
  <c r="J6344" i="6"/>
  <c r="K6344" i="6"/>
  <c r="J6345" i="6"/>
  <c r="K6345" i="6"/>
  <c r="J6346" i="6"/>
  <c r="K6346" i="6"/>
  <c r="J6347" i="6"/>
  <c r="K6347" i="6"/>
  <c r="J6348" i="6"/>
  <c r="K6348" i="6"/>
  <c r="J6349" i="6"/>
  <c r="K6349" i="6"/>
  <c r="J6350" i="6"/>
  <c r="K6350" i="6"/>
  <c r="J6351" i="6"/>
  <c r="K6351" i="6"/>
  <c r="J6352" i="6"/>
  <c r="K6352" i="6"/>
  <c r="J6353" i="6"/>
  <c r="K6353" i="6"/>
  <c r="J6354" i="6"/>
  <c r="K6354" i="6"/>
  <c r="J6355" i="6"/>
  <c r="K6355" i="6"/>
  <c r="J6356" i="6"/>
  <c r="K6356" i="6"/>
  <c r="J6357" i="6"/>
  <c r="K6357" i="6"/>
  <c r="J6358" i="6"/>
  <c r="K6358" i="6"/>
  <c r="J6359" i="6"/>
  <c r="K6359" i="6"/>
  <c r="J6360" i="6"/>
  <c r="K6360" i="6"/>
  <c r="J6361" i="6"/>
  <c r="K6361" i="6"/>
  <c r="J6362" i="6"/>
  <c r="K6362" i="6"/>
  <c r="J6363" i="6"/>
  <c r="K6363" i="6"/>
  <c r="J6364" i="6"/>
  <c r="K6364" i="6"/>
  <c r="J6365" i="6"/>
  <c r="K6365" i="6"/>
  <c r="J6366" i="6"/>
  <c r="K6366" i="6"/>
  <c r="J6367" i="6"/>
  <c r="K6367" i="6"/>
  <c r="J6368" i="6"/>
  <c r="K6368" i="6"/>
  <c r="J6369" i="6"/>
  <c r="K6369" i="6"/>
  <c r="J6370" i="6"/>
  <c r="K6370" i="6"/>
  <c r="J6371" i="6"/>
  <c r="K6371" i="6"/>
  <c r="J6372" i="6"/>
  <c r="K6372" i="6"/>
  <c r="J6373" i="6"/>
  <c r="K6373" i="6"/>
  <c r="J6374" i="6"/>
  <c r="K6374" i="6"/>
  <c r="J6375" i="6"/>
  <c r="K6375" i="6"/>
  <c r="J6376" i="6"/>
  <c r="K6376" i="6"/>
  <c r="J6377" i="6"/>
  <c r="K6377" i="6"/>
  <c r="J6378" i="6"/>
  <c r="K6378" i="6"/>
  <c r="J6379" i="6"/>
  <c r="K6379" i="6"/>
  <c r="J6380" i="6"/>
  <c r="K6380" i="6"/>
  <c r="J6381" i="6"/>
  <c r="K6381" i="6"/>
  <c r="J6382" i="6"/>
  <c r="K6382" i="6"/>
  <c r="J6383" i="6"/>
  <c r="K6383" i="6"/>
  <c r="J6384" i="6"/>
  <c r="K6384" i="6"/>
  <c r="J6385" i="6"/>
  <c r="K6385" i="6"/>
  <c r="J6386" i="6"/>
  <c r="K6386" i="6"/>
  <c r="J6387" i="6"/>
  <c r="K6387" i="6"/>
  <c r="J6388" i="6"/>
  <c r="K6388" i="6"/>
  <c r="J6389" i="6"/>
  <c r="K6389" i="6"/>
  <c r="J6390" i="6"/>
  <c r="K6390" i="6"/>
  <c r="J6391" i="6"/>
  <c r="K6391" i="6"/>
  <c r="J6392" i="6"/>
  <c r="K6392" i="6"/>
  <c r="J6393" i="6"/>
  <c r="K6393" i="6"/>
  <c r="J6394" i="6"/>
  <c r="K6394" i="6"/>
  <c r="J6395" i="6"/>
  <c r="K6395" i="6"/>
  <c r="J6396" i="6"/>
  <c r="K6396" i="6"/>
  <c r="J6397" i="6"/>
  <c r="K6397" i="6"/>
  <c r="J6398" i="6"/>
  <c r="K6398" i="6"/>
  <c r="J6399" i="6"/>
  <c r="K6399" i="6"/>
  <c r="J6400" i="6"/>
  <c r="K6400" i="6"/>
  <c r="J6401" i="6"/>
  <c r="K6401" i="6"/>
  <c r="J6402" i="6"/>
  <c r="K6402" i="6"/>
  <c r="J6403" i="6"/>
  <c r="K6403" i="6"/>
  <c r="J6404" i="6"/>
  <c r="K6404" i="6"/>
  <c r="J6405" i="6"/>
  <c r="K6405" i="6"/>
  <c r="J6406" i="6"/>
  <c r="K6406" i="6"/>
  <c r="J6407" i="6"/>
  <c r="K6407" i="6"/>
  <c r="J6408" i="6"/>
  <c r="K6408" i="6"/>
  <c r="J6409" i="6"/>
  <c r="K6409" i="6"/>
  <c r="J6410" i="6"/>
  <c r="K6410" i="6"/>
  <c r="J6411" i="6"/>
  <c r="K6411" i="6"/>
  <c r="J6412" i="6"/>
  <c r="K6412" i="6"/>
  <c r="J6413" i="6"/>
  <c r="K6413" i="6"/>
  <c r="J6414" i="6"/>
  <c r="K6414" i="6"/>
  <c r="J6415" i="6"/>
  <c r="K6415" i="6"/>
  <c r="J6416" i="6"/>
  <c r="K6416" i="6"/>
  <c r="J6417" i="6"/>
  <c r="K6417" i="6"/>
  <c r="J6418" i="6"/>
  <c r="K6418" i="6"/>
  <c r="J6419" i="6"/>
  <c r="K6419" i="6"/>
  <c r="J6420" i="6"/>
  <c r="K6420" i="6"/>
  <c r="J6421" i="6"/>
  <c r="K6421" i="6"/>
  <c r="J6422" i="6"/>
  <c r="K6422" i="6"/>
  <c r="J6423" i="6"/>
  <c r="K6423" i="6"/>
  <c r="J6424" i="6"/>
  <c r="K6424" i="6"/>
  <c r="J6425" i="6"/>
  <c r="K6425" i="6"/>
  <c r="J6426" i="6"/>
  <c r="K6426" i="6"/>
  <c r="J6427" i="6"/>
  <c r="K6427" i="6"/>
  <c r="J6428" i="6"/>
  <c r="K6428" i="6"/>
  <c r="J6429" i="6"/>
  <c r="K6429" i="6"/>
  <c r="J6430" i="6"/>
  <c r="K6430" i="6"/>
  <c r="J6431" i="6"/>
  <c r="K6431" i="6"/>
  <c r="J6432" i="6"/>
  <c r="K6432" i="6"/>
  <c r="J6433" i="6"/>
  <c r="K6433" i="6"/>
  <c r="J6434" i="6"/>
  <c r="K6434" i="6"/>
  <c r="J6435" i="6"/>
  <c r="K6435" i="6"/>
  <c r="J6436" i="6"/>
  <c r="K6436" i="6"/>
  <c r="J6437" i="6"/>
  <c r="K6437" i="6"/>
  <c r="J6438" i="6"/>
  <c r="K6438" i="6"/>
  <c r="J6439" i="6"/>
  <c r="K6439" i="6"/>
  <c r="J6440" i="6"/>
  <c r="K6440" i="6"/>
  <c r="J6441" i="6"/>
  <c r="K6441" i="6"/>
  <c r="J6442" i="6"/>
  <c r="K6442" i="6"/>
  <c r="J6443" i="6"/>
  <c r="K6443" i="6"/>
  <c r="J6444" i="6"/>
  <c r="K6444" i="6"/>
  <c r="J6445" i="6"/>
  <c r="K6445" i="6"/>
  <c r="J6446" i="6"/>
  <c r="K6446" i="6"/>
  <c r="J6447" i="6"/>
  <c r="K6447" i="6"/>
  <c r="J6448" i="6"/>
  <c r="K6448" i="6"/>
  <c r="J6449" i="6"/>
  <c r="K6449" i="6"/>
  <c r="J6450" i="6"/>
  <c r="K6450" i="6"/>
  <c r="J6451" i="6"/>
  <c r="K6451" i="6"/>
  <c r="J6452" i="6"/>
  <c r="K6452" i="6"/>
  <c r="J6453" i="6"/>
  <c r="K6453" i="6"/>
  <c r="J6454" i="6"/>
  <c r="K6454" i="6"/>
  <c r="J6455" i="6"/>
  <c r="K6455" i="6"/>
  <c r="J6456" i="6"/>
  <c r="K6456" i="6"/>
  <c r="J6457" i="6"/>
  <c r="K6457" i="6"/>
  <c r="J6458" i="6"/>
  <c r="K6458" i="6"/>
  <c r="J6459" i="6"/>
  <c r="K6459" i="6"/>
  <c r="J6460" i="6"/>
  <c r="K6460" i="6"/>
  <c r="J6461" i="6"/>
  <c r="K6461" i="6"/>
  <c r="J6462" i="6"/>
  <c r="K6462" i="6"/>
  <c r="J6463" i="6"/>
  <c r="K6463" i="6"/>
  <c r="J6464" i="6"/>
  <c r="K6464" i="6"/>
  <c r="J6465" i="6"/>
  <c r="K6465" i="6"/>
  <c r="J6466" i="6"/>
  <c r="K6466" i="6"/>
  <c r="J6467" i="6"/>
  <c r="K6467" i="6"/>
  <c r="J6468" i="6"/>
  <c r="K6468" i="6"/>
  <c r="J6469" i="6"/>
  <c r="K6469" i="6"/>
  <c r="J6470" i="6"/>
  <c r="K6470" i="6"/>
  <c r="J6471" i="6"/>
  <c r="K6471" i="6"/>
  <c r="J6472" i="6"/>
  <c r="K6472" i="6"/>
  <c r="J6473" i="6"/>
  <c r="K6473" i="6"/>
  <c r="J6474" i="6"/>
  <c r="K6474" i="6"/>
  <c r="J6475" i="6"/>
  <c r="K6475" i="6"/>
  <c r="J6476" i="6"/>
  <c r="K6476" i="6"/>
  <c r="J6477" i="6"/>
  <c r="K6477" i="6"/>
  <c r="J6478" i="6"/>
  <c r="K6478" i="6"/>
  <c r="J6479" i="6"/>
  <c r="K6479" i="6"/>
  <c r="J6480" i="6"/>
  <c r="K6480" i="6"/>
  <c r="J6481" i="6"/>
  <c r="K6481" i="6"/>
  <c r="J6482" i="6"/>
  <c r="K6482" i="6"/>
  <c r="J6483" i="6"/>
  <c r="K6483" i="6"/>
  <c r="J6484" i="6"/>
  <c r="K6484" i="6"/>
  <c r="J6485" i="6"/>
  <c r="K6485" i="6"/>
  <c r="J6486" i="6"/>
  <c r="K6486" i="6"/>
  <c r="J6487" i="6"/>
  <c r="K6487" i="6"/>
  <c r="J6488" i="6"/>
  <c r="K6488" i="6"/>
  <c r="J6489" i="6"/>
  <c r="K6489" i="6"/>
  <c r="J6490" i="6"/>
  <c r="K6490" i="6"/>
  <c r="J6491" i="6"/>
  <c r="K6491" i="6"/>
  <c r="J6492" i="6"/>
  <c r="K6492" i="6"/>
  <c r="J6493" i="6"/>
  <c r="K6493" i="6"/>
  <c r="J6494" i="6"/>
  <c r="K6494" i="6"/>
  <c r="J6495" i="6"/>
  <c r="K6495" i="6"/>
  <c r="J6496" i="6"/>
  <c r="K6496" i="6"/>
  <c r="J6497" i="6"/>
  <c r="K6497" i="6"/>
  <c r="J6498" i="6"/>
  <c r="K6498" i="6"/>
  <c r="J6499" i="6"/>
  <c r="K6499" i="6"/>
  <c r="J6500" i="6"/>
  <c r="K6500" i="6"/>
  <c r="J6501" i="6"/>
  <c r="K6501" i="6"/>
  <c r="J6502" i="6"/>
  <c r="K6502" i="6"/>
  <c r="J6503" i="6"/>
  <c r="K6503" i="6"/>
  <c r="J6504" i="6"/>
  <c r="K6504" i="6"/>
  <c r="J6505" i="6"/>
  <c r="K6505" i="6"/>
  <c r="J6506" i="6"/>
  <c r="K6506" i="6"/>
  <c r="J6507" i="6"/>
  <c r="K6507" i="6"/>
  <c r="J6508" i="6"/>
  <c r="K6508" i="6"/>
  <c r="J6509" i="6"/>
  <c r="K6509" i="6"/>
  <c r="J6510" i="6"/>
  <c r="K6510" i="6"/>
  <c r="J6511" i="6"/>
  <c r="K6511" i="6"/>
  <c r="J6512" i="6"/>
  <c r="K6512" i="6"/>
  <c r="J6513" i="6"/>
  <c r="K6513" i="6"/>
  <c r="J6514" i="6"/>
  <c r="K6514" i="6"/>
  <c r="J6515" i="6"/>
  <c r="K6515" i="6"/>
  <c r="J6516" i="6"/>
  <c r="K6516" i="6"/>
  <c r="J6517" i="6"/>
  <c r="K6517" i="6"/>
  <c r="J6518" i="6"/>
  <c r="K6518" i="6"/>
  <c r="J6519" i="6"/>
  <c r="K6519" i="6"/>
  <c r="J6520" i="6"/>
  <c r="K6520" i="6"/>
  <c r="J6521" i="6"/>
  <c r="K6521" i="6"/>
  <c r="J6522" i="6"/>
  <c r="K6522" i="6"/>
  <c r="J6523" i="6"/>
  <c r="K6523" i="6"/>
  <c r="J6524" i="6"/>
  <c r="K6524" i="6"/>
  <c r="J6525" i="6"/>
  <c r="K6525" i="6"/>
  <c r="J6526" i="6"/>
  <c r="K6526" i="6"/>
  <c r="J6527" i="6"/>
  <c r="K6527" i="6"/>
  <c r="J6528" i="6"/>
  <c r="K6528" i="6"/>
  <c r="J6529" i="6"/>
  <c r="K6529" i="6"/>
  <c r="J6530" i="6"/>
  <c r="K6530" i="6"/>
  <c r="J6531" i="6"/>
  <c r="K6531" i="6"/>
  <c r="J6532" i="6"/>
  <c r="K6532" i="6"/>
  <c r="J6533" i="6"/>
  <c r="K6533" i="6"/>
  <c r="J6534" i="6"/>
  <c r="K6534" i="6"/>
  <c r="J6535" i="6"/>
  <c r="K6535" i="6"/>
  <c r="J6536" i="6"/>
  <c r="K6536" i="6"/>
  <c r="J6537" i="6"/>
  <c r="K6537" i="6"/>
  <c r="J6538" i="6"/>
  <c r="K6538" i="6"/>
  <c r="J6539" i="6"/>
  <c r="K6539" i="6"/>
  <c r="J6540" i="6"/>
  <c r="K6540" i="6"/>
  <c r="J6541" i="6"/>
  <c r="K6541" i="6"/>
  <c r="J6542" i="6"/>
  <c r="K6542" i="6"/>
  <c r="J6543" i="6"/>
  <c r="K6543" i="6"/>
  <c r="J6544" i="6"/>
  <c r="K6544" i="6"/>
  <c r="J6545" i="6"/>
  <c r="K6545" i="6"/>
  <c r="J6546" i="6"/>
  <c r="K6546" i="6"/>
  <c r="J6547" i="6"/>
  <c r="K6547" i="6"/>
  <c r="J6548" i="6"/>
  <c r="K6548" i="6"/>
  <c r="J6549" i="6"/>
  <c r="K6549" i="6"/>
  <c r="J6550" i="6"/>
  <c r="K6550" i="6"/>
  <c r="J6551" i="6"/>
  <c r="K6551" i="6"/>
  <c r="J6552" i="6"/>
  <c r="K6552" i="6"/>
  <c r="J6553" i="6"/>
  <c r="K6553" i="6"/>
  <c r="J6554" i="6"/>
  <c r="K6554" i="6"/>
  <c r="J6555" i="6"/>
  <c r="K6555" i="6"/>
  <c r="J6556" i="6"/>
  <c r="K6556" i="6"/>
  <c r="J6557" i="6"/>
  <c r="K6557" i="6"/>
  <c r="J6558" i="6"/>
  <c r="K6558" i="6"/>
  <c r="J6559" i="6"/>
  <c r="K6559" i="6"/>
  <c r="J6560" i="6"/>
  <c r="K6560" i="6"/>
  <c r="J6561" i="6"/>
  <c r="K6561" i="6"/>
  <c r="J6562" i="6"/>
  <c r="K6562" i="6"/>
  <c r="J6563" i="6"/>
  <c r="K6563" i="6"/>
  <c r="J6564" i="6"/>
  <c r="K6564" i="6"/>
  <c r="J6565" i="6"/>
  <c r="K6565" i="6"/>
  <c r="J6566" i="6"/>
  <c r="K6566" i="6"/>
  <c r="J6567" i="6"/>
  <c r="K6567" i="6"/>
  <c r="J6568" i="6"/>
  <c r="K6568" i="6"/>
  <c r="J6569" i="6"/>
  <c r="K6569" i="6"/>
  <c r="J6570" i="6"/>
  <c r="K6570" i="6"/>
  <c r="J6571" i="6"/>
  <c r="K6571" i="6"/>
  <c r="J6572" i="6"/>
  <c r="K6572" i="6"/>
  <c r="J6573" i="6"/>
  <c r="K6573" i="6"/>
  <c r="J6574" i="6"/>
  <c r="K6574" i="6"/>
  <c r="J6575" i="6"/>
  <c r="K6575" i="6"/>
  <c r="J6576" i="6"/>
  <c r="K6576" i="6"/>
  <c r="J6577" i="6"/>
  <c r="K6577" i="6"/>
  <c r="J6578" i="6"/>
  <c r="K6578" i="6"/>
  <c r="J6579" i="6"/>
  <c r="K6579" i="6"/>
  <c r="J6580" i="6"/>
  <c r="K6580" i="6"/>
  <c r="J6581" i="6"/>
  <c r="K6581" i="6"/>
  <c r="J6582" i="6"/>
  <c r="K6582" i="6"/>
  <c r="J6583" i="6"/>
  <c r="K6583" i="6"/>
  <c r="J6584" i="6"/>
  <c r="K6584" i="6"/>
  <c r="J6585" i="6"/>
  <c r="K6585" i="6"/>
  <c r="J6586" i="6"/>
  <c r="K6586" i="6"/>
  <c r="J6587" i="6"/>
  <c r="K6587" i="6"/>
  <c r="J6588" i="6"/>
  <c r="K6588" i="6"/>
  <c r="J6589" i="6"/>
  <c r="K6589" i="6"/>
  <c r="J6590" i="6"/>
  <c r="K6590" i="6"/>
  <c r="J6591" i="6"/>
  <c r="K6591" i="6"/>
  <c r="J6592" i="6"/>
  <c r="K6592" i="6"/>
  <c r="J6593" i="6"/>
  <c r="K6593" i="6"/>
  <c r="J6594" i="6"/>
  <c r="K6594" i="6"/>
  <c r="J6595" i="6"/>
  <c r="K6595" i="6"/>
  <c r="J6596" i="6"/>
  <c r="K6596" i="6"/>
  <c r="J6597" i="6"/>
  <c r="K6597" i="6"/>
  <c r="J6598" i="6"/>
  <c r="K6598" i="6"/>
  <c r="J6599" i="6"/>
  <c r="K6599" i="6"/>
  <c r="J6600" i="6"/>
  <c r="K6600" i="6"/>
  <c r="J6601" i="6"/>
  <c r="K6601" i="6"/>
  <c r="J6602" i="6"/>
  <c r="K6602" i="6"/>
  <c r="J6603" i="6"/>
  <c r="K6603" i="6"/>
  <c r="J6604" i="6"/>
  <c r="K6604" i="6"/>
  <c r="J6605" i="6"/>
  <c r="K6605" i="6"/>
  <c r="J6606" i="6"/>
  <c r="K6606" i="6"/>
  <c r="J6607" i="6"/>
  <c r="K6607" i="6"/>
  <c r="J6608" i="6"/>
  <c r="K6608" i="6"/>
  <c r="J6609" i="6"/>
  <c r="K6609" i="6"/>
  <c r="J6610" i="6"/>
  <c r="K6610" i="6"/>
  <c r="J6611" i="6"/>
  <c r="K6611" i="6"/>
  <c r="J6612" i="6"/>
  <c r="K6612" i="6"/>
  <c r="J6613" i="6"/>
  <c r="K6613" i="6"/>
  <c r="J6614" i="6"/>
  <c r="K6614" i="6"/>
  <c r="J6615" i="6"/>
  <c r="K6615" i="6"/>
  <c r="J6616" i="6"/>
  <c r="K6616" i="6"/>
  <c r="J6617" i="6"/>
  <c r="K6617" i="6"/>
  <c r="J6618" i="6"/>
  <c r="K6618" i="6"/>
  <c r="J6619" i="6"/>
  <c r="K6619" i="6"/>
  <c r="J6620" i="6"/>
  <c r="K6620" i="6"/>
  <c r="J6621" i="6"/>
  <c r="K6621" i="6"/>
  <c r="J6622" i="6"/>
  <c r="K6622" i="6"/>
  <c r="J6623" i="6"/>
  <c r="K6623" i="6"/>
  <c r="J6624" i="6"/>
  <c r="K6624" i="6"/>
  <c r="J6625" i="6"/>
  <c r="K6625" i="6"/>
  <c r="J6626" i="6"/>
  <c r="K6626" i="6"/>
  <c r="J6627" i="6"/>
  <c r="K6627" i="6"/>
  <c r="J6628" i="6"/>
  <c r="K6628" i="6"/>
  <c r="J6629" i="6"/>
  <c r="K6629" i="6"/>
  <c r="J6630" i="6"/>
  <c r="K6630" i="6"/>
  <c r="J6631" i="6"/>
  <c r="K6631" i="6"/>
  <c r="J6632" i="6"/>
  <c r="K6632" i="6"/>
  <c r="J6633" i="6"/>
  <c r="K6633" i="6"/>
  <c r="J6634" i="6"/>
  <c r="K6634" i="6"/>
  <c r="J6635" i="6"/>
  <c r="K6635" i="6"/>
  <c r="J6636" i="6"/>
  <c r="K6636" i="6"/>
  <c r="J6637" i="6"/>
  <c r="K6637" i="6"/>
  <c r="J6638" i="6"/>
  <c r="K6638" i="6"/>
  <c r="J6639" i="6"/>
  <c r="K6639" i="6"/>
  <c r="J6640" i="6"/>
  <c r="K6640" i="6"/>
  <c r="J6641" i="6"/>
  <c r="K6641" i="6"/>
  <c r="J6642" i="6"/>
  <c r="K6642" i="6"/>
  <c r="J6643" i="6"/>
  <c r="K6643" i="6"/>
  <c r="J6644" i="6"/>
  <c r="K6644" i="6"/>
  <c r="J6645" i="6"/>
  <c r="K6645" i="6"/>
  <c r="J6646" i="6"/>
  <c r="K6646" i="6"/>
  <c r="J6647" i="6"/>
  <c r="K6647" i="6"/>
  <c r="J6648" i="6"/>
  <c r="K6648" i="6"/>
  <c r="J6649" i="6"/>
  <c r="K6649" i="6"/>
  <c r="J6650" i="6"/>
  <c r="K6650" i="6"/>
  <c r="J6651" i="6"/>
  <c r="K6651" i="6"/>
  <c r="J6652" i="6"/>
  <c r="K6652" i="6"/>
  <c r="J6653" i="6"/>
  <c r="K6653" i="6"/>
  <c r="J6654" i="6"/>
  <c r="K6654" i="6"/>
  <c r="J6655" i="6"/>
  <c r="K6655" i="6"/>
  <c r="J6656" i="6"/>
  <c r="K6656" i="6"/>
  <c r="J6657" i="6"/>
  <c r="K6657" i="6"/>
  <c r="J6658" i="6"/>
  <c r="K6658" i="6"/>
  <c r="J6659" i="6"/>
  <c r="K6659" i="6"/>
  <c r="J6660" i="6"/>
  <c r="K6660" i="6"/>
  <c r="J6661" i="6"/>
  <c r="K6661" i="6"/>
  <c r="J6662" i="6"/>
  <c r="K6662" i="6"/>
  <c r="J6663" i="6"/>
  <c r="K6663" i="6"/>
  <c r="J6664" i="6"/>
  <c r="K6664" i="6"/>
  <c r="J6665" i="6"/>
  <c r="K6665" i="6"/>
  <c r="J6666" i="6"/>
  <c r="K6666" i="6"/>
  <c r="J6667" i="6"/>
  <c r="K6667" i="6"/>
  <c r="J6668" i="6"/>
  <c r="K6668" i="6"/>
  <c r="J6669" i="6"/>
  <c r="K6669" i="6"/>
  <c r="J6670" i="6"/>
  <c r="K6670" i="6"/>
  <c r="J6671" i="6"/>
  <c r="K6671" i="6"/>
  <c r="J6672" i="6"/>
  <c r="K6672" i="6"/>
  <c r="J6673" i="6"/>
  <c r="K6673" i="6"/>
  <c r="J6674" i="6"/>
  <c r="K6674" i="6"/>
  <c r="J6675" i="6"/>
  <c r="K6675" i="6"/>
  <c r="J6676" i="6"/>
  <c r="K6676" i="6"/>
  <c r="J6677" i="6"/>
  <c r="K6677" i="6"/>
  <c r="J6678" i="6"/>
  <c r="K6678" i="6"/>
  <c r="J6679" i="6"/>
  <c r="K6679" i="6"/>
  <c r="J6680" i="6"/>
  <c r="K6680" i="6"/>
  <c r="J6681" i="6"/>
  <c r="K6681" i="6"/>
  <c r="J6682" i="6"/>
  <c r="K6682" i="6"/>
  <c r="J6683" i="6"/>
  <c r="K6683" i="6"/>
  <c r="J6684" i="6"/>
  <c r="K6684" i="6"/>
  <c r="J6685" i="6"/>
  <c r="K6685" i="6"/>
  <c r="J6686" i="6"/>
  <c r="K6686" i="6"/>
  <c r="J6687" i="6"/>
  <c r="K6687" i="6"/>
  <c r="J6688" i="6"/>
  <c r="K6688" i="6"/>
  <c r="J6689" i="6"/>
  <c r="K6689" i="6"/>
  <c r="J6690" i="6"/>
  <c r="K6690" i="6"/>
  <c r="J6691" i="6"/>
  <c r="K6691" i="6"/>
  <c r="J6692" i="6"/>
  <c r="K6692" i="6"/>
  <c r="J6693" i="6"/>
  <c r="K6693" i="6"/>
  <c r="J6694" i="6"/>
  <c r="K6694" i="6"/>
  <c r="J6695" i="6"/>
  <c r="K6695" i="6"/>
  <c r="J6696" i="6"/>
  <c r="K6696" i="6"/>
  <c r="J6697" i="6"/>
  <c r="K6697" i="6"/>
  <c r="J6698" i="6"/>
  <c r="K6698" i="6"/>
  <c r="J6699" i="6"/>
  <c r="K6699" i="6"/>
  <c r="J6700" i="6"/>
  <c r="K6700" i="6"/>
  <c r="J6701" i="6"/>
  <c r="K6701" i="6"/>
  <c r="J6702" i="6"/>
  <c r="K6702" i="6"/>
  <c r="J6703" i="6"/>
  <c r="K6703" i="6"/>
  <c r="J6704" i="6"/>
  <c r="K6704" i="6"/>
  <c r="J6705" i="6"/>
  <c r="K6705" i="6"/>
  <c r="J6706" i="6"/>
  <c r="K6706" i="6"/>
  <c r="J6707" i="6"/>
  <c r="K6707" i="6"/>
  <c r="J6708" i="6"/>
  <c r="K6708" i="6"/>
  <c r="J6709" i="6"/>
  <c r="K6709" i="6"/>
  <c r="J6710" i="6"/>
  <c r="K6710" i="6"/>
  <c r="J6711" i="6"/>
  <c r="K6711" i="6"/>
  <c r="J6712" i="6"/>
  <c r="K6712" i="6"/>
  <c r="J6713" i="6"/>
  <c r="K6713" i="6"/>
  <c r="J6714" i="6"/>
  <c r="K6714" i="6"/>
  <c r="J6715" i="6"/>
  <c r="K6715" i="6"/>
  <c r="J6716" i="6"/>
  <c r="K6716" i="6"/>
  <c r="J6717" i="6"/>
  <c r="K6717" i="6"/>
  <c r="J6718" i="6"/>
  <c r="K6718" i="6"/>
  <c r="J6719" i="6"/>
  <c r="K6719" i="6"/>
  <c r="J6720" i="6"/>
  <c r="K6720" i="6"/>
  <c r="J6721" i="6"/>
  <c r="K6721" i="6"/>
  <c r="J6722" i="6"/>
  <c r="K6722" i="6"/>
  <c r="J6723" i="6"/>
  <c r="K6723" i="6"/>
  <c r="J6724" i="6"/>
  <c r="K6724" i="6"/>
  <c r="J6725" i="6"/>
  <c r="K6725" i="6"/>
  <c r="J6726" i="6"/>
  <c r="K6726" i="6"/>
  <c r="J6727" i="6"/>
  <c r="K6727" i="6"/>
  <c r="J6728" i="6"/>
  <c r="K6728" i="6"/>
  <c r="J6729" i="6"/>
  <c r="K6729" i="6"/>
  <c r="J6730" i="6"/>
  <c r="K6730" i="6"/>
  <c r="J6731" i="6"/>
  <c r="K6731" i="6"/>
  <c r="J6732" i="6"/>
  <c r="K6732" i="6"/>
  <c r="J6733" i="6"/>
  <c r="K6733" i="6"/>
  <c r="J6734" i="6"/>
  <c r="K6734" i="6"/>
  <c r="J6735" i="6"/>
  <c r="K6735" i="6"/>
  <c r="J6736" i="6"/>
  <c r="K6736" i="6"/>
  <c r="J6737" i="6"/>
  <c r="K6737" i="6"/>
  <c r="J6738" i="6"/>
  <c r="K6738" i="6"/>
  <c r="J6739" i="6"/>
  <c r="K6739" i="6"/>
  <c r="J6740" i="6"/>
  <c r="K6740" i="6"/>
  <c r="J6741" i="6"/>
  <c r="K6741" i="6"/>
  <c r="J6742" i="6"/>
  <c r="K6742" i="6"/>
  <c r="J6743" i="6"/>
  <c r="K6743" i="6"/>
  <c r="J6744" i="6"/>
  <c r="K6744" i="6"/>
  <c r="J6745" i="6"/>
  <c r="K6745" i="6"/>
  <c r="J6746" i="6"/>
  <c r="K6746" i="6"/>
  <c r="J6747" i="6"/>
  <c r="K6747" i="6"/>
  <c r="J6748" i="6"/>
  <c r="K6748" i="6"/>
  <c r="J6749" i="6"/>
  <c r="K6749" i="6"/>
  <c r="J6750" i="6"/>
  <c r="K6750" i="6"/>
  <c r="J6751" i="6"/>
  <c r="K6751" i="6"/>
  <c r="J6752" i="6"/>
  <c r="K6752" i="6"/>
  <c r="J6753" i="6"/>
  <c r="K6753" i="6"/>
  <c r="J6754" i="6"/>
  <c r="K6754" i="6"/>
  <c r="J6755" i="6"/>
  <c r="K6755" i="6"/>
  <c r="J6756" i="6"/>
  <c r="K6756" i="6"/>
  <c r="J6757" i="6"/>
  <c r="K6757" i="6"/>
  <c r="J6758" i="6"/>
  <c r="K6758" i="6"/>
  <c r="J6759" i="6"/>
  <c r="K6759" i="6"/>
  <c r="J6760" i="6"/>
  <c r="K6760" i="6"/>
  <c r="J6761" i="6"/>
  <c r="K6761" i="6"/>
  <c r="J6762" i="6"/>
  <c r="K6762" i="6"/>
  <c r="J6763" i="6"/>
  <c r="K6763" i="6"/>
  <c r="J6764" i="6"/>
  <c r="K6764" i="6"/>
  <c r="J6765" i="6"/>
  <c r="K6765" i="6"/>
  <c r="J6766" i="6"/>
  <c r="K6766" i="6"/>
  <c r="J6767" i="6"/>
  <c r="K6767" i="6"/>
  <c r="J6768" i="6"/>
  <c r="K6768" i="6"/>
  <c r="J6769" i="6"/>
  <c r="K6769" i="6"/>
  <c r="J6770" i="6"/>
  <c r="K6770" i="6"/>
  <c r="J6771" i="6"/>
  <c r="K6771" i="6"/>
  <c r="J6772" i="6"/>
  <c r="K6772" i="6"/>
  <c r="J6773" i="6"/>
  <c r="K6773" i="6"/>
  <c r="J6774" i="6"/>
  <c r="K6774" i="6"/>
  <c r="J6775" i="6"/>
  <c r="K6775" i="6"/>
  <c r="J6776" i="6"/>
  <c r="K6776" i="6"/>
  <c r="J6777" i="6"/>
  <c r="K6777" i="6"/>
  <c r="J6778" i="6"/>
  <c r="K6778" i="6"/>
  <c r="J6779" i="6"/>
  <c r="K6779" i="6"/>
  <c r="J6780" i="6"/>
  <c r="K6780" i="6"/>
  <c r="J6781" i="6"/>
  <c r="K6781" i="6"/>
  <c r="J6782" i="6"/>
  <c r="K6782" i="6"/>
  <c r="J6783" i="6"/>
  <c r="K6783" i="6"/>
  <c r="J6784" i="6"/>
  <c r="K6784" i="6"/>
  <c r="J6785" i="6"/>
  <c r="K6785" i="6"/>
  <c r="J6786" i="6"/>
  <c r="K6786" i="6"/>
  <c r="J6787" i="6"/>
  <c r="K6787" i="6"/>
  <c r="J6788" i="6"/>
  <c r="K6788" i="6"/>
  <c r="J6789" i="6"/>
  <c r="K6789" i="6"/>
  <c r="J6790" i="6"/>
  <c r="K6790" i="6"/>
  <c r="J6791" i="6"/>
  <c r="K6791" i="6"/>
  <c r="J6792" i="6"/>
  <c r="K6792" i="6"/>
  <c r="J6793" i="6"/>
  <c r="K6793" i="6"/>
  <c r="J6794" i="6"/>
  <c r="K6794" i="6"/>
  <c r="J6795" i="6"/>
  <c r="K6795" i="6"/>
  <c r="J6796" i="6"/>
  <c r="K6796" i="6"/>
  <c r="J6797" i="6"/>
  <c r="K6797" i="6"/>
  <c r="J6798" i="6"/>
  <c r="K6798" i="6"/>
  <c r="J6799" i="6"/>
  <c r="K6799" i="6"/>
  <c r="J6800" i="6"/>
  <c r="K6800" i="6"/>
  <c r="J6801" i="6"/>
  <c r="K6801" i="6"/>
  <c r="J6802" i="6"/>
  <c r="K6802" i="6"/>
  <c r="J6803" i="6"/>
  <c r="K6803" i="6"/>
  <c r="J6804" i="6"/>
  <c r="K6804" i="6"/>
  <c r="J6805" i="6"/>
  <c r="K6805" i="6"/>
  <c r="J6806" i="6"/>
  <c r="K6806" i="6"/>
  <c r="J6807" i="6"/>
  <c r="K6807" i="6"/>
  <c r="J6808" i="6"/>
  <c r="K6808" i="6"/>
  <c r="J6809" i="6"/>
  <c r="K6809" i="6"/>
  <c r="J6810" i="6"/>
  <c r="K6810" i="6"/>
  <c r="J6811" i="6"/>
  <c r="K6811" i="6"/>
  <c r="J6812" i="6"/>
  <c r="K6812" i="6"/>
  <c r="J6813" i="6"/>
  <c r="K6813" i="6"/>
  <c r="J6814" i="6"/>
  <c r="K6814" i="6"/>
  <c r="J6815" i="6"/>
  <c r="K6815" i="6"/>
  <c r="J6816" i="6"/>
  <c r="K6816" i="6"/>
  <c r="J6817" i="6"/>
  <c r="K6817" i="6"/>
  <c r="J6818" i="6"/>
  <c r="K6818" i="6"/>
  <c r="J6819" i="6"/>
  <c r="K6819" i="6"/>
  <c r="J6820" i="6"/>
  <c r="K6820" i="6"/>
  <c r="J6821" i="6"/>
  <c r="K6821" i="6"/>
  <c r="J6822" i="6"/>
  <c r="K6822" i="6"/>
  <c r="J6823" i="6"/>
  <c r="K6823" i="6"/>
  <c r="J6824" i="6"/>
  <c r="K6824" i="6"/>
  <c r="J6825" i="6"/>
  <c r="K6825" i="6"/>
  <c r="J6826" i="6"/>
  <c r="K6826" i="6"/>
  <c r="J6827" i="6"/>
  <c r="K6827" i="6"/>
  <c r="J6828" i="6"/>
  <c r="K6828" i="6"/>
  <c r="J6829" i="6"/>
  <c r="K6829" i="6"/>
  <c r="J6830" i="6"/>
  <c r="K6830" i="6"/>
  <c r="J6831" i="6"/>
  <c r="K6831" i="6"/>
  <c r="J6832" i="6"/>
  <c r="K6832" i="6"/>
  <c r="J6833" i="6"/>
  <c r="K6833" i="6"/>
  <c r="J6834" i="6"/>
  <c r="K6834" i="6"/>
  <c r="J6835" i="6"/>
  <c r="K6835" i="6"/>
  <c r="J6836" i="6"/>
  <c r="K6836" i="6"/>
  <c r="J6837" i="6"/>
  <c r="K6837" i="6"/>
  <c r="J6838" i="6"/>
  <c r="K6838" i="6"/>
  <c r="J6839" i="6"/>
  <c r="K6839" i="6"/>
  <c r="J6840" i="6"/>
  <c r="K6840" i="6"/>
  <c r="J6841" i="6"/>
  <c r="K6841" i="6"/>
  <c r="J6842" i="6"/>
  <c r="K6842" i="6"/>
  <c r="J6843" i="6"/>
  <c r="K6843" i="6"/>
  <c r="J6844" i="6"/>
  <c r="K6844" i="6"/>
  <c r="J6845" i="6"/>
  <c r="K6845" i="6"/>
  <c r="J6846" i="6"/>
  <c r="K6846" i="6"/>
  <c r="J6847" i="6"/>
  <c r="K6847" i="6"/>
  <c r="J6848" i="6"/>
  <c r="K6848" i="6"/>
  <c r="J6849" i="6"/>
  <c r="K6849" i="6"/>
  <c r="J6850" i="6"/>
  <c r="K6850" i="6"/>
  <c r="J6851" i="6"/>
  <c r="K6851" i="6"/>
  <c r="J6852" i="6"/>
  <c r="K6852" i="6"/>
  <c r="J6853" i="6"/>
  <c r="K6853" i="6"/>
  <c r="J6854" i="6"/>
  <c r="K6854" i="6"/>
  <c r="J6855" i="6"/>
  <c r="K6855" i="6"/>
  <c r="J6856" i="6"/>
  <c r="K6856" i="6"/>
  <c r="J6857" i="6"/>
  <c r="K6857" i="6"/>
  <c r="J6858" i="6"/>
  <c r="K6858" i="6"/>
  <c r="J6859" i="6"/>
  <c r="K6859" i="6"/>
  <c r="J6860" i="6"/>
  <c r="K6860" i="6"/>
  <c r="J6861" i="6"/>
  <c r="K6861" i="6"/>
  <c r="J6862" i="6"/>
  <c r="K6862" i="6"/>
  <c r="J6863" i="6"/>
  <c r="K6863" i="6"/>
  <c r="J6864" i="6"/>
  <c r="K6864" i="6"/>
  <c r="J6865" i="6"/>
  <c r="K6865" i="6"/>
  <c r="J6866" i="6"/>
  <c r="K6866" i="6"/>
  <c r="J6867" i="6"/>
  <c r="K6867" i="6"/>
  <c r="J6868" i="6"/>
  <c r="K6868" i="6"/>
  <c r="J6869" i="6"/>
  <c r="K6869" i="6"/>
  <c r="J6870" i="6"/>
  <c r="K6870" i="6"/>
  <c r="J6871" i="6"/>
  <c r="K6871" i="6"/>
  <c r="J6872" i="6"/>
  <c r="K6872" i="6"/>
  <c r="J6873" i="6"/>
  <c r="K6873" i="6"/>
  <c r="J6874" i="6"/>
  <c r="K6874" i="6"/>
  <c r="J6875" i="6"/>
  <c r="K6875" i="6"/>
  <c r="J6876" i="6"/>
  <c r="K6876" i="6"/>
  <c r="J6877" i="6"/>
  <c r="K6877" i="6"/>
  <c r="J6878" i="6"/>
  <c r="K6878" i="6"/>
  <c r="J6879" i="6"/>
  <c r="K6879" i="6"/>
  <c r="J6880" i="6"/>
  <c r="K6880" i="6"/>
  <c r="J6881" i="6"/>
  <c r="K6881" i="6"/>
  <c r="J6882" i="6"/>
  <c r="K6882" i="6"/>
  <c r="J6883" i="6"/>
  <c r="K6883" i="6"/>
  <c r="J6884" i="6"/>
  <c r="K6884" i="6"/>
  <c r="J6885" i="6"/>
  <c r="K6885" i="6"/>
  <c r="J6886" i="6"/>
  <c r="K6886" i="6"/>
  <c r="J6887" i="6"/>
  <c r="K6887" i="6"/>
  <c r="J6888" i="6"/>
  <c r="K6888" i="6"/>
  <c r="J6889" i="6"/>
  <c r="K6889" i="6"/>
  <c r="J6890" i="6"/>
  <c r="K6890" i="6"/>
  <c r="J6891" i="6"/>
  <c r="K6891" i="6"/>
  <c r="J6892" i="6"/>
  <c r="K6892" i="6"/>
  <c r="J6893" i="6"/>
  <c r="K6893" i="6"/>
  <c r="J6894" i="6"/>
  <c r="K6894" i="6"/>
  <c r="J6895" i="6"/>
  <c r="K6895" i="6"/>
  <c r="J6896" i="6"/>
  <c r="K6896" i="6"/>
  <c r="J6897" i="6"/>
  <c r="K6897" i="6"/>
  <c r="J6898" i="6"/>
  <c r="K6898" i="6"/>
  <c r="J6899" i="6"/>
  <c r="K6899" i="6"/>
  <c r="J6900" i="6"/>
  <c r="K6900" i="6"/>
  <c r="J6901" i="6"/>
  <c r="K6901" i="6"/>
  <c r="J6902" i="6"/>
  <c r="K6902" i="6"/>
  <c r="J6903" i="6"/>
  <c r="K6903" i="6"/>
  <c r="J6904" i="6"/>
  <c r="K6904" i="6"/>
  <c r="J6905" i="6"/>
  <c r="K6905" i="6"/>
  <c r="J6906" i="6"/>
  <c r="K6906" i="6"/>
  <c r="J6907" i="6"/>
  <c r="K6907" i="6"/>
  <c r="J6908" i="6"/>
  <c r="K6908" i="6"/>
  <c r="J6909" i="6"/>
  <c r="K6909" i="6"/>
  <c r="J6910" i="6"/>
  <c r="K6910" i="6"/>
  <c r="J6911" i="6"/>
  <c r="K6911" i="6"/>
  <c r="J6912" i="6"/>
  <c r="K6912" i="6"/>
  <c r="J6913" i="6"/>
  <c r="K6913" i="6"/>
  <c r="J6914" i="6"/>
  <c r="K6914" i="6"/>
  <c r="J6915" i="6"/>
  <c r="K6915" i="6"/>
  <c r="J6916" i="6"/>
  <c r="K6916" i="6"/>
  <c r="J6917" i="6"/>
  <c r="K6917" i="6"/>
  <c r="J6918" i="6"/>
  <c r="K6918" i="6"/>
  <c r="J6919" i="6"/>
  <c r="K6919" i="6"/>
  <c r="J6920" i="6"/>
  <c r="K6920" i="6"/>
  <c r="J6921" i="6"/>
  <c r="K6921" i="6"/>
  <c r="J6922" i="6"/>
  <c r="K6922" i="6"/>
  <c r="J6923" i="6"/>
  <c r="K6923" i="6"/>
  <c r="J6924" i="6"/>
  <c r="K6924" i="6"/>
  <c r="J6925" i="6"/>
  <c r="K6925" i="6"/>
  <c r="J6926" i="6"/>
  <c r="K6926" i="6"/>
  <c r="J6927" i="6"/>
  <c r="K6927" i="6"/>
  <c r="J6928" i="6"/>
  <c r="K6928" i="6"/>
  <c r="J6929" i="6"/>
  <c r="K6929" i="6"/>
  <c r="J6930" i="6"/>
  <c r="K6930" i="6"/>
  <c r="J6931" i="6"/>
  <c r="K6931" i="6"/>
  <c r="J6932" i="6"/>
  <c r="K6932" i="6"/>
  <c r="J6933" i="6"/>
  <c r="K6933" i="6"/>
  <c r="J6934" i="6"/>
  <c r="K6934" i="6"/>
  <c r="J6935" i="6"/>
  <c r="K6935" i="6"/>
  <c r="J6936" i="6"/>
  <c r="K6936" i="6"/>
  <c r="J6937" i="6"/>
  <c r="K6937" i="6"/>
  <c r="J6938" i="6"/>
  <c r="K6938" i="6"/>
  <c r="J6939" i="6"/>
  <c r="K6939" i="6"/>
  <c r="J6940" i="6"/>
  <c r="K6940" i="6"/>
  <c r="J6941" i="6"/>
  <c r="K6941" i="6"/>
  <c r="J6942" i="6"/>
  <c r="K6942" i="6"/>
  <c r="J6943" i="6"/>
  <c r="K6943" i="6"/>
  <c r="J6944" i="6"/>
  <c r="K6944" i="6"/>
  <c r="J6945" i="6"/>
  <c r="K6945" i="6"/>
  <c r="J6946" i="6"/>
  <c r="K6946" i="6"/>
  <c r="J6947" i="6"/>
  <c r="K6947" i="6"/>
  <c r="J6948" i="6"/>
  <c r="K6948" i="6"/>
  <c r="J6949" i="6"/>
  <c r="K6949" i="6"/>
  <c r="J6950" i="6"/>
  <c r="K6950" i="6"/>
  <c r="J6951" i="6"/>
  <c r="K6951" i="6"/>
  <c r="J6952" i="6"/>
  <c r="K6952" i="6"/>
  <c r="J6953" i="6"/>
  <c r="K6953" i="6"/>
  <c r="J6954" i="6"/>
  <c r="K6954" i="6"/>
  <c r="J6955" i="6"/>
  <c r="K6955" i="6"/>
  <c r="J6956" i="6"/>
  <c r="K6956" i="6"/>
  <c r="J6957" i="6"/>
  <c r="K6957" i="6"/>
  <c r="J6958" i="6"/>
  <c r="K6958" i="6"/>
  <c r="J6959" i="6"/>
  <c r="K6959" i="6"/>
  <c r="J6960" i="6"/>
  <c r="K6960" i="6"/>
  <c r="J6961" i="6"/>
  <c r="K6961" i="6"/>
  <c r="J6962" i="6"/>
  <c r="K6962" i="6"/>
  <c r="J6963" i="6"/>
  <c r="K6963" i="6"/>
  <c r="J6964" i="6"/>
  <c r="K6964" i="6"/>
  <c r="J6965" i="6"/>
  <c r="K6965" i="6"/>
  <c r="J6966" i="6"/>
  <c r="K6966" i="6"/>
  <c r="J6967" i="6"/>
  <c r="K6967" i="6"/>
  <c r="J6968" i="6"/>
  <c r="K6968" i="6"/>
  <c r="J6969" i="6"/>
  <c r="K6969" i="6"/>
  <c r="J6970" i="6"/>
  <c r="K6970" i="6"/>
  <c r="J6971" i="6"/>
  <c r="K6971" i="6"/>
  <c r="J6972" i="6"/>
  <c r="K6972" i="6"/>
  <c r="J6973" i="6"/>
  <c r="K6973" i="6"/>
  <c r="J6974" i="6"/>
  <c r="K6974" i="6"/>
  <c r="J6975" i="6"/>
  <c r="K6975" i="6"/>
  <c r="J6976" i="6"/>
  <c r="K6976" i="6"/>
  <c r="J6977" i="6"/>
  <c r="K6977" i="6"/>
  <c r="J6978" i="6"/>
  <c r="K6978" i="6"/>
  <c r="J6979" i="6"/>
  <c r="K6979" i="6"/>
  <c r="J6980" i="6"/>
  <c r="K6980" i="6"/>
  <c r="J6981" i="6"/>
  <c r="K6981" i="6"/>
  <c r="J6982" i="6"/>
  <c r="K6982" i="6"/>
  <c r="J6983" i="6"/>
  <c r="K6983" i="6"/>
  <c r="J6984" i="6"/>
  <c r="K6984" i="6"/>
  <c r="J6985" i="6"/>
  <c r="K6985" i="6"/>
  <c r="J6986" i="6"/>
  <c r="K6986" i="6"/>
  <c r="J6987" i="6"/>
  <c r="K6987" i="6"/>
  <c r="J6988" i="6"/>
  <c r="K6988" i="6"/>
  <c r="J6989" i="6"/>
  <c r="K6989" i="6"/>
  <c r="J6990" i="6"/>
  <c r="K6990" i="6"/>
  <c r="J6991" i="6"/>
  <c r="K6991" i="6"/>
  <c r="J6992" i="6"/>
  <c r="K6992" i="6"/>
  <c r="J6993" i="6"/>
  <c r="K6993" i="6"/>
  <c r="J6994" i="6"/>
  <c r="K6994" i="6"/>
  <c r="J6995" i="6"/>
  <c r="K6995" i="6"/>
  <c r="J6996" i="6"/>
  <c r="K6996" i="6"/>
  <c r="J6997" i="6"/>
  <c r="K6997" i="6"/>
  <c r="J6998" i="6"/>
  <c r="K6998" i="6"/>
  <c r="J6999" i="6"/>
  <c r="K6999" i="6"/>
  <c r="J7000" i="6"/>
  <c r="K7000" i="6"/>
  <c r="J7001" i="6"/>
  <c r="K7001" i="6"/>
  <c r="J7002" i="6"/>
  <c r="K7002" i="6"/>
  <c r="J7003" i="6"/>
  <c r="K7003" i="6"/>
  <c r="J7004" i="6"/>
  <c r="K7004" i="6"/>
  <c r="J7005" i="6"/>
  <c r="K7005" i="6"/>
  <c r="J7006" i="6"/>
  <c r="K7006" i="6"/>
  <c r="J7007" i="6"/>
  <c r="K7007" i="6"/>
  <c r="J7008" i="6"/>
  <c r="K7008" i="6"/>
  <c r="J7009" i="6"/>
  <c r="K7009" i="6"/>
  <c r="J7010" i="6"/>
  <c r="K7010" i="6"/>
  <c r="J7011" i="6"/>
  <c r="K7011" i="6"/>
  <c r="J7012" i="6"/>
  <c r="K7012" i="6"/>
  <c r="J7013" i="6"/>
  <c r="K7013" i="6"/>
  <c r="J7014" i="6"/>
  <c r="K7014" i="6"/>
  <c r="J7015" i="6"/>
  <c r="K7015" i="6"/>
  <c r="J7016" i="6"/>
  <c r="K7016" i="6"/>
  <c r="J7017" i="6"/>
  <c r="K7017" i="6"/>
  <c r="J7018" i="6"/>
  <c r="K7018" i="6"/>
  <c r="J7019" i="6"/>
  <c r="K7019" i="6"/>
  <c r="J7020" i="6"/>
  <c r="K7020" i="6"/>
  <c r="J7021" i="6"/>
  <c r="K7021" i="6"/>
  <c r="J7022" i="6"/>
  <c r="K7022" i="6"/>
  <c r="J7023" i="6"/>
  <c r="K7023" i="6"/>
  <c r="J7024" i="6"/>
  <c r="K7024" i="6"/>
  <c r="J7025" i="6"/>
  <c r="K7025" i="6"/>
  <c r="J7026" i="6"/>
  <c r="K7026" i="6"/>
  <c r="J7027" i="6"/>
  <c r="K7027" i="6"/>
  <c r="J7028" i="6"/>
  <c r="K7028" i="6"/>
  <c r="J7029" i="6"/>
  <c r="K7029" i="6"/>
  <c r="J7030" i="6"/>
  <c r="K7030" i="6"/>
  <c r="J7031" i="6"/>
  <c r="K7031" i="6"/>
  <c r="J7032" i="6"/>
  <c r="K7032" i="6"/>
  <c r="J7033" i="6"/>
  <c r="K7033" i="6"/>
  <c r="J7034" i="6"/>
  <c r="K7034" i="6"/>
  <c r="J7035" i="6"/>
  <c r="K7035" i="6"/>
  <c r="J7036" i="6"/>
  <c r="K7036" i="6"/>
  <c r="J7037" i="6"/>
  <c r="K7037" i="6"/>
  <c r="J7038" i="6"/>
  <c r="K7038" i="6"/>
  <c r="J7039" i="6"/>
  <c r="K7039" i="6"/>
  <c r="J7040" i="6"/>
  <c r="K7040" i="6"/>
  <c r="J7041" i="6"/>
  <c r="K7041" i="6"/>
  <c r="J7042" i="6"/>
  <c r="K7042" i="6"/>
  <c r="J7043" i="6"/>
  <c r="K7043" i="6"/>
  <c r="J7044" i="6"/>
  <c r="K7044" i="6"/>
  <c r="J7045" i="6"/>
  <c r="K7045" i="6"/>
  <c r="J7046" i="6"/>
  <c r="K7046" i="6"/>
  <c r="J7047" i="6"/>
  <c r="K7047" i="6"/>
  <c r="J7048" i="6"/>
  <c r="K7048" i="6"/>
  <c r="J7049" i="6"/>
  <c r="K7049" i="6"/>
  <c r="J7050" i="6"/>
  <c r="K7050" i="6"/>
  <c r="J7051" i="6"/>
  <c r="K7051" i="6"/>
  <c r="J7052" i="6"/>
  <c r="K7052" i="6"/>
  <c r="J7053" i="6"/>
  <c r="K7053" i="6"/>
  <c r="J7054" i="6"/>
  <c r="K7054" i="6"/>
  <c r="J7055" i="6"/>
  <c r="K7055" i="6"/>
  <c r="J7056" i="6"/>
  <c r="K7056" i="6"/>
  <c r="J7057" i="6"/>
  <c r="K7057" i="6"/>
  <c r="J7058" i="6"/>
  <c r="K7058" i="6"/>
  <c r="J7059" i="6"/>
  <c r="K7059" i="6"/>
  <c r="J7060" i="6"/>
  <c r="K7060" i="6"/>
  <c r="J7061" i="6"/>
  <c r="K7061" i="6"/>
  <c r="J7062" i="6"/>
  <c r="K7062" i="6"/>
  <c r="J7063" i="6"/>
  <c r="K7063" i="6"/>
  <c r="J7064" i="6"/>
  <c r="K7064" i="6"/>
  <c r="J7065" i="6"/>
  <c r="K7065" i="6"/>
  <c r="J7066" i="6"/>
  <c r="K7066" i="6"/>
  <c r="J7067" i="6"/>
  <c r="K7067" i="6"/>
  <c r="J7068" i="6"/>
  <c r="K7068" i="6"/>
  <c r="J7069" i="6"/>
  <c r="K7069" i="6"/>
  <c r="J7070" i="6"/>
  <c r="K7070" i="6"/>
  <c r="J7071" i="6"/>
  <c r="K7071" i="6"/>
  <c r="J7072" i="6"/>
  <c r="K7072" i="6"/>
  <c r="J7073" i="6"/>
  <c r="K7073" i="6"/>
  <c r="J7074" i="6"/>
  <c r="K7074" i="6"/>
  <c r="J7075" i="6"/>
  <c r="K7075" i="6"/>
  <c r="J7076" i="6"/>
  <c r="K7076" i="6"/>
  <c r="J7077" i="6"/>
  <c r="K7077" i="6"/>
  <c r="J7078" i="6"/>
  <c r="K7078" i="6"/>
  <c r="J7079" i="6"/>
  <c r="K7079" i="6"/>
  <c r="J7080" i="6"/>
  <c r="K7080" i="6"/>
  <c r="J7081" i="6"/>
  <c r="K7081" i="6"/>
  <c r="J7082" i="6"/>
  <c r="K7082" i="6"/>
  <c r="J7083" i="6"/>
  <c r="K7083" i="6"/>
  <c r="J7084" i="6"/>
  <c r="K7084" i="6"/>
  <c r="J7085" i="6"/>
  <c r="K7085" i="6"/>
  <c r="J7086" i="6"/>
  <c r="K7086" i="6"/>
  <c r="J7087" i="6"/>
  <c r="K7087" i="6"/>
  <c r="J7088" i="6"/>
  <c r="K7088" i="6"/>
  <c r="J7089" i="6"/>
  <c r="K7089" i="6"/>
  <c r="J7090" i="6"/>
  <c r="K7090" i="6"/>
  <c r="J7091" i="6"/>
  <c r="K7091" i="6"/>
  <c r="J7092" i="6"/>
  <c r="K7092" i="6"/>
  <c r="J7093" i="6"/>
  <c r="K7093" i="6"/>
  <c r="J7094" i="6"/>
  <c r="K7094" i="6"/>
  <c r="J7095" i="6"/>
  <c r="K7095" i="6"/>
  <c r="J7096" i="6"/>
  <c r="K7096" i="6"/>
  <c r="J7097" i="6"/>
  <c r="K7097" i="6"/>
  <c r="J7098" i="6"/>
  <c r="K7098" i="6"/>
  <c r="J7099" i="6"/>
  <c r="K7099" i="6"/>
  <c r="J7100" i="6"/>
  <c r="K7100" i="6"/>
  <c r="J7101" i="6"/>
  <c r="K7101" i="6"/>
  <c r="J7102" i="6"/>
  <c r="K7102" i="6"/>
  <c r="J7103" i="6"/>
  <c r="K7103" i="6"/>
  <c r="J7104" i="6"/>
  <c r="K7104" i="6"/>
  <c r="J7105" i="6"/>
  <c r="K7105" i="6"/>
  <c r="J7106" i="6"/>
  <c r="K7106" i="6"/>
  <c r="J7107" i="6"/>
  <c r="K7107" i="6"/>
  <c r="J7108" i="6"/>
  <c r="K7108" i="6"/>
  <c r="J7109" i="6"/>
  <c r="K7109" i="6"/>
  <c r="J7110" i="6"/>
  <c r="K7110" i="6"/>
  <c r="J7111" i="6"/>
  <c r="K7111" i="6"/>
  <c r="J7112" i="6"/>
  <c r="K7112" i="6"/>
  <c r="J7113" i="6"/>
  <c r="K7113" i="6"/>
  <c r="J7114" i="6"/>
  <c r="K7114" i="6"/>
  <c r="J7115" i="6"/>
  <c r="K7115" i="6"/>
  <c r="J7116" i="6"/>
  <c r="K7116" i="6"/>
  <c r="J7117" i="6"/>
  <c r="K7117" i="6"/>
  <c r="J7118" i="6"/>
  <c r="K7118" i="6"/>
  <c r="J7119" i="6"/>
  <c r="K7119" i="6"/>
  <c r="J7120" i="6"/>
  <c r="K7120" i="6"/>
  <c r="J7121" i="6"/>
  <c r="K7121" i="6"/>
  <c r="J7122" i="6"/>
  <c r="K7122" i="6"/>
  <c r="J7123" i="6"/>
  <c r="K7123" i="6"/>
  <c r="J7124" i="6"/>
  <c r="K7124" i="6"/>
  <c r="J7125" i="6"/>
  <c r="K7125" i="6"/>
  <c r="J7126" i="6"/>
  <c r="K7126" i="6"/>
  <c r="J7127" i="6"/>
  <c r="K7127" i="6"/>
  <c r="J7128" i="6"/>
  <c r="K7128" i="6"/>
  <c r="J7129" i="6"/>
  <c r="K7129" i="6"/>
  <c r="J7130" i="6"/>
  <c r="K7130" i="6"/>
  <c r="J7131" i="6"/>
  <c r="K7131" i="6"/>
  <c r="J7132" i="6"/>
  <c r="K7132" i="6"/>
  <c r="J7133" i="6"/>
  <c r="K7133" i="6"/>
  <c r="J7134" i="6"/>
  <c r="K7134" i="6"/>
  <c r="J7135" i="6"/>
  <c r="K7135" i="6"/>
  <c r="J7136" i="6"/>
  <c r="K7136" i="6"/>
  <c r="J7137" i="6"/>
  <c r="K7137" i="6"/>
  <c r="J7138" i="6"/>
  <c r="K7138" i="6"/>
  <c r="J7139" i="6"/>
  <c r="K7139" i="6"/>
  <c r="J7140" i="6"/>
  <c r="K7140" i="6"/>
  <c r="J7141" i="6"/>
  <c r="K7141" i="6"/>
  <c r="J7142" i="6"/>
  <c r="K7142" i="6"/>
  <c r="J7143" i="6"/>
  <c r="K7143" i="6"/>
  <c r="J7144" i="6"/>
  <c r="K7144" i="6"/>
  <c r="J7145" i="6"/>
  <c r="K7145" i="6"/>
  <c r="J7146" i="6"/>
  <c r="K7146" i="6"/>
  <c r="J7147" i="6"/>
  <c r="K7147" i="6"/>
  <c r="J7148" i="6"/>
  <c r="K7148" i="6"/>
  <c r="J7149" i="6"/>
  <c r="K7149" i="6"/>
  <c r="J7150" i="6"/>
  <c r="K7150" i="6"/>
  <c r="J7151" i="6"/>
  <c r="K7151" i="6"/>
  <c r="J7152" i="6"/>
  <c r="K7152" i="6"/>
  <c r="J7153" i="6"/>
  <c r="K7153" i="6"/>
  <c r="J7154" i="6"/>
  <c r="K7154" i="6"/>
  <c r="J7155" i="6"/>
  <c r="K7155" i="6"/>
  <c r="J7156" i="6"/>
  <c r="K7156" i="6"/>
  <c r="J7157" i="6"/>
  <c r="K7157" i="6"/>
  <c r="J7158" i="6"/>
  <c r="K7158" i="6"/>
  <c r="J7159" i="6"/>
  <c r="K7159" i="6"/>
  <c r="J7160" i="6"/>
  <c r="K7160" i="6"/>
  <c r="J7161" i="6"/>
  <c r="K7161" i="6"/>
  <c r="J7162" i="6"/>
  <c r="K7162" i="6"/>
  <c r="J7163" i="6"/>
  <c r="K7163" i="6"/>
  <c r="J7164" i="6"/>
  <c r="K7164" i="6"/>
  <c r="J7165" i="6"/>
  <c r="K7165" i="6"/>
  <c r="J7166" i="6"/>
  <c r="K7166" i="6"/>
  <c r="J7167" i="6"/>
  <c r="K7167" i="6"/>
  <c r="J7168" i="6"/>
  <c r="K7168" i="6"/>
  <c r="J7169" i="6"/>
  <c r="K7169" i="6"/>
  <c r="J7170" i="6"/>
  <c r="K7170" i="6"/>
  <c r="J7171" i="6"/>
  <c r="K7171" i="6"/>
  <c r="J7172" i="6"/>
  <c r="K7172" i="6"/>
  <c r="J7173" i="6"/>
  <c r="K7173" i="6"/>
  <c r="J7174" i="6"/>
  <c r="K7174" i="6"/>
  <c r="J7175" i="6"/>
  <c r="K7175" i="6"/>
  <c r="J7176" i="6"/>
  <c r="K7176" i="6"/>
  <c r="J7177" i="6"/>
  <c r="K7177" i="6"/>
  <c r="J7178" i="6"/>
  <c r="K7178" i="6"/>
  <c r="J7179" i="6"/>
  <c r="K7179" i="6"/>
  <c r="J7180" i="6"/>
  <c r="K7180" i="6"/>
  <c r="J7181" i="6"/>
  <c r="K7181" i="6"/>
  <c r="J7182" i="6"/>
  <c r="K7182" i="6"/>
  <c r="J7183" i="6"/>
  <c r="K7183" i="6"/>
  <c r="J7184" i="6"/>
  <c r="K7184" i="6"/>
  <c r="J7185" i="6"/>
  <c r="K7185" i="6"/>
  <c r="J7186" i="6"/>
  <c r="K7186" i="6"/>
  <c r="J7187" i="6"/>
  <c r="K7187" i="6"/>
  <c r="J7188" i="6"/>
  <c r="K7188" i="6"/>
  <c r="J7189" i="6"/>
  <c r="K7189" i="6"/>
  <c r="J7190" i="6"/>
  <c r="K7190" i="6"/>
  <c r="J7191" i="6"/>
  <c r="K7191" i="6"/>
  <c r="J7192" i="6"/>
  <c r="K7192" i="6"/>
  <c r="J7193" i="6"/>
  <c r="K7193" i="6"/>
  <c r="J7194" i="6"/>
  <c r="K7194" i="6"/>
  <c r="J7195" i="6"/>
  <c r="K7195" i="6"/>
  <c r="J7196" i="6"/>
  <c r="K7196" i="6"/>
  <c r="J7197" i="6"/>
  <c r="K7197" i="6"/>
  <c r="J7198" i="6"/>
  <c r="K7198" i="6"/>
  <c r="J7199" i="6"/>
  <c r="K7199" i="6"/>
  <c r="J7200" i="6"/>
  <c r="K7200" i="6"/>
  <c r="J7201" i="6"/>
  <c r="K7201" i="6"/>
  <c r="J7202" i="6"/>
  <c r="K7202" i="6"/>
  <c r="J7203" i="6"/>
  <c r="K7203" i="6"/>
  <c r="J7204" i="6"/>
  <c r="K7204" i="6"/>
  <c r="J7205" i="6"/>
  <c r="K7205" i="6"/>
  <c r="J7206" i="6"/>
  <c r="K7206" i="6"/>
  <c r="J7207" i="6"/>
  <c r="K7207" i="6"/>
  <c r="J7208" i="6"/>
  <c r="K7208" i="6"/>
  <c r="J7209" i="6"/>
  <c r="K7209" i="6"/>
  <c r="J7210" i="6"/>
  <c r="K7210" i="6"/>
  <c r="J7211" i="6"/>
  <c r="K7211" i="6"/>
  <c r="J7212" i="6"/>
  <c r="K7212" i="6"/>
  <c r="J7213" i="6"/>
  <c r="K7213" i="6"/>
  <c r="J7214" i="6"/>
  <c r="K7214" i="6"/>
  <c r="J7215" i="6"/>
  <c r="K7215" i="6"/>
  <c r="J7216" i="6"/>
  <c r="K7216" i="6"/>
  <c r="J7217" i="6"/>
  <c r="K7217" i="6"/>
  <c r="J7218" i="6"/>
  <c r="K7218" i="6"/>
  <c r="J7219" i="6"/>
  <c r="K7219" i="6"/>
  <c r="J7220" i="6"/>
  <c r="K7220" i="6"/>
  <c r="J7221" i="6"/>
  <c r="K7221" i="6"/>
  <c r="J7222" i="6"/>
  <c r="K7222" i="6"/>
  <c r="J7223" i="6"/>
  <c r="K7223" i="6"/>
  <c r="J7224" i="6"/>
  <c r="K7224" i="6"/>
  <c r="J7225" i="6"/>
  <c r="K7225" i="6"/>
  <c r="J7226" i="6"/>
  <c r="K7226" i="6"/>
  <c r="J7227" i="6"/>
  <c r="K7227" i="6"/>
  <c r="J7228" i="6"/>
  <c r="K7228" i="6"/>
  <c r="J7229" i="6"/>
  <c r="K7229" i="6"/>
  <c r="J7230" i="6"/>
  <c r="K7230" i="6"/>
  <c r="J7231" i="6"/>
  <c r="K7231" i="6"/>
  <c r="J7232" i="6"/>
  <c r="K7232" i="6"/>
  <c r="J7233" i="6"/>
  <c r="K7233" i="6"/>
  <c r="J7234" i="6"/>
  <c r="K7234" i="6"/>
  <c r="J7235" i="6"/>
  <c r="K7235" i="6"/>
  <c r="J7236" i="6"/>
  <c r="K7236" i="6"/>
  <c r="J7237" i="6"/>
  <c r="K7237" i="6"/>
  <c r="J7238" i="6"/>
  <c r="K7238" i="6"/>
  <c r="J7239" i="6"/>
  <c r="K7239" i="6"/>
  <c r="J7240" i="6"/>
  <c r="K7240" i="6"/>
  <c r="J7241" i="6"/>
  <c r="K7241" i="6"/>
  <c r="J7242" i="6"/>
  <c r="K7242" i="6"/>
  <c r="J7243" i="6"/>
  <c r="K7243" i="6"/>
  <c r="J7244" i="6"/>
  <c r="K7244" i="6"/>
  <c r="J7245" i="6"/>
  <c r="K7245" i="6"/>
  <c r="J7246" i="6"/>
  <c r="K7246" i="6"/>
  <c r="J7247" i="6"/>
  <c r="K7247" i="6"/>
  <c r="J7248" i="6"/>
  <c r="K7248" i="6"/>
  <c r="J7249" i="6"/>
  <c r="K7249" i="6"/>
  <c r="J7250" i="6"/>
  <c r="K7250" i="6"/>
  <c r="J7251" i="6"/>
  <c r="K7251" i="6"/>
  <c r="J7252" i="6"/>
  <c r="K7252" i="6"/>
  <c r="J7253" i="6"/>
  <c r="K7253" i="6"/>
  <c r="J7254" i="6"/>
  <c r="K7254" i="6"/>
  <c r="J7255" i="6"/>
  <c r="K7255" i="6"/>
  <c r="J7256" i="6"/>
  <c r="K7256" i="6"/>
  <c r="J7257" i="6"/>
  <c r="K7257" i="6"/>
  <c r="J7258" i="6"/>
  <c r="K7258" i="6"/>
  <c r="J7259" i="6"/>
  <c r="K7259" i="6"/>
  <c r="J7260" i="6"/>
  <c r="K7260" i="6"/>
  <c r="J7261" i="6"/>
  <c r="K7261" i="6"/>
  <c r="J7262" i="6"/>
  <c r="K7262" i="6"/>
  <c r="J7263" i="6"/>
  <c r="K7263" i="6"/>
  <c r="J7264" i="6"/>
  <c r="K7264" i="6"/>
  <c r="J7265" i="6"/>
  <c r="K7265" i="6"/>
  <c r="J7266" i="6"/>
  <c r="K7266" i="6"/>
  <c r="J7267" i="6"/>
  <c r="K7267" i="6"/>
  <c r="J7268" i="6"/>
  <c r="K7268" i="6"/>
  <c r="J7269" i="6"/>
  <c r="K7269" i="6"/>
  <c r="J7270" i="6"/>
  <c r="K7270" i="6"/>
  <c r="J7271" i="6"/>
  <c r="K7271" i="6"/>
  <c r="J7272" i="6"/>
  <c r="K7272" i="6"/>
  <c r="J7273" i="6"/>
  <c r="K7273" i="6"/>
  <c r="J7274" i="6"/>
  <c r="K7274" i="6"/>
  <c r="J7275" i="6"/>
  <c r="K7275" i="6"/>
  <c r="J7276" i="6"/>
  <c r="K7276" i="6"/>
  <c r="J7277" i="6"/>
  <c r="K7277" i="6"/>
  <c r="J7278" i="6"/>
  <c r="K7278" i="6"/>
  <c r="J7279" i="6"/>
  <c r="K7279" i="6"/>
  <c r="J7280" i="6"/>
  <c r="K7280" i="6"/>
  <c r="J7281" i="6"/>
  <c r="K7281" i="6"/>
  <c r="J7282" i="6"/>
  <c r="K7282" i="6"/>
  <c r="J7283" i="6"/>
  <c r="K7283" i="6"/>
  <c r="J7284" i="6"/>
  <c r="K7284" i="6"/>
  <c r="J7285" i="6"/>
  <c r="K7285" i="6"/>
  <c r="J7286" i="6"/>
  <c r="K7286" i="6"/>
  <c r="J7287" i="6"/>
  <c r="K7287" i="6"/>
  <c r="J7288" i="6"/>
  <c r="K7288" i="6"/>
  <c r="J7289" i="6"/>
  <c r="K7289" i="6"/>
  <c r="J7290" i="6"/>
  <c r="K7290" i="6"/>
  <c r="J7291" i="6"/>
  <c r="K7291" i="6"/>
  <c r="J7292" i="6"/>
  <c r="K7292" i="6"/>
  <c r="J7293" i="6"/>
  <c r="K7293" i="6"/>
  <c r="J7294" i="6"/>
  <c r="K7294" i="6"/>
  <c r="J7295" i="6"/>
  <c r="K7295" i="6"/>
  <c r="J7296" i="6"/>
  <c r="K7296" i="6"/>
  <c r="J7297" i="6"/>
  <c r="K7297" i="6"/>
  <c r="J7298" i="6"/>
  <c r="K7298" i="6"/>
  <c r="J7299" i="6"/>
  <c r="K7299" i="6"/>
  <c r="J7300" i="6"/>
  <c r="K7300" i="6"/>
  <c r="J7301" i="6"/>
  <c r="K7301" i="6"/>
  <c r="J7302" i="6"/>
  <c r="K7302" i="6"/>
  <c r="J7303" i="6"/>
  <c r="K7303" i="6"/>
  <c r="J7304" i="6"/>
  <c r="K7304" i="6"/>
  <c r="J7305" i="6"/>
  <c r="K7305" i="6"/>
  <c r="J7306" i="6"/>
  <c r="K7306" i="6"/>
  <c r="J7307" i="6"/>
  <c r="K7307" i="6"/>
  <c r="J7308" i="6"/>
  <c r="K7308" i="6"/>
  <c r="J7309" i="6"/>
  <c r="K7309" i="6"/>
  <c r="J7310" i="6"/>
  <c r="K7310" i="6"/>
  <c r="J7311" i="6"/>
  <c r="K7311" i="6"/>
  <c r="J7312" i="6"/>
  <c r="K7312" i="6"/>
  <c r="J7313" i="6"/>
  <c r="K7313" i="6"/>
  <c r="J7314" i="6"/>
  <c r="K7314" i="6"/>
  <c r="J7315" i="6"/>
  <c r="K7315" i="6"/>
  <c r="J7316" i="6"/>
  <c r="K7316" i="6"/>
  <c r="J7317" i="6"/>
  <c r="K7317" i="6"/>
  <c r="J7318" i="6"/>
  <c r="K7318" i="6"/>
  <c r="J7319" i="6"/>
  <c r="K7319" i="6"/>
  <c r="J7320" i="6"/>
  <c r="K7320" i="6"/>
  <c r="J7321" i="6"/>
  <c r="K7321" i="6"/>
  <c r="J7322" i="6"/>
  <c r="K7322" i="6"/>
  <c r="J7323" i="6"/>
  <c r="K7323" i="6"/>
  <c r="J7324" i="6"/>
  <c r="K7324" i="6"/>
  <c r="J7325" i="6"/>
  <c r="K7325" i="6"/>
  <c r="J7326" i="6"/>
  <c r="K7326" i="6"/>
  <c r="J7327" i="6"/>
  <c r="K7327" i="6"/>
  <c r="J7328" i="6"/>
  <c r="K7328" i="6"/>
  <c r="J7329" i="6"/>
  <c r="K7329" i="6"/>
  <c r="J7330" i="6"/>
  <c r="K7330" i="6"/>
  <c r="J7331" i="6"/>
  <c r="K7331" i="6"/>
  <c r="J7332" i="6"/>
  <c r="K7332" i="6"/>
  <c r="J7333" i="6"/>
  <c r="K7333" i="6"/>
  <c r="J7334" i="6"/>
  <c r="K7334" i="6"/>
  <c r="J7335" i="6"/>
  <c r="K7335" i="6"/>
  <c r="J7336" i="6"/>
  <c r="K7336" i="6"/>
  <c r="J7337" i="6"/>
  <c r="K7337" i="6"/>
  <c r="J7338" i="6"/>
  <c r="K7338" i="6"/>
  <c r="J7339" i="6"/>
  <c r="K7339" i="6"/>
  <c r="J7340" i="6"/>
  <c r="K7340" i="6"/>
  <c r="J7341" i="6"/>
  <c r="K7341" i="6"/>
  <c r="J7342" i="6"/>
  <c r="K7342" i="6"/>
  <c r="J7343" i="6"/>
  <c r="K7343" i="6"/>
  <c r="J7344" i="6"/>
  <c r="K7344" i="6"/>
  <c r="J7345" i="6"/>
  <c r="K7345" i="6"/>
  <c r="J7346" i="6"/>
  <c r="K7346" i="6"/>
  <c r="J7347" i="6"/>
  <c r="K7347" i="6"/>
  <c r="J7348" i="6"/>
  <c r="K7348" i="6"/>
  <c r="J7349" i="6"/>
  <c r="K7349" i="6"/>
  <c r="J7350" i="6"/>
  <c r="K7350" i="6"/>
  <c r="J7351" i="6"/>
  <c r="K7351" i="6"/>
  <c r="J7352" i="6"/>
  <c r="K7352" i="6"/>
  <c r="J7353" i="6"/>
  <c r="K7353" i="6"/>
  <c r="J7354" i="6"/>
  <c r="K7354" i="6"/>
  <c r="J7355" i="6"/>
  <c r="K7355" i="6"/>
  <c r="J7356" i="6"/>
  <c r="K7356" i="6"/>
  <c r="J7357" i="6"/>
  <c r="K7357" i="6"/>
  <c r="J7358" i="6"/>
  <c r="K7358" i="6"/>
  <c r="J7359" i="6"/>
  <c r="K7359" i="6"/>
  <c r="J7360" i="6"/>
  <c r="K7360" i="6"/>
  <c r="J7361" i="6"/>
  <c r="K7361" i="6"/>
  <c r="J7362" i="6"/>
  <c r="K7362" i="6"/>
  <c r="J7363" i="6"/>
  <c r="K7363" i="6"/>
  <c r="J7364" i="6"/>
  <c r="K7364" i="6"/>
  <c r="J7365" i="6"/>
  <c r="K7365" i="6"/>
  <c r="J7366" i="6"/>
  <c r="K7366" i="6"/>
  <c r="J7367" i="6"/>
  <c r="K7367" i="6"/>
  <c r="J7368" i="6"/>
  <c r="K7368" i="6"/>
  <c r="J7369" i="6"/>
  <c r="K7369" i="6"/>
  <c r="J7370" i="6"/>
  <c r="K7370" i="6"/>
  <c r="J7371" i="6"/>
  <c r="K7371" i="6"/>
  <c r="J7372" i="6"/>
  <c r="K7372" i="6"/>
  <c r="J7373" i="6"/>
  <c r="K7373" i="6"/>
  <c r="J7374" i="6"/>
  <c r="K7374" i="6"/>
  <c r="J7375" i="6"/>
  <c r="K7375" i="6"/>
  <c r="J7376" i="6"/>
  <c r="K7376" i="6"/>
  <c r="J7377" i="6"/>
  <c r="K7377" i="6"/>
  <c r="J7378" i="6"/>
  <c r="K7378" i="6"/>
  <c r="J7379" i="6"/>
  <c r="K7379" i="6"/>
  <c r="J7380" i="6"/>
  <c r="K7380" i="6"/>
  <c r="J7381" i="6"/>
  <c r="K7381" i="6"/>
  <c r="J7382" i="6"/>
  <c r="K7382" i="6"/>
  <c r="J7383" i="6"/>
  <c r="K7383" i="6"/>
  <c r="J7384" i="6"/>
  <c r="K7384" i="6"/>
  <c r="J7385" i="6"/>
  <c r="K7385" i="6"/>
  <c r="J7386" i="6"/>
  <c r="K7386" i="6"/>
  <c r="J7387" i="6"/>
  <c r="K7387" i="6"/>
  <c r="J7388" i="6"/>
  <c r="K7388" i="6"/>
  <c r="J7389" i="6"/>
  <c r="K7389" i="6"/>
  <c r="J7390" i="6"/>
  <c r="K7390" i="6"/>
  <c r="J7391" i="6"/>
  <c r="K7391" i="6"/>
  <c r="J7392" i="6"/>
  <c r="K7392" i="6"/>
  <c r="J7393" i="6"/>
  <c r="K7393" i="6"/>
  <c r="J7394" i="6"/>
  <c r="K7394" i="6"/>
  <c r="J7395" i="6"/>
  <c r="K7395" i="6"/>
  <c r="J7396" i="6"/>
  <c r="K7396" i="6"/>
  <c r="J7397" i="6"/>
  <c r="K7397" i="6"/>
  <c r="J7398" i="6"/>
  <c r="K7398" i="6"/>
  <c r="J7399" i="6"/>
  <c r="K7399" i="6"/>
  <c r="J7400" i="6"/>
  <c r="K7400" i="6"/>
  <c r="J7401" i="6"/>
  <c r="K7401" i="6"/>
  <c r="J7402" i="6"/>
  <c r="K7402" i="6"/>
  <c r="J7403" i="6"/>
  <c r="K7403" i="6"/>
  <c r="J7404" i="6"/>
  <c r="K7404" i="6"/>
  <c r="J7405" i="6"/>
  <c r="K7405" i="6"/>
  <c r="J7406" i="6"/>
  <c r="K7406" i="6"/>
  <c r="J7407" i="6"/>
  <c r="K7407" i="6"/>
  <c r="J7408" i="6"/>
  <c r="K7408" i="6"/>
  <c r="J7409" i="6"/>
  <c r="K7409" i="6"/>
  <c r="J7410" i="6"/>
  <c r="K7410" i="6"/>
  <c r="J7411" i="6"/>
  <c r="K7411" i="6"/>
  <c r="J7412" i="6"/>
  <c r="K7412" i="6"/>
  <c r="J7413" i="6"/>
  <c r="K7413" i="6"/>
  <c r="J7414" i="6"/>
  <c r="K7414" i="6"/>
  <c r="J7415" i="6"/>
  <c r="K7415" i="6"/>
  <c r="J7416" i="6"/>
  <c r="K7416" i="6"/>
  <c r="J7417" i="6"/>
  <c r="K7417" i="6"/>
  <c r="J7418" i="6"/>
  <c r="K7418" i="6"/>
  <c r="J7419" i="6"/>
  <c r="K7419" i="6"/>
  <c r="J7420" i="6"/>
  <c r="K7420" i="6"/>
  <c r="J7421" i="6"/>
  <c r="K7421" i="6"/>
  <c r="J7422" i="6"/>
  <c r="K7422" i="6"/>
  <c r="J7423" i="6"/>
  <c r="K7423" i="6"/>
  <c r="J7424" i="6"/>
  <c r="K7424" i="6"/>
  <c r="J7425" i="6"/>
  <c r="K7425" i="6"/>
  <c r="J7426" i="6"/>
  <c r="K7426" i="6"/>
  <c r="J7427" i="6"/>
  <c r="K7427" i="6"/>
  <c r="J7428" i="6"/>
  <c r="K7428" i="6"/>
  <c r="J7429" i="6"/>
  <c r="K7429" i="6"/>
  <c r="J7430" i="6"/>
  <c r="K7430" i="6"/>
  <c r="J7431" i="6"/>
  <c r="K7431" i="6"/>
  <c r="J7432" i="6"/>
  <c r="K7432" i="6"/>
  <c r="J7433" i="6"/>
  <c r="K7433" i="6"/>
  <c r="J7434" i="6"/>
  <c r="K7434" i="6"/>
  <c r="J7435" i="6"/>
  <c r="K7435" i="6"/>
  <c r="J7436" i="6"/>
  <c r="K7436" i="6"/>
  <c r="J7437" i="6"/>
  <c r="K7437" i="6"/>
  <c r="J7438" i="6"/>
  <c r="K7438" i="6"/>
  <c r="J7439" i="6"/>
  <c r="K7439" i="6"/>
  <c r="J7440" i="6"/>
  <c r="K7440" i="6"/>
  <c r="J7441" i="6"/>
  <c r="K7441" i="6"/>
  <c r="J7442" i="6"/>
  <c r="K7442" i="6"/>
  <c r="J7443" i="6"/>
  <c r="K7443" i="6"/>
  <c r="J7444" i="6"/>
  <c r="K7444" i="6"/>
  <c r="J7445" i="6"/>
  <c r="K7445" i="6"/>
  <c r="J7446" i="6"/>
  <c r="K7446" i="6"/>
  <c r="J7447" i="6"/>
  <c r="K7447" i="6"/>
  <c r="J7448" i="6"/>
  <c r="K7448" i="6"/>
  <c r="J7449" i="6"/>
  <c r="K7449" i="6"/>
  <c r="J7450" i="6"/>
  <c r="K7450" i="6"/>
  <c r="J7451" i="6"/>
  <c r="K7451" i="6"/>
  <c r="J7452" i="6"/>
  <c r="K7452" i="6"/>
  <c r="J7453" i="6"/>
  <c r="K7453" i="6"/>
  <c r="J7454" i="6"/>
  <c r="K7454" i="6"/>
  <c r="J7455" i="6"/>
  <c r="K7455" i="6"/>
  <c r="J7456" i="6"/>
  <c r="K7456" i="6"/>
  <c r="J7457" i="6"/>
  <c r="K7457" i="6"/>
  <c r="J7458" i="6"/>
  <c r="K7458" i="6"/>
  <c r="J7459" i="6"/>
  <c r="K7459" i="6"/>
  <c r="J7460" i="6"/>
  <c r="K7460" i="6"/>
  <c r="J7461" i="6"/>
  <c r="K7461" i="6"/>
  <c r="J7462" i="6"/>
  <c r="K7462" i="6"/>
  <c r="J7463" i="6"/>
  <c r="K7463" i="6"/>
  <c r="J7464" i="6"/>
  <c r="K7464" i="6"/>
  <c r="J7465" i="6"/>
  <c r="K7465" i="6"/>
  <c r="J7466" i="6"/>
  <c r="K7466" i="6"/>
  <c r="J7467" i="6"/>
  <c r="K7467" i="6"/>
  <c r="J7468" i="6"/>
  <c r="K7468" i="6"/>
  <c r="J7469" i="6"/>
  <c r="K7469" i="6"/>
  <c r="J7470" i="6"/>
  <c r="K7470" i="6"/>
  <c r="J7471" i="6"/>
  <c r="K7471" i="6"/>
  <c r="J7472" i="6"/>
  <c r="K7472" i="6"/>
  <c r="J7473" i="6"/>
  <c r="K7473" i="6"/>
  <c r="J7474" i="6"/>
  <c r="K7474" i="6"/>
  <c r="J7475" i="6"/>
  <c r="K7475" i="6"/>
  <c r="J7476" i="6"/>
  <c r="K7476" i="6"/>
  <c r="J7477" i="6"/>
  <c r="K7477" i="6"/>
  <c r="J7478" i="6"/>
  <c r="K7478" i="6"/>
  <c r="J7479" i="6"/>
  <c r="K7479" i="6"/>
  <c r="J7480" i="6"/>
  <c r="K7480" i="6"/>
  <c r="J7481" i="6"/>
  <c r="K7481" i="6"/>
  <c r="J7482" i="6"/>
  <c r="K7482" i="6"/>
  <c r="J7483" i="6"/>
  <c r="K7483" i="6"/>
  <c r="J7484" i="6"/>
  <c r="K7484" i="6"/>
  <c r="J7485" i="6"/>
  <c r="K7485" i="6"/>
  <c r="J7486" i="6"/>
  <c r="K7486" i="6"/>
  <c r="J7487" i="6"/>
  <c r="K7487" i="6"/>
  <c r="J7488" i="6"/>
  <c r="K7488" i="6"/>
  <c r="J7489" i="6"/>
  <c r="K7489" i="6"/>
  <c r="J7490" i="6"/>
  <c r="K7490" i="6"/>
  <c r="J7491" i="6"/>
  <c r="K7491" i="6"/>
  <c r="J7492" i="6"/>
  <c r="K7492" i="6"/>
  <c r="J7493" i="6"/>
  <c r="K7493" i="6"/>
  <c r="J7494" i="6"/>
  <c r="K7494" i="6"/>
  <c r="J7495" i="6"/>
  <c r="K7495" i="6"/>
  <c r="J7496" i="6"/>
  <c r="K7496" i="6"/>
  <c r="J7497" i="6"/>
  <c r="K7497" i="6"/>
  <c r="J7498" i="6"/>
  <c r="K7498" i="6"/>
  <c r="J7499" i="6"/>
  <c r="K7499" i="6"/>
  <c r="J7500" i="6"/>
  <c r="K7500" i="6"/>
  <c r="J7501" i="6"/>
  <c r="K7501" i="6"/>
  <c r="J7502" i="6"/>
  <c r="K7502" i="6"/>
  <c r="J7503" i="6"/>
  <c r="K7503" i="6"/>
  <c r="J7504" i="6"/>
  <c r="K7504" i="6"/>
  <c r="J7505" i="6"/>
  <c r="K7505" i="6"/>
  <c r="J7506" i="6"/>
  <c r="K7506" i="6"/>
  <c r="J7507" i="6"/>
  <c r="K7507" i="6"/>
  <c r="J7508" i="6"/>
  <c r="K7508" i="6"/>
  <c r="J7509" i="6"/>
  <c r="K7509" i="6"/>
  <c r="J7510" i="6"/>
  <c r="K7510" i="6"/>
  <c r="J7511" i="6"/>
  <c r="K7511" i="6"/>
  <c r="J7512" i="6"/>
  <c r="K7512" i="6"/>
  <c r="J7513" i="6"/>
  <c r="K7513" i="6"/>
  <c r="J7514" i="6"/>
  <c r="K7514" i="6"/>
  <c r="J7515" i="6"/>
  <c r="K7515" i="6"/>
  <c r="J7516" i="6"/>
  <c r="K7516" i="6"/>
  <c r="J7517" i="6"/>
  <c r="K7517" i="6"/>
  <c r="J7518" i="6"/>
  <c r="K7518" i="6"/>
  <c r="J7519" i="6"/>
  <c r="K7519" i="6"/>
  <c r="J7520" i="6"/>
  <c r="K7520" i="6"/>
  <c r="J7521" i="6"/>
  <c r="K7521" i="6"/>
  <c r="J7522" i="6"/>
  <c r="K7522" i="6"/>
  <c r="J7523" i="6"/>
  <c r="K7523" i="6"/>
  <c r="J7524" i="6"/>
  <c r="K7524" i="6"/>
  <c r="J7525" i="6"/>
  <c r="K7525" i="6"/>
  <c r="J7526" i="6"/>
  <c r="K7526" i="6"/>
  <c r="J7527" i="6"/>
  <c r="K7527" i="6"/>
  <c r="J7528" i="6"/>
  <c r="K7528" i="6"/>
  <c r="J7529" i="6"/>
  <c r="K7529" i="6"/>
  <c r="J7530" i="6"/>
  <c r="K7530" i="6"/>
  <c r="J7531" i="6"/>
  <c r="K7531" i="6"/>
  <c r="J7532" i="6"/>
  <c r="K7532" i="6"/>
  <c r="J7533" i="6"/>
  <c r="K7533" i="6"/>
  <c r="J7534" i="6"/>
  <c r="K7534" i="6"/>
  <c r="J7535" i="6"/>
  <c r="K7535" i="6"/>
  <c r="J7536" i="6"/>
  <c r="K7536" i="6"/>
  <c r="J7537" i="6"/>
  <c r="K7537" i="6"/>
  <c r="J7538" i="6"/>
  <c r="K7538" i="6"/>
  <c r="J7539" i="6"/>
  <c r="K7539" i="6"/>
  <c r="J7540" i="6"/>
  <c r="K7540" i="6"/>
  <c r="J7541" i="6"/>
  <c r="K7541" i="6"/>
  <c r="J7542" i="6"/>
  <c r="K7542" i="6"/>
  <c r="J7543" i="6"/>
  <c r="K7543" i="6"/>
  <c r="J7544" i="6"/>
  <c r="K7544" i="6"/>
  <c r="J7545" i="6"/>
  <c r="K7545" i="6"/>
  <c r="J7546" i="6"/>
  <c r="K7546" i="6"/>
  <c r="J7547" i="6"/>
  <c r="K7547" i="6"/>
  <c r="J7548" i="6"/>
  <c r="K7548" i="6"/>
  <c r="J7549" i="6"/>
  <c r="K7549" i="6"/>
  <c r="J7550" i="6"/>
  <c r="K7550" i="6"/>
  <c r="J7551" i="6"/>
  <c r="K7551" i="6"/>
  <c r="J7552" i="6"/>
  <c r="K7552" i="6"/>
  <c r="J7553" i="6"/>
  <c r="K7553" i="6"/>
  <c r="J7554" i="6"/>
  <c r="K7554" i="6"/>
  <c r="J7555" i="6"/>
  <c r="K7555" i="6"/>
  <c r="J7556" i="6"/>
  <c r="K7556" i="6"/>
  <c r="J7557" i="6"/>
  <c r="K7557" i="6"/>
  <c r="J7558" i="6"/>
  <c r="K7558" i="6"/>
  <c r="J7559" i="6"/>
  <c r="K7559" i="6"/>
  <c r="J7560" i="6"/>
  <c r="K7560" i="6"/>
  <c r="J7561" i="6"/>
  <c r="K7561" i="6"/>
  <c r="J7562" i="6"/>
  <c r="K7562" i="6"/>
  <c r="J7563" i="6"/>
  <c r="K7563" i="6"/>
  <c r="J7564" i="6"/>
  <c r="K7564" i="6"/>
  <c r="J7565" i="6"/>
  <c r="K7565" i="6"/>
  <c r="J7566" i="6"/>
  <c r="K7566" i="6"/>
  <c r="J7567" i="6"/>
  <c r="K7567" i="6"/>
  <c r="J7568" i="6"/>
  <c r="K7568" i="6"/>
  <c r="J7569" i="6"/>
  <c r="K7569" i="6"/>
  <c r="J7570" i="6"/>
  <c r="K7570" i="6"/>
  <c r="J7571" i="6"/>
  <c r="K7571" i="6"/>
  <c r="J7572" i="6"/>
  <c r="K7572" i="6"/>
  <c r="J7573" i="6"/>
  <c r="K7573" i="6"/>
  <c r="J7574" i="6"/>
  <c r="K7574" i="6"/>
  <c r="J7575" i="6"/>
  <c r="K7575" i="6"/>
  <c r="J7576" i="6"/>
  <c r="K7576" i="6"/>
  <c r="J7577" i="6"/>
  <c r="K7577" i="6"/>
  <c r="J7578" i="6"/>
  <c r="K7578" i="6"/>
  <c r="J7579" i="6"/>
  <c r="K7579" i="6"/>
  <c r="J7580" i="6"/>
  <c r="K7580" i="6"/>
  <c r="J7581" i="6"/>
  <c r="K7581" i="6"/>
  <c r="J7582" i="6"/>
  <c r="K7582" i="6"/>
  <c r="J7583" i="6"/>
  <c r="K7583" i="6"/>
  <c r="J7584" i="6"/>
  <c r="K7584" i="6"/>
  <c r="J7585" i="6"/>
  <c r="K7585" i="6"/>
  <c r="J7586" i="6"/>
  <c r="K7586" i="6"/>
  <c r="J7587" i="6"/>
  <c r="K7587" i="6"/>
  <c r="J7588" i="6"/>
  <c r="K7588" i="6"/>
  <c r="J7589" i="6"/>
  <c r="K7589" i="6"/>
  <c r="J7590" i="6"/>
  <c r="K7590" i="6"/>
  <c r="J7591" i="6"/>
  <c r="K7591" i="6"/>
  <c r="J7592" i="6"/>
  <c r="K7592" i="6"/>
  <c r="J7593" i="6"/>
  <c r="K7593" i="6"/>
  <c r="J7594" i="6"/>
  <c r="K7594" i="6"/>
  <c r="J7595" i="6"/>
  <c r="K7595" i="6"/>
  <c r="J7596" i="6"/>
  <c r="K7596" i="6"/>
  <c r="J7597" i="6"/>
  <c r="K7597" i="6"/>
  <c r="J7598" i="6"/>
  <c r="K7598" i="6"/>
  <c r="J7599" i="6"/>
  <c r="K7599" i="6"/>
  <c r="J7600" i="6"/>
  <c r="K7600" i="6"/>
  <c r="J7601" i="6"/>
  <c r="K7601" i="6"/>
  <c r="J7602" i="6"/>
  <c r="K7602" i="6"/>
  <c r="J7603" i="6"/>
  <c r="K7603" i="6"/>
  <c r="J7604" i="6"/>
  <c r="K7604" i="6"/>
  <c r="J7605" i="6"/>
  <c r="K7605" i="6"/>
  <c r="J7606" i="6"/>
  <c r="K7606" i="6"/>
  <c r="J7607" i="6"/>
  <c r="K7607" i="6"/>
  <c r="J7608" i="6"/>
  <c r="K7608" i="6"/>
  <c r="J7609" i="6"/>
  <c r="K7609" i="6"/>
  <c r="J7610" i="6"/>
  <c r="K7610" i="6"/>
  <c r="J7611" i="6"/>
  <c r="K7611" i="6"/>
  <c r="J7612" i="6"/>
  <c r="K7612" i="6"/>
  <c r="J7613" i="6"/>
  <c r="K7613" i="6"/>
  <c r="J7614" i="6"/>
  <c r="K7614" i="6"/>
  <c r="J7615" i="6"/>
  <c r="K7615" i="6"/>
  <c r="J7616" i="6"/>
  <c r="K7616" i="6"/>
  <c r="J7617" i="6"/>
  <c r="K7617" i="6"/>
  <c r="J7618" i="6"/>
  <c r="K7618" i="6"/>
  <c r="J7619" i="6"/>
  <c r="K7619" i="6"/>
  <c r="J7620" i="6"/>
  <c r="K7620" i="6"/>
  <c r="J7621" i="6"/>
  <c r="K7621" i="6"/>
  <c r="J7622" i="6"/>
  <c r="K7622" i="6"/>
  <c r="J7623" i="6"/>
  <c r="K7623" i="6"/>
  <c r="J7624" i="6"/>
  <c r="K7624" i="6"/>
  <c r="J7625" i="6"/>
  <c r="K7625" i="6"/>
  <c r="J7626" i="6"/>
  <c r="K7626" i="6"/>
  <c r="J7627" i="6"/>
  <c r="K7627" i="6"/>
  <c r="J7628" i="6"/>
  <c r="K7628" i="6"/>
  <c r="J7629" i="6"/>
  <c r="K7629" i="6"/>
  <c r="J7630" i="6"/>
  <c r="K7630" i="6"/>
  <c r="J7631" i="6"/>
  <c r="K7631" i="6"/>
  <c r="J7632" i="6"/>
  <c r="K7632" i="6"/>
  <c r="J7633" i="6"/>
  <c r="K7633" i="6"/>
  <c r="J7634" i="6"/>
  <c r="K7634" i="6"/>
  <c r="J7635" i="6"/>
  <c r="K7635" i="6"/>
  <c r="J7636" i="6"/>
  <c r="K7636" i="6"/>
  <c r="J7637" i="6"/>
  <c r="K7637" i="6"/>
  <c r="J7638" i="6"/>
  <c r="K7638" i="6"/>
  <c r="J7639" i="6"/>
  <c r="K7639" i="6"/>
  <c r="J7640" i="6"/>
  <c r="K7640" i="6"/>
  <c r="J7641" i="6"/>
  <c r="K7641" i="6"/>
  <c r="J7642" i="6"/>
  <c r="K7642" i="6"/>
  <c r="J7643" i="6"/>
  <c r="K7643" i="6"/>
  <c r="J7644" i="6"/>
  <c r="K7644" i="6"/>
  <c r="J7645" i="6"/>
  <c r="K7645" i="6"/>
  <c r="J7646" i="6"/>
  <c r="K7646" i="6"/>
  <c r="J7647" i="6"/>
  <c r="K7647" i="6"/>
  <c r="J7648" i="6"/>
  <c r="K7648" i="6"/>
  <c r="J7649" i="6"/>
  <c r="K7649" i="6"/>
  <c r="J7650" i="6"/>
  <c r="K7650" i="6"/>
  <c r="J7651" i="6"/>
  <c r="K7651" i="6"/>
  <c r="J7652" i="6"/>
  <c r="K7652" i="6"/>
  <c r="J7653" i="6"/>
  <c r="K7653" i="6"/>
  <c r="J7654" i="6"/>
  <c r="K7654" i="6"/>
  <c r="J7655" i="6"/>
  <c r="K7655" i="6"/>
  <c r="J7656" i="6"/>
  <c r="K7656" i="6"/>
  <c r="J7657" i="6"/>
  <c r="K7657" i="6"/>
  <c r="J7658" i="6"/>
  <c r="K7658" i="6"/>
  <c r="J7659" i="6"/>
  <c r="K7659" i="6"/>
  <c r="J7660" i="6"/>
  <c r="K7660" i="6"/>
  <c r="J7661" i="6"/>
  <c r="K7661" i="6"/>
  <c r="J7662" i="6"/>
  <c r="K7662" i="6"/>
  <c r="J7663" i="6"/>
  <c r="K7663" i="6"/>
  <c r="J7664" i="6"/>
  <c r="K7664" i="6"/>
  <c r="J7665" i="6"/>
  <c r="K7665" i="6"/>
  <c r="J7666" i="6"/>
  <c r="K7666" i="6"/>
  <c r="J7667" i="6"/>
  <c r="K7667" i="6"/>
  <c r="J7668" i="6"/>
  <c r="K7668" i="6"/>
  <c r="J7669" i="6"/>
  <c r="K7669" i="6"/>
  <c r="J7670" i="6"/>
  <c r="K7670" i="6"/>
  <c r="J7671" i="6"/>
  <c r="K7671" i="6"/>
  <c r="J7672" i="6"/>
  <c r="K7672" i="6"/>
  <c r="J7673" i="6"/>
  <c r="K7673" i="6"/>
  <c r="J7674" i="6"/>
  <c r="K7674" i="6"/>
  <c r="J7675" i="6"/>
  <c r="K7675" i="6"/>
  <c r="J7676" i="6"/>
  <c r="K7676" i="6"/>
  <c r="J7677" i="6"/>
  <c r="K7677" i="6"/>
  <c r="J7678" i="6"/>
  <c r="K7678" i="6"/>
  <c r="J7679" i="6"/>
  <c r="K7679" i="6"/>
  <c r="J7680" i="6"/>
  <c r="K7680" i="6"/>
  <c r="J7681" i="6"/>
  <c r="K7681" i="6"/>
  <c r="J7682" i="6"/>
  <c r="K7682" i="6"/>
  <c r="J7683" i="6"/>
  <c r="K7683" i="6"/>
  <c r="J7684" i="6"/>
  <c r="K7684" i="6"/>
  <c r="J7685" i="6"/>
  <c r="K7685" i="6"/>
  <c r="J7686" i="6"/>
  <c r="K7686" i="6"/>
  <c r="J7687" i="6"/>
  <c r="K7687" i="6"/>
  <c r="J7688" i="6"/>
  <c r="K7688" i="6"/>
  <c r="J7689" i="6"/>
  <c r="K7689" i="6"/>
  <c r="J7690" i="6"/>
  <c r="K7690" i="6"/>
  <c r="J7691" i="6"/>
  <c r="K7691" i="6"/>
  <c r="J7692" i="6"/>
  <c r="K7692" i="6"/>
  <c r="J7693" i="6"/>
  <c r="K7693" i="6"/>
  <c r="J7694" i="6"/>
  <c r="K7694" i="6"/>
  <c r="J7695" i="6"/>
  <c r="K7695" i="6"/>
  <c r="J7696" i="6"/>
  <c r="K7696" i="6"/>
  <c r="J7697" i="6"/>
  <c r="K7697" i="6"/>
  <c r="J7698" i="6"/>
  <c r="K7698" i="6"/>
  <c r="J7699" i="6"/>
  <c r="K7699" i="6"/>
  <c r="J7700" i="6"/>
  <c r="K7700" i="6"/>
  <c r="J7701" i="6"/>
  <c r="K7701" i="6"/>
  <c r="J7702" i="6"/>
  <c r="K7702" i="6"/>
  <c r="J7703" i="6"/>
  <c r="K7703" i="6"/>
  <c r="J7704" i="6"/>
  <c r="K7704" i="6"/>
  <c r="J7705" i="6"/>
  <c r="K7705" i="6"/>
  <c r="J7706" i="6"/>
  <c r="K7706" i="6"/>
  <c r="J7707" i="6"/>
  <c r="K7707" i="6"/>
  <c r="J7708" i="6"/>
  <c r="K7708" i="6"/>
  <c r="J7709" i="6"/>
  <c r="K7709" i="6"/>
  <c r="J7710" i="6"/>
  <c r="K7710" i="6"/>
  <c r="J7711" i="6"/>
  <c r="K7711" i="6"/>
  <c r="J7712" i="6"/>
  <c r="K7712" i="6"/>
  <c r="J7713" i="6"/>
  <c r="K7713" i="6"/>
  <c r="J7714" i="6"/>
  <c r="K7714" i="6"/>
  <c r="J7715" i="6"/>
  <c r="K7715" i="6"/>
  <c r="J7716" i="6"/>
  <c r="K7716" i="6"/>
  <c r="J7717" i="6"/>
  <c r="K7717" i="6"/>
  <c r="J7718" i="6"/>
  <c r="K7718" i="6"/>
  <c r="J7719" i="6"/>
  <c r="K7719" i="6"/>
  <c r="J7720" i="6"/>
  <c r="K7720" i="6"/>
  <c r="J7721" i="6"/>
  <c r="K7721" i="6"/>
  <c r="J7722" i="6"/>
  <c r="K7722" i="6"/>
  <c r="J7723" i="6"/>
  <c r="K7723" i="6"/>
  <c r="J7724" i="6"/>
  <c r="K7724" i="6"/>
  <c r="J7725" i="6"/>
  <c r="K7725" i="6"/>
  <c r="J7726" i="6"/>
  <c r="K7726" i="6"/>
  <c r="J7727" i="6"/>
  <c r="K7727" i="6"/>
  <c r="J7728" i="6"/>
  <c r="K7728" i="6"/>
  <c r="J7729" i="6"/>
  <c r="K7729" i="6"/>
  <c r="J7730" i="6"/>
  <c r="K7730" i="6"/>
  <c r="J7731" i="6"/>
  <c r="K7731" i="6"/>
  <c r="J7732" i="6"/>
  <c r="K7732" i="6"/>
  <c r="J7733" i="6"/>
  <c r="K7733" i="6"/>
  <c r="J7734" i="6"/>
  <c r="K7734" i="6"/>
  <c r="J7735" i="6"/>
  <c r="K7735" i="6"/>
  <c r="J7736" i="6"/>
  <c r="K7736" i="6"/>
  <c r="J7737" i="6"/>
  <c r="K7737" i="6"/>
  <c r="J7738" i="6"/>
  <c r="K7738" i="6"/>
  <c r="J7739" i="6"/>
  <c r="K7739" i="6"/>
  <c r="J7740" i="6"/>
  <c r="K7740" i="6"/>
  <c r="J7741" i="6"/>
  <c r="K7741" i="6"/>
  <c r="J7742" i="6"/>
  <c r="K7742" i="6"/>
  <c r="J7743" i="6"/>
  <c r="K7743" i="6"/>
  <c r="J7744" i="6"/>
  <c r="K7744" i="6"/>
  <c r="J7745" i="6"/>
  <c r="K7745" i="6"/>
  <c r="J7746" i="6"/>
  <c r="K7746" i="6"/>
  <c r="J7747" i="6"/>
  <c r="K7747" i="6"/>
  <c r="J7748" i="6"/>
  <c r="K7748" i="6"/>
  <c r="J7749" i="6"/>
  <c r="K7749" i="6"/>
  <c r="J7750" i="6"/>
  <c r="K7750" i="6"/>
  <c r="J7751" i="6"/>
  <c r="K7751" i="6"/>
  <c r="J7752" i="6"/>
  <c r="K7752" i="6"/>
  <c r="J7753" i="6"/>
  <c r="K7753" i="6"/>
  <c r="J7754" i="6"/>
  <c r="K7754" i="6"/>
  <c r="J7755" i="6"/>
  <c r="K7755" i="6"/>
  <c r="J7756" i="6"/>
  <c r="K7756" i="6"/>
  <c r="J7757" i="6"/>
  <c r="K7757" i="6"/>
  <c r="J7758" i="6"/>
  <c r="K7758" i="6"/>
  <c r="J7759" i="6"/>
  <c r="K7759" i="6"/>
  <c r="J7760" i="6"/>
  <c r="K7760" i="6"/>
  <c r="J7761" i="6"/>
  <c r="K7761" i="6"/>
  <c r="J7762" i="6"/>
  <c r="K7762" i="6"/>
  <c r="J7763" i="6"/>
  <c r="K7763" i="6"/>
  <c r="J7764" i="6"/>
  <c r="K7764" i="6"/>
  <c r="J7765" i="6"/>
  <c r="K7765" i="6"/>
  <c r="J7766" i="6"/>
  <c r="K7766" i="6"/>
  <c r="J7767" i="6"/>
  <c r="K7767" i="6"/>
  <c r="J7768" i="6"/>
  <c r="K7768" i="6"/>
  <c r="J7769" i="6"/>
  <c r="K7769" i="6"/>
  <c r="J7770" i="6"/>
  <c r="K7770" i="6"/>
  <c r="J7771" i="6"/>
  <c r="K7771" i="6"/>
  <c r="J7772" i="6"/>
  <c r="K7772" i="6"/>
  <c r="J7773" i="6"/>
  <c r="K7773" i="6"/>
  <c r="J7774" i="6"/>
  <c r="K7774" i="6"/>
  <c r="J7775" i="6"/>
  <c r="K7775" i="6"/>
  <c r="J7776" i="6"/>
  <c r="K7776" i="6"/>
  <c r="J7777" i="6"/>
  <c r="K7777" i="6"/>
  <c r="J7778" i="6"/>
  <c r="K7778" i="6"/>
  <c r="J7779" i="6"/>
  <c r="K7779" i="6"/>
  <c r="J7780" i="6"/>
  <c r="K7780" i="6"/>
  <c r="J7781" i="6"/>
  <c r="K7781" i="6"/>
  <c r="J7782" i="6"/>
  <c r="K7782" i="6"/>
  <c r="J7783" i="6"/>
  <c r="K7783" i="6"/>
  <c r="J7784" i="6"/>
  <c r="K7784" i="6"/>
  <c r="J7785" i="6"/>
  <c r="K7785" i="6"/>
  <c r="J7786" i="6"/>
  <c r="K7786" i="6"/>
  <c r="J7787" i="6"/>
  <c r="K7787" i="6"/>
  <c r="J7788" i="6"/>
  <c r="K7788" i="6"/>
  <c r="J7789" i="6"/>
  <c r="K7789" i="6"/>
  <c r="J7790" i="6"/>
  <c r="K7790" i="6"/>
  <c r="J7791" i="6"/>
  <c r="K7791" i="6"/>
  <c r="J7792" i="6"/>
  <c r="K7792" i="6"/>
  <c r="J7793" i="6"/>
  <c r="K7793" i="6"/>
  <c r="J7794" i="6"/>
  <c r="K7794" i="6"/>
  <c r="J7795" i="6"/>
  <c r="K7795" i="6"/>
  <c r="J7796" i="6"/>
  <c r="K7796" i="6"/>
  <c r="J7797" i="6"/>
  <c r="K7797" i="6"/>
  <c r="J7798" i="6"/>
  <c r="K7798" i="6"/>
  <c r="J7799" i="6"/>
  <c r="K7799" i="6"/>
  <c r="J7800" i="6"/>
  <c r="K7800" i="6"/>
  <c r="J7801" i="6"/>
  <c r="K7801" i="6"/>
  <c r="J7802" i="6"/>
  <c r="K7802" i="6"/>
  <c r="J7803" i="6"/>
  <c r="K7803" i="6"/>
  <c r="J7804" i="6"/>
  <c r="K7804" i="6"/>
  <c r="J7805" i="6"/>
  <c r="K7805" i="6"/>
  <c r="J7806" i="6"/>
  <c r="K7806" i="6"/>
  <c r="J7807" i="6"/>
  <c r="K7807" i="6"/>
  <c r="J7808" i="6"/>
  <c r="K7808" i="6"/>
  <c r="J7809" i="6"/>
  <c r="K7809" i="6"/>
  <c r="J7810" i="6"/>
  <c r="K7810" i="6"/>
  <c r="J7811" i="6"/>
  <c r="K7811" i="6"/>
  <c r="J7812" i="6"/>
  <c r="K7812" i="6"/>
  <c r="J7813" i="6"/>
  <c r="K7813" i="6"/>
  <c r="J7814" i="6"/>
  <c r="K7814" i="6"/>
  <c r="J7815" i="6"/>
  <c r="K7815" i="6"/>
  <c r="J7816" i="6"/>
  <c r="K7816" i="6"/>
  <c r="J7817" i="6"/>
  <c r="K7817" i="6"/>
  <c r="J7818" i="6"/>
  <c r="K7818" i="6"/>
  <c r="J7819" i="6"/>
  <c r="K7819" i="6"/>
  <c r="J7820" i="6"/>
  <c r="K7820" i="6"/>
  <c r="J7821" i="6"/>
  <c r="K7821" i="6"/>
  <c r="J7822" i="6"/>
  <c r="K7822" i="6"/>
  <c r="J7823" i="6"/>
  <c r="K7823" i="6"/>
  <c r="J7824" i="6"/>
  <c r="K7824" i="6"/>
  <c r="J7825" i="6"/>
  <c r="K7825" i="6"/>
  <c r="J7826" i="6"/>
  <c r="K7826" i="6"/>
  <c r="J7827" i="6"/>
  <c r="K7827" i="6"/>
  <c r="J7828" i="6"/>
  <c r="K7828" i="6"/>
  <c r="J7829" i="6"/>
  <c r="K7829" i="6"/>
  <c r="J7830" i="6"/>
  <c r="K7830" i="6"/>
  <c r="J7831" i="6"/>
  <c r="K7831" i="6"/>
  <c r="J7832" i="6"/>
  <c r="K7832" i="6"/>
  <c r="J7833" i="6"/>
  <c r="K7833" i="6"/>
  <c r="J7834" i="6"/>
  <c r="K7834" i="6"/>
  <c r="J7835" i="6"/>
  <c r="K7835" i="6"/>
  <c r="J7836" i="6"/>
  <c r="K7836" i="6"/>
  <c r="J7837" i="6"/>
  <c r="K7837" i="6"/>
  <c r="J7838" i="6"/>
  <c r="K7838" i="6"/>
  <c r="J7839" i="6"/>
  <c r="K7839" i="6"/>
  <c r="J7840" i="6"/>
  <c r="K7840" i="6"/>
  <c r="J7841" i="6"/>
  <c r="K7841" i="6"/>
  <c r="J7842" i="6"/>
  <c r="K7842" i="6"/>
  <c r="J7843" i="6"/>
  <c r="K7843" i="6"/>
  <c r="J7844" i="6"/>
  <c r="K7844" i="6"/>
  <c r="J7845" i="6"/>
  <c r="K7845" i="6"/>
  <c r="J7846" i="6"/>
  <c r="K7846" i="6"/>
  <c r="J7847" i="6"/>
  <c r="K7847" i="6"/>
  <c r="J7848" i="6"/>
  <c r="K7848" i="6"/>
  <c r="J7849" i="6"/>
  <c r="K7849" i="6"/>
  <c r="J7850" i="6"/>
  <c r="K7850" i="6"/>
  <c r="J7851" i="6"/>
  <c r="K7851" i="6"/>
  <c r="J7852" i="6"/>
  <c r="K7852" i="6"/>
  <c r="J7853" i="6"/>
  <c r="K7853" i="6"/>
  <c r="J7854" i="6"/>
  <c r="K7854" i="6"/>
  <c r="J7855" i="6"/>
  <c r="K7855" i="6"/>
  <c r="J7856" i="6"/>
  <c r="K7856" i="6"/>
  <c r="J7857" i="6"/>
  <c r="K7857" i="6"/>
  <c r="J7858" i="6"/>
  <c r="K7858" i="6"/>
  <c r="J7859" i="6"/>
  <c r="K7859" i="6"/>
  <c r="J7860" i="6"/>
  <c r="K7860" i="6"/>
  <c r="J7861" i="6"/>
  <c r="K7861" i="6"/>
  <c r="J7862" i="6"/>
  <c r="K7862" i="6"/>
  <c r="J7863" i="6"/>
  <c r="K7863" i="6"/>
  <c r="J7864" i="6"/>
  <c r="K7864" i="6"/>
  <c r="J7865" i="6"/>
  <c r="K7865" i="6"/>
  <c r="J7866" i="6"/>
  <c r="K7866" i="6"/>
  <c r="J7867" i="6"/>
  <c r="K7867" i="6"/>
  <c r="J7868" i="6"/>
  <c r="K7868" i="6"/>
  <c r="J7869" i="6"/>
  <c r="K7869" i="6"/>
  <c r="J7870" i="6"/>
  <c r="K7870" i="6"/>
  <c r="J7871" i="6"/>
  <c r="K7871" i="6"/>
  <c r="J7872" i="6"/>
  <c r="K7872" i="6"/>
  <c r="J7873" i="6"/>
  <c r="K7873" i="6"/>
  <c r="J7874" i="6"/>
  <c r="K7874" i="6"/>
  <c r="J7875" i="6"/>
  <c r="K7875" i="6"/>
  <c r="J7876" i="6"/>
  <c r="K7876" i="6"/>
  <c r="J7877" i="6"/>
  <c r="K7877" i="6"/>
  <c r="J7878" i="6"/>
  <c r="K7878" i="6"/>
  <c r="J7879" i="6"/>
  <c r="K7879" i="6"/>
  <c r="J7880" i="6"/>
  <c r="K7880" i="6"/>
  <c r="J7881" i="6"/>
  <c r="K7881" i="6"/>
  <c r="J7882" i="6"/>
  <c r="K7882" i="6"/>
  <c r="J7883" i="6"/>
  <c r="K7883" i="6"/>
  <c r="J7884" i="6"/>
  <c r="K7884" i="6"/>
  <c r="J7885" i="6"/>
  <c r="K7885" i="6"/>
  <c r="J7886" i="6"/>
  <c r="K7886" i="6"/>
  <c r="J7887" i="6"/>
  <c r="K7887" i="6"/>
  <c r="J7888" i="6"/>
  <c r="K7888" i="6"/>
  <c r="J7889" i="6"/>
  <c r="K7889" i="6"/>
  <c r="J7890" i="6"/>
  <c r="K7890" i="6"/>
  <c r="J7891" i="6"/>
  <c r="K7891" i="6"/>
  <c r="J7892" i="6"/>
  <c r="K7892" i="6"/>
  <c r="J7893" i="6"/>
  <c r="K7893" i="6"/>
  <c r="J7894" i="6"/>
  <c r="K7894" i="6"/>
  <c r="J7895" i="6"/>
  <c r="K7895" i="6"/>
  <c r="J7896" i="6"/>
  <c r="K7896" i="6"/>
  <c r="J7897" i="6"/>
  <c r="K7897" i="6"/>
  <c r="J7898" i="6"/>
  <c r="K7898" i="6"/>
  <c r="J7899" i="6"/>
  <c r="K7899" i="6"/>
  <c r="J7900" i="6"/>
  <c r="K7900" i="6"/>
  <c r="J7901" i="6"/>
  <c r="K7901" i="6"/>
  <c r="J7902" i="6"/>
  <c r="K7902" i="6"/>
  <c r="J7903" i="6"/>
  <c r="K7903" i="6"/>
  <c r="J7904" i="6"/>
  <c r="K7904" i="6"/>
  <c r="J7905" i="6"/>
  <c r="K7905" i="6"/>
  <c r="J7906" i="6"/>
  <c r="K7906" i="6"/>
  <c r="J7907" i="6"/>
  <c r="K7907" i="6"/>
  <c r="J7908" i="6"/>
  <c r="K7908" i="6"/>
  <c r="J7909" i="6"/>
  <c r="K7909" i="6"/>
  <c r="J7910" i="6"/>
  <c r="K7910" i="6"/>
  <c r="J7911" i="6"/>
  <c r="K7911" i="6"/>
  <c r="J7912" i="6"/>
  <c r="K7912" i="6"/>
  <c r="J7913" i="6"/>
  <c r="K7913" i="6"/>
  <c r="J7914" i="6"/>
  <c r="K7914" i="6"/>
  <c r="J7915" i="6"/>
  <c r="K7915" i="6"/>
  <c r="J7916" i="6"/>
  <c r="K7916" i="6"/>
  <c r="J7917" i="6"/>
  <c r="K7917" i="6"/>
  <c r="J7918" i="6"/>
  <c r="K7918" i="6"/>
  <c r="J7919" i="6"/>
  <c r="K7919" i="6"/>
  <c r="J7920" i="6"/>
  <c r="K7920" i="6"/>
  <c r="J7921" i="6"/>
  <c r="K7921" i="6"/>
  <c r="J7922" i="6"/>
  <c r="K7922" i="6"/>
  <c r="J7923" i="6"/>
  <c r="K7923" i="6"/>
  <c r="J7924" i="6"/>
  <c r="K7924" i="6"/>
  <c r="J7925" i="6"/>
  <c r="K7925" i="6"/>
  <c r="J7926" i="6"/>
  <c r="K7926" i="6"/>
  <c r="J7927" i="6"/>
  <c r="K7927" i="6"/>
  <c r="J7928" i="6"/>
  <c r="K7928" i="6"/>
  <c r="J7929" i="6"/>
  <c r="K7929" i="6"/>
  <c r="J7930" i="6"/>
  <c r="K7930" i="6"/>
  <c r="J7931" i="6"/>
  <c r="K7931" i="6"/>
  <c r="J7932" i="6"/>
  <c r="K7932" i="6"/>
  <c r="J7933" i="6"/>
  <c r="K7933" i="6"/>
  <c r="J7934" i="6"/>
  <c r="K7934" i="6"/>
  <c r="J7935" i="6"/>
  <c r="K7935" i="6"/>
  <c r="J7936" i="6"/>
  <c r="K7936" i="6"/>
  <c r="J7937" i="6"/>
  <c r="K7937" i="6"/>
  <c r="J7938" i="6"/>
  <c r="K7938" i="6"/>
  <c r="J7939" i="6"/>
  <c r="K7939" i="6"/>
  <c r="J7940" i="6"/>
  <c r="K7940" i="6"/>
  <c r="J7941" i="6"/>
  <c r="K7941" i="6"/>
  <c r="J7942" i="6"/>
  <c r="K7942" i="6"/>
  <c r="J7943" i="6"/>
  <c r="K7943" i="6"/>
  <c r="J7944" i="6"/>
  <c r="K7944" i="6"/>
  <c r="J7945" i="6"/>
  <c r="K7945" i="6"/>
  <c r="J7946" i="6"/>
  <c r="K7946" i="6"/>
  <c r="J7947" i="6"/>
  <c r="K7947" i="6"/>
  <c r="J7948" i="6"/>
  <c r="K7948" i="6"/>
  <c r="J7949" i="6"/>
  <c r="K7949" i="6"/>
  <c r="J7950" i="6"/>
  <c r="K7950" i="6"/>
  <c r="J7951" i="6"/>
  <c r="K7951" i="6"/>
  <c r="J7952" i="6"/>
  <c r="K7952" i="6"/>
  <c r="J7953" i="6"/>
  <c r="K7953" i="6"/>
  <c r="J7954" i="6"/>
  <c r="K7954" i="6"/>
  <c r="J7955" i="6"/>
  <c r="K7955" i="6"/>
  <c r="J7956" i="6"/>
  <c r="K7956" i="6"/>
  <c r="J7957" i="6"/>
  <c r="K7957" i="6"/>
  <c r="J7958" i="6"/>
  <c r="K7958" i="6"/>
  <c r="J7959" i="6"/>
  <c r="K7959" i="6"/>
  <c r="J7960" i="6"/>
  <c r="K7960" i="6"/>
  <c r="J7961" i="6"/>
  <c r="K7961" i="6"/>
  <c r="J7962" i="6"/>
  <c r="K7962" i="6"/>
  <c r="J7963" i="6"/>
  <c r="K7963" i="6"/>
  <c r="J7964" i="6"/>
  <c r="K7964" i="6"/>
  <c r="J7965" i="6"/>
  <c r="K7965" i="6"/>
  <c r="J7966" i="6"/>
  <c r="K7966" i="6"/>
  <c r="J7967" i="6"/>
  <c r="K7967" i="6"/>
  <c r="J7968" i="6"/>
  <c r="K7968" i="6"/>
  <c r="J7969" i="6"/>
  <c r="K7969" i="6"/>
  <c r="J7970" i="6"/>
  <c r="K7970" i="6"/>
  <c r="J7971" i="6"/>
  <c r="K7971" i="6"/>
  <c r="J7972" i="6"/>
  <c r="K7972" i="6"/>
  <c r="J7973" i="6"/>
  <c r="K7973" i="6"/>
  <c r="J7974" i="6"/>
  <c r="K7974" i="6"/>
  <c r="J7975" i="6"/>
  <c r="K7975" i="6"/>
  <c r="J7976" i="6"/>
  <c r="K7976" i="6"/>
  <c r="J7977" i="6"/>
  <c r="K7977" i="6"/>
  <c r="J7978" i="6"/>
  <c r="K7978" i="6"/>
  <c r="J7979" i="6"/>
  <c r="K7979" i="6"/>
  <c r="J7980" i="6"/>
  <c r="K7980" i="6"/>
  <c r="J7981" i="6"/>
  <c r="K7981" i="6"/>
  <c r="J7982" i="6"/>
  <c r="K7982" i="6"/>
  <c r="J7983" i="6"/>
  <c r="K7983" i="6"/>
  <c r="J7984" i="6"/>
  <c r="K7984" i="6"/>
  <c r="J7985" i="6"/>
  <c r="K7985" i="6"/>
  <c r="J7986" i="6"/>
  <c r="K7986" i="6"/>
  <c r="J7987" i="6"/>
  <c r="K7987" i="6"/>
  <c r="J7988" i="6"/>
  <c r="K7988" i="6"/>
  <c r="J7989" i="6"/>
  <c r="K7989" i="6"/>
  <c r="J7990" i="6"/>
  <c r="K7990" i="6"/>
  <c r="J7991" i="6"/>
  <c r="K7991" i="6"/>
  <c r="J7992" i="6"/>
  <c r="K7992" i="6"/>
  <c r="J7993" i="6"/>
  <c r="K7993" i="6"/>
  <c r="J7994" i="6"/>
  <c r="K7994" i="6"/>
  <c r="J7995" i="6"/>
  <c r="K7995" i="6"/>
  <c r="J7996" i="6"/>
  <c r="K7996" i="6"/>
  <c r="J7997" i="6"/>
  <c r="K7997" i="6"/>
  <c r="J7998" i="6"/>
  <c r="K7998" i="6"/>
  <c r="J7999" i="6"/>
  <c r="K7999" i="6"/>
  <c r="J8000" i="6"/>
  <c r="K8000" i="6"/>
  <c r="J8001" i="6"/>
  <c r="K8001" i="6"/>
  <c r="J8002" i="6"/>
  <c r="K8002" i="6"/>
  <c r="J8003" i="6"/>
  <c r="K8003" i="6"/>
  <c r="J8004" i="6"/>
  <c r="K8004" i="6"/>
  <c r="J8005" i="6"/>
  <c r="K8005" i="6"/>
  <c r="J8006" i="6"/>
  <c r="K8006" i="6"/>
  <c r="J8007" i="6"/>
  <c r="K8007" i="6"/>
  <c r="J8008" i="6"/>
  <c r="K8008" i="6"/>
  <c r="J8009" i="6"/>
  <c r="K8009" i="6"/>
  <c r="J8010" i="6"/>
  <c r="K8010" i="6"/>
  <c r="J8011" i="6"/>
  <c r="K8011" i="6"/>
  <c r="J8012" i="6"/>
  <c r="K8012" i="6"/>
  <c r="J8013" i="6"/>
  <c r="K8013" i="6"/>
  <c r="J8014" i="6"/>
  <c r="K8014" i="6"/>
  <c r="J8015" i="6"/>
  <c r="K8015" i="6"/>
  <c r="J8016" i="6"/>
  <c r="K8016" i="6"/>
  <c r="J8017" i="6"/>
  <c r="K8017" i="6"/>
  <c r="J8018" i="6"/>
  <c r="K8018" i="6"/>
  <c r="J8019" i="6"/>
  <c r="K8019" i="6"/>
  <c r="J8020" i="6"/>
  <c r="K8020" i="6"/>
  <c r="J8021" i="6"/>
  <c r="K8021" i="6"/>
  <c r="J8022" i="6"/>
  <c r="K8022" i="6"/>
  <c r="J8023" i="6"/>
  <c r="K8023" i="6"/>
  <c r="J8024" i="6"/>
  <c r="K8024" i="6"/>
  <c r="J8025" i="6"/>
  <c r="K8025" i="6"/>
  <c r="J8026" i="6"/>
  <c r="K8026" i="6"/>
  <c r="J8027" i="6"/>
  <c r="K8027" i="6"/>
  <c r="J8028" i="6"/>
  <c r="K8028" i="6"/>
  <c r="J8029" i="6"/>
  <c r="K8029" i="6"/>
  <c r="J8030" i="6"/>
  <c r="K8030" i="6"/>
  <c r="J8031" i="6"/>
  <c r="K8031" i="6"/>
  <c r="J8032" i="6"/>
  <c r="K8032" i="6"/>
  <c r="J8033" i="6"/>
  <c r="K8033" i="6"/>
  <c r="J8034" i="6"/>
  <c r="K8034" i="6"/>
  <c r="J8035" i="6"/>
  <c r="K8035" i="6"/>
  <c r="J8036" i="6"/>
  <c r="K8036" i="6"/>
  <c r="J8037" i="6"/>
  <c r="K8037" i="6"/>
  <c r="J8038" i="6"/>
  <c r="K8038" i="6"/>
  <c r="J8039" i="6"/>
  <c r="K8039" i="6"/>
  <c r="J8040" i="6"/>
  <c r="K8040" i="6"/>
  <c r="J8041" i="6"/>
  <c r="K8041" i="6"/>
  <c r="J8042" i="6"/>
  <c r="K8042" i="6"/>
  <c r="J8043" i="6"/>
  <c r="K8043" i="6"/>
  <c r="J8044" i="6"/>
  <c r="K8044" i="6"/>
  <c r="J8045" i="6"/>
  <c r="K8045" i="6"/>
  <c r="J8046" i="6"/>
  <c r="K8046" i="6"/>
  <c r="J8047" i="6"/>
  <c r="K8047" i="6"/>
  <c r="J8048" i="6"/>
  <c r="K8048" i="6"/>
  <c r="J8049" i="6"/>
  <c r="K8049" i="6"/>
  <c r="J8050" i="6"/>
  <c r="K8050" i="6"/>
  <c r="J8051" i="6"/>
  <c r="K8051" i="6"/>
  <c r="J8052" i="6"/>
  <c r="K8052" i="6"/>
  <c r="J8053" i="6"/>
  <c r="K8053" i="6"/>
  <c r="J8054" i="6"/>
  <c r="K8054" i="6"/>
  <c r="J8055" i="6"/>
  <c r="K8055" i="6"/>
  <c r="J8056" i="6"/>
  <c r="K8056" i="6"/>
  <c r="J8057" i="6"/>
  <c r="K8057" i="6"/>
  <c r="J8058" i="6"/>
  <c r="K8058" i="6"/>
  <c r="J8059" i="6"/>
  <c r="K8059" i="6"/>
  <c r="J8060" i="6"/>
  <c r="K8060" i="6"/>
  <c r="J8061" i="6"/>
  <c r="K8061" i="6"/>
  <c r="J8062" i="6"/>
  <c r="K8062" i="6"/>
  <c r="J8063" i="6"/>
  <c r="K8063" i="6"/>
  <c r="J8064" i="6"/>
  <c r="K8064" i="6"/>
  <c r="J8065" i="6"/>
  <c r="K8065" i="6"/>
  <c r="J8066" i="6"/>
  <c r="K8066" i="6"/>
  <c r="J8067" i="6"/>
  <c r="K8067" i="6"/>
  <c r="J8068" i="6"/>
  <c r="K8068" i="6"/>
  <c r="J8069" i="6"/>
  <c r="K8069" i="6"/>
  <c r="J8070" i="6"/>
  <c r="K8070" i="6"/>
  <c r="J8071" i="6"/>
  <c r="K8071" i="6"/>
  <c r="J8072" i="6"/>
  <c r="K8072" i="6"/>
  <c r="J8073" i="6"/>
  <c r="K8073" i="6"/>
  <c r="J8074" i="6"/>
  <c r="K8074" i="6"/>
  <c r="J8075" i="6"/>
  <c r="K8075" i="6"/>
  <c r="J8076" i="6"/>
  <c r="K8076" i="6"/>
  <c r="J8077" i="6"/>
  <c r="K8077" i="6"/>
  <c r="J8078" i="6"/>
  <c r="K8078" i="6"/>
  <c r="J8079" i="6"/>
  <c r="K8079" i="6"/>
  <c r="J8080" i="6"/>
  <c r="K8080" i="6"/>
  <c r="J8081" i="6"/>
  <c r="K8081" i="6"/>
  <c r="J8082" i="6"/>
  <c r="K8082" i="6"/>
  <c r="J8083" i="6"/>
  <c r="K8083" i="6"/>
  <c r="J8084" i="6"/>
  <c r="K8084" i="6"/>
  <c r="J8085" i="6"/>
  <c r="K8085" i="6"/>
  <c r="J8086" i="6"/>
  <c r="K8086" i="6"/>
  <c r="J8087" i="6"/>
  <c r="K8087" i="6"/>
  <c r="J8088" i="6"/>
  <c r="K8088" i="6"/>
  <c r="J8089" i="6"/>
  <c r="K8089" i="6"/>
  <c r="J8090" i="6"/>
  <c r="K8090" i="6"/>
  <c r="J8091" i="6"/>
  <c r="K8091" i="6"/>
  <c r="J8092" i="6"/>
  <c r="K8092" i="6"/>
  <c r="J8093" i="6"/>
  <c r="K8093" i="6"/>
  <c r="J8094" i="6"/>
  <c r="K8094" i="6"/>
  <c r="J8095" i="6"/>
  <c r="K8095" i="6"/>
  <c r="J8096" i="6"/>
  <c r="K8096" i="6"/>
  <c r="J8097" i="6"/>
  <c r="K8097" i="6"/>
  <c r="J8098" i="6"/>
  <c r="K8098" i="6"/>
  <c r="J8099" i="6"/>
  <c r="K8099" i="6"/>
  <c r="J8100" i="6"/>
  <c r="K8100" i="6"/>
  <c r="J8101" i="6"/>
  <c r="K8101" i="6"/>
  <c r="J8102" i="6"/>
  <c r="K8102" i="6"/>
  <c r="J8103" i="6"/>
  <c r="K8103" i="6"/>
  <c r="J8104" i="6"/>
  <c r="K8104" i="6"/>
  <c r="J8105" i="6"/>
  <c r="K8105" i="6"/>
  <c r="J8106" i="6"/>
  <c r="K8106" i="6"/>
  <c r="J8107" i="6"/>
  <c r="K8107" i="6"/>
  <c r="J8108" i="6"/>
  <c r="K8108" i="6"/>
  <c r="J8109" i="6"/>
  <c r="K8109" i="6"/>
  <c r="J8110" i="6"/>
  <c r="K8110" i="6"/>
  <c r="J8111" i="6"/>
  <c r="K8111" i="6"/>
  <c r="J8112" i="6"/>
  <c r="K8112" i="6"/>
  <c r="J8113" i="6"/>
  <c r="K8113" i="6"/>
  <c r="J8114" i="6"/>
  <c r="K8114" i="6"/>
  <c r="J8115" i="6"/>
  <c r="K8115" i="6"/>
  <c r="J8116" i="6"/>
  <c r="K8116" i="6"/>
  <c r="J8117" i="6"/>
  <c r="K8117" i="6"/>
  <c r="J8118" i="6"/>
  <c r="K8118" i="6"/>
  <c r="J8119" i="6"/>
  <c r="K8119" i="6"/>
  <c r="J8120" i="6"/>
  <c r="K8120" i="6"/>
  <c r="J8121" i="6"/>
  <c r="K8121" i="6"/>
  <c r="J8122" i="6"/>
  <c r="K8122" i="6"/>
  <c r="J8123" i="6"/>
  <c r="K8123" i="6"/>
  <c r="J8124" i="6"/>
  <c r="K8124" i="6"/>
  <c r="J8125" i="6"/>
  <c r="K8125" i="6"/>
  <c r="J8126" i="6"/>
  <c r="K8126" i="6"/>
  <c r="J8127" i="6"/>
  <c r="K8127" i="6"/>
  <c r="J8128" i="6"/>
  <c r="K8128" i="6"/>
  <c r="J8129" i="6"/>
  <c r="K8129" i="6"/>
  <c r="J8130" i="6"/>
  <c r="K8130" i="6"/>
  <c r="J8131" i="6"/>
  <c r="K8131" i="6"/>
  <c r="J8132" i="6"/>
  <c r="K8132" i="6"/>
  <c r="J8133" i="6"/>
  <c r="K8133" i="6"/>
  <c r="J8134" i="6"/>
  <c r="K8134" i="6"/>
  <c r="J8135" i="6"/>
  <c r="K8135" i="6"/>
  <c r="J8136" i="6"/>
  <c r="K8136" i="6"/>
  <c r="J8137" i="6"/>
  <c r="K8137" i="6"/>
  <c r="J8138" i="6"/>
  <c r="K8138" i="6"/>
  <c r="J8139" i="6"/>
  <c r="K8139" i="6"/>
  <c r="J8140" i="6"/>
  <c r="K8140" i="6"/>
  <c r="J8141" i="6"/>
  <c r="K8141" i="6"/>
  <c r="J8142" i="6"/>
  <c r="K8142" i="6"/>
  <c r="J8143" i="6"/>
  <c r="K8143" i="6"/>
  <c r="J8144" i="6"/>
  <c r="K8144" i="6"/>
  <c r="J8145" i="6"/>
  <c r="K8145" i="6"/>
  <c r="J8146" i="6"/>
  <c r="K8146" i="6"/>
  <c r="J8147" i="6"/>
  <c r="K8147" i="6"/>
  <c r="J8148" i="6"/>
  <c r="K8148" i="6"/>
  <c r="J8149" i="6"/>
  <c r="K8149" i="6"/>
  <c r="J8150" i="6"/>
  <c r="K8150" i="6"/>
  <c r="J8151" i="6"/>
  <c r="K8151" i="6"/>
  <c r="J8152" i="6"/>
  <c r="K8152" i="6"/>
  <c r="J8153" i="6"/>
  <c r="K8153" i="6"/>
  <c r="J8154" i="6"/>
  <c r="K8154" i="6"/>
  <c r="J8155" i="6"/>
  <c r="K8155" i="6"/>
  <c r="J8156" i="6"/>
  <c r="K8156" i="6"/>
  <c r="J8157" i="6"/>
  <c r="K8157" i="6"/>
  <c r="J8158" i="6"/>
  <c r="K8158" i="6"/>
  <c r="J8159" i="6"/>
  <c r="K8159" i="6"/>
  <c r="J8160" i="6"/>
  <c r="K8160" i="6"/>
  <c r="J8161" i="6"/>
  <c r="K8161" i="6"/>
  <c r="J8162" i="6"/>
  <c r="K8162" i="6"/>
  <c r="J8163" i="6"/>
  <c r="K8163" i="6"/>
  <c r="J8164" i="6"/>
  <c r="K8164" i="6"/>
  <c r="J8165" i="6"/>
  <c r="K8165" i="6"/>
  <c r="J8166" i="6"/>
  <c r="K8166" i="6"/>
  <c r="J8167" i="6"/>
  <c r="K8167" i="6"/>
  <c r="J8168" i="6"/>
  <c r="K8168" i="6"/>
  <c r="J8169" i="6"/>
  <c r="K8169" i="6"/>
  <c r="J8170" i="6"/>
  <c r="K8170" i="6"/>
  <c r="J8171" i="6"/>
  <c r="K8171" i="6"/>
  <c r="J8172" i="6"/>
  <c r="K8172" i="6"/>
  <c r="J8173" i="6"/>
  <c r="K8173" i="6"/>
  <c r="J8174" i="6"/>
  <c r="K8174" i="6"/>
  <c r="J8175" i="6"/>
  <c r="K8175" i="6"/>
  <c r="J8176" i="6"/>
  <c r="K8176" i="6"/>
  <c r="J8177" i="6"/>
  <c r="K8177" i="6"/>
  <c r="J8178" i="6"/>
  <c r="K8178" i="6"/>
  <c r="J8179" i="6"/>
  <c r="K8179" i="6"/>
  <c r="J8180" i="6"/>
  <c r="K8180" i="6"/>
  <c r="J8181" i="6"/>
  <c r="K8181" i="6"/>
  <c r="J8182" i="6"/>
  <c r="K8182" i="6"/>
  <c r="J8183" i="6"/>
  <c r="K8183" i="6"/>
  <c r="J8184" i="6"/>
  <c r="K8184" i="6"/>
  <c r="J8185" i="6"/>
  <c r="K8185" i="6"/>
  <c r="J8186" i="6"/>
  <c r="K8186" i="6"/>
  <c r="J8187" i="6"/>
  <c r="K8187" i="6"/>
  <c r="J8188" i="6"/>
  <c r="K8188" i="6"/>
  <c r="J8189" i="6"/>
  <c r="K8189" i="6"/>
  <c r="J8190" i="6"/>
  <c r="K8190" i="6"/>
  <c r="J8191" i="6"/>
  <c r="K8191" i="6"/>
  <c r="J8192" i="6"/>
  <c r="K8192" i="6"/>
  <c r="J8193" i="6"/>
  <c r="K8193" i="6"/>
  <c r="J8194" i="6"/>
  <c r="K8194" i="6"/>
  <c r="J8195" i="6"/>
  <c r="K8195" i="6"/>
  <c r="J8196" i="6"/>
  <c r="K8196" i="6"/>
  <c r="J8197" i="6"/>
  <c r="K8197" i="6"/>
  <c r="J8198" i="6"/>
  <c r="K8198" i="6"/>
  <c r="J8199" i="6"/>
  <c r="K8199" i="6"/>
  <c r="J8200" i="6"/>
  <c r="K8200" i="6"/>
  <c r="J8201" i="6"/>
  <c r="K8201" i="6"/>
  <c r="J8202" i="6"/>
  <c r="K8202" i="6"/>
  <c r="J8203" i="6"/>
  <c r="K8203" i="6"/>
  <c r="J8204" i="6"/>
  <c r="K8204" i="6"/>
  <c r="J8205" i="6"/>
  <c r="K8205" i="6"/>
  <c r="J8206" i="6"/>
  <c r="K8206" i="6"/>
  <c r="J8207" i="6"/>
  <c r="K8207" i="6"/>
  <c r="J8208" i="6"/>
  <c r="K8208" i="6"/>
  <c r="J8209" i="6"/>
  <c r="K8209" i="6"/>
  <c r="J8210" i="6"/>
  <c r="K8210" i="6"/>
  <c r="J8211" i="6"/>
  <c r="K8211" i="6"/>
  <c r="J8212" i="6"/>
  <c r="K8212" i="6"/>
  <c r="J8213" i="6"/>
  <c r="K8213" i="6"/>
  <c r="J8214" i="6"/>
  <c r="K8214" i="6"/>
  <c r="J8215" i="6"/>
  <c r="K8215" i="6"/>
  <c r="J8216" i="6"/>
  <c r="K8216" i="6"/>
  <c r="J8217" i="6"/>
  <c r="K8217" i="6"/>
  <c r="J8218" i="6"/>
  <c r="K8218" i="6"/>
  <c r="J8219" i="6"/>
  <c r="K8219" i="6"/>
  <c r="J8220" i="6"/>
  <c r="K8220" i="6"/>
  <c r="J8221" i="6"/>
  <c r="K8221" i="6"/>
  <c r="J8222" i="6"/>
  <c r="K8222" i="6"/>
  <c r="J8223" i="6"/>
  <c r="K8223" i="6"/>
  <c r="J8224" i="6"/>
  <c r="K8224" i="6"/>
  <c r="J8225" i="6"/>
  <c r="K8225" i="6"/>
  <c r="J8226" i="6"/>
  <c r="K8226" i="6"/>
  <c r="J8227" i="6"/>
  <c r="K8227" i="6"/>
  <c r="J8228" i="6"/>
  <c r="K8228" i="6"/>
  <c r="J8229" i="6"/>
  <c r="K8229" i="6"/>
  <c r="J8230" i="6"/>
  <c r="K8230" i="6"/>
  <c r="J8231" i="6"/>
  <c r="K8231" i="6"/>
  <c r="J8232" i="6"/>
  <c r="K8232" i="6"/>
  <c r="J8233" i="6"/>
  <c r="K8233" i="6"/>
  <c r="J8234" i="6"/>
  <c r="K8234" i="6"/>
  <c r="J8235" i="6"/>
  <c r="K8235" i="6"/>
  <c r="J8236" i="6"/>
  <c r="K8236" i="6"/>
  <c r="J8237" i="6"/>
  <c r="K8237" i="6"/>
  <c r="J8238" i="6"/>
  <c r="K8238" i="6"/>
  <c r="J8239" i="6"/>
  <c r="K8239" i="6"/>
  <c r="J8240" i="6"/>
  <c r="K8240" i="6"/>
  <c r="J8241" i="6"/>
  <c r="K8241" i="6"/>
  <c r="J8242" i="6"/>
  <c r="K8242" i="6"/>
  <c r="J8243" i="6"/>
  <c r="K8243" i="6"/>
  <c r="J8244" i="6"/>
  <c r="K8244" i="6"/>
  <c r="J8245" i="6"/>
  <c r="K8245" i="6"/>
  <c r="J8246" i="6"/>
  <c r="K8246" i="6"/>
  <c r="J8247" i="6"/>
  <c r="K8247" i="6"/>
  <c r="J8248" i="6"/>
  <c r="K8248" i="6"/>
  <c r="J8249" i="6"/>
  <c r="K8249" i="6"/>
  <c r="J8250" i="6"/>
  <c r="K8250" i="6"/>
  <c r="J8251" i="6"/>
  <c r="K8251" i="6"/>
  <c r="J8252" i="6"/>
  <c r="K8252" i="6"/>
  <c r="J8253" i="6"/>
  <c r="K8253" i="6"/>
  <c r="J8254" i="6"/>
  <c r="K8254" i="6"/>
  <c r="J8255" i="6"/>
  <c r="K8255" i="6"/>
  <c r="J8256" i="6"/>
  <c r="K8256" i="6"/>
  <c r="J8257" i="6"/>
  <c r="K8257" i="6"/>
  <c r="J8258" i="6"/>
  <c r="K8258" i="6"/>
  <c r="J8259" i="6"/>
  <c r="K8259" i="6"/>
  <c r="J8260" i="6"/>
  <c r="K8260" i="6"/>
  <c r="J8261" i="6"/>
  <c r="K8261" i="6"/>
  <c r="J8262" i="6"/>
  <c r="K8262" i="6"/>
  <c r="J8263" i="6"/>
  <c r="K8263" i="6"/>
  <c r="J8264" i="6"/>
  <c r="K8264" i="6"/>
  <c r="J8265" i="6"/>
  <c r="K8265" i="6"/>
  <c r="J8266" i="6"/>
  <c r="K8266" i="6"/>
  <c r="J8267" i="6"/>
  <c r="K8267" i="6"/>
  <c r="J8268" i="6"/>
  <c r="K8268" i="6"/>
  <c r="J8269" i="6"/>
  <c r="K8269" i="6"/>
  <c r="J8270" i="6"/>
  <c r="K8270" i="6"/>
  <c r="J8271" i="6"/>
  <c r="K8271" i="6"/>
  <c r="J8272" i="6"/>
  <c r="K8272" i="6"/>
  <c r="J8273" i="6"/>
  <c r="K8273" i="6"/>
  <c r="J8274" i="6"/>
  <c r="K8274" i="6"/>
  <c r="J8275" i="6"/>
  <c r="K8275" i="6"/>
  <c r="J8276" i="6"/>
  <c r="K8276" i="6"/>
  <c r="J8277" i="6"/>
  <c r="K8277" i="6"/>
  <c r="J8278" i="6"/>
  <c r="K8278" i="6"/>
  <c r="J8279" i="6"/>
  <c r="K8279" i="6"/>
  <c r="J8280" i="6"/>
  <c r="K8280" i="6"/>
  <c r="J8281" i="6"/>
  <c r="K8281" i="6"/>
  <c r="J8282" i="6"/>
  <c r="K8282" i="6"/>
  <c r="J8283" i="6"/>
  <c r="K8283" i="6"/>
  <c r="J8284" i="6"/>
  <c r="K8284" i="6"/>
  <c r="J8285" i="6"/>
  <c r="K8285" i="6"/>
  <c r="J8286" i="6"/>
  <c r="K8286" i="6"/>
  <c r="J8287" i="6"/>
  <c r="K8287" i="6"/>
  <c r="J8288" i="6"/>
  <c r="K8288" i="6"/>
  <c r="J8289" i="6"/>
  <c r="K8289" i="6"/>
  <c r="J8290" i="6"/>
  <c r="K8290" i="6"/>
  <c r="J8291" i="6"/>
  <c r="K8291" i="6"/>
  <c r="J8292" i="6"/>
  <c r="K8292" i="6"/>
  <c r="J8293" i="6"/>
  <c r="K8293" i="6"/>
  <c r="J8294" i="6"/>
  <c r="K8294" i="6"/>
  <c r="J8295" i="6"/>
  <c r="K8295" i="6"/>
  <c r="J8296" i="6"/>
  <c r="K8296" i="6"/>
  <c r="J8297" i="6"/>
  <c r="K8297" i="6"/>
  <c r="J8298" i="6"/>
  <c r="K8298" i="6"/>
  <c r="J8299" i="6"/>
  <c r="K8299" i="6"/>
  <c r="J8300" i="6"/>
  <c r="K8300" i="6"/>
  <c r="J8301" i="6"/>
  <c r="K8301" i="6"/>
  <c r="J8302" i="6"/>
  <c r="K8302" i="6"/>
  <c r="J8303" i="6"/>
  <c r="K8303" i="6"/>
  <c r="J8304" i="6"/>
  <c r="K8304" i="6"/>
  <c r="J8305" i="6"/>
  <c r="K8305" i="6"/>
  <c r="J8306" i="6"/>
  <c r="K8306" i="6"/>
  <c r="J8307" i="6"/>
  <c r="K8307" i="6"/>
  <c r="J8308" i="6"/>
  <c r="K8308" i="6"/>
  <c r="J8309" i="6"/>
  <c r="K8309" i="6"/>
  <c r="J8310" i="6"/>
  <c r="K8310" i="6"/>
  <c r="J8311" i="6"/>
  <c r="K8311" i="6"/>
  <c r="J8312" i="6"/>
  <c r="K8312" i="6"/>
  <c r="J8313" i="6"/>
  <c r="K8313" i="6"/>
  <c r="J8314" i="6"/>
  <c r="K8314" i="6"/>
  <c r="J8315" i="6"/>
  <c r="K8315" i="6"/>
  <c r="J8316" i="6"/>
  <c r="K8316" i="6"/>
  <c r="J8317" i="6"/>
  <c r="K8317" i="6"/>
  <c r="J8318" i="6"/>
  <c r="K8318" i="6"/>
  <c r="J8319" i="6"/>
  <c r="K8319" i="6"/>
  <c r="J8320" i="6"/>
  <c r="K8320" i="6"/>
  <c r="J8321" i="6"/>
  <c r="K8321" i="6"/>
  <c r="J8322" i="6"/>
  <c r="K8322" i="6"/>
  <c r="J8323" i="6"/>
  <c r="K8323" i="6"/>
  <c r="J8324" i="6"/>
  <c r="K8324" i="6"/>
  <c r="J8325" i="6"/>
  <c r="K8325" i="6"/>
  <c r="J8326" i="6"/>
  <c r="K8326" i="6"/>
  <c r="J8327" i="6"/>
  <c r="K8327" i="6"/>
  <c r="J8328" i="6"/>
  <c r="K8328" i="6"/>
  <c r="J8329" i="6"/>
  <c r="K8329" i="6"/>
  <c r="J8330" i="6"/>
  <c r="K8330" i="6"/>
  <c r="J8331" i="6"/>
  <c r="K8331" i="6"/>
  <c r="J8332" i="6"/>
  <c r="K8332" i="6"/>
  <c r="J8333" i="6"/>
  <c r="K8333" i="6"/>
  <c r="J8334" i="6"/>
  <c r="K8334" i="6"/>
  <c r="J8335" i="6"/>
  <c r="K8335" i="6"/>
  <c r="J8336" i="6"/>
  <c r="K8336" i="6"/>
  <c r="J8337" i="6"/>
  <c r="K8337" i="6"/>
  <c r="J8338" i="6"/>
  <c r="K8338" i="6"/>
  <c r="J8339" i="6"/>
  <c r="K8339" i="6"/>
  <c r="J8340" i="6"/>
  <c r="K8340" i="6"/>
  <c r="J8341" i="6"/>
  <c r="K8341" i="6"/>
  <c r="J8342" i="6"/>
  <c r="K8342" i="6"/>
  <c r="J8343" i="6"/>
  <c r="K8343" i="6"/>
  <c r="J8344" i="6"/>
  <c r="K8344" i="6"/>
  <c r="J8345" i="6"/>
  <c r="K8345" i="6"/>
  <c r="J8346" i="6"/>
  <c r="K8346" i="6"/>
  <c r="J8347" i="6"/>
  <c r="K8347" i="6"/>
  <c r="J8348" i="6"/>
  <c r="K8348" i="6"/>
  <c r="J8349" i="6"/>
  <c r="K8349" i="6"/>
  <c r="J8350" i="6"/>
  <c r="K8350" i="6"/>
  <c r="J8351" i="6"/>
  <c r="K8351" i="6"/>
  <c r="J8352" i="6"/>
  <c r="K8352" i="6"/>
  <c r="J8353" i="6"/>
  <c r="K8353" i="6"/>
  <c r="J8354" i="6"/>
  <c r="K8354" i="6"/>
  <c r="J8355" i="6"/>
  <c r="K8355" i="6"/>
  <c r="J8356" i="6"/>
  <c r="K8356" i="6"/>
  <c r="J8357" i="6"/>
  <c r="K8357" i="6"/>
  <c r="J8358" i="6"/>
  <c r="K8358" i="6"/>
  <c r="J8359" i="6"/>
  <c r="K8359" i="6"/>
  <c r="J8360" i="6"/>
  <c r="K8360" i="6"/>
  <c r="J8361" i="6"/>
  <c r="K8361" i="6"/>
  <c r="J8362" i="6"/>
  <c r="K8362" i="6"/>
  <c r="J8363" i="6"/>
  <c r="K8363" i="6"/>
  <c r="J8364" i="6"/>
  <c r="K8364" i="6"/>
  <c r="J8365" i="6"/>
  <c r="K8365" i="6"/>
  <c r="J8366" i="6"/>
  <c r="K8366" i="6"/>
  <c r="J8367" i="6"/>
  <c r="K8367" i="6"/>
  <c r="J8368" i="6"/>
  <c r="K8368" i="6"/>
  <c r="J8369" i="6"/>
  <c r="K8369" i="6"/>
  <c r="J8370" i="6"/>
  <c r="K8370" i="6"/>
  <c r="J8371" i="6"/>
  <c r="K8371" i="6"/>
  <c r="J8372" i="6"/>
  <c r="K8372" i="6"/>
  <c r="J8373" i="6"/>
  <c r="K8373" i="6"/>
  <c r="J8374" i="6"/>
  <c r="K8374" i="6"/>
  <c r="J8375" i="6"/>
  <c r="K8375" i="6"/>
  <c r="J8376" i="6"/>
  <c r="K8376" i="6"/>
  <c r="J8377" i="6"/>
  <c r="K8377" i="6"/>
  <c r="J8378" i="6"/>
  <c r="K8378" i="6"/>
  <c r="J8379" i="6"/>
  <c r="K8379" i="6"/>
  <c r="J8380" i="6"/>
  <c r="K8380" i="6"/>
  <c r="J8381" i="6"/>
  <c r="K8381" i="6"/>
  <c r="J8382" i="6"/>
  <c r="K8382" i="6"/>
  <c r="J8383" i="6"/>
  <c r="K8383" i="6"/>
  <c r="J8384" i="6"/>
  <c r="K8384" i="6"/>
  <c r="J8385" i="6"/>
  <c r="K8385" i="6"/>
  <c r="J8386" i="6"/>
  <c r="K8386" i="6"/>
  <c r="J8387" i="6"/>
  <c r="K8387" i="6"/>
  <c r="J8388" i="6"/>
  <c r="K8388" i="6"/>
  <c r="J8389" i="6"/>
  <c r="K8389" i="6"/>
  <c r="J8390" i="6"/>
  <c r="K8390" i="6"/>
  <c r="J8391" i="6"/>
  <c r="K8391" i="6"/>
  <c r="J8392" i="6"/>
  <c r="K8392" i="6"/>
  <c r="J8393" i="6"/>
  <c r="K8393" i="6"/>
  <c r="J8394" i="6"/>
  <c r="K8394" i="6"/>
  <c r="J8395" i="6"/>
  <c r="K8395" i="6"/>
  <c r="J8396" i="6"/>
  <c r="K8396" i="6"/>
  <c r="J8397" i="6"/>
  <c r="K8397" i="6"/>
  <c r="J8398" i="6"/>
  <c r="K8398" i="6"/>
  <c r="J8399" i="6"/>
  <c r="K8399" i="6"/>
  <c r="J8400" i="6"/>
  <c r="K8400" i="6"/>
  <c r="J8401" i="6"/>
  <c r="K8401" i="6"/>
  <c r="J8402" i="6"/>
  <c r="K8402" i="6"/>
  <c r="J8403" i="6"/>
  <c r="K8403" i="6"/>
  <c r="J8404" i="6"/>
  <c r="K8404" i="6"/>
  <c r="J8405" i="6"/>
  <c r="K8405" i="6"/>
  <c r="J8406" i="6"/>
  <c r="K8406" i="6"/>
  <c r="J8407" i="6"/>
  <c r="K8407" i="6"/>
  <c r="J8408" i="6"/>
  <c r="K8408" i="6"/>
  <c r="J8409" i="6"/>
  <c r="K8409" i="6"/>
  <c r="J8410" i="6"/>
  <c r="K8410" i="6"/>
  <c r="J8411" i="6"/>
  <c r="K8411" i="6"/>
  <c r="J8412" i="6"/>
  <c r="K8412" i="6"/>
  <c r="J8413" i="6"/>
  <c r="K8413" i="6"/>
  <c r="J8414" i="6"/>
  <c r="K8414" i="6"/>
  <c r="J8415" i="6"/>
  <c r="K8415" i="6"/>
  <c r="J8416" i="6"/>
  <c r="K8416" i="6"/>
  <c r="J8417" i="6"/>
  <c r="K8417" i="6"/>
  <c r="J8418" i="6"/>
  <c r="K8418" i="6"/>
  <c r="J8419" i="6"/>
  <c r="K8419" i="6"/>
  <c r="J8420" i="6"/>
  <c r="K8420" i="6"/>
  <c r="J8421" i="6"/>
  <c r="K8421" i="6"/>
  <c r="J8422" i="6"/>
  <c r="K8422" i="6"/>
  <c r="J8423" i="6"/>
  <c r="K8423" i="6"/>
  <c r="J8424" i="6"/>
  <c r="K8424" i="6"/>
  <c r="J8425" i="6"/>
  <c r="K8425" i="6"/>
  <c r="J8426" i="6"/>
  <c r="K8426" i="6"/>
  <c r="J8427" i="6"/>
  <c r="K8427" i="6"/>
  <c r="J8428" i="6"/>
  <c r="K8428" i="6"/>
  <c r="J8429" i="6"/>
  <c r="K8429" i="6"/>
  <c r="J8430" i="6"/>
  <c r="K8430" i="6"/>
  <c r="J8431" i="6"/>
  <c r="K8431" i="6"/>
  <c r="J8432" i="6"/>
  <c r="K8432" i="6"/>
  <c r="J8433" i="6"/>
  <c r="K8433" i="6"/>
  <c r="J8434" i="6"/>
  <c r="K8434" i="6"/>
  <c r="J8435" i="6"/>
  <c r="K8435" i="6"/>
  <c r="J8436" i="6"/>
  <c r="K8436" i="6"/>
  <c r="J8437" i="6"/>
  <c r="K8437" i="6"/>
  <c r="J8438" i="6"/>
  <c r="K8438" i="6"/>
  <c r="J8439" i="6"/>
  <c r="K8439" i="6"/>
  <c r="J8440" i="6"/>
  <c r="K8440" i="6"/>
  <c r="J8441" i="6"/>
  <c r="K8441" i="6"/>
  <c r="J8442" i="6"/>
  <c r="K8442" i="6"/>
  <c r="J8443" i="6"/>
  <c r="K8443" i="6"/>
  <c r="J8444" i="6"/>
  <c r="K8444" i="6"/>
  <c r="J8445" i="6"/>
  <c r="K8445" i="6"/>
  <c r="J8446" i="6"/>
  <c r="K8446" i="6"/>
  <c r="J8447" i="6"/>
  <c r="K8447" i="6"/>
  <c r="J8448" i="6"/>
  <c r="K8448" i="6"/>
  <c r="J8449" i="6"/>
  <c r="K8449" i="6"/>
  <c r="J8450" i="6"/>
  <c r="K8450" i="6"/>
  <c r="J8451" i="6"/>
  <c r="K8451" i="6"/>
  <c r="J8452" i="6"/>
  <c r="K8452" i="6"/>
  <c r="J8453" i="6"/>
  <c r="K8453" i="6"/>
  <c r="J8454" i="6"/>
  <c r="K8454" i="6"/>
  <c r="J8455" i="6"/>
  <c r="K8455" i="6"/>
  <c r="J8456" i="6"/>
  <c r="K8456" i="6"/>
  <c r="J8457" i="6"/>
  <c r="K8457" i="6"/>
  <c r="J8458" i="6"/>
  <c r="K8458" i="6"/>
  <c r="J8459" i="6"/>
  <c r="K8459" i="6"/>
  <c r="J8460" i="6"/>
  <c r="K8460" i="6"/>
  <c r="J8461" i="6"/>
  <c r="K8461" i="6"/>
  <c r="J8462" i="6"/>
  <c r="K8462" i="6"/>
  <c r="J8463" i="6"/>
  <c r="K8463" i="6"/>
  <c r="J8464" i="6"/>
  <c r="K8464" i="6"/>
  <c r="J8465" i="6"/>
  <c r="K8465" i="6"/>
  <c r="J8466" i="6"/>
  <c r="K8466" i="6"/>
  <c r="J8467" i="6"/>
  <c r="K8467" i="6"/>
  <c r="J8468" i="6"/>
  <c r="K8468" i="6"/>
  <c r="J8469" i="6"/>
  <c r="K8469" i="6"/>
  <c r="J8470" i="6"/>
  <c r="K8470" i="6"/>
  <c r="J8471" i="6"/>
  <c r="K8471" i="6"/>
  <c r="J8472" i="6"/>
  <c r="K8472" i="6"/>
  <c r="J8473" i="6"/>
  <c r="K8473" i="6"/>
  <c r="J8474" i="6"/>
  <c r="K8474" i="6"/>
  <c r="J8475" i="6"/>
  <c r="K8475" i="6"/>
  <c r="J8476" i="6"/>
  <c r="K8476" i="6"/>
  <c r="J8477" i="6"/>
  <c r="K8477" i="6"/>
  <c r="J8478" i="6"/>
  <c r="K8478" i="6"/>
  <c r="J8479" i="6"/>
  <c r="K8479" i="6"/>
  <c r="J8480" i="6"/>
  <c r="K8480" i="6"/>
  <c r="J8481" i="6"/>
  <c r="K8481" i="6"/>
  <c r="J8482" i="6"/>
  <c r="K8482" i="6"/>
  <c r="J8483" i="6"/>
  <c r="K8483" i="6"/>
  <c r="J8484" i="6"/>
  <c r="K8484" i="6"/>
  <c r="J8485" i="6"/>
  <c r="K8485" i="6"/>
  <c r="J8486" i="6"/>
  <c r="K8486" i="6"/>
  <c r="J8487" i="6"/>
  <c r="K8487" i="6"/>
  <c r="J8488" i="6"/>
  <c r="K8488" i="6"/>
  <c r="J8489" i="6"/>
  <c r="K8489" i="6"/>
  <c r="J8490" i="6"/>
  <c r="K8490" i="6"/>
  <c r="J8491" i="6"/>
  <c r="K8491" i="6"/>
  <c r="J8492" i="6"/>
  <c r="K8492" i="6"/>
  <c r="J8493" i="6"/>
  <c r="K8493" i="6"/>
  <c r="J8494" i="6"/>
  <c r="K8494" i="6"/>
  <c r="J8495" i="6"/>
  <c r="K8495" i="6"/>
  <c r="J8496" i="6"/>
  <c r="K8496" i="6"/>
  <c r="J8497" i="6"/>
  <c r="K8497" i="6"/>
  <c r="J8498" i="6"/>
  <c r="K8498" i="6"/>
  <c r="J8499" i="6"/>
  <c r="K8499" i="6"/>
  <c r="J8500" i="6"/>
  <c r="K8500" i="6"/>
  <c r="J8501" i="6"/>
  <c r="K8501" i="6"/>
  <c r="J8502" i="6"/>
  <c r="K8502" i="6"/>
  <c r="J8503" i="6"/>
  <c r="K8503" i="6"/>
  <c r="J8504" i="6"/>
  <c r="K8504" i="6"/>
  <c r="J8505" i="6"/>
  <c r="K8505" i="6"/>
  <c r="J8506" i="6"/>
  <c r="K8506" i="6"/>
  <c r="J8507" i="6"/>
  <c r="K8507" i="6"/>
  <c r="J8508" i="6"/>
  <c r="K8508" i="6"/>
  <c r="J8509" i="6"/>
  <c r="K8509" i="6"/>
  <c r="J8510" i="6"/>
  <c r="K8510" i="6"/>
  <c r="J8511" i="6"/>
  <c r="K8511" i="6"/>
  <c r="J8512" i="6"/>
  <c r="K8512" i="6"/>
  <c r="J8513" i="6"/>
  <c r="K8513" i="6"/>
  <c r="J8514" i="6"/>
  <c r="K8514" i="6"/>
  <c r="J8515" i="6"/>
  <c r="K8515" i="6"/>
  <c r="J8516" i="6"/>
  <c r="K8516" i="6"/>
  <c r="J8517" i="6"/>
  <c r="K8517" i="6"/>
  <c r="J8518" i="6"/>
  <c r="K8518" i="6"/>
  <c r="J8519" i="6"/>
  <c r="K8519" i="6"/>
  <c r="J8520" i="6"/>
  <c r="K8520" i="6"/>
  <c r="J8521" i="6"/>
  <c r="K8521" i="6"/>
  <c r="J8522" i="6"/>
  <c r="K8522" i="6"/>
  <c r="J8523" i="6"/>
  <c r="K8523" i="6"/>
  <c r="J8524" i="6"/>
  <c r="K8524" i="6"/>
  <c r="J8525" i="6"/>
  <c r="K8525" i="6"/>
  <c r="J8526" i="6"/>
  <c r="K8526" i="6"/>
  <c r="J8527" i="6"/>
  <c r="K8527" i="6"/>
  <c r="J8528" i="6"/>
  <c r="K8528" i="6"/>
  <c r="J8529" i="6"/>
  <c r="K8529" i="6"/>
  <c r="J8530" i="6"/>
  <c r="K8530" i="6"/>
  <c r="J8531" i="6"/>
  <c r="K8531" i="6"/>
  <c r="J8532" i="6"/>
  <c r="K8532" i="6"/>
  <c r="J8533" i="6"/>
  <c r="K8533" i="6"/>
  <c r="J8534" i="6"/>
  <c r="K8534" i="6"/>
  <c r="J8535" i="6"/>
  <c r="K8535" i="6"/>
  <c r="J8536" i="6"/>
  <c r="K8536" i="6"/>
  <c r="J8537" i="6"/>
  <c r="K8537" i="6"/>
  <c r="J8538" i="6"/>
  <c r="K8538" i="6"/>
  <c r="J8539" i="6"/>
  <c r="K8539" i="6"/>
  <c r="J8540" i="6"/>
  <c r="K8540" i="6"/>
  <c r="J8541" i="6"/>
  <c r="K8541" i="6"/>
  <c r="J8542" i="6"/>
  <c r="K8542" i="6"/>
  <c r="J8543" i="6"/>
  <c r="K8543" i="6"/>
  <c r="J8544" i="6"/>
  <c r="K8544" i="6"/>
  <c r="J8545" i="6"/>
  <c r="K8545" i="6"/>
  <c r="J8546" i="6"/>
  <c r="K8546" i="6"/>
  <c r="J8547" i="6"/>
  <c r="K8547" i="6"/>
  <c r="J8548" i="6"/>
  <c r="K8548" i="6"/>
  <c r="J8549" i="6"/>
  <c r="K8549" i="6"/>
  <c r="J8550" i="6"/>
  <c r="K8550" i="6"/>
  <c r="J8551" i="6"/>
  <c r="K8551" i="6"/>
  <c r="J8552" i="6"/>
  <c r="K8552" i="6"/>
  <c r="J8553" i="6"/>
  <c r="K8553" i="6"/>
  <c r="J8554" i="6"/>
  <c r="K8554" i="6"/>
  <c r="J8555" i="6"/>
  <c r="K8555" i="6"/>
  <c r="J8556" i="6"/>
  <c r="K8556" i="6"/>
  <c r="J8557" i="6"/>
  <c r="K8557" i="6"/>
  <c r="J8558" i="6"/>
  <c r="K8558" i="6"/>
  <c r="J8559" i="6"/>
  <c r="K8559" i="6"/>
  <c r="J8560" i="6"/>
  <c r="K8560" i="6"/>
  <c r="J8561" i="6"/>
  <c r="K8561" i="6"/>
  <c r="J8562" i="6"/>
  <c r="K8562" i="6"/>
  <c r="J8563" i="6"/>
  <c r="K8563" i="6"/>
  <c r="J8564" i="6"/>
  <c r="K8564" i="6"/>
  <c r="J8565" i="6"/>
  <c r="K8565" i="6"/>
  <c r="J8566" i="6"/>
  <c r="K8566" i="6"/>
  <c r="J8567" i="6"/>
  <c r="K8567" i="6"/>
  <c r="J8568" i="6"/>
  <c r="K8568" i="6"/>
  <c r="J8569" i="6"/>
  <c r="K8569" i="6"/>
  <c r="J8570" i="6"/>
  <c r="K8570" i="6"/>
  <c r="J8571" i="6"/>
  <c r="K8571" i="6"/>
  <c r="J8572" i="6"/>
  <c r="K8572" i="6"/>
  <c r="J8573" i="6"/>
  <c r="K8573" i="6"/>
  <c r="J8574" i="6"/>
  <c r="K8574" i="6"/>
  <c r="J8575" i="6"/>
  <c r="K8575" i="6"/>
  <c r="J8576" i="6"/>
  <c r="K8576" i="6"/>
  <c r="J8577" i="6"/>
  <c r="K8577" i="6"/>
  <c r="J8578" i="6"/>
  <c r="K8578" i="6"/>
  <c r="J8579" i="6"/>
  <c r="K8579" i="6"/>
  <c r="J8580" i="6"/>
  <c r="K8580" i="6"/>
  <c r="J8581" i="6"/>
  <c r="K8581" i="6"/>
  <c r="J8582" i="6"/>
  <c r="K8582" i="6"/>
  <c r="J8583" i="6"/>
  <c r="K8583" i="6"/>
  <c r="J8584" i="6"/>
  <c r="K8584" i="6"/>
  <c r="J8585" i="6"/>
  <c r="K8585" i="6"/>
  <c r="J8586" i="6"/>
  <c r="K8586" i="6"/>
  <c r="J8587" i="6"/>
  <c r="K8587" i="6"/>
  <c r="J8588" i="6"/>
  <c r="K8588" i="6"/>
  <c r="J8589" i="6"/>
  <c r="K8589" i="6"/>
  <c r="J8590" i="6"/>
  <c r="K8590" i="6"/>
  <c r="J8591" i="6"/>
  <c r="K8591" i="6"/>
  <c r="J8592" i="6"/>
  <c r="K8592" i="6"/>
  <c r="J8593" i="6"/>
  <c r="K8593" i="6"/>
  <c r="J8594" i="6"/>
  <c r="K8594" i="6"/>
  <c r="J8595" i="6"/>
  <c r="K8595" i="6"/>
  <c r="J8596" i="6"/>
  <c r="K8596" i="6"/>
  <c r="J8597" i="6"/>
  <c r="K8597" i="6"/>
  <c r="J8598" i="6"/>
  <c r="K8598" i="6"/>
  <c r="J8599" i="6"/>
  <c r="K8599" i="6"/>
  <c r="J8600" i="6"/>
  <c r="K8600" i="6"/>
  <c r="J8601" i="6"/>
  <c r="K8601" i="6"/>
  <c r="J8602" i="6"/>
  <c r="K8602" i="6"/>
  <c r="J8603" i="6"/>
  <c r="K8603" i="6"/>
  <c r="J8604" i="6"/>
  <c r="K8604" i="6"/>
  <c r="J8605" i="6"/>
  <c r="K8605" i="6"/>
  <c r="J8606" i="6"/>
  <c r="K8606" i="6"/>
  <c r="J8607" i="6"/>
  <c r="K8607" i="6"/>
  <c r="J8608" i="6"/>
  <c r="K8608" i="6"/>
  <c r="J8609" i="6"/>
  <c r="K8609" i="6"/>
  <c r="J8610" i="6"/>
  <c r="K8610" i="6"/>
  <c r="J8611" i="6"/>
  <c r="K8611" i="6"/>
  <c r="J8612" i="6"/>
  <c r="K8612" i="6"/>
  <c r="J8613" i="6"/>
  <c r="K8613" i="6"/>
  <c r="J8614" i="6"/>
  <c r="K8614" i="6"/>
  <c r="J8615" i="6"/>
  <c r="K8615" i="6"/>
  <c r="J8616" i="6"/>
  <c r="K8616" i="6"/>
  <c r="J8617" i="6"/>
  <c r="K8617" i="6"/>
  <c r="J8618" i="6"/>
  <c r="K8618" i="6"/>
  <c r="J8619" i="6"/>
  <c r="K8619" i="6"/>
  <c r="J8620" i="6"/>
  <c r="K8620" i="6"/>
  <c r="J8621" i="6"/>
  <c r="K8621" i="6"/>
  <c r="J8622" i="6"/>
  <c r="K8622" i="6"/>
  <c r="J8623" i="6"/>
  <c r="K8623" i="6"/>
  <c r="J8624" i="6"/>
  <c r="K8624" i="6"/>
  <c r="J8625" i="6"/>
  <c r="K8625" i="6"/>
  <c r="J8626" i="6"/>
  <c r="K8626" i="6"/>
  <c r="J8627" i="6"/>
  <c r="K8627" i="6"/>
  <c r="J8628" i="6"/>
  <c r="K8628" i="6"/>
  <c r="J8629" i="6"/>
  <c r="K8629" i="6"/>
  <c r="J8630" i="6"/>
  <c r="K8630" i="6"/>
  <c r="J8631" i="6"/>
  <c r="K8631" i="6"/>
  <c r="J8632" i="6"/>
  <c r="K8632" i="6"/>
  <c r="J8633" i="6"/>
  <c r="K8633" i="6"/>
  <c r="J8634" i="6"/>
  <c r="K8634" i="6"/>
  <c r="J8635" i="6"/>
  <c r="K8635" i="6"/>
  <c r="J8636" i="6"/>
  <c r="K8636" i="6"/>
  <c r="J8637" i="6"/>
  <c r="K8637" i="6"/>
  <c r="J8638" i="6"/>
  <c r="K8638" i="6"/>
  <c r="J8639" i="6"/>
  <c r="K8639" i="6"/>
  <c r="J8640" i="6"/>
  <c r="K8640" i="6"/>
  <c r="J8641" i="6"/>
  <c r="K8641" i="6"/>
  <c r="J8642" i="6"/>
  <c r="K8642" i="6"/>
  <c r="J8643" i="6"/>
  <c r="K8643" i="6"/>
  <c r="J8644" i="6"/>
  <c r="K8644" i="6"/>
  <c r="J8645" i="6"/>
  <c r="K8645" i="6"/>
  <c r="J8646" i="6"/>
  <c r="K8646" i="6"/>
  <c r="J8647" i="6"/>
  <c r="K8647" i="6"/>
  <c r="J8648" i="6"/>
  <c r="K8648" i="6"/>
  <c r="J8649" i="6"/>
  <c r="K8649" i="6"/>
  <c r="J8650" i="6"/>
  <c r="K8650" i="6"/>
  <c r="J8651" i="6"/>
  <c r="K8651" i="6"/>
  <c r="J8652" i="6"/>
  <c r="K8652" i="6"/>
  <c r="J8653" i="6"/>
  <c r="K8653" i="6"/>
  <c r="J8654" i="6"/>
  <c r="K8654" i="6"/>
  <c r="J8655" i="6"/>
  <c r="K8655" i="6"/>
  <c r="J8656" i="6"/>
  <c r="K8656" i="6"/>
  <c r="J8657" i="6"/>
  <c r="K8657" i="6"/>
  <c r="J8658" i="6"/>
  <c r="K8658" i="6"/>
  <c r="J8659" i="6"/>
  <c r="K8659" i="6"/>
  <c r="J8660" i="6"/>
  <c r="K8660" i="6"/>
  <c r="J8661" i="6"/>
  <c r="K8661" i="6"/>
  <c r="J8662" i="6"/>
  <c r="K8662" i="6"/>
  <c r="J8663" i="6"/>
  <c r="K8663" i="6"/>
  <c r="J8664" i="6"/>
  <c r="K8664" i="6"/>
  <c r="J8665" i="6"/>
  <c r="K8665" i="6"/>
  <c r="J8666" i="6"/>
  <c r="K8666" i="6"/>
  <c r="J8667" i="6"/>
  <c r="K8667" i="6"/>
  <c r="J8668" i="6"/>
  <c r="K8668" i="6"/>
  <c r="J8669" i="6"/>
  <c r="K8669" i="6"/>
  <c r="J8670" i="6"/>
  <c r="K8670" i="6"/>
  <c r="J8671" i="6"/>
  <c r="K8671" i="6"/>
  <c r="J8672" i="6"/>
  <c r="K8672" i="6"/>
  <c r="J8673" i="6"/>
  <c r="K8673" i="6"/>
  <c r="J8674" i="6"/>
  <c r="K8674" i="6"/>
  <c r="J8675" i="6"/>
  <c r="K8675" i="6"/>
  <c r="J8676" i="6"/>
  <c r="K8676" i="6"/>
  <c r="J8677" i="6"/>
  <c r="K8677" i="6"/>
  <c r="J8678" i="6"/>
  <c r="K8678" i="6"/>
  <c r="J8679" i="6"/>
  <c r="K8679" i="6"/>
  <c r="J8680" i="6"/>
  <c r="K8680" i="6"/>
  <c r="J8681" i="6"/>
  <c r="K8681" i="6"/>
  <c r="J8682" i="6"/>
  <c r="K8682" i="6"/>
  <c r="J8683" i="6"/>
  <c r="K8683" i="6"/>
  <c r="J8684" i="6"/>
  <c r="K8684" i="6"/>
  <c r="J8685" i="6"/>
  <c r="K8685" i="6"/>
  <c r="J8686" i="6"/>
  <c r="K8686" i="6"/>
  <c r="J8687" i="6"/>
  <c r="K8687" i="6"/>
  <c r="J8688" i="6"/>
  <c r="K8688" i="6"/>
  <c r="J8689" i="6"/>
  <c r="K8689" i="6"/>
  <c r="J8690" i="6"/>
  <c r="K8690" i="6"/>
  <c r="J8691" i="6"/>
  <c r="K8691" i="6"/>
  <c r="J8692" i="6"/>
  <c r="K8692" i="6"/>
  <c r="J8693" i="6"/>
  <c r="K8693" i="6"/>
  <c r="J8694" i="6"/>
  <c r="K8694" i="6"/>
  <c r="J8695" i="6"/>
  <c r="K8695" i="6"/>
  <c r="J8696" i="6"/>
  <c r="K8696" i="6"/>
  <c r="J8697" i="6"/>
  <c r="K8697" i="6"/>
  <c r="J8698" i="6"/>
  <c r="K8698" i="6"/>
  <c r="J8699" i="6"/>
  <c r="K8699" i="6"/>
  <c r="J8700" i="6"/>
  <c r="K8700" i="6"/>
  <c r="J8701" i="6"/>
  <c r="K8701" i="6"/>
  <c r="J8702" i="6"/>
  <c r="K8702" i="6"/>
  <c r="J8703" i="6"/>
  <c r="K8703" i="6"/>
  <c r="J8704" i="6"/>
  <c r="K8704" i="6"/>
  <c r="J8705" i="6"/>
  <c r="K8705" i="6"/>
  <c r="J8706" i="6"/>
  <c r="K8706" i="6"/>
  <c r="J8707" i="6"/>
  <c r="K8707" i="6"/>
  <c r="J8708" i="6"/>
  <c r="K8708" i="6"/>
  <c r="J8709" i="6"/>
  <c r="K8709" i="6"/>
  <c r="J8710" i="6"/>
  <c r="K8710" i="6"/>
  <c r="J8711" i="6"/>
  <c r="K8711" i="6"/>
  <c r="J8712" i="6"/>
  <c r="K8712" i="6"/>
  <c r="J8713" i="6"/>
  <c r="K8713" i="6"/>
  <c r="J8714" i="6"/>
  <c r="K8714" i="6"/>
  <c r="J8715" i="6"/>
  <c r="K8715" i="6"/>
  <c r="J8716" i="6"/>
  <c r="K8716" i="6"/>
  <c r="J8717" i="6"/>
  <c r="K8717" i="6"/>
  <c r="J8718" i="6"/>
  <c r="K8718" i="6"/>
  <c r="J8719" i="6"/>
  <c r="K8719" i="6"/>
  <c r="J8720" i="6"/>
  <c r="K8720" i="6"/>
  <c r="J8721" i="6"/>
  <c r="K8721" i="6"/>
  <c r="J8722" i="6"/>
  <c r="K8722" i="6"/>
  <c r="J8723" i="6"/>
  <c r="K8723" i="6"/>
  <c r="J8724" i="6"/>
  <c r="K8724" i="6"/>
  <c r="J8725" i="6"/>
  <c r="K8725" i="6"/>
  <c r="J8726" i="6"/>
  <c r="K8726" i="6"/>
  <c r="J8727" i="6"/>
  <c r="K8727" i="6"/>
  <c r="J8728" i="6"/>
  <c r="K8728" i="6"/>
  <c r="J8729" i="6"/>
  <c r="K8729" i="6"/>
  <c r="J8730" i="6"/>
  <c r="K8730" i="6"/>
  <c r="J8731" i="6"/>
  <c r="K8731" i="6"/>
  <c r="J8732" i="6"/>
  <c r="K8732" i="6"/>
  <c r="J8733" i="6"/>
  <c r="K8733" i="6"/>
  <c r="J8734" i="6"/>
  <c r="K8734" i="6"/>
  <c r="J8735" i="6"/>
  <c r="K8735" i="6"/>
  <c r="J8736" i="6"/>
  <c r="K8736" i="6"/>
  <c r="J8737" i="6"/>
  <c r="K8737" i="6"/>
  <c r="J8738" i="6"/>
  <c r="K8738" i="6"/>
  <c r="J8739" i="6"/>
  <c r="K8739" i="6"/>
  <c r="J8740" i="6"/>
  <c r="K8740" i="6"/>
  <c r="J8741" i="6"/>
  <c r="K8741" i="6"/>
  <c r="J8742" i="6"/>
  <c r="K8742" i="6"/>
  <c r="J8743" i="6"/>
  <c r="K8743" i="6"/>
  <c r="J8744" i="6"/>
  <c r="K8744" i="6"/>
  <c r="J8745" i="6"/>
  <c r="K8745" i="6"/>
  <c r="J8746" i="6"/>
  <c r="K8746" i="6"/>
  <c r="J8747" i="6"/>
  <c r="K8747" i="6"/>
  <c r="J8748" i="6"/>
  <c r="K8748" i="6"/>
  <c r="J8749" i="6"/>
  <c r="K8749" i="6"/>
  <c r="J8750" i="6"/>
  <c r="K8750" i="6"/>
  <c r="J8751" i="6"/>
  <c r="K8751" i="6"/>
  <c r="J8752" i="6"/>
  <c r="K8752" i="6"/>
  <c r="J8753" i="6"/>
  <c r="K8753" i="6"/>
  <c r="J8754" i="6"/>
  <c r="K8754" i="6"/>
  <c r="J8755" i="6"/>
  <c r="K8755" i="6"/>
  <c r="J8756" i="6"/>
  <c r="K8756" i="6"/>
  <c r="J8757" i="6"/>
  <c r="K8757" i="6"/>
  <c r="J8758" i="6"/>
  <c r="K8758" i="6"/>
  <c r="J8759" i="6"/>
  <c r="K8759" i="6"/>
  <c r="J8760" i="6"/>
  <c r="K8760" i="6"/>
  <c r="J8761" i="6"/>
  <c r="K8761" i="6"/>
  <c r="J8762" i="6"/>
  <c r="K8762" i="6"/>
  <c r="J8763" i="6"/>
  <c r="K8763" i="6"/>
  <c r="J8764" i="6"/>
  <c r="K8764" i="6"/>
  <c r="J8765" i="6"/>
  <c r="K8765" i="6"/>
  <c r="J8766" i="6"/>
  <c r="K8766" i="6"/>
  <c r="J8767" i="6"/>
  <c r="K8767" i="6"/>
  <c r="J8768" i="6"/>
  <c r="K8768" i="6"/>
  <c r="J8769" i="6"/>
  <c r="K8769" i="6"/>
  <c r="J8770" i="6"/>
  <c r="K8770" i="6"/>
  <c r="J8771" i="6"/>
  <c r="K8771" i="6"/>
  <c r="J8772" i="6"/>
  <c r="K8772" i="6"/>
  <c r="J8773" i="6"/>
  <c r="K8773" i="6"/>
  <c r="J8774" i="6"/>
  <c r="K8774" i="6"/>
  <c r="J8775" i="6"/>
  <c r="K8775" i="6"/>
  <c r="J8776" i="6"/>
  <c r="K8776" i="6"/>
  <c r="J8777" i="6"/>
  <c r="K8777" i="6"/>
  <c r="J8778" i="6"/>
  <c r="K8778" i="6"/>
  <c r="J8779" i="6"/>
  <c r="K8779" i="6"/>
  <c r="J8780" i="6"/>
  <c r="K8780" i="6"/>
  <c r="J8781" i="6"/>
  <c r="K8781" i="6"/>
  <c r="J8782" i="6"/>
  <c r="K8782" i="6"/>
  <c r="J8783" i="6"/>
  <c r="K8783" i="6"/>
  <c r="J8784" i="6"/>
  <c r="K8784" i="6"/>
  <c r="J8785" i="6"/>
  <c r="K8785" i="6"/>
  <c r="J8786" i="6"/>
  <c r="K8786" i="6"/>
  <c r="J8787" i="6"/>
  <c r="K8787" i="6"/>
  <c r="J8788" i="6"/>
  <c r="K8788" i="6"/>
  <c r="J8789" i="6"/>
  <c r="K8789" i="6"/>
  <c r="J8790" i="6"/>
  <c r="K8790" i="6"/>
  <c r="J8791" i="6"/>
  <c r="K8791" i="6"/>
  <c r="J8792" i="6"/>
  <c r="K8792" i="6"/>
  <c r="J8793" i="6"/>
  <c r="K8793" i="6"/>
  <c r="J8794" i="6"/>
  <c r="K8794" i="6"/>
  <c r="J8795" i="6"/>
  <c r="K8795" i="6"/>
  <c r="J8796" i="6"/>
  <c r="K8796" i="6"/>
  <c r="J8797" i="6"/>
  <c r="K8797" i="6"/>
  <c r="J8798" i="6"/>
  <c r="K8798" i="6"/>
  <c r="J8799" i="6"/>
  <c r="K8799" i="6"/>
  <c r="J8800" i="6"/>
  <c r="K8800" i="6"/>
  <c r="J8801" i="6"/>
  <c r="K8801" i="6"/>
  <c r="J8802" i="6"/>
  <c r="K8802" i="6"/>
  <c r="J8803" i="6"/>
  <c r="K8803" i="6"/>
  <c r="J8804" i="6"/>
  <c r="K8804" i="6"/>
  <c r="J8805" i="6"/>
  <c r="K8805" i="6"/>
  <c r="J8806" i="6"/>
  <c r="K8806" i="6"/>
  <c r="J8807" i="6"/>
  <c r="K8807" i="6"/>
  <c r="J8808" i="6"/>
  <c r="K8808" i="6"/>
  <c r="J8809" i="6"/>
  <c r="K8809" i="6"/>
  <c r="J8810" i="6"/>
  <c r="K8810" i="6"/>
  <c r="J8811" i="6"/>
  <c r="K8811" i="6"/>
  <c r="J8812" i="6"/>
  <c r="K8812" i="6"/>
  <c r="J8813" i="6"/>
  <c r="K8813" i="6"/>
  <c r="J8814" i="6"/>
  <c r="K8814" i="6"/>
  <c r="J8815" i="6"/>
  <c r="K8815" i="6"/>
  <c r="J8816" i="6"/>
  <c r="K8816" i="6"/>
  <c r="J8817" i="6"/>
  <c r="K8817" i="6"/>
  <c r="J8818" i="6"/>
  <c r="K8818" i="6"/>
  <c r="J8819" i="6"/>
  <c r="K8819" i="6"/>
  <c r="J8820" i="6"/>
  <c r="K8820" i="6"/>
  <c r="J8821" i="6"/>
  <c r="K8821" i="6"/>
  <c r="J8822" i="6"/>
  <c r="K8822" i="6"/>
  <c r="J8823" i="6"/>
  <c r="K8823" i="6"/>
  <c r="J8824" i="6"/>
  <c r="K8824" i="6"/>
  <c r="J8825" i="6"/>
  <c r="K8825" i="6"/>
  <c r="J8826" i="6"/>
  <c r="K8826" i="6"/>
  <c r="J8827" i="6"/>
  <c r="K8827" i="6"/>
  <c r="J8828" i="6"/>
  <c r="K8828" i="6"/>
  <c r="J8829" i="6"/>
  <c r="K8829" i="6"/>
  <c r="J8830" i="6"/>
  <c r="K8830" i="6"/>
  <c r="J8831" i="6"/>
  <c r="K8831" i="6"/>
  <c r="J8832" i="6"/>
  <c r="K8832" i="6"/>
  <c r="J8833" i="6"/>
  <c r="K8833" i="6"/>
  <c r="J8834" i="6"/>
  <c r="K8834" i="6"/>
  <c r="J8835" i="6"/>
  <c r="K8835" i="6"/>
  <c r="J8836" i="6"/>
  <c r="K8836" i="6"/>
  <c r="J8837" i="6"/>
  <c r="K8837" i="6"/>
  <c r="J8838" i="6"/>
  <c r="K8838" i="6"/>
  <c r="J8839" i="6"/>
  <c r="K8839" i="6"/>
  <c r="J8840" i="6"/>
  <c r="K8840" i="6"/>
  <c r="J8841" i="6"/>
  <c r="K8841" i="6"/>
  <c r="J8842" i="6"/>
  <c r="K8842" i="6"/>
  <c r="J8843" i="6"/>
  <c r="K8843" i="6"/>
  <c r="J8844" i="6"/>
  <c r="K8844" i="6"/>
  <c r="J8845" i="6"/>
  <c r="K8845" i="6"/>
  <c r="J8846" i="6"/>
  <c r="K8846" i="6"/>
  <c r="J8847" i="6"/>
  <c r="K8847" i="6"/>
  <c r="J8848" i="6"/>
  <c r="K8848" i="6"/>
  <c r="J8849" i="6"/>
  <c r="K8849" i="6"/>
  <c r="J8850" i="6"/>
  <c r="K8850" i="6"/>
  <c r="J8851" i="6"/>
  <c r="K8851" i="6"/>
  <c r="J8852" i="6"/>
  <c r="K8852" i="6"/>
  <c r="J8853" i="6"/>
  <c r="K8853" i="6"/>
  <c r="J8854" i="6"/>
  <c r="K8854" i="6"/>
  <c r="J8855" i="6"/>
  <c r="K8855" i="6"/>
  <c r="J8856" i="6"/>
  <c r="K8856" i="6"/>
  <c r="J8857" i="6"/>
  <c r="K8857" i="6"/>
  <c r="J8858" i="6"/>
  <c r="K8858" i="6"/>
  <c r="J8859" i="6"/>
  <c r="K8859" i="6"/>
  <c r="J8860" i="6"/>
  <c r="K8860" i="6"/>
  <c r="J8861" i="6"/>
  <c r="K8861" i="6"/>
  <c r="J8862" i="6"/>
  <c r="K8862" i="6"/>
  <c r="J8863" i="6"/>
  <c r="K8863" i="6"/>
  <c r="J8864" i="6"/>
  <c r="K8864" i="6"/>
  <c r="J8865" i="6"/>
  <c r="K8865" i="6"/>
  <c r="J8866" i="6"/>
  <c r="K8866" i="6"/>
  <c r="J8867" i="6"/>
  <c r="K8867" i="6"/>
  <c r="J8868" i="6"/>
  <c r="K8868" i="6"/>
  <c r="J8869" i="6"/>
  <c r="K8869" i="6"/>
  <c r="J8870" i="6"/>
  <c r="K8870" i="6"/>
  <c r="J8871" i="6"/>
  <c r="K8871" i="6"/>
  <c r="J8872" i="6"/>
  <c r="K8872" i="6"/>
  <c r="J8873" i="6"/>
  <c r="K8873" i="6"/>
  <c r="J8874" i="6"/>
  <c r="K8874" i="6"/>
  <c r="J8875" i="6"/>
  <c r="K8875" i="6"/>
  <c r="J8876" i="6"/>
  <c r="K8876" i="6"/>
  <c r="J8877" i="6"/>
  <c r="K8877" i="6"/>
  <c r="J8878" i="6"/>
  <c r="K8878" i="6"/>
  <c r="J8879" i="6"/>
  <c r="K8879" i="6"/>
  <c r="J8880" i="6"/>
  <c r="K8880" i="6"/>
  <c r="J8881" i="6"/>
  <c r="K8881" i="6"/>
  <c r="J8882" i="6"/>
  <c r="K8882" i="6"/>
  <c r="J8883" i="6"/>
  <c r="K8883" i="6"/>
  <c r="J8884" i="6"/>
  <c r="K8884" i="6"/>
  <c r="J8885" i="6"/>
  <c r="K8885" i="6"/>
  <c r="J8886" i="6"/>
  <c r="K8886" i="6"/>
  <c r="J8887" i="6"/>
  <c r="K8887" i="6"/>
  <c r="J8888" i="6"/>
  <c r="K8888" i="6"/>
  <c r="J8889" i="6"/>
  <c r="K8889" i="6"/>
  <c r="J8890" i="6"/>
  <c r="K8890" i="6"/>
  <c r="J8891" i="6"/>
  <c r="K8891" i="6"/>
  <c r="J8892" i="6"/>
  <c r="K8892" i="6"/>
  <c r="J8893" i="6"/>
  <c r="K8893" i="6"/>
  <c r="J8894" i="6"/>
  <c r="K8894" i="6"/>
  <c r="J8895" i="6"/>
  <c r="K8895" i="6"/>
  <c r="J8896" i="6"/>
  <c r="K8896" i="6"/>
  <c r="J8897" i="6"/>
  <c r="K8897" i="6"/>
  <c r="J8898" i="6"/>
  <c r="K8898" i="6"/>
  <c r="J8899" i="6"/>
  <c r="K8899" i="6"/>
  <c r="J8900" i="6"/>
  <c r="K8900" i="6"/>
  <c r="J8901" i="6"/>
  <c r="K8901" i="6"/>
  <c r="J8902" i="6"/>
  <c r="K8902" i="6"/>
  <c r="J8903" i="6"/>
  <c r="K8903" i="6"/>
  <c r="J8904" i="6"/>
  <c r="K8904" i="6"/>
  <c r="J8905" i="6"/>
  <c r="K8905" i="6"/>
  <c r="J8906" i="6"/>
  <c r="K8906" i="6"/>
  <c r="J8907" i="6"/>
  <c r="K8907" i="6"/>
  <c r="J8908" i="6"/>
  <c r="K8908" i="6"/>
  <c r="J8909" i="6"/>
  <c r="K8909" i="6"/>
  <c r="J8910" i="6"/>
  <c r="K8910" i="6"/>
  <c r="J8911" i="6"/>
  <c r="K8911" i="6"/>
  <c r="J8912" i="6"/>
  <c r="K8912" i="6"/>
  <c r="J8913" i="6"/>
  <c r="K8913" i="6"/>
  <c r="J8914" i="6"/>
  <c r="K8914" i="6"/>
  <c r="J8915" i="6"/>
  <c r="K8915" i="6"/>
  <c r="J8916" i="6"/>
  <c r="K8916" i="6"/>
  <c r="J8917" i="6"/>
  <c r="K8917" i="6"/>
  <c r="J8918" i="6"/>
  <c r="K8918" i="6"/>
  <c r="J8919" i="6"/>
  <c r="K8919" i="6"/>
  <c r="J8920" i="6"/>
  <c r="K8920" i="6"/>
  <c r="J8921" i="6"/>
  <c r="K8921" i="6"/>
  <c r="J8922" i="6"/>
  <c r="K8922" i="6"/>
  <c r="J8923" i="6"/>
  <c r="K8923" i="6"/>
  <c r="J8924" i="6"/>
  <c r="K8924" i="6"/>
  <c r="J8925" i="6"/>
  <c r="K8925" i="6"/>
  <c r="J8926" i="6"/>
  <c r="K8926" i="6"/>
  <c r="J8927" i="6"/>
  <c r="K8927" i="6"/>
  <c r="J8928" i="6"/>
  <c r="K8928" i="6"/>
  <c r="J8929" i="6"/>
  <c r="K8929" i="6"/>
  <c r="J8930" i="6"/>
  <c r="K8930" i="6"/>
  <c r="J8931" i="6"/>
  <c r="K8931" i="6"/>
  <c r="J8932" i="6"/>
  <c r="K8932" i="6"/>
  <c r="J8933" i="6"/>
  <c r="K8933" i="6"/>
  <c r="J8934" i="6"/>
  <c r="K8934" i="6"/>
  <c r="J8935" i="6"/>
  <c r="K8935" i="6"/>
  <c r="J8936" i="6"/>
  <c r="K8936" i="6"/>
  <c r="J8937" i="6"/>
  <c r="K8937" i="6"/>
  <c r="J8938" i="6"/>
  <c r="K8938" i="6"/>
  <c r="J8939" i="6"/>
  <c r="K8939" i="6"/>
  <c r="J8940" i="6"/>
  <c r="K8940" i="6"/>
  <c r="J8941" i="6"/>
  <c r="K8941" i="6"/>
  <c r="J8942" i="6"/>
  <c r="K8942" i="6"/>
  <c r="J8943" i="6"/>
  <c r="K8943" i="6"/>
  <c r="J8944" i="6"/>
  <c r="K8944" i="6"/>
  <c r="J8945" i="6"/>
  <c r="K8945" i="6"/>
  <c r="J8946" i="6"/>
  <c r="K8946" i="6"/>
  <c r="J8947" i="6"/>
  <c r="K8947" i="6"/>
  <c r="J8948" i="6"/>
  <c r="K8948" i="6"/>
  <c r="J8949" i="6"/>
  <c r="K8949" i="6"/>
  <c r="J8950" i="6"/>
  <c r="K8950" i="6"/>
  <c r="J8951" i="6"/>
  <c r="K8951" i="6"/>
  <c r="J8952" i="6"/>
  <c r="K8952" i="6"/>
  <c r="J8953" i="6"/>
  <c r="K8953" i="6"/>
  <c r="J8954" i="6"/>
  <c r="K8954" i="6"/>
  <c r="J8955" i="6"/>
  <c r="K8955" i="6"/>
  <c r="J8956" i="6"/>
  <c r="K8956" i="6"/>
  <c r="J8957" i="6"/>
  <c r="K8957" i="6"/>
  <c r="J8958" i="6"/>
  <c r="K8958" i="6"/>
  <c r="J8959" i="6"/>
  <c r="K8959" i="6"/>
  <c r="J8960" i="6"/>
  <c r="K8960" i="6"/>
  <c r="J8961" i="6"/>
  <c r="K8961" i="6"/>
  <c r="J8962" i="6"/>
  <c r="K8962" i="6"/>
  <c r="J8963" i="6"/>
  <c r="K8963" i="6"/>
  <c r="J8964" i="6"/>
  <c r="K8964" i="6"/>
  <c r="J8965" i="6"/>
  <c r="K8965" i="6"/>
  <c r="J8966" i="6"/>
  <c r="K8966" i="6"/>
  <c r="J8967" i="6"/>
  <c r="K8967" i="6"/>
  <c r="J8968" i="6"/>
  <c r="K8968" i="6"/>
  <c r="J8969" i="6"/>
  <c r="K8969" i="6"/>
  <c r="J8970" i="6"/>
  <c r="K8970" i="6"/>
  <c r="J8971" i="6"/>
  <c r="K8971" i="6"/>
  <c r="J8972" i="6"/>
  <c r="K8972" i="6"/>
  <c r="J8973" i="6"/>
  <c r="K8973" i="6"/>
  <c r="J8974" i="6"/>
  <c r="K8974" i="6"/>
  <c r="J8975" i="6"/>
  <c r="K8975" i="6"/>
  <c r="J8976" i="6"/>
  <c r="K8976" i="6"/>
  <c r="J8977" i="6"/>
  <c r="K8977" i="6"/>
  <c r="J8978" i="6"/>
  <c r="K8978" i="6"/>
  <c r="J8979" i="6"/>
  <c r="K8979" i="6"/>
  <c r="J8980" i="6"/>
  <c r="K8980" i="6"/>
  <c r="J8981" i="6"/>
  <c r="K8981" i="6"/>
  <c r="J8982" i="6"/>
  <c r="K8982" i="6"/>
  <c r="J8983" i="6"/>
  <c r="K8983" i="6"/>
  <c r="J8984" i="6"/>
  <c r="K8984" i="6"/>
  <c r="J8985" i="6"/>
  <c r="K8985" i="6"/>
  <c r="J8986" i="6"/>
  <c r="K8986" i="6"/>
  <c r="J8987" i="6"/>
  <c r="K8987" i="6"/>
  <c r="J8988" i="6"/>
  <c r="K8988" i="6"/>
  <c r="J8989" i="6"/>
  <c r="K8989" i="6"/>
  <c r="J8990" i="6"/>
  <c r="K8990" i="6"/>
  <c r="J8991" i="6"/>
  <c r="K8991" i="6"/>
  <c r="J8992" i="6"/>
  <c r="K8992" i="6"/>
  <c r="J8993" i="6"/>
  <c r="K8993" i="6"/>
  <c r="J8994" i="6"/>
  <c r="K8994" i="6"/>
  <c r="J8995" i="6"/>
  <c r="K8995" i="6"/>
  <c r="J8996" i="6"/>
  <c r="K8996" i="6"/>
  <c r="J8997" i="6"/>
  <c r="K8997" i="6"/>
  <c r="J8998" i="6"/>
  <c r="K8998" i="6"/>
  <c r="J8999" i="6"/>
  <c r="K8999" i="6"/>
  <c r="J9000" i="6"/>
  <c r="K9000" i="6"/>
  <c r="J9001" i="6"/>
  <c r="K9001" i="6"/>
  <c r="J9002" i="6"/>
  <c r="K9002" i="6"/>
  <c r="J9003" i="6"/>
  <c r="K9003" i="6"/>
  <c r="J9004" i="6"/>
  <c r="K9004" i="6"/>
  <c r="J9005" i="6"/>
  <c r="K9005" i="6"/>
  <c r="J9006" i="6"/>
  <c r="K9006" i="6"/>
  <c r="J9007" i="6"/>
  <c r="K9007" i="6"/>
  <c r="J9008" i="6"/>
  <c r="K9008" i="6"/>
  <c r="J9009" i="6"/>
  <c r="K9009" i="6"/>
  <c r="J9010" i="6"/>
  <c r="K9010" i="6"/>
  <c r="J9011" i="6"/>
  <c r="K9011" i="6"/>
  <c r="J9012" i="6"/>
  <c r="K9012" i="6"/>
  <c r="J9013" i="6"/>
  <c r="K9013" i="6"/>
  <c r="J9014" i="6"/>
  <c r="K9014" i="6"/>
  <c r="J9015" i="6"/>
  <c r="K9015" i="6"/>
  <c r="J9016" i="6"/>
  <c r="K9016" i="6"/>
  <c r="J9017" i="6"/>
  <c r="K9017" i="6"/>
  <c r="J9018" i="6"/>
  <c r="K9018" i="6"/>
  <c r="J9019" i="6"/>
  <c r="K9019" i="6"/>
  <c r="J9020" i="6"/>
  <c r="K9020" i="6"/>
  <c r="J9021" i="6"/>
  <c r="K9021" i="6"/>
  <c r="J9022" i="6"/>
  <c r="K9022" i="6"/>
  <c r="J9023" i="6"/>
  <c r="K9023" i="6"/>
  <c r="J9024" i="6"/>
  <c r="K9024" i="6"/>
  <c r="J9025" i="6"/>
  <c r="K9025" i="6"/>
  <c r="J9026" i="6"/>
  <c r="K9026" i="6"/>
  <c r="J9027" i="6"/>
  <c r="K9027" i="6"/>
  <c r="J9028" i="6"/>
  <c r="K9028" i="6"/>
  <c r="J9029" i="6"/>
  <c r="K9029" i="6"/>
  <c r="J9030" i="6"/>
  <c r="K9030" i="6"/>
  <c r="J9031" i="6"/>
  <c r="K9031" i="6"/>
  <c r="J9032" i="6"/>
  <c r="K9032" i="6"/>
  <c r="J9033" i="6"/>
  <c r="K9033" i="6"/>
  <c r="J9034" i="6"/>
  <c r="K9034" i="6"/>
  <c r="J9035" i="6"/>
  <c r="K9035" i="6"/>
  <c r="J9036" i="6"/>
  <c r="K9036" i="6"/>
  <c r="J9037" i="6"/>
  <c r="K9037" i="6"/>
  <c r="J9038" i="6"/>
  <c r="K9038" i="6"/>
  <c r="J9039" i="6"/>
  <c r="K9039" i="6"/>
  <c r="J9040" i="6"/>
  <c r="K9040" i="6"/>
  <c r="J9041" i="6"/>
  <c r="K9041" i="6"/>
  <c r="J9042" i="6"/>
  <c r="K9042" i="6"/>
  <c r="J9043" i="6"/>
  <c r="K9043" i="6"/>
  <c r="J9044" i="6"/>
  <c r="K9044" i="6"/>
  <c r="J9045" i="6"/>
  <c r="K9045" i="6"/>
  <c r="J9046" i="6"/>
  <c r="K9046" i="6"/>
  <c r="J9047" i="6"/>
  <c r="K9047" i="6"/>
  <c r="J9048" i="6"/>
  <c r="K9048" i="6"/>
  <c r="J9049" i="6"/>
  <c r="K9049" i="6"/>
  <c r="J9050" i="6"/>
  <c r="K9050" i="6"/>
  <c r="J9051" i="6"/>
  <c r="K9051" i="6"/>
  <c r="J9052" i="6"/>
  <c r="K9052" i="6"/>
  <c r="J9053" i="6"/>
  <c r="K9053" i="6"/>
  <c r="J9054" i="6"/>
  <c r="K9054" i="6"/>
  <c r="J9055" i="6"/>
  <c r="K9055" i="6"/>
  <c r="J9056" i="6"/>
  <c r="K9056" i="6"/>
  <c r="J9057" i="6"/>
  <c r="K9057" i="6"/>
  <c r="J9058" i="6"/>
  <c r="K9058" i="6"/>
  <c r="J9059" i="6"/>
  <c r="K9059" i="6"/>
  <c r="J9060" i="6"/>
  <c r="K9060" i="6"/>
  <c r="J9061" i="6"/>
  <c r="K9061" i="6"/>
  <c r="J9062" i="6"/>
  <c r="K9062" i="6"/>
  <c r="J9063" i="6"/>
  <c r="K9063" i="6"/>
  <c r="J9064" i="6"/>
  <c r="K9064" i="6"/>
  <c r="J9065" i="6"/>
  <c r="K9065" i="6"/>
  <c r="J9066" i="6"/>
  <c r="K9066" i="6"/>
  <c r="J9067" i="6"/>
  <c r="K9067" i="6"/>
  <c r="J9068" i="6"/>
  <c r="K9068" i="6"/>
  <c r="J9069" i="6"/>
  <c r="K9069" i="6"/>
  <c r="J9070" i="6"/>
  <c r="K9070" i="6"/>
  <c r="J9071" i="6"/>
  <c r="K9071" i="6"/>
  <c r="J9072" i="6"/>
  <c r="K9072" i="6"/>
  <c r="J9073" i="6"/>
  <c r="K9073" i="6"/>
  <c r="J9074" i="6"/>
  <c r="K9074" i="6"/>
  <c r="J9075" i="6"/>
  <c r="K9075" i="6"/>
  <c r="J9076" i="6"/>
  <c r="K9076" i="6"/>
  <c r="J9077" i="6"/>
  <c r="K9077" i="6"/>
  <c r="J9078" i="6"/>
  <c r="K9078" i="6"/>
  <c r="J9079" i="6"/>
  <c r="K9079" i="6"/>
  <c r="J9080" i="6"/>
  <c r="K9080" i="6"/>
  <c r="J9081" i="6"/>
  <c r="K9081" i="6"/>
  <c r="J9082" i="6"/>
  <c r="K9082" i="6"/>
  <c r="J9083" i="6"/>
  <c r="K9083" i="6"/>
  <c r="J9084" i="6"/>
  <c r="K9084" i="6"/>
  <c r="J9085" i="6"/>
  <c r="K9085" i="6"/>
  <c r="J9086" i="6"/>
  <c r="K9086" i="6"/>
  <c r="J9087" i="6"/>
  <c r="K9087" i="6"/>
  <c r="J9088" i="6"/>
  <c r="K9088" i="6"/>
  <c r="J9089" i="6"/>
  <c r="K9089" i="6"/>
  <c r="J9090" i="6"/>
  <c r="K9090" i="6"/>
  <c r="J9091" i="6"/>
  <c r="K9091" i="6"/>
  <c r="J9092" i="6"/>
  <c r="K9092" i="6"/>
  <c r="J9093" i="6"/>
  <c r="K9093" i="6"/>
  <c r="J9094" i="6"/>
  <c r="K9094" i="6"/>
  <c r="J9095" i="6"/>
  <c r="K9095" i="6"/>
  <c r="J9096" i="6"/>
  <c r="K9096" i="6"/>
  <c r="J9097" i="6"/>
  <c r="K9097" i="6"/>
  <c r="J9098" i="6"/>
  <c r="K9098" i="6"/>
  <c r="J9099" i="6"/>
  <c r="K9099" i="6"/>
  <c r="J9100" i="6"/>
  <c r="K9100" i="6"/>
  <c r="J9101" i="6"/>
  <c r="K9101" i="6"/>
  <c r="J9102" i="6"/>
  <c r="K9102" i="6"/>
  <c r="J9103" i="6"/>
  <c r="K9103" i="6"/>
  <c r="J9104" i="6"/>
  <c r="K9104" i="6"/>
  <c r="J9105" i="6"/>
  <c r="K9105" i="6"/>
  <c r="J9106" i="6"/>
  <c r="K9106" i="6"/>
  <c r="J9107" i="6"/>
  <c r="K9107" i="6"/>
  <c r="J9108" i="6"/>
  <c r="K9108" i="6"/>
  <c r="J9109" i="6"/>
  <c r="K9109" i="6"/>
  <c r="J9110" i="6"/>
  <c r="K9110" i="6"/>
  <c r="J9111" i="6"/>
  <c r="K9111" i="6"/>
  <c r="J9112" i="6"/>
  <c r="K9112" i="6"/>
  <c r="J9113" i="6"/>
  <c r="K9113" i="6"/>
  <c r="J9114" i="6"/>
  <c r="K9114" i="6"/>
  <c r="J9115" i="6"/>
  <c r="K9115" i="6"/>
  <c r="J9116" i="6"/>
  <c r="K9116" i="6"/>
  <c r="J9117" i="6"/>
  <c r="K9117" i="6"/>
  <c r="J9118" i="6"/>
  <c r="K9118" i="6"/>
  <c r="J9119" i="6"/>
  <c r="K9119" i="6"/>
  <c r="J9120" i="6"/>
  <c r="K9120" i="6"/>
  <c r="J9121" i="6"/>
  <c r="K9121" i="6"/>
  <c r="J9122" i="6"/>
  <c r="K9122" i="6"/>
  <c r="J9123" i="6"/>
  <c r="K9123" i="6"/>
  <c r="J9124" i="6"/>
  <c r="K9124" i="6"/>
  <c r="J9125" i="6"/>
  <c r="K9125" i="6"/>
  <c r="J9126" i="6"/>
  <c r="K9126" i="6"/>
  <c r="J9127" i="6"/>
  <c r="K9127" i="6"/>
  <c r="J9128" i="6"/>
  <c r="K9128" i="6"/>
  <c r="J9129" i="6"/>
  <c r="K9129" i="6"/>
  <c r="J9130" i="6"/>
  <c r="K9130" i="6"/>
  <c r="J9131" i="6"/>
  <c r="K9131" i="6"/>
  <c r="J9132" i="6"/>
  <c r="K9132" i="6"/>
  <c r="J9133" i="6"/>
  <c r="K9133" i="6"/>
  <c r="J9134" i="6"/>
  <c r="K9134" i="6"/>
  <c r="J9135" i="6"/>
  <c r="K9135" i="6"/>
  <c r="J9136" i="6"/>
  <c r="K9136" i="6"/>
  <c r="J9137" i="6"/>
  <c r="K9137" i="6"/>
  <c r="J9138" i="6"/>
  <c r="K9138" i="6"/>
  <c r="J9139" i="6"/>
  <c r="K9139" i="6"/>
  <c r="J9140" i="6"/>
  <c r="K9140" i="6"/>
  <c r="J9141" i="6"/>
  <c r="K9141" i="6"/>
  <c r="J9142" i="6"/>
  <c r="K9142" i="6"/>
  <c r="J9143" i="6"/>
  <c r="K9143" i="6"/>
  <c r="J9144" i="6"/>
  <c r="K9144" i="6"/>
  <c r="J9145" i="6"/>
  <c r="K9145" i="6"/>
  <c r="J9146" i="6"/>
  <c r="K9146" i="6"/>
  <c r="J9147" i="6"/>
  <c r="K9147" i="6"/>
  <c r="J9148" i="6"/>
  <c r="K9148" i="6"/>
  <c r="J9149" i="6"/>
  <c r="K9149" i="6"/>
  <c r="J9150" i="6"/>
  <c r="K9150" i="6"/>
  <c r="J9151" i="6"/>
  <c r="K9151" i="6"/>
  <c r="J9152" i="6"/>
  <c r="K9152" i="6"/>
  <c r="J9153" i="6"/>
  <c r="K9153" i="6"/>
  <c r="J9154" i="6"/>
  <c r="K9154" i="6"/>
  <c r="J9155" i="6"/>
  <c r="K9155" i="6"/>
  <c r="J9156" i="6"/>
  <c r="K9156" i="6"/>
  <c r="J9157" i="6"/>
  <c r="K9157" i="6"/>
  <c r="J9158" i="6"/>
  <c r="K9158" i="6"/>
  <c r="J9159" i="6"/>
  <c r="K9159" i="6"/>
  <c r="J9160" i="6"/>
  <c r="K9160" i="6"/>
  <c r="J9161" i="6"/>
  <c r="K9161" i="6"/>
  <c r="J9162" i="6"/>
  <c r="K9162" i="6"/>
  <c r="J9163" i="6"/>
  <c r="K9163" i="6"/>
  <c r="J9164" i="6"/>
  <c r="K9164" i="6"/>
  <c r="J9165" i="6"/>
  <c r="K9165" i="6"/>
  <c r="J9166" i="6"/>
  <c r="K9166" i="6"/>
  <c r="J9167" i="6"/>
  <c r="K9167" i="6"/>
  <c r="J9168" i="6"/>
  <c r="K9168" i="6"/>
  <c r="J9169" i="6"/>
  <c r="K9169" i="6"/>
  <c r="J9170" i="6"/>
  <c r="K9170" i="6"/>
  <c r="J9171" i="6"/>
  <c r="K9171" i="6"/>
  <c r="J9172" i="6"/>
  <c r="K9172" i="6"/>
  <c r="J9173" i="6"/>
  <c r="K9173" i="6"/>
  <c r="J9174" i="6"/>
  <c r="K9174" i="6"/>
  <c r="J9175" i="6"/>
  <c r="K9175" i="6"/>
  <c r="J9176" i="6"/>
  <c r="K9176" i="6"/>
  <c r="J9177" i="6"/>
  <c r="K9177" i="6"/>
  <c r="J9178" i="6"/>
  <c r="K9178" i="6"/>
  <c r="J9179" i="6"/>
  <c r="K9179" i="6"/>
  <c r="J9180" i="6"/>
  <c r="K9180" i="6"/>
  <c r="J9181" i="6"/>
  <c r="K9181" i="6"/>
  <c r="J9182" i="6"/>
  <c r="K9182" i="6"/>
  <c r="J9183" i="6"/>
  <c r="K9183" i="6"/>
  <c r="J9184" i="6"/>
  <c r="K9184" i="6"/>
  <c r="J9185" i="6"/>
  <c r="K9185" i="6"/>
  <c r="J9186" i="6"/>
  <c r="K9186" i="6"/>
  <c r="J9187" i="6"/>
  <c r="K9187" i="6"/>
  <c r="J9188" i="6"/>
  <c r="K9188" i="6"/>
  <c r="J9189" i="6"/>
  <c r="K9189" i="6"/>
  <c r="J9190" i="6"/>
  <c r="K9190" i="6"/>
  <c r="J9191" i="6"/>
  <c r="K9191" i="6"/>
  <c r="J9192" i="6"/>
  <c r="K9192" i="6"/>
  <c r="J9193" i="6"/>
  <c r="K9193" i="6"/>
  <c r="J9194" i="6"/>
  <c r="K9194" i="6"/>
  <c r="J9195" i="6"/>
  <c r="K9195" i="6"/>
  <c r="J9196" i="6"/>
  <c r="K9196" i="6"/>
  <c r="J9197" i="6"/>
  <c r="K9197" i="6"/>
  <c r="J9198" i="6"/>
  <c r="K9198" i="6"/>
  <c r="J9199" i="6"/>
  <c r="K9199" i="6"/>
  <c r="J9200" i="6"/>
  <c r="K9200" i="6"/>
  <c r="J9201" i="6"/>
  <c r="K9201" i="6"/>
  <c r="J9202" i="6"/>
  <c r="K9202" i="6"/>
  <c r="J9203" i="6"/>
  <c r="K9203" i="6"/>
  <c r="J9204" i="6"/>
  <c r="K9204" i="6"/>
  <c r="J9205" i="6"/>
  <c r="K9205" i="6"/>
  <c r="J9206" i="6"/>
  <c r="K9206" i="6"/>
  <c r="J9207" i="6"/>
  <c r="K9207" i="6"/>
  <c r="J9208" i="6"/>
  <c r="K9208" i="6"/>
  <c r="J9209" i="6"/>
  <c r="K9209" i="6"/>
  <c r="J9210" i="6"/>
  <c r="K9210" i="6"/>
  <c r="J9211" i="6"/>
  <c r="K9211" i="6"/>
  <c r="J9212" i="6"/>
  <c r="K9212" i="6"/>
  <c r="J9213" i="6"/>
  <c r="K9213" i="6"/>
  <c r="J9214" i="6"/>
  <c r="K9214" i="6"/>
  <c r="J9215" i="6"/>
  <c r="K9215" i="6"/>
  <c r="J9216" i="6"/>
  <c r="K9216" i="6"/>
  <c r="J9217" i="6"/>
  <c r="K9217" i="6"/>
  <c r="J9218" i="6"/>
  <c r="K9218" i="6"/>
  <c r="J9219" i="6"/>
  <c r="K9219" i="6"/>
  <c r="J9220" i="6"/>
  <c r="K9220" i="6"/>
  <c r="J9221" i="6"/>
  <c r="K9221" i="6"/>
  <c r="J9222" i="6"/>
  <c r="K9222" i="6"/>
  <c r="J9223" i="6"/>
  <c r="K9223" i="6"/>
  <c r="J9224" i="6"/>
  <c r="K9224" i="6"/>
  <c r="J9225" i="6"/>
  <c r="K9225" i="6"/>
  <c r="J9226" i="6"/>
  <c r="K9226" i="6"/>
  <c r="J9227" i="6"/>
  <c r="K9227" i="6"/>
  <c r="J9228" i="6"/>
  <c r="K9228" i="6"/>
  <c r="J9229" i="6"/>
  <c r="K9229" i="6"/>
  <c r="J9230" i="6"/>
  <c r="K9230" i="6"/>
  <c r="J9231" i="6"/>
  <c r="K9231" i="6"/>
  <c r="J9232" i="6"/>
  <c r="K9232" i="6"/>
  <c r="J9233" i="6"/>
  <c r="K9233" i="6"/>
  <c r="J9234" i="6"/>
  <c r="K9234" i="6"/>
  <c r="J9235" i="6"/>
  <c r="K9235" i="6"/>
  <c r="J9236" i="6"/>
  <c r="K9236" i="6"/>
  <c r="J9237" i="6"/>
  <c r="K9237" i="6"/>
  <c r="J9238" i="6"/>
  <c r="K9238" i="6"/>
  <c r="J9239" i="6"/>
  <c r="K9239" i="6"/>
  <c r="J9240" i="6"/>
  <c r="K9240" i="6"/>
  <c r="J9241" i="6"/>
  <c r="K9241" i="6"/>
  <c r="J9242" i="6"/>
  <c r="K9242" i="6"/>
  <c r="J9243" i="6"/>
  <c r="K9243" i="6"/>
  <c r="J9244" i="6"/>
  <c r="K9244" i="6"/>
  <c r="J9245" i="6"/>
  <c r="K9245" i="6"/>
  <c r="J9246" i="6"/>
  <c r="K9246" i="6"/>
  <c r="J9247" i="6"/>
  <c r="K9247" i="6"/>
  <c r="J9248" i="6"/>
  <c r="K9248" i="6"/>
  <c r="J9249" i="6"/>
  <c r="K9249" i="6"/>
  <c r="J9250" i="6"/>
  <c r="K9250" i="6"/>
  <c r="J9251" i="6"/>
  <c r="K9251" i="6"/>
  <c r="J9252" i="6"/>
  <c r="K9252" i="6"/>
  <c r="J9253" i="6"/>
  <c r="K9253" i="6"/>
  <c r="J9254" i="6"/>
  <c r="K9254" i="6"/>
  <c r="J9255" i="6"/>
  <c r="K9255" i="6"/>
  <c r="J9256" i="6"/>
  <c r="K9256" i="6"/>
  <c r="J9257" i="6"/>
  <c r="K9257" i="6"/>
  <c r="J9258" i="6"/>
  <c r="K9258" i="6"/>
  <c r="J9259" i="6"/>
  <c r="K9259" i="6"/>
  <c r="J9260" i="6"/>
  <c r="K9260" i="6"/>
  <c r="J9261" i="6"/>
  <c r="K9261" i="6"/>
  <c r="J9262" i="6"/>
  <c r="K9262" i="6"/>
  <c r="J9263" i="6"/>
  <c r="K9263" i="6"/>
  <c r="J9264" i="6"/>
  <c r="K9264" i="6"/>
  <c r="J9265" i="6"/>
  <c r="K9265" i="6"/>
  <c r="J9266" i="6"/>
  <c r="K9266" i="6"/>
  <c r="J9267" i="6"/>
  <c r="K9267" i="6"/>
  <c r="J9268" i="6"/>
  <c r="K9268" i="6"/>
  <c r="J9269" i="6"/>
  <c r="K9269" i="6"/>
  <c r="J9270" i="6"/>
  <c r="K9270" i="6"/>
  <c r="J9271" i="6"/>
  <c r="K9271" i="6"/>
  <c r="J9272" i="6"/>
  <c r="K9272" i="6"/>
  <c r="J9273" i="6"/>
  <c r="K9273" i="6"/>
  <c r="J9274" i="6"/>
  <c r="K9274" i="6"/>
  <c r="J9275" i="6"/>
  <c r="K9275" i="6"/>
  <c r="J9276" i="6"/>
  <c r="K9276" i="6"/>
  <c r="J9277" i="6"/>
  <c r="K9277" i="6"/>
  <c r="J9278" i="6"/>
  <c r="K9278" i="6"/>
  <c r="J9279" i="6"/>
  <c r="K9279" i="6"/>
  <c r="J9280" i="6"/>
  <c r="K9280" i="6"/>
  <c r="J9281" i="6"/>
  <c r="K9281" i="6"/>
  <c r="J9282" i="6"/>
  <c r="K9282" i="6"/>
  <c r="J9283" i="6"/>
  <c r="K9283" i="6"/>
  <c r="J9284" i="6"/>
  <c r="K9284" i="6"/>
  <c r="J9285" i="6"/>
  <c r="K9285" i="6"/>
  <c r="J9286" i="6"/>
  <c r="K9286" i="6"/>
  <c r="J9287" i="6"/>
  <c r="K9287" i="6"/>
  <c r="J9288" i="6"/>
  <c r="K9288" i="6"/>
  <c r="J9289" i="6"/>
  <c r="K9289" i="6"/>
  <c r="J9290" i="6"/>
  <c r="K9290" i="6"/>
  <c r="J9291" i="6"/>
  <c r="K9291" i="6"/>
  <c r="J9292" i="6"/>
  <c r="K9292" i="6"/>
  <c r="J9293" i="6"/>
  <c r="K9293" i="6"/>
  <c r="J9294" i="6"/>
  <c r="K9294" i="6"/>
  <c r="J9295" i="6"/>
  <c r="K9295" i="6"/>
  <c r="J9296" i="6"/>
  <c r="K9296" i="6"/>
  <c r="J9297" i="6"/>
  <c r="K9297" i="6"/>
  <c r="J9298" i="6"/>
  <c r="K9298" i="6"/>
  <c r="J9299" i="6"/>
  <c r="K9299" i="6"/>
  <c r="J9300" i="6"/>
  <c r="K9300" i="6"/>
  <c r="J9301" i="6"/>
  <c r="K9301" i="6"/>
  <c r="J9302" i="6"/>
  <c r="K9302" i="6"/>
  <c r="J9303" i="6"/>
  <c r="K9303" i="6"/>
  <c r="J9304" i="6"/>
  <c r="K9304" i="6"/>
  <c r="J9305" i="6"/>
  <c r="K9305" i="6"/>
  <c r="J9306" i="6"/>
  <c r="K9306" i="6"/>
  <c r="J9307" i="6"/>
  <c r="K9307" i="6"/>
  <c r="J9308" i="6"/>
  <c r="K9308" i="6"/>
  <c r="J9309" i="6"/>
  <c r="K9309" i="6"/>
  <c r="J9310" i="6"/>
  <c r="K9310" i="6"/>
  <c r="J9311" i="6"/>
  <c r="K9311" i="6"/>
  <c r="J9312" i="6"/>
  <c r="K9312" i="6"/>
  <c r="J9313" i="6"/>
  <c r="K9313" i="6"/>
  <c r="J9314" i="6"/>
  <c r="K9314" i="6"/>
  <c r="J9315" i="6"/>
  <c r="K9315" i="6"/>
  <c r="J9316" i="6"/>
  <c r="K9316" i="6"/>
  <c r="J9317" i="6"/>
  <c r="K9317" i="6"/>
  <c r="J9318" i="6"/>
  <c r="K9318" i="6"/>
  <c r="J9319" i="6"/>
  <c r="K9319" i="6"/>
  <c r="J9320" i="6"/>
  <c r="K9320" i="6"/>
  <c r="J9321" i="6"/>
  <c r="K9321" i="6"/>
  <c r="J9322" i="6"/>
  <c r="K9322" i="6"/>
  <c r="J9323" i="6"/>
  <c r="K9323" i="6"/>
  <c r="J9324" i="6"/>
  <c r="K9324" i="6"/>
  <c r="J9325" i="6"/>
  <c r="K9325" i="6"/>
  <c r="J9326" i="6"/>
  <c r="K9326" i="6"/>
  <c r="J9327" i="6"/>
  <c r="K9327" i="6"/>
  <c r="J9328" i="6"/>
  <c r="K9328" i="6"/>
  <c r="J9329" i="6"/>
  <c r="K9329" i="6"/>
  <c r="J9330" i="6"/>
  <c r="K9330" i="6"/>
  <c r="J9331" i="6"/>
  <c r="K9331" i="6"/>
  <c r="J9332" i="6"/>
  <c r="K9332" i="6"/>
  <c r="J9333" i="6"/>
  <c r="K9333" i="6"/>
  <c r="J9334" i="6"/>
  <c r="K9334" i="6"/>
  <c r="J9335" i="6"/>
  <c r="K9335" i="6"/>
  <c r="J9336" i="6"/>
  <c r="K9336" i="6"/>
  <c r="J9337" i="6"/>
  <c r="K9337" i="6"/>
  <c r="J9338" i="6"/>
  <c r="K9338" i="6"/>
  <c r="J9339" i="6"/>
  <c r="K9339" i="6"/>
  <c r="J9340" i="6"/>
  <c r="K9340" i="6"/>
  <c r="J9341" i="6"/>
  <c r="K9341" i="6"/>
  <c r="J9342" i="6"/>
  <c r="K9342" i="6"/>
  <c r="J9343" i="6"/>
  <c r="K9343" i="6"/>
  <c r="J9344" i="6"/>
  <c r="K9344" i="6"/>
  <c r="J9345" i="6"/>
  <c r="K9345" i="6"/>
  <c r="J9346" i="6"/>
  <c r="K9346" i="6"/>
  <c r="J9347" i="6"/>
  <c r="K9347" i="6"/>
  <c r="J9348" i="6"/>
  <c r="K9348" i="6"/>
  <c r="J9349" i="6"/>
  <c r="K9349" i="6"/>
  <c r="J9350" i="6"/>
  <c r="K9350" i="6"/>
  <c r="J9351" i="6"/>
  <c r="K9351" i="6"/>
  <c r="J9352" i="6"/>
  <c r="K9352" i="6"/>
  <c r="J9353" i="6"/>
  <c r="K9353" i="6"/>
  <c r="J9354" i="6"/>
  <c r="K9354" i="6"/>
  <c r="J9355" i="6"/>
  <c r="K9355" i="6"/>
  <c r="J9356" i="6"/>
  <c r="K9356" i="6"/>
  <c r="J9357" i="6"/>
  <c r="K9357" i="6"/>
  <c r="J9358" i="6"/>
  <c r="K9358" i="6"/>
  <c r="J9359" i="6"/>
  <c r="K9359" i="6"/>
  <c r="J9360" i="6"/>
  <c r="K9360" i="6"/>
  <c r="J9361" i="6"/>
  <c r="K9361" i="6"/>
  <c r="J9362" i="6"/>
  <c r="K9362" i="6"/>
  <c r="J9363" i="6"/>
  <c r="K9363" i="6"/>
  <c r="J9364" i="6"/>
  <c r="K9364" i="6"/>
  <c r="J9365" i="6"/>
  <c r="K9365" i="6"/>
  <c r="J9366" i="6"/>
  <c r="K9366" i="6"/>
  <c r="J9367" i="6"/>
  <c r="K9367" i="6"/>
  <c r="J9368" i="6"/>
  <c r="K9368" i="6"/>
  <c r="J9369" i="6"/>
  <c r="K9369" i="6"/>
  <c r="J9370" i="6"/>
  <c r="K9370" i="6"/>
  <c r="J9371" i="6"/>
  <c r="K9371" i="6"/>
  <c r="J9372" i="6"/>
  <c r="K9372" i="6"/>
  <c r="J9373" i="6"/>
  <c r="K9373" i="6"/>
  <c r="J9374" i="6"/>
  <c r="K9374" i="6"/>
  <c r="J9375" i="6"/>
  <c r="K9375" i="6"/>
  <c r="J9376" i="6"/>
  <c r="K9376" i="6"/>
  <c r="J9377" i="6"/>
  <c r="K9377" i="6"/>
  <c r="J9378" i="6"/>
  <c r="K9378" i="6"/>
  <c r="J9379" i="6"/>
  <c r="K9379" i="6"/>
  <c r="J9380" i="6"/>
  <c r="K9380" i="6"/>
  <c r="J9381" i="6"/>
  <c r="K9381" i="6"/>
  <c r="J9382" i="6"/>
  <c r="K9382" i="6"/>
  <c r="J9383" i="6"/>
  <c r="K9383" i="6"/>
  <c r="J9384" i="6"/>
  <c r="K9384" i="6"/>
  <c r="J9385" i="6"/>
  <c r="K9385" i="6"/>
  <c r="J9386" i="6"/>
  <c r="K9386" i="6"/>
  <c r="J9387" i="6"/>
  <c r="K9387" i="6"/>
  <c r="J9388" i="6"/>
  <c r="K9388" i="6"/>
  <c r="J9389" i="6"/>
  <c r="K9389" i="6"/>
  <c r="J9390" i="6"/>
  <c r="K9390" i="6"/>
  <c r="J9391" i="6"/>
  <c r="K9391" i="6"/>
  <c r="J9392" i="6"/>
  <c r="K9392" i="6"/>
  <c r="J9393" i="6"/>
  <c r="K9393" i="6"/>
  <c r="J9394" i="6"/>
  <c r="K9394" i="6"/>
  <c r="J9395" i="6"/>
  <c r="K9395" i="6"/>
  <c r="J9396" i="6"/>
  <c r="K9396" i="6"/>
  <c r="J9397" i="6"/>
  <c r="K9397" i="6"/>
  <c r="J9398" i="6"/>
  <c r="K9398" i="6"/>
  <c r="J9399" i="6"/>
  <c r="K9399" i="6"/>
  <c r="J9400" i="6"/>
  <c r="K9400" i="6"/>
  <c r="J9401" i="6"/>
  <c r="K9401" i="6"/>
  <c r="J9402" i="6"/>
  <c r="K9402" i="6"/>
  <c r="J9403" i="6"/>
  <c r="K9403" i="6"/>
  <c r="J9404" i="6"/>
  <c r="K9404" i="6"/>
  <c r="J9405" i="6"/>
  <c r="K9405" i="6"/>
  <c r="J9406" i="6"/>
  <c r="K9406" i="6"/>
  <c r="J9407" i="6"/>
  <c r="K9407" i="6"/>
  <c r="J9408" i="6"/>
  <c r="K9408" i="6"/>
  <c r="J9409" i="6"/>
  <c r="K9409" i="6"/>
  <c r="J9410" i="6"/>
  <c r="K9410" i="6"/>
  <c r="J9411" i="6"/>
  <c r="K9411" i="6"/>
  <c r="J9412" i="6"/>
  <c r="K9412" i="6"/>
  <c r="J9413" i="6"/>
  <c r="K9413" i="6"/>
  <c r="J9414" i="6"/>
  <c r="K9414" i="6"/>
  <c r="J9415" i="6"/>
  <c r="K9415" i="6"/>
  <c r="J9416" i="6"/>
  <c r="K9416" i="6"/>
  <c r="J9417" i="6"/>
  <c r="K9417" i="6"/>
  <c r="J9418" i="6"/>
  <c r="K9418" i="6"/>
  <c r="J9419" i="6"/>
  <c r="K9419" i="6"/>
  <c r="J9420" i="6"/>
  <c r="K9420" i="6"/>
  <c r="J9421" i="6"/>
  <c r="K9421" i="6"/>
  <c r="J9422" i="6"/>
  <c r="K9422" i="6"/>
  <c r="J9423" i="6"/>
  <c r="K9423" i="6"/>
  <c r="J9424" i="6"/>
  <c r="K9424" i="6"/>
  <c r="J9425" i="6"/>
  <c r="K9425" i="6"/>
  <c r="J9426" i="6"/>
  <c r="K9426" i="6"/>
  <c r="J9427" i="6"/>
  <c r="K9427" i="6"/>
  <c r="J9428" i="6"/>
  <c r="K9428" i="6"/>
  <c r="J9429" i="6"/>
  <c r="K9429" i="6"/>
  <c r="J9430" i="6"/>
  <c r="K9430" i="6"/>
  <c r="J9431" i="6"/>
  <c r="K9431" i="6"/>
  <c r="J9432" i="6"/>
  <c r="K9432" i="6"/>
  <c r="J9433" i="6"/>
  <c r="K9433" i="6"/>
  <c r="J9434" i="6"/>
  <c r="K9434" i="6"/>
  <c r="J9435" i="6"/>
  <c r="K9435" i="6"/>
  <c r="J9436" i="6"/>
  <c r="K9436" i="6"/>
  <c r="J9437" i="6"/>
  <c r="K9437" i="6"/>
  <c r="J9438" i="6"/>
  <c r="K9438" i="6"/>
  <c r="J9439" i="6"/>
  <c r="K9439" i="6"/>
  <c r="J9440" i="6"/>
  <c r="K9440" i="6"/>
  <c r="J9441" i="6"/>
  <c r="K9441" i="6"/>
  <c r="J9442" i="6"/>
  <c r="K9442" i="6"/>
  <c r="J9443" i="6"/>
  <c r="K9443" i="6"/>
  <c r="J9444" i="6"/>
  <c r="K9444" i="6"/>
  <c r="J9445" i="6"/>
  <c r="K9445" i="6"/>
  <c r="J9446" i="6"/>
  <c r="K9446" i="6"/>
  <c r="J9447" i="6"/>
  <c r="K9447" i="6"/>
  <c r="J9448" i="6"/>
  <c r="K9448" i="6"/>
  <c r="J9449" i="6"/>
  <c r="K9449" i="6"/>
  <c r="J9450" i="6"/>
  <c r="K9450" i="6"/>
  <c r="J9451" i="6"/>
  <c r="K9451" i="6"/>
  <c r="J9452" i="6"/>
  <c r="K9452" i="6"/>
  <c r="J9453" i="6"/>
  <c r="K9453" i="6"/>
  <c r="J9454" i="6"/>
  <c r="K9454" i="6"/>
  <c r="J9455" i="6"/>
  <c r="K9455" i="6"/>
  <c r="J9456" i="6"/>
  <c r="K9456" i="6"/>
  <c r="J9457" i="6"/>
  <c r="K9457" i="6"/>
  <c r="J9458" i="6"/>
  <c r="K9458" i="6"/>
  <c r="J9459" i="6"/>
  <c r="K9459" i="6"/>
  <c r="J9460" i="6"/>
  <c r="K9460" i="6"/>
  <c r="J9461" i="6"/>
  <c r="K9461" i="6"/>
  <c r="J9462" i="6"/>
  <c r="K9462" i="6"/>
  <c r="J9463" i="6"/>
  <c r="K9463" i="6"/>
  <c r="J9464" i="6"/>
  <c r="K9464" i="6"/>
  <c r="J9465" i="6"/>
  <c r="K9465" i="6"/>
  <c r="J9466" i="6"/>
  <c r="K9466" i="6"/>
  <c r="J9467" i="6"/>
  <c r="K9467" i="6"/>
  <c r="J9468" i="6"/>
  <c r="K9468" i="6"/>
  <c r="J9469" i="6"/>
  <c r="K9469" i="6"/>
  <c r="J9470" i="6"/>
  <c r="K9470" i="6"/>
  <c r="J9471" i="6"/>
  <c r="K9471" i="6"/>
  <c r="J9472" i="6"/>
  <c r="K9472" i="6"/>
  <c r="J9473" i="6"/>
  <c r="K9473" i="6"/>
  <c r="J9474" i="6"/>
  <c r="K9474" i="6"/>
  <c r="J9475" i="6"/>
  <c r="K9475" i="6"/>
  <c r="J9476" i="6"/>
  <c r="K9476" i="6"/>
  <c r="J9477" i="6"/>
  <c r="K9477" i="6"/>
  <c r="J9478" i="6"/>
  <c r="K9478" i="6"/>
  <c r="J9479" i="6"/>
  <c r="K9479" i="6"/>
  <c r="J9480" i="6"/>
  <c r="K9480" i="6"/>
  <c r="J9481" i="6"/>
  <c r="K9481" i="6"/>
  <c r="J9482" i="6"/>
  <c r="K9482" i="6"/>
  <c r="J9483" i="6"/>
  <c r="K9483" i="6"/>
  <c r="J9484" i="6"/>
  <c r="K9484" i="6"/>
  <c r="J9485" i="6"/>
  <c r="K9485" i="6"/>
  <c r="J9486" i="6"/>
  <c r="K9486" i="6"/>
  <c r="J9487" i="6"/>
  <c r="K9487" i="6"/>
  <c r="J9488" i="6"/>
  <c r="K9488" i="6"/>
  <c r="J9489" i="6"/>
  <c r="K9489" i="6"/>
  <c r="J9490" i="6"/>
  <c r="K9490" i="6"/>
  <c r="J9491" i="6"/>
  <c r="K9491" i="6"/>
  <c r="J9492" i="6"/>
  <c r="K9492" i="6"/>
  <c r="J9493" i="6"/>
  <c r="K9493" i="6"/>
  <c r="J9494" i="6"/>
  <c r="K9494" i="6"/>
  <c r="J9495" i="6"/>
  <c r="K9495" i="6"/>
  <c r="J9496" i="6"/>
  <c r="K9496" i="6"/>
  <c r="J9497" i="6"/>
  <c r="K9497" i="6"/>
  <c r="J9498" i="6"/>
  <c r="K9498" i="6"/>
  <c r="J9499" i="6"/>
  <c r="K9499" i="6"/>
  <c r="J9500" i="6"/>
  <c r="K9500" i="6"/>
  <c r="J9501" i="6"/>
  <c r="K9501" i="6"/>
  <c r="J9502" i="6"/>
  <c r="K9502" i="6"/>
  <c r="J9503" i="6"/>
  <c r="K9503" i="6"/>
  <c r="J9504" i="6"/>
  <c r="K9504" i="6"/>
  <c r="J9505" i="6"/>
  <c r="K9505" i="6"/>
  <c r="J9506" i="6"/>
  <c r="K9506" i="6"/>
  <c r="J9507" i="6"/>
  <c r="K9507" i="6"/>
  <c r="J9508" i="6"/>
  <c r="K9508" i="6"/>
  <c r="J9509" i="6"/>
  <c r="K9509" i="6"/>
  <c r="J9510" i="6"/>
  <c r="K9510" i="6"/>
  <c r="J9511" i="6"/>
  <c r="K9511" i="6"/>
  <c r="J9512" i="6"/>
  <c r="K9512" i="6"/>
  <c r="J9513" i="6"/>
  <c r="K9513" i="6"/>
  <c r="J9514" i="6"/>
  <c r="K9514" i="6"/>
  <c r="J9515" i="6"/>
  <c r="K9515" i="6"/>
  <c r="J9516" i="6"/>
  <c r="K9516" i="6"/>
  <c r="J9517" i="6"/>
  <c r="K9517" i="6"/>
  <c r="J9518" i="6"/>
  <c r="K9518" i="6"/>
  <c r="J9519" i="6"/>
  <c r="K9519" i="6"/>
  <c r="J9520" i="6"/>
  <c r="K9520" i="6"/>
  <c r="J9521" i="6"/>
  <c r="K9521" i="6"/>
  <c r="J9522" i="6"/>
  <c r="K9522" i="6"/>
  <c r="J9523" i="6"/>
  <c r="K9523" i="6"/>
  <c r="J9524" i="6"/>
  <c r="K9524" i="6"/>
  <c r="J9525" i="6"/>
  <c r="K9525" i="6"/>
  <c r="J9526" i="6"/>
  <c r="K9526" i="6"/>
  <c r="J9527" i="6"/>
  <c r="K9527" i="6"/>
  <c r="J9528" i="6"/>
  <c r="K9528" i="6"/>
  <c r="J9529" i="6"/>
  <c r="K9529" i="6"/>
  <c r="J9530" i="6"/>
  <c r="K9530" i="6"/>
  <c r="J9531" i="6"/>
  <c r="K9531" i="6"/>
  <c r="J9532" i="6"/>
  <c r="K9532" i="6"/>
  <c r="J9533" i="6"/>
  <c r="K9533" i="6"/>
  <c r="J9534" i="6"/>
  <c r="K9534" i="6"/>
  <c r="J9535" i="6"/>
  <c r="K9535" i="6"/>
  <c r="J9536" i="6"/>
  <c r="K9536" i="6"/>
  <c r="J9537" i="6"/>
  <c r="K9537" i="6"/>
  <c r="J9538" i="6"/>
  <c r="K9538" i="6"/>
  <c r="J9539" i="6"/>
  <c r="K9539" i="6"/>
  <c r="J9540" i="6"/>
  <c r="K9540" i="6"/>
  <c r="J9541" i="6"/>
  <c r="K9541" i="6"/>
  <c r="J9542" i="6"/>
  <c r="K9542" i="6"/>
  <c r="J9543" i="6"/>
  <c r="K9543" i="6"/>
  <c r="J9544" i="6"/>
  <c r="K9544" i="6"/>
  <c r="J9545" i="6"/>
  <c r="K9545" i="6"/>
  <c r="J9546" i="6"/>
  <c r="K9546" i="6"/>
  <c r="J9547" i="6"/>
  <c r="K9547" i="6"/>
  <c r="J9548" i="6"/>
  <c r="K9548" i="6"/>
  <c r="J9549" i="6"/>
  <c r="K9549" i="6"/>
  <c r="J9550" i="6"/>
  <c r="K9550" i="6"/>
  <c r="J9551" i="6"/>
  <c r="K9551" i="6"/>
  <c r="J9552" i="6"/>
  <c r="K9552" i="6"/>
  <c r="J9553" i="6"/>
  <c r="K9553" i="6"/>
  <c r="J9554" i="6"/>
  <c r="K9554" i="6"/>
  <c r="J9555" i="6"/>
  <c r="K9555" i="6"/>
  <c r="J9556" i="6"/>
  <c r="K9556" i="6"/>
  <c r="J9557" i="6"/>
  <c r="K9557" i="6"/>
  <c r="J9558" i="6"/>
  <c r="K9558" i="6"/>
  <c r="J9559" i="6"/>
  <c r="K9559" i="6"/>
  <c r="J9560" i="6"/>
  <c r="K9560" i="6"/>
  <c r="J9561" i="6"/>
  <c r="K9561" i="6"/>
  <c r="J9562" i="6"/>
  <c r="K9562" i="6"/>
  <c r="J9563" i="6"/>
  <c r="K9563" i="6"/>
  <c r="J9564" i="6"/>
  <c r="K9564" i="6"/>
  <c r="J9565" i="6"/>
  <c r="K9565" i="6"/>
  <c r="J9566" i="6"/>
  <c r="K9566" i="6"/>
  <c r="J9567" i="6"/>
  <c r="K9567" i="6"/>
  <c r="J9568" i="6"/>
  <c r="K9568" i="6"/>
  <c r="J9569" i="6"/>
  <c r="K9569" i="6"/>
  <c r="J9570" i="6"/>
  <c r="K9570" i="6"/>
  <c r="J9571" i="6"/>
  <c r="K9571" i="6"/>
  <c r="J9572" i="6"/>
  <c r="K9572" i="6"/>
  <c r="J9573" i="6"/>
  <c r="K9573" i="6"/>
  <c r="J9574" i="6"/>
  <c r="K9574" i="6"/>
  <c r="J9575" i="6"/>
  <c r="K9575" i="6"/>
  <c r="J9576" i="6"/>
  <c r="K9576" i="6"/>
  <c r="J9577" i="6"/>
  <c r="K9577" i="6"/>
  <c r="J9578" i="6"/>
  <c r="K9578" i="6"/>
  <c r="J9579" i="6"/>
  <c r="K9579" i="6"/>
  <c r="J9580" i="6"/>
  <c r="K9580" i="6"/>
  <c r="J9581" i="6"/>
  <c r="K9581" i="6"/>
  <c r="J9582" i="6"/>
  <c r="K9582" i="6"/>
  <c r="J9583" i="6"/>
  <c r="K9583" i="6"/>
  <c r="J9584" i="6"/>
  <c r="K9584" i="6"/>
  <c r="J9585" i="6"/>
  <c r="K9585" i="6"/>
  <c r="J9586" i="6"/>
  <c r="K9586" i="6"/>
  <c r="J9587" i="6"/>
  <c r="K9587" i="6"/>
  <c r="J9588" i="6"/>
  <c r="K9588" i="6"/>
  <c r="J9589" i="6"/>
  <c r="K9589" i="6"/>
  <c r="J9590" i="6"/>
  <c r="K9590" i="6"/>
  <c r="J9591" i="6"/>
  <c r="K9591" i="6"/>
  <c r="J9592" i="6"/>
  <c r="K9592" i="6"/>
  <c r="J9593" i="6"/>
  <c r="K9593" i="6"/>
  <c r="J9594" i="6"/>
  <c r="K9594" i="6"/>
  <c r="J9595" i="6"/>
  <c r="K9595" i="6"/>
  <c r="J9596" i="6"/>
  <c r="K9596" i="6"/>
  <c r="J9597" i="6"/>
  <c r="K9597" i="6"/>
  <c r="J9598" i="6"/>
  <c r="K9598" i="6"/>
  <c r="J9599" i="6"/>
  <c r="K9599" i="6"/>
  <c r="J9600" i="6"/>
  <c r="K9600" i="6"/>
  <c r="J9601" i="6"/>
  <c r="K9601" i="6"/>
  <c r="J9602" i="6"/>
  <c r="K9602" i="6"/>
  <c r="J9603" i="6"/>
  <c r="K9603" i="6"/>
  <c r="J9604" i="6"/>
  <c r="K9604" i="6"/>
  <c r="J9605" i="6"/>
  <c r="K9605" i="6"/>
  <c r="J9606" i="6"/>
  <c r="K9606" i="6"/>
  <c r="J9607" i="6"/>
  <c r="K9607" i="6"/>
  <c r="J9608" i="6"/>
  <c r="K9608" i="6"/>
  <c r="J9609" i="6"/>
  <c r="K9609" i="6"/>
  <c r="J9610" i="6"/>
  <c r="K9610" i="6"/>
  <c r="J9611" i="6"/>
  <c r="K9611" i="6"/>
  <c r="J9612" i="6"/>
  <c r="K9612" i="6"/>
  <c r="J9613" i="6"/>
  <c r="K9613" i="6"/>
  <c r="J9614" i="6"/>
  <c r="K9614" i="6"/>
  <c r="J9615" i="6"/>
  <c r="K9615" i="6"/>
  <c r="J9616" i="6"/>
  <c r="K9616" i="6"/>
  <c r="J9617" i="6"/>
  <c r="K9617" i="6"/>
  <c r="J9618" i="6"/>
  <c r="K9618" i="6"/>
  <c r="J9619" i="6"/>
  <c r="K9619" i="6"/>
  <c r="J9620" i="6"/>
  <c r="K9620" i="6"/>
  <c r="J9621" i="6"/>
  <c r="K9621" i="6"/>
  <c r="J9622" i="6"/>
  <c r="K9622" i="6"/>
  <c r="J9623" i="6"/>
  <c r="K9623" i="6"/>
  <c r="J9624" i="6"/>
  <c r="K9624" i="6"/>
  <c r="J9625" i="6"/>
  <c r="K9625" i="6"/>
  <c r="J9626" i="6"/>
  <c r="K9626" i="6"/>
  <c r="J9627" i="6"/>
  <c r="K9627" i="6"/>
  <c r="J9628" i="6"/>
  <c r="K9628" i="6"/>
  <c r="J9629" i="6"/>
  <c r="K9629" i="6"/>
  <c r="J9630" i="6"/>
  <c r="K9630" i="6"/>
  <c r="J9631" i="6"/>
  <c r="K9631" i="6"/>
  <c r="J9632" i="6"/>
  <c r="K9632" i="6"/>
  <c r="J9633" i="6"/>
  <c r="K9633" i="6"/>
  <c r="J9634" i="6"/>
  <c r="K9634" i="6"/>
  <c r="J9635" i="6"/>
  <c r="K9635" i="6"/>
  <c r="J9636" i="6"/>
  <c r="K9636" i="6"/>
  <c r="J9637" i="6"/>
  <c r="K9637" i="6"/>
  <c r="J9638" i="6"/>
  <c r="K9638" i="6"/>
  <c r="J9639" i="6"/>
  <c r="K9639" i="6"/>
  <c r="J9640" i="6"/>
  <c r="K9640" i="6"/>
  <c r="J9641" i="6"/>
  <c r="K9641" i="6"/>
  <c r="J9642" i="6"/>
  <c r="K9642" i="6"/>
  <c r="J9643" i="6"/>
  <c r="K9643" i="6"/>
  <c r="J9644" i="6"/>
  <c r="K9644" i="6"/>
  <c r="J9645" i="6"/>
  <c r="K9645" i="6"/>
  <c r="J9646" i="6"/>
  <c r="K9646" i="6"/>
  <c r="J9647" i="6"/>
  <c r="K9647" i="6"/>
  <c r="J9648" i="6"/>
  <c r="K9648" i="6"/>
  <c r="J9649" i="6"/>
  <c r="K9649" i="6"/>
  <c r="J9650" i="6"/>
  <c r="K9650" i="6"/>
  <c r="J9651" i="6"/>
  <c r="K9651" i="6"/>
  <c r="J9652" i="6"/>
  <c r="K9652" i="6"/>
  <c r="J9653" i="6"/>
  <c r="K9653" i="6"/>
  <c r="J9654" i="6"/>
  <c r="K9654" i="6"/>
  <c r="J9655" i="6"/>
  <c r="K9655" i="6"/>
  <c r="J9656" i="6"/>
  <c r="K9656" i="6"/>
  <c r="J9657" i="6"/>
  <c r="K9657" i="6"/>
  <c r="J9658" i="6"/>
  <c r="K9658" i="6"/>
  <c r="J9659" i="6"/>
  <c r="K9659" i="6"/>
  <c r="J9660" i="6"/>
  <c r="K9660" i="6"/>
  <c r="J9661" i="6"/>
  <c r="K9661" i="6"/>
  <c r="J9662" i="6"/>
  <c r="K9662" i="6"/>
  <c r="J9663" i="6"/>
  <c r="K9663" i="6"/>
  <c r="J9664" i="6"/>
  <c r="K9664" i="6"/>
  <c r="J9665" i="6"/>
  <c r="K9665" i="6"/>
  <c r="J9666" i="6"/>
  <c r="K9666" i="6"/>
  <c r="J9667" i="6"/>
  <c r="K9667" i="6"/>
  <c r="J9668" i="6"/>
  <c r="K9668" i="6"/>
  <c r="J9669" i="6"/>
  <c r="K9669" i="6"/>
  <c r="J9670" i="6"/>
  <c r="K9670" i="6"/>
  <c r="J9671" i="6"/>
  <c r="K9671" i="6"/>
  <c r="J9672" i="6"/>
  <c r="K9672" i="6"/>
  <c r="J9673" i="6"/>
  <c r="K9673" i="6"/>
  <c r="J9674" i="6"/>
  <c r="K9674" i="6"/>
  <c r="J9675" i="6"/>
  <c r="K9675" i="6"/>
  <c r="J9676" i="6"/>
  <c r="K9676" i="6"/>
  <c r="J9677" i="6"/>
  <c r="K9677" i="6"/>
  <c r="J9678" i="6"/>
  <c r="K9678" i="6"/>
  <c r="J9679" i="6"/>
  <c r="K9679" i="6"/>
  <c r="J9680" i="6"/>
  <c r="K9680" i="6"/>
  <c r="J9681" i="6"/>
  <c r="K9681" i="6"/>
  <c r="J9682" i="6"/>
  <c r="K9682" i="6"/>
  <c r="J9683" i="6"/>
  <c r="K9683" i="6"/>
  <c r="J9684" i="6"/>
  <c r="K9684" i="6"/>
  <c r="J9685" i="6"/>
  <c r="K9685" i="6"/>
  <c r="J9686" i="6"/>
  <c r="K9686" i="6"/>
  <c r="J9687" i="6"/>
  <c r="K9687" i="6"/>
  <c r="J9688" i="6"/>
  <c r="K9688" i="6"/>
  <c r="J9689" i="6"/>
  <c r="K9689" i="6"/>
  <c r="J9690" i="6"/>
  <c r="K9690" i="6"/>
  <c r="J9691" i="6"/>
  <c r="K9691" i="6"/>
  <c r="J9692" i="6"/>
  <c r="K9692" i="6"/>
  <c r="J9693" i="6"/>
  <c r="K9693" i="6"/>
  <c r="J9694" i="6"/>
  <c r="K9694" i="6"/>
  <c r="J9695" i="6"/>
  <c r="K9695" i="6"/>
  <c r="J9696" i="6"/>
  <c r="K9696" i="6"/>
  <c r="J9697" i="6"/>
  <c r="K9697" i="6"/>
  <c r="J9698" i="6"/>
  <c r="K9698" i="6"/>
  <c r="J9699" i="6"/>
  <c r="K9699" i="6"/>
  <c r="J9700" i="6"/>
  <c r="K9700" i="6"/>
  <c r="J9701" i="6"/>
  <c r="K9701" i="6"/>
  <c r="J9702" i="6"/>
  <c r="K9702" i="6"/>
  <c r="J9703" i="6"/>
  <c r="K9703" i="6"/>
  <c r="J9704" i="6"/>
  <c r="K9704" i="6"/>
  <c r="J9705" i="6"/>
  <c r="K9705" i="6"/>
  <c r="J9706" i="6"/>
  <c r="K9706" i="6"/>
  <c r="J9707" i="6"/>
  <c r="K9707" i="6"/>
  <c r="J9708" i="6"/>
  <c r="K9708" i="6"/>
  <c r="J9709" i="6"/>
  <c r="K9709" i="6"/>
  <c r="J9710" i="6"/>
  <c r="K9710" i="6"/>
  <c r="J9711" i="6"/>
  <c r="K9711" i="6"/>
  <c r="J9712" i="6"/>
  <c r="K9712" i="6"/>
  <c r="J9713" i="6"/>
  <c r="K9713" i="6"/>
  <c r="J9714" i="6"/>
  <c r="K9714" i="6"/>
  <c r="J9715" i="6"/>
  <c r="K9715" i="6"/>
  <c r="J9716" i="6"/>
  <c r="K9716" i="6"/>
  <c r="J9717" i="6"/>
  <c r="K9717" i="6"/>
  <c r="J9718" i="6"/>
  <c r="K9718" i="6"/>
  <c r="J9719" i="6"/>
  <c r="K9719" i="6"/>
  <c r="J9720" i="6"/>
  <c r="K9720" i="6"/>
  <c r="J9721" i="6"/>
  <c r="K9721" i="6"/>
  <c r="J9722" i="6"/>
  <c r="K9722" i="6"/>
  <c r="J9723" i="6"/>
  <c r="K9723" i="6"/>
  <c r="J9724" i="6"/>
  <c r="K9724" i="6"/>
  <c r="J9725" i="6"/>
  <c r="K9725" i="6"/>
  <c r="J9726" i="6"/>
  <c r="K9726" i="6"/>
  <c r="J9727" i="6"/>
  <c r="K9727" i="6"/>
  <c r="J9728" i="6"/>
  <c r="K9728" i="6"/>
  <c r="J9729" i="6"/>
  <c r="K9729" i="6"/>
  <c r="J9730" i="6"/>
  <c r="K9730" i="6"/>
  <c r="J9731" i="6"/>
  <c r="K9731" i="6"/>
  <c r="J9732" i="6"/>
  <c r="K9732" i="6"/>
  <c r="J9733" i="6"/>
  <c r="K9733" i="6"/>
  <c r="J9734" i="6"/>
  <c r="K9734" i="6"/>
  <c r="J9735" i="6"/>
  <c r="K9735" i="6"/>
  <c r="J9736" i="6"/>
  <c r="K9736" i="6"/>
  <c r="J9737" i="6"/>
  <c r="K9737" i="6"/>
  <c r="J9738" i="6"/>
  <c r="K9738" i="6"/>
  <c r="J9739" i="6"/>
  <c r="K9739" i="6"/>
  <c r="J9740" i="6"/>
  <c r="K9740" i="6"/>
  <c r="J9741" i="6"/>
  <c r="K9741" i="6"/>
  <c r="J9742" i="6"/>
  <c r="K9742" i="6"/>
  <c r="J9743" i="6"/>
  <c r="K9743" i="6"/>
  <c r="J9744" i="6"/>
  <c r="K9744" i="6"/>
  <c r="J9745" i="6"/>
  <c r="K9745" i="6"/>
  <c r="J9746" i="6"/>
  <c r="K9746" i="6"/>
  <c r="J9747" i="6"/>
  <c r="K9747" i="6"/>
  <c r="J9748" i="6"/>
  <c r="K9748" i="6"/>
  <c r="J9749" i="6"/>
  <c r="K9749" i="6"/>
  <c r="J9750" i="6"/>
  <c r="K9750" i="6"/>
  <c r="J9751" i="6"/>
  <c r="K9751" i="6"/>
  <c r="J9752" i="6"/>
  <c r="K9752" i="6"/>
  <c r="J9753" i="6"/>
  <c r="K9753" i="6"/>
  <c r="J9754" i="6"/>
  <c r="K9754" i="6"/>
  <c r="J9755" i="6"/>
  <c r="K9755" i="6"/>
  <c r="J9756" i="6"/>
  <c r="K9756" i="6"/>
  <c r="J9757" i="6"/>
  <c r="K9757" i="6"/>
  <c r="J9758" i="6"/>
  <c r="K9758" i="6"/>
  <c r="J9759" i="6"/>
  <c r="K9759" i="6"/>
  <c r="J9760" i="6"/>
  <c r="K9760" i="6"/>
  <c r="J9761" i="6"/>
  <c r="K9761" i="6"/>
  <c r="J9762" i="6"/>
  <c r="K9762" i="6"/>
  <c r="J9763" i="6"/>
  <c r="K9763" i="6"/>
  <c r="J9764" i="6"/>
  <c r="K9764" i="6"/>
  <c r="J9765" i="6"/>
  <c r="K9765" i="6"/>
  <c r="J9766" i="6"/>
  <c r="K9766" i="6"/>
  <c r="J9767" i="6"/>
  <c r="K9767" i="6"/>
  <c r="J9768" i="6"/>
  <c r="K9768" i="6"/>
  <c r="J9769" i="6"/>
  <c r="K9769" i="6"/>
  <c r="J9770" i="6"/>
  <c r="K9770" i="6"/>
  <c r="J9771" i="6"/>
  <c r="K9771" i="6"/>
  <c r="J9772" i="6"/>
  <c r="K9772" i="6"/>
  <c r="J9773" i="6"/>
  <c r="K9773" i="6"/>
  <c r="J9774" i="6"/>
  <c r="K9774" i="6"/>
  <c r="J9775" i="6"/>
  <c r="K9775" i="6"/>
  <c r="J9776" i="6"/>
  <c r="K9776" i="6"/>
  <c r="J9777" i="6"/>
  <c r="K9777" i="6"/>
  <c r="J9778" i="6"/>
  <c r="K9778" i="6"/>
  <c r="J9779" i="6"/>
  <c r="K9779" i="6"/>
  <c r="J9780" i="6"/>
  <c r="K9780" i="6"/>
  <c r="J9781" i="6"/>
  <c r="K9781" i="6"/>
  <c r="J9782" i="6"/>
  <c r="K9782" i="6"/>
  <c r="J9783" i="6"/>
  <c r="K9783" i="6"/>
  <c r="J9784" i="6"/>
  <c r="K9784" i="6"/>
  <c r="J9785" i="6"/>
  <c r="K9785" i="6"/>
  <c r="J9786" i="6"/>
  <c r="K9786" i="6"/>
  <c r="J9787" i="6"/>
  <c r="K9787" i="6"/>
  <c r="J9788" i="6"/>
  <c r="K9788" i="6"/>
  <c r="J9789" i="6"/>
  <c r="K9789" i="6"/>
  <c r="J9790" i="6"/>
  <c r="K9790" i="6"/>
  <c r="J9791" i="6"/>
  <c r="K9791" i="6"/>
  <c r="J9792" i="6"/>
  <c r="K9792" i="6"/>
  <c r="J9793" i="6"/>
  <c r="K9793" i="6"/>
  <c r="J9794" i="6"/>
  <c r="K9794" i="6"/>
  <c r="J9795" i="6"/>
  <c r="K9795" i="6"/>
  <c r="J9796" i="6"/>
  <c r="K9796" i="6"/>
  <c r="J9797" i="6"/>
  <c r="K9797" i="6"/>
  <c r="J9798" i="6"/>
  <c r="K9798" i="6"/>
  <c r="J9799" i="6"/>
  <c r="K9799" i="6"/>
  <c r="J9800" i="6"/>
  <c r="K9800" i="6"/>
  <c r="J9801" i="6"/>
  <c r="K9801" i="6"/>
  <c r="J9802" i="6"/>
  <c r="K9802" i="6"/>
  <c r="J9803" i="6"/>
  <c r="K9803" i="6"/>
  <c r="J9804" i="6"/>
  <c r="K9804" i="6"/>
  <c r="J9805" i="6"/>
  <c r="K9805" i="6"/>
  <c r="J9806" i="6"/>
  <c r="K9806" i="6"/>
  <c r="J9807" i="6"/>
  <c r="K9807" i="6"/>
  <c r="J9808" i="6"/>
  <c r="K9808" i="6"/>
  <c r="J9809" i="6"/>
  <c r="K9809" i="6"/>
  <c r="J9810" i="6"/>
  <c r="K9810" i="6"/>
  <c r="J9811" i="6"/>
  <c r="K9811" i="6"/>
  <c r="J9812" i="6"/>
  <c r="K9812" i="6"/>
  <c r="J9813" i="6"/>
  <c r="K9813" i="6"/>
  <c r="J9814" i="6"/>
  <c r="K9814" i="6"/>
  <c r="J9815" i="6"/>
  <c r="K9815" i="6"/>
  <c r="J9816" i="6"/>
  <c r="K9816" i="6"/>
  <c r="J9817" i="6"/>
  <c r="K9817" i="6"/>
  <c r="J9818" i="6"/>
  <c r="K9818" i="6"/>
  <c r="J9819" i="6"/>
  <c r="K9819" i="6"/>
  <c r="J9820" i="6"/>
  <c r="K9820" i="6"/>
  <c r="J9821" i="6"/>
  <c r="K9821" i="6"/>
  <c r="J9822" i="6"/>
  <c r="K9822" i="6"/>
  <c r="J9823" i="6"/>
  <c r="K9823" i="6"/>
  <c r="J9824" i="6"/>
  <c r="K9824" i="6"/>
  <c r="J9825" i="6"/>
  <c r="K9825" i="6"/>
  <c r="J9826" i="6"/>
  <c r="K9826" i="6"/>
  <c r="J9827" i="6"/>
  <c r="K9827" i="6"/>
  <c r="J9828" i="6"/>
  <c r="K9828" i="6"/>
  <c r="J9829" i="6"/>
  <c r="K9829" i="6"/>
  <c r="J9830" i="6"/>
  <c r="K9830" i="6"/>
  <c r="J9831" i="6"/>
  <c r="K9831" i="6"/>
  <c r="J9832" i="6"/>
  <c r="K9832" i="6"/>
  <c r="J9833" i="6"/>
  <c r="K9833" i="6"/>
  <c r="J9834" i="6"/>
  <c r="K9834" i="6"/>
  <c r="J9835" i="6"/>
  <c r="K9835" i="6"/>
  <c r="J9836" i="6"/>
  <c r="K9836" i="6"/>
  <c r="J9837" i="6"/>
  <c r="K9837" i="6"/>
  <c r="J9838" i="6"/>
  <c r="K9838" i="6"/>
  <c r="J9839" i="6"/>
  <c r="K9839" i="6"/>
  <c r="J9840" i="6"/>
  <c r="K9840" i="6"/>
  <c r="J9841" i="6"/>
  <c r="K9841" i="6"/>
  <c r="J9842" i="6"/>
  <c r="K9842" i="6"/>
  <c r="J9843" i="6"/>
  <c r="K9843" i="6"/>
  <c r="J9844" i="6"/>
  <c r="K9844" i="6"/>
  <c r="J9845" i="6"/>
  <c r="K9845" i="6"/>
  <c r="J9846" i="6"/>
  <c r="K9846" i="6"/>
  <c r="J9847" i="6"/>
  <c r="K9847" i="6"/>
  <c r="J9848" i="6"/>
  <c r="K9848" i="6"/>
  <c r="J9849" i="6"/>
  <c r="K9849" i="6"/>
  <c r="J9850" i="6"/>
  <c r="K9850" i="6"/>
  <c r="J9851" i="6"/>
  <c r="K9851" i="6"/>
  <c r="J9852" i="6"/>
  <c r="K9852" i="6"/>
  <c r="J9853" i="6"/>
  <c r="K9853" i="6"/>
  <c r="J9854" i="6"/>
  <c r="K9854" i="6"/>
  <c r="J9855" i="6"/>
  <c r="K9855" i="6"/>
  <c r="J9856" i="6"/>
  <c r="K9856" i="6"/>
  <c r="J9857" i="6"/>
  <c r="K9857" i="6"/>
  <c r="J9858" i="6"/>
  <c r="K9858" i="6"/>
  <c r="J9859" i="6"/>
  <c r="K9859" i="6"/>
  <c r="J9860" i="6"/>
  <c r="K9860" i="6"/>
  <c r="J9861" i="6"/>
  <c r="K9861" i="6"/>
  <c r="J9862" i="6"/>
  <c r="K9862" i="6"/>
  <c r="J9863" i="6"/>
  <c r="K9863" i="6"/>
  <c r="J9864" i="6"/>
  <c r="K9864" i="6"/>
  <c r="J9865" i="6"/>
  <c r="K9865" i="6"/>
  <c r="J9866" i="6"/>
  <c r="K9866" i="6"/>
  <c r="J9867" i="6"/>
  <c r="K9867" i="6"/>
  <c r="J9868" i="6"/>
  <c r="K9868" i="6"/>
  <c r="J9869" i="6"/>
  <c r="K9869" i="6"/>
  <c r="J9870" i="6"/>
  <c r="K9870" i="6"/>
  <c r="J9871" i="6"/>
  <c r="K9871" i="6"/>
  <c r="J9872" i="6"/>
  <c r="K9872" i="6"/>
  <c r="J9873" i="6"/>
  <c r="K9873" i="6"/>
  <c r="J9874" i="6"/>
  <c r="K9874" i="6"/>
  <c r="J9875" i="6"/>
  <c r="K9875" i="6"/>
  <c r="J9876" i="6"/>
  <c r="K9876" i="6"/>
  <c r="J9877" i="6"/>
  <c r="K9877" i="6"/>
  <c r="J9878" i="6"/>
  <c r="K9878" i="6"/>
  <c r="J9879" i="6"/>
  <c r="K9879" i="6"/>
  <c r="J9880" i="6"/>
  <c r="K9880" i="6"/>
  <c r="J9881" i="6"/>
  <c r="K9881" i="6"/>
  <c r="J9882" i="6"/>
  <c r="K9882" i="6"/>
  <c r="J9883" i="6"/>
  <c r="K9883" i="6"/>
  <c r="J9884" i="6"/>
  <c r="K9884" i="6"/>
  <c r="J9885" i="6"/>
  <c r="K9885" i="6"/>
  <c r="J9886" i="6"/>
  <c r="K9886" i="6"/>
  <c r="J9887" i="6"/>
  <c r="K9887" i="6"/>
  <c r="J9888" i="6"/>
  <c r="K9888" i="6"/>
  <c r="J9889" i="6"/>
  <c r="K9889" i="6"/>
  <c r="J9890" i="6"/>
  <c r="K9890" i="6"/>
  <c r="J9891" i="6"/>
  <c r="K9891" i="6"/>
  <c r="J9892" i="6"/>
  <c r="K9892" i="6"/>
  <c r="J9893" i="6"/>
  <c r="K9893" i="6"/>
  <c r="J9894" i="6"/>
  <c r="K9894" i="6"/>
  <c r="J9895" i="6"/>
  <c r="K9895" i="6"/>
  <c r="J9896" i="6"/>
  <c r="K9896" i="6"/>
  <c r="J9897" i="6"/>
  <c r="K9897" i="6"/>
  <c r="J9898" i="6"/>
  <c r="K9898" i="6"/>
  <c r="J9899" i="6"/>
  <c r="K9899" i="6"/>
  <c r="J9900" i="6"/>
  <c r="K9900" i="6"/>
  <c r="J9901" i="6"/>
  <c r="K9901" i="6"/>
  <c r="J9902" i="6"/>
  <c r="K9902" i="6"/>
  <c r="J9903" i="6"/>
  <c r="K9903" i="6"/>
  <c r="J9904" i="6"/>
  <c r="K9904" i="6"/>
  <c r="J9905" i="6"/>
  <c r="K9905" i="6"/>
  <c r="J9906" i="6"/>
  <c r="K9906" i="6"/>
  <c r="J9907" i="6"/>
  <c r="K9907" i="6"/>
  <c r="J9908" i="6"/>
  <c r="K9908" i="6"/>
  <c r="J9909" i="6"/>
  <c r="K9909" i="6"/>
  <c r="J9910" i="6"/>
  <c r="K9910" i="6"/>
  <c r="J9911" i="6"/>
  <c r="K9911" i="6"/>
  <c r="J9912" i="6"/>
  <c r="K9912" i="6"/>
  <c r="J9913" i="6"/>
  <c r="K9913" i="6"/>
  <c r="J9914" i="6"/>
  <c r="K9914" i="6"/>
  <c r="J9915" i="6"/>
  <c r="K9915" i="6"/>
  <c r="J9916" i="6"/>
  <c r="K9916" i="6"/>
  <c r="J9917" i="6"/>
  <c r="K9917" i="6"/>
  <c r="J9918" i="6"/>
  <c r="K9918" i="6"/>
  <c r="J9919" i="6"/>
  <c r="K9919" i="6"/>
  <c r="J9920" i="6"/>
  <c r="K9920" i="6"/>
  <c r="J9921" i="6"/>
  <c r="K9921" i="6"/>
  <c r="J9922" i="6"/>
  <c r="K9922" i="6"/>
  <c r="J9923" i="6"/>
  <c r="K9923" i="6"/>
  <c r="J9924" i="6"/>
  <c r="K9924" i="6"/>
  <c r="J9925" i="6"/>
  <c r="K9925" i="6"/>
  <c r="J9926" i="6"/>
  <c r="K9926" i="6"/>
  <c r="J9927" i="6"/>
  <c r="K9927" i="6"/>
  <c r="J9928" i="6"/>
  <c r="K9928" i="6"/>
  <c r="J9929" i="6"/>
  <c r="K9929" i="6"/>
  <c r="J9930" i="6"/>
  <c r="K9930" i="6"/>
  <c r="J9931" i="6"/>
  <c r="K9931" i="6"/>
  <c r="J9932" i="6"/>
  <c r="K9932" i="6"/>
  <c r="J9933" i="6"/>
  <c r="K9933" i="6"/>
  <c r="J9934" i="6"/>
  <c r="K9934" i="6"/>
  <c r="J9935" i="6"/>
  <c r="K9935" i="6"/>
  <c r="J9936" i="6"/>
  <c r="K9936" i="6"/>
  <c r="J9937" i="6"/>
  <c r="K9937" i="6"/>
  <c r="J9938" i="6"/>
  <c r="K9938" i="6"/>
  <c r="J9939" i="6"/>
  <c r="K9939" i="6"/>
  <c r="J9940" i="6"/>
  <c r="K9940" i="6"/>
  <c r="J9941" i="6"/>
  <c r="K9941" i="6"/>
  <c r="J9942" i="6"/>
  <c r="K9942" i="6"/>
  <c r="J9943" i="6"/>
  <c r="K9943" i="6"/>
  <c r="J9944" i="6"/>
  <c r="K9944" i="6"/>
  <c r="J9945" i="6"/>
  <c r="K9945" i="6"/>
  <c r="J9946" i="6"/>
  <c r="K9946" i="6"/>
  <c r="J9947" i="6"/>
  <c r="K9947" i="6"/>
  <c r="J9948" i="6"/>
  <c r="K9948" i="6"/>
  <c r="J9949" i="6"/>
  <c r="K9949" i="6"/>
  <c r="J9950" i="6"/>
  <c r="K9950" i="6"/>
  <c r="J9951" i="6"/>
  <c r="K9951" i="6"/>
  <c r="J9952" i="6"/>
  <c r="K9952" i="6"/>
  <c r="J9953" i="6"/>
  <c r="K9953" i="6"/>
  <c r="J9954" i="6"/>
  <c r="K9954" i="6"/>
  <c r="J9955" i="6"/>
  <c r="K9955" i="6"/>
  <c r="J9956" i="6"/>
  <c r="K9956" i="6"/>
  <c r="J9957" i="6"/>
  <c r="K9957" i="6"/>
  <c r="J9958" i="6"/>
  <c r="K9958" i="6"/>
  <c r="J9959" i="6"/>
  <c r="K9959" i="6"/>
  <c r="J9960" i="6"/>
  <c r="K9960" i="6"/>
  <c r="J9961" i="6"/>
  <c r="K9961" i="6"/>
  <c r="J9962" i="6"/>
  <c r="K9962" i="6"/>
  <c r="J9963" i="6"/>
  <c r="K9963" i="6"/>
  <c r="J9964" i="6"/>
  <c r="K9964" i="6"/>
  <c r="J9965" i="6"/>
  <c r="K9965" i="6"/>
  <c r="J9966" i="6"/>
  <c r="K9966" i="6"/>
  <c r="J9967" i="6"/>
  <c r="K9967" i="6"/>
  <c r="J9968" i="6"/>
  <c r="K9968" i="6"/>
  <c r="J9969" i="6"/>
  <c r="K9969" i="6"/>
  <c r="J9970" i="6"/>
  <c r="K9970" i="6"/>
  <c r="J9971" i="6"/>
  <c r="K9971" i="6"/>
  <c r="J9972" i="6"/>
  <c r="K9972" i="6"/>
  <c r="J9973" i="6"/>
  <c r="K9973" i="6"/>
  <c r="J9974" i="6"/>
  <c r="K9974" i="6"/>
  <c r="J9975" i="6"/>
  <c r="K9975" i="6"/>
  <c r="J9976" i="6"/>
  <c r="K9976" i="6"/>
  <c r="J9977" i="6"/>
  <c r="K9977" i="6"/>
  <c r="J9978" i="6"/>
  <c r="K9978" i="6"/>
  <c r="J9979" i="6"/>
  <c r="K9979" i="6"/>
  <c r="J9980" i="6"/>
  <c r="K9980" i="6"/>
  <c r="J9981" i="6"/>
  <c r="K9981" i="6"/>
  <c r="J9982" i="6"/>
  <c r="K9982" i="6"/>
  <c r="J9983" i="6"/>
  <c r="K9983" i="6"/>
  <c r="J9984" i="6"/>
  <c r="K9984" i="6"/>
  <c r="J9985" i="6"/>
  <c r="K9985" i="6"/>
  <c r="J9986" i="6"/>
  <c r="K9986" i="6"/>
  <c r="J9987" i="6"/>
  <c r="K9987" i="6"/>
  <c r="J9988" i="6"/>
  <c r="K9988" i="6"/>
  <c r="J9989" i="6"/>
  <c r="K9989" i="6"/>
  <c r="J9990" i="6"/>
  <c r="K9990" i="6"/>
  <c r="J9991" i="6"/>
  <c r="K9991" i="6"/>
  <c r="J9992" i="6"/>
  <c r="K9992" i="6"/>
  <c r="J9993" i="6"/>
  <c r="K9993" i="6"/>
  <c r="J9994" i="6"/>
  <c r="K9994" i="6"/>
  <c r="J9995" i="6"/>
  <c r="K9995" i="6"/>
  <c r="J9996" i="6"/>
  <c r="K9996" i="6"/>
  <c r="J9997" i="6"/>
  <c r="K9997" i="6"/>
  <c r="J9998" i="6"/>
  <c r="K9998" i="6"/>
  <c r="J9999" i="6"/>
  <c r="K9999" i="6"/>
  <c r="J10000" i="6"/>
  <c r="K10000" i="6"/>
  <c r="J10001" i="6"/>
  <c r="K10001" i="6"/>
  <c r="J10002" i="6"/>
  <c r="K10002" i="6"/>
  <c r="J10003" i="6"/>
  <c r="K10003" i="6"/>
  <c r="J10004" i="6"/>
  <c r="K10004" i="6"/>
  <c r="J10005" i="6"/>
  <c r="K10005" i="6"/>
  <c r="J10006" i="6"/>
  <c r="K10006" i="6"/>
  <c r="J10007" i="6"/>
  <c r="K10007" i="6"/>
  <c r="J10008" i="6"/>
  <c r="K10008" i="6"/>
  <c r="J10009" i="6"/>
  <c r="K10009" i="6"/>
  <c r="J10010" i="6"/>
  <c r="K10010" i="6"/>
  <c r="J10011" i="6"/>
  <c r="K10011" i="6"/>
  <c r="J10012" i="6"/>
  <c r="K10012" i="6"/>
  <c r="J10013" i="6"/>
  <c r="K10013" i="6"/>
  <c r="J10014" i="6"/>
  <c r="K10014" i="6"/>
  <c r="J10015" i="6"/>
  <c r="K10015" i="6"/>
  <c r="J10016" i="6"/>
  <c r="K10016" i="6"/>
  <c r="J10017" i="6"/>
  <c r="K10017" i="6"/>
  <c r="J10018" i="6"/>
  <c r="K10018" i="6"/>
  <c r="J10019" i="6"/>
  <c r="K10019" i="6"/>
  <c r="J10020" i="6"/>
  <c r="K10020" i="6"/>
  <c r="J10021" i="6"/>
  <c r="K10021" i="6"/>
  <c r="J10022" i="6"/>
  <c r="K10022" i="6"/>
  <c r="J10023" i="6"/>
  <c r="K10023" i="6"/>
  <c r="J10024" i="6"/>
  <c r="K10024" i="6"/>
  <c r="J10025" i="6"/>
  <c r="K10025" i="6"/>
  <c r="J10026" i="6"/>
  <c r="K10026" i="6"/>
  <c r="J10027" i="6"/>
  <c r="K10027" i="6"/>
  <c r="J10028" i="6"/>
  <c r="K10028" i="6"/>
  <c r="J10029" i="6"/>
  <c r="K10029" i="6"/>
  <c r="J10030" i="6"/>
  <c r="K10030" i="6"/>
  <c r="J10031" i="6"/>
  <c r="K10031" i="6"/>
  <c r="J10032" i="6"/>
  <c r="K10032" i="6"/>
  <c r="J10033" i="6"/>
  <c r="K10033" i="6"/>
  <c r="J10034" i="6"/>
  <c r="K10034" i="6"/>
  <c r="J10035" i="6"/>
  <c r="K10035" i="6"/>
  <c r="J10036" i="6"/>
  <c r="K10036" i="6"/>
  <c r="J10037" i="6"/>
  <c r="K10037" i="6"/>
  <c r="J10038" i="6"/>
  <c r="K10038" i="6"/>
  <c r="J10039" i="6"/>
  <c r="K10039" i="6"/>
  <c r="J10040" i="6"/>
  <c r="K10040" i="6"/>
  <c r="J10041" i="6"/>
  <c r="K10041" i="6"/>
  <c r="J10042" i="6"/>
  <c r="K10042" i="6"/>
  <c r="J10043" i="6"/>
  <c r="K10043" i="6"/>
  <c r="J10044" i="6"/>
  <c r="K10044" i="6"/>
  <c r="J10045" i="6"/>
  <c r="K10045" i="6"/>
  <c r="J10046" i="6"/>
  <c r="K10046" i="6"/>
  <c r="J10047" i="6"/>
  <c r="K10047" i="6"/>
  <c r="J10048" i="6"/>
  <c r="K10048" i="6"/>
  <c r="J10049" i="6"/>
  <c r="K10049" i="6"/>
  <c r="J10050" i="6"/>
  <c r="K10050" i="6"/>
  <c r="J10051" i="6"/>
  <c r="K10051" i="6"/>
  <c r="J10052" i="6"/>
  <c r="K10052" i="6"/>
  <c r="J10053" i="6"/>
  <c r="K10053" i="6"/>
  <c r="J10054" i="6"/>
  <c r="K10054" i="6"/>
  <c r="J10055" i="6"/>
  <c r="K10055" i="6"/>
  <c r="J10056" i="6"/>
  <c r="K10056" i="6"/>
  <c r="J10057" i="6"/>
  <c r="K10057" i="6"/>
  <c r="J10058" i="6"/>
  <c r="K10058" i="6"/>
  <c r="J10059" i="6"/>
  <c r="K10059" i="6"/>
  <c r="J10060" i="6"/>
  <c r="K10060" i="6"/>
  <c r="J10061" i="6"/>
  <c r="K10061" i="6"/>
  <c r="J10062" i="6"/>
  <c r="K10062" i="6"/>
  <c r="J10063" i="6"/>
  <c r="K10063" i="6"/>
  <c r="J10064" i="6"/>
  <c r="K10064" i="6"/>
  <c r="J10065" i="6"/>
  <c r="K10065" i="6"/>
  <c r="J10066" i="6"/>
  <c r="K10066" i="6"/>
  <c r="J10067" i="6"/>
  <c r="K10067" i="6"/>
  <c r="J10068" i="6"/>
  <c r="K10068" i="6"/>
  <c r="J10069" i="6"/>
  <c r="K10069" i="6"/>
  <c r="J10070" i="6"/>
  <c r="K10070" i="6"/>
  <c r="J10071" i="6"/>
  <c r="K10071" i="6"/>
  <c r="J10072" i="6"/>
  <c r="K10072" i="6"/>
  <c r="J10073" i="6"/>
  <c r="K10073" i="6"/>
  <c r="J10074" i="6"/>
  <c r="K10074" i="6"/>
  <c r="J10075" i="6"/>
  <c r="K10075" i="6"/>
  <c r="J10076" i="6"/>
  <c r="K10076" i="6"/>
  <c r="J10077" i="6"/>
  <c r="K10077" i="6"/>
  <c r="J10078" i="6"/>
  <c r="K10078" i="6"/>
  <c r="J10079" i="6"/>
  <c r="K10079" i="6"/>
  <c r="J10080" i="6"/>
  <c r="K10080" i="6"/>
  <c r="J10081" i="6"/>
  <c r="K10081" i="6"/>
  <c r="J10082" i="6"/>
  <c r="K10082" i="6"/>
  <c r="J10083" i="6"/>
  <c r="K10083" i="6"/>
  <c r="J10084" i="6"/>
  <c r="K10084" i="6"/>
  <c r="J10085" i="6"/>
  <c r="K10085" i="6"/>
  <c r="J10086" i="6"/>
  <c r="K10086" i="6"/>
  <c r="J10087" i="6"/>
  <c r="K10087" i="6"/>
  <c r="J10088" i="6"/>
  <c r="K10088" i="6"/>
  <c r="J10089" i="6"/>
  <c r="K10089" i="6"/>
  <c r="J10090" i="6"/>
  <c r="K10090" i="6"/>
  <c r="J10091" i="6"/>
  <c r="K10091" i="6"/>
  <c r="J10092" i="6"/>
  <c r="K10092" i="6"/>
  <c r="J10093" i="6"/>
  <c r="K10093" i="6"/>
  <c r="J10094" i="6"/>
  <c r="K10094" i="6"/>
  <c r="J10095" i="6"/>
  <c r="K10095" i="6"/>
  <c r="J10096" i="6"/>
  <c r="K10096" i="6"/>
  <c r="J10097" i="6"/>
  <c r="K10097" i="6"/>
  <c r="J10098" i="6"/>
  <c r="K10098" i="6"/>
  <c r="J10099" i="6"/>
  <c r="K10099" i="6"/>
  <c r="J10100" i="6"/>
  <c r="K10100" i="6"/>
  <c r="J10101" i="6"/>
  <c r="K10101" i="6"/>
  <c r="J10102" i="6"/>
  <c r="K10102" i="6"/>
  <c r="J10103" i="6"/>
  <c r="K10103" i="6"/>
  <c r="J10104" i="6"/>
  <c r="K10104" i="6"/>
  <c r="J10105" i="6"/>
  <c r="K10105" i="6"/>
  <c r="J10106" i="6"/>
  <c r="K10106" i="6"/>
  <c r="J10107" i="6"/>
  <c r="K10107" i="6"/>
  <c r="J10108" i="6"/>
  <c r="K10108" i="6"/>
  <c r="J10109" i="6"/>
  <c r="K10109" i="6"/>
  <c r="J10110" i="6"/>
  <c r="K10110" i="6"/>
  <c r="J10111" i="6"/>
  <c r="K10111" i="6"/>
  <c r="J10112" i="6"/>
  <c r="K10112" i="6"/>
  <c r="J10113" i="6"/>
  <c r="K10113" i="6"/>
  <c r="J10114" i="6"/>
  <c r="K10114" i="6"/>
  <c r="J10115" i="6"/>
  <c r="K10115" i="6"/>
  <c r="J10116" i="6"/>
  <c r="K10116" i="6"/>
  <c r="J10117" i="6"/>
  <c r="K10117" i="6"/>
  <c r="J10118" i="6"/>
  <c r="K10118" i="6"/>
  <c r="J10119" i="6"/>
  <c r="K10119" i="6"/>
  <c r="J10120" i="6"/>
  <c r="K10120" i="6"/>
  <c r="J10121" i="6"/>
  <c r="K10121" i="6"/>
  <c r="J10122" i="6"/>
  <c r="K10122" i="6"/>
  <c r="J10123" i="6"/>
  <c r="K10123" i="6"/>
  <c r="J10124" i="6"/>
  <c r="K10124" i="6"/>
  <c r="J10125" i="6"/>
  <c r="K10125" i="6"/>
  <c r="J10126" i="6"/>
  <c r="K10126" i="6"/>
  <c r="J10127" i="6"/>
  <c r="K10127" i="6"/>
  <c r="J10128" i="6"/>
  <c r="K10128" i="6"/>
  <c r="J10129" i="6"/>
  <c r="K10129" i="6"/>
  <c r="J10130" i="6"/>
  <c r="K10130" i="6"/>
  <c r="J10131" i="6"/>
  <c r="K10131" i="6"/>
  <c r="J10132" i="6"/>
  <c r="K10132" i="6"/>
  <c r="J10133" i="6"/>
  <c r="K10133" i="6"/>
  <c r="J10134" i="6"/>
  <c r="K10134" i="6"/>
  <c r="J10135" i="6"/>
  <c r="K10135" i="6"/>
  <c r="J10136" i="6"/>
  <c r="K10136" i="6"/>
  <c r="J10137" i="6"/>
  <c r="K10137" i="6"/>
  <c r="J10138" i="6"/>
  <c r="K10138" i="6"/>
  <c r="J10139" i="6"/>
  <c r="K10139" i="6"/>
  <c r="J10140" i="6"/>
  <c r="K10140" i="6"/>
  <c r="J10141" i="6"/>
  <c r="K10141" i="6"/>
  <c r="J10142" i="6"/>
  <c r="K10142" i="6"/>
  <c r="J10143" i="6"/>
  <c r="K10143" i="6"/>
  <c r="J10144" i="6"/>
  <c r="K10144" i="6"/>
  <c r="J10145" i="6"/>
  <c r="K10145" i="6"/>
  <c r="J10146" i="6"/>
  <c r="K10146" i="6"/>
  <c r="J10147" i="6"/>
  <c r="K10147" i="6"/>
  <c r="J10148" i="6"/>
  <c r="K10148" i="6"/>
  <c r="J10149" i="6"/>
  <c r="K10149" i="6"/>
  <c r="J10150" i="6"/>
  <c r="K10150" i="6"/>
  <c r="J10151" i="6"/>
  <c r="K10151" i="6"/>
  <c r="J10152" i="6"/>
  <c r="K10152" i="6"/>
  <c r="J10153" i="6"/>
  <c r="K10153" i="6"/>
  <c r="J10154" i="6"/>
  <c r="K10154" i="6"/>
  <c r="J10155" i="6"/>
  <c r="K10155" i="6"/>
  <c r="J10156" i="6"/>
  <c r="K10156" i="6"/>
  <c r="J10157" i="6"/>
  <c r="K10157" i="6"/>
  <c r="J10158" i="6"/>
  <c r="K10158" i="6"/>
  <c r="J10159" i="6"/>
  <c r="K10159" i="6"/>
  <c r="J10160" i="6"/>
  <c r="K10160" i="6"/>
  <c r="J10161" i="6"/>
  <c r="K10161" i="6"/>
  <c r="J10162" i="6"/>
  <c r="K10162" i="6"/>
  <c r="J10163" i="6"/>
  <c r="K10163" i="6"/>
  <c r="J10164" i="6"/>
  <c r="K10164" i="6"/>
  <c r="J10165" i="6"/>
  <c r="K10165" i="6"/>
  <c r="J10166" i="6"/>
  <c r="K10166" i="6"/>
  <c r="J10167" i="6"/>
  <c r="K10167" i="6"/>
  <c r="J10168" i="6"/>
  <c r="K10168" i="6"/>
  <c r="J10169" i="6"/>
  <c r="K10169" i="6"/>
  <c r="J10170" i="6"/>
  <c r="K10170" i="6"/>
  <c r="J10171" i="6"/>
  <c r="K10171" i="6"/>
  <c r="J10172" i="6"/>
  <c r="K10172" i="6"/>
  <c r="J10173" i="6"/>
  <c r="K10173" i="6"/>
  <c r="J10174" i="6"/>
  <c r="K10174" i="6"/>
  <c r="J10175" i="6"/>
  <c r="K10175" i="6"/>
  <c r="J10176" i="6"/>
  <c r="K10176" i="6"/>
  <c r="J10177" i="6"/>
  <c r="K10177" i="6"/>
  <c r="J10178" i="6"/>
  <c r="K10178" i="6"/>
  <c r="J10179" i="6"/>
  <c r="K10179" i="6"/>
  <c r="J10180" i="6"/>
  <c r="K10180" i="6"/>
  <c r="J10181" i="6"/>
  <c r="K10181" i="6"/>
  <c r="J10182" i="6"/>
  <c r="K10182" i="6"/>
  <c r="J10183" i="6"/>
  <c r="K10183" i="6"/>
  <c r="J10184" i="6"/>
  <c r="K10184" i="6"/>
  <c r="J10185" i="6"/>
  <c r="K10185" i="6"/>
  <c r="J10186" i="6"/>
  <c r="K10186" i="6"/>
  <c r="J10187" i="6"/>
  <c r="K10187" i="6"/>
  <c r="J10188" i="6"/>
  <c r="K10188" i="6"/>
  <c r="J10189" i="6"/>
  <c r="K10189" i="6"/>
  <c r="J10190" i="6"/>
  <c r="K10190" i="6"/>
  <c r="J10191" i="6"/>
  <c r="K10191" i="6"/>
  <c r="J10192" i="6"/>
  <c r="K10192" i="6"/>
  <c r="J10193" i="6"/>
  <c r="K10193" i="6"/>
  <c r="J10194" i="6"/>
  <c r="K10194" i="6"/>
  <c r="J10195" i="6"/>
  <c r="K10195" i="6"/>
  <c r="J10196" i="6"/>
  <c r="K10196" i="6"/>
  <c r="J10197" i="6"/>
  <c r="K10197" i="6"/>
  <c r="J10198" i="6"/>
  <c r="K10198" i="6"/>
  <c r="J10199" i="6"/>
  <c r="K10199" i="6"/>
  <c r="J10200" i="6"/>
  <c r="K10200" i="6"/>
  <c r="J10201" i="6"/>
  <c r="K10201" i="6"/>
  <c r="J10202" i="6"/>
  <c r="K10202" i="6"/>
  <c r="J10203" i="6"/>
  <c r="K10203" i="6"/>
  <c r="J10204" i="6"/>
  <c r="K10204" i="6"/>
  <c r="J10205" i="6"/>
  <c r="K10205" i="6"/>
  <c r="J10206" i="6"/>
  <c r="K10206" i="6"/>
  <c r="J10207" i="6"/>
  <c r="K10207" i="6"/>
  <c r="J10208" i="6"/>
  <c r="K10208" i="6"/>
  <c r="J10209" i="6"/>
  <c r="K10209" i="6"/>
  <c r="J10210" i="6"/>
  <c r="K10210" i="6"/>
  <c r="J10211" i="6"/>
  <c r="K10211" i="6"/>
  <c r="J10212" i="6"/>
  <c r="K10212" i="6"/>
  <c r="J10213" i="6"/>
  <c r="K10213" i="6"/>
  <c r="J10214" i="6"/>
  <c r="K10214" i="6"/>
  <c r="J10215" i="6"/>
  <c r="K10215" i="6"/>
  <c r="J10216" i="6"/>
  <c r="K10216" i="6"/>
  <c r="J10217" i="6"/>
  <c r="K10217" i="6"/>
  <c r="J10218" i="6"/>
  <c r="K10218" i="6"/>
  <c r="J10219" i="6"/>
  <c r="K10219" i="6"/>
  <c r="J10220" i="6"/>
  <c r="K10220" i="6"/>
  <c r="J10221" i="6"/>
  <c r="K10221" i="6"/>
  <c r="J10222" i="6"/>
  <c r="K10222" i="6"/>
  <c r="J10223" i="6"/>
  <c r="K10223" i="6"/>
  <c r="J10224" i="6"/>
  <c r="K10224" i="6"/>
  <c r="J10225" i="6"/>
  <c r="K10225" i="6"/>
  <c r="J10226" i="6"/>
  <c r="K10226" i="6"/>
  <c r="J10227" i="6"/>
  <c r="K10227" i="6"/>
  <c r="J10228" i="6"/>
  <c r="K10228" i="6"/>
  <c r="J10229" i="6"/>
  <c r="K10229" i="6"/>
  <c r="J10230" i="6"/>
  <c r="K10230" i="6"/>
  <c r="J10231" i="6"/>
  <c r="K10231" i="6"/>
  <c r="J10232" i="6"/>
  <c r="K10232" i="6"/>
  <c r="J10233" i="6"/>
  <c r="K10233" i="6"/>
  <c r="J10234" i="6"/>
  <c r="K10234" i="6"/>
  <c r="J10235" i="6"/>
  <c r="K10235" i="6"/>
  <c r="J10236" i="6"/>
  <c r="K10236" i="6"/>
  <c r="J10237" i="6"/>
  <c r="K10237" i="6"/>
  <c r="J10238" i="6"/>
  <c r="K10238" i="6"/>
  <c r="J10239" i="6"/>
  <c r="K10239" i="6"/>
  <c r="J10240" i="6"/>
  <c r="K10240" i="6"/>
  <c r="J10241" i="6"/>
  <c r="K10241" i="6"/>
  <c r="J10242" i="6"/>
  <c r="K10242" i="6"/>
  <c r="J10243" i="6"/>
  <c r="K10243" i="6"/>
  <c r="J10244" i="6"/>
  <c r="K10244" i="6"/>
  <c r="J10245" i="6"/>
  <c r="K10245" i="6"/>
  <c r="J10246" i="6"/>
  <c r="K10246" i="6"/>
  <c r="J10247" i="6"/>
  <c r="K10247" i="6"/>
  <c r="J10248" i="6"/>
  <c r="K10248" i="6"/>
  <c r="J10249" i="6"/>
  <c r="K10249" i="6"/>
  <c r="J10250" i="6"/>
  <c r="K10250" i="6"/>
  <c r="J10251" i="6"/>
  <c r="K10251" i="6"/>
  <c r="J10252" i="6"/>
  <c r="K10252" i="6"/>
  <c r="J10253" i="6"/>
  <c r="K10253" i="6"/>
  <c r="J10254" i="6"/>
  <c r="K10254" i="6"/>
  <c r="J10255" i="6"/>
  <c r="K10255" i="6"/>
  <c r="J10256" i="6"/>
  <c r="K10256" i="6"/>
  <c r="J10257" i="6"/>
  <c r="K10257" i="6"/>
  <c r="J10258" i="6"/>
  <c r="K10258" i="6"/>
  <c r="J10259" i="6"/>
  <c r="K10259" i="6"/>
  <c r="J10260" i="6"/>
  <c r="K10260" i="6"/>
  <c r="J10261" i="6"/>
  <c r="K10261" i="6"/>
  <c r="J10262" i="6"/>
  <c r="K10262" i="6"/>
  <c r="J10263" i="6"/>
  <c r="K10263" i="6"/>
  <c r="J10264" i="6"/>
  <c r="K10264" i="6"/>
  <c r="J10265" i="6"/>
  <c r="K10265" i="6"/>
  <c r="J10266" i="6"/>
  <c r="K10266" i="6"/>
  <c r="J10267" i="6"/>
  <c r="K10267" i="6"/>
  <c r="J10268" i="6"/>
  <c r="K10268" i="6"/>
  <c r="J10269" i="6"/>
  <c r="K10269" i="6"/>
  <c r="J10270" i="6"/>
  <c r="K10270" i="6"/>
  <c r="J10271" i="6"/>
  <c r="K10271" i="6"/>
  <c r="J10272" i="6"/>
  <c r="K10272" i="6"/>
  <c r="J10273" i="6"/>
  <c r="K10273" i="6"/>
  <c r="J10274" i="6"/>
  <c r="K10274" i="6"/>
  <c r="J10275" i="6"/>
  <c r="K10275" i="6"/>
  <c r="J10276" i="6"/>
  <c r="K10276" i="6"/>
  <c r="J10277" i="6"/>
  <c r="K10277" i="6"/>
  <c r="J10278" i="6"/>
  <c r="K10278" i="6"/>
  <c r="J10279" i="6"/>
  <c r="K10279" i="6"/>
  <c r="J10280" i="6"/>
  <c r="K10280" i="6"/>
  <c r="J10281" i="6"/>
  <c r="K10281" i="6"/>
  <c r="J10282" i="6"/>
  <c r="K10282" i="6"/>
  <c r="J10283" i="6"/>
  <c r="K10283" i="6"/>
  <c r="J10284" i="6"/>
  <c r="K10284" i="6"/>
  <c r="J10285" i="6"/>
  <c r="K10285" i="6"/>
  <c r="J10286" i="6"/>
  <c r="K10286" i="6"/>
  <c r="J10287" i="6"/>
  <c r="K10287" i="6"/>
  <c r="J10288" i="6"/>
  <c r="K10288" i="6"/>
  <c r="J10289" i="6"/>
  <c r="K10289" i="6"/>
  <c r="J10290" i="6"/>
  <c r="K10290" i="6"/>
  <c r="J10291" i="6"/>
  <c r="K10291" i="6"/>
  <c r="J10292" i="6"/>
  <c r="K10292" i="6"/>
  <c r="J10293" i="6"/>
  <c r="K10293" i="6"/>
  <c r="J10294" i="6"/>
  <c r="K10294" i="6"/>
  <c r="J10295" i="6"/>
  <c r="K10295" i="6"/>
  <c r="J10296" i="6"/>
  <c r="K10296" i="6"/>
  <c r="J10297" i="6"/>
  <c r="K10297" i="6"/>
  <c r="J10298" i="6"/>
  <c r="K10298" i="6"/>
  <c r="J10299" i="6"/>
  <c r="K10299" i="6"/>
  <c r="J10300" i="6"/>
  <c r="K10300" i="6"/>
  <c r="J10301" i="6"/>
  <c r="K10301" i="6"/>
  <c r="J10302" i="6"/>
  <c r="K10302" i="6"/>
  <c r="J10303" i="6"/>
  <c r="K10303" i="6"/>
  <c r="J10304" i="6"/>
  <c r="K10304" i="6"/>
  <c r="J10305" i="6"/>
  <c r="K10305" i="6"/>
  <c r="J10306" i="6"/>
  <c r="K10306" i="6"/>
  <c r="J10307" i="6"/>
  <c r="K10307" i="6"/>
  <c r="J10308" i="6"/>
  <c r="K10308" i="6"/>
  <c r="J10309" i="6"/>
  <c r="K10309" i="6"/>
  <c r="J10310" i="6"/>
  <c r="K10310" i="6"/>
  <c r="J10311" i="6"/>
  <c r="K10311" i="6"/>
  <c r="J10312" i="6"/>
  <c r="K10312" i="6"/>
  <c r="J10313" i="6"/>
  <c r="K10313" i="6"/>
  <c r="J10314" i="6"/>
  <c r="K10314" i="6"/>
  <c r="J10315" i="6"/>
  <c r="K10315" i="6"/>
  <c r="J10316" i="6"/>
  <c r="K10316" i="6"/>
  <c r="J10317" i="6"/>
  <c r="K10317" i="6"/>
  <c r="J10318" i="6"/>
  <c r="K10318" i="6"/>
  <c r="J10319" i="6"/>
  <c r="K10319" i="6"/>
  <c r="J10320" i="6"/>
  <c r="K10320" i="6"/>
  <c r="J10321" i="6"/>
  <c r="K10321" i="6"/>
  <c r="J10322" i="6"/>
  <c r="K10322" i="6"/>
  <c r="J10323" i="6"/>
  <c r="K10323" i="6"/>
  <c r="J10324" i="6"/>
  <c r="K10324" i="6"/>
  <c r="J10325" i="6"/>
  <c r="K10325" i="6"/>
  <c r="J10326" i="6"/>
  <c r="K10326" i="6"/>
  <c r="J10327" i="6"/>
  <c r="K10327" i="6"/>
  <c r="J10328" i="6"/>
  <c r="K10328" i="6"/>
  <c r="J10329" i="6"/>
  <c r="K10329" i="6"/>
  <c r="J10330" i="6"/>
  <c r="K10330" i="6"/>
  <c r="J10331" i="6"/>
  <c r="K10331" i="6"/>
  <c r="J10332" i="6"/>
  <c r="K10332" i="6"/>
  <c r="J10333" i="6"/>
  <c r="K10333" i="6"/>
  <c r="J10334" i="6"/>
  <c r="K10334" i="6"/>
  <c r="J10335" i="6"/>
  <c r="K10335" i="6"/>
  <c r="J10336" i="6"/>
  <c r="K10336" i="6"/>
  <c r="J10337" i="6"/>
  <c r="K10337" i="6"/>
  <c r="J10338" i="6"/>
  <c r="K10338" i="6"/>
  <c r="J10339" i="6"/>
  <c r="K10339" i="6"/>
  <c r="J10340" i="6"/>
  <c r="K10340" i="6"/>
  <c r="J10341" i="6"/>
  <c r="K10341" i="6"/>
  <c r="J10342" i="6"/>
  <c r="K10342" i="6"/>
  <c r="J10343" i="6"/>
  <c r="K10343" i="6"/>
  <c r="J10344" i="6"/>
  <c r="K10344" i="6"/>
  <c r="J10345" i="6"/>
  <c r="K10345" i="6"/>
  <c r="J10346" i="6"/>
  <c r="K10346" i="6"/>
  <c r="J10347" i="6"/>
  <c r="K10347" i="6"/>
  <c r="J10348" i="6"/>
  <c r="K10348" i="6"/>
  <c r="J10349" i="6"/>
  <c r="K10349" i="6"/>
  <c r="J10350" i="6"/>
  <c r="K10350" i="6"/>
  <c r="J10351" i="6"/>
  <c r="K10351" i="6"/>
  <c r="J10352" i="6"/>
  <c r="K10352" i="6"/>
  <c r="J10353" i="6"/>
  <c r="K10353" i="6"/>
  <c r="J10354" i="6"/>
  <c r="K10354" i="6"/>
  <c r="J10355" i="6"/>
  <c r="K10355" i="6"/>
  <c r="J10356" i="6"/>
  <c r="K10356" i="6"/>
  <c r="J10357" i="6"/>
  <c r="K10357" i="6"/>
  <c r="J10358" i="6"/>
  <c r="K10358" i="6"/>
  <c r="J10359" i="6"/>
  <c r="K10359" i="6"/>
  <c r="J10360" i="6"/>
  <c r="K10360" i="6"/>
  <c r="J10361" i="6"/>
  <c r="K10361" i="6"/>
  <c r="J10362" i="6"/>
  <c r="K10362" i="6"/>
  <c r="J10363" i="6"/>
  <c r="K10363" i="6"/>
  <c r="J10364" i="6"/>
  <c r="K10364" i="6"/>
  <c r="J10365" i="6"/>
  <c r="K10365" i="6"/>
  <c r="J10366" i="6"/>
  <c r="K10366" i="6"/>
  <c r="J10367" i="6"/>
  <c r="K10367" i="6"/>
  <c r="J10368" i="6"/>
  <c r="K10368" i="6"/>
  <c r="J10369" i="6"/>
  <c r="K10369" i="6"/>
  <c r="J10370" i="6"/>
  <c r="K10370" i="6"/>
  <c r="J10371" i="6"/>
  <c r="K10371" i="6"/>
  <c r="J10372" i="6"/>
  <c r="K10372" i="6"/>
  <c r="J10373" i="6"/>
  <c r="K10373" i="6"/>
  <c r="J10374" i="6"/>
  <c r="K10374" i="6"/>
  <c r="J10375" i="6"/>
  <c r="K10375" i="6"/>
  <c r="J10376" i="6"/>
  <c r="K10376" i="6"/>
  <c r="J10377" i="6"/>
  <c r="K10377" i="6"/>
  <c r="J10378" i="6"/>
  <c r="K10378" i="6"/>
  <c r="J10379" i="6"/>
  <c r="K10379" i="6"/>
  <c r="J10380" i="6"/>
  <c r="K10380" i="6"/>
  <c r="J10381" i="6"/>
  <c r="K10381" i="6"/>
  <c r="J10382" i="6"/>
  <c r="K10382" i="6"/>
  <c r="J10383" i="6"/>
  <c r="K10383" i="6"/>
  <c r="J10384" i="6"/>
  <c r="K10384" i="6"/>
  <c r="J10385" i="6"/>
  <c r="K10385" i="6"/>
  <c r="J10386" i="6"/>
  <c r="K10386" i="6"/>
  <c r="J10387" i="6"/>
  <c r="K10387" i="6"/>
  <c r="J10388" i="6"/>
  <c r="K10388" i="6"/>
  <c r="J10389" i="6"/>
  <c r="K10389" i="6"/>
  <c r="J10390" i="6"/>
  <c r="K10390" i="6"/>
  <c r="J10391" i="6"/>
  <c r="K10391" i="6"/>
  <c r="J10392" i="6"/>
  <c r="K10392" i="6"/>
  <c r="J10393" i="6"/>
  <c r="K10393" i="6"/>
  <c r="J10394" i="6"/>
  <c r="K10394" i="6"/>
  <c r="J10395" i="6"/>
  <c r="K10395" i="6"/>
  <c r="J10396" i="6"/>
  <c r="K10396" i="6"/>
  <c r="J10397" i="6"/>
  <c r="K10397" i="6"/>
  <c r="J10398" i="6"/>
  <c r="K10398" i="6"/>
  <c r="J10399" i="6"/>
  <c r="K10399" i="6"/>
  <c r="J10400" i="6"/>
  <c r="K10400" i="6"/>
  <c r="J10401" i="6"/>
  <c r="K10401" i="6"/>
  <c r="J10402" i="6"/>
  <c r="K10402" i="6"/>
  <c r="J10403" i="6"/>
  <c r="K10403" i="6"/>
  <c r="J10404" i="6"/>
  <c r="K10404" i="6"/>
  <c r="J10405" i="6"/>
  <c r="K10405" i="6"/>
  <c r="J10406" i="6"/>
  <c r="K10406" i="6"/>
  <c r="J10407" i="6"/>
  <c r="K10407" i="6"/>
  <c r="J10408" i="6"/>
  <c r="K10408" i="6"/>
  <c r="J10409" i="6"/>
  <c r="K10409" i="6"/>
  <c r="J10410" i="6"/>
  <c r="K10410" i="6"/>
  <c r="J10411" i="6"/>
  <c r="K10411" i="6"/>
  <c r="J10412" i="6"/>
  <c r="K10412" i="6"/>
  <c r="J10413" i="6"/>
  <c r="K10413" i="6"/>
  <c r="J10414" i="6"/>
  <c r="K10414" i="6"/>
  <c r="J10415" i="6"/>
  <c r="K10415" i="6"/>
  <c r="J10416" i="6"/>
  <c r="K10416" i="6"/>
  <c r="J10417" i="6"/>
  <c r="K10417" i="6"/>
  <c r="J10418" i="6"/>
  <c r="K10418" i="6"/>
  <c r="J10419" i="6"/>
  <c r="K10419" i="6"/>
  <c r="J10420" i="6"/>
  <c r="K10420" i="6"/>
  <c r="J10421" i="6"/>
  <c r="K10421" i="6"/>
  <c r="J10422" i="6"/>
  <c r="K10422" i="6"/>
  <c r="J10423" i="6"/>
  <c r="K10423" i="6"/>
  <c r="J10424" i="6"/>
  <c r="K10424" i="6"/>
  <c r="J10425" i="6"/>
  <c r="K10425" i="6"/>
  <c r="J10426" i="6"/>
  <c r="K10426" i="6"/>
  <c r="J10427" i="6"/>
  <c r="K10427" i="6"/>
  <c r="J10428" i="6"/>
  <c r="K10428" i="6"/>
  <c r="J10429" i="6"/>
  <c r="K10429" i="6"/>
  <c r="J10430" i="6"/>
  <c r="K10430" i="6"/>
  <c r="J10431" i="6"/>
  <c r="K10431" i="6"/>
  <c r="J10432" i="6"/>
  <c r="K10432" i="6"/>
  <c r="J10433" i="6"/>
  <c r="K10433" i="6"/>
  <c r="J10434" i="6"/>
  <c r="K10434" i="6"/>
  <c r="J10435" i="6"/>
  <c r="K10435" i="6"/>
  <c r="J10436" i="6"/>
  <c r="K10436" i="6"/>
  <c r="J10437" i="6"/>
  <c r="K10437" i="6"/>
  <c r="J10438" i="6"/>
  <c r="K10438" i="6"/>
  <c r="J10439" i="6"/>
  <c r="K10439" i="6"/>
  <c r="J10440" i="6"/>
  <c r="K10440" i="6"/>
  <c r="J10441" i="6"/>
  <c r="K10441" i="6"/>
  <c r="J10442" i="6"/>
  <c r="K10442" i="6"/>
  <c r="J10443" i="6"/>
  <c r="K10443" i="6"/>
  <c r="J10444" i="6"/>
  <c r="K10444" i="6"/>
  <c r="J10445" i="6"/>
  <c r="K10445" i="6"/>
  <c r="J10446" i="6"/>
  <c r="K10446" i="6"/>
  <c r="J10447" i="6"/>
  <c r="K10447" i="6"/>
  <c r="J10448" i="6"/>
  <c r="K10448" i="6"/>
  <c r="J10449" i="6"/>
  <c r="K10449" i="6"/>
  <c r="J10450" i="6"/>
  <c r="K10450" i="6"/>
  <c r="J10451" i="6"/>
  <c r="K10451" i="6"/>
  <c r="J10452" i="6"/>
  <c r="K10452" i="6"/>
  <c r="J10453" i="6"/>
  <c r="K10453" i="6"/>
  <c r="J10454" i="6"/>
  <c r="K10454" i="6"/>
  <c r="J10455" i="6"/>
  <c r="K10455" i="6"/>
  <c r="J10456" i="6"/>
  <c r="K10456" i="6"/>
  <c r="J10457" i="6"/>
  <c r="K10457" i="6"/>
  <c r="J10458" i="6"/>
  <c r="K10458" i="6"/>
  <c r="J10459" i="6"/>
  <c r="K10459" i="6"/>
  <c r="J10460" i="6"/>
  <c r="K10460" i="6"/>
  <c r="J10461" i="6"/>
  <c r="K10461" i="6"/>
  <c r="J10462" i="6"/>
  <c r="K10462" i="6"/>
  <c r="J10463" i="6"/>
  <c r="K10463" i="6"/>
  <c r="J10464" i="6"/>
  <c r="K10464" i="6"/>
  <c r="J10465" i="6"/>
  <c r="K10465" i="6"/>
  <c r="J10466" i="6"/>
  <c r="K10466" i="6"/>
  <c r="J10467" i="6"/>
  <c r="K10467" i="6"/>
  <c r="J10468" i="6"/>
  <c r="K10468" i="6"/>
  <c r="J10469" i="6"/>
  <c r="K10469" i="6"/>
  <c r="J10470" i="6"/>
  <c r="K10470" i="6"/>
  <c r="J10471" i="6"/>
  <c r="K10471" i="6"/>
  <c r="J10472" i="6"/>
  <c r="K10472" i="6"/>
  <c r="J10473" i="6"/>
  <c r="K10473" i="6"/>
  <c r="J10474" i="6"/>
  <c r="K10474" i="6"/>
  <c r="J10475" i="6"/>
  <c r="K10475" i="6"/>
  <c r="J10476" i="6"/>
  <c r="K10476" i="6"/>
  <c r="J10477" i="6"/>
  <c r="K10477" i="6"/>
  <c r="J10478" i="6"/>
  <c r="K10478" i="6"/>
  <c r="J10479" i="6"/>
  <c r="K10479" i="6"/>
  <c r="J10480" i="6"/>
  <c r="K10480" i="6"/>
  <c r="J10481" i="6"/>
  <c r="K10481" i="6"/>
  <c r="J10482" i="6"/>
  <c r="K10482" i="6"/>
  <c r="J10483" i="6"/>
  <c r="K10483" i="6"/>
  <c r="J10484" i="6"/>
  <c r="K10484" i="6"/>
  <c r="J10485" i="6"/>
  <c r="K10485" i="6"/>
  <c r="J10486" i="6"/>
  <c r="K10486" i="6"/>
  <c r="J10487" i="6"/>
  <c r="K10487" i="6"/>
  <c r="J10488" i="6"/>
  <c r="K10488" i="6"/>
  <c r="J10489" i="6"/>
  <c r="K10489" i="6"/>
  <c r="J10490" i="6"/>
  <c r="K10490" i="6"/>
  <c r="J10491" i="6"/>
  <c r="K10491" i="6"/>
  <c r="J10492" i="6"/>
  <c r="K10492" i="6"/>
  <c r="J10493" i="6"/>
  <c r="K10493" i="6"/>
  <c r="J10494" i="6"/>
  <c r="K10494" i="6"/>
  <c r="J10495" i="6"/>
  <c r="K10495" i="6"/>
  <c r="J10496" i="6"/>
  <c r="K10496" i="6"/>
  <c r="J10497" i="6"/>
  <c r="K10497" i="6"/>
  <c r="J10498" i="6"/>
  <c r="K10498" i="6"/>
  <c r="J10499" i="6"/>
  <c r="K10499" i="6"/>
  <c r="J10500" i="6"/>
  <c r="K10500" i="6"/>
  <c r="J10501" i="6"/>
  <c r="K10501" i="6"/>
  <c r="J10502" i="6"/>
  <c r="K10502" i="6"/>
  <c r="J10503" i="6"/>
  <c r="K10503" i="6"/>
  <c r="J10504" i="6"/>
  <c r="K10504" i="6"/>
  <c r="J10505" i="6"/>
  <c r="K10505" i="6"/>
  <c r="J10506" i="6"/>
  <c r="K10506" i="6"/>
  <c r="J10507" i="6"/>
  <c r="K10507" i="6"/>
  <c r="J10508" i="6"/>
  <c r="K10508" i="6"/>
  <c r="J10509" i="6"/>
  <c r="K10509" i="6"/>
  <c r="J10510" i="6"/>
  <c r="K10510" i="6"/>
  <c r="J10511" i="6"/>
  <c r="K10511" i="6"/>
  <c r="J10512" i="6"/>
  <c r="K10512" i="6"/>
  <c r="J10513" i="6"/>
  <c r="K10513" i="6"/>
  <c r="J10514" i="6"/>
  <c r="K10514" i="6"/>
  <c r="J10515" i="6"/>
  <c r="K10515" i="6"/>
  <c r="J10516" i="6"/>
  <c r="K10516" i="6"/>
  <c r="J10517" i="6"/>
  <c r="K10517" i="6"/>
  <c r="J10518" i="6"/>
  <c r="K10518" i="6"/>
  <c r="J10519" i="6"/>
  <c r="K10519" i="6"/>
  <c r="J10520" i="6"/>
  <c r="K10520" i="6"/>
  <c r="J10521" i="6"/>
  <c r="K10521" i="6"/>
  <c r="J10522" i="6"/>
  <c r="K10522" i="6"/>
  <c r="J10523" i="6"/>
  <c r="K10523" i="6"/>
  <c r="J10524" i="6"/>
  <c r="K10524" i="6"/>
  <c r="J10525" i="6"/>
  <c r="K10525" i="6"/>
  <c r="J10526" i="6"/>
  <c r="K10526" i="6"/>
  <c r="J10527" i="6"/>
  <c r="K10527" i="6"/>
  <c r="J10528" i="6"/>
  <c r="K10528" i="6"/>
  <c r="J10529" i="6"/>
  <c r="K10529" i="6"/>
  <c r="J10530" i="6"/>
  <c r="K10530" i="6"/>
  <c r="J10531" i="6"/>
  <c r="K10531" i="6"/>
  <c r="J10532" i="6"/>
  <c r="K10532" i="6"/>
  <c r="J10533" i="6"/>
  <c r="K10533" i="6"/>
  <c r="J10534" i="6"/>
  <c r="K10534" i="6"/>
  <c r="J10535" i="6"/>
  <c r="K10535" i="6"/>
  <c r="J10536" i="6"/>
  <c r="K10536" i="6"/>
  <c r="J10537" i="6"/>
  <c r="K10537" i="6"/>
  <c r="J10538" i="6"/>
  <c r="K10538" i="6"/>
  <c r="J10539" i="6"/>
  <c r="K10539" i="6"/>
  <c r="J10540" i="6"/>
  <c r="K10540" i="6"/>
  <c r="J10541" i="6"/>
  <c r="K10541" i="6"/>
  <c r="J10542" i="6"/>
  <c r="K10542" i="6"/>
  <c r="J10543" i="6"/>
  <c r="K10543" i="6"/>
  <c r="J10544" i="6"/>
  <c r="K10544" i="6"/>
  <c r="J10545" i="6"/>
  <c r="K10545" i="6"/>
  <c r="J10546" i="6"/>
  <c r="K10546" i="6"/>
  <c r="J10547" i="6"/>
  <c r="K10547" i="6"/>
  <c r="J10548" i="6"/>
  <c r="K10548" i="6"/>
  <c r="J10549" i="6"/>
  <c r="K10549" i="6"/>
  <c r="J10550" i="6"/>
  <c r="K10550" i="6"/>
  <c r="J10551" i="6"/>
  <c r="K10551" i="6"/>
  <c r="J10552" i="6"/>
  <c r="K10552" i="6"/>
  <c r="J10553" i="6"/>
  <c r="K10553" i="6"/>
  <c r="J10554" i="6"/>
  <c r="K10554" i="6"/>
  <c r="J10555" i="6"/>
  <c r="K10555" i="6"/>
  <c r="J10556" i="6"/>
  <c r="K10556" i="6"/>
  <c r="J10557" i="6"/>
  <c r="K10557" i="6"/>
  <c r="J10558" i="6"/>
  <c r="K10558" i="6"/>
  <c r="J10559" i="6"/>
  <c r="K10559" i="6"/>
  <c r="J10560" i="6"/>
  <c r="K10560" i="6"/>
  <c r="J10561" i="6"/>
  <c r="K10561" i="6"/>
  <c r="J10562" i="6"/>
  <c r="K10562" i="6"/>
  <c r="J10563" i="6"/>
  <c r="K10563" i="6"/>
  <c r="J10564" i="6"/>
  <c r="K10564" i="6"/>
  <c r="J10565" i="6"/>
  <c r="K10565" i="6"/>
  <c r="J10566" i="6"/>
  <c r="K10566" i="6"/>
  <c r="J10567" i="6"/>
  <c r="K10567" i="6"/>
  <c r="J10568" i="6"/>
  <c r="K10568" i="6"/>
  <c r="J10569" i="6"/>
  <c r="K10569" i="6"/>
  <c r="J10570" i="6"/>
  <c r="K10570" i="6"/>
  <c r="J10571" i="6"/>
  <c r="K10571" i="6"/>
  <c r="J10572" i="6"/>
  <c r="K10572" i="6"/>
  <c r="J10573" i="6"/>
  <c r="K10573" i="6"/>
  <c r="J10574" i="6"/>
  <c r="K10574" i="6"/>
  <c r="J10575" i="6"/>
  <c r="K10575" i="6"/>
  <c r="J10576" i="6"/>
  <c r="K10576" i="6"/>
  <c r="J10577" i="6"/>
  <c r="K10577" i="6"/>
  <c r="J10578" i="6"/>
  <c r="K10578" i="6"/>
  <c r="J10579" i="6"/>
  <c r="K10579" i="6"/>
  <c r="J10580" i="6"/>
  <c r="K10580" i="6"/>
  <c r="J10581" i="6"/>
  <c r="K10581" i="6"/>
  <c r="J10582" i="6"/>
  <c r="K10582" i="6"/>
  <c r="J10583" i="6"/>
  <c r="K10583" i="6"/>
  <c r="J10584" i="6"/>
  <c r="K10584" i="6"/>
  <c r="J10585" i="6"/>
  <c r="K10585" i="6"/>
  <c r="J10586" i="6"/>
  <c r="K10586" i="6"/>
  <c r="J10587" i="6"/>
  <c r="K10587" i="6"/>
  <c r="J10588" i="6"/>
  <c r="K10588" i="6"/>
  <c r="J10589" i="6"/>
  <c r="K10589" i="6"/>
  <c r="J10590" i="6"/>
  <c r="K10590" i="6"/>
  <c r="J10591" i="6"/>
  <c r="K10591" i="6"/>
  <c r="J10592" i="6"/>
  <c r="K10592" i="6"/>
  <c r="J10593" i="6"/>
  <c r="K10593" i="6"/>
  <c r="J10594" i="6"/>
  <c r="K10594" i="6"/>
  <c r="J10595" i="6"/>
  <c r="K10595" i="6"/>
  <c r="J10596" i="6"/>
  <c r="K10596" i="6"/>
  <c r="J10597" i="6"/>
  <c r="K10597" i="6"/>
  <c r="J10598" i="6"/>
  <c r="K10598" i="6"/>
  <c r="J10599" i="6"/>
  <c r="K10599" i="6"/>
  <c r="J10600" i="6"/>
  <c r="K10600" i="6"/>
  <c r="J10601" i="6"/>
  <c r="K10601" i="6"/>
  <c r="J10602" i="6"/>
  <c r="K10602" i="6"/>
  <c r="J10603" i="6"/>
  <c r="K10603" i="6"/>
  <c r="J10604" i="6"/>
  <c r="K10604" i="6"/>
  <c r="J10605" i="6"/>
  <c r="K10605" i="6"/>
  <c r="J10606" i="6"/>
  <c r="K10606" i="6"/>
  <c r="J10607" i="6"/>
  <c r="K10607" i="6"/>
  <c r="J10608" i="6"/>
  <c r="K10608" i="6"/>
  <c r="J10609" i="6"/>
  <c r="K10609" i="6"/>
  <c r="J10610" i="6"/>
  <c r="K10610" i="6"/>
  <c r="J10611" i="6"/>
  <c r="K10611" i="6"/>
  <c r="J10612" i="6"/>
  <c r="K10612" i="6"/>
  <c r="J10613" i="6"/>
  <c r="K10613" i="6"/>
  <c r="J10614" i="6"/>
  <c r="K10614" i="6"/>
  <c r="J10615" i="6"/>
  <c r="K10615" i="6"/>
  <c r="J10616" i="6"/>
  <c r="K10616" i="6"/>
  <c r="J10617" i="6"/>
  <c r="K10617" i="6"/>
  <c r="J10618" i="6"/>
  <c r="K10618" i="6"/>
  <c r="J10619" i="6"/>
  <c r="K10619" i="6"/>
  <c r="J10620" i="6"/>
  <c r="K10620" i="6"/>
  <c r="J10621" i="6"/>
  <c r="K10621" i="6"/>
  <c r="J10622" i="6"/>
  <c r="K10622" i="6"/>
  <c r="J10623" i="6"/>
  <c r="K10623" i="6"/>
  <c r="J10624" i="6"/>
  <c r="K10624" i="6"/>
  <c r="J10625" i="6"/>
  <c r="K10625" i="6"/>
  <c r="J10626" i="6"/>
  <c r="K10626" i="6"/>
  <c r="J10627" i="6"/>
  <c r="K10627" i="6"/>
  <c r="J10628" i="6"/>
  <c r="K10628" i="6"/>
  <c r="J10629" i="6"/>
  <c r="K10629" i="6"/>
  <c r="J10630" i="6"/>
  <c r="K10630" i="6"/>
  <c r="J10631" i="6"/>
  <c r="K10631" i="6"/>
  <c r="J10632" i="6"/>
  <c r="K10632" i="6"/>
  <c r="J10633" i="6"/>
  <c r="K10633" i="6"/>
  <c r="J10634" i="6"/>
  <c r="K10634" i="6"/>
  <c r="J10635" i="6"/>
  <c r="K10635" i="6"/>
  <c r="J10636" i="6"/>
  <c r="K10636" i="6"/>
  <c r="J10637" i="6"/>
  <c r="K10637" i="6"/>
  <c r="J10638" i="6"/>
  <c r="K10638" i="6"/>
  <c r="J10639" i="6"/>
  <c r="K10639" i="6"/>
  <c r="J10640" i="6"/>
  <c r="K10640" i="6"/>
  <c r="J10641" i="6"/>
  <c r="K10641" i="6"/>
  <c r="J10642" i="6"/>
  <c r="K10642" i="6"/>
  <c r="J10643" i="6"/>
  <c r="K10643" i="6"/>
  <c r="J10644" i="6"/>
  <c r="K10644" i="6"/>
  <c r="J10645" i="6"/>
  <c r="K10645" i="6"/>
  <c r="J10646" i="6"/>
  <c r="K10646" i="6"/>
  <c r="J10647" i="6"/>
  <c r="K10647" i="6"/>
  <c r="J10648" i="6"/>
  <c r="K10648" i="6"/>
  <c r="J10649" i="6"/>
  <c r="K10649" i="6"/>
  <c r="J10650" i="6"/>
  <c r="K10650" i="6"/>
  <c r="J10651" i="6"/>
  <c r="K10651" i="6"/>
  <c r="J10652" i="6"/>
  <c r="K10652" i="6"/>
  <c r="J10653" i="6"/>
  <c r="K10653" i="6"/>
  <c r="J10654" i="6"/>
  <c r="K10654" i="6"/>
  <c r="J10655" i="6"/>
  <c r="K10655" i="6"/>
  <c r="J10656" i="6"/>
  <c r="K10656" i="6"/>
  <c r="J10657" i="6"/>
  <c r="K10657" i="6"/>
  <c r="J10658" i="6"/>
  <c r="K10658" i="6"/>
  <c r="J10659" i="6"/>
  <c r="K10659" i="6"/>
  <c r="J10660" i="6"/>
  <c r="K10660" i="6"/>
  <c r="J10661" i="6"/>
  <c r="K10661" i="6"/>
  <c r="J10662" i="6"/>
  <c r="K10662" i="6"/>
  <c r="J10663" i="6"/>
  <c r="K10663" i="6"/>
  <c r="J10664" i="6"/>
  <c r="K10664" i="6"/>
  <c r="J10665" i="6"/>
  <c r="K10665" i="6"/>
  <c r="J10666" i="6"/>
  <c r="K10666" i="6"/>
  <c r="J10667" i="6"/>
  <c r="K10667" i="6"/>
  <c r="J10668" i="6"/>
  <c r="K10668" i="6"/>
  <c r="J10669" i="6"/>
  <c r="K10669" i="6"/>
  <c r="J10670" i="6"/>
  <c r="K10670" i="6"/>
  <c r="J10671" i="6"/>
  <c r="K10671" i="6"/>
  <c r="J10672" i="6"/>
  <c r="K10672" i="6"/>
  <c r="J10673" i="6"/>
  <c r="K10673" i="6"/>
  <c r="J10674" i="6"/>
  <c r="K10674" i="6"/>
  <c r="J10675" i="6"/>
  <c r="K10675" i="6"/>
  <c r="J10676" i="6"/>
  <c r="K10676" i="6"/>
  <c r="J10677" i="6"/>
  <c r="K10677" i="6"/>
  <c r="J10678" i="6"/>
  <c r="K10678" i="6"/>
  <c r="J10679" i="6"/>
  <c r="K10679" i="6"/>
  <c r="J10680" i="6"/>
  <c r="K10680" i="6"/>
  <c r="J10681" i="6"/>
  <c r="K10681" i="6"/>
  <c r="J10682" i="6"/>
  <c r="K10682" i="6"/>
  <c r="J10683" i="6"/>
  <c r="K10683" i="6"/>
  <c r="J10684" i="6"/>
  <c r="K10684" i="6"/>
  <c r="J10685" i="6"/>
  <c r="K10685" i="6"/>
  <c r="J10686" i="6"/>
  <c r="K10686" i="6"/>
  <c r="J10687" i="6"/>
  <c r="K10687" i="6"/>
  <c r="J10688" i="6"/>
  <c r="K10688" i="6"/>
  <c r="J10689" i="6"/>
  <c r="K10689" i="6"/>
  <c r="J10690" i="6"/>
  <c r="K10690" i="6"/>
  <c r="J10691" i="6"/>
  <c r="K10691" i="6"/>
  <c r="J10692" i="6"/>
  <c r="K10692" i="6"/>
  <c r="J10693" i="6"/>
  <c r="K10693" i="6"/>
  <c r="J10694" i="6"/>
  <c r="K10694" i="6"/>
  <c r="J10695" i="6"/>
  <c r="K10695" i="6"/>
  <c r="J10696" i="6"/>
  <c r="K10696" i="6"/>
  <c r="J10697" i="6"/>
  <c r="K10697" i="6"/>
  <c r="J10698" i="6"/>
  <c r="K10698" i="6"/>
  <c r="J10699" i="6"/>
  <c r="K10699" i="6"/>
  <c r="J10700" i="6"/>
  <c r="K10700" i="6"/>
  <c r="J10701" i="6"/>
  <c r="K10701" i="6"/>
  <c r="J10702" i="6"/>
  <c r="K10702" i="6"/>
  <c r="J10703" i="6"/>
  <c r="K10703" i="6"/>
  <c r="J10704" i="6"/>
  <c r="K10704" i="6"/>
  <c r="J10705" i="6"/>
  <c r="K10705" i="6"/>
  <c r="J10706" i="6"/>
  <c r="K10706" i="6"/>
  <c r="J10707" i="6"/>
  <c r="K10707" i="6"/>
  <c r="J10708" i="6"/>
  <c r="K10708" i="6"/>
  <c r="J10709" i="6"/>
  <c r="K10709" i="6"/>
  <c r="J10710" i="6"/>
  <c r="K10710" i="6"/>
  <c r="J10711" i="6"/>
  <c r="K10711" i="6"/>
  <c r="J10712" i="6"/>
  <c r="K10712" i="6"/>
  <c r="J10713" i="6"/>
  <c r="K10713" i="6"/>
  <c r="J10714" i="6"/>
  <c r="K10714" i="6"/>
  <c r="J10715" i="6"/>
  <c r="K10715" i="6"/>
  <c r="J10716" i="6"/>
  <c r="K10716" i="6"/>
  <c r="J10717" i="6"/>
  <c r="K10717" i="6"/>
  <c r="J10718" i="6"/>
  <c r="K10718" i="6"/>
  <c r="J10719" i="6"/>
  <c r="K10719" i="6"/>
  <c r="J10720" i="6"/>
  <c r="K10720" i="6"/>
  <c r="J10721" i="6"/>
  <c r="K10721" i="6"/>
  <c r="J10722" i="6"/>
  <c r="K10722" i="6"/>
  <c r="J10723" i="6"/>
  <c r="K10723" i="6"/>
  <c r="J10724" i="6"/>
  <c r="K10724" i="6"/>
  <c r="J10725" i="6"/>
  <c r="K10725" i="6"/>
  <c r="J10726" i="6"/>
  <c r="K10726" i="6"/>
  <c r="J10727" i="6"/>
  <c r="K10727" i="6"/>
  <c r="J10728" i="6"/>
  <c r="K10728" i="6"/>
  <c r="J10729" i="6"/>
  <c r="K10729" i="6"/>
  <c r="J10730" i="6"/>
  <c r="K10730" i="6"/>
  <c r="J10731" i="6"/>
  <c r="K10731" i="6"/>
  <c r="J10732" i="6"/>
  <c r="K10732" i="6"/>
  <c r="J10733" i="6"/>
  <c r="K10733" i="6"/>
  <c r="J10734" i="6"/>
  <c r="K10734" i="6"/>
  <c r="J10735" i="6"/>
  <c r="K10735" i="6"/>
  <c r="J10736" i="6"/>
  <c r="K10736" i="6"/>
  <c r="J10737" i="6"/>
  <c r="K10737" i="6"/>
  <c r="J10738" i="6"/>
  <c r="K10738" i="6"/>
  <c r="J10739" i="6"/>
  <c r="K10739" i="6"/>
  <c r="J10740" i="6"/>
  <c r="K10740" i="6"/>
  <c r="J10741" i="6"/>
  <c r="K10741" i="6"/>
  <c r="J10742" i="6"/>
  <c r="K10742" i="6"/>
  <c r="J10743" i="6"/>
  <c r="K10743" i="6"/>
  <c r="J10744" i="6"/>
  <c r="K10744" i="6"/>
  <c r="J10745" i="6"/>
  <c r="K10745" i="6"/>
  <c r="J10746" i="6"/>
  <c r="K10746" i="6"/>
  <c r="J10747" i="6"/>
  <c r="K10747" i="6"/>
  <c r="J10748" i="6"/>
  <c r="K10748" i="6"/>
  <c r="J10749" i="6"/>
  <c r="K10749" i="6"/>
  <c r="J10750" i="6"/>
  <c r="K10750" i="6"/>
  <c r="J10751" i="6"/>
  <c r="K10751" i="6"/>
  <c r="J10752" i="6"/>
  <c r="K10752" i="6"/>
  <c r="J10753" i="6"/>
  <c r="K10753" i="6"/>
  <c r="J10754" i="6"/>
  <c r="K10754" i="6"/>
  <c r="J10755" i="6"/>
  <c r="K10755" i="6"/>
  <c r="J10756" i="6"/>
  <c r="K10756" i="6"/>
  <c r="J10757" i="6"/>
  <c r="K10757" i="6"/>
  <c r="J10758" i="6"/>
  <c r="K10758" i="6"/>
  <c r="J10759" i="6"/>
  <c r="K10759" i="6"/>
  <c r="J10760" i="6"/>
  <c r="K10760" i="6"/>
  <c r="J10761" i="6"/>
  <c r="K10761" i="6"/>
  <c r="J10762" i="6"/>
  <c r="K10762" i="6"/>
  <c r="J10763" i="6"/>
  <c r="K10763" i="6"/>
  <c r="J10764" i="6"/>
  <c r="K10764" i="6"/>
  <c r="J10765" i="6"/>
  <c r="K10765" i="6"/>
  <c r="J10766" i="6"/>
  <c r="K10766" i="6"/>
  <c r="J10767" i="6"/>
  <c r="K10767" i="6"/>
  <c r="J10768" i="6"/>
  <c r="K10768" i="6"/>
  <c r="J10769" i="6"/>
  <c r="K10769" i="6"/>
  <c r="J10770" i="6"/>
  <c r="K10770" i="6"/>
  <c r="J10771" i="6"/>
  <c r="K10771" i="6"/>
  <c r="J10772" i="6"/>
  <c r="K10772" i="6"/>
  <c r="J10773" i="6"/>
  <c r="K10773" i="6"/>
  <c r="J10774" i="6"/>
  <c r="K10774" i="6"/>
  <c r="J10775" i="6"/>
  <c r="K10775" i="6"/>
  <c r="J10776" i="6"/>
  <c r="K10776" i="6"/>
  <c r="J10777" i="6"/>
  <c r="K10777" i="6"/>
  <c r="J10778" i="6"/>
  <c r="K10778" i="6"/>
  <c r="J10779" i="6"/>
  <c r="K10779" i="6"/>
  <c r="J10780" i="6"/>
  <c r="K10780" i="6"/>
  <c r="J10781" i="6"/>
  <c r="K10781" i="6"/>
  <c r="J10782" i="6"/>
  <c r="K10782" i="6"/>
  <c r="J10783" i="6"/>
  <c r="K10783" i="6"/>
  <c r="J10784" i="6"/>
  <c r="K10784" i="6"/>
  <c r="J10785" i="6"/>
  <c r="K10785" i="6"/>
  <c r="J10786" i="6"/>
  <c r="K10786" i="6"/>
  <c r="J10787" i="6"/>
  <c r="K10787" i="6"/>
  <c r="J10788" i="6"/>
  <c r="K10788" i="6"/>
  <c r="J10789" i="6"/>
  <c r="K10789" i="6"/>
  <c r="J10790" i="6"/>
  <c r="K10790" i="6"/>
  <c r="J10791" i="6"/>
  <c r="K10791" i="6"/>
  <c r="J10792" i="6"/>
  <c r="K10792" i="6"/>
  <c r="J10793" i="6"/>
  <c r="K10793" i="6"/>
  <c r="J10794" i="6"/>
  <c r="K10794" i="6"/>
  <c r="J10795" i="6"/>
  <c r="K10795" i="6"/>
  <c r="J10796" i="6"/>
  <c r="K10796" i="6"/>
  <c r="J10797" i="6"/>
  <c r="K10797" i="6"/>
  <c r="J10798" i="6"/>
  <c r="K10798" i="6"/>
  <c r="J10799" i="6"/>
  <c r="K10799" i="6"/>
  <c r="J10800" i="6"/>
  <c r="K10800" i="6"/>
  <c r="J10801" i="6"/>
  <c r="K10801" i="6"/>
  <c r="J10802" i="6"/>
  <c r="K10802" i="6"/>
  <c r="J10803" i="6"/>
  <c r="K10803" i="6"/>
  <c r="J10804" i="6"/>
  <c r="K10804" i="6"/>
  <c r="J10805" i="6"/>
  <c r="K10805" i="6"/>
  <c r="J10806" i="6"/>
  <c r="K10806" i="6"/>
  <c r="J10807" i="6"/>
  <c r="K10807" i="6"/>
  <c r="J10808" i="6"/>
  <c r="K10808" i="6"/>
  <c r="J10809" i="6"/>
  <c r="K10809" i="6"/>
  <c r="J10810" i="6"/>
  <c r="K10810" i="6"/>
  <c r="J10811" i="6"/>
  <c r="K10811" i="6"/>
  <c r="J10812" i="6"/>
  <c r="K10812" i="6"/>
  <c r="J10813" i="6"/>
  <c r="K10813" i="6"/>
  <c r="J10814" i="6"/>
  <c r="K10814" i="6"/>
  <c r="J10815" i="6"/>
  <c r="K10815" i="6"/>
  <c r="J10816" i="6"/>
  <c r="K10816" i="6"/>
  <c r="J10817" i="6"/>
  <c r="K10817" i="6"/>
  <c r="J10818" i="6"/>
  <c r="K10818" i="6"/>
  <c r="J10819" i="6"/>
  <c r="K10819" i="6"/>
  <c r="J10820" i="6"/>
  <c r="K10820" i="6"/>
  <c r="J10821" i="6"/>
  <c r="K10821" i="6"/>
  <c r="J10822" i="6"/>
  <c r="K10822" i="6"/>
  <c r="J10823" i="6"/>
  <c r="K10823" i="6"/>
  <c r="J10824" i="6"/>
  <c r="K10824" i="6"/>
  <c r="J10825" i="6"/>
  <c r="K10825" i="6"/>
  <c r="J10826" i="6"/>
  <c r="K10826" i="6"/>
  <c r="J10827" i="6"/>
  <c r="K10827" i="6"/>
  <c r="J10828" i="6"/>
  <c r="K10828" i="6"/>
  <c r="J10829" i="6"/>
  <c r="K10829" i="6"/>
  <c r="J10830" i="6"/>
  <c r="K10830" i="6"/>
  <c r="J10831" i="6"/>
  <c r="K10831" i="6"/>
  <c r="J10832" i="6"/>
  <c r="K10832" i="6"/>
  <c r="J10833" i="6"/>
  <c r="K10833" i="6"/>
  <c r="J10834" i="6"/>
  <c r="K10834" i="6"/>
  <c r="J10835" i="6"/>
  <c r="K10835" i="6"/>
  <c r="J10836" i="6"/>
  <c r="K10836" i="6"/>
  <c r="J10837" i="6"/>
  <c r="K10837" i="6"/>
  <c r="J10838" i="6"/>
  <c r="K10838" i="6"/>
  <c r="J10839" i="6"/>
  <c r="K10839" i="6"/>
  <c r="J10840" i="6"/>
  <c r="K10840" i="6"/>
  <c r="J10841" i="6"/>
  <c r="K10841" i="6"/>
  <c r="J10842" i="6"/>
  <c r="K10842" i="6"/>
  <c r="J10843" i="6"/>
  <c r="K10843" i="6"/>
  <c r="J10844" i="6"/>
  <c r="K10844" i="6"/>
  <c r="J10845" i="6"/>
  <c r="K10845" i="6"/>
  <c r="J10846" i="6"/>
  <c r="K10846" i="6"/>
  <c r="J10847" i="6"/>
  <c r="K10847" i="6"/>
  <c r="J10848" i="6"/>
  <c r="K10848" i="6"/>
  <c r="J10849" i="6"/>
  <c r="K10849" i="6"/>
  <c r="J10850" i="6"/>
  <c r="K10850" i="6"/>
  <c r="J10851" i="6"/>
  <c r="K10851" i="6"/>
  <c r="J10852" i="6"/>
  <c r="K10852" i="6"/>
  <c r="J10853" i="6"/>
  <c r="K10853" i="6"/>
  <c r="J10854" i="6"/>
  <c r="K10854" i="6"/>
  <c r="J10855" i="6"/>
  <c r="K10855" i="6"/>
  <c r="J10856" i="6"/>
  <c r="K10856" i="6"/>
  <c r="J10857" i="6"/>
  <c r="K10857" i="6"/>
  <c r="J10858" i="6"/>
  <c r="K10858" i="6"/>
  <c r="J10859" i="6"/>
  <c r="K10859" i="6"/>
  <c r="J10860" i="6"/>
  <c r="K10860" i="6"/>
  <c r="J10861" i="6"/>
  <c r="K10861" i="6"/>
  <c r="J10862" i="6"/>
  <c r="K10862" i="6"/>
  <c r="J10863" i="6"/>
  <c r="K10863" i="6"/>
  <c r="J10864" i="6"/>
  <c r="K10864" i="6"/>
  <c r="J10865" i="6"/>
  <c r="K10865" i="6"/>
  <c r="J10866" i="6"/>
  <c r="K10866" i="6"/>
  <c r="J10867" i="6"/>
  <c r="K10867" i="6"/>
  <c r="J10868" i="6"/>
  <c r="K10868" i="6"/>
  <c r="J10869" i="6"/>
  <c r="K10869" i="6"/>
  <c r="J10870" i="6"/>
  <c r="K10870" i="6"/>
  <c r="J10871" i="6"/>
  <c r="K10871" i="6"/>
  <c r="J10872" i="6"/>
  <c r="K10872" i="6"/>
  <c r="J10873" i="6"/>
  <c r="K10873" i="6"/>
  <c r="J10874" i="6"/>
  <c r="K10874" i="6"/>
  <c r="J10875" i="6"/>
  <c r="K10875" i="6"/>
  <c r="J10876" i="6"/>
  <c r="K10876" i="6"/>
  <c r="J10877" i="6"/>
  <c r="K10877" i="6"/>
  <c r="J10878" i="6"/>
  <c r="K10878" i="6"/>
  <c r="J10879" i="6"/>
  <c r="K10879" i="6"/>
  <c r="J10880" i="6"/>
  <c r="K10880" i="6"/>
  <c r="J10881" i="6"/>
  <c r="K10881" i="6"/>
  <c r="J10882" i="6"/>
  <c r="K10882" i="6"/>
  <c r="J10883" i="6"/>
  <c r="K10883" i="6"/>
  <c r="J10884" i="6"/>
  <c r="K10884" i="6"/>
  <c r="J10885" i="6"/>
  <c r="K10885" i="6"/>
  <c r="J10886" i="6"/>
  <c r="K10886" i="6"/>
  <c r="J10887" i="6"/>
  <c r="K10887" i="6"/>
  <c r="J10888" i="6"/>
  <c r="K10888" i="6"/>
  <c r="J10889" i="6"/>
  <c r="K10889" i="6"/>
  <c r="J10890" i="6"/>
  <c r="K10890" i="6"/>
  <c r="J10891" i="6"/>
  <c r="K10891" i="6"/>
  <c r="J10892" i="6"/>
  <c r="K10892" i="6"/>
  <c r="J10893" i="6"/>
  <c r="K10893" i="6"/>
  <c r="J10894" i="6"/>
  <c r="K10894" i="6"/>
  <c r="J10895" i="6"/>
  <c r="K10895" i="6"/>
  <c r="J10896" i="6"/>
  <c r="K10896" i="6"/>
  <c r="J10897" i="6"/>
  <c r="K10897" i="6"/>
  <c r="J10898" i="6"/>
  <c r="K10898" i="6"/>
  <c r="J10899" i="6"/>
  <c r="K10899" i="6"/>
  <c r="J10900" i="6"/>
  <c r="K10900" i="6"/>
  <c r="J10901" i="6"/>
  <c r="K10901" i="6"/>
  <c r="J10902" i="6"/>
  <c r="K10902" i="6"/>
  <c r="J10903" i="6"/>
  <c r="K10903" i="6"/>
  <c r="J10904" i="6"/>
  <c r="K10904" i="6"/>
  <c r="J10905" i="6"/>
  <c r="K10905" i="6"/>
  <c r="J10906" i="6"/>
  <c r="K10906" i="6"/>
  <c r="J10907" i="6"/>
  <c r="K10907" i="6"/>
  <c r="J10908" i="6"/>
  <c r="K10908" i="6"/>
  <c r="J10909" i="6"/>
  <c r="K10909" i="6"/>
  <c r="J10910" i="6"/>
  <c r="K10910" i="6"/>
  <c r="J10911" i="6"/>
  <c r="K10911" i="6"/>
  <c r="J10912" i="6"/>
  <c r="K10912" i="6"/>
  <c r="J10913" i="6"/>
  <c r="K10913" i="6"/>
  <c r="J10914" i="6"/>
  <c r="K10914" i="6"/>
  <c r="J10915" i="6"/>
  <c r="K10915" i="6"/>
  <c r="J10916" i="6"/>
  <c r="K10916" i="6"/>
  <c r="J10917" i="6"/>
  <c r="K10917" i="6"/>
  <c r="J10918" i="6"/>
  <c r="K10918" i="6"/>
  <c r="J10919" i="6"/>
  <c r="K10919" i="6"/>
  <c r="J10920" i="6"/>
  <c r="K10920" i="6"/>
  <c r="J10921" i="6"/>
  <c r="K10921" i="6"/>
  <c r="J10922" i="6"/>
  <c r="K10922" i="6"/>
  <c r="J10923" i="6"/>
  <c r="K10923" i="6"/>
  <c r="J10924" i="6"/>
  <c r="K10924" i="6"/>
  <c r="J10925" i="6"/>
  <c r="K10925" i="6"/>
  <c r="J10926" i="6"/>
  <c r="K10926" i="6"/>
  <c r="J10927" i="6"/>
  <c r="K10927" i="6"/>
  <c r="J10928" i="6"/>
  <c r="K10928" i="6"/>
  <c r="J10929" i="6"/>
  <c r="K10929" i="6"/>
  <c r="J10930" i="6"/>
  <c r="K10930" i="6"/>
  <c r="J10931" i="6"/>
  <c r="K10931" i="6"/>
  <c r="J10932" i="6"/>
  <c r="K10932" i="6"/>
  <c r="J10933" i="6"/>
  <c r="K10933" i="6"/>
  <c r="J10934" i="6"/>
  <c r="K10934" i="6"/>
  <c r="J10935" i="6"/>
  <c r="K10935" i="6"/>
  <c r="J10936" i="6"/>
  <c r="K10936" i="6"/>
  <c r="J10937" i="6"/>
  <c r="K10937" i="6"/>
  <c r="J10938" i="6"/>
  <c r="K10938" i="6"/>
  <c r="J10939" i="6"/>
  <c r="K10939" i="6"/>
  <c r="J10940" i="6"/>
  <c r="K10940" i="6"/>
  <c r="J10941" i="6"/>
  <c r="K10941" i="6"/>
  <c r="J10942" i="6"/>
  <c r="K10942" i="6"/>
  <c r="J10943" i="6"/>
  <c r="K10943" i="6"/>
  <c r="J10944" i="6"/>
  <c r="K10944" i="6"/>
  <c r="J10945" i="6"/>
  <c r="K10945" i="6"/>
  <c r="J10946" i="6"/>
  <c r="K10946" i="6"/>
  <c r="J10947" i="6"/>
  <c r="K10947" i="6"/>
  <c r="J10948" i="6"/>
  <c r="K10948" i="6"/>
  <c r="J10949" i="6"/>
  <c r="K10949" i="6"/>
  <c r="J10950" i="6"/>
  <c r="K10950" i="6"/>
  <c r="J10951" i="6"/>
  <c r="K10951" i="6"/>
  <c r="J10952" i="6"/>
  <c r="K10952" i="6"/>
  <c r="J10953" i="6"/>
  <c r="K10953" i="6"/>
  <c r="J10954" i="6"/>
  <c r="K10954" i="6"/>
  <c r="J10955" i="6"/>
  <c r="K10955" i="6"/>
  <c r="J10956" i="6"/>
  <c r="K10956" i="6"/>
  <c r="J10957" i="6"/>
  <c r="K10957" i="6"/>
  <c r="J10958" i="6"/>
  <c r="K10958" i="6"/>
  <c r="J10959" i="6"/>
  <c r="K10959" i="6"/>
  <c r="J10960" i="6"/>
  <c r="K10960" i="6"/>
  <c r="J10961" i="6"/>
  <c r="K10961" i="6"/>
  <c r="J10962" i="6"/>
  <c r="K10962" i="6"/>
  <c r="J10963" i="6"/>
  <c r="K10963" i="6"/>
  <c r="J10964" i="6"/>
  <c r="K10964" i="6"/>
  <c r="J10965" i="6"/>
  <c r="K10965" i="6"/>
  <c r="J10966" i="6"/>
  <c r="K10966" i="6"/>
  <c r="J10967" i="6"/>
  <c r="K10967" i="6"/>
  <c r="J10968" i="6"/>
  <c r="K10968" i="6"/>
  <c r="J10969" i="6"/>
  <c r="K10969" i="6"/>
  <c r="J10970" i="6"/>
  <c r="K10970" i="6"/>
  <c r="J10971" i="6"/>
  <c r="K10971" i="6"/>
  <c r="J10972" i="6"/>
  <c r="K10972" i="6"/>
  <c r="J10973" i="6"/>
  <c r="K10973" i="6"/>
  <c r="J10974" i="6"/>
  <c r="K10974" i="6"/>
  <c r="J10975" i="6"/>
  <c r="K10975" i="6"/>
  <c r="J10976" i="6"/>
  <c r="K10976" i="6"/>
  <c r="J10977" i="6"/>
  <c r="K10977" i="6"/>
  <c r="J10978" i="6"/>
  <c r="K10978" i="6"/>
  <c r="J10979" i="6"/>
  <c r="K10979" i="6"/>
  <c r="J10980" i="6"/>
  <c r="K10980" i="6"/>
  <c r="J10981" i="6"/>
  <c r="K10981" i="6"/>
  <c r="J10982" i="6"/>
  <c r="K10982" i="6"/>
  <c r="J10983" i="6"/>
  <c r="K10983" i="6"/>
  <c r="J10984" i="6"/>
  <c r="K10984" i="6"/>
  <c r="J10985" i="6"/>
  <c r="K10985" i="6"/>
  <c r="J10986" i="6"/>
  <c r="K10986" i="6"/>
  <c r="J10987" i="6"/>
  <c r="K10987" i="6"/>
  <c r="J10988" i="6"/>
  <c r="K10988" i="6"/>
  <c r="J10989" i="6"/>
  <c r="K10989" i="6"/>
  <c r="J10990" i="6"/>
  <c r="K10990" i="6"/>
  <c r="J10991" i="6"/>
  <c r="K10991" i="6"/>
  <c r="J10992" i="6"/>
  <c r="K10992" i="6"/>
  <c r="J10993" i="6"/>
  <c r="K10993" i="6"/>
  <c r="J10994" i="6"/>
  <c r="K10994" i="6"/>
  <c r="J10995" i="6"/>
  <c r="K10995" i="6"/>
  <c r="J10996" i="6"/>
  <c r="K10996" i="6"/>
  <c r="J10997" i="6"/>
  <c r="K10997" i="6"/>
  <c r="J10998" i="6"/>
  <c r="K10998" i="6"/>
  <c r="J10999" i="6"/>
  <c r="K10999" i="6"/>
  <c r="J11000" i="6"/>
  <c r="K11000" i="6"/>
  <c r="J11001" i="6"/>
  <c r="K11001" i="6"/>
  <c r="J11002" i="6"/>
  <c r="K11002" i="6"/>
  <c r="J11003" i="6"/>
  <c r="K11003" i="6"/>
  <c r="J11004" i="6"/>
  <c r="K11004" i="6"/>
  <c r="J11005" i="6"/>
  <c r="K11005" i="6"/>
  <c r="J11006" i="6"/>
  <c r="K11006" i="6"/>
  <c r="J11007" i="6"/>
  <c r="K11007" i="6"/>
  <c r="J11008" i="6"/>
  <c r="K11008" i="6"/>
  <c r="J11009" i="6"/>
  <c r="K11009" i="6"/>
  <c r="J11010" i="6"/>
  <c r="K11010" i="6"/>
  <c r="J11011" i="6"/>
  <c r="K11011" i="6"/>
  <c r="J11012" i="6"/>
  <c r="K11012" i="6"/>
  <c r="J11013" i="6"/>
  <c r="K11013" i="6"/>
  <c r="J11014" i="6"/>
  <c r="K11014" i="6"/>
  <c r="J11015" i="6"/>
  <c r="K11015" i="6"/>
  <c r="J11016" i="6"/>
  <c r="K11016" i="6"/>
  <c r="J11017" i="6"/>
  <c r="K11017" i="6"/>
  <c r="J11018" i="6"/>
  <c r="K11018" i="6"/>
  <c r="J11019" i="6"/>
  <c r="K11019" i="6"/>
  <c r="J11020" i="6"/>
  <c r="K11020" i="6"/>
  <c r="J11021" i="6"/>
  <c r="K11021" i="6"/>
  <c r="J11022" i="6"/>
  <c r="K11022" i="6"/>
  <c r="J11023" i="6"/>
  <c r="K11023" i="6"/>
  <c r="J11024" i="6"/>
  <c r="K11024" i="6"/>
  <c r="J11025" i="6"/>
  <c r="K11025" i="6"/>
  <c r="J11026" i="6"/>
  <c r="K11026" i="6"/>
  <c r="J11027" i="6"/>
  <c r="K11027" i="6"/>
  <c r="J11028" i="6"/>
  <c r="K11028" i="6"/>
  <c r="J11029" i="6"/>
  <c r="K11029" i="6"/>
  <c r="J11030" i="6"/>
  <c r="K11030" i="6"/>
  <c r="J11031" i="6"/>
  <c r="K11031" i="6"/>
  <c r="J11032" i="6"/>
  <c r="K11032" i="6"/>
  <c r="J11033" i="6"/>
  <c r="K11033" i="6"/>
  <c r="J11034" i="6"/>
  <c r="K11034" i="6"/>
  <c r="J11035" i="6"/>
  <c r="K11035" i="6"/>
  <c r="J11036" i="6"/>
  <c r="K11036" i="6"/>
  <c r="J11037" i="6"/>
  <c r="K11037" i="6"/>
  <c r="J11038" i="6"/>
  <c r="K11038" i="6"/>
  <c r="J11039" i="6"/>
  <c r="K11039" i="6"/>
  <c r="J11040" i="6"/>
  <c r="K11040" i="6"/>
  <c r="J11041" i="6"/>
  <c r="K11041" i="6"/>
  <c r="J11042" i="6"/>
  <c r="K11042" i="6"/>
  <c r="J11043" i="6"/>
  <c r="K11043" i="6"/>
  <c r="J11044" i="6"/>
  <c r="K11044" i="6"/>
  <c r="J11045" i="6"/>
  <c r="K11045" i="6"/>
  <c r="J11046" i="6"/>
  <c r="K11046" i="6"/>
  <c r="J11047" i="6"/>
  <c r="K11047" i="6"/>
  <c r="J11048" i="6"/>
  <c r="K11048" i="6"/>
  <c r="J11049" i="6"/>
  <c r="K11049" i="6"/>
  <c r="J11050" i="6"/>
  <c r="K11050" i="6"/>
  <c r="J11051" i="6"/>
  <c r="K11051" i="6"/>
  <c r="J11052" i="6"/>
  <c r="K11052" i="6"/>
  <c r="J11053" i="6"/>
  <c r="K11053" i="6"/>
  <c r="J11054" i="6"/>
  <c r="K11054" i="6"/>
  <c r="J11055" i="6"/>
  <c r="K11055" i="6"/>
  <c r="J11056" i="6"/>
  <c r="K11056" i="6"/>
  <c r="J11057" i="6"/>
  <c r="K11057" i="6"/>
  <c r="J11058" i="6"/>
  <c r="K11058" i="6"/>
  <c r="J11059" i="6"/>
  <c r="K11059" i="6"/>
  <c r="J11060" i="6"/>
  <c r="K11060" i="6"/>
  <c r="J11061" i="6"/>
  <c r="K11061" i="6"/>
  <c r="J11062" i="6"/>
  <c r="K11062" i="6"/>
  <c r="J11063" i="6"/>
  <c r="K11063" i="6"/>
  <c r="J11064" i="6"/>
  <c r="K11064" i="6"/>
  <c r="J11065" i="6"/>
  <c r="K11065" i="6"/>
  <c r="J11066" i="6"/>
  <c r="K11066" i="6"/>
  <c r="J11067" i="6"/>
  <c r="K11067" i="6"/>
  <c r="J11068" i="6"/>
  <c r="K11068" i="6"/>
  <c r="J11069" i="6"/>
  <c r="K11069" i="6"/>
  <c r="J11070" i="6"/>
  <c r="K11070" i="6"/>
  <c r="J11071" i="6"/>
  <c r="K11071" i="6"/>
  <c r="J11072" i="6"/>
  <c r="K11072" i="6"/>
  <c r="J11073" i="6"/>
  <c r="K11073" i="6"/>
  <c r="J11074" i="6"/>
  <c r="K11074" i="6"/>
  <c r="J11075" i="6"/>
  <c r="K11075" i="6"/>
  <c r="J11076" i="6"/>
  <c r="K11076" i="6"/>
  <c r="J11077" i="6"/>
  <c r="K11077" i="6"/>
  <c r="J11078" i="6"/>
  <c r="K11078" i="6"/>
  <c r="J11079" i="6"/>
  <c r="K11079" i="6"/>
  <c r="J11080" i="6"/>
  <c r="K11080" i="6"/>
  <c r="J11081" i="6"/>
  <c r="K11081" i="6"/>
  <c r="J11082" i="6"/>
  <c r="K11082" i="6"/>
  <c r="J11083" i="6"/>
  <c r="K11083" i="6"/>
  <c r="J11084" i="6"/>
  <c r="K11084" i="6"/>
  <c r="J11085" i="6"/>
  <c r="K11085" i="6"/>
  <c r="J11086" i="6"/>
  <c r="K11086" i="6"/>
  <c r="J11087" i="6"/>
  <c r="K11087" i="6"/>
  <c r="J11088" i="6"/>
  <c r="K11088" i="6"/>
  <c r="J11089" i="6"/>
  <c r="K11089" i="6"/>
  <c r="J11090" i="6"/>
  <c r="K11090" i="6"/>
  <c r="J11091" i="6"/>
  <c r="K11091" i="6"/>
  <c r="J11092" i="6"/>
  <c r="K11092" i="6"/>
  <c r="J11093" i="6"/>
  <c r="K11093" i="6"/>
  <c r="J11094" i="6"/>
  <c r="K11094" i="6"/>
  <c r="J11095" i="6"/>
  <c r="K11095" i="6"/>
  <c r="J11096" i="6"/>
  <c r="K11096" i="6"/>
  <c r="J11097" i="6"/>
  <c r="K11097" i="6"/>
  <c r="J11098" i="6"/>
  <c r="K11098" i="6"/>
  <c r="J11099" i="6"/>
  <c r="K11099" i="6"/>
  <c r="J11100" i="6"/>
  <c r="K11100" i="6"/>
  <c r="J11101" i="6"/>
  <c r="K11101" i="6"/>
  <c r="J11102" i="6"/>
  <c r="K11102" i="6"/>
  <c r="J11103" i="6"/>
  <c r="K11103" i="6"/>
  <c r="J11104" i="6"/>
  <c r="K11104" i="6"/>
  <c r="J11105" i="6"/>
  <c r="K11105" i="6"/>
  <c r="J11106" i="6"/>
  <c r="K11106" i="6"/>
  <c r="J11107" i="6"/>
  <c r="K11107" i="6"/>
  <c r="J11108" i="6"/>
  <c r="K11108" i="6"/>
  <c r="J11109" i="6"/>
  <c r="K11109" i="6"/>
  <c r="J11110" i="6"/>
  <c r="K11110" i="6"/>
  <c r="J11111" i="6"/>
  <c r="K11111" i="6"/>
  <c r="J11112" i="6"/>
  <c r="K11112" i="6"/>
  <c r="J11113" i="6"/>
  <c r="K11113" i="6"/>
  <c r="J11114" i="6"/>
  <c r="K11114" i="6"/>
  <c r="J11115" i="6"/>
  <c r="K11115" i="6"/>
  <c r="J11116" i="6"/>
  <c r="K11116" i="6"/>
  <c r="J11117" i="6"/>
  <c r="K11117" i="6"/>
  <c r="J11118" i="6"/>
  <c r="K11118" i="6"/>
  <c r="J11119" i="6"/>
  <c r="K11119" i="6"/>
  <c r="J11120" i="6"/>
  <c r="K11120" i="6"/>
  <c r="J11121" i="6"/>
  <c r="K11121" i="6"/>
  <c r="J11122" i="6"/>
  <c r="K11122" i="6"/>
  <c r="J11123" i="6"/>
  <c r="K11123" i="6"/>
  <c r="J11124" i="6"/>
  <c r="K11124" i="6"/>
  <c r="J11125" i="6"/>
  <c r="K11125" i="6"/>
  <c r="J11126" i="6"/>
  <c r="K11126" i="6"/>
  <c r="J11127" i="6"/>
  <c r="K11127" i="6"/>
  <c r="J11128" i="6"/>
  <c r="K11128" i="6"/>
  <c r="J11129" i="6"/>
  <c r="K11129" i="6"/>
  <c r="J11130" i="6"/>
  <c r="K11130" i="6"/>
  <c r="J11131" i="6"/>
  <c r="K11131" i="6"/>
  <c r="J11132" i="6"/>
  <c r="K11132" i="6"/>
  <c r="J11133" i="6"/>
  <c r="K11133" i="6"/>
  <c r="J11134" i="6"/>
  <c r="K11134" i="6"/>
  <c r="J11135" i="6"/>
  <c r="K11135" i="6"/>
  <c r="J11136" i="6"/>
  <c r="K11136" i="6"/>
  <c r="J11137" i="6"/>
  <c r="K11137" i="6"/>
  <c r="J11138" i="6"/>
  <c r="K11138" i="6"/>
  <c r="J11139" i="6"/>
  <c r="K11139" i="6"/>
  <c r="J11140" i="6"/>
  <c r="K11140" i="6"/>
  <c r="J11141" i="6"/>
  <c r="K11141" i="6"/>
  <c r="J11142" i="6"/>
  <c r="K11142" i="6"/>
  <c r="J11143" i="6"/>
  <c r="K11143" i="6"/>
  <c r="J11144" i="6"/>
  <c r="K11144" i="6"/>
  <c r="J11145" i="6"/>
  <c r="K11145" i="6"/>
  <c r="J11146" i="6"/>
  <c r="K11146" i="6"/>
  <c r="J11147" i="6"/>
  <c r="K11147" i="6"/>
  <c r="J11148" i="6"/>
  <c r="K11148" i="6"/>
  <c r="J11149" i="6"/>
  <c r="K11149" i="6"/>
  <c r="J11150" i="6"/>
  <c r="K11150" i="6"/>
  <c r="J11151" i="6"/>
  <c r="K11151" i="6"/>
  <c r="J11152" i="6"/>
  <c r="K11152" i="6"/>
  <c r="J11153" i="6"/>
  <c r="K11153" i="6"/>
  <c r="J11154" i="6"/>
  <c r="K11154" i="6"/>
  <c r="J11155" i="6"/>
  <c r="K11155" i="6"/>
  <c r="J11156" i="6"/>
  <c r="K11156" i="6"/>
  <c r="J11157" i="6"/>
  <c r="K11157" i="6"/>
  <c r="J11158" i="6"/>
  <c r="K11158" i="6"/>
  <c r="J11159" i="6"/>
  <c r="K11159" i="6"/>
  <c r="J11160" i="6"/>
  <c r="K11160" i="6"/>
  <c r="J11161" i="6"/>
  <c r="K11161" i="6"/>
  <c r="J11162" i="6"/>
  <c r="K11162" i="6"/>
  <c r="J11163" i="6"/>
  <c r="K11163" i="6"/>
  <c r="J11164" i="6"/>
  <c r="K11164" i="6"/>
  <c r="J11165" i="6"/>
  <c r="K11165" i="6"/>
  <c r="J11166" i="6"/>
  <c r="K11166" i="6"/>
  <c r="J11167" i="6"/>
  <c r="K11167" i="6"/>
  <c r="J11168" i="6"/>
  <c r="K11168" i="6"/>
  <c r="J11169" i="6"/>
  <c r="K11169" i="6"/>
  <c r="J11170" i="6"/>
  <c r="K11170" i="6"/>
  <c r="J11171" i="6"/>
  <c r="K11171" i="6"/>
  <c r="J11172" i="6"/>
  <c r="K11172" i="6"/>
  <c r="J11173" i="6"/>
  <c r="K11173" i="6"/>
  <c r="J11174" i="6"/>
  <c r="K11174" i="6"/>
  <c r="J11175" i="6"/>
  <c r="K11175" i="6"/>
  <c r="J11176" i="6"/>
  <c r="K11176" i="6"/>
  <c r="J11177" i="6"/>
  <c r="K11177" i="6"/>
  <c r="J11178" i="6"/>
  <c r="K11178" i="6"/>
  <c r="J11179" i="6"/>
  <c r="K11179" i="6"/>
  <c r="J11180" i="6"/>
  <c r="K11180" i="6"/>
  <c r="J11181" i="6"/>
  <c r="K11181" i="6"/>
  <c r="J11182" i="6"/>
  <c r="K11182" i="6"/>
  <c r="J11183" i="6"/>
  <c r="K11183" i="6"/>
  <c r="J11184" i="6"/>
  <c r="K11184" i="6"/>
  <c r="J11185" i="6"/>
  <c r="K11185" i="6"/>
  <c r="J11186" i="6"/>
  <c r="K11186" i="6"/>
  <c r="J11187" i="6"/>
  <c r="K11187" i="6"/>
  <c r="J11188" i="6"/>
  <c r="K11188" i="6"/>
  <c r="J11189" i="6"/>
  <c r="K11189" i="6"/>
  <c r="J11190" i="6"/>
  <c r="K11190" i="6"/>
  <c r="J11191" i="6"/>
  <c r="K11191" i="6"/>
  <c r="J11192" i="6"/>
  <c r="K11192" i="6"/>
  <c r="J11193" i="6"/>
  <c r="K11193" i="6"/>
  <c r="J11194" i="6"/>
  <c r="K11194" i="6"/>
  <c r="J11195" i="6"/>
  <c r="K11195" i="6"/>
  <c r="J11196" i="6"/>
  <c r="K11196" i="6"/>
  <c r="J11197" i="6"/>
  <c r="K11197" i="6"/>
  <c r="J11198" i="6"/>
  <c r="K11198" i="6"/>
  <c r="J11199" i="6"/>
  <c r="K11199" i="6"/>
  <c r="J11200" i="6"/>
  <c r="K11200" i="6"/>
  <c r="J11201" i="6"/>
  <c r="K11201" i="6"/>
  <c r="J11202" i="6"/>
  <c r="K11202" i="6"/>
  <c r="J11203" i="6"/>
  <c r="K11203" i="6"/>
  <c r="J11204" i="6"/>
  <c r="K11204" i="6"/>
  <c r="J11205" i="6"/>
  <c r="K11205" i="6"/>
  <c r="J11206" i="6"/>
  <c r="K11206" i="6"/>
  <c r="J11207" i="6"/>
  <c r="K11207" i="6"/>
  <c r="J11208" i="6"/>
  <c r="K11208" i="6"/>
  <c r="J11209" i="6"/>
  <c r="K11209" i="6"/>
  <c r="J11210" i="6"/>
  <c r="K11210" i="6"/>
  <c r="J11211" i="6"/>
  <c r="K11211" i="6"/>
  <c r="J11212" i="6"/>
  <c r="K11212" i="6"/>
  <c r="J11213" i="6"/>
  <c r="K11213" i="6"/>
  <c r="J11214" i="6"/>
  <c r="K11214" i="6"/>
  <c r="J11215" i="6"/>
  <c r="K11215" i="6"/>
  <c r="J11216" i="6"/>
  <c r="K11216" i="6"/>
  <c r="J11217" i="6"/>
  <c r="K11217" i="6"/>
  <c r="J11218" i="6"/>
  <c r="K11218" i="6"/>
  <c r="J11219" i="6"/>
  <c r="K11219" i="6"/>
  <c r="J11220" i="6"/>
  <c r="K11220" i="6"/>
  <c r="J11221" i="6"/>
  <c r="K11221" i="6"/>
  <c r="J11222" i="6"/>
  <c r="K11222" i="6"/>
  <c r="J11223" i="6"/>
  <c r="K11223" i="6"/>
  <c r="J11224" i="6"/>
  <c r="K11224" i="6"/>
  <c r="J11225" i="6"/>
  <c r="K11225" i="6"/>
  <c r="J11226" i="6"/>
  <c r="K11226" i="6"/>
  <c r="J11227" i="6"/>
  <c r="K11227" i="6"/>
  <c r="J11228" i="6"/>
  <c r="K11228" i="6"/>
  <c r="J11229" i="6"/>
  <c r="K11229" i="6"/>
  <c r="J11230" i="6"/>
  <c r="K11230" i="6"/>
  <c r="J11231" i="6"/>
  <c r="K11231" i="6"/>
  <c r="J11232" i="6"/>
  <c r="K11232" i="6"/>
  <c r="J11233" i="6"/>
  <c r="K11233" i="6"/>
  <c r="J11234" i="6"/>
  <c r="K11234" i="6"/>
  <c r="J11235" i="6"/>
  <c r="K11235" i="6"/>
  <c r="J11236" i="6"/>
  <c r="K11236" i="6"/>
  <c r="J11237" i="6"/>
  <c r="K11237" i="6"/>
  <c r="J11238" i="6"/>
  <c r="K11238" i="6"/>
  <c r="J11239" i="6"/>
  <c r="K11239" i="6"/>
  <c r="J11240" i="6"/>
  <c r="K11240" i="6"/>
  <c r="J11241" i="6"/>
  <c r="K11241" i="6"/>
  <c r="J11242" i="6"/>
  <c r="K11242" i="6"/>
  <c r="J11243" i="6"/>
  <c r="K11243" i="6"/>
  <c r="J11244" i="6"/>
  <c r="K11244" i="6"/>
  <c r="J11245" i="6"/>
  <c r="K11245" i="6"/>
  <c r="J11246" i="6"/>
  <c r="K11246" i="6"/>
  <c r="J11247" i="6"/>
  <c r="K11247" i="6"/>
  <c r="J11248" i="6"/>
  <c r="K11248" i="6"/>
  <c r="J11249" i="6"/>
  <c r="K11249" i="6"/>
  <c r="J11250" i="6"/>
  <c r="K11250" i="6"/>
  <c r="J11251" i="6"/>
  <c r="K11251" i="6"/>
  <c r="J11252" i="6"/>
  <c r="K11252" i="6"/>
  <c r="J11253" i="6"/>
  <c r="K11253" i="6"/>
  <c r="J11254" i="6"/>
  <c r="K11254" i="6"/>
  <c r="J11255" i="6"/>
  <c r="K11255" i="6"/>
  <c r="J11256" i="6"/>
  <c r="K11256" i="6"/>
  <c r="J11257" i="6"/>
  <c r="K11257" i="6"/>
  <c r="J11258" i="6"/>
  <c r="K11258" i="6"/>
  <c r="J11259" i="6"/>
  <c r="K11259" i="6"/>
  <c r="J11260" i="6"/>
  <c r="K11260" i="6"/>
  <c r="J11261" i="6"/>
  <c r="K11261" i="6"/>
  <c r="J11262" i="6"/>
  <c r="K11262" i="6"/>
  <c r="J11263" i="6"/>
  <c r="K11263" i="6"/>
  <c r="J11264" i="6"/>
  <c r="K11264" i="6"/>
  <c r="J11265" i="6"/>
  <c r="K11265" i="6"/>
  <c r="J11266" i="6"/>
  <c r="K11266" i="6"/>
  <c r="J11267" i="6"/>
  <c r="K11267" i="6"/>
  <c r="J11268" i="6"/>
  <c r="K11268" i="6"/>
  <c r="J11269" i="6"/>
  <c r="K11269" i="6"/>
  <c r="J11270" i="6"/>
  <c r="K11270" i="6"/>
  <c r="J11271" i="6"/>
  <c r="K11271" i="6"/>
  <c r="J11272" i="6"/>
  <c r="K11272" i="6"/>
  <c r="J11273" i="6"/>
  <c r="K11273" i="6"/>
  <c r="J11274" i="6"/>
  <c r="K11274" i="6"/>
  <c r="J11275" i="6"/>
  <c r="K11275" i="6"/>
  <c r="J11276" i="6"/>
  <c r="K11276" i="6"/>
  <c r="J11277" i="6"/>
  <c r="K11277" i="6"/>
  <c r="J11278" i="6"/>
  <c r="K11278" i="6"/>
  <c r="J11279" i="6"/>
  <c r="K11279" i="6"/>
  <c r="J11280" i="6"/>
  <c r="K11280" i="6"/>
  <c r="J11281" i="6"/>
  <c r="K11281" i="6"/>
  <c r="J11282" i="6"/>
  <c r="K11282" i="6"/>
  <c r="J11283" i="6"/>
  <c r="K11283" i="6"/>
  <c r="J11284" i="6"/>
  <c r="K11284" i="6"/>
  <c r="J11285" i="6"/>
  <c r="K11285" i="6"/>
  <c r="J11286" i="6"/>
  <c r="K11286" i="6"/>
  <c r="J11287" i="6"/>
  <c r="K11287" i="6"/>
  <c r="J11288" i="6"/>
  <c r="K11288" i="6"/>
  <c r="J11289" i="6"/>
  <c r="K11289" i="6"/>
  <c r="J11290" i="6"/>
  <c r="K11290" i="6"/>
  <c r="J11291" i="6"/>
  <c r="K11291" i="6"/>
  <c r="J11292" i="6"/>
  <c r="K11292" i="6"/>
  <c r="J11293" i="6"/>
  <c r="K11293" i="6"/>
  <c r="J11294" i="6"/>
  <c r="K11294" i="6"/>
  <c r="J11295" i="6"/>
  <c r="K11295" i="6"/>
  <c r="J11296" i="6"/>
  <c r="K11296" i="6"/>
  <c r="J11297" i="6"/>
  <c r="K11297" i="6"/>
  <c r="J11298" i="6"/>
  <c r="K11298" i="6"/>
  <c r="J11299" i="6"/>
  <c r="K11299" i="6"/>
  <c r="J11300" i="6"/>
  <c r="K11300" i="6"/>
  <c r="J11301" i="6"/>
  <c r="K11301" i="6"/>
  <c r="J11302" i="6"/>
  <c r="K11302" i="6"/>
  <c r="J11303" i="6"/>
  <c r="K11303" i="6"/>
  <c r="J11304" i="6"/>
  <c r="K11304" i="6"/>
  <c r="J11305" i="6"/>
  <c r="K11305" i="6"/>
  <c r="J11306" i="6"/>
  <c r="K11306" i="6"/>
  <c r="J11307" i="6"/>
  <c r="K11307" i="6"/>
  <c r="J11308" i="6"/>
  <c r="K11308" i="6"/>
  <c r="J11309" i="6"/>
  <c r="K11309" i="6"/>
  <c r="J11310" i="6"/>
  <c r="K11310" i="6"/>
  <c r="J11311" i="6"/>
  <c r="K11311" i="6"/>
  <c r="J11312" i="6"/>
  <c r="K11312" i="6"/>
  <c r="J11313" i="6"/>
  <c r="K11313" i="6"/>
  <c r="J11314" i="6"/>
  <c r="K11314" i="6"/>
  <c r="J11315" i="6"/>
  <c r="K11315" i="6"/>
  <c r="J11316" i="6"/>
  <c r="K11316" i="6"/>
  <c r="J11317" i="6"/>
  <c r="K11317" i="6"/>
  <c r="J11318" i="6"/>
  <c r="K11318" i="6"/>
  <c r="J11319" i="6"/>
  <c r="K11319" i="6"/>
  <c r="J11320" i="6"/>
  <c r="K11320" i="6"/>
  <c r="J11321" i="6"/>
  <c r="K11321" i="6"/>
  <c r="J11322" i="6"/>
  <c r="K11322" i="6"/>
  <c r="J11323" i="6"/>
  <c r="K11323" i="6"/>
  <c r="J11324" i="6"/>
  <c r="K11324" i="6"/>
  <c r="J11325" i="6"/>
  <c r="K11325" i="6"/>
  <c r="J11326" i="6"/>
  <c r="K11326" i="6"/>
  <c r="J11327" i="6"/>
  <c r="K11327" i="6"/>
  <c r="J11328" i="6"/>
  <c r="K11328" i="6"/>
  <c r="J11329" i="6"/>
  <c r="K11329" i="6"/>
  <c r="J11330" i="6"/>
  <c r="K11330" i="6"/>
  <c r="J11331" i="6"/>
  <c r="K11331" i="6"/>
  <c r="J11332" i="6"/>
  <c r="K11332" i="6"/>
  <c r="J11333" i="6"/>
  <c r="K11333" i="6"/>
  <c r="J11334" i="6"/>
  <c r="K11334" i="6"/>
  <c r="J11335" i="6"/>
  <c r="K11335" i="6"/>
  <c r="J11336" i="6"/>
  <c r="K11336" i="6"/>
  <c r="J11337" i="6"/>
  <c r="K11337" i="6"/>
  <c r="J11338" i="6"/>
  <c r="K11338" i="6"/>
  <c r="J11339" i="6"/>
  <c r="K11339" i="6"/>
  <c r="J11340" i="6"/>
  <c r="K11340" i="6"/>
  <c r="J11341" i="6"/>
  <c r="K11341" i="6"/>
  <c r="J11342" i="6"/>
  <c r="K11342" i="6"/>
  <c r="J11343" i="6"/>
  <c r="K11343" i="6"/>
  <c r="J11344" i="6"/>
  <c r="K11344" i="6"/>
  <c r="J11345" i="6"/>
  <c r="K11345" i="6"/>
  <c r="J11346" i="6"/>
  <c r="K11346" i="6"/>
  <c r="J11347" i="6"/>
  <c r="K11347" i="6"/>
  <c r="J11348" i="6"/>
  <c r="K11348" i="6"/>
  <c r="J11349" i="6"/>
  <c r="K11349" i="6"/>
  <c r="J11350" i="6"/>
  <c r="K11350" i="6"/>
  <c r="J11351" i="6"/>
  <c r="K11351" i="6"/>
  <c r="J11352" i="6"/>
  <c r="K11352" i="6"/>
  <c r="J11353" i="6"/>
  <c r="K11353" i="6"/>
  <c r="J11354" i="6"/>
  <c r="K11354" i="6"/>
  <c r="J11355" i="6"/>
  <c r="K11355" i="6"/>
  <c r="J11356" i="6"/>
  <c r="K11356" i="6"/>
  <c r="J11357" i="6"/>
  <c r="K11357" i="6"/>
  <c r="J11358" i="6"/>
  <c r="K11358" i="6"/>
  <c r="J11359" i="6"/>
  <c r="K11359" i="6"/>
  <c r="J11360" i="6"/>
  <c r="K11360" i="6"/>
  <c r="J11361" i="6"/>
  <c r="K11361" i="6"/>
  <c r="J11362" i="6"/>
  <c r="K11362" i="6"/>
  <c r="J11363" i="6"/>
  <c r="K11363" i="6"/>
  <c r="J11364" i="6"/>
  <c r="K11364" i="6"/>
  <c r="J11365" i="6"/>
  <c r="K11365" i="6"/>
  <c r="J11366" i="6"/>
  <c r="K11366" i="6"/>
  <c r="J11367" i="6"/>
  <c r="K11367" i="6"/>
  <c r="J11368" i="6"/>
  <c r="K11368" i="6"/>
  <c r="J11369" i="6"/>
  <c r="K11369" i="6"/>
  <c r="J11370" i="6"/>
  <c r="K11370" i="6"/>
  <c r="J11371" i="6"/>
  <c r="K11371" i="6"/>
  <c r="J11372" i="6"/>
  <c r="K11372" i="6"/>
  <c r="J11373" i="6"/>
  <c r="K11373" i="6"/>
  <c r="J11374" i="6"/>
  <c r="K11374" i="6"/>
  <c r="J11375" i="6"/>
  <c r="K11375" i="6"/>
  <c r="J11376" i="6"/>
  <c r="K11376" i="6"/>
  <c r="J11377" i="6"/>
  <c r="K11377" i="6"/>
  <c r="J11378" i="6"/>
  <c r="K11378" i="6"/>
  <c r="J11379" i="6"/>
  <c r="K11379" i="6"/>
  <c r="J11380" i="6"/>
  <c r="K11380" i="6"/>
  <c r="J11381" i="6"/>
  <c r="K11381" i="6"/>
  <c r="J11382" i="6"/>
  <c r="K11382" i="6"/>
  <c r="J11383" i="6"/>
  <c r="K11383" i="6"/>
  <c r="J11384" i="6"/>
  <c r="K11384" i="6"/>
  <c r="J11385" i="6"/>
  <c r="K11385" i="6"/>
  <c r="J11386" i="6"/>
  <c r="K11386" i="6"/>
  <c r="J11387" i="6"/>
  <c r="K11387" i="6"/>
  <c r="J11388" i="6"/>
  <c r="K11388" i="6"/>
  <c r="J11389" i="6"/>
  <c r="K11389" i="6"/>
  <c r="J11390" i="6"/>
  <c r="K11390" i="6"/>
  <c r="J11391" i="6"/>
  <c r="K11391" i="6"/>
  <c r="J11392" i="6"/>
  <c r="K11392" i="6"/>
  <c r="J11393" i="6"/>
  <c r="K11393" i="6"/>
  <c r="J11394" i="6"/>
  <c r="K11394" i="6"/>
  <c r="J11395" i="6"/>
  <c r="K11395" i="6"/>
  <c r="J11396" i="6"/>
  <c r="K11396" i="6"/>
  <c r="J11397" i="6"/>
  <c r="K11397" i="6"/>
  <c r="J11398" i="6"/>
  <c r="K11398" i="6"/>
  <c r="J11399" i="6"/>
  <c r="K11399" i="6"/>
  <c r="J11400" i="6"/>
  <c r="K11400" i="6"/>
  <c r="J11401" i="6"/>
  <c r="K11401" i="6"/>
  <c r="J11402" i="6"/>
  <c r="K11402" i="6"/>
  <c r="J11403" i="6"/>
  <c r="K11403" i="6"/>
  <c r="J11404" i="6"/>
  <c r="K11404" i="6"/>
  <c r="J11405" i="6"/>
  <c r="K11405" i="6"/>
  <c r="J11406" i="6"/>
  <c r="K11406" i="6"/>
  <c r="J11407" i="6"/>
  <c r="K11407" i="6"/>
  <c r="J11408" i="6"/>
  <c r="K11408" i="6"/>
  <c r="J11409" i="6"/>
  <c r="K11409" i="6"/>
  <c r="J11410" i="6"/>
  <c r="K11410" i="6"/>
  <c r="J11411" i="6"/>
  <c r="K11411" i="6"/>
  <c r="J11412" i="6"/>
  <c r="K11412" i="6"/>
  <c r="J11413" i="6"/>
  <c r="K11413" i="6"/>
  <c r="J11414" i="6"/>
  <c r="K11414" i="6"/>
  <c r="J11415" i="6"/>
  <c r="K11415" i="6"/>
  <c r="J11416" i="6"/>
  <c r="K11416" i="6"/>
  <c r="J11417" i="6"/>
  <c r="K11417" i="6"/>
  <c r="J11418" i="6"/>
  <c r="K11418" i="6"/>
  <c r="J11419" i="6"/>
  <c r="K11419" i="6"/>
  <c r="J11420" i="6"/>
  <c r="K11420" i="6"/>
  <c r="J11421" i="6"/>
  <c r="K11421" i="6"/>
  <c r="J11422" i="6"/>
  <c r="K11422" i="6"/>
  <c r="J11423" i="6"/>
  <c r="K11423" i="6"/>
  <c r="J11424" i="6"/>
  <c r="K11424" i="6"/>
  <c r="J11425" i="6"/>
  <c r="K11425" i="6"/>
  <c r="J11426" i="6"/>
  <c r="K11426" i="6"/>
  <c r="J11427" i="6"/>
  <c r="K11427" i="6"/>
  <c r="J11428" i="6"/>
  <c r="K11428" i="6"/>
  <c r="J11429" i="6"/>
  <c r="K11429" i="6"/>
  <c r="J11430" i="6"/>
  <c r="K11430" i="6"/>
  <c r="J11431" i="6"/>
  <c r="K11431" i="6"/>
  <c r="J11432" i="6"/>
  <c r="K11432" i="6"/>
  <c r="J11433" i="6"/>
  <c r="K11433" i="6"/>
  <c r="J11434" i="6"/>
  <c r="K11434" i="6"/>
  <c r="J11435" i="6"/>
  <c r="K11435" i="6"/>
  <c r="J11436" i="6"/>
  <c r="K11436" i="6"/>
  <c r="J11437" i="6"/>
  <c r="K11437" i="6"/>
  <c r="J11438" i="6"/>
  <c r="K11438" i="6"/>
  <c r="J11439" i="6"/>
  <c r="K11439" i="6"/>
  <c r="J11440" i="6"/>
  <c r="K11440" i="6"/>
  <c r="J11441" i="6"/>
  <c r="K11441" i="6"/>
  <c r="J11442" i="6"/>
  <c r="K11442" i="6"/>
  <c r="J11443" i="6"/>
  <c r="K11443" i="6"/>
  <c r="J11444" i="6"/>
  <c r="K11444" i="6"/>
  <c r="J11445" i="6"/>
  <c r="K11445" i="6"/>
  <c r="J11446" i="6"/>
  <c r="K11446" i="6"/>
  <c r="J11447" i="6"/>
  <c r="K11447" i="6"/>
  <c r="J11448" i="6"/>
  <c r="K11448" i="6"/>
  <c r="J11449" i="6"/>
  <c r="K11449" i="6"/>
  <c r="J11450" i="6"/>
  <c r="K11450" i="6"/>
  <c r="J11451" i="6"/>
  <c r="K11451" i="6"/>
  <c r="J11452" i="6"/>
  <c r="K11452" i="6"/>
  <c r="J11453" i="6"/>
  <c r="K11453" i="6"/>
  <c r="J11454" i="6"/>
  <c r="K11454" i="6"/>
  <c r="J11455" i="6"/>
  <c r="K11455" i="6"/>
  <c r="J11456" i="6"/>
  <c r="K11456" i="6"/>
  <c r="J11457" i="6"/>
  <c r="K11457" i="6"/>
  <c r="J11458" i="6"/>
  <c r="K11458" i="6"/>
  <c r="J11459" i="6"/>
  <c r="K11459" i="6"/>
  <c r="J11460" i="6"/>
  <c r="K11460" i="6"/>
  <c r="J11461" i="6"/>
  <c r="K11461" i="6"/>
  <c r="J11462" i="6"/>
  <c r="K11462" i="6"/>
  <c r="J11463" i="6"/>
  <c r="K11463" i="6"/>
  <c r="J11464" i="6"/>
  <c r="K11464" i="6"/>
  <c r="J11465" i="6"/>
  <c r="K11465" i="6"/>
  <c r="J11466" i="6"/>
  <c r="K11466" i="6"/>
  <c r="J11467" i="6"/>
  <c r="K11467" i="6"/>
  <c r="J11468" i="6"/>
  <c r="K11468" i="6"/>
  <c r="J11469" i="6"/>
  <c r="K11469" i="6"/>
  <c r="J11470" i="6"/>
  <c r="K11470" i="6"/>
  <c r="J11471" i="6"/>
  <c r="K11471" i="6"/>
  <c r="J11472" i="6"/>
  <c r="K11472" i="6"/>
  <c r="J11473" i="6"/>
  <c r="K11473" i="6"/>
  <c r="J11474" i="6"/>
  <c r="K11474" i="6"/>
  <c r="J11475" i="6"/>
  <c r="K11475" i="6"/>
  <c r="J11476" i="6"/>
  <c r="K11476" i="6"/>
  <c r="J11477" i="6"/>
  <c r="K11477" i="6"/>
  <c r="J11478" i="6"/>
  <c r="K11478" i="6"/>
  <c r="J11479" i="6"/>
  <c r="K11479" i="6"/>
  <c r="J11480" i="6"/>
  <c r="K11480" i="6"/>
  <c r="J11481" i="6"/>
  <c r="K11481" i="6"/>
  <c r="J11482" i="6"/>
  <c r="K11482" i="6"/>
  <c r="J11483" i="6"/>
  <c r="K11483" i="6"/>
  <c r="J11484" i="6"/>
  <c r="K11484" i="6"/>
  <c r="J11485" i="6"/>
  <c r="K11485" i="6"/>
  <c r="J11486" i="6"/>
  <c r="K11486" i="6"/>
  <c r="J11487" i="6"/>
  <c r="K11487" i="6"/>
  <c r="J11488" i="6"/>
  <c r="K11488" i="6"/>
  <c r="J11489" i="6"/>
  <c r="K11489" i="6"/>
  <c r="J11490" i="6"/>
  <c r="K11490" i="6"/>
  <c r="J11491" i="6"/>
  <c r="K11491" i="6"/>
  <c r="J11492" i="6"/>
  <c r="K11492" i="6"/>
  <c r="J11493" i="6"/>
  <c r="K11493" i="6"/>
  <c r="J11494" i="6"/>
  <c r="K11494" i="6"/>
  <c r="J11495" i="6"/>
  <c r="K11495" i="6"/>
  <c r="J11496" i="6"/>
  <c r="K11496" i="6"/>
  <c r="J11497" i="6"/>
  <c r="K11497" i="6"/>
  <c r="J11498" i="6"/>
  <c r="K11498" i="6"/>
  <c r="J11499" i="6"/>
  <c r="K11499" i="6"/>
  <c r="J11500" i="6"/>
  <c r="K11500" i="6"/>
  <c r="J11501" i="6"/>
  <c r="K11501" i="6"/>
  <c r="J11502" i="6"/>
  <c r="K11502" i="6"/>
  <c r="J11503" i="6"/>
  <c r="K11503" i="6"/>
  <c r="J11504" i="6"/>
  <c r="K11504" i="6"/>
  <c r="J11505" i="6"/>
  <c r="K11505" i="6"/>
  <c r="J11506" i="6"/>
  <c r="K11506" i="6"/>
  <c r="J11507" i="6"/>
  <c r="K11507" i="6"/>
  <c r="J11508" i="6"/>
  <c r="K11508" i="6"/>
  <c r="J11509" i="6"/>
  <c r="K11509" i="6"/>
  <c r="J11510" i="6"/>
  <c r="K11510" i="6"/>
  <c r="J11511" i="6"/>
  <c r="K11511" i="6"/>
  <c r="J11512" i="6"/>
  <c r="K11512" i="6"/>
  <c r="J11513" i="6"/>
  <c r="K11513" i="6"/>
  <c r="J11514" i="6"/>
  <c r="K11514" i="6"/>
  <c r="J11515" i="6"/>
  <c r="K11515" i="6"/>
  <c r="J11516" i="6"/>
  <c r="K11516" i="6"/>
  <c r="J11517" i="6"/>
  <c r="K11517" i="6"/>
  <c r="J11518" i="6"/>
  <c r="K11518" i="6"/>
  <c r="J11519" i="6"/>
  <c r="K11519" i="6"/>
  <c r="J11520" i="6"/>
  <c r="K11520" i="6"/>
  <c r="J11521" i="6"/>
  <c r="K11521" i="6"/>
  <c r="J11522" i="6"/>
  <c r="K11522" i="6"/>
  <c r="J11523" i="6"/>
  <c r="K11523" i="6"/>
  <c r="J11524" i="6"/>
  <c r="K11524" i="6"/>
  <c r="J11525" i="6"/>
  <c r="K11525" i="6"/>
  <c r="J11526" i="6"/>
  <c r="K11526" i="6"/>
  <c r="J11527" i="6"/>
  <c r="K11527" i="6"/>
  <c r="J11528" i="6"/>
  <c r="K11528" i="6"/>
  <c r="J11529" i="6"/>
  <c r="K11529" i="6"/>
  <c r="J11530" i="6"/>
  <c r="K11530" i="6"/>
  <c r="J11531" i="6"/>
  <c r="K11531" i="6"/>
  <c r="J11532" i="6"/>
  <c r="K11532" i="6"/>
  <c r="J11533" i="6"/>
  <c r="K11533" i="6"/>
  <c r="J11534" i="6"/>
  <c r="K11534" i="6"/>
  <c r="J11535" i="6"/>
  <c r="K11535" i="6"/>
  <c r="J11536" i="6"/>
  <c r="K11536" i="6"/>
  <c r="J11537" i="6"/>
  <c r="K11537" i="6"/>
  <c r="J11538" i="6"/>
  <c r="K11538" i="6"/>
  <c r="J11539" i="6"/>
  <c r="K11539" i="6"/>
  <c r="J11540" i="6"/>
  <c r="K11540" i="6"/>
  <c r="J11541" i="6"/>
  <c r="K11541" i="6"/>
  <c r="J11542" i="6"/>
  <c r="K11542" i="6"/>
  <c r="J11543" i="6"/>
  <c r="K11543" i="6"/>
  <c r="J11544" i="6"/>
  <c r="K11544" i="6"/>
  <c r="J11545" i="6"/>
  <c r="K11545" i="6"/>
  <c r="J11546" i="6"/>
  <c r="K11546" i="6"/>
  <c r="J11547" i="6"/>
  <c r="K11547" i="6"/>
  <c r="J11548" i="6"/>
  <c r="K11548" i="6"/>
  <c r="J11549" i="6"/>
  <c r="K11549" i="6"/>
  <c r="J11550" i="6"/>
  <c r="K11550" i="6"/>
  <c r="J11551" i="6"/>
  <c r="K11551" i="6"/>
  <c r="J11552" i="6"/>
  <c r="K11552" i="6"/>
  <c r="J11553" i="6"/>
  <c r="K11553" i="6"/>
  <c r="J11554" i="6"/>
  <c r="K11554" i="6"/>
  <c r="J11555" i="6"/>
  <c r="K11555" i="6"/>
  <c r="J11556" i="6"/>
  <c r="K11556" i="6"/>
  <c r="J11557" i="6"/>
  <c r="K11557" i="6"/>
  <c r="J11558" i="6"/>
  <c r="K11558" i="6"/>
  <c r="J11559" i="6"/>
  <c r="K11559" i="6"/>
  <c r="J11560" i="6"/>
  <c r="K11560" i="6"/>
  <c r="J11561" i="6"/>
  <c r="K11561" i="6"/>
  <c r="J11562" i="6"/>
  <c r="K11562" i="6"/>
  <c r="J11563" i="6"/>
  <c r="K11563" i="6"/>
  <c r="J11564" i="6"/>
  <c r="K11564" i="6"/>
  <c r="J11565" i="6"/>
  <c r="K11565" i="6"/>
  <c r="J11566" i="6"/>
  <c r="K11566" i="6"/>
  <c r="J11567" i="6"/>
  <c r="K11567" i="6"/>
  <c r="J11568" i="6"/>
  <c r="K11568" i="6"/>
  <c r="J11569" i="6"/>
  <c r="K11569" i="6"/>
  <c r="J11570" i="6"/>
  <c r="K11570" i="6"/>
  <c r="J11571" i="6"/>
  <c r="K11571" i="6"/>
  <c r="J11572" i="6"/>
  <c r="K11572" i="6"/>
  <c r="J11573" i="6"/>
  <c r="K11573" i="6"/>
  <c r="J11574" i="6"/>
  <c r="K11574" i="6"/>
  <c r="J11575" i="6"/>
  <c r="K11575" i="6"/>
  <c r="J11576" i="6"/>
  <c r="K11576" i="6"/>
  <c r="J11577" i="6"/>
  <c r="K11577" i="6"/>
  <c r="J11578" i="6"/>
  <c r="K11578" i="6"/>
  <c r="J11579" i="6"/>
  <c r="K11579" i="6"/>
  <c r="J11580" i="6"/>
  <c r="K11580" i="6"/>
  <c r="J11581" i="6"/>
  <c r="K11581" i="6"/>
  <c r="J11582" i="6"/>
  <c r="K11582" i="6"/>
  <c r="J11583" i="6"/>
  <c r="K11583" i="6"/>
  <c r="J11584" i="6"/>
  <c r="K11584" i="6"/>
  <c r="J11585" i="6"/>
  <c r="K11585" i="6"/>
  <c r="J11586" i="6"/>
  <c r="K11586" i="6"/>
  <c r="J11587" i="6"/>
  <c r="K11587" i="6"/>
  <c r="J11588" i="6"/>
  <c r="K11588" i="6"/>
  <c r="J11589" i="6"/>
  <c r="K11589" i="6"/>
  <c r="J11590" i="6"/>
  <c r="K11590" i="6"/>
  <c r="J11591" i="6"/>
  <c r="K11591" i="6"/>
  <c r="J11592" i="6"/>
  <c r="K11592" i="6"/>
  <c r="J11593" i="6"/>
  <c r="K11593" i="6"/>
  <c r="J11594" i="6"/>
  <c r="K11594" i="6"/>
  <c r="J11595" i="6"/>
  <c r="K11595" i="6"/>
  <c r="J11596" i="6"/>
  <c r="K11596" i="6"/>
  <c r="J11597" i="6"/>
  <c r="K11597" i="6"/>
  <c r="J11598" i="6"/>
  <c r="K11598" i="6"/>
  <c r="J11599" i="6"/>
  <c r="K11599" i="6"/>
  <c r="J11600" i="6"/>
  <c r="K11600" i="6"/>
  <c r="J11601" i="6"/>
  <c r="K11601" i="6"/>
  <c r="J11602" i="6"/>
  <c r="K11602" i="6"/>
  <c r="J11603" i="6"/>
  <c r="K11603" i="6"/>
  <c r="J11604" i="6"/>
  <c r="K11604" i="6"/>
  <c r="J11605" i="6"/>
  <c r="K11605" i="6"/>
  <c r="J11606" i="6"/>
  <c r="K11606" i="6"/>
  <c r="J11607" i="6"/>
  <c r="K11607" i="6"/>
  <c r="J11608" i="6"/>
  <c r="K11608" i="6"/>
  <c r="J11609" i="6"/>
  <c r="K11609" i="6"/>
  <c r="J11610" i="6"/>
  <c r="K11610" i="6"/>
  <c r="J11611" i="6"/>
  <c r="K11611" i="6"/>
  <c r="J11612" i="6"/>
  <c r="K11612" i="6"/>
  <c r="J11613" i="6"/>
  <c r="K11613" i="6"/>
  <c r="J11614" i="6"/>
  <c r="K11614" i="6"/>
  <c r="J11615" i="6"/>
  <c r="K11615" i="6"/>
  <c r="J11616" i="6"/>
  <c r="K11616" i="6"/>
  <c r="J11617" i="6"/>
  <c r="K11617" i="6"/>
  <c r="J11618" i="6"/>
  <c r="K11618" i="6"/>
  <c r="J11619" i="6"/>
  <c r="K11619" i="6"/>
  <c r="J11620" i="6"/>
  <c r="K11620" i="6"/>
  <c r="J11621" i="6"/>
  <c r="K11621" i="6"/>
  <c r="J11622" i="6"/>
  <c r="K11622" i="6"/>
  <c r="J11623" i="6"/>
  <c r="K11623" i="6"/>
  <c r="J11624" i="6"/>
  <c r="K11624" i="6"/>
  <c r="J11625" i="6"/>
  <c r="K11625" i="6"/>
  <c r="J11626" i="6"/>
  <c r="K11626" i="6"/>
  <c r="J11627" i="6"/>
  <c r="K11627" i="6"/>
  <c r="J11628" i="6"/>
  <c r="K11628" i="6"/>
  <c r="J11629" i="6"/>
  <c r="K11629" i="6"/>
  <c r="J11630" i="6"/>
  <c r="K11630" i="6"/>
  <c r="J11631" i="6"/>
  <c r="K11631" i="6"/>
  <c r="J11632" i="6"/>
  <c r="K11632" i="6"/>
  <c r="J11633" i="6"/>
  <c r="K11633" i="6"/>
  <c r="J11634" i="6"/>
  <c r="K11634" i="6"/>
  <c r="J11635" i="6"/>
  <c r="K11635" i="6"/>
  <c r="J11636" i="6"/>
  <c r="K11636" i="6"/>
  <c r="J11637" i="6"/>
  <c r="K11637" i="6"/>
  <c r="J11638" i="6"/>
  <c r="K11638" i="6"/>
  <c r="J11639" i="6"/>
  <c r="K11639" i="6"/>
  <c r="J11640" i="6"/>
  <c r="K11640" i="6"/>
  <c r="J11641" i="6"/>
  <c r="K11641" i="6"/>
  <c r="J11642" i="6"/>
  <c r="K11642" i="6"/>
  <c r="J11643" i="6"/>
  <c r="K11643" i="6"/>
  <c r="J11644" i="6"/>
  <c r="K11644" i="6"/>
  <c r="J11645" i="6"/>
  <c r="K11645" i="6"/>
  <c r="J11646" i="6"/>
  <c r="K11646" i="6"/>
  <c r="J11647" i="6"/>
  <c r="K11647" i="6"/>
  <c r="J11648" i="6"/>
  <c r="K11648" i="6"/>
  <c r="J11649" i="6"/>
  <c r="K11649" i="6"/>
  <c r="J11650" i="6"/>
  <c r="K11650" i="6"/>
  <c r="J11651" i="6"/>
  <c r="K11651" i="6"/>
  <c r="J11652" i="6"/>
  <c r="K11652" i="6"/>
  <c r="J11653" i="6"/>
  <c r="K11653" i="6"/>
  <c r="J11654" i="6"/>
  <c r="K11654" i="6"/>
  <c r="J11655" i="6"/>
  <c r="K11655" i="6"/>
  <c r="J11656" i="6"/>
  <c r="K11656" i="6"/>
  <c r="J11657" i="6"/>
  <c r="K11657" i="6"/>
  <c r="J11658" i="6"/>
  <c r="K11658" i="6"/>
  <c r="J11659" i="6"/>
  <c r="K11659" i="6"/>
  <c r="J11660" i="6"/>
  <c r="K11660" i="6"/>
  <c r="J11661" i="6"/>
  <c r="K11661" i="6"/>
  <c r="J11662" i="6"/>
  <c r="K11662" i="6"/>
  <c r="J11663" i="6"/>
  <c r="K11663" i="6"/>
  <c r="J11664" i="6"/>
  <c r="K11664" i="6"/>
  <c r="J11665" i="6"/>
  <c r="K11665" i="6"/>
  <c r="J11666" i="6"/>
  <c r="K11666" i="6"/>
  <c r="J11667" i="6"/>
  <c r="K11667" i="6"/>
  <c r="J11668" i="6"/>
  <c r="K11668" i="6"/>
  <c r="J11669" i="6"/>
  <c r="K11669" i="6"/>
  <c r="J11670" i="6"/>
  <c r="K11670" i="6"/>
  <c r="J11671" i="6"/>
  <c r="K11671" i="6"/>
  <c r="J11672" i="6"/>
  <c r="K11672" i="6"/>
  <c r="J11673" i="6"/>
  <c r="K11673" i="6"/>
  <c r="J11674" i="6"/>
  <c r="K11674" i="6"/>
  <c r="J11675" i="6"/>
  <c r="K11675" i="6"/>
  <c r="J11676" i="6"/>
  <c r="K11676" i="6"/>
  <c r="J11677" i="6"/>
  <c r="K11677" i="6"/>
  <c r="J11678" i="6"/>
  <c r="K11678" i="6"/>
  <c r="J11679" i="6"/>
  <c r="K11679" i="6"/>
  <c r="J11680" i="6"/>
  <c r="K11680" i="6"/>
  <c r="J11681" i="6"/>
  <c r="K11681" i="6"/>
  <c r="J11682" i="6"/>
  <c r="K11682" i="6"/>
  <c r="J11683" i="6"/>
  <c r="K11683" i="6"/>
  <c r="J11684" i="6"/>
  <c r="K11684" i="6"/>
  <c r="J11685" i="6"/>
  <c r="K11685" i="6"/>
  <c r="J11686" i="6"/>
  <c r="K11686" i="6"/>
  <c r="J11687" i="6"/>
  <c r="K11687" i="6"/>
  <c r="J11688" i="6"/>
  <c r="K11688" i="6"/>
  <c r="J11689" i="6"/>
  <c r="K11689" i="6"/>
  <c r="J11690" i="6"/>
  <c r="K11690" i="6"/>
  <c r="J11691" i="6"/>
  <c r="K11691" i="6"/>
  <c r="J11692" i="6"/>
  <c r="K11692" i="6"/>
  <c r="J11693" i="6"/>
  <c r="K11693" i="6"/>
  <c r="J11694" i="6"/>
  <c r="K11694" i="6"/>
  <c r="J11695" i="6"/>
  <c r="K11695" i="6"/>
  <c r="J11696" i="6"/>
  <c r="K11696" i="6"/>
  <c r="J11697" i="6"/>
  <c r="K11697" i="6"/>
  <c r="J11698" i="6"/>
  <c r="K11698" i="6"/>
  <c r="J11699" i="6"/>
  <c r="K11699" i="6"/>
  <c r="J11700" i="6"/>
  <c r="K11700" i="6"/>
  <c r="J11701" i="6"/>
  <c r="K11701" i="6"/>
  <c r="J11702" i="6"/>
  <c r="K11702" i="6"/>
  <c r="J11703" i="6"/>
  <c r="K11703" i="6"/>
  <c r="J11704" i="6"/>
  <c r="K11704" i="6"/>
  <c r="J11705" i="6"/>
  <c r="K11705" i="6"/>
  <c r="J11706" i="6"/>
  <c r="K11706" i="6"/>
  <c r="J11707" i="6"/>
  <c r="K11707" i="6"/>
  <c r="J11708" i="6"/>
  <c r="K11708" i="6"/>
  <c r="J11709" i="6"/>
  <c r="K11709" i="6"/>
  <c r="J11710" i="6"/>
  <c r="K11710" i="6"/>
  <c r="J11711" i="6"/>
  <c r="K11711" i="6"/>
  <c r="J11712" i="6"/>
  <c r="K11712" i="6"/>
  <c r="J11713" i="6"/>
  <c r="K11713" i="6"/>
  <c r="J11714" i="6"/>
  <c r="K11714" i="6"/>
  <c r="J11715" i="6"/>
  <c r="K11715" i="6"/>
  <c r="J11716" i="6"/>
  <c r="K11716" i="6"/>
  <c r="J11717" i="6"/>
  <c r="K11717" i="6"/>
  <c r="J11718" i="6"/>
  <c r="K11718" i="6"/>
  <c r="J11719" i="6"/>
  <c r="K11719" i="6"/>
  <c r="J11720" i="6"/>
  <c r="K11720" i="6"/>
  <c r="J11721" i="6"/>
  <c r="K11721" i="6"/>
  <c r="J11722" i="6"/>
  <c r="K11722" i="6"/>
  <c r="J11723" i="6"/>
  <c r="K11723" i="6"/>
  <c r="J11724" i="6"/>
  <c r="K11724" i="6"/>
  <c r="J11725" i="6"/>
  <c r="K11725" i="6"/>
  <c r="J11726" i="6"/>
  <c r="K11726" i="6"/>
  <c r="J11727" i="6"/>
  <c r="K11727" i="6"/>
  <c r="J11728" i="6"/>
  <c r="K11728" i="6"/>
  <c r="J11729" i="6"/>
  <c r="K11729" i="6"/>
  <c r="J11730" i="6"/>
  <c r="K11730" i="6"/>
  <c r="J11731" i="6"/>
  <c r="K11731" i="6"/>
  <c r="J11732" i="6"/>
  <c r="K11732" i="6"/>
  <c r="J11733" i="6"/>
  <c r="K11733" i="6"/>
  <c r="J11734" i="6"/>
  <c r="K11734" i="6"/>
  <c r="J11735" i="6"/>
  <c r="K11735" i="6"/>
  <c r="J11736" i="6"/>
  <c r="K11736" i="6"/>
  <c r="J11737" i="6"/>
  <c r="K11737" i="6"/>
  <c r="J11738" i="6"/>
  <c r="K11738" i="6"/>
  <c r="J11739" i="6"/>
  <c r="K11739" i="6"/>
  <c r="J11740" i="6"/>
  <c r="K11740" i="6"/>
  <c r="J11741" i="6"/>
  <c r="K11741" i="6"/>
  <c r="J11742" i="6"/>
  <c r="K11742" i="6"/>
  <c r="J11743" i="6"/>
  <c r="K11743" i="6"/>
  <c r="J11744" i="6"/>
  <c r="K11744" i="6"/>
  <c r="J11745" i="6"/>
  <c r="K11745" i="6"/>
  <c r="J11746" i="6"/>
  <c r="K11746" i="6"/>
  <c r="J11747" i="6"/>
  <c r="K11747" i="6"/>
  <c r="J11748" i="6"/>
  <c r="K11748" i="6"/>
  <c r="J11749" i="6"/>
  <c r="K11749" i="6"/>
  <c r="J11750" i="6"/>
  <c r="K11750" i="6"/>
  <c r="J11751" i="6"/>
  <c r="K11751" i="6"/>
  <c r="J11752" i="6"/>
  <c r="K11752" i="6"/>
  <c r="J11753" i="6"/>
  <c r="K11753" i="6"/>
  <c r="J11754" i="6"/>
  <c r="K11754" i="6"/>
  <c r="J11755" i="6"/>
  <c r="K11755" i="6"/>
  <c r="J11756" i="6"/>
  <c r="K11756" i="6"/>
  <c r="J11757" i="6"/>
  <c r="K11757" i="6"/>
  <c r="J11758" i="6"/>
  <c r="K11758" i="6"/>
  <c r="J11759" i="6"/>
  <c r="K11759" i="6"/>
  <c r="J11760" i="6"/>
  <c r="K11760" i="6"/>
  <c r="J11761" i="6"/>
  <c r="K11761" i="6"/>
  <c r="J11762" i="6"/>
  <c r="K11762" i="6"/>
  <c r="J11763" i="6"/>
  <c r="K11763" i="6"/>
  <c r="J11764" i="6"/>
  <c r="K11764" i="6"/>
  <c r="J11765" i="6"/>
  <c r="K11765" i="6"/>
  <c r="J11766" i="6"/>
  <c r="K11766" i="6"/>
  <c r="J11767" i="6"/>
  <c r="K11767" i="6"/>
  <c r="J11768" i="6"/>
  <c r="K11768" i="6"/>
  <c r="J11769" i="6"/>
  <c r="K11769" i="6"/>
  <c r="J11770" i="6"/>
  <c r="K11770" i="6"/>
  <c r="J11771" i="6"/>
  <c r="K11771" i="6"/>
  <c r="J11772" i="6"/>
  <c r="K11772" i="6"/>
  <c r="J11773" i="6"/>
  <c r="K11773" i="6"/>
  <c r="J11774" i="6"/>
  <c r="K11774" i="6"/>
  <c r="J11775" i="6"/>
  <c r="K11775" i="6"/>
  <c r="J11776" i="6"/>
  <c r="K11776" i="6"/>
  <c r="J11777" i="6"/>
  <c r="K11777" i="6"/>
  <c r="J11778" i="6"/>
  <c r="K11778" i="6"/>
  <c r="J11779" i="6"/>
  <c r="K11779" i="6"/>
  <c r="J11780" i="6"/>
  <c r="K11780" i="6"/>
  <c r="J11781" i="6"/>
  <c r="K11781" i="6"/>
  <c r="J11782" i="6"/>
  <c r="K11782" i="6"/>
  <c r="J11783" i="6"/>
  <c r="K11783" i="6"/>
  <c r="J11784" i="6"/>
  <c r="K11784" i="6"/>
  <c r="J11785" i="6"/>
  <c r="K11785" i="6"/>
  <c r="J11786" i="6"/>
  <c r="K11786" i="6"/>
  <c r="J11787" i="6"/>
  <c r="K11787" i="6"/>
  <c r="J11788" i="6"/>
  <c r="K11788" i="6"/>
  <c r="J11789" i="6"/>
  <c r="K11789" i="6"/>
  <c r="J11790" i="6"/>
  <c r="K11790" i="6"/>
  <c r="J11791" i="6"/>
  <c r="K11791" i="6"/>
  <c r="J11792" i="6"/>
  <c r="K11792" i="6"/>
  <c r="J11793" i="6"/>
  <c r="K11793" i="6"/>
  <c r="J11794" i="6"/>
  <c r="K11794" i="6"/>
  <c r="J11795" i="6"/>
  <c r="K11795" i="6"/>
  <c r="J11796" i="6"/>
  <c r="K11796" i="6"/>
  <c r="J11797" i="6"/>
  <c r="K11797" i="6"/>
  <c r="J11798" i="6"/>
  <c r="K11798" i="6"/>
  <c r="J11799" i="6"/>
  <c r="K11799" i="6"/>
  <c r="J11800" i="6"/>
  <c r="K11800" i="6"/>
  <c r="J11801" i="6"/>
  <c r="K11801" i="6"/>
  <c r="J11802" i="6"/>
  <c r="K11802" i="6"/>
  <c r="J11803" i="6"/>
  <c r="K11803" i="6"/>
  <c r="J11804" i="6"/>
  <c r="K11804" i="6"/>
  <c r="J11805" i="6"/>
  <c r="K11805" i="6"/>
  <c r="J11806" i="6"/>
  <c r="K11806" i="6"/>
  <c r="J11807" i="6"/>
  <c r="K11807" i="6"/>
  <c r="J11808" i="6"/>
  <c r="K11808" i="6"/>
  <c r="J11809" i="6"/>
  <c r="K11809" i="6"/>
  <c r="J11810" i="6"/>
  <c r="K11810" i="6"/>
  <c r="J11811" i="6"/>
  <c r="K11811" i="6"/>
  <c r="J11812" i="6"/>
  <c r="K11812" i="6"/>
  <c r="J11813" i="6"/>
  <c r="K11813" i="6"/>
  <c r="J11814" i="6"/>
  <c r="K11814" i="6"/>
  <c r="J11815" i="6"/>
  <c r="K11815" i="6"/>
  <c r="J11816" i="6"/>
  <c r="K11816" i="6"/>
  <c r="J11817" i="6"/>
  <c r="K11817" i="6"/>
  <c r="J11818" i="6"/>
  <c r="K11818" i="6"/>
  <c r="J11819" i="6"/>
  <c r="K11819" i="6"/>
  <c r="J11820" i="6"/>
  <c r="K11820" i="6"/>
  <c r="J11821" i="6"/>
  <c r="K11821" i="6"/>
  <c r="J11822" i="6"/>
  <c r="K11822" i="6"/>
  <c r="J11823" i="6"/>
  <c r="K11823" i="6"/>
  <c r="J11824" i="6"/>
  <c r="K11824" i="6"/>
  <c r="J11825" i="6"/>
  <c r="K11825" i="6"/>
  <c r="J11826" i="6"/>
  <c r="K11826" i="6"/>
  <c r="J11827" i="6"/>
  <c r="K11827" i="6"/>
  <c r="J11828" i="6"/>
  <c r="K11828" i="6"/>
  <c r="J11829" i="6"/>
  <c r="K11829" i="6"/>
  <c r="J11830" i="6"/>
  <c r="K11830" i="6"/>
  <c r="J11831" i="6"/>
  <c r="K11831" i="6"/>
  <c r="J11832" i="6"/>
  <c r="K11832" i="6"/>
  <c r="J11833" i="6"/>
  <c r="K11833" i="6"/>
  <c r="J11834" i="6"/>
  <c r="K11834" i="6"/>
  <c r="J11835" i="6"/>
  <c r="K11835" i="6"/>
  <c r="J11836" i="6"/>
  <c r="K11836" i="6"/>
  <c r="J11837" i="6"/>
  <c r="K11837" i="6"/>
  <c r="J11838" i="6"/>
  <c r="K11838" i="6"/>
  <c r="J11839" i="6"/>
  <c r="K11839" i="6"/>
  <c r="J11840" i="6"/>
  <c r="K11840" i="6"/>
  <c r="J11841" i="6"/>
  <c r="K11841" i="6"/>
  <c r="J11842" i="6"/>
  <c r="K11842" i="6"/>
  <c r="J11843" i="6"/>
  <c r="K11843" i="6"/>
  <c r="J11844" i="6"/>
  <c r="K11844" i="6"/>
  <c r="J11845" i="6"/>
  <c r="K11845" i="6"/>
  <c r="J11846" i="6"/>
  <c r="K11846" i="6"/>
  <c r="J11847" i="6"/>
  <c r="K11847" i="6"/>
  <c r="J11848" i="6"/>
  <c r="K11848" i="6"/>
  <c r="J11849" i="6"/>
  <c r="K11849" i="6"/>
  <c r="J11850" i="6"/>
  <c r="K11850" i="6"/>
  <c r="J11851" i="6"/>
  <c r="K11851" i="6"/>
  <c r="J11852" i="6"/>
  <c r="K11852" i="6"/>
  <c r="J11853" i="6"/>
  <c r="K11853" i="6"/>
  <c r="J11854" i="6"/>
  <c r="K11854" i="6"/>
  <c r="J11855" i="6"/>
  <c r="K11855" i="6"/>
  <c r="J11856" i="6"/>
  <c r="K11856" i="6"/>
  <c r="J11857" i="6"/>
  <c r="K11857" i="6"/>
  <c r="J11858" i="6"/>
  <c r="K11858" i="6"/>
  <c r="J11859" i="6"/>
  <c r="K11859" i="6"/>
  <c r="J11860" i="6"/>
  <c r="K11860" i="6"/>
  <c r="J11861" i="6"/>
  <c r="K11861" i="6"/>
  <c r="J11862" i="6"/>
  <c r="K11862" i="6"/>
  <c r="J11863" i="6"/>
  <c r="K11863" i="6"/>
  <c r="J11864" i="6"/>
  <c r="K11864" i="6"/>
  <c r="J11865" i="6"/>
  <c r="K11865" i="6"/>
  <c r="J11866" i="6"/>
  <c r="K11866" i="6"/>
  <c r="J11867" i="6"/>
  <c r="K11867" i="6"/>
  <c r="J11868" i="6"/>
  <c r="K11868" i="6"/>
  <c r="J11869" i="6"/>
  <c r="K11869" i="6"/>
  <c r="J11870" i="6"/>
  <c r="K11870" i="6"/>
  <c r="J11871" i="6"/>
  <c r="K11871" i="6"/>
  <c r="J11872" i="6"/>
  <c r="K11872" i="6"/>
  <c r="J11873" i="6"/>
  <c r="K11873" i="6"/>
  <c r="J11874" i="6"/>
  <c r="K11874" i="6"/>
  <c r="J11875" i="6"/>
  <c r="K11875" i="6"/>
  <c r="J11876" i="6"/>
  <c r="K11876" i="6"/>
  <c r="J11877" i="6"/>
  <c r="K11877" i="6"/>
  <c r="J11878" i="6"/>
  <c r="K11878" i="6"/>
  <c r="J11879" i="6"/>
  <c r="K11879" i="6"/>
  <c r="J11880" i="6"/>
  <c r="K11880" i="6"/>
  <c r="J11881" i="6"/>
  <c r="K11881" i="6"/>
  <c r="J11882" i="6"/>
  <c r="K11882" i="6"/>
  <c r="J11883" i="6"/>
  <c r="K11883" i="6"/>
  <c r="J11884" i="6"/>
  <c r="K11884" i="6"/>
  <c r="J11885" i="6"/>
  <c r="K11885" i="6"/>
  <c r="J11886" i="6"/>
  <c r="K11886" i="6"/>
  <c r="J11887" i="6"/>
  <c r="K11887" i="6"/>
  <c r="J11888" i="6"/>
  <c r="K11888" i="6"/>
  <c r="J11889" i="6"/>
  <c r="K11889" i="6"/>
  <c r="J11890" i="6"/>
  <c r="K11890" i="6"/>
  <c r="J11891" i="6"/>
  <c r="K11891" i="6"/>
  <c r="J11892" i="6"/>
  <c r="K11892" i="6"/>
  <c r="J11893" i="6"/>
  <c r="K11893" i="6"/>
  <c r="J11894" i="6"/>
  <c r="K11894" i="6"/>
  <c r="J11895" i="6"/>
  <c r="K11895" i="6"/>
  <c r="J11896" i="6"/>
  <c r="K11896" i="6"/>
  <c r="J11897" i="6"/>
  <c r="K11897" i="6"/>
  <c r="J11898" i="6"/>
  <c r="K11898" i="6"/>
  <c r="J11899" i="6"/>
  <c r="K11899" i="6"/>
  <c r="J11900" i="6"/>
  <c r="K11900" i="6"/>
  <c r="J11901" i="6"/>
  <c r="K11901" i="6"/>
  <c r="J11902" i="6"/>
  <c r="K11902" i="6"/>
  <c r="J11903" i="6"/>
  <c r="K11903" i="6"/>
  <c r="J11904" i="6"/>
  <c r="K11904" i="6"/>
  <c r="J11905" i="6"/>
  <c r="K11905" i="6"/>
  <c r="J11906" i="6"/>
  <c r="K11906" i="6"/>
  <c r="J11907" i="6"/>
  <c r="K11907" i="6"/>
  <c r="J11908" i="6"/>
  <c r="K11908" i="6"/>
  <c r="J11909" i="6"/>
  <c r="K11909" i="6"/>
  <c r="J11910" i="6"/>
  <c r="K11910" i="6"/>
  <c r="J11911" i="6"/>
  <c r="K11911" i="6"/>
  <c r="J11912" i="6"/>
  <c r="K11912" i="6"/>
  <c r="J11913" i="6"/>
  <c r="K11913" i="6"/>
  <c r="J11914" i="6"/>
  <c r="K11914" i="6"/>
  <c r="J11915" i="6"/>
  <c r="K11915" i="6"/>
  <c r="J11916" i="6"/>
  <c r="K11916" i="6"/>
  <c r="J11917" i="6"/>
  <c r="K11917" i="6"/>
  <c r="J11918" i="6"/>
  <c r="K11918" i="6"/>
  <c r="J11919" i="6"/>
  <c r="K11919" i="6"/>
  <c r="J11920" i="6"/>
  <c r="K11920" i="6"/>
  <c r="J11921" i="6"/>
  <c r="K11921" i="6"/>
  <c r="J11922" i="6"/>
  <c r="K11922" i="6"/>
  <c r="J11923" i="6"/>
  <c r="K11923" i="6"/>
  <c r="J11924" i="6"/>
  <c r="K11924" i="6"/>
  <c r="J11925" i="6"/>
  <c r="K11925" i="6"/>
  <c r="J11926" i="6"/>
  <c r="K11926" i="6"/>
  <c r="J11927" i="6"/>
  <c r="K11927" i="6"/>
  <c r="J11928" i="6"/>
  <c r="K11928" i="6"/>
  <c r="J11929" i="6"/>
  <c r="K11929" i="6"/>
  <c r="J11930" i="6"/>
  <c r="K11930" i="6"/>
  <c r="J11931" i="6"/>
  <c r="K11931" i="6"/>
  <c r="J11932" i="6"/>
  <c r="K11932" i="6"/>
  <c r="J11933" i="6"/>
  <c r="K11933" i="6"/>
  <c r="J11934" i="6"/>
  <c r="K11934" i="6"/>
  <c r="J11935" i="6"/>
  <c r="K11935" i="6"/>
  <c r="J11936" i="6"/>
  <c r="K11936" i="6"/>
  <c r="J11937" i="6"/>
  <c r="K11937" i="6"/>
  <c r="J11938" i="6"/>
  <c r="K11938" i="6"/>
  <c r="J11939" i="6"/>
  <c r="K11939" i="6"/>
  <c r="J11940" i="6"/>
  <c r="K11940" i="6"/>
  <c r="J11941" i="6"/>
  <c r="K11941" i="6"/>
  <c r="J11942" i="6"/>
  <c r="K11942" i="6"/>
  <c r="J11943" i="6"/>
  <c r="K11943" i="6"/>
  <c r="J11944" i="6"/>
  <c r="K11944" i="6"/>
  <c r="J11945" i="6"/>
  <c r="K11945" i="6"/>
  <c r="J11946" i="6"/>
  <c r="K11946" i="6"/>
  <c r="J11947" i="6"/>
  <c r="K11947" i="6"/>
  <c r="J11948" i="6"/>
  <c r="K11948" i="6"/>
  <c r="J11949" i="6"/>
  <c r="K11949" i="6"/>
  <c r="J11950" i="6"/>
  <c r="K11950" i="6"/>
  <c r="J11951" i="6"/>
  <c r="K11951" i="6"/>
  <c r="J11952" i="6"/>
  <c r="K11952" i="6"/>
  <c r="J11953" i="6"/>
  <c r="K11953" i="6"/>
  <c r="J11954" i="6"/>
  <c r="K11954" i="6"/>
  <c r="J11955" i="6"/>
  <c r="K11955" i="6"/>
  <c r="J11956" i="6"/>
  <c r="K11956" i="6"/>
  <c r="J11957" i="6"/>
  <c r="K11957" i="6"/>
  <c r="J11958" i="6"/>
  <c r="K11958" i="6"/>
  <c r="J11959" i="6"/>
  <c r="K11959" i="6"/>
  <c r="J11960" i="6"/>
  <c r="K11960" i="6"/>
  <c r="J11961" i="6"/>
  <c r="K11961" i="6"/>
  <c r="J11962" i="6"/>
  <c r="K11962" i="6"/>
  <c r="J11963" i="6"/>
  <c r="K11963" i="6"/>
  <c r="J11964" i="6"/>
  <c r="K11964" i="6"/>
  <c r="J11965" i="6"/>
  <c r="K11965" i="6"/>
  <c r="J11966" i="6"/>
  <c r="K11966" i="6"/>
  <c r="J11967" i="6"/>
  <c r="K11967" i="6"/>
  <c r="J11968" i="6"/>
  <c r="K11968" i="6"/>
  <c r="J11969" i="6"/>
  <c r="K11969" i="6"/>
  <c r="J11970" i="6"/>
  <c r="K11970" i="6"/>
  <c r="J11971" i="6"/>
  <c r="K11971" i="6"/>
  <c r="J11972" i="6"/>
  <c r="K11972" i="6"/>
  <c r="J11973" i="6"/>
  <c r="K11973" i="6"/>
  <c r="J11974" i="6"/>
  <c r="K11974" i="6"/>
  <c r="J11975" i="6"/>
  <c r="K11975" i="6"/>
  <c r="J11976" i="6"/>
  <c r="K11976" i="6"/>
  <c r="J11977" i="6"/>
  <c r="K11977" i="6"/>
  <c r="J11978" i="6"/>
  <c r="K11978" i="6"/>
  <c r="J11979" i="6"/>
  <c r="K11979" i="6"/>
  <c r="J11980" i="6"/>
  <c r="K11980" i="6"/>
  <c r="J11981" i="6"/>
  <c r="K11981" i="6"/>
  <c r="J11982" i="6"/>
  <c r="K11982" i="6"/>
  <c r="J11983" i="6"/>
  <c r="K11983" i="6"/>
  <c r="J11984" i="6"/>
  <c r="K11984" i="6"/>
  <c r="J11985" i="6"/>
  <c r="K11985" i="6"/>
  <c r="J11986" i="6"/>
  <c r="K11986" i="6"/>
  <c r="J11987" i="6"/>
  <c r="K11987" i="6"/>
  <c r="J11988" i="6"/>
  <c r="K11988" i="6"/>
  <c r="J11989" i="6"/>
  <c r="K11989" i="6"/>
  <c r="J11990" i="6"/>
  <c r="K11990" i="6"/>
  <c r="J11991" i="6"/>
  <c r="K11991" i="6"/>
  <c r="J11992" i="6"/>
  <c r="K11992" i="6"/>
  <c r="J11993" i="6"/>
  <c r="K11993" i="6"/>
  <c r="J11994" i="6"/>
  <c r="K11994" i="6"/>
  <c r="J11995" i="6"/>
  <c r="K11995" i="6"/>
  <c r="J11996" i="6"/>
  <c r="K11996" i="6"/>
  <c r="J11997" i="6"/>
  <c r="K11997" i="6"/>
  <c r="J11998" i="6"/>
  <c r="K11998" i="6"/>
  <c r="J11999" i="6"/>
  <c r="K11999" i="6"/>
  <c r="J12000" i="6"/>
  <c r="K12000" i="6"/>
  <c r="J12001" i="6"/>
  <c r="K12001" i="6"/>
  <c r="J12002" i="6"/>
  <c r="K12002" i="6"/>
  <c r="J12003" i="6"/>
  <c r="K12003" i="6"/>
  <c r="J12004" i="6"/>
  <c r="K12004" i="6"/>
  <c r="J12005" i="6"/>
  <c r="K12005" i="6"/>
  <c r="J12006" i="6"/>
  <c r="K12006" i="6"/>
  <c r="J12007" i="6"/>
  <c r="K12007" i="6"/>
  <c r="J12008" i="6"/>
  <c r="K12008" i="6"/>
  <c r="J12009" i="6"/>
  <c r="K12009" i="6"/>
  <c r="J12010" i="6"/>
  <c r="K12010" i="6"/>
  <c r="J12011" i="6"/>
  <c r="K12011" i="6"/>
  <c r="J12012" i="6"/>
  <c r="K12012" i="6"/>
  <c r="J12013" i="6"/>
  <c r="K12013" i="6"/>
  <c r="J12014" i="6"/>
  <c r="K12014" i="6"/>
  <c r="J12015" i="6"/>
  <c r="K12015" i="6"/>
  <c r="J12016" i="6"/>
  <c r="K12016" i="6"/>
  <c r="J12017" i="6"/>
  <c r="K12017" i="6"/>
  <c r="J12018" i="6"/>
  <c r="K12018" i="6"/>
  <c r="J12019" i="6"/>
  <c r="K12019" i="6"/>
  <c r="J12020" i="6"/>
  <c r="K12020" i="6"/>
  <c r="J12021" i="6"/>
  <c r="K12021" i="6"/>
  <c r="J12022" i="6"/>
  <c r="K12022" i="6"/>
  <c r="J12023" i="6"/>
  <c r="K12023" i="6"/>
  <c r="J12024" i="6"/>
  <c r="K12024" i="6"/>
  <c r="J12025" i="6"/>
  <c r="K12025" i="6"/>
  <c r="J12026" i="6"/>
  <c r="K12026" i="6"/>
  <c r="J12027" i="6"/>
  <c r="K12027" i="6"/>
  <c r="J12028" i="6"/>
  <c r="K12028" i="6"/>
  <c r="J12029" i="6"/>
  <c r="K12029" i="6"/>
  <c r="J12030" i="6"/>
  <c r="K12030" i="6"/>
  <c r="J12031" i="6"/>
  <c r="K12031" i="6"/>
  <c r="J12032" i="6"/>
  <c r="K12032" i="6"/>
  <c r="J12033" i="6"/>
  <c r="K12033" i="6"/>
  <c r="J12034" i="6"/>
  <c r="K12034" i="6"/>
  <c r="J12035" i="6"/>
  <c r="K12035" i="6"/>
  <c r="J12036" i="6"/>
  <c r="K12036" i="6"/>
  <c r="J12037" i="6"/>
  <c r="K12037" i="6"/>
  <c r="J12038" i="6"/>
  <c r="K12038" i="6"/>
  <c r="J12039" i="6"/>
  <c r="K12039" i="6"/>
  <c r="J12040" i="6"/>
  <c r="K12040" i="6"/>
  <c r="J12041" i="6"/>
  <c r="K12041" i="6"/>
  <c r="J12042" i="6"/>
  <c r="K12042" i="6"/>
  <c r="J12043" i="6"/>
  <c r="K12043" i="6"/>
  <c r="J12044" i="6"/>
  <c r="K12044" i="6"/>
  <c r="J12045" i="6"/>
  <c r="K12045" i="6"/>
  <c r="J12046" i="6"/>
  <c r="K12046" i="6"/>
  <c r="J12047" i="6"/>
  <c r="K12047" i="6"/>
  <c r="J12048" i="6"/>
  <c r="K12048" i="6"/>
  <c r="J12049" i="6"/>
  <c r="K12049" i="6"/>
  <c r="J12050" i="6"/>
  <c r="K12050" i="6"/>
  <c r="J12051" i="6"/>
  <c r="K12051" i="6"/>
  <c r="J12052" i="6"/>
  <c r="K12052" i="6"/>
  <c r="J12053" i="6"/>
  <c r="K12053" i="6"/>
  <c r="J12054" i="6"/>
  <c r="K12054" i="6"/>
  <c r="J12055" i="6"/>
  <c r="K12055" i="6"/>
  <c r="J12056" i="6"/>
  <c r="K12056" i="6"/>
  <c r="J12057" i="6"/>
  <c r="K12057" i="6"/>
  <c r="J12058" i="6"/>
  <c r="K12058" i="6"/>
  <c r="J12059" i="6"/>
  <c r="K12059" i="6"/>
  <c r="J12060" i="6"/>
  <c r="K12060" i="6"/>
  <c r="J12061" i="6"/>
  <c r="K12061" i="6"/>
  <c r="J12062" i="6"/>
  <c r="K12062" i="6"/>
  <c r="J12063" i="6"/>
  <c r="K12063" i="6"/>
  <c r="J12064" i="6"/>
  <c r="K12064" i="6"/>
  <c r="J12065" i="6"/>
  <c r="K12065" i="6"/>
  <c r="J12066" i="6"/>
  <c r="K12066" i="6"/>
  <c r="J12067" i="6"/>
  <c r="K12067" i="6"/>
  <c r="J12068" i="6"/>
  <c r="K12068" i="6"/>
  <c r="J12069" i="6"/>
  <c r="K12069" i="6"/>
  <c r="J12070" i="6"/>
  <c r="K12070" i="6"/>
  <c r="J12071" i="6"/>
  <c r="K12071" i="6"/>
  <c r="J12072" i="6"/>
  <c r="K12072" i="6"/>
  <c r="J12073" i="6"/>
  <c r="K12073" i="6"/>
  <c r="J12074" i="6"/>
  <c r="K12074" i="6"/>
  <c r="J12075" i="6"/>
  <c r="K12075" i="6"/>
  <c r="J12076" i="6"/>
  <c r="K12076" i="6"/>
  <c r="J12077" i="6"/>
  <c r="K12077" i="6"/>
  <c r="J12078" i="6"/>
  <c r="K12078" i="6"/>
  <c r="J12079" i="6"/>
  <c r="K12079" i="6"/>
  <c r="J12080" i="6"/>
  <c r="K12080" i="6"/>
  <c r="J12081" i="6"/>
  <c r="K12081" i="6"/>
  <c r="J12082" i="6"/>
  <c r="K12082" i="6"/>
  <c r="J12083" i="6"/>
  <c r="K12083" i="6"/>
  <c r="J12084" i="6"/>
  <c r="K12084" i="6"/>
  <c r="J12085" i="6"/>
  <c r="K12085" i="6"/>
  <c r="J12086" i="6"/>
  <c r="K12086" i="6"/>
  <c r="J12087" i="6"/>
  <c r="K12087" i="6"/>
  <c r="J12088" i="6"/>
  <c r="K12088" i="6"/>
  <c r="J12089" i="6"/>
  <c r="K12089" i="6"/>
  <c r="J12090" i="6"/>
  <c r="K12090" i="6"/>
  <c r="J12091" i="6"/>
  <c r="K12091" i="6"/>
  <c r="J12092" i="6"/>
  <c r="K12092" i="6"/>
  <c r="J12093" i="6"/>
  <c r="K12093" i="6"/>
  <c r="J12094" i="6"/>
  <c r="K12094" i="6"/>
  <c r="J12095" i="6"/>
  <c r="K12095" i="6"/>
  <c r="J12096" i="6"/>
  <c r="K12096" i="6"/>
  <c r="J12097" i="6"/>
  <c r="K12097" i="6"/>
  <c r="J12098" i="6"/>
  <c r="K12098" i="6"/>
  <c r="J12099" i="6"/>
  <c r="K12099" i="6"/>
  <c r="J12100" i="6"/>
  <c r="K12100" i="6"/>
  <c r="J12101" i="6"/>
  <c r="K12101" i="6"/>
  <c r="J12102" i="6"/>
  <c r="K12102" i="6"/>
  <c r="J12103" i="6"/>
  <c r="K12103" i="6"/>
  <c r="J12104" i="6"/>
  <c r="K12104" i="6"/>
  <c r="J12105" i="6"/>
  <c r="K12105" i="6"/>
  <c r="J12106" i="6"/>
  <c r="K12106" i="6"/>
  <c r="J12107" i="6"/>
  <c r="K12107" i="6"/>
  <c r="J12108" i="6"/>
  <c r="K12108" i="6"/>
  <c r="J12109" i="6"/>
  <c r="K12109" i="6"/>
  <c r="J12110" i="6"/>
  <c r="K12110" i="6"/>
  <c r="J12111" i="6"/>
  <c r="K12111" i="6"/>
  <c r="J12112" i="6"/>
  <c r="K12112" i="6"/>
  <c r="J12113" i="6"/>
  <c r="K12113" i="6"/>
  <c r="J12114" i="6"/>
  <c r="K12114" i="6"/>
  <c r="J12115" i="6"/>
  <c r="K12115" i="6"/>
  <c r="J12116" i="6"/>
  <c r="K12116" i="6"/>
  <c r="J12117" i="6"/>
  <c r="K12117" i="6"/>
  <c r="J12118" i="6"/>
  <c r="K12118" i="6"/>
  <c r="J12119" i="6"/>
  <c r="K12119" i="6"/>
  <c r="J12120" i="6"/>
  <c r="K12120" i="6"/>
  <c r="J12121" i="6"/>
  <c r="K12121" i="6"/>
  <c r="J12122" i="6"/>
  <c r="K12122" i="6"/>
  <c r="J12123" i="6"/>
  <c r="K12123" i="6"/>
  <c r="J12124" i="6"/>
  <c r="K12124" i="6"/>
  <c r="J12125" i="6"/>
  <c r="K12125" i="6"/>
  <c r="J12126" i="6"/>
  <c r="K12126" i="6"/>
  <c r="J12127" i="6"/>
  <c r="K12127" i="6"/>
  <c r="J12128" i="6"/>
  <c r="K12128" i="6"/>
  <c r="J12129" i="6"/>
  <c r="K12129" i="6"/>
  <c r="J12130" i="6"/>
  <c r="K12130" i="6"/>
  <c r="J12131" i="6"/>
  <c r="K12131" i="6"/>
  <c r="J12132" i="6"/>
  <c r="K12132" i="6"/>
  <c r="J12133" i="6"/>
  <c r="K12133" i="6"/>
  <c r="J12134" i="6"/>
  <c r="K12134" i="6"/>
  <c r="J12135" i="6"/>
  <c r="K12135" i="6"/>
  <c r="J12136" i="6"/>
  <c r="K12136" i="6"/>
  <c r="J12137" i="6"/>
  <c r="K12137" i="6"/>
  <c r="J12138" i="6"/>
  <c r="K12138" i="6"/>
  <c r="J12139" i="6"/>
  <c r="K12139" i="6"/>
  <c r="J12140" i="6"/>
  <c r="K12140" i="6"/>
  <c r="J12141" i="6"/>
  <c r="K12141" i="6"/>
  <c r="J12142" i="6"/>
  <c r="K12142" i="6"/>
  <c r="J12143" i="6"/>
  <c r="K12143" i="6"/>
  <c r="J12144" i="6"/>
  <c r="K12144" i="6"/>
  <c r="J12145" i="6"/>
  <c r="K12145" i="6"/>
  <c r="J12146" i="6"/>
  <c r="K12146" i="6"/>
  <c r="J12147" i="6"/>
  <c r="K12147" i="6"/>
  <c r="J12148" i="6"/>
  <c r="K12148" i="6"/>
  <c r="J12149" i="6"/>
  <c r="K12149" i="6"/>
  <c r="J12150" i="6"/>
  <c r="K12150" i="6"/>
  <c r="J12151" i="6"/>
  <c r="K12151" i="6"/>
  <c r="J12152" i="6"/>
  <c r="K12152" i="6"/>
  <c r="J12153" i="6"/>
  <c r="K12153" i="6"/>
  <c r="J12154" i="6"/>
  <c r="K12154" i="6"/>
  <c r="J12155" i="6"/>
  <c r="K12155" i="6"/>
  <c r="J12156" i="6"/>
  <c r="K12156" i="6"/>
  <c r="J12157" i="6"/>
  <c r="K12157" i="6"/>
  <c r="J12158" i="6"/>
  <c r="K12158" i="6"/>
  <c r="J12159" i="6"/>
  <c r="K12159" i="6"/>
  <c r="J12160" i="6"/>
  <c r="K12160" i="6"/>
  <c r="J12161" i="6"/>
  <c r="K12161" i="6"/>
  <c r="J12162" i="6"/>
  <c r="K12162" i="6"/>
  <c r="J12163" i="6"/>
  <c r="K12163" i="6"/>
  <c r="J12164" i="6"/>
  <c r="K12164" i="6"/>
  <c r="J12165" i="6"/>
  <c r="K12165" i="6"/>
  <c r="J12166" i="6"/>
  <c r="K12166" i="6"/>
  <c r="J12167" i="6"/>
  <c r="K12167" i="6"/>
  <c r="J12168" i="6"/>
  <c r="K12168" i="6"/>
  <c r="J12169" i="6"/>
  <c r="K12169" i="6"/>
  <c r="J12170" i="6"/>
  <c r="K12170" i="6"/>
  <c r="J12171" i="6"/>
  <c r="K12171" i="6"/>
  <c r="J12172" i="6"/>
  <c r="K12172" i="6"/>
  <c r="J12173" i="6"/>
  <c r="K12173" i="6"/>
  <c r="J12174" i="6"/>
  <c r="K12174" i="6"/>
  <c r="J12175" i="6"/>
  <c r="K12175" i="6"/>
  <c r="J12176" i="6"/>
  <c r="K12176" i="6"/>
  <c r="J12177" i="6"/>
  <c r="K12177" i="6"/>
  <c r="J12178" i="6"/>
  <c r="K12178" i="6"/>
  <c r="J12179" i="6"/>
  <c r="K12179" i="6"/>
  <c r="J12180" i="6"/>
  <c r="K12180" i="6"/>
  <c r="J12181" i="6"/>
  <c r="K12181" i="6"/>
  <c r="J12182" i="6"/>
  <c r="K12182" i="6"/>
  <c r="J12183" i="6"/>
  <c r="K12183" i="6"/>
  <c r="J12184" i="6"/>
  <c r="K12184" i="6"/>
  <c r="J12185" i="6"/>
  <c r="K12185" i="6"/>
  <c r="J12186" i="6"/>
  <c r="K12186" i="6"/>
  <c r="J12187" i="6"/>
  <c r="K12187" i="6"/>
  <c r="J12188" i="6"/>
  <c r="K12188" i="6"/>
  <c r="J12189" i="6"/>
  <c r="K12189" i="6"/>
  <c r="J12190" i="6"/>
  <c r="K12190" i="6"/>
  <c r="J12191" i="6"/>
  <c r="K12191" i="6"/>
  <c r="J12192" i="6"/>
  <c r="K12192" i="6"/>
  <c r="J12193" i="6"/>
  <c r="K12193" i="6"/>
  <c r="J12194" i="6"/>
  <c r="K12194" i="6"/>
  <c r="J12195" i="6"/>
  <c r="K12195" i="6"/>
  <c r="J12196" i="6"/>
  <c r="K12196" i="6"/>
  <c r="J12197" i="6"/>
  <c r="K12197" i="6"/>
  <c r="J12198" i="6"/>
  <c r="K12198" i="6"/>
  <c r="J12199" i="6"/>
  <c r="K12199" i="6"/>
  <c r="J12200" i="6"/>
  <c r="K12200" i="6"/>
  <c r="J12201" i="6"/>
  <c r="K12201" i="6"/>
  <c r="J12202" i="6"/>
  <c r="K12202" i="6"/>
  <c r="J12203" i="6"/>
  <c r="K12203" i="6"/>
  <c r="J12204" i="6"/>
  <c r="K12204" i="6"/>
  <c r="J12205" i="6"/>
  <c r="K12205" i="6"/>
  <c r="J12206" i="6"/>
  <c r="K12206" i="6"/>
  <c r="J12207" i="6"/>
  <c r="K12207" i="6"/>
  <c r="J12208" i="6"/>
  <c r="K12208" i="6"/>
  <c r="J12209" i="6"/>
  <c r="K12209" i="6"/>
  <c r="J12210" i="6"/>
  <c r="K12210" i="6"/>
  <c r="J12211" i="6"/>
  <c r="K12211" i="6"/>
  <c r="J12212" i="6"/>
  <c r="K12212" i="6"/>
  <c r="J12213" i="6"/>
  <c r="K12213" i="6"/>
  <c r="J12214" i="6"/>
  <c r="K12214" i="6"/>
  <c r="J12215" i="6"/>
  <c r="K12215" i="6"/>
  <c r="J12216" i="6"/>
  <c r="K12216" i="6"/>
  <c r="J12217" i="6"/>
  <c r="K12217" i="6"/>
  <c r="J12218" i="6"/>
  <c r="K12218" i="6"/>
  <c r="J12219" i="6"/>
  <c r="K12219" i="6"/>
  <c r="J12220" i="6"/>
  <c r="K12220" i="6"/>
  <c r="J12221" i="6"/>
  <c r="K12221" i="6"/>
  <c r="J12222" i="6"/>
  <c r="K12222" i="6"/>
  <c r="J12223" i="6"/>
  <c r="K12223" i="6"/>
  <c r="J12224" i="6"/>
  <c r="K12224" i="6"/>
  <c r="J12225" i="6"/>
  <c r="K12225" i="6"/>
  <c r="J12226" i="6"/>
  <c r="K12226" i="6"/>
  <c r="J12227" i="6"/>
  <c r="K12227" i="6"/>
  <c r="J12228" i="6"/>
  <c r="K12228" i="6"/>
  <c r="J12229" i="6"/>
  <c r="K12229" i="6"/>
  <c r="J12230" i="6"/>
  <c r="K12230" i="6"/>
  <c r="J12231" i="6"/>
  <c r="K12231" i="6"/>
  <c r="J12232" i="6"/>
  <c r="K12232" i="6"/>
  <c r="J12233" i="6"/>
  <c r="K12233" i="6"/>
  <c r="J12234" i="6"/>
  <c r="K12234" i="6"/>
  <c r="J12235" i="6"/>
  <c r="K12235" i="6"/>
  <c r="J12236" i="6"/>
  <c r="K12236" i="6"/>
  <c r="J12237" i="6"/>
  <c r="K12237" i="6"/>
  <c r="J12238" i="6"/>
  <c r="K12238" i="6"/>
  <c r="J12239" i="6"/>
  <c r="K12239" i="6"/>
  <c r="J12240" i="6"/>
  <c r="K12240" i="6"/>
  <c r="J12241" i="6"/>
  <c r="K12241" i="6"/>
  <c r="J12242" i="6"/>
  <c r="K12242" i="6"/>
  <c r="J12243" i="6"/>
  <c r="K12243" i="6"/>
  <c r="J12244" i="6"/>
  <c r="K12244" i="6"/>
  <c r="J12245" i="6"/>
  <c r="K12245" i="6"/>
  <c r="J12246" i="6"/>
  <c r="K12246" i="6"/>
  <c r="J12247" i="6"/>
  <c r="K12247" i="6"/>
  <c r="J12248" i="6"/>
  <c r="K12248" i="6"/>
  <c r="J12249" i="6"/>
  <c r="K12249" i="6"/>
  <c r="J12250" i="6"/>
  <c r="K12250" i="6"/>
  <c r="J12251" i="6"/>
  <c r="K12251" i="6"/>
  <c r="J12252" i="6"/>
  <c r="K12252" i="6"/>
  <c r="J12253" i="6"/>
  <c r="K12253" i="6"/>
  <c r="J12254" i="6"/>
  <c r="K12254" i="6"/>
  <c r="J12255" i="6"/>
  <c r="K12255" i="6"/>
  <c r="J12256" i="6"/>
  <c r="K12256" i="6"/>
  <c r="J12257" i="6"/>
  <c r="K12257" i="6"/>
  <c r="J12258" i="6"/>
  <c r="K12258" i="6"/>
  <c r="J12259" i="6"/>
  <c r="K12259" i="6"/>
  <c r="J12260" i="6"/>
  <c r="K12260" i="6"/>
  <c r="J12261" i="6"/>
  <c r="K12261" i="6"/>
  <c r="J12262" i="6"/>
  <c r="K12262" i="6"/>
  <c r="J12263" i="6"/>
  <c r="K12263" i="6"/>
  <c r="J12264" i="6"/>
  <c r="K12264" i="6"/>
  <c r="J12265" i="6"/>
  <c r="K12265" i="6"/>
  <c r="J12266" i="6"/>
  <c r="K12266" i="6"/>
  <c r="J12267" i="6"/>
  <c r="K12267" i="6"/>
  <c r="J12268" i="6"/>
  <c r="K12268" i="6"/>
  <c r="J12269" i="6"/>
  <c r="K12269" i="6"/>
  <c r="J12270" i="6"/>
  <c r="K12270" i="6"/>
  <c r="J12271" i="6"/>
  <c r="K12271" i="6"/>
  <c r="J12272" i="6"/>
  <c r="K12272" i="6"/>
  <c r="J12273" i="6"/>
  <c r="K12273" i="6"/>
  <c r="J12274" i="6"/>
  <c r="K12274" i="6"/>
  <c r="J12275" i="6"/>
  <c r="K12275" i="6"/>
  <c r="J12276" i="6"/>
  <c r="K12276" i="6"/>
  <c r="J12277" i="6"/>
  <c r="K12277" i="6"/>
  <c r="J12278" i="6"/>
  <c r="K12278" i="6"/>
  <c r="J12279" i="6"/>
  <c r="K12279" i="6"/>
  <c r="J12280" i="6"/>
  <c r="K12280" i="6"/>
  <c r="J12281" i="6"/>
  <c r="K12281" i="6"/>
  <c r="J12282" i="6"/>
  <c r="K12282" i="6"/>
  <c r="J12283" i="6"/>
  <c r="K12283" i="6"/>
  <c r="J12284" i="6"/>
  <c r="K12284" i="6"/>
  <c r="J12285" i="6"/>
  <c r="K12285" i="6"/>
  <c r="J12286" i="6"/>
  <c r="K12286" i="6"/>
  <c r="J12287" i="6"/>
  <c r="K12287" i="6"/>
  <c r="J12288" i="6"/>
  <c r="K12288" i="6"/>
  <c r="J12289" i="6"/>
  <c r="K12289" i="6"/>
  <c r="J12290" i="6"/>
  <c r="K12290" i="6"/>
  <c r="J12291" i="6"/>
  <c r="K12291" i="6"/>
  <c r="J12292" i="6"/>
  <c r="K12292" i="6"/>
  <c r="J12293" i="6"/>
  <c r="K12293" i="6"/>
  <c r="J12294" i="6"/>
  <c r="K12294" i="6"/>
  <c r="J12295" i="6"/>
  <c r="K12295" i="6"/>
  <c r="J12296" i="6"/>
  <c r="K12296" i="6"/>
  <c r="J12297" i="6"/>
  <c r="K12297" i="6"/>
  <c r="J12298" i="6"/>
  <c r="K12298" i="6"/>
  <c r="J12299" i="6"/>
  <c r="K12299" i="6"/>
  <c r="J12300" i="6"/>
  <c r="K12300" i="6"/>
  <c r="J12301" i="6"/>
  <c r="K12301" i="6"/>
  <c r="J12302" i="6"/>
  <c r="K12302" i="6"/>
  <c r="J12303" i="6"/>
  <c r="K12303" i="6"/>
  <c r="J12304" i="6"/>
  <c r="K12304" i="6"/>
  <c r="J12305" i="6"/>
  <c r="K12305" i="6"/>
  <c r="J12306" i="6"/>
  <c r="K12306" i="6"/>
  <c r="J12307" i="6"/>
  <c r="K12307" i="6"/>
  <c r="J12308" i="6"/>
  <c r="K12308" i="6"/>
  <c r="J12309" i="6"/>
  <c r="K12309" i="6"/>
  <c r="J12310" i="6"/>
  <c r="K12310" i="6"/>
  <c r="J12311" i="6"/>
  <c r="K12311" i="6"/>
  <c r="J12312" i="6"/>
  <c r="K12312" i="6"/>
  <c r="J12313" i="6"/>
  <c r="K12313" i="6"/>
  <c r="J12314" i="6"/>
  <c r="K12314" i="6"/>
  <c r="J12315" i="6"/>
  <c r="K12315" i="6"/>
  <c r="J12316" i="6"/>
  <c r="K12316" i="6"/>
  <c r="J12317" i="6"/>
  <c r="K12317" i="6"/>
  <c r="J12318" i="6"/>
  <c r="K12318" i="6"/>
  <c r="J12319" i="6"/>
  <c r="K12319" i="6"/>
  <c r="J12320" i="6"/>
  <c r="K12320" i="6"/>
  <c r="J12321" i="6"/>
  <c r="K12321" i="6"/>
  <c r="J12322" i="6"/>
  <c r="K12322" i="6"/>
  <c r="J12323" i="6"/>
  <c r="K12323" i="6"/>
  <c r="J12324" i="6"/>
  <c r="K12324" i="6"/>
  <c r="J12325" i="6"/>
  <c r="K12325" i="6"/>
  <c r="J12326" i="6"/>
  <c r="K12326" i="6"/>
  <c r="J12327" i="6"/>
  <c r="K12327" i="6"/>
  <c r="J12328" i="6"/>
  <c r="K12328" i="6"/>
  <c r="J12329" i="6"/>
  <c r="K12329" i="6"/>
  <c r="J12330" i="6"/>
  <c r="K12330" i="6"/>
  <c r="J12331" i="6"/>
  <c r="K12331" i="6"/>
  <c r="J12332" i="6"/>
  <c r="K12332" i="6"/>
  <c r="J12333" i="6"/>
  <c r="K12333" i="6"/>
  <c r="J12334" i="6"/>
  <c r="K12334" i="6"/>
  <c r="J12335" i="6"/>
  <c r="K12335" i="6"/>
  <c r="J12336" i="6"/>
  <c r="K12336" i="6"/>
  <c r="J12337" i="6"/>
  <c r="K12337" i="6"/>
  <c r="J12338" i="6"/>
  <c r="K12338" i="6"/>
  <c r="J12339" i="6"/>
  <c r="K12339" i="6"/>
  <c r="J12340" i="6"/>
  <c r="K12340" i="6"/>
  <c r="J12341" i="6"/>
  <c r="K12341" i="6"/>
  <c r="J12342" i="6"/>
  <c r="K12342" i="6"/>
  <c r="J12343" i="6"/>
  <c r="K12343" i="6"/>
  <c r="J12344" i="6"/>
  <c r="K12344" i="6"/>
  <c r="J12345" i="6"/>
  <c r="K12345" i="6"/>
  <c r="J12346" i="6"/>
  <c r="K12346" i="6"/>
  <c r="J12347" i="6"/>
  <c r="K12347" i="6"/>
  <c r="J12348" i="6"/>
  <c r="K12348" i="6"/>
  <c r="J12349" i="6"/>
  <c r="K12349" i="6"/>
  <c r="J12350" i="6"/>
  <c r="K12350" i="6"/>
  <c r="J12351" i="6"/>
  <c r="K12351" i="6"/>
  <c r="J12352" i="6"/>
  <c r="K12352" i="6"/>
  <c r="J12353" i="6"/>
  <c r="K12353" i="6"/>
  <c r="J12354" i="6"/>
  <c r="K12354" i="6"/>
  <c r="J12355" i="6"/>
  <c r="K12355" i="6"/>
  <c r="J12356" i="6"/>
  <c r="K12356" i="6"/>
  <c r="J12357" i="6"/>
  <c r="K12357" i="6"/>
  <c r="J12358" i="6"/>
  <c r="K12358" i="6"/>
  <c r="J12359" i="6"/>
  <c r="K12359" i="6"/>
  <c r="J12360" i="6"/>
  <c r="K12360" i="6"/>
  <c r="J12361" i="6"/>
  <c r="K12361" i="6"/>
  <c r="J12362" i="6"/>
  <c r="K12362" i="6"/>
  <c r="J12363" i="6"/>
  <c r="K12363" i="6"/>
  <c r="J12364" i="6"/>
  <c r="K12364" i="6"/>
  <c r="J12365" i="6"/>
  <c r="K12365" i="6"/>
  <c r="J12366" i="6"/>
  <c r="K12366" i="6"/>
  <c r="J12367" i="6"/>
  <c r="K12367" i="6"/>
  <c r="J12368" i="6"/>
  <c r="K12368" i="6"/>
  <c r="J12369" i="6"/>
  <c r="K12369" i="6"/>
  <c r="J12370" i="6"/>
  <c r="K12370" i="6"/>
  <c r="J12371" i="6"/>
  <c r="K12371" i="6"/>
  <c r="J12372" i="6"/>
  <c r="K12372" i="6"/>
  <c r="J12373" i="6"/>
  <c r="K12373" i="6"/>
  <c r="J12374" i="6"/>
  <c r="K12374" i="6"/>
  <c r="J12375" i="6"/>
  <c r="K12375" i="6"/>
  <c r="J12376" i="6"/>
  <c r="K12376" i="6"/>
  <c r="J12377" i="6"/>
  <c r="K12377" i="6"/>
  <c r="J12378" i="6"/>
  <c r="K12378" i="6"/>
  <c r="J12379" i="6"/>
  <c r="K12379" i="6"/>
  <c r="J12380" i="6"/>
  <c r="K12380" i="6"/>
  <c r="J12381" i="6"/>
  <c r="K12381" i="6"/>
  <c r="J12382" i="6"/>
  <c r="K12382" i="6"/>
  <c r="J12383" i="6"/>
  <c r="K12383" i="6"/>
  <c r="J12384" i="6"/>
  <c r="K12384" i="6"/>
  <c r="J12385" i="6"/>
  <c r="K12385" i="6"/>
  <c r="J12386" i="6"/>
  <c r="K12386" i="6"/>
  <c r="J12387" i="6"/>
  <c r="K12387" i="6"/>
  <c r="J12388" i="6"/>
  <c r="K12388" i="6"/>
  <c r="J12389" i="6"/>
  <c r="K12389" i="6"/>
  <c r="J12390" i="6"/>
  <c r="K12390" i="6"/>
  <c r="J12391" i="6"/>
  <c r="K12391" i="6"/>
  <c r="J12392" i="6"/>
  <c r="K12392" i="6"/>
  <c r="J12393" i="6"/>
  <c r="K12393" i="6"/>
  <c r="J12394" i="6"/>
  <c r="K12394" i="6"/>
  <c r="J12395" i="6"/>
  <c r="K12395" i="6"/>
  <c r="J12396" i="6"/>
  <c r="K12396" i="6"/>
  <c r="J12397" i="6"/>
  <c r="K12397" i="6"/>
  <c r="J12398" i="6"/>
  <c r="K12398" i="6"/>
  <c r="J12399" i="6"/>
  <c r="K12399" i="6"/>
  <c r="J12400" i="6"/>
  <c r="K12400" i="6"/>
  <c r="J12401" i="6"/>
  <c r="K12401" i="6"/>
  <c r="J12402" i="6"/>
  <c r="K12402" i="6"/>
  <c r="J12403" i="6"/>
  <c r="K12403" i="6"/>
  <c r="J12404" i="6"/>
  <c r="K12404" i="6"/>
  <c r="J12405" i="6"/>
  <c r="K12405" i="6"/>
  <c r="J12406" i="6"/>
  <c r="K12406" i="6"/>
  <c r="J12407" i="6"/>
  <c r="K12407" i="6"/>
  <c r="J12408" i="6"/>
  <c r="K12408" i="6"/>
  <c r="J12409" i="6"/>
  <c r="K12409" i="6"/>
  <c r="J12410" i="6"/>
  <c r="K12410" i="6"/>
  <c r="J12411" i="6"/>
  <c r="K12411" i="6"/>
  <c r="J12412" i="6"/>
  <c r="K12412" i="6"/>
  <c r="J12413" i="6"/>
  <c r="K12413" i="6"/>
  <c r="J12414" i="6"/>
  <c r="K12414" i="6"/>
  <c r="J12415" i="6"/>
  <c r="K12415" i="6"/>
  <c r="J12416" i="6"/>
  <c r="K12416" i="6"/>
  <c r="J12417" i="6"/>
  <c r="K12417" i="6"/>
  <c r="J12418" i="6"/>
  <c r="K12418" i="6"/>
  <c r="J12419" i="6"/>
  <c r="K12419" i="6"/>
  <c r="J12420" i="6"/>
  <c r="K12420" i="6"/>
  <c r="J12421" i="6"/>
  <c r="K12421" i="6"/>
  <c r="J12422" i="6"/>
  <c r="K12422" i="6"/>
  <c r="J12423" i="6"/>
  <c r="K12423" i="6"/>
  <c r="J12424" i="6"/>
  <c r="K12424" i="6"/>
  <c r="J12425" i="6"/>
  <c r="K12425" i="6"/>
  <c r="J12426" i="6"/>
  <c r="K12426" i="6"/>
  <c r="J12427" i="6"/>
  <c r="K12427" i="6"/>
  <c r="J12428" i="6"/>
  <c r="K12428" i="6"/>
  <c r="J12429" i="6"/>
  <c r="K12429" i="6"/>
  <c r="J12430" i="6"/>
  <c r="K12430" i="6"/>
  <c r="J12431" i="6"/>
  <c r="K12431" i="6"/>
  <c r="J12432" i="6"/>
  <c r="K12432" i="6"/>
  <c r="J12433" i="6"/>
  <c r="K12433" i="6"/>
  <c r="J12434" i="6"/>
  <c r="K12434" i="6"/>
  <c r="J12435" i="6"/>
  <c r="K12435" i="6"/>
  <c r="J12436" i="6"/>
  <c r="K12436" i="6"/>
  <c r="J12437" i="6"/>
  <c r="K12437" i="6"/>
  <c r="J12438" i="6"/>
  <c r="K12438" i="6"/>
  <c r="J12439" i="6"/>
  <c r="K12439" i="6"/>
  <c r="J12440" i="6"/>
  <c r="K12440" i="6"/>
  <c r="J12441" i="6"/>
  <c r="K12441" i="6"/>
  <c r="J12442" i="6"/>
  <c r="K12442" i="6"/>
  <c r="J12443" i="6"/>
  <c r="K12443" i="6"/>
  <c r="J12444" i="6"/>
  <c r="K12444" i="6"/>
  <c r="J12445" i="6"/>
  <c r="K12445" i="6"/>
  <c r="J12446" i="6"/>
  <c r="K12446" i="6"/>
  <c r="J12447" i="6"/>
  <c r="K12447" i="6"/>
  <c r="J12448" i="6"/>
  <c r="K12448" i="6"/>
  <c r="J12449" i="6"/>
  <c r="K12449" i="6"/>
  <c r="J12450" i="6"/>
  <c r="K12450" i="6"/>
  <c r="J12451" i="6"/>
  <c r="K12451" i="6"/>
  <c r="J12452" i="6"/>
  <c r="K12452" i="6"/>
  <c r="J12453" i="6"/>
  <c r="K12453" i="6"/>
  <c r="J12454" i="6"/>
  <c r="K12454" i="6"/>
  <c r="J12455" i="6"/>
  <c r="K12455" i="6"/>
  <c r="J12456" i="6"/>
  <c r="K12456" i="6"/>
  <c r="J12457" i="6"/>
  <c r="K12457" i="6"/>
  <c r="J12458" i="6"/>
  <c r="K12458" i="6"/>
  <c r="J12459" i="6"/>
  <c r="K12459" i="6"/>
  <c r="J12460" i="6"/>
  <c r="K12460" i="6"/>
  <c r="J12461" i="6"/>
  <c r="K12461" i="6"/>
  <c r="J12462" i="6"/>
  <c r="K12462" i="6"/>
  <c r="J12463" i="6"/>
  <c r="K12463" i="6"/>
  <c r="J12464" i="6"/>
  <c r="K12464" i="6"/>
  <c r="J12465" i="6"/>
  <c r="K12465" i="6"/>
  <c r="J12466" i="6"/>
  <c r="K12466" i="6"/>
  <c r="J12467" i="6"/>
  <c r="K12467" i="6"/>
  <c r="J12468" i="6"/>
  <c r="K12468" i="6"/>
  <c r="J12469" i="6"/>
  <c r="K12469" i="6"/>
  <c r="J12470" i="6"/>
  <c r="K12470" i="6"/>
  <c r="J12471" i="6"/>
  <c r="K12471" i="6"/>
  <c r="J12472" i="6"/>
  <c r="K12472" i="6"/>
  <c r="J12473" i="6"/>
  <c r="K12473" i="6"/>
  <c r="J12474" i="6"/>
  <c r="K12474" i="6"/>
  <c r="J12475" i="6"/>
  <c r="K12475" i="6"/>
  <c r="J12476" i="6"/>
  <c r="K12476" i="6"/>
  <c r="J12477" i="6"/>
  <c r="K12477" i="6"/>
  <c r="J12478" i="6"/>
  <c r="K12478" i="6"/>
  <c r="J12479" i="6"/>
  <c r="K12479" i="6"/>
  <c r="J12480" i="6"/>
  <c r="K12480" i="6"/>
  <c r="J12481" i="6"/>
  <c r="K12481" i="6"/>
  <c r="J12482" i="6"/>
  <c r="K12482" i="6"/>
  <c r="J12483" i="6"/>
  <c r="K12483" i="6"/>
  <c r="J12484" i="6"/>
  <c r="K12484" i="6"/>
  <c r="J12485" i="6"/>
  <c r="K12485" i="6"/>
  <c r="J12486" i="6"/>
  <c r="K12486" i="6"/>
  <c r="J12487" i="6"/>
  <c r="K12487" i="6"/>
  <c r="J12488" i="6"/>
  <c r="K12488" i="6"/>
  <c r="J12489" i="6"/>
  <c r="K12489" i="6"/>
  <c r="J12490" i="6"/>
  <c r="K12490" i="6"/>
  <c r="J12491" i="6"/>
  <c r="K12491" i="6"/>
  <c r="J12492" i="6"/>
  <c r="K12492" i="6"/>
  <c r="J12493" i="6"/>
  <c r="K12493" i="6"/>
  <c r="J12494" i="6"/>
  <c r="K12494" i="6"/>
  <c r="J12495" i="6"/>
  <c r="K12495" i="6"/>
  <c r="J12496" i="6"/>
  <c r="K12496" i="6"/>
  <c r="J12497" i="6"/>
  <c r="K12497" i="6"/>
  <c r="J12498" i="6"/>
  <c r="K12498" i="6"/>
  <c r="J12499" i="6"/>
  <c r="K12499" i="6"/>
  <c r="J12500" i="6"/>
  <c r="K12500" i="6"/>
  <c r="J12501" i="6"/>
  <c r="K12501" i="6"/>
  <c r="J12502" i="6"/>
  <c r="K12502" i="6"/>
  <c r="J12503" i="6"/>
  <c r="K12503" i="6"/>
  <c r="J12504" i="6"/>
  <c r="K12504" i="6"/>
  <c r="J12505" i="6"/>
  <c r="K12505" i="6"/>
  <c r="J12506" i="6"/>
  <c r="K12506" i="6"/>
  <c r="J12507" i="6"/>
  <c r="K12507" i="6"/>
  <c r="J12508" i="6"/>
  <c r="K12508" i="6"/>
  <c r="J12509" i="6"/>
  <c r="K12509" i="6"/>
  <c r="J12510" i="6"/>
  <c r="K12510"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845" i="6"/>
  <c r="A846" i="6"/>
  <c r="A847" i="6"/>
  <c r="A848" i="6"/>
  <c r="A849" i="6"/>
  <c r="A850" i="6"/>
  <c r="A851" i="6"/>
  <c r="A852" i="6"/>
  <c r="A853" i="6"/>
  <c r="A854" i="6"/>
  <c r="A855" i="6"/>
  <c r="A856" i="6"/>
  <c r="A857" i="6"/>
  <c r="A858" i="6"/>
  <c r="A859" i="6"/>
  <c r="A860" i="6"/>
  <c r="A861" i="6"/>
  <c r="A862" i="6"/>
  <c r="A863" i="6"/>
  <c r="A864" i="6"/>
  <c r="A865" i="6"/>
  <c r="A866" i="6"/>
  <c r="A867" i="6"/>
  <c r="A868" i="6"/>
  <c r="A869" i="6"/>
  <c r="A870" i="6"/>
  <c r="A871" i="6"/>
  <c r="A872" i="6"/>
  <c r="A873" i="6"/>
  <c r="A874" i="6"/>
  <c r="A875" i="6"/>
  <c r="A876" i="6"/>
  <c r="A877" i="6"/>
  <c r="A878" i="6"/>
  <c r="A879" i="6"/>
  <c r="A880" i="6"/>
  <c r="A881" i="6"/>
  <c r="A882" i="6"/>
  <c r="A883" i="6"/>
  <c r="A884" i="6"/>
  <c r="A885" i="6"/>
  <c r="A886" i="6"/>
  <c r="A887" i="6"/>
  <c r="A888" i="6"/>
  <c r="A889" i="6"/>
  <c r="A890" i="6"/>
  <c r="A891" i="6"/>
  <c r="A892" i="6"/>
  <c r="A893" i="6"/>
  <c r="A894" i="6"/>
  <c r="A895" i="6"/>
  <c r="A896" i="6"/>
  <c r="A897" i="6"/>
  <c r="A898" i="6"/>
  <c r="A899" i="6"/>
  <c r="A900" i="6"/>
  <c r="A901" i="6"/>
  <c r="A902" i="6"/>
  <c r="A903" i="6"/>
  <c r="A904" i="6"/>
  <c r="A905" i="6"/>
  <c r="A906" i="6"/>
  <c r="A907" i="6"/>
  <c r="A908" i="6"/>
  <c r="A909" i="6"/>
  <c r="A910" i="6"/>
  <c r="A911" i="6"/>
  <c r="A912" i="6"/>
  <c r="A913" i="6"/>
  <c r="A914" i="6"/>
  <c r="A915" i="6"/>
  <c r="A916" i="6"/>
  <c r="A917" i="6"/>
  <c r="A918" i="6"/>
  <c r="A919" i="6"/>
  <c r="A920" i="6"/>
  <c r="A921" i="6"/>
  <c r="A922" i="6"/>
  <c r="A923" i="6"/>
  <c r="A924" i="6"/>
  <c r="A925" i="6"/>
  <c r="A926" i="6"/>
  <c r="A927" i="6"/>
  <c r="A928" i="6"/>
  <c r="A929" i="6"/>
  <c r="A930" i="6"/>
  <c r="A931" i="6"/>
  <c r="A932" i="6"/>
  <c r="A933" i="6"/>
  <c r="A934" i="6"/>
  <c r="A935" i="6"/>
  <c r="A936" i="6"/>
  <c r="A937" i="6"/>
  <c r="A938" i="6"/>
  <c r="A939" i="6"/>
  <c r="A940" i="6"/>
  <c r="A941" i="6"/>
  <c r="A942" i="6"/>
  <c r="A943" i="6"/>
  <c r="A944" i="6"/>
  <c r="A945" i="6"/>
  <c r="A946" i="6"/>
  <c r="A947" i="6"/>
  <c r="A948" i="6"/>
  <c r="A949" i="6"/>
  <c r="A950" i="6"/>
  <c r="A951" i="6"/>
  <c r="A952" i="6"/>
  <c r="A953" i="6"/>
  <c r="A954" i="6"/>
  <c r="A955" i="6"/>
  <c r="A956" i="6"/>
  <c r="A957" i="6"/>
  <c r="A958" i="6"/>
  <c r="A959" i="6"/>
  <c r="A960" i="6"/>
  <c r="A961" i="6"/>
  <c r="A962" i="6"/>
  <c r="A963" i="6"/>
  <c r="A964" i="6"/>
  <c r="A965" i="6"/>
  <c r="A966" i="6"/>
  <c r="A967" i="6"/>
  <c r="A968" i="6"/>
  <c r="A969" i="6"/>
  <c r="A970" i="6"/>
  <c r="A971" i="6"/>
  <c r="A972" i="6"/>
  <c r="A973" i="6"/>
  <c r="A974" i="6"/>
  <c r="A975" i="6"/>
  <c r="A976" i="6"/>
  <c r="A977" i="6"/>
  <c r="A978" i="6"/>
  <c r="A979" i="6"/>
  <c r="A980" i="6"/>
  <c r="A981" i="6"/>
  <c r="A982" i="6"/>
  <c r="A983" i="6"/>
  <c r="A984" i="6"/>
  <c r="A985" i="6"/>
  <c r="A986" i="6"/>
  <c r="A987" i="6"/>
  <c r="A988" i="6"/>
  <c r="A989" i="6"/>
  <c r="A990" i="6"/>
  <c r="A991" i="6"/>
  <c r="A992" i="6"/>
  <c r="A993" i="6"/>
  <c r="A994" i="6"/>
  <c r="A995" i="6"/>
  <c r="A996" i="6"/>
  <c r="A997" i="6"/>
  <c r="A998" i="6"/>
  <c r="A999" i="6"/>
  <c r="A1000" i="6"/>
  <c r="A1001" i="6"/>
  <c r="A1002" i="6"/>
  <c r="A1003" i="6"/>
  <c r="A1004" i="6"/>
  <c r="A1005" i="6"/>
  <c r="A1006" i="6"/>
  <c r="A1007" i="6"/>
  <c r="A1008" i="6"/>
  <c r="A1009" i="6"/>
  <c r="A1010" i="6"/>
  <c r="A1011" i="6"/>
  <c r="A1012" i="6"/>
  <c r="A1013" i="6"/>
  <c r="A1014" i="6"/>
  <c r="A1015" i="6"/>
  <c r="A1016" i="6"/>
  <c r="A1017" i="6"/>
  <c r="A1018" i="6"/>
  <c r="A1019" i="6"/>
  <c r="A1020" i="6"/>
  <c r="A1021" i="6"/>
  <c r="A1022" i="6"/>
  <c r="A1023" i="6"/>
  <c r="A1024" i="6"/>
  <c r="A1025" i="6"/>
  <c r="A1026" i="6"/>
  <c r="A1027" i="6"/>
  <c r="A1028" i="6"/>
  <c r="A1029" i="6"/>
  <c r="A1030" i="6"/>
  <c r="A1031" i="6"/>
  <c r="A1032" i="6"/>
  <c r="A1033" i="6"/>
  <c r="A1034" i="6"/>
  <c r="A1035" i="6"/>
  <c r="A1036" i="6"/>
  <c r="A1037" i="6"/>
  <c r="A1038" i="6"/>
  <c r="A1039" i="6"/>
  <c r="A1040" i="6"/>
  <c r="A1041" i="6"/>
  <c r="A1042" i="6"/>
  <c r="A1043" i="6"/>
  <c r="A1044" i="6"/>
  <c r="A1045" i="6"/>
  <c r="A1046" i="6"/>
  <c r="A1047" i="6"/>
  <c r="A1048" i="6"/>
  <c r="A1049" i="6"/>
  <c r="A1050" i="6"/>
  <c r="A1051" i="6"/>
  <c r="A1052" i="6"/>
  <c r="A1053" i="6"/>
  <c r="A1054" i="6"/>
  <c r="A1055" i="6"/>
  <c r="A1056" i="6"/>
  <c r="A1057" i="6"/>
  <c r="A1058" i="6"/>
  <c r="A1059" i="6"/>
  <c r="A1060" i="6"/>
  <c r="A1061" i="6"/>
  <c r="A1062" i="6"/>
  <c r="A1063" i="6"/>
  <c r="A1064" i="6"/>
  <c r="A1065" i="6"/>
  <c r="A1066" i="6"/>
  <c r="A1067" i="6"/>
  <c r="A1068" i="6"/>
  <c r="A1069" i="6"/>
  <c r="A1070" i="6"/>
  <c r="A1071" i="6"/>
  <c r="A1072" i="6"/>
  <c r="A1073" i="6"/>
  <c r="A1074" i="6"/>
  <c r="A1075" i="6"/>
  <c r="A1076" i="6"/>
  <c r="A1077" i="6"/>
  <c r="A1078" i="6"/>
  <c r="A1079" i="6"/>
  <c r="A1080" i="6"/>
  <c r="A1081" i="6"/>
  <c r="A1082" i="6"/>
  <c r="A1083" i="6"/>
  <c r="A1084" i="6"/>
  <c r="A1085" i="6"/>
  <c r="A1086" i="6"/>
  <c r="A1087" i="6"/>
  <c r="A1088" i="6"/>
  <c r="A1089" i="6"/>
  <c r="A1090" i="6"/>
  <c r="A1091" i="6"/>
  <c r="A1092" i="6"/>
  <c r="A1093" i="6"/>
  <c r="A1094" i="6"/>
  <c r="A1095" i="6"/>
  <c r="A1096" i="6"/>
  <c r="A1097" i="6"/>
  <c r="A1098" i="6"/>
  <c r="A1099" i="6"/>
  <c r="A1100" i="6"/>
  <c r="A1101" i="6"/>
  <c r="A1102" i="6"/>
  <c r="A1103" i="6"/>
  <c r="A1104" i="6"/>
  <c r="A1105" i="6"/>
  <c r="A1106" i="6"/>
  <c r="A1107" i="6"/>
  <c r="A1108" i="6"/>
  <c r="A1109" i="6"/>
  <c r="A1110" i="6"/>
  <c r="A1111" i="6"/>
  <c r="A1112" i="6"/>
  <c r="A1113" i="6"/>
  <c r="A1114" i="6"/>
  <c r="A1115" i="6"/>
  <c r="A1116" i="6"/>
  <c r="A1117" i="6"/>
  <c r="A1118" i="6"/>
  <c r="A1119" i="6"/>
  <c r="A1120" i="6"/>
  <c r="A1121" i="6"/>
  <c r="A1122" i="6"/>
  <c r="A1123" i="6"/>
  <c r="A1124" i="6"/>
  <c r="A1125" i="6"/>
  <c r="A1126" i="6"/>
  <c r="A1127" i="6"/>
  <c r="A1128" i="6"/>
  <c r="A1129" i="6"/>
  <c r="A1130" i="6"/>
  <c r="A1131" i="6"/>
  <c r="A1132" i="6"/>
  <c r="A1133" i="6"/>
  <c r="A1134" i="6"/>
  <c r="A1135" i="6"/>
  <c r="A1136" i="6"/>
  <c r="A1137" i="6"/>
  <c r="A1138" i="6"/>
  <c r="A1139" i="6"/>
  <c r="A1140" i="6"/>
  <c r="A1141" i="6"/>
  <c r="A1142" i="6"/>
  <c r="A1143" i="6"/>
  <c r="A1144" i="6"/>
  <c r="A1145" i="6"/>
  <c r="A1146" i="6"/>
  <c r="A1147" i="6"/>
  <c r="A1148" i="6"/>
  <c r="A1149" i="6"/>
  <c r="A1150" i="6"/>
  <c r="A1151" i="6"/>
  <c r="A1152" i="6"/>
  <c r="A1153" i="6"/>
  <c r="A1154" i="6"/>
  <c r="A1155" i="6"/>
  <c r="A1156" i="6"/>
  <c r="A1157" i="6"/>
  <c r="A1158" i="6"/>
  <c r="A1159" i="6"/>
  <c r="A1160" i="6"/>
  <c r="A1161" i="6"/>
  <c r="A1162" i="6"/>
  <c r="A1163" i="6"/>
  <c r="A1164" i="6"/>
  <c r="A1165" i="6"/>
  <c r="A1166" i="6"/>
  <c r="A1167" i="6"/>
  <c r="A1168" i="6"/>
  <c r="A1169" i="6"/>
  <c r="A1170" i="6"/>
  <c r="A1171" i="6"/>
  <c r="A1172" i="6"/>
  <c r="A1173" i="6"/>
  <c r="A1174" i="6"/>
  <c r="A1175" i="6"/>
  <c r="A1176" i="6"/>
  <c r="A1177" i="6"/>
  <c r="A1178" i="6"/>
  <c r="A1179" i="6"/>
  <c r="A1180" i="6"/>
  <c r="A1181" i="6"/>
  <c r="A1182" i="6"/>
  <c r="A1183" i="6"/>
  <c r="A1184" i="6"/>
  <c r="A1185" i="6"/>
  <c r="A1186" i="6"/>
  <c r="A1187" i="6"/>
  <c r="A1188" i="6"/>
  <c r="A1189" i="6"/>
  <c r="A1190" i="6"/>
  <c r="A1191" i="6"/>
  <c r="A1192" i="6"/>
  <c r="A1193" i="6"/>
  <c r="A1194" i="6"/>
  <c r="A1195" i="6"/>
  <c r="A1196" i="6"/>
  <c r="A1197" i="6"/>
  <c r="A1198" i="6"/>
  <c r="A1199" i="6"/>
  <c r="A1200" i="6"/>
  <c r="A1201" i="6"/>
  <c r="A1202" i="6"/>
  <c r="A1203" i="6"/>
  <c r="A1204" i="6"/>
  <c r="A1205" i="6"/>
  <c r="A1206" i="6"/>
  <c r="A1207" i="6"/>
  <c r="A1208" i="6"/>
  <c r="A1209" i="6"/>
  <c r="A1210" i="6"/>
  <c r="A1211" i="6"/>
  <c r="A1212" i="6"/>
  <c r="A1213" i="6"/>
  <c r="A1214" i="6"/>
  <c r="A1215" i="6"/>
  <c r="A1216" i="6"/>
  <c r="A1217" i="6"/>
  <c r="A1218" i="6"/>
  <c r="A1219" i="6"/>
  <c r="A1220" i="6"/>
  <c r="A1221" i="6"/>
  <c r="A1222" i="6"/>
  <c r="A1223" i="6"/>
  <c r="A1224" i="6"/>
  <c r="A1225" i="6"/>
  <c r="A1226" i="6"/>
  <c r="A1227" i="6"/>
  <c r="A1228" i="6"/>
  <c r="A1229" i="6"/>
  <c r="A1230" i="6"/>
  <c r="A1231" i="6"/>
  <c r="A1232" i="6"/>
  <c r="A1233" i="6"/>
  <c r="A1234" i="6"/>
  <c r="A1235" i="6"/>
  <c r="A1236" i="6"/>
  <c r="A1237" i="6"/>
  <c r="A1238" i="6"/>
  <c r="A1239" i="6"/>
  <c r="A1240" i="6"/>
  <c r="A1241" i="6"/>
  <c r="A1242" i="6"/>
  <c r="A1243" i="6"/>
  <c r="A1244" i="6"/>
  <c r="A1245" i="6"/>
  <c r="A1246" i="6"/>
  <c r="A1247" i="6"/>
  <c r="A1248" i="6"/>
  <c r="A1249" i="6"/>
  <c r="A1250" i="6"/>
  <c r="A1251" i="6"/>
  <c r="A1252" i="6"/>
  <c r="A1253" i="6"/>
  <c r="A1254" i="6"/>
  <c r="A1255" i="6"/>
  <c r="A1256" i="6"/>
  <c r="A1257" i="6"/>
  <c r="A1258" i="6"/>
  <c r="A1259" i="6"/>
  <c r="A1260" i="6"/>
  <c r="A1261" i="6"/>
  <c r="A1262" i="6"/>
  <c r="A1263" i="6"/>
  <c r="A1264" i="6"/>
  <c r="A1265" i="6"/>
  <c r="A1266" i="6"/>
  <c r="A1267" i="6"/>
  <c r="A1268" i="6"/>
  <c r="A1269" i="6"/>
  <c r="A1270" i="6"/>
  <c r="A1271" i="6"/>
  <c r="A1272" i="6"/>
  <c r="A1273" i="6"/>
  <c r="A1274" i="6"/>
  <c r="A1275" i="6"/>
  <c r="A1276" i="6"/>
  <c r="A1277" i="6"/>
  <c r="A1278" i="6"/>
  <c r="A1279" i="6"/>
  <c r="A1280" i="6"/>
  <c r="A1281" i="6"/>
  <c r="A1282" i="6"/>
  <c r="A1283" i="6"/>
  <c r="A1284" i="6"/>
  <c r="A1285" i="6"/>
  <c r="A1286" i="6"/>
  <c r="A1287" i="6"/>
  <c r="A1288" i="6"/>
  <c r="A1289" i="6"/>
  <c r="A1290" i="6"/>
  <c r="A1291" i="6"/>
  <c r="A1292" i="6"/>
  <c r="A1293" i="6"/>
  <c r="A1294" i="6"/>
  <c r="A1295" i="6"/>
  <c r="A1296" i="6"/>
  <c r="A1297" i="6"/>
  <c r="A1298" i="6"/>
  <c r="A1299" i="6"/>
  <c r="A1300" i="6"/>
  <c r="A1301" i="6"/>
  <c r="A1302" i="6"/>
  <c r="A1303" i="6"/>
  <c r="A1304" i="6"/>
  <c r="A1305" i="6"/>
  <c r="A1306" i="6"/>
  <c r="A1307" i="6"/>
  <c r="A1308" i="6"/>
  <c r="A1309" i="6"/>
  <c r="A1310" i="6"/>
  <c r="A1311" i="6"/>
  <c r="A1312" i="6"/>
  <c r="A1313" i="6"/>
  <c r="A1314" i="6"/>
  <c r="A1315" i="6"/>
  <c r="A1316" i="6"/>
  <c r="A1317" i="6"/>
  <c r="A1318" i="6"/>
  <c r="A1319" i="6"/>
  <c r="A1320" i="6"/>
  <c r="A1321" i="6"/>
  <c r="A1322" i="6"/>
  <c r="A1323" i="6"/>
  <c r="A1324" i="6"/>
  <c r="A1325" i="6"/>
  <c r="A1326" i="6"/>
  <c r="A1327" i="6"/>
  <c r="A1328" i="6"/>
  <c r="A1329" i="6"/>
  <c r="A1330" i="6"/>
  <c r="A1331" i="6"/>
  <c r="A1332" i="6"/>
  <c r="A1333" i="6"/>
  <c r="A1334" i="6"/>
  <c r="A1335" i="6"/>
  <c r="A1336" i="6"/>
  <c r="A1337" i="6"/>
  <c r="A1338" i="6"/>
  <c r="A1339" i="6"/>
  <c r="A1340" i="6"/>
  <c r="A1341" i="6"/>
  <c r="A1342" i="6"/>
  <c r="A1343" i="6"/>
  <c r="A1344" i="6"/>
  <c r="A1345" i="6"/>
  <c r="A1346" i="6"/>
  <c r="A1347" i="6"/>
  <c r="A1348" i="6"/>
  <c r="A1349" i="6"/>
  <c r="A1350" i="6"/>
  <c r="A1351" i="6"/>
  <c r="A1352" i="6"/>
  <c r="A1353" i="6"/>
  <c r="A1354" i="6"/>
  <c r="A1355" i="6"/>
  <c r="A1356" i="6"/>
  <c r="A1357" i="6"/>
  <c r="A1358" i="6"/>
  <c r="A1359" i="6"/>
  <c r="A1360" i="6"/>
  <c r="A1361" i="6"/>
  <c r="A1362" i="6"/>
  <c r="A1363" i="6"/>
  <c r="A1364" i="6"/>
  <c r="A1365" i="6"/>
  <c r="A1366" i="6"/>
  <c r="A1367" i="6"/>
  <c r="A1368" i="6"/>
  <c r="A1369" i="6"/>
  <c r="A1370" i="6"/>
  <c r="A1371" i="6"/>
  <c r="A1372" i="6"/>
  <c r="A1373" i="6"/>
  <c r="A1374" i="6"/>
  <c r="A1375" i="6"/>
  <c r="A1376" i="6"/>
  <c r="A1377" i="6"/>
  <c r="A1378" i="6"/>
  <c r="A1379" i="6"/>
  <c r="A1380" i="6"/>
  <c r="A1381" i="6"/>
  <c r="A1382" i="6"/>
  <c r="A1383" i="6"/>
  <c r="A1384" i="6"/>
  <c r="A1385" i="6"/>
  <c r="A1386" i="6"/>
  <c r="A1387" i="6"/>
  <c r="A1388" i="6"/>
  <c r="A1389" i="6"/>
  <c r="A1390" i="6"/>
  <c r="A1391" i="6"/>
  <c r="A1392" i="6"/>
  <c r="A1393" i="6"/>
  <c r="A1394" i="6"/>
  <c r="A1395" i="6"/>
  <c r="A1396" i="6"/>
  <c r="A1397" i="6"/>
  <c r="A1398" i="6"/>
  <c r="A1399" i="6"/>
  <c r="A1400" i="6"/>
  <c r="A1401" i="6"/>
  <c r="A1402" i="6"/>
  <c r="A1403" i="6"/>
  <c r="A1404" i="6"/>
  <c r="A1405" i="6"/>
  <c r="A1406" i="6"/>
  <c r="A1407" i="6"/>
  <c r="A1408" i="6"/>
  <c r="A1409" i="6"/>
  <c r="A1410" i="6"/>
  <c r="A1411" i="6"/>
  <c r="A1412" i="6"/>
  <c r="A1413" i="6"/>
  <c r="A1414" i="6"/>
  <c r="A1415" i="6"/>
  <c r="A1416" i="6"/>
  <c r="A1417" i="6"/>
  <c r="A1418" i="6"/>
  <c r="A1419" i="6"/>
  <c r="A1420" i="6"/>
  <c r="A1421" i="6"/>
  <c r="A1422" i="6"/>
  <c r="A1423" i="6"/>
  <c r="A1424" i="6"/>
  <c r="A1425" i="6"/>
  <c r="A1426" i="6"/>
  <c r="A1427" i="6"/>
  <c r="A1428" i="6"/>
  <c r="A1429" i="6"/>
  <c r="A1430" i="6"/>
  <c r="A1431" i="6"/>
  <c r="A1432" i="6"/>
  <c r="A1433" i="6"/>
  <c r="A1434" i="6"/>
  <c r="A1435" i="6"/>
  <c r="A1436" i="6"/>
  <c r="A1437" i="6"/>
  <c r="A1438" i="6"/>
  <c r="A1439" i="6"/>
  <c r="A1440" i="6"/>
  <c r="A1441" i="6"/>
  <c r="A1442" i="6"/>
  <c r="A1443" i="6"/>
  <c r="A1444" i="6"/>
  <c r="A1445" i="6"/>
  <c r="A1446" i="6"/>
  <c r="A1447" i="6"/>
  <c r="A1448" i="6"/>
  <c r="A1449" i="6"/>
  <c r="A1450" i="6"/>
  <c r="A1451" i="6"/>
  <c r="A1452" i="6"/>
  <c r="A1453" i="6"/>
  <c r="A1454" i="6"/>
  <c r="A1455" i="6"/>
  <c r="A1456" i="6"/>
  <c r="A1457" i="6"/>
  <c r="A1458" i="6"/>
  <c r="A1459" i="6"/>
  <c r="A1460" i="6"/>
  <c r="A1461" i="6"/>
  <c r="A1462" i="6"/>
  <c r="A1463" i="6"/>
  <c r="A1464" i="6"/>
  <c r="A1465" i="6"/>
  <c r="A1466" i="6"/>
  <c r="A1467" i="6"/>
  <c r="A1468" i="6"/>
  <c r="A1469" i="6"/>
  <c r="A1470" i="6"/>
  <c r="A1471" i="6"/>
  <c r="A1472" i="6"/>
  <c r="A1473" i="6"/>
  <c r="A1474" i="6"/>
  <c r="A1475" i="6"/>
  <c r="A1476" i="6"/>
  <c r="A1477" i="6"/>
  <c r="A1478" i="6"/>
  <c r="A1479" i="6"/>
  <c r="A1480" i="6"/>
  <c r="A1481" i="6"/>
  <c r="A1482" i="6"/>
  <c r="A1483" i="6"/>
  <c r="A1484" i="6"/>
  <c r="A1485" i="6"/>
  <c r="A1486" i="6"/>
  <c r="A1487" i="6"/>
  <c r="A1488" i="6"/>
  <c r="A1489" i="6"/>
  <c r="A1490" i="6"/>
  <c r="A1491" i="6"/>
  <c r="A1492" i="6"/>
  <c r="A1493" i="6"/>
  <c r="A1494" i="6"/>
  <c r="A1495" i="6"/>
  <c r="A1496" i="6"/>
  <c r="A1497" i="6"/>
  <c r="A1498" i="6"/>
  <c r="A1499" i="6"/>
  <c r="A1500" i="6"/>
  <c r="A1501" i="6"/>
  <c r="A1502" i="6"/>
  <c r="A1503" i="6"/>
  <c r="A1504" i="6"/>
  <c r="A1505" i="6"/>
  <c r="A1506" i="6"/>
  <c r="A1507" i="6"/>
  <c r="A1508" i="6"/>
  <c r="A1509" i="6"/>
  <c r="A1510" i="6"/>
  <c r="A1511" i="6"/>
  <c r="A1512" i="6"/>
  <c r="A1513" i="6"/>
  <c r="A1514" i="6"/>
  <c r="A1515" i="6"/>
  <c r="A1516" i="6"/>
  <c r="A1517" i="6"/>
  <c r="A1518" i="6"/>
  <c r="A1519" i="6"/>
  <c r="A1520" i="6"/>
  <c r="A1521" i="6"/>
  <c r="A1522" i="6"/>
  <c r="A1523" i="6"/>
  <c r="A1524" i="6"/>
  <c r="A1525" i="6"/>
  <c r="A1526" i="6"/>
  <c r="A1527" i="6"/>
  <c r="A1528" i="6"/>
  <c r="A1529" i="6"/>
  <c r="A1530" i="6"/>
  <c r="A1531" i="6"/>
  <c r="A1532" i="6"/>
  <c r="A1533" i="6"/>
  <c r="A1534" i="6"/>
  <c r="A1535" i="6"/>
  <c r="A1536" i="6"/>
  <c r="A1537" i="6"/>
  <c r="A1538" i="6"/>
  <c r="A1539" i="6"/>
  <c r="A1540" i="6"/>
  <c r="A1541" i="6"/>
  <c r="A1542" i="6"/>
  <c r="A1543" i="6"/>
  <c r="A1544" i="6"/>
  <c r="A1545" i="6"/>
  <c r="A1546" i="6"/>
  <c r="A1547" i="6"/>
  <c r="A1548" i="6"/>
  <c r="A1549" i="6"/>
  <c r="A1550" i="6"/>
  <c r="A1551" i="6"/>
  <c r="A1552" i="6"/>
  <c r="A1553" i="6"/>
  <c r="A1554" i="6"/>
  <c r="A1555" i="6"/>
  <c r="A1556" i="6"/>
  <c r="A1557" i="6"/>
  <c r="A1558" i="6"/>
  <c r="A1559" i="6"/>
  <c r="A1560" i="6"/>
  <c r="A1561" i="6"/>
  <c r="A1562" i="6"/>
  <c r="A1563" i="6"/>
  <c r="A1564" i="6"/>
  <c r="A1565" i="6"/>
  <c r="A1566" i="6"/>
  <c r="A1567" i="6"/>
  <c r="A1568" i="6"/>
  <c r="A1569" i="6"/>
  <c r="A1570" i="6"/>
  <c r="A1571" i="6"/>
  <c r="A1572" i="6"/>
  <c r="A1573" i="6"/>
  <c r="A1574" i="6"/>
  <c r="A1575" i="6"/>
  <c r="A1576" i="6"/>
  <c r="A1577" i="6"/>
  <c r="A1578" i="6"/>
  <c r="A1579" i="6"/>
  <c r="A1580" i="6"/>
  <c r="A1581" i="6"/>
  <c r="A1582" i="6"/>
  <c r="A1583" i="6"/>
  <c r="A1584" i="6"/>
  <c r="A1585" i="6"/>
  <c r="A1586" i="6"/>
  <c r="A1587" i="6"/>
  <c r="A1588" i="6"/>
  <c r="A1589" i="6"/>
  <c r="A1590" i="6"/>
  <c r="A1591" i="6"/>
  <c r="A1592" i="6"/>
  <c r="A1593" i="6"/>
  <c r="A1594" i="6"/>
  <c r="A1595" i="6"/>
  <c r="A1596" i="6"/>
  <c r="A1597" i="6"/>
  <c r="A1598" i="6"/>
  <c r="A1599" i="6"/>
  <c r="A1600" i="6"/>
  <c r="A1601" i="6"/>
  <c r="A1602" i="6"/>
  <c r="A1603" i="6"/>
  <c r="A1604" i="6"/>
  <c r="A1605" i="6"/>
  <c r="A1606" i="6"/>
  <c r="A1607" i="6"/>
  <c r="A1608" i="6"/>
  <c r="A1609" i="6"/>
  <c r="A1610" i="6"/>
  <c r="A1611" i="6"/>
  <c r="A1612" i="6"/>
  <c r="A1613" i="6"/>
  <c r="A1614" i="6"/>
  <c r="A1615" i="6"/>
  <c r="A1616" i="6"/>
  <c r="A1617" i="6"/>
  <c r="A1618" i="6"/>
  <c r="A1619" i="6"/>
  <c r="A1620" i="6"/>
  <c r="A1621" i="6"/>
  <c r="A1622" i="6"/>
  <c r="A1623" i="6"/>
  <c r="A1624" i="6"/>
  <c r="A1625" i="6"/>
  <c r="A1626" i="6"/>
  <c r="A1627" i="6"/>
  <c r="A1628" i="6"/>
  <c r="A1629" i="6"/>
  <c r="A1630" i="6"/>
  <c r="A1631" i="6"/>
  <c r="A1632" i="6"/>
  <c r="A1633" i="6"/>
  <c r="A1634" i="6"/>
  <c r="A1635" i="6"/>
  <c r="A1636" i="6"/>
  <c r="A1637" i="6"/>
  <c r="A1638" i="6"/>
  <c r="A1639" i="6"/>
  <c r="A1640" i="6"/>
  <c r="A1641" i="6"/>
  <c r="A1642" i="6"/>
  <c r="A1643" i="6"/>
  <c r="A1644" i="6"/>
  <c r="A1645" i="6"/>
  <c r="A1646" i="6"/>
  <c r="A1647" i="6"/>
  <c r="A1648" i="6"/>
  <c r="A1649" i="6"/>
  <c r="A1650" i="6"/>
  <c r="A1651" i="6"/>
  <c r="A1652" i="6"/>
  <c r="A1653" i="6"/>
  <c r="A1654" i="6"/>
  <c r="A1655" i="6"/>
  <c r="A1656" i="6"/>
  <c r="A1657" i="6"/>
  <c r="A1658" i="6"/>
  <c r="A1659" i="6"/>
  <c r="A1660" i="6"/>
  <c r="A1661" i="6"/>
  <c r="A1662" i="6"/>
  <c r="A1663" i="6"/>
  <c r="A1664" i="6"/>
  <c r="A1665" i="6"/>
  <c r="A1666" i="6"/>
  <c r="A1667" i="6"/>
  <c r="A1668" i="6"/>
  <c r="A1669" i="6"/>
  <c r="A1670" i="6"/>
  <c r="A1671" i="6"/>
  <c r="A1672" i="6"/>
  <c r="A1673" i="6"/>
  <c r="A1674" i="6"/>
  <c r="A1675" i="6"/>
  <c r="A1676" i="6"/>
  <c r="A1677" i="6"/>
  <c r="A1678" i="6"/>
  <c r="A1679" i="6"/>
  <c r="A1680" i="6"/>
  <c r="A1681" i="6"/>
  <c r="A1682" i="6"/>
  <c r="A1683" i="6"/>
  <c r="A1684" i="6"/>
  <c r="A1685" i="6"/>
  <c r="A1686" i="6"/>
  <c r="A1687" i="6"/>
  <c r="A1688" i="6"/>
  <c r="A1689" i="6"/>
  <c r="A1690" i="6"/>
  <c r="A1691" i="6"/>
  <c r="A1692" i="6"/>
  <c r="A1693" i="6"/>
  <c r="A1694" i="6"/>
  <c r="A1695" i="6"/>
  <c r="A1696" i="6"/>
  <c r="A1697" i="6"/>
  <c r="A1698" i="6"/>
  <c r="A1699" i="6"/>
  <c r="A1700" i="6"/>
  <c r="A1701" i="6"/>
  <c r="A1702" i="6"/>
  <c r="A1703" i="6"/>
  <c r="A1704" i="6"/>
  <c r="A1705" i="6"/>
  <c r="A1706" i="6"/>
  <c r="A1707" i="6"/>
  <c r="A1708" i="6"/>
  <c r="A1709" i="6"/>
  <c r="A1710" i="6"/>
  <c r="A1711" i="6"/>
  <c r="A1712" i="6"/>
  <c r="A1713" i="6"/>
  <c r="A1714" i="6"/>
  <c r="A1715" i="6"/>
  <c r="A1716" i="6"/>
  <c r="A1717" i="6"/>
  <c r="A1718" i="6"/>
  <c r="A1719" i="6"/>
  <c r="A1720" i="6"/>
  <c r="A1721" i="6"/>
  <c r="A1722" i="6"/>
  <c r="A1723" i="6"/>
  <c r="A1724" i="6"/>
  <c r="A1725" i="6"/>
  <c r="A1726" i="6"/>
  <c r="A1727" i="6"/>
  <c r="A1728" i="6"/>
  <c r="A1729" i="6"/>
  <c r="A1730" i="6"/>
  <c r="A1731" i="6"/>
  <c r="A1732" i="6"/>
  <c r="A1733" i="6"/>
  <c r="A1734" i="6"/>
  <c r="A1735" i="6"/>
  <c r="A1736" i="6"/>
  <c r="A1737" i="6"/>
  <c r="A1738" i="6"/>
  <c r="A1739" i="6"/>
  <c r="A1740" i="6"/>
  <c r="A1741" i="6"/>
  <c r="A1742" i="6"/>
  <c r="A1743" i="6"/>
  <c r="A1744" i="6"/>
  <c r="A1745" i="6"/>
  <c r="A1746" i="6"/>
  <c r="A1747" i="6"/>
  <c r="A1748" i="6"/>
  <c r="A1749" i="6"/>
  <c r="A1750" i="6"/>
  <c r="A1751" i="6"/>
  <c r="A1752" i="6"/>
  <c r="A1753" i="6"/>
  <c r="A1754" i="6"/>
  <c r="A1755" i="6"/>
  <c r="A1756" i="6"/>
  <c r="A1757" i="6"/>
  <c r="A1758" i="6"/>
  <c r="A1759" i="6"/>
  <c r="A1760" i="6"/>
  <c r="A1761" i="6"/>
  <c r="A1762" i="6"/>
  <c r="A1763" i="6"/>
  <c r="A1764" i="6"/>
  <c r="A1765" i="6"/>
  <c r="A1766" i="6"/>
  <c r="A1767" i="6"/>
  <c r="A1768" i="6"/>
  <c r="A1769" i="6"/>
  <c r="A1770" i="6"/>
  <c r="A1771" i="6"/>
  <c r="A1772" i="6"/>
  <c r="A1773" i="6"/>
  <c r="A1774" i="6"/>
  <c r="A1775" i="6"/>
  <c r="A1776" i="6"/>
  <c r="A1777" i="6"/>
  <c r="A1778" i="6"/>
  <c r="A1779" i="6"/>
  <c r="A1780" i="6"/>
  <c r="A1781" i="6"/>
  <c r="A1782" i="6"/>
  <c r="A1783" i="6"/>
  <c r="A1784" i="6"/>
  <c r="A1785" i="6"/>
  <c r="A1786" i="6"/>
  <c r="A1787" i="6"/>
  <c r="A1788" i="6"/>
  <c r="A1789" i="6"/>
  <c r="A1790" i="6"/>
  <c r="A1791" i="6"/>
  <c r="A1792" i="6"/>
  <c r="A1793" i="6"/>
  <c r="A1794" i="6"/>
  <c r="A1795" i="6"/>
  <c r="A1796" i="6"/>
  <c r="A1797" i="6"/>
  <c r="A1798" i="6"/>
  <c r="A1799" i="6"/>
  <c r="A1800" i="6"/>
  <c r="A1801" i="6"/>
  <c r="A1802" i="6"/>
  <c r="A1803" i="6"/>
  <c r="A1804" i="6"/>
  <c r="A1805" i="6"/>
  <c r="A1806" i="6"/>
  <c r="A1807" i="6"/>
  <c r="A1808" i="6"/>
  <c r="A1809" i="6"/>
  <c r="A1810" i="6"/>
  <c r="A1811" i="6"/>
  <c r="A1812" i="6"/>
  <c r="A1813" i="6"/>
  <c r="A1814" i="6"/>
  <c r="A1815" i="6"/>
  <c r="A1816" i="6"/>
  <c r="A1817" i="6"/>
  <c r="A1818" i="6"/>
  <c r="A1819" i="6"/>
  <c r="A1820" i="6"/>
  <c r="A1821" i="6"/>
  <c r="A1822" i="6"/>
  <c r="A1823" i="6"/>
  <c r="A1824" i="6"/>
  <c r="A1825" i="6"/>
  <c r="A1826" i="6"/>
  <c r="A1827" i="6"/>
  <c r="A1828" i="6"/>
  <c r="A1829" i="6"/>
  <c r="A1830" i="6"/>
  <c r="A1831" i="6"/>
  <c r="A1832" i="6"/>
  <c r="A1833" i="6"/>
  <c r="A1834" i="6"/>
  <c r="A1835" i="6"/>
  <c r="A1836" i="6"/>
  <c r="A1837" i="6"/>
  <c r="A1838" i="6"/>
  <c r="A1839" i="6"/>
  <c r="A1840" i="6"/>
  <c r="A1841" i="6"/>
  <c r="A1842" i="6"/>
  <c r="A1843" i="6"/>
  <c r="A1844" i="6"/>
  <c r="A1845" i="6"/>
  <c r="A1846" i="6"/>
  <c r="A1847" i="6"/>
  <c r="A1848" i="6"/>
  <c r="A1849" i="6"/>
  <c r="A1850" i="6"/>
  <c r="A1851" i="6"/>
  <c r="A1852" i="6"/>
  <c r="A1853" i="6"/>
  <c r="A1854" i="6"/>
  <c r="A1855" i="6"/>
  <c r="A1856" i="6"/>
  <c r="A1857" i="6"/>
  <c r="A1858" i="6"/>
  <c r="A1859" i="6"/>
  <c r="A1860" i="6"/>
  <c r="A1861" i="6"/>
  <c r="A1862" i="6"/>
  <c r="A1863" i="6"/>
  <c r="A1864" i="6"/>
  <c r="A1865" i="6"/>
  <c r="A1866" i="6"/>
  <c r="A1867" i="6"/>
  <c r="A1868" i="6"/>
  <c r="A1869" i="6"/>
  <c r="A1870" i="6"/>
  <c r="A1871" i="6"/>
  <c r="A1872" i="6"/>
  <c r="A1873" i="6"/>
  <c r="A1874" i="6"/>
  <c r="A1875" i="6"/>
  <c r="A1876" i="6"/>
  <c r="A1877" i="6"/>
  <c r="A1878" i="6"/>
  <c r="A1879" i="6"/>
  <c r="A1880" i="6"/>
  <c r="A1881" i="6"/>
  <c r="A1882" i="6"/>
  <c r="A1883" i="6"/>
  <c r="A1884" i="6"/>
  <c r="A1885" i="6"/>
  <c r="A1886" i="6"/>
  <c r="A1887" i="6"/>
  <c r="A1888" i="6"/>
  <c r="A1889" i="6"/>
  <c r="A1890" i="6"/>
  <c r="A1891" i="6"/>
  <c r="A1892" i="6"/>
  <c r="A1893" i="6"/>
  <c r="A1894" i="6"/>
  <c r="A1895" i="6"/>
  <c r="A1896" i="6"/>
  <c r="A1897" i="6"/>
  <c r="A1898" i="6"/>
  <c r="A1899" i="6"/>
  <c r="A1900" i="6"/>
  <c r="A1901" i="6"/>
  <c r="A1902" i="6"/>
  <c r="A1903" i="6"/>
  <c r="A1904" i="6"/>
  <c r="A1905" i="6"/>
  <c r="A1906" i="6"/>
  <c r="A1907" i="6"/>
  <c r="A1908" i="6"/>
  <c r="A1909" i="6"/>
  <c r="A1910" i="6"/>
  <c r="A1911" i="6"/>
  <c r="A1912" i="6"/>
  <c r="A1913" i="6"/>
  <c r="A1914" i="6"/>
  <c r="A1915" i="6"/>
  <c r="A1916" i="6"/>
  <c r="A1917" i="6"/>
  <c r="A1918" i="6"/>
  <c r="A1919" i="6"/>
  <c r="A1920" i="6"/>
  <c r="A1921" i="6"/>
  <c r="A1922" i="6"/>
  <c r="A1923" i="6"/>
  <c r="A1924" i="6"/>
  <c r="A1925" i="6"/>
  <c r="A1926" i="6"/>
  <c r="A1927" i="6"/>
  <c r="A1928" i="6"/>
  <c r="A1929" i="6"/>
  <c r="A1930" i="6"/>
  <c r="A1931" i="6"/>
  <c r="A1932" i="6"/>
  <c r="A1933" i="6"/>
  <c r="A1934" i="6"/>
  <c r="A1935" i="6"/>
  <c r="A1936" i="6"/>
  <c r="A1937" i="6"/>
  <c r="A1938" i="6"/>
  <c r="A1939" i="6"/>
  <c r="A1940" i="6"/>
  <c r="A1941" i="6"/>
  <c r="A1942" i="6"/>
  <c r="A1943" i="6"/>
  <c r="A1944" i="6"/>
  <c r="A1945" i="6"/>
  <c r="A1946" i="6"/>
  <c r="A1947" i="6"/>
  <c r="A1948" i="6"/>
  <c r="A1949" i="6"/>
  <c r="A1950" i="6"/>
  <c r="A1951" i="6"/>
  <c r="A1952" i="6"/>
  <c r="A1953" i="6"/>
  <c r="A1954" i="6"/>
  <c r="A1955" i="6"/>
  <c r="A1956" i="6"/>
  <c r="A1957" i="6"/>
  <c r="A1958" i="6"/>
  <c r="A1959" i="6"/>
  <c r="A1960" i="6"/>
  <c r="A1961" i="6"/>
  <c r="A1962" i="6"/>
  <c r="A1963" i="6"/>
  <c r="A1964" i="6"/>
  <c r="A1965" i="6"/>
  <c r="A1966" i="6"/>
  <c r="A1967" i="6"/>
  <c r="A1968" i="6"/>
  <c r="A1969" i="6"/>
  <c r="A1970" i="6"/>
  <c r="A1971" i="6"/>
  <c r="A1972" i="6"/>
  <c r="A1973" i="6"/>
  <c r="A1974" i="6"/>
  <c r="A1975" i="6"/>
  <c r="A1976" i="6"/>
  <c r="A1977" i="6"/>
  <c r="A1978" i="6"/>
  <c r="A1979" i="6"/>
  <c r="A1980" i="6"/>
  <c r="A1981" i="6"/>
  <c r="A1982" i="6"/>
  <c r="A1983" i="6"/>
  <c r="A1984" i="6"/>
  <c r="A1985" i="6"/>
  <c r="A1986" i="6"/>
  <c r="A1987" i="6"/>
  <c r="A1988" i="6"/>
  <c r="A1989" i="6"/>
  <c r="A1990" i="6"/>
  <c r="A1991" i="6"/>
  <c r="A1992" i="6"/>
  <c r="A1993" i="6"/>
  <c r="A1994" i="6"/>
  <c r="A1995" i="6"/>
  <c r="A1996" i="6"/>
  <c r="A1997" i="6"/>
  <c r="A1998" i="6"/>
  <c r="A1999" i="6"/>
  <c r="A2000" i="6"/>
  <c r="A2001" i="6"/>
  <c r="A2002" i="6"/>
  <c r="A2003" i="6"/>
  <c r="A2004" i="6"/>
  <c r="A2005" i="6"/>
  <c r="A2006" i="6"/>
  <c r="A2007" i="6"/>
  <c r="A2008" i="6"/>
  <c r="A2009" i="6"/>
  <c r="A2010" i="6"/>
  <c r="A2011" i="6"/>
  <c r="A2012" i="6"/>
  <c r="A2013" i="6"/>
  <c r="A2014" i="6"/>
  <c r="A2015" i="6"/>
  <c r="A2016" i="6"/>
  <c r="A2017" i="6"/>
  <c r="A2018" i="6"/>
  <c r="A2019" i="6"/>
  <c r="A2020" i="6"/>
  <c r="A2021" i="6"/>
  <c r="A2022" i="6"/>
  <c r="A2023" i="6"/>
  <c r="A2024" i="6"/>
  <c r="A2025" i="6"/>
  <c r="A2026" i="6"/>
  <c r="A2027" i="6"/>
  <c r="A2028" i="6"/>
  <c r="A2029" i="6"/>
  <c r="A2030" i="6"/>
  <c r="A2031" i="6"/>
  <c r="A2032" i="6"/>
  <c r="A2033" i="6"/>
  <c r="A2034" i="6"/>
  <c r="A2035" i="6"/>
  <c r="A2036" i="6"/>
  <c r="A2037" i="6"/>
  <c r="A2038" i="6"/>
  <c r="A2039" i="6"/>
  <c r="A2040" i="6"/>
  <c r="A2041" i="6"/>
  <c r="A2042" i="6"/>
  <c r="A2043" i="6"/>
  <c r="A2044" i="6"/>
  <c r="A2045" i="6"/>
  <c r="A2046" i="6"/>
  <c r="A2047" i="6"/>
  <c r="A2048" i="6"/>
  <c r="A2049" i="6"/>
  <c r="A2050" i="6"/>
  <c r="A2051" i="6"/>
  <c r="A2052" i="6"/>
  <c r="A2053" i="6"/>
  <c r="A2054" i="6"/>
  <c r="A2055" i="6"/>
  <c r="A2056" i="6"/>
  <c r="A2057" i="6"/>
  <c r="A2058" i="6"/>
  <c r="A2059" i="6"/>
  <c r="A2060" i="6"/>
  <c r="A2061" i="6"/>
  <c r="A2062" i="6"/>
  <c r="A2063" i="6"/>
  <c r="A2064" i="6"/>
  <c r="A2065" i="6"/>
  <c r="A2066" i="6"/>
  <c r="A2067" i="6"/>
  <c r="A2068" i="6"/>
  <c r="A2069" i="6"/>
  <c r="A2070" i="6"/>
  <c r="A2071" i="6"/>
  <c r="A2072" i="6"/>
  <c r="A2073" i="6"/>
  <c r="A2074" i="6"/>
  <c r="A2075" i="6"/>
  <c r="A2076" i="6"/>
  <c r="A2077" i="6"/>
  <c r="A2078" i="6"/>
  <c r="A2079" i="6"/>
  <c r="A2080" i="6"/>
  <c r="A2081" i="6"/>
  <c r="A2082" i="6"/>
  <c r="A2083" i="6"/>
  <c r="A2084" i="6"/>
  <c r="A2085" i="6"/>
  <c r="A2086" i="6"/>
  <c r="A2087" i="6"/>
  <c r="A2088" i="6"/>
  <c r="A2089" i="6"/>
  <c r="A2090" i="6"/>
  <c r="A2091" i="6"/>
  <c r="A2092" i="6"/>
  <c r="A2093" i="6"/>
  <c r="A2094" i="6"/>
  <c r="A2095" i="6"/>
  <c r="A2096" i="6"/>
  <c r="A2097" i="6"/>
  <c r="A2098" i="6"/>
  <c r="A2099" i="6"/>
  <c r="A2100" i="6"/>
  <c r="A2101" i="6"/>
  <c r="A2102" i="6"/>
  <c r="A2103" i="6"/>
  <c r="A2104" i="6"/>
  <c r="A2105" i="6"/>
  <c r="A2106" i="6"/>
  <c r="A2107" i="6"/>
  <c r="A2108" i="6"/>
  <c r="A2109" i="6"/>
  <c r="A2110" i="6"/>
  <c r="A2111" i="6"/>
  <c r="A2112" i="6"/>
  <c r="A2113" i="6"/>
  <c r="A2114" i="6"/>
  <c r="A2115" i="6"/>
  <c r="A2116" i="6"/>
  <c r="A2117" i="6"/>
  <c r="A2118" i="6"/>
  <c r="A2119" i="6"/>
  <c r="A2120" i="6"/>
  <c r="A2121" i="6"/>
  <c r="A2122" i="6"/>
  <c r="A2123" i="6"/>
  <c r="A2124" i="6"/>
  <c r="A2125" i="6"/>
  <c r="A2126" i="6"/>
  <c r="A2127" i="6"/>
  <c r="A2128" i="6"/>
  <c r="A2129" i="6"/>
  <c r="A2130" i="6"/>
  <c r="A2131" i="6"/>
  <c r="A2132" i="6"/>
  <c r="A2133" i="6"/>
  <c r="A2134" i="6"/>
  <c r="A2135" i="6"/>
  <c r="A2136" i="6"/>
  <c r="A2137" i="6"/>
  <c r="A2138" i="6"/>
  <c r="A2139" i="6"/>
  <c r="A2140" i="6"/>
  <c r="A2141" i="6"/>
  <c r="A2142" i="6"/>
  <c r="A2143" i="6"/>
  <c r="A2144" i="6"/>
  <c r="A2145" i="6"/>
  <c r="A2146" i="6"/>
  <c r="A2147" i="6"/>
  <c r="A2148" i="6"/>
  <c r="A2149" i="6"/>
  <c r="A2150" i="6"/>
  <c r="A2151" i="6"/>
  <c r="A2152" i="6"/>
  <c r="A2153" i="6"/>
  <c r="A2154" i="6"/>
  <c r="A2155" i="6"/>
  <c r="A2156" i="6"/>
  <c r="A2157" i="6"/>
  <c r="A2158" i="6"/>
  <c r="A2159" i="6"/>
  <c r="A2160" i="6"/>
  <c r="A2161" i="6"/>
  <c r="A2162" i="6"/>
  <c r="A2163" i="6"/>
  <c r="A2164" i="6"/>
  <c r="A2165" i="6"/>
  <c r="A2166" i="6"/>
  <c r="A2167" i="6"/>
  <c r="A2168" i="6"/>
  <c r="A2169" i="6"/>
  <c r="A2170" i="6"/>
  <c r="A2171" i="6"/>
  <c r="A2172" i="6"/>
  <c r="A2173" i="6"/>
  <c r="A2174" i="6"/>
  <c r="A2175" i="6"/>
  <c r="A2176" i="6"/>
  <c r="A2177" i="6"/>
  <c r="A2178" i="6"/>
  <c r="A2179" i="6"/>
  <c r="A2180" i="6"/>
  <c r="A2181" i="6"/>
  <c r="A2182" i="6"/>
  <c r="A2183" i="6"/>
  <c r="A2184" i="6"/>
  <c r="A2185" i="6"/>
  <c r="A2186" i="6"/>
  <c r="A2187" i="6"/>
  <c r="A2188" i="6"/>
  <c r="A2189" i="6"/>
  <c r="A2190" i="6"/>
  <c r="A2191" i="6"/>
  <c r="A2192" i="6"/>
  <c r="A2193" i="6"/>
  <c r="A2194" i="6"/>
  <c r="A2195" i="6"/>
  <c r="A2196" i="6"/>
  <c r="A2197" i="6"/>
  <c r="A2198" i="6"/>
  <c r="A2199" i="6"/>
  <c r="A2200" i="6"/>
  <c r="A2201" i="6"/>
  <c r="A2202" i="6"/>
  <c r="A2203" i="6"/>
  <c r="A2204" i="6"/>
  <c r="A2205" i="6"/>
  <c r="A2206" i="6"/>
  <c r="A2207" i="6"/>
  <c r="A2208" i="6"/>
  <c r="A2209" i="6"/>
  <c r="A2210" i="6"/>
  <c r="A2211" i="6"/>
  <c r="A2212" i="6"/>
  <c r="A2213" i="6"/>
  <c r="A2214" i="6"/>
  <c r="A2215" i="6"/>
  <c r="A2216" i="6"/>
  <c r="A2217" i="6"/>
  <c r="A2218" i="6"/>
  <c r="A2219" i="6"/>
  <c r="A2220" i="6"/>
  <c r="A2221" i="6"/>
  <c r="A2222" i="6"/>
  <c r="A2223" i="6"/>
  <c r="A2224" i="6"/>
  <c r="A2225" i="6"/>
  <c r="A2226" i="6"/>
  <c r="A2227" i="6"/>
  <c r="A2228" i="6"/>
  <c r="A2229" i="6"/>
  <c r="A2230" i="6"/>
  <c r="A2231" i="6"/>
  <c r="A2232" i="6"/>
  <c r="A2233" i="6"/>
  <c r="A2234" i="6"/>
  <c r="A2235" i="6"/>
  <c r="A2236" i="6"/>
  <c r="A2237" i="6"/>
  <c r="A2238" i="6"/>
  <c r="A2239" i="6"/>
  <c r="A2240" i="6"/>
  <c r="A2241" i="6"/>
  <c r="A2242" i="6"/>
  <c r="A2243" i="6"/>
  <c r="A2244" i="6"/>
  <c r="A2245" i="6"/>
  <c r="A2246" i="6"/>
  <c r="A2247" i="6"/>
  <c r="A2248" i="6"/>
  <c r="A2249" i="6"/>
  <c r="A2250" i="6"/>
  <c r="A2251" i="6"/>
  <c r="A2252" i="6"/>
  <c r="A2253" i="6"/>
  <c r="A2254" i="6"/>
  <c r="A2255" i="6"/>
  <c r="A2256" i="6"/>
  <c r="A2257" i="6"/>
  <c r="A2258" i="6"/>
  <c r="A2259" i="6"/>
  <c r="A2260" i="6"/>
  <c r="A2261" i="6"/>
  <c r="A2262" i="6"/>
  <c r="A2263" i="6"/>
  <c r="A2264" i="6"/>
  <c r="A2265" i="6"/>
  <c r="A2266" i="6"/>
  <c r="A2267" i="6"/>
  <c r="A2268" i="6"/>
  <c r="A2269" i="6"/>
  <c r="A2270" i="6"/>
  <c r="A2271" i="6"/>
  <c r="A2272" i="6"/>
  <c r="A2273" i="6"/>
  <c r="A2274" i="6"/>
  <c r="A2275" i="6"/>
  <c r="A2276" i="6"/>
  <c r="A2277" i="6"/>
  <c r="A2278" i="6"/>
  <c r="A2279" i="6"/>
  <c r="A2280" i="6"/>
  <c r="A2281" i="6"/>
  <c r="A2282" i="6"/>
  <c r="A2283" i="6"/>
  <c r="A2284" i="6"/>
  <c r="A2285" i="6"/>
  <c r="A2286" i="6"/>
  <c r="A2287" i="6"/>
  <c r="A2288" i="6"/>
  <c r="A2289" i="6"/>
  <c r="A2290" i="6"/>
  <c r="A2291" i="6"/>
  <c r="A2292" i="6"/>
  <c r="A2293" i="6"/>
  <c r="A2294" i="6"/>
  <c r="A2295" i="6"/>
  <c r="A2296" i="6"/>
  <c r="A2297" i="6"/>
  <c r="A2298" i="6"/>
  <c r="A2299" i="6"/>
  <c r="A2300" i="6"/>
  <c r="A2301" i="6"/>
  <c r="A2302" i="6"/>
  <c r="A2303" i="6"/>
  <c r="A2304" i="6"/>
  <c r="A2305" i="6"/>
  <c r="A2306" i="6"/>
  <c r="A2307" i="6"/>
  <c r="A2308" i="6"/>
  <c r="A2309" i="6"/>
  <c r="A2310" i="6"/>
  <c r="A2311" i="6"/>
  <c r="A2312" i="6"/>
  <c r="A2313" i="6"/>
  <c r="A2314" i="6"/>
  <c r="A2315" i="6"/>
  <c r="A2316" i="6"/>
  <c r="A2317" i="6"/>
  <c r="A2318" i="6"/>
  <c r="A2319" i="6"/>
  <c r="A2320" i="6"/>
  <c r="A2321" i="6"/>
  <c r="A2322" i="6"/>
  <c r="A2323" i="6"/>
  <c r="A2324" i="6"/>
  <c r="A2325" i="6"/>
  <c r="A2326" i="6"/>
  <c r="A2327" i="6"/>
  <c r="A2328" i="6"/>
  <c r="A2329" i="6"/>
  <c r="A2330" i="6"/>
  <c r="A2331" i="6"/>
  <c r="A2332" i="6"/>
  <c r="A2333" i="6"/>
  <c r="A2334" i="6"/>
  <c r="A2335" i="6"/>
  <c r="A2336" i="6"/>
  <c r="A2337" i="6"/>
  <c r="A2338" i="6"/>
  <c r="A2339" i="6"/>
  <c r="A2340" i="6"/>
  <c r="A2341" i="6"/>
  <c r="A2342" i="6"/>
  <c r="A2343" i="6"/>
  <c r="A2344" i="6"/>
  <c r="A2345" i="6"/>
  <c r="A2346" i="6"/>
  <c r="A2347" i="6"/>
  <c r="A2348" i="6"/>
  <c r="A2349" i="6"/>
  <c r="A2350" i="6"/>
  <c r="A2351" i="6"/>
  <c r="A2352" i="6"/>
  <c r="A2353" i="6"/>
  <c r="A2354" i="6"/>
  <c r="A2355" i="6"/>
  <c r="A2356" i="6"/>
  <c r="A2357" i="6"/>
  <c r="A2358" i="6"/>
  <c r="A2359" i="6"/>
  <c r="A2360" i="6"/>
  <c r="A2361" i="6"/>
  <c r="A2362" i="6"/>
  <c r="A2363" i="6"/>
  <c r="A2364" i="6"/>
  <c r="A2365" i="6"/>
  <c r="A2366" i="6"/>
  <c r="A2367" i="6"/>
  <c r="A2368" i="6"/>
  <c r="A2369" i="6"/>
  <c r="A2370" i="6"/>
  <c r="A2371" i="6"/>
  <c r="A2372" i="6"/>
  <c r="A2373" i="6"/>
  <c r="A2374" i="6"/>
  <c r="A2375" i="6"/>
  <c r="A2376" i="6"/>
  <c r="A2377" i="6"/>
  <c r="A2378" i="6"/>
  <c r="A2379" i="6"/>
  <c r="A2380" i="6"/>
  <c r="A2381" i="6"/>
  <c r="A2382" i="6"/>
  <c r="A2383" i="6"/>
  <c r="A2384" i="6"/>
  <c r="A2385" i="6"/>
  <c r="A2386" i="6"/>
  <c r="A2387" i="6"/>
  <c r="A2388" i="6"/>
  <c r="A2389" i="6"/>
  <c r="A2390" i="6"/>
  <c r="A2391" i="6"/>
  <c r="A2392" i="6"/>
  <c r="A2393" i="6"/>
  <c r="A2394" i="6"/>
  <c r="A2395" i="6"/>
  <c r="A2396" i="6"/>
  <c r="A2397" i="6"/>
  <c r="A2398" i="6"/>
  <c r="A2399" i="6"/>
  <c r="A2400" i="6"/>
  <c r="A2401" i="6"/>
  <c r="A2402" i="6"/>
  <c r="A2403" i="6"/>
  <c r="A2404" i="6"/>
  <c r="A2405" i="6"/>
  <c r="A2406" i="6"/>
  <c r="A2407" i="6"/>
  <c r="A2408" i="6"/>
  <c r="A2409" i="6"/>
  <c r="A2410" i="6"/>
  <c r="A2411" i="6"/>
  <c r="A2412" i="6"/>
  <c r="A2413" i="6"/>
  <c r="A2414" i="6"/>
  <c r="A2415" i="6"/>
  <c r="A2416" i="6"/>
  <c r="A2417" i="6"/>
  <c r="A2418" i="6"/>
  <c r="A2419" i="6"/>
  <c r="A2420" i="6"/>
  <c r="A2421" i="6"/>
  <c r="A2422" i="6"/>
  <c r="A2423" i="6"/>
  <c r="A2424" i="6"/>
  <c r="A2425" i="6"/>
  <c r="A2426" i="6"/>
  <c r="A2427" i="6"/>
  <c r="A2428" i="6"/>
  <c r="A2429" i="6"/>
  <c r="A2430" i="6"/>
  <c r="A2431" i="6"/>
  <c r="A2432" i="6"/>
  <c r="A2433" i="6"/>
  <c r="A2434" i="6"/>
  <c r="A2435" i="6"/>
  <c r="A2436" i="6"/>
  <c r="A2437" i="6"/>
  <c r="A2438" i="6"/>
  <c r="A2439" i="6"/>
  <c r="A2440" i="6"/>
  <c r="A2441" i="6"/>
  <c r="A2442" i="6"/>
  <c r="A2443" i="6"/>
  <c r="A2444" i="6"/>
  <c r="A2445" i="6"/>
  <c r="A2446" i="6"/>
  <c r="A2447" i="6"/>
  <c r="A2448" i="6"/>
  <c r="A2449" i="6"/>
  <c r="A2450" i="6"/>
  <c r="A2451" i="6"/>
  <c r="A2452" i="6"/>
  <c r="A2453" i="6"/>
  <c r="A2454" i="6"/>
  <c r="A2455" i="6"/>
  <c r="A2456" i="6"/>
  <c r="A2457" i="6"/>
  <c r="A2458" i="6"/>
  <c r="A2459" i="6"/>
  <c r="A2460" i="6"/>
  <c r="A2461" i="6"/>
  <c r="A2462" i="6"/>
  <c r="A2463" i="6"/>
  <c r="A2464" i="6"/>
  <c r="A2465" i="6"/>
  <c r="A2466" i="6"/>
  <c r="A2467" i="6"/>
  <c r="A2468" i="6"/>
  <c r="A2469" i="6"/>
  <c r="A2470" i="6"/>
  <c r="A2471" i="6"/>
  <c r="A2472" i="6"/>
  <c r="A2473" i="6"/>
  <c r="A2474" i="6"/>
  <c r="A2475" i="6"/>
  <c r="A2476" i="6"/>
  <c r="A2477" i="6"/>
  <c r="A2478" i="6"/>
  <c r="A2479" i="6"/>
  <c r="A2480" i="6"/>
  <c r="A2481" i="6"/>
  <c r="A2482" i="6"/>
  <c r="A2483" i="6"/>
  <c r="A2484" i="6"/>
  <c r="A2485" i="6"/>
  <c r="A2486" i="6"/>
  <c r="A2487" i="6"/>
  <c r="A2488" i="6"/>
  <c r="A2489" i="6"/>
  <c r="A2490" i="6"/>
  <c r="A2491" i="6"/>
  <c r="A2492" i="6"/>
  <c r="A2493" i="6"/>
  <c r="A2494" i="6"/>
  <c r="A2495" i="6"/>
  <c r="A2496" i="6"/>
  <c r="A2497" i="6"/>
  <c r="A2498" i="6"/>
  <c r="A2499" i="6"/>
  <c r="A2500" i="6"/>
  <c r="A2501" i="6"/>
  <c r="A2502" i="6"/>
  <c r="A2503" i="6"/>
  <c r="A2504" i="6"/>
  <c r="A2505" i="6"/>
  <c r="A2506" i="6"/>
  <c r="A2507" i="6"/>
  <c r="A2508" i="6"/>
  <c r="A2509" i="6"/>
  <c r="A2510" i="6"/>
  <c r="A2511" i="6"/>
  <c r="A2512" i="6"/>
  <c r="A2513" i="6"/>
  <c r="A2514" i="6"/>
  <c r="A2515" i="6"/>
  <c r="A2516" i="6"/>
  <c r="A2517" i="6"/>
  <c r="A2518" i="6"/>
  <c r="A2519" i="6"/>
  <c r="A2520" i="6"/>
  <c r="A2521" i="6"/>
  <c r="A2522" i="6"/>
  <c r="A2523" i="6"/>
  <c r="A2524" i="6"/>
  <c r="A2525" i="6"/>
  <c r="A2526" i="6"/>
  <c r="A2527" i="6"/>
  <c r="A2528" i="6"/>
  <c r="A2529" i="6"/>
  <c r="A2530" i="6"/>
  <c r="A2531" i="6"/>
  <c r="A2532" i="6"/>
  <c r="A2533" i="6"/>
  <c r="A2534" i="6"/>
  <c r="A2535" i="6"/>
  <c r="A2536" i="6"/>
  <c r="A2537" i="6"/>
  <c r="A2538" i="6"/>
  <c r="A2539" i="6"/>
  <c r="A2540" i="6"/>
  <c r="A2541" i="6"/>
  <c r="A2542" i="6"/>
  <c r="A2543" i="6"/>
  <c r="A2544" i="6"/>
  <c r="A2545" i="6"/>
  <c r="A2546" i="6"/>
  <c r="A2547" i="6"/>
  <c r="A2548" i="6"/>
  <c r="A2549" i="6"/>
  <c r="A2550" i="6"/>
  <c r="A2551" i="6"/>
  <c r="A2552" i="6"/>
  <c r="A2553" i="6"/>
  <c r="A2554" i="6"/>
  <c r="A2555" i="6"/>
  <c r="A2556" i="6"/>
  <c r="A2557" i="6"/>
  <c r="A2558" i="6"/>
  <c r="A2559" i="6"/>
  <c r="A2560" i="6"/>
  <c r="A2561" i="6"/>
  <c r="A2562" i="6"/>
  <c r="A2563" i="6"/>
  <c r="A2564" i="6"/>
  <c r="A2565" i="6"/>
  <c r="A2566" i="6"/>
  <c r="A2567" i="6"/>
  <c r="A2568" i="6"/>
  <c r="A2569" i="6"/>
  <c r="A2570" i="6"/>
  <c r="A2571" i="6"/>
  <c r="A2572" i="6"/>
  <c r="A2573" i="6"/>
  <c r="A2574" i="6"/>
  <c r="A2575" i="6"/>
  <c r="A2576" i="6"/>
  <c r="A2577" i="6"/>
  <c r="A2578" i="6"/>
  <c r="A2579" i="6"/>
  <c r="A2580" i="6"/>
  <c r="A2581" i="6"/>
  <c r="A2582" i="6"/>
  <c r="A2583" i="6"/>
  <c r="A2584" i="6"/>
  <c r="A2585" i="6"/>
  <c r="A2586" i="6"/>
  <c r="A2587" i="6"/>
  <c r="A2588" i="6"/>
  <c r="A2589" i="6"/>
  <c r="A2590" i="6"/>
  <c r="A2591" i="6"/>
  <c r="A2592" i="6"/>
  <c r="A2593" i="6"/>
  <c r="A2594" i="6"/>
  <c r="A2595" i="6"/>
  <c r="A2596" i="6"/>
  <c r="A2597" i="6"/>
  <c r="A2598" i="6"/>
  <c r="A2599" i="6"/>
  <c r="A2600" i="6"/>
  <c r="A2601" i="6"/>
  <c r="A2602" i="6"/>
  <c r="A2603" i="6"/>
  <c r="A2604" i="6"/>
  <c r="A2605" i="6"/>
  <c r="A2606" i="6"/>
  <c r="A2607" i="6"/>
  <c r="A2608" i="6"/>
  <c r="A2609" i="6"/>
  <c r="A2610" i="6"/>
  <c r="A2611" i="6"/>
  <c r="A2612" i="6"/>
  <c r="A2613" i="6"/>
  <c r="A2614" i="6"/>
  <c r="A2615" i="6"/>
  <c r="A2616" i="6"/>
  <c r="A2617" i="6"/>
  <c r="A2618" i="6"/>
  <c r="A2619" i="6"/>
  <c r="A2620" i="6"/>
  <c r="A2621" i="6"/>
  <c r="A2622" i="6"/>
  <c r="A2623" i="6"/>
  <c r="A2624" i="6"/>
  <c r="A2625" i="6"/>
  <c r="A2626" i="6"/>
  <c r="A2627" i="6"/>
  <c r="A2628" i="6"/>
  <c r="A2629" i="6"/>
  <c r="A2630" i="6"/>
  <c r="A2631" i="6"/>
  <c r="A2632" i="6"/>
  <c r="A2633" i="6"/>
  <c r="A2634" i="6"/>
  <c r="A2635" i="6"/>
  <c r="A2636" i="6"/>
  <c r="A2637" i="6"/>
  <c r="A2638" i="6"/>
  <c r="A2639" i="6"/>
  <c r="A2640" i="6"/>
  <c r="A2641" i="6"/>
  <c r="A2642" i="6"/>
  <c r="A2643" i="6"/>
  <c r="A2644" i="6"/>
  <c r="A2645" i="6"/>
  <c r="A2646" i="6"/>
  <c r="A2647" i="6"/>
  <c r="A2648" i="6"/>
  <c r="A2649" i="6"/>
  <c r="A2650" i="6"/>
  <c r="A2651" i="6"/>
  <c r="A2652" i="6"/>
  <c r="A2653" i="6"/>
  <c r="A2654" i="6"/>
  <c r="A2655" i="6"/>
  <c r="A2656" i="6"/>
  <c r="A2657" i="6"/>
  <c r="A2658" i="6"/>
  <c r="A2659" i="6"/>
  <c r="A2660" i="6"/>
  <c r="A2661" i="6"/>
  <c r="A2662" i="6"/>
  <c r="A2663" i="6"/>
  <c r="A2664" i="6"/>
  <c r="A2665" i="6"/>
  <c r="A2666" i="6"/>
  <c r="A2667" i="6"/>
  <c r="A2668" i="6"/>
  <c r="A2669" i="6"/>
  <c r="A2670" i="6"/>
  <c r="A2671" i="6"/>
  <c r="A2672" i="6"/>
  <c r="A2673" i="6"/>
  <c r="A2674" i="6"/>
  <c r="A2675" i="6"/>
  <c r="A2676" i="6"/>
  <c r="A2677" i="6"/>
  <c r="A2678" i="6"/>
  <c r="A2679" i="6"/>
  <c r="A2680" i="6"/>
  <c r="A2681" i="6"/>
  <c r="A2682" i="6"/>
  <c r="A2683" i="6"/>
  <c r="A2684" i="6"/>
  <c r="A2685" i="6"/>
  <c r="A2686" i="6"/>
  <c r="A2687" i="6"/>
  <c r="A2688" i="6"/>
  <c r="A2689" i="6"/>
  <c r="A2690" i="6"/>
  <c r="A2691" i="6"/>
  <c r="A2692" i="6"/>
  <c r="A2693" i="6"/>
  <c r="A2694" i="6"/>
  <c r="A2695" i="6"/>
  <c r="A2696" i="6"/>
  <c r="A2697" i="6"/>
  <c r="A2698" i="6"/>
  <c r="A2699" i="6"/>
  <c r="A2700" i="6"/>
  <c r="A2701" i="6"/>
  <c r="A2702" i="6"/>
  <c r="A2703" i="6"/>
  <c r="A2704" i="6"/>
  <c r="A2705" i="6"/>
  <c r="A2706" i="6"/>
  <c r="A2707" i="6"/>
  <c r="A2708" i="6"/>
  <c r="A2709" i="6"/>
  <c r="A2710" i="6"/>
  <c r="A2711" i="6"/>
  <c r="A2712" i="6"/>
  <c r="A2713" i="6"/>
  <c r="A2714" i="6"/>
  <c r="A2715" i="6"/>
  <c r="A2716" i="6"/>
  <c r="A2717" i="6"/>
  <c r="A2718" i="6"/>
  <c r="A2719" i="6"/>
  <c r="A2720" i="6"/>
  <c r="A2721" i="6"/>
  <c r="A2722" i="6"/>
  <c r="A2723" i="6"/>
  <c r="A2724" i="6"/>
  <c r="A2725" i="6"/>
  <c r="A2726" i="6"/>
  <c r="A2727" i="6"/>
  <c r="A2728" i="6"/>
  <c r="A2729" i="6"/>
  <c r="A2730" i="6"/>
  <c r="A2731" i="6"/>
  <c r="A2732" i="6"/>
  <c r="A2733" i="6"/>
  <c r="A2734" i="6"/>
  <c r="A2735" i="6"/>
  <c r="A2736" i="6"/>
  <c r="A2737" i="6"/>
  <c r="A2738" i="6"/>
  <c r="A2739" i="6"/>
  <c r="A2740" i="6"/>
  <c r="A2741" i="6"/>
  <c r="A2742" i="6"/>
  <c r="A2743" i="6"/>
  <c r="A2744" i="6"/>
  <c r="A2745" i="6"/>
  <c r="A2746" i="6"/>
  <c r="A2747" i="6"/>
  <c r="A2748" i="6"/>
  <c r="A2749" i="6"/>
  <c r="A2750" i="6"/>
  <c r="A2751" i="6"/>
  <c r="A2752" i="6"/>
  <c r="A2753" i="6"/>
  <c r="A2754" i="6"/>
  <c r="A2755" i="6"/>
  <c r="A2756" i="6"/>
  <c r="A2757" i="6"/>
  <c r="A2758" i="6"/>
  <c r="A2759" i="6"/>
  <c r="A2760" i="6"/>
  <c r="A2761" i="6"/>
  <c r="A2762" i="6"/>
  <c r="A2763" i="6"/>
  <c r="A2764" i="6"/>
  <c r="A2765" i="6"/>
  <c r="A2766" i="6"/>
  <c r="A2767" i="6"/>
  <c r="A2768" i="6"/>
  <c r="A2769" i="6"/>
  <c r="A2770" i="6"/>
  <c r="A2771" i="6"/>
  <c r="A2772" i="6"/>
  <c r="A2773" i="6"/>
  <c r="A2774" i="6"/>
  <c r="A2775" i="6"/>
  <c r="A2776" i="6"/>
  <c r="A2777" i="6"/>
  <c r="A2778" i="6"/>
  <c r="A2779" i="6"/>
  <c r="A2780" i="6"/>
  <c r="A2781" i="6"/>
  <c r="A2782" i="6"/>
  <c r="A2783" i="6"/>
  <c r="A2784" i="6"/>
  <c r="A2785" i="6"/>
  <c r="A2786" i="6"/>
  <c r="A2787" i="6"/>
  <c r="A2788" i="6"/>
  <c r="A2789" i="6"/>
  <c r="A2790" i="6"/>
  <c r="A2791" i="6"/>
  <c r="A2792" i="6"/>
  <c r="A2793" i="6"/>
  <c r="A2794" i="6"/>
  <c r="A2795" i="6"/>
  <c r="A2796" i="6"/>
  <c r="A2797" i="6"/>
  <c r="A2798" i="6"/>
  <c r="A2799" i="6"/>
  <c r="A2800" i="6"/>
  <c r="A2801" i="6"/>
  <c r="A2802" i="6"/>
  <c r="A2803" i="6"/>
  <c r="A2804" i="6"/>
  <c r="A2805" i="6"/>
  <c r="A2806" i="6"/>
  <c r="A2807" i="6"/>
  <c r="A2808" i="6"/>
  <c r="A2809" i="6"/>
  <c r="A2810" i="6"/>
  <c r="A2811" i="6"/>
  <c r="A2812" i="6"/>
  <c r="A2813" i="6"/>
  <c r="A2814" i="6"/>
  <c r="A2815" i="6"/>
  <c r="A2816" i="6"/>
  <c r="A2817" i="6"/>
  <c r="A2818" i="6"/>
  <c r="A2819" i="6"/>
  <c r="A2820" i="6"/>
  <c r="A2821" i="6"/>
  <c r="A2822" i="6"/>
  <c r="A2823" i="6"/>
  <c r="A2824" i="6"/>
  <c r="A2825" i="6"/>
  <c r="A2826" i="6"/>
  <c r="A2827" i="6"/>
  <c r="A2828" i="6"/>
  <c r="A2829" i="6"/>
  <c r="A2830" i="6"/>
  <c r="A2831" i="6"/>
  <c r="A2832" i="6"/>
  <c r="A2833" i="6"/>
  <c r="A2834" i="6"/>
  <c r="A2835" i="6"/>
  <c r="A2836" i="6"/>
  <c r="A2837" i="6"/>
  <c r="A2838" i="6"/>
  <c r="A2839" i="6"/>
  <c r="A2840" i="6"/>
  <c r="A2841" i="6"/>
  <c r="A2842" i="6"/>
  <c r="A2843" i="6"/>
  <c r="A2844" i="6"/>
  <c r="A2845" i="6"/>
  <c r="A2846" i="6"/>
  <c r="A2847" i="6"/>
  <c r="A2848" i="6"/>
  <c r="A2849" i="6"/>
  <c r="A2850" i="6"/>
  <c r="A2851" i="6"/>
  <c r="A2852" i="6"/>
  <c r="A2853" i="6"/>
  <c r="A2854" i="6"/>
  <c r="A2855" i="6"/>
  <c r="A2856" i="6"/>
  <c r="A2857" i="6"/>
  <c r="A2858" i="6"/>
  <c r="A2859" i="6"/>
  <c r="A2860" i="6"/>
  <c r="A2861" i="6"/>
  <c r="A2862" i="6"/>
  <c r="A2863" i="6"/>
  <c r="A2864" i="6"/>
  <c r="A2865" i="6"/>
  <c r="A2866" i="6"/>
  <c r="A2867" i="6"/>
  <c r="A2868" i="6"/>
  <c r="A2869" i="6"/>
  <c r="A2870" i="6"/>
  <c r="A2871" i="6"/>
  <c r="A2872" i="6"/>
  <c r="A2873" i="6"/>
  <c r="A2874" i="6"/>
  <c r="A2875" i="6"/>
  <c r="A2876" i="6"/>
  <c r="A2877" i="6"/>
  <c r="A2878" i="6"/>
  <c r="A2879" i="6"/>
  <c r="A2880" i="6"/>
  <c r="A2881" i="6"/>
  <c r="A2882" i="6"/>
  <c r="A2883" i="6"/>
  <c r="A2884" i="6"/>
  <c r="A2885" i="6"/>
  <c r="A2886" i="6"/>
  <c r="A2887" i="6"/>
  <c r="A2888" i="6"/>
  <c r="A2889" i="6"/>
  <c r="A2890" i="6"/>
  <c r="A2891" i="6"/>
  <c r="A2892" i="6"/>
  <c r="A2893" i="6"/>
  <c r="A2894" i="6"/>
  <c r="A2895" i="6"/>
  <c r="A2896" i="6"/>
  <c r="A2897" i="6"/>
  <c r="A2898" i="6"/>
  <c r="A2899" i="6"/>
  <c r="A2900" i="6"/>
  <c r="A2901" i="6"/>
  <c r="A2902" i="6"/>
  <c r="A2903" i="6"/>
  <c r="A2904" i="6"/>
  <c r="A2905" i="6"/>
  <c r="A2906" i="6"/>
  <c r="A2907" i="6"/>
  <c r="A2908" i="6"/>
  <c r="A2909" i="6"/>
  <c r="A2910" i="6"/>
  <c r="A2911" i="6"/>
  <c r="A2912" i="6"/>
  <c r="A2913" i="6"/>
  <c r="A2914" i="6"/>
  <c r="A2915" i="6"/>
  <c r="A2916" i="6"/>
  <c r="A2917" i="6"/>
  <c r="A2918" i="6"/>
  <c r="A2919" i="6"/>
  <c r="A2920" i="6"/>
  <c r="A2921" i="6"/>
  <c r="A2922" i="6"/>
  <c r="A2923" i="6"/>
  <c r="A2924" i="6"/>
  <c r="A2925" i="6"/>
  <c r="A2926" i="6"/>
  <c r="A2927" i="6"/>
  <c r="A2928" i="6"/>
  <c r="A2929" i="6"/>
  <c r="A2930" i="6"/>
  <c r="A2931" i="6"/>
  <c r="A2932" i="6"/>
  <c r="A2933" i="6"/>
  <c r="A2934" i="6"/>
  <c r="A2935" i="6"/>
  <c r="A2936" i="6"/>
  <c r="A2937" i="6"/>
  <c r="A2938" i="6"/>
  <c r="A2939" i="6"/>
  <c r="A2940" i="6"/>
  <c r="A2941" i="6"/>
  <c r="A2942" i="6"/>
  <c r="A2943" i="6"/>
  <c r="A2944" i="6"/>
  <c r="A2945" i="6"/>
  <c r="A2946" i="6"/>
  <c r="A2947" i="6"/>
  <c r="A2948" i="6"/>
  <c r="A2949" i="6"/>
  <c r="A2950" i="6"/>
  <c r="A2951" i="6"/>
  <c r="A2952" i="6"/>
  <c r="A2953" i="6"/>
  <c r="A2954" i="6"/>
  <c r="A2955" i="6"/>
  <c r="A2956" i="6"/>
  <c r="A2957" i="6"/>
  <c r="A2958" i="6"/>
  <c r="A2959" i="6"/>
  <c r="A2960" i="6"/>
  <c r="A2961" i="6"/>
  <c r="A2962" i="6"/>
  <c r="A2963" i="6"/>
  <c r="A2964" i="6"/>
  <c r="A2965" i="6"/>
  <c r="A2966" i="6"/>
  <c r="A2967" i="6"/>
  <c r="A2968" i="6"/>
  <c r="A2969" i="6"/>
  <c r="A2970" i="6"/>
  <c r="A2971" i="6"/>
  <c r="A2972" i="6"/>
  <c r="A2973" i="6"/>
  <c r="A2974" i="6"/>
  <c r="A2975" i="6"/>
  <c r="A2976" i="6"/>
  <c r="A2977" i="6"/>
  <c r="A2978" i="6"/>
  <c r="A2979" i="6"/>
  <c r="A2980" i="6"/>
  <c r="A2981" i="6"/>
  <c r="A2982" i="6"/>
  <c r="A2983" i="6"/>
  <c r="A2984" i="6"/>
  <c r="A2985" i="6"/>
  <c r="A2986" i="6"/>
  <c r="A2987" i="6"/>
  <c r="A2988" i="6"/>
  <c r="A2989" i="6"/>
  <c r="A2990" i="6"/>
  <c r="A2991" i="6"/>
  <c r="A2992" i="6"/>
  <c r="A2993" i="6"/>
  <c r="A2994" i="6"/>
  <c r="A2995" i="6"/>
  <c r="A2996" i="6"/>
  <c r="A2997" i="6"/>
  <c r="A2998" i="6"/>
  <c r="A2999" i="6"/>
  <c r="A3000" i="6"/>
  <c r="A3001" i="6"/>
  <c r="A3002" i="6"/>
  <c r="A3003" i="6"/>
  <c r="A3004" i="6"/>
  <c r="A3005" i="6"/>
  <c r="A3006" i="6"/>
  <c r="A3007" i="6"/>
  <c r="A3008" i="6"/>
  <c r="A3009" i="6"/>
  <c r="A3010" i="6"/>
  <c r="A3011" i="6"/>
  <c r="A3012" i="6"/>
  <c r="A3013" i="6"/>
  <c r="A3014" i="6"/>
  <c r="A3015" i="6"/>
  <c r="A3016" i="6"/>
  <c r="A3017" i="6"/>
  <c r="A3018" i="6"/>
  <c r="A3019" i="6"/>
  <c r="A3020" i="6"/>
  <c r="A3021" i="6"/>
  <c r="A3022" i="6"/>
  <c r="A3023" i="6"/>
  <c r="A3024" i="6"/>
  <c r="A3025" i="6"/>
  <c r="A3026" i="6"/>
  <c r="A3027" i="6"/>
  <c r="A3028" i="6"/>
  <c r="A3029" i="6"/>
  <c r="A3030" i="6"/>
  <c r="A3031" i="6"/>
  <c r="A3032" i="6"/>
  <c r="A3033" i="6"/>
  <c r="A3034" i="6"/>
  <c r="A3035" i="6"/>
  <c r="A3036" i="6"/>
  <c r="A3037" i="6"/>
  <c r="A3038" i="6"/>
  <c r="A3039" i="6"/>
  <c r="A3040" i="6"/>
  <c r="A3041" i="6"/>
  <c r="A3042" i="6"/>
  <c r="A3043" i="6"/>
  <c r="A3044" i="6"/>
  <c r="A3045" i="6"/>
  <c r="A3046" i="6"/>
  <c r="A3047" i="6"/>
  <c r="A3048" i="6"/>
  <c r="A3049" i="6"/>
  <c r="A3050" i="6"/>
  <c r="A3051" i="6"/>
  <c r="A3052" i="6"/>
  <c r="A3053" i="6"/>
  <c r="A3054" i="6"/>
  <c r="A3055" i="6"/>
  <c r="A3056" i="6"/>
  <c r="A3057" i="6"/>
  <c r="A3058" i="6"/>
  <c r="A3059" i="6"/>
  <c r="A3060" i="6"/>
  <c r="A3061" i="6"/>
  <c r="A3062" i="6"/>
  <c r="A3063" i="6"/>
  <c r="A3064" i="6"/>
  <c r="A3065" i="6"/>
  <c r="A3066" i="6"/>
  <c r="A3067" i="6"/>
  <c r="A3068" i="6"/>
  <c r="A3069" i="6"/>
  <c r="A3070" i="6"/>
  <c r="A3071" i="6"/>
  <c r="A3072" i="6"/>
  <c r="A3073" i="6"/>
  <c r="A3074" i="6"/>
  <c r="A3075" i="6"/>
  <c r="A3076" i="6"/>
  <c r="A3077" i="6"/>
  <c r="A3078" i="6"/>
  <c r="A3079" i="6"/>
  <c r="A3080" i="6"/>
  <c r="A3081" i="6"/>
  <c r="A3082" i="6"/>
  <c r="A3083" i="6"/>
  <c r="A3084" i="6"/>
  <c r="A3085" i="6"/>
  <c r="A3086" i="6"/>
  <c r="A3087" i="6"/>
  <c r="A3088" i="6"/>
  <c r="A3089" i="6"/>
  <c r="A3090" i="6"/>
  <c r="A3091" i="6"/>
  <c r="A3092" i="6"/>
  <c r="A3093" i="6"/>
  <c r="A3094" i="6"/>
  <c r="A3095" i="6"/>
  <c r="A3096" i="6"/>
  <c r="A3097" i="6"/>
  <c r="A3098" i="6"/>
  <c r="A3099" i="6"/>
  <c r="A3100" i="6"/>
  <c r="A3101" i="6"/>
  <c r="A3102" i="6"/>
  <c r="A3103" i="6"/>
  <c r="A3104" i="6"/>
  <c r="A3105" i="6"/>
  <c r="A3106" i="6"/>
  <c r="A3107" i="6"/>
  <c r="A3108" i="6"/>
  <c r="A3109" i="6"/>
  <c r="A3110" i="6"/>
  <c r="A3111" i="6"/>
  <c r="A3112" i="6"/>
  <c r="A3113" i="6"/>
  <c r="A3114" i="6"/>
  <c r="A3115" i="6"/>
  <c r="A3116" i="6"/>
  <c r="A3117" i="6"/>
  <c r="A3118" i="6"/>
  <c r="A3119" i="6"/>
  <c r="A3120" i="6"/>
  <c r="A3121" i="6"/>
  <c r="A3122" i="6"/>
  <c r="A3123" i="6"/>
  <c r="A3124" i="6"/>
  <c r="A3125" i="6"/>
  <c r="A3126" i="6"/>
  <c r="A3127" i="6"/>
  <c r="A3128" i="6"/>
  <c r="A3129" i="6"/>
  <c r="A3130" i="6"/>
  <c r="A3131" i="6"/>
  <c r="A3132" i="6"/>
  <c r="A3133" i="6"/>
  <c r="A3134" i="6"/>
  <c r="A3135" i="6"/>
  <c r="A3136" i="6"/>
  <c r="A3137" i="6"/>
  <c r="A3138" i="6"/>
  <c r="A3139" i="6"/>
  <c r="A3140" i="6"/>
  <c r="A3141" i="6"/>
  <c r="A3142" i="6"/>
  <c r="A3143" i="6"/>
  <c r="A3144" i="6"/>
  <c r="A3145" i="6"/>
  <c r="A3146" i="6"/>
  <c r="A3147" i="6"/>
  <c r="A3148" i="6"/>
  <c r="A3149" i="6"/>
  <c r="A3150" i="6"/>
  <c r="A3151" i="6"/>
  <c r="A3152" i="6"/>
  <c r="A3153" i="6"/>
  <c r="A3154" i="6"/>
  <c r="A3155" i="6"/>
  <c r="A3156" i="6"/>
  <c r="A3157" i="6"/>
  <c r="A3158" i="6"/>
  <c r="A3159" i="6"/>
  <c r="A3160" i="6"/>
  <c r="A3161" i="6"/>
  <c r="A3162" i="6"/>
  <c r="A3163" i="6"/>
  <c r="A3164" i="6"/>
  <c r="A3165" i="6"/>
  <c r="A3166" i="6"/>
  <c r="A3167" i="6"/>
  <c r="A3168" i="6"/>
  <c r="A3169" i="6"/>
  <c r="A3170" i="6"/>
  <c r="A3171" i="6"/>
  <c r="A3172" i="6"/>
  <c r="A3173" i="6"/>
  <c r="A3174" i="6"/>
  <c r="A3175" i="6"/>
  <c r="A3176" i="6"/>
  <c r="A3177" i="6"/>
  <c r="A3178" i="6"/>
  <c r="A3179" i="6"/>
  <c r="A3180" i="6"/>
  <c r="A3181" i="6"/>
  <c r="A3182" i="6"/>
  <c r="A3183" i="6"/>
  <c r="A3184" i="6"/>
  <c r="A3185" i="6"/>
  <c r="A3186" i="6"/>
  <c r="A3187" i="6"/>
  <c r="A3188" i="6"/>
  <c r="A3189" i="6"/>
  <c r="A3190" i="6"/>
  <c r="A3191" i="6"/>
  <c r="A3192" i="6"/>
  <c r="A3193" i="6"/>
  <c r="A3194" i="6"/>
  <c r="A3195" i="6"/>
  <c r="A3196" i="6"/>
  <c r="A3197" i="6"/>
  <c r="A3198" i="6"/>
  <c r="A3199" i="6"/>
  <c r="A3200" i="6"/>
  <c r="A3201" i="6"/>
  <c r="A3202" i="6"/>
  <c r="A3203" i="6"/>
  <c r="A3204" i="6"/>
  <c r="A3205" i="6"/>
  <c r="A3206" i="6"/>
  <c r="A3207" i="6"/>
  <c r="A3208" i="6"/>
  <c r="A3209" i="6"/>
  <c r="A3210" i="6"/>
  <c r="A3211" i="6"/>
  <c r="A3212" i="6"/>
  <c r="A3213" i="6"/>
  <c r="A3214" i="6"/>
  <c r="A3215" i="6"/>
  <c r="A3216" i="6"/>
  <c r="A3217" i="6"/>
  <c r="A3218" i="6"/>
  <c r="A3219" i="6"/>
  <c r="A3220" i="6"/>
  <c r="A3221" i="6"/>
  <c r="A3222" i="6"/>
  <c r="A3223" i="6"/>
  <c r="A3224" i="6"/>
  <c r="A3225" i="6"/>
  <c r="A3226" i="6"/>
  <c r="A3227" i="6"/>
  <c r="A3228" i="6"/>
  <c r="A3229" i="6"/>
  <c r="A3230" i="6"/>
  <c r="A3231" i="6"/>
  <c r="A3232" i="6"/>
  <c r="A3233" i="6"/>
  <c r="A3234" i="6"/>
  <c r="A3235" i="6"/>
  <c r="A3236" i="6"/>
  <c r="A3237" i="6"/>
  <c r="A3238" i="6"/>
  <c r="A3239" i="6"/>
  <c r="A3240" i="6"/>
  <c r="A3241" i="6"/>
  <c r="A3242" i="6"/>
  <c r="A3243" i="6"/>
  <c r="A3244" i="6"/>
  <c r="A3245" i="6"/>
  <c r="A3246" i="6"/>
  <c r="A3247" i="6"/>
  <c r="A3248" i="6"/>
  <c r="A3249" i="6"/>
  <c r="A3250" i="6"/>
  <c r="A3251" i="6"/>
  <c r="A3252" i="6"/>
  <c r="A3253" i="6"/>
  <c r="A3254" i="6"/>
  <c r="A3255" i="6"/>
  <c r="A3256" i="6"/>
  <c r="A3257" i="6"/>
  <c r="A3258" i="6"/>
  <c r="A3259" i="6"/>
  <c r="A3260" i="6"/>
  <c r="A3261" i="6"/>
  <c r="A3262" i="6"/>
  <c r="A3263" i="6"/>
  <c r="A3264" i="6"/>
  <c r="A3265" i="6"/>
  <c r="A3266" i="6"/>
  <c r="A3267" i="6"/>
  <c r="A3268" i="6"/>
  <c r="A3269" i="6"/>
  <c r="A3270" i="6"/>
  <c r="A3271" i="6"/>
  <c r="A3272" i="6"/>
  <c r="A3273" i="6"/>
  <c r="A3274" i="6"/>
  <c r="A3275" i="6"/>
  <c r="A3276" i="6"/>
  <c r="A3277" i="6"/>
  <c r="A3278" i="6"/>
  <c r="A3279" i="6"/>
  <c r="A3280" i="6"/>
  <c r="A3281" i="6"/>
  <c r="A3282" i="6"/>
  <c r="A3283" i="6"/>
  <c r="A3284" i="6"/>
  <c r="A3285" i="6"/>
  <c r="A3286" i="6"/>
  <c r="A3287" i="6"/>
  <c r="A3288" i="6"/>
  <c r="A3289" i="6"/>
  <c r="A3290" i="6"/>
  <c r="A3291" i="6"/>
  <c r="A3292" i="6"/>
  <c r="A3293" i="6"/>
  <c r="A3294" i="6"/>
  <c r="A3295" i="6"/>
  <c r="A3296" i="6"/>
  <c r="A3297" i="6"/>
  <c r="A3298" i="6"/>
  <c r="A3299" i="6"/>
  <c r="A3300" i="6"/>
  <c r="A3301" i="6"/>
  <c r="A3302" i="6"/>
  <c r="A3303" i="6"/>
  <c r="A3304" i="6"/>
  <c r="A3305" i="6"/>
  <c r="A3306" i="6"/>
  <c r="A3307" i="6"/>
  <c r="A3308" i="6"/>
  <c r="A3309" i="6"/>
  <c r="A3310" i="6"/>
  <c r="A3311" i="6"/>
  <c r="A3312" i="6"/>
  <c r="A3313" i="6"/>
  <c r="A3314" i="6"/>
  <c r="A3315" i="6"/>
  <c r="A3316" i="6"/>
  <c r="A3317" i="6"/>
  <c r="A3318" i="6"/>
  <c r="A3319" i="6"/>
  <c r="A3320" i="6"/>
  <c r="A3321" i="6"/>
  <c r="A3322" i="6"/>
  <c r="A3323" i="6"/>
  <c r="A3324" i="6"/>
  <c r="A3325" i="6"/>
  <c r="A3326" i="6"/>
  <c r="A3327" i="6"/>
  <c r="A3328" i="6"/>
  <c r="A3329" i="6"/>
  <c r="A3330" i="6"/>
  <c r="A3331" i="6"/>
  <c r="A3332" i="6"/>
  <c r="A3333" i="6"/>
  <c r="A3334" i="6"/>
  <c r="A3335" i="6"/>
  <c r="A3336" i="6"/>
  <c r="A3337" i="6"/>
  <c r="A3338" i="6"/>
  <c r="A3339" i="6"/>
  <c r="A3340" i="6"/>
  <c r="A3341" i="6"/>
  <c r="A3342" i="6"/>
  <c r="A3343" i="6"/>
  <c r="A3344" i="6"/>
  <c r="A3345" i="6"/>
  <c r="A3346" i="6"/>
  <c r="A3347" i="6"/>
  <c r="A3348" i="6"/>
  <c r="A3349" i="6"/>
  <c r="A3350" i="6"/>
  <c r="A3351" i="6"/>
  <c r="A3352" i="6"/>
  <c r="A3353" i="6"/>
  <c r="A3354" i="6"/>
  <c r="A3355" i="6"/>
  <c r="A3356" i="6"/>
  <c r="A3357" i="6"/>
  <c r="A3358" i="6"/>
  <c r="A3359" i="6"/>
  <c r="A3360" i="6"/>
  <c r="A3361" i="6"/>
  <c r="A3362" i="6"/>
  <c r="A3363" i="6"/>
  <c r="A3364" i="6"/>
  <c r="A3365" i="6"/>
  <c r="A3366" i="6"/>
  <c r="A3367" i="6"/>
  <c r="A3368" i="6"/>
  <c r="A3369" i="6"/>
  <c r="A3370" i="6"/>
  <c r="A3371" i="6"/>
  <c r="A3372" i="6"/>
  <c r="A3373" i="6"/>
  <c r="A3374" i="6"/>
  <c r="A3375" i="6"/>
  <c r="A3376" i="6"/>
  <c r="A3377" i="6"/>
  <c r="A3378" i="6"/>
  <c r="A3379" i="6"/>
  <c r="A3380" i="6"/>
  <c r="A3381" i="6"/>
  <c r="A3382" i="6"/>
  <c r="A3383" i="6"/>
  <c r="A3384" i="6"/>
  <c r="A3385" i="6"/>
  <c r="A3386" i="6"/>
  <c r="A3387" i="6"/>
  <c r="A3388" i="6"/>
  <c r="A3389" i="6"/>
  <c r="A3390" i="6"/>
  <c r="A3391" i="6"/>
  <c r="A3392" i="6"/>
  <c r="A3393" i="6"/>
  <c r="A3394" i="6"/>
  <c r="A3395" i="6"/>
  <c r="A3396" i="6"/>
  <c r="A3397" i="6"/>
  <c r="A3398" i="6"/>
  <c r="A3399" i="6"/>
  <c r="A3400" i="6"/>
  <c r="A3401" i="6"/>
  <c r="A3402" i="6"/>
  <c r="A3403" i="6"/>
  <c r="A3404" i="6"/>
  <c r="A3405" i="6"/>
  <c r="A3406" i="6"/>
  <c r="A3407" i="6"/>
  <c r="A3408" i="6"/>
  <c r="A3409" i="6"/>
  <c r="A3410" i="6"/>
  <c r="A3411" i="6"/>
  <c r="A3412" i="6"/>
  <c r="A3413" i="6"/>
  <c r="A3414" i="6"/>
  <c r="A3415" i="6"/>
  <c r="A3416" i="6"/>
  <c r="A3417" i="6"/>
  <c r="A3418" i="6"/>
  <c r="A3419" i="6"/>
  <c r="A3420" i="6"/>
  <c r="A3421" i="6"/>
  <c r="A3422" i="6"/>
  <c r="A3423" i="6"/>
  <c r="A3424" i="6"/>
  <c r="A3425" i="6"/>
  <c r="A3426" i="6"/>
  <c r="A3427" i="6"/>
  <c r="A3428" i="6"/>
  <c r="A3429" i="6"/>
  <c r="A3430" i="6"/>
  <c r="A3431" i="6"/>
  <c r="A3432" i="6"/>
  <c r="A3433" i="6"/>
  <c r="A3434" i="6"/>
  <c r="A3435" i="6"/>
  <c r="A3436" i="6"/>
  <c r="A3437" i="6"/>
  <c r="A3438" i="6"/>
  <c r="A3439" i="6"/>
  <c r="A3440" i="6"/>
  <c r="A3441" i="6"/>
  <c r="A3442" i="6"/>
  <c r="A3443" i="6"/>
  <c r="A3444" i="6"/>
  <c r="A3445" i="6"/>
  <c r="A3446" i="6"/>
  <c r="A3447" i="6"/>
  <c r="A3448" i="6"/>
  <c r="A3449" i="6"/>
  <c r="A3450" i="6"/>
  <c r="A3451" i="6"/>
  <c r="A3452" i="6"/>
  <c r="A3453" i="6"/>
  <c r="A3454" i="6"/>
  <c r="A3455" i="6"/>
  <c r="A3456" i="6"/>
  <c r="A3457" i="6"/>
  <c r="A3458" i="6"/>
  <c r="A3459" i="6"/>
  <c r="A3460" i="6"/>
  <c r="A3461" i="6"/>
  <c r="A3462" i="6"/>
  <c r="A3463" i="6"/>
  <c r="A3464" i="6"/>
  <c r="A3465" i="6"/>
  <c r="A3466" i="6"/>
  <c r="A3467" i="6"/>
  <c r="A3468" i="6"/>
  <c r="A3469" i="6"/>
  <c r="A3470" i="6"/>
  <c r="A3471" i="6"/>
  <c r="A3472" i="6"/>
  <c r="A3473" i="6"/>
  <c r="A3474" i="6"/>
  <c r="A3475" i="6"/>
  <c r="A3476" i="6"/>
  <c r="A3477" i="6"/>
  <c r="A3478" i="6"/>
  <c r="A3479" i="6"/>
  <c r="A3480" i="6"/>
  <c r="A3481" i="6"/>
  <c r="A3482" i="6"/>
  <c r="A3483" i="6"/>
  <c r="A3484" i="6"/>
  <c r="A3485" i="6"/>
  <c r="A3486" i="6"/>
  <c r="A3487" i="6"/>
  <c r="A3488" i="6"/>
  <c r="A3489" i="6"/>
  <c r="A3490" i="6"/>
  <c r="A3491" i="6"/>
  <c r="A3492" i="6"/>
  <c r="A3493" i="6"/>
  <c r="A3494" i="6"/>
  <c r="A3495" i="6"/>
  <c r="A3496" i="6"/>
  <c r="A3497" i="6"/>
  <c r="A3498" i="6"/>
  <c r="A3499" i="6"/>
  <c r="A3500" i="6"/>
  <c r="A3501" i="6"/>
  <c r="A3502" i="6"/>
  <c r="A3503" i="6"/>
  <c r="A3504" i="6"/>
  <c r="A3505" i="6"/>
  <c r="A3506" i="6"/>
  <c r="A3507" i="6"/>
  <c r="A3508" i="6"/>
  <c r="A3509" i="6"/>
  <c r="A3510" i="6"/>
  <c r="A3511" i="6"/>
  <c r="A3512" i="6"/>
  <c r="A3513" i="6"/>
  <c r="A3514" i="6"/>
  <c r="A3515" i="6"/>
  <c r="A3516" i="6"/>
  <c r="A3517" i="6"/>
  <c r="A3518" i="6"/>
  <c r="A3519" i="6"/>
  <c r="A3520" i="6"/>
  <c r="A3521" i="6"/>
  <c r="A3522" i="6"/>
  <c r="A3523" i="6"/>
  <c r="A3524" i="6"/>
  <c r="A3525" i="6"/>
  <c r="A3526" i="6"/>
  <c r="A3527" i="6"/>
  <c r="A3528" i="6"/>
  <c r="A3529" i="6"/>
  <c r="A3530" i="6"/>
  <c r="A3531" i="6"/>
  <c r="A3532" i="6"/>
  <c r="A3533" i="6"/>
  <c r="A3534" i="6"/>
  <c r="A3535" i="6"/>
  <c r="A3536" i="6"/>
  <c r="A3537" i="6"/>
  <c r="A3538" i="6"/>
  <c r="A3539" i="6"/>
  <c r="A3540" i="6"/>
  <c r="A3541" i="6"/>
  <c r="A3542" i="6"/>
  <c r="A3543" i="6"/>
  <c r="A3544" i="6"/>
  <c r="A3545" i="6"/>
  <c r="A3546" i="6"/>
  <c r="A3547" i="6"/>
  <c r="A3548" i="6"/>
  <c r="A3549" i="6"/>
  <c r="A3550" i="6"/>
  <c r="A3551" i="6"/>
  <c r="A3552" i="6"/>
  <c r="A3553" i="6"/>
  <c r="A3554" i="6"/>
  <c r="A3555" i="6"/>
  <c r="A3556" i="6"/>
  <c r="A3557" i="6"/>
  <c r="A3558" i="6"/>
  <c r="A3559" i="6"/>
  <c r="A3560" i="6"/>
  <c r="A3561" i="6"/>
  <c r="A3562" i="6"/>
  <c r="A3563" i="6"/>
  <c r="A3564" i="6"/>
  <c r="A3565" i="6"/>
  <c r="A3566" i="6"/>
  <c r="A3567" i="6"/>
  <c r="A3568" i="6"/>
  <c r="A3569" i="6"/>
  <c r="A3570" i="6"/>
  <c r="A3571" i="6"/>
  <c r="A3572" i="6"/>
  <c r="A3573" i="6"/>
  <c r="A3574" i="6"/>
  <c r="A3575" i="6"/>
  <c r="A3576" i="6"/>
  <c r="A3577" i="6"/>
  <c r="A3578" i="6"/>
  <c r="A3579" i="6"/>
  <c r="A3580" i="6"/>
  <c r="A3581" i="6"/>
  <c r="A3582" i="6"/>
  <c r="A3583" i="6"/>
  <c r="A3584" i="6"/>
  <c r="A3585" i="6"/>
  <c r="A3586" i="6"/>
  <c r="A3587" i="6"/>
  <c r="A3588" i="6"/>
  <c r="A3589" i="6"/>
  <c r="A3590" i="6"/>
  <c r="A3591" i="6"/>
  <c r="A3592" i="6"/>
  <c r="A3593" i="6"/>
  <c r="A3594" i="6"/>
  <c r="A3595" i="6"/>
  <c r="A3596" i="6"/>
  <c r="A3597" i="6"/>
  <c r="A3598" i="6"/>
  <c r="A3599" i="6"/>
  <c r="A3600" i="6"/>
  <c r="A3601" i="6"/>
  <c r="A3602" i="6"/>
  <c r="A3603" i="6"/>
  <c r="A3604" i="6"/>
  <c r="A3605" i="6"/>
  <c r="A3606" i="6"/>
  <c r="A3607" i="6"/>
  <c r="A3608" i="6"/>
  <c r="A3609" i="6"/>
  <c r="A3610" i="6"/>
  <c r="A3611" i="6"/>
  <c r="A3612" i="6"/>
  <c r="A3613" i="6"/>
  <c r="A3614" i="6"/>
  <c r="A3615" i="6"/>
  <c r="A3616" i="6"/>
  <c r="A3617" i="6"/>
  <c r="A3618" i="6"/>
  <c r="A3619" i="6"/>
  <c r="A3620" i="6"/>
  <c r="A3621" i="6"/>
  <c r="A3622" i="6"/>
  <c r="A3623" i="6"/>
  <c r="A3624" i="6"/>
  <c r="A3625" i="6"/>
  <c r="A3626" i="6"/>
  <c r="A3627" i="6"/>
  <c r="A3628" i="6"/>
  <c r="A3629" i="6"/>
  <c r="A3630" i="6"/>
  <c r="A3631" i="6"/>
  <c r="A3632" i="6"/>
  <c r="A3633" i="6"/>
  <c r="A3634" i="6"/>
  <c r="A3635" i="6"/>
  <c r="A3636" i="6"/>
  <c r="A3637" i="6"/>
  <c r="A3638" i="6"/>
  <c r="A3639" i="6"/>
  <c r="A3640" i="6"/>
  <c r="A3641" i="6"/>
  <c r="A3642" i="6"/>
  <c r="A3643" i="6"/>
  <c r="A3644" i="6"/>
  <c r="A3645" i="6"/>
  <c r="A3646" i="6"/>
  <c r="A3647" i="6"/>
  <c r="A3648" i="6"/>
  <c r="A3649" i="6"/>
  <c r="A3650" i="6"/>
  <c r="A3651" i="6"/>
  <c r="A3652" i="6"/>
  <c r="A3653" i="6"/>
  <c r="A3654" i="6"/>
  <c r="A3655" i="6"/>
  <c r="A3656" i="6"/>
  <c r="A3657" i="6"/>
  <c r="A3658" i="6"/>
  <c r="A3659" i="6"/>
  <c r="A3660" i="6"/>
  <c r="A3661" i="6"/>
  <c r="A3662" i="6"/>
  <c r="A3663" i="6"/>
  <c r="A3664" i="6"/>
  <c r="A3665" i="6"/>
  <c r="A3666" i="6"/>
  <c r="A3667" i="6"/>
  <c r="A3668" i="6"/>
  <c r="A3669" i="6"/>
  <c r="A3670" i="6"/>
  <c r="A3671" i="6"/>
  <c r="A3672" i="6"/>
  <c r="A3673" i="6"/>
  <c r="A3674" i="6"/>
  <c r="A3675" i="6"/>
  <c r="A3676" i="6"/>
  <c r="A3677" i="6"/>
  <c r="A3678" i="6"/>
  <c r="A3679" i="6"/>
  <c r="A3680" i="6"/>
  <c r="A3681" i="6"/>
  <c r="A3682" i="6"/>
  <c r="A3683" i="6"/>
  <c r="A3684" i="6"/>
  <c r="A3685" i="6"/>
  <c r="A3686" i="6"/>
  <c r="A3687" i="6"/>
  <c r="A3688" i="6"/>
  <c r="A3689" i="6"/>
  <c r="A3690" i="6"/>
  <c r="A3691" i="6"/>
  <c r="A3692" i="6"/>
  <c r="A3693" i="6"/>
  <c r="A3694" i="6"/>
  <c r="A3695" i="6"/>
  <c r="A3696" i="6"/>
  <c r="A3697" i="6"/>
  <c r="A3698" i="6"/>
  <c r="A3699" i="6"/>
  <c r="A3700" i="6"/>
  <c r="A3701" i="6"/>
  <c r="A3702" i="6"/>
  <c r="A3703" i="6"/>
  <c r="A3704" i="6"/>
  <c r="A3705" i="6"/>
  <c r="A3706" i="6"/>
  <c r="A3707" i="6"/>
  <c r="A3708" i="6"/>
  <c r="A3709" i="6"/>
  <c r="A3710" i="6"/>
  <c r="A3711" i="6"/>
  <c r="A3712" i="6"/>
  <c r="A3713" i="6"/>
  <c r="A3714" i="6"/>
  <c r="A3715" i="6"/>
  <c r="A3716" i="6"/>
  <c r="A3717" i="6"/>
  <c r="A3718" i="6"/>
  <c r="A3719" i="6"/>
  <c r="A3720" i="6"/>
  <c r="A3721" i="6"/>
  <c r="A3722" i="6"/>
  <c r="A3723" i="6"/>
  <c r="A3724" i="6"/>
  <c r="A3725" i="6"/>
  <c r="A3726" i="6"/>
  <c r="A3727" i="6"/>
  <c r="A3728" i="6"/>
  <c r="A3729" i="6"/>
  <c r="A3730" i="6"/>
  <c r="A3731" i="6"/>
  <c r="A3732" i="6"/>
  <c r="A3733" i="6"/>
  <c r="A3734" i="6"/>
  <c r="A3735" i="6"/>
  <c r="A3736" i="6"/>
  <c r="A3737" i="6"/>
  <c r="A3738" i="6"/>
  <c r="A3739" i="6"/>
  <c r="A3740" i="6"/>
  <c r="A3741" i="6"/>
  <c r="A3742" i="6"/>
  <c r="A3743" i="6"/>
  <c r="A3744" i="6"/>
  <c r="A3745" i="6"/>
  <c r="A3746" i="6"/>
  <c r="A3747" i="6"/>
  <c r="A3748" i="6"/>
  <c r="A3749" i="6"/>
  <c r="A3750" i="6"/>
  <c r="A3751" i="6"/>
  <c r="A3752" i="6"/>
  <c r="A3753" i="6"/>
  <c r="A3754" i="6"/>
  <c r="A3755" i="6"/>
  <c r="A3756" i="6"/>
  <c r="A3757" i="6"/>
  <c r="A3758" i="6"/>
  <c r="A3759" i="6"/>
  <c r="A3760" i="6"/>
  <c r="A3761" i="6"/>
  <c r="A3762" i="6"/>
  <c r="A3763" i="6"/>
  <c r="A3764" i="6"/>
  <c r="A3765" i="6"/>
  <c r="A3766" i="6"/>
  <c r="A3767" i="6"/>
  <c r="A3768" i="6"/>
  <c r="A3769" i="6"/>
  <c r="A3770" i="6"/>
  <c r="A3771" i="6"/>
  <c r="A3772" i="6"/>
  <c r="A3773" i="6"/>
  <c r="A3774" i="6"/>
  <c r="A3775" i="6"/>
  <c r="A3776" i="6"/>
  <c r="A3777" i="6"/>
  <c r="A3778" i="6"/>
  <c r="A3779" i="6"/>
  <c r="A3780" i="6"/>
  <c r="A3781" i="6"/>
  <c r="A3782" i="6"/>
  <c r="A3783" i="6"/>
  <c r="A3784" i="6"/>
  <c r="A3785" i="6"/>
  <c r="A3786" i="6"/>
  <c r="A3787" i="6"/>
  <c r="A3788" i="6"/>
  <c r="A3789" i="6"/>
  <c r="A3790" i="6"/>
  <c r="A3791" i="6"/>
  <c r="A3792" i="6"/>
  <c r="A3793" i="6"/>
  <c r="A3794" i="6"/>
  <c r="A3795" i="6"/>
  <c r="A3796" i="6"/>
  <c r="A3797" i="6"/>
  <c r="A3798" i="6"/>
  <c r="A3799" i="6"/>
  <c r="A3800" i="6"/>
  <c r="A3801" i="6"/>
  <c r="A3802" i="6"/>
  <c r="A3803" i="6"/>
  <c r="A3804" i="6"/>
  <c r="A3805" i="6"/>
  <c r="A3806" i="6"/>
  <c r="A3807" i="6"/>
  <c r="A3808" i="6"/>
  <c r="A3809" i="6"/>
  <c r="A3810" i="6"/>
  <c r="A3811" i="6"/>
  <c r="A3812" i="6"/>
  <c r="A3813" i="6"/>
  <c r="A3814" i="6"/>
  <c r="A3815" i="6"/>
  <c r="A3816" i="6"/>
  <c r="A3817" i="6"/>
  <c r="A3818" i="6"/>
  <c r="A3819" i="6"/>
  <c r="A3820" i="6"/>
  <c r="A3821" i="6"/>
  <c r="A3822" i="6"/>
  <c r="A3823" i="6"/>
  <c r="A3824" i="6"/>
  <c r="A3825" i="6"/>
  <c r="A3826" i="6"/>
  <c r="A3827" i="6"/>
  <c r="A3828" i="6"/>
  <c r="A3829" i="6"/>
  <c r="A3830" i="6"/>
  <c r="A3831" i="6"/>
  <c r="A3832" i="6"/>
  <c r="A3833" i="6"/>
  <c r="A3834" i="6"/>
  <c r="A3835" i="6"/>
  <c r="A3836" i="6"/>
  <c r="A3837" i="6"/>
  <c r="A3838" i="6"/>
  <c r="A3839" i="6"/>
  <c r="A3840" i="6"/>
  <c r="A3841" i="6"/>
  <c r="A3842" i="6"/>
  <c r="A3843" i="6"/>
  <c r="A3844" i="6"/>
  <c r="A3845" i="6"/>
  <c r="A3846" i="6"/>
  <c r="A3847" i="6"/>
  <c r="A3848" i="6"/>
  <c r="A3849" i="6"/>
  <c r="A3850" i="6"/>
  <c r="A3851" i="6"/>
  <c r="A3852" i="6"/>
  <c r="A3853" i="6"/>
  <c r="A3854" i="6"/>
  <c r="A3855" i="6"/>
  <c r="A3856" i="6"/>
  <c r="A3857" i="6"/>
  <c r="A3858" i="6"/>
  <c r="A3859" i="6"/>
  <c r="A3860" i="6"/>
  <c r="A3861" i="6"/>
  <c r="A3862" i="6"/>
  <c r="A3863" i="6"/>
  <c r="A3864" i="6"/>
  <c r="A3865" i="6"/>
  <c r="A3866" i="6"/>
  <c r="A3867" i="6"/>
  <c r="A3868" i="6"/>
  <c r="A3869" i="6"/>
  <c r="A3870" i="6"/>
  <c r="A3871" i="6"/>
  <c r="A3872" i="6"/>
  <c r="A3873" i="6"/>
  <c r="A3874" i="6"/>
  <c r="A3875" i="6"/>
  <c r="A3876" i="6"/>
  <c r="A3877" i="6"/>
  <c r="A3878" i="6"/>
  <c r="A3879" i="6"/>
  <c r="A3880" i="6"/>
  <c r="A3881" i="6"/>
  <c r="A3882" i="6"/>
  <c r="A3883" i="6"/>
  <c r="A3884" i="6"/>
  <c r="A3885" i="6"/>
  <c r="A3886" i="6"/>
  <c r="A3887" i="6"/>
  <c r="A3888" i="6"/>
  <c r="A3889" i="6"/>
  <c r="A3890" i="6"/>
  <c r="A3891" i="6"/>
  <c r="A3892" i="6"/>
  <c r="A3893" i="6"/>
  <c r="A3894" i="6"/>
  <c r="A3895" i="6"/>
  <c r="A3896" i="6"/>
  <c r="A3897" i="6"/>
  <c r="A3898" i="6"/>
  <c r="A3899" i="6"/>
  <c r="A3900" i="6"/>
  <c r="A3901" i="6"/>
  <c r="A3902" i="6"/>
  <c r="A3903" i="6"/>
  <c r="A3904" i="6"/>
  <c r="A3905" i="6"/>
  <c r="A3906" i="6"/>
  <c r="A3907" i="6"/>
  <c r="A3908" i="6"/>
  <c r="A3909" i="6"/>
  <c r="A3910" i="6"/>
  <c r="A3911" i="6"/>
  <c r="A3912" i="6"/>
  <c r="A3913" i="6"/>
  <c r="A3914" i="6"/>
  <c r="A3915" i="6"/>
  <c r="A3916" i="6"/>
  <c r="A3917" i="6"/>
  <c r="A3918" i="6"/>
  <c r="A3919" i="6"/>
  <c r="A3920" i="6"/>
  <c r="A3921" i="6"/>
  <c r="A3922" i="6"/>
  <c r="A3923" i="6"/>
  <c r="A3924" i="6"/>
  <c r="A3925" i="6"/>
  <c r="A3926" i="6"/>
  <c r="A3927" i="6"/>
  <c r="A3928" i="6"/>
  <c r="A3929" i="6"/>
  <c r="A3930" i="6"/>
  <c r="A3931" i="6"/>
  <c r="A3932" i="6"/>
  <c r="A3933" i="6"/>
  <c r="A3934" i="6"/>
  <c r="A3935" i="6"/>
  <c r="A3936" i="6"/>
  <c r="A3937" i="6"/>
  <c r="A3938" i="6"/>
  <c r="A3939" i="6"/>
  <c r="A3940" i="6"/>
  <c r="A3941" i="6"/>
  <c r="A3942" i="6"/>
  <c r="A3943" i="6"/>
  <c r="A3944" i="6"/>
  <c r="A3945" i="6"/>
  <c r="A3946" i="6"/>
  <c r="A3947" i="6"/>
  <c r="A3948" i="6"/>
  <c r="A3949" i="6"/>
  <c r="A3950" i="6"/>
  <c r="A3951" i="6"/>
  <c r="A3952" i="6"/>
  <c r="A3953" i="6"/>
  <c r="A3954" i="6"/>
  <c r="A3955" i="6"/>
  <c r="A3956" i="6"/>
  <c r="A3957" i="6"/>
  <c r="A3958" i="6"/>
  <c r="A3959" i="6"/>
  <c r="A3960" i="6"/>
  <c r="A3961" i="6"/>
  <c r="A3962" i="6"/>
  <c r="A3963" i="6"/>
  <c r="A3964" i="6"/>
  <c r="A3965" i="6"/>
  <c r="A3966" i="6"/>
  <c r="A3967" i="6"/>
  <c r="A3968" i="6"/>
  <c r="A3969" i="6"/>
  <c r="A3970" i="6"/>
  <c r="A3971" i="6"/>
  <c r="A3972" i="6"/>
  <c r="A3973" i="6"/>
  <c r="A3974" i="6"/>
  <c r="A3975" i="6"/>
  <c r="A3976" i="6"/>
  <c r="A3977" i="6"/>
  <c r="A3978" i="6"/>
  <c r="A3979" i="6"/>
  <c r="A3980" i="6"/>
  <c r="A3981" i="6"/>
  <c r="A3982" i="6"/>
  <c r="A3983" i="6"/>
  <c r="A3984" i="6"/>
  <c r="A3985" i="6"/>
  <c r="A3986" i="6"/>
  <c r="A3987" i="6"/>
  <c r="A3988" i="6"/>
  <c r="A3989" i="6"/>
  <c r="A3990" i="6"/>
  <c r="A3991" i="6"/>
  <c r="A3992" i="6"/>
  <c r="A3993" i="6"/>
  <c r="A3994" i="6"/>
  <c r="A3995" i="6"/>
  <c r="A3996" i="6"/>
  <c r="A3997" i="6"/>
  <c r="A3998" i="6"/>
  <c r="A3999" i="6"/>
  <c r="A4000" i="6"/>
  <c r="A4001" i="6"/>
  <c r="A4002" i="6"/>
  <c r="A4003" i="6"/>
  <c r="A4004" i="6"/>
  <c r="A4005" i="6"/>
  <c r="A4006" i="6"/>
  <c r="A4007" i="6"/>
  <c r="A4008" i="6"/>
  <c r="A4009" i="6"/>
  <c r="A4010" i="6"/>
  <c r="A4011" i="6"/>
  <c r="A4012" i="6"/>
  <c r="A4013" i="6"/>
  <c r="A4014" i="6"/>
  <c r="A4015" i="6"/>
  <c r="A4016" i="6"/>
  <c r="A4017" i="6"/>
  <c r="A4018" i="6"/>
  <c r="A4019" i="6"/>
  <c r="A4020" i="6"/>
  <c r="A4021" i="6"/>
  <c r="A4022" i="6"/>
  <c r="A4023" i="6"/>
  <c r="A4024" i="6"/>
  <c r="A4025" i="6"/>
  <c r="A4026" i="6"/>
  <c r="A4027" i="6"/>
  <c r="A4028" i="6"/>
  <c r="A4029" i="6"/>
  <c r="A4030" i="6"/>
  <c r="A4031" i="6"/>
  <c r="A4032" i="6"/>
  <c r="A4033" i="6"/>
  <c r="A4034" i="6"/>
  <c r="A4035" i="6"/>
  <c r="A4036" i="6"/>
  <c r="A4037" i="6"/>
  <c r="A4038" i="6"/>
  <c r="A4039" i="6"/>
  <c r="A4040" i="6"/>
  <c r="A4041" i="6"/>
  <c r="A4042" i="6"/>
  <c r="A4043" i="6"/>
  <c r="A4044" i="6"/>
  <c r="A4045" i="6"/>
  <c r="A4046" i="6"/>
  <c r="A4047" i="6"/>
  <c r="A4048" i="6"/>
  <c r="A4049" i="6"/>
  <c r="A4050" i="6"/>
  <c r="A4051" i="6"/>
  <c r="A4052" i="6"/>
  <c r="A4053" i="6"/>
  <c r="A4054" i="6"/>
  <c r="A4055" i="6"/>
  <c r="A4056" i="6"/>
  <c r="A4057" i="6"/>
  <c r="A4058" i="6"/>
  <c r="A4059" i="6"/>
  <c r="A4060" i="6"/>
  <c r="A4061" i="6"/>
  <c r="A4062" i="6"/>
  <c r="A4063" i="6"/>
  <c r="A4064" i="6"/>
  <c r="A4065" i="6"/>
  <c r="A4066" i="6"/>
  <c r="A4067" i="6"/>
  <c r="A4068" i="6"/>
  <c r="A4069" i="6"/>
  <c r="A4070" i="6"/>
  <c r="A4071" i="6"/>
  <c r="A4072" i="6"/>
  <c r="A4073" i="6"/>
  <c r="A4074" i="6"/>
  <c r="A4075" i="6"/>
  <c r="A4076" i="6"/>
  <c r="A4077" i="6"/>
  <c r="A4078" i="6"/>
  <c r="A4079" i="6"/>
  <c r="A4080" i="6"/>
  <c r="A4081" i="6"/>
  <c r="A4082" i="6"/>
  <c r="A4083" i="6"/>
  <c r="A4084" i="6"/>
  <c r="A4085" i="6"/>
  <c r="A4086" i="6"/>
  <c r="A4087" i="6"/>
  <c r="A4088" i="6"/>
  <c r="A4089" i="6"/>
  <c r="A4090" i="6"/>
  <c r="A4091" i="6"/>
  <c r="A4092" i="6"/>
  <c r="A4093" i="6"/>
  <c r="A4094" i="6"/>
  <c r="A4095" i="6"/>
  <c r="A4096" i="6"/>
  <c r="A4097" i="6"/>
  <c r="A4098" i="6"/>
  <c r="A4099" i="6"/>
  <c r="A4100" i="6"/>
  <c r="A4101" i="6"/>
  <c r="A4102" i="6"/>
  <c r="A4103" i="6"/>
  <c r="A4104" i="6"/>
  <c r="A4105" i="6"/>
  <c r="A4106" i="6"/>
  <c r="A4107" i="6"/>
  <c r="A4108" i="6"/>
  <c r="A4109" i="6"/>
  <c r="A4110" i="6"/>
  <c r="A4111" i="6"/>
  <c r="A4112" i="6"/>
  <c r="A4113" i="6"/>
  <c r="A4114" i="6"/>
  <c r="A4115" i="6"/>
  <c r="A4116" i="6"/>
  <c r="A4117" i="6"/>
  <c r="A4118" i="6"/>
  <c r="A4119" i="6"/>
  <c r="A4120" i="6"/>
  <c r="A4121" i="6"/>
  <c r="A4122" i="6"/>
  <c r="A4123" i="6"/>
  <c r="A4124" i="6"/>
  <c r="A4125" i="6"/>
  <c r="A4126" i="6"/>
  <c r="A4127" i="6"/>
  <c r="A4128" i="6"/>
  <c r="A4129" i="6"/>
  <c r="A4130" i="6"/>
  <c r="A4131" i="6"/>
  <c r="A4132" i="6"/>
  <c r="A4133" i="6"/>
  <c r="A4134" i="6"/>
  <c r="A4135" i="6"/>
  <c r="A4136" i="6"/>
  <c r="A4137" i="6"/>
  <c r="A4138" i="6"/>
  <c r="A4139" i="6"/>
  <c r="A4140" i="6"/>
  <c r="A4141" i="6"/>
  <c r="A4142" i="6"/>
  <c r="A4143" i="6"/>
  <c r="A4144" i="6"/>
  <c r="A4145" i="6"/>
  <c r="A4146" i="6"/>
  <c r="A4147" i="6"/>
  <c r="A4148" i="6"/>
  <c r="A4149" i="6"/>
  <c r="A4150" i="6"/>
  <c r="A4151" i="6"/>
  <c r="A4152" i="6"/>
  <c r="A4153" i="6"/>
  <c r="A4154" i="6"/>
  <c r="A4155" i="6"/>
  <c r="A4156" i="6"/>
  <c r="A4157" i="6"/>
  <c r="A4158" i="6"/>
  <c r="A4159" i="6"/>
  <c r="A4160" i="6"/>
  <c r="A4161" i="6"/>
  <c r="A4162" i="6"/>
  <c r="A4163" i="6"/>
  <c r="A4164" i="6"/>
  <c r="A4165" i="6"/>
  <c r="A4166" i="6"/>
  <c r="A4167" i="6"/>
  <c r="A4168" i="6"/>
  <c r="A4169" i="6"/>
  <c r="A4170" i="6"/>
  <c r="A4171" i="6"/>
  <c r="A4172" i="6"/>
  <c r="A4173" i="6"/>
  <c r="A4174" i="6"/>
  <c r="A4175" i="6"/>
  <c r="A4176" i="6"/>
  <c r="A4177" i="6"/>
  <c r="A4178" i="6"/>
  <c r="A4179" i="6"/>
  <c r="A4180" i="6"/>
  <c r="A4181" i="6"/>
  <c r="A4182" i="6"/>
  <c r="A4183" i="6"/>
  <c r="A4184" i="6"/>
  <c r="A4185" i="6"/>
  <c r="A4186" i="6"/>
  <c r="A4187" i="6"/>
  <c r="A4188" i="6"/>
  <c r="A4189" i="6"/>
  <c r="A4190" i="6"/>
  <c r="A4191" i="6"/>
  <c r="A4192" i="6"/>
  <c r="A4193" i="6"/>
  <c r="A4194" i="6"/>
  <c r="A4195" i="6"/>
  <c r="A4196" i="6"/>
  <c r="A4197" i="6"/>
  <c r="A4198" i="6"/>
  <c r="A4199" i="6"/>
  <c r="A4200" i="6"/>
  <c r="A4201" i="6"/>
  <c r="A4202" i="6"/>
  <c r="A4203" i="6"/>
  <c r="A4204" i="6"/>
  <c r="A4205" i="6"/>
  <c r="A4206" i="6"/>
  <c r="A4207" i="6"/>
  <c r="A4208" i="6"/>
  <c r="A4209" i="6"/>
  <c r="A4210" i="6"/>
  <c r="A4211" i="6"/>
  <c r="A4212" i="6"/>
  <c r="A4213" i="6"/>
  <c r="A4214" i="6"/>
  <c r="A4215" i="6"/>
  <c r="A4216" i="6"/>
  <c r="A4217" i="6"/>
  <c r="A4218" i="6"/>
  <c r="A4219" i="6"/>
  <c r="A4220" i="6"/>
  <c r="A4221" i="6"/>
  <c r="A4222" i="6"/>
  <c r="A4223" i="6"/>
  <c r="A4224" i="6"/>
  <c r="A4225" i="6"/>
  <c r="A4226" i="6"/>
  <c r="A4227" i="6"/>
  <c r="A4228" i="6"/>
  <c r="A4229" i="6"/>
  <c r="A4230" i="6"/>
  <c r="A4231" i="6"/>
  <c r="A4232" i="6"/>
  <c r="A4233" i="6"/>
  <c r="A4234" i="6"/>
  <c r="A4235" i="6"/>
  <c r="A4236" i="6"/>
  <c r="A4237" i="6"/>
  <c r="A4238" i="6"/>
  <c r="A4239" i="6"/>
  <c r="A4240" i="6"/>
  <c r="A4241" i="6"/>
  <c r="A4242" i="6"/>
  <c r="A4243" i="6"/>
  <c r="A4244" i="6"/>
  <c r="A4245" i="6"/>
  <c r="A4246" i="6"/>
  <c r="A4247" i="6"/>
  <c r="A4248" i="6"/>
  <c r="A4249" i="6"/>
  <c r="A4250" i="6"/>
  <c r="A4251" i="6"/>
  <c r="A4252" i="6"/>
  <c r="A4253" i="6"/>
  <c r="A4254" i="6"/>
  <c r="A4255" i="6"/>
  <c r="A4256" i="6"/>
  <c r="A4257" i="6"/>
  <c r="A4258" i="6"/>
  <c r="A4259" i="6"/>
  <c r="A4260" i="6"/>
  <c r="A4261" i="6"/>
  <c r="A4262" i="6"/>
  <c r="A4263" i="6"/>
  <c r="A4264" i="6"/>
  <c r="A4265" i="6"/>
  <c r="A4266" i="6"/>
  <c r="A4267" i="6"/>
  <c r="A4268" i="6"/>
  <c r="A4269" i="6"/>
  <c r="A4270" i="6"/>
  <c r="A4271" i="6"/>
  <c r="A4272" i="6"/>
  <c r="A4273" i="6"/>
  <c r="A4274" i="6"/>
  <c r="A4275" i="6"/>
  <c r="A4276" i="6"/>
  <c r="A4277" i="6"/>
  <c r="A4278" i="6"/>
  <c r="A4279" i="6"/>
  <c r="A4280" i="6"/>
  <c r="A4281" i="6"/>
  <c r="A4282" i="6"/>
  <c r="A4283" i="6"/>
  <c r="A4284" i="6"/>
  <c r="A4285" i="6"/>
  <c r="A4286" i="6"/>
  <c r="A4287" i="6"/>
  <c r="A4288" i="6"/>
  <c r="A4289" i="6"/>
  <c r="A4290" i="6"/>
  <c r="A4291" i="6"/>
  <c r="A4292" i="6"/>
  <c r="A4293" i="6"/>
  <c r="A4294" i="6"/>
  <c r="A4295" i="6"/>
  <c r="A4296" i="6"/>
  <c r="A4297" i="6"/>
  <c r="A4298" i="6"/>
  <c r="A4299" i="6"/>
  <c r="A4300" i="6"/>
  <c r="A4301" i="6"/>
  <c r="A4302" i="6"/>
  <c r="A4303" i="6"/>
  <c r="A4304" i="6"/>
  <c r="A4305" i="6"/>
  <c r="A4306" i="6"/>
  <c r="A4307" i="6"/>
  <c r="A4308" i="6"/>
  <c r="A4309" i="6"/>
  <c r="A4310" i="6"/>
  <c r="A4311" i="6"/>
  <c r="A4312" i="6"/>
  <c r="A4313" i="6"/>
  <c r="A4314" i="6"/>
  <c r="A4315" i="6"/>
  <c r="A4316" i="6"/>
  <c r="A4317" i="6"/>
  <c r="A4318" i="6"/>
  <c r="A4319" i="6"/>
  <c r="A4320" i="6"/>
  <c r="A4321" i="6"/>
  <c r="A4322" i="6"/>
  <c r="A4323" i="6"/>
  <c r="A4324" i="6"/>
  <c r="A4325" i="6"/>
  <c r="A4326" i="6"/>
  <c r="A4327" i="6"/>
  <c r="A4328" i="6"/>
  <c r="A4329" i="6"/>
  <c r="A4330" i="6"/>
  <c r="A4331" i="6"/>
  <c r="A4332" i="6"/>
  <c r="A4333" i="6"/>
  <c r="A4334" i="6"/>
  <c r="A4335" i="6"/>
  <c r="A4336" i="6"/>
  <c r="A4337" i="6"/>
  <c r="A4338" i="6"/>
  <c r="A4339" i="6"/>
  <c r="A4340" i="6"/>
  <c r="A4341" i="6"/>
  <c r="A4342" i="6"/>
  <c r="A4343" i="6"/>
  <c r="A4344" i="6"/>
  <c r="A4345" i="6"/>
  <c r="A4346" i="6"/>
  <c r="A4347" i="6"/>
  <c r="A4348" i="6"/>
  <c r="A4349" i="6"/>
  <c r="A4350" i="6"/>
  <c r="A4351" i="6"/>
  <c r="A4352" i="6"/>
  <c r="A4353" i="6"/>
  <c r="A4354" i="6"/>
  <c r="A4355" i="6"/>
  <c r="A4356" i="6"/>
  <c r="A4357" i="6"/>
  <c r="A4358" i="6"/>
  <c r="A4359" i="6"/>
  <c r="A4360" i="6"/>
  <c r="A4361" i="6"/>
  <c r="A4362" i="6"/>
  <c r="A4363" i="6"/>
  <c r="A4364" i="6"/>
  <c r="A4365" i="6"/>
  <c r="A4366" i="6"/>
  <c r="A4367" i="6"/>
  <c r="A4368" i="6"/>
  <c r="A4369" i="6"/>
  <c r="A4370" i="6"/>
  <c r="A4371" i="6"/>
  <c r="A4372" i="6"/>
  <c r="A4373" i="6"/>
  <c r="A4374" i="6"/>
  <c r="A4375" i="6"/>
  <c r="A4376" i="6"/>
  <c r="A4377" i="6"/>
  <c r="A4378" i="6"/>
  <c r="A4379" i="6"/>
  <c r="A4380" i="6"/>
  <c r="A4381" i="6"/>
  <c r="A4382" i="6"/>
  <c r="A4383" i="6"/>
  <c r="A4384" i="6"/>
  <c r="A4385" i="6"/>
  <c r="A4386" i="6"/>
  <c r="A4387" i="6"/>
  <c r="A4388" i="6"/>
  <c r="A4389" i="6"/>
  <c r="A4390" i="6"/>
  <c r="A4391" i="6"/>
  <c r="A4392" i="6"/>
  <c r="A4393" i="6"/>
  <c r="A4394" i="6"/>
  <c r="A4395" i="6"/>
  <c r="A4396" i="6"/>
  <c r="A4397" i="6"/>
  <c r="A4398" i="6"/>
  <c r="A4399" i="6"/>
  <c r="A4400" i="6"/>
  <c r="A4401" i="6"/>
  <c r="A4402" i="6"/>
  <c r="A4403" i="6"/>
  <c r="A4404" i="6"/>
  <c r="A4405" i="6"/>
  <c r="A4406" i="6"/>
  <c r="A4407" i="6"/>
  <c r="A4408" i="6"/>
  <c r="A4409" i="6"/>
  <c r="A4410" i="6"/>
  <c r="A4411" i="6"/>
  <c r="A4412" i="6"/>
  <c r="A4413" i="6"/>
  <c r="A4414" i="6"/>
  <c r="A4415" i="6"/>
  <c r="A4416" i="6"/>
  <c r="A4417" i="6"/>
  <c r="A4418" i="6"/>
  <c r="A4419" i="6"/>
  <c r="A4420" i="6"/>
  <c r="A4421" i="6"/>
  <c r="A4422" i="6"/>
  <c r="A4423" i="6"/>
  <c r="A4424" i="6"/>
  <c r="A4425" i="6"/>
  <c r="A4426" i="6"/>
  <c r="A4427" i="6"/>
  <c r="A4428" i="6"/>
  <c r="A4429" i="6"/>
  <c r="A4430" i="6"/>
  <c r="A4431" i="6"/>
  <c r="A4432" i="6"/>
  <c r="A4433" i="6"/>
  <c r="A4434" i="6"/>
  <c r="A4435" i="6"/>
  <c r="A4436" i="6"/>
  <c r="A4437" i="6"/>
  <c r="A4438" i="6"/>
  <c r="A4439" i="6"/>
  <c r="A4440" i="6"/>
  <c r="A4441" i="6"/>
  <c r="A4442" i="6"/>
  <c r="A4443" i="6"/>
  <c r="A4444" i="6"/>
  <c r="A4445" i="6"/>
  <c r="A4446" i="6"/>
  <c r="A4447" i="6"/>
  <c r="A4448" i="6"/>
  <c r="A4449" i="6"/>
  <c r="A4450" i="6"/>
  <c r="A4451" i="6"/>
  <c r="A4452" i="6"/>
  <c r="A4453" i="6"/>
  <c r="A4454" i="6"/>
  <c r="A4455" i="6"/>
  <c r="A4456" i="6"/>
  <c r="A4457" i="6"/>
  <c r="A4458" i="6"/>
  <c r="A4459" i="6"/>
  <c r="A4460" i="6"/>
  <c r="A4461" i="6"/>
  <c r="A4462" i="6"/>
  <c r="A4463" i="6"/>
  <c r="A4464" i="6"/>
  <c r="A4465" i="6"/>
  <c r="A4466" i="6"/>
  <c r="A4467" i="6"/>
  <c r="A4468" i="6"/>
  <c r="A4469" i="6"/>
  <c r="A4470" i="6"/>
  <c r="A4471" i="6"/>
  <c r="A4472" i="6"/>
  <c r="A4473" i="6"/>
  <c r="A4474" i="6"/>
  <c r="A4475" i="6"/>
  <c r="A4476" i="6"/>
  <c r="A4477" i="6"/>
  <c r="A4478" i="6"/>
  <c r="A4479" i="6"/>
  <c r="A4480" i="6"/>
  <c r="A4481" i="6"/>
  <c r="A4482" i="6"/>
  <c r="A4483" i="6"/>
  <c r="A4484" i="6"/>
  <c r="A4485" i="6"/>
  <c r="A4486" i="6"/>
  <c r="A4487" i="6"/>
  <c r="A4488" i="6"/>
  <c r="A4489" i="6"/>
  <c r="A4490" i="6"/>
  <c r="A4491" i="6"/>
  <c r="A4492" i="6"/>
  <c r="A4493" i="6"/>
  <c r="A4494" i="6"/>
  <c r="A4495" i="6"/>
  <c r="A4496" i="6"/>
  <c r="A4497" i="6"/>
  <c r="A4498" i="6"/>
  <c r="A4499" i="6"/>
  <c r="A4500" i="6"/>
  <c r="A4501" i="6"/>
  <c r="A4502" i="6"/>
  <c r="A4503" i="6"/>
  <c r="A4504" i="6"/>
  <c r="A4505" i="6"/>
  <c r="A4506" i="6"/>
  <c r="A4507" i="6"/>
  <c r="A4508" i="6"/>
  <c r="A4509" i="6"/>
  <c r="A4510" i="6"/>
  <c r="A4511" i="6"/>
  <c r="A4512" i="6"/>
  <c r="A4513" i="6"/>
  <c r="A4514" i="6"/>
  <c r="A4515" i="6"/>
  <c r="A4516" i="6"/>
  <c r="A4517" i="6"/>
  <c r="A4518" i="6"/>
  <c r="A4519" i="6"/>
  <c r="A4520" i="6"/>
  <c r="A4521" i="6"/>
  <c r="A4522" i="6"/>
  <c r="A4523" i="6"/>
  <c r="A4524" i="6"/>
  <c r="A4525" i="6"/>
  <c r="A4526" i="6"/>
  <c r="A4527" i="6"/>
  <c r="A4528" i="6"/>
  <c r="A4529" i="6"/>
  <c r="A4530" i="6"/>
  <c r="A4531" i="6"/>
  <c r="A4532" i="6"/>
  <c r="A4533" i="6"/>
  <c r="A4534" i="6"/>
  <c r="A4535" i="6"/>
  <c r="A4536" i="6"/>
  <c r="A4537" i="6"/>
  <c r="A4538" i="6"/>
  <c r="A4539" i="6"/>
  <c r="A4540" i="6"/>
  <c r="A4541" i="6"/>
  <c r="A4542" i="6"/>
  <c r="A4543" i="6"/>
  <c r="A4544" i="6"/>
  <c r="A4545" i="6"/>
  <c r="A4546" i="6"/>
  <c r="A4547" i="6"/>
  <c r="A4548" i="6"/>
  <c r="A4549" i="6"/>
  <c r="A4550" i="6"/>
  <c r="A4551" i="6"/>
  <c r="A4552" i="6"/>
  <c r="A4553" i="6"/>
  <c r="A4554" i="6"/>
  <c r="A4555" i="6"/>
  <c r="A4556" i="6"/>
  <c r="A4557" i="6"/>
  <c r="A4558" i="6"/>
  <c r="A4559" i="6"/>
  <c r="A4560" i="6"/>
  <c r="A4561" i="6"/>
  <c r="A4562" i="6"/>
  <c r="A4563" i="6"/>
  <c r="A4564" i="6"/>
  <c r="A4565" i="6"/>
  <c r="A4566" i="6"/>
  <c r="A4567" i="6"/>
  <c r="A4568" i="6"/>
  <c r="A4569" i="6"/>
  <c r="A4570" i="6"/>
  <c r="A4571" i="6"/>
  <c r="A4572" i="6"/>
  <c r="A4573" i="6"/>
  <c r="A4574" i="6"/>
  <c r="A4575" i="6"/>
  <c r="A4576" i="6"/>
  <c r="A4577" i="6"/>
  <c r="A4578" i="6"/>
  <c r="A4579" i="6"/>
  <c r="A4580" i="6"/>
  <c r="A4581" i="6"/>
  <c r="A4582" i="6"/>
  <c r="A4583" i="6"/>
  <c r="A4584" i="6"/>
  <c r="A4585" i="6"/>
  <c r="A4586" i="6"/>
  <c r="A4587" i="6"/>
  <c r="A4588" i="6"/>
  <c r="A4589" i="6"/>
  <c r="A4590" i="6"/>
  <c r="A4591" i="6"/>
  <c r="A4592" i="6"/>
  <c r="A4593" i="6"/>
  <c r="A4594" i="6"/>
  <c r="A4595" i="6"/>
  <c r="A4596" i="6"/>
  <c r="A4597" i="6"/>
  <c r="A4598" i="6"/>
  <c r="A4599" i="6"/>
  <c r="A4600" i="6"/>
  <c r="A4601" i="6"/>
  <c r="A4602" i="6"/>
  <c r="A4603" i="6"/>
  <c r="A4604" i="6"/>
  <c r="A4605" i="6"/>
  <c r="A4606" i="6"/>
  <c r="A4607" i="6"/>
  <c r="A4608" i="6"/>
  <c r="A4609" i="6"/>
  <c r="A4610" i="6"/>
  <c r="A4611" i="6"/>
  <c r="A4612" i="6"/>
  <c r="A4613" i="6"/>
  <c r="A4614" i="6"/>
  <c r="A4615" i="6"/>
  <c r="A4616" i="6"/>
  <c r="A4617" i="6"/>
  <c r="A4618" i="6"/>
  <c r="A4619" i="6"/>
  <c r="A4620" i="6"/>
  <c r="A4621" i="6"/>
  <c r="A4622" i="6"/>
  <c r="A4623" i="6"/>
  <c r="A4624" i="6"/>
  <c r="A4625" i="6"/>
  <c r="A4626" i="6"/>
  <c r="A4627" i="6"/>
  <c r="A4628" i="6"/>
  <c r="A4629" i="6"/>
  <c r="A4630" i="6"/>
  <c r="A4631" i="6"/>
  <c r="A4632" i="6"/>
  <c r="A4633" i="6"/>
  <c r="A4634" i="6"/>
  <c r="A4635" i="6"/>
  <c r="A4636" i="6"/>
  <c r="A4637" i="6"/>
  <c r="A4638" i="6"/>
  <c r="A4639" i="6"/>
  <c r="A4640" i="6"/>
  <c r="A4641" i="6"/>
  <c r="A4642" i="6"/>
  <c r="A4643" i="6"/>
  <c r="A4644" i="6"/>
  <c r="A4645" i="6"/>
  <c r="A4646" i="6"/>
  <c r="A4647" i="6"/>
  <c r="A4648" i="6"/>
  <c r="A4649" i="6"/>
  <c r="A4650" i="6"/>
  <c r="A4651" i="6"/>
  <c r="A4652" i="6"/>
  <c r="A4653" i="6"/>
  <c r="A4654" i="6"/>
  <c r="A4655" i="6"/>
  <c r="A4656" i="6"/>
  <c r="A4657" i="6"/>
  <c r="A4658" i="6"/>
  <c r="A4659" i="6"/>
  <c r="A4660" i="6"/>
  <c r="A4661" i="6"/>
  <c r="A4662" i="6"/>
  <c r="A4663" i="6"/>
  <c r="A4664" i="6"/>
  <c r="A4665" i="6"/>
  <c r="A4666" i="6"/>
  <c r="A4667" i="6"/>
  <c r="A4668" i="6"/>
  <c r="A4669" i="6"/>
  <c r="A4670" i="6"/>
  <c r="A4671" i="6"/>
  <c r="A4672" i="6"/>
  <c r="A4673" i="6"/>
  <c r="A4674" i="6"/>
  <c r="A4675" i="6"/>
  <c r="A4676" i="6"/>
  <c r="A4677" i="6"/>
  <c r="A4678" i="6"/>
  <c r="A4679" i="6"/>
  <c r="A4680" i="6"/>
  <c r="A4681" i="6"/>
  <c r="A4682" i="6"/>
  <c r="A4683" i="6"/>
  <c r="A4684" i="6"/>
  <c r="A4685" i="6"/>
  <c r="A4686" i="6"/>
  <c r="A4687" i="6"/>
  <c r="A4688" i="6"/>
  <c r="A4689" i="6"/>
  <c r="A4690" i="6"/>
  <c r="A4691" i="6"/>
  <c r="A4692" i="6"/>
  <c r="A4693" i="6"/>
  <c r="A4694" i="6"/>
  <c r="A4695" i="6"/>
  <c r="A4696" i="6"/>
  <c r="A4697" i="6"/>
  <c r="A4698" i="6"/>
  <c r="A4699" i="6"/>
  <c r="A4700" i="6"/>
  <c r="A4701" i="6"/>
  <c r="A4702" i="6"/>
  <c r="A4703" i="6"/>
  <c r="A4704" i="6"/>
  <c r="A4705" i="6"/>
  <c r="A4706" i="6"/>
  <c r="A4707" i="6"/>
  <c r="A4708" i="6"/>
  <c r="A4709" i="6"/>
  <c r="A4710" i="6"/>
  <c r="A4711" i="6"/>
  <c r="A4712" i="6"/>
  <c r="A4713" i="6"/>
  <c r="A4714" i="6"/>
  <c r="A4715" i="6"/>
  <c r="A4716" i="6"/>
  <c r="A4717" i="6"/>
  <c r="A4718" i="6"/>
  <c r="A4719" i="6"/>
  <c r="A4720" i="6"/>
  <c r="A4721" i="6"/>
  <c r="A4722" i="6"/>
  <c r="A4723" i="6"/>
  <c r="A4724" i="6"/>
  <c r="A4725" i="6"/>
  <c r="A4726" i="6"/>
  <c r="A4727" i="6"/>
  <c r="A4728" i="6"/>
  <c r="A4729" i="6"/>
  <c r="A4730" i="6"/>
  <c r="A4731" i="6"/>
  <c r="A4732" i="6"/>
  <c r="A4733" i="6"/>
  <c r="A4734" i="6"/>
  <c r="A4735" i="6"/>
  <c r="A4736" i="6"/>
  <c r="A4737" i="6"/>
  <c r="A4738" i="6"/>
  <c r="A4739" i="6"/>
  <c r="A4740" i="6"/>
  <c r="A4741" i="6"/>
  <c r="A4742" i="6"/>
  <c r="A4743" i="6"/>
  <c r="A4744" i="6"/>
  <c r="A4745" i="6"/>
  <c r="A4746" i="6"/>
  <c r="A4747" i="6"/>
  <c r="A4748" i="6"/>
  <c r="A4749" i="6"/>
  <c r="A4750" i="6"/>
  <c r="A4751" i="6"/>
  <c r="A4752" i="6"/>
  <c r="A4753" i="6"/>
  <c r="A4754" i="6"/>
  <c r="A4755" i="6"/>
  <c r="A4756" i="6"/>
  <c r="A4757" i="6"/>
  <c r="A4758" i="6"/>
  <c r="A4759" i="6"/>
  <c r="A4760" i="6"/>
  <c r="A4761" i="6"/>
  <c r="A4762" i="6"/>
  <c r="A4763" i="6"/>
  <c r="A4764" i="6"/>
  <c r="A4765" i="6"/>
  <c r="A4766" i="6"/>
  <c r="A4767" i="6"/>
  <c r="A4768" i="6"/>
  <c r="A4769" i="6"/>
  <c r="A4770" i="6"/>
  <c r="A4771" i="6"/>
  <c r="A4772" i="6"/>
  <c r="A4773" i="6"/>
  <c r="A4774" i="6"/>
  <c r="A4775" i="6"/>
  <c r="A4776" i="6"/>
  <c r="A4777" i="6"/>
  <c r="A4778" i="6"/>
  <c r="A4779" i="6"/>
  <c r="A4780" i="6"/>
  <c r="A4781" i="6"/>
  <c r="A4782" i="6"/>
  <c r="A4783" i="6"/>
  <c r="A4784" i="6"/>
  <c r="A4785" i="6"/>
  <c r="A4786" i="6"/>
  <c r="A4787" i="6"/>
  <c r="A4788" i="6"/>
  <c r="A4789" i="6"/>
  <c r="A4790" i="6"/>
  <c r="A4791" i="6"/>
  <c r="A4792" i="6"/>
  <c r="A4793" i="6"/>
  <c r="A4794" i="6"/>
  <c r="A4795" i="6"/>
  <c r="A4796" i="6"/>
  <c r="A4797" i="6"/>
  <c r="A4798" i="6"/>
  <c r="A4799" i="6"/>
  <c r="A4800" i="6"/>
  <c r="A4801" i="6"/>
  <c r="A4802" i="6"/>
  <c r="A4803" i="6"/>
  <c r="A4804" i="6"/>
  <c r="A4805" i="6"/>
  <c r="A4806" i="6"/>
  <c r="A4807" i="6"/>
  <c r="A4808" i="6"/>
  <c r="A4809" i="6"/>
  <c r="A4810" i="6"/>
  <c r="A4811" i="6"/>
  <c r="A4812" i="6"/>
  <c r="A4813" i="6"/>
  <c r="A4814" i="6"/>
  <c r="A4815" i="6"/>
  <c r="A4816" i="6"/>
  <c r="A4817" i="6"/>
  <c r="A4818" i="6"/>
  <c r="A4819" i="6"/>
  <c r="A4820" i="6"/>
  <c r="A4821" i="6"/>
  <c r="A4822" i="6"/>
  <c r="A4823" i="6"/>
  <c r="A4824" i="6"/>
  <c r="A4825" i="6"/>
  <c r="A4826" i="6"/>
  <c r="A4827" i="6"/>
  <c r="A4828" i="6"/>
  <c r="A4829" i="6"/>
  <c r="A4830" i="6"/>
  <c r="A4831" i="6"/>
  <c r="A4832" i="6"/>
  <c r="A4833" i="6"/>
  <c r="A4834" i="6"/>
  <c r="A4835" i="6"/>
  <c r="A4836" i="6"/>
  <c r="A4837" i="6"/>
  <c r="A4838" i="6"/>
  <c r="A4839" i="6"/>
  <c r="A4840" i="6"/>
  <c r="A4841" i="6"/>
  <c r="A4842" i="6"/>
  <c r="A4843" i="6"/>
  <c r="A4844" i="6"/>
  <c r="A4845" i="6"/>
  <c r="A4846" i="6"/>
  <c r="A4847" i="6"/>
  <c r="A4848" i="6"/>
  <c r="A4849" i="6"/>
  <c r="A4850" i="6"/>
  <c r="A4851" i="6"/>
  <c r="A4852" i="6"/>
  <c r="A4853" i="6"/>
  <c r="A4854" i="6"/>
  <c r="A4855" i="6"/>
  <c r="A4856" i="6"/>
  <c r="A4857" i="6"/>
  <c r="A4858" i="6"/>
  <c r="A4859" i="6"/>
  <c r="G28" i="14" l="1"/>
  <c r="G27" i="14"/>
  <c r="G26" i="14"/>
  <c r="B27" i="14"/>
  <c r="B24" i="14"/>
  <c r="E20" i="14"/>
  <c r="E19" i="14"/>
  <c r="F6" i="14"/>
  <c r="D6" i="14"/>
  <c r="D3" i="14"/>
  <c r="I3" i="13"/>
  <c r="G3" i="13"/>
  <c r="I23" i="10" l="1"/>
  <c r="L23" i="10"/>
  <c r="I22" i="10"/>
  <c r="L22" i="10" s="1"/>
  <c r="A11" i="9"/>
  <c r="A23" i="9"/>
  <c r="A35" i="9"/>
  <c r="A47" i="9"/>
  <c r="A59" i="9"/>
  <c r="A71" i="9"/>
  <c r="A83" i="9"/>
  <c r="A95" i="9"/>
  <c r="K109" i="9" s="1"/>
  <c r="A107" i="9"/>
  <c r="A119" i="9"/>
  <c r="A131" i="9"/>
  <c r="A143" i="9"/>
  <c r="A155" i="9"/>
  <c r="A167" i="9"/>
  <c r="A179" i="9"/>
  <c r="D169" i="10"/>
  <c r="D168" i="10"/>
  <c r="D167" i="10"/>
  <c r="D166" i="10"/>
  <c r="D165" i="10"/>
  <c r="K163" i="10"/>
  <c r="F163" i="10"/>
  <c r="A163" i="10"/>
  <c r="F162" i="10"/>
  <c r="D159" i="10"/>
  <c r="D158" i="10"/>
  <c r="D157" i="10"/>
  <c r="D156" i="10"/>
  <c r="D155" i="10"/>
  <c r="K153" i="10"/>
  <c r="F153" i="10"/>
  <c r="L161" i="10" s="1"/>
  <c r="A153" i="10"/>
  <c r="F152" i="10"/>
  <c r="D149" i="10"/>
  <c r="D148" i="10"/>
  <c r="D147" i="10"/>
  <c r="D146" i="10"/>
  <c r="D145" i="10"/>
  <c r="K143" i="10"/>
  <c r="F143" i="10"/>
  <c r="A143" i="10"/>
  <c r="F142" i="10"/>
  <c r="D139" i="10"/>
  <c r="D138" i="10"/>
  <c r="D137" i="10"/>
  <c r="D136" i="10"/>
  <c r="D135" i="10"/>
  <c r="K133" i="10"/>
  <c r="F133" i="10"/>
  <c r="L141" i="10" s="1"/>
  <c r="A133" i="10"/>
  <c r="F132" i="10"/>
  <c r="D129" i="10"/>
  <c r="D128" i="10"/>
  <c r="D127" i="10"/>
  <c r="D126" i="10"/>
  <c r="D125" i="10"/>
  <c r="K123" i="10"/>
  <c r="F123" i="10"/>
  <c r="A123" i="10"/>
  <c r="F122" i="10"/>
  <c r="D119" i="10"/>
  <c r="D118" i="10"/>
  <c r="D117" i="10"/>
  <c r="D116" i="10"/>
  <c r="D115" i="10"/>
  <c r="K113" i="10"/>
  <c r="F113" i="10"/>
  <c r="L114" i="10" s="1"/>
  <c r="A113" i="10"/>
  <c r="F112" i="10"/>
  <c r="D109" i="10"/>
  <c r="D108" i="10"/>
  <c r="D107" i="10"/>
  <c r="D106" i="10"/>
  <c r="D105" i="10"/>
  <c r="K103" i="10"/>
  <c r="F103" i="10"/>
  <c r="A103" i="10"/>
  <c r="F102" i="10"/>
  <c r="D99" i="10"/>
  <c r="D98" i="10"/>
  <c r="D97" i="10"/>
  <c r="D96" i="10"/>
  <c r="D95" i="10"/>
  <c r="K93" i="10"/>
  <c r="F93" i="10"/>
  <c r="L94" i="10" s="1"/>
  <c r="A93" i="10"/>
  <c r="F92" i="10"/>
  <c r="D89" i="10"/>
  <c r="D88" i="10"/>
  <c r="D87" i="10"/>
  <c r="D86" i="10"/>
  <c r="D85" i="10"/>
  <c r="K83" i="10"/>
  <c r="F83" i="10"/>
  <c r="L84" i="10" s="1"/>
  <c r="A83" i="10"/>
  <c r="F82" i="10"/>
  <c r="D79" i="10"/>
  <c r="D78" i="10"/>
  <c r="D77" i="10"/>
  <c r="D76" i="10"/>
  <c r="D75" i="10"/>
  <c r="K73" i="10"/>
  <c r="F73" i="10"/>
  <c r="L81" i="10" s="1"/>
  <c r="A73" i="10"/>
  <c r="F72" i="10"/>
  <c r="D69" i="10"/>
  <c r="D68" i="10"/>
  <c r="D67" i="10"/>
  <c r="D66" i="10"/>
  <c r="D65" i="10"/>
  <c r="K63" i="10"/>
  <c r="F63" i="10"/>
  <c r="L62" i="10" s="1"/>
  <c r="A63" i="10"/>
  <c r="F62" i="10"/>
  <c r="D59" i="10"/>
  <c r="D58" i="10"/>
  <c r="D57" i="10"/>
  <c r="D56" i="10"/>
  <c r="D55" i="10"/>
  <c r="K53" i="10"/>
  <c r="F53" i="10"/>
  <c r="A53" i="10"/>
  <c r="F52" i="10"/>
  <c r="D49" i="10"/>
  <c r="D48" i="10"/>
  <c r="D47" i="10"/>
  <c r="D46" i="10"/>
  <c r="D45" i="10"/>
  <c r="K43" i="10"/>
  <c r="F43" i="10"/>
  <c r="L42" i="10" s="1"/>
  <c r="A43" i="10"/>
  <c r="F42" i="10"/>
  <c r="L40" i="10"/>
  <c r="L39" i="10"/>
  <c r="L38" i="10"/>
  <c r="L37" i="10"/>
  <c r="L36" i="10"/>
  <c r="L35" i="10"/>
  <c r="L34" i="10"/>
  <c r="L33" i="10"/>
  <c r="L32" i="10"/>
  <c r="L31" i="10"/>
  <c r="L30" i="10"/>
  <c r="L29" i="10"/>
  <c r="L28" i="10"/>
  <c r="L27" i="10"/>
  <c r="L26" i="10"/>
  <c r="I21" i="10"/>
  <c r="L21" i="10" s="1"/>
  <c r="A7" i="9"/>
  <c r="K17" i="9" s="1"/>
  <c r="A13" i="10"/>
  <c r="D15" i="10"/>
  <c r="F12" i="10"/>
  <c r="F13" i="10"/>
  <c r="L16" i="10" s="1"/>
  <c r="I8" i="10"/>
  <c r="L8" i="10" s="1"/>
  <c r="L41" i="10"/>
  <c r="L25" i="10"/>
  <c r="L24" i="10"/>
  <c r="L20" i="10"/>
  <c r="L19" i="10"/>
  <c r="L10" i="10"/>
  <c r="K13" i="10"/>
  <c r="K8" i="9"/>
  <c r="K43" i="9"/>
  <c r="K32" i="9"/>
  <c r="K12" i="9"/>
  <c r="K59" i="9"/>
  <c r="K24" i="9"/>
  <c r="K20" i="9"/>
  <c r="K174" i="9" l="1"/>
  <c r="K19" i="9"/>
  <c r="K11" i="9"/>
  <c r="J53" i="10"/>
  <c r="J133" i="10"/>
  <c r="J13" i="10"/>
  <c r="K25" i="9"/>
  <c r="J43" i="10"/>
  <c r="K110" i="9"/>
  <c r="K124" i="9"/>
  <c r="J113" i="10"/>
  <c r="K31" i="9"/>
  <c r="K172" i="9"/>
  <c r="K21" i="9"/>
  <c r="J153" i="10"/>
  <c r="K33" i="9"/>
  <c r="K63" i="9"/>
  <c r="K101" i="9"/>
  <c r="K30" i="9"/>
  <c r="K49" i="9"/>
  <c r="K13" i="9"/>
  <c r="K97" i="9"/>
  <c r="K105" i="9"/>
  <c r="K42" i="9"/>
  <c r="K39" i="9"/>
  <c r="K18" i="9"/>
  <c r="K14" i="9"/>
  <c r="K159" i="9"/>
  <c r="K88" i="9"/>
  <c r="K22" i="9"/>
  <c r="K51" i="9"/>
  <c r="K40" i="9"/>
  <c r="K27" i="9"/>
  <c r="K98" i="9"/>
  <c r="K175" i="9"/>
  <c r="K140" i="9"/>
  <c r="K122" i="9"/>
  <c r="K71" i="9"/>
  <c r="K134" i="9"/>
  <c r="K79" i="9"/>
  <c r="K95" i="9"/>
  <c r="K142" i="9"/>
  <c r="K90" i="9"/>
  <c r="K153" i="9"/>
  <c r="K87" i="9"/>
  <c r="K187" i="9"/>
  <c r="K167" i="9"/>
  <c r="K50" i="9"/>
  <c r="K141" i="9"/>
  <c r="K75" i="9"/>
  <c r="K94" i="9"/>
  <c r="K128" i="9"/>
  <c r="K125" i="9"/>
  <c r="K72" i="9"/>
  <c r="K112" i="9"/>
  <c r="K77" i="9"/>
  <c r="K76" i="9"/>
  <c r="K107" i="9"/>
  <c r="K115" i="9"/>
  <c r="K83" i="9"/>
  <c r="K26" i="9"/>
  <c r="K136" i="9"/>
  <c r="K47" i="9"/>
  <c r="K179" i="9"/>
  <c r="K126" i="9"/>
  <c r="K36" i="9"/>
  <c r="K164" i="9"/>
  <c r="K155" i="9"/>
  <c r="B22" i="6"/>
  <c r="K104" i="9"/>
  <c r="K165" i="9"/>
  <c r="K180" i="9"/>
  <c r="K181" i="9"/>
  <c r="K154" i="9"/>
  <c r="K152" i="9"/>
  <c r="K106" i="9"/>
  <c r="K67" i="9"/>
  <c r="K148" i="9"/>
  <c r="K65" i="9"/>
  <c r="K160" i="9"/>
  <c r="K81" i="9"/>
  <c r="K177" i="9"/>
  <c r="J143" i="10"/>
  <c r="K188" i="9"/>
  <c r="J163" i="10"/>
  <c r="K123" i="9"/>
  <c r="K60" i="9"/>
  <c r="K57" i="9"/>
  <c r="K99" i="9"/>
  <c r="K129" i="9"/>
  <c r="K118" i="9"/>
  <c r="K58" i="9"/>
  <c r="K82" i="9"/>
  <c r="K135" i="9"/>
  <c r="K48" i="9"/>
  <c r="K147" i="9"/>
  <c r="K64" i="9"/>
  <c r="K162" i="9"/>
  <c r="K133" i="9"/>
  <c r="B6" i="10"/>
  <c r="C6" i="10"/>
  <c r="K100" i="9"/>
  <c r="K117" i="9"/>
  <c r="K62" i="9"/>
  <c r="K111" i="9"/>
  <c r="K143" i="9"/>
  <c r="B23" i="6"/>
  <c r="K80" i="9"/>
  <c r="K108" i="9"/>
  <c r="K38" i="9"/>
  <c r="K45" i="9"/>
  <c r="K93" i="9"/>
  <c r="K16" i="9"/>
  <c r="K137" i="9"/>
  <c r="K54" i="9"/>
  <c r="K74" i="9"/>
  <c r="K7" i="9"/>
  <c r="K190" i="9"/>
  <c r="K70" i="9"/>
  <c r="K69" i="9"/>
  <c r="K73" i="9"/>
  <c r="K28" i="9"/>
  <c r="K15" i="9"/>
  <c r="K114" i="9"/>
  <c r="K37" i="9"/>
  <c r="K149" i="9"/>
  <c r="K84" i="9"/>
  <c r="K158" i="9"/>
  <c r="K9" i="9"/>
  <c r="C22" i="6"/>
  <c r="C23" i="6"/>
  <c r="K132" i="9"/>
  <c r="K66" i="9"/>
  <c r="K86" i="9"/>
  <c r="K131" i="9"/>
  <c r="K52" i="9"/>
  <c r="K166" i="9"/>
  <c r="K185" i="9"/>
  <c r="K113" i="9"/>
  <c r="K144" i="9"/>
  <c r="K61" i="9"/>
  <c r="J123" i="10"/>
  <c r="K182" i="9"/>
  <c r="K119" i="9"/>
  <c r="K53" i="9"/>
  <c r="K92" i="9"/>
  <c r="K121" i="9"/>
  <c r="K41" i="9"/>
  <c r="K184" i="9"/>
  <c r="K169" i="9"/>
  <c r="K96" i="9"/>
  <c r="K46" i="9"/>
  <c r="K130" i="9"/>
  <c r="K35" i="9"/>
  <c r="J93" i="10"/>
  <c r="L59" i="10"/>
  <c r="K183" i="9"/>
  <c r="J63" i="10"/>
  <c r="K161" i="9"/>
  <c r="E23" i="6"/>
  <c r="K146" i="9"/>
  <c r="K78" i="9"/>
  <c r="K34" i="9"/>
  <c r="K150" i="9"/>
  <c r="K170" i="9"/>
  <c r="K116" i="9"/>
  <c r="K23" i="9"/>
  <c r="K120" i="9"/>
  <c r="K29" i="9"/>
  <c r="J73" i="10"/>
  <c r="E6" i="10"/>
  <c r="K168" i="9"/>
  <c r="K85" i="9"/>
  <c r="K189" i="9"/>
  <c r="K145" i="9"/>
  <c r="K178" i="9"/>
  <c r="K103" i="9"/>
  <c r="J83" i="10"/>
  <c r="K157" i="9"/>
  <c r="J103" i="10"/>
  <c r="E22" i="6"/>
  <c r="K171" i="9"/>
  <c r="K186" i="9"/>
  <c r="K139" i="9"/>
  <c r="K56" i="9"/>
  <c r="K156" i="9"/>
  <c r="K127" i="9"/>
  <c r="K151" i="9"/>
  <c r="K68" i="9"/>
  <c r="K176" i="9"/>
  <c r="K89" i="9"/>
  <c r="K44" i="9"/>
  <c r="K163" i="9"/>
  <c r="K102" i="9"/>
  <c r="K138" i="9"/>
  <c r="K55" i="9"/>
  <c r="K173" i="9"/>
  <c r="K91" i="9"/>
  <c r="L104" i="10"/>
  <c r="L56" i="10"/>
  <c r="L73" i="10"/>
  <c r="L151" i="10"/>
  <c r="L144" i="10"/>
  <c r="L142" i="10"/>
  <c r="L171" i="10"/>
  <c r="L122" i="10"/>
  <c r="L130" i="10"/>
  <c r="L52" i="10"/>
  <c r="G23" i="6"/>
  <c r="L54" i="10"/>
  <c r="L132" i="10"/>
  <c r="G6" i="10"/>
  <c r="F22" i="6"/>
  <c r="L50" i="10"/>
  <c r="L55" i="10"/>
  <c r="L57" i="10"/>
  <c r="F23" i="6"/>
  <c r="G22" i="6"/>
  <c r="F6" i="10"/>
  <c r="L58" i="10"/>
  <c r="L103" i="10"/>
  <c r="L46" i="10"/>
  <c r="L49" i="10"/>
  <c r="L82" i="10"/>
  <c r="L152" i="10"/>
  <c r="L48" i="10"/>
  <c r="L160" i="10"/>
  <c r="L47" i="10"/>
  <c r="L45" i="10"/>
  <c r="L44" i="10"/>
  <c r="L123" i="10"/>
  <c r="L134" i="10"/>
  <c r="L14" i="10"/>
  <c r="L154" i="10"/>
  <c r="L15" i="10"/>
  <c r="L91" i="10"/>
  <c r="L74" i="10"/>
  <c r="L12" i="10"/>
  <c r="L72" i="10"/>
  <c r="L120" i="10"/>
  <c r="L100" i="10"/>
  <c r="L61" i="10"/>
  <c r="L133" i="10"/>
  <c r="L101" i="10"/>
  <c r="L90" i="10"/>
  <c r="L53" i="10"/>
  <c r="L150" i="10"/>
  <c r="L140" i="10"/>
  <c r="L170" i="10"/>
  <c r="L60" i="10"/>
  <c r="L143" i="10"/>
  <c r="L92" i="10"/>
  <c r="L162" i="10"/>
  <c r="L80" i="10"/>
  <c r="L93" i="10"/>
  <c r="L121" i="10"/>
  <c r="L71" i="10"/>
  <c r="L43" i="10"/>
  <c r="L70" i="10"/>
  <c r="L113" i="10"/>
  <c r="L64" i="10"/>
  <c r="L63" i="10"/>
  <c r="L110" i="10"/>
  <c r="L153" i="10"/>
  <c r="L111" i="10"/>
  <c r="L164" i="10"/>
  <c r="L102" i="10"/>
  <c r="L112" i="10"/>
  <c r="L51" i="10"/>
  <c r="L83" i="10"/>
  <c r="L17" i="10"/>
  <c r="L131" i="10"/>
  <c r="L163" i="10"/>
  <c r="L13" i="10"/>
  <c r="L124" i="10"/>
  <c r="C34" i="6" l="1"/>
  <c r="L76" i="10"/>
  <c r="C30" i="6"/>
  <c r="L179" i="9"/>
  <c r="L155" i="10"/>
  <c r="L128" i="10"/>
  <c r="L166" i="10"/>
  <c r="L118" i="10"/>
  <c r="B31" i="6"/>
  <c r="L156" i="10"/>
  <c r="L129" i="10"/>
  <c r="B30" i="6"/>
  <c r="A23" i="6"/>
  <c r="A22" i="6"/>
  <c r="L139" i="10"/>
  <c r="L107" i="10"/>
  <c r="F27" i="6"/>
  <c r="L165" i="10"/>
  <c r="G27" i="6"/>
  <c r="B34" i="6"/>
  <c r="B28" i="6"/>
  <c r="L157" i="10"/>
  <c r="G32" i="6"/>
  <c r="F30" i="6"/>
  <c r="L137" i="10"/>
  <c r="L147" i="10"/>
  <c r="L95" i="10"/>
  <c r="E24" i="6"/>
  <c r="C27" i="6"/>
  <c r="C25" i="6"/>
  <c r="L168" i="10"/>
  <c r="L87" i="10"/>
  <c r="L155" i="9"/>
  <c r="L158" i="10"/>
  <c r="L138" i="10"/>
  <c r="B32" i="6"/>
  <c r="E32" i="6"/>
  <c r="C26" i="6"/>
  <c r="L145" i="10"/>
  <c r="L79" i="10"/>
  <c r="L119" i="10"/>
  <c r="L117" i="10"/>
  <c r="L65" i="10"/>
  <c r="L97" i="10"/>
  <c r="L85" i="10"/>
  <c r="L106" i="10"/>
  <c r="L105" i="10"/>
  <c r="E33" i="6"/>
  <c r="L89" i="10"/>
  <c r="G31" i="6"/>
  <c r="L149" i="10"/>
  <c r="L167" i="9"/>
  <c r="B33" i="6"/>
  <c r="G25" i="6"/>
  <c r="G28" i="6"/>
  <c r="G24" i="6"/>
  <c r="F32" i="6"/>
  <c r="L146" i="10"/>
  <c r="C24" i="6"/>
  <c r="C28" i="6"/>
  <c r="E27" i="6"/>
  <c r="B25" i="6"/>
  <c r="L127" i="10"/>
  <c r="F25" i="6"/>
  <c r="L96" i="10"/>
  <c r="L69" i="10"/>
  <c r="L125" i="10"/>
  <c r="L115" i="10"/>
  <c r="L68" i="10"/>
  <c r="L75" i="10"/>
  <c r="L136" i="10"/>
  <c r="F29" i="6"/>
  <c r="B19" i="6"/>
  <c r="C17" i="6"/>
  <c r="L59" i="9"/>
  <c r="C12" i="6"/>
  <c r="E18" i="6"/>
  <c r="E13" i="6"/>
  <c r="C18" i="6"/>
  <c r="E21" i="6"/>
  <c r="E8" i="6"/>
  <c r="B9" i="6"/>
  <c r="E20" i="6"/>
  <c r="B11" i="6"/>
  <c r="B21" i="6"/>
  <c r="C19" i="6"/>
  <c r="B20" i="6"/>
  <c r="E7" i="6"/>
  <c r="E16" i="6"/>
  <c r="E11" i="6"/>
  <c r="L7" i="9"/>
  <c r="E14" i="6"/>
  <c r="B5" i="9"/>
  <c r="C13" i="6"/>
  <c r="C8" i="6"/>
  <c r="C5" i="9"/>
  <c r="C16" i="6"/>
  <c r="C21" i="6"/>
  <c r="E12" i="6"/>
  <c r="B10" i="6"/>
  <c r="E5" i="9"/>
  <c r="B12" i="6"/>
  <c r="B13" i="6"/>
  <c r="B18" i="6"/>
  <c r="E15" i="6"/>
  <c r="E17" i="6"/>
  <c r="B7" i="6"/>
  <c r="C14" i="6"/>
  <c r="B8" i="6"/>
  <c r="C7" i="6"/>
  <c r="C20" i="6"/>
  <c r="L107" i="9"/>
  <c r="E19" i="6"/>
  <c r="C10" i="6"/>
  <c r="C11" i="6"/>
  <c r="C15" i="6"/>
  <c r="E9" i="6"/>
  <c r="L83" i="9"/>
  <c r="B17" i="6"/>
  <c r="B15" i="6"/>
  <c r="B16" i="6"/>
  <c r="C9" i="6"/>
  <c r="B14" i="6"/>
  <c r="E10" i="6"/>
  <c r="L95" i="9"/>
  <c r="E26" i="6"/>
  <c r="L167" i="10"/>
  <c r="G34" i="6"/>
  <c r="L108" i="10"/>
  <c r="L35" i="9"/>
  <c r="C32" i="6"/>
  <c r="L116" i="10"/>
  <c r="G26" i="6"/>
  <c r="G33" i="6"/>
  <c r="G29" i="6"/>
  <c r="B27" i="6"/>
  <c r="C29" i="6"/>
  <c r="L11" i="9"/>
  <c r="L169" i="10"/>
  <c r="F24" i="6"/>
  <c r="L148" i="10"/>
  <c r="L143" i="9"/>
  <c r="L135" i="10"/>
  <c r="L131" i="9"/>
  <c r="E31" i="6"/>
  <c r="F31" i="6"/>
  <c r="B26" i="6"/>
  <c r="C31" i="6"/>
  <c r="L47" i="9"/>
  <c r="F34" i="6"/>
  <c r="E30" i="6"/>
  <c r="L109" i="10"/>
  <c r="B24" i="6"/>
  <c r="E25" i="6"/>
  <c r="E34" i="6"/>
  <c r="L88" i="10"/>
  <c r="L66" i="10"/>
  <c r="L86" i="10"/>
  <c r="L67" i="10"/>
  <c r="L98" i="10"/>
  <c r="L126" i="10"/>
  <c r="E29" i="6"/>
  <c r="C33" i="6"/>
  <c r="L99" i="10"/>
  <c r="F33" i="6"/>
  <c r="F28" i="6"/>
  <c r="L23" i="9"/>
  <c r="E28" i="6"/>
  <c r="B29" i="6"/>
  <c r="F26" i="6"/>
  <c r="G30" i="6"/>
  <c r="L159" i="10"/>
  <c r="L77" i="10"/>
  <c r="L78" i="10"/>
  <c r="L119" i="9"/>
  <c r="L71" i="9"/>
  <c r="A34" i="6" l="1"/>
  <c r="A30" i="6"/>
  <c r="A31" i="6"/>
  <c r="A10" i="6"/>
  <c r="A17" i="6"/>
  <c r="A29" i="6"/>
  <c r="A26" i="6"/>
  <c r="A13" i="6"/>
  <c r="A24" i="6"/>
  <c r="A11" i="6"/>
  <c r="A12" i="6"/>
  <c r="A16" i="6"/>
  <c r="A15" i="6"/>
  <c r="A8" i="6"/>
  <c r="A21" i="6"/>
  <c r="A18" i="6"/>
  <c r="A9" i="6"/>
  <c r="A14" i="6"/>
  <c r="A20" i="6"/>
  <c r="A28" i="6"/>
  <c r="A7" i="6"/>
  <c r="A27" i="6"/>
  <c r="A32" i="6"/>
  <c r="A25" i="6"/>
  <c r="A19" i="6"/>
  <c r="A33" i="6"/>
  <c r="E40" i="13" l="1"/>
  <c r="G40" i="13"/>
  <c r="I40" i="13" s="1"/>
  <c r="J40" i="13" s="1"/>
  <c r="D40" i="13"/>
  <c r="I33" i="13"/>
  <c r="J33" i="13" s="1"/>
  <c r="I29" i="13"/>
  <c r="J29" i="13" s="1"/>
  <c r="E20" i="13"/>
  <c r="D35" i="13"/>
  <c r="E38" i="13"/>
  <c r="D31" i="13"/>
  <c r="G38" i="13"/>
  <c r="I38" i="13" s="1"/>
  <c r="J38" i="13" s="1"/>
  <c r="D26" i="13"/>
  <c r="G35" i="13"/>
  <c r="I35" i="13" s="1"/>
  <c r="J35" i="13" s="1"/>
  <c r="G20" i="13"/>
  <c r="I20" i="13" s="1"/>
  <c r="J20" i="13" s="1"/>
  <c r="E35" i="13"/>
  <c r="E31" i="13"/>
  <c r="E25" i="13"/>
  <c r="D23" i="13"/>
  <c r="E26" i="13"/>
  <c r="G31" i="13"/>
  <c r="I31" i="13" s="1"/>
  <c r="J31" i="13" s="1"/>
  <c r="G39" i="13"/>
  <c r="I39" i="13" s="1"/>
  <c r="J39" i="13" s="1"/>
  <c r="G30" i="13"/>
  <c r="I30" i="13" s="1"/>
  <c r="J30" i="13" s="1"/>
  <c r="E23" i="13"/>
  <c r="G26" i="13"/>
  <c r="I26" i="13" s="1"/>
  <c r="J26" i="13" s="1"/>
  <c r="D39" i="13"/>
  <c r="D20" i="13"/>
  <c r="G23" i="13"/>
  <c r="I23" i="13" s="1"/>
  <c r="J23" i="13" s="1"/>
  <c r="D36" i="13"/>
  <c r="E39" i="13"/>
  <c r="E36" i="13"/>
  <c r="E37" i="13"/>
  <c r="D32" i="13"/>
  <c r="E34" i="13"/>
  <c r="D38" i="13"/>
  <c r="D28" i="13"/>
  <c r="E32" i="13"/>
  <c r="G36" i="13"/>
  <c r="I36" i="13" s="1"/>
  <c r="J36" i="13" s="1"/>
  <c r="G32" i="13"/>
  <c r="I32" i="13" s="1"/>
  <c r="J32" i="13" s="1"/>
  <c r="D24" i="13"/>
  <c r="E28" i="13"/>
  <c r="D37" i="13"/>
  <c r="G37" i="13"/>
  <c r="I37" i="13" s="1"/>
  <c r="J37" i="13" s="1"/>
  <c r="D21" i="13"/>
  <c r="E24" i="13"/>
  <c r="G28" i="13"/>
  <c r="I28" i="13" s="1"/>
  <c r="J28" i="13" s="1"/>
  <c r="D30" i="13"/>
  <c r="D19" i="13"/>
  <c r="E21" i="13"/>
  <c r="G24" i="13"/>
  <c r="I24" i="13" s="1"/>
  <c r="J24" i="13" s="1"/>
  <c r="G25" i="13"/>
  <c r="I25" i="13" s="1"/>
  <c r="J25" i="13" s="1"/>
  <c r="E19" i="13"/>
  <c r="G21" i="13"/>
  <c r="I21" i="13" s="1"/>
  <c r="J21" i="13" s="1"/>
  <c r="D34" i="13"/>
  <c r="G19" i="13"/>
  <c r="I19" i="13" s="1"/>
  <c r="J19" i="13" s="1"/>
  <c r="D25" i="13"/>
  <c r="E30" i="13"/>
  <c r="G34" i="13"/>
  <c r="I34" i="13" s="1"/>
  <c r="J34" i="13" s="1"/>
  <c r="G17" i="13"/>
  <c r="I17" i="13" s="1"/>
  <c r="J17" i="13" s="1"/>
  <c r="E17" i="13"/>
  <c r="D17" i="13"/>
  <c r="G16" i="13"/>
  <c r="I16" i="13" s="1"/>
  <c r="J16" i="13" s="1"/>
  <c r="E16" i="13"/>
  <c r="D16" i="13"/>
  <c r="G13" i="13"/>
  <c r="I13" i="13" s="1"/>
  <c r="E13" i="13"/>
  <c r="D13" i="13"/>
  <c r="D28" i="6"/>
  <c r="D33" i="6"/>
  <c r="D19" i="6"/>
  <c r="D9" i="6"/>
  <c r="D20" i="6"/>
  <c r="D32" i="6"/>
  <c r="D27" i="6"/>
  <c r="D34" i="6"/>
  <c r="D24" i="6"/>
  <c r="D6" i="10"/>
  <c r="D29" i="6"/>
  <c r="D22" i="6"/>
  <c r="D25" i="6"/>
  <c r="D30" i="6"/>
  <c r="D23" i="6"/>
  <c r="D26" i="6"/>
  <c r="L44" i="9"/>
  <c r="L85" i="9"/>
  <c r="L104" i="9"/>
  <c r="L8" i="9"/>
  <c r="L36" i="9"/>
  <c r="L102" i="9"/>
  <c r="L55" i="9"/>
  <c r="L92" i="9"/>
  <c r="L38" i="9"/>
  <c r="L73" i="9"/>
  <c r="L187" i="9"/>
  <c r="L173" i="9"/>
  <c r="L76" i="9"/>
  <c r="L100" i="9"/>
  <c r="L68" i="9"/>
  <c r="L145" i="9"/>
  <c r="L27" i="9"/>
  <c r="L165" i="9"/>
  <c r="L28" i="9"/>
  <c r="L157" i="9"/>
  <c r="L159" i="9"/>
  <c r="L26" i="9"/>
  <c r="L141" i="9"/>
  <c r="L117" i="9"/>
  <c r="L115" i="9"/>
  <c r="L20" i="9"/>
  <c r="L147" i="9"/>
  <c r="L185" i="9"/>
  <c r="L140" i="9"/>
  <c r="L150" i="9"/>
  <c r="L108" i="9"/>
  <c r="L151" i="9"/>
  <c r="L124" i="9"/>
  <c r="L42" i="9"/>
  <c r="L122" i="9"/>
  <c r="L161" i="9"/>
  <c r="L54" i="9"/>
  <c r="L189" i="9"/>
  <c r="L56" i="9"/>
  <c r="L110" i="9"/>
  <c r="L183" i="9"/>
  <c r="L113" i="9"/>
  <c r="L135" i="9"/>
  <c r="L74" i="9"/>
  <c r="L177" i="9"/>
  <c r="L21" i="9"/>
  <c r="D7" i="6"/>
  <c r="L160" i="9"/>
  <c r="L128" i="9"/>
  <c r="L133" i="9"/>
  <c r="L32" i="9"/>
  <c r="L125" i="9"/>
  <c r="L96" i="9"/>
  <c r="L176" i="9"/>
  <c r="L134" i="9"/>
  <c r="L43" i="9"/>
  <c r="L39" i="9"/>
  <c r="L81" i="9"/>
  <c r="L90" i="9"/>
  <c r="L29" i="9"/>
  <c r="L48" i="9"/>
  <c r="L149" i="9"/>
  <c r="L84" i="9"/>
  <c r="L174" i="9"/>
  <c r="L45" i="9"/>
  <c r="L146" i="9"/>
  <c r="L18" i="9"/>
  <c r="L181" i="9"/>
  <c r="L162" i="9"/>
  <c r="L112" i="9"/>
  <c r="L87" i="9"/>
  <c r="L99" i="9"/>
  <c r="L175" i="9"/>
  <c r="L24" i="9"/>
  <c r="D13" i="6"/>
  <c r="L111" i="9"/>
  <c r="L50" i="9"/>
  <c r="L120" i="9"/>
  <c r="L51" i="9"/>
  <c r="L79" i="9"/>
  <c r="L172" i="9"/>
  <c r="L19" i="9"/>
  <c r="L16" i="9"/>
  <c r="L37" i="9"/>
  <c r="L63" i="9"/>
  <c r="L69" i="9"/>
  <c r="L186" i="9"/>
  <c r="L138" i="9"/>
  <c r="L136" i="9"/>
  <c r="L33" i="9"/>
  <c r="L170" i="9"/>
  <c r="L89" i="9"/>
  <c r="L60" i="9"/>
  <c r="L148" i="9"/>
  <c r="L13" i="9"/>
  <c r="L53" i="9"/>
  <c r="L14" i="9"/>
  <c r="L152" i="9"/>
  <c r="L49" i="9"/>
  <c r="L114" i="9"/>
  <c r="L93" i="9"/>
  <c r="L101" i="9"/>
  <c r="L105" i="9"/>
  <c r="L139" i="9"/>
  <c r="L109" i="9"/>
  <c r="L137" i="9"/>
  <c r="L163" i="9"/>
  <c r="L80" i="9"/>
  <c r="L182" i="9"/>
  <c r="L184" i="9"/>
  <c r="L17" i="9"/>
  <c r="L41" i="9"/>
  <c r="D17" i="6"/>
  <c r="L188" i="9"/>
  <c r="L116" i="9"/>
  <c r="L77" i="9"/>
  <c r="L168" i="9"/>
  <c r="L180" i="9"/>
  <c r="L132" i="9"/>
  <c r="L103" i="9"/>
  <c r="L126" i="9"/>
  <c r="L52" i="9"/>
  <c r="D16" i="6"/>
  <c r="L75" i="9"/>
  <c r="L67" i="9"/>
  <c r="L121" i="9"/>
  <c r="L12" i="9"/>
  <c r="L65" i="9"/>
  <c r="L86" i="9"/>
  <c r="L62" i="9"/>
  <c r="L97" i="9"/>
  <c r="L25" i="9"/>
  <c r="L144" i="9"/>
  <c r="D10" i="6"/>
  <c r="L64" i="9"/>
  <c r="L31" i="9"/>
  <c r="L153" i="9"/>
  <c r="L78" i="9"/>
  <c r="L30" i="9"/>
  <c r="L15" i="9"/>
  <c r="L156" i="9"/>
  <c r="L72" i="9"/>
  <c r="L66" i="9"/>
  <c r="L171" i="9"/>
  <c r="L164" i="9"/>
  <c r="L158" i="9"/>
  <c r="L61" i="9"/>
  <c r="L91" i="9"/>
  <c r="L127" i="9"/>
  <c r="L40" i="9"/>
  <c r="L129" i="9"/>
  <c r="L98" i="9"/>
  <c r="L88" i="9"/>
  <c r="L169" i="9"/>
  <c r="L57" i="9"/>
  <c r="L123" i="9"/>
  <c r="D15" i="6"/>
  <c r="D5" i="9"/>
  <c r="D11" i="6"/>
  <c r="D12" i="6"/>
  <c r="D31" i="6"/>
  <c r="D14" i="6"/>
  <c r="D18" i="6"/>
  <c r="D21" i="6"/>
  <c r="D8" i="6"/>
  <c r="J14" i="13" l="1"/>
  <c r="G20" i="14"/>
  <c r="C17" i="14"/>
  <c r="C19" i="14"/>
  <c r="I128" i="9"/>
  <c r="F128" i="9" s="1"/>
  <c r="J128" i="9"/>
  <c r="G128" i="9" s="1"/>
  <c r="E128" i="9"/>
  <c r="M128" i="9"/>
  <c r="D128" i="9"/>
  <c r="E45" i="9"/>
  <c r="I45" i="9"/>
  <c r="F45" i="9" s="1"/>
  <c r="M45" i="9"/>
  <c r="D45" i="9"/>
  <c r="J45" i="9"/>
  <c r="G45" i="9" s="1"/>
  <c r="D139" i="9"/>
  <c r="I139" i="9"/>
  <c r="F139" i="9" s="1"/>
  <c r="E139" i="9"/>
  <c r="J139" i="9"/>
  <c r="G139" i="9" s="1"/>
  <c r="M139" i="9"/>
  <c r="I105" i="9"/>
  <c r="F105" i="9" s="1"/>
  <c r="J105" i="9"/>
  <c r="G105" i="9" s="1"/>
  <c r="M105" i="9"/>
  <c r="D105" i="9"/>
  <c r="E105" i="9"/>
  <c r="E72" i="9"/>
  <c r="J72" i="9"/>
  <c r="G72" i="9" s="1"/>
  <c r="I72" i="9"/>
  <c r="F72" i="9" s="1"/>
  <c r="D72" i="9"/>
  <c r="M72" i="9"/>
  <c r="J126" i="9"/>
  <c r="G126" i="9" s="1"/>
  <c r="D126" i="9"/>
  <c r="M126" i="9"/>
  <c r="I126" i="9"/>
  <c r="F126" i="9" s="1"/>
  <c r="E126" i="9"/>
  <c r="E15" i="9"/>
  <c r="I15" i="9"/>
  <c r="F15" i="9" s="1"/>
  <c r="J15" i="9"/>
  <c r="G15" i="9" s="1"/>
  <c r="D15" i="9"/>
  <c r="M15" i="9"/>
  <c r="J103" i="9"/>
  <c r="G103" i="9" s="1"/>
  <c r="D103" i="9"/>
  <c r="M103" i="9"/>
  <c r="I103" i="9"/>
  <c r="F103" i="9" s="1"/>
  <c r="E103" i="9"/>
  <c r="M114" i="9"/>
  <c r="J114" i="9"/>
  <c r="G114" i="9" s="1"/>
  <c r="E114" i="9"/>
  <c r="I114" i="9"/>
  <c r="F114" i="9" s="1"/>
  <c r="D114" i="9"/>
  <c r="D79" i="9"/>
  <c r="J79" i="9"/>
  <c r="G79" i="9" s="1"/>
  <c r="M79" i="9"/>
  <c r="I79" i="9"/>
  <c r="F79" i="9" s="1"/>
  <c r="E79" i="9"/>
  <c r="D29" i="9"/>
  <c r="I29" i="9"/>
  <c r="F29" i="9" s="1"/>
  <c r="M29" i="9"/>
  <c r="J29" i="9"/>
  <c r="G29" i="9" s="1"/>
  <c r="E29" i="9"/>
  <c r="J110" i="9"/>
  <c r="G110" i="9" s="1"/>
  <c r="M110" i="9"/>
  <c r="I110" i="9"/>
  <c r="F110" i="9" s="1"/>
  <c r="D110" i="9"/>
  <c r="E110" i="9"/>
  <c r="J157" i="9"/>
  <c r="G157" i="9" s="1"/>
  <c r="I157" i="9"/>
  <c r="F157" i="9" s="1"/>
  <c r="E157" i="9"/>
  <c r="D157" i="9"/>
  <c r="M157" i="9"/>
  <c r="D80" i="9"/>
  <c r="E80" i="9"/>
  <c r="J80" i="9"/>
  <c r="G80" i="9" s="1"/>
  <c r="I80" i="9"/>
  <c r="F80" i="9" s="1"/>
  <c r="M80" i="9"/>
  <c r="J163" i="9"/>
  <c r="G163" i="9" s="1"/>
  <c r="E163" i="9"/>
  <c r="D163" i="9"/>
  <c r="I163" i="9"/>
  <c r="F163" i="9" s="1"/>
  <c r="M163" i="9"/>
  <c r="M102" i="9"/>
  <c r="I102" i="9"/>
  <c r="F102" i="9" s="1"/>
  <c r="E102" i="9"/>
  <c r="D102" i="9"/>
  <c r="J102" i="9"/>
  <c r="G102" i="9" s="1"/>
  <c r="I141" i="9"/>
  <c r="F141" i="9" s="1"/>
  <c r="M141" i="9"/>
  <c r="D141" i="9"/>
  <c r="E141" i="9"/>
  <c r="J141" i="9"/>
  <c r="G141" i="9" s="1"/>
  <c r="D52" i="9"/>
  <c r="E52" i="9"/>
  <c r="M52" i="9"/>
  <c r="I52" i="9"/>
  <c r="F52" i="9" s="1"/>
  <c r="J52" i="9"/>
  <c r="G52" i="9" s="1"/>
  <c r="D156" i="9"/>
  <c r="J156" i="9"/>
  <c r="G156" i="9" s="1"/>
  <c r="E156" i="9"/>
  <c r="M156" i="9"/>
  <c r="I156" i="9"/>
  <c r="F156" i="9" s="1"/>
  <c r="J51" i="9"/>
  <c r="G51" i="9" s="1"/>
  <c r="I51" i="9"/>
  <c r="F51" i="9" s="1"/>
  <c r="E51" i="9"/>
  <c r="D51" i="9"/>
  <c r="M51" i="9"/>
  <c r="M56" i="9"/>
  <c r="I56" i="9"/>
  <c r="F56" i="9" s="1"/>
  <c r="D56" i="9"/>
  <c r="E56" i="9"/>
  <c r="J56" i="9"/>
  <c r="G56" i="9" s="1"/>
  <c r="M28" i="9"/>
  <c r="I28" i="9"/>
  <c r="F28" i="9" s="1"/>
  <c r="D28" i="9"/>
  <c r="E28" i="9"/>
  <c r="J28" i="9"/>
  <c r="G28" i="9" s="1"/>
  <c r="J140" i="9"/>
  <c r="G140" i="9" s="1"/>
  <c r="M140" i="9"/>
  <c r="D140" i="9"/>
  <c r="E140" i="9"/>
  <c r="I140" i="9"/>
  <c r="F140" i="9" s="1"/>
  <c r="I61" i="9"/>
  <c r="F61" i="9" s="1"/>
  <c r="D61" i="9"/>
  <c r="M61" i="9"/>
  <c r="J61" i="9"/>
  <c r="G61" i="9" s="1"/>
  <c r="E61" i="9"/>
  <c r="I137" i="9"/>
  <c r="F137" i="9" s="1"/>
  <c r="M137" i="9"/>
  <c r="D137" i="9"/>
  <c r="E137" i="9"/>
  <c r="J137" i="9"/>
  <c r="G137" i="9" s="1"/>
  <c r="I109" i="9"/>
  <c r="F109" i="9" s="1"/>
  <c r="M109" i="9"/>
  <c r="E109" i="9"/>
  <c r="D109" i="9"/>
  <c r="J109" i="9"/>
  <c r="G109" i="9" s="1"/>
  <c r="I74" i="9"/>
  <c r="F74" i="9" s="1"/>
  <c r="M74" i="9"/>
  <c r="J74" i="9"/>
  <c r="G74" i="9" s="1"/>
  <c r="E74" i="9"/>
  <c r="D74" i="9"/>
  <c r="M16" i="9"/>
  <c r="J16" i="9"/>
  <c r="G16" i="9" s="1"/>
  <c r="E16" i="9"/>
  <c r="I16" i="9"/>
  <c r="F16" i="9" s="1"/>
  <c r="D16" i="9"/>
  <c r="I19" i="9"/>
  <c r="F19" i="9" s="1"/>
  <c r="E19" i="9"/>
  <c r="M19" i="9"/>
  <c r="J19" i="9"/>
  <c r="G19" i="9" s="1"/>
  <c r="D19" i="9"/>
  <c r="I183" i="9"/>
  <c r="F183" i="9" s="1"/>
  <c r="E183" i="9"/>
  <c r="J183" i="9"/>
  <c r="G183" i="9" s="1"/>
  <c r="D183" i="9"/>
  <c r="M183" i="9"/>
  <c r="E78" i="9"/>
  <c r="I78" i="9"/>
  <c r="F78" i="9" s="1"/>
  <c r="M78" i="9"/>
  <c r="D78" i="9"/>
  <c r="J78" i="9"/>
  <c r="G78" i="9" s="1"/>
  <c r="D180" i="9"/>
  <c r="E180" i="9"/>
  <c r="M180" i="9"/>
  <c r="J180" i="9"/>
  <c r="G180" i="9" s="1"/>
  <c r="I180" i="9"/>
  <c r="F180" i="9" s="1"/>
  <c r="M152" i="9"/>
  <c r="J152" i="9"/>
  <c r="G152" i="9" s="1"/>
  <c r="I152" i="9"/>
  <c r="F152" i="9" s="1"/>
  <c r="E152" i="9"/>
  <c r="D152" i="9"/>
  <c r="E120" i="9"/>
  <c r="J120" i="9"/>
  <c r="G120" i="9" s="1"/>
  <c r="M120" i="9"/>
  <c r="I120" i="9"/>
  <c r="F120" i="9" s="1"/>
  <c r="D120" i="9"/>
  <c r="E81" i="9"/>
  <c r="I81" i="9"/>
  <c r="F81" i="9" s="1"/>
  <c r="D81" i="9"/>
  <c r="M81" i="9"/>
  <c r="J81" i="9"/>
  <c r="G81" i="9" s="1"/>
  <c r="M189" i="9"/>
  <c r="J189" i="9"/>
  <c r="G189" i="9" s="1"/>
  <c r="E189" i="9"/>
  <c r="D189" i="9"/>
  <c r="I189" i="9"/>
  <c r="F189" i="9" s="1"/>
  <c r="D165" i="9"/>
  <c r="I165" i="9"/>
  <c r="F165" i="9" s="1"/>
  <c r="J165" i="9"/>
  <c r="G165" i="9" s="1"/>
  <c r="M165" i="9"/>
  <c r="E165" i="9"/>
  <c r="E38" i="9"/>
  <c r="I38" i="9"/>
  <c r="F38" i="9" s="1"/>
  <c r="J38" i="9"/>
  <c r="G38" i="9" s="1"/>
  <c r="D38" i="9"/>
  <c r="M38" i="9"/>
  <c r="I18" i="9"/>
  <c r="F18" i="9" s="1"/>
  <c r="J18" i="9"/>
  <c r="G18" i="9" s="1"/>
  <c r="D18" i="9"/>
  <c r="M18" i="9"/>
  <c r="E18" i="9"/>
  <c r="J20" i="9"/>
  <c r="G20" i="9" s="1"/>
  <c r="D20" i="9"/>
  <c r="M20" i="9"/>
  <c r="I20" i="9"/>
  <c r="F20" i="9" s="1"/>
  <c r="E20" i="9"/>
  <c r="D174" i="9"/>
  <c r="J174" i="9"/>
  <c r="G174" i="9" s="1"/>
  <c r="I174" i="9"/>
  <c r="F174" i="9" s="1"/>
  <c r="E174" i="9"/>
  <c r="M174" i="9"/>
  <c r="J44" i="9"/>
  <c r="G44" i="9" s="1"/>
  <c r="I44" i="9"/>
  <c r="F44" i="9" s="1"/>
  <c r="E44" i="9"/>
  <c r="D44" i="9"/>
  <c r="M44" i="9"/>
  <c r="M153" i="9"/>
  <c r="J153" i="9"/>
  <c r="G153" i="9" s="1"/>
  <c r="I153" i="9"/>
  <c r="F153" i="9" s="1"/>
  <c r="D153" i="9"/>
  <c r="E153" i="9"/>
  <c r="I168" i="9"/>
  <c r="F168" i="9" s="1"/>
  <c r="D168" i="9"/>
  <c r="M168" i="9"/>
  <c r="J168" i="9"/>
  <c r="G168" i="9" s="1"/>
  <c r="E168" i="9"/>
  <c r="M14" i="9"/>
  <c r="I14" i="9"/>
  <c r="F14" i="9" s="1"/>
  <c r="D14" i="9"/>
  <c r="E14" i="9"/>
  <c r="J14" i="9"/>
  <c r="G14" i="9" s="1"/>
  <c r="E50" i="9"/>
  <c r="I50" i="9"/>
  <c r="F50" i="9" s="1"/>
  <c r="J50" i="9"/>
  <c r="G50" i="9" s="1"/>
  <c r="D50" i="9"/>
  <c r="M50" i="9"/>
  <c r="M39" i="9"/>
  <c r="J39" i="9"/>
  <c r="G39" i="9" s="1"/>
  <c r="D39" i="9"/>
  <c r="I39" i="9"/>
  <c r="F39" i="9" s="1"/>
  <c r="E39" i="9"/>
  <c r="M54" i="9"/>
  <c r="J54" i="9"/>
  <c r="G54" i="9" s="1"/>
  <c r="E54" i="9"/>
  <c r="D54" i="9"/>
  <c r="I54" i="9"/>
  <c r="F54" i="9" s="1"/>
  <c r="J27" i="9"/>
  <c r="G27" i="9" s="1"/>
  <c r="D27" i="9"/>
  <c r="E27" i="9"/>
  <c r="M27" i="9"/>
  <c r="I27" i="9"/>
  <c r="F27" i="9" s="1"/>
  <c r="M162" i="9"/>
  <c r="J162" i="9"/>
  <c r="G162" i="9" s="1"/>
  <c r="E162" i="9"/>
  <c r="I162" i="9"/>
  <c r="F162" i="9" s="1"/>
  <c r="D162" i="9"/>
  <c r="D92" i="9"/>
  <c r="I92" i="9"/>
  <c r="F92" i="9" s="1"/>
  <c r="E92" i="9"/>
  <c r="M92" i="9"/>
  <c r="J92" i="9"/>
  <c r="G92" i="9" s="1"/>
  <c r="J69" i="9"/>
  <c r="G69" i="9" s="1"/>
  <c r="E69" i="9"/>
  <c r="M69" i="9"/>
  <c r="I69" i="9"/>
  <c r="F69" i="9" s="1"/>
  <c r="D69" i="9"/>
  <c r="M177" i="9"/>
  <c r="I177" i="9"/>
  <c r="F177" i="9" s="1"/>
  <c r="D177" i="9"/>
  <c r="J177" i="9"/>
  <c r="G177" i="9" s="1"/>
  <c r="E177" i="9"/>
  <c r="M8" i="9"/>
  <c r="J8" i="9"/>
  <c r="G8" i="9" s="1"/>
  <c r="G7" i="9" s="1"/>
  <c r="J7" i="9" s="1"/>
  <c r="E8" i="9"/>
  <c r="D8" i="9"/>
  <c r="I8" i="9"/>
  <c r="F8" i="9" s="1"/>
  <c r="F7" i="9" s="1"/>
  <c r="I7" i="9" s="1"/>
  <c r="J85" i="9"/>
  <c r="G85" i="9" s="1"/>
  <c r="M85" i="9"/>
  <c r="I85" i="9"/>
  <c r="F85" i="9" s="1"/>
  <c r="E85" i="9"/>
  <c r="D85" i="9"/>
  <c r="M123" i="9"/>
  <c r="D123" i="9"/>
  <c r="J123" i="9"/>
  <c r="G123" i="9" s="1"/>
  <c r="E123" i="9"/>
  <c r="I123" i="9"/>
  <c r="F123" i="9" s="1"/>
  <c r="J31" i="9"/>
  <c r="G31" i="9" s="1"/>
  <c r="M31" i="9"/>
  <c r="E31" i="9"/>
  <c r="I31" i="9"/>
  <c r="F31" i="9" s="1"/>
  <c r="D31" i="9"/>
  <c r="E77" i="9"/>
  <c r="J77" i="9"/>
  <c r="G77" i="9" s="1"/>
  <c r="M77" i="9"/>
  <c r="I77" i="9"/>
  <c r="F77" i="9" s="1"/>
  <c r="D77" i="9"/>
  <c r="D53" i="9"/>
  <c r="I53" i="9"/>
  <c r="F53" i="9" s="1"/>
  <c r="E53" i="9"/>
  <c r="M53" i="9"/>
  <c r="J53" i="9"/>
  <c r="G53" i="9" s="1"/>
  <c r="I111" i="9"/>
  <c r="F111" i="9" s="1"/>
  <c r="D111" i="9"/>
  <c r="M111" i="9"/>
  <c r="E111" i="9"/>
  <c r="J111" i="9"/>
  <c r="G111" i="9" s="1"/>
  <c r="D43" i="9"/>
  <c r="M43" i="9"/>
  <c r="J43" i="9"/>
  <c r="G43" i="9" s="1"/>
  <c r="E43" i="9"/>
  <c r="I43" i="9"/>
  <c r="F43" i="9" s="1"/>
  <c r="E161" i="9"/>
  <c r="J161" i="9"/>
  <c r="G161" i="9" s="1"/>
  <c r="I161" i="9"/>
  <c r="F161" i="9" s="1"/>
  <c r="M161" i="9"/>
  <c r="D161" i="9"/>
  <c r="D145" i="9"/>
  <c r="I145" i="9"/>
  <c r="F145" i="9" s="1"/>
  <c r="E145" i="9"/>
  <c r="J145" i="9"/>
  <c r="G145" i="9" s="1"/>
  <c r="M145" i="9"/>
  <c r="J136" i="9"/>
  <c r="G136" i="9" s="1"/>
  <c r="E136" i="9"/>
  <c r="D136" i="9"/>
  <c r="I136" i="9"/>
  <c r="F136" i="9" s="1"/>
  <c r="M136" i="9"/>
  <c r="D91" i="9"/>
  <c r="M91" i="9"/>
  <c r="I91" i="9"/>
  <c r="F91" i="9" s="1"/>
  <c r="E91" i="9"/>
  <c r="J91" i="9"/>
  <c r="G91" i="9" s="1"/>
  <c r="E12" i="9"/>
  <c r="J12" i="9"/>
  <c r="G12" i="9" s="1"/>
  <c r="I12" i="9"/>
  <c r="F12" i="9" s="1"/>
  <c r="D12" i="9"/>
  <c r="M12" i="9"/>
  <c r="M146" i="9"/>
  <c r="D146" i="9"/>
  <c r="J146" i="9"/>
  <c r="G146" i="9" s="1"/>
  <c r="I146" i="9"/>
  <c r="F146" i="9" s="1"/>
  <c r="E146" i="9"/>
  <c r="J115" i="9"/>
  <c r="G115" i="9" s="1"/>
  <c r="M115" i="9"/>
  <c r="D115" i="9"/>
  <c r="E115" i="9"/>
  <c r="I115" i="9"/>
  <c r="F115" i="9" s="1"/>
  <c r="D57" i="9"/>
  <c r="J57" i="9"/>
  <c r="G57" i="9" s="1"/>
  <c r="I57" i="9"/>
  <c r="F57" i="9" s="1"/>
  <c r="E57" i="9"/>
  <c r="M57" i="9"/>
  <c r="J64" i="9"/>
  <c r="G64" i="9" s="1"/>
  <c r="I64" i="9"/>
  <c r="F64" i="9" s="1"/>
  <c r="M64" i="9"/>
  <c r="D64" i="9"/>
  <c r="E64" i="9"/>
  <c r="J116" i="9"/>
  <c r="G116" i="9" s="1"/>
  <c r="I116" i="9"/>
  <c r="F116" i="9" s="1"/>
  <c r="D116" i="9"/>
  <c r="M116" i="9"/>
  <c r="E116" i="9"/>
  <c r="J13" i="9"/>
  <c r="G13" i="9" s="1"/>
  <c r="E13" i="9"/>
  <c r="D13" i="9"/>
  <c r="M13" i="9"/>
  <c r="I13" i="9"/>
  <c r="F13" i="9" s="1"/>
  <c r="D134" i="9"/>
  <c r="E134" i="9"/>
  <c r="J134" i="9"/>
  <c r="G134" i="9" s="1"/>
  <c r="M134" i="9"/>
  <c r="I134" i="9"/>
  <c r="F134" i="9" s="1"/>
  <c r="D122" i="9"/>
  <c r="M122" i="9"/>
  <c r="E122" i="9"/>
  <c r="J122" i="9"/>
  <c r="G122" i="9" s="1"/>
  <c r="I122" i="9"/>
  <c r="F122" i="9" s="1"/>
  <c r="M68" i="9"/>
  <c r="E68" i="9"/>
  <c r="D68" i="9"/>
  <c r="J68" i="9"/>
  <c r="G68" i="9" s="1"/>
  <c r="I68" i="9"/>
  <c r="F68" i="9" s="1"/>
  <c r="D86" i="9"/>
  <c r="J86" i="9"/>
  <c r="G86" i="9" s="1"/>
  <c r="E86" i="9"/>
  <c r="M86" i="9"/>
  <c r="I86" i="9"/>
  <c r="F86" i="9" s="1"/>
  <c r="E160" i="9"/>
  <c r="D160" i="9"/>
  <c r="I160" i="9"/>
  <c r="F160" i="9" s="1"/>
  <c r="J160" i="9"/>
  <c r="G160" i="9" s="1"/>
  <c r="M160" i="9"/>
  <c r="I55" i="9"/>
  <c r="F55" i="9" s="1"/>
  <c r="J55" i="9"/>
  <c r="G55" i="9" s="1"/>
  <c r="E55" i="9"/>
  <c r="M55" i="9"/>
  <c r="D55" i="9"/>
  <c r="I63" i="9"/>
  <c r="F63" i="9" s="1"/>
  <c r="E63" i="9"/>
  <c r="D63" i="9"/>
  <c r="M63" i="9"/>
  <c r="J63" i="9"/>
  <c r="G63" i="9" s="1"/>
  <c r="E75" i="9"/>
  <c r="M75" i="9"/>
  <c r="I75" i="9"/>
  <c r="F75" i="9" s="1"/>
  <c r="J75" i="9"/>
  <c r="G75" i="9" s="1"/>
  <c r="D75" i="9"/>
  <c r="J135" i="9"/>
  <c r="G135" i="9" s="1"/>
  <c r="D135" i="9"/>
  <c r="I135" i="9"/>
  <c r="F135" i="9" s="1"/>
  <c r="M135" i="9"/>
  <c r="E135" i="9"/>
  <c r="J101" i="9"/>
  <c r="G101" i="9" s="1"/>
  <c r="E101" i="9"/>
  <c r="M101" i="9"/>
  <c r="D101" i="9"/>
  <c r="I101" i="9"/>
  <c r="F101" i="9" s="1"/>
  <c r="E48" i="9"/>
  <c r="J48" i="9"/>
  <c r="G48" i="9" s="1"/>
  <c r="M48" i="9"/>
  <c r="D48" i="9"/>
  <c r="I48" i="9"/>
  <c r="F48" i="9" s="1"/>
  <c r="D132" i="9"/>
  <c r="J132" i="9"/>
  <c r="G132" i="9" s="1"/>
  <c r="M132" i="9"/>
  <c r="E132" i="9"/>
  <c r="I132" i="9"/>
  <c r="F132" i="9" s="1"/>
  <c r="I148" i="9"/>
  <c r="F148" i="9" s="1"/>
  <c r="D148" i="9"/>
  <c r="E148" i="9"/>
  <c r="J148" i="9"/>
  <c r="G148" i="9" s="1"/>
  <c r="M148" i="9"/>
  <c r="D24" i="9"/>
  <c r="J24" i="9"/>
  <c r="G24" i="9" s="1"/>
  <c r="E24" i="9"/>
  <c r="M24" i="9"/>
  <c r="I24" i="9"/>
  <c r="F24" i="9" s="1"/>
  <c r="J176" i="9"/>
  <c r="G176" i="9" s="1"/>
  <c r="I176" i="9"/>
  <c r="F176" i="9" s="1"/>
  <c r="M176" i="9"/>
  <c r="D176" i="9"/>
  <c r="E176" i="9"/>
  <c r="E42" i="9"/>
  <c r="D42" i="9"/>
  <c r="J42" i="9"/>
  <c r="G42" i="9" s="1"/>
  <c r="I42" i="9"/>
  <c r="F42" i="9" s="1"/>
  <c r="M42" i="9"/>
  <c r="J100" i="9"/>
  <c r="G100" i="9" s="1"/>
  <c r="D100" i="9"/>
  <c r="M100" i="9"/>
  <c r="E100" i="9"/>
  <c r="I100" i="9"/>
  <c r="F100" i="9" s="1"/>
  <c r="I185" i="9"/>
  <c r="F185" i="9" s="1"/>
  <c r="E185" i="9"/>
  <c r="D185" i="9"/>
  <c r="J185" i="9"/>
  <c r="G185" i="9" s="1"/>
  <c r="M185" i="9"/>
  <c r="E121" i="9"/>
  <c r="I121" i="9"/>
  <c r="F121" i="9" s="1"/>
  <c r="J121" i="9"/>
  <c r="G121" i="9" s="1"/>
  <c r="D121" i="9"/>
  <c r="M121" i="9"/>
  <c r="J67" i="9"/>
  <c r="G67" i="9" s="1"/>
  <c r="D67" i="9"/>
  <c r="E67" i="9"/>
  <c r="I67" i="9"/>
  <c r="F67" i="9" s="1"/>
  <c r="M67" i="9"/>
  <c r="E37" i="9"/>
  <c r="J37" i="9"/>
  <c r="G37" i="9" s="1"/>
  <c r="I37" i="9"/>
  <c r="F37" i="9" s="1"/>
  <c r="M37" i="9"/>
  <c r="D37" i="9"/>
  <c r="J84" i="9"/>
  <c r="G84" i="9" s="1"/>
  <c r="M84" i="9"/>
  <c r="E84" i="9"/>
  <c r="I84" i="9"/>
  <c r="F84" i="9" s="1"/>
  <c r="D84" i="9"/>
  <c r="M149" i="9"/>
  <c r="D149" i="9"/>
  <c r="E149" i="9"/>
  <c r="J149" i="9"/>
  <c r="G149" i="9" s="1"/>
  <c r="I149" i="9"/>
  <c r="F149" i="9" s="1"/>
  <c r="D93" i="9"/>
  <c r="J93" i="9"/>
  <c r="G93" i="9" s="1"/>
  <c r="M93" i="9"/>
  <c r="I93" i="9"/>
  <c r="F93" i="9" s="1"/>
  <c r="E93" i="9"/>
  <c r="D49" i="9"/>
  <c r="E49" i="9"/>
  <c r="J49" i="9"/>
  <c r="G49" i="9" s="1"/>
  <c r="I49" i="9"/>
  <c r="F49" i="9" s="1"/>
  <c r="M49" i="9"/>
  <c r="I169" i="9"/>
  <c r="F169" i="9" s="1"/>
  <c r="M169" i="9"/>
  <c r="E169" i="9"/>
  <c r="D169" i="9"/>
  <c r="J169" i="9"/>
  <c r="G169" i="9" s="1"/>
  <c r="M88" i="9"/>
  <c r="E88" i="9"/>
  <c r="I88" i="9"/>
  <c r="F88" i="9" s="1"/>
  <c r="D88" i="9"/>
  <c r="J88" i="9"/>
  <c r="G88" i="9" s="1"/>
  <c r="I144" i="9"/>
  <c r="F144" i="9" s="1"/>
  <c r="E144" i="9"/>
  <c r="D144" i="9"/>
  <c r="M144" i="9"/>
  <c r="J144" i="9"/>
  <c r="G144" i="9" s="1"/>
  <c r="J60" i="9"/>
  <c r="G60" i="9" s="1"/>
  <c r="E60" i="9"/>
  <c r="M60" i="9"/>
  <c r="D60" i="9"/>
  <c r="I60" i="9"/>
  <c r="F60" i="9" s="1"/>
  <c r="E175" i="9"/>
  <c r="D175" i="9"/>
  <c r="J175" i="9"/>
  <c r="G175" i="9" s="1"/>
  <c r="M175" i="9"/>
  <c r="I175" i="9"/>
  <c r="F175" i="9" s="1"/>
  <c r="E96" i="9"/>
  <c r="I96" i="9"/>
  <c r="F96" i="9" s="1"/>
  <c r="D96" i="9"/>
  <c r="M96" i="9"/>
  <c r="J96" i="9"/>
  <c r="G96" i="9" s="1"/>
  <c r="J124" i="9"/>
  <c r="G124" i="9" s="1"/>
  <c r="D124" i="9"/>
  <c r="E124" i="9"/>
  <c r="M124" i="9"/>
  <c r="I124" i="9"/>
  <c r="F124" i="9" s="1"/>
  <c r="J76" i="9"/>
  <c r="G76" i="9" s="1"/>
  <c r="E76" i="9"/>
  <c r="M76" i="9"/>
  <c r="I76" i="9"/>
  <c r="F76" i="9" s="1"/>
  <c r="D76" i="9"/>
  <c r="M127" i="9"/>
  <c r="J127" i="9"/>
  <c r="G127" i="9" s="1"/>
  <c r="E127" i="9"/>
  <c r="I127" i="9"/>
  <c r="F127" i="9" s="1"/>
  <c r="D127" i="9"/>
  <c r="M65" i="9"/>
  <c r="D65" i="9"/>
  <c r="J65" i="9"/>
  <c r="G65" i="9" s="1"/>
  <c r="E65" i="9"/>
  <c r="I65" i="9"/>
  <c r="F65" i="9" s="1"/>
  <c r="E158" i="9"/>
  <c r="I158" i="9"/>
  <c r="F158" i="9" s="1"/>
  <c r="M158" i="9"/>
  <c r="J158" i="9"/>
  <c r="G158" i="9" s="1"/>
  <c r="D158" i="9"/>
  <c r="E164" i="9"/>
  <c r="D164" i="9"/>
  <c r="J164" i="9"/>
  <c r="G164" i="9" s="1"/>
  <c r="I164" i="9"/>
  <c r="F164" i="9" s="1"/>
  <c r="M164" i="9"/>
  <c r="E171" i="9"/>
  <c r="D171" i="9"/>
  <c r="I171" i="9"/>
  <c r="F171" i="9" s="1"/>
  <c r="M171" i="9"/>
  <c r="J171" i="9"/>
  <c r="G171" i="9" s="1"/>
  <c r="M113" i="9"/>
  <c r="J113" i="9"/>
  <c r="G113" i="9" s="1"/>
  <c r="I113" i="9"/>
  <c r="F113" i="9" s="1"/>
  <c r="E113" i="9"/>
  <c r="D113" i="9"/>
  <c r="I159" i="9"/>
  <c r="F159" i="9" s="1"/>
  <c r="E159" i="9"/>
  <c r="M159" i="9"/>
  <c r="J159" i="9"/>
  <c r="G159" i="9" s="1"/>
  <c r="D159" i="9"/>
  <c r="E98" i="9"/>
  <c r="I98" i="9"/>
  <c r="F98" i="9" s="1"/>
  <c r="M98" i="9"/>
  <c r="J98" i="9"/>
  <c r="G98" i="9" s="1"/>
  <c r="D98" i="9"/>
  <c r="E25" i="9"/>
  <c r="I25" i="9"/>
  <c r="F25" i="9" s="1"/>
  <c r="D25" i="9"/>
  <c r="J25" i="9"/>
  <c r="G25" i="9" s="1"/>
  <c r="M25" i="9"/>
  <c r="E41" i="9"/>
  <c r="J41" i="9"/>
  <c r="G41" i="9" s="1"/>
  <c r="M41" i="9"/>
  <c r="D41" i="9"/>
  <c r="I41" i="9"/>
  <c r="F41" i="9" s="1"/>
  <c r="M89" i="9"/>
  <c r="E89" i="9"/>
  <c r="I89" i="9"/>
  <c r="F89" i="9" s="1"/>
  <c r="D89" i="9"/>
  <c r="J89" i="9"/>
  <c r="G89" i="9" s="1"/>
  <c r="E99" i="9"/>
  <c r="J99" i="9"/>
  <c r="G99" i="9" s="1"/>
  <c r="M99" i="9"/>
  <c r="I99" i="9"/>
  <c r="F99" i="9" s="1"/>
  <c r="D99" i="9"/>
  <c r="M125" i="9"/>
  <c r="J125" i="9"/>
  <c r="G125" i="9" s="1"/>
  <c r="I125" i="9"/>
  <c r="F125" i="9" s="1"/>
  <c r="E125" i="9"/>
  <c r="D125" i="9"/>
  <c r="E151" i="9"/>
  <c r="M151" i="9"/>
  <c r="J151" i="9"/>
  <c r="G151" i="9" s="1"/>
  <c r="D151" i="9"/>
  <c r="I151" i="9"/>
  <c r="F151" i="9" s="1"/>
  <c r="J173" i="9"/>
  <c r="G173" i="9" s="1"/>
  <c r="D173" i="9"/>
  <c r="M173" i="9"/>
  <c r="I173" i="9"/>
  <c r="F173" i="9" s="1"/>
  <c r="E173" i="9"/>
  <c r="D182" i="9"/>
  <c r="M182" i="9"/>
  <c r="J182" i="9"/>
  <c r="G182" i="9" s="1"/>
  <c r="E182" i="9"/>
  <c r="I182" i="9"/>
  <c r="F182" i="9" s="1"/>
  <c r="M138" i="9"/>
  <c r="J138" i="9"/>
  <c r="G138" i="9" s="1"/>
  <c r="I138" i="9"/>
  <c r="F138" i="9" s="1"/>
  <c r="E138" i="9"/>
  <c r="D138" i="9"/>
  <c r="I186" i="9"/>
  <c r="F186" i="9" s="1"/>
  <c r="E186" i="9"/>
  <c r="J186" i="9"/>
  <c r="G186" i="9" s="1"/>
  <c r="D186" i="9"/>
  <c r="M186" i="9"/>
  <c r="M21" i="9"/>
  <c r="J21" i="9"/>
  <c r="G21" i="9" s="1"/>
  <c r="I21" i="9"/>
  <c r="F21" i="9" s="1"/>
  <c r="E21" i="9"/>
  <c r="D21" i="9"/>
  <c r="J36" i="9"/>
  <c r="G36" i="9" s="1"/>
  <c r="I36" i="9"/>
  <c r="F36" i="9" s="1"/>
  <c r="D36" i="9"/>
  <c r="M36" i="9"/>
  <c r="E36" i="9"/>
  <c r="I104" i="9"/>
  <c r="F104" i="9" s="1"/>
  <c r="M104" i="9"/>
  <c r="J104" i="9"/>
  <c r="G104" i="9" s="1"/>
  <c r="D104" i="9"/>
  <c r="E104" i="9"/>
  <c r="E90" i="9"/>
  <c r="J90" i="9"/>
  <c r="G90" i="9" s="1"/>
  <c r="I90" i="9"/>
  <c r="F90" i="9" s="1"/>
  <c r="D90" i="9"/>
  <c r="M90" i="9"/>
  <c r="I129" i="9"/>
  <c r="F129" i="9" s="1"/>
  <c r="E129" i="9"/>
  <c r="D129" i="9"/>
  <c r="M129" i="9"/>
  <c r="J129" i="9"/>
  <c r="G129" i="9" s="1"/>
  <c r="M97" i="9"/>
  <c r="E97" i="9"/>
  <c r="D97" i="9"/>
  <c r="J97" i="9"/>
  <c r="G97" i="9" s="1"/>
  <c r="I97" i="9"/>
  <c r="F97" i="9" s="1"/>
  <c r="E17" i="9"/>
  <c r="I17" i="9"/>
  <c r="F17" i="9" s="1"/>
  <c r="J17" i="9"/>
  <c r="G17" i="9" s="1"/>
  <c r="M17" i="9"/>
  <c r="D17" i="9"/>
  <c r="E170" i="9"/>
  <c r="M170" i="9"/>
  <c r="J170" i="9"/>
  <c r="G170" i="9" s="1"/>
  <c r="D170" i="9"/>
  <c r="I170" i="9"/>
  <c r="F170" i="9" s="1"/>
  <c r="J87" i="9"/>
  <c r="G87" i="9" s="1"/>
  <c r="M87" i="9"/>
  <c r="E87" i="9"/>
  <c r="I87" i="9"/>
  <c r="F87" i="9" s="1"/>
  <c r="D87" i="9"/>
  <c r="M32" i="9"/>
  <c r="E32" i="9"/>
  <c r="I32" i="9"/>
  <c r="F32" i="9" s="1"/>
  <c r="D32" i="9"/>
  <c r="J32" i="9"/>
  <c r="G32" i="9" s="1"/>
  <c r="J108" i="9"/>
  <c r="G108" i="9" s="1"/>
  <c r="D108" i="9"/>
  <c r="E108" i="9"/>
  <c r="M108" i="9"/>
  <c r="I108" i="9"/>
  <c r="F108" i="9" s="1"/>
  <c r="J187" i="9"/>
  <c r="G187" i="9" s="1"/>
  <c r="M187" i="9"/>
  <c r="D187" i="9"/>
  <c r="E187" i="9"/>
  <c r="I187" i="9"/>
  <c r="F187" i="9" s="1"/>
  <c r="M181" i="9"/>
  <c r="J181" i="9"/>
  <c r="G181" i="9" s="1"/>
  <c r="E181" i="9"/>
  <c r="I181" i="9"/>
  <c r="F181" i="9" s="1"/>
  <c r="D181" i="9"/>
  <c r="M147" i="9"/>
  <c r="J147" i="9"/>
  <c r="G147" i="9" s="1"/>
  <c r="E147" i="9"/>
  <c r="D147" i="9"/>
  <c r="I147" i="9"/>
  <c r="F147" i="9" s="1"/>
  <c r="E117" i="9"/>
  <c r="D117" i="9"/>
  <c r="M117" i="9"/>
  <c r="J117" i="9"/>
  <c r="G117" i="9" s="1"/>
  <c r="I117" i="9"/>
  <c r="F117" i="9" s="1"/>
  <c r="I66" i="9"/>
  <c r="F66" i="9" s="1"/>
  <c r="M66" i="9"/>
  <c r="E66" i="9"/>
  <c r="J66" i="9"/>
  <c r="G66" i="9" s="1"/>
  <c r="D66" i="9"/>
  <c r="I26" i="9"/>
  <c r="F26" i="9" s="1"/>
  <c r="J26" i="9"/>
  <c r="G26" i="9" s="1"/>
  <c r="D26" i="9"/>
  <c r="M26" i="9"/>
  <c r="E26" i="9"/>
  <c r="J172" i="9"/>
  <c r="G172" i="9" s="1"/>
  <c r="M172" i="9"/>
  <c r="I172" i="9"/>
  <c r="F172" i="9" s="1"/>
  <c r="E172" i="9"/>
  <c r="D172" i="9"/>
  <c r="M30" i="9"/>
  <c r="J30" i="9"/>
  <c r="G30" i="9" s="1"/>
  <c r="I30" i="9"/>
  <c r="F30" i="9" s="1"/>
  <c r="D30" i="9"/>
  <c r="E30" i="9"/>
  <c r="J188" i="9"/>
  <c r="G188" i="9" s="1"/>
  <c r="E188" i="9"/>
  <c r="I188" i="9"/>
  <c r="F188" i="9" s="1"/>
  <c r="M188" i="9"/>
  <c r="D188" i="9"/>
  <c r="I40" i="9"/>
  <c r="F40" i="9" s="1"/>
  <c r="E40" i="9"/>
  <c r="J40" i="9"/>
  <c r="G40" i="9" s="1"/>
  <c r="M40" i="9"/>
  <c r="D40" i="9"/>
  <c r="I62" i="9"/>
  <c r="F62" i="9" s="1"/>
  <c r="E62" i="9"/>
  <c r="D62" i="9"/>
  <c r="M62" i="9"/>
  <c r="J62" i="9"/>
  <c r="G62" i="9" s="1"/>
  <c r="E184" i="9"/>
  <c r="M184" i="9"/>
  <c r="J184" i="9"/>
  <c r="G184" i="9" s="1"/>
  <c r="D184" i="9"/>
  <c r="I184" i="9"/>
  <c r="F184" i="9" s="1"/>
  <c r="J33" i="9"/>
  <c r="G33" i="9" s="1"/>
  <c r="M33" i="9"/>
  <c r="E33" i="9"/>
  <c r="I33" i="9"/>
  <c r="F33" i="9" s="1"/>
  <c r="D33" i="9"/>
  <c r="E112" i="9"/>
  <c r="D112" i="9"/>
  <c r="M112" i="9"/>
  <c r="J112" i="9"/>
  <c r="G112" i="9" s="1"/>
  <c r="I112" i="9"/>
  <c r="F112" i="9" s="1"/>
  <c r="M133" i="9"/>
  <c r="E133" i="9"/>
  <c r="I133" i="9"/>
  <c r="F133" i="9" s="1"/>
  <c r="D133" i="9"/>
  <c r="J133" i="9"/>
  <c r="G133" i="9" s="1"/>
  <c r="I150" i="9"/>
  <c r="F150" i="9" s="1"/>
  <c r="M150" i="9"/>
  <c r="D150" i="9"/>
  <c r="J150" i="9"/>
  <c r="G150" i="9" s="1"/>
  <c r="E150" i="9"/>
  <c r="D73" i="9"/>
  <c r="I73" i="9"/>
  <c r="F73" i="9" s="1"/>
  <c r="M73" i="9"/>
  <c r="E73" i="9"/>
  <c r="J73" i="9"/>
  <c r="G73" i="9" s="1"/>
  <c r="H20" i="14" l="1"/>
  <c r="G143" i="9"/>
  <c r="F131" i="9"/>
  <c r="I131" i="9" s="1"/>
  <c r="G167" i="9"/>
  <c r="J167" i="9" s="1"/>
  <c r="G179" i="9"/>
  <c r="G131" i="9"/>
  <c r="J131" i="9" s="1"/>
  <c r="F143" i="9"/>
  <c r="I143" i="9" s="1"/>
  <c r="M7" i="9"/>
  <c r="M9" i="9" s="1"/>
  <c r="G95" i="9"/>
  <c r="F47" i="9"/>
  <c r="F155" i="9"/>
  <c r="F107" i="9"/>
  <c r="F23" i="9"/>
  <c r="G155" i="9"/>
  <c r="F83" i="9"/>
  <c r="F119" i="9"/>
  <c r="G47" i="9"/>
  <c r="F11" i="9"/>
  <c r="G23" i="9"/>
  <c r="G11" i="9"/>
  <c r="G119" i="9"/>
  <c r="G107" i="9"/>
  <c r="G83" i="9"/>
  <c r="F167" i="9"/>
  <c r="F59" i="9"/>
  <c r="F71" i="9"/>
  <c r="F35" i="9"/>
  <c r="G71" i="9"/>
  <c r="F179" i="9"/>
  <c r="F95" i="9"/>
  <c r="G35" i="9"/>
  <c r="G59" i="9"/>
  <c r="G21" i="6" l="1"/>
  <c r="G18" i="6"/>
  <c r="F18" i="6"/>
  <c r="G20" i="6"/>
  <c r="F17" i="6"/>
  <c r="J143" i="9"/>
  <c r="M143" i="9" s="1"/>
  <c r="M154" i="9" s="1"/>
  <c r="J179" i="9"/>
  <c r="M131" i="9"/>
  <c r="M142" i="9" s="1"/>
  <c r="G17" i="6"/>
  <c r="J11" i="9"/>
  <c r="G7" i="6"/>
  <c r="G5" i="9"/>
  <c r="J23" i="9"/>
  <c r="G8" i="6"/>
  <c r="F20" i="6"/>
  <c r="I167" i="9"/>
  <c r="M167" i="9" s="1"/>
  <c r="M178" i="9" s="1"/>
  <c r="J107" i="9"/>
  <c r="G15" i="6"/>
  <c r="G10" i="6"/>
  <c r="J47" i="9"/>
  <c r="F5" i="9"/>
  <c r="F7" i="6"/>
  <c r="I11" i="9"/>
  <c r="J59" i="9"/>
  <c r="G11" i="6"/>
  <c r="I119" i="9"/>
  <c r="F16" i="6"/>
  <c r="F11" i="6"/>
  <c r="I59" i="9"/>
  <c r="J35" i="9"/>
  <c r="G9" i="6"/>
  <c r="F13" i="6"/>
  <c r="I83" i="9"/>
  <c r="J155" i="9"/>
  <c r="G19" i="6"/>
  <c r="I95" i="9"/>
  <c r="F14" i="6"/>
  <c r="I23" i="9"/>
  <c r="F8" i="6"/>
  <c r="I179" i="9"/>
  <c r="F21" i="6"/>
  <c r="I107" i="9"/>
  <c r="F15" i="6"/>
  <c r="J71" i="9"/>
  <c r="G12" i="6"/>
  <c r="J119" i="9"/>
  <c r="G16" i="6"/>
  <c r="F9" i="6"/>
  <c r="I35" i="9"/>
  <c r="I155" i="9"/>
  <c r="F19" i="6"/>
  <c r="F12" i="6"/>
  <c r="I71" i="9"/>
  <c r="I47" i="9"/>
  <c r="F10" i="6"/>
  <c r="G13" i="6"/>
  <c r="J83" i="9"/>
  <c r="G14" i="6"/>
  <c r="J95" i="9"/>
  <c r="M11" i="9" l="1"/>
  <c r="M22" i="9" s="1"/>
  <c r="M179" i="9"/>
  <c r="M190" i="9" s="1"/>
  <c r="M35" i="9"/>
  <c r="M46" i="9" s="1"/>
  <c r="M107" i="9"/>
  <c r="M118" i="9" s="1"/>
  <c r="M59" i="9"/>
  <c r="M70" i="9" s="1"/>
  <c r="M23" i="9"/>
  <c r="M34" i="9" s="1"/>
  <c r="M119" i="9"/>
  <c r="M130" i="9" s="1"/>
  <c r="M95" i="9"/>
  <c r="M106" i="9" s="1"/>
  <c r="M47" i="9"/>
  <c r="M58" i="9" s="1"/>
  <c r="M71" i="9"/>
  <c r="M82" i="9" s="1"/>
  <c r="M83" i="9"/>
  <c r="M94" i="9" s="1"/>
  <c r="M155" i="9"/>
  <c r="M166" i="9" s="1"/>
  <c r="J13" i="13" l="1"/>
  <c r="J12" i="13" s="1"/>
  <c r="G9" i="13" s="1"/>
  <c r="H9" i="14" l="1"/>
  <c r="G18" i="14"/>
  <c r="H18" i="14" l="1"/>
  <c r="H12" i="14" s="1"/>
  <c r="H14" i="14" s="1"/>
  <c r="G12" i="14"/>
  <c r="G19" i="14"/>
  <c r="G17" i="14"/>
  <c r="G11" i="14" l="1"/>
  <c r="H11" i="14"/>
  <c r="H13" i="14" s="1"/>
</calcChain>
</file>

<file path=xl/sharedStrings.xml><?xml version="1.0" encoding="utf-8"?>
<sst xmlns="http://schemas.openxmlformats.org/spreadsheetml/2006/main" count="108939" uniqueCount="45362">
  <si>
    <t>UNIDADE</t>
  </si>
  <si>
    <t>DESONERADO</t>
  </si>
  <si>
    <t>NÃO DESONERADO</t>
  </si>
  <si>
    <t>CÓDIGO</t>
  </si>
  <si>
    <t>DESCRIÇÃO</t>
  </si>
  <si>
    <t>CONTÉM:</t>
  </si>
  <si>
    <t>NÃO CONTÉM:</t>
  </si>
  <si>
    <t>BUSCA</t>
  </si>
  <si>
    <t>ENCARGOS SOCIAIS</t>
  </si>
  <si>
    <t>TIPO</t>
  </si>
  <si>
    <t>ABRANGÊNCIA</t>
  </si>
  <si>
    <t>LOCALIDADE</t>
  </si>
  <si>
    <t>VÍNCULO</t>
  </si>
  <si>
    <t>DATA DE RT</t>
  </si>
  <si>
    <t/>
  </si>
  <si>
    <t>DATA PREÇOS</t>
  </si>
  <si>
    <t>DATA EMISSÃO</t>
  </si>
  <si>
    <t>DADOS DOS RELATÓRIOS IMPORTADOS</t>
  </si>
  <si>
    <t>FONTE</t>
  </si>
  <si>
    <t>COMPOSIÇÕES</t>
  </si>
  <si>
    <t>COEFICIENTE</t>
  </si>
  <si>
    <t>CUSTO UNIT</t>
  </si>
  <si>
    <t>Composições</t>
  </si>
  <si>
    <t>COTAÇÕES</t>
  </si>
  <si>
    <t>COTAÇÃO</t>
  </si>
  <si>
    <t>DATA COTAÇÃO</t>
  </si>
  <si>
    <t>EMPRESA</t>
  </si>
  <si>
    <t>E001</t>
  </si>
  <si>
    <t>EMPRESAS</t>
  </si>
  <si>
    <t>CNPJ</t>
  </si>
  <si>
    <t>NOME</t>
  </si>
  <si>
    <t>FONE</t>
  </si>
  <si>
    <t>CONTATO</t>
  </si>
  <si>
    <t>ÍNDICE</t>
  </si>
  <si>
    <t>I001</t>
  </si>
  <si>
    <t>NOME DO ÍNDICE</t>
  </si>
  <si>
    <t>OBSERVAÇÕES:</t>
  </si>
  <si>
    <t>NOME DA EMPRESA</t>
  </si>
  <si>
    <t>Cotações</t>
  </si>
  <si>
    <t>E</t>
  </si>
  <si>
    <t>I</t>
  </si>
  <si>
    <t>C</t>
  </si>
  <si>
    <t>EMPRESAS FORNECEDORAS:</t>
  </si>
  <si>
    <t>ÍNDICES DE RETROAÇÃO:</t>
  </si>
  <si>
    <t>COTAÇÕES:</t>
  </si>
  <si>
    <t>FILTRO</t>
  </si>
  <si>
    <t>F</t>
  </si>
  <si>
    <t>###</t>
  </si>
  <si>
    <t>CREA/CAU:</t>
  </si>
  <si>
    <t>Data</t>
  </si>
  <si>
    <t>Responsável Técnico:</t>
  </si>
  <si>
    <t>DATA PREÇO / RT (SINAPI):</t>
  </si>
  <si>
    <t>LOCALIDADE / DATA EMISSÃO (SINAPI):</t>
  </si>
  <si>
    <t>ÍNDICE RETROAÇÃO</t>
  </si>
  <si>
    <t>NÃO DESONER.</t>
  </si>
  <si>
    <t>COEFIC.</t>
  </si>
  <si>
    <t>Resp. Pesquisa de Mercado:</t>
  </si>
  <si>
    <t>DT COTAÇÃO</t>
  </si>
  <si>
    <t>ÍNDICE DT COT.</t>
  </si>
  <si>
    <t>ÍNDICE DT BASE</t>
  </si>
  <si>
    <t>DATA BASE</t>
  </si>
  <si>
    <t>Mediana</t>
  </si>
  <si>
    <t>Média</t>
  </si>
  <si>
    <t>IMPRIMIR</t>
  </si>
  <si>
    <t>Sim</t>
  </si>
  <si>
    <t>E002</t>
  </si>
  <si>
    <t>E003</t>
  </si>
  <si>
    <t>E004</t>
  </si>
  <si>
    <t>E005</t>
  </si>
  <si>
    <t>E006</t>
  </si>
  <si>
    <t>E007</t>
  </si>
  <si>
    <t>E008</t>
  </si>
  <si>
    <t>E009</t>
  </si>
  <si>
    <t>E010</t>
  </si>
  <si>
    <t>E011</t>
  </si>
  <si>
    <t>E012</t>
  </si>
  <si>
    <t>E013</t>
  </si>
  <si>
    <t>E014</t>
  </si>
  <si>
    <t>E015</t>
  </si>
  <si>
    <t>ORIGEM DO PREÇO</t>
  </si>
  <si>
    <t>AS = ATRIBUÍDO SÃO PAULO</t>
  </si>
  <si>
    <t>CR = COEFICIENTE DE REPRESENTATIVIDADE</t>
  </si>
  <si>
    <t>C = COLETADO</t>
  </si>
  <si>
    <t>RELATÓRIOS:</t>
  </si>
  <si>
    <t>CUSTO UNITÁRIO
DESONERADO</t>
  </si>
  <si>
    <t>CUSTO UNITÁRIO
NÃO DESONERADO</t>
  </si>
  <si>
    <t>% MO
DESONERADO</t>
  </si>
  <si>
    <t>% MO
NÃO DESONERADO</t>
  </si>
  <si>
    <t>I002</t>
  </si>
  <si>
    <t>I003</t>
  </si>
  <si>
    <t>BANCO DE CUSTOS - REFERÊNCIA 1.10</t>
  </si>
  <si>
    <t>BELO HORIZONTE</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</si>
  <si>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</si>
  <si>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</si>
  <si>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</si>
  <si>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</si>
  <si>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</si>
  <si>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</si>
  <si>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</si>
  <si>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</si>
  <si>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</si>
  <si>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</si>
  <si>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</si>
  <si>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</si>
  <si>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</si>
  <si>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</si>
  <si>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</si>
  <si>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</si>
  <si>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</si>
  <si>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</si>
  <si>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</si>
  <si>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</si>
  <si>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</si>
  <si>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</si>
  <si>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</si>
  <si>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</si>
  <si>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</si>
  <si>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</si>
  <si>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</si>
  <si>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</si>
  <si>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</si>
  <si>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</si>
  <si>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</si>
  <si>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</si>
  <si>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</si>
  <si>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</si>
  <si>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</si>
  <si>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</si>
  <si>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</si>
  <si>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</si>
  <si>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</si>
  <si>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</si>
  <si>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</si>
  <si>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</si>
  <si>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</si>
  <si>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</si>
  <si>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</si>
  <si>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</si>
  <si>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</si>
  <si>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</si>
  <si>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</si>
  <si>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</si>
  <si>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</si>
  <si>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</si>
  <si>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</si>
  <si>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</si>
  <si>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</si>
  <si>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</si>
  <si>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</si>
  <si>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</si>
  <si>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</si>
  <si>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</si>
  <si>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</si>
  <si>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</si>
  <si>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</si>
  <si>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</si>
  <si>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</si>
  <si>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</si>
  <si>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</si>
  <si>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</si>
  <si>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</si>
  <si>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</si>
  <si>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</si>
  <si>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</si>
  <si>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</si>
  <si>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</si>
  <si>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</si>
  <si>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</si>
  <si>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</si>
  <si>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</si>
  <si>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</si>
  <si>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</si>
  <si>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</si>
  <si>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</si>
  <si>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</si>
  <si>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</si>
  <si>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</si>
  <si>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</si>
  <si>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</si>
  <si>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</si>
  <si>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</si>
  <si>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</si>
  <si>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</si>
  <si>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</si>
  <si>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</si>
  <si>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</si>
  <si>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</si>
  <si>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</si>
  <si>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</si>
  <si>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</si>
  <si>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</si>
  <si>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</si>
  <si>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</si>
  <si>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</si>
  <si>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</si>
  <si>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</si>
  <si>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</si>
  <si>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</si>
  <si>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</si>
  <si>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</si>
  <si>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</si>
  <si>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</si>
  <si>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</si>
  <si>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</si>
  <si>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</si>
  <si>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</si>
  <si>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</si>
  <si>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</si>
  <si>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</si>
  <si>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</si>
  <si>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</si>
  <si>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</si>
  <si>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</si>
  <si>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</si>
  <si>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</si>
  <si>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</si>
  <si>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</si>
  <si>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</si>
  <si>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</si>
  <si>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</si>
  <si>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</si>
  <si>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</si>
  <si>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</si>
  <si>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</si>
  <si>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</si>
  <si>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</si>
  <si>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</si>
  <si>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</si>
  <si>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</si>
  <si>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</si>
  <si>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</si>
  <si>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</si>
  <si>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</si>
  <si>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</si>
  <si>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</si>
  <si>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</si>
  <si>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</si>
  <si>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CRIMPAR RJ11, RJ12 E RJ45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</si>
  <si>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</si>
  <si>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</si>
  <si>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</si>
  <si>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</si>
  <si>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</si>
  <si>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</si>
  <si>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</si>
  <si>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</si>
  <si>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</si>
  <si>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</si>
  <si>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</si>
  <si>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</si>
  <si>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</si>
  <si>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</si>
  <si>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</si>
  <si>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</si>
  <si>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</si>
  <si>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</si>
  <si>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</si>
  <si>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</si>
  <si>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</si>
  <si>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</si>
  <si>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</si>
  <si>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</si>
  <si>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</si>
  <si>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</si>
  <si>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</si>
  <si>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</si>
  <si>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</si>
  <si>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</si>
  <si>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</si>
  <si>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</si>
  <si>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</si>
  <si>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</si>
  <si>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</si>
  <si>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</si>
  <si>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</si>
  <si>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</si>
  <si>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</si>
  <si>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</si>
  <si>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</si>
  <si>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</si>
  <si>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</si>
  <si>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</si>
  <si>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</si>
  <si>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</si>
  <si>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</si>
  <si>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</si>
  <si>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</si>
  <si>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</si>
  <si>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</si>
  <si>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</si>
  <si>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</si>
  <si>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</si>
  <si>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</si>
  <si>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</si>
  <si>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</si>
  <si>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</si>
  <si>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</si>
  <si>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</si>
  <si>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</si>
  <si>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</si>
  <si>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</si>
  <si>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</si>
  <si>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</si>
  <si>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</si>
  <si>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</si>
  <si>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</si>
  <si>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</si>
  <si>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</si>
  <si>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</si>
  <si>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</si>
  <si>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</si>
  <si>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</si>
  <si>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</si>
  <si>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</si>
  <si>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</si>
  <si>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</si>
  <si>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</si>
  <si>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</si>
  <si>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</si>
  <si>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</si>
  <si>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</si>
  <si>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</si>
  <si>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</si>
  <si>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</si>
  <si>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</si>
  <si>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</si>
  <si>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</si>
  <si>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</si>
  <si>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</si>
  <si>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</si>
  <si>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</si>
  <si>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</si>
  <si>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</si>
  <si>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</si>
  <si>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</si>
  <si>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</si>
  <si>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</si>
  <si>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</si>
  <si>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</si>
  <si>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</si>
  <si>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</si>
  <si>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</si>
  <si>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</si>
  <si>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</si>
  <si>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</si>
  <si>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</si>
  <si>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</si>
  <si>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</si>
  <si>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</si>
  <si>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</si>
  <si>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</si>
  <si>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</si>
  <si>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</si>
  <si>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</si>
  <si>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</si>
  <si>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</si>
  <si>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</si>
  <si>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</si>
  <si>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</si>
  <si>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</si>
  <si>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</si>
  <si>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</si>
  <si>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</si>
  <si>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</si>
  <si>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</si>
  <si>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</si>
  <si>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</si>
  <si>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</si>
  <si>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</si>
  <si>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</si>
  <si>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</si>
  <si>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</si>
  <si>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</si>
  <si>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</si>
  <si>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</si>
  <si>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</si>
  <si>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</si>
  <si>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</si>
  <si>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</si>
  <si>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</si>
  <si>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</si>
  <si>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</si>
  <si>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</si>
  <si>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</si>
  <si>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</si>
  <si>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</si>
  <si>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</si>
  <si>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</si>
  <si>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</si>
  <si>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</si>
  <si>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</si>
  <si>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</si>
  <si>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</si>
  <si>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</si>
  <si>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</si>
  <si>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</si>
  <si>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</si>
  <si>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</si>
  <si>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</si>
  <si>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</si>
  <si>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</si>
  <si>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</si>
  <si>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</si>
  <si>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</si>
  <si>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</si>
  <si>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</si>
  <si>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</si>
  <si>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</si>
  <si>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</si>
  <si>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</si>
  <si>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</si>
  <si>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</si>
  <si>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</si>
  <si>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</si>
  <si>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</si>
  <si>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</si>
  <si>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</si>
  <si>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</si>
  <si>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</si>
  <si>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</si>
  <si>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</si>
  <si>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</si>
  <si>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</si>
  <si>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</si>
  <si>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</si>
  <si>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</si>
  <si>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</si>
  <si>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</si>
  <si>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</si>
  <si>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</si>
  <si>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</si>
  <si>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</si>
  <si>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</si>
  <si>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</si>
  <si>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</si>
  <si>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</si>
  <si>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</si>
  <si>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</si>
  <si>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</si>
  <si>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</si>
  <si>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</si>
  <si>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</si>
  <si>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</si>
  <si>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</si>
  <si>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</si>
  <si>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</si>
  <si>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</si>
  <si>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</si>
  <si>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</si>
  <si>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</si>
  <si>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</si>
  <si>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</si>
  <si>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</si>
  <si>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</si>
  <si>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</si>
  <si>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</si>
  <si>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</si>
  <si>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</si>
  <si>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</si>
  <si>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</si>
  <si>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</si>
  <si>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</si>
  <si>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</si>
  <si>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</si>
  <si>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</si>
  <si>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</si>
  <si>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</si>
  <si>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</si>
  <si>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</si>
  <si>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</si>
  <si>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</si>
  <si>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</si>
  <si>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</si>
  <si>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</si>
  <si>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</si>
  <si>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</si>
  <si>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</si>
  <si>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</si>
  <si>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</si>
  <si>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</si>
  <si>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</si>
  <si>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</si>
  <si>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</si>
  <si>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</si>
  <si>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</si>
  <si>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</si>
  <si>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</si>
  <si>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</si>
  <si>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</si>
  <si>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</si>
  <si>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</si>
  <si>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</si>
  <si>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</si>
  <si>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</si>
  <si>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</si>
  <si>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</si>
  <si>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</si>
  <si>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</si>
  <si>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</si>
  <si>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</si>
  <si>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</si>
  <si>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</si>
  <si>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</si>
  <si>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</si>
  <si>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</si>
  <si>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</si>
  <si>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</si>
  <si>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</si>
  <si>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</si>
  <si>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</si>
  <si>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</si>
  <si>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</si>
  <si>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</si>
  <si>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</si>
  <si>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</si>
  <si>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</si>
  <si>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</si>
  <si>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</si>
  <si>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</si>
  <si>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</si>
  <si>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</si>
  <si>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</si>
  <si>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</si>
  <si>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</si>
  <si>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</si>
  <si>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</si>
  <si>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</si>
  <si>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</si>
  <si>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</si>
  <si>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</si>
  <si>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</si>
  <si>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</si>
  <si>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</si>
  <si>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</si>
  <si>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</si>
  <si>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</si>
  <si>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</si>
  <si>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</si>
  <si>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</si>
  <si>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</si>
  <si>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</si>
  <si>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</si>
  <si>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</si>
  <si>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</si>
  <si>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</si>
  <si>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</si>
  <si>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</si>
  <si>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</si>
  <si>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</si>
  <si>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</si>
  <si>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</si>
  <si>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</si>
  <si>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</si>
  <si>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</si>
  <si>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</si>
  <si>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</si>
  <si>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</si>
  <si>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</si>
  <si>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</si>
  <si>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</si>
  <si>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</si>
  <si>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</si>
  <si>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</si>
  <si>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</si>
  <si>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</si>
  <si>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</si>
  <si>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</si>
  <si>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</si>
  <si>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</si>
  <si>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</si>
  <si>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</si>
  <si>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</si>
  <si>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</si>
  <si>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</si>
  <si>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</si>
  <si>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</si>
  <si>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</si>
  <si>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</si>
  <si>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MONOFASICO 0,50 CV DIAMETRO DE SUCCAO X ELEVACAO 3/4" X 3/4", MONOESTAGIO, DIAMETRO DOS ROTORES 114 MM, HM/Q: 2 M / 2,99 M3/H A 24 M / 0,71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</si>
  <si>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</si>
  <si>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</si>
  <si>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</si>
  <si>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</si>
  <si>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</si>
  <si>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</si>
  <si>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</si>
  <si>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</si>
  <si>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</si>
  <si>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</si>
  <si>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</si>
  <si>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</si>
  <si>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</si>
  <si>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</si>
  <si>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</si>
  <si>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</si>
  <si>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</si>
  <si>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</si>
  <si>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</si>
  <si>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</si>
  <si>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</si>
  <si>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</si>
  <si>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</si>
  <si>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</si>
  <si>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</si>
  <si>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</si>
  <si>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</si>
  <si>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</si>
  <si>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</si>
  <si>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</si>
  <si>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</si>
  <si>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</si>
  <si>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</si>
  <si>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</si>
  <si>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</si>
  <si>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</si>
  <si>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</si>
  <si>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</si>
  <si>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</si>
  <si>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</si>
  <si>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</si>
  <si>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</si>
  <si>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</si>
  <si>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</si>
  <si>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</si>
  <si>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</si>
  <si>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</si>
  <si>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</si>
  <si>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</si>
  <si>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</si>
  <si>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</si>
  <si>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</si>
  <si>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</si>
  <si>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</si>
  <si>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</si>
  <si>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</si>
  <si>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</si>
  <si>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</si>
  <si>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</si>
  <si>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</si>
  <si>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</si>
  <si>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</si>
  <si>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</si>
  <si>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</si>
  <si>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</si>
  <si>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</si>
  <si>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</si>
  <si>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</si>
  <si>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</si>
  <si>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</si>
  <si>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</si>
  <si>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</si>
  <si>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</si>
  <si>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</si>
  <si>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</si>
  <si>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</si>
  <si>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</si>
  <si>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</si>
  <si>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</si>
  <si>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</si>
  <si>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</si>
  <si>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</si>
  <si>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</si>
  <si>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</si>
  <si>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</si>
  <si>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</si>
  <si>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</si>
  <si>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</si>
  <si>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</si>
  <si>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</si>
  <si>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</si>
  <si>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</si>
  <si>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</si>
  <si>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</si>
  <si>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</si>
  <si>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</si>
  <si>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</si>
  <si>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</si>
  <si>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</si>
  <si>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</si>
  <si>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</si>
  <si>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</si>
  <si>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</si>
  <si>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</si>
  <si>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</si>
  <si>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</si>
  <si>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</si>
  <si>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</si>
  <si>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</si>
  <si>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</si>
  <si>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</si>
  <si>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</si>
  <si>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</si>
  <si>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</si>
  <si>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</si>
  <si>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</si>
  <si>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</si>
  <si>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</si>
  <si>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</si>
  <si>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</si>
  <si>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</si>
  <si>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</si>
  <si>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</si>
  <si>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</si>
  <si>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</si>
  <si>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</si>
  <si>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</si>
  <si>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</si>
  <si>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</si>
  <si>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</si>
  <si>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</si>
  <si>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</si>
  <si>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</si>
  <si>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</si>
  <si>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</si>
  <si>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</si>
  <si>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</si>
  <si>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</si>
  <si>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</si>
  <si>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</si>
  <si>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</si>
  <si>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</si>
  <si>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</si>
  <si>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</si>
  <si>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</si>
  <si>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</si>
  <si>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</si>
  <si>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</si>
  <si>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</si>
  <si>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</si>
  <si>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</si>
  <si>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</si>
  <si>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</si>
  <si>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</si>
  <si>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</si>
  <si>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</si>
  <si>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</si>
  <si>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</si>
  <si>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</si>
  <si>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</si>
  <si>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</si>
  <si>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</si>
  <si>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</si>
  <si>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</si>
  <si>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</si>
  <si>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</si>
  <si>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</si>
  <si>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</si>
  <si>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</si>
  <si>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</si>
  <si>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</si>
  <si>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</si>
  <si>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</si>
  <si>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</si>
  <si>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</si>
  <si>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</si>
  <si>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</si>
  <si>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</si>
  <si>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</si>
  <si>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</si>
  <si>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</si>
  <si>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</si>
  <si>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</si>
  <si>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</si>
  <si>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</si>
  <si>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</si>
  <si>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</si>
  <si>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</si>
  <si>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</si>
  <si>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</si>
  <si>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</si>
  <si>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</si>
  <si>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</si>
  <si>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</si>
  <si>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</si>
  <si>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</si>
  <si>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</si>
  <si>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</si>
  <si>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</si>
  <si>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</si>
  <si>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</si>
  <si>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</si>
  <si>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</si>
  <si>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</si>
  <si>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</si>
  <si>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</si>
  <si>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</si>
  <si>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</si>
  <si>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</si>
  <si>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</si>
  <si>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</si>
  <si>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</si>
  <si>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</si>
  <si>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</si>
  <si>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</si>
  <si>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</si>
  <si>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</si>
  <si>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</si>
  <si>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</si>
  <si>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</si>
  <si>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</si>
  <si>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</si>
  <si>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</si>
  <si>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</si>
  <si>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</si>
  <si>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</si>
  <si>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</si>
  <si>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</si>
  <si>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</si>
  <si>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</si>
  <si>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</si>
  <si>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</si>
  <si>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</si>
  <si>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</si>
  <si>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</si>
  <si>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</si>
  <si>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</si>
  <si>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</si>
  <si>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</si>
  <si>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</si>
  <si>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</si>
  <si>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</si>
  <si>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</si>
  <si>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</si>
  <si>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</si>
  <si>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</si>
  <si>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</si>
  <si>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</si>
  <si>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</si>
  <si>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</si>
  <si>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</si>
  <si>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</si>
  <si>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</si>
  <si>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</si>
  <si>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</si>
  <si>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</si>
  <si>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</si>
  <si>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</si>
  <si>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</si>
  <si>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</si>
  <si>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</si>
  <si>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</si>
  <si>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</si>
  <si>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</si>
  <si>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</si>
  <si>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</si>
  <si>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</si>
  <si>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</si>
  <si>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</si>
  <si>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</si>
  <si>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</si>
  <si>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</si>
  <si>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</si>
  <si>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</si>
  <si>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</si>
  <si>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</si>
  <si>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</si>
  <si>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</si>
  <si>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</si>
  <si>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</si>
  <si>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</si>
  <si>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</si>
  <si>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</si>
  <si>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</si>
  <si>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</si>
  <si>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</si>
  <si>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</si>
  <si>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</si>
  <si>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</si>
  <si>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</si>
  <si>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</si>
  <si>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</si>
  <si>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</si>
  <si>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</si>
  <si>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</si>
  <si>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</si>
  <si>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</si>
  <si>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</si>
  <si>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</si>
  <si>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</si>
  <si>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</si>
  <si>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</si>
  <si>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</si>
  <si>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</si>
  <si>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</si>
  <si>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</si>
  <si>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</si>
  <si>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</si>
  <si>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</si>
  <si>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</si>
  <si>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</si>
  <si>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</si>
  <si>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</si>
  <si>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</si>
  <si>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</si>
  <si>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</si>
  <si>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</si>
  <si>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</si>
  <si>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</si>
  <si>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</si>
  <si>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</si>
  <si>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</si>
  <si>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</si>
  <si>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</si>
  <si>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</si>
  <si>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</si>
  <si>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</si>
  <si>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</si>
  <si>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</si>
  <si>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</si>
  <si>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</si>
  <si>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</si>
  <si>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</si>
  <si>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</si>
  <si>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</si>
  <si>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</si>
  <si>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</si>
  <si>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</si>
  <si>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</si>
  <si>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</si>
  <si>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</si>
  <si>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</si>
  <si>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</si>
  <si>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</si>
  <si>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</si>
  <si>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</si>
  <si>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</si>
  <si>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</si>
  <si>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</si>
  <si>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</si>
  <si>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</si>
  <si>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</si>
  <si>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</si>
  <si>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</si>
  <si>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</si>
  <si>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</si>
  <si>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</si>
  <si>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</si>
  <si>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</si>
  <si>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</si>
  <si>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</si>
  <si>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</si>
  <si>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</si>
  <si>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</si>
  <si>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</si>
  <si>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</si>
  <si>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</si>
  <si>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</si>
  <si>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</si>
  <si>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</si>
  <si>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</si>
  <si>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</si>
  <si>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</si>
  <si>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</si>
  <si>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</si>
  <si>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</si>
  <si>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</si>
  <si>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</si>
  <si>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</si>
  <si>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</si>
  <si>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</si>
  <si>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</si>
  <si>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</si>
  <si>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</si>
  <si>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</si>
  <si>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</si>
  <si>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</si>
  <si>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</si>
  <si>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</si>
  <si>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</si>
  <si>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</si>
  <si>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</si>
  <si>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</si>
  <si>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</si>
  <si>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</si>
  <si>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</si>
  <si>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</si>
  <si>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</si>
  <si>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</si>
  <si>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</si>
  <si>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</si>
  <si>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</si>
  <si>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</si>
  <si>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</si>
  <si>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</si>
  <si>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</si>
  <si>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</si>
  <si>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</si>
  <si>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</si>
  <si>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</si>
  <si>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</si>
  <si>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</si>
  <si>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</si>
  <si>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</si>
  <si>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</si>
  <si>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</si>
  <si>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</si>
  <si>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</si>
  <si>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</si>
  <si>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</si>
  <si>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</si>
  <si>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</si>
  <si>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</si>
  <si>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</si>
  <si>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</si>
  <si>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</si>
  <si>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</si>
  <si>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</si>
  <si>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</si>
  <si>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</si>
  <si>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</si>
  <si>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</si>
  <si>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</si>
  <si>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</si>
  <si>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</si>
  <si>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</si>
  <si>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</si>
  <si>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</si>
  <si>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</si>
  <si>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</si>
  <si>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</si>
  <si>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</si>
  <si>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</si>
  <si>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</si>
  <si>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</si>
  <si>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</si>
  <si>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</si>
  <si>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</si>
  <si>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</si>
  <si>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</si>
  <si>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</si>
  <si>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</si>
  <si>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</si>
  <si>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</si>
  <si>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</si>
  <si>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</si>
  <si>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</si>
  <si>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</si>
  <si>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</si>
  <si>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</si>
  <si>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</si>
  <si>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</si>
  <si>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</si>
  <si>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</si>
  <si>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</si>
  <si>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</si>
  <si>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</si>
  <si>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</si>
  <si>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</si>
  <si>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</si>
  <si>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</si>
  <si>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</si>
  <si>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</si>
  <si>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</si>
  <si>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</si>
  <si>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</si>
  <si>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</si>
  <si>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</si>
  <si>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</si>
  <si>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</si>
  <si>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</si>
  <si>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</si>
  <si>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</si>
  <si>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</si>
  <si>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</si>
  <si>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</si>
  <si>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</si>
  <si>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</si>
  <si>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</si>
  <si>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</si>
  <si>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</si>
  <si>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</si>
  <si>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</si>
  <si>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</si>
  <si>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</si>
  <si>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</si>
  <si>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</si>
  <si>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</si>
  <si>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</si>
  <si>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</si>
  <si>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</si>
  <si>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</si>
  <si>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</si>
  <si>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</si>
  <si>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</si>
  <si>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</si>
  <si>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</si>
  <si>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</si>
  <si>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</si>
  <si>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</si>
  <si>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</si>
  <si>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</si>
  <si>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</si>
  <si>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</si>
  <si>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</si>
  <si>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SAE 1020, BITOLA 1/4", E = 6,35 MM (49,85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</si>
  <si>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</si>
  <si>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</si>
  <si>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</si>
  <si>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</si>
  <si>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</si>
  <si>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</si>
  <si>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</si>
  <si>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</si>
  <si>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</si>
  <si>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</si>
  <si>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</si>
  <si>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</si>
  <si>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</si>
  <si>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</si>
  <si>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</si>
  <si>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</si>
  <si>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</si>
  <si>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</si>
  <si>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</si>
  <si>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</si>
  <si>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</si>
  <si>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</si>
  <si>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</si>
  <si>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</si>
  <si>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</si>
  <si>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</si>
  <si>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</si>
  <si>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</si>
  <si>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</si>
  <si>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</si>
  <si>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</si>
  <si>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</si>
  <si>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</si>
  <si>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</si>
  <si>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</si>
  <si>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</si>
  <si>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</si>
  <si>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</si>
  <si>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</si>
  <si>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</si>
  <si>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</si>
  <si>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</si>
  <si>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</si>
  <si>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</si>
  <si>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</si>
  <si>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</si>
  <si>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</si>
  <si>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</si>
  <si>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</si>
  <si>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</si>
  <si>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</si>
  <si>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</si>
  <si>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</si>
  <si>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</si>
  <si>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</si>
  <si>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</si>
  <si>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</si>
  <si>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</si>
  <si>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</si>
  <si>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</si>
  <si>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</si>
  <si>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</si>
  <si>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</si>
  <si>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</si>
  <si>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</si>
  <si>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</si>
  <si>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</si>
  <si>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</si>
  <si>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</si>
  <si>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</si>
  <si>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</si>
  <si>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</si>
  <si>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</si>
  <si>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</si>
  <si>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</si>
  <si>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</si>
  <si>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</si>
  <si>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</si>
  <si>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</si>
  <si>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</si>
  <si>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</si>
  <si>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</si>
  <si>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</si>
  <si>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</si>
  <si>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</si>
  <si>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</si>
  <si>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</si>
  <si>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</si>
  <si>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</si>
  <si>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</si>
  <si>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</si>
  <si>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</si>
  <si>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</si>
  <si>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</si>
  <si>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</si>
  <si>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</si>
  <si>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</si>
  <si>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</si>
  <si>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</si>
  <si>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</si>
  <si>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</si>
  <si>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</si>
  <si>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</si>
  <si>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</si>
  <si>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</si>
  <si>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</si>
  <si>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</si>
  <si>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</si>
  <si>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</si>
  <si>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</si>
  <si>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</si>
  <si>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</si>
  <si>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</si>
  <si>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</si>
  <si>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</si>
  <si>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</si>
  <si>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</si>
  <si>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</si>
  <si>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</si>
  <si>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</si>
  <si>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</si>
  <si>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</si>
  <si>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</si>
  <si>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</si>
  <si>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</si>
  <si>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</si>
  <si>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</si>
  <si>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</si>
  <si>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</si>
  <si>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</si>
  <si>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</si>
  <si>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</si>
  <si>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</si>
  <si>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</si>
  <si>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</si>
  <si>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</si>
  <si>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</si>
  <si>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</si>
  <si>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</si>
  <si>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</si>
  <si>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</si>
  <si>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</si>
  <si>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</si>
  <si>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</si>
  <si>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</si>
  <si>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</si>
  <si>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</si>
  <si>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</si>
  <si>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</si>
  <si>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</si>
  <si>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</si>
  <si>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</si>
  <si>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</si>
  <si>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</si>
  <si>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</si>
  <si>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</si>
  <si>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</si>
  <si>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</si>
  <si>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</si>
  <si>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</si>
  <si>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</si>
  <si>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</si>
  <si>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</si>
  <si>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</si>
  <si>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</si>
  <si>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</si>
  <si>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</si>
  <si>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</si>
  <si>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</si>
  <si>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</si>
  <si>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</si>
  <si>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</si>
  <si>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</si>
  <si>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</si>
  <si>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</si>
  <si>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</si>
  <si>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</si>
  <si>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</si>
  <si>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</si>
  <si>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</si>
  <si>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</si>
  <si>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</si>
  <si>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</si>
  <si>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</si>
  <si>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</si>
  <si>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</si>
  <si>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</si>
  <si>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</si>
  <si>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</si>
  <si>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</si>
  <si>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</si>
  <si>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</si>
  <si>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</si>
  <si>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</si>
  <si>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</si>
  <si>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</si>
  <si>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</si>
  <si>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</si>
  <si>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</si>
  <si>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</si>
  <si>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</si>
  <si>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</si>
  <si>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</si>
  <si>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</si>
  <si>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</si>
  <si>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</si>
  <si>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</si>
  <si>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</si>
  <si>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</si>
  <si>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</si>
  <si>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</si>
  <si>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</si>
  <si>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</si>
  <si>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</si>
  <si>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</si>
  <si>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</si>
  <si>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</si>
  <si>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</si>
  <si>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</si>
  <si>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</si>
  <si>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</si>
  <si>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</si>
  <si>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</si>
  <si>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</si>
  <si>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</si>
  <si>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</si>
  <si>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</si>
  <si>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</si>
  <si>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</si>
  <si>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</si>
  <si>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</si>
  <si>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</si>
  <si>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</si>
  <si>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</si>
  <si>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</si>
  <si>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</si>
  <si>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</si>
  <si>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</si>
  <si>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</si>
  <si>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</si>
  <si>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</si>
  <si>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</si>
  <si>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</si>
  <si>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</si>
  <si>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</si>
  <si>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</si>
  <si>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</si>
  <si>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</si>
  <si>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</si>
  <si>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</si>
  <si>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</si>
  <si>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</si>
  <si>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</si>
  <si>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</si>
  <si>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</si>
  <si>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</si>
  <si>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</si>
  <si>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</si>
  <si>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</si>
  <si>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</si>
  <si>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</si>
  <si>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</si>
  <si>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</si>
  <si>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</si>
  <si>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</si>
  <si>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</si>
  <si>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</si>
  <si>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</si>
  <si>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</si>
  <si>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</si>
  <si>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</si>
  <si>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</si>
  <si>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</si>
  <si>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</si>
  <si>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</si>
  <si>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</si>
  <si>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</si>
  <si>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</si>
  <si>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</si>
  <si>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</si>
  <si>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</si>
  <si>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</si>
  <si>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</si>
  <si>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</si>
  <si>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</si>
  <si>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</si>
  <si>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</si>
  <si>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</si>
  <si>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</si>
  <si>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</si>
  <si>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</si>
  <si>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</si>
  <si>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</si>
  <si>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</si>
  <si>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</si>
  <si>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</si>
  <si>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</si>
  <si>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</si>
  <si>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</si>
  <si>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</si>
  <si>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</si>
  <si>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</si>
  <si>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</si>
  <si>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</si>
  <si>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</si>
  <si>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</si>
  <si>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</si>
  <si>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</si>
  <si>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</si>
  <si>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</si>
  <si>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</si>
  <si>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</si>
  <si>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</si>
  <si>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</si>
  <si>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</si>
  <si>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</si>
  <si>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</si>
  <si>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</si>
  <si>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</si>
  <si>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</si>
  <si>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</si>
  <si>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</si>
  <si>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</si>
  <si>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</si>
  <si>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</si>
  <si>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</si>
  <si>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</si>
  <si>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</si>
  <si>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</si>
  <si>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</si>
  <si>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</si>
  <si>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</si>
  <si>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</si>
  <si>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</si>
  <si>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</si>
  <si>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</si>
  <si>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</si>
  <si>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</si>
  <si>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</si>
  <si>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</si>
  <si>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</si>
  <si>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</si>
  <si>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</si>
  <si>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</si>
  <si>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</si>
  <si>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</si>
  <si>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</si>
  <si>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</si>
  <si>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</si>
  <si>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</si>
  <si>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</si>
  <si>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</si>
  <si>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</si>
  <si>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</si>
  <si>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</si>
  <si>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</si>
  <si>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</si>
  <si>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</si>
  <si>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</si>
  <si>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</si>
  <si>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</si>
  <si>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</si>
  <si>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</si>
  <si>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</si>
  <si>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</si>
  <si>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</si>
  <si>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</si>
  <si>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</si>
  <si>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</si>
  <si>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</si>
  <si>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</si>
  <si>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</si>
  <si>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</si>
  <si>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</si>
  <si>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</si>
  <si>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</si>
  <si>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</si>
  <si>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</si>
  <si>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</si>
  <si>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</si>
  <si>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</si>
  <si>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</si>
  <si>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</si>
  <si>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</si>
  <si>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</si>
  <si>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</si>
  <si>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</si>
  <si>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</si>
  <si>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</si>
  <si>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</si>
  <si>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</si>
  <si>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</si>
  <si>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</si>
  <si>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</si>
  <si>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</si>
  <si>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</si>
  <si>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</si>
  <si>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</si>
  <si>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</si>
  <si>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</si>
  <si>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</si>
  <si>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</si>
  <si>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</si>
  <si>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</si>
  <si>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</si>
  <si>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</si>
  <si>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</si>
  <si>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</si>
  <si>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</si>
  <si>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</si>
  <si>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</si>
  <si>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</si>
  <si>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</si>
  <si>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</si>
  <si>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</si>
  <si>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</si>
  <si>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</si>
  <si>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</si>
  <si>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</si>
  <si>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</si>
  <si>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</si>
  <si>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</si>
  <si>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</si>
  <si>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</si>
  <si>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</si>
  <si>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</si>
  <si>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</si>
  <si>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</si>
  <si>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</si>
  <si>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</si>
  <si>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</si>
  <si>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</si>
  <si>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</si>
  <si>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</si>
  <si>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</si>
  <si>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</si>
  <si>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</si>
  <si>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</si>
  <si>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</si>
  <si>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</si>
  <si>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</si>
  <si>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</si>
  <si>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</si>
  <si>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</si>
  <si>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</si>
  <si>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</si>
  <si>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</si>
  <si>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</si>
  <si>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</si>
  <si>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</si>
  <si>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</si>
  <si>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</si>
  <si>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</si>
  <si>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</si>
  <si>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</si>
  <si>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</si>
  <si>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</si>
  <si>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</si>
  <si>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</si>
  <si>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</si>
  <si>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</si>
  <si>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</si>
  <si>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</si>
  <si>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</si>
  <si>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</si>
  <si>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</si>
  <si>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</si>
  <si>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</si>
  <si>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</si>
  <si>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</si>
  <si>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</si>
  <si>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</si>
  <si>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</si>
  <si>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</si>
  <si>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</si>
  <si>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</si>
  <si>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</si>
  <si>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</si>
  <si>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</si>
  <si>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</si>
  <si>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</si>
  <si>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</si>
  <si>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</si>
  <si>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</si>
  <si>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</si>
  <si>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</si>
  <si>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</si>
  <si>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</si>
  <si>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</si>
  <si>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</si>
  <si>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</si>
  <si>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</si>
  <si>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</si>
  <si>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</si>
  <si>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</si>
  <si>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</si>
  <si>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</si>
  <si>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</si>
  <si>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</si>
  <si>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</si>
  <si>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</si>
  <si>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</si>
  <si>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</si>
  <si>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</si>
  <si>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</si>
  <si>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</si>
  <si>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</si>
  <si>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</si>
  <si>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</si>
  <si>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</si>
  <si>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</si>
  <si>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</si>
  <si>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</si>
  <si>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</si>
  <si>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</si>
  <si>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</si>
  <si>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</si>
  <si>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</si>
  <si>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</si>
  <si>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</si>
  <si>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</si>
  <si>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</si>
  <si>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</si>
  <si>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</si>
  <si>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</si>
  <si>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</si>
  <si>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</si>
  <si>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</si>
  <si>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</si>
  <si>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</si>
  <si>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</si>
  <si>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</si>
  <si>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</si>
  <si>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</si>
  <si>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</si>
  <si>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</si>
  <si>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</si>
  <si>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</si>
  <si>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</si>
  <si>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</si>
  <si>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</si>
  <si>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</si>
  <si>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</si>
  <si>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</si>
  <si>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</si>
  <si>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</si>
  <si>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</si>
  <si>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</si>
  <si>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</si>
  <si>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</si>
  <si>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</si>
  <si>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</si>
  <si>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</si>
  <si>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</si>
  <si>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</si>
  <si>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</si>
  <si>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</si>
  <si>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</si>
  <si>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</si>
  <si>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</si>
  <si>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</si>
  <si>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</si>
  <si>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</si>
  <si>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</si>
  <si>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CORTE DIAMANTADO SEGMENTADO PARA CONCRETO, DIAMETRO DE 110 MM, FURO DE 20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</si>
  <si>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</si>
  <si>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</si>
  <si>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</si>
  <si>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</si>
  <si>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</si>
  <si>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</si>
  <si>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</si>
  <si>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</si>
  <si>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</si>
  <si>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</si>
  <si>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</si>
  <si>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</si>
  <si>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</si>
  <si>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</si>
  <si>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</si>
  <si>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</si>
  <si>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</si>
  <si>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</si>
  <si>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</si>
  <si>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</si>
  <si>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</si>
  <si>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</si>
  <si>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</si>
  <si>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</si>
  <si>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</si>
  <si>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</si>
  <si>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</si>
  <si>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</si>
  <si>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</si>
  <si>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</si>
  <si>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</si>
  <si>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</si>
  <si>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</si>
  <si>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</si>
  <si>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</si>
  <si>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</si>
  <si>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</si>
  <si>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</si>
  <si>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</si>
  <si>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</si>
  <si>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</si>
  <si>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</si>
  <si>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</si>
  <si>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</si>
  <si>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</si>
  <si>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</si>
  <si>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</si>
  <si>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</si>
  <si>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</si>
  <si>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</si>
  <si>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</si>
  <si>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</si>
  <si>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</si>
  <si>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</si>
  <si>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</si>
  <si>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</si>
  <si>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</si>
  <si>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</si>
  <si>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</si>
  <si>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</si>
  <si>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</si>
  <si>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</si>
  <si>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</si>
  <si>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</si>
  <si>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</si>
  <si>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</si>
  <si>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</si>
  <si>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</si>
  <si>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</si>
  <si>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</si>
  <si>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DOBRADEIRA ELETROMECANICA DE VERGALHAO, PARA ACO DE DIAMETRO ATE 1 1/2", MOTOR ELETRICO TRIFASICO, POTENCIA DE 3 HP ATE 5 HP                                                                                                                                                                                                                                                                                                                                                                              </t>
  </si>
  <si>
    <t xml:space="preserve">DOBRADICA EM ACO/FERRO, 3" X 2 1/2", E= 1,2 A 1,8 MM, SEM ANEL, CROMADO OU ZINCADO, TAMPA BOLA,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</si>
  <si>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</si>
  <si>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</si>
  <si>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</si>
  <si>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</si>
  <si>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</si>
  <si>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</si>
  <si>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</si>
  <si>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</si>
  <si>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</si>
  <si>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</si>
  <si>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</si>
  <si>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</si>
  <si>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</si>
  <si>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</si>
  <si>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</si>
  <si>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</si>
  <si>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</si>
  <si>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</si>
  <si>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</si>
  <si>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</si>
  <si>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</si>
  <si>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</si>
  <si>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</si>
  <si>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</si>
  <si>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</si>
  <si>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</si>
  <si>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</si>
  <si>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</si>
  <si>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</si>
  <si>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</si>
  <si>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</si>
  <si>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</si>
  <si>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</si>
  <si>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</si>
  <si>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</si>
  <si>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</si>
  <si>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</si>
  <si>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</si>
  <si>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</si>
  <si>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</si>
  <si>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</si>
  <si>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</si>
  <si>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</si>
  <si>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</si>
  <si>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</si>
  <si>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</si>
  <si>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</si>
  <si>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</si>
  <si>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</si>
  <si>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</si>
  <si>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</si>
  <si>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</si>
  <si>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</si>
  <si>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</si>
  <si>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</si>
  <si>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</si>
  <si>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</si>
  <si>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</si>
  <si>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</si>
  <si>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</si>
  <si>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</si>
  <si>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</si>
  <si>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</si>
  <si>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</si>
  <si>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</si>
  <si>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</si>
  <si>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</si>
  <si>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</si>
  <si>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</si>
  <si>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</si>
  <si>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</si>
  <si>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</si>
  <si>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</si>
  <si>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</si>
  <si>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</si>
  <si>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</si>
  <si>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</si>
  <si>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</si>
  <si>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</si>
  <si>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</si>
  <si>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</si>
  <si>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</si>
  <si>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</si>
  <si>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</si>
  <si>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</si>
  <si>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</si>
  <si>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</si>
  <si>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</si>
  <si>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</si>
  <si>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</si>
  <si>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</si>
  <si>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</si>
  <si>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</si>
  <si>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</si>
  <si>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</si>
  <si>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</si>
  <si>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</si>
  <si>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</si>
  <si>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</si>
  <si>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</si>
  <si>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</si>
  <si>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</si>
  <si>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</si>
  <si>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</si>
  <si>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</si>
  <si>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</si>
  <si>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</si>
  <si>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</si>
  <si>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</si>
  <si>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</si>
  <si>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</si>
  <si>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</si>
  <si>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</si>
  <si>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</si>
  <si>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</si>
  <si>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</si>
  <si>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</si>
  <si>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</si>
  <si>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</si>
  <si>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</si>
  <si>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</si>
  <si>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</si>
  <si>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</si>
  <si>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</si>
  <si>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</si>
  <si>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</si>
  <si>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</si>
  <si>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</si>
  <si>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</si>
  <si>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</si>
  <si>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</si>
  <si>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</si>
  <si>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</si>
  <si>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</si>
  <si>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</si>
  <si>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</si>
  <si>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</si>
  <si>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</si>
  <si>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</si>
  <si>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</si>
  <si>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</si>
  <si>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</si>
  <si>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</si>
  <si>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</si>
  <si>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</si>
  <si>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</si>
  <si>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</si>
  <si>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</si>
  <si>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</si>
  <si>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</si>
  <si>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</si>
  <si>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</si>
  <si>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</si>
  <si>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</si>
  <si>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</si>
  <si>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</si>
  <si>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</si>
  <si>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</si>
  <si>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</si>
  <si>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</si>
  <si>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</si>
  <si>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</si>
  <si>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</si>
  <si>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</si>
  <si>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</si>
  <si>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</si>
  <si>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</si>
  <si>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</si>
  <si>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</si>
  <si>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</si>
  <si>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</si>
  <si>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</si>
  <si>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</si>
  <si>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</si>
  <si>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</si>
  <si>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</si>
  <si>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</si>
  <si>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</si>
  <si>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</si>
  <si>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</si>
  <si>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</si>
  <si>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</si>
  <si>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</si>
  <si>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</si>
  <si>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</si>
  <si>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</si>
  <si>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</si>
  <si>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</si>
  <si>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</si>
  <si>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</si>
  <si>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</si>
  <si>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</si>
  <si>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</si>
  <si>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</si>
  <si>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</si>
  <si>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</si>
  <si>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</si>
  <si>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</si>
  <si>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</si>
  <si>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</si>
  <si>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</si>
  <si>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</si>
  <si>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</si>
  <si>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</si>
  <si>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</si>
  <si>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</si>
  <si>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</si>
  <si>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</si>
  <si>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</si>
  <si>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</si>
  <si>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</si>
  <si>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</si>
  <si>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</si>
  <si>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</si>
  <si>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</si>
  <si>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</si>
  <si>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</si>
  <si>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</si>
  <si>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</si>
  <si>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</si>
  <si>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</si>
  <si>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</si>
  <si>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</si>
  <si>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</si>
  <si>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</si>
  <si>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</si>
  <si>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</si>
  <si>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</si>
  <si>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</si>
  <si>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</si>
  <si>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</si>
  <si>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</si>
  <si>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</si>
  <si>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</si>
  <si>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</si>
  <si>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</si>
  <si>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</si>
  <si>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</si>
  <si>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</si>
  <si>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</si>
  <si>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</si>
  <si>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</si>
  <si>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</si>
  <si>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</si>
  <si>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</si>
  <si>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</si>
  <si>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</si>
  <si>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</si>
  <si>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</si>
  <si>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</si>
  <si>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</si>
  <si>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</si>
  <si>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</si>
  <si>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</si>
  <si>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</si>
  <si>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</si>
  <si>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</si>
  <si>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</si>
  <si>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</si>
  <si>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</si>
  <si>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</si>
  <si>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</si>
  <si>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</si>
  <si>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</si>
  <si>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</si>
  <si>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</si>
  <si>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</si>
  <si>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</si>
  <si>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</si>
  <si>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</si>
  <si>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</si>
  <si>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</si>
  <si>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</si>
  <si>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</si>
  <si>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</si>
  <si>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</si>
  <si>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</si>
  <si>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</si>
  <si>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</si>
  <si>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</si>
  <si>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</si>
  <si>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</si>
  <si>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</si>
  <si>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</si>
  <si>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</si>
  <si>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</si>
  <si>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</si>
  <si>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</si>
  <si>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</si>
  <si>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</si>
  <si>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</si>
  <si>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</si>
  <si>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</si>
  <si>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</si>
  <si>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</si>
  <si>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</si>
  <si>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</si>
  <si>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</si>
  <si>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</si>
  <si>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</si>
  <si>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</si>
  <si>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</si>
  <si>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</si>
  <si>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</si>
  <si>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</si>
  <si>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</si>
  <si>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</si>
  <si>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</si>
  <si>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</si>
  <si>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</si>
  <si>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</si>
  <si>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</si>
  <si>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</si>
  <si>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</si>
  <si>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</si>
  <si>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</si>
  <si>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</si>
  <si>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</si>
  <si>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</si>
  <si>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</si>
  <si>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</si>
  <si>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</si>
  <si>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</si>
  <si>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</si>
  <si>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</si>
  <si>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</si>
  <si>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</si>
  <si>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</si>
  <si>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</si>
  <si>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</si>
  <si>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</si>
  <si>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</si>
  <si>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</si>
  <si>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</si>
  <si>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</si>
  <si>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</si>
  <si>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</si>
  <si>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</si>
  <si>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</si>
  <si>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</si>
  <si>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</si>
  <si>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</si>
  <si>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</si>
  <si>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</si>
  <si>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</si>
  <si>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</si>
  <si>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</si>
  <si>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</si>
  <si>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</si>
  <si>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</si>
  <si>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</si>
  <si>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SOBREPOR, EM LATAO / ZAMAC, PARA JANELA PIVOTANTE - INCLUI PARAFUSOS                                                                                                                                                                                                                                                                                                                                                                                                                             </t>
  </si>
  <si>
    <t xml:space="preserve">GRADE DE DISCOS COM CONTROLE REMOTO, REBOCAVEL, COM 24 DISCOS 24" X 6 MM, COM PNEUS PARA TRANSPORTE                                                                                                                                                                                                                                                                                                                                                                                                       </t>
  </si>
  <si>
    <t xml:space="preserve">GRAMA BATATAIS EM PLACAS, SEM PLANTIO                                                                                                                                                                                                                                                                                                                                                                                                                                                                     </t>
  </si>
  <si>
    <t xml:space="preserve">GRAMA ESMERALDA OU SAO CARLOS OU CURITIBANA, EM PLACAS, SEM PLANTIO                                                                                                                                                                                                                                                                                                                                                                                                                                       </t>
  </si>
  <si>
    <t xml:space="preserve">GRAMPO LINHA VIVA DE LATAO ESTANHADO, DIAMETRO DO CONDUTOR PRINCIPAL DE 10 A 120 MM2, DIAMETRO DA DERIVACAO DE 10 A 70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</si>
  <si>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</si>
  <si>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</si>
  <si>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</si>
  <si>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</si>
  <si>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</si>
  <si>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</si>
  <si>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</si>
  <si>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</si>
  <si>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</si>
  <si>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</si>
  <si>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</si>
  <si>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</si>
  <si>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</si>
  <si>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</si>
  <si>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</si>
  <si>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</si>
  <si>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</si>
  <si>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</si>
  <si>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</si>
  <si>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</si>
  <si>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</si>
  <si>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</si>
  <si>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</si>
  <si>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</si>
  <si>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</si>
  <si>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</si>
  <si>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</si>
  <si>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</si>
  <si>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</si>
  <si>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</si>
  <si>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</si>
  <si>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</si>
  <si>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</si>
  <si>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</si>
  <si>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</si>
  <si>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</si>
  <si>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</si>
  <si>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</si>
  <si>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</si>
  <si>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</si>
  <si>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</si>
  <si>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</si>
  <si>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</si>
  <si>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14340 KG, MOMENTO MAXIMO DE CARGA 42,3 TM, ALCANCE MAXIMO HORIZONTAL 16,80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</si>
  <si>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</si>
  <si>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</si>
  <si>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</si>
  <si>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</si>
  <si>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</si>
  <si>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</si>
  <si>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</si>
  <si>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</si>
  <si>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</si>
  <si>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</si>
  <si>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</si>
  <si>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</si>
  <si>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</si>
  <si>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</si>
  <si>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</si>
  <si>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</si>
  <si>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</si>
  <si>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</si>
  <si>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</si>
  <si>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</si>
  <si>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</si>
  <si>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IMPERMEABILIZADOR (HORISTA)                                                                                                                                                                                                                                                                                                                                                                                                                                                                               </t>
  </si>
  <si>
    <t xml:space="preserve">IMPERMEABILIZADOR (MENSALISTA)                                                                                                                                                                                                                                                                                                                                                                                                                                                                            </t>
  </si>
  <si>
    <t xml:space="preserve">IMPERMEABILIZANTE FLEXIVEL BRANCO DE BASE ACRILICA PARA COBERTURAS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</si>
  <si>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</si>
  <si>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</si>
  <si>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</si>
  <si>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</si>
  <si>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</si>
  <si>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</si>
  <si>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</si>
  <si>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</si>
  <si>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</si>
  <si>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</si>
  <si>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</si>
  <si>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</si>
  <si>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</si>
  <si>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</si>
  <si>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</si>
  <si>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</si>
  <si>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</si>
  <si>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</si>
  <si>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</si>
  <si>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</si>
  <si>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</si>
  <si>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</si>
  <si>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</si>
  <si>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</si>
  <si>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</si>
  <si>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</si>
  <si>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</si>
  <si>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</si>
  <si>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</si>
  <si>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</si>
  <si>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</si>
  <si>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</si>
  <si>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</si>
  <si>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</si>
  <si>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</si>
  <si>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</si>
  <si>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</si>
  <si>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</si>
  <si>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</si>
  <si>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</si>
  <si>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</si>
  <si>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</si>
  <si>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</si>
  <si>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</si>
  <si>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</si>
  <si>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</si>
  <si>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</si>
  <si>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</si>
  <si>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</si>
  <si>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</si>
  <si>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</si>
  <si>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</si>
  <si>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</si>
  <si>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</si>
  <si>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</si>
  <si>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</si>
  <si>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</si>
  <si>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</si>
  <si>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</si>
  <si>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</si>
  <si>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</si>
  <si>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</si>
  <si>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</si>
  <si>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</si>
  <si>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</si>
  <si>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</si>
  <si>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</si>
  <si>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</si>
  <si>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</si>
  <si>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</si>
  <si>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</si>
  <si>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</si>
  <si>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</si>
  <si>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</si>
  <si>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</si>
  <si>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</si>
  <si>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</si>
  <si>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</si>
  <si>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</si>
  <si>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</si>
  <si>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</si>
  <si>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</si>
  <si>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</si>
  <si>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</si>
  <si>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</si>
  <si>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</si>
  <si>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</si>
  <si>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</si>
  <si>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</si>
  <si>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</si>
  <si>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</si>
  <si>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</si>
  <si>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</si>
  <si>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</si>
  <si>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</si>
  <si>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</si>
  <si>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</si>
  <si>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</si>
  <si>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</si>
  <si>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</si>
  <si>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</si>
  <si>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</si>
  <si>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</si>
  <si>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</si>
  <si>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</si>
  <si>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</si>
  <si>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</si>
  <si>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</si>
  <si>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</si>
  <si>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</si>
  <si>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</si>
  <si>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</si>
  <si>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</si>
  <si>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</si>
  <si>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</si>
  <si>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</si>
  <si>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</si>
  <si>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</si>
  <si>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</si>
  <si>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</si>
  <si>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</si>
  <si>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</si>
  <si>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</si>
  <si>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</si>
  <si>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</si>
  <si>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</si>
  <si>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</si>
  <si>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</si>
  <si>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</si>
  <si>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</si>
  <si>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</si>
  <si>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</si>
  <si>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</si>
  <si>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</si>
  <si>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</si>
  <si>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</si>
  <si>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</si>
  <si>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</si>
  <si>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</si>
  <si>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</si>
  <si>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</si>
  <si>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</si>
  <si>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</si>
  <si>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</si>
  <si>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</si>
  <si>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</si>
  <si>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</si>
  <si>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</si>
  <si>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</si>
  <si>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</si>
  <si>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</si>
  <si>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</si>
  <si>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</si>
  <si>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</si>
  <si>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</si>
  <si>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</si>
  <si>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</si>
  <si>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</si>
  <si>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</si>
  <si>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</si>
  <si>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</si>
  <si>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</si>
  <si>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</si>
  <si>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</si>
  <si>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</si>
  <si>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</si>
  <si>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</si>
  <si>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</si>
  <si>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</si>
  <si>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</si>
  <si>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</si>
  <si>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</si>
  <si>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</si>
  <si>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</si>
  <si>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</si>
  <si>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</si>
  <si>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</si>
  <si>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</si>
  <si>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</si>
  <si>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</si>
  <si>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</si>
  <si>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</si>
  <si>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</si>
  <si>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</si>
  <si>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</si>
  <si>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</si>
  <si>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</si>
  <si>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</si>
  <si>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</si>
  <si>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</si>
  <si>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</si>
  <si>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</si>
  <si>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</si>
  <si>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</si>
  <si>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</si>
  <si>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</si>
  <si>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</si>
  <si>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</si>
  <si>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</si>
  <si>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</si>
  <si>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</si>
  <si>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</si>
  <si>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</si>
  <si>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</si>
  <si>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</si>
  <si>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</si>
  <si>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</si>
  <si>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</si>
  <si>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</si>
  <si>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</si>
  <si>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</si>
  <si>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</si>
  <si>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</si>
  <si>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</si>
  <si>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</si>
  <si>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</si>
  <si>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</si>
  <si>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</si>
  <si>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</si>
  <si>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</si>
  <si>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</si>
  <si>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</si>
  <si>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</si>
  <si>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</si>
  <si>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</si>
  <si>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</si>
  <si>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</si>
  <si>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</si>
  <si>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</si>
  <si>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</si>
  <si>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</si>
  <si>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</si>
  <si>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</si>
  <si>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</si>
  <si>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</si>
  <si>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</si>
  <si>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</si>
  <si>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</si>
  <si>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</si>
  <si>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</si>
  <si>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</si>
  <si>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</si>
  <si>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</si>
  <si>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</si>
  <si>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</si>
  <si>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</si>
  <si>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</si>
  <si>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</si>
  <si>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</si>
  <si>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</si>
  <si>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</si>
  <si>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</si>
  <si>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</si>
  <si>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</si>
  <si>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</si>
  <si>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</si>
  <si>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</si>
  <si>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</si>
  <si>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</si>
  <si>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</si>
  <si>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</si>
  <si>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</si>
  <si>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</si>
  <si>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</si>
  <si>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</si>
  <si>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</si>
  <si>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</si>
  <si>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</si>
  <si>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</si>
  <si>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</si>
  <si>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</si>
  <si>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</si>
  <si>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</si>
  <si>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</si>
  <si>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</si>
  <si>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</si>
  <si>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</si>
  <si>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</si>
  <si>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</si>
  <si>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</si>
  <si>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</si>
  <si>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</si>
  <si>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</si>
  <si>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</si>
  <si>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</si>
  <si>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</si>
  <si>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</si>
  <si>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</si>
  <si>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</si>
  <si>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</si>
  <si>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</si>
  <si>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</si>
  <si>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</si>
  <si>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</si>
  <si>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</si>
  <si>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</si>
  <si>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</si>
  <si>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</si>
  <si>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</si>
  <si>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</si>
  <si>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</si>
  <si>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</si>
  <si>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</si>
  <si>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</si>
  <si>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</si>
  <si>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</si>
  <si>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</si>
  <si>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</si>
  <si>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</si>
  <si>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</si>
  <si>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</si>
  <si>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</si>
  <si>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</si>
  <si>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</si>
  <si>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</si>
  <si>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</si>
  <si>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</si>
  <si>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</si>
  <si>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</si>
  <si>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</si>
  <si>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</si>
  <si>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</si>
  <si>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</si>
  <si>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</si>
  <si>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</si>
  <si>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</si>
  <si>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</si>
  <si>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</si>
  <si>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</si>
  <si>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</si>
  <si>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</si>
  <si>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</si>
  <si>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</si>
  <si>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</si>
  <si>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</si>
  <si>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</si>
  <si>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</si>
  <si>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</si>
  <si>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</si>
  <si>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</si>
  <si>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</si>
  <si>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</si>
  <si>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</si>
  <si>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</si>
  <si>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</si>
  <si>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</si>
  <si>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</si>
  <si>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</si>
  <si>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</si>
  <si>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</si>
  <si>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</si>
  <si>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</si>
  <si>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</si>
  <si>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</si>
  <si>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</si>
  <si>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</si>
  <si>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</si>
  <si>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</si>
  <si>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</si>
  <si>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</si>
  <si>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</si>
  <si>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</si>
  <si>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</si>
  <si>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</si>
  <si>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</si>
  <si>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</si>
  <si>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</si>
  <si>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</si>
  <si>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</si>
  <si>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</si>
  <si>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</si>
  <si>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</si>
  <si>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</si>
  <si>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</si>
  <si>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</si>
  <si>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</si>
  <si>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</si>
  <si>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</si>
  <si>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</si>
  <si>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</si>
  <si>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</si>
  <si>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</si>
  <si>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</si>
  <si>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</si>
  <si>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</si>
  <si>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</si>
  <si>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</si>
  <si>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</si>
  <si>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</si>
  <si>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</si>
  <si>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</si>
  <si>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</si>
  <si>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</si>
  <si>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</si>
  <si>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</si>
  <si>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</si>
  <si>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</si>
  <si>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</si>
  <si>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</si>
  <si>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</si>
  <si>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</si>
  <si>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</si>
  <si>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</si>
  <si>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</si>
  <si>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</si>
  <si>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</si>
  <si>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</si>
  <si>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</si>
  <si>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</si>
  <si>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</si>
  <si>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</si>
  <si>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</si>
  <si>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</si>
  <si>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</si>
  <si>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</si>
  <si>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</si>
  <si>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</si>
  <si>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</si>
  <si>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</si>
  <si>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</si>
  <si>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</si>
  <si>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</si>
  <si>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</si>
  <si>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</si>
  <si>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</si>
  <si>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</si>
  <si>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</si>
  <si>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</si>
  <si>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</si>
  <si>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</si>
  <si>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</si>
  <si>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</si>
  <si>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</si>
  <si>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</si>
  <si>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</si>
  <si>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</si>
  <si>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</si>
  <si>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</si>
  <si>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</si>
  <si>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</si>
  <si>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</si>
  <si>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</si>
  <si>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</si>
  <si>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</si>
  <si>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</si>
  <si>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</si>
  <si>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</si>
  <si>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</si>
  <si>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</si>
  <si>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</si>
  <si>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</si>
  <si>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</si>
  <si>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</si>
  <si>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</si>
  <si>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</si>
  <si>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</si>
  <si>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</si>
  <si>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</si>
  <si>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</si>
  <si>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</si>
  <si>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</si>
  <si>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</si>
  <si>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</si>
  <si>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</si>
  <si>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</si>
  <si>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</si>
  <si>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</si>
  <si>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</si>
  <si>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</si>
  <si>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</si>
  <si>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</si>
  <si>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</si>
  <si>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</si>
  <si>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</si>
  <si>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</si>
  <si>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</si>
  <si>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</si>
  <si>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</si>
  <si>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</si>
  <si>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</si>
  <si>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</si>
  <si>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</si>
  <si>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</si>
  <si>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</si>
  <si>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</si>
  <si>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</si>
  <si>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</si>
  <si>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</si>
  <si>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</si>
  <si>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</si>
  <si>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</si>
  <si>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</si>
  <si>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</si>
  <si>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</si>
  <si>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</si>
  <si>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</si>
  <si>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</si>
  <si>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</si>
  <si>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</si>
  <si>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</si>
  <si>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</si>
  <si>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</si>
  <si>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</si>
  <si>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</si>
  <si>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</si>
  <si>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</si>
  <si>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</si>
  <si>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</si>
  <si>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</si>
  <si>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</si>
  <si>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</si>
  <si>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</si>
  <si>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</si>
  <si>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</si>
  <si>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</si>
  <si>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</si>
  <si>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</si>
  <si>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</si>
  <si>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</si>
  <si>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</si>
  <si>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</si>
  <si>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</si>
  <si>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</si>
  <si>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</si>
  <si>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</si>
  <si>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</si>
  <si>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</si>
  <si>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</si>
  <si>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</si>
  <si>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</si>
  <si>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</si>
  <si>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</si>
  <si>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</si>
  <si>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</si>
  <si>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</si>
  <si>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</si>
  <si>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</si>
  <si>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</si>
  <si>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</si>
  <si>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</si>
  <si>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</si>
  <si>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</si>
  <si>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</si>
  <si>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</si>
  <si>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</si>
  <si>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</si>
  <si>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</si>
  <si>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</si>
  <si>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</si>
  <si>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</si>
  <si>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</si>
  <si>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</si>
  <si>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</si>
  <si>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</si>
  <si>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</si>
  <si>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</si>
  <si>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</si>
  <si>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</si>
  <si>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</si>
  <si>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</si>
  <si>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</si>
  <si>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</si>
  <si>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</si>
  <si>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</si>
  <si>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</si>
  <si>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</si>
  <si>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</si>
  <si>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</si>
  <si>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</si>
  <si>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</si>
  <si>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</si>
  <si>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</si>
  <si>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</si>
  <si>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</si>
  <si>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GEOTEXTIL TECIDO DE LAMINETES DE POLIPROPILENO, RESISTENCIA A TRACAO = *25* KN/M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</si>
  <si>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</si>
  <si>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</si>
  <si>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</si>
  <si>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</si>
  <si>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</si>
  <si>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</si>
  <si>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</si>
  <si>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</si>
  <si>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</si>
  <si>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</si>
  <si>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</si>
  <si>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</si>
  <si>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</si>
  <si>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</si>
  <si>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</si>
  <si>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</si>
  <si>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</si>
  <si>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</si>
  <si>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</si>
  <si>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</si>
  <si>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</si>
  <si>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</si>
  <si>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</si>
  <si>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</si>
  <si>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</si>
  <si>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</si>
  <si>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</si>
  <si>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</si>
  <si>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</si>
  <si>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</si>
  <si>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</si>
  <si>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</si>
  <si>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</si>
  <si>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</si>
  <si>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</si>
  <si>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</si>
  <si>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</si>
  <si>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</si>
  <si>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</si>
  <si>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</si>
  <si>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</si>
  <si>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</si>
  <si>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</si>
  <si>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</si>
  <si>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</si>
  <si>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</si>
  <si>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</si>
  <si>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</si>
  <si>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</si>
  <si>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</si>
  <si>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</si>
  <si>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</si>
  <si>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</si>
  <si>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</si>
  <si>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</si>
  <si>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</si>
  <si>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</si>
  <si>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</si>
  <si>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</si>
  <si>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</si>
  <si>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</si>
  <si>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</si>
  <si>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</si>
  <si>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</si>
  <si>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</si>
  <si>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</si>
  <si>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</si>
  <si>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</si>
  <si>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</si>
  <si>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</si>
  <si>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</si>
  <si>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</si>
  <si>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</si>
  <si>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</si>
  <si>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</si>
  <si>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</si>
  <si>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</si>
  <si>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</si>
  <si>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</si>
  <si>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</si>
  <si>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</si>
  <si>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</si>
  <si>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</si>
  <si>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</si>
  <si>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</si>
  <si>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</si>
  <si>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</si>
  <si>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</si>
  <si>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</si>
  <si>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</si>
  <si>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</si>
  <si>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</si>
  <si>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</si>
  <si>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</si>
  <si>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</si>
  <si>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</si>
  <si>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</si>
  <si>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</si>
  <si>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</si>
  <si>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</si>
  <si>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</si>
  <si>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</si>
  <si>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</si>
  <si>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</si>
  <si>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</si>
  <si>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</si>
  <si>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</si>
  <si>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</si>
  <si>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</si>
  <si>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</si>
  <si>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</si>
  <si>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</si>
  <si>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</si>
  <si>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</si>
  <si>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</si>
  <si>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</si>
  <si>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</si>
  <si>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</si>
  <si>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</si>
  <si>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</si>
  <si>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</si>
  <si>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</si>
  <si>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</si>
  <si>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</si>
  <si>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</si>
  <si>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</si>
  <si>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</si>
  <si>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</si>
  <si>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</si>
  <si>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</si>
  <si>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</si>
  <si>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</si>
  <si>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</si>
  <si>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</si>
  <si>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</si>
  <si>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</si>
  <si>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</si>
  <si>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</si>
  <si>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</si>
  <si>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</si>
  <si>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</si>
  <si>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</si>
  <si>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</si>
  <si>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</si>
  <si>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</si>
  <si>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</si>
  <si>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</si>
  <si>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</si>
  <si>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</si>
  <si>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</si>
  <si>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</si>
  <si>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</si>
  <si>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</si>
  <si>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</si>
  <si>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</si>
  <si>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</si>
  <si>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</si>
  <si>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</si>
  <si>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</si>
  <si>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</si>
  <si>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</si>
  <si>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</si>
  <si>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</si>
  <si>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</si>
  <si>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</si>
  <si>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</si>
  <si>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</si>
  <si>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</si>
  <si>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</si>
  <si>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</si>
  <si>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</si>
  <si>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</si>
  <si>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</si>
  <si>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</si>
  <si>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</si>
  <si>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</si>
  <si>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</si>
  <si>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</si>
  <si>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</si>
  <si>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</si>
  <si>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</si>
  <si>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</si>
  <si>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</si>
  <si>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</si>
  <si>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</si>
  <si>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</si>
  <si>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</si>
  <si>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</si>
  <si>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</si>
  <si>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</si>
  <si>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</si>
  <si>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</si>
  <si>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</si>
  <si>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</si>
  <si>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</si>
  <si>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</si>
  <si>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</si>
  <si>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</si>
  <si>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</si>
  <si>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</si>
  <si>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</si>
  <si>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</si>
  <si>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</si>
  <si>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</si>
  <si>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</si>
  <si>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</si>
  <si>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</si>
  <si>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</si>
  <si>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</si>
  <si>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</si>
  <si>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</si>
  <si>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</si>
  <si>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</si>
  <si>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</si>
  <si>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</si>
  <si>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</si>
  <si>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</si>
  <si>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</si>
  <si>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</si>
  <si>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</si>
  <si>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</si>
  <si>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</si>
  <si>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</si>
  <si>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</si>
  <si>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</si>
  <si>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</si>
  <si>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</si>
  <si>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</si>
  <si>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</si>
  <si>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</si>
  <si>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</si>
  <si>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</si>
  <si>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</si>
  <si>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</si>
  <si>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</si>
  <si>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</si>
  <si>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</si>
  <si>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</si>
  <si>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</si>
  <si>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</si>
  <si>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</si>
  <si>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</si>
  <si>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</si>
  <si>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</si>
  <si>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</si>
  <si>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</si>
  <si>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</si>
  <si>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</si>
  <si>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</si>
  <si>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</si>
  <si>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</si>
  <si>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</si>
  <si>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</si>
  <si>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</si>
  <si>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</si>
  <si>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</si>
  <si>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</si>
  <si>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</si>
  <si>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</si>
  <si>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</si>
  <si>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</si>
  <si>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</si>
  <si>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</si>
  <si>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</si>
  <si>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</si>
  <si>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</si>
  <si>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</si>
  <si>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</si>
  <si>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</si>
  <si>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</si>
  <si>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</si>
  <si>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</si>
  <si>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</si>
  <si>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</si>
  <si>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</si>
  <si>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</si>
  <si>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</si>
  <si>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</si>
  <si>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</si>
  <si>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</si>
  <si>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</si>
  <si>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</si>
  <si>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</si>
  <si>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</si>
  <si>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</si>
  <si>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</si>
  <si>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</si>
  <si>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</si>
  <si>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</si>
  <si>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</si>
  <si>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</si>
  <si>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</si>
  <si>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</si>
  <si>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</si>
  <si>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</si>
  <si>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</si>
  <si>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</si>
  <si>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</si>
  <si>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</si>
  <si>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</si>
  <si>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</si>
  <si>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</si>
  <si>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</si>
  <si>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</si>
  <si>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</si>
  <si>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</si>
  <si>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</si>
  <si>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</si>
  <si>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</si>
  <si>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</si>
  <si>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</si>
  <si>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</si>
  <si>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</si>
  <si>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</si>
  <si>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</si>
  <si>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</si>
  <si>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</si>
  <si>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</si>
  <si>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</si>
  <si>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</si>
  <si>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</si>
  <si>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</si>
  <si>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</si>
  <si>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</si>
  <si>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</si>
  <si>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</si>
  <si>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</si>
  <si>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</si>
  <si>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</si>
  <si>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</si>
  <si>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</si>
  <si>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</si>
  <si>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</si>
  <si>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</si>
  <si>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BRITADA N. 0, OU PEDRISCO (4,8 A 9,5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</si>
  <si>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</si>
  <si>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</si>
  <si>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</si>
  <si>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</si>
  <si>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PEDREIRO (HORISTA)                                                                                                                                                                                                                                                                                                                                                                                                                                                                                        </t>
  </si>
  <si>
    <t xml:space="preserve">PEDREIRO (MENSALISTA)                                                                                                                                                                                                                                                                                                                                                                                                                                                                                     </t>
  </si>
  <si>
    <t xml:space="preserve">PEITORIL PRE-MOLDADO EM GRANILITE, MARMORITE OU GRANITINA, L = *15* CM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</si>
  <si>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</si>
  <si>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</si>
  <si>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</si>
  <si>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</si>
  <si>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</si>
  <si>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</si>
  <si>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</si>
  <si>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</si>
  <si>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</si>
  <si>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</si>
  <si>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</si>
  <si>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</si>
  <si>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</si>
  <si>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</si>
  <si>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</si>
  <si>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</si>
  <si>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</si>
  <si>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</si>
  <si>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</si>
  <si>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</si>
  <si>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</si>
  <si>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</si>
  <si>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</si>
  <si>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</si>
  <si>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</si>
  <si>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</si>
  <si>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</si>
  <si>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</si>
  <si>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</si>
  <si>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</si>
  <si>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</si>
  <si>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</si>
  <si>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</si>
  <si>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</si>
  <si>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</si>
  <si>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</si>
  <si>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</si>
  <si>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</si>
  <si>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</si>
  <si>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</si>
  <si>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</si>
  <si>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</si>
  <si>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</si>
  <si>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</si>
  <si>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</si>
  <si>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</si>
  <si>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</si>
  <si>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</si>
  <si>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</si>
  <si>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</si>
  <si>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</si>
  <si>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</si>
  <si>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</si>
  <si>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</si>
  <si>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</si>
  <si>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</si>
  <si>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</si>
  <si>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</si>
  <si>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</si>
  <si>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</si>
  <si>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</si>
  <si>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</si>
  <si>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</si>
  <si>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</si>
  <si>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</si>
  <si>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</si>
  <si>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</si>
  <si>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</si>
  <si>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</si>
  <si>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</si>
  <si>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</si>
  <si>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</si>
  <si>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</si>
  <si>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</si>
  <si>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</si>
  <si>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</si>
  <si>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</si>
  <si>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</si>
  <si>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</si>
  <si>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</si>
  <si>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</si>
  <si>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</si>
  <si>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</si>
  <si>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</si>
  <si>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</si>
  <si>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</si>
  <si>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</si>
  <si>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</si>
  <si>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</si>
  <si>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</si>
  <si>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</si>
  <si>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</si>
  <si>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</si>
  <si>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</si>
  <si>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</si>
  <si>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</si>
  <si>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</si>
  <si>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</si>
  <si>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</si>
  <si>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</si>
  <si>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</si>
  <si>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</si>
  <si>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</si>
  <si>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</si>
  <si>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</si>
  <si>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</si>
  <si>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</si>
  <si>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</si>
  <si>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</si>
  <si>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</si>
  <si>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</si>
  <si>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</si>
  <si>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</si>
  <si>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</si>
  <si>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</si>
  <si>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</si>
  <si>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</si>
  <si>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</si>
  <si>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</si>
  <si>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</si>
  <si>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</si>
  <si>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</si>
  <si>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</si>
  <si>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</si>
  <si>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</si>
  <si>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</si>
  <si>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</si>
  <si>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</si>
  <si>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</si>
  <si>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</si>
  <si>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</si>
  <si>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</si>
  <si>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</si>
  <si>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</si>
  <si>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</si>
  <si>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</si>
  <si>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</si>
  <si>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</si>
  <si>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</si>
  <si>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</si>
  <si>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</si>
  <si>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</si>
  <si>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</si>
  <si>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</si>
  <si>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</si>
  <si>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</si>
  <si>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</si>
  <si>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</si>
  <si>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</si>
  <si>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</si>
  <si>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</si>
  <si>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</si>
  <si>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</si>
  <si>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</si>
  <si>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</si>
  <si>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</si>
  <si>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</si>
  <si>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</si>
  <si>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</si>
  <si>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</si>
  <si>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</si>
  <si>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</si>
  <si>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</si>
  <si>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</si>
  <si>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</si>
  <si>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</si>
  <si>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</si>
  <si>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</si>
  <si>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</si>
  <si>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TIPO VENEZIANA, 90 X 210 CM, COM FUNDO ANTICORROSIVO / PRIMER DE PROTECAO, INCLUI FECHADURA, MACANETA E PARAFUSOS, SEM GUARNICAO/ALIZAR/VISTA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</si>
  <si>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</si>
  <si>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</si>
  <si>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MM X 210 MM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</si>
  <si>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</si>
  <si>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</si>
  <si>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</si>
  <si>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</si>
  <si>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</si>
  <si>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</si>
  <si>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</si>
  <si>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</si>
  <si>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</si>
  <si>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</si>
  <si>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</si>
  <si>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</si>
  <si>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</si>
  <si>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</si>
  <si>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</si>
  <si>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</si>
  <si>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</si>
  <si>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</si>
  <si>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</si>
  <si>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</si>
  <si>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</si>
  <si>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</si>
  <si>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</si>
  <si>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</si>
  <si>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</si>
  <si>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</si>
  <si>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</si>
  <si>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</si>
  <si>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</si>
  <si>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</si>
  <si>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SIMPLES, FLANGEADO, H = 7 M, DIAMETRO INFERIOR = *125*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</si>
  <si>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</si>
  <si>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</si>
  <si>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</si>
  <si>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</si>
  <si>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</si>
  <si>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</si>
  <si>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</si>
  <si>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</si>
  <si>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</si>
  <si>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</si>
  <si>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</si>
  <si>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</si>
  <si>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</si>
  <si>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</si>
  <si>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</si>
  <si>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</si>
  <si>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</si>
  <si>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</si>
  <si>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</si>
  <si>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</si>
  <si>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</si>
  <si>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</si>
  <si>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</si>
  <si>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</si>
  <si>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</si>
  <si>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</si>
  <si>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</si>
  <si>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</si>
  <si>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</si>
  <si>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</si>
  <si>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</si>
  <si>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</si>
  <si>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</si>
  <si>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</si>
  <si>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</si>
  <si>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</si>
  <si>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</si>
  <si>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</si>
  <si>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</si>
  <si>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</si>
  <si>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</si>
  <si>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</si>
  <si>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</si>
  <si>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</si>
  <si>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</si>
  <si>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</si>
  <si>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</si>
  <si>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</si>
  <si>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</si>
  <si>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</si>
  <si>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</si>
  <si>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</si>
  <si>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</si>
  <si>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</si>
  <si>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</si>
  <si>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</si>
  <si>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</si>
  <si>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</si>
  <si>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</si>
  <si>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</si>
  <si>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</si>
  <si>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</si>
  <si>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</si>
  <si>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</si>
  <si>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</si>
  <si>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</si>
  <si>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</si>
  <si>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</si>
  <si>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</si>
  <si>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</si>
  <si>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</si>
  <si>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</si>
  <si>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</si>
  <si>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</si>
  <si>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</si>
  <si>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</si>
  <si>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</si>
  <si>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</si>
  <si>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</si>
  <si>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</si>
  <si>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</si>
  <si>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</si>
  <si>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</si>
  <si>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</si>
  <si>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</si>
  <si>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</si>
  <si>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</si>
  <si>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</si>
  <si>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</si>
  <si>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</si>
  <si>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</si>
  <si>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</si>
  <si>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</si>
  <si>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</si>
  <si>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</si>
  <si>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</si>
  <si>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</si>
  <si>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</si>
  <si>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</si>
  <si>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</si>
  <si>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</si>
  <si>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</si>
  <si>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</si>
  <si>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</si>
  <si>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</si>
  <si>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</si>
  <si>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</si>
  <si>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</si>
  <si>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</si>
  <si>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</si>
  <si>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</si>
  <si>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</si>
  <si>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</si>
  <si>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</si>
  <si>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</si>
  <si>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</si>
  <si>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</si>
  <si>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</si>
  <si>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</si>
  <si>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</si>
  <si>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</si>
  <si>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</si>
  <si>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</si>
  <si>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</si>
  <si>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</si>
  <si>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</si>
  <si>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</si>
  <si>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</si>
  <si>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</si>
  <si>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</si>
  <si>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</si>
  <si>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</si>
  <si>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</si>
  <si>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</si>
  <si>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</si>
  <si>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</si>
  <si>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</si>
  <si>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</si>
  <si>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</si>
  <si>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</si>
  <si>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</si>
  <si>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</si>
  <si>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</si>
  <si>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</si>
  <si>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</si>
  <si>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</si>
  <si>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</si>
  <si>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</si>
  <si>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</si>
  <si>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</si>
  <si>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</si>
  <si>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</si>
  <si>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</si>
  <si>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</si>
  <si>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</si>
  <si>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</si>
  <si>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</si>
  <si>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</si>
  <si>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</si>
  <si>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</si>
  <si>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</si>
  <si>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</si>
  <si>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</si>
  <si>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</si>
  <si>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</si>
  <si>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</si>
  <si>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</si>
  <si>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</si>
  <si>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</si>
  <si>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</si>
  <si>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</si>
  <si>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</si>
  <si>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</si>
  <si>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</si>
  <si>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</si>
  <si>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</si>
  <si>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</si>
  <si>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</si>
  <si>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</si>
  <si>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</si>
  <si>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</si>
  <si>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</si>
  <si>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</si>
  <si>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</si>
  <si>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</si>
  <si>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</si>
  <si>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</si>
  <si>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</si>
  <si>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</si>
  <si>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</si>
  <si>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</si>
  <si>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</si>
  <si>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</si>
  <si>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</si>
  <si>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</si>
  <si>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</si>
  <si>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</si>
  <si>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</si>
  <si>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</si>
  <si>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</si>
  <si>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</si>
  <si>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</si>
  <si>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</si>
  <si>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</si>
  <si>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</si>
  <si>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</si>
  <si>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</si>
  <si>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</si>
  <si>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</si>
  <si>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</si>
  <si>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</si>
  <si>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</si>
  <si>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POLIESTIRENO, BRANCO, H = *5* CM, E = *1,5*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</si>
  <si>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</si>
  <si>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</si>
  <si>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</si>
  <si>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</si>
  <si>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</si>
  <si>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</si>
  <si>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</si>
  <si>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</si>
  <si>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</si>
  <si>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</si>
  <si>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</si>
  <si>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</si>
  <si>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</si>
  <si>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</si>
  <si>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</si>
  <si>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</si>
  <si>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</si>
  <si>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</si>
  <si>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</si>
  <si>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</si>
  <si>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</si>
  <si>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</si>
  <si>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</si>
  <si>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</si>
  <si>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</si>
  <si>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</si>
  <si>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</si>
  <si>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</si>
  <si>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</si>
  <si>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</si>
  <si>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</si>
  <si>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</si>
  <si>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</si>
  <si>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</si>
  <si>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</si>
  <si>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</si>
  <si>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</si>
  <si>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</si>
  <si>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</si>
  <si>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</si>
  <si>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</si>
  <si>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</si>
  <si>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</si>
  <si>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</si>
  <si>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</si>
  <si>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</si>
  <si>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</si>
  <si>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</si>
  <si>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</si>
  <si>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</si>
  <si>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</si>
  <si>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</si>
  <si>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</si>
  <si>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</si>
  <si>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</si>
  <si>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</si>
  <si>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</si>
  <si>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</si>
  <si>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</si>
  <si>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</si>
  <si>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</si>
  <si>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</si>
  <si>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</si>
  <si>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</si>
  <si>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</si>
  <si>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</si>
  <si>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SIFAO / TUBO SINFONADO EXTENSIVEL/SANFONADO, UNIVERSAL/ SIMPLES, ENTRE *50 A 70* CM, DE PLASTICO BRANCO                                                                                                                                                                                                                                                                                                                                                                                                   </t>
  </si>
  <si>
    <t xml:space="preserve">SIFAO PLASTICO EXTENSIVEL UNIVERSAL, TIPO COPO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</si>
  <si>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</si>
  <si>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</si>
  <si>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</si>
  <si>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</si>
  <si>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</si>
  <si>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</si>
  <si>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</si>
  <si>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</si>
  <si>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</si>
  <si>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</si>
  <si>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</si>
  <si>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</si>
  <si>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</si>
  <si>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PRE-MOLDADA EM GRANILITE, MARMORITE OU GRANITINA, L = *15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</si>
  <si>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</si>
  <si>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</si>
  <si>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</si>
  <si>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</si>
  <si>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</si>
  <si>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</si>
  <si>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</si>
  <si>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</si>
  <si>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</si>
  <si>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</si>
  <si>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</si>
  <si>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</si>
  <si>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</si>
  <si>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</si>
  <si>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</si>
  <si>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</si>
  <si>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</si>
  <si>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</si>
  <si>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</si>
  <si>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</si>
  <si>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</si>
  <si>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</si>
  <si>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</si>
  <si>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</si>
  <si>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</si>
  <si>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</si>
  <si>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</si>
  <si>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</si>
  <si>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</si>
  <si>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</si>
  <si>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</si>
  <si>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</si>
  <si>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</si>
  <si>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</si>
  <si>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</si>
  <si>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</si>
  <si>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</si>
  <si>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</si>
  <si>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</si>
  <si>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</si>
  <si>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</si>
  <si>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</si>
  <si>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</si>
  <si>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</si>
  <si>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</si>
  <si>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</si>
  <si>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</si>
  <si>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</si>
  <si>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</si>
  <si>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</si>
  <si>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</si>
  <si>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</si>
  <si>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</si>
  <si>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</si>
  <si>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</si>
  <si>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</si>
  <si>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</si>
  <si>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</si>
  <si>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</si>
  <si>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</si>
  <si>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</si>
  <si>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</si>
  <si>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</si>
  <si>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</si>
  <si>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</si>
  <si>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</si>
  <si>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</si>
  <si>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</si>
  <si>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</si>
  <si>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</si>
  <si>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</si>
  <si>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</si>
  <si>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</si>
  <si>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</si>
  <si>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</si>
  <si>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</si>
  <si>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</si>
  <si>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</si>
  <si>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</si>
  <si>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</si>
  <si>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</si>
  <si>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</si>
  <si>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</si>
  <si>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</si>
  <si>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</si>
  <si>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</si>
  <si>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</si>
  <si>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</si>
  <si>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</si>
  <si>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</si>
  <si>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</si>
  <si>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</si>
  <si>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</si>
  <si>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</si>
  <si>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</si>
  <si>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</si>
  <si>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</si>
  <si>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</si>
  <si>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</si>
  <si>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</si>
  <si>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</si>
  <si>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</si>
  <si>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</si>
  <si>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</si>
  <si>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</si>
  <si>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</si>
  <si>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</si>
  <si>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</si>
  <si>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</si>
  <si>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</si>
  <si>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</si>
  <si>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</si>
  <si>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</si>
  <si>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</si>
  <si>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</si>
  <si>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</si>
  <si>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</si>
  <si>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</si>
  <si>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</si>
  <si>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</si>
  <si>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</si>
  <si>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</si>
  <si>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</si>
  <si>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</si>
  <si>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</si>
  <si>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</si>
  <si>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</si>
  <si>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</si>
  <si>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</si>
  <si>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</si>
  <si>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</si>
  <si>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</si>
  <si>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</si>
  <si>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</si>
  <si>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</si>
  <si>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</si>
  <si>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</si>
  <si>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</si>
  <si>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</si>
  <si>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</si>
  <si>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</si>
  <si>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</si>
  <si>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</si>
  <si>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</si>
  <si>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</si>
  <si>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</si>
  <si>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</si>
  <si>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</si>
  <si>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</si>
  <si>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</si>
  <si>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</si>
  <si>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</si>
  <si>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</si>
  <si>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</si>
  <si>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</si>
  <si>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</si>
  <si>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</si>
  <si>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</si>
  <si>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</si>
  <si>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</si>
  <si>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</si>
  <si>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</si>
  <si>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</si>
  <si>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</si>
  <si>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</si>
  <si>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</si>
  <si>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</si>
  <si>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</si>
  <si>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</si>
  <si>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</si>
  <si>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</si>
  <si>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</si>
  <si>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</si>
  <si>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</si>
  <si>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</si>
  <si>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</si>
  <si>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</si>
  <si>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</si>
  <si>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</si>
  <si>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</si>
  <si>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</si>
  <si>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</si>
  <si>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</si>
  <si>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</si>
  <si>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</si>
  <si>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</si>
  <si>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</si>
  <si>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</si>
  <si>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</si>
  <si>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</si>
  <si>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</si>
  <si>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</si>
  <si>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</si>
  <si>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</si>
  <si>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</si>
  <si>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SOLDAVEL, BBB, 90 GRAUS, DN 40 MM, PARA ESGOTO SECUNDARIO PREDIAL                                                                                                                                                                                                                                                                                                                                                                                                                                  </t>
  </si>
  <si>
    <t xml:space="preserve">TE PVC, ROSCAVEL, 90 GRAUS, 1 1/2",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</si>
  <si>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</si>
  <si>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</si>
  <si>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</si>
  <si>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</si>
  <si>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</si>
  <si>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</si>
  <si>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</si>
  <si>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</si>
  <si>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</si>
  <si>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</si>
  <si>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</si>
  <si>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</si>
  <si>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</si>
  <si>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</si>
  <si>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</si>
  <si>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</si>
  <si>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</si>
  <si>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</si>
  <si>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</si>
  <si>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</si>
  <si>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</si>
  <si>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</si>
  <si>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</si>
  <si>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</si>
  <si>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</si>
  <si>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</si>
  <si>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</si>
  <si>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</si>
  <si>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</si>
  <si>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</si>
  <si>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</si>
  <si>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</si>
  <si>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</si>
  <si>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</si>
  <si>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</si>
  <si>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</si>
  <si>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</si>
  <si>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</si>
  <si>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</si>
  <si>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</si>
  <si>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</si>
  <si>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</si>
  <si>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</si>
  <si>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</si>
  <si>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</si>
  <si>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</si>
  <si>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</si>
  <si>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</si>
  <si>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</si>
  <si>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</si>
  <si>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</si>
  <si>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</si>
  <si>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</si>
  <si>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</si>
  <si>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</si>
  <si>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</si>
  <si>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</si>
  <si>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</si>
  <si>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</si>
  <si>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</si>
  <si>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</si>
  <si>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</si>
  <si>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</si>
  <si>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</si>
  <si>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</si>
  <si>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</si>
  <si>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</si>
  <si>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</si>
  <si>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</si>
  <si>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</si>
  <si>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</si>
  <si>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</si>
  <si>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</si>
  <si>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</si>
  <si>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</si>
  <si>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</si>
  <si>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</si>
  <si>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</si>
  <si>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</si>
  <si>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</si>
  <si>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</si>
  <si>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</si>
  <si>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</si>
  <si>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</si>
  <si>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</si>
  <si>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</si>
  <si>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</si>
  <si>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</si>
  <si>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</si>
  <si>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</si>
  <si>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</si>
  <si>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</si>
  <si>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</si>
  <si>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</si>
  <si>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</si>
  <si>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</si>
  <si>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</si>
  <si>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</si>
  <si>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</si>
  <si>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</si>
  <si>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</si>
  <si>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</si>
  <si>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</si>
  <si>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</si>
  <si>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</si>
  <si>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</si>
  <si>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</si>
  <si>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</si>
  <si>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</si>
  <si>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</si>
  <si>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</si>
  <si>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</si>
  <si>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</si>
  <si>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</si>
  <si>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</si>
  <si>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</si>
  <si>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</si>
  <si>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</si>
  <si>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</si>
  <si>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</si>
  <si>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</si>
  <si>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</si>
  <si>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</si>
  <si>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</si>
  <si>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</si>
  <si>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</si>
  <si>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</si>
  <si>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</si>
  <si>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</si>
  <si>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</si>
  <si>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</si>
  <si>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</si>
  <si>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</si>
  <si>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</si>
  <si>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</si>
  <si>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</si>
  <si>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</si>
  <si>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</si>
  <si>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</si>
  <si>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</si>
  <si>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</si>
  <si>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</si>
  <si>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</si>
  <si>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</si>
  <si>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</si>
  <si>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</si>
  <si>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</si>
  <si>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</si>
  <si>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</si>
  <si>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</si>
  <si>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</si>
  <si>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</si>
  <si>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</si>
  <si>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</si>
  <si>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</si>
  <si>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</si>
  <si>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</si>
  <si>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</si>
  <si>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</si>
  <si>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</si>
  <si>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</si>
  <si>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</si>
  <si>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</si>
  <si>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</si>
  <si>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</si>
  <si>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</si>
  <si>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</si>
  <si>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</si>
  <si>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</si>
  <si>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</si>
  <si>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</si>
  <si>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</si>
  <si>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</si>
  <si>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</si>
  <si>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</si>
  <si>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</si>
  <si>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</si>
  <si>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</si>
  <si>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</si>
  <si>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</si>
  <si>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</si>
  <si>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</si>
  <si>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</si>
  <si>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</si>
  <si>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</si>
  <si>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</si>
  <si>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</si>
  <si>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</si>
  <si>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</si>
  <si>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</si>
  <si>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</si>
  <si>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</si>
  <si>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</si>
  <si>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</si>
  <si>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</si>
  <si>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</si>
  <si>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</si>
  <si>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</si>
  <si>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</si>
  <si>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</si>
  <si>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</si>
  <si>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</si>
  <si>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</si>
  <si>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</si>
  <si>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</si>
  <si>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</si>
  <si>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</si>
  <si>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</si>
  <si>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</si>
  <si>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</si>
  <si>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</si>
  <si>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</si>
  <si>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</si>
  <si>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</si>
  <si>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</si>
  <si>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</si>
  <si>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</si>
  <si>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</si>
  <si>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</si>
  <si>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</si>
  <si>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</si>
  <si>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</si>
  <si>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</si>
  <si>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</si>
  <si>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</si>
  <si>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</si>
  <si>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</si>
  <si>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</si>
  <si>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</si>
  <si>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</si>
  <si>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</si>
  <si>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</si>
  <si>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</si>
  <si>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</si>
  <si>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</si>
  <si>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</si>
  <si>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</si>
  <si>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</si>
  <si>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</si>
  <si>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</si>
  <si>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ELETRICA DE PAREDE, PLASTICA, BICA ALTA, PARA COZINHA, 5500 W (110/220 V)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</si>
  <si>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</si>
  <si>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</si>
  <si>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</si>
  <si>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</si>
  <si>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PLASTICA DE BOIA CONVENCIONAL PARA CAIXA DE AGUA, AGUA FRIA, 3/4 ", COM HASTE METALICA E COM TORNEIRA E BALAO PLASTICOS (PADRAO POPULAR)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</si>
  <si>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</si>
  <si>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</si>
  <si>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</si>
  <si>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</si>
  <si>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</si>
  <si>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</si>
  <si>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</si>
  <si>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</si>
  <si>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</si>
  <si>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</si>
  <si>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</si>
  <si>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</si>
  <si>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</si>
  <si>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</si>
  <si>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</si>
  <si>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</si>
  <si>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</si>
  <si>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</si>
  <si>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</si>
  <si>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</si>
  <si>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</si>
  <si>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</si>
  <si>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</si>
  <si>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</si>
  <si>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</si>
  <si>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</si>
  <si>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</si>
  <si>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</si>
  <si>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</si>
  <si>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</si>
  <si>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</si>
  <si>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</si>
  <si>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</si>
  <si>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</si>
  <si>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</si>
  <si>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</si>
  <si>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</si>
  <si>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</si>
  <si>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</si>
  <si>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</si>
  <si>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</si>
  <si>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</si>
  <si>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</si>
  <si>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</si>
  <si>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</si>
  <si>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</si>
  <si>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</si>
  <si>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</si>
  <si>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</si>
  <si>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</si>
  <si>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</si>
  <si>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</si>
  <si>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</si>
  <si>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</si>
  <si>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</si>
  <si>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</si>
  <si>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</si>
  <si>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</si>
  <si>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8", E= *12,70 MM, SCHEDULE 80, *64,64 KG/M                                                                                                                                                                                                                                                                                                                                                                                                                                   </t>
  </si>
  <si>
    <t xml:space="preserve">TUBO ACO CARBONO SEM COSTURA 8", E= *7,04 MM, SCHEDULE 30, *36,75 KG/M                                                                                                                                                                                                                                                                                                                                                                                                                                    </t>
  </si>
  <si>
    <t xml:space="preserve">TUBO ACO CARBONO SEM COSTURA 8", E= *8,18 MM, SCHEDULE 40, *42,55 KG/M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</si>
  <si>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</si>
  <si>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</si>
  <si>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</si>
  <si>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</si>
  <si>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</si>
  <si>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</si>
  <si>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</si>
  <si>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</si>
  <si>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</si>
  <si>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</si>
  <si>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</si>
  <si>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</si>
  <si>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</si>
  <si>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</si>
  <si>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</si>
  <si>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</si>
  <si>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</si>
  <si>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</si>
  <si>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</si>
  <si>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</si>
  <si>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</si>
  <si>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</si>
  <si>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</si>
  <si>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</si>
  <si>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</si>
  <si>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</si>
  <si>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</si>
  <si>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</si>
  <si>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</si>
  <si>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</si>
  <si>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</si>
  <si>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</si>
  <si>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</si>
  <si>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</si>
  <si>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</si>
  <si>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</si>
  <si>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</si>
  <si>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</si>
  <si>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</si>
  <si>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</si>
  <si>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</si>
  <si>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</si>
  <si>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</si>
  <si>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</si>
  <si>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</si>
  <si>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</si>
  <si>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</si>
  <si>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</si>
  <si>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</si>
  <si>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</si>
  <si>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</si>
  <si>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</si>
  <si>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</si>
  <si>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</si>
  <si>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</si>
  <si>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</si>
  <si>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</si>
  <si>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</si>
  <si>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</si>
  <si>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</si>
  <si>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</si>
  <si>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</si>
  <si>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</si>
  <si>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</si>
  <si>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</si>
  <si>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</si>
  <si>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</si>
  <si>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</si>
  <si>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</si>
  <si>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</si>
  <si>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</si>
  <si>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</si>
  <si>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</si>
  <si>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</si>
  <si>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</si>
  <si>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</si>
  <si>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</si>
  <si>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</si>
  <si>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</si>
  <si>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</si>
  <si>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</si>
  <si>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</si>
  <si>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</si>
  <si>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</si>
  <si>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</si>
  <si>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</si>
  <si>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</si>
  <si>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</si>
  <si>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</si>
  <si>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</si>
  <si>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</si>
  <si>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</si>
  <si>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</si>
  <si>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</si>
  <si>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</si>
  <si>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</si>
  <si>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</si>
  <si>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</si>
  <si>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</si>
  <si>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</si>
  <si>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</si>
  <si>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</si>
  <si>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</si>
  <si>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</si>
  <si>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</si>
  <si>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</si>
  <si>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</si>
  <si>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</si>
  <si>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</si>
  <si>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</si>
  <si>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</si>
  <si>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</si>
  <si>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</si>
  <si>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</si>
  <si>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</si>
  <si>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</si>
  <si>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</si>
  <si>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</si>
  <si>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</si>
  <si>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</si>
  <si>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</si>
  <si>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</si>
  <si>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</si>
  <si>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</si>
  <si>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</si>
  <si>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</si>
  <si>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</si>
  <si>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</si>
  <si>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50 MM X 4,6 MM PAREDE, (SDR 11 - PN 12,5) PARA REDE DE AGUA OU ESGOTO ( NBR 15561)                                                                                                                                                                                                                                                                                                                                                                </t>
  </si>
  <si>
    <t xml:space="preserve">TUBO DE REVESTIMENTO, EM ACO, CORPO SCHEDULE 40, PONTEIRA SCHEDULE 80, ROSQUEAVEL E SEGMENTADO PARA PERFURACAO, DIAMETRO 12" (320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</si>
  <si>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</si>
  <si>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</si>
  <si>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</si>
  <si>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</si>
  <si>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</si>
  <si>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</si>
  <si>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</si>
  <si>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</si>
  <si>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</si>
  <si>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</si>
  <si>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</si>
  <si>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</si>
  <si>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</si>
  <si>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</si>
  <si>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</si>
  <si>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</si>
  <si>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</si>
  <si>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</si>
  <si>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</si>
  <si>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</si>
  <si>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</si>
  <si>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</si>
  <si>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</si>
  <si>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</si>
  <si>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</si>
  <si>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</si>
  <si>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</si>
  <si>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</si>
  <si>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</si>
  <si>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</si>
  <si>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</si>
  <si>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</si>
  <si>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</si>
  <si>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</si>
  <si>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</si>
  <si>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</si>
  <si>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</si>
  <si>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</si>
  <si>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</si>
  <si>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</si>
  <si>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</si>
  <si>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</si>
  <si>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</si>
  <si>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</si>
  <si>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</si>
  <si>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</si>
  <si>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</si>
  <si>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</si>
  <si>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</si>
  <si>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</si>
  <si>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</si>
  <si>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</si>
  <si>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</si>
  <si>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</si>
  <si>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</si>
  <si>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</si>
  <si>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</si>
  <si>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</si>
  <si>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</si>
  <si>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</si>
  <si>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</si>
  <si>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</si>
  <si>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</si>
  <si>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</si>
  <si>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</si>
  <si>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</si>
  <si>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</si>
  <si>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</si>
  <si>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</si>
  <si>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</si>
  <si>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</si>
  <si>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</si>
  <si>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</si>
  <si>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</si>
  <si>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</si>
  <si>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</si>
  <si>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</si>
  <si>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</si>
  <si>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</si>
  <si>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</si>
  <si>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</si>
  <si>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</si>
  <si>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</si>
  <si>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</si>
  <si>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</si>
  <si>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</si>
  <si>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</si>
  <si>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</si>
  <si>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</si>
  <si>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</si>
  <si>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</si>
  <si>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</si>
  <si>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</si>
  <si>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</si>
  <si>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</si>
  <si>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</si>
  <si>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</si>
  <si>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</si>
  <si>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</si>
  <si>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</si>
  <si>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</si>
  <si>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</si>
  <si>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</si>
  <si>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</si>
  <si>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</si>
  <si>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</si>
  <si>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</si>
  <si>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</si>
  <si>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</si>
  <si>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</si>
  <si>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</si>
  <si>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</si>
  <si>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</si>
  <si>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</si>
  <si>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</si>
  <si>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</si>
  <si>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</si>
  <si>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</si>
  <si>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</si>
  <si>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</si>
  <si>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</si>
  <si>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</si>
  <si>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</si>
  <si>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</si>
  <si>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</si>
  <si>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</si>
  <si>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</si>
  <si>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VALVULA DE DESCARGA EM METAL CROMADO PARA MICTORIO COM ACIONAMENTO POR PRESSAO E FECHAMENTO AUTOMATICO                                                                                                                                                                                                                                                                                                                                                                                                    </t>
  </si>
  <si>
    <t xml:space="preserve">VALVULA DE ESCOAMENTO PARA TANQUE, EM METAL CROMADO, 1.1/2 ", SEM LADRAO, COM TAMPAO PLASTICO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</si>
  <si>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</si>
  <si>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</si>
  <si>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</si>
  <si>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</si>
  <si>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</si>
  <si>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</si>
  <si>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</si>
  <si>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</si>
  <si>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</si>
  <si>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</si>
  <si>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</si>
  <si>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</si>
  <si>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</si>
  <si>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</si>
  <si>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</si>
  <si>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</si>
  <si>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</si>
  <si>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</si>
  <si>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</si>
  <si>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</si>
  <si>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</si>
  <si>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</si>
  <si>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</si>
  <si>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</si>
  <si>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</si>
  <si>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</si>
  <si>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PLASTICO BRANCO PARA LAVATORIO 1 ", SEM UNHO, COM LADRAO                                                                                                                                                                                                                                                                                                                                                                                                                                       </t>
  </si>
  <si>
    <t xml:space="preserve">VALVULA EM PLASTICO BRANCO PARA TANQUE OU LAVATORIO 1 ", SEM UNHO E SEM LADRAO                                                                                                                                                                                                                                                                                                                                                                                                                            </t>
  </si>
  <si>
    <t xml:space="preserve">VALVULA EM PLASTICO CROMADO PARA LAVATORIO 1 ", SEM UNHO, COM LADRAO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</si>
  <si>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</si>
  <si>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</si>
  <si>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</si>
  <si>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</si>
  <si>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</si>
  <si>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</si>
  <si>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</si>
  <si>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</si>
  <si>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</si>
  <si>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</si>
  <si>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</si>
  <si>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</si>
  <si>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</si>
  <si>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</si>
  <si>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</si>
  <si>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</si>
  <si>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</si>
  <si>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</si>
  <si>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</si>
  <si>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</si>
  <si>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</si>
  <si>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</si>
  <si>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</si>
  <si>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</si>
  <si>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</si>
  <si>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</si>
  <si>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</si>
  <si>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</si>
  <si>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</si>
  <si>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</si>
  <si>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</si>
  <si>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</si>
  <si>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</si>
  <si>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</si>
  <si>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</si>
  <si>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</si>
  <si>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</si>
  <si>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</si>
  <si>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</si>
  <si>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</si>
  <si>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</si>
  <si>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</si>
  <si>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</si>
  <si>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</si>
  <si>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</si>
  <si>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</si>
  <si>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</si>
  <si>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</si>
  <si>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</si>
  <si>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</si>
  <si>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</si>
  <si>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</si>
  <si>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</si>
  <si>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</si>
  <si>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</si>
  <si>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</si>
  <si>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</si>
  <si>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</si>
  <si>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</si>
  <si>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</si>
  <si>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</si>
  <si>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</si>
  <si>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</si>
  <si>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</si>
  <si>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</si>
  <si>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</si>
  <si>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</si>
  <si>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 xml:space="preserve">UN    </t>
  </si>
  <si>
    <t xml:space="preserve">M     </t>
  </si>
  <si>
    <t xml:space="preserve">KG    </t>
  </si>
  <si>
    <t xml:space="preserve">L     </t>
  </si>
  <si>
    <t xml:space="preserve">M3    </t>
  </si>
  <si>
    <t xml:space="preserve">H     </t>
  </si>
  <si>
    <t xml:space="preserve">MES   </t>
  </si>
  <si>
    <t xml:space="preserve">M2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</si>
  <si>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</si>
  <si>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</si>
  <si>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</si>
  <si>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</si>
  <si>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</si>
  <si>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</si>
  <si>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</si>
  <si>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</si>
  <si>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</si>
  <si>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</si>
  <si>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</si>
  <si>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 xml:space="preserve">MIL   </t>
  </si>
  <si>
    <t xml:space="preserve">310ML </t>
  </si>
  <si>
    <t>118,65</t>
  </si>
  <si>
    <t>3,54</t>
  </si>
  <si>
    <t>0,97</t>
  </si>
  <si>
    <t>0,06</t>
  </si>
  <si>
    <t>0,15</t>
  </si>
  <si>
    <t>0,19</t>
  </si>
  <si>
    <t>0,94</t>
  </si>
  <si>
    <t>3,16</t>
  </si>
  <si>
    <t>3,20</t>
  </si>
  <si>
    <t>2,88</t>
  </si>
  <si>
    <t>3,08</t>
  </si>
  <si>
    <t>1,52</t>
  </si>
  <si>
    <t>1,56</t>
  </si>
  <si>
    <t>1,78</t>
  </si>
  <si>
    <t>1,86</t>
  </si>
  <si>
    <t>4,15</t>
  </si>
  <si>
    <t>3,32</t>
  </si>
  <si>
    <t>3,56</t>
  </si>
  <si>
    <t>6,64</t>
  </si>
  <si>
    <t>1,66</t>
  </si>
  <si>
    <t>1,62</t>
  </si>
  <si>
    <t>5,54</t>
  </si>
  <si>
    <t>5,10</t>
  </si>
  <si>
    <t>7,47</t>
  </si>
  <si>
    <t>6,58</t>
  </si>
  <si>
    <t>17,68</t>
  </si>
  <si>
    <t>1,28</t>
  </si>
  <si>
    <t>1,16</t>
  </si>
  <si>
    <t>0,67</t>
  </si>
  <si>
    <t>0,96</t>
  </si>
  <si>
    <t>2,65</t>
  </si>
  <si>
    <t>1,89</t>
  </si>
  <si>
    <t>0,71</t>
  </si>
  <si>
    <t>0,47</t>
  </si>
  <si>
    <t>5,08</t>
  </si>
  <si>
    <t>11,34</t>
  </si>
  <si>
    <t>10,56</t>
  </si>
  <si>
    <t>12,10</t>
  </si>
  <si>
    <t>18,72</t>
  </si>
  <si>
    <t>4,34</t>
  </si>
  <si>
    <t>19,86</t>
  </si>
  <si>
    <t>7,59</t>
  </si>
  <si>
    <t>7,25</t>
  </si>
  <si>
    <t>9,30</t>
  </si>
  <si>
    <t>9,86</t>
  </si>
  <si>
    <t>8,55</t>
  </si>
  <si>
    <t>6,78</t>
  </si>
  <si>
    <t>7,03</t>
  </si>
  <si>
    <t>7,06</t>
  </si>
  <si>
    <t>6,12</t>
  </si>
  <si>
    <t>7,05</t>
  </si>
  <si>
    <t>7,75</t>
  </si>
  <si>
    <t>8,29</t>
  </si>
  <si>
    <t>7,45</t>
  </si>
  <si>
    <t>7,49</t>
  </si>
  <si>
    <t>7,00</t>
  </si>
  <si>
    <t>6,68</t>
  </si>
  <si>
    <t>7,41</t>
  </si>
  <si>
    <t>5,82</t>
  </si>
  <si>
    <t>23,38</t>
  </si>
  <si>
    <t>26,25</t>
  </si>
  <si>
    <t>24,67</t>
  </si>
  <si>
    <t>30,89</t>
  </si>
  <si>
    <t>48,87</t>
  </si>
  <si>
    <t>14,70</t>
  </si>
  <si>
    <t>3,97</t>
  </si>
  <si>
    <t>8,23</t>
  </si>
  <si>
    <t>78,85</t>
  </si>
  <si>
    <t>61,71</t>
  </si>
  <si>
    <t>42,05</t>
  </si>
  <si>
    <t>18,75</t>
  </si>
  <si>
    <t>40,93</t>
  </si>
  <si>
    <t>0,77</t>
  </si>
  <si>
    <t>0,84</t>
  </si>
  <si>
    <t>1,69</t>
  </si>
  <si>
    <t>5,89</t>
  </si>
  <si>
    <t>3,51</t>
  </si>
  <si>
    <t>7,97</t>
  </si>
  <si>
    <t>4,22</t>
  </si>
  <si>
    <t>10,57</t>
  </si>
  <si>
    <t>18,40</t>
  </si>
  <si>
    <t>25,36</t>
  </si>
  <si>
    <t>10,72</t>
  </si>
  <si>
    <t>11,66</t>
  </si>
  <si>
    <t>26,26</t>
  </si>
  <si>
    <t>24,81</t>
  </si>
  <si>
    <t>202,09</t>
  </si>
  <si>
    <t>10,27</t>
  </si>
  <si>
    <t>5,45</t>
  </si>
  <si>
    <t>47,59</t>
  </si>
  <si>
    <t>15,39</t>
  </si>
  <si>
    <t>29,39</t>
  </si>
  <si>
    <t>14,72</t>
  </si>
  <si>
    <t>33,76</t>
  </si>
  <si>
    <t>42,21</t>
  </si>
  <si>
    <t>18,83</t>
  </si>
  <si>
    <t>6,60</t>
  </si>
  <si>
    <t>7,38</t>
  </si>
  <si>
    <t>17,23</t>
  </si>
  <si>
    <t>10,85</t>
  </si>
  <si>
    <t>15,81</t>
  </si>
  <si>
    <t>6,31</t>
  </si>
  <si>
    <t>2,97</t>
  </si>
  <si>
    <t>9,22</t>
  </si>
  <si>
    <t>5,57</t>
  </si>
  <si>
    <t>2,23</t>
  </si>
  <si>
    <t>1,70</t>
  </si>
  <si>
    <t>94,01</t>
  </si>
  <si>
    <t>81,28</t>
  </si>
  <si>
    <t>355,72</t>
  </si>
  <si>
    <t>20,59</t>
  </si>
  <si>
    <t>2.271,00</t>
  </si>
  <si>
    <t>3,00</t>
  </si>
  <si>
    <t>2,49</t>
  </si>
  <si>
    <t>3,52</t>
  </si>
  <si>
    <t>12,18</t>
  </si>
  <si>
    <t>2,22</t>
  </si>
  <si>
    <t>2,70</t>
  </si>
  <si>
    <t>10,04</t>
  </si>
  <si>
    <t>20,22</t>
  </si>
  <si>
    <t>31,71</t>
  </si>
  <si>
    <t>10,45</t>
  </si>
  <si>
    <t>15,85</t>
  </si>
  <si>
    <t>40,06</t>
  </si>
  <si>
    <t>7,95</t>
  </si>
  <si>
    <t>2,34</t>
  </si>
  <si>
    <t>4,29</t>
  </si>
  <si>
    <t>6,65</t>
  </si>
  <si>
    <t>2,94</t>
  </si>
  <si>
    <t>2,58</t>
  </si>
  <si>
    <t>3,46</t>
  </si>
  <si>
    <t>5,36</t>
  </si>
  <si>
    <t>5,88</t>
  </si>
  <si>
    <t>12,36</t>
  </si>
  <si>
    <t>18,68</t>
  </si>
  <si>
    <t>22,07</t>
  </si>
  <si>
    <t>26,34</t>
  </si>
  <si>
    <t>31,41</t>
  </si>
  <si>
    <t>50,79</t>
  </si>
  <si>
    <t>62,58</t>
  </si>
  <si>
    <t>72,60</t>
  </si>
  <si>
    <t>9,95</t>
  </si>
  <si>
    <t>88,23</t>
  </si>
  <si>
    <t>3.017,41</t>
  </si>
  <si>
    <t>17,90</t>
  </si>
  <si>
    <t>318.204,48</t>
  </si>
  <si>
    <t>31,98</t>
  </si>
  <si>
    <t>28,32</t>
  </si>
  <si>
    <t>1,65</t>
  </si>
  <si>
    <t>1,49</t>
  </si>
  <si>
    <t>27,00</t>
  </si>
  <si>
    <t>38,51</t>
  </si>
  <si>
    <t>36,45</t>
  </si>
  <si>
    <t>0,69</t>
  </si>
  <si>
    <t>2,12</t>
  </si>
  <si>
    <t>2,43</t>
  </si>
  <si>
    <t>0,75</t>
  </si>
  <si>
    <t>1,41</t>
  </si>
  <si>
    <t>2,26</t>
  </si>
  <si>
    <t>2,30</t>
  </si>
  <si>
    <t>1,98</t>
  </si>
  <si>
    <t>3,79</t>
  </si>
  <si>
    <t>3,05</t>
  </si>
  <si>
    <t>25,12</t>
  </si>
  <si>
    <t>37,35</t>
  </si>
  <si>
    <t>110,38</t>
  </si>
  <si>
    <t>19.508,02</t>
  </si>
  <si>
    <t>116,46</t>
  </si>
  <si>
    <t>20.581,62</t>
  </si>
  <si>
    <t>120,13</t>
  </si>
  <si>
    <t>21.231,89</t>
  </si>
  <si>
    <t>1,79</t>
  </si>
  <si>
    <t>1,99</t>
  </si>
  <si>
    <t>0,60</t>
  </si>
  <si>
    <t>1,11</t>
  </si>
  <si>
    <t>4,11</t>
  </si>
  <si>
    <t>2,90</t>
  </si>
  <si>
    <t>0,72</t>
  </si>
  <si>
    <t>1,57</t>
  </si>
  <si>
    <t>12,77</t>
  </si>
  <si>
    <t>15,13</t>
  </si>
  <si>
    <t>16,98</t>
  </si>
  <si>
    <t>16,60</t>
  </si>
  <si>
    <t>38,95</t>
  </si>
  <si>
    <t>13,87</t>
  </si>
  <si>
    <t>16,96</t>
  </si>
  <si>
    <t>26,40</t>
  </si>
  <si>
    <t>18,23</t>
  </si>
  <si>
    <t>33,63</t>
  </si>
  <si>
    <t>5.945,05</t>
  </si>
  <si>
    <t>39,20</t>
  </si>
  <si>
    <t>22,33</t>
  </si>
  <si>
    <t>952,70</t>
  </si>
  <si>
    <t>1.207,84</t>
  </si>
  <si>
    <t>11,91</t>
  </si>
  <si>
    <t>7,70</t>
  </si>
  <si>
    <t>3,65</t>
  </si>
  <si>
    <t>13,32</t>
  </si>
  <si>
    <t>9,44</t>
  </si>
  <si>
    <t>29,62</t>
  </si>
  <si>
    <t>19,67</t>
  </si>
  <si>
    <t>29,48</t>
  </si>
  <si>
    <t>421,98</t>
  </si>
  <si>
    <t>484,29</t>
  </si>
  <si>
    <t>523,98</t>
  </si>
  <si>
    <t>185,78</t>
  </si>
  <si>
    <t>206,33</t>
  </si>
  <si>
    <t>220,00</t>
  </si>
  <si>
    <t>230,49</t>
  </si>
  <si>
    <t>1,54</t>
  </si>
  <si>
    <t>5.950,00</t>
  </si>
  <si>
    <t>8.114,18</t>
  </si>
  <si>
    <t>7.442,54</t>
  </si>
  <si>
    <t>32.372,03</t>
  </si>
  <si>
    <t>6.807,20</t>
  </si>
  <si>
    <t>24.203,38</t>
  </si>
  <si>
    <t>29.417,20</t>
  </si>
  <si>
    <t>19,13</t>
  </si>
  <si>
    <t>16,55</t>
  </si>
  <si>
    <t>18,71</t>
  </si>
  <si>
    <t>2,50</t>
  </si>
  <si>
    <t>3,10</t>
  </si>
  <si>
    <t>1,96</t>
  </si>
  <si>
    <t>0,88</t>
  </si>
  <si>
    <t>0,76</t>
  </si>
  <si>
    <t>1,05</t>
  </si>
  <si>
    <t>62,30</t>
  </si>
  <si>
    <t>4,74</t>
  </si>
  <si>
    <t>4,82</t>
  </si>
  <si>
    <t>5,05</t>
  </si>
  <si>
    <t>5,34</t>
  </si>
  <si>
    <t>3,95</t>
  </si>
  <si>
    <t>4,40</t>
  </si>
  <si>
    <t>3,99</t>
  </si>
  <si>
    <t>5,20</t>
  </si>
  <si>
    <t>5,80</t>
  </si>
  <si>
    <t>4,37</t>
  </si>
  <si>
    <t>4,41</t>
  </si>
  <si>
    <t>4,64</t>
  </si>
  <si>
    <t>6,13</t>
  </si>
  <si>
    <t>6,76</t>
  </si>
  <si>
    <t>7,65</t>
  </si>
  <si>
    <t>8,16</t>
  </si>
  <si>
    <t>5,46</t>
  </si>
  <si>
    <t>6,09</t>
  </si>
  <si>
    <t>3,03</t>
  </si>
  <si>
    <t>19,07</t>
  </si>
  <si>
    <t>9,94</t>
  </si>
  <si>
    <t>60,06</t>
  </si>
  <si>
    <t>44,04</t>
  </si>
  <si>
    <t>3,12</t>
  </si>
  <si>
    <t>3,47</t>
  </si>
  <si>
    <t>5,04</t>
  </si>
  <si>
    <t>3,83</t>
  </si>
  <si>
    <t>3,06</t>
  </si>
  <si>
    <t>16,35</t>
  </si>
  <si>
    <t>15,88</t>
  </si>
  <si>
    <t>2,54</t>
  </si>
  <si>
    <t>2,13</t>
  </si>
  <si>
    <t>2,78</t>
  </si>
  <si>
    <t>3,45</t>
  </si>
  <si>
    <t>79,54</t>
  </si>
  <si>
    <t>52,62</t>
  </si>
  <si>
    <t>48,91</t>
  </si>
  <si>
    <t>4,14</t>
  </si>
  <si>
    <t>72.532,31</t>
  </si>
  <si>
    <t>77.709,39</t>
  </si>
  <si>
    <t>4.928,55</t>
  </si>
  <si>
    <t>7.086,27</t>
  </si>
  <si>
    <t>12.011,83</t>
  </si>
  <si>
    <t>11.404,28</t>
  </si>
  <si>
    <t>46.797,62</t>
  </si>
  <si>
    <t>17.211,30</t>
  </si>
  <si>
    <t>51.039,07</t>
  </si>
  <si>
    <t>23.175,00</t>
  </si>
  <si>
    <t>5.116,46</t>
  </si>
  <si>
    <t>6.180,00</t>
  </si>
  <si>
    <t>8.302,44</t>
  </si>
  <si>
    <t>46.350,00</t>
  </si>
  <si>
    <t>7.300,12</t>
  </si>
  <si>
    <t>11.587,50</t>
  </si>
  <si>
    <t>111.414,87</t>
  </si>
  <si>
    <t>63,36</t>
  </si>
  <si>
    <t>39,43</t>
  </si>
  <si>
    <t>15,23</t>
  </si>
  <si>
    <t>0,44</t>
  </si>
  <si>
    <t>0,73</t>
  </si>
  <si>
    <t>1,12</t>
  </si>
  <si>
    <t>0,07</t>
  </si>
  <si>
    <t>0,08</t>
  </si>
  <si>
    <t>0,12</t>
  </si>
  <si>
    <t>0,24</t>
  </si>
  <si>
    <t>0,23</t>
  </si>
  <si>
    <t>0,50</t>
  </si>
  <si>
    <t>0,87</t>
  </si>
  <si>
    <t>27,25</t>
  </si>
  <si>
    <t>5,64</t>
  </si>
  <si>
    <t>8,46</t>
  </si>
  <si>
    <t>19,36</t>
  </si>
  <si>
    <t>33,04</t>
  </si>
  <si>
    <t>20,69</t>
  </si>
  <si>
    <t>6,90</t>
  </si>
  <si>
    <t>0,56</t>
  </si>
  <si>
    <t>0,90</t>
  </si>
  <si>
    <t>2,66</t>
  </si>
  <si>
    <t>4,01</t>
  </si>
  <si>
    <t>5,40</t>
  </si>
  <si>
    <t>9,63</t>
  </si>
  <si>
    <t>15,61</t>
  </si>
  <si>
    <t>17,86</t>
  </si>
  <si>
    <t>2,80</t>
  </si>
  <si>
    <t>23,34</t>
  </si>
  <si>
    <t>24,38</t>
  </si>
  <si>
    <t>25,80</t>
  </si>
  <si>
    <t>23,09</t>
  </si>
  <si>
    <t>19,00</t>
  </si>
  <si>
    <t>19,91</t>
  </si>
  <si>
    <t>6,83</t>
  </si>
  <si>
    <t>82,49</t>
  </si>
  <si>
    <t>73,69</t>
  </si>
  <si>
    <t>45,52</t>
  </si>
  <si>
    <t>49,89</t>
  </si>
  <si>
    <t>51,89</t>
  </si>
  <si>
    <t>6,28</t>
  </si>
  <si>
    <t>87,53</t>
  </si>
  <si>
    <t>6,87</t>
  </si>
  <si>
    <t>3,22</t>
  </si>
  <si>
    <t>24,02</t>
  </si>
  <si>
    <t>3,75</t>
  </si>
  <si>
    <t>4,56</t>
  </si>
  <si>
    <t>11,85</t>
  </si>
  <si>
    <t>20,68</t>
  </si>
  <si>
    <t>15,45</t>
  </si>
  <si>
    <t>2,52</t>
  </si>
  <si>
    <t>2,28</t>
  </si>
  <si>
    <t>1,14</t>
  </si>
  <si>
    <t>6,85</t>
  </si>
  <si>
    <t>6,07</t>
  </si>
  <si>
    <t>1,39</t>
  </si>
  <si>
    <t>1,07</t>
  </si>
  <si>
    <t>9,19</t>
  </si>
  <si>
    <t>12,93</t>
  </si>
  <si>
    <t>14,83</t>
  </si>
  <si>
    <t>10,82</t>
  </si>
  <si>
    <t>8,28</t>
  </si>
  <si>
    <t>3,34</t>
  </si>
  <si>
    <t>5,66</t>
  </si>
  <si>
    <t>35,69</t>
  </si>
  <si>
    <t>18,41</t>
  </si>
  <si>
    <t>71,12</t>
  </si>
  <si>
    <t>4,42</t>
  </si>
  <si>
    <t>77,35</t>
  </si>
  <si>
    <t>20,38</t>
  </si>
  <si>
    <t>16,80</t>
  </si>
  <si>
    <t>1,50</t>
  </si>
  <si>
    <t>41,49</t>
  </si>
  <si>
    <t>42,00</t>
  </si>
  <si>
    <t>46,17</t>
  </si>
  <si>
    <t>4,90</t>
  </si>
  <si>
    <t>8,98</t>
  </si>
  <si>
    <t>21,40</t>
  </si>
  <si>
    <t>20,44</t>
  </si>
  <si>
    <t>59,75</t>
  </si>
  <si>
    <t>1,00</t>
  </si>
  <si>
    <t>1,20</t>
  </si>
  <si>
    <t>8,68</t>
  </si>
  <si>
    <t>12,40</t>
  </si>
  <si>
    <t>1,90</t>
  </si>
  <si>
    <t>19,42</t>
  </si>
  <si>
    <t>28,31</t>
  </si>
  <si>
    <t>4,54</t>
  </si>
  <si>
    <t>21,26</t>
  </si>
  <si>
    <t>29,10</t>
  </si>
  <si>
    <t>5,11</t>
  </si>
  <si>
    <t>55,54</t>
  </si>
  <si>
    <t>2,45</t>
  </si>
  <si>
    <t>3,35</t>
  </si>
  <si>
    <t>8,62</t>
  </si>
  <si>
    <t>4,79</t>
  </si>
  <si>
    <t>11,88</t>
  </si>
  <si>
    <t>6,40</t>
  </si>
  <si>
    <t>15,44</t>
  </si>
  <si>
    <t>23,58</t>
  </si>
  <si>
    <t>4,80</t>
  </si>
  <si>
    <t>43,76</t>
  </si>
  <si>
    <t>7,23</t>
  </si>
  <si>
    <t>11,14</t>
  </si>
  <si>
    <t>17,05</t>
  </si>
  <si>
    <t>0,59</t>
  </si>
  <si>
    <t>1,19</t>
  </si>
  <si>
    <t>1,81</t>
  </si>
  <si>
    <t>5,14</t>
  </si>
  <si>
    <t>9,76</t>
  </si>
  <si>
    <t>81,96</t>
  </si>
  <si>
    <t>14,28</t>
  </si>
  <si>
    <t>23,10</t>
  </si>
  <si>
    <t>33,82</t>
  </si>
  <si>
    <t>12,38</t>
  </si>
  <si>
    <t>14,69</t>
  </si>
  <si>
    <t>20,90</t>
  </si>
  <si>
    <t>31,11</t>
  </si>
  <si>
    <t>44,45</t>
  </si>
  <si>
    <t>39,39</t>
  </si>
  <si>
    <t>19,30</t>
  </si>
  <si>
    <t>37,74</t>
  </si>
  <si>
    <t>22,55</t>
  </si>
  <si>
    <t>5,69</t>
  </si>
  <si>
    <t>244,56</t>
  </si>
  <si>
    <t>259,89</t>
  </si>
  <si>
    <t>1,44</t>
  </si>
  <si>
    <t>33,00</t>
  </si>
  <si>
    <t>40,37</t>
  </si>
  <si>
    <t>66,38</t>
  </si>
  <si>
    <t>220,02</t>
  </si>
  <si>
    <t>133,79</t>
  </si>
  <si>
    <t>197,00</t>
  </si>
  <si>
    <t>74,53</t>
  </si>
  <si>
    <t>44,15</t>
  </si>
  <si>
    <t>522,31</t>
  </si>
  <si>
    <t>92,60</t>
  </si>
  <si>
    <t>20,55</t>
  </si>
  <si>
    <t>55,87</t>
  </si>
  <si>
    <t>2,46</t>
  </si>
  <si>
    <t>144,99</t>
  </si>
  <si>
    <t>6,37</t>
  </si>
  <si>
    <t>75,69</t>
  </si>
  <si>
    <t>179,53</t>
  </si>
  <si>
    <t>46,65</t>
  </si>
  <si>
    <t>1,09</t>
  </si>
  <si>
    <t>1,82</t>
  </si>
  <si>
    <t>0,92</t>
  </si>
  <si>
    <t>151,36</t>
  </si>
  <si>
    <t>26,51</t>
  </si>
  <si>
    <t>31,33</t>
  </si>
  <si>
    <t>33,92</t>
  </si>
  <si>
    <t>40,13</t>
  </si>
  <si>
    <t>49,04</t>
  </si>
  <si>
    <t>64,13</t>
  </si>
  <si>
    <t>104,05</t>
  </si>
  <si>
    <t>134,58</t>
  </si>
  <si>
    <t>251,51</t>
  </si>
  <si>
    <t>4,89</t>
  </si>
  <si>
    <t>6,24</t>
  </si>
  <si>
    <t>4,92</t>
  </si>
  <si>
    <t>2,83</t>
  </si>
  <si>
    <t>3,39</t>
  </si>
  <si>
    <t>1,91</t>
  </si>
  <si>
    <t>1,85</t>
  </si>
  <si>
    <t>4,00</t>
  </si>
  <si>
    <t>25,67</t>
  </si>
  <si>
    <t>54,09</t>
  </si>
  <si>
    <t>7,94</t>
  </si>
  <si>
    <t>15,53</t>
  </si>
  <si>
    <t>5,25</t>
  </si>
  <si>
    <t>10,17</t>
  </si>
  <si>
    <t>6,98</t>
  </si>
  <si>
    <t>2,21</t>
  </si>
  <si>
    <t>4,70</t>
  </si>
  <si>
    <t>2,17</t>
  </si>
  <si>
    <t>11,64</t>
  </si>
  <si>
    <t>8,75</t>
  </si>
  <si>
    <t>4,06</t>
  </si>
  <si>
    <t>7,29</t>
  </si>
  <si>
    <t>1,18</t>
  </si>
  <si>
    <t>1,93</t>
  </si>
  <si>
    <t>6,71</t>
  </si>
  <si>
    <t>11,30</t>
  </si>
  <si>
    <t>19,77</t>
  </si>
  <si>
    <t>29,45</t>
  </si>
  <si>
    <t>65,16</t>
  </si>
  <si>
    <t>17,16</t>
  </si>
  <si>
    <t>13,20</t>
  </si>
  <si>
    <t>217,33</t>
  </si>
  <si>
    <t>369,26</t>
  </si>
  <si>
    <t>49,28</t>
  </si>
  <si>
    <t>143,53</t>
  </si>
  <si>
    <t>33,65</t>
  </si>
  <si>
    <t>165,02</t>
  </si>
  <si>
    <t>202,73</t>
  </si>
  <si>
    <t>207,02</t>
  </si>
  <si>
    <t>63,88</t>
  </si>
  <si>
    <t>108,76</t>
  </si>
  <si>
    <t>20,40</t>
  </si>
  <si>
    <t>9,66</t>
  </si>
  <si>
    <t>6.055,83</t>
  </si>
  <si>
    <t>8.074,44</t>
  </si>
  <si>
    <t>1.407,20</t>
  </si>
  <si>
    <t>3.105,55</t>
  </si>
  <si>
    <t>27,30</t>
  </si>
  <si>
    <t>8,69</t>
  </si>
  <si>
    <t>9,52</t>
  </si>
  <si>
    <t>10,14</t>
  </si>
  <si>
    <t>9,54</t>
  </si>
  <si>
    <t>8,83</t>
  </si>
  <si>
    <t>8,84</t>
  </si>
  <si>
    <t>9,34</t>
  </si>
  <si>
    <t>7,87</t>
  </si>
  <si>
    <t>10,83</t>
  </si>
  <si>
    <t>11,27</t>
  </si>
  <si>
    <t>10,80</t>
  </si>
  <si>
    <t>11,77</t>
  </si>
  <si>
    <t>10,39</t>
  </si>
  <si>
    <t>11,25</t>
  </si>
  <si>
    <t>11,32</t>
  </si>
  <si>
    <t>11,81</t>
  </si>
  <si>
    <t>8,58</t>
  </si>
  <si>
    <t>8,50</t>
  </si>
  <si>
    <t>9,80</t>
  </si>
  <si>
    <t>8,71</t>
  </si>
  <si>
    <t>9,98</t>
  </si>
  <si>
    <t>37,61</t>
  </si>
  <si>
    <t>75,93</t>
  </si>
  <si>
    <t>27,50</t>
  </si>
  <si>
    <t>35,93</t>
  </si>
  <si>
    <t>80,90</t>
  </si>
  <si>
    <t>36,28</t>
  </si>
  <si>
    <t>57,80</t>
  </si>
  <si>
    <t>73,86</t>
  </si>
  <si>
    <t>42,96</t>
  </si>
  <si>
    <t>53,23</t>
  </si>
  <si>
    <t>31,22</t>
  </si>
  <si>
    <t>35,53</t>
  </si>
  <si>
    <t>16,59</t>
  </si>
  <si>
    <t>17,14</t>
  </si>
  <si>
    <t>111,44</t>
  </si>
  <si>
    <t>28,21</t>
  </si>
  <si>
    <t>14,62</t>
  </si>
  <si>
    <t>1,64</t>
  </si>
  <si>
    <t>32,03</t>
  </si>
  <si>
    <t>258,45</t>
  </si>
  <si>
    <t>5,15</t>
  </si>
  <si>
    <t>15,69</t>
  </si>
  <si>
    <t>4,10</t>
  </si>
  <si>
    <t>0,74</t>
  </si>
  <si>
    <t>16,71</t>
  </si>
  <si>
    <t>17,32</t>
  </si>
  <si>
    <t>5,99</t>
  </si>
  <si>
    <t>7,71</t>
  </si>
  <si>
    <t>9,31</t>
  </si>
  <si>
    <t>9,11</t>
  </si>
  <si>
    <t>11,40</t>
  </si>
  <si>
    <t>13,75</t>
  </si>
  <si>
    <t>9.200,00</t>
  </si>
  <si>
    <t>7.723,33</t>
  </si>
  <si>
    <t>6.666,66</t>
  </si>
  <si>
    <t>5.153,58</t>
  </si>
  <si>
    <t>91.122,46</t>
  </si>
  <si>
    <t>11.996,87</t>
  </si>
  <si>
    <t>11.399,99</t>
  </si>
  <si>
    <t>14,95</t>
  </si>
  <si>
    <t>19,43</t>
  </si>
  <si>
    <t>15,17</t>
  </si>
  <si>
    <t>11,42</t>
  </si>
  <si>
    <t>20,11</t>
  </si>
  <si>
    <t>26,83</t>
  </si>
  <si>
    <t>13,00</t>
  </si>
  <si>
    <t>21,88</t>
  </si>
  <si>
    <t>52,30</t>
  </si>
  <si>
    <t>13,03</t>
  </si>
  <si>
    <t>12,62</t>
  </si>
  <si>
    <t>21,16</t>
  </si>
  <si>
    <t>13,46</t>
  </si>
  <si>
    <t>49,40</t>
  </si>
  <si>
    <t>37,13</t>
  </si>
  <si>
    <t>15,42</t>
  </si>
  <si>
    <t>15,52</t>
  </si>
  <si>
    <t>39,27</t>
  </si>
  <si>
    <t>18,69</t>
  </si>
  <si>
    <t>23,92</t>
  </si>
  <si>
    <t>20,49</t>
  </si>
  <si>
    <t>10,36</t>
  </si>
  <si>
    <t>12,74</t>
  </si>
  <si>
    <t>9,89</t>
  </si>
  <si>
    <t>11,44</t>
  </si>
  <si>
    <t>9,09</t>
  </si>
  <si>
    <t>11,41</t>
  </si>
  <si>
    <t>13,29</t>
  </si>
  <si>
    <t>12,19</t>
  </si>
  <si>
    <t>12,59</t>
  </si>
  <si>
    <t>14,02</t>
  </si>
  <si>
    <t>18,97</t>
  </si>
  <si>
    <t>13,56</t>
  </si>
  <si>
    <t>56,80</t>
  </si>
  <si>
    <t>9,97</t>
  </si>
  <si>
    <t>25,20</t>
  </si>
  <si>
    <t>17,81</t>
  </si>
  <si>
    <t>28,36</t>
  </si>
  <si>
    <t>25,48</t>
  </si>
  <si>
    <t>12,84</t>
  </si>
  <si>
    <t>13,19</t>
  </si>
  <si>
    <t>13,37</t>
  </si>
  <si>
    <t>23,39</t>
  </si>
  <si>
    <t>28,54</t>
  </si>
  <si>
    <t>18,45</t>
  </si>
  <si>
    <t>14,81</t>
  </si>
  <si>
    <t>163,82</t>
  </si>
  <si>
    <t>20,36</t>
  </si>
  <si>
    <t>19,14</t>
  </si>
  <si>
    <t>1,36</t>
  </si>
  <si>
    <t>15,72</t>
  </si>
  <si>
    <t>25,75</t>
  </si>
  <si>
    <t>15,96</t>
  </si>
  <si>
    <t>22,38</t>
  </si>
  <si>
    <t>9,04</t>
  </si>
  <si>
    <t>10,21</t>
  </si>
  <si>
    <t>6,54</t>
  </si>
  <si>
    <t>4,66</t>
  </si>
  <si>
    <t>25,71</t>
  </si>
  <si>
    <t>2,61</t>
  </si>
  <si>
    <t>9,36</t>
  </si>
  <si>
    <t>12,37</t>
  </si>
  <si>
    <t>17,26</t>
  </si>
  <si>
    <t>8,47</t>
  </si>
  <si>
    <t>10,09</t>
  </si>
  <si>
    <t>20,61</t>
  </si>
  <si>
    <t>8,95</t>
  </si>
  <si>
    <t>16,11</t>
  </si>
  <si>
    <t>21,41</t>
  </si>
  <si>
    <t>24,70</t>
  </si>
  <si>
    <t>39,53</t>
  </si>
  <si>
    <t>48,39</t>
  </si>
  <si>
    <t>0,30</t>
  </si>
  <si>
    <t>9,00</t>
  </si>
  <si>
    <t>12,50</t>
  </si>
  <si>
    <t>19.404,00</t>
  </si>
  <si>
    <t>2.181,24</t>
  </si>
  <si>
    <t>3.262,32</t>
  </si>
  <si>
    <t>227,86</t>
  </si>
  <si>
    <t>7.361,71</t>
  </si>
  <si>
    <t>479,99</t>
  </si>
  <si>
    <t>17.916,66</t>
  </si>
  <si>
    <t>917,49</t>
  </si>
  <si>
    <t>185,83</t>
  </si>
  <si>
    <t>255,62</t>
  </si>
  <si>
    <t>5.628,18</t>
  </si>
  <si>
    <t>8.656,24</t>
  </si>
  <si>
    <t>395,62</t>
  </si>
  <si>
    <t>10.333,68</t>
  </si>
  <si>
    <t>707,56</t>
  </si>
  <si>
    <t>25.400,69</t>
  </si>
  <si>
    <t>1.328,68</t>
  </si>
  <si>
    <t>175,00</t>
  </si>
  <si>
    <t>1.825,81</t>
  </si>
  <si>
    <t>61,05</t>
  </si>
  <si>
    <t>2,04</t>
  </si>
  <si>
    <t>7,36</t>
  </si>
  <si>
    <t>9,65</t>
  </si>
  <si>
    <t>34,19</t>
  </si>
  <si>
    <t>13,10</t>
  </si>
  <si>
    <t>20,03</t>
  </si>
  <si>
    <t>11,07</t>
  </si>
  <si>
    <t>19,02</t>
  </si>
  <si>
    <t>30,23</t>
  </si>
  <si>
    <t>35,86</t>
  </si>
  <si>
    <t>29,28</t>
  </si>
  <si>
    <t>18,02</t>
  </si>
  <si>
    <t>31,90</t>
  </si>
  <si>
    <t>33,42</t>
  </si>
  <si>
    <t>9,69</t>
  </si>
  <si>
    <t>20,79</t>
  </si>
  <si>
    <t>11,59</t>
  </si>
  <si>
    <t>6,93</t>
  </si>
  <si>
    <t>15,57</t>
  </si>
  <si>
    <t>10,37</t>
  </si>
  <si>
    <t>28,82</t>
  </si>
  <si>
    <t>39,10</t>
  </si>
  <si>
    <t>7,90</t>
  </si>
  <si>
    <t>3,58</t>
  </si>
  <si>
    <t>28,76</t>
  </si>
  <si>
    <t>21,50</t>
  </si>
  <si>
    <t>29,51</t>
  </si>
  <si>
    <t>55,73</t>
  </si>
  <si>
    <t>44,80</t>
  </si>
  <si>
    <t>5,24</t>
  </si>
  <si>
    <t>54,42</t>
  </si>
  <si>
    <t>4,38</t>
  </si>
  <si>
    <t>11,67</t>
  </si>
  <si>
    <t>2,32</t>
  </si>
  <si>
    <t>8,78</t>
  </si>
  <si>
    <t>29,29</t>
  </si>
  <si>
    <t>35,76</t>
  </si>
  <si>
    <t>2,00</t>
  </si>
  <si>
    <t>2,82</t>
  </si>
  <si>
    <t>6,11</t>
  </si>
  <si>
    <t>11,38</t>
  </si>
  <si>
    <t>12,34</t>
  </si>
  <si>
    <t>32,26</t>
  </si>
  <si>
    <t>63,47</t>
  </si>
  <si>
    <t>6,32</t>
  </si>
  <si>
    <t>138,11</t>
  </si>
  <si>
    <t>9,46</t>
  </si>
  <si>
    <t>15,22</t>
  </si>
  <si>
    <t>21,14</t>
  </si>
  <si>
    <t>10,42</t>
  </si>
  <si>
    <t>21,75</t>
  </si>
  <si>
    <t>79,38</t>
  </si>
  <si>
    <t>5,32</t>
  </si>
  <si>
    <t>8,64</t>
  </si>
  <si>
    <t>6,05</t>
  </si>
  <si>
    <t>4,96</t>
  </si>
  <si>
    <t>5,97</t>
  </si>
  <si>
    <t>9,49</t>
  </si>
  <si>
    <t>20,04</t>
  </si>
  <si>
    <t>106,43</t>
  </si>
  <si>
    <t>2,63</t>
  </si>
  <si>
    <t>7,11</t>
  </si>
  <si>
    <t>2,51</t>
  </si>
  <si>
    <t>17,29</t>
  </si>
  <si>
    <t>4,87</t>
  </si>
  <si>
    <t>17,98</t>
  </si>
  <si>
    <t>48,92</t>
  </si>
  <si>
    <t>132,78</t>
  </si>
  <si>
    <t>50,14</t>
  </si>
  <si>
    <t>14,94</t>
  </si>
  <si>
    <t>32,67</t>
  </si>
  <si>
    <t>21,48</t>
  </si>
  <si>
    <t>60,42</t>
  </si>
  <si>
    <t>20,89</t>
  </si>
  <si>
    <t>27,85</t>
  </si>
  <si>
    <t>26,08</t>
  </si>
  <si>
    <t>15,78</t>
  </si>
  <si>
    <t>37,80</t>
  </si>
  <si>
    <t>25,05</t>
  </si>
  <si>
    <t>74,36</t>
  </si>
  <si>
    <t>61,09</t>
  </si>
  <si>
    <t>35,45</t>
  </si>
  <si>
    <t>124,65</t>
  </si>
  <si>
    <t>21,97</t>
  </si>
  <si>
    <t>4,17</t>
  </si>
  <si>
    <t>6,42</t>
  </si>
  <si>
    <t>17,83</t>
  </si>
  <si>
    <t>26,18</t>
  </si>
  <si>
    <t>2,18</t>
  </si>
  <si>
    <t>3,70</t>
  </si>
  <si>
    <t>2,68</t>
  </si>
  <si>
    <t>5,91</t>
  </si>
  <si>
    <t>4,88</t>
  </si>
  <si>
    <t>4,33</t>
  </si>
  <si>
    <t>24,52</t>
  </si>
  <si>
    <t>9,61</t>
  </si>
  <si>
    <t>2,86</t>
  </si>
  <si>
    <t>24,55</t>
  </si>
  <si>
    <t>49,32</t>
  </si>
  <si>
    <t>49,12</t>
  </si>
  <si>
    <t>22,29</t>
  </si>
  <si>
    <t>24,11</t>
  </si>
  <si>
    <t>15,86</t>
  </si>
  <si>
    <t>16,18</t>
  </si>
  <si>
    <t>26,16</t>
  </si>
  <si>
    <t>59,63</t>
  </si>
  <si>
    <t>25,14</t>
  </si>
  <si>
    <t>6,55</t>
  </si>
  <si>
    <t>2.332,30</t>
  </si>
  <si>
    <t>1.834,72</t>
  </si>
  <si>
    <t>2.840,73</t>
  </si>
  <si>
    <t>6.636,82</t>
  </si>
  <si>
    <t>79,53</t>
  </si>
  <si>
    <t>80,77</t>
  </si>
  <si>
    <t>113,92</t>
  </si>
  <si>
    <t>14,09</t>
  </si>
  <si>
    <t>25,54</t>
  </si>
  <si>
    <t>98,96</t>
  </si>
  <si>
    <t>118,19</t>
  </si>
  <si>
    <t>539,79</t>
  </si>
  <si>
    <t>612,38</t>
  </si>
  <si>
    <t>859,41</t>
  </si>
  <si>
    <t>1.439,19</t>
  </si>
  <si>
    <t>1.258,78</t>
  </si>
  <si>
    <t>2.332,54</t>
  </si>
  <si>
    <t>1.976,92</t>
  </si>
  <si>
    <t>3.255,98</t>
  </si>
  <si>
    <t>6.960,69</t>
  </si>
  <si>
    <t>98,22</t>
  </si>
  <si>
    <t>150,66</t>
  </si>
  <si>
    <t>47,97</t>
  </si>
  <si>
    <t>18,25</t>
  </si>
  <si>
    <t>30,61</t>
  </si>
  <si>
    <t>122,51</t>
  </si>
  <si>
    <t>172,60</t>
  </si>
  <si>
    <t>105,44</t>
  </si>
  <si>
    <t>118,62</t>
  </si>
  <si>
    <t>151,73</t>
  </si>
  <si>
    <t>269,70</t>
  </si>
  <si>
    <t>109,86</t>
  </si>
  <si>
    <t>134,98</t>
  </si>
  <si>
    <t>162,22</t>
  </si>
  <si>
    <t>281,86</t>
  </si>
  <si>
    <t>182,08</t>
  </si>
  <si>
    <t>194,10</t>
  </si>
  <si>
    <t>220,23</t>
  </si>
  <si>
    <t>414,57</t>
  </si>
  <si>
    <t>203,13</t>
  </si>
  <si>
    <t>209,41</t>
  </si>
  <si>
    <t>246,74</t>
  </si>
  <si>
    <t>509,13</t>
  </si>
  <si>
    <t>432,12</t>
  </si>
  <si>
    <t>216,97</t>
  </si>
  <si>
    <t>220,83</t>
  </si>
  <si>
    <t>236,15</t>
  </si>
  <si>
    <t>402,68</t>
  </si>
  <si>
    <t>245,68</t>
  </si>
  <si>
    <t>267,97</t>
  </si>
  <si>
    <t>269,57</t>
  </si>
  <si>
    <t>451,11</t>
  </si>
  <si>
    <t>499,58</t>
  </si>
  <si>
    <t>247,20</t>
  </si>
  <si>
    <t>247,38</t>
  </si>
  <si>
    <t>269,69</t>
  </si>
  <si>
    <t>503,26</t>
  </si>
  <si>
    <t>809,28</t>
  </si>
  <si>
    <t>306,94</t>
  </si>
  <si>
    <t>359,66</t>
  </si>
  <si>
    <t>346,62</t>
  </si>
  <si>
    <t>803,00</t>
  </si>
  <si>
    <t>391.246,87</t>
  </si>
  <si>
    <t>89.991,11</t>
  </si>
  <si>
    <t>37,59</t>
  </si>
  <si>
    <t>25,99</t>
  </si>
  <si>
    <t>162,34</t>
  </si>
  <si>
    <t>21,56</t>
  </si>
  <si>
    <t>7,30</t>
  </si>
  <si>
    <t>1.971,29</t>
  </si>
  <si>
    <t>10,58</t>
  </si>
  <si>
    <t>2,39</t>
  </si>
  <si>
    <t>12,48</t>
  </si>
  <si>
    <t>17,17</t>
  </si>
  <si>
    <t>20,73</t>
  </si>
  <si>
    <t>24,14</t>
  </si>
  <si>
    <t>26,85</t>
  </si>
  <si>
    <t>35,90</t>
  </si>
  <si>
    <t>31,84</t>
  </si>
  <si>
    <t>16,54</t>
  </si>
  <si>
    <t>28,84</t>
  </si>
  <si>
    <t>14,57</t>
  </si>
  <si>
    <t>8,21</t>
  </si>
  <si>
    <t>12,01</t>
  </si>
  <si>
    <t>10,93</t>
  </si>
  <si>
    <t>19,64</t>
  </si>
  <si>
    <t>28,65</t>
  </si>
  <si>
    <t>56,61</t>
  </si>
  <si>
    <t>3,07</t>
  </si>
  <si>
    <t>6,59</t>
  </si>
  <si>
    <t>8,57</t>
  </si>
  <si>
    <t>11,63</t>
  </si>
  <si>
    <t>12,49</t>
  </si>
  <si>
    <t>9,67</t>
  </si>
  <si>
    <t>24,04</t>
  </si>
  <si>
    <t>3,69</t>
  </si>
  <si>
    <t>1,95</t>
  </si>
  <si>
    <t>9,90</t>
  </si>
  <si>
    <t>10,73</t>
  </si>
  <si>
    <t>21,23</t>
  </si>
  <si>
    <t>27,32</t>
  </si>
  <si>
    <t>36,39</t>
  </si>
  <si>
    <t>56,72</t>
  </si>
  <si>
    <t>12,13</t>
  </si>
  <si>
    <t>22,92</t>
  </si>
  <si>
    <t>30,88</t>
  </si>
  <si>
    <t>2,14</t>
  </si>
  <si>
    <t>2,55</t>
  </si>
  <si>
    <t>2,76</t>
  </si>
  <si>
    <t>4,73</t>
  </si>
  <si>
    <t>3,11</t>
  </si>
  <si>
    <t>4,21</t>
  </si>
  <si>
    <t>8,10</t>
  </si>
  <si>
    <t>12,12</t>
  </si>
  <si>
    <t>22,43</t>
  </si>
  <si>
    <t>5,00</t>
  </si>
  <si>
    <t>4,36</t>
  </si>
  <si>
    <t>7,18</t>
  </si>
  <si>
    <t>10,06</t>
  </si>
  <si>
    <t>8,82</t>
  </si>
  <si>
    <t>13,13</t>
  </si>
  <si>
    <t>8,19</t>
  </si>
  <si>
    <t>0,95</t>
  </si>
  <si>
    <t>55,92</t>
  </si>
  <si>
    <t>61,21</t>
  </si>
  <si>
    <t>5,87</t>
  </si>
  <si>
    <t>113,95</t>
  </si>
  <si>
    <t>20.136,47</t>
  </si>
  <si>
    <t>117,86</t>
  </si>
  <si>
    <t>20.830,37</t>
  </si>
  <si>
    <t>147,46</t>
  </si>
  <si>
    <t>26.058,70</t>
  </si>
  <si>
    <t>0,79</t>
  </si>
  <si>
    <t>148,04</t>
  </si>
  <si>
    <t>1,43</t>
  </si>
  <si>
    <t>269,97</t>
  </si>
  <si>
    <t>226,41</t>
  </si>
  <si>
    <t>1,06</t>
  </si>
  <si>
    <t>199,20</t>
  </si>
  <si>
    <t>1,25</t>
  </si>
  <si>
    <t>236,16</t>
  </si>
  <si>
    <t>140,23</t>
  </si>
  <si>
    <t>0,86</t>
  </si>
  <si>
    <t>162,97</t>
  </si>
  <si>
    <t>1,24</t>
  </si>
  <si>
    <t>233,35</t>
  </si>
  <si>
    <t>1,73</t>
  </si>
  <si>
    <t>325,51</t>
  </si>
  <si>
    <t>1,33</t>
  </si>
  <si>
    <t>250,24</t>
  </si>
  <si>
    <t>337,87</t>
  </si>
  <si>
    <t>132,94</t>
  </si>
  <si>
    <t>565.124,71</t>
  </si>
  <si>
    <t>79,80</t>
  </si>
  <si>
    <t>14,40</t>
  </si>
  <si>
    <t>211,38</t>
  </si>
  <si>
    <t>257,14</t>
  </si>
  <si>
    <t>64,52</t>
  </si>
  <si>
    <t>65,12</t>
  </si>
  <si>
    <t>70,12</t>
  </si>
  <si>
    <t>106,28</t>
  </si>
  <si>
    <t>116,57</t>
  </si>
  <si>
    <t>0,21</t>
  </si>
  <si>
    <t>0,35</t>
  </si>
  <si>
    <t>1,45</t>
  </si>
  <si>
    <t>2,71</t>
  </si>
  <si>
    <t>116.000,00</t>
  </si>
  <si>
    <t>246.246,87</t>
  </si>
  <si>
    <t>9,38</t>
  </si>
  <si>
    <t>2,29</t>
  </si>
  <si>
    <t>2,24</t>
  </si>
  <si>
    <t>5,58</t>
  </si>
  <si>
    <t>14,98</t>
  </si>
  <si>
    <t>37,93</t>
  </si>
  <si>
    <t>10,68</t>
  </si>
  <si>
    <t>6.025,10</t>
  </si>
  <si>
    <t>24,30</t>
  </si>
  <si>
    <t>22,17</t>
  </si>
  <si>
    <t>13,35</t>
  </si>
  <si>
    <t>1,34</t>
  </si>
  <si>
    <t>252,08</t>
  </si>
  <si>
    <t>32,11</t>
  </si>
  <si>
    <t>12,73</t>
  </si>
  <si>
    <t>79,48</t>
  </si>
  <si>
    <t>13,02</t>
  </si>
  <si>
    <t>51,86</t>
  </si>
  <si>
    <t>58,86</t>
  </si>
  <si>
    <t>25,57</t>
  </si>
  <si>
    <t>142,16</t>
  </si>
  <si>
    <t>23,56</t>
  </si>
  <si>
    <t>51,06</t>
  </si>
  <si>
    <t>10,89</t>
  </si>
  <si>
    <t>0,49</t>
  </si>
  <si>
    <t>92,26</t>
  </si>
  <si>
    <t>0,85</t>
  </si>
  <si>
    <t>159,73</t>
  </si>
  <si>
    <t>0,31</t>
  </si>
  <si>
    <t>59,28</t>
  </si>
  <si>
    <t>0,10</t>
  </si>
  <si>
    <t>18,73</t>
  </si>
  <si>
    <t>0,01</t>
  </si>
  <si>
    <t>0,82</t>
  </si>
  <si>
    <t>155,21</t>
  </si>
  <si>
    <t>1,97</t>
  </si>
  <si>
    <t>371,21</t>
  </si>
  <si>
    <t>0,61</t>
  </si>
  <si>
    <t>114,72</t>
  </si>
  <si>
    <t>1,23</t>
  </si>
  <si>
    <t>232,31</t>
  </si>
  <si>
    <t>5,63</t>
  </si>
  <si>
    <t>6,38</t>
  </si>
  <si>
    <t>17,50</t>
  </si>
  <si>
    <t>10,20</t>
  </si>
  <si>
    <t>11,12</t>
  </si>
  <si>
    <t>12,82</t>
  </si>
  <si>
    <t>16,27</t>
  </si>
  <si>
    <t>2,79</t>
  </si>
  <si>
    <t>2,60</t>
  </si>
  <si>
    <t>8,17</t>
  </si>
  <si>
    <t>1,31</t>
  </si>
  <si>
    <t>7,67</t>
  </si>
  <si>
    <t>3,36</t>
  </si>
  <si>
    <t>4,85</t>
  </si>
  <si>
    <t>3,78</t>
  </si>
  <si>
    <t>0,33</t>
  </si>
  <si>
    <t>2,91</t>
  </si>
  <si>
    <t>9,15</t>
  </si>
  <si>
    <t>3,62</t>
  </si>
  <si>
    <t>3,57</t>
  </si>
  <si>
    <t>3,41</t>
  </si>
  <si>
    <t>18,38</t>
  </si>
  <si>
    <t>30,19</t>
  </si>
  <si>
    <t>25,10</t>
  </si>
  <si>
    <t>132,17</t>
  </si>
  <si>
    <t>32,89</t>
  </si>
  <si>
    <t>26,50</t>
  </si>
  <si>
    <t>25,89</t>
  </si>
  <si>
    <t>19,78</t>
  </si>
  <si>
    <t>17,79</t>
  </si>
  <si>
    <t>4,49</t>
  </si>
  <si>
    <t>6,96</t>
  </si>
  <si>
    <t>24,33</t>
  </si>
  <si>
    <t>25,44</t>
  </si>
  <si>
    <t>27,15</t>
  </si>
  <si>
    <t>27,57</t>
  </si>
  <si>
    <t>25,90</t>
  </si>
  <si>
    <t>60,70</t>
  </si>
  <si>
    <t>6,16</t>
  </si>
  <si>
    <t>6,88</t>
  </si>
  <si>
    <t>8,59</t>
  </si>
  <si>
    <t>10,31</t>
  </si>
  <si>
    <t>17,30</t>
  </si>
  <si>
    <t>20,72</t>
  </si>
  <si>
    <t>8.600,61</t>
  </si>
  <si>
    <t>21,20</t>
  </si>
  <si>
    <t>0,83</t>
  </si>
  <si>
    <t>0,64</t>
  </si>
  <si>
    <t>18,34</t>
  </si>
  <si>
    <t>10,71</t>
  </si>
  <si>
    <t>15,00</t>
  </si>
  <si>
    <t>19,27</t>
  </si>
  <si>
    <t>21,29</t>
  </si>
  <si>
    <t>86,88</t>
  </si>
  <si>
    <t>7,88</t>
  </si>
  <si>
    <t>35,63</t>
  </si>
  <si>
    <t>13,04</t>
  </si>
  <si>
    <t>44,53</t>
  </si>
  <si>
    <t>43,48</t>
  </si>
  <si>
    <t>14,82</t>
  </si>
  <si>
    <t>154,64</t>
  </si>
  <si>
    <t>134,38</t>
  </si>
  <si>
    <t>160,40</t>
  </si>
  <si>
    <t>180,68</t>
  </si>
  <si>
    <t>23,16</t>
  </si>
  <si>
    <t>4.644,33</t>
  </si>
  <si>
    <t>212.898,11</t>
  </si>
  <si>
    <t>238.170,66</t>
  </si>
  <si>
    <t>153.786,79</t>
  </si>
  <si>
    <t>180.381,49</t>
  </si>
  <si>
    <t>219.695,42</t>
  </si>
  <si>
    <t>254.384,16</t>
  </si>
  <si>
    <t>136.951,18</t>
  </si>
  <si>
    <t>133.667,32</t>
  </si>
  <si>
    <t>192.083,16</t>
  </si>
  <si>
    <t>124.879,50</t>
  </si>
  <si>
    <t>104.284,34</t>
  </si>
  <si>
    <t>178.755,02</t>
  </si>
  <si>
    <t>159.153,57</t>
  </si>
  <si>
    <t>191.333,08</t>
  </si>
  <si>
    <t>112.469,48</t>
  </si>
  <si>
    <t>7,63</t>
  </si>
  <si>
    <t>34,62</t>
  </si>
  <si>
    <t>2,27</t>
  </si>
  <si>
    <t>342.998,80</t>
  </si>
  <si>
    <t>364.896,09</t>
  </si>
  <si>
    <t>53,59</t>
  </si>
  <si>
    <t>27,80</t>
  </si>
  <si>
    <t>31,28</t>
  </si>
  <si>
    <t>17,51</t>
  </si>
  <si>
    <t>16,82</t>
  </si>
  <si>
    <t>17,96</t>
  </si>
  <si>
    <t>26,68</t>
  </si>
  <si>
    <t>15,56</t>
  </si>
  <si>
    <t>8,45</t>
  </si>
  <si>
    <t>14,78</t>
  </si>
  <si>
    <t>14,45</t>
  </si>
  <si>
    <t>6,49</t>
  </si>
  <si>
    <t>8,91</t>
  </si>
  <si>
    <t>22,93</t>
  </si>
  <si>
    <t>15,80</t>
  </si>
  <si>
    <t>20,62</t>
  </si>
  <si>
    <t>19,81</t>
  </si>
  <si>
    <t>13,68</t>
  </si>
  <si>
    <t>1.148,00</t>
  </si>
  <si>
    <t>96,54</t>
  </si>
  <si>
    <t>509,60</t>
  </si>
  <si>
    <t>867,65</t>
  </si>
  <si>
    <t>29,55</t>
  </si>
  <si>
    <t>5,92</t>
  </si>
  <si>
    <t>17,15</t>
  </si>
  <si>
    <t>3,82</t>
  </si>
  <si>
    <t>12,95</t>
  </si>
  <si>
    <t>3,04</t>
  </si>
  <si>
    <t>3,73</t>
  </si>
  <si>
    <t>14,36</t>
  </si>
  <si>
    <t>22,10</t>
  </si>
  <si>
    <t>121,39</t>
  </si>
  <si>
    <t>2,59</t>
  </si>
  <si>
    <t>4,75</t>
  </si>
  <si>
    <t>3,18</t>
  </si>
  <si>
    <t>10,33</t>
  </si>
  <si>
    <t>20,10</t>
  </si>
  <si>
    <t>12,98</t>
  </si>
  <si>
    <t>21,15</t>
  </si>
  <si>
    <t>35,59</t>
  </si>
  <si>
    <t>127,97</t>
  </si>
  <si>
    <t>6,61</t>
  </si>
  <si>
    <t>278,90</t>
  </si>
  <si>
    <t>1,74</t>
  </si>
  <si>
    <t>8,02</t>
  </si>
  <si>
    <t>13,30</t>
  </si>
  <si>
    <t>21,57</t>
  </si>
  <si>
    <t>62,57</t>
  </si>
  <si>
    <t>79,50</t>
  </si>
  <si>
    <t>7,19</t>
  </si>
  <si>
    <t>1,67</t>
  </si>
  <si>
    <t>2,48</t>
  </si>
  <si>
    <t>1,87</t>
  </si>
  <si>
    <t>12,08</t>
  </si>
  <si>
    <t>5,07</t>
  </si>
  <si>
    <t>17,63</t>
  </si>
  <si>
    <t>3,43</t>
  </si>
  <si>
    <t>7,53</t>
  </si>
  <si>
    <t>2,01</t>
  </si>
  <si>
    <t>2,77</t>
  </si>
  <si>
    <t>6,30</t>
  </si>
  <si>
    <t>96,59</t>
  </si>
  <si>
    <t>11,93</t>
  </si>
  <si>
    <t>9,42</t>
  </si>
  <si>
    <t>11,57</t>
  </si>
  <si>
    <t>8,41</t>
  </si>
  <si>
    <t>11,26</t>
  </si>
  <si>
    <t>20,47</t>
  </si>
  <si>
    <t>15,20</t>
  </si>
  <si>
    <t>10,08</t>
  </si>
  <si>
    <t>11,70</t>
  </si>
  <si>
    <t>17,52</t>
  </si>
  <si>
    <t>10,91</t>
  </si>
  <si>
    <t>14,67</t>
  </si>
  <si>
    <t>19,39</t>
  </si>
  <si>
    <t>10,84</t>
  </si>
  <si>
    <t>12,72</t>
  </si>
  <si>
    <t>17,07</t>
  </si>
  <si>
    <t>18,52</t>
  </si>
  <si>
    <t>3,64</t>
  </si>
  <si>
    <t>6,08</t>
  </si>
  <si>
    <t>15,67</t>
  </si>
  <si>
    <t>5,43</t>
  </si>
  <si>
    <t>15,26</t>
  </si>
  <si>
    <t>1,42</t>
  </si>
  <si>
    <t>3,92</t>
  </si>
  <si>
    <t>7,08</t>
  </si>
  <si>
    <t>25,74</t>
  </si>
  <si>
    <t>80,79</t>
  </si>
  <si>
    <t>57,07</t>
  </si>
  <si>
    <t>53,62</t>
  </si>
  <si>
    <t>37,97</t>
  </si>
  <si>
    <t>16,64</t>
  </si>
  <si>
    <t>21,93</t>
  </si>
  <si>
    <t>7,77</t>
  </si>
  <si>
    <t>21,77</t>
  </si>
  <si>
    <t>8,94</t>
  </si>
  <si>
    <t>16,93</t>
  </si>
  <si>
    <t>86,56</t>
  </si>
  <si>
    <t>1,29</t>
  </si>
  <si>
    <t>2,02</t>
  </si>
  <si>
    <t>52,21</t>
  </si>
  <si>
    <t>79,09</t>
  </si>
  <si>
    <t>60,79</t>
  </si>
  <si>
    <t>21,37</t>
  </si>
  <si>
    <t>59,00</t>
  </si>
  <si>
    <t>61,50</t>
  </si>
  <si>
    <t>66,31</t>
  </si>
  <si>
    <t>61,28</t>
  </si>
  <si>
    <t>67,46</t>
  </si>
  <si>
    <t>70,89</t>
  </si>
  <si>
    <t>74,32</t>
  </si>
  <si>
    <t>85,75</t>
  </si>
  <si>
    <t>88,95</t>
  </si>
  <si>
    <t>57,13</t>
  </si>
  <si>
    <t>15,64</t>
  </si>
  <si>
    <t>14,59</t>
  </si>
  <si>
    <t>17,85</t>
  </si>
  <si>
    <t>8,36</t>
  </si>
  <si>
    <t>6,80</t>
  </si>
  <si>
    <t>168,15</t>
  </si>
  <si>
    <t>18,14</t>
  </si>
  <si>
    <t>295.000,00</t>
  </si>
  <si>
    <t>250.504,73</t>
  </si>
  <si>
    <t>419.376,48</t>
  </si>
  <si>
    <t>711.748,80</t>
  </si>
  <si>
    <t>13,95</t>
  </si>
  <si>
    <t>1.235,91</t>
  </si>
  <si>
    <t>20,00</t>
  </si>
  <si>
    <t>575,00</t>
  </si>
  <si>
    <t>15,31</t>
  </si>
  <si>
    <t>1,58</t>
  </si>
  <si>
    <t>5,37</t>
  </si>
  <si>
    <t>17,75</t>
  </si>
  <si>
    <t>9,60</t>
  </si>
  <si>
    <t>19,35</t>
  </si>
  <si>
    <t>2,03</t>
  </si>
  <si>
    <t>500,00</t>
  </si>
  <si>
    <t>16,00</t>
  </si>
  <si>
    <t>18,67</t>
  </si>
  <si>
    <t>31,04</t>
  </si>
  <si>
    <t>100,57</t>
  </si>
  <si>
    <t>15,62</t>
  </si>
  <si>
    <t>16,95</t>
  </si>
  <si>
    <t>4,61</t>
  </si>
  <si>
    <t>10,26</t>
  </si>
  <si>
    <t>14,20</t>
  </si>
  <si>
    <t>28,16</t>
  </si>
  <si>
    <t>2,73</t>
  </si>
  <si>
    <t>10,52</t>
  </si>
  <si>
    <t>23,22</t>
  </si>
  <si>
    <t>104,89</t>
  </si>
  <si>
    <t>13,26</t>
  </si>
  <si>
    <t>17,60</t>
  </si>
  <si>
    <t>10,03</t>
  </si>
  <si>
    <t>11,68</t>
  </si>
  <si>
    <t>27,02</t>
  </si>
  <si>
    <t>29,63</t>
  </si>
  <si>
    <t>5,98</t>
  </si>
  <si>
    <t>12,83</t>
  </si>
  <si>
    <t>10,67</t>
  </si>
  <si>
    <t>11,33</t>
  </si>
  <si>
    <t>13,40</t>
  </si>
  <si>
    <t>8,24</t>
  </si>
  <si>
    <t>0,98</t>
  </si>
  <si>
    <t>19,56</t>
  </si>
  <si>
    <t>13,47</t>
  </si>
  <si>
    <t>22,40</t>
  </si>
  <si>
    <t>13,24</t>
  </si>
  <si>
    <t>13,50</t>
  </si>
  <si>
    <t>68,38</t>
  </si>
  <si>
    <t>104,18</t>
  </si>
  <si>
    <t>58,62</t>
  </si>
  <si>
    <t>17,47</t>
  </si>
  <si>
    <t>186,00</t>
  </si>
  <si>
    <t>3,61</t>
  </si>
  <si>
    <t>5,01</t>
  </si>
  <si>
    <t>10,41</t>
  </si>
  <si>
    <t>9,68</t>
  </si>
  <si>
    <t>45,72</t>
  </si>
  <si>
    <t>23,44</t>
  </si>
  <si>
    <t>196,00</t>
  </si>
  <si>
    <t>15,95</t>
  </si>
  <si>
    <t>28,03</t>
  </si>
  <si>
    <t>3,67</t>
  </si>
  <si>
    <t>5,31</t>
  </si>
  <si>
    <t>10,81</t>
  </si>
  <si>
    <t>6,50</t>
  </si>
  <si>
    <t>23,35</t>
  </si>
  <si>
    <t>4,03</t>
  </si>
  <si>
    <t>4,13</t>
  </si>
  <si>
    <t>12,64</t>
  </si>
  <si>
    <t>18,48</t>
  </si>
  <si>
    <t>11,31</t>
  </si>
  <si>
    <t>81,65</t>
  </si>
  <si>
    <t>2,19</t>
  </si>
  <si>
    <t>3,59</t>
  </si>
  <si>
    <t>38,54</t>
  </si>
  <si>
    <t>63,08</t>
  </si>
  <si>
    <t>12,30</t>
  </si>
  <si>
    <t>4,46</t>
  </si>
  <si>
    <t>9,18</t>
  </si>
  <si>
    <t>5,94</t>
  </si>
  <si>
    <t>4,26</t>
  </si>
  <si>
    <t>9,77</t>
  </si>
  <si>
    <t>7,58</t>
  </si>
  <si>
    <t>11,78</t>
  </si>
  <si>
    <t>11,62</t>
  </si>
  <si>
    <t>17,99</t>
  </si>
  <si>
    <t>5,76</t>
  </si>
  <si>
    <t>6,57</t>
  </si>
  <si>
    <t>12,27</t>
  </si>
  <si>
    <t>17,37</t>
  </si>
  <si>
    <t>25,40</t>
  </si>
  <si>
    <t>22,82</t>
  </si>
  <si>
    <t>18,44</t>
  </si>
  <si>
    <t>44,57</t>
  </si>
  <si>
    <t>3,89</t>
  </si>
  <si>
    <t>2,05</t>
  </si>
  <si>
    <t>14,46</t>
  </si>
  <si>
    <t>19,75</t>
  </si>
  <si>
    <t>5,79</t>
  </si>
  <si>
    <t>8,13</t>
  </si>
  <si>
    <t>380,00</t>
  </si>
  <si>
    <t>468,41</t>
  </si>
  <si>
    <t>583,16</t>
  </si>
  <si>
    <t>622,67</t>
  </si>
  <si>
    <t>562,47</t>
  </si>
  <si>
    <t>670,64</t>
  </si>
  <si>
    <t>677,22</t>
  </si>
  <si>
    <t>884,15</t>
  </si>
  <si>
    <t>754,35</t>
  </si>
  <si>
    <t>950,00</t>
  </si>
  <si>
    <t>1.155,04</t>
  </si>
  <si>
    <t>1.316,83</t>
  </si>
  <si>
    <t>23,52</t>
  </si>
  <si>
    <t>18,91</t>
  </si>
  <si>
    <t>166,38</t>
  </si>
  <si>
    <t>16,30</t>
  </si>
  <si>
    <t>8,60</t>
  </si>
  <si>
    <t>23,68</t>
  </si>
  <si>
    <t>5,67</t>
  </si>
  <si>
    <t>21,64</t>
  </si>
  <si>
    <t>21,34</t>
  </si>
  <si>
    <t>40,01</t>
  </si>
  <si>
    <t>66,55</t>
  </si>
  <si>
    <t>20,97</t>
  </si>
  <si>
    <t>58,38</t>
  </si>
  <si>
    <t>31,35</t>
  </si>
  <si>
    <t>793.072,01</t>
  </si>
  <si>
    <t>557,17</t>
  </si>
  <si>
    <t>6,47</t>
  </si>
  <si>
    <t>3,60</t>
  </si>
  <si>
    <t>2,89</t>
  </si>
  <si>
    <t>72,25</t>
  </si>
  <si>
    <t>14,51</t>
  </si>
  <si>
    <t>7,79</t>
  </si>
  <si>
    <t>6,36</t>
  </si>
  <si>
    <t>22,24</t>
  </si>
  <si>
    <t>7,83</t>
  </si>
  <si>
    <t>2,38</t>
  </si>
  <si>
    <t>3,28</t>
  </si>
  <si>
    <t>5,18</t>
  </si>
  <si>
    <t>2,33</t>
  </si>
  <si>
    <t>2,81</t>
  </si>
  <si>
    <t>1,84</t>
  </si>
  <si>
    <t>1,40</t>
  </si>
  <si>
    <t>1,59</t>
  </si>
  <si>
    <t>49,42</t>
  </si>
  <si>
    <t>36,36</t>
  </si>
  <si>
    <t>19,58</t>
  </si>
  <si>
    <t>44,75</t>
  </si>
  <si>
    <t>30,63</t>
  </si>
  <si>
    <t>69,93</t>
  </si>
  <si>
    <t>61,54</t>
  </si>
  <si>
    <t>21,45</t>
  </si>
  <si>
    <t>11,61</t>
  </si>
  <si>
    <t>8,11</t>
  </si>
  <si>
    <t>8,53</t>
  </si>
  <si>
    <t>11,58</t>
  </si>
  <si>
    <t>31,27</t>
  </si>
  <si>
    <t>72,26</t>
  </si>
  <si>
    <t>14.910,52</t>
  </si>
  <si>
    <t>15.770,38</t>
  </si>
  <si>
    <t>18.764,64</t>
  </si>
  <si>
    <t>74.635,41</t>
  </si>
  <si>
    <t>57,19</t>
  </si>
  <si>
    <t>16,23</t>
  </si>
  <si>
    <t>24,39</t>
  </si>
  <si>
    <t>25,33</t>
  </si>
  <si>
    <t>113,29</t>
  </si>
  <si>
    <t>100,87</t>
  </si>
  <si>
    <t>95,10</t>
  </si>
  <si>
    <t>116,09</t>
  </si>
  <si>
    <t>97,90</t>
  </si>
  <si>
    <t>25,01</t>
  </si>
  <si>
    <t>7,93</t>
  </si>
  <si>
    <t>3,25</t>
  </si>
  <si>
    <t>6.434,22</t>
  </si>
  <si>
    <t>22,59</t>
  </si>
  <si>
    <t>17,00</t>
  </si>
  <si>
    <t>11,55</t>
  </si>
  <si>
    <t>29,83</t>
  </si>
  <si>
    <t>24,00</t>
  </si>
  <si>
    <t>23,31</t>
  </si>
  <si>
    <t>6,89</t>
  </si>
  <si>
    <t>14,06</t>
  </si>
  <si>
    <t>45,00</t>
  </si>
  <si>
    <t>8,97</t>
  </si>
  <si>
    <t>37,79</t>
  </si>
  <si>
    <t>25,03</t>
  </si>
  <si>
    <t>5,74</t>
  </si>
  <si>
    <t>21,21</t>
  </si>
  <si>
    <t>19,92</t>
  </si>
  <si>
    <t>19,65</t>
  </si>
  <si>
    <t>13,94</t>
  </si>
  <si>
    <t>13,96</t>
  </si>
  <si>
    <t>90,00</t>
  </si>
  <si>
    <t>30,77</t>
  </si>
  <si>
    <t>41,06</t>
  </si>
  <si>
    <t>0,25</t>
  </si>
  <si>
    <t>12,90</t>
  </si>
  <si>
    <t>13,82</t>
  </si>
  <si>
    <t>0,20</t>
  </si>
  <si>
    <t>0,14</t>
  </si>
  <si>
    <t>0,27</t>
  </si>
  <si>
    <t>2,95</t>
  </si>
  <si>
    <t>26,67</t>
  </si>
  <si>
    <t>27,96</t>
  </si>
  <si>
    <t>13,25</t>
  </si>
  <si>
    <t>4,43</t>
  </si>
  <si>
    <t>18,77</t>
  </si>
  <si>
    <t>6,33</t>
  </si>
  <si>
    <t>13,05</t>
  </si>
  <si>
    <t>15,75</t>
  </si>
  <si>
    <t>23,43</t>
  </si>
  <si>
    <t>19,97</t>
  </si>
  <si>
    <t>30,65</t>
  </si>
  <si>
    <t>22,72</t>
  </si>
  <si>
    <t>0,05</t>
  </si>
  <si>
    <t>0,09</t>
  </si>
  <si>
    <t>0,39</t>
  </si>
  <si>
    <t>0,51</t>
  </si>
  <si>
    <t>1,61</t>
  </si>
  <si>
    <t>2,96</t>
  </si>
  <si>
    <t>4,60</t>
  </si>
  <si>
    <t>37,24</t>
  </si>
  <si>
    <t>1,48</t>
  </si>
  <si>
    <t>5,59</t>
  </si>
  <si>
    <t>7,15</t>
  </si>
  <si>
    <t>1,53</t>
  </si>
  <si>
    <t>154,31</t>
  </si>
  <si>
    <t>63,85</t>
  </si>
  <si>
    <t>252,75</t>
  </si>
  <si>
    <t>4.765,47</t>
  </si>
  <si>
    <t>23,81</t>
  </si>
  <si>
    <t>10,86</t>
  </si>
  <si>
    <t>11,79</t>
  </si>
  <si>
    <t>36,09</t>
  </si>
  <si>
    <t>147,43</t>
  </si>
  <si>
    <t>127,69</t>
  </si>
  <si>
    <t>128,37</t>
  </si>
  <si>
    <t>120,62</t>
  </si>
  <si>
    <t>119,58</t>
  </si>
  <si>
    <t>120,03</t>
  </si>
  <si>
    <t>138,49</t>
  </si>
  <si>
    <t>23,25</t>
  </si>
  <si>
    <t>17.460,01</t>
  </si>
  <si>
    <t>9,03</t>
  </si>
  <si>
    <t>8,51</t>
  </si>
  <si>
    <t>5,02</t>
  </si>
  <si>
    <t>2,98</t>
  </si>
  <si>
    <t>89,24</t>
  </si>
  <si>
    <t>7,48</t>
  </si>
  <si>
    <t>6,82</t>
  </si>
  <si>
    <t>6,63</t>
  </si>
  <si>
    <t>7,74</t>
  </si>
  <si>
    <t>4,47</t>
  </si>
  <si>
    <t>14,26</t>
  </si>
  <si>
    <t>8,30</t>
  </si>
  <si>
    <t>73,46</t>
  </si>
  <si>
    <t>65,24</t>
  </si>
  <si>
    <t>23,12</t>
  </si>
  <si>
    <t>25,16</t>
  </si>
  <si>
    <t>44,08</t>
  </si>
  <si>
    <t>28,43</t>
  </si>
  <si>
    <t>27,73</t>
  </si>
  <si>
    <t>29,91</t>
  </si>
  <si>
    <t>26,93</t>
  </si>
  <si>
    <t>23,21</t>
  </si>
  <si>
    <t>28,34</t>
  </si>
  <si>
    <t>19,44</t>
  </si>
  <si>
    <t>21,02</t>
  </si>
  <si>
    <t>22,41</t>
  </si>
  <si>
    <t>82,50</t>
  </si>
  <si>
    <t>52,33</t>
  </si>
  <si>
    <t>27,45</t>
  </si>
  <si>
    <t>1.200,01</t>
  </si>
  <si>
    <t>753,75</t>
  </si>
  <si>
    <t>250,00</t>
  </si>
  <si>
    <t>12,15</t>
  </si>
  <si>
    <t>28,83</t>
  </si>
  <si>
    <t>20,32</t>
  </si>
  <si>
    <t>37,88</t>
  </si>
  <si>
    <t>577,50</t>
  </si>
  <si>
    <t>720,00</t>
  </si>
  <si>
    <t>8,81</t>
  </si>
  <si>
    <t>15,07</t>
  </si>
  <si>
    <t>37,50</t>
  </si>
  <si>
    <t>2.090,75</t>
  </si>
  <si>
    <t>24,17</t>
  </si>
  <si>
    <t>12,09</t>
  </si>
  <si>
    <t>20,83</t>
  </si>
  <si>
    <t>19,31</t>
  </si>
  <si>
    <t>6,79</t>
  </si>
  <si>
    <t>8,09</t>
  </si>
  <si>
    <t>12,56</t>
  </si>
  <si>
    <t>1,80</t>
  </si>
  <si>
    <t>1,38</t>
  </si>
  <si>
    <t>3,48</t>
  </si>
  <si>
    <t>0,41</t>
  </si>
  <si>
    <t>5,77</t>
  </si>
  <si>
    <t>36,61</t>
  </si>
  <si>
    <t>23,51</t>
  </si>
  <si>
    <t>2.070,40</t>
  </si>
  <si>
    <t>63,93</t>
  </si>
  <si>
    <t>132,69</t>
  </si>
  <si>
    <t>23,54</t>
  </si>
  <si>
    <t>33,56</t>
  </si>
  <si>
    <t>25,13</t>
  </si>
  <si>
    <t>22,76</t>
  </si>
  <si>
    <t>21,12</t>
  </si>
  <si>
    <t>20,33</t>
  </si>
  <si>
    <t>19,05</t>
  </si>
  <si>
    <t>19,32</t>
  </si>
  <si>
    <t>19,21</t>
  </si>
  <si>
    <t>3.957,85</t>
  </si>
  <si>
    <t>97.016,77</t>
  </si>
  <si>
    <t>128.595,24</t>
  </si>
  <si>
    <t>771,44</t>
  </si>
  <si>
    <t>8,14</t>
  </si>
  <si>
    <t>11,54</t>
  </si>
  <si>
    <t>27,06</t>
  </si>
  <si>
    <t>44,77</t>
  </si>
  <si>
    <t>5,44</t>
  </si>
  <si>
    <t>9,26</t>
  </si>
  <si>
    <t>54,36</t>
  </si>
  <si>
    <t>73,99</t>
  </si>
  <si>
    <t>137,77</t>
  </si>
  <si>
    <t>255,24</t>
  </si>
  <si>
    <t>553,17</t>
  </si>
  <si>
    <t>432,46</t>
  </si>
  <si>
    <t>80,89</t>
  </si>
  <si>
    <t>83,79</t>
  </si>
  <si>
    <t>131,53</t>
  </si>
  <si>
    <t>225,61</t>
  </si>
  <si>
    <t>35,56</t>
  </si>
  <si>
    <t>56,19</t>
  </si>
  <si>
    <t>41,45</t>
  </si>
  <si>
    <t>173,92</t>
  </si>
  <si>
    <t>242,62</t>
  </si>
  <si>
    <t>70,62</t>
  </si>
  <si>
    <t>39,46</t>
  </si>
  <si>
    <t>90,72</t>
  </si>
  <si>
    <t>8,15</t>
  </si>
  <si>
    <t>29,85</t>
  </si>
  <si>
    <t>16,70</t>
  </si>
  <si>
    <t>128,57</t>
  </si>
  <si>
    <t>26,60</t>
  </si>
  <si>
    <t>30,60</t>
  </si>
  <si>
    <t>17,36</t>
  </si>
  <si>
    <t>8,12</t>
  </si>
  <si>
    <t>11,06</t>
  </si>
  <si>
    <t>37,66</t>
  </si>
  <si>
    <t>35,87</t>
  </si>
  <si>
    <t>13,74</t>
  </si>
  <si>
    <t>26,86</t>
  </si>
  <si>
    <t>16,46</t>
  </si>
  <si>
    <t>16,69</t>
  </si>
  <si>
    <t>4,25</t>
  </si>
  <si>
    <t>8,85</t>
  </si>
  <si>
    <t>9,84</t>
  </si>
  <si>
    <t>75,25</t>
  </si>
  <si>
    <t>129,47</t>
  </si>
  <si>
    <t>102,55</t>
  </si>
  <si>
    <t>45,19</t>
  </si>
  <si>
    <t>180,34</t>
  </si>
  <si>
    <t>374,01</t>
  </si>
  <si>
    <t>452,80</t>
  </si>
  <si>
    <t>47,67</t>
  </si>
  <si>
    <t>943,47</t>
  </si>
  <si>
    <t>142,37</t>
  </si>
  <si>
    <t>207,03</t>
  </si>
  <si>
    <t>197,94</t>
  </si>
  <si>
    <t>103,10</t>
  </si>
  <si>
    <t>116,30</t>
  </si>
  <si>
    <t>180,00</t>
  </si>
  <si>
    <t>38,24</t>
  </si>
  <si>
    <t>106,12</t>
  </si>
  <si>
    <t>109,69</t>
  </si>
  <si>
    <t>4,05</t>
  </si>
  <si>
    <t>85,33</t>
  </si>
  <si>
    <t>36,90</t>
  </si>
  <si>
    <t>189,16</t>
  </si>
  <si>
    <t>1,47</t>
  </si>
  <si>
    <t>4,91</t>
  </si>
  <si>
    <t>4,93</t>
  </si>
  <si>
    <t>18,05</t>
  </si>
  <si>
    <t>24,24</t>
  </si>
  <si>
    <t>44,69</t>
  </si>
  <si>
    <t>48,40</t>
  </si>
  <si>
    <t>18,96</t>
  </si>
  <si>
    <t>12,06</t>
  </si>
  <si>
    <t>2.424,64</t>
  </si>
  <si>
    <t>1.843,37</t>
  </si>
  <si>
    <t>18,78</t>
  </si>
  <si>
    <t>46,43</t>
  </si>
  <si>
    <t>30,00</t>
  </si>
  <si>
    <t>39,44</t>
  </si>
  <si>
    <t>3,31</t>
  </si>
  <si>
    <t>13,62</t>
  </si>
  <si>
    <t>10,50</t>
  </si>
  <si>
    <t>0,04</t>
  </si>
  <si>
    <t>7,31</t>
  </si>
  <si>
    <t>419,77</t>
  </si>
  <si>
    <t>11,05</t>
  </si>
  <si>
    <t>38,31</t>
  </si>
  <si>
    <t>29,26</t>
  </si>
  <si>
    <t>56,73</t>
  </si>
  <si>
    <t>13,72</t>
  </si>
  <si>
    <t>9,71</t>
  </si>
  <si>
    <t>306,49</t>
  </si>
  <si>
    <t>310,23</t>
  </si>
  <si>
    <t>243,86</t>
  </si>
  <si>
    <t>258,26</t>
  </si>
  <si>
    <t>17,78</t>
  </si>
  <si>
    <t>18,66</t>
  </si>
  <si>
    <t>21,10</t>
  </si>
  <si>
    <t>4.789,18</t>
  </si>
  <si>
    <t>5.175,40</t>
  </si>
  <si>
    <t>2.580,78</t>
  </si>
  <si>
    <t>3,87</t>
  </si>
  <si>
    <t>3,90</t>
  </si>
  <si>
    <t>28,45</t>
  </si>
  <si>
    <t>29,57</t>
  </si>
  <si>
    <t>24,50</t>
  </si>
  <si>
    <t>10,11</t>
  </si>
  <si>
    <t>5,65</t>
  </si>
  <si>
    <t>8,43</t>
  </si>
  <si>
    <t>10,23</t>
  </si>
  <si>
    <t>2.701,34</t>
  </si>
  <si>
    <t>9,14</t>
  </si>
  <si>
    <t>13,42</t>
  </si>
  <si>
    <t>33,17</t>
  </si>
  <si>
    <t>44,78</t>
  </si>
  <si>
    <t>27,27</t>
  </si>
  <si>
    <t>39,80</t>
  </si>
  <si>
    <t>26,77</t>
  </si>
  <si>
    <t>5,55</t>
  </si>
  <si>
    <t>4,27</t>
  </si>
  <si>
    <t>5,26</t>
  </si>
  <si>
    <t>7,24</t>
  </si>
  <si>
    <t>8,27</t>
  </si>
  <si>
    <t>12,20</t>
  </si>
  <si>
    <t>14,97</t>
  </si>
  <si>
    <t>70,28</t>
  </si>
  <si>
    <t>94,28</t>
  </si>
  <si>
    <t>17,97</t>
  </si>
  <si>
    <t>3,38</t>
  </si>
  <si>
    <t>8,44</t>
  </si>
  <si>
    <t>6,67</t>
  </si>
  <si>
    <t>13,41</t>
  </si>
  <si>
    <t>8,18</t>
  </si>
  <si>
    <t>49,17</t>
  </si>
  <si>
    <t>25,32</t>
  </si>
  <si>
    <t>35,92</t>
  </si>
  <si>
    <t>40,56</t>
  </si>
  <si>
    <t>134,74</t>
  </si>
  <si>
    <t>8,20</t>
  </si>
  <si>
    <t>14,00</t>
  </si>
  <si>
    <t>40,30</t>
  </si>
  <si>
    <t>93,13</t>
  </si>
  <si>
    <t>40,33</t>
  </si>
  <si>
    <t>55,12</t>
  </si>
  <si>
    <t>51,59</t>
  </si>
  <si>
    <t>10,12</t>
  </si>
  <si>
    <t>14,35</t>
  </si>
  <si>
    <t>18,17</t>
  </si>
  <si>
    <t>29,79</t>
  </si>
  <si>
    <t>6,41</t>
  </si>
  <si>
    <t>7,89</t>
  </si>
  <si>
    <t>11,17</t>
  </si>
  <si>
    <t>241,08</t>
  </si>
  <si>
    <t>3,33</t>
  </si>
  <si>
    <t>7,13</t>
  </si>
  <si>
    <t>12,99</t>
  </si>
  <si>
    <t>25,02</t>
  </si>
  <si>
    <t>39,34</t>
  </si>
  <si>
    <t>84,39</t>
  </si>
  <si>
    <t>113,25</t>
  </si>
  <si>
    <t>11,86</t>
  </si>
  <si>
    <t>8,67</t>
  </si>
  <si>
    <t>9,47</t>
  </si>
  <si>
    <t>2,40</t>
  </si>
  <si>
    <t>33,57</t>
  </si>
  <si>
    <t>18,57</t>
  </si>
  <si>
    <t>17,70</t>
  </si>
  <si>
    <t>14,50</t>
  </si>
  <si>
    <t>15,05</t>
  </si>
  <si>
    <t>8,73</t>
  </si>
  <si>
    <t>73,89</t>
  </si>
  <si>
    <t>9,12</t>
  </si>
  <si>
    <t>43,45</t>
  </si>
  <si>
    <t>28,33</t>
  </si>
  <si>
    <t>99,85</t>
  </si>
  <si>
    <t>32,13</t>
  </si>
  <si>
    <t>65,01</t>
  </si>
  <si>
    <t>41,38</t>
  </si>
  <si>
    <t>30,74</t>
  </si>
  <si>
    <t>22,60</t>
  </si>
  <si>
    <t>2,42</t>
  </si>
  <si>
    <t>17,69</t>
  </si>
  <si>
    <t>8,25</t>
  </si>
  <si>
    <t>12,28</t>
  </si>
  <si>
    <t>22,45</t>
  </si>
  <si>
    <t>19,46</t>
  </si>
  <si>
    <t>40,04</t>
  </si>
  <si>
    <t>11,46</t>
  </si>
  <si>
    <t>2,53</t>
  </si>
  <si>
    <t>3,13</t>
  </si>
  <si>
    <t>3,17</t>
  </si>
  <si>
    <t>10,54</t>
  </si>
  <si>
    <t>16,87</t>
  </si>
  <si>
    <t>45,44</t>
  </si>
  <si>
    <t>49,50</t>
  </si>
  <si>
    <t>97,16</t>
  </si>
  <si>
    <t>159,41</t>
  </si>
  <si>
    <t>102,40</t>
  </si>
  <si>
    <t>34,48</t>
  </si>
  <si>
    <t>33,47</t>
  </si>
  <si>
    <t>20,34</t>
  </si>
  <si>
    <t>18,24</t>
  </si>
  <si>
    <t>4,32</t>
  </si>
  <si>
    <t>10,53</t>
  </si>
  <si>
    <t>12,97</t>
  </si>
  <si>
    <t>19,88</t>
  </si>
  <si>
    <t>59,18</t>
  </si>
  <si>
    <t>10,69</t>
  </si>
  <si>
    <t>10,88</t>
  </si>
  <si>
    <t>15,41</t>
  </si>
  <si>
    <t>27,12</t>
  </si>
  <si>
    <t>18,33</t>
  </si>
  <si>
    <t>0,65</t>
  </si>
  <si>
    <t>63,94</t>
  </si>
  <si>
    <t>17,87</t>
  </si>
  <si>
    <t>20,23</t>
  </si>
  <si>
    <t>53,10</t>
  </si>
  <si>
    <t>11,11</t>
  </si>
  <si>
    <t>26,64</t>
  </si>
  <si>
    <t>4,24</t>
  </si>
  <si>
    <t>42,74</t>
  </si>
  <si>
    <t>13,23</t>
  </si>
  <si>
    <t>15,03</t>
  </si>
  <si>
    <t>9,45</t>
  </si>
  <si>
    <t>16,85</t>
  </si>
  <si>
    <t>50,56</t>
  </si>
  <si>
    <t>60,80</t>
  </si>
  <si>
    <t>108,94</t>
  </si>
  <si>
    <t>26,33</t>
  </si>
  <si>
    <t>63,96</t>
  </si>
  <si>
    <t>170,37</t>
  </si>
  <si>
    <t>39,71</t>
  </si>
  <si>
    <t>46,71</t>
  </si>
  <si>
    <t>100,65</t>
  </si>
  <si>
    <t>16,50</t>
  </si>
  <si>
    <t>6,95</t>
  </si>
  <si>
    <t>30,87</t>
  </si>
  <si>
    <t>18,58</t>
  </si>
  <si>
    <t>0,68</t>
  </si>
  <si>
    <t>129,00</t>
  </si>
  <si>
    <t>32,53</t>
  </si>
  <si>
    <t>6,23</t>
  </si>
  <si>
    <t>21,47</t>
  </si>
  <si>
    <t>43,93</t>
  </si>
  <si>
    <t>8,61</t>
  </si>
  <si>
    <t>12,14</t>
  </si>
  <si>
    <t>22,66</t>
  </si>
  <si>
    <t>89,33</t>
  </si>
  <si>
    <t>66,66</t>
  </si>
  <si>
    <t>59,23</t>
  </si>
  <si>
    <t>556,17</t>
  </si>
  <si>
    <t>19,16</t>
  </si>
  <si>
    <t>24,95</t>
  </si>
  <si>
    <t>46,49</t>
  </si>
  <si>
    <t>36,87</t>
  </si>
  <si>
    <t>500,61</t>
  </si>
  <si>
    <t>1.855,23</t>
  </si>
  <si>
    <t>334,99</t>
  </si>
  <si>
    <t>1.204,32</t>
  </si>
  <si>
    <t>2.564,04</t>
  </si>
  <si>
    <t>131,93</t>
  </si>
  <si>
    <t>206,69</t>
  </si>
  <si>
    <t>740,42</t>
  </si>
  <si>
    <t>36,69</t>
  </si>
  <si>
    <t>16,31</t>
  </si>
  <si>
    <t>71,89</t>
  </si>
  <si>
    <t>14,11</t>
  </si>
  <si>
    <t>22,68</t>
  </si>
  <si>
    <t>82,41</t>
  </si>
  <si>
    <t>115,05</t>
  </si>
  <si>
    <t>167,22</t>
  </si>
  <si>
    <t>192,58</t>
  </si>
  <si>
    <t>72,24</t>
  </si>
  <si>
    <t>99,00</t>
  </si>
  <si>
    <t>116,99</t>
  </si>
  <si>
    <t>174,11</t>
  </si>
  <si>
    <t>208,43</t>
  </si>
  <si>
    <t>116,39</t>
  </si>
  <si>
    <t>128,43</t>
  </si>
  <si>
    <t>182,14</t>
  </si>
  <si>
    <t>215,12</t>
  </si>
  <si>
    <t>187,29</t>
  </si>
  <si>
    <t>227,43</t>
  </si>
  <si>
    <t>307,70</t>
  </si>
  <si>
    <t>80,27</t>
  </si>
  <si>
    <t>14,43</t>
  </si>
  <si>
    <t>5,50</t>
  </si>
  <si>
    <t>46,01</t>
  </si>
  <si>
    <t>9,23</t>
  </si>
  <si>
    <t>15,83</t>
  </si>
  <si>
    <t>118,60</t>
  </si>
  <si>
    <t>36,01</t>
  </si>
  <si>
    <t>239,62</t>
  </si>
  <si>
    <t>9,83</t>
  </si>
  <si>
    <t>13,59</t>
  </si>
  <si>
    <t>18,19</t>
  </si>
  <si>
    <t>26,24</t>
  </si>
  <si>
    <t>41,46</t>
  </si>
  <si>
    <t>72,96</t>
  </si>
  <si>
    <t>100,30</t>
  </si>
  <si>
    <t>172,44</t>
  </si>
  <si>
    <t>18,59</t>
  </si>
  <si>
    <t>9,62</t>
  </si>
  <si>
    <t>9,75</t>
  </si>
  <si>
    <t>52,89</t>
  </si>
  <si>
    <t>58,13</t>
  </si>
  <si>
    <t>23,29</t>
  </si>
  <si>
    <t>7,51</t>
  </si>
  <si>
    <t>53,74</t>
  </si>
  <si>
    <t>21,07</t>
  </si>
  <si>
    <t>3,93</t>
  </si>
  <si>
    <t>8,48</t>
  </si>
  <si>
    <t>14,61</t>
  </si>
  <si>
    <t>24,03</t>
  </si>
  <si>
    <t>39,82</t>
  </si>
  <si>
    <t>132,33</t>
  </si>
  <si>
    <t>92,81</t>
  </si>
  <si>
    <t>33,24</t>
  </si>
  <si>
    <t>13,85</t>
  </si>
  <si>
    <t>11,84</t>
  </si>
  <si>
    <t>30,86</t>
  </si>
  <si>
    <t>7,56</t>
  </si>
  <si>
    <t>24,49</t>
  </si>
  <si>
    <t>26,15</t>
  </si>
  <si>
    <t>68,03</t>
  </si>
  <si>
    <t>138,56</t>
  </si>
  <si>
    <t>110,23</t>
  </si>
  <si>
    <t>157,71</t>
  </si>
  <si>
    <t>44,19</t>
  </si>
  <si>
    <t>399.604,75</t>
  </si>
  <si>
    <t>537.335,18</t>
  </si>
  <si>
    <t>658.491,12</t>
  </si>
  <si>
    <t>712.400,00</t>
  </si>
  <si>
    <t>665.336,65</t>
  </si>
  <si>
    <t>76,71</t>
  </si>
  <si>
    <t>105,57</t>
  </si>
  <si>
    <t>189,61</t>
  </si>
  <si>
    <t>157,35</t>
  </si>
  <si>
    <t>67,75</t>
  </si>
  <si>
    <t>292,39</t>
  </si>
  <si>
    <t>78,20</t>
  </si>
  <si>
    <t>72,85</t>
  </si>
  <si>
    <t>56,60</t>
  </si>
  <si>
    <t>60,96</t>
  </si>
  <si>
    <t>83,28</t>
  </si>
  <si>
    <t>5,71</t>
  </si>
  <si>
    <t>7,12</t>
  </si>
  <si>
    <t>10,15</t>
  </si>
  <si>
    <t>23,36</t>
  </si>
  <si>
    <t>22,48</t>
  </si>
  <si>
    <t>41,09</t>
  </si>
  <si>
    <t>36,54</t>
  </si>
  <si>
    <t>30,03</t>
  </si>
  <si>
    <t>15,54</t>
  </si>
  <si>
    <t>15,60</t>
  </si>
  <si>
    <t>21,43</t>
  </si>
  <si>
    <t>37,30</t>
  </si>
  <si>
    <t>40,82</t>
  </si>
  <si>
    <t>50,99</t>
  </si>
  <si>
    <t>CR</t>
  </si>
  <si>
    <t xml:space="preserve">C </t>
  </si>
  <si>
    <t>AS</t>
  </si>
  <si>
    <t>SINAPI-I</t>
  </si>
  <si>
    <t xml:space="preserve">SINAPI-I -  </t>
  </si>
  <si>
    <t>HORISTA 108,90  MENSALISTA  67,79</t>
  </si>
  <si>
    <t>13,76</t>
  </si>
  <si>
    <t>14,90</t>
  </si>
  <si>
    <t>96,05</t>
  </si>
  <si>
    <t>16.954,85</t>
  </si>
  <si>
    <t>101,34</t>
  </si>
  <si>
    <t>17.887,94</t>
  </si>
  <si>
    <t>104,54</t>
  </si>
  <si>
    <t>18.453,10</t>
  </si>
  <si>
    <t>12,07</t>
  </si>
  <si>
    <t>14,76</t>
  </si>
  <si>
    <t>15,87</t>
  </si>
  <si>
    <t>5.166,97</t>
  </si>
  <si>
    <t>16,65</t>
  </si>
  <si>
    <t>18,28</t>
  </si>
  <si>
    <t>27,99</t>
  </si>
  <si>
    <t>99,16</t>
  </si>
  <si>
    <t>17.501,05</t>
  </si>
  <si>
    <t>102,56</t>
  </si>
  <si>
    <t>18.104,13</t>
  </si>
  <si>
    <t>128,32</t>
  </si>
  <si>
    <t>22.648,20</t>
  </si>
  <si>
    <t>15,68</t>
  </si>
  <si>
    <t>14,92</t>
  </si>
  <si>
    <t>16,05</t>
  </si>
  <si>
    <t>65,04</t>
  </si>
  <si>
    <t>14,12</t>
  </si>
  <si>
    <t>16,52</t>
  </si>
  <si>
    <t>3.753,40</t>
  </si>
  <si>
    <t>22,05</t>
  </si>
  <si>
    <t>26,39</t>
  </si>
  <si>
    <t>18,63</t>
  </si>
  <si>
    <t>19,08</t>
  </si>
  <si>
    <t>17,34</t>
  </si>
  <si>
    <t>17,10</t>
  </si>
  <si>
    <t>26,90</t>
  </si>
  <si>
    <t>24,63</t>
  </si>
  <si>
    <t>17,03</t>
  </si>
  <si>
    <t>28,39</t>
  </si>
  <si>
    <t>15,99</t>
  </si>
  <si>
    <t>11,94</t>
  </si>
  <si>
    <t>29,32</t>
  </si>
  <si>
    <t>14,54</t>
  </si>
  <si>
    <t>NERADOS (%) HORISTA  81,79  MENSALISTA  45,83</t>
  </si>
  <si>
    <t>97141</t>
  </si>
  <si>
    <t>97142</t>
  </si>
  <si>
    <t>97143</t>
  </si>
  <si>
    <t>97144</t>
  </si>
  <si>
    <t>97145</t>
  </si>
  <si>
    <t>97146</t>
  </si>
  <si>
    <t>97147</t>
  </si>
  <si>
    <t>97148</t>
  </si>
  <si>
    <t>97149</t>
  </si>
  <si>
    <t>97150</t>
  </si>
  <si>
    <t>97151</t>
  </si>
  <si>
    <t>97152</t>
  </si>
  <si>
    <t>97153</t>
  </si>
  <si>
    <t>97154</t>
  </si>
  <si>
    <t>97155</t>
  </si>
  <si>
    <t>97156</t>
  </si>
  <si>
    <t>97157</t>
  </si>
  <si>
    <t>97158</t>
  </si>
  <si>
    <t>97159</t>
  </si>
  <si>
    <t>97160</t>
  </si>
  <si>
    <t>97161</t>
  </si>
  <si>
    <t>97162</t>
  </si>
  <si>
    <t>97163</t>
  </si>
  <si>
    <t>97164</t>
  </si>
  <si>
    <t>97165</t>
  </si>
  <si>
    <t>97166</t>
  </si>
  <si>
    <t>97167</t>
  </si>
  <si>
    <t>97168</t>
  </si>
  <si>
    <t>97169</t>
  </si>
  <si>
    <t>97170</t>
  </si>
  <si>
    <t>97171</t>
  </si>
  <si>
    <t>97172</t>
  </si>
  <si>
    <t>97173</t>
  </si>
  <si>
    <t>97174</t>
  </si>
  <si>
    <t>97175</t>
  </si>
  <si>
    <t>97176</t>
  </si>
  <si>
    <t>97177</t>
  </si>
  <si>
    <t>97178</t>
  </si>
  <si>
    <t>97179</t>
  </si>
  <si>
    <t>97180</t>
  </si>
  <si>
    <t>97181</t>
  </si>
  <si>
    <t>97182</t>
  </si>
  <si>
    <t>97183</t>
  </si>
  <si>
    <t>97184</t>
  </si>
  <si>
    <t>97185</t>
  </si>
  <si>
    <t>97186</t>
  </si>
  <si>
    <t>97187</t>
  </si>
  <si>
    <t>97188</t>
  </si>
  <si>
    <t>97189</t>
  </si>
  <si>
    <t>97190</t>
  </si>
  <si>
    <t>97191</t>
  </si>
  <si>
    <t>97192</t>
  </si>
  <si>
    <t>90694</t>
  </si>
  <si>
    <t>90695</t>
  </si>
  <si>
    <t>90696</t>
  </si>
  <si>
    <t>90697</t>
  </si>
  <si>
    <t>90698</t>
  </si>
  <si>
    <t>90699</t>
  </si>
  <si>
    <t>90700</t>
  </si>
  <si>
    <t>90701</t>
  </si>
  <si>
    <t>90702</t>
  </si>
  <si>
    <t>90703</t>
  </si>
  <si>
    <t>90704</t>
  </si>
  <si>
    <t>90705</t>
  </si>
  <si>
    <t>90706</t>
  </si>
  <si>
    <t>90708</t>
  </si>
  <si>
    <t>90724</t>
  </si>
  <si>
    <t>90725</t>
  </si>
  <si>
    <t>90726</t>
  </si>
  <si>
    <t>90727</t>
  </si>
  <si>
    <t>90728</t>
  </si>
  <si>
    <t>90729</t>
  </si>
  <si>
    <t>90730</t>
  </si>
  <si>
    <t>90731</t>
  </si>
  <si>
    <t>90732</t>
  </si>
  <si>
    <t>90733</t>
  </si>
  <si>
    <t>90734</t>
  </si>
  <si>
    <t>90735</t>
  </si>
  <si>
    <t>90736</t>
  </si>
  <si>
    <t>90737</t>
  </si>
  <si>
    <t>90738</t>
  </si>
  <si>
    <t>90739</t>
  </si>
  <si>
    <t>90740</t>
  </si>
  <si>
    <t>90741</t>
  </si>
  <si>
    <t>90742</t>
  </si>
  <si>
    <t>90743</t>
  </si>
  <si>
    <t>90744</t>
  </si>
  <si>
    <t>90745</t>
  </si>
  <si>
    <t>90746</t>
  </si>
  <si>
    <t>90747</t>
  </si>
  <si>
    <t>94869</t>
  </si>
  <si>
    <t>94870</t>
  </si>
  <si>
    <t>94871</t>
  </si>
  <si>
    <t>94872</t>
  </si>
  <si>
    <t>94875</t>
  </si>
  <si>
    <t>94876</t>
  </si>
  <si>
    <t>94878</t>
  </si>
  <si>
    <t>94879</t>
  </si>
  <si>
    <t>94880</t>
  </si>
  <si>
    <t>94881</t>
  </si>
  <si>
    <t>94882</t>
  </si>
  <si>
    <t>94884</t>
  </si>
  <si>
    <t>97121</t>
  </si>
  <si>
    <t>97122</t>
  </si>
  <si>
    <t>97123</t>
  </si>
  <si>
    <t>97124</t>
  </si>
  <si>
    <t>97125</t>
  </si>
  <si>
    <t>97126</t>
  </si>
  <si>
    <t>102264</t>
  </si>
  <si>
    <t>102265</t>
  </si>
  <si>
    <t>102266</t>
  </si>
  <si>
    <t>102267</t>
  </si>
  <si>
    <t>102268</t>
  </si>
  <si>
    <t>102269</t>
  </si>
  <si>
    <t>92833</t>
  </si>
  <si>
    <t>92834</t>
  </si>
  <si>
    <t>92835</t>
  </si>
  <si>
    <t>92836</t>
  </si>
  <si>
    <t>92837</t>
  </si>
  <si>
    <t>92838</t>
  </si>
  <si>
    <t>92839</t>
  </si>
  <si>
    <t>92840</t>
  </si>
  <si>
    <t>92841</t>
  </si>
  <si>
    <t>92842</t>
  </si>
  <si>
    <t>92843</t>
  </si>
  <si>
    <t>92844</t>
  </si>
  <si>
    <t>92845</t>
  </si>
  <si>
    <t>92846</t>
  </si>
  <si>
    <t>92847</t>
  </si>
  <si>
    <t>92848</t>
  </si>
  <si>
    <t>92849</t>
  </si>
  <si>
    <t>92850</t>
  </si>
  <si>
    <t>92851</t>
  </si>
  <si>
    <t>92852</t>
  </si>
  <si>
    <t>92853</t>
  </si>
  <si>
    <t>92854</t>
  </si>
  <si>
    <t>92855</t>
  </si>
  <si>
    <t>92856</t>
  </si>
  <si>
    <t>92857</t>
  </si>
  <si>
    <t>92858</t>
  </si>
  <si>
    <t>92859</t>
  </si>
  <si>
    <t>92860</t>
  </si>
  <si>
    <t>92861</t>
  </si>
  <si>
    <t>92862</t>
  </si>
  <si>
    <t>92863</t>
  </si>
  <si>
    <t>92864</t>
  </si>
  <si>
    <t>92210</t>
  </si>
  <si>
    <t>92211</t>
  </si>
  <si>
    <t>92212</t>
  </si>
  <si>
    <t>92213</t>
  </si>
  <si>
    <t>92214</t>
  </si>
  <si>
    <t>92215</t>
  </si>
  <si>
    <t>92216</t>
  </si>
  <si>
    <t>92219</t>
  </si>
  <si>
    <t>92220</t>
  </si>
  <si>
    <t>92221</t>
  </si>
  <si>
    <t>92222</t>
  </si>
  <si>
    <t>92223</t>
  </si>
  <si>
    <t>92224</t>
  </si>
  <si>
    <t>92226</t>
  </si>
  <si>
    <t>92808</t>
  </si>
  <si>
    <t>92809</t>
  </si>
  <si>
    <t>92810</t>
  </si>
  <si>
    <t>92811</t>
  </si>
  <si>
    <t>92812</t>
  </si>
  <si>
    <t>92813</t>
  </si>
  <si>
    <t>92814</t>
  </si>
  <si>
    <t>92815</t>
  </si>
  <si>
    <t>92816</t>
  </si>
  <si>
    <t>92817</t>
  </si>
  <si>
    <t>92818</t>
  </si>
  <si>
    <t>92819</t>
  </si>
  <si>
    <t>92820</t>
  </si>
  <si>
    <t>92821</t>
  </si>
  <si>
    <t>92822</t>
  </si>
  <si>
    <t>92824</t>
  </si>
  <si>
    <t>92825</t>
  </si>
  <si>
    <t>92826</t>
  </si>
  <si>
    <t>92827</t>
  </si>
  <si>
    <t>92828</t>
  </si>
  <si>
    <t>92829</t>
  </si>
  <si>
    <t>92830</t>
  </si>
  <si>
    <t>92831</t>
  </si>
  <si>
    <t>92832</t>
  </si>
  <si>
    <t>95565</t>
  </si>
  <si>
    <t>95566</t>
  </si>
  <si>
    <t>95567</t>
  </si>
  <si>
    <t>95568</t>
  </si>
  <si>
    <t>95569</t>
  </si>
  <si>
    <t>95570</t>
  </si>
  <si>
    <t>95571</t>
  </si>
  <si>
    <t>95572</t>
  </si>
  <si>
    <t>97127</t>
  </si>
  <si>
    <t>97128</t>
  </si>
  <si>
    <t>97129</t>
  </si>
  <si>
    <t>97130</t>
  </si>
  <si>
    <t>97131</t>
  </si>
  <si>
    <t>97132</t>
  </si>
  <si>
    <t>97133</t>
  </si>
  <si>
    <t>97134</t>
  </si>
  <si>
    <t>97135</t>
  </si>
  <si>
    <t>97136</t>
  </si>
  <si>
    <t>97137</t>
  </si>
  <si>
    <t>97138</t>
  </si>
  <si>
    <t>97139</t>
  </si>
  <si>
    <t>97140</t>
  </si>
  <si>
    <t>103089</t>
  </si>
  <si>
    <t>103090</t>
  </si>
  <si>
    <t>103091</t>
  </si>
  <si>
    <t>103092</t>
  </si>
  <si>
    <t>103093</t>
  </si>
  <si>
    <t>103094</t>
  </si>
  <si>
    <t>103095</t>
  </si>
  <si>
    <t>103096</t>
  </si>
  <si>
    <t>103097</t>
  </si>
  <si>
    <t>103098</t>
  </si>
  <si>
    <t>103099</t>
  </si>
  <si>
    <t>103100</t>
  </si>
  <si>
    <t>103101</t>
  </si>
  <si>
    <t>103102</t>
  </si>
  <si>
    <t>103103</t>
  </si>
  <si>
    <t>103104</t>
  </si>
  <si>
    <t>103105</t>
  </si>
  <si>
    <t>103106</t>
  </si>
  <si>
    <t>103107</t>
  </si>
  <si>
    <t>103108</t>
  </si>
  <si>
    <t>103109</t>
  </si>
  <si>
    <t>103110</t>
  </si>
  <si>
    <t>103111</t>
  </si>
  <si>
    <t>103112</t>
  </si>
  <si>
    <t>103113</t>
  </si>
  <si>
    <t>103114</t>
  </si>
  <si>
    <t>103115</t>
  </si>
  <si>
    <t>103116</t>
  </si>
  <si>
    <t>103117</t>
  </si>
  <si>
    <t>103118</t>
  </si>
  <si>
    <t>103119</t>
  </si>
  <si>
    <t>103120</t>
  </si>
  <si>
    <t>103121</t>
  </si>
  <si>
    <t>103122</t>
  </si>
  <si>
    <t>103123</t>
  </si>
  <si>
    <t>103124</t>
  </si>
  <si>
    <t>103125</t>
  </si>
  <si>
    <t>103126</t>
  </si>
  <si>
    <t>103127</t>
  </si>
  <si>
    <t>103128</t>
  </si>
  <si>
    <t>103129</t>
  </si>
  <si>
    <t>103130</t>
  </si>
  <si>
    <t>103131</t>
  </si>
  <si>
    <t>103132</t>
  </si>
  <si>
    <t>103133</t>
  </si>
  <si>
    <t>103134</t>
  </si>
  <si>
    <t>103135</t>
  </si>
  <si>
    <t>103136</t>
  </si>
  <si>
    <t>103137</t>
  </si>
  <si>
    <t>103138</t>
  </si>
  <si>
    <t>103139</t>
  </si>
  <si>
    <t>103140</t>
  </si>
  <si>
    <t>103141</t>
  </si>
  <si>
    <t>103142</t>
  </si>
  <si>
    <t>103143</t>
  </si>
  <si>
    <t>103144</t>
  </si>
  <si>
    <t>103145</t>
  </si>
  <si>
    <t>103146</t>
  </si>
  <si>
    <t>103147</t>
  </si>
  <si>
    <t>103148</t>
  </si>
  <si>
    <t>103149</t>
  </si>
  <si>
    <t>103150</t>
  </si>
  <si>
    <t>103151</t>
  </si>
  <si>
    <t>103152</t>
  </si>
  <si>
    <t>103372</t>
  </si>
  <si>
    <t>103373</t>
  </si>
  <si>
    <t>103376</t>
  </si>
  <si>
    <t>103377</t>
  </si>
  <si>
    <t>103379</t>
  </si>
  <si>
    <t>103383</t>
  </si>
  <si>
    <t>103385</t>
  </si>
  <si>
    <t>103387</t>
  </si>
  <si>
    <t>103389</t>
  </si>
  <si>
    <t>103391</t>
  </si>
  <si>
    <t>103392</t>
  </si>
  <si>
    <t>103393</t>
  </si>
  <si>
    <t>103397</t>
  </si>
  <si>
    <t>103398</t>
  </si>
  <si>
    <t>103399</t>
  </si>
  <si>
    <t>103400</t>
  </si>
  <si>
    <t>103401</t>
  </si>
  <si>
    <t>103402</t>
  </si>
  <si>
    <t>103403</t>
  </si>
  <si>
    <t>103404</t>
  </si>
  <si>
    <t>103405</t>
  </si>
  <si>
    <t>103406</t>
  </si>
  <si>
    <t>103407</t>
  </si>
  <si>
    <t>103408</t>
  </si>
  <si>
    <t>103409</t>
  </si>
  <si>
    <t>103410</t>
  </si>
  <si>
    <t>103411</t>
  </si>
  <si>
    <t>103412</t>
  </si>
  <si>
    <t>103413</t>
  </si>
  <si>
    <t>103414</t>
  </si>
  <si>
    <t>103415</t>
  </si>
  <si>
    <t>103416</t>
  </si>
  <si>
    <t>103417</t>
  </si>
  <si>
    <t>103418</t>
  </si>
  <si>
    <t>103419</t>
  </si>
  <si>
    <t>103420</t>
  </si>
  <si>
    <t>103421</t>
  </si>
  <si>
    <t>103422</t>
  </si>
  <si>
    <t>103423</t>
  </si>
  <si>
    <t>103424</t>
  </si>
  <si>
    <t>103425</t>
  </si>
  <si>
    <t>103426</t>
  </si>
  <si>
    <t>103427</t>
  </si>
  <si>
    <t>103428</t>
  </si>
  <si>
    <t>103429</t>
  </si>
  <si>
    <t>103430</t>
  </si>
  <si>
    <t>103431</t>
  </si>
  <si>
    <t>103432</t>
  </si>
  <si>
    <t>103433</t>
  </si>
  <si>
    <t>103434</t>
  </si>
  <si>
    <t>103435</t>
  </si>
  <si>
    <t>103436</t>
  </si>
  <si>
    <t>103437</t>
  </si>
  <si>
    <t>103438</t>
  </si>
  <si>
    <t>103439</t>
  </si>
  <si>
    <t>103440</t>
  </si>
  <si>
    <t>103441</t>
  </si>
  <si>
    <t>103442</t>
  </si>
  <si>
    <t>98441</t>
  </si>
  <si>
    <t>98443</t>
  </si>
  <si>
    <t>98445</t>
  </si>
  <si>
    <t>98446</t>
  </si>
  <si>
    <t>98447</t>
  </si>
  <si>
    <t>98448</t>
  </si>
  <si>
    <t>98449</t>
  </si>
  <si>
    <t>98451</t>
  </si>
  <si>
    <t>98453</t>
  </si>
  <si>
    <t>98454</t>
  </si>
  <si>
    <t>98455</t>
  </si>
  <si>
    <t>98456</t>
  </si>
  <si>
    <t>98458</t>
  </si>
  <si>
    <t>98459</t>
  </si>
  <si>
    <t>98460</t>
  </si>
  <si>
    <t>98461</t>
  </si>
  <si>
    <t>98462</t>
  </si>
  <si>
    <t>105113</t>
  </si>
  <si>
    <t>105114</t>
  </si>
  <si>
    <t>105115</t>
  </si>
  <si>
    <t>105116</t>
  </si>
  <si>
    <t>105126</t>
  </si>
  <si>
    <t>105127</t>
  </si>
  <si>
    <t>105128</t>
  </si>
  <si>
    <t>105130</t>
  </si>
  <si>
    <t>5631</t>
  </si>
  <si>
    <t>5678</t>
  </si>
  <si>
    <t>5680</t>
  </si>
  <si>
    <t>5684</t>
  </si>
  <si>
    <t>5689</t>
  </si>
  <si>
    <t>5795</t>
  </si>
  <si>
    <t>5811</t>
  </si>
  <si>
    <t>5823</t>
  </si>
  <si>
    <t>5824</t>
  </si>
  <si>
    <t>5835</t>
  </si>
  <si>
    <t>5839</t>
  </si>
  <si>
    <t>5843</t>
  </si>
  <si>
    <t>5847</t>
  </si>
  <si>
    <t>5851</t>
  </si>
  <si>
    <t>5855</t>
  </si>
  <si>
    <t>5863</t>
  </si>
  <si>
    <t>5867</t>
  </si>
  <si>
    <t>5875</t>
  </si>
  <si>
    <t>5879</t>
  </si>
  <si>
    <t>5882</t>
  </si>
  <si>
    <t>5890</t>
  </si>
  <si>
    <t>5894</t>
  </si>
  <si>
    <t>5901</t>
  </si>
  <si>
    <t>5909</t>
  </si>
  <si>
    <t>5921</t>
  </si>
  <si>
    <t>5928</t>
  </si>
  <si>
    <t>5932</t>
  </si>
  <si>
    <t>5940</t>
  </si>
  <si>
    <t>5944</t>
  </si>
  <si>
    <t>5953</t>
  </si>
  <si>
    <t>6259</t>
  </si>
  <si>
    <t>6879</t>
  </si>
  <si>
    <t>7030</t>
  </si>
  <si>
    <t>7042</t>
  </si>
  <si>
    <t>7049</t>
  </si>
  <si>
    <t>67826</t>
  </si>
  <si>
    <t>73417</t>
  </si>
  <si>
    <t>73436</t>
  </si>
  <si>
    <t>73467</t>
  </si>
  <si>
    <t>73536</t>
  </si>
  <si>
    <t>83362</t>
  </si>
  <si>
    <t>83765</t>
  </si>
  <si>
    <t>87445</t>
  </si>
  <si>
    <t>88386</t>
  </si>
  <si>
    <t>88393</t>
  </si>
  <si>
    <t>88399</t>
  </si>
  <si>
    <t>88418</t>
  </si>
  <si>
    <t>88433</t>
  </si>
  <si>
    <t>88830</t>
  </si>
  <si>
    <t>88843</t>
  </si>
  <si>
    <t>88907</t>
  </si>
  <si>
    <t>89021</t>
  </si>
  <si>
    <t>89028</t>
  </si>
  <si>
    <t>89032</t>
  </si>
  <si>
    <t>89035</t>
  </si>
  <si>
    <t>89225</t>
  </si>
  <si>
    <t>89234</t>
  </si>
  <si>
    <t>89242</t>
  </si>
  <si>
    <t>89250</t>
  </si>
  <si>
    <t>89257</t>
  </si>
  <si>
    <t>89272</t>
  </si>
  <si>
    <t>89278</t>
  </si>
  <si>
    <t>89843</t>
  </si>
  <si>
    <t>89876</t>
  </si>
  <si>
    <t>89883</t>
  </si>
  <si>
    <t>90586</t>
  </si>
  <si>
    <t>90625</t>
  </si>
  <si>
    <t>90631</t>
  </si>
  <si>
    <t>90637</t>
  </si>
  <si>
    <t>90643</t>
  </si>
  <si>
    <t>90650</t>
  </si>
  <si>
    <t>90656</t>
  </si>
  <si>
    <t>90662</t>
  </si>
  <si>
    <t>90668</t>
  </si>
  <si>
    <t>90674</t>
  </si>
  <si>
    <t>90680</t>
  </si>
  <si>
    <t>90686</t>
  </si>
  <si>
    <t>90692</t>
  </si>
  <si>
    <t>90964</t>
  </si>
  <si>
    <t>90972</t>
  </si>
  <si>
    <t>90979</t>
  </si>
  <si>
    <t>90991</t>
  </si>
  <si>
    <t>90999</t>
  </si>
  <si>
    <t>91031</t>
  </si>
  <si>
    <t>91277</t>
  </si>
  <si>
    <t>91283</t>
  </si>
  <si>
    <t>91386</t>
  </si>
  <si>
    <t>91533</t>
  </si>
  <si>
    <t>91634</t>
  </si>
  <si>
    <t>91645</t>
  </si>
  <si>
    <t>91692</t>
  </si>
  <si>
    <t>92043</t>
  </si>
  <si>
    <t>92106</t>
  </si>
  <si>
    <t>92112</t>
  </si>
  <si>
    <t>92118</t>
  </si>
  <si>
    <t>92138</t>
  </si>
  <si>
    <t>92145</t>
  </si>
  <si>
    <t>92242</t>
  </si>
  <si>
    <t>92716</t>
  </si>
  <si>
    <t>92960</t>
  </si>
  <si>
    <t>92966</t>
  </si>
  <si>
    <t>93224</t>
  </si>
  <si>
    <t>93233</t>
  </si>
  <si>
    <t>93272</t>
  </si>
  <si>
    <t>93281</t>
  </si>
  <si>
    <t>93287</t>
  </si>
  <si>
    <t>93402</t>
  </si>
  <si>
    <t>93408</t>
  </si>
  <si>
    <t>93415</t>
  </si>
  <si>
    <t>93421</t>
  </si>
  <si>
    <t>93427</t>
  </si>
  <si>
    <t>93433</t>
  </si>
  <si>
    <t>93439</t>
  </si>
  <si>
    <t>95121</t>
  </si>
  <si>
    <t>95127</t>
  </si>
  <si>
    <t>95133</t>
  </si>
  <si>
    <t>95139</t>
  </si>
  <si>
    <t>95212</t>
  </si>
  <si>
    <t>95258</t>
  </si>
  <si>
    <t>95264</t>
  </si>
  <si>
    <t>95270</t>
  </si>
  <si>
    <t>95276</t>
  </si>
  <si>
    <t>95282</t>
  </si>
  <si>
    <t>95620</t>
  </si>
  <si>
    <t>95631</t>
  </si>
  <si>
    <t>95702</t>
  </si>
  <si>
    <t>95708</t>
  </si>
  <si>
    <t>95714</t>
  </si>
  <si>
    <t>95720</t>
  </si>
  <si>
    <t>95872</t>
  </si>
  <si>
    <t>96013</t>
  </si>
  <si>
    <t>96020</t>
  </si>
  <si>
    <t>96028</t>
  </si>
  <si>
    <t>96035</t>
  </si>
  <si>
    <t>96157</t>
  </si>
  <si>
    <t>96158</t>
  </si>
  <si>
    <t>96245</t>
  </si>
  <si>
    <t>96463</t>
  </si>
  <si>
    <t>98764</t>
  </si>
  <si>
    <t>99833</t>
  </si>
  <si>
    <t>100641</t>
  </si>
  <si>
    <t>100647</t>
  </si>
  <si>
    <t>102275</t>
  </si>
  <si>
    <t>104091</t>
  </si>
  <si>
    <t>104097</t>
  </si>
  <si>
    <t>5632</t>
  </si>
  <si>
    <t>5679</t>
  </si>
  <si>
    <t>5681</t>
  </si>
  <si>
    <t>5685</t>
  </si>
  <si>
    <t>5690</t>
  </si>
  <si>
    <t>5806</t>
  </si>
  <si>
    <t>5826</t>
  </si>
  <si>
    <t>5829</t>
  </si>
  <si>
    <t>5837</t>
  </si>
  <si>
    <t>5841</t>
  </si>
  <si>
    <t>5845</t>
  </si>
  <si>
    <t>5849</t>
  </si>
  <si>
    <t>5853</t>
  </si>
  <si>
    <t>5857</t>
  </si>
  <si>
    <t>5865</t>
  </si>
  <si>
    <t>5869</t>
  </si>
  <si>
    <t>5877</t>
  </si>
  <si>
    <t>5881</t>
  </si>
  <si>
    <t>5884</t>
  </si>
  <si>
    <t>5892</t>
  </si>
  <si>
    <t>5896</t>
  </si>
  <si>
    <t>5903</t>
  </si>
  <si>
    <t>5911</t>
  </si>
  <si>
    <t>5923</t>
  </si>
  <si>
    <t>5930</t>
  </si>
  <si>
    <t>5934</t>
  </si>
  <si>
    <t>5942</t>
  </si>
  <si>
    <t>5946</t>
  </si>
  <si>
    <t>5952</t>
  </si>
  <si>
    <t>5954</t>
  </si>
  <si>
    <t>5961</t>
  </si>
  <si>
    <t>6260</t>
  </si>
  <si>
    <t>6880</t>
  </si>
  <si>
    <t>7031</t>
  </si>
  <si>
    <t>7043</t>
  </si>
  <si>
    <t>7050</t>
  </si>
  <si>
    <t>67827</t>
  </si>
  <si>
    <t>73395</t>
  </si>
  <si>
    <t>83766</t>
  </si>
  <si>
    <t>84013</t>
  </si>
  <si>
    <t>87446</t>
  </si>
  <si>
    <t>88392</t>
  </si>
  <si>
    <t>88398</t>
  </si>
  <si>
    <t>88404</t>
  </si>
  <si>
    <t>88430</t>
  </si>
  <si>
    <t>88438</t>
  </si>
  <si>
    <t>88831</t>
  </si>
  <si>
    <t>88844</t>
  </si>
  <si>
    <t>88908</t>
  </si>
  <si>
    <t>89022</t>
  </si>
  <si>
    <t>89027</t>
  </si>
  <si>
    <t>89031</t>
  </si>
  <si>
    <t>89036</t>
  </si>
  <si>
    <t>89218</t>
  </si>
  <si>
    <t>89226</t>
  </si>
  <si>
    <t>89235</t>
  </si>
  <si>
    <t>89243</t>
  </si>
  <si>
    <t>89251</t>
  </si>
  <si>
    <t>89258</t>
  </si>
  <si>
    <t>89273</t>
  </si>
  <si>
    <t>89279</t>
  </si>
  <si>
    <t>89877</t>
  </si>
  <si>
    <t>89884</t>
  </si>
  <si>
    <t>90587</t>
  </si>
  <si>
    <t>90626</t>
  </si>
  <si>
    <t>90632</t>
  </si>
  <si>
    <t>90638</t>
  </si>
  <si>
    <t>90644</t>
  </si>
  <si>
    <t>90651</t>
  </si>
  <si>
    <t>90657</t>
  </si>
  <si>
    <t>90663</t>
  </si>
  <si>
    <t>90669</t>
  </si>
  <si>
    <t>90675</t>
  </si>
  <si>
    <t>90681</t>
  </si>
  <si>
    <t>90687</t>
  </si>
  <si>
    <t>90693</t>
  </si>
  <si>
    <t>90965</t>
  </si>
  <si>
    <t>90973</t>
  </si>
  <si>
    <t>90982</t>
  </si>
  <si>
    <t>91001</t>
  </si>
  <si>
    <t>91032</t>
  </si>
  <si>
    <t>91278</t>
  </si>
  <si>
    <t>91285</t>
  </si>
  <si>
    <t>91387</t>
  </si>
  <si>
    <t>91395</t>
  </si>
  <si>
    <t>91486</t>
  </si>
  <si>
    <t>91534</t>
  </si>
  <si>
    <t>91635</t>
  </si>
  <si>
    <t>91646</t>
  </si>
  <si>
    <t>91693</t>
  </si>
  <si>
    <t>92044</t>
  </si>
  <si>
    <t>92107</t>
  </si>
  <si>
    <t>92113</t>
  </si>
  <si>
    <t>92119</t>
  </si>
  <si>
    <t>92139</t>
  </si>
  <si>
    <t>92146</t>
  </si>
  <si>
    <t>92243</t>
  </si>
  <si>
    <t>92717</t>
  </si>
  <si>
    <t>92961</t>
  </si>
  <si>
    <t>92967</t>
  </si>
  <si>
    <t>93225</t>
  </si>
  <si>
    <t>93234</t>
  </si>
  <si>
    <t>93244</t>
  </si>
  <si>
    <t>93274</t>
  </si>
  <si>
    <t>93282</t>
  </si>
  <si>
    <t>93288</t>
  </si>
  <si>
    <t>93403</t>
  </si>
  <si>
    <t>93409</t>
  </si>
  <si>
    <t>93416</t>
  </si>
  <si>
    <t>93422</t>
  </si>
  <si>
    <t>93428</t>
  </si>
  <si>
    <t>93434</t>
  </si>
  <si>
    <t>93440</t>
  </si>
  <si>
    <t>95122</t>
  </si>
  <si>
    <t>95128</t>
  </si>
  <si>
    <t>95140</t>
  </si>
  <si>
    <t>95213</t>
  </si>
  <si>
    <t>95259</t>
  </si>
  <si>
    <t>95265</t>
  </si>
  <si>
    <t>95271</t>
  </si>
  <si>
    <t>95277</t>
  </si>
  <si>
    <t>95283</t>
  </si>
  <si>
    <t>95621</t>
  </si>
  <si>
    <t>95632</t>
  </si>
  <si>
    <t>95703</t>
  </si>
  <si>
    <t>95709</t>
  </si>
  <si>
    <t>95715</t>
  </si>
  <si>
    <t>95721</t>
  </si>
  <si>
    <t>95873</t>
  </si>
  <si>
    <t>96014</t>
  </si>
  <si>
    <t>96021</t>
  </si>
  <si>
    <t>96029</t>
  </si>
  <si>
    <t>96036</t>
  </si>
  <si>
    <t>96155</t>
  </si>
  <si>
    <t>96156</t>
  </si>
  <si>
    <t>96159</t>
  </si>
  <si>
    <t>96246</t>
  </si>
  <si>
    <t>96464</t>
  </si>
  <si>
    <t>98765</t>
  </si>
  <si>
    <t>99834</t>
  </si>
  <si>
    <t>100642</t>
  </si>
  <si>
    <t>100648</t>
  </si>
  <si>
    <t>102274</t>
  </si>
  <si>
    <t>104092</t>
  </si>
  <si>
    <t>104098</t>
  </si>
  <si>
    <t>5089</t>
  </si>
  <si>
    <t>5627</t>
  </si>
  <si>
    <t>5628</t>
  </si>
  <si>
    <t>5629</t>
  </si>
  <si>
    <t>5630</t>
  </si>
  <si>
    <t>5658</t>
  </si>
  <si>
    <t>5664</t>
  </si>
  <si>
    <t>5667</t>
  </si>
  <si>
    <t>5668</t>
  </si>
  <si>
    <t>5674</t>
  </si>
  <si>
    <t>5692</t>
  </si>
  <si>
    <t>5693</t>
  </si>
  <si>
    <t>5695</t>
  </si>
  <si>
    <t>5703</t>
  </si>
  <si>
    <t>5705</t>
  </si>
  <si>
    <t>5707</t>
  </si>
  <si>
    <t>5710</t>
  </si>
  <si>
    <t>5711</t>
  </si>
  <si>
    <t>5714</t>
  </si>
  <si>
    <t>5715</t>
  </si>
  <si>
    <t>5718</t>
  </si>
  <si>
    <t>5721</t>
  </si>
  <si>
    <t>5722</t>
  </si>
  <si>
    <t>5724</t>
  </si>
  <si>
    <t>5727</t>
  </si>
  <si>
    <t>5729</t>
  </si>
  <si>
    <t>5730</t>
  </si>
  <si>
    <t>5735</t>
  </si>
  <si>
    <t>5736</t>
  </si>
  <si>
    <t>5738</t>
  </si>
  <si>
    <t>5739</t>
  </si>
  <si>
    <t>5741</t>
  </si>
  <si>
    <t>5742</t>
  </si>
  <si>
    <t>5747</t>
  </si>
  <si>
    <t>5751</t>
  </si>
  <si>
    <t>5754</t>
  </si>
  <si>
    <t>5763</t>
  </si>
  <si>
    <t>5765</t>
  </si>
  <si>
    <t>5766</t>
  </si>
  <si>
    <t>5779</t>
  </si>
  <si>
    <t>5787</t>
  </si>
  <si>
    <t>5797</t>
  </si>
  <si>
    <t>5800</t>
  </si>
  <si>
    <t>7032</t>
  </si>
  <si>
    <t>7033</t>
  </si>
  <si>
    <t>7034</t>
  </si>
  <si>
    <t>7035</t>
  </si>
  <si>
    <t>7038</t>
  </si>
  <si>
    <t>7039</t>
  </si>
  <si>
    <t>7040</t>
  </si>
  <si>
    <t>7044</t>
  </si>
  <si>
    <t>7045</t>
  </si>
  <si>
    <t>7046</t>
  </si>
  <si>
    <t>7047</t>
  </si>
  <si>
    <t>7051</t>
  </si>
  <si>
    <t>7052</t>
  </si>
  <si>
    <t>7053</t>
  </si>
  <si>
    <t>7054</t>
  </si>
  <si>
    <t>7058</t>
  </si>
  <si>
    <t>7059</t>
  </si>
  <si>
    <t>7060</t>
  </si>
  <si>
    <t>7061</t>
  </si>
  <si>
    <t>7063</t>
  </si>
  <si>
    <t>7064</t>
  </si>
  <si>
    <t>7065</t>
  </si>
  <si>
    <t>7066</t>
  </si>
  <si>
    <t>53786</t>
  </si>
  <si>
    <t>53788</t>
  </si>
  <si>
    <t>53792</t>
  </si>
  <si>
    <t>53794</t>
  </si>
  <si>
    <t>53797</t>
  </si>
  <si>
    <t>53804</t>
  </si>
  <si>
    <t>53806</t>
  </si>
  <si>
    <t>53810</t>
  </si>
  <si>
    <t>53814</t>
  </si>
  <si>
    <t>53817</t>
  </si>
  <si>
    <t>53818</t>
  </si>
  <si>
    <t>53827</t>
  </si>
  <si>
    <t>53829</t>
  </si>
  <si>
    <t>53831</t>
  </si>
  <si>
    <t>53840</t>
  </si>
  <si>
    <t>53841</t>
  </si>
  <si>
    <t>53849</t>
  </si>
  <si>
    <t>53857</t>
  </si>
  <si>
    <t>53858</t>
  </si>
  <si>
    <t>53861</t>
  </si>
  <si>
    <t>53863</t>
  </si>
  <si>
    <t>53865</t>
  </si>
  <si>
    <t>53866</t>
  </si>
  <si>
    <t>53882</t>
  </si>
  <si>
    <t>55263</t>
  </si>
  <si>
    <t>73303</t>
  </si>
  <si>
    <t>73307</t>
  </si>
  <si>
    <t>73309</t>
  </si>
  <si>
    <t>73311</t>
  </si>
  <si>
    <t>73313</t>
  </si>
  <si>
    <t>73315</t>
  </si>
  <si>
    <t>73335</t>
  </si>
  <si>
    <t>73340</t>
  </si>
  <si>
    <t>83361</t>
  </si>
  <si>
    <t>83761</t>
  </si>
  <si>
    <t>83762</t>
  </si>
  <si>
    <t>83763</t>
  </si>
  <si>
    <t>83764</t>
  </si>
  <si>
    <t>87026</t>
  </si>
  <si>
    <t>87441</t>
  </si>
  <si>
    <t>87442</t>
  </si>
  <si>
    <t>87443</t>
  </si>
  <si>
    <t>87444</t>
  </si>
  <si>
    <t>88387</t>
  </si>
  <si>
    <t>88389</t>
  </si>
  <si>
    <t>88390</t>
  </si>
  <si>
    <t>88391</t>
  </si>
  <si>
    <t>88394</t>
  </si>
  <si>
    <t>88395</t>
  </si>
  <si>
    <t>88396</t>
  </si>
  <si>
    <t>88397</t>
  </si>
  <si>
    <t>88400</t>
  </si>
  <si>
    <t>88401</t>
  </si>
  <si>
    <t>88402</t>
  </si>
  <si>
    <t>88403</t>
  </si>
  <si>
    <t>88419</t>
  </si>
  <si>
    <t>88422</t>
  </si>
  <si>
    <t>88425</t>
  </si>
  <si>
    <t>88427</t>
  </si>
  <si>
    <t>88434</t>
  </si>
  <si>
    <t>88435</t>
  </si>
  <si>
    <t>88436</t>
  </si>
  <si>
    <t>88437</t>
  </si>
  <si>
    <t>88569</t>
  </si>
  <si>
    <t>88570</t>
  </si>
  <si>
    <t>88826</t>
  </si>
  <si>
    <t>88827</t>
  </si>
  <si>
    <t>88828</t>
  </si>
  <si>
    <t>88829</t>
  </si>
  <si>
    <t>88832</t>
  </si>
  <si>
    <t>88834</t>
  </si>
  <si>
    <t>88835</t>
  </si>
  <si>
    <t>88836</t>
  </si>
  <si>
    <t>88839</t>
  </si>
  <si>
    <t>88840</t>
  </si>
  <si>
    <t>88841</t>
  </si>
  <si>
    <t>88842</t>
  </si>
  <si>
    <t>88847</t>
  </si>
  <si>
    <t>88848</t>
  </si>
  <si>
    <t>88853</t>
  </si>
  <si>
    <t>88854</t>
  </si>
  <si>
    <t>88855</t>
  </si>
  <si>
    <t>88856</t>
  </si>
  <si>
    <t>88857</t>
  </si>
  <si>
    <t>88858</t>
  </si>
  <si>
    <t>88859</t>
  </si>
  <si>
    <t>88860</t>
  </si>
  <si>
    <t>88900</t>
  </si>
  <si>
    <t>88902</t>
  </si>
  <si>
    <t>88903</t>
  </si>
  <si>
    <t>88904</t>
  </si>
  <si>
    <t>89009</t>
  </si>
  <si>
    <t>89010</t>
  </si>
  <si>
    <t>89011</t>
  </si>
  <si>
    <t>89012</t>
  </si>
  <si>
    <t>89013</t>
  </si>
  <si>
    <t>89014</t>
  </si>
  <si>
    <t>89015</t>
  </si>
  <si>
    <t>89016</t>
  </si>
  <si>
    <t>89017</t>
  </si>
  <si>
    <t>89018</t>
  </si>
  <si>
    <t>89019</t>
  </si>
  <si>
    <t>89020</t>
  </si>
  <si>
    <t>89023</t>
  </si>
  <si>
    <t>89024</t>
  </si>
  <si>
    <t>89025</t>
  </si>
  <si>
    <t>89026</t>
  </si>
  <si>
    <t>89029</t>
  </si>
  <si>
    <t>89030</t>
  </si>
  <si>
    <t>89033</t>
  </si>
  <si>
    <t>89034</t>
  </si>
  <si>
    <t>89128</t>
  </si>
  <si>
    <t>89129</t>
  </si>
  <si>
    <t>89130</t>
  </si>
  <si>
    <t>89131</t>
  </si>
  <si>
    <t>89210</t>
  </si>
  <si>
    <t>89211</t>
  </si>
  <si>
    <t>89212</t>
  </si>
  <si>
    <t>89213</t>
  </si>
  <si>
    <t>89214</t>
  </si>
  <si>
    <t>89215</t>
  </si>
  <si>
    <t>89221</t>
  </si>
  <si>
    <t>89222</t>
  </si>
  <si>
    <t>89223</t>
  </si>
  <si>
    <t>89224</t>
  </si>
  <si>
    <t>89228</t>
  </si>
  <si>
    <t>89229</t>
  </si>
  <si>
    <t>89230</t>
  </si>
  <si>
    <t>89231</t>
  </si>
  <si>
    <t>89232</t>
  </si>
  <si>
    <t>89233</t>
  </si>
  <si>
    <t>89236</t>
  </si>
  <si>
    <t>89237</t>
  </si>
  <si>
    <t>89238</t>
  </si>
  <si>
    <t>89239</t>
  </si>
  <si>
    <t>89240</t>
  </si>
  <si>
    <t>89241</t>
  </si>
  <si>
    <t>89246</t>
  </si>
  <si>
    <t>89247</t>
  </si>
  <si>
    <t>89248</t>
  </si>
  <si>
    <t>89249</t>
  </si>
  <si>
    <t>89253</t>
  </si>
  <si>
    <t>89254</t>
  </si>
  <si>
    <t>89255</t>
  </si>
  <si>
    <t>89256</t>
  </si>
  <si>
    <t>89259</t>
  </si>
  <si>
    <t>89260</t>
  </si>
  <si>
    <t>89262</t>
  </si>
  <si>
    <t>89264</t>
  </si>
  <si>
    <t>89265</t>
  </si>
  <si>
    <t>89266</t>
  </si>
  <si>
    <t>89267</t>
  </si>
  <si>
    <t>89268</t>
  </si>
  <si>
    <t>89269</t>
  </si>
  <si>
    <t>89270</t>
  </si>
  <si>
    <t>89271</t>
  </si>
  <si>
    <t>89274</t>
  </si>
  <si>
    <t>89275</t>
  </si>
  <si>
    <t>89276</t>
  </si>
  <si>
    <t>89277</t>
  </si>
  <si>
    <t>89280</t>
  </si>
  <si>
    <t>89281</t>
  </si>
  <si>
    <t>89870</t>
  </si>
  <si>
    <t>89871</t>
  </si>
  <si>
    <t>89872</t>
  </si>
  <si>
    <t>89873</t>
  </si>
  <si>
    <t>89874</t>
  </si>
  <si>
    <t>89878</t>
  </si>
  <si>
    <t>89879</t>
  </si>
  <si>
    <t>89880</t>
  </si>
  <si>
    <t>89881</t>
  </si>
  <si>
    <t>89882</t>
  </si>
  <si>
    <t>90582</t>
  </si>
  <si>
    <t>90583</t>
  </si>
  <si>
    <t>90584</t>
  </si>
  <si>
    <t>90585</t>
  </si>
  <si>
    <t>90621</t>
  </si>
  <si>
    <t>90622</t>
  </si>
  <si>
    <t>90623</t>
  </si>
  <si>
    <t>90624</t>
  </si>
  <si>
    <t>90627</t>
  </si>
  <si>
    <t>90628</t>
  </si>
  <si>
    <t>90629</t>
  </si>
  <si>
    <t>90630</t>
  </si>
  <si>
    <t>90633</t>
  </si>
  <si>
    <t>90634</t>
  </si>
  <si>
    <t>90635</t>
  </si>
  <si>
    <t>90636</t>
  </si>
  <si>
    <t>90639</t>
  </si>
  <si>
    <t>90640</t>
  </si>
  <si>
    <t>90641</t>
  </si>
  <si>
    <t>90642</t>
  </si>
  <si>
    <t>90646</t>
  </si>
  <si>
    <t>90647</t>
  </si>
  <si>
    <t>90648</t>
  </si>
  <si>
    <t>90649</t>
  </si>
  <si>
    <t>90652</t>
  </si>
  <si>
    <t>90653</t>
  </si>
  <si>
    <t>90654</t>
  </si>
  <si>
    <t>90655</t>
  </si>
  <si>
    <t>90658</t>
  </si>
  <si>
    <t>90659</t>
  </si>
  <si>
    <t>90660</t>
  </si>
  <si>
    <t>90661</t>
  </si>
  <si>
    <t>90664</t>
  </si>
  <si>
    <t>90665</t>
  </si>
  <si>
    <t>90666</t>
  </si>
  <si>
    <t>90667</t>
  </si>
  <si>
    <t>90670</t>
  </si>
  <si>
    <t>90671</t>
  </si>
  <si>
    <t>90672</t>
  </si>
  <si>
    <t>90673</t>
  </si>
  <si>
    <t>90676</t>
  </si>
  <si>
    <t>90677</t>
  </si>
  <si>
    <t>90678</t>
  </si>
  <si>
    <t>90679</t>
  </si>
  <si>
    <t>90682</t>
  </si>
  <si>
    <t>90683</t>
  </si>
  <si>
    <t>90684</t>
  </si>
  <si>
    <t>90685</t>
  </si>
  <si>
    <t>90688</t>
  </si>
  <si>
    <t>90689</t>
  </si>
  <si>
    <t>90690</t>
  </si>
  <si>
    <t>90691</t>
  </si>
  <si>
    <t>90957</t>
  </si>
  <si>
    <t>90958</t>
  </si>
  <si>
    <t>90960</t>
  </si>
  <si>
    <t>90961</t>
  </si>
  <si>
    <t>90962</t>
  </si>
  <si>
    <t>90963</t>
  </si>
  <si>
    <t>90968</t>
  </si>
  <si>
    <t>90969</t>
  </si>
  <si>
    <t>90970</t>
  </si>
  <si>
    <t>90971</t>
  </si>
  <si>
    <t>90975</t>
  </si>
  <si>
    <t>90976</t>
  </si>
  <si>
    <t>90977</t>
  </si>
  <si>
    <t>90978</t>
  </si>
  <si>
    <t>90992</t>
  </si>
  <si>
    <t>90993</t>
  </si>
  <si>
    <t>90994</t>
  </si>
  <si>
    <t>90995</t>
  </si>
  <si>
    <t>91021</t>
  </si>
  <si>
    <t>91026</t>
  </si>
  <si>
    <t>91027</t>
  </si>
  <si>
    <t>91028</t>
  </si>
  <si>
    <t>91029</t>
  </si>
  <si>
    <t>91030</t>
  </si>
  <si>
    <t>91273</t>
  </si>
  <si>
    <t>91274</t>
  </si>
  <si>
    <t>91275</t>
  </si>
  <si>
    <t>91276</t>
  </si>
  <si>
    <t>91279</t>
  </si>
  <si>
    <t>91280</t>
  </si>
  <si>
    <t>91281</t>
  </si>
  <si>
    <t>91282</t>
  </si>
  <si>
    <t>91354</t>
  </si>
  <si>
    <t>91355</t>
  </si>
  <si>
    <t>91356</t>
  </si>
  <si>
    <t>91359</t>
  </si>
  <si>
    <t>91360</t>
  </si>
  <si>
    <t>91361</t>
  </si>
  <si>
    <t>91367</t>
  </si>
  <si>
    <t>91368</t>
  </si>
  <si>
    <t>91369</t>
  </si>
  <si>
    <t>91375</t>
  </si>
  <si>
    <t>91376</t>
  </si>
  <si>
    <t>91377</t>
  </si>
  <si>
    <t>91380</t>
  </si>
  <si>
    <t>91381</t>
  </si>
  <si>
    <t>91382</t>
  </si>
  <si>
    <t>91383</t>
  </si>
  <si>
    <t>91384</t>
  </si>
  <si>
    <t>91390</t>
  </si>
  <si>
    <t>91391</t>
  </si>
  <si>
    <t>91392</t>
  </si>
  <si>
    <t>91396</t>
  </si>
  <si>
    <t>91397</t>
  </si>
  <si>
    <t>91398</t>
  </si>
  <si>
    <t>91402</t>
  </si>
  <si>
    <t>91466</t>
  </si>
  <si>
    <t>91467</t>
  </si>
  <si>
    <t>91468</t>
  </si>
  <si>
    <t>91469</t>
  </si>
  <si>
    <t>91484</t>
  </si>
  <si>
    <t>91485</t>
  </si>
  <si>
    <t>91529</t>
  </si>
  <si>
    <t>91530</t>
  </si>
  <si>
    <t>91531</t>
  </si>
  <si>
    <t>91532</t>
  </si>
  <si>
    <t>91629</t>
  </si>
  <si>
    <t>91630</t>
  </si>
  <si>
    <t>91631</t>
  </si>
  <si>
    <t>91632</t>
  </si>
  <si>
    <t>91633</t>
  </si>
  <si>
    <t>91640</t>
  </si>
  <si>
    <t>91641</t>
  </si>
  <si>
    <t>91642</t>
  </si>
  <si>
    <t>91643</t>
  </si>
  <si>
    <t>91644</t>
  </si>
  <si>
    <t>91688</t>
  </si>
  <si>
    <t>91689</t>
  </si>
  <si>
    <t>91690</t>
  </si>
  <si>
    <t>91691</t>
  </si>
  <si>
    <t>92040</t>
  </si>
  <si>
    <t>92041</t>
  </si>
  <si>
    <t>92042</t>
  </si>
  <si>
    <t>92101</t>
  </si>
  <si>
    <t>92102</t>
  </si>
  <si>
    <t>92103</t>
  </si>
  <si>
    <t>92104</t>
  </si>
  <si>
    <t>92105</t>
  </si>
  <si>
    <t>92108</t>
  </si>
  <si>
    <t>92109</t>
  </si>
  <si>
    <t>92110</t>
  </si>
  <si>
    <t>92111</t>
  </si>
  <si>
    <t>92114</t>
  </si>
  <si>
    <t>92115</t>
  </si>
  <si>
    <t>92116</t>
  </si>
  <si>
    <t>92133</t>
  </si>
  <si>
    <t>92134</t>
  </si>
  <si>
    <t>92135</t>
  </si>
  <si>
    <t>92136</t>
  </si>
  <si>
    <t>92137</t>
  </si>
  <si>
    <t>92140</t>
  </si>
  <si>
    <t>92141</t>
  </si>
  <si>
    <t>92142</t>
  </si>
  <si>
    <t>92143</t>
  </si>
  <si>
    <t>92144</t>
  </si>
  <si>
    <t>92237</t>
  </si>
  <si>
    <t>92238</t>
  </si>
  <si>
    <t>92239</t>
  </si>
  <si>
    <t>92240</t>
  </si>
  <si>
    <t>92241</t>
  </si>
  <si>
    <t>92712</t>
  </si>
  <si>
    <t>92713</t>
  </si>
  <si>
    <t>92714</t>
  </si>
  <si>
    <t>92715</t>
  </si>
  <si>
    <t>92956</t>
  </si>
  <si>
    <t>92957</t>
  </si>
  <si>
    <t>92958</t>
  </si>
  <si>
    <t>92959</t>
  </si>
  <si>
    <t>92963</t>
  </si>
  <si>
    <t>92964</t>
  </si>
  <si>
    <t>92965</t>
  </si>
  <si>
    <t>93220</t>
  </si>
  <si>
    <t>93221</t>
  </si>
  <si>
    <t>93222</t>
  </si>
  <si>
    <t>93223</t>
  </si>
  <si>
    <t>93229</t>
  </si>
  <si>
    <t>93230</t>
  </si>
  <si>
    <t>93231</t>
  </si>
  <si>
    <t>93232</t>
  </si>
  <si>
    <t>93235</t>
  </si>
  <si>
    <t>93238</t>
  </si>
  <si>
    <t>93239</t>
  </si>
  <si>
    <t>93240</t>
  </si>
  <si>
    <t>93267</t>
  </si>
  <si>
    <t>93269</t>
  </si>
  <si>
    <t>93270</t>
  </si>
  <si>
    <t>93271</t>
  </si>
  <si>
    <t>93277</t>
  </si>
  <si>
    <t>93278</t>
  </si>
  <si>
    <t>93279</t>
  </si>
  <si>
    <t>93280</t>
  </si>
  <si>
    <t>93283</t>
  </si>
  <si>
    <t>93284</t>
  </si>
  <si>
    <t>93285</t>
  </si>
  <si>
    <t>93286</t>
  </si>
  <si>
    <t>93296</t>
  </si>
  <si>
    <t>93397</t>
  </si>
  <si>
    <t>93398</t>
  </si>
  <si>
    <t>93399</t>
  </si>
  <si>
    <t>93400</t>
  </si>
  <si>
    <t>93401</t>
  </si>
  <si>
    <t>93404</t>
  </si>
  <si>
    <t>93405</t>
  </si>
  <si>
    <t>93406</t>
  </si>
  <si>
    <t>93407</t>
  </si>
  <si>
    <t>93411</t>
  </si>
  <si>
    <t>93412</t>
  </si>
  <si>
    <t>93413</t>
  </si>
  <si>
    <t>93414</t>
  </si>
  <si>
    <t>93417</t>
  </si>
  <si>
    <t>93418</t>
  </si>
  <si>
    <t>93419</t>
  </si>
  <si>
    <t>93420</t>
  </si>
  <si>
    <t>93423</t>
  </si>
  <si>
    <t>93424</t>
  </si>
  <si>
    <t>93425</t>
  </si>
  <si>
    <t>93426</t>
  </si>
  <si>
    <t>93429</t>
  </si>
  <si>
    <t>93430</t>
  </si>
  <si>
    <t>93431</t>
  </si>
  <si>
    <t>93432</t>
  </si>
  <si>
    <t>93435</t>
  </si>
  <si>
    <t>93436</t>
  </si>
  <si>
    <t>93437</t>
  </si>
  <si>
    <t>93438</t>
  </si>
  <si>
    <t>95114</t>
  </si>
  <si>
    <t>95115</t>
  </si>
  <si>
    <t>95116</t>
  </si>
  <si>
    <t>95117</t>
  </si>
  <si>
    <t>95118</t>
  </si>
  <si>
    <t>95119</t>
  </si>
  <si>
    <t>95120</t>
  </si>
  <si>
    <t>95123</t>
  </si>
  <si>
    <t>95124</t>
  </si>
  <si>
    <t>95125</t>
  </si>
  <si>
    <t>95126</t>
  </si>
  <si>
    <t>95129</t>
  </si>
  <si>
    <t>95130</t>
  </si>
  <si>
    <t>95131</t>
  </si>
  <si>
    <t>95132</t>
  </si>
  <si>
    <t>95136</t>
  </si>
  <si>
    <t>95137</t>
  </si>
  <si>
    <t>95138</t>
  </si>
  <si>
    <t>95208</t>
  </si>
  <si>
    <t>95209</t>
  </si>
  <si>
    <t>95210</t>
  </si>
  <si>
    <t>95211</t>
  </si>
  <si>
    <t>95217</t>
  </si>
  <si>
    <t>95255</t>
  </si>
  <si>
    <t>95256</t>
  </si>
  <si>
    <t>95257</t>
  </si>
  <si>
    <t>95260</t>
  </si>
  <si>
    <t>95261</t>
  </si>
  <si>
    <t>95262</t>
  </si>
  <si>
    <t>95263</t>
  </si>
  <si>
    <t>95266</t>
  </si>
  <si>
    <t>95267</t>
  </si>
  <si>
    <t>95268</t>
  </si>
  <si>
    <t>95269</t>
  </si>
  <si>
    <t>95272</t>
  </si>
  <si>
    <t>95273</t>
  </si>
  <si>
    <t>95274</t>
  </si>
  <si>
    <t>95275</t>
  </si>
  <si>
    <t>95278</t>
  </si>
  <si>
    <t>95279</t>
  </si>
  <si>
    <t>95280</t>
  </si>
  <si>
    <t>95281</t>
  </si>
  <si>
    <t>95617</t>
  </si>
  <si>
    <t>95618</t>
  </si>
  <si>
    <t>95619</t>
  </si>
  <si>
    <t>95627</t>
  </si>
  <si>
    <t>95628</t>
  </si>
  <si>
    <t>95629</t>
  </si>
  <si>
    <t>95630</t>
  </si>
  <si>
    <t>95698</t>
  </si>
  <si>
    <t>95699</t>
  </si>
  <si>
    <t>95700</t>
  </si>
  <si>
    <t>95701</t>
  </si>
  <si>
    <t>95704</t>
  </si>
  <si>
    <t>95705</t>
  </si>
  <si>
    <t>95706</t>
  </si>
  <si>
    <t>95707</t>
  </si>
  <si>
    <t>95710</t>
  </si>
  <si>
    <t>95711</t>
  </si>
  <si>
    <t>95712</t>
  </si>
  <si>
    <t>95713</t>
  </si>
  <si>
    <t>95716</t>
  </si>
  <si>
    <t>95717</t>
  </si>
  <si>
    <t>95718</t>
  </si>
  <si>
    <t>95719</t>
  </si>
  <si>
    <t>95869</t>
  </si>
  <si>
    <t>95870</t>
  </si>
  <si>
    <t>95871</t>
  </si>
  <si>
    <t>95874</t>
  </si>
  <si>
    <t>96008</t>
  </si>
  <si>
    <t>96009</t>
  </si>
  <si>
    <t>96011</t>
  </si>
  <si>
    <t>96012</t>
  </si>
  <si>
    <t>96015</t>
  </si>
  <si>
    <t>96016</t>
  </si>
  <si>
    <t>96018</t>
  </si>
  <si>
    <t>96019</t>
  </si>
  <si>
    <t>96023</t>
  </si>
  <si>
    <t>96024</t>
  </si>
  <si>
    <t>96026</t>
  </si>
  <si>
    <t>96027</t>
  </si>
  <si>
    <t>96030</t>
  </si>
  <si>
    <t>96031</t>
  </si>
  <si>
    <t>96032</t>
  </si>
  <si>
    <t>96033</t>
  </si>
  <si>
    <t>96034</t>
  </si>
  <si>
    <t>96053</t>
  </si>
  <si>
    <t>96054</t>
  </si>
  <si>
    <t>96055</t>
  </si>
  <si>
    <t>96056</t>
  </si>
  <si>
    <t>96057</t>
  </si>
  <si>
    <t>96060</t>
  </si>
  <si>
    <t>96061</t>
  </si>
  <si>
    <t>96062</t>
  </si>
  <si>
    <t>96241</t>
  </si>
  <si>
    <t>96242</t>
  </si>
  <si>
    <t>96243</t>
  </si>
  <si>
    <t>96244</t>
  </si>
  <si>
    <t>96301</t>
  </si>
  <si>
    <t>96457</t>
  </si>
  <si>
    <t>96458</t>
  </si>
  <si>
    <t>96459</t>
  </si>
  <si>
    <t>96460</t>
  </si>
  <si>
    <t>98760</t>
  </si>
  <si>
    <t>98761</t>
  </si>
  <si>
    <t>98762</t>
  </si>
  <si>
    <t>98763</t>
  </si>
  <si>
    <t>99829</t>
  </si>
  <si>
    <t>99830</t>
  </si>
  <si>
    <t>99831</t>
  </si>
  <si>
    <t>99832</t>
  </si>
  <si>
    <t>100637</t>
  </si>
  <si>
    <t>100638</t>
  </si>
  <si>
    <t>100639</t>
  </si>
  <si>
    <t>100640</t>
  </si>
  <si>
    <t>100643</t>
  </si>
  <si>
    <t>100644</t>
  </si>
  <si>
    <t>100645</t>
  </si>
  <si>
    <t>100646</t>
  </si>
  <si>
    <t>102270</t>
  </si>
  <si>
    <t>102271</t>
  </si>
  <si>
    <t>102272</t>
  </si>
  <si>
    <t>102273</t>
  </si>
  <si>
    <t>102809</t>
  </si>
  <si>
    <t>102815</t>
  </si>
  <si>
    <t>102826</t>
  </si>
  <si>
    <t>102832</t>
  </si>
  <si>
    <t>102843</t>
  </si>
  <si>
    <t>102849</t>
  </si>
  <si>
    <t>102855</t>
  </si>
  <si>
    <t>102861</t>
  </si>
  <si>
    <t>102867</t>
  </si>
  <si>
    <t>102873</t>
  </si>
  <si>
    <t>102879</t>
  </si>
  <si>
    <t>102885</t>
  </si>
  <si>
    <t>102891</t>
  </si>
  <si>
    <t>102897</t>
  </si>
  <si>
    <t>102903</t>
  </si>
  <si>
    <t>102909</t>
  </si>
  <si>
    <t>102915</t>
  </si>
  <si>
    <t>102927</t>
  </si>
  <si>
    <t>102933</t>
  </si>
  <si>
    <t>102939</t>
  </si>
  <si>
    <t>102945</t>
  </si>
  <si>
    <t>102951</t>
  </si>
  <si>
    <t>102957</t>
  </si>
  <si>
    <t>102963</t>
  </si>
  <si>
    <t>102969</t>
  </si>
  <si>
    <t>102985</t>
  </si>
  <si>
    <t>103156</t>
  </si>
  <si>
    <t>103162</t>
  </si>
  <si>
    <t>103168</t>
  </si>
  <si>
    <t>103174</t>
  </si>
  <si>
    <t>103180</t>
  </si>
  <si>
    <t>103223</t>
  </si>
  <si>
    <t>103229</t>
  </si>
  <si>
    <t>103235</t>
  </si>
  <si>
    <t>103241</t>
  </si>
  <si>
    <t>103660</t>
  </si>
  <si>
    <t>103666</t>
  </si>
  <si>
    <t>103792</t>
  </si>
  <si>
    <t>103937</t>
  </si>
  <si>
    <t>103943</t>
  </si>
  <si>
    <t>104087</t>
  </si>
  <si>
    <t>104088</t>
  </si>
  <si>
    <t>104089</t>
  </si>
  <si>
    <t>104090</t>
  </si>
  <si>
    <t>104093</t>
  </si>
  <si>
    <t>104094</t>
  </si>
  <si>
    <t>104095</t>
  </si>
  <si>
    <t>104096</t>
  </si>
  <si>
    <t>104519</t>
  </si>
  <si>
    <t>104655</t>
  </si>
  <si>
    <t>104687</t>
  </si>
  <si>
    <t>104694</t>
  </si>
  <si>
    <t>104703</t>
  </si>
  <si>
    <t>104709</t>
  </si>
  <si>
    <t>104715</t>
  </si>
  <si>
    <t>104906</t>
  </si>
  <si>
    <t>104912</t>
  </si>
  <si>
    <t>92259</t>
  </si>
  <si>
    <t>92260</t>
  </si>
  <si>
    <t>92261</t>
  </si>
  <si>
    <t>92262</t>
  </si>
  <si>
    <t>92539</t>
  </si>
  <si>
    <t>92540</t>
  </si>
  <si>
    <t>92541</t>
  </si>
  <si>
    <t>92542</t>
  </si>
  <si>
    <t>92543</t>
  </si>
  <si>
    <t>92544</t>
  </si>
  <si>
    <t>92545</t>
  </si>
  <si>
    <t>92546</t>
  </si>
  <si>
    <t>92547</t>
  </si>
  <si>
    <t>92548</t>
  </si>
  <si>
    <t>92549</t>
  </si>
  <si>
    <t>92550</t>
  </si>
  <si>
    <t>92551</t>
  </si>
  <si>
    <t>92552</t>
  </si>
  <si>
    <t>92553</t>
  </si>
  <si>
    <t>92554</t>
  </si>
  <si>
    <t>92555</t>
  </si>
  <si>
    <t>92556</t>
  </si>
  <si>
    <t>92557</t>
  </si>
  <si>
    <t>92558</t>
  </si>
  <si>
    <t>92559</t>
  </si>
  <si>
    <t>92560</t>
  </si>
  <si>
    <t>92561</t>
  </si>
  <si>
    <t>92562</t>
  </si>
  <si>
    <t>92563</t>
  </si>
  <si>
    <t>92564</t>
  </si>
  <si>
    <t>100379</t>
  </si>
  <si>
    <t>100380</t>
  </si>
  <si>
    <t>100381</t>
  </si>
  <si>
    <t>100383</t>
  </si>
  <si>
    <t>100384</t>
  </si>
  <si>
    <t>100385</t>
  </si>
  <si>
    <t>100386</t>
  </si>
  <si>
    <t>100387</t>
  </si>
  <si>
    <t>100388</t>
  </si>
  <si>
    <t>100389</t>
  </si>
  <si>
    <t>100390</t>
  </si>
  <si>
    <t>100391</t>
  </si>
  <si>
    <t>100392</t>
  </si>
  <si>
    <t>100393</t>
  </si>
  <si>
    <t>100394</t>
  </si>
  <si>
    <t>100395</t>
  </si>
  <si>
    <t>94189</t>
  </si>
  <si>
    <t>94192</t>
  </si>
  <si>
    <t>94195</t>
  </si>
  <si>
    <t>94198</t>
  </si>
  <si>
    <t>94201</t>
  </si>
  <si>
    <t>94204</t>
  </si>
  <si>
    <t>94224</t>
  </si>
  <si>
    <t>94226</t>
  </si>
  <si>
    <t>94232</t>
  </si>
  <si>
    <t>94440</t>
  </si>
  <si>
    <t>94441</t>
  </si>
  <si>
    <t>94442</t>
  </si>
  <si>
    <t>94443</t>
  </si>
  <si>
    <t>94445</t>
  </si>
  <si>
    <t>94446</t>
  </si>
  <si>
    <t>94447</t>
  </si>
  <si>
    <t>94448</t>
  </si>
  <si>
    <t>94207</t>
  </si>
  <si>
    <t>94210</t>
  </si>
  <si>
    <t>94218</t>
  </si>
  <si>
    <t>94213</t>
  </si>
  <si>
    <t>94216</t>
  </si>
  <si>
    <t>94219</t>
  </si>
  <si>
    <t>94220</t>
  </si>
  <si>
    <t>94221</t>
  </si>
  <si>
    <t>94222</t>
  </si>
  <si>
    <t>94223</t>
  </si>
  <si>
    <t>94451</t>
  </si>
  <si>
    <t>100325</t>
  </si>
  <si>
    <t>100327</t>
  </si>
  <si>
    <t>100328</t>
  </si>
  <si>
    <t>100329</t>
  </si>
  <si>
    <t>100330</t>
  </si>
  <si>
    <t>100331</t>
  </si>
  <si>
    <t>100434</t>
  </si>
  <si>
    <t>100435</t>
  </si>
  <si>
    <t>94227</t>
  </si>
  <si>
    <t>94228</t>
  </si>
  <si>
    <t>94229</t>
  </si>
  <si>
    <t>94231</t>
  </si>
  <si>
    <t>94449</t>
  </si>
  <si>
    <t>92255</t>
  </si>
  <si>
    <t>92256</t>
  </si>
  <si>
    <t>92257</t>
  </si>
  <si>
    <t>92258</t>
  </si>
  <si>
    <t>92568</t>
  </si>
  <si>
    <t>92569</t>
  </si>
  <si>
    <t>92570</t>
  </si>
  <si>
    <t>92571</t>
  </si>
  <si>
    <t>92572</t>
  </si>
  <si>
    <t>92573</t>
  </si>
  <si>
    <t>92574</t>
  </si>
  <si>
    <t>92575</t>
  </si>
  <si>
    <t>92576</t>
  </si>
  <si>
    <t>92577</t>
  </si>
  <si>
    <t>92578</t>
  </si>
  <si>
    <t>92579</t>
  </si>
  <si>
    <t>92580</t>
  </si>
  <si>
    <t>92581</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</si>
  <si>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</si>
  <si>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</si>
  <si>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</si>
  <si>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</si>
  <si>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</si>
  <si>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</si>
  <si>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</si>
  <si>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</si>
  <si>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</si>
  <si>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</si>
  <si>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</si>
  <si>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</si>
  <si>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</si>
  <si>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</si>
  <si>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</si>
  <si>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</si>
  <si>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</si>
  <si>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</si>
  <si>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</si>
  <si>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</si>
  <si>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100357</t>
  </si>
  <si>
    <t>100358</t>
  </si>
  <si>
    <t>100359</t>
  </si>
  <si>
    <t>100360</t>
  </si>
  <si>
    <t>100361</t>
  </si>
  <si>
    <t>100362</t>
  </si>
  <si>
    <t>100363</t>
  </si>
  <si>
    <t>100364</t>
  </si>
  <si>
    <t>100365</t>
  </si>
  <si>
    <t>100366</t>
  </si>
  <si>
    <t>100367</t>
  </si>
  <si>
    <t>100368</t>
  </si>
  <si>
    <t>100369</t>
  </si>
  <si>
    <t>100370</t>
  </si>
  <si>
    <t>100371</t>
  </si>
  <si>
    <t>100372</t>
  </si>
  <si>
    <t>100373</t>
  </si>
  <si>
    <t>100374</t>
  </si>
  <si>
    <t>100375</t>
  </si>
  <si>
    <t>100376</t>
  </si>
  <si>
    <t>100377</t>
  </si>
  <si>
    <t>100378</t>
  </si>
  <si>
    <t>100382</t>
  </si>
  <si>
    <t>104314</t>
  </si>
  <si>
    <t>94444</t>
  </si>
  <si>
    <t>104482</t>
  </si>
  <si>
    <t>104184</t>
  </si>
  <si>
    <t>104185</t>
  </si>
  <si>
    <t>104189</t>
  </si>
  <si>
    <t>104190</t>
  </si>
  <si>
    <t>102661</t>
  </si>
  <si>
    <t>102662</t>
  </si>
  <si>
    <t>102663</t>
  </si>
  <si>
    <t>102664</t>
  </si>
  <si>
    <t>102665</t>
  </si>
  <si>
    <t>102666</t>
  </si>
  <si>
    <t>102668</t>
  </si>
  <si>
    <t>102669</t>
  </si>
  <si>
    <t>102670</t>
  </si>
  <si>
    <t>102672</t>
  </si>
  <si>
    <t>102673</t>
  </si>
  <si>
    <t>102674</t>
  </si>
  <si>
    <t>102676</t>
  </si>
  <si>
    <t>102677</t>
  </si>
  <si>
    <t>102678</t>
  </si>
  <si>
    <t>102679</t>
  </si>
  <si>
    <t>102680</t>
  </si>
  <si>
    <t>102681</t>
  </si>
  <si>
    <t>102683</t>
  </si>
  <si>
    <t>102684</t>
  </si>
  <si>
    <t>102685</t>
  </si>
  <si>
    <t>102687</t>
  </si>
  <si>
    <t>102688</t>
  </si>
  <si>
    <t>102689</t>
  </si>
  <si>
    <t>102690</t>
  </si>
  <si>
    <t>102693</t>
  </si>
  <si>
    <t>102694</t>
  </si>
  <si>
    <t>102696</t>
  </si>
  <si>
    <t>102697</t>
  </si>
  <si>
    <t>102703</t>
  </si>
  <si>
    <t>102704</t>
  </si>
  <si>
    <t>102705</t>
  </si>
  <si>
    <t>102707</t>
  </si>
  <si>
    <t>102708</t>
  </si>
  <si>
    <t>102710</t>
  </si>
  <si>
    <t>102711</t>
  </si>
  <si>
    <t>102712</t>
  </si>
  <si>
    <t>102713</t>
  </si>
  <si>
    <t>102715</t>
  </si>
  <si>
    <t>102716</t>
  </si>
  <si>
    <t>102717</t>
  </si>
  <si>
    <t>102718</t>
  </si>
  <si>
    <t>102719</t>
  </si>
  <si>
    <t>102722</t>
  </si>
  <si>
    <t>102723</t>
  </si>
  <si>
    <t>102724</t>
  </si>
  <si>
    <t>102725</t>
  </si>
  <si>
    <t>102726</t>
  </si>
  <si>
    <t>103653</t>
  </si>
  <si>
    <t>92743</t>
  </si>
  <si>
    <t>92744</t>
  </si>
  <si>
    <t>92745</t>
  </si>
  <si>
    <t>92746</t>
  </si>
  <si>
    <t>92747</t>
  </si>
  <si>
    <t>92748</t>
  </si>
  <si>
    <t>92749</t>
  </si>
  <si>
    <t>92750</t>
  </si>
  <si>
    <t>92751</t>
  </si>
  <si>
    <t>92752</t>
  </si>
  <si>
    <t>92753</t>
  </si>
  <si>
    <t>92754</t>
  </si>
  <si>
    <t>92755</t>
  </si>
  <si>
    <t>92756</t>
  </si>
  <si>
    <t>92757</t>
  </si>
  <si>
    <t>92758</t>
  </si>
  <si>
    <t>91069</t>
  </si>
  <si>
    <t>91070</t>
  </si>
  <si>
    <t>91071</t>
  </si>
  <si>
    <t>91072</t>
  </si>
  <si>
    <t>91073</t>
  </si>
  <si>
    <t>91074</t>
  </si>
  <si>
    <t>91075</t>
  </si>
  <si>
    <t>91076</t>
  </si>
  <si>
    <t>91077</t>
  </si>
  <si>
    <t>91078</t>
  </si>
  <si>
    <t>91079</t>
  </si>
  <si>
    <t>91080</t>
  </si>
  <si>
    <t>91081</t>
  </si>
  <si>
    <t>91082</t>
  </si>
  <si>
    <t>91083</t>
  </si>
  <si>
    <t>91084</t>
  </si>
  <si>
    <t>91086</t>
  </si>
  <si>
    <t>91087</t>
  </si>
  <si>
    <t>91088</t>
  </si>
  <si>
    <t>91089</t>
  </si>
  <si>
    <t>91090</t>
  </si>
  <si>
    <t>91091</t>
  </si>
  <si>
    <t>91092</t>
  </si>
  <si>
    <t>91093</t>
  </si>
  <si>
    <t>91094</t>
  </si>
  <si>
    <t>91095</t>
  </si>
  <si>
    <t>91096</t>
  </si>
  <si>
    <t>91097</t>
  </si>
  <si>
    <t>91098</t>
  </si>
  <si>
    <t>91099</t>
  </si>
  <si>
    <t>91100</t>
  </si>
  <si>
    <t>91101</t>
  </si>
  <si>
    <t>93957</t>
  </si>
  <si>
    <t>93959</t>
  </si>
  <si>
    <t>93961</t>
  </si>
  <si>
    <t>93967</t>
  </si>
  <si>
    <t>93969</t>
  </si>
  <si>
    <t>93971</t>
  </si>
  <si>
    <t>95108</t>
  </si>
  <si>
    <t>100332</t>
  </si>
  <si>
    <t>100333</t>
  </si>
  <si>
    <t>100334</t>
  </si>
  <si>
    <t>100335</t>
  </si>
  <si>
    <t>100341</t>
  </si>
  <si>
    <t>100342</t>
  </si>
  <si>
    <t>100343</t>
  </si>
  <si>
    <t>100344</t>
  </si>
  <si>
    <t>100345</t>
  </si>
  <si>
    <t>100346</t>
  </si>
  <si>
    <t>100347</t>
  </si>
  <si>
    <t>100348</t>
  </si>
  <si>
    <t>100349</t>
  </si>
  <si>
    <t>104841</t>
  </si>
  <si>
    <t>104842</t>
  </si>
  <si>
    <t>104843</t>
  </si>
  <si>
    <t>104844</t>
  </si>
  <si>
    <t>104845</t>
  </si>
  <si>
    <t>104846</t>
  </si>
  <si>
    <t>104847</t>
  </si>
  <si>
    <t>104848</t>
  </si>
  <si>
    <t>104849</t>
  </si>
  <si>
    <t>104850</t>
  </si>
  <si>
    <t>104851</t>
  </si>
  <si>
    <t>104852</t>
  </si>
  <si>
    <t>104853</t>
  </si>
  <si>
    <t>104854</t>
  </si>
  <si>
    <t>104855</t>
  </si>
  <si>
    <t>104876</t>
  </si>
  <si>
    <t>104877</t>
  </si>
  <si>
    <t>104878</t>
  </si>
  <si>
    <t>104879</t>
  </si>
  <si>
    <t>104880</t>
  </si>
  <si>
    <t>104886</t>
  </si>
  <si>
    <t>104887</t>
  </si>
  <si>
    <t>104888</t>
  </si>
  <si>
    <t>104889</t>
  </si>
  <si>
    <t>104890</t>
  </si>
  <si>
    <t>104891</t>
  </si>
  <si>
    <t>104892</t>
  </si>
  <si>
    <t>102989</t>
  </si>
  <si>
    <t>102990</t>
  </si>
  <si>
    <t>102991</t>
  </si>
  <si>
    <t>102992</t>
  </si>
  <si>
    <t>102993</t>
  </si>
  <si>
    <t>102994</t>
  </si>
  <si>
    <t>102995</t>
  </si>
  <si>
    <t>102996</t>
  </si>
  <si>
    <t>102997</t>
  </si>
  <si>
    <t>102998</t>
  </si>
  <si>
    <t>102999</t>
  </si>
  <si>
    <t>103000</t>
  </si>
  <si>
    <t>103001</t>
  </si>
  <si>
    <t>103002</t>
  </si>
  <si>
    <t>103003</t>
  </si>
  <si>
    <t>103005</t>
  </si>
  <si>
    <t>103006</t>
  </si>
  <si>
    <t>103007</t>
  </si>
  <si>
    <t>97933</t>
  </si>
  <si>
    <t>97934</t>
  </si>
  <si>
    <t>97935</t>
  </si>
  <si>
    <t>97936</t>
  </si>
  <si>
    <t>97947</t>
  </si>
  <si>
    <t>97948</t>
  </si>
  <si>
    <t>97949</t>
  </si>
  <si>
    <t>97950</t>
  </si>
  <si>
    <t>97951</t>
  </si>
  <si>
    <t>97952</t>
  </si>
  <si>
    <t>97953</t>
  </si>
  <si>
    <t>97955</t>
  </si>
  <si>
    <t>97956</t>
  </si>
  <si>
    <t>97957</t>
  </si>
  <si>
    <t>97961</t>
  </si>
  <si>
    <t>97973</t>
  </si>
  <si>
    <t>97974</t>
  </si>
  <si>
    <t>97975</t>
  </si>
  <si>
    <t>97976</t>
  </si>
  <si>
    <t>97977</t>
  </si>
  <si>
    <t>97978</t>
  </si>
  <si>
    <t>97980</t>
  </si>
  <si>
    <t>97981</t>
  </si>
  <si>
    <t>97983</t>
  </si>
  <si>
    <t>97985</t>
  </si>
  <si>
    <t>97987</t>
  </si>
  <si>
    <t>97988</t>
  </si>
  <si>
    <t>97989</t>
  </si>
  <si>
    <t>97991</t>
  </si>
  <si>
    <t>97992</t>
  </si>
  <si>
    <t>97993</t>
  </si>
  <si>
    <t>97994</t>
  </si>
  <si>
    <t>97995</t>
  </si>
  <si>
    <t>97996</t>
  </si>
  <si>
    <t>97997</t>
  </si>
  <si>
    <t>97999</t>
  </si>
  <si>
    <t>98001</t>
  </si>
  <si>
    <t>98002</t>
  </si>
  <si>
    <t>98003</t>
  </si>
  <si>
    <t>98005</t>
  </si>
  <si>
    <t>98006</t>
  </si>
  <si>
    <t>98007</t>
  </si>
  <si>
    <t>98008</t>
  </si>
  <si>
    <t>98009</t>
  </si>
  <si>
    <t>98010</t>
  </si>
  <si>
    <t>98011</t>
  </si>
  <si>
    <t>98012</t>
  </si>
  <si>
    <t>98013</t>
  </si>
  <si>
    <t>98014</t>
  </si>
  <si>
    <t>98015</t>
  </si>
  <si>
    <t>98016</t>
  </si>
  <si>
    <t>98017</t>
  </si>
  <si>
    <t>98018</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</si>
  <si>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</si>
  <si>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</si>
  <si>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</si>
  <si>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</si>
  <si>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</si>
  <si>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</si>
  <si>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</si>
  <si>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</si>
  <si>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</si>
  <si>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</si>
  <si>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</si>
  <si>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</si>
  <si>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</si>
  <si>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</si>
  <si>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</si>
  <si>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</si>
  <si>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</si>
  <si>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</si>
  <si>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</si>
  <si>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</si>
  <si>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</si>
  <si>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</si>
  <si>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</si>
  <si>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98042</t>
  </si>
  <si>
    <t>98043</t>
  </si>
  <si>
    <t>98044</t>
  </si>
  <si>
    <t>98045</t>
  </si>
  <si>
    <t>98046</t>
  </si>
  <si>
    <t>98047</t>
  </si>
  <si>
    <t>98048</t>
  </si>
  <si>
    <t>98049</t>
  </si>
  <si>
    <t>98050</t>
  </si>
  <si>
    <t>98051</t>
  </si>
  <si>
    <t>98405</t>
  </si>
  <si>
    <t>98406</t>
  </si>
  <si>
    <t>98407</t>
  </si>
  <si>
    <t>98408</t>
  </si>
  <si>
    <t>98409</t>
  </si>
  <si>
    <t>98410</t>
  </si>
  <si>
    <t>99240</t>
  </si>
  <si>
    <t>99241</t>
  </si>
  <si>
    <t>99242</t>
  </si>
  <si>
    <t>99243</t>
  </si>
  <si>
    <t>99244</t>
  </si>
  <si>
    <t>99246</t>
  </si>
  <si>
    <t>99247</t>
  </si>
  <si>
    <t>99248</t>
  </si>
  <si>
    <t>99249</t>
  </si>
  <si>
    <t>99252</t>
  </si>
  <si>
    <t>99254</t>
  </si>
  <si>
    <t>99256</t>
  </si>
  <si>
    <t>99259</t>
  </si>
  <si>
    <t>99261</t>
  </si>
  <si>
    <t>99263</t>
  </si>
  <si>
    <t>99265</t>
  </si>
  <si>
    <t>99266</t>
  </si>
  <si>
    <t>99267</t>
  </si>
  <si>
    <t>99268</t>
  </si>
  <si>
    <t>99269</t>
  </si>
  <si>
    <t>99270</t>
  </si>
  <si>
    <t>99271</t>
  </si>
  <si>
    <t>99272</t>
  </si>
  <si>
    <t>99273</t>
  </si>
  <si>
    <t>99274</t>
  </si>
  <si>
    <t>99275</t>
  </si>
  <si>
    <t>99276</t>
  </si>
  <si>
    <t>99277</t>
  </si>
  <si>
    <t>99278</t>
  </si>
  <si>
    <t>99279</t>
  </si>
  <si>
    <t>99280</t>
  </si>
  <si>
    <t>99281</t>
  </si>
  <si>
    <t>99282</t>
  </si>
  <si>
    <t>99283</t>
  </si>
  <si>
    <t>99284</t>
  </si>
  <si>
    <t>99285</t>
  </si>
  <si>
    <t>99286</t>
  </si>
  <si>
    <t>99287</t>
  </si>
  <si>
    <t>99288</t>
  </si>
  <si>
    <t>99289</t>
  </si>
  <si>
    <t>99290</t>
  </si>
  <si>
    <t>99291</t>
  </si>
  <si>
    <t>99292</t>
  </si>
  <si>
    <t>99293</t>
  </si>
  <si>
    <t>99294</t>
  </si>
  <si>
    <t>99296</t>
  </si>
  <si>
    <t>99297</t>
  </si>
  <si>
    <t>99298</t>
  </si>
  <si>
    <t>99299</t>
  </si>
  <si>
    <t>99300</t>
  </si>
  <si>
    <t>99301</t>
  </si>
  <si>
    <t>99302</t>
  </si>
  <si>
    <t>99303</t>
  </si>
  <si>
    <t>99304</t>
  </si>
  <si>
    <t>99305</t>
  </si>
  <si>
    <t>99306</t>
  </si>
  <si>
    <t>99307</t>
  </si>
  <si>
    <t>99308</t>
  </si>
  <si>
    <t>99309</t>
  </si>
  <si>
    <t>99310</t>
  </si>
  <si>
    <t>99311</t>
  </si>
  <si>
    <t>99312</t>
  </si>
  <si>
    <t>99313</t>
  </si>
  <si>
    <t>99314</t>
  </si>
  <si>
    <t>99315</t>
  </si>
  <si>
    <t>99317</t>
  </si>
  <si>
    <t>99318</t>
  </si>
  <si>
    <t>99319</t>
  </si>
  <si>
    <t>99320</t>
  </si>
  <si>
    <t>99321</t>
  </si>
  <si>
    <t>99322</t>
  </si>
  <si>
    <t>99323</t>
  </si>
  <si>
    <t>99324</t>
  </si>
  <si>
    <t>99325</t>
  </si>
  <si>
    <t>99326</t>
  </si>
  <si>
    <t>99327</t>
  </si>
  <si>
    <t>101800</t>
  </si>
  <si>
    <t>101801</t>
  </si>
  <si>
    <t>101806</t>
  </si>
  <si>
    <t>101807</t>
  </si>
  <si>
    <t>101808</t>
  </si>
  <si>
    <t>101809</t>
  </si>
  <si>
    <t>102139</t>
  </si>
  <si>
    <t>102141</t>
  </si>
  <si>
    <t>102142</t>
  </si>
  <si>
    <t>102457</t>
  </si>
  <si>
    <t>94263</t>
  </si>
  <si>
    <t>94264</t>
  </si>
  <si>
    <t>94265</t>
  </si>
  <si>
    <t>94266</t>
  </si>
  <si>
    <t>94267</t>
  </si>
  <si>
    <t>94268</t>
  </si>
  <si>
    <t>94269</t>
  </si>
  <si>
    <t>94270</t>
  </si>
  <si>
    <t>94271</t>
  </si>
  <si>
    <t>94272</t>
  </si>
  <si>
    <t>94273</t>
  </si>
  <si>
    <t>94274</t>
  </si>
  <si>
    <t>94275</t>
  </si>
  <si>
    <t>94276</t>
  </si>
  <si>
    <t>94277</t>
  </si>
  <si>
    <t>94278</t>
  </si>
  <si>
    <t>94279</t>
  </si>
  <si>
    <t>94280</t>
  </si>
  <si>
    <t>94281</t>
  </si>
  <si>
    <t>94282</t>
  </si>
  <si>
    <t>94283</t>
  </si>
  <si>
    <t>94284</t>
  </si>
  <si>
    <t>94285</t>
  </si>
  <si>
    <t>94286</t>
  </si>
  <si>
    <t>94287</t>
  </si>
  <si>
    <t>94288</t>
  </si>
  <si>
    <t>94289</t>
  </si>
  <si>
    <t>94290</t>
  </si>
  <si>
    <t>94291</t>
  </si>
  <si>
    <t>94292</t>
  </si>
  <si>
    <t>94293</t>
  </si>
  <si>
    <t>94294</t>
  </si>
  <si>
    <t>104491</t>
  </si>
  <si>
    <t>104492</t>
  </si>
  <si>
    <t>104494</t>
  </si>
  <si>
    <t>104497</t>
  </si>
  <si>
    <t>104515</t>
  </si>
  <si>
    <t>102727</t>
  </si>
  <si>
    <t>102728</t>
  </si>
  <si>
    <t>102729</t>
  </si>
  <si>
    <t>102730</t>
  </si>
  <si>
    <t>102731</t>
  </si>
  <si>
    <t>102732</t>
  </si>
  <si>
    <t>102733</t>
  </si>
  <si>
    <t>102734</t>
  </si>
  <si>
    <t>102735</t>
  </si>
  <si>
    <t>102736</t>
  </si>
  <si>
    <t>102737</t>
  </si>
  <si>
    <t>102738</t>
  </si>
  <si>
    <t>102739</t>
  </si>
  <si>
    <t>102740</t>
  </si>
  <si>
    <t>102741</t>
  </si>
  <si>
    <t>102742</t>
  </si>
  <si>
    <t>102743</t>
  </si>
  <si>
    <t>102744</t>
  </si>
  <si>
    <t>102745</t>
  </si>
  <si>
    <t>102746</t>
  </si>
  <si>
    <t>102747</t>
  </si>
  <si>
    <t>102748</t>
  </si>
  <si>
    <t>102749</t>
  </si>
  <si>
    <t>102750</t>
  </si>
  <si>
    <t>102751</t>
  </si>
  <si>
    <t>102752</t>
  </si>
  <si>
    <t>102753</t>
  </si>
  <si>
    <t>102754</t>
  </si>
  <si>
    <t>102755</t>
  </si>
  <si>
    <t>102756</t>
  </si>
  <si>
    <t>102757</t>
  </si>
  <si>
    <t>102758</t>
  </si>
  <si>
    <t>102759</t>
  </si>
  <si>
    <t>102760</t>
  </si>
  <si>
    <t>102761</t>
  </si>
  <si>
    <t>102762</t>
  </si>
  <si>
    <t>102763</t>
  </si>
  <si>
    <t>102764</t>
  </si>
  <si>
    <t>102765</t>
  </si>
  <si>
    <t>102766</t>
  </si>
  <si>
    <t>102767</t>
  </si>
  <si>
    <t>102768</t>
  </si>
  <si>
    <t>102769</t>
  </si>
  <si>
    <t>102770</t>
  </si>
  <si>
    <t>102771</t>
  </si>
  <si>
    <t>102772</t>
  </si>
  <si>
    <t>102773</t>
  </si>
  <si>
    <t>102774</t>
  </si>
  <si>
    <t>102775</t>
  </si>
  <si>
    <t>102776</t>
  </si>
  <si>
    <t>102777</t>
  </si>
  <si>
    <t>102778</t>
  </si>
  <si>
    <t>102779</t>
  </si>
  <si>
    <t>102780</t>
  </si>
  <si>
    <t>102781</t>
  </si>
  <si>
    <t>102782</t>
  </si>
  <si>
    <t>102783</t>
  </si>
  <si>
    <t>102784</t>
  </si>
  <si>
    <t>102785</t>
  </si>
  <si>
    <t>102786</t>
  </si>
  <si>
    <t>102787</t>
  </si>
  <si>
    <t>102788</t>
  </si>
  <si>
    <t>102789</t>
  </si>
  <si>
    <t>102790</t>
  </si>
  <si>
    <t>102791</t>
  </si>
  <si>
    <t>102792</t>
  </si>
  <si>
    <t>102793</t>
  </si>
  <si>
    <t>102794</t>
  </si>
  <si>
    <t>102795</t>
  </si>
  <si>
    <t>102796</t>
  </si>
  <si>
    <t>102797</t>
  </si>
  <si>
    <t>102798</t>
  </si>
  <si>
    <t>102799</t>
  </si>
  <si>
    <t>102800</t>
  </si>
  <si>
    <t>102801</t>
  </si>
  <si>
    <t>102802</t>
  </si>
  <si>
    <t>101570</t>
  </si>
  <si>
    <t>101571</t>
  </si>
  <si>
    <t>101572</t>
  </si>
  <si>
    <t>101573</t>
  </si>
  <si>
    <t>101574</t>
  </si>
  <si>
    <t>101575</t>
  </si>
  <si>
    <t>101576</t>
  </si>
  <si>
    <t>101577</t>
  </si>
  <si>
    <t>101578</t>
  </si>
  <si>
    <t>101579</t>
  </si>
  <si>
    <t>101580</t>
  </si>
  <si>
    <t>101581</t>
  </si>
  <si>
    <t>101582</t>
  </si>
  <si>
    <t>101583</t>
  </si>
  <si>
    <t>101584</t>
  </si>
  <si>
    <t>101585</t>
  </si>
  <si>
    <t>101586</t>
  </si>
  <si>
    <t>101587</t>
  </si>
  <si>
    <t>101588</t>
  </si>
  <si>
    <t>101589</t>
  </si>
  <si>
    <t>101590</t>
  </si>
  <si>
    <t>101591</t>
  </si>
  <si>
    <t>101592</t>
  </si>
  <si>
    <t>101593</t>
  </si>
  <si>
    <t>101600</t>
  </si>
  <si>
    <t>101601</t>
  </si>
  <si>
    <t>101602</t>
  </si>
  <si>
    <t>101603</t>
  </si>
  <si>
    <t>101604</t>
  </si>
  <si>
    <t>101605</t>
  </si>
  <si>
    <t>90788</t>
  </si>
  <si>
    <t>90789</t>
  </si>
  <si>
    <t>90790</t>
  </si>
  <si>
    <t>90791</t>
  </si>
  <si>
    <t>90793</t>
  </si>
  <si>
    <t>90794</t>
  </si>
  <si>
    <t>90795</t>
  </si>
  <si>
    <t>90796</t>
  </si>
  <si>
    <t>90797</t>
  </si>
  <si>
    <t>90798</t>
  </si>
  <si>
    <t>90799</t>
  </si>
  <si>
    <t>90801</t>
  </si>
  <si>
    <t>90806</t>
  </si>
  <si>
    <t>90820</t>
  </si>
  <si>
    <t>90821</t>
  </si>
  <si>
    <t>90822</t>
  </si>
  <si>
    <t>90823</t>
  </si>
  <si>
    <t>90824</t>
  </si>
  <si>
    <t>90825</t>
  </si>
  <si>
    <t>90830</t>
  </si>
  <si>
    <t>90831</t>
  </si>
  <si>
    <t>90841</t>
  </si>
  <si>
    <t>90842</t>
  </si>
  <si>
    <t>90843</t>
  </si>
  <si>
    <t>90844</t>
  </si>
  <si>
    <t>90845</t>
  </si>
  <si>
    <t>90846</t>
  </si>
  <si>
    <t>90847</t>
  </si>
  <si>
    <t>90848</t>
  </si>
  <si>
    <t>90849</t>
  </si>
  <si>
    <t>90850</t>
  </si>
  <si>
    <t>90851</t>
  </si>
  <si>
    <t>90852</t>
  </si>
  <si>
    <t>91009</t>
  </si>
  <si>
    <t>91010</t>
  </si>
  <si>
    <t>91011</t>
  </si>
  <si>
    <t>91012</t>
  </si>
  <si>
    <t>91013</t>
  </si>
  <si>
    <t>91014</t>
  </si>
  <si>
    <t>91015</t>
  </si>
  <si>
    <t>91016</t>
  </si>
  <si>
    <t>91287</t>
  </si>
  <si>
    <t>91292</t>
  </si>
  <si>
    <t>91295</t>
  </si>
  <si>
    <t>91296</t>
  </si>
  <si>
    <t>91297</t>
  </si>
  <si>
    <t>91298</t>
  </si>
  <si>
    <t>91299</t>
  </si>
  <si>
    <t>91304</t>
  </si>
  <si>
    <t>91305</t>
  </si>
  <si>
    <t>91306</t>
  </si>
  <si>
    <t>91307</t>
  </si>
  <si>
    <t>91312</t>
  </si>
  <si>
    <t>91313</t>
  </si>
  <si>
    <t>91314</t>
  </si>
  <si>
    <t>91315</t>
  </si>
  <si>
    <t>91316</t>
  </si>
  <si>
    <t>91317</t>
  </si>
  <si>
    <t>91318</t>
  </si>
  <si>
    <t>91319</t>
  </si>
  <si>
    <t>91320</t>
  </si>
  <si>
    <t>91321</t>
  </si>
  <si>
    <t>91322</t>
  </si>
  <si>
    <t>91323</t>
  </si>
  <si>
    <t>91324</t>
  </si>
  <si>
    <t>91325</t>
  </si>
  <si>
    <t>91326</t>
  </si>
  <si>
    <t>91327</t>
  </si>
  <si>
    <t>91328</t>
  </si>
  <si>
    <t>91329</t>
  </si>
  <si>
    <t>91330</t>
  </si>
  <si>
    <t>91331</t>
  </si>
  <si>
    <t>91332</t>
  </si>
  <si>
    <t>91333</t>
  </si>
  <si>
    <t>91334</t>
  </si>
  <si>
    <t>91335</t>
  </si>
  <si>
    <t>91336</t>
  </si>
  <si>
    <t>91337</t>
  </si>
  <si>
    <t>100659</t>
  </si>
  <si>
    <t>100660</t>
  </si>
  <si>
    <t>100675</t>
  </si>
  <si>
    <t>100676</t>
  </si>
  <si>
    <t>100678</t>
  </si>
  <si>
    <t>100679</t>
  </si>
  <si>
    <t>100680</t>
  </si>
  <si>
    <t>100681</t>
  </si>
  <si>
    <t>100682</t>
  </si>
  <si>
    <t>100683</t>
  </si>
  <si>
    <t>100684</t>
  </si>
  <si>
    <t>100685</t>
  </si>
  <si>
    <t>100686</t>
  </si>
  <si>
    <t>100687</t>
  </si>
  <si>
    <t>100688</t>
  </si>
  <si>
    <t>100689</t>
  </si>
  <si>
    <t>100690</t>
  </si>
  <si>
    <t>100691</t>
  </si>
  <si>
    <t>100692</t>
  </si>
  <si>
    <t>100693</t>
  </si>
  <si>
    <t>100694</t>
  </si>
  <si>
    <t>100695</t>
  </si>
  <si>
    <t>100696</t>
  </si>
  <si>
    <t>100697</t>
  </si>
  <si>
    <t>100698</t>
  </si>
  <si>
    <t>100699</t>
  </si>
  <si>
    <t>100700</t>
  </si>
  <si>
    <t>100712</t>
  </si>
  <si>
    <t>100665</t>
  </si>
  <si>
    <t>100666</t>
  </si>
  <si>
    <t>100667</t>
  </si>
  <si>
    <t>100668</t>
  </si>
  <si>
    <t>100669</t>
  </si>
  <si>
    <t>100670</t>
  </si>
  <si>
    <t>100671</t>
  </si>
  <si>
    <t>100672</t>
  </si>
  <si>
    <t>100701</t>
  </si>
  <si>
    <t>94559</t>
  </si>
  <si>
    <t>94562</t>
  </si>
  <si>
    <t>94587</t>
  </si>
  <si>
    <t>94588</t>
  </si>
  <si>
    <t>99837</t>
  </si>
  <si>
    <t>99839</t>
  </si>
  <si>
    <t>99841</t>
  </si>
  <si>
    <t>99855</t>
  </si>
  <si>
    <t>99857</t>
  </si>
  <si>
    <t>99861</t>
  </si>
  <si>
    <t>99862</t>
  </si>
  <si>
    <t>90838</t>
  </si>
  <si>
    <t>91338</t>
  </si>
  <si>
    <t>91341</t>
  </si>
  <si>
    <t>94805</t>
  </si>
  <si>
    <t>94806</t>
  </si>
  <si>
    <t>94807</t>
  </si>
  <si>
    <t>100702</t>
  </si>
  <si>
    <t>102188</t>
  </si>
  <si>
    <t>102189</t>
  </si>
  <si>
    <t>100703</t>
  </si>
  <si>
    <t>100704</t>
  </si>
  <si>
    <t>100705</t>
  </si>
  <si>
    <t>100706</t>
  </si>
  <si>
    <t>100707</t>
  </si>
  <si>
    <t>100708</t>
  </si>
  <si>
    <t>100709</t>
  </si>
  <si>
    <t>100710</t>
  </si>
  <si>
    <t>102151</t>
  </si>
  <si>
    <t>102152</t>
  </si>
  <si>
    <t>102153</t>
  </si>
  <si>
    <t>102154</t>
  </si>
  <si>
    <t>102155</t>
  </si>
  <si>
    <t>102156</t>
  </si>
  <si>
    <t>102157</t>
  </si>
  <si>
    <t>102158</t>
  </si>
  <si>
    <t>102159</t>
  </si>
  <si>
    <t>102160</t>
  </si>
  <si>
    <t>102161</t>
  </si>
  <si>
    <t>102162</t>
  </si>
  <si>
    <t>102163</t>
  </si>
  <si>
    <t>102164</t>
  </si>
  <si>
    <t>102165</t>
  </si>
  <si>
    <t>102166</t>
  </si>
  <si>
    <t>102167</t>
  </si>
  <si>
    <t>102168</t>
  </si>
  <si>
    <t>102169</t>
  </si>
  <si>
    <t>102170</t>
  </si>
  <si>
    <t>102171</t>
  </si>
  <si>
    <t>102172</t>
  </si>
  <si>
    <t>102176</t>
  </si>
  <si>
    <t>102177</t>
  </si>
  <si>
    <t>102178</t>
  </si>
  <si>
    <t>102179</t>
  </si>
  <si>
    <t>102180</t>
  </si>
  <si>
    <t>102181</t>
  </si>
  <si>
    <t>102182</t>
  </si>
  <si>
    <t>102183</t>
  </si>
  <si>
    <t>102184</t>
  </si>
  <si>
    <t>102185</t>
  </si>
  <si>
    <t>102190</t>
  </si>
  <si>
    <t>102191</t>
  </si>
  <si>
    <t>102192</t>
  </si>
  <si>
    <t>94569</t>
  </si>
  <si>
    <t>94570</t>
  </si>
  <si>
    <t>94572</t>
  </si>
  <si>
    <t>94573</t>
  </si>
  <si>
    <t>94580</t>
  </si>
  <si>
    <t>94589</t>
  </si>
  <si>
    <t>94590</t>
  </si>
  <si>
    <t>100674</t>
  </si>
  <si>
    <t>101096</t>
  </si>
  <si>
    <t>101097</t>
  </si>
  <si>
    <t>101098</t>
  </si>
  <si>
    <t>101099</t>
  </si>
  <si>
    <t>101100</t>
  </si>
  <si>
    <t>101101</t>
  </si>
  <si>
    <t>101102</t>
  </si>
  <si>
    <t>101103</t>
  </si>
  <si>
    <t>101104</t>
  </si>
  <si>
    <t>101105</t>
  </si>
  <si>
    <t>101106</t>
  </si>
  <si>
    <t>101107</t>
  </si>
  <si>
    <t>101108</t>
  </si>
  <si>
    <t>101109</t>
  </si>
  <si>
    <t>101110</t>
  </si>
  <si>
    <t>101111</t>
  </si>
  <si>
    <t>101112</t>
  </si>
  <si>
    <t>101113</t>
  </si>
  <si>
    <t>95601</t>
  </si>
  <si>
    <t>95602</t>
  </si>
  <si>
    <t>95603</t>
  </si>
  <si>
    <t>95604</t>
  </si>
  <si>
    <t>95605</t>
  </si>
  <si>
    <t>95607</t>
  </si>
  <si>
    <t>95608</t>
  </si>
  <si>
    <t>95609</t>
  </si>
  <si>
    <t>100651</t>
  </si>
  <si>
    <t>100652</t>
  </si>
  <si>
    <t>100653</t>
  </si>
  <si>
    <t>100654</t>
  </si>
  <si>
    <t>100655</t>
  </si>
  <si>
    <t>100656</t>
  </si>
  <si>
    <t>100657</t>
  </si>
  <si>
    <t>100658</t>
  </si>
  <si>
    <t>100889</t>
  </si>
  <si>
    <t>100890</t>
  </si>
  <si>
    <t>100892</t>
  </si>
  <si>
    <t>100893</t>
  </si>
  <si>
    <t>100894</t>
  </si>
  <si>
    <t>100896</t>
  </si>
  <si>
    <t>100897</t>
  </si>
  <si>
    <t>100898</t>
  </si>
  <si>
    <t>100899</t>
  </si>
  <si>
    <t>100900</t>
  </si>
  <si>
    <t>101173</t>
  </si>
  <si>
    <t>101174</t>
  </si>
  <si>
    <t>101175</t>
  </si>
  <si>
    <t>101176</t>
  </si>
  <si>
    <t>102521</t>
  </si>
  <si>
    <t>102522</t>
  </si>
  <si>
    <t>102523</t>
  </si>
  <si>
    <t>95240</t>
  </si>
  <si>
    <t>95241</t>
  </si>
  <si>
    <t>96616</t>
  </si>
  <si>
    <t>96617</t>
  </si>
  <si>
    <t>96619</t>
  </si>
  <si>
    <t>96620</t>
  </si>
  <si>
    <t>96621</t>
  </si>
  <si>
    <t>96622</t>
  </si>
  <si>
    <t>96623</t>
  </si>
  <si>
    <t>96624</t>
  </si>
  <si>
    <t>97082</t>
  </si>
  <si>
    <t>97083</t>
  </si>
  <si>
    <t>97084</t>
  </si>
  <si>
    <t>97086</t>
  </si>
  <si>
    <t>97087</t>
  </si>
  <si>
    <t>97088</t>
  </si>
  <si>
    <t>97089</t>
  </si>
  <si>
    <t>97090</t>
  </si>
  <si>
    <t>97091</t>
  </si>
  <si>
    <t>97092</t>
  </si>
  <si>
    <t>97093</t>
  </si>
  <si>
    <t>97096</t>
  </si>
  <si>
    <t>97097</t>
  </si>
  <si>
    <t>97101</t>
  </si>
  <si>
    <t>97102</t>
  </si>
  <si>
    <t>97103</t>
  </si>
  <si>
    <t>100322</t>
  </si>
  <si>
    <t>100323</t>
  </si>
  <si>
    <t>100324</t>
  </si>
  <si>
    <t>103072</t>
  </si>
  <si>
    <t>103073</t>
  </si>
  <si>
    <t>103074</t>
  </si>
  <si>
    <t>103075</t>
  </si>
  <si>
    <t>103076</t>
  </si>
  <si>
    <t>103077</t>
  </si>
  <si>
    <t>103078</t>
  </si>
  <si>
    <t>103079</t>
  </si>
  <si>
    <t>103080</t>
  </si>
  <si>
    <t>92263</t>
  </si>
  <si>
    <t>92264</t>
  </si>
  <si>
    <t>92265</t>
  </si>
  <si>
    <t>92266</t>
  </si>
  <si>
    <t>92267</t>
  </si>
  <si>
    <t>92268</t>
  </si>
  <si>
    <t>92269</t>
  </si>
  <si>
    <t>92270</t>
  </si>
  <si>
    <t>92271</t>
  </si>
  <si>
    <t>92272</t>
  </si>
  <si>
    <t>92273</t>
  </si>
  <si>
    <t>92409</t>
  </si>
  <si>
    <t>92411</t>
  </si>
  <si>
    <t>92413</t>
  </si>
  <si>
    <t>92415</t>
  </si>
  <si>
    <t>92417</t>
  </si>
  <si>
    <t>92419</t>
  </si>
  <si>
    <t>92421</t>
  </si>
  <si>
    <t>92423</t>
  </si>
  <si>
    <t>92425</t>
  </si>
  <si>
    <t>92427</t>
  </si>
  <si>
    <t>92429</t>
  </si>
  <si>
    <t>92431</t>
  </si>
  <si>
    <t>92433</t>
  </si>
  <si>
    <t>92435</t>
  </si>
  <si>
    <t>92437</t>
  </si>
  <si>
    <t>92439</t>
  </si>
  <si>
    <t>92441</t>
  </si>
  <si>
    <t>92443</t>
  </si>
  <si>
    <t>92445</t>
  </si>
  <si>
    <t>92446</t>
  </si>
  <si>
    <t>92447</t>
  </si>
  <si>
    <t>92448</t>
  </si>
  <si>
    <t>92449</t>
  </si>
  <si>
    <t>92450</t>
  </si>
  <si>
    <t>92451</t>
  </si>
  <si>
    <t>92452</t>
  </si>
  <si>
    <t>92453</t>
  </si>
  <si>
    <t>92454</t>
  </si>
  <si>
    <t>92455</t>
  </si>
  <si>
    <t>92456</t>
  </si>
  <si>
    <t>92457</t>
  </si>
  <si>
    <t>92458</t>
  </si>
  <si>
    <t>92459</t>
  </si>
  <si>
    <t>92460</t>
  </si>
  <si>
    <t>92461</t>
  </si>
  <si>
    <t>92462</t>
  </si>
  <si>
    <t>92463</t>
  </si>
  <si>
    <t>92464</t>
  </si>
  <si>
    <t>92465</t>
  </si>
  <si>
    <t>92466</t>
  </si>
  <si>
    <t>92467</t>
  </si>
  <si>
    <t>92468</t>
  </si>
  <si>
    <t>92469</t>
  </si>
  <si>
    <t>92470</t>
  </si>
  <si>
    <t>92471</t>
  </si>
  <si>
    <t>92472</t>
  </si>
  <si>
    <t>92473</t>
  </si>
  <si>
    <t>92474</t>
  </si>
  <si>
    <t>92475</t>
  </si>
  <si>
    <t>92476</t>
  </si>
  <si>
    <t>92477</t>
  </si>
  <si>
    <t>92478</t>
  </si>
  <si>
    <t>92479</t>
  </si>
  <si>
    <t>92480</t>
  </si>
  <si>
    <t>92482</t>
  </si>
  <si>
    <t>92484</t>
  </si>
  <si>
    <t>92486</t>
  </si>
  <si>
    <t>92488</t>
  </si>
  <si>
    <t>92490</t>
  </si>
  <si>
    <t>92492</t>
  </si>
  <si>
    <t>92494</t>
  </si>
  <si>
    <t>92496</t>
  </si>
  <si>
    <t>92498</t>
  </si>
  <si>
    <t>92500</t>
  </si>
  <si>
    <t>92502</t>
  </si>
  <si>
    <t>92504</t>
  </si>
  <si>
    <t>92506</t>
  </si>
  <si>
    <t>92508</t>
  </si>
  <si>
    <t>92510</t>
  </si>
  <si>
    <t>92512</t>
  </si>
  <si>
    <t>92514</t>
  </si>
  <si>
    <t>92515</t>
  </si>
  <si>
    <t>92518</t>
  </si>
  <si>
    <t>92520</t>
  </si>
  <si>
    <t>92522</t>
  </si>
  <si>
    <t>92524</t>
  </si>
  <si>
    <t>92526</t>
  </si>
  <si>
    <t>92528</t>
  </si>
  <si>
    <t>92530</t>
  </si>
  <si>
    <t>92532</t>
  </si>
  <si>
    <t>92534</t>
  </si>
  <si>
    <t>92536</t>
  </si>
  <si>
    <t>92538</t>
  </si>
  <si>
    <t>96252</t>
  </si>
  <si>
    <t>96258</t>
  </si>
  <si>
    <t>96529</t>
  </si>
  <si>
    <t>96530</t>
  </si>
  <si>
    <t>96531</t>
  </si>
  <si>
    <t>96532</t>
  </si>
  <si>
    <t>96533</t>
  </si>
  <si>
    <t>96534</t>
  </si>
  <si>
    <t>96535</t>
  </si>
  <si>
    <t>96536</t>
  </si>
  <si>
    <t>96537</t>
  </si>
  <si>
    <t>96538</t>
  </si>
  <si>
    <t>96539</t>
  </si>
  <si>
    <t>96540</t>
  </si>
  <si>
    <t>96541</t>
  </si>
  <si>
    <t>96542</t>
  </si>
  <si>
    <t>96543</t>
  </si>
  <si>
    <t>101791</t>
  </si>
  <si>
    <t>101792</t>
  </si>
  <si>
    <t>101793</t>
  </si>
  <si>
    <t>101969</t>
  </si>
  <si>
    <t>101971</t>
  </si>
  <si>
    <t>101973</t>
  </si>
  <si>
    <t>101974</t>
  </si>
  <si>
    <t>101975</t>
  </si>
  <si>
    <t>101977</t>
  </si>
  <si>
    <t>101980</t>
  </si>
  <si>
    <t>101981</t>
  </si>
  <si>
    <t>101982</t>
  </si>
  <si>
    <t>101983</t>
  </si>
  <si>
    <t>101985</t>
  </si>
  <si>
    <t>101986</t>
  </si>
  <si>
    <t>101987</t>
  </si>
  <si>
    <t>101988</t>
  </si>
  <si>
    <t>101989</t>
  </si>
  <si>
    <t>101990</t>
  </si>
  <si>
    <t>101991</t>
  </si>
  <si>
    <t>101992</t>
  </si>
  <si>
    <t>101993</t>
  </si>
  <si>
    <t>101994</t>
  </si>
  <si>
    <t>101995</t>
  </si>
  <si>
    <t>101996</t>
  </si>
  <si>
    <t>101997</t>
  </si>
  <si>
    <t>101998</t>
  </si>
  <si>
    <t>101999</t>
  </si>
  <si>
    <t>102000</t>
  </si>
  <si>
    <t>102001</t>
  </si>
  <si>
    <t>102002</t>
  </si>
  <si>
    <t>102003</t>
  </si>
  <si>
    <t>102004</t>
  </si>
  <si>
    <t>102005</t>
  </si>
  <si>
    <t>102006</t>
  </si>
  <si>
    <t>102007</t>
  </si>
  <si>
    <t>102008</t>
  </si>
  <si>
    <t>102009</t>
  </si>
  <si>
    <t>102010</t>
  </si>
  <si>
    <t>102011</t>
  </si>
  <si>
    <t>102012</t>
  </si>
  <si>
    <t>102013</t>
  </si>
  <si>
    <t>102014</t>
  </si>
  <si>
    <t>102015</t>
  </si>
  <si>
    <t>102016</t>
  </si>
  <si>
    <t>102017</t>
  </si>
  <si>
    <t>102036</t>
  </si>
  <si>
    <t>102037</t>
  </si>
  <si>
    <t>102038</t>
  </si>
  <si>
    <t>102039</t>
  </si>
  <si>
    <t>102040</t>
  </si>
  <si>
    <t>102041</t>
  </si>
  <si>
    <t>102042</t>
  </si>
  <si>
    <t>102043</t>
  </si>
  <si>
    <t>102044</t>
  </si>
  <si>
    <t>102045</t>
  </si>
  <si>
    <t>102046</t>
  </si>
  <si>
    <t>102047</t>
  </si>
  <si>
    <t>102048</t>
  </si>
  <si>
    <t>102049</t>
  </si>
  <si>
    <t>102050</t>
  </si>
  <si>
    <t>102051</t>
  </si>
  <si>
    <t>102052</t>
  </si>
  <si>
    <t>102059</t>
  </si>
  <si>
    <t>102060</t>
  </si>
  <si>
    <t>102061</t>
  </si>
  <si>
    <t>102062</t>
  </si>
  <si>
    <t>102063</t>
  </si>
  <si>
    <t>102064</t>
  </si>
  <si>
    <t>102065</t>
  </si>
  <si>
    <t>102066</t>
  </si>
  <si>
    <t>102067</t>
  </si>
  <si>
    <t>102068</t>
  </si>
  <si>
    <t>102069</t>
  </si>
  <si>
    <t>102070</t>
  </si>
  <si>
    <t>102071</t>
  </si>
  <si>
    <t>102072</t>
  </si>
  <si>
    <t>102073</t>
  </si>
  <si>
    <t>102074</t>
  </si>
  <si>
    <t>102075</t>
  </si>
  <si>
    <t>102076</t>
  </si>
  <si>
    <t>102077</t>
  </si>
  <si>
    <t>102078</t>
  </si>
  <si>
    <t>102079</t>
  </si>
  <si>
    <t>102080</t>
  </si>
  <si>
    <t>102086</t>
  </si>
  <si>
    <t>102087</t>
  </si>
  <si>
    <t>102088</t>
  </si>
  <si>
    <t>102089</t>
  </si>
  <si>
    <t>102090</t>
  </si>
  <si>
    <t>102091</t>
  </si>
  <si>
    <t>103760</t>
  </si>
  <si>
    <t>103761</t>
  </si>
  <si>
    <t>103762</t>
  </si>
  <si>
    <t>103763</t>
  </si>
  <si>
    <t>104925</t>
  </si>
  <si>
    <t>104926</t>
  </si>
  <si>
    <t>104927</t>
  </si>
  <si>
    <t>104928</t>
  </si>
  <si>
    <t>104929</t>
  </si>
  <si>
    <t>89996</t>
  </si>
  <si>
    <t>89997</t>
  </si>
  <si>
    <t>89998</t>
  </si>
  <si>
    <t>89999</t>
  </si>
  <si>
    <t>90000</t>
  </si>
  <si>
    <t>91593</t>
  </si>
  <si>
    <t>91594</t>
  </si>
  <si>
    <t>91595</t>
  </si>
  <si>
    <t>91596</t>
  </si>
  <si>
    <t>91597</t>
  </si>
  <si>
    <t>91598</t>
  </si>
  <si>
    <t>91599</t>
  </si>
  <si>
    <t>91600</t>
  </si>
  <si>
    <t>91601</t>
  </si>
  <si>
    <t>91602</t>
  </si>
  <si>
    <t>91603</t>
  </si>
  <si>
    <t>92759</t>
  </si>
  <si>
    <t>92760</t>
  </si>
  <si>
    <t>92761</t>
  </si>
  <si>
    <t>92762</t>
  </si>
  <si>
    <t>92763</t>
  </si>
  <si>
    <t>92764</t>
  </si>
  <si>
    <t>92765</t>
  </si>
  <si>
    <t>92766</t>
  </si>
  <si>
    <t>92767</t>
  </si>
  <si>
    <t>92768</t>
  </si>
  <si>
    <t>92769</t>
  </si>
  <si>
    <t>92770</t>
  </si>
  <si>
    <t>92771</t>
  </si>
  <si>
    <t>92772</t>
  </si>
  <si>
    <t>92773</t>
  </si>
  <si>
    <t>92774</t>
  </si>
  <si>
    <t>92798</t>
  </si>
  <si>
    <t>92799</t>
  </si>
  <si>
    <t>92800</t>
  </si>
  <si>
    <t>92801</t>
  </si>
  <si>
    <t>92802</t>
  </si>
  <si>
    <t>92803</t>
  </si>
  <si>
    <t>92804</t>
  </si>
  <si>
    <t>92805</t>
  </si>
  <si>
    <t>92806</t>
  </si>
  <si>
    <t>92875</t>
  </si>
  <si>
    <t>92876</t>
  </si>
  <si>
    <t>92877</t>
  </si>
  <si>
    <t>92878</t>
  </si>
  <si>
    <t>92879</t>
  </si>
  <si>
    <t>92880</t>
  </si>
  <si>
    <t>92881</t>
  </si>
  <si>
    <t>92882</t>
  </si>
  <si>
    <t>92883</t>
  </si>
  <si>
    <t>92884</t>
  </si>
  <si>
    <t>92885</t>
  </si>
  <si>
    <t>92886</t>
  </si>
  <si>
    <t>92887</t>
  </si>
  <si>
    <t>92888</t>
  </si>
  <si>
    <t>92915</t>
  </si>
  <si>
    <t>92916</t>
  </si>
  <si>
    <t>92917</t>
  </si>
  <si>
    <t>92919</t>
  </si>
  <si>
    <t>92921</t>
  </si>
  <si>
    <t>92922</t>
  </si>
  <si>
    <t>92923</t>
  </si>
  <si>
    <t>92924</t>
  </si>
  <si>
    <t>95448</t>
  </si>
  <si>
    <t>95576</t>
  </si>
  <si>
    <t>95577</t>
  </si>
  <si>
    <t>95578</t>
  </si>
  <si>
    <t>95579</t>
  </si>
  <si>
    <t>95580</t>
  </si>
  <si>
    <t>95581</t>
  </si>
  <si>
    <t>95582</t>
  </si>
  <si>
    <t>95583</t>
  </si>
  <si>
    <t>95584</t>
  </si>
  <si>
    <t>95592</t>
  </si>
  <si>
    <t>95593</t>
  </si>
  <si>
    <t>95943</t>
  </si>
  <si>
    <t>95944</t>
  </si>
  <si>
    <t>95945</t>
  </si>
  <si>
    <t>95946</t>
  </si>
  <si>
    <t>95947</t>
  </si>
  <si>
    <t>95948</t>
  </si>
  <si>
    <t>96544</t>
  </si>
  <si>
    <t>96545</t>
  </si>
  <si>
    <t>96546</t>
  </si>
  <si>
    <t>100064</t>
  </si>
  <si>
    <t>100066</t>
  </si>
  <si>
    <t>100067</t>
  </si>
  <si>
    <t>100068</t>
  </si>
  <si>
    <t>102920</t>
  </si>
  <si>
    <t>102921</t>
  </si>
  <si>
    <t>102922</t>
  </si>
  <si>
    <t>102923</t>
  </si>
  <si>
    <t>103088</t>
  </si>
  <si>
    <t>104104</t>
  </si>
  <si>
    <t>104105</t>
  </si>
  <si>
    <t>104106</t>
  </si>
  <si>
    <t>104107</t>
  </si>
  <si>
    <t>104108</t>
  </si>
  <si>
    <t>104109</t>
  </si>
  <si>
    <t>104110</t>
  </si>
  <si>
    <t>104111</t>
  </si>
  <si>
    <t>104915</t>
  </si>
  <si>
    <t>104917</t>
  </si>
  <si>
    <t>104918</t>
  </si>
  <si>
    <t>104919</t>
  </si>
  <si>
    <t>104920</t>
  </si>
  <si>
    <t>104921</t>
  </si>
  <si>
    <t>104922</t>
  </si>
  <si>
    <t>89993</t>
  </si>
  <si>
    <t>89994</t>
  </si>
  <si>
    <t>89995</t>
  </si>
  <si>
    <t>90278</t>
  </si>
  <si>
    <t>90279</t>
  </si>
  <si>
    <t>90280</t>
  </si>
  <si>
    <t>90281</t>
  </si>
  <si>
    <t>90282</t>
  </si>
  <si>
    <t>90283</t>
  </si>
  <si>
    <t>90284</t>
  </si>
  <si>
    <t>90285</t>
  </si>
  <si>
    <t>94962</t>
  </si>
  <si>
    <t>94963</t>
  </si>
  <si>
    <t>94964</t>
  </si>
  <si>
    <t>94965</t>
  </si>
  <si>
    <t>94966</t>
  </si>
  <si>
    <t>94967</t>
  </si>
  <si>
    <t>94968</t>
  </si>
  <si>
    <t>94969</t>
  </si>
  <si>
    <t>94970</t>
  </si>
  <si>
    <t>94971</t>
  </si>
  <si>
    <t>94972</t>
  </si>
  <si>
    <t>94973</t>
  </si>
  <si>
    <t>94974</t>
  </si>
  <si>
    <t>94975</t>
  </si>
  <si>
    <t>96555</t>
  </si>
  <si>
    <t>96556</t>
  </si>
  <si>
    <t>96557</t>
  </si>
  <si>
    <t>96558</t>
  </si>
  <si>
    <t>99235</t>
  </si>
  <si>
    <t>99431</t>
  </si>
  <si>
    <t>99432</t>
  </si>
  <si>
    <t>99433</t>
  </si>
  <si>
    <t>99434</t>
  </si>
  <si>
    <t>99435</t>
  </si>
  <si>
    <t>99436</t>
  </si>
  <si>
    <t>99437</t>
  </si>
  <si>
    <t>99438</t>
  </si>
  <si>
    <t>99439</t>
  </si>
  <si>
    <t>102473</t>
  </si>
  <si>
    <t>102474</t>
  </si>
  <si>
    <t>102475</t>
  </si>
  <si>
    <t>102476</t>
  </si>
  <si>
    <t>102477</t>
  </si>
  <si>
    <t>102478</t>
  </si>
  <si>
    <t>102479</t>
  </si>
  <si>
    <t>102480</t>
  </si>
  <si>
    <t>102481</t>
  </si>
  <si>
    <t>102482</t>
  </si>
  <si>
    <t>102483</t>
  </si>
  <si>
    <t>102484</t>
  </si>
  <si>
    <t>102485</t>
  </si>
  <si>
    <t>102486</t>
  </si>
  <si>
    <t>102487</t>
  </si>
  <si>
    <t>103183</t>
  </si>
  <si>
    <t>103184</t>
  </si>
  <si>
    <t>103669</t>
  </si>
  <si>
    <t>103670</t>
  </si>
  <si>
    <t>103671</t>
  </si>
  <si>
    <t>103672</t>
  </si>
  <si>
    <t>103673</t>
  </si>
  <si>
    <t>103674</t>
  </si>
  <si>
    <t>103675</t>
  </si>
  <si>
    <t>103676</t>
  </si>
  <si>
    <t>103677</t>
  </si>
  <si>
    <t>103678</t>
  </si>
  <si>
    <t>103679</t>
  </si>
  <si>
    <t>103680</t>
  </si>
  <si>
    <t>103681</t>
  </si>
  <si>
    <t>103682</t>
  </si>
  <si>
    <t>103683</t>
  </si>
  <si>
    <t>103684</t>
  </si>
  <si>
    <t>103685</t>
  </si>
  <si>
    <t>103686</t>
  </si>
  <si>
    <t>103687</t>
  </si>
  <si>
    <t>103688</t>
  </si>
  <si>
    <t>104916</t>
  </si>
  <si>
    <t>104923</t>
  </si>
  <si>
    <t>104924</t>
  </si>
  <si>
    <t>101963</t>
  </si>
  <si>
    <t>101964</t>
  </si>
  <si>
    <t>101165</t>
  </si>
  <si>
    <t>101166</t>
  </si>
  <si>
    <t>98575</t>
  </si>
  <si>
    <t>98576</t>
  </si>
  <si>
    <t>98577</t>
  </si>
  <si>
    <t>93184</t>
  </si>
  <si>
    <t>93187</t>
  </si>
  <si>
    <t>93191</t>
  </si>
  <si>
    <t>93194</t>
  </si>
  <si>
    <t>93197</t>
  </si>
  <si>
    <t>93199</t>
  </si>
  <si>
    <t>93200</t>
  </si>
  <si>
    <t>93202</t>
  </si>
  <si>
    <t>93203</t>
  </si>
  <si>
    <t>93205</t>
  </si>
  <si>
    <t>105021</t>
  </si>
  <si>
    <t>105022</t>
  </si>
  <si>
    <t>105023</t>
  </si>
  <si>
    <t>105024</t>
  </si>
  <si>
    <t>105025</t>
  </si>
  <si>
    <t>105026</t>
  </si>
  <si>
    <t>105027</t>
  </si>
  <si>
    <t>105028</t>
  </si>
  <si>
    <t>105029</t>
  </si>
  <si>
    <t>105030</t>
  </si>
  <si>
    <t>105031</t>
  </si>
  <si>
    <t>105032</t>
  </si>
  <si>
    <t>105033</t>
  </si>
  <si>
    <t>105034</t>
  </si>
  <si>
    <t>105035</t>
  </si>
  <si>
    <t>105036</t>
  </si>
  <si>
    <t>105037</t>
  </si>
  <si>
    <t>105038</t>
  </si>
  <si>
    <t>105039</t>
  </si>
  <si>
    <t>105040</t>
  </si>
  <si>
    <t>97733</t>
  </si>
  <si>
    <t>97734</t>
  </si>
  <si>
    <t>97735</t>
  </si>
  <si>
    <t>97736</t>
  </si>
  <si>
    <t>97737</t>
  </si>
  <si>
    <t>97738</t>
  </si>
  <si>
    <t>97739</t>
  </si>
  <si>
    <t>97740</t>
  </si>
  <si>
    <t>98615</t>
  </si>
  <si>
    <t>98616</t>
  </si>
  <si>
    <t>98617</t>
  </si>
  <si>
    <t>98618</t>
  </si>
  <si>
    <t>98619</t>
  </si>
  <si>
    <t>98620</t>
  </si>
  <si>
    <t>98621</t>
  </si>
  <si>
    <t>98622</t>
  </si>
  <si>
    <t>98623</t>
  </si>
  <si>
    <t>98624</t>
  </si>
  <si>
    <t>98625</t>
  </si>
  <si>
    <t>98626</t>
  </si>
  <si>
    <t>98655</t>
  </si>
  <si>
    <t>98656</t>
  </si>
  <si>
    <t>98657</t>
  </si>
  <si>
    <t>98658</t>
  </si>
  <si>
    <t>98659</t>
  </si>
  <si>
    <t>98746</t>
  </si>
  <si>
    <t>98749</t>
  </si>
  <si>
    <t>98750</t>
  </si>
  <si>
    <t>98751</t>
  </si>
  <si>
    <t>98752</t>
  </si>
  <si>
    <t>98753</t>
  </si>
  <si>
    <t>100763</t>
  </si>
  <si>
    <t>100764</t>
  </si>
  <si>
    <t>100765</t>
  </si>
  <si>
    <t>100766</t>
  </si>
  <si>
    <t>100767</t>
  </si>
  <si>
    <t>100768</t>
  </si>
  <si>
    <t>100769</t>
  </si>
  <si>
    <t>100770</t>
  </si>
  <si>
    <t>100771</t>
  </si>
  <si>
    <t>100772</t>
  </si>
  <si>
    <t>100773</t>
  </si>
  <si>
    <t>100774</t>
  </si>
  <si>
    <t>100775</t>
  </si>
  <si>
    <t>100776</t>
  </si>
  <si>
    <t>100777</t>
  </si>
  <si>
    <t>100778</t>
  </si>
  <si>
    <t>103795</t>
  </si>
  <si>
    <t>103796</t>
  </si>
  <si>
    <t>103797</t>
  </si>
  <si>
    <t>103798</t>
  </si>
  <si>
    <t>103799</t>
  </si>
  <si>
    <t>103800</t>
  </si>
  <si>
    <t>103801</t>
  </si>
  <si>
    <t>103925</t>
  </si>
  <si>
    <t>103926</t>
  </si>
  <si>
    <t>103928</t>
  </si>
  <si>
    <t>103929</t>
  </si>
  <si>
    <t>103930</t>
  </si>
  <si>
    <t>103931</t>
  </si>
  <si>
    <t>103932</t>
  </si>
  <si>
    <t>103933</t>
  </si>
  <si>
    <t>105041</t>
  </si>
  <si>
    <t>105042</t>
  </si>
  <si>
    <t>105045</t>
  </si>
  <si>
    <t>105046</t>
  </si>
  <si>
    <t>105050</t>
  </si>
  <si>
    <t>105053</t>
  </si>
  <si>
    <t>105056</t>
  </si>
  <si>
    <t>105058</t>
  </si>
  <si>
    <t>105061</t>
  </si>
  <si>
    <t>105064</t>
  </si>
  <si>
    <t>105068</t>
  </si>
  <si>
    <t>105071</t>
  </si>
  <si>
    <t>105074</t>
  </si>
  <si>
    <t>105077</t>
  </si>
  <si>
    <t>105080</t>
  </si>
  <si>
    <t>105081</t>
  </si>
  <si>
    <t>105082</t>
  </si>
  <si>
    <t>105083</t>
  </si>
  <si>
    <t>105084</t>
  </si>
  <si>
    <t>105085</t>
  </si>
  <si>
    <t>105086</t>
  </si>
  <si>
    <t>105087</t>
  </si>
  <si>
    <t>105088</t>
  </si>
  <si>
    <t>105089</t>
  </si>
  <si>
    <t>105090</t>
  </si>
  <si>
    <t>105091</t>
  </si>
  <si>
    <t>105092</t>
  </si>
  <si>
    <t>105093</t>
  </si>
  <si>
    <t>105095</t>
  </si>
  <si>
    <t>105098</t>
  </si>
  <si>
    <t>105099</t>
  </si>
  <si>
    <t>105100</t>
  </si>
  <si>
    <t>105101</t>
  </si>
  <si>
    <t>105102</t>
  </si>
  <si>
    <t>98562</t>
  </si>
  <si>
    <t>98555</t>
  </si>
  <si>
    <t>98556</t>
  </si>
  <si>
    <t>98558</t>
  </si>
  <si>
    <t>98559</t>
  </si>
  <si>
    <t>98546</t>
  </si>
  <si>
    <t>98547</t>
  </si>
  <si>
    <t>98553</t>
  </si>
  <si>
    <t>98554</t>
  </si>
  <si>
    <t>98557</t>
  </si>
  <si>
    <t>98563</t>
  </si>
  <si>
    <t>98564</t>
  </si>
  <si>
    <t>98565</t>
  </si>
  <si>
    <t>98566</t>
  </si>
  <si>
    <t>98567</t>
  </si>
  <si>
    <t>98568</t>
  </si>
  <si>
    <t>98569</t>
  </si>
  <si>
    <t>98570</t>
  </si>
  <si>
    <t>98571</t>
  </si>
  <si>
    <t>98572</t>
  </si>
  <si>
    <t>98573</t>
  </si>
  <si>
    <t>91831</t>
  </si>
  <si>
    <t>91833</t>
  </si>
  <si>
    <t>91834</t>
  </si>
  <si>
    <t>91835</t>
  </si>
  <si>
    <t>91836</t>
  </si>
  <si>
    <t>91837</t>
  </si>
  <si>
    <t>91839</t>
  </si>
  <si>
    <t>91840</t>
  </si>
  <si>
    <t>91841</t>
  </si>
  <si>
    <t>91843</t>
  </si>
  <si>
    <t>91845</t>
  </si>
  <si>
    <t>91847</t>
  </si>
  <si>
    <t>91849</t>
  </si>
  <si>
    <t>91850</t>
  </si>
  <si>
    <t>91851</t>
  </si>
  <si>
    <t>91852</t>
  </si>
  <si>
    <t>91853</t>
  </si>
  <si>
    <t>91854</t>
  </si>
  <si>
    <t>91855</t>
  </si>
  <si>
    <t>91856</t>
  </si>
  <si>
    <t>91857</t>
  </si>
  <si>
    <t>91859</t>
  </si>
  <si>
    <t>91860</t>
  </si>
  <si>
    <t>91861</t>
  </si>
  <si>
    <t>91862</t>
  </si>
  <si>
    <t>91863</t>
  </si>
  <si>
    <t>91864</t>
  </si>
  <si>
    <t>91865</t>
  </si>
  <si>
    <t>91866</t>
  </si>
  <si>
    <t>91867</t>
  </si>
  <si>
    <t>91868</t>
  </si>
  <si>
    <t>91869</t>
  </si>
  <si>
    <t>91870</t>
  </si>
  <si>
    <t>91871</t>
  </si>
  <si>
    <t>91872</t>
  </si>
  <si>
    <t>91873</t>
  </si>
  <si>
    <t>93008</t>
  </si>
  <si>
    <t>93009</t>
  </si>
  <si>
    <t>93010</t>
  </si>
  <si>
    <t>93011</t>
  </si>
  <si>
    <t>93012</t>
  </si>
  <si>
    <t>95726</t>
  </si>
  <si>
    <t>95727</t>
  </si>
  <si>
    <t>95728</t>
  </si>
  <si>
    <t>97667</t>
  </si>
  <si>
    <t>97668</t>
  </si>
  <si>
    <t>97669</t>
  </si>
  <si>
    <t>97670</t>
  </si>
  <si>
    <t>91874</t>
  </si>
  <si>
    <t>91875</t>
  </si>
  <si>
    <t>91876</t>
  </si>
  <si>
    <t>91877</t>
  </si>
  <si>
    <t>91878</t>
  </si>
  <si>
    <t>91879</t>
  </si>
  <si>
    <t>91880</t>
  </si>
  <si>
    <t>91881</t>
  </si>
  <si>
    <t>91882</t>
  </si>
  <si>
    <t>91884</t>
  </si>
  <si>
    <t>91885</t>
  </si>
  <si>
    <t>91886</t>
  </si>
  <si>
    <t>91887</t>
  </si>
  <si>
    <t>91889</t>
  </si>
  <si>
    <t>91890</t>
  </si>
  <si>
    <t>91892</t>
  </si>
  <si>
    <t>91893</t>
  </si>
  <si>
    <t>91895</t>
  </si>
  <si>
    <t>91896</t>
  </si>
  <si>
    <t>91898</t>
  </si>
  <si>
    <t>91899</t>
  </si>
  <si>
    <t>91901</t>
  </si>
  <si>
    <t>91902</t>
  </si>
  <si>
    <t>91904</t>
  </si>
  <si>
    <t>91905</t>
  </si>
  <si>
    <t>91907</t>
  </si>
  <si>
    <t>91908</t>
  </si>
  <si>
    <t>91910</t>
  </si>
  <si>
    <t>91911</t>
  </si>
  <si>
    <t>91913</t>
  </si>
  <si>
    <t>91914</t>
  </si>
  <si>
    <t>91916</t>
  </si>
  <si>
    <t>91917</t>
  </si>
  <si>
    <t>91919</t>
  </si>
  <si>
    <t>91920</t>
  </si>
  <si>
    <t>91922</t>
  </si>
  <si>
    <t>93013</t>
  </si>
  <si>
    <t>93014</t>
  </si>
  <si>
    <t>93015</t>
  </si>
  <si>
    <t>93016</t>
  </si>
  <si>
    <t>93017</t>
  </si>
  <si>
    <t>93018</t>
  </si>
  <si>
    <t>93020</t>
  </si>
  <si>
    <t>93022</t>
  </si>
  <si>
    <t>93024</t>
  </si>
  <si>
    <t>93026</t>
  </si>
  <si>
    <t>97559</t>
  </si>
  <si>
    <t>97562</t>
  </si>
  <si>
    <t>97564</t>
  </si>
  <si>
    <t>104395</t>
  </si>
  <si>
    <t>91924</t>
  </si>
  <si>
    <t>91925</t>
  </si>
  <si>
    <t>91926</t>
  </si>
  <si>
    <t>91927</t>
  </si>
  <si>
    <t>91928</t>
  </si>
  <si>
    <t>91929</t>
  </si>
  <si>
    <t>91930</t>
  </si>
  <si>
    <t>91931</t>
  </si>
  <si>
    <t>91932</t>
  </si>
  <si>
    <t>91933</t>
  </si>
  <si>
    <t>91934</t>
  </si>
  <si>
    <t>91935</t>
  </si>
  <si>
    <t>92979</t>
  </si>
  <si>
    <t>92980</t>
  </si>
  <si>
    <t>92981</t>
  </si>
  <si>
    <t>92982</t>
  </si>
  <si>
    <t>92984</t>
  </si>
  <si>
    <t>92986</t>
  </si>
  <si>
    <t>92988</t>
  </si>
  <si>
    <t>92990</t>
  </si>
  <si>
    <t>92992</t>
  </si>
  <si>
    <t>92994</t>
  </si>
  <si>
    <t>92996</t>
  </si>
  <si>
    <t>92998</t>
  </si>
  <si>
    <t>93000</t>
  </si>
  <si>
    <t>93002</t>
  </si>
  <si>
    <t>101884</t>
  </si>
  <si>
    <t>101885</t>
  </si>
  <si>
    <t>101886</t>
  </si>
  <si>
    <t>101887</t>
  </si>
  <si>
    <t>101888</t>
  </si>
  <si>
    <t>101889</t>
  </si>
  <si>
    <t>91936</t>
  </si>
  <si>
    <t>91937</t>
  </si>
  <si>
    <t>91939</t>
  </si>
  <si>
    <t>91940</t>
  </si>
  <si>
    <t>91941</t>
  </si>
  <si>
    <t>91942</t>
  </si>
  <si>
    <t>91943</t>
  </si>
  <si>
    <t>91944</t>
  </si>
  <si>
    <t>92865</t>
  </si>
  <si>
    <t>92866</t>
  </si>
  <si>
    <t>92867</t>
  </si>
  <si>
    <t>92868</t>
  </si>
  <si>
    <t>92869</t>
  </si>
  <si>
    <t>92870</t>
  </si>
  <si>
    <t>92871</t>
  </si>
  <si>
    <t>92872</t>
  </si>
  <si>
    <t>95777</t>
  </si>
  <si>
    <t>95778</t>
  </si>
  <si>
    <t>95779</t>
  </si>
  <si>
    <t>95780</t>
  </si>
  <si>
    <t>95781</t>
  </si>
  <si>
    <t>95782</t>
  </si>
  <si>
    <t>95785</t>
  </si>
  <si>
    <t>95787</t>
  </si>
  <si>
    <t>95789</t>
  </si>
  <si>
    <t>95791</t>
  </si>
  <si>
    <t>95795</t>
  </si>
  <si>
    <t>95796</t>
  </si>
  <si>
    <t>95797</t>
  </si>
  <si>
    <t>95801</t>
  </si>
  <si>
    <t>95802</t>
  </si>
  <si>
    <t>95803</t>
  </si>
  <si>
    <t>95804</t>
  </si>
  <si>
    <t>95805</t>
  </si>
  <si>
    <t>95806</t>
  </si>
  <si>
    <t>95807</t>
  </si>
  <si>
    <t>95808</t>
  </si>
  <si>
    <t>95809</t>
  </si>
  <si>
    <t>95810</t>
  </si>
  <si>
    <t>95811</t>
  </si>
  <si>
    <t>95812</t>
  </si>
  <si>
    <t>95813</t>
  </si>
  <si>
    <t>95814</t>
  </si>
  <si>
    <t>95815</t>
  </si>
  <si>
    <t>95816</t>
  </si>
  <si>
    <t>95817</t>
  </si>
  <si>
    <t>95818</t>
  </si>
  <si>
    <t>97881</t>
  </si>
  <si>
    <t>97882</t>
  </si>
  <si>
    <t>97883</t>
  </si>
  <si>
    <t>97884</t>
  </si>
  <si>
    <t>97885</t>
  </si>
  <si>
    <t>97886</t>
  </si>
  <si>
    <t>97887</t>
  </si>
  <si>
    <t>97888</t>
  </si>
  <si>
    <t>97889</t>
  </si>
  <si>
    <t>97890</t>
  </si>
  <si>
    <t>97891</t>
  </si>
  <si>
    <t>97892</t>
  </si>
  <si>
    <t>97893</t>
  </si>
  <si>
    <t>97894</t>
  </si>
  <si>
    <t>104396</t>
  </si>
  <si>
    <t>104397</t>
  </si>
  <si>
    <t>104398</t>
  </si>
  <si>
    <t>104399</t>
  </si>
  <si>
    <t>104400</t>
  </si>
  <si>
    <t>104401</t>
  </si>
  <si>
    <t>104402</t>
  </si>
  <si>
    <t>104403</t>
  </si>
  <si>
    <t>104404</t>
  </si>
  <si>
    <t>104405</t>
  </si>
  <si>
    <t>93653</t>
  </si>
  <si>
    <t>93654</t>
  </si>
  <si>
    <t>93655</t>
  </si>
  <si>
    <t>93656</t>
  </si>
  <si>
    <t>93657</t>
  </si>
  <si>
    <t>93658</t>
  </si>
  <si>
    <t>93659</t>
  </si>
  <si>
    <t>93660</t>
  </si>
  <si>
    <t>93661</t>
  </si>
  <si>
    <t>93662</t>
  </si>
  <si>
    <t>93663</t>
  </si>
  <si>
    <t>93664</t>
  </si>
  <si>
    <t>93665</t>
  </si>
  <si>
    <t>93666</t>
  </si>
  <si>
    <t>93667</t>
  </si>
  <si>
    <t>93668</t>
  </si>
  <si>
    <t>93669</t>
  </si>
  <si>
    <t>93670</t>
  </si>
  <si>
    <t>93671</t>
  </si>
  <si>
    <t>93672</t>
  </si>
  <si>
    <t>93673</t>
  </si>
  <si>
    <t>97359</t>
  </si>
  <si>
    <t>97360</t>
  </si>
  <si>
    <t>97361</t>
  </si>
  <si>
    <t>97362</t>
  </si>
  <si>
    <t>101875</t>
  </si>
  <si>
    <t>101876</t>
  </si>
  <si>
    <t>101877</t>
  </si>
  <si>
    <t>101878</t>
  </si>
  <si>
    <t>101879</t>
  </si>
  <si>
    <t>101880</t>
  </si>
  <si>
    <t>101881</t>
  </si>
  <si>
    <t>101882</t>
  </si>
  <si>
    <t>101883</t>
  </si>
  <si>
    <t>101890</t>
  </si>
  <si>
    <t>101891</t>
  </si>
  <si>
    <t>101892</t>
  </si>
  <si>
    <t>101893</t>
  </si>
  <si>
    <t>101894</t>
  </si>
  <si>
    <t>101895</t>
  </si>
  <si>
    <t>101896</t>
  </si>
  <si>
    <t>101897</t>
  </si>
  <si>
    <t>101898</t>
  </si>
  <si>
    <t>101899</t>
  </si>
  <si>
    <t>101900</t>
  </si>
  <si>
    <t>101901</t>
  </si>
  <si>
    <t>101902</t>
  </si>
  <si>
    <t>101903</t>
  </si>
  <si>
    <t>101904</t>
  </si>
  <si>
    <t>101938</t>
  </si>
  <si>
    <t>101946</t>
  </si>
  <si>
    <t>91945</t>
  </si>
  <si>
    <t>91946</t>
  </si>
  <si>
    <t>91947</t>
  </si>
  <si>
    <t>91949</t>
  </si>
  <si>
    <t>91950</t>
  </si>
  <si>
    <t>91951</t>
  </si>
  <si>
    <t>91952</t>
  </si>
  <si>
    <t>91953</t>
  </si>
  <si>
    <t>91954</t>
  </si>
  <si>
    <t>91955</t>
  </si>
  <si>
    <t>91956</t>
  </si>
  <si>
    <t>91957</t>
  </si>
  <si>
    <t>91958</t>
  </si>
  <si>
    <t>91959</t>
  </si>
  <si>
    <t>91960</t>
  </si>
  <si>
    <t>91961</t>
  </si>
  <si>
    <t>91962</t>
  </si>
  <si>
    <t>91963</t>
  </si>
  <si>
    <t>91964</t>
  </si>
  <si>
    <t>91965</t>
  </si>
  <si>
    <t>91966</t>
  </si>
  <si>
    <t>91967</t>
  </si>
  <si>
    <t>91968</t>
  </si>
  <si>
    <t>91969</t>
  </si>
  <si>
    <t>91970</t>
  </si>
  <si>
    <t>91971</t>
  </si>
  <si>
    <t>91972</t>
  </si>
  <si>
    <t>91973</t>
  </si>
  <si>
    <t>91974</t>
  </si>
  <si>
    <t>91975</t>
  </si>
  <si>
    <t>91976</t>
  </si>
  <si>
    <t>91977</t>
  </si>
  <si>
    <t>91978</t>
  </si>
  <si>
    <t>91979</t>
  </si>
  <si>
    <t>91980</t>
  </si>
  <si>
    <t>91981</t>
  </si>
  <si>
    <t>91982</t>
  </si>
  <si>
    <t>91983</t>
  </si>
  <si>
    <t>91984</t>
  </si>
  <si>
    <t>91985</t>
  </si>
  <si>
    <t>91986</t>
  </si>
  <si>
    <t>91987</t>
  </si>
  <si>
    <t>91988</t>
  </si>
  <si>
    <t>91989</t>
  </si>
  <si>
    <t>91990</t>
  </si>
  <si>
    <t>91991</t>
  </si>
  <si>
    <t>91992</t>
  </si>
  <si>
    <t>91993</t>
  </si>
  <si>
    <t>91994</t>
  </si>
  <si>
    <t>91995</t>
  </si>
  <si>
    <t>91996</t>
  </si>
  <si>
    <t>91997</t>
  </si>
  <si>
    <t>91998</t>
  </si>
  <si>
    <t>91999</t>
  </si>
  <si>
    <t>92000</t>
  </si>
  <si>
    <t>92001</t>
  </si>
  <si>
    <t>92002</t>
  </si>
  <si>
    <t>92003</t>
  </si>
  <si>
    <t>92004</t>
  </si>
  <si>
    <t>92005</t>
  </si>
  <si>
    <t>92006</t>
  </si>
  <si>
    <t>92007</t>
  </si>
  <si>
    <t>92008</t>
  </si>
  <si>
    <t>92009</t>
  </si>
  <si>
    <t>92010</t>
  </si>
  <si>
    <t>92011</t>
  </si>
  <si>
    <t>92012</t>
  </si>
  <si>
    <t>92013</t>
  </si>
  <si>
    <t>92014</t>
  </si>
  <si>
    <t>92015</t>
  </si>
  <si>
    <t>92016</t>
  </si>
  <si>
    <t>92017</t>
  </si>
  <si>
    <t>92018</t>
  </si>
  <si>
    <t>92019</t>
  </si>
  <si>
    <t>92020</t>
  </si>
  <si>
    <t>92021</t>
  </si>
  <si>
    <t>92022</t>
  </si>
  <si>
    <t>92023</t>
  </si>
  <si>
    <t>92024</t>
  </si>
  <si>
    <t>92025</t>
  </si>
  <si>
    <t>92026</t>
  </si>
  <si>
    <t>92027</t>
  </si>
  <si>
    <t>92028</t>
  </si>
  <si>
    <t>92029</t>
  </si>
  <si>
    <t>92030</t>
  </si>
  <si>
    <t>92031</t>
  </si>
  <si>
    <t>92032</t>
  </si>
  <si>
    <t>92033</t>
  </si>
  <si>
    <t>92034</t>
  </si>
  <si>
    <t>92035</t>
  </si>
  <si>
    <t>97584</t>
  </si>
  <si>
    <t>97595</t>
  </si>
  <si>
    <t>97596</t>
  </si>
  <si>
    <t>97597</t>
  </si>
  <si>
    <t>97598</t>
  </si>
  <si>
    <t>97599</t>
  </si>
  <si>
    <t>97609</t>
  </si>
  <si>
    <t>97610</t>
  </si>
  <si>
    <t>100902</t>
  </si>
  <si>
    <t>100903</t>
  </si>
  <si>
    <t>103782</t>
  </si>
  <si>
    <t>101489</t>
  </si>
  <si>
    <t>101490</t>
  </si>
  <si>
    <t>101491</t>
  </si>
  <si>
    <t>101492</t>
  </si>
  <si>
    <t>101493</t>
  </si>
  <si>
    <t>101494</t>
  </si>
  <si>
    <t>101495</t>
  </si>
  <si>
    <t>101496</t>
  </si>
  <si>
    <t>101497</t>
  </si>
  <si>
    <t>101498</t>
  </si>
  <si>
    <t>101499</t>
  </si>
  <si>
    <t>101500</t>
  </si>
  <si>
    <t>101501</t>
  </si>
  <si>
    <t>101502</t>
  </si>
  <si>
    <t>101503</t>
  </si>
  <si>
    <t>101504</t>
  </si>
  <si>
    <t>101505</t>
  </si>
  <si>
    <t>101506</t>
  </si>
  <si>
    <t>101507</t>
  </si>
  <si>
    <t>101508</t>
  </si>
  <si>
    <t>101509</t>
  </si>
  <si>
    <t>101510</t>
  </si>
  <si>
    <t>101511</t>
  </si>
  <si>
    <t>101512</t>
  </si>
  <si>
    <t>101513</t>
  </si>
  <si>
    <t>101514</t>
  </si>
  <si>
    <t>101515</t>
  </si>
  <si>
    <t>101516</t>
  </si>
  <si>
    <t>101517</t>
  </si>
  <si>
    <t>101518</t>
  </si>
  <si>
    <t>101519</t>
  </si>
  <si>
    <t>101520</t>
  </si>
  <si>
    <t>101521</t>
  </si>
  <si>
    <t>101522</t>
  </si>
  <si>
    <t>101523</t>
  </si>
  <si>
    <t>101524</t>
  </si>
  <si>
    <t>101525</t>
  </si>
  <si>
    <t>101526</t>
  </si>
  <si>
    <t>101527</t>
  </si>
  <si>
    <t>101528</t>
  </si>
  <si>
    <t>101529</t>
  </si>
  <si>
    <t>101530</t>
  </si>
  <si>
    <t>101531</t>
  </si>
  <si>
    <t>101532</t>
  </si>
  <si>
    <t>101533</t>
  </si>
  <si>
    <t>101534</t>
  </si>
  <si>
    <t>101535</t>
  </si>
  <si>
    <t>101536</t>
  </si>
  <si>
    <t>101537</t>
  </si>
  <si>
    <t>101538</t>
  </si>
  <si>
    <t>101539</t>
  </si>
  <si>
    <t>101540</t>
  </si>
  <si>
    <t>101541</t>
  </si>
  <si>
    <t>101542</t>
  </si>
  <si>
    <t>101543</t>
  </si>
  <si>
    <t>101544</t>
  </si>
  <si>
    <t>101545</t>
  </si>
  <si>
    <t>101546</t>
  </si>
  <si>
    <t>101547</t>
  </si>
  <si>
    <t>101548</t>
  </si>
  <si>
    <t>101549</t>
  </si>
  <si>
    <t>101553</t>
  </si>
  <si>
    <t>101554</t>
  </si>
  <si>
    <t>101555</t>
  </si>
  <si>
    <t>101556</t>
  </si>
  <si>
    <t>101560</t>
  </si>
  <si>
    <t>101561</t>
  </si>
  <si>
    <t>101562</t>
  </si>
  <si>
    <t>101563</t>
  </si>
  <si>
    <t>101564</t>
  </si>
  <si>
    <t>101565</t>
  </si>
  <si>
    <t>101567</t>
  </si>
  <si>
    <t>101568</t>
  </si>
  <si>
    <t>101630</t>
  </si>
  <si>
    <t>101632</t>
  </si>
  <si>
    <t>101633</t>
  </si>
  <si>
    <t>101636</t>
  </si>
  <si>
    <t>101637</t>
  </si>
  <si>
    <t>101651</t>
  </si>
  <si>
    <t>101653</t>
  </si>
  <si>
    <t>101654</t>
  </si>
  <si>
    <t>101655</t>
  </si>
  <si>
    <t>101656</t>
  </si>
  <si>
    <t>101657</t>
  </si>
  <si>
    <t>101658</t>
  </si>
  <si>
    <t>101659</t>
  </si>
  <si>
    <t>101660</t>
  </si>
  <si>
    <t>101661</t>
  </si>
  <si>
    <t>101663</t>
  </si>
  <si>
    <t>101664</t>
  </si>
  <si>
    <t>101665</t>
  </si>
  <si>
    <t>100578</t>
  </si>
  <si>
    <t>100579</t>
  </si>
  <si>
    <t>100580</t>
  </si>
  <si>
    <t>100581</t>
  </si>
  <si>
    <t>100582</t>
  </si>
  <si>
    <t>100583</t>
  </si>
  <si>
    <t>100584</t>
  </si>
  <si>
    <t>100585</t>
  </si>
  <si>
    <t>100586</t>
  </si>
  <si>
    <t>100587</t>
  </si>
  <si>
    <t>100588</t>
  </si>
  <si>
    <t>100589</t>
  </si>
  <si>
    <t>100590</t>
  </si>
  <si>
    <t>100591</t>
  </si>
  <si>
    <t>100592</t>
  </si>
  <si>
    <t>100593</t>
  </si>
  <si>
    <t>100594</t>
  </si>
  <si>
    <t>100595</t>
  </si>
  <si>
    <t>100596</t>
  </si>
  <si>
    <t>100597</t>
  </si>
  <si>
    <t>100598</t>
  </si>
  <si>
    <t>100599</t>
  </si>
  <si>
    <t>100600</t>
  </si>
  <si>
    <t>100601</t>
  </si>
  <si>
    <t>100602</t>
  </si>
  <si>
    <t>100603</t>
  </si>
  <si>
    <t>100604</t>
  </si>
  <si>
    <t>100605</t>
  </si>
  <si>
    <t>100606</t>
  </si>
  <si>
    <t>100607</t>
  </si>
  <si>
    <t>100608</t>
  </si>
  <si>
    <t>100609</t>
  </si>
  <si>
    <t>100610</t>
  </si>
  <si>
    <t>100611</t>
  </si>
  <si>
    <t>100612</t>
  </si>
  <si>
    <t>100613</t>
  </si>
  <si>
    <t>100614</t>
  </si>
  <si>
    <t>100615</t>
  </si>
  <si>
    <t>100616</t>
  </si>
  <si>
    <t>100617</t>
  </si>
  <si>
    <t>100618</t>
  </si>
  <si>
    <t>100619</t>
  </si>
  <si>
    <t>100620</t>
  </si>
  <si>
    <t>100621</t>
  </si>
  <si>
    <t>100622</t>
  </si>
  <si>
    <t>100623</t>
  </si>
  <si>
    <t>97605</t>
  </si>
  <si>
    <t>97607</t>
  </si>
  <si>
    <t>102102</t>
  </si>
  <si>
    <t>102103</t>
  </si>
  <si>
    <t>102104</t>
  </si>
  <si>
    <t>102105</t>
  </si>
  <si>
    <t>102106</t>
  </si>
  <si>
    <t>102107</t>
  </si>
  <si>
    <t>102108</t>
  </si>
  <si>
    <t>102109</t>
  </si>
  <si>
    <t>102110</t>
  </si>
  <si>
    <t>103654</t>
  </si>
  <si>
    <t>103655</t>
  </si>
  <si>
    <t>103656</t>
  </si>
  <si>
    <t>96973</t>
  </si>
  <si>
    <t>96974</t>
  </si>
  <si>
    <t>96975</t>
  </si>
  <si>
    <t>96976</t>
  </si>
  <si>
    <t>96977</t>
  </si>
  <si>
    <t>96978</t>
  </si>
  <si>
    <t>96979</t>
  </si>
  <si>
    <t>96984</t>
  </si>
  <si>
    <t>96985</t>
  </si>
  <si>
    <t>96986</t>
  </si>
  <si>
    <t>96987</t>
  </si>
  <si>
    <t>96988</t>
  </si>
  <si>
    <t>96989</t>
  </si>
  <si>
    <t>98463</t>
  </si>
  <si>
    <t>104746</t>
  </si>
  <si>
    <t>104749</t>
  </si>
  <si>
    <t>104750</t>
  </si>
  <si>
    <t>104751</t>
  </si>
  <si>
    <t>104752</t>
  </si>
  <si>
    <t>104753</t>
  </si>
  <si>
    <t>104754</t>
  </si>
  <si>
    <t>104755</t>
  </si>
  <si>
    <t>103490</t>
  </si>
  <si>
    <t>103491</t>
  </si>
  <si>
    <t>104758</t>
  </si>
  <si>
    <t>104759</t>
  </si>
  <si>
    <t>104760</t>
  </si>
  <si>
    <t>104761</t>
  </si>
  <si>
    <t>104762</t>
  </si>
  <si>
    <t>104763</t>
  </si>
  <si>
    <t>104764</t>
  </si>
  <si>
    <t>104765</t>
  </si>
  <si>
    <t>104766</t>
  </si>
  <si>
    <t>104768</t>
  </si>
  <si>
    <t>104770</t>
  </si>
  <si>
    <t>104772</t>
  </si>
  <si>
    <t>104774</t>
  </si>
  <si>
    <t>104776</t>
  </si>
  <si>
    <t>104778</t>
  </si>
  <si>
    <t>104780</t>
  </si>
  <si>
    <t>104785</t>
  </si>
  <si>
    <t>96765</t>
  </si>
  <si>
    <t>101905</t>
  </si>
  <si>
    <t>101906</t>
  </si>
  <si>
    <t>101907</t>
  </si>
  <si>
    <t>101908</t>
  </si>
  <si>
    <t>101909</t>
  </si>
  <si>
    <t>101910</t>
  </si>
  <si>
    <t>101911</t>
  </si>
  <si>
    <t>101912</t>
  </si>
  <si>
    <t>101913</t>
  </si>
  <si>
    <t>101914</t>
  </si>
  <si>
    <t>101915</t>
  </si>
  <si>
    <t>101916</t>
  </si>
  <si>
    <t>101917</t>
  </si>
  <si>
    <t>98261</t>
  </si>
  <si>
    <t>98262</t>
  </si>
  <si>
    <t>98263</t>
  </si>
  <si>
    <t>98264</t>
  </si>
  <si>
    <t>98265</t>
  </si>
  <si>
    <t>98266</t>
  </si>
  <si>
    <t>98267</t>
  </si>
  <si>
    <t>98268</t>
  </si>
  <si>
    <t>98269</t>
  </si>
  <si>
    <t>98270</t>
  </si>
  <si>
    <t>98271</t>
  </si>
  <si>
    <t>98272</t>
  </si>
  <si>
    <t>98273</t>
  </si>
  <si>
    <t>98274</t>
  </si>
  <si>
    <t>98275</t>
  </si>
  <si>
    <t>98276</t>
  </si>
  <si>
    <t>98277</t>
  </si>
  <si>
    <t>98278</t>
  </si>
  <si>
    <t>98279</t>
  </si>
  <si>
    <t>98280</t>
  </si>
  <si>
    <t>98281</t>
  </si>
  <si>
    <t>98282</t>
  </si>
  <si>
    <t>98283</t>
  </si>
  <si>
    <t>98284</t>
  </si>
  <si>
    <t>98285</t>
  </si>
  <si>
    <t>98286</t>
  </si>
  <si>
    <t>98287</t>
  </si>
  <si>
    <t>98288</t>
  </si>
  <si>
    <t>98289</t>
  </si>
  <si>
    <t>98290</t>
  </si>
  <si>
    <t>98291</t>
  </si>
  <si>
    <t>98292</t>
  </si>
  <si>
    <t>98293</t>
  </si>
  <si>
    <t>98400</t>
  </si>
  <si>
    <t>98401</t>
  </si>
  <si>
    <t>98402</t>
  </si>
  <si>
    <t>100556</t>
  </si>
  <si>
    <t>100557</t>
  </si>
  <si>
    <t>100560</t>
  </si>
  <si>
    <t>100561</t>
  </si>
  <si>
    <t>100562</t>
  </si>
  <si>
    <t>100563</t>
  </si>
  <si>
    <t>101795</t>
  </si>
  <si>
    <t>101798</t>
  </si>
  <si>
    <t>101799</t>
  </si>
  <si>
    <t>98397</t>
  </si>
  <si>
    <t>103244</t>
  </si>
  <si>
    <t>103245</t>
  </si>
  <si>
    <t>103246</t>
  </si>
  <si>
    <t>103247</t>
  </si>
  <si>
    <t>103248</t>
  </si>
  <si>
    <t>103249</t>
  </si>
  <si>
    <t>103250</t>
  </si>
  <si>
    <t>103251</t>
  </si>
  <si>
    <t>103252</t>
  </si>
  <si>
    <t>103253</t>
  </si>
  <si>
    <t>103254</t>
  </si>
  <si>
    <t>103255</t>
  </si>
  <si>
    <t>103256</t>
  </si>
  <si>
    <t>103257</t>
  </si>
  <si>
    <t>103258</t>
  </si>
  <si>
    <t>103259</t>
  </si>
  <si>
    <t>103260</t>
  </si>
  <si>
    <t>103261</t>
  </si>
  <si>
    <t>103262</t>
  </si>
  <si>
    <t>103263</t>
  </si>
  <si>
    <t>103264</t>
  </si>
  <si>
    <t>103265</t>
  </si>
  <si>
    <t>103266</t>
  </si>
  <si>
    <t>103267</t>
  </si>
  <si>
    <t>103268</t>
  </si>
  <si>
    <t>103269</t>
  </si>
  <si>
    <t>103270</t>
  </si>
  <si>
    <t>103271</t>
  </si>
  <si>
    <t>103272</t>
  </si>
  <si>
    <t>103273</t>
  </si>
  <si>
    <t>103274</t>
  </si>
  <si>
    <t>103275</t>
  </si>
  <si>
    <t>103276</t>
  </si>
  <si>
    <t>103277</t>
  </si>
  <si>
    <t>103278</t>
  </si>
  <si>
    <t>103288</t>
  </si>
  <si>
    <t>103289</t>
  </si>
  <si>
    <t>103290</t>
  </si>
  <si>
    <t>103291</t>
  </si>
  <si>
    <t>103292</t>
  </si>
  <si>
    <t>101936</t>
  </si>
  <si>
    <t>101937</t>
  </si>
  <si>
    <t>98294</t>
  </si>
  <si>
    <t>98295</t>
  </si>
  <si>
    <t>98296</t>
  </si>
  <si>
    <t>98297</t>
  </si>
  <si>
    <t>98298</t>
  </si>
  <si>
    <t>98299</t>
  </si>
  <si>
    <t>98300</t>
  </si>
  <si>
    <t>98301</t>
  </si>
  <si>
    <t>98302</t>
  </si>
  <si>
    <t>98304</t>
  </si>
  <si>
    <t>98305</t>
  </si>
  <si>
    <t>98306</t>
  </si>
  <si>
    <t>98307</t>
  </si>
  <si>
    <t>98308</t>
  </si>
  <si>
    <t>98593</t>
  </si>
  <si>
    <t>100553</t>
  </si>
  <si>
    <t>100554</t>
  </si>
  <si>
    <t>100555</t>
  </si>
  <si>
    <t>89355</t>
  </si>
  <si>
    <t>89356</t>
  </si>
  <si>
    <t>89357</t>
  </si>
  <si>
    <t>89401</t>
  </si>
  <si>
    <t>89402</t>
  </si>
  <si>
    <t>89403</t>
  </si>
  <si>
    <t>89446</t>
  </si>
  <si>
    <t>89447</t>
  </si>
  <si>
    <t>89448</t>
  </si>
  <si>
    <t>89449</t>
  </si>
  <si>
    <t>89450</t>
  </si>
  <si>
    <t>89451</t>
  </si>
  <si>
    <t>89452</t>
  </si>
  <si>
    <t>89508</t>
  </si>
  <si>
    <t>89509</t>
  </si>
  <si>
    <t>89511</t>
  </si>
  <si>
    <t>89512</t>
  </si>
  <si>
    <t>89576</t>
  </si>
  <si>
    <t>89578</t>
  </si>
  <si>
    <t>89580</t>
  </si>
  <si>
    <t>89633</t>
  </si>
  <si>
    <t>89634</t>
  </si>
  <si>
    <t>89635</t>
  </si>
  <si>
    <t>89636</t>
  </si>
  <si>
    <t>89711</t>
  </si>
  <si>
    <t>89712</t>
  </si>
  <si>
    <t>89713</t>
  </si>
  <si>
    <t>89714</t>
  </si>
  <si>
    <t>89716</t>
  </si>
  <si>
    <t>89717</t>
  </si>
  <si>
    <t>89770</t>
  </si>
  <si>
    <t>89771</t>
  </si>
  <si>
    <t>89773</t>
  </si>
  <si>
    <t>89775</t>
  </si>
  <si>
    <t>89798</t>
  </si>
  <si>
    <t>89799</t>
  </si>
  <si>
    <t>89800</t>
  </si>
  <si>
    <t>89848</t>
  </si>
  <si>
    <t>89849</t>
  </si>
  <si>
    <t>89865</t>
  </si>
  <si>
    <t>92275</t>
  </si>
  <si>
    <t>92276</t>
  </si>
  <si>
    <t>92277</t>
  </si>
  <si>
    <t>92278</t>
  </si>
  <si>
    <t>92279</t>
  </si>
  <si>
    <t>92280</t>
  </si>
  <si>
    <t>92281</t>
  </si>
  <si>
    <t>92282</t>
  </si>
  <si>
    <t>92283</t>
  </si>
  <si>
    <t>92284</t>
  </si>
  <si>
    <t>92285</t>
  </si>
  <si>
    <t>92286</t>
  </si>
  <si>
    <t>92305</t>
  </si>
  <si>
    <t>92306</t>
  </si>
  <si>
    <t>92307</t>
  </si>
  <si>
    <t>92308</t>
  </si>
  <si>
    <t>92309</t>
  </si>
  <si>
    <t>92310</t>
  </si>
  <si>
    <t>92320</t>
  </si>
  <si>
    <t>92321</t>
  </si>
  <si>
    <t>92322</t>
  </si>
  <si>
    <t>92323</t>
  </si>
  <si>
    <t>92324</t>
  </si>
  <si>
    <t>92325</t>
  </si>
  <si>
    <t>92335</t>
  </si>
  <si>
    <t>92336</t>
  </si>
  <si>
    <t>92337</t>
  </si>
  <si>
    <t>92338</t>
  </si>
  <si>
    <t>92339</t>
  </si>
  <si>
    <t>92341</t>
  </si>
  <si>
    <t>92342</t>
  </si>
  <si>
    <t>92343</t>
  </si>
  <si>
    <t>92359</t>
  </si>
  <si>
    <t>92360</t>
  </si>
  <si>
    <t>92361</t>
  </si>
  <si>
    <t>92362</t>
  </si>
  <si>
    <t>92364</t>
  </si>
  <si>
    <t>92365</t>
  </si>
  <si>
    <t>92366</t>
  </si>
  <si>
    <t>92367</t>
  </si>
  <si>
    <t>92368</t>
  </si>
  <si>
    <t>92645</t>
  </si>
  <si>
    <t>92646</t>
  </si>
  <si>
    <t>92648</t>
  </si>
  <si>
    <t>92649</t>
  </si>
  <si>
    <t>92650</t>
  </si>
  <si>
    <t>92652</t>
  </si>
  <si>
    <t>92653</t>
  </si>
  <si>
    <t>92654</t>
  </si>
  <si>
    <t>92655</t>
  </si>
  <si>
    <t>92656</t>
  </si>
  <si>
    <t>92687</t>
  </si>
  <si>
    <t>92688</t>
  </si>
  <si>
    <t>92689</t>
  </si>
  <si>
    <t>92690</t>
  </si>
  <si>
    <t>92691</t>
  </si>
  <si>
    <t>94462</t>
  </si>
  <si>
    <t>94463</t>
  </si>
  <si>
    <t>94464</t>
  </si>
  <si>
    <t>94602</t>
  </si>
  <si>
    <t>94603</t>
  </si>
  <si>
    <t>94604</t>
  </si>
  <si>
    <t>94605</t>
  </si>
  <si>
    <t>94648</t>
  </si>
  <si>
    <t>94649</t>
  </si>
  <si>
    <t>94650</t>
  </si>
  <si>
    <t>94651</t>
  </si>
  <si>
    <t>94652</t>
  </si>
  <si>
    <t>94653</t>
  </si>
  <si>
    <t>94654</t>
  </si>
  <si>
    <t>94655</t>
  </si>
  <si>
    <t>94716</t>
  </si>
  <si>
    <t>94717</t>
  </si>
  <si>
    <t>94718</t>
  </si>
  <si>
    <t>94719</t>
  </si>
  <si>
    <t>94720</t>
  </si>
  <si>
    <t>94721</t>
  </si>
  <si>
    <t>94722</t>
  </si>
  <si>
    <t>94723</t>
  </si>
  <si>
    <t>95697</t>
  </si>
  <si>
    <t>96635</t>
  </si>
  <si>
    <t>96636</t>
  </si>
  <si>
    <t>96644</t>
  </si>
  <si>
    <t>96645</t>
  </si>
  <si>
    <t>96646</t>
  </si>
  <si>
    <t>96647</t>
  </si>
  <si>
    <t>96648</t>
  </si>
  <si>
    <t>96649</t>
  </si>
  <si>
    <t>96668</t>
  </si>
  <si>
    <t>96669</t>
  </si>
  <si>
    <t>96670</t>
  </si>
  <si>
    <t>96671</t>
  </si>
  <si>
    <t>96672</t>
  </si>
  <si>
    <t>96673</t>
  </si>
  <si>
    <t>96674</t>
  </si>
  <si>
    <t>96675</t>
  </si>
  <si>
    <t>96676</t>
  </si>
  <si>
    <t>96677</t>
  </si>
  <si>
    <t>96678</t>
  </si>
  <si>
    <t>96679</t>
  </si>
  <si>
    <t>96680</t>
  </si>
  <si>
    <t>96681</t>
  </si>
  <si>
    <t>96682</t>
  </si>
  <si>
    <t>96683</t>
  </si>
  <si>
    <t>96718</t>
  </si>
  <si>
    <t>96719</t>
  </si>
  <si>
    <t>96720</t>
  </si>
  <si>
    <t>96721</t>
  </si>
  <si>
    <t>96722</t>
  </si>
  <si>
    <t>96723</t>
  </si>
  <si>
    <t>96724</t>
  </si>
  <si>
    <t>96725</t>
  </si>
  <si>
    <t>96726</t>
  </si>
  <si>
    <t>96727</t>
  </si>
  <si>
    <t>96728</t>
  </si>
  <si>
    <t>96729</t>
  </si>
  <si>
    <t>96730</t>
  </si>
  <si>
    <t>96731</t>
  </si>
  <si>
    <t>96732</t>
  </si>
  <si>
    <t>96733</t>
  </si>
  <si>
    <t>96734</t>
  </si>
  <si>
    <t>96735</t>
  </si>
  <si>
    <t>96798</t>
  </si>
  <si>
    <t>96799</t>
  </si>
  <si>
    <t>96800</t>
  </si>
  <si>
    <t>96801</t>
  </si>
  <si>
    <t>97327</t>
  </si>
  <si>
    <t>97328</t>
  </si>
  <si>
    <t>97329</t>
  </si>
  <si>
    <t>97330</t>
  </si>
  <si>
    <t>97331</t>
  </si>
  <si>
    <t>97332</t>
  </si>
  <si>
    <t>97333</t>
  </si>
  <si>
    <t>97334</t>
  </si>
  <si>
    <t>97335</t>
  </si>
  <si>
    <t>97336</t>
  </si>
  <si>
    <t>97337</t>
  </si>
  <si>
    <t>97338</t>
  </si>
  <si>
    <t>97339</t>
  </si>
  <si>
    <t>97340</t>
  </si>
  <si>
    <t>97347</t>
  </si>
  <si>
    <t>97348</t>
  </si>
  <si>
    <t>97349</t>
  </si>
  <si>
    <t>97350</t>
  </si>
  <si>
    <t>97351</t>
  </si>
  <si>
    <t>97352</t>
  </si>
  <si>
    <t>97353</t>
  </si>
  <si>
    <t>97354</t>
  </si>
  <si>
    <t>97355</t>
  </si>
  <si>
    <t>97356</t>
  </si>
  <si>
    <t>97357</t>
  </si>
  <si>
    <t>97358</t>
  </si>
  <si>
    <t>97498</t>
  </si>
  <si>
    <t>97535</t>
  </si>
  <si>
    <t>97536</t>
  </si>
  <si>
    <t>100788</t>
  </si>
  <si>
    <t>100791</t>
  </si>
  <si>
    <t>100792</t>
  </si>
  <si>
    <t>100793</t>
  </si>
  <si>
    <t>100794</t>
  </si>
  <si>
    <t>100799</t>
  </si>
  <si>
    <t>100800</t>
  </si>
  <si>
    <t>100801</t>
  </si>
  <si>
    <t>100802</t>
  </si>
  <si>
    <t>100803</t>
  </si>
  <si>
    <t>100804</t>
  </si>
  <si>
    <t>100805</t>
  </si>
  <si>
    <t>100806</t>
  </si>
  <si>
    <t>100807</t>
  </si>
  <si>
    <t>100808</t>
  </si>
  <si>
    <t>100809</t>
  </si>
  <si>
    <t>100810</t>
  </si>
  <si>
    <t>101918</t>
  </si>
  <si>
    <t>101919</t>
  </si>
  <si>
    <t>101920</t>
  </si>
  <si>
    <t>101921</t>
  </si>
  <si>
    <t>101922</t>
  </si>
  <si>
    <t>101923</t>
  </si>
  <si>
    <t>101924</t>
  </si>
  <si>
    <t>101925</t>
  </si>
  <si>
    <t>101926</t>
  </si>
  <si>
    <t>101927</t>
  </si>
  <si>
    <t>101928</t>
  </si>
  <si>
    <t>101929</t>
  </si>
  <si>
    <t>101930</t>
  </si>
  <si>
    <t>101931</t>
  </si>
  <si>
    <t>101932</t>
  </si>
  <si>
    <t>101933</t>
  </si>
  <si>
    <t>101934</t>
  </si>
  <si>
    <t>101935</t>
  </si>
  <si>
    <t>103802</t>
  </si>
  <si>
    <t>103803</t>
  </si>
  <si>
    <t>103804</t>
  </si>
  <si>
    <t>103835</t>
  </si>
  <si>
    <t>103836</t>
  </si>
  <si>
    <t>103837</t>
  </si>
  <si>
    <t>103868</t>
  </si>
  <si>
    <t>103869</t>
  </si>
  <si>
    <t>103870</t>
  </si>
  <si>
    <t>103871</t>
  </si>
  <si>
    <t>103872</t>
  </si>
  <si>
    <t>103873</t>
  </si>
  <si>
    <t>103978</t>
  </si>
  <si>
    <t>103979</t>
  </si>
  <si>
    <t>104021</t>
  </si>
  <si>
    <t>104166</t>
  </si>
  <si>
    <t>104194</t>
  </si>
  <si>
    <t>104195</t>
  </si>
  <si>
    <t>104315</t>
  </si>
  <si>
    <t>104316</t>
  </si>
  <si>
    <t>89358</t>
  </si>
  <si>
    <t>89359</t>
  </si>
  <si>
    <t>89360</t>
  </si>
  <si>
    <t>89361</t>
  </si>
  <si>
    <t>89362</t>
  </si>
  <si>
    <t>89363</t>
  </si>
  <si>
    <t>89364</t>
  </si>
  <si>
    <t>89365</t>
  </si>
  <si>
    <t>89366</t>
  </si>
  <si>
    <t>89367</t>
  </si>
  <si>
    <t>89368</t>
  </si>
  <si>
    <t>89369</t>
  </si>
  <si>
    <t>89370</t>
  </si>
  <si>
    <t>89371</t>
  </si>
  <si>
    <t>89372</t>
  </si>
  <si>
    <t>89373</t>
  </si>
  <si>
    <t>89374</t>
  </si>
  <si>
    <t>89375</t>
  </si>
  <si>
    <t>89376</t>
  </si>
  <si>
    <t>89377</t>
  </si>
  <si>
    <t>89378</t>
  </si>
  <si>
    <t>89379</t>
  </si>
  <si>
    <t>89380</t>
  </si>
  <si>
    <t>89381</t>
  </si>
  <si>
    <t>89382</t>
  </si>
  <si>
    <t>89383</t>
  </si>
  <si>
    <t>89384</t>
  </si>
  <si>
    <t>89385</t>
  </si>
  <si>
    <t>89386</t>
  </si>
  <si>
    <t>89387</t>
  </si>
  <si>
    <t>89389</t>
  </si>
  <si>
    <t>89390</t>
  </si>
  <si>
    <t>89391</t>
  </si>
  <si>
    <t>89392</t>
  </si>
  <si>
    <t>89393</t>
  </si>
  <si>
    <t>89394</t>
  </si>
  <si>
    <t>89395</t>
  </si>
  <si>
    <t>89396</t>
  </si>
  <si>
    <t>89397</t>
  </si>
  <si>
    <t>89398</t>
  </si>
  <si>
    <t>89399</t>
  </si>
  <si>
    <t>89400</t>
  </si>
  <si>
    <t>89404</t>
  </si>
  <si>
    <t>89405</t>
  </si>
  <si>
    <t>89406</t>
  </si>
  <si>
    <t>89407</t>
  </si>
  <si>
    <t>89408</t>
  </si>
  <si>
    <t>89409</t>
  </si>
  <si>
    <t>89410</t>
  </si>
  <si>
    <t>89411</t>
  </si>
  <si>
    <t>89412</t>
  </si>
  <si>
    <t>89413</t>
  </si>
  <si>
    <t>89414</t>
  </si>
  <si>
    <t>89415</t>
  </si>
  <si>
    <t>89416</t>
  </si>
  <si>
    <t>89417</t>
  </si>
  <si>
    <t>89418</t>
  </si>
  <si>
    <t>89419</t>
  </si>
  <si>
    <t>89421</t>
  </si>
  <si>
    <t>89423</t>
  </si>
  <si>
    <t>89424</t>
  </si>
  <si>
    <t>89425</t>
  </si>
  <si>
    <t>89426</t>
  </si>
  <si>
    <t>89427</t>
  </si>
  <si>
    <t>89428</t>
  </si>
  <si>
    <t>89429</t>
  </si>
  <si>
    <t>89430</t>
  </si>
  <si>
    <t>89431</t>
  </si>
  <si>
    <t>89432</t>
  </si>
  <si>
    <t>89433</t>
  </si>
  <si>
    <t>89434</t>
  </si>
  <si>
    <t>89435</t>
  </si>
  <si>
    <t>89436</t>
  </si>
  <si>
    <t>89437</t>
  </si>
  <si>
    <t>89438</t>
  </si>
  <si>
    <t>89439</t>
  </si>
  <si>
    <t>89440</t>
  </si>
  <si>
    <t>89442</t>
  </si>
  <si>
    <t>89443</t>
  </si>
  <si>
    <t>89444</t>
  </si>
  <si>
    <t>89445</t>
  </si>
  <si>
    <t>89481</t>
  </si>
  <si>
    <t>89485</t>
  </si>
  <si>
    <t>89489</t>
  </si>
  <si>
    <t>89490</t>
  </si>
  <si>
    <t>89492</t>
  </si>
  <si>
    <t>89493</t>
  </si>
  <si>
    <t>89494</t>
  </si>
  <si>
    <t>89496</t>
  </si>
  <si>
    <t>89497</t>
  </si>
  <si>
    <t>89498</t>
  </si>
  <si>
    <t>89499</t>
  </si>
  <si>
    <t>89500</t>
  </si>
  <si>
    <t>89501</t>
  </si>
  <si>
    <t>89502</t>
  </si>
  <si>
    <t>89503</t>
  </si>
  <si>
    <t>89504</t>
  </si>
  <si>
    <t>89505</t>
  </si>
  <si>
    <t>89506</t>
  </si>
  <si>
    <t>89507</t>
  </si>
  <si>
    <t>89510</t>
  </si>
  <si>
    <t>89513</t>
  </si>
  <si>
    <t>89514</t>
  </si>
  <si>
    <t>89515</t>
  </si>
  <si>
    <t>89516</t>
  </si>
  <si>
    <t>89517</t>
  </si>
  <si>
    <t>89518</t>
  </si>
  <si>
    <t>89519</t>
  </si>
  <si>
    <t>89520</t>
  </si>
  <si>
    <t>89521</t>
  </si>
  <si>
    <t>89522</t>
  </si>
  <si>
    <t>89523</t>
  </si>
  <si>
    <t>89524</t>
  </si>
  <si>
    <t>89525</t>
  </si>
  <si>
    <t>89526</t>
  </si>
  <si>
    <t>89527</t>
  </si>
  <si>
    <t>89528</t>
  </si>
  <si>
    <t>89529</t>
  </si>
  <si>
    <t>89530</t>
  </si>
  <si>
    <t>89531</t>
  </si>
  <si>
    <t>89532</t>
  </si>
  <si>
    <t>89535</t>
  </si>
  <si>
    <t>89536</t>
  </si>
  <si>
    <t>89540</t>
  </si>
  <si>
    <t>89541</t>
  </si>
  <si>
    <t>89542</t>
  </si>
  <si>
    <t>89544</t>
  </si>
  <si>
    <t>89545</t>
  </si>
  <si>
    <t>89546</t>
  </si>
  <si>
    <t>89547</t>
  </si>
  <si>
    <t>89548</t>
  </si>
  <si>
    <t>89549</t>
  </si>
  <si>
    <t>89550</t>
  </si>
  <si>
    <t>89551</t>
  </si>
  <si>
    <t>89552</t>
  </si>
  <si>
    <t>89553</t>
  </si>
  <si>
    <t>89554</t>
  </si>
  <si>
    <t>89555</t>
  </si>
  <si>
    <t>89556</t>
  </si>
  <si>
    <t>89557</t>
  </si>
  <si>
    <t>89558</t>
  </si>
  <si>
    <t>89559</t>
  </si>
  <si>
    <t>89560</t>
  </si>
  <si>
    <t>89561</t>
  </si>
  <si>
    <t>89562</t>
  </si>
  <si>
    <t>89563</t>
  </si>
  <si>
    <t>89564</t>
  </si>
  <si>
    <t>89565</t>
  </si>
  <si>
    <t>89566</t>
  </si>
  <si>
    <t>89567</t>
  </si>
  <si>
    <t>89568</t>
  </si>
  <si>
    <t>89569</t>
  </si>
  <si>
    <t>89570</t>
  </si>
  <si>
    <t>89571</t>
  </si>
  <si>
    <t>89572</t>
  </si>
  <si>
    <t>89573</t>
  </si>
  <si>
    <t>89574</t>
  </si>
  <si>
    <t>89575</t>
  </si>
  <si>
    <t>89577</t>
  </si>
  <si>
    <t>89579</t>
  </si>
  <si>
    <t>89581</t>
  </si>
  <si>
    <t>89582</t>
  </si>
  <si>
    <t>89583</t>
  </si>
  <si>
    <t>89584</t>
  </si>
  <si>
    <t>89585</t>
  </si>
  <si>
    <t>89587</t>
  </si>
  <si>
    <t>89590</t>
  </si>
  <si>
    <t>89591</t>
  </si>
  <si>
    <t>89592</t>
  </si>
  <si>
    <t>89593</t>
  </si>
  <si>
    <t>89594</t>
  </si>
  <si>
    <t>89595</t>
  </si>
  <si>
    <t>89596</t>
  </si>
  <si>
    <t>89597</t>
  </si>
  <si>
    <t>89598</t>
  </si>
  <si>
    <t>89599</t>
  </si>
  <si>
    <t>89600</t>
  </si>
  <si>
    <t>89605</t>
  </si>
  <si>
    <t>89609</t>
  </si>
  <si>
    <t>89610</t>
  </si>
  <si>
    <t>89611</t>
  </si>
  <si>
    <t>89612</t>
  </si>
  <si>
    <t>89613</t>
  </si>
  <si>
    <t>89614</t>
  </si>
  <si>
    <t>89615</t>
  </si>
  <si>
    <t>89616</t>
  </si>
  <si>
    <t>89617</t>
  </si>
  <si>
    <t>89620</t>
  </si>
  <si>
    <t>89622</t>
  </si>
  <si>
    <t>89623</t>
  </si>
  <si>
    <t>89624</t>
  </si>
  <si>
    <t>89625</t>
  </si>
  <si>
    <t>89626</t>
  </si>
  <si>
    <t>89627</t>
  </si>
  <si>
    <t>89628</t>
  </si>
  <si>
    <t>89629</t>
  </si>
  <si>
    <t>89630</t>
  </si>
  <si>
    <t>89631</t>
  </si>
  <si>
    <t>89632</t>
  </si>
  <si>
    <t>89637</t>
  </si>
  <si>
    <t>89638</t>
  </si>
  <si>
    <t>89639</t>
  </si>
  <si>
    <t>89640</t>
  </si>
  <si>
    <t>89641</t>
  </si>
  <si>
    <t>89642</t>
  </si>
  <si>
    <t>89643</t>
  </si>
  <si>
    <t>89644</t>
  </si>
  <si>
    <t>89645</t>
  </si>
  <si>
    <t>89646</t>
  </si>
  <si>
    <t>89647</t>
  </si>
  <si>
    <t>89648</t>
  </si>
  <si>
    <t>89649</t>
  </si>
  <si>
    <t>89650</t>
  </si>
  <si>
    <t>89651</t>
  </si>
  <si>
    <t>89652</t>
  </si>
  <si>
    <t>89653</t>
  </si>
  <si>
    <t>89654</t>
  </si>
  <si>
    <t>89655</t>
  </si>
  <si>
    <t>89656</t>
  </si>
  <si>
    <t>89657</t>
  </si>
  <si>
    <t>89658</t>
  </si>
  <si>
    <t>89659</t>
  </si>
  <si>
    <t>89660</t>
  </si>
  <si>
    <t>89661</t>
  </si>
  <si>
    <t>89662</t>
  </si>
  <si>
    <t>89663</t>
  </si>
  <si>
    <t>89664</t>
  </si>
  <si>
    <t>89666</t>
  </si>
  <si>
    <t>89667</t>
  </si>
  <si>
    <t>89668</t>
  </si>
  <si>
    <t>89669</t>
  </si>
  <si>
    <t>89670</t>
  </si>
  <si>
    <t>89671</t>
  </si>
  <si>
    <t>89672</t>
  </si>
  <si>
    <t>89673</t>
  </si>
  <si>
    <t>89674</t>
  </si>
  <si>
    <t>89675</t>
  </si>
  <si>
    <t>89676</t>
  </si>
  <si>
    <t>89677</t>
  </si>
  <si>
    <t>89678</t>
  </si>
  <si>
    <t>89679</t>
  </si>
  <si>
    <t>89680</t>
  </si>
  <si>
    <t>89681</t>
  </si>
  <si>
    <t>89682</t>
  </si>
  <si>
    <t>89683</t>
  </si>
  <si>
    <t>89684</t>
  </si>
  <si>
    <t>89685</t>
  </si>
  <si>
    <t>89686</t>
  </si>
  <si>
    <t>89687</t>
  </si>
  <si>
    <t>89689</t>
  </si>
  <si>
    <t>89690</t>
  </si>
  <si>
    <t>89691</t>
  </si>
  <si>
    <t>89692</t>
  </si>
  <si>
    <t>89693</t>
  </si>
  <si>
    <t>89694</t>
  </si>
  <si>
    <t>89695</t>
  </si>
  <si>
    <t>89696</t>
  </si>
  <si>
    <t>89697</t>
  </si>
  <si>
    <t>89698</t>
  </si>
  <si>
    <t>89699</t>
  </si>
  <si>
    <t>89700</t>
  </si>
  <si>
    <t>89701</t>
  </si>
  <si>
    <t>89702</t>
  </si>
  <si>
    <t>89703</t>
  </si>
  <si>
    <t>89704</t>
  </si>
  <si>
    <t>89705</t>
  </si>
  <si>
    <t>89706</t>
  </si>
  <si>
    <t>89718</t>
  </si>
  <si>
    <t>89719</t>
  </si>
  <si>
    <t>89720</t>
  </si>
  <si>
    <t>89721</t>
  </si>
  <si>
    <t>89723</t>
  </si>
  <si>
    <t>89724</t>
  </si>
  <si>
    <t>89725</t>
  </si>
  <si>
    <t>89726</t>
  </si>
  <si>
    <t>89727</t>
  </si>
  <si>
    <t>89728</t>
  </si>
  <si>
    <t>89729</t>
  </si>
  <si>
    <t>89730</t>
  </si>
  <si>
    <t>89731</t>
  </si>
  <si>
    <t>89732</t>
  </si>
  <si>
    <t>89733</t>
  </si>
  <si>
    <t>89734</t>
  </si>
  <si>
    <t>89735</t>
  </si>
  <si>
    <t>89736</t>
  </si>
  <si>
    <t>89737</t>
  </si>
  <si>
    <t>89738</t>
  </si>
  <si>
    <t>89739</t>
  </si>
  <si>
    <t>89740</t>
  </si>
  <si>
    <t>89741</t>
  </si>
  <si>
    <t>89742</t>
  </si>
  <si>
    <t>89743</t>
  </si>
  <si>
    <t>89744</t>
  </si>
  <si>
    <t>89746</t>
  </si>
  <si>
    <t>89747</t>
  </si>
  <si>
    <t>89748</t>
  </si>
  <si>
    <t>89749</t>
  </si>
  <si>
    <t>89750</t>
  </si>
  <si>
    <t>89752</t>
  </si>
  <si>
    <t>89753</t>
  </si>
  <si>
    <t>89754</t>
  </si>
  <si>
    <t>89755</t>
  </si>
  <si>
    <t>89756</t>
  </si>
  <si>
    <t>89757</t>
  </si>
  <si>
    <t>89758</t>
  </si>
  <si>
    <t>89759</t>
  </si>
  <si>
    <t>89760</t>
  </si>
  <si>
    <t>89761</t>
  </si>
  <si>
    <t>89762</t>
  </si>
  <si>
    <t>89763</t>
  </si>
  <si>
    <t>89764</t>
  </si>
  <si>
    <t>89765</t>
  </si>
  <si>
    <t>89767</t>
  </si>
  <si>
    <t>89768</t>
  </si>
  <si>
    <t>89769</t>
  </si>
  <si>
    <t>89772</t>
  </si>
  <si>
    <t>89774</t>
  </si>
  <si>
    <t>89776</t>
  </si>
  <si>
    <t>89777</t>
  </si>
  <si>
    <t>89778</t>
  </si>
  <si>
    <t>89779</t>
  </si>
  <si>
    <t>89780</t>
  </si>
  <si>
    <t>89781</t>
  </si>
  <si>
    <t>89782</t>
  </si>
  <si>
    <t>89783</t>
  </si>
  <si>
    <t>89784</t>
  </si>
  <si>
    <t>89785</t>
  </si>
  <si>
    <t>89786</t>
  </si>
  <si>
    <t>89787</t>
  </si>
  <si>
    <t>89788</t>
  </si>
  <si>
    <t>89789</t>
  </si>
  <si>
    <t>89790</t>
  </si>
  <si>
    <t>89791</t>
  </si>
  <si>
    <t>89792</t>
  </si>
  <si>
    <t>89793</t>
  </si>
  <si>
    <t>89794</t>
  </si>
  <si>
    <t>89795</t>
  </si>
  <si>
    <t>89796</t>
  </si>
  <si>
    <t>89797</t>
  </si>
  <si>
    <t>89801</t>
  </si>
  <si>
    <t>89802</t>
  </si>
  <si>
    <t>89803</t>
  </si>
  <si>
    <t>89804</t>
  </si>
  <si>
    <t>89805</t>
  </si>
  <si>
    <t>89806</t>
  </si>
  <si>
    <t>89807</t>
  </si>
  <si>
    <t>89808</t>
  </si>
  <si>
    <t>89809</t>
  </si>
  <si>
    <t>89810</t>
  </si>
  <si>
    <t>89811</t>
  </si>
  <si>
    <t>89812</t>
  </si>
  <si>
    <t>89813</t>
  </si>
  <si>
    <t>89814</t>
  </si>
  <si>
    <t>89815</t>
  </si>
  <si>
    <t>89816</t>
  </si>
  <si>
    <t>89817</t>
  </si>
  <si>
    <t>89818</t>
  </si>
  <si>
    <t>89819</t>
  </si>
  <si>
    <t>89821</t>
  </si>
  <si>
    <t>89822</t>
  </si>
  <si>
    <t>89823</t>
  </si>
  <si>
    <t>89824</t>
  </si>
  <si>
    <t>89825</t>
  </si>
  <si>
    <t>89826</t>
  </si>
  <si>
    <t>89827</t>
  </si>
  <si>
    <t>89828</t>
  </si>
  <si>
    <t>89829</t>
  </si>
  <si>
    <t>89830</t>
  </si>
  <si>
    <t>89831</t>
  </si>
  <si>
    <t>89832</t>
  </si>
  <si>
    <t>89833</t>
  </si>
  <si>
    <t>89834</t>
  </si>
  <si>
    <t>89835</t>
  </si>
  <si>
    <t>89836</t>
  </si>
  <si>
    <t>89837</t>
  </si>
  <si>
    <t>89838</t>
  </si>
  <si>
    <t>89839</t>
  </si>
  <si>
    <t>89840</t>
  </si>
  <si>
    <t>89841</t>
  </si>
  <si>
    <t>89842</t>
  </si>
  <si>
    <t>89844</t>
  </si>
  <si>
    <t>89845</t>
  </si>
  <si>
    <t>89846</t>
  </si>
  <si>
    <t>89847</t>
  </si>
  <si>
    <t>89850</t>
  </si>
  <si>
    <t>89851</t>
  </si>
  <si>
    <t>89852</t>
  </si>
  <si>
    <t>89853</t>
  </si>
  <si>
    <t>89854</t>
  </si>
  <si>
    <t>89855</t>
  </si>
  <si>
    <t>89856</t>
  </si>
  <si>
    <t>89857</t>
  </si>
  <si>
    <t>89860</t>
  </si>
  <si>
    <t>89861</t>
  </si>
  <si>
    <t>89866</t>
  </si>
  <si>
    <t>89867</t>
  </si>
  <si>
    <t>89868</t>
  </si>
  <si>
    <t>89869</t>
  </si>
  <si>
    <t>89979</t>
  </si>
  <si>
    <t>89981</t>
  </si>
  <si>
    <t>90373</t>
  </si>
  <si>
    <t>90374</t>
  </si>
  <si>
    <t>92287</t>
  </si>
  <si>
    <t>92288</t>
  </si>
  <si>
    <t>92289</t>
  </si>
  <si>
    <t>92290</t>
  </si>
  <si>
    <t>92291</t>
  </si>
  <si>
    <t>92292</t>
  </si>
  <si>
    <t>92293</t>
  </si>
  <si>
    <t>92294</t>
  </si>
  <si>
    <t>92295</t>
  </si>
  <si>
    <t>92296</t>
  </si>
  <si>
    <t>92297</t>
  </si>
  <si>
    <t>92298</t>
  </si>
  <si>
    <t>92299</t>
  </si>
  <si>
    <t>92300</t>
  </si>
  <si>
    <t>92301</t>
  </si>
  <si>
    <t>92302</t>
  </si>
  <si>
    <t>92303</t>
  </si>
  <si>
    <t>92304</t>
  </si>
  <si>
    <t>92311</t>
  </si>
  <si>
    <t>92312</t>
  </si>
  <si>
    <t>92313</t>
  </si>
  <si>
    <t>92314</t>
  </si>
  <si>
    <t>92315</t>
  </si>
  <si>
    <t>92316</t>
  </si>
  <si>
    <t>92317</t>
  </si>
  <si>
    <t>92318</t>
  </si>
  <si>
    <t>92319</t>
  </si>
  <si>
    <t>92326</t>
  </si>
  <si>
    <t>92327</t>
  </si>
  <si>
    <t>92328</t>
  </si>
  <si>
    <t>92329</t>
  </si>
  <si>
    <t>92330</t>
  </si>
  <si>
    <t>92331</t>
  </si>
  <si>
    <t>92332</t>
  </si>
  <si>
    <t>92333</t>
  </si>
  <si>
    <t>92334</t>
  </si>
  <si>
    <t>92344</t>
  </si>
  <si>
    <t>92345</t>
  </si>
  <si>
    <t>92346</t>
  </si>
  <si>
    <t>92347</t>
  </si>
  <si>
    <t>92348</t>
  </si>
  <si>
    <t>92349</t>
  </si>
  <si>
    <t>92350</t>
  </si>
  <si>
    <t>92351</t>
  </si>
  <si>
    <t>92352</t>
  </si>
  <si>
    <t>92353</t>
  </si>
  <si>
    <t>92354</t>
  </si>
  <si>
    <t>92355</t>
  </si>
  <si>
    <t>92356</t>
  </si>
  <si>
    <t>92357</t>
  </si>
  <si>
    <t>92358</t>
  </si>
  <si>
    <t>92369</t>
  </si>
  <si>
    <t>92370</t>
  </si>
  <si>
    <t>92371</t>
  </si>
  <si>
    <t>92372</t>
  </si>
  <si>
    <t>92373</t>
  </si>
  <si>
    <t>92374</t>
  </si>
  <si>
    <t>92375</t>
  </si>
  <si>
    <t>92376</t>
  </si>
  <si>
    <t>92377</t>
  </si>
  <si>
    <t>92378</t>
  </si>
  <si>
    <t>92379</t>
  </si>
  <si>
    <t>92380</t>
  </si>
  <si>
    <t>92381</t>
  </si>
  <si>
    <t>92382</t>
  </si>
  <si>
    <t>92383</t>
  </si>
  <si>
    <t>92384</t>
  </si>
  <si>
    <t>92385</t>
  </si>
  <si>
    <t>92386</t>
  </si>
  <si>
    <t>92387</t>
  </si>
  <si>
    <t>92388</t>
  </si>
  <si>
    <t>92389</t>
  </si>
  <si>
    <t>92390</t>
  </si>
  <si>
    <t>92635</t>
  </si>
  <si>
    <t>92636</t>
  </si>
  <si>
    <t>92637</t>
  </si>
  <si>
    <t>92638</t>
  </si>
  <si>
    <t>92639</t>
  </si>
  <si>
    <t>92640</t>
  </si>
  <si>
    <t>92642</t>
  </si>
  <si>
    <t>92644</t>
  </si>
  <si>
    <t>92657</t>
  </si>
  <si>
    <t>92658</t>
  </si>
  <si>
    <t>92659</t>
  </si>
  <si>
    <t>92660</t>
  </si>
  <si>
    <t>92661</t>
  </si>
  <si>
    <t>92662</t>
  </si>
  <si>
    <t>92663</t>
  </si>
  <si>
    <t>92664</t>
  </si>
  <si>
    <t>92665</t>
  </si>
  <si>
    <t>92666</t>
  </si>
  <si>
    <t>92667</t>
  </si>
  <si>
    <t>92668</t>
  </si>
  <si>
    <t>92669</t>
  </si>
  <si>
    <t>92670</t>
  </si>
  <si>
    <t>92671</t>
  </si>
  <si>
    <t>92672</t>
  </si>
  <si>
    <t>92673</t>
  </si>
  <si>
    <t>92674</t>
  </si>
  <si>
    <t>92675</t>
  </si>
  <si>
    <t>92676</t>
  </si>
  <si>
    <t>92677</t>
  </si>
  <si>
    <t>92678</t>
  </si>
  <si>
    <t>92679</t>
  </si>
  <si>
    <t>92680</t>
  </si>
  <si>
    <t>92681</t>
  </si>
  <si>
    <t>92682</t>
  </si>
  <si>
    <t>92683</t>
  </si>
  <si>
    <t>92684</t>
  </si>
  <si>
    <t>92685</t>
  </si>
  <si>
    <t>92686</t>
  </si>
  <si>
    <t>92692</t>
  </si>
  <si>
    <t>92693</t>
  </si>
  <si>
    <t>92694</t>
  </si>
  <si>
    <t>92695</t>
  </si>
  <si>
    <t>92696</t>
  </si>
  <si>
    <t>92697</t>
  </si>
  <si>
    <t>92698</t>
  </si>
  <si>
    <t>92699</t>
  </si>
  <si>
    <t>92700</t>
  </si>
  <si>
    <t>92701</t>
  </si>
  <si>
    <t>92702</t>
  </si>
  <si>
    <t>92703</t>
  </si>
  <si>
    <t>92704</t>
  </si>
  <si>
    <t>92705</t>
  </si>
  <si>
    <t>92706</t>
  </si>
  <si>
    <t>92889</t>
  </si>
  <si>
    <t>92890</t>
  </si>
  <si>
    <t>92891</t>
  </si>
  <si>
    <t>92892</t>
  </si>
  <si>
    <t>92893</t>
  </si>
  <si>
    <t>92894</t>
  </si>
  <si>
    <t>92895</t>
  </si>
  <si>
    <t>92896</t>
  </si>
  <si>
    <t>92897</t>
  </si>
  <si>
    <t>92898</t>
  </si>
  <si>
    <t>92899</t>
  </si>
  <si>
    <t>92900</t>
  </si>
  <si>
    <t>92901</t>
  </si>
  <si>
    <t>92902</t>
  </si>
  <si>
    <t>92903</t>
  </si>
  <si>
    <t>92904</t>
  </si>
  <si>
    <t>92905</t>
  </si>
  <si>
    <t>92906</t>
  </si>
  <si>
    <t>92907</t>
  </si>
  <si>
    <t>92908</t>
  </si>
  <si>
    <t>92909</t>
  </si>
  <si>
    <t>92910</t>
  </si>
  <si>
    <t>92911</t>
  </si>
  <si>
    <t>92912</t>
  </si>
  <si>
    <t>92913</t>
  </si>
  <si>
    <t>92914</t>
  </si>
  <si>
    <t>92918</t>
  </si>
  <si>
    <t>92920</t>
  </si>
  <si>
    <t>92925</t>
  </si>
  <si>
    <t>92926</t>
  </si>
  <si>
    <t>92927</t>
  </si>
  <si>
    <t>92928</t>
  </si>
  <si>
    <t>92929</t>
  </si>
  <si>
    <t>92930</t>
  </si>
  <si>
    <t>92931</t>
  </si>
  <si>
    <t>92932</t>
  </si>
  <si>
    <t>92933</t>
  </si>
  <si>
    <t>92934</t>
  </si>
  <si>
    <t>92935</t>
  </si>
  <si>
    <t>92936</t>
  </si>
  <si>
    <t>92937</t>
  </si>
  <si>
    <t>92938</t>
  </si>
  <si>
    <t>92939</t>
  </si>
  <si>
    <t>92940</t>
  </si>
  <si>
    <t>92941</t>
  </si>
  <si>
    <t>92942</t>
  </si>
  <si>
    <t>92943</t>
  </si>
  <si>
    <t>92944</t>
  </si>
  <si>
    <t>92945</t>
  </si>
  <si>
    <t>92946</t>
  </si>
  <si>
    <t>92947</t>
  </si>
  <si>
    <t>92948</t>
  </si>
  <si>
    <t>92949</t>
  </si>
  <si>
    <t>92950</t>
  </si>
  <si>
    <t>92951</t>
  </si>
  <si>
    <t>92952</t>
  </si>
  <si>
    <t>92953</t>
  </si>
  <si>
    <t>93050</t>
  </si>
  <si>
    <t>93052</t>
  </si>
  <si>
    <t>93054</t>
  </si>
  <si>
    <t>93055</t>
  </si>
  <si>
    <t>93056</t>
  </si>
  <si>
    <t>93057</t>
  </si>
  <si>
    <t>93058</t>
  </si>
  <si>
    <t>93059</t>
  </si>
  <si>
    <t>93060</t>
  </si>
  <si>
    <t>93061</t>
  </si>
  <si>
    <t>93062</t>
  </si>
  <si>
    <t>93063</t>
  </si>
  <si>
    <t>93064</t>
  </si>
  <si>
    <t>93065</t>
  </si>
  <si>
    <t>93066</t>
  </si>
  <si>
    <t>93067</t>
  </si>
  <si>
    <t>93068</t>
  </si>
  <si>
    <t>93069</t>
  </si>
  <si>
    <t>93070</t>
  </si>
  <si>
    <t>93071</t>
  </si>
  <si>
    <t>93072</t>
  </si>
  <si>
    <t>93074</t>
  </si>
  <si>
    <t>93075</t>
  </si>
  <si>
    <t>93076</t>
  </si>
  <si>
    <t>93077</t>
  </si>
  <si>
    <t>93078</t>
  </si>
  <si>
    <t>93079</t>
  </si>
  <si>
    <t>93080</t>
  </si>
  <si>
    <t>93081</t>
  </si>
  <si>
    <t>93082</t>
  </si>
  <si>
    <t>93083</t>
  </si>
  <si>
    <t>93084</t>
  </si>
  <si>
    <t>93085</t>
  </si>
  <si>
    <t>93086</t>
  </si>
  <si>
    <t>93087</t>
  </si>
  <si>
    <t>93088</t>
  </si>
  <si>
    <t>93089</t>
  </si>
  <si>
    <t>93090</t>
  </si>
  <si>
    <t>93091</t>
  </si>
  <si>
    <t>93092</t>
  </si>
  <si>
    <t>93093</t>
  </si>
  <si>
    <t>93094</t>
  </si>
  <si>
    <t>93097</t>
  </si>
  <si>
    <t>93098</t>
  </si>
  <si>
    <t>93099</t>
  </si>
  <si>
    <t>93100</t>
  </si>
  <si>
    <t>93101</t>
  </si>
  <si>
    <t>93102</t>
  </si>
  <si>
    <t>93103</t>
  </si>
  <si>
    <t>93104</t>
  </si>
  <si>
    <t>93105</t>
  </si>
  <si>
    <t>93106</t>
  </si>
  <si>
    <t>93107</t>
  </si>
  <si>
    <t>93108</t>
  </si>
  <si>
    <t>93109</t>
  </si>
  <si>
    <t>93110</t>
  </si>
  <si>
    <t>93111</t>
  </si>
  <si>
    <t>93112</t>
  </si>
  <si>
    <t>93113</t>
  </si>
  <si>
    <t>93114</t>
  </si>
  <si>
    <t>93115</t>
  </si>
  <si>
    <t>93116</t>
  </si>
  <si>
    <t>93117</t>
  </si>
  <si>
    <t>93118</t>
  </si>
  <si>
    <t>93119</t>
  </si>
  <si>
    <t>93120</t>
  </si>
  <si>
    <t>93121</t>
  </si>
  <si>
    <t>93122</t>
  </si>
  <si>
    <t>93123</t>
  </si>
  <si>
    <t>93124</t>
  </si>
  <si>
    <t>93125</t>
  </si>
  <si>
    <t>93126</t>
  </si>
  <si>
    <t>93133</t>
  </si>
  <si>
    <t>94465</t>
  </si>
  <si>
    <t>94466</t>
  </si>
  <si>
    <t>94467</t>
  </si>
  <si>
    <t>94468</t>
  </si>
  <si>
    <t>94469</t>
  </si>
  <si>
    <t>94470</t>
  </si>
  <si>
    <t>94471</t>
  </si>
  <si>
    <t>94472</t>
  </si>
  <si>
    <t>94473</t>
  </si>
  <si>
    <t>94474</t>
  </si>
  <si>
    <t>94475</t>
  </si>
  <si>
    <t>94476</t>
  </si>
  <si>
    <t>94477</t>
  </si>
  <si>
    <t>94478</t>
  </si>
  <si>
    <t>94479</t>
  </si>
  <si>
    <t>94606</t>
  </si>
  <si>
    <t>94608</t>
  </si>
  <si>
    <t>94610</t>
  </si>
  <si>
    <t>94612</t>
  </si>
  <si>
    <t>94614</t>
  </si>
  <si>
    <t>94615</t>
  </si>
  <si>
    <t>94616</t>
  </si>
  <si>
    <t>94617</t>
  </si>
  <si>
    <t>94618</t>
  </si>
  <si>
    <t>94620</t>
  </si>
  <si>
    <t>94622</t>
  </si>
  <si>
    <t>94623</t>
  </si>
  <si>
    <t>94624</t>
  </si>
  <si>
    <t>94625</t>
  </si>
  <si>
    <t>94656</t>
  </si>
  <si>
    <t>94657</t>
  </si>
  <si>
    <t>94658</t>
  </si>
  <si>
    <t>94659</t>
  </si>
  <si>
    <t>94660</t>
  </si>
  <si>
    <t>94661</t>
  </si>
  <si>
    <t>94662</t>
  </si>
  <si>
    <t>94663</t>
  </si>
  <si>
    <t>94664</t>
  </si>
  <si>
    <t>94665</t>
  </si>
  <si>
    <t>94666</t>
  </si>
  <si>
    <t>94667</t>
  </si>
  <si>
    <t>94668</t>
  </si>
  <si>
    <t>94669</t>
  </si>
  <si>
    <t>94670</t>
  </si>
  <si>
    <t>94671</t>
  </si>
  <si>
    <t>94672</t>
  </si>
  <si>
    <t>94673</t>
  </si>
  <si>
    <t>94674</t>
  </si>
  <si>
    <t>94675</t>
  </si>
  <si>
    <t>94676</t>
  </si>
  <si>
    <t>94677</t>
  </si>
  <si>
    <t>94678</t>
  </si>
  <si>
    <t>94679</t>
  </si>
  <si>
    <t>94680</t>
  </si>
  <si>
    <t>94681</t>
  </si>
  <si>
    <t>94682</t>
  </si>
  <si>
    <t>94683</t>
  </si>
  <si>
    <t>94684</t>
  </si>
  <si>
    <t>94685</t>
  </si>
  <si>
    <t>94686</t>
  </si>
  <si>
    <t>94687</t>
  </si>
  <si>
    <t>94688</t>
  </si>
  <si>
    <t>94689</t>
  </si>
  <si>
    <t>94690</t>
  </si>
  <si>
    <t>94691</t>
  </si>
  <si>
    <t>94692</t>
  </si>
  <si>
    <t>94693</t>
  </si>
  <si>
    <t>94694</t>
  </si>
  <si>
    <t>94695</t>
  </si>
  <si>
    <t>94696</t>
  </si>
  <si>
    <t>94697</t>
  </si>
  <si>
    <t>94698</t>
  </si>
  <si>
    <t>94699</t>
  </si>
  <si>
    <t>94700</t>
  </si>
  <si>
    <t>94701</t>
  </si>
  <si>
    <t>94702</t>
  </si>
  <si>
    <t>94703</t>
  </si>
  <si>
    <t>94704</t>
  </si>
  <si>
    <t>94705</t>
  </si>
  <si>
    <t>94706</t>
  </si>
  <si>
    <t>94707</t>
  </si>
  <si>
    <t>94713</t>
  </si>
  <si>
    <t>94714</t>
  </si>
  <si>
    <t>94715</t>
  </si>
  <si>
    <t>94724</t>
  </si>
  <si>
    <t>94725</t>
  </si>
  <si>
    <t>94726</t>
  </si>
  <si>
    <t>94727</t>
  </si>
  <si>
    <t>94728</t>
  </si>
  <si>
    <t>94729</t>
  </si>
  <si>
    <t>94730</t>
  </si>
  <si>
    <t>94731</t>
  </si>
  <si>
    <t>94732</t>
  </si>
  <si>
    <t>94733</t>
  </si>
  <si>
    <t>94734</t>
  </si>
  <si>
    <t>94736</t>
  </si>
  <si>
    <t>94737</t>
  </si>
  <si>
    <t>94738</t>
  </si>
  <si>
    <t>94739</t>
  </si>
  <si>
    <t>94740</t>
  </si>
  <si>
    <t>94741</t>
  </si>
  <si>
    <t>94742</t>
  </si>
  <si>
    <t>94743</t>
  </si>
  <si>
    <t>94744</t>
  </si>
  <si>
    <t>94746</t>
  </si>
  <si>
    <t>94748</t>
  </si>
  <si>
    <t>94750</t>
  </si>
  <si>
    <t>94752</t>
  </si>
  <si>
    <t>94754</t>
  </si>
  <si>
    <t>94756</t>
  </si>
  <si>
    <t>94757</t>
  </si>
  <si>
    <t>94758</t>
  </si>
  <si>
    <t>94759</t>
  </si>
  <si>
    <t>94760</t>
  </si>
  <si>
    <t>94761</t>
  </si>
  <si>
    <t>94762</t>
  </si>
  <si>
    <t>94763</t>
  </si>
  <si>
    <t>94764</t>
  </si>
  <si>
    <t>94765</t>
  </si>
  <si>
    <t>94766</t>
  </si>
  <si>
    <t>94767</t>
  </si>
  <si>
    <t>94768</t>
  </si>
  <si>
    <t>94769</t>
  </si>
  <si>
    <t>94783</t>
  </si>
  <si>
    <t>94863</t>
  </si>
  <si>
    <t>95237</t>
  </si>
  <si>
    <t>95693</t>
  </si>
  <si>
    <t>95694</t>
  </si>
  <si>
    <t>95695</t>
  </si>
  <si>
    <t>95696</t>
  </si>
  <si>
    <t>96637</t>
  </si>
  <si>
    <t>96638</t>
  </si>
  <si>
    <t>96639</t>
  </si>
  <si>
    <t>96640</t>
  </si>
  <si>
    <t>96641</t>
  </si>
  <si>
    <t>96642</t>
  </si>
  <si>
    <t>96643</t>
  </si>
  <si>
    <t>96650</t>
  </si>
  <si>
    <t>96651</t>
  </si>
  <si>
    <t>96652</t>
  </si>
  <si>
    <t>96653</t>
  </si>
  <si>
    <t>96654</t>
  </si>
  <si>
    <t>96655</t>
  </si>
  <si>
    <t>96656</t>
  </si>
  <si>
    <t>96657</t>
  </si>
  <si>
    <t>96658</t>
  </si>
  <si>
    <t>96659</t>
  </si>
  <si>
    <t>96660</t>
  </si>
  <si>
    <t>96661</t>
  </si>
  <si>
    <t>96662</t>
  </si>
  <si>
    <t>96663</t>
  </si>
  <si>
    <t>96664</t>
  </si>
  <si>
    <t>96665</t>
  </si>
  <si>
    <t>96666</t>
  </si>
  <si>
    <t>96667</t>
  </si>
  <si>
    <t>96684</t>
  </si>
  <si>
    <t>96685</t>
  </si>
  <si>
    <t>96686</t>
  </si>
  <si>
    <t>96687</t>
  </si>
  <si>
    <t>96688</t>
  </si>
  <si>
    <t>96689</t>
  </si>
  <si>
    <t>96690</t>
  </si>
  <si>
    <t>96691</t>
  </si>
  <si>
    <t>96692</t>
  </si>
  <si>
    <t>96693</t>
  </si>
  <si>
    <t>96694</t>
  </si>
  <si>
    <t>96695</t>
  </si>
  <si>
    <t>96696</t>
  </si>
  <si>
    <t>96697</t>
  </si>
  <si>
    <t>96698</t>
  </si>
  <si>
    <t>96699</t>
  </si>
  <si>
    <t>96700</t>
  </si>
  <si>
    <t>96701</t>
  </si>
  <si>
    <t>96702</t>
  </si>
  <si>
    <t>96703</t>
  </si>
  <si>
    <t>96704</t>
  </si>
  <si>
    <t>96705</t>
  </si>
  <si>
    <t>96706</t>
  </si>
  <si>
    <t>96707</t>
  </si>
  <si>
    <t>96708</t>
  </si>
  <si>
    <t>96709</t>
  </si>
  <si>
    <t>96710</t>
  </si>
  <si>
    <t>96711</t>
  </si>
  <si>
    <t>96712</t>
  </si>
  <si>
    <t>96713</t>
  </si>
  <si>
    <t>96714</t>
  </si>
  <si>
    <t>96715</t>
  </si>
  <si>
    <t>96716</t>
  </si>
  <si>
    <t>96717</t>
  </si>
  <si>
    <t>96736</t>
  </si>
  <si>
    <t>96737</t>
  </si>
  <si>
    <t>96738</t>
  </si>
  <si>
    <t>96739</t>
  </si>
  <si>
    <t>96740</t>
  </si>
  <si>
    <t>96741</t>
  </si>
  <si>
    <t>96742</t>
  </si>
  <si>
    <t>96743</t>
  </si>
  <si>
    <t>96744</t>
  </si>
  <si>
    <t>96745</t>
  </si>
  <si>
    <t>96746</t>
  </si>
  <si>
    <t>96747</t>
  </si>
  <si>
    <t>96748</t>
  </si>
  <si>
    <t>96749</t>
  </si>
  <si>
    <t>96750</t>
  </si>
  <si>
    <t>96751</t>
  </si>
  <si>
    <t>96752</t>
  </si>
  <si>
    <t>96753</t>
  </si>
  <si>
    <t>96754</t>
  </si>
  <si>
    <t>96755</t>
  </si>
  <si>
    <t>96758</t>
  </si>
  <si>
    <t>96759</t>
  </si>
  <si>
    <t>96760</t>
  </si>
  <si>
    <t>96761</t>
  </si>
  <si>
    <t>96762</t>
  </si>
  <si>
    <t>96763</t>
  </si>
  <si>
    <t>96764</t>
  </si>
  <si>
    <t>96802</t>
  </si>
  <si>
    <t>96803</t>
  </si>
  <si>
    <t>96804</t>
  </si>
  <si>
    <t>96805</t>
  </si>
  <si>
    <t>96806</t>
  </si>
  <si>
    <t>96807</t>
  </si>
  <si>
    <t>96808</t>
  </si>
  <si>
    <t>96809</t>
  </si>
  <si>
    <t>96810</t>
  </si>
  <si>
    <t>96811</t>
  </si>
  <si>
    <t>96812</t>
  </si>
  <si>
    <t>96813</t>
  </si>
  <si>
    <t>96814</t>
  </si>
  <si>
    <t>96815</t>
  </si>
  <si>
    <t>96816</t>
  </si>
  <si>
    <t>96817</t>
  </si>
  <si>
    <t>96818</t>
  </si>
  <si>
    <t>96819</t>
  </si>
  <si>
    <t>96820</t>
  </si>
  <si>
    <t>96821</t>
  </si>
  <si>
    <t>96822</t>
  </si>
  <si>
    <t>96823</t>
  </si>
  <si>
    <t>96824</t>
  </si>
  <si>
    <t>96826</t>
  </si>
  <si>
    <t>96827</t>
  </si>
  <si>
    <t>96828</t>
  </si>
  <si>
    <t>96829</t>
  </si>
  <si>
    <t>96830</t>
  </si>
  <si>
    <t>96832</t>
  </si>
  <si>
    <t>96833</t>
  </si>
  <si>
    <t>96834</t>
  </si>
  <si>
    <t>96836</t>
  </si>
  <si>
    <t>96837</t>
  </si>
  <si>
    <t>96838</t>
  </si>
  <si>
    <t>96839</t>
  </si>
  <si>
    <t>96840</t>
  </si>
  <si>
    <t>96841</t>
  </si>
  <si>
    <t>96842</t>
  </si>
  <si>
    <t>96843</t>
  </si>
  <si>
    <t>96844</t>
  </si>
  <si>
    <t>96845</t>
  </si>
  <si>
    <t>96846</t>
  </si>
  <si>
    <t>96847</t>
  </si>
  <si>
    <t>96848</t>
  </si>
  <si>
    <t>96849</t>
  </si>
  <si>
    <t>96850</t>
  </si>
  <si>
    <t>96852</t>
  </si>
  <si>
    <t>96853</t>
  </si>
  <si>
    <t>96854</t>
  </si>
  <si>
    <t>96855</t>
  </si>
  <si>
    <t>96856</t>
  </si>
  <si>
    <t>96860</t>
  </si>
  <si>
    <t>96861</t>
  </si>
  <si>
    <t>96862</t>
  </si>
  <si>
    <t>96863</t>
  </si>
  <si>
    <t>96864</t>
  </si>
  <si>
    <t>96865</t>
  </si>
  <si>
    <t>96866</t>
  </si>
  <si>
    <t>96868</t>
  </si>
  <si>
    <t>96869</t>
  </si>
  <si>
    <t>96870</t>
  </si>
  <si>
    <t>96871</t>
  </si>
  <si>
    <t>96872</t>
  </si>
  <si>
    <t>96873</t>
  </si>
  <si>
    <t>96874</t>
  </si>
  <si>
    <t>96875</t>
  </si>
  <si>
    <t>96876</t>
  </si>
  <si>
    <t>96878</t>
  </si>
  <si>
    <t>96879</t>
  </si>
  <si>
    <t>96881</t>
  </si>
  <si>
    <t>97430</t>
  </si>
  <si>
    <t>97431</t>
  </si>
  <si>
    <t>97432</t>
  </si>
  <si>
    <t>97433</t>
  </si>
  <si>
    <t>97434</t>
  </si>
  <si>
    <t>97435</t>
  </si>
  <si>
    <t>97436</t>
  </si>
  <si>
    <t>97437</t>
  </si>
  <si>
    <t>97438</t>
  </si>
  <si>
    <t>97439</t>
  </si>
  <si>
    <t>97440</t>
  </si>
  <si>
    <t>97442</t>
  </si>
  <si>
    <t>97443</t>
  </si>
  <si>
    <t>97444</t>
  </si>
  <si>
    <t>97446</t>
  </si>
  <si>
    <t>97447</t>
  </si>
  <si>
    <t>97449</t>
  </si>
  <si>
    <t>97450</t>
  </si>
  <si>
    <t>97452</t>
  </si>
  <si>
    <t>97453</t>
  </si>
  <si>
    <t>97454</t>
  </si>
  <si>
    <t>97455</t>
  </si>
  <si>
    <t>97456</t>
  </si>
  <si>
    <t>97457</t>
  </si>
  <si>
    <t>97458</t>
  </si>
  <si>
    <t>97459</t>
  </si>
  <si>
    <t>97460</t>
  </si>
  <si>
    <t>97461</t>
  </si>
  <si>
    <t>97462</t>
  </si>
  <si>
    <t>97464</t>
  </si>
  <si>
    <t>97465</t>
  </si>
  <si>
    <t>97467</t>
  </si>
  <si>
    <t>97468</t>
  </si>
  <si>
    <t>97470</t>
  </si>
  <si>
    <t>97471</t>
  </si>
  <si>
    <t>97474</t>
  </si>
  <si>
    <t>97475</t>
  </si>
  <si>
    <t>97477</t>
  </si>
  <si>
    <t>97478</t>
  </si>
  <si>
    <t>97479</t>
  </si>
  <si>
    <t>97480</t>
  </si>
  <si>
    <t>97481</t>
  </si>
  <si>
    <t>97482</t>
  </si>
  <si>
    <t>97483</t>
  </si>
  <si>
    <t>97484</t>
  </si>
  <si>
    <t>97485</t>
  </si>
  <si>
    <t>97486</t>
  </si>
  <si>
    <t>97487</t>
  </si>
  <si>
    <t>97488</t>
  </si>
  <si>
    <t>97489</t>
  </si>
  <si>
    <t>97490</t>
  </si>
  <si>
    <t>97491</t>
  </si>
  <si>
    <t>97492</t>
  </si>
  <si>
    <t>97493</t>
  </si>
  <si>
    <t>97494</t>
  </si>
  <si>
    <t>97495</t>
  </si>
  <si>
    <t>97496</t>
  </si>
  <si>
    <t>97499</t>
  </si>
  <si>
    <t>97500</t>
  </si>
  <si>
    <t>97502</t>
  </si>
  <si>
    <t>97503</t>
  </si>
  <si>
    <t>97505</t>
  </si>
  <si>
    <t>97506</t>
  </si>
  <si>
    <t>97508</t>
  </si>
  <si>
    <t>97509</t>
  </si>
  <si>
    <t>97511</t>
  </si>
  <si>
    <t>97512</t>
  </si>
  <si>
    <t>97514</t>
  </si>
  <si>
    <t>97515</t>
  </si>
  <si>
    <t>97517</t>
  </si>
  <si>
    <t>97518</t>
  </si>
  <si>
    <t>97519</t>
  </si>
  <si>
    <t>97520</t>
  </si>
  <si>
    <t>97521</t>
  </si>
  <si>
    <t>97522</t>
  </si>
  <si>
    <t>97523</t>
  </si>
  <si>
    <t>97524</t>
  </si>
  <si>
    <t>97525</t>
  </si>
  <si>
    <t>97526</t>
  </si>
  <si>
    <t>97527</t>
  </si>
  <si>
    <t>97528</t>
  </si>
  <si>
    <t>97529</t>
  </si>
  <si>
    <t>97530</t>
  </si>
  <si>
    <t>97531</t>
  </si>
  <si>
    <t>97532</t>
  </si>
  <si>
    <t>97533</t>
  </si>
  <si>
    <t>97534</t>
  </si>
  <si>
    <t>97537</t>
  </si>
  <si>
    <t>97540</t>
  </si>
  <si>
    <t>97541</t>
  </si>
  <si>
    <t>97543</t>
  </si>
  <si>
    <t>97544</t>
  </si>
  <si>
    <t>97546</t>
  </si>
  <si>
    <t>97547</t>
  </si>
  <si>
    <t>97548</t>
  </si>
  <si>
    <t>97549</t>
  </si>
  <si>
    <t>97550</t>
  </si>
  <si>
    <t>97551</t>
  </si>
  <si>
    <t>97552</t>
  </si>
  <si>
    <t>97553</t>
  </si>
  <si>
    <t>97554</t>
  </si>
  <si>
    <t>98602</t>
  </si>
  <si>
    <t>103805</t>
  </si>
  <si>
    <t>103806</t>
  </si>
  <si>
    <t>103807</t>
  </si>
  <si>
    <t>103808</t>
  </si>
  <si>
    <t>103809</t>
  </si>
  <si>
    <t>103810</t>
  </si>
  <si>
    <t>103811</t>
  </si>
  <si>
    <t>103812</t>
  </si>
  <si>
    <t>103813</t>
  </si>
  <si>
    <t>103814</t>
  </si>
  <si>
    <t>103815</t>
  </si>
  <si>
    <t>103816</t>
  </si>
  <si>
    <t>103817</t>
  </si>
  <si>
    <t>103818</t>
  </si>
  <si>
    <t>103819</t>
  </si>
  <si>
    <t>103820</t>
  </si>
  <si>
    <t>103821</t>
  </si>
  <si>
    <t>103822</t>
  </si>
  <si>
    <t>103823</t>
  </si>
  <si>
    <t>103824</t>
  </si>
  <si>
    <t>103825</t>
  </si>
  <si>
    <t>103826</t>
  </si>
  <si>
    <t>103827</t>
  </si>
  <si>
    <t>103828</t>
  </si>
  <si>
    <t>103829</t>
  </si>
  <si>
    <t>103830</t>
  </si>
  <si>
    <t>103831</t>
  </si>
  <si>
    <t>103832</t>
  </si>
  <si>
    <t>103833</t>
  </si>
  <si>
    <t>103834</t>
  </si>
  <si>
    <t>103838</t>
  </si>
  <si>
    <t>103839</t>
  </si>
  <si>
    <t>103840</t>
  </si>
  <si>
    <t>103841</t>
  </si>
  <si>
    <t>103842</t>
  </si>
  <si>
    <t>103843</t>
  </si>
  <si>
    <t>103844</t>
  </si>
  <si>
    <t>103845</t>
  </si>
  <si>
    <t>103846</t>
  </si>
  <si>
    <t>103847</t>
  </si>
  <si>
    <t>103848</t>
  </si>
  <si>
    <t>103849</t>
  </si>
  <si>
    <t>103850</t>
  </si>
  <si>
    <t>103851</t>
  </si>
  <si>
    <t>103852</t>
  </si>
  <si>
    <t>103853</t>
  </si>
  <si>
    <t>103854</t>
  </si>
  <si>
    <t>103855</t>
  </si>
  <si>
    <t>103856</t>
  </si>
  <si>
    <t>103857</t>
  </si>
  <si>
    <t>103858</t>
  </si>
  <si>
    <t>103859</t>
  </si>
  <si>
    <t>103860</t>
  </si>
  <si>
    <t>103861</t>
  </si>
  <si>
    <t>103862</t>
  </si>
  <si>
    <t>103863</t>
  </si>
  <si>
    <t>103864</t>
  </si>
  <si>
    <t>103865</t>
  </si>
  <si>
    <t>103866</t>
  </si>
  <si>
    <t>103867</t>
  </si>
  <si>
    <t>103874</t>
  </si>
  <si>
    <t>103875</t>
  </si>
  <si>
    <t>103876</t>
  </si>
  <si>
    <t>103877</t>
  </si>
  <si>
    <t>103878</t>
  </si>
  <si>
    <t>103879</t>
  </si>
  <si>
    <t>103880</t>
  </si>
  <si>
    <t>103881</t>
  </si>
  <si>
    <t>103882</t>
  </si>
  <si>
    <t>103883</t>
  </si>
  <si>
    <t>103884</t>
  </si>
  <si>
    <t>103885</t>
  </si>
  <si>
    <t>103886</t>
  </si>
  <si>
    <t>103887</t>
  </si>
  <si>
    <t>103888</t>
  </si>
  <si>
    <t>103889</t>
  </si>
  <si>
    <t>103890</t>
  </si>
  <si>
    <t>103891</t>
  </si>
  <si>
    <t>103892</t>
  </si>
  <si>
    <t>103893</t>
  </si>
  <si>
    <t>103894</t>
  </si>
  <si>
    <t>103895</t>
  </si>
  <si>
    <t>103896</t>
  </si>
  <si>
    <t>103897</t>
  </si>
  <si>
    <t>103898</t>
  </si>
  <si>
    <t>103899</t>
  </si>
  <si>
    <t>103900</t>
  </si>
  <si>
    <t>103901</t>
  </si>
  <si>
    <t>103902</t>
  </si>
  <si>
    <t>103903</t>
  </si>
  <si>
    <t>103947</t>
  </si>
  <si>
    <t>103948</t>
  </si>
  <si>
    <t>103949</t>
  </si>
  <si>
    <t>103950</t>
  </si>
  <si>
    <t>103951</t>
  </si>
  <si>
    <t>103952</t>
  </si>
  <si>
    <t>103953</t>
  </si>
  <si>
    <t>103954</t>
  </si>
  <si>
    <t>103955</t>
  </si>
  <si>
    <t>103956</t>
  </si>
  <si>
    <t>103957</t>
  </si>
  <si>
    <t>103958</t>
  </si>
  <si>
    <t>103959</t>
  </si>
  <si>
    <t>103962</t>
  </si>
  <si>
    <t>103964</t>
  </si>
  <si>
    <t>103966</t>
  </si>
  <si>
    <t>103967</t>
  </si>
  <si>
    <t>103968</t>
  </si>
  <si>
    <t>103969</t>
  </si>
  <si>
    <t>103971</t>
  </si>
  <si>
    <t>103972</t>
  </si>
  <si>
    <t>103974</t>
  </si>
  <si>
    <t>103975</t>
  </si>
  <si>
    <t>103976</t>
  </si>
  <si>
    <t>103980</t>
  </si>
  <si>
    <t>103981</t>
  </si>
  <si>
    <t>103982</t>
  </si>
  <si>
    <t>103983</t>
  </si>
  <si>
    <t>103984</t>
  </si>
  <si>
    <t>103985</t>
  </si>
  <si>
    <t>103986</t>
  </si>
  <si>
    <t>103987</t>
  </si>
  <si>
    <t>103988</t>
  </si>
  <si>
    <t>103990</t>
  </si>
  <si>
    <t>103991</t>
  </si>
  <si>
    <t>103992</t>
  </si>
  <si>
    <t>103993</t>
  </si>
  <si>
    <t>103994</t>
  </si>
  <si>
    <t>103995</t>
  </si>
  <si>
    <t>103996</t>
  </si>
  <si>
    <t>103997</t>
  </si>
  <si>
    <t>103998</t>
  </si>
  <si>
    <t>103999</t>
  </si>
  <si>
    <t>104000</t>
  </si>
  <si>
    <t>104001</t>
  </si>
  <si>
    <t>104002</t>
  </si>
  <si>
    <t>104003</t>
  </si>
  <si>
    <t>104004</t>
  </si>
  <si>
    <t>104005</t>
  </si>
  <si>
    <t>104006</t>
  </si>
  <si>
    <t>104007</t>
  </si>
  <si>
    <t>104008</t>
  </si>
  <si>
    <t>104009</t>
  </si>
  <si>
    <t>104011</t>
  </si>
  <si>
    <t>104012</t>
  </si>
  <si>
    <t>104014</t>
  </si>
  <si>
    <t>104015</t>
  </si>
  <si>
    <t>104016</t>
  </si>
  <si>
    <t>104017</t>
  </si>
  <si>
    <t>104018</t>
  </si>
  <si>
    <t>104019</t>
  </si>
  <si>
    <t>104020</t>
  </si>
  <si>
    <t>104022</t>
  </si>
  <si>
    <t>104023</t>
  </si>
  <si>
    <t>104024</t>
  </si>
  <si>
    <t>104025</t>
  </si>
  <si>
    <t>104026</t>
  </si>
  <si>
    <t>104027</t>
  </si>
  <si>
    <t>104028</t>
  </si>
  <si>
    <t>104029</t>
  </si>
  <si>
    <t>104030</t>
  </si>
  <si>
    <t>104159</t>
  </si>
  <si>
    <t>104167</t>
  </si>
  <si>
    <t>104168</t>
  </si>
  <si>
    <t>104169</t>
  </si>
  <si>
    <t>104170</t>
  </si>
  <si>
    <t>104171</t>
  </si>
  <si>
    <t>104172</t>
  </si>
  <si>
    <t>104173</t>
  </si>
  <si>
    <t>104174</t>
  </si>
  <si>
    <t>104175</t>
  </si>
  <si>
    <t>104176</t>
  </si>
  <si>
    <t>104177</t>
  </si>
  <si>
    <t>104178</t>
  </si>
  <si>
    <t>104179</t>
  </si>
  <si>
    <t>104191</t>
  </si>
  <si>
    <t>104192</t>
  </si>
  <si>
    <t>104193</t>
  </si>
  <si>
    <t>104196</t>
  </si>
  <si>
    <t>104197</t>
  </si>
  <si>
    <t>104198</t>
  </si>
  <si>
    <t>104199</t>
  </si>
  <si>
    <t>104200</t>
  </si>
  <si>
    <t>104201</t>
  </si>
  <si>
    <t>104202</t>
  </si>
  <si>
    <t>104317</t>
  </si>
  <si>
    <t>104318</t>
  </si>
  <si>
    <t>104319</t>
  </si>
  <si>
    <t>104320</t>
  </si>
  <si>
    <t>104321</t>
  </si>
  <si>
    <t>104322</t>
  </si>
  <si>
    <t>104323</t>
  </si>
  <si>
    <t>104324</t>
  </si>
  <si>
    <t>104341</t>
  </si>
  <si>
    <t>104343</t>
  </si>
  <si>
    <t>104344</t>
  </si>
  <si>
    <t>104345</t>
  </si>
  <si>
    <t>104346</t>
  </si>
  <si>
    <t>104347</t>
  </si>
  <si>
    <t>104348</t>
  </si>
  <si>
    <t>104350</t>
  </si>
  <si>
    <t>104351</t>
  </si>
  <si>
    <t>104352</t>
  </si>
  <si>
    <t>104353</t>
  </si>
  <si>
    <t>104354</t>
  </si>
  <si>
    <t>104355</t>
  </si>
  <si>
    <t>104356</t>
  </si>
  <si>
    <t>104357</t>
  </si>
  <si>
    <t>104576</t>
  </si>
  <si>
    <t>104577</t>
  </si>
  <si>
    <t>104578</t>
  </si>
  <si>
    <t>104579</t>
  </si>
  <si>
    <t>104581</t>
  </si>
  <si>
    <t>104582</t>
  </si>
  <si>
    <t>104583</t>
  </si>
  <si>
    <t>104584</t>
  </si>
  <si>
    <t>97895</t>
  </si>
  <si>
    <t>97896</t>
  </si>
  <si>
    <t>97897</t>
  </si>
  <si>
    <t>97898</t>
  </si>
  <si>
    <t>97900</t>
  </si>
  <si>
    <t>97901</t>
  </si>
  <si>
    <t>97902</t>
  </si>
  <si>
    <t>97903</t>
  </si>
  <si>
    <t>97904</t>
  </si>
  <si>
    <t>97905</t>
  </si>
  <si>
    <t>97906</t>
  </si>
  <si>
    <t>97907</t>
  </si>
  <si>
    <t>97908</t>
  </si>
  <si>
    <t>98102</t>
  </si>
  <si>
    <t>98104</t>
  </si>
  <si>
    <t>98105</t>
  </si>
  <si>
    <t>98106</t>
  </si>
  <si>
    <t>98107</t>
  </si>
  <si>
    <t>98108</t>
  </si>
  <si>
    <t>99250</t>
  </si>
  <si>
    <t>99251</t>
  </si>
  <si>
    <t>99253</t>
  </si>
  <si>
    <t>99255</t>
  </si>
  <si>
    <t>99257</t>
  </si>
  <si>
    <t>99258</t>
  </si>
  <si>
    <t>99260</t>
  </si>
  <si>
    <t>99262</t>
  </si>
  <si>
    <t>99264</t>
  </si>
  <si>
    <t>102587</t>
  </si>
  <si>
    <t>102588</t>
  </si>
  <si>
    <t>102589</t>
  </si>
  <si>
    <t>102590</t>
  </si>
  <si>
    <t>102591</t>
  </si>
  <si>
    <t>102592</t>
  </si>
  <si>
    <t>102593</t>
  </si>
  <si>
    <t>102594</t>
  </si>
  <si>
    <t>102595</t>
  </si>
  <si>
    <t>102596</t>
  </si>
  <si>
    <t>102597</t>
  </si>
  <si>
    <t>102598</t>
  </si>
  <si>
    <t>102599</t>
  </si>
  <si>
    <t>102600</t>
  </si>
  <si>
    <t>102601</t>
  </si>
  <si>
    <t>102602</t>
  </si>
  <si>
    <t>102603</t>
  </si>
  <si>
    <t>102604</t>
  </si>
  <si>
    <t>102605</t>
  </si>
  <si>
    <t>102606</t>
  </si>
  <si>
    <t>102607</t>
  </si>
  <si>
    <t>102608</t>
  </si>
  <si>
    <t>102609</t>
  </si>
  <si>
    <t>102610</t>
  </si>
  <si>
    <t>102611</t>
  </si>
  <si>
    <t>102612</t>
  </si>
  <si>
    <t>102613</t>
  </si>
  <si>
    <t>102614</t>
  </si>
  <si>
    <t>102615</t>
  </si>
  <si>
    <t>102616</t>
  </si>
  <si>
    <t>102617</t>
  </si>
  <si>
    <t>102618</t>
  </si>
  <si>
    <t>102619</t>
  </si>
  <si>
    <t>102620</t>
  </si>
  <si>
    <t>102621</t>
  </si>
  <si>
    <t>102622</t>
  </si>
  <si>
    <t>102623</t>
  </si>
  <si>
    <t>89482</t>
  </si>
  <si>
    <t>89491</t>
  </si>
  <si>
    <t>89495</t>
  </si>
  <si>
    <t>89707</t>
  </si>
  <si>
    <t>89708</t>
  </si>
  <si>
    <t>89709</t>
  </si>
  <si>
    <t>89710</t>
  </si>
  <si>
    <t>104326</t>
  </si>
  <si>
    <t>104327</t>
  </si>
  <si>
    <t>104328</t>
  </si>
  <si>
    <t>104329</t>
  </si>
  <si>
    <t>86872</t>
  </si>
  <si>
    <t>86874</t>
  </si>
  <si>
    <t>86875</t>
  </si>
  <si>
    <t>86876</t>
  </si>
  <si>
    <t>86877</t>
  </si>
  <si>
    <t>86878</t>
  </si>
  <si>
    <t>86879</t>
  </si>
  <si>
    <t>86880</t>
  </si>
  <si>
    <t>86881</t>
  </si>
  <si>
    <t>86882</t>
  </si>
  <si>
    <t>86883</t>
  </si>
  <si>
    <t>86884</t>
  </si>
  <si>
    <t>86885</t>
  </si>
  <si>
    <t>86886</t>
  </si>
  <si>
    <t>86887</t>
  </si>
  <si>
    <t>86888</t>
  </si>
  <si>
    <t>86889</t>
  </si>
  <si>
    <t>86893</t>
  </si>
  <si>
    <t>86894</t>
  </si>
  <si>
    <t>86895</t>
  </si>
  <si>
    <t>86899</t>
  </si>
  <si>
    <t>86900</t>
  </si>
  <si>
    <t>86901</t>
  </si>
  <si>
    <t>86902</t>
  </si>
  <si>
    <t>86903</t>
  </si>
  <si>
    <t>86904</t>
  </si>
  <si>
    <t>86905</t>
  </si>
  <si>
    <t>86906</t>
  </si>
  <si>
    <t>86908</t>
  </si>
  <si>
    <t>86909</t>
  </si>
  <si>
    <t>86910</t>
  </si>
  <si>
    <t>86911</t>
  </si>
  <si>
    <t>86913</t>
  </si>
  <si>
    <t>86914</t>
  </si>
  <si>
    <t>86915</t>
  </si>
  <si>
    <t>86916</t>
  </si>
  <si>
    <t>86919</t>
  </si>
  <si>
    <t>86920</t>
  </si>
  <si>
    <t>86921</t>
  </si>
  <si>
    <t>86922</t>
  </si>
  <si>
    <t>86923</t>
  </si>
  <si>
    <t>86924</t>
  </si>
  <si>
    <t>86925</t>
  </si>
  <si>
    <t>86926</t>
  </si>
  <si>
    <t>86927</t>
  </si>
  <si>
    <t>86928</t>
  </si>
  <si>
    <t>86929</t>
  </si>
  <si>
    <t>86930</t>
  </si>
  <si>
    <t>86931</t>
  </si>
  <si>
    <t>86932</t>
  </si>
  <si>
    <t>86933</t>
  </si>
  <si>
    <t>86934</t>
  </si>
  <si>
    <t>86935</t>
  </si>
  <si>
    <t>86936</t>
  </si>
  <si>
    <t>86937</t>
  </si>
  <si>
    <t>86938</t>
  </si>
  <si>
    <t>86939</t>
  </si>
  <si>
    <t>86940</t>
  </si>
  <si>
    <t>86941</t>
  </si>
  <si>
    <t>86942</t>
  </si>
  <si>
    <t>86943</t>
  </si>
  <si>
    <t>86947</t>
  </si>
  <si>
    <t>93396</t>
  </si>
  <si>
    <t>93441</t>
  </si>
  <si>
    <t>93442</t>
  </si>
  <si>
    <t>95469</t>
  </si>
  <si>
    <t>95470</t>
  </si>
  <si>
    <t>95471</t>
  </si>
  <si>
    <t>95472</t>
  </si>
  <si>
    <t>95542</t>
  </si>
  <si>
    <t>95543</t>
  </si>
  <si>
    <t>95544</t>
  </si>
  <si>
    <t>95545</t>
  </si>
  <si>
    <t>95546</t>
  </si>
  <si>
    <t>95547</t>
  </si>
  <si>
    <t>100848</t>
  </si>
  <si>
    <t>100849</t>
  </si>
  <si>
    <t>100851</t>
  </si>
  <si>
    <t>100852</t>
  </si>
  <si>
    <t>100853</t>
  </si>
  <si>
    <t>100854</t>
  </si>
  <si>
    <t>100856</t>
  </si>
  <si>
    <t>100857</t>
  </si>
  <si>
    <t>100858</t>
  </si>
  <si>
    <t>100859</t>
  </si>
  <si>
    <t>100860</t>
  </si>
  <si>
    <t>100861</t>
  </si>
  <si>
    <t>100862</t>
  </si>
  <si>
    <t>100863</t>
  </si>
  <si>
    <t>100864</t>
  </si>
  <si>
    <t>100865</t>
  </si>
  <si>
    <t>100866</t>
  </si>
  <si>
    <t>100867</t>
  </si>
  <si>
    <t>100868</t>
  </si>
  <si>
    <t>100869</t>
  </si>
  <si>
    <t>100870</t>
  </si>
  <si>
    <t>100871</t>
  </si>
  <si>
    <t>100872</t>
  </si>
  <si>
    <t>100873</t>
  </si>
  <si>
    <t>100874</t>
  </si>
  <si>
    <t>100875</t>
  </si>
  <si>
    <t>100878</t>
  </si>
  <si>
    <t>98052</t>
  </si>
  <si>
    <t>98053</t>
  </si>
  <si>
    <t>98054</t>
  </si>
  <si>
    <t>98055</t>
  </si>
  <si>
    <t>98056</t>
  </si>
  <si>
    <t>98057</t>
  </si>
  <si>
    <t>98058</t>
  </si>
  <si>
    <t>98059</t>
  </si>
  <si>
    <t>98060</t>
  </si>
  <si>
    <t>98061</t>
  </si>
  <si>
    <t>98062</t>
  </si>
  <si>
    <t>98063</t>
  </si>
  <si>
    <t>98064</t>
  </si>
  <si>
    <t>98065</t>
  </si>
  <si>
    <t>98066</t>
  </si>
  <si>
    <t>98067</t>
  </si>
  <si>
    <t>98068</t>
  </si>
  <si>
    <t>98069</t>
  </si>
  <si>
    <t>98070</t>
  </si>
  <si>
    <t>98071</t>
  </si>
  <si>
    <t>98072</t>
  </si>
  <si>
    <t>98073</t>
  </si>
  <si>
    <t>98074</t>
  </si>
  <si>
    <t>98075</t>
  </si>
  <si>
    <t>98076</t>
  </si>
  <si>
    <t>98077</t>
  </si>
  <si>
    <t>98078</t>
  </si>
  <si>
    <t>98079</t>
  </si>
  <si>
    <t>98080</t>
  </si>
  <si>
    <t>98081</t>
  </si>
  <si>
    <t>98082</t>
  </si>
  <si>
    <t>98083</t>
  </si>
  <si>
    <t>98084</t>
  </si>
  <si>
    <t>98085</t>
  </si>
  <si>
    <t>98086</t>
  </si>
  <si>
    <t>98087</t>
  </si>
  <si>
    <t>98088</t>
  </si>
  <si>
    <t>98089</t>
  </si>
  <si>
    <t>98090</t>
  </si>
  <si>
    <t>98091</t>
  </si>
  <si>
    <t>98092</t>
  </si>
  <si>
    <t>98093</t>
  </si>
  <si>
    <t>98094</t>
  </si>
  <si>
    <t>98099</t>
  </si>
  <si>
    <t>98100</t>
  </si>
  <si>
    <t>98101</t>
  </si>
  <si>
    <t>98109</t>
  </si>
  <si>
    <t>98110</t>
  </si>
  <si>
    <t>98111</t>
  </si>
  <si>
    <t>98112</t>
  </si>
  <si>
    <t>98114</t>
  </si>
  <si>
    <t>98115</t>
  </si>
  <si>
    <t>89349</t>
  </si>
  <si>
    <t>89351</t>
  </si>
  <si>
    <t>89352</t>
  </si>
  <si>
    <t>89353</t>
  </si>
  <si>
    <t>89354</t>
  </si>
  <si>
    <t>89984</t>
  </si>
  <si>
    <t>89985</t>
  </si>
  <si>
    <t>89986</t>
  </si>
  <si>
    <t>89987</t>
  </si>
  <si>
    <t>90371</t>
  </si>
  <si>
    <t>94489</t>
  </si>
  <si>
    <t>94490</t>
  </si>
  <si>
    <t>94491</t>
  </si>
  <si>
    <t>94492</t>
  </si>
  <si>
    <t>94493</t>
  </si>
  <si>
    <t>94495</t>
  </si>
  <si>
    <t>94496</t>
  </si>
  <si>
    <t>94497</t>
  </si>
  <si>
    <t>94498</t>
  </si>
  <si>
    <t>94499</t>
  </si>
  <si>
    <t>94500</t>
  </si>
  <si>
    <t>94501</t>
  </si>
  <si>
    <t>94792</t>
  </si>
  <si>
    <t>94793</t>
  </si>
  <si>
    <t>94794</t>
  </si>
  <si>
    <t>94795</t>
  </si>
  <si>
    <t>94796</t>
  </si>
  <si>
    <t>94797</t>
  </si>
  <si>
    <t>94798</t>
  </si>
  <si>
    <t>94799</t>
  </si>
  <si>
    <t>94800</t>
  </si>
  <si>
    <t>95248</t>
  </si>
  <si>
    <t>95249</t>
  </si>
  <si>
    <t>95250</t>
  </si>
  <si>
    <t>95251</t>
  </si>
  <si>
    <t>95252</t>
  </si>
  <si>
    <t>95253</t>
  </si>
  <si>
    <t>99619</t>
  </si>
  <si>
    <t>99620</t>
  </si>
  <si>
    <t>99621</t>
  </si>
  <si>
    <t>99622</t>
  </si>
  <si>
    <t>99623</t>
  </si>
  <si>
    <t>99624</t>
  </si>
  <si>
    <t>99625</t>
  </si>
  <si>
    <t>99626</t>
  </si>
  <si>
    <t>99627</t>
  </si>
  <si>
    <t>99628</t>
  </si>
  <si>
    <t>99629</t>
  </si>
  <si>
    <t>99630</t>
  </si>
  <si>
    <t>99631</t>
  </si>
  <si>
    <t>99632</t>
  </si>
  <si>
    <t>99633</t>
  </si>
  <si>
    <t>99634</t>
  </si>
  <si>
    <t>99635</t>
  </si>
  <si>
    <t>103008</t>
  </si>
  <si>
    <t>103009</t>
  </si>
  <si>
    <t>103010</t>
  </si>
  <si>
    <t>103011</t>
  </si>
  <si>
    <t>103012</t>
  </si>
  <si>
    <t>103013</t>
  </si>
  <si>
    <t>103014</t>
  </si>
  <si>
    <t>103015</t>
  </si>
  <si>
    <t>103016</t>
  </si>
  <si>
    <t>103017</t>
  </si>
  <si>
    <t>103018</t>
  </si>
  <si>
    <t>103019</t>
  </si>
  <si>
    <t>103029</t>
  </si>
  <si>
    <t>103036</t>
  </si>
  <si>
    <t>103037</t>
  </si>
  <si>
    <t>103038</t>
  </si>
  <si>
    <t>103039</t>
  </si>
  <si>
    <t>103040</t>
  </si>
  <si>
    <t>103041</t>
  </si>
  <si>
    <t>103042</t>
  </si>
  <si>
    <t>103043</t>
  </si>
  <si>
    <t>103044</t>
  </si>
  <si>
    <t>103045</t>
  </si>
  <si>
    <t>103046</t>
  </si>
  <si>
    <t>103047</t>
  </si>
  <si>
    <t>103048</t>
  </si>
  <si>
    <t>103049</t>
  </si>
  <si>
    <t>103050</t>
  </si>
  <si>
    <t>103051</t>
  </si>
  <si>
    <t>103052</t>
  </si>
  <si>
    <t>95634</t>
  </si>
  <si>
    <t>95635</t>
  </si>
  <si>
    <t>95636</t>
  </si>
  <si>
    <t>95637</t>
  </si>
  <si>
    <t>95638</t>
  </si>
  <si>
    <t>95639</t>
  </si>
  <si>
    <t>95641</t>
  </si>
  <si>
    <t>95642</t>
  </si>
  <si>
    <t>95643</t>
  </si>
  <si>
    <t>95644</t>
  </si>
  <si>
    <t>95645</t>
  </si>
  <si>
    <t>95646</t>
  </si>
  <si>
    <t>95647</t>
  </si>
  <si>
    <t>95648</t>
  </si>
  <si>
    <t>95649</t>
  </si>
  <si>
    <t>95650</t>
  </si>
  <si>
    <t>95651</t>
  </si>
  <si>
    <t>95652</t>
  </si>
  <si>
    <t>95653</t>
  </si>
  <si>
    <t>95654</t>
  </si>
  <si>
    <t>95655</t>
  </si>
  <si>
    <t>95657</t>
  </si>
  <si>
    <t>95658</t>
  </si>
  <si>
    <t>95659</t>
  </si>
  <si>
    <t>95660</t>
  </si>
  <si>
    <t>95661</t>
  </si>
  <si>
    <t>95662</t>
  </si>
  <si>
    <t>95663</t>
  </si>
  <si>
    <t>95664</t>
  </si>
  <si>
    <t>95665</t>
  </si>
  <si>
    <t>95666</t>
  </si>
  <si>
    <t>95667</t>
  </si>
  <si>
    <t>95668</t>
  </si>
  <si>
    <t>95669</t>
  </si>
  <si>
    <t>95670</t>
  </si>
  <si>
    <t>95671</t>
  </si>
  <si>
    <t>95672</t>
  </si>
  <si>
    <t>95673</t>
  </si>
  <si>
    <t>95674</t>
  </si>
  <si>
    <t>95675</t>
  </si>
  <si>
    <t>95676</t>
  </si>
  <si>
    <t>97741</t>
  </si>
  <si>
    <t>104992</t>
  </si>
  <si>
    <t>104997</t>
  </si>
  <si>
    <t>104998</t>
  </si>
  <si>
    <t>105135</t>
  </si>
  <si>
    <t>90436</t>
  </si>
  <si>
    <t>90437</t>
  </si>
  <si>
    <t>90438</t>
  </si>
  <si>
    <t>90439</t>
  </si>
  <si>
    <t>90440</t>
  </si>
  <si>
    <t>90441</t>
  </si>
  <si>
    <t>90443</t>
  </si>
  <si>
    <t>90444</t>
  </si>
  <si>
    <t>90445</t>
  </si>
  <si>
    <t>90446</t>
  </si>
  <si>
    <t>90447</t>
  </si>
  <si>
    <t>90451</t>
  </si>
  <si>
    <t>90452</t>
  </si>
  <si>
    <t>90453</t>
  </si>
  <si>
    <t>90454</t>
  </si>
  <si>
    <t>90455</t>
  </si>
  <si>
    <t>90456</t>
  </si>
  <si>
    <t>90457</t>
  </si>
  <si>
    <t>90458</t>
  </si>
  <si>
    <t>90459</t>
  </si>
  <si>
    <t>90460</t>
  </si>
  <si>
    <t>90461</t>
  </si>
  <si>
    <t>90462</t>
  </si>
  <si>
    <t>90463</t>
  </si>
  <si>
    <t>90466</t>
  </si>
  <si>
    <t>90467</t>
  </si>
  <si>
    <t>90468</t>
  </si>
  <si>
    <t>90469</t>
  </si>
  <si>
    <t>90470</t>
  </si>
  <si>
    <t>91166</t>
  </si>
  <si>
    <t>91167</t>
  </si>
  <si>
    <t>91170</t>
  </si>
  <si>
    <t>91171</t>
  </si>
  <si>
    <t>91172</t>
  </si>
  <si>
    <t>91173</t>
  </si>
  <si>
    <t>91174</t>
  </si>
  <si>
    <t>91175</t>
  </si>
  <si>
    <t>91176</t>
  </si>
  <si>
    <t>91179</t>
  </si>
  <si>
    <t>91180</t>
  </si>
  <si>
    <t>91181</t>
  </si>
  <si>
    <t>91182</t>
  </si>
  <si>
    <t>91185</t>
  </si>
  <si>
    <t>91186</t>
  </si>
  <si>
    <t>91187</t>
  </si>
  <si>
    <t>91188</t>
  </si>
  <si>
    <t>91189</t>
  </si>
  <si>
    <t>91190</t>
  </si>
  <si>
    <t>91191</t>
  </si>
  <si>
    <t>91192</t>
  </si>
  <si>
    <t>91222</t>
  </si>
  <si>
    <t>94480</t>
  </si>
  <si>
    <t>94481</t>
  </si>
  <si>
    <t>94482</t>
  </si>
  <si>
    <t>94483</t>
  </si>
  <si>
    <t>95541</t>
  </si>
  <si>
    <t>96559</t>
  </si>
  <si>
    <t>96560</t>
  </si>
  <si>
    <t>96562</t>
  </si>
  <si>
    <t>96563</t>
  </si>
  <si>
    <t>100128</t>
  </si>
  <si>
    <t>101802</t>
  </si>
  <si>
    <t>101803</t>
  </si>
  <si>
    <t>101804</t>
  </si>
  <si>
    <t>101805</t>
  </si>
  <si>
    <t>102111</t>
  </si>
  <si>
    <t>102112</t>
  </si>
  <si>
    <t>102113</t>
  </si>
  <si>
    <t>102114</t>
  </si>
  <si>
    <t>102115</t>
  </si>
  <si>
    <t>102116</t>
  </si>
  <si>
    <t>102117</t>
  </si>
  <si>
    <t>102118</t>
  </si>
  <si>
    <t>102119</t>
  </si>
  <si>
    <t>102121</t>
  </si>
  <si>
    <t>102122</t>
  </si>
  <si>
    <t>102123</t>
  </si>
  <si>
    <t>102136</t>
  </si>
  <si>
    <t>102137</t>
  </si>
  <si>
    <t>102138</t>
  </si>
  <si>
    <t>103517</t>
  </si>
  <si>
    <t>103519</t>
  </si>
  <si>
    <t>103520</t>
  </si>
  <si>
    <t>103521</t>
  </si>
  <si>
    <t>103522</t>
  </si>
  <si>
    <t>103523</t>
  </si>
  <si>
    <t>104767</t>
  </si>
  <si>
    <t>104769</t>
  </si>
  <si>
    <t>104771</t>
  </si>
  <si>
    <t>104773</t>
  </si>
  <si>
    <t>104775</t>
  </si>
  <si>
    <t>104777</t>
  </si>
  <si>
    <t>104779</t>
  </si>
  <si>
    <t>104781</t>
  </si>
  <si>
    <t>104782</t>
  </si>
  <si>
    <t>104783</t>
  </si>
  <si>
    <t>104784</t>
  </si>
  <si>
    <t>104786</t>
  </si>
  <si>
    <t>104787</t>
  </si>
  <si>
    <t>104788</t>
  </si>
  <si>
    <t>104031</t>
  </si>
  <si>
    <t>104032</t>
  </si>
  <si>
    <t>104033</t>
  </si>
  <si>
    <t>104034</t>
  </si>
  <si>
    <t>104035</t>
  </si>
  <si>
    <t>104036</t>
  </si>
  <si>
    <t>104039</t>
  </si>
  <si>
    <t>104043</t>
  </si>
  <si>
    <t>104044</t>
  </si>
  <si>
    <t>104045</t>
  </si>
  <si>
    <t>104046</t>
  </si>
  <si>
    <t>104047</t>
  </si>
  <si>
    <t>104048</t>
  </si>
  <si>
    <t>104049</t>
  </si>
  <si>
    <t>104050</t>
  </si>
  <si>
    <t>104051</t>
  </si>
  <si>
    <t>104052</t>
  </si>
  <si>
    <t>104053</t>
  </si>
  <si>
    <t>104054</t>
  </si>
  <si>
    <t>104055</t>
  </si>
  <si>
    <t>104056</t>
  </si>
  <si>
    <t>104058</t>
  </si>
  <si>
    <t>104059</t>
  </si>
  <si>
    <t>104060</t>
  </si>
  <si>
    <t>104061</t>
  </si>
  <si>
    <t>104062</t>
  </si>
  <si>
    <t>104063</t>
  </si>
  <si>
    <t>104064</t>
  </si>
  <si>
    <t>104065</t>
  </si>
  <si>
    <t>104072</t>
  </si>
  <si>
    <t>104076</t>
  </si>
  <si>
    <t>104082</t>
  </si>
  <si>
    <t>104083</t>
  </si>
  <si>
    <t>104084</t>
  </si>
  <si>
    <t>104085</t>
  </si>
  <si>
    <t>104086</t>
  </si>
  <si>
    <t>104947</t>
  </si>
  <si>
    <t>104948</t>
  </si>
  <si>
    <t>96520</t>
  </si>
  <si>
    <t>96521</t>
  </si>
  <si>
    <t>96522</t>
  </si>
  <si>
    <t>96523</t>
  </si>
  <si>
    <t>96524</t>
  </si>
  <si>
    <t>96525</t>
  </si>
  <si>
    <t>96526</t>
  </si>
  <si>
    <t>96527</t>
  </si>
  <si>
    <t>96528</t>
  </si>
  <si>
    <t>101114</t>
  </si>
  <si>
    <t>101115</t>
  </si>
  <si>
    <t>101116</t>
  </si>
  <si>
    <t>101117</t>
  </si>
  <si>
    <t>101118</t>
  </si>
  <si>
    <t>101119</t>
  </si>
  <si>
    <t>101120</t>
  </si>
  <si>
    <t>101121</t>
  </si>
  <si>
    <t>101122</t>
  </si>
  <si>
    <t>101123</t>
  </si>
  <si>
    <t>101124</t>
  </si>
  <si>
    <t>101125</t>
  </si>
  <si>
    <t>101126</t>
  </si>
  <si>
    <t>101127</t>
  </si>
  <si>
    <t>101128</t>
  </si>
  <si>
    <t>101129</t>
  </si>
  <si>
    <t>101130</t>
  </si>
  <si>
    <t>101131</t>
  </si>
  <si>
    <t>101132</t>
  </si>
  <si>
    <t>101133</t>
  </si>
  <si>
    <t>101134</t>
  </si>
  <si>
    <t>101135</t>
  </si>
  <si>
    <t>101136</t>
  </si>
  <si>
    <t>101137</t>
  </si>
  <si>
    <t>101138</t>
  </si>
  <si>
    <t>101139</t>
  </si>
  <si>
    <t>101140</t>
  </si>
  <si>
    <t>101141</t>
  </si>
  <si>
    <t>101142</t>
  </si>
  <si>
    <t>101143</t>
  </si>
  <si>
    <t>101144</t>
  </si>
  <si>
    <t>101145</t>
  </si>
  <si>
    <t>101146</t>
  </si>
  <si>
    <t>101147</t>
  </si>
  <si>
    <t>101148</t>
  </si>
  <si>
    <t>101149</t>
  </si>
  <si>
    <t>101150</t>
  </si>
  <si>
    <t>101151</t>
  </si>
  <si>
    <t>101152</t>
  </si>
  <si>
    <t>101153</t>
  </si>
  <si>
    <t>101206</t>
  </si>
  <si>
    <t>101207</t>
  </si>
  <si>
    <t>101208</t>
  </si>
  <si>
    <t>101209</t>
  </si>
  <si>
    <t>101210</t>
  </si>
  <si>
    <t>101211</t>
  </si>
  <si>
    <t>101212</t>
  </si>
  <si>
    <t>101213</t>
  </si>
  <si>
    <t>101214</t>
  </si>
  <si>
    <t>101215</t>
  </si>
  <si>
    <t>101216</t>
  </si>
  <si>
    <t>101217</t>
  </si>
  <si>
    <t>101218</t>
  </si>
  <si>
    <t>101219</t>
  </si>
  <si>
    <t>101220</t>
  </si>
  <si>
    <t>101221</t>
  </si>
  <si>
    <t>101222</t>
  </si>
  <si>
    <t>101223</t>
  </si>
  <si>
    <t>101224</t>
  </si>
  <si>
    <t>101225</t>
  </si>
  <si>
    <t>101226</t>
  </si>
  <si>
    <t>101227</t>
  </si>
  <si>
    <t>101228</t>
  </si>
  <si>
    <t>101229</t>
  </si>
  <si>
    <t>101230</t>
  </si>
  <si>
    <t>101231</t>
  </si>
  <si>
    <t>101232</t>
  </si>
  <si>
    <t>101233</t>
  </si>
  <si>
    <t>101234</t>
  </si>
  <si>
    <t>101235</t>
  </si>
  <si>
    <t>101236</t>
  </si>
  <si>
    <t>101237</t>
  </si>
  <si>
    <t>101238</t>
  </si>
  <si>
    <t>101239</t>
  </si>
  <si>
    <t>101240</t>
  </si>
  <si>
    <t>101241</t>
  </si>
  <si>
    <t>101242</t>
  </si>
  <si>
    <t>101243</t>
  </si>
  <si>
    <t>101244</t>
  </si>
  <si>
    <t>101245</t>
  </si>
  <si>
    <t>101246</t>
  </si>
  <si>
    <t>101247</t>
  </si>
  <si>
    <t>101248</t>
  </si>
  <si>
    <t>101249</t>
  </si>
  <si>
    <t>101250</t>
  </si>
  <si>
    <t>101251</t>
  </si>
  <si>
    <t>101252</t>
  </si>
  <si>
    <t>101253</t>
  </si>
  <si>
    <t>101254</t>
  </si>
  <si>
    <t>101255</t>
  </si>
  <si>
    <t>101256</t>
  </si>
  <si>
    <t>101257</t>
  </si>
  <si>
    <t>101258</t>
  </si>
  <si>
    <t>101259</t>
  </si>
  <si>
    <t>101260</t>
  </si>
  <si>
    <t>101261</t>
  </si>
  <si>
    <t>101262</t>
  </si>
  <si>
    <t>101263</t>
  </si>
  <si>
    <t>101264</t>
  </si>
  <si>
    <t>101265</t>
  </si>
  <si>
    <t>101266</t>
  </si>
  <si>
    <t>101267</t>
  </si>
  <si>
    <t>101268</t>
  </si>
  <si>
    <t>101269</t>
  </si>
  <si>
    <t>101270</t>
  </si>
  <si>
    <t>101271</t>
  </si>
  <si>
    <t>101272</t>
  </si>
  <si>
    <t>101273</t>
  </si>
  <si>
    <t>101274</t>
  </si>
  <si>
    <t>101275</t>
  </si>
  <si>
    <t>101276</t>
  </si>
  <si>
    <t>101277</t>
  </si>
  <si>
    <t>102354</t>
  </si>
  <si>
    <t>102355</t>
  </si>
  <si>
    <t>102360</t>
  </si>
  <si>
    <t>102361</t>
  </si>
  <si>
    <t>90082</t>
  </si>
  <si>
    <t>90084</t>
  </si>
  <si>
    <t>90086</t>
  </si>
  <si>
    <t>90087</t>
  </si>
  <si>
    <t>90090</t>
  </si>
  <si>
    <t>90091</t>
  </si>
  <si>
    <t>90092</t>
  </si>
  <si>
    <t>90094</t>
  </si>
  <si>
    <t>90095</t>
  </si>
  <si>
    <t>90098</t>
  </si>
  <si>
    <t>90099</t>
  </si>
  <si>
    <t>90100</t>
  </si>
  <si>
    <t>90101</t>
  </si>
  <si>
    <t>90102</t>
  </si>
  <si>
    <t>90105</t>
  </si>
  <si>
    <t>90106</t>
  </si>
  <si>
    <t>90107</t>
  </si>
  <si>
    <t>90108</t>
  </si>
  <si>
    <t>93358</t>
  </si>
  <si>
    <t>102276</t>
  </si>
  <si>
    <t>102277</t>
  </si>
  <si>
    <t>102278</t>
  </si>
  <si>
    <t>102279</t>
  </si>
  <si>
    <t>102280</t>
  </si>
  <si>
    <t>102281</t>
  </si>
  <si>
    <t>102282</t>
  </si>
  <si>
    <t>102283</t>
  </si>
  <si>
    <t>102284</t>
  </si>
  <si>
    <t>102285</t>
  </si>
  <si>
    <t>102286</t>
  </si>
  <si>
    <t>102287</t>
  </si>
  <si>
    <t>102288</t>
  </si>
  <si>
    <t>102289</t>
  </si>
  <si>
    <t>102290</t>
  </si>
  <si>
    <t>102291</t>
  </si>
  <si>
    <t>102292</t>
  </si>
  <si>
    <t>102293</t>
  </si>
  <si>
    <t>102294</t>
  </si>
  <si>
    <t>102295</t>
  </si>
  <si>
    <t>102296</t>
  </si>
  <si>
    <t>102297</t>
  </si>
  <si>
    <t>102298</t>
  </si>
  <si>
    <t>102299</t>
  </si>
  <si>
    <t>102300</t>
  </si>
  <si>
    <t>102301</t>
  </si>
  <si>
    <t>102302</t>
  </si>
  <si>
    <t>102303</t>
  </si>
  <si>
    <t>102304</t>
  </si>
  <si>
    <t>102305</t>
  </si>
  <si>
    <t>102306</t>
  </si>
  <si>
    <t>102307</t>
  </si>
  <si>
    <t>102308</t>
  </si>
  <si>
    <t>102309</t>
  </si>
  <si>
    <t>102310</t>
  </si>
  <si>
    <t>102311</t>
  </si>
  <si>
    <t>102312</t>
  </si>
  <si>
    <t>102313</t>
  </si>
  <si>
    <t>102314</t>
  </si>
  <si>
    <t>102315</t>
  </si>
  <si>
    <t>102316</t>
  </si>
  <si>
    <t>102317</t>
  </si>
  <si>
    <t>102318</t>
  </si>
  <si>
    <t>102319</t>
  </si>
  <si>
    <t>102320</t>
  </si>
  <si>
    <t>102321</t>
  </si>
  <si>
    <t>102322</t>
  </si>
  <si>
    <t>102323</t>
  </si>
  <si>
    <t>102324</t>
  </si>
  <si>
    <t>102325</t>
  </si>
  <si>
    <t>102326</t>
  </si>
  <si>
    <t>102327</t>
  </si>
  <si>
    <t>102328</t>
  </si>
  <si>
    <t>102329</t>
  </si>
  <si>
    <t>94304</t>
  </si>
  <si>
    <t>94306</t>
  </si>
  <si>
    <t>94310</t>
  </si>
  <si>
    <t>94316</t>
  </si>
  <si>
    <t>94318</t>
  </si>
  <si>
    <t>94319</t>
  </si>
  <si>
    <t>94327</t>
  </si>
  <si>
    <t>94329</t>
  </si>
  <si>
    <t>94333</t>
  </si>
  <si>
    <t>94339</t>
  </si>
  <si>
    <t>94341</t>
  </si>
  <si>
    <t>94342</t>
  </si>
  <si>
    <t>96385</t>
  </si>
  <si>
    <t>96386</t>
  </si>
  <si>
    <t>93367</t>
  </si>
  <si>
    <t>93368</t>
  </si>
  <si>
    <t>93369</t>
  </si>
  <si>
    <t>93372</t>
  </si>
  <si>
    <t>93373</t>
  </si>
  <si>
    <t>93378</t>
  </si>
  <si>
    <t>93379</t>
  </si>
  <si>
    <t>93380</t>
  </si>
  <si>
    <t>93381</t>
  </si>
  <si>
    <t>93382</t>
  </si>
  <si>
    <t>104728</t>
  </si>
  <si>
    <t>104729</t>
  </si>
  <si>
    <t>104730</t>
  </si>
  <si>
    <t>104731</t>
  </si>
  <si>
    <t>104732</t>
  </si>
  <si>
    <t>104733</t>
  </si>
  <si>
    <t>104734</t>
  </si>
  <si>
    <t>104735</t>
  </si>
  <si>
    <t>104736</t>
  </si>
  <si>
    <t>104737</t>
  </si>
  <si>
    <t>104738</t>
  </si>
  <si>
    <t>104739</t>
  </si>
  <si>
    <t>104740</t>
  </si>
  <si>
    <t>104741</t>
  </si>
  <si>
    <t>104742</t>
  </si>
  <si>
    <t>97916</t>
  </si>
  <si>
    <t>97917</t>
  </si>
  <si>
    <t>97918</t>
  </si>
  <si>
    <t>97919</t>
  </si>
  <si>
    <t>101616</t>
  </si>
  <si>
    <t>101617</t>
  </si>
  <si>
    <t>101618</t>
  </si>
  <si>
    <t>101619</t>
  </si>
  <si>
    <t>101620</t>
  </si>
  <si>
    <t>101621</t>
  </si>
  <si>
    <t>101622</t>
  </si>
  <si>
    <t>101623</t>
  </si>
  <si>
    <t>101624</t>
  </si>
  <si>
    <t>101625</t>
  </si>
  <si>
    <t>101159</t>
  </si>
  <si>
    <t>103322</t>
  </si>
  <si>
    <t>103323</t>
  </si>
  <si>
    <t>103324</t>
  </si>
  <si>
    <t>103325</t>
  </si>
  <si>
    <t>103326</t>
  </si>
  <si>
    <t>103327</t>
  </si>
  <si>
    <t>103328</t>
  </si>
  <si>
    <t>103329</t>
  </si>
  <si>
    <t>103330</t>
  </si>
  <si>
    <t>103331</t>
  </si>
  <si>
    <t>103332</t>
  </si>
  <si>
    <t>103333</t>
  </si>
  <si>
    <t>103334</t>
  </si>
  <si>
    <t>103335</t>
  </si>
  <si>
    <t>103350</t>
  </si>
  <si>
    <t>103351</t>
  </si>
  <si>
    <t>103356</t>
  </si>
  <si>
    <t>103357</t>
  </si>
  <si>
    <t>89282</t>
  </si>
  <si>
    <t>89283</t>
  </si>
  <si>
    <t>89290</t>
  </si>
  <si>
    <t>89291</t>
  </si>
  <si>
    <t>89298</t>
  </si>
  <si>
    <t>89299</t>
  </si>
  <si>
    <t>89306</t>
  </si>
  <si>
    <t>89307</t>
  </si>
  <si>
    <t>101157</t>
  </si>
  <si>
    <t>101158</t>
  </si>
  <si>
    <t>101162</t>
  </si>
  <si>
    <t>103316</t>
  </si>
  <si>
    <t>103317</t>
  </si>
  <si>
    <t>103318</t>
  </si>
  <si>
    <t>103319</t>
  </si>
  <si>
    <t>103320</t>
  </si>
  <si>
    <t>103321</t>
  </si>
  <si>
    <t>103336</t>
  </si>
  <si>
    <t>103337</t>
  </si>
  <si>
    <t>103338</t>
  </si>
  <si>
    <t>103339</t>
  </si>
  <si>
    <t>103340</t>
  </si>
  <si>
    <t>103341</t>
  </si>
  <si>
    <t>103342</t>
  </si>
  <si>
    <t>103343</t>
  </si>
  <si>
    <t>89453</t>
  </si>
  <si>
    <t>89455</t>
  </si>
  <si>
    <t>89462</t>
  </si>
  <si>
    <t>89464</t>
  </si>
  <si>
    <t>89470</t>
  </si>
  <si>
    <t>89472</t>
  </si>
  <si>
    <t>89478</t>
  </si>
  <si>
    <t>89480</t>
  </si>
  <si>
    <t>101161</t>
  </si>
  <si>
    <t>101163</t>
  </si>
  <si>
    <t>101164</t>
  </si>
  <si>
    <t>96358</t>
  </si>
  <si>
    <t>96359</t>
  </si>
  <si>
    <t>96360</t>
  </si>
  <si>
    <t>96361</t>
  </si>
  <si>
    <t>96362</t>
  </si>
  <si>
    <t>96363</t>
  </si>
  <si>
    <t>96364</t>
  </si>
  <si>
    <t>96365</t>
  </si>
  <si>
    <t>96366</t>
  </si>
  <si>
    <t>96367</t>
  </si>
  <si>
    <t>96368</t>
  </si>
  <si>
    <t>96369</t>
  </si>
  <si>
    <t>96370</t>
  </si>
  <si>
    <t>96371</t>
  </si>
  <si>
    <t>96373</t>
  </si>
  <si>
    <t>96374</t>
  </si>
  <si>
    <t>102235</t>
  </si>
  <si>
    <t>102253</t>
  </si>
  <si>
    <t>102254</t>
  </si>
  <si>
    <t>102255</t>
  </si>
  <si>
    <t>102256</t>
  </si>
  <si>
    <t>102257</t>
  </si>
  <si>
    <t>102258</t>
  </si>
  <si>
    <t>104718</t>
  </si>
  <si>
    <t>104719</t>
  </si>
  <si>
    <t>104720</t>
  </si>
  <si>
    <t>104721</t>
  </si>
  <si>
    <t>104722</t>
  </si>
  <si>
    <t>104723</t>
  </si>
  <si>
    <t>104724</t>
  </si>
  <si>
    <t>101154</t>
  </si>
  <si>
    <t>101155</t>
  </si>
  <si>
    <t>101156</t>
  </si>
  <si>
    <t>101814</t>
  </si>
  <si>
    <t>101816</t>
  </si>
  <si>
    <t>101817</t>
  </si>
  <si>
    <t>101819</t>
  </si>
  <si>
    <t>101820</t>
  </si>
  <si>
    <t>101822</t>
  </si>
  <si>
    <t>101823</t>
  </si>
  <si>
    <t>101824</t>
  </si>
  <si>
    <t>101825</t>
  </si>
  <si>
    <t>101826</t>
  </si>
  <si>
    <t>101827</t>
  </si>
  <si>
    <t>101828</t>
  </si>
  <si>
    <t>101829</t>
  </si>
  <si>
    <t>101830</t>
  </si>
  <si>
    <t>101831</t>
  </si>
  <si>
    <t>101832</t>
  </si>
  <si>
    <t>101833</t>
  </si>
  <si>
    <t>101834</t>
  </si>
  <si>
    <t>101835</t>
  </si>
  <si>
    <t>101836</t>
  </si>
  <si>
    <t>101837</t>
  </si>
  <si>
    <t>101838</t>
  </si>
  <si>
    <t>101839</t>
  </si>
  <si>
    <t>101840</t>
  </si>
  <si>
    <t>101841</t>
  </si>
  <si>
    <t>101842</t>
  </si>
  <si>
    <t>101843</t>
  </si>
  <si>
    <t>101844</t>
  </si>
  <si>
    <t>101845</t>
  </si>
  <si>
    <t>101846</t>
  </si>
  <si>
    <t>101847</t>
  </si>
  <si>
    <t>101848</t>
  </si>
  <si>
    <t>101849</t>
  </si>
  <si>
    <t>101850</t>
  </si>
  <si>
    <t>101852</t>
  </si>
  <si>
    <t>101853</t>
  </si>
  <si>
    <t>101855</t>
  </si>
  <si>
    <t>101856</t>
  </si>
  <si>
    <t>101857</t>
  </si>
  <si>
    <t>101858</t>
  </si>
  <si>
    <t>101859</t>
  </si>
  <si>
    <t>101860</t>
  </si>
  <si>
    <t>101861</t>
  </si>
  <si>
    <t>101862</t>
  </si>
  <si>
    <t>101863</t>
  </si>
  <si>
    <t>101864</t>
  </si>
  <si>
    <t>101865</t>
  </si>
  <si>
    <t>101866</t>
  </si>
  <si>
    <t>101867</t>
  </si>
  <si>
    <t>101868</t>
  </si>
  <si>
    <t>101869</t>
  </si>
  <si>
    <t>101870</t>
  </si>
  <si>
    <t>102098</t>
  </si>
  <si>
    <t>102988</t>
  </si>
  <si>
    <t>100576</t>
  </si>
  <si>
    <t>100577</t>
  </si>
  <si>
    <t>96388</t>
  </si>
  <si>
    <t>96389</t>
  </si>
  <si>
    <t>96390</t>
  </si>
  <si>
    <t>96391</t>
  </si>
  <si>
    <t>96392</t>
  </si>
  <si>
    <t>96396</t>
  </si>
  <si>
    <t>96397</t>
  </si>
  <si>
    <t>96398</t>
  </si>
  <si>
    <t>96399</t>
  </si>
  <si>
    <t>96400</t>
  </si>
  <si>
    <t>100564</t>
  </si>
  <si>
    <t>100565</t>
  </si>
  <si>
    <t>100566</t>
  </si>
  <si>
    <t>100567</t>
  </si>
  <si>
    <t>100568</t>
  </si>
  <si>
    <t>100569</t>
  </si>
  <si>
    <t>100570</t>
  </si>
  <si>
    <t>100571</t>
  </si>
  <si>
    <t>100572</t>
  </si>
  <si>
    <t>100573</t>
  </si>
  <si>
    <t>100574</t>
  </si>
  <si>
    <t>100575</t>
  </si>
  <si>
    <t>101767</t>
  </si>
  <si>
    <t>101768</t>
  </si>
  <si>
    <t>92391</t>
  </si>
  <si>
    <t>92392</t>
  </si>
  <si>
    <t>92393</t>
  </si>
  <si>
    <t>92394</t>
  </si>
  <si>
    <t>92395</t>
  </si>
  <si>
    <t>92396</t>
  </si>
  <si>
    <t>92397</t>
  </si>
  <si>
    <t>92398</t>
  </si>
  <si>
    <t>92400</t>
  </si>
  <si>
    <t>92402</t>
  </si>
  <si>
    <t>92403</t>
  </si>
  <si>
    <t>92404</t>
  </si>
  <si>
    <t>92406</t>
  </si>
  <si>
    <t>93679</t>
  </si>
  <si>
    <t>93680</t>
  </si>
  <si>
    <t>93681</t>
  </si>
  <si>
    <t>97104</t>
  </si>
  <si>
    <t>97105</t>
  </si>
  <si>
    <t>97106</t>
  </si>
  <si>
    <t>97107</t>
  </si>
  <si>
    <t>97108</t>
  </si>
  <si>
    <t>97109</t>
  </si>
  <si>
    <t>97111</t>
  </si>
  <si>
    <t>97112</t>
  </si>
  <si>
    <t>97113</t>
  </si>
  <si>
    <t>97114</t>
  </si>
  <si>
    <t>97115</t>
  </si>
  <si>
    <t>97116</t>
  </si>
  <si>
    <t>97117</t>
  </si>
  <si>
    <t>97118</t>
  </si>
  <si>
    <t>97119</t>
  </si>
  <si>
    <t>97120</t>
  </si>
  <si>
    <t>101167</t>
  </si>
  <si>
    <t>101169</t>
  </si>
  <si>
    <t>101170</t>
  </si>
  <si>
    <t>101172</t>
  </si>
  <si>
    <t>103904</t>
  </si>
  <si>
    <t>103905</t>
  </si>
  <si>
    <t>103906</t>
  </si>
  <si>
    <t>103907</t>
  </si>
  <si>
    <t>103908</t>
  </si>
  <si>
    <t>103909</t>
  </si>
  <si>
    <t>103911</t>
  </si>
  <si>
    <t>103912</t>
  </si>
  <si>
    <t>103913</t>
  </si>
  <si>
    <t>103914</t>
  </si>
  <si>
    <t>103915</t>
  </si>
  <si>
    <t>103916</t>
  </si>
  <si>
    <t>103917</t>
  </si>
  <si>
    <t>103918</t>
  </si>
  <si>
    <t>104432</t>
  </si>
  <si>
    <t>104433</t>
  </si>
  <si>
    <t>103689</t>
  </si>
  <si>
    <t>103694</t>
  </si>
  <si>
    <t>103695</t>
  </si>
  <si>
    <t>103696</t>
  </si>
  <si>
    <t>103697</t>
  </si>
  <si>
    <t>95995</t>
  </si>
  <si>
    <t>95996</t>
  </si>
  <si>
    <t>96001</t>
  </si>
  <si>
    <t>96393</t>
  </si>
  <si>
    <t>96394</t>
  </si>
  <si>
    <t>96395</t>
  </si>
  <si>
    <t>88411</t>
  </si>
  <si>
    <t>88412</t>
  </si>
  <si>
    <t>88413</t>
  </si>
  <si>
    <t>88414</t>
  </si>
  <si>
    <t>88415</t>
  </si>
  <si>
    <t>88416</t>
  </si>
  <si>
    <t>88417</t>
  </si>
  <si>
    <t>88420</t>
  </si>
  <si>
    <t>88421</t>
  </si>
  <si>
    <t>88423</t>
  </si>
  <si>
    <t>88424</t>
  </si>
  <si>
    <t>88426</t>
  </si>
  <si>
    <t>88428</t>
  </si>
  <si>
    <t>88429</t>
  </si>
  <si>
    <t>88431</t>
  </si>
  <si>
    <t>88432</t>
  </si>
  <si>
    <t>88484</t>
  </si>
  <si>
    <t>88485</t>
  </si>
  <si>
    <t>88488</t>
  </si>
  <si>
    <t>88489</t>
  </si>
  <si>
    <t>88494</t>
  </si>
  <si>
    <t>88495</t>
  </si>
  <si>
    <t>88496</t>
  </si>
  <si>
    <t>88497</t>
  </si>
  <si>
    <t>95305</t>
  </si>
  <si>
    <t>95306</t>
  </si>
  <si>
    <t>95622</t>
  </si>
  <si>
    <t>95623</t>
  </si>
  <si>
    <t>95624</t>
  </si>
  <si>
    <t>95625</t>
  </si>
  <si>
    <t>95626</t>
  </si>
  <si>
    <t>96126</t>
  </si>
  <si>
    <t>96127</t>
  </si>
  <si>
    <t>96128</t>
  </si>
  <si>
    <t>96129</t>
  </si>
  <si>
    <t>96130</t>
  </si>
  <si>
    <t>96131</t>
  </si>
  <si>
    <t>96132</t>
  </si>
  <si>
    <t>96133</t>
  </si>
  <si>
    <t>96134</t>
  </si>
  <si>
    <t>96135</t>
  </si>
  <si>
    <t>104639</t>
  </si>
  <si>
    <t>104640</t>
  </si>
  <si>
    <t>104641</t>
  </si>
  <si>
    <t>104642</t>
  </si>
  <si>
    <t>102193</t>
  </si>
  <si>
    <t>102194</t>
  </si>
  <si>
    <t>102197</t>
  </si>
  <si>
    <t>102200</t>
  </si>
  <si>
    <t>102201</t>
  </si>
  <si>
    <t>102202</t>
  </si>
  <si>
    <t>102203</t>
  </si>
  <si>
    <t>102204</t>
  </si>
  <si>
    <t>102205</t>
  </si>
  <si>
    <t>102207</t>
  </si>
  <si>
    <t>102208</t>
  </si>
  <si>
    <t>102209</t>
  </si>
  <si>
    <t>102210</t>
  </si>
  <si>
    <t>102213</t>
  </si>
  <si>
    <t>102214</t>
  </si>
  <si>
    <t>102215</t>
  </si>
  <si>
    <t>102217</t>
  </si>
  <si>
    <t>102218</t>
  </si>
  <si>
    <t>102219</t>
  </si>
  <si>
    <t>102220</t>
  </si>
  <si>
    <t>102223</t>
  </si>
  <si>
    <t>102224</t>
  </si>
  <si>
    <t>102225</t>
  </si>
  <si>
    <t>102227</t>
  </si>
  <si>
    <t>102228</t>
  </si>
  <si>
    <t>102229</t>
  </si>
  <si>
    <t>102230</t>
  </si>
  <si>
    <t>102233</t>
  </si>
  <si>
    <t>102234</t>
  </si>
  <si>
    <t>100716</t>
  </si>
  <si>
    <t>100717</t>
  </si>
  <si>
    <t>100718</t>
  </si>
  <si>
    <t>100719</t>
  </si>
  <si>
    <t>100720</t>
  </si>
  <si>
    <t>100721</t>
  </si>
  <si>
    <t>100722</t>
  </si>
  <si>
    <t>100723</t>
  </si>
  <si>
    <t>100724</t>
  </si>
  <si>
    <t>100725</t>
  </si>
  <si>
    <t>100726</t>
  </si>
  <si>
    <t>100727</t>
  </si>
  <si>
    <t>100728</t>
  </si>
  <si>
    <t>100729</t>
  </si>
  <si>
    <t>100730</t>
  </si>
  <si>
    <t>100733</t>
  </si>
  <si>
    <t>100734</t>
  </si>
  <si>
    <t>100735</t>
  </si>
  <si>
    <t>100736</t>
  </si>
  <si>
    <t>100739</t>
  </si>
  <si>
    <t>100740</t>
  </si>
  <si>
    <t>100741</t>
  </si>
  <si>
    <t>100742</t>
  </si>
  <si>
    <t>100743</t>
  </si>
  <si>
    <t>100744</t>
  </si>
  <si>
    <t>100745</t>
  </si>
  <si>
    <t>100746</t>
  </si>
  <si>
    <t>100747</t>
  </si>
  <si>
    <t>100748</t>
  </si>
  <si>
    <t>100749</t>
  </si>
  <si>
    <t>100750</t>
  </si>
  <si>
    <t>100751</t>
  </si>
  <si>
    <t>100752</t>
  </si>
  <si>
    <t>100753</t>
  </si>
  <si>
    <t>100754</t>
  </si>
  <si>
    <t>100757</t>
  </si>
  <si>
    <t>100758</t>
  </si>
  <si>
    <t>100759</t>
  </si>
  <si>
    <t>100760</t>
  </si>
  <si>
    <t>100761</t>
  </si>
  <si>
    <t>100762</t>
  </si>
  <si>
    <t>102488</t>
  </si>
  <si>
    <t>102489</t>
  </si>
  <si>
    <t>102491</t>
  </si>
  <si>
    <t>102492</t>
  </si>
  <si>
    <t>102494</t>
  </si>
  <si>
    <t>102496</t>
  </si>
  <si>
    <t>102497</t>
  </si>
  <si>
    <t>102498</t>
  </si>
  <si>
    <t>102499</t>
  </si>
  <si>
    <t>102500</t>
  </si>
  <si>
    <t>102501</t>
  </si>
  <si>
    <t>102504</t>
  </si>
  <si>
    <t>102505</t>
  </si>
  <si>
    <t>102506</t>
  </si>
  <si>
    <t>102507</t>
  </si>
  <si>
    <t>102508</t>
  </si>
  <si>
    <t>102509</t>
  </si>
  <si>
    <t>102512</t>
  </si>
  <si>
    <t>102513</t>
  </si>
  <si>
    <t>102520</t>
  </si>
  <si>
    <t>101749</t>
  </si>
  <si>
    <t>101750</t>
  </si>
  <si>
    <t>101729</t>
  </si>
  <si>
    <t>101746</t>
  </si>
  <si>
    <t>101751</t>
  </si>
  <si>
    <t>87246</t>
  </si>
  <si>
    <t>87247</t>
  </si>
  <si>
    <t>87248</t>
  </si>
  <si>
    <t>87249</t>
  </si>
  <si>
    <t>87250</t>
  </si>
  <si>
    <t>87251</t>
  </si>
  <si>
    <t>87255</t>
  </si>
  <si>
    <t>87256</t>
  </si>
  <si>
    <t>87257</t>
  </si>
  <si>
    <t>87258</t>
  </si>
  <si>
    <t>87259</t>
  </si>
  <si>
    <t>87260</t>
  </si>
  <si>
    <t>87261</t>
  </si>
  <si>
    <t>87262</t>
  </si>
  <si>
    <t>87263</t>
  </si>
  <si>
    <t>104593</t>
  </si>
  <si>
    <t>104594</t>
  </si>
  <si>
    <t>104595</t>
  </si>
  <si>
    <t>104596</t>
  </si>
  <si>
    <t>104597</t>
  </si>
  <si>
    <t>104598</t>
  </si>
  <si>
    <t>104599</t>
  </si>
  <si>
    <t>104601</t>
  </si>
  <si>
    <t>104603</t>
  </si>
  <si>
    <t>104605</t>
  </si>
  <si>
    <t>104606</t>
  </si>
  <si>
    <t>104607</t>
  </si>
  <si>
    <t>104608</t>
  </si>
  <si>
    <t>104609</t>
  </si>
  <si>
    <t>104610</t>
  </si>
  <si>
    <t>98671</t>
  </si>
  <si>
    <t>98672</t>
  </si>
  <si>
    <t>98678</t>
  </si>
  <si>
    <t>98679</t>
  </si>
  <si>
    <t>98680</t>
  </si>
  <si>
    <t>98681</t>
  </si>
  <si>
    <t>98682</t>
  </si>
  <si>
    <t>98685</t>
  </si>
  <si>
    <t>98686</t>
  </si>
  <si>
    <t>98688</t>
  </si>
  <si>
    <t>98689</t>
  </si>
  <si>
    <t>101090</t>
  </si>
  <si>
    <t>101091</t>
  </si>
  <si>
    <t>101725</t>
  </si>
  <si>
    <t>101726</t>
  </si>
  <si>
    <t>101731</t>
  </si>
  <si>
    <t>101732</t>
  </si>
  <si>
    <t>101094</t>
  </si>
  <si>
    <t>101727</t>
  </si>
  <si>
    <t>101733</t>
  </si>
  <si>
    <t>101734</t>
  </si>
  <si>
    <t>101735</t>
  </si>
  <si>
    <t>101736</t>
  </si>
  <si>
    <t>101737</t>
  </si>
  <si>
    <t>101748</t>
  </si>
  <si>
    <t>104162</t>
  </si>
  <si>
    <t>101092</t>
  </si>
  <si>
    <t>101093</t>
  </si>
  <si>
    <t>98695</t>
  </si>
  <si>
    <t>98697</t>
  </si>
  <si>
    <t>101738</t>
  </si>
  <si>
    <t>101739</t>
  </si>
  <si>
    <t>88648</t>
  </si>
  <si>
    <t>88649</t>
  </si>
  <si>
    <t>88650</t>
  </si>
  <si>
    <t>101740</t>
  </si>
  <si>
    <t>101741</t>
  </si>
  <si>
    <t>94990</t>
  </si>
  <si>
    <t>94991</t>
  </si>
  <si>
    <t>94992</t>
  </si>
  <si>
    <t>94993</t>
  </si>
  <si>
    <t>94994</t>
  </si>
  <si>
    <t>94995</t>
  </si>
  <si>
    <t>101747</t>
  </si>
  <si>
    <t>104626</t>
  </si>
  <si>
    <t>104658</t>
  </si>
  <si>
    <t>87620</t>
  </si>
  <si>
    <t>87622</t>
  </si>
  <si>
    <t>87623</t>
  </si>
  <si>
    <t>87624</t>
  </si>
  <si>
    <t>87630</t>
  </si>
  <si>
    <t>87632</t>
  </si>
  <si>
    <t>87633</t>
  </si>
  <si>
    <t>87634</t>
  </si>
  <si>
    <t>87640</t>
  </si>
  <si>
    <t>87642</t>
  </si>
  <si>
    <t>87643</t>
  </si>
  <si>
    <t>87644</t>
  </si>
  <si>
    <t>87680</t>
  </si>
  <si>
    <t>87682</t>
  </si>
  <si>
    <t>87683</t>
  </si>
  <si>
    <t>87684</t>
  </si>
  <si>
    <t>87690</t>
  </si>
  <si>
    <t>87692</t>
  </si>
  <si>
    <t>87693</t>
  </si>
  <si>
    <t>87694</t>
  </si>
  <si>
    <t>87700</t>
  </si>
  <si>
    <t>87702</t>
  </si>
  <si>
    <t>87703</t>
  </si>
  <si>
    <t>87704</t>
  </si>
  <si>
    <t>87735</t>
  </si>
  <si>
    <t>87737</t>
  </si>
  <si>
    <t>87738</t>
  </si>
  <si>
    <t>87739</t>
  </si>
  <si>
    <t>87745</t>
  </si>
  <si>
    <t>87747</t>
  </si>
  <si>
    <t>87748</t>
  </si>
  <si>
    <t>87749</t>
  </si>
  <si>
    <t>87755</t>
  </si>
  <si>
    <t>87757</t>
  </si>
  <si>
    <t>87758</t>
  </si>
  <si>
    <t>87759</t>
  </si>
  <si>
    <t>87765</t>
  </si>
  <si>
    <t>87767</t>
  </si>
  <si>
    <t>87768</t>
  </si>
  <si>
    <t>87769</t>
  </si>
  <si>
    <t>88470</t>
  </si>
  <si>
    <t>88471</t>
  </si>
  <si>
    <t>88472</t>
  </si>
  <si>
    <t>88476</t>
  </si>
  <si>
    <t>88477</t>
  </si>
  <si>
    <t>88478</t>
  </si>
  <si>
    <t>90930</t>
  </si>
  <si>
    <t>90932</t>
  </si>
  <si>
    <t>90933</t>
  </si>
  <si>
    <t>90934</t>
  </si>
  <si>
    <t>90940</t>
  </si>
  <si>
    <t>90942</t>
  </si>
  <si>
    <t>90943</t>
  </si>
  <si>
    <t>90944</t>
  </si>
  <si>
    <t>90950</t>
  </si>
  <si>
    <t>90952</t>
  </si>
  <si>
    <t>90953</t>
  </si>
  <si>
    <t>90954</t>
  </si>
  <si>
    <t>102803</t>
  </si>
  <si>
    <t>101742</t>
  </si>
  <si>
    <t>87878</t>
  </si>
  <si>
    <t>87879</t>
  </si>
  <si>
    <t>87881</t>
  </si>
  <si>
    <t>87882</t>
  </si>
  <si>
    <t>87884</t>
  </si>
  <si>
    <t>87885</t>
  </si>
  <si>
    <t>87886</t>
  </si>
  <si>
    <t>87887</t>
  </si>
  <si>
    <t>87888</t>
  </si>
  <si>
    <t>87889</t>
  </si>
  <si>
    <t>87891</t>
  </si>
  <si>
    <t>87892</t>
  </si>
  <si>
    <t>87893</t>
  </si>
  <si>
    <t>87894</t>
  </si>
  <si>
    <t>87896</t>
  </si>
  <si>
    <t>87897</t>
  </si>
  <si>
    <t>87899</t>
  </si>
  <si>
    <t>87900</t>
  </si>
  <si>
    <t>87902</t>
  </si>
  <si>
    <t>87903</t>
  </si>
  <si>
    <t>87904</t>
  </si>
  <si>
    <t>87905</t>
  </si>
  <si>
    <t>87907</t>
  </si>
  <si>
    <t>87908</t>
  </si>
  <si>
    <t>87910</t>
  </si>
  <si>
    <t>87911</t>
  </si>
  <si>
    <t>104410</t>
  </si>
  <si>
    <t>104411</t>
  </si>
  <si>
    <t>87411</t>
  </si>
  <si>
    <t>87412</t>
  </si>
  <si>
    <t>87413</t>
  </si>
  <si>
    <t>87414</t>
  </si>
  <si>
    <t>87415</t>
  </si>
  <si>
    <t>87416</t>
  </si>
  <si>
    <t>87418</t>
  </si>
  <si>
    <t>87421</t>
  </si>
  <si>
    <t>87424</t>
  </si>
  <si>
    <t>87427</t>
  </si>
  <si>
    <t>87430</t>
  </si>
  <si>
    <t>87433</t>
  </si>
  <si>
    <t>87436</t>
  </si>
  <si>
    <t>87439</t>
  </si>
  <si>
    <t>87527</t>
  </si>
  <si>
    <t>87528</t>
  </si>
  <si>
    <t>87529</t>
  </si>
  <si>
    <t>87530</t>
  </si>
  <si>
    <t>87531</t>
  </si>
  <si>
    <t>87532</t>
  </si>
  <si>
    <t>87535</t>
  </si>
  <si>
    <t>87536</t>
  </si>
  <si>
    <t>87539</t>
  </si>
  <si>
    <t>87543</t>
  </si>
  <si>
    <t>87545</t>
  </si>
  <si>
    <t>87546</t>
  </si>
  <si>
    <t>87547</t>
  </si>
  <si>
    <t>87548</t>
  </si>
  <si>
    <t>87549</t>
  </si>
  <si>
    <t>87550</t>
  </si>
  <si>
    <t>87553</t>
  </si>
  <si>
    <t>87554</t>
  </si>
  <si>
    <t>87557</t>
  </si>
  <si>
    <t>87561</t>
  </si>
  <si>
    <t>87775</t>
  </si>
  <si>
    <t>87777</t>
  </si>
  <si>
    <t>87778</t>
  </si>
  <si>
    <t>87779</t>
  </si>
  <si>
    <t>87781</t>
  </si>
  <si>
    <t>87783</t>
  </si>
  <si>
    <t>87784</t>
  </si>
  <si>
    <t>87786</t>
  </si>
  <si>
    <t>87787</t>
  </si>
  <si>
    <t>87788</t>
  </si>
  <si>
    <t>87791</t>
  </si>
  <si>
    <t>87792</t>
  </si>
  <si>
    <t>87794</t>
  </si>
  <si>
    <t>87795</t>
  </si>
  <si>
    <t>87797</t>
  </si>
  <si>
    <t>87799</t>
  </si>
  <si>
    <t>87800</t>
  </si>
  <si>
    <t>87801</t>
  </si>
  <si>
    <t>87803</t>
  </si>
  <si>
    <t>87804</t>
  </si>
  <si>
    <t>87805</t>
  </si>
  <si>
    <t>87807</t>
  </si>
  <si>
    <t>87808</t>
  </si>
  <si>
    <t>87809</t>
  </si>
  <si>
    <t>87811</t>
  </si>
  <si>
    <t>87812</t>
  </si>
  <si>
    <t>87813</t>
  </si>
  <si>
    <t>87815</t>
  </si>
  <si>
    <t>87816</t>
  </si>
  <si>
    <t>87817</t>
  </si>
  <si>
    <t>87819</t>
  </si>
  <si>
    <t>87820</t>
  </si>
  <si>
    <t>87821</t>
  </si>
  <si>
    <t>87823</t>
  </si>
  <si>
    <t>87824</t>
  </si>
  <si>
    <t>87825</t>
  </si>
  <si>
    <t>87827</t>
  </si>
  <si>
    <t>87828</t>
  </si>
  <si>
    <t>87829</t>
  </si>
  <si>
    <t>87831</t>
  </si>
  <si>
    <t>87832</t>
  </si>
  <si>
    <t>87838</t>
  </si>
  <si>
    <t>87839</t>
  </si>
  <si>
    <t>87840</t>
  </si>
  <si>
    <t>87841</t>
  </si>
  <si>
    <t>87850</t>
  </si>
  <si>
    <t>87851</t>
  </si>
  <si>
    <t>87852</t>
  </si>
  <si>
    <t>87853</t>
  </si>
  <si>
    <t>90406</t>
  </si>
  <si>
    <t>90408</t>
  </si>
  <si>
    <t>104203</t>
  </si>
  <si>
    <t>104204</t>
  </si>
  <si>
    <t>104205</t>
  </si>
  <si>
    <t>104206</t>
  </si>
  <si>
    <t>104207</t>
  </si>
  <si>
    <t>104208</t>
  </si>
  <si>
    <t>104209</t>
  </si>
  <si>
    <t>104210</t>
  </si>
  <si>
    <t>104211</t>
  </si>
  <si>
    <t>104212</t>
  </si>
  <si>
    <t>104213</t>
  </si>
  <si>
    <t>104214</t>
  </si>
  <si>
    <t>104215</t>
  </si>
  <si>
    <t>104216</t>
  </si>
  <si>
    <t>104217</t>
  </si>
  <si>
    <t>104218</t>
  </si>
  <si>
    <t>104219</t>
  </si>
  <si>
    <t>104220</t>
  </si>
  <si>
    <t>104221</t>
  </si>
  <si>
    <t>104222</t>
  </si>
  <si>
    <t>104223</t>
  </si>
  <si>
    <t>104224</t>
  </si>
  <si>
    <t>104225</t>
  </si>
  <si>
    <t>104226</t>
  </si>
  <si>
    <t>104227</t>
  </si>
  <si>
    <t>104228</t>
  </si>
  <si>
    <t>104229</t>
  </si>
  <si>
    <t>104230</t>
  </si>
  <si>
    <t>104231</t>
  </si>
  <si>
    <t>104232</t>
  </si>
  <si>
    <t>104233</t>
  </si>
  <si>
    <t>104234</t>
  </si>
  <si>
    <t>104235</t>
  </si>
  <si>
    <t>104236</t>
  </si>
  <si>
    <t>104237</t>
  </si>
  <si>
    <t>104238</t>
  </si>
  <si>
    <t>104239</t>
  </si>
  <si>
    <t>104240</t>
  </si>
  <si>
    <t>104241</t>
  </si>
  <si>
    <t>104242</t>
  </si>
  <si>
    <t>104243</t>
  </si>
  <si>
    <t>104244</t>
  </si>
  <si>
    <t>104245</t>
  </si>
  <si>
    <t>104246</t>
  </si>
  <si>
    <t>104247</t>
  </si>
  <si>
    <t>104248</t>
  </si>
  <si>
    <t>104249</t>
  </si>
  <si>
    <t>104250</t>
  </si>
  <si>
    <t>104251</t>
  </si>
  <si>
    <t>104252</t>
  </si>
  <si>
    <t>104253</t>
  </si>
  <si>
    <t>104254</t>
  </si>
  <si>
    <t>104255</t>
  </si>
  <si>
    <t>104256</t>
  </si>
  <si>
    <t>104257</t>
  </si>
  <si>
    <t>104258</t>
  </si>
  <si>
    <t>104259</t>
  </si>
  <si>
    <t>104260</t>
  </si>
  <si>
    <t>104261</t>
  </si>
  <si>
    <t>104262</t>
  </si>
  <si>
    <t>104263</t>
  </si>
  <si>
    <t>104264</t>
  </si>
  <si>
    <t>104627</t>
  </si>
  <si>
    <t>104628</t>
  </si>
  <si>
    <t>104629</t>
  </si>
  <si>
    <t>104630</t>
  </si>
  <si>
    <t>104631</t>
  </si>
  <si>
    <t>104632</t>
  </si>
  <si>
    <t>104633</t>
  </si>
  <si>
    <t>104634</t>
  </si>
  <si>
    <t>104635</t>
  </si>
  <si>
    <t>104636</t>
  </si>
  <si>
    <t>104951</t>
  </si>
  <si>
    <t>104952</t>
  </si>
  <si>
    <t>104953</t>
  </si>
  <si>
    <t>104954</t>
  </si>
  <si>
    <t>104955</t>
  </si>
  <si>
    <t>104956</t>
  </si>
  <si>
    <t>104957</t>
  </si>
  <si>
    <t>104958</t>
  </si>
  <si>
    <t>104959</t>
  </si>
  <si>
    <t>104960</t>
  </si>
  <si>
    <t>104961</t>
  </si>
  <si>
    <t>104962</t>
  </si>
  <si>
    <t>104963</t>
  </si>
  <si>
    <t>104964</t>
  </si>
  <si>
    <t>104965</t>
  </si>
  <si>
    <t>104966</t>
  </si>
  <si>
    <t>104967</t>
  </si>
  <si>
    <t>104968</t>
  </si>
  <si>
    <t>104969</t>
  </si>
  <si>
    <t>104970</t>
  </si>
  <si>
    <t>104971</t>
  </si>
  <si>
    <t>104972</t>
  </si>
  <si>
    <t>104973</t>
  </si>
  <si>
    <t>104974</t>
  </si>
  <si>
    <t>104975</t>
  </si>
  <si>
    <t>104976</t>
  </si>
  <si>
    <t>104977</t>
  </si>
  <si>
    <t>104978</t>
  </si>
  <si>
    <t>87244</t>
  </si>
  <si>
    <t>87245</t>
  </si>
  <si>
    <t>87265</t>
  </si>
  <si>
    <t>87267</t>
  </si>
  <si>
    <t>87269</t>
  </si>
  <si>
    <t>87271</t>
  </si>
  <si>
    <t>87273</t>
  </si>
  <si>
    <t>87275</t>
  </si>
  <si>
    <t>88788</t>
  </si>
  <si>
    <t>88789</t>
  </si>
  <si>
    <t>104611</t>
  </si>
  <si>
    <t>104612</t>
  </si>
  <si>
    <t>104613</t>
  </si>
  <si>
    <t>104614</t>
  </si>
  <si>
    <t>104615</t>
  </si>
  <si>
    <t>104616</t>
  </si>
  <si>
    <t>104617</t>
  </si>
  <si>
    <t>104618</t>
  </si>
  <si>
    <t>104619</t>
  </si>
  <si>
    <t>101965</t>
  </si>
  <si>
    <t>101966</t>
  </si>
  <si>
    <t>101979</t>
  </si>
  <si>
    <t>96112</t>
  </si>
  <si>
    <t>96122</t>
  </si>
  <si>
    <t>104756</t>
  </si>
  <si>
    <t>96109</t>
  </si>
  <si>
    <t>96110</t>
  </si>
  <si>
    <t>96113</t>
  </si>
  <si>
    <t>96114</t>
  </si>
  <si>
    <t>96120</t>
  </si>
  <si>
    <t>96123</t>
  </si>
  <si>
    <t>99054</t>
  </si>
  <si>
    <t>96111</t>
  </si>
  <si>
    <t>96116</t>
  </si>
  <si>
    <t>96121</t>
  </si>
  <si>
    <t>96485</t>
  </si>
  <si>
    <t>96486</t>
  </si>
  <si>
    <t>91515</t>
  </si>
  <si>
    <t>91519</t>
  </si>
  <si>
    <t>91520</t>
  </si>
  <si>
    <t>91522</t>
  </si>
  <si>
    <t>91525</t>
  </si>
  <si>
    <t>104412</t>
  </si>
  <si>
    <t>104413</t>
  </si>
  <si>
    <t>104414</t>
  </si>
  <si>
    <t>104415</t>
  </si>
  <si>
    <t>104416</t>
  </si>
  <si>
    <t>104417</t>
  </si>
  <si>
    <t>104418</t>
  </si>
  <si>
    <t>104419</t>
  </si>
  <si>
    <t>104420</t>
  </si>
  <si>
    <t>104421</t>
  </si>
  <si>
    <t>104422</t>
  </si>
  <si>
    <t>104423</t>
  </si>
  <si>
    <t>104424</t>
  </si>
  <si>
    <t>104425</t>
  </si>
  <si>
    <t>87280</t>
  </si>
  <si>
    <t>87281</t>
  </si>
  <si>
    <t>87283</t>
  </si>
  <si>
    <t>87284</t>
  </si>
  <si>
    <t>87286</t>
  </si>
  <si>
    <t>87287</t>
  </si>
  <si>
    <t>87289</t>
  </si>
  <si>
    <t>87290</t>
  </si>
  <si>
    <t>87292</t>
  </si>
  <si>
    <t>87294</t>
  </si>
  <si>
    <t>87295</t>
  </si>
  <si>
    <t>87296</t>
  </si>
  <si>
    <t>87298</t>
  </si>
  <si>
    <t>87299</t>
  </si>
  <si>
    <t>87301</t>
  </si>
  <si>
    <t>87302</t>
  </si>
  <si>
    <t>87304</t>
  </si>
  <si>
    <t>87305</t>
  </si>
  <si>
    <t>87307</t>
  </si>
  <si>
    <t>87308</t>
  </si>
  <si>
    <t>87310</t>
  </si>
  <si>
    <t>87311</t>
  </si>
  <si>
    <t>87313</t>
  </si>
  <si>
    <t>87314</t>
  </si>
  <si>
    <t>87316</t>
  </si>
  <si>
    <t>87317</t>
  </si>
  <si>
    <t>87319</t>
  </si>
  <si>
    <t>87320</t>
  </si>
  <si>
    <t>87322</t>
  </si>
  <si>
    <t>87323</t>
  </si>
  <si>
    <t>87325</t>
  </si>
  <si>
    <t>87326</t>
  </si>
  <si>
    <t>87327</t>
  </si>
  <si>
    <t>87328</t>
  </si>
  <si>
    <t>87329</t>
  </si>
  <si>
    <t>87330</t>
  </si>
  <si>
    <t>87331</t>
  </si>
  <si>
    <t>87332</t>
  </si>
  <si>
    <t>87333</t>
  </si>
  <si>
    <t>87334</t>
  </si>
  <si>
    <t>87335</t>
  </si>
  <si>
    <t>87336</t>
  </si>
  <si>
    <t>87337</t>
  </si>
  <si>
    <t>87338</t>
  </si>
  <si>
    <t>87339</t>
  </si>
  <si>
    <t>87340</t>
  </si>
  <si>
    <t>87341</t>
  </si>
  <si>
    <t>87342</t>
  </si>
  <si>
    <t>87343</t>
  </si>
  <si>
    <t>87344</t>
  </si>
  <si>
    <t>87345</t>
  </si>
  <si>
    <t>87346</t>
  </si>
  <si>
    <t>87347</t>
  </si>
  <si>
    <t>87348</t>
  </si>
  <si>
    <t>87349</t>
  </si>
  <si>
    <t>87350</t>
  </si>
  <si>
    <t>87351</t>
  </si>
  <si>
    <t>87352</t>
  </si>
  <si>
    <t>87353</t>
  </si>
  <si>
    <t>87354</t>
  </si>
  <si>
    <t>87355</t>
  </si>
  <si>
    <t>87356</t>
  </si>
  <si>
    <t>87357</t>
  </si>
  <si>
    <t>87358</t>
  </si>
  <si>
    <t>87359</t>
  </si>
  <si>
    <t>87360</t>
  </si>
  <si>
    <t>87361</t>
  </si>
  <si>
    <t>87362</t>
  </si>
  <si>
    <t>87363</t>
  </si>
  <si>
    <t>87364</t>
  </si>
  <si>
    <t>87365</t>
  </si>
  <si>
    <t>87366</t>
  </si>
  <si>
    <t>87367</t>
  </si>
  <si>
    <t>87368</t>
  </si>
  <si>
    <t>87369</t>
  </si>
  <si>
    <t>87370</t>
  </si>
  <si>
    <t>87371</t>
  </si>
  <si>
    <t>87372</t>
  </si>
  <si>
    <t>87373</t>
  </si>
  <si>
    <t>87374</t>
  </si>
  <si>
    <t>87375</t>
  </si>
  <si>
    <t>87376</t>
  </si>
  <si>
    <t>87377</t>
  </si>
  <si>
    <t>87378</t>
  </si>
  <si>
    <t>87379</t>
  </si>
  <si>
    <t>87380</t>
  </si>
  <si>
    <t>87381</t>
  </si>
  <si>
    <t>87382</t>
  </si>
  <si>
    <t>87383</t>
  </si>
  <si>
    <t>87384</t>
  </si>
  <si>
    <t>87385</t>
  </si>
  <si>
    <t>87386</t>
  </si>
  <si>
    <t>87387</t>
  </si>
  <si>
    <t>87388</t>
  </si>
  <si>
    <t>87389</t>
  </si>
  <si>
    <t>87390</t>
  </si>
  <si>
    <t>87391</t>
  </si>
  <si>
    <t>87393</t>
  </si>
  <si>
    <t>87394</t>
  </si>
  <si>
    <t>87395</t>
  </si>
  <si>
    <t>87396</t>
  </si>
  <si>
    <t>87397</t>
  </si>
  <si>
    <t>87398</t>
  </si>
  <si>
    <t>87399</t>
  </si>
  <si>
    <t>87401</t>
  </si>
  <si>
    <t>87402</t>
  </si>
  <si>
    <t>87404</t>
  </si>
  <si>
    <t>87405</t>
  </si>
  <si>
    <t>87407</t>
  </si>
  <si>
    <t>87408</t>
  </si>
  <si>
    <t>87410</t>
  </si>
  <si>
    <t>88626</t>
  </si>
  <si>
    <t>88627</t>
  </si>
  <si>
    <t>88628</t>
  </si>
  <si>
    <t>88629</t>
  </si>
  <si>
    <t>88630</t>
  </si>
  <si>
    <t>88631</t>
  </si>
  <si>
    <t>88715</t>
  </si>
  <si>
    <t>100464</t>
  </si>
  <si>
    <t>100465</t>
  </si>
  <si>
    <t>100466</t>
  </si>
  <si>
    <t>100468</t>
  </si>
  <si>
    <t>100469</t>
  </si>
  <si>
    <t>100470</t>
  </si>
  <si>
    <t>100472</t>
  </si>
  <si>
    <t>100473</t>
  </si>
  <si>
    <t>100474</t>
  </si>
  <si>
    <t>100475</t>
  </si>
  <si>
    <t>100477</t>
  </si>
  <si>
    <t>100478</t>
  </si>
  <si>
    <t>100479</t>
  </si>
  <si>
    <t>100480</t>
  </si>
  <si>
    <t>100481</t>
  </si>
  <si>
    <t>100483</t>
  </si>
  <si>
    <t>100484</t>
  </si>
  <si>
    <t>100485</t>
  </si>
  <si>
    <t>100486</t>
  </si>
  <si>
    <t>100487</t>
  </si>
  <si>
    <t>100488</t>
  </si>
  <si>
    <t>100489</t>
  </si>
  <si>
    <t>100490</t>
  </si>
  <si>
    <t>100491</t>
  </si>
  <si>
    <t>100492</t>
  </si>
  <si>
    <t>92121</t>
  </si>
  <si>
    <t>92122</t>
  </si>
  <si>
    <t>92123</t>
  </si>
  <si>
    <t>100195</t>
  </si>
  <si>
    <t>100196</t>
  </si>
  <si>
    <t>100197</t>
  </si>
  <si>
    <t>100198</t>
  </si>
  <si>
    <t>100199</t>
  </si>
  <si>
    <t>100200</t>
  </si>
  <si>
    <t>100201</t>
  </si>
  <si>
    <t>100202</t>
  </si>
  <si>
    <t>100203</t>
  </si>
  <si>
    <t>100204</t>
  </si>
  <si>
    <t>100205</t>
  </si>
  <si>
    <t>100206</t>
  </si>
  <si>
    <t>100207</t>
  </si>
  <si>
    <t>100208</t>
  </si>
  <si>
    <t>100209</t>
  </si>
  <si>
    <t>100210</t>
  </si>
  <si>
    <t>100211</t>
  </si>
  <si>
    <t>100212</t>
  </si>
  <si>
    <t>100213</t>
  </si>
  <si>
    <t>100214</t>
  </si>
  <si>
    <t>100215</t>
  </si>
  <si>
    <t>100216</t>
  </si>
  <si>
    <t>100217</t>
  </si>
  <si>
    <t>100218</t>
  </si>
  <si>
    <t>100219</t>
  </si>
  <si>
    <t>100220</t>
  </si>
  <si>
    <t>100221</t>
  </si>
  <si>
    <t>100222</t>
  </si>
  <si>
    <t>100223</t>
  </si>
  <si>
    <t>100224</t>
  </si>
  <si>
    <t>100225</t>
  </si>
  <si>
    <t>100226</t>
  </si>
  <si>
    <t>100227</t>
  </si>
  <si>
    <t>100228</t>
  </si>
  <si>
    <t>100229</t>
  </si>
  <si>
    <t>100230</t>
  </si>
  <si>
    <t>100231</t>
  </si>
  <si>
    <t>100232</t>
  </si>
  <si>
    <t>100233</t>
  </si>
  <si>
    <t>100234</t>
  </si>
  <si>
    <t>100235</t>
  </si>
  <si>
    <t>100236</t>
  </si>
  <si>
    <t>100237</t>
  </si>
  <si>
    <t>100238</t>
  </si>
  <si>
    <t>100239</t>
  </si>
  <si>
    <t>100240</t>
  </si>
  <si>
    <t>100241</t>
  </si>
  <si>
    <t>100242</t>
  </si>
  <si>
    <t>100243</t>
  </si>
  <si>
    <t>100244</t>
  </si>
  <si>
    <t>100245</t>
  </si>
  <si>
    <t>100246</t>
  </si>
  <si>
    <t>100247</t>
  </si>
  <si>
    <t>100248</t>
  </si>
  <si>
    <t>100249</t>
  </si>
  <si>
    <t>100250</t>
  </si>
  <si>
    <t>100251</t>
  </si>
  <si>
    <t>100252</t>
  </si>
  <si>
    <t>100253</t>
  </si>
  <si>
    <t>100254</t>
  </si>
  <si>
    <t>100255</t>
  </si>
  <si>
    <t>100256</t>
  </si>
  <si>
    <t>100257</t>
  </si>
  <si>
    <t>100258</t>
  </si>
  <si>
    <t>100259</t>
  </si>
  <si>
    <t>100260</t>
  </si>
  <si>
    <t>100261</t>
  </si>
  <si>
    <t>100262</t>
  </si>
  <si>
    <t>100263</t>
  </si>
  <si>
    <t>100264</t>
  </si>
  <si>
    <t>100265</t>
  </si>
  <si>
    <t>100266</t>
  </si>
  <si>
    <t>100267</t>
  </si>
  <si>
    <t>100268</t>
  </si>
  <si>
    <t>100269</t>
  </si>
  <si>
    <t>100270</t>
  </si>
  <si>
    <t>100271</t>
  </si>
  <si>
    <t>100272</t>
  </si>
  <si>
    <t>100273</t>
  </si>
  <si>
    <t>100274</t>
  </si>
  <si>
    <t>100275</t>
  </si>
  <si>
    <t>100276</t>
  </si>
  <si>
    <t>100277</t>
  </si>
  <si>
    <t>100278</t>
  </si>
  <si>
    <t>100279</t>
  </si>
  <si>
    <t>100280</t>
  </si>
  <si>
    <t>100281</t>
  </si>
  <si>
    <t>100282</t>
  </si>
  <si>
    <t>100283</t>
  </si>
  <si>
    <t>100284</t>
  </si>
  <si>
    <t>100285</t>
  </si>
  <si>
    <t>100286</t>
  </si>
  <si>
    <t>100287</t>
  </si>
  <si>
    <t>99802</t>
  </si>
  <si>
    <t>99803</t>
  </si>
  <si>
    <t>99804</t>
  </si>
  <si>
    <t>99805</t>
  </si>
  <si>
    <t>99806</t>
  </si>
  <si>
    <t>99807</t>
  </si>
  <si>
    <t>99808</t>
  </si>
  <si>
    <t>99809</t>
  </si>
  <si>
    <t>99810</t>
  </si>
  <si>
    <t>99811</t>
  </si>
  <si>
    <t>99812</t>
  </si>
  <si>
    <t>99813</t>
  </si>
  <si>
    <t>99814</t>
  </si>
  <si>
    <t>99815</t>
  </si>
  <si>
    <t>99816</t>
  </si>
  <si>
    <t>99817</t>
  </si>
  <si>
    <t>99818</t>
  </si>
  <si>
    <t>99819</t>
  </si>
  <si>
    <t>99820</t>
  </si>
  <si>
    <t>99821</t>
  </si>
  <si>
    <t>99822</t>
  </si>
  <si>
    <t>99823</t>
  </si>
  <si>
    <t>99824</t>
  </si>
  <si>
    <t>99825</t>
  </si>
  <si>
    <t>99826</t>
  </si>
  <si>
    <t>97013</t>
  </si>
  <si>
    <t>97014</t>
  </si>
  <si>
    <t>97015</t>
  </si>
  <si>
    <t>97016</t>
  </si>
  <si>
    <t>97017</t>
  </si>
  <si>
    <t>97018</t>
  </si>
  <si>
    <t>97031</t>
  </si>
  <si>
    <t>97032</t>
  </si>
  <si>
    <t>97033</t>
  </si>
  <si>
    <t>97034</t>
  </si>
  <si>
    <t>97039</t>
  </si>
  <si>
    <t>97040</t>
  </si>
  <si>
    <t>97041</t>
  </si>
  <si>
    <t>97046</t>
  </si>
  <si>
    <t>97047</t>
  </si>
  <si>
    <t>97048</t>
  </si>
  <si>
    <t>97054</t>
  </si>
  <si>
    <t>97062</t>
  </si>
  <si>
    <t>97063</t>
  </si>
  <si>
    <t>97064</t>
  </si>
  <si>
    <t>97065</t>
  </si>
  <si>
    <t>97066</t>
  </si>
  <si>
    <t>97067</t>
  </si>
  <si>
    <t>105103</t>
  </si>
  <si>
    <t>105104</t>
  </si>
  <si>
    <t>105105</t>
  </si>
  <si>
    <t>105106</t>
  </si>
  <si>
    <t>105107</t>
  </si>
  <si>
    <t>105110</t>
  </si>
  <si>
    <t>105111</t>
  </si>
  <si>
    <t>105112</t>
  </si>
  <si>
    <t>97621</t>
  </si>
  <si>
    <t>97622</t>
  </si>
  <si>
    <t>97623</t>
  </si>
  <si>
    <t>97624</t>
  </si>
  <si>
    <t>97625</t>
  </si>
  <si>
    <t>97626</t>
  </si>
  <si>
    <t>97627</t>
  </si>
  <si>
    <t>97628</t>
  </si>
  <si>
    <t>97629</t>
  </si>
  <si>
    <t>97631</t>
  </si>
  <si>
    <t>97632</t>
  </si>
  <si>
    <t>97633</t>
  </si>
  <si>
    <t>97634</t>
  </si>
  <si>
    <t>97635</t>
  </si>
  <si>
    <t>97636</t>
  </si>
  <si>
    <t>97637</t>
  </si>
  <si>
    <t>97638</t>
  </si>
  <si>
    <t>97639</t>
  </si>
  <si>
    <t>97640</t>
  </si>
  <si>
    <t>97641</t>
  </si>
  <si>
    <t>97642</t>
  </si>
  <si>
    <t>97643</t>
  </si>
  <si>
    <t>97644</t>
  </si>
  <si>
    <t>97645</t>
  </si>
  <si>
    <t>97647</t>
  </si>
  <si>
    <t>97648</t>
  </si>
  <si>
    <t>97649</t>
  </si>
  <si>
    <t>97650</t>
  </si>
  <si>
    <t>97651</t>
  </si>
  <si>
    <t>97652</t>
  </si>
  <si>
    <t>97653</t>
  </si>
  <si>
    <t>97654</t>
  </si>
  <si>
    <t>97655</t>
  </si>
  <si>
    <t>97656</t>
  </si>
  <si>
    <t>97657</t>
  </si>
  <si>
    <t>97658</t>
  </si>
  <si>
    <t>97659</t>
  </si>
  <si>
    <t>97660</t>
  </si>
  <si>
    <t>97661</t>
  </si>
  <si>
    <t>97662</t>
  </si>
  <si>
    <t>97663</t>
  </si>
  <si>
    <t>97664</t>
  </si>
  <si>
    <t>97665</t>
  </si>
  <si>
    <t>97666</t>
  </si>
  <si>
    <t>104789</t>
  </si>
  <si>
    <t>104790</t>
  </si>
  <si>
    <t>104791</t>
  </si>
  <si>
    <t>104792</t>
  </si>
  <si>
    <t>104793</t>
  </si>
  <si>
    <t>104794</t>
  </si>
  <si>
    <t>104795</t>
  </si>
  <si>
    <t>104796</t>
  </si>
  <si>
    <t>104797</t>
  </si>
  <si>
    <t>104798</t>
  </si>
  <si>
    <t>104799</t>
  </si>
  <si>
    <t>104800</t>
  </si>
  <si>
    <t>104801</t>
  </si>
  <si>
    <t>104802</t>
  </si>
  <si>
    <t>104803</t>
  </si>
  <si>
    <t>95967</t>
  </si>
  <si>
    <t>99059</t>
  </si>
  <si>
    <t>99060</t>
  </si>
  <si>
    <t>99061</t>
  </si>
  <si>
    <t>99062</t>
  </si>
  <si>
    <t>99063</t>
  </si>
  <si>
    <t>105007</t>
  </si>
  <si>
    <t>105009</t>
  </si>
  <si>
    <t>105011</t>
  </si>
  <si>
    <t>93588</t>
  </si>
  <si>
    <t>93589</t>
  </si>
  <si>
    <t>93590</t>
  </si>
  <si>
    <t>93591</t>
  </si>
  <si>
    <t>93592</t>
  </si>
  <si>
    <t>93593</t>
  </si>
  <si>
    <t>93594</t>
  </si>
  <si>
    <t>93595</t>
  </si>
  <si>
    <t>93596</t>
  </si>
  <si>
    <t>93597</t>
  </si>
  <si>
    <t>93598</t>
  </si>
  <si>
    <t>93599</t>
  </si>
  <si>
    <t>95425</t>
  </si>
  <si>
    <t>95426</t>
  </si>
  <si>
    <t>95427</t>
  </si>
  <si>
    <t>95428</t>
  </si>
  <si>
    <t>95429</t>
  </si>
  <si>
    <t>95430</t>
  </si>
  <si>
    <t>95875</t>
  </si>
  <si>
    <t>95876</t>
  </si>
  <si>
    <t>95877</t>
  </si>
  <si>
    <t>95878</t>
  </si>
  <si>
    <t>95879</t>
  </si>
  <si>
    <t>95880</t>
  </si>
  <si>
    <t>97912</t>
  </si>
  <si>
    <t>97913</t>
  </si>
  <si>
    <t>97914</t>
  </si>
  <si>
    <t>97915</t>
  </si>
  <si>
    <t>100937</t>
  </si>
  <si>
    <t>100938</t>
  </si>
  <si>
    <t>100939</t>
  </si>
  <si>
    <t>100940</t>
  </si>
  <si>
    <t>100941</t>
  </si>
  <si>
    <t>100942</t>
  </si>
  <si>
    <t>100943</t>
  </si>
  <si>
    <t>100944</t>
  </si>
  <si>
    <t>100945</t>
  </si>
  <si>
    <t>100946</t>
  </si>
  <si>
    <t>100947</t>
  </si>
  <si>
    <t>100948</t>
  </si>
  <si>
    <t>100949</t>
  </si>
  <si>
    <t>100950</t>
  </si>
  <si>
    <t>100951</t>
  </si>
  <si>
    <t>100952</t>
  </si>
  <si>
    <t>100953</t>
  </si>
  <si>
    <t>100954</t>
  </si>
  <si>
    <t>100955</t>
  </si>
  <si>
    <t>100956</t>
  </si>
  <si>
    <t>100957</t>
  </si>
  <si>
    <t>100958</t>
  </si>
  <si>
    <t>100959</t>
  </si>
  <si>
    <t>100960</t>
  </si>
  <si>
    <t>100961</t>
  </si>
  <si>
    <t>100962</t>
  </si>
  <si>
    <t>100963</t>
  </si>
  <si>
    <t>100964</t>
  </si>
  <si>
    <t>100973</t>
  </si>
  <si>
    <t>100974</t>
  </si>
  <si>
    <t>100975</t>
  </si>
  <si>
    <t>100965</t>
  </si>
  <si>
    <t>100966</t>
  </si>
  <si>
    <t>100969</t>
  </si>
  <si>
    <t>100970</t>
  </si>
  <si>
    <t>102330</t>
  </si>
  <si>
    <t>102331</t>
  </si>
  <si>
    <t>102332</t>
  </si>
  <si>
    <t>102333</t>
  </si>
  <si>
    <t>101019</t>
  </si>
  <si>
    <t>101479</t>
  </si>
  <si>
    <t>102568</t>
  </si>
  <si>
    <t>100976</t>
  </si>
  <si>
    <t>100977</t>
  </si>
  <si>
    <t>100978</t>
  </si>
  <si>
    <t>100979</t>
  </si>
  <si>
    <t>100980</t>
  </si>
  <si>
    <t>100981</t>
  </si>
  <si>
    <t>100982</t>
  </si>
  <si>
    <t>100983</t>
  </si>
  <si>
    <t>100984</t>
  </si>
  <si>
    <t>100985</t>
  </si>
  <si>
    <t>100986</t>
  </si>
  <si>
    <t>100987</t>
  </si>
  <si>
    <t>100988</t>
  </si>
  <si>
    <t>100989</t>
  </si>
  <si>
    <t>100990</t>
  </si>
  <si>
    <t>100991</t>
  </si>
  <si>
    <t>100992</t>
  </si>
  <si>
    <t>100993</t>
  </si>
  <si>
    <t>100994</t>
  </si>
  <si>
    <t>100995</t>
  </si>
  <si>
    <t>100996</t>
  </si>
  <si>
    <t>100997</t>
  </si>
  <si>
    <t>100998</t>
  </si>
  <si>
    <t>100999</t>
  </si>
  <si>
    <t>101000</t>
  </si>
  <si>
    <t>101001</t>
  </si>
  <si>
    <t>101002</t>
  </si>
  <si>
    <t>101003</t>
  </si>
  <si>
    <t>101004</t>
  </si>
  <si>
    <t>101005</t>
  </si>
  <si>
    <t>101006</t>
  </si>
  <si>
    <t>101007</t>
  </si>
  <si>
    <t>101008</t>
  </si>
  <si>
    <t>101009</t>
  </si>
  <si>
    <t>101010</t>
  </si>
  <si>
    <t>101013</t>
  </si>
  <si>
    <t>101014</t>
  </si>
  <si>
    <t>101015</t>
  </si>
  <si>
    <t>101016</t>
  </si>
  <si>
    <t>101017</t>
  </si>
  <si>
    <t>101018</t>
  </si>
  <si>
    <t>101463</t>
  </si>
  <si>
    <t>101464</t>
  </si>
  <si>
    <t>101465</t>
  </si>
  <si>
    <t>101466</t>
  </si>
  <si>
    <t>101467</t>
  </si>
  <si>
    <t>101468</t>
  </si>
  <si>
    <t>101469</t>
  </si>
  <si>
    <t>101470</t>
  </si>
  <si>
    <t>101471</t>
  </si>
  <si>
    <t>101472</t>
  </si>
  <si>
    <t>101473</t>
  </si>
  <si>
    <t>101474</t>
  </si>
  <si>
    <t>101475</t>
  </si>
  <si>
    <t>101476</t>
  </si>
  <si>
    <t>101477</t>
  </si>
  <si>
    <t>101478</t>
  </si>
  <si>
    <t>101480</t>
  </si>
  <si>
    <t>101481</t>
  </si>
  <si>
    <t>101482</t>
  </si>
  <si>
    <t>101483</t>
  </si>
  <si>
    <t>101484</t>
  </si>
  <si>
    <t>101485</t>
  </si>
  <si>
    <t>101486</t>
  </si>
  <si>
    <t>101487</t>
  </si>
  <si>
    <t>101488</t>
  </si>
  <si>
    <t>101188</t>
  </si>
  <si>
    <t>101189</t>
  </si>
  <si>
    <t>101190</t>
  </si>
  <si>
    <t>101191</t>
  </si>
  <si>
    <t>101192</t>
  </si>
  <si>
    <t>101193</t>
  </si>
  <si>
    <t>101194</t>
  </si>
  <si>
    <t>101197</t>
  </si>
  <si>
    <t>101198</t>
  </si>
  <si>
    <t>101199</t>
  </si>
  <si>
    <t>101200</t>
  </si>
  <si>
    <t>101201</t>
  </si>
  <si>
    <t>101202</t>
  </si>
  <si>
    <t>101203</t>
  </si>
  <si>
    <t>101204</t>
  </si>
  <si>
    <t>101205</t>
  </si>
  <si>
    <t>102362</t>
  </si>
  <si>
    <t>102363</t>
  </si>
  <si>
    <t>102364</t>
  </si>
  <si>
    <t>98509</t>
  </si>
  <si>
    <t>98510</t>
  </si>
  <si>
    <t>98511</t>
  </si>
  <si>
    <t>98516</t>
  </si>
  <si>
    <t>98519</t>
  </si>
  <si>
    <t>98520</t>
  </si>
  <si>
    <t>98521</t>
  </si>
  <si>
    <t>98522</t>
  </si>
  <si>
    <t>98524</t>
  </si>
  <si>
    <t>98503</t>
  </si>
  <si>
    <t>98504</t>
  </si>
  <si>
    <t>98505</t>
  </si>
  <si>
    <t>103946</t>
  </si>
  <si>
    <t>105000</t>
  </si>
  <si>
    <t>105001</t>
  </si>
  <si>
    <t>105002</t>
  </si>
  <si>
    <t>105003</t>
  </si>
  <si>
    <t>105004</t>
  </si>
  <si>
    <t>105005</t>
  </si>
  <si>
    <t>103185</t>
  </si>
  <si>
    <t>103186</t>
  </si>
  <si>
    <t>103187</t>
  </si>
  <si>
    <t>103188</t>
  </si>
  <si>
    <t>103189</t>
  </si>
  <si>
    <t>103190</t>
  </si>
  <si>
    <t>103191</t>
  </si>
  <si>
    <t>103192</t>
  </si>
  <si>
    <t>103193</t>
  </si>
  <si>
    <t>103194</t>
  </si>
  <si>
    <t>103195</t>
  </si>
  <si>
    <t>103205</t>
  </si>
  <si>
    <t>103206</t>
  </si>
  <si>
    <t>103207</t>
  </si>
  <si>
    <t>103208</t>
  </si>
  <si>
    <t>103209</t>
  </si>
  <si>
    <t>103210</t>
  </si>
  <si>
    <t>103304</t>
  </si>
  <si>
    <t>103307</t>
  </si>
  <si>
    <t>103310</t>
  </si>
  <si>
    <t>103314</t>
  </si>
  <si>
    <t>103315</t>
  </si>
  <si>
    <t>103769</t>
  </si>
  <si>
    <t>98525</t>
  </si>
  <si>
    <t>98526</t>
  </si>
  <si>
    <t>98527</t>
  </si>
  <si>
    <t>98528</t>
  </si>
  <si>
    <t>98529</t>
  </si>
  <si>
    <t>98530</t>
  </si>
  <si>
    <t>98531</t>
  </si>
  <si>
    <t>98532</t>
  </si>
  <si>
    <t>98533</t>
  </si>
  <si>
    <t>98534</t>
  </si>
  <si>
    <t>98535</t>
  </si>
  <si>
    <t>88238</t>
  </si>
  <si>
    <t>88239</t>
  </si>
  <si>
    <t>88240</t>
  </si>
  <si>
    <t>88241</t>
  </si>
  <si>
    <t>88242</t>
  </si>
  <si>
    <t>88243</t>
  </si>
  <si>
    <t>88245</t>
  </si>
  <si>
    <t>88246</t>
  </si>
  <si>
    <t>88247</t>
  </si>
  <si>
    <t>88248</t>
  </si>
  <si>
    <t>88249</t>
  </si>
  <si>
    <t>88250</t>
  </si>
  <si>
    <t>88251</t>
  </si>
  <si>
    <t>88252</t>
  </si>
  <si>
    <t>88253</t>
  </si>
  <si>
    <t>88255</t>
  </si>
  <si>
    <t>88256</t>
  </si>
  <si>
    <t>88257</t>
  </si>
  <si>
    <t>88260</t>
  </si>
  <si>
    <t>88261</t>
  </si>
  <si>
    <t>88262</t>
  </si>
  <si>
    <t>88263</t>
  </si>
  <si>
    <t>88264</t>
  </si>
  <si>
    <t>88266</t>
  </si>
  <si>
    <t>88267</t>
  </si>
  <si>
    <t>88269</t>
  </si>
  <si>
    <t>88270</t>
  </si>
  <si>
    <t>88272</t>
  </si>
  <si>
    <t>88273</t>
  </si>
  <si>
    <t>88274</t>
  </si>
  <si>
    <t>88275</t>
  </si>
  <si>
    <t>88277</t>
  </si>
  <si>
    <t>88278</t>
  </si>
  <si>
    <t>88279</t>
  </si>
  <si>
    <t>88281</t>
  </si>
  <si>
    <t>88282</t>
  </si>
  <si>
    <t>88283</t>
  </si>
  <si>
    <t>88284</t>
  </si>
  <si>
    <t>88286</t>
  </si>
  <si>
    <t>88288</t>
  </si>
  <si>
    <t>88291</t>
  </si>
  <si>
    <t>88292</t>
  </si>
  <si>
    <t>88293</t>
  </si>
  <si>
    <t>88294</t>
  </si>
  <si>
    <t>88295</t>
  </si>
  <si>
    <t>88296</t>
  </si>
  <si>
    <t>88297</t>
  </si>
  <si>
    <t>88298</t>
  </si>
  <si>
    <t>88299</t>
  </si>
  <si>
    <t>88300</t>
  </si>
  <si>
    <t>88301</t>
  </si>
  <si>
    <t>88302</t>
  </si>
  <si>
    <t>88303</t>
  </si>
  <si>
    <t>88304</t>
  </si>
  <si>
    <t>88306</t>
  </si>
  <si>
    <t>88307</t>
  </si>
  <si>
    <t>88308</t>
  </si>
  <si>
    <t>88309</t>
  </si>
  <si>
    <t>88310</t>
  </si>
  <si>
    <t>88311</t>
  </si>
  <si>
    <t>88312</t>
  </si>
  <si>
    <t>88313</t>
  </si>
  <si>
    <t>88314</t>
  </si>
  <si>
    <t>88315</t>
  </si>
  <si>
    <t>88316</t>
  </si>
  <si>
    <t>88317</t>
  </si>
  <si>
    <t>88318</t>
  </si>
  <si>
    <t>88321</t>
  </si>
  <si>
    <t>88322</t>
  </si>
  <si>
    <t>88323</t>
  </si>
  <si>
    <t>88324</t>
  </si>
  <si>
    <t>88325</t>
  </si>
  <si>
    <t>88377</t>
  </si>
  <si>
    <t>88441</t>
  </si>
  <si>
    <t>90766</t>
  </si>
  <si>
    <t>90767</t>
  </si>
  <si>
    <t>90768</t>
  </si>
  <si>
    <t>90769</t>
  </si>
  <si>
    <t>90770</t>
  </si>
  <si>
    <t>90772</t>
  </si>
  <si>
    <t>90775</t>
  </si>
  <si>
    <t>90776</t>
  </si>
  <si>
    <t>90777</t>
  </si>
  <si>
    <t>90778</t>
  </si>
  <si>
    <t>90779</t>
  </si>
  <si>
    <t>90780</t>
  </si>
  <si>
    <t>90781</t>
  </si>
  <si>
    <t>93558</t>
  </si>
  <si>
    <t>93561</t>
  </si>
  <si>
    <t>93563</t>
  </si>
  <si>
    <t>93564</t>
  </si>
  <si>
    <t>93565</t>
  </si>
  <si>
    <t>93566</t>
  </si>
  <si>
    <t>93567</t>
  </si>
  <si>
    <t>93568</t>
  </si>
  <si>
    <t>93569</t>
  </si>
  <si>
    <t>93570</t>
  </si>
  <si>
    <t>93571</t>
  </si>
  <si>
    <t>93572</t>
  </si>
  <si>
    <t>94295</t>
  </si>
  <si>
    <t>94296</t>
  </si>
  <si>
    <t>95308</t>
  </si>
  <si>
    <t>95309</t>
  </si>
  <si>
    <t>95310</t>
  </si>
  <si>
    <t>95311</t>
  </si>
  <si>
    <t>95312</t>
  </si>
  <si>
    <t>95313</t>
  </si>
  <si>
    <t>95314</t>
  </si>
  <si>
    <t>95315</t>
  </si>
  <si>
    <t>95316</t>
  </si>
  <si>
    <t>95317</t>
  </si>
  <si>
    <t>95318</t>
  </si>
  <si>
    <t>95319</t>
  </si>
  <si>
    <t>95320</t>
  </si>
  <si>
    <t>95321</t>
  </si>
  <si>
    <t>95322</t>
  </si>
  <si>
    <t>95323</t>
  </si>
  <si>
    <t>95324</t>
  </si>
  <si>
    <t>95325</t>
  </si>
  <si>
    <t>95328</t>
  </si>
  <si>
    <t>95329</t>
  </si>
  <si>
    <t>95330</t>
  </si>
  <si>
    <t>95331</t>
  </si>
  <si>
    <t>95332</t>
  </si>
  <si>
    <t>95334</t>
  </si>
  <si>
    <t>95335</t>
  </si>
  <si>
    <t>95337</t>
  </si>
  <si>
    <t>95338</t>
  </si>
  <si>
    <t>95339</t>
  </si>
  <si>
    <t>95340</t>
  </si>
  <si>
    <t>95341</t>
  </si>
  <si>
    <t>95342</t>
  </si>
  <si>
    <t>95343</t>
  </si>
  <si>
    <t>95344</t>
  </si>
  <si>
    <t>95345</t>
  </si>
  <si>
    <t>95346</t>
  </si>
  <si>
    <t>95347</t>
  </si>
  <si>
    <t>95348</t>
  </si>
  <si>
    <t>95349</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</si>
  <si>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</si>
  <si>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</si>
  <si>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</si>
  <si>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</si>
  <si>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</si>
  <si>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</si>
  <si>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</si>
  <si>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</si>
  <si>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</si>
  <si>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</si>
  <si>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</si>
  <si>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</si>
  <si>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</si>
  <si>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</si>
  <si>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</si>
  <si>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</si>
  <si>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</si>
  <si>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</si>
  <si>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</si>
  <si>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</si>
  <si>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</si>
  <si>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</si>
  <si>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</si>
  <si>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</si>
  <si>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</si>
  <si>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</si>
  <si>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</si>
  <si>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</si>
  <si>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</si>
  <si>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95383</t>
  </si>
  <si>
    <t>95384</t>
  </si>
  <si>
    <t>95385</t>
  </si>
  <si>
    <t>95386</t>
  </si>
  <si>
    <t>95387</t>
  </si>
  <si>
    <t>95389</t>
  </si>
  <si>
    <t>95390</t>
  </si>
  <si>
    <t>95392</t>
  </si>
  <si>
    <t>95393</t>
  </si>
  <si>
    <t>95394</t>
  </si>
  <si>
    <t>95395</t>
  </si>
  <si>
    <t>95396</t>
  </si>
  <si>
    <t>95398</t>
  </si>
  <si>
    <t>95400</t>
  </si>
  <si>
    <t>95401</t>
  </si>
  <si>
    <t>95402</t>
  </si>
  <si>
    <t>95403</t>
  </si>
  <si>
    <t>95404</t>
  </si>
  <si>
    <t>95405</t>
  </si>
  <si>
    <t>95406</t>
  </si>
  <si>
    <t>95408</t>
  </si>
  <si>
    <t>95411</t>
  </si>
  <si>
    <t>95413</t>
  </si>
  <si>
    <t>95414</t>
  </si>
  <si>
    <t>95415</t>
  </si>
  <si>
    <t>95416</t>
  </si>
  <si>
    <t>95417</t>
  </si>
  <si>
    <t>95418</t>
  </si>
  <si>
    <t>95419</t>
  </si>
  <si>
    <t>95420</t>
  </si>
  <si>
    <t>95421</t>
  </si>
  <si>
    <t>95422</t>
  </si>
  <si>
    <t>95423</t>
  </si>
  <si>
    <t>95424</t>
  </si>
  <si>
    <t>100288</t>
  </si>
  <si>
    <t>100289</t>
  </si>
  <si>
    <t>100291</t>
  </si>
  <si>
    <t>100293</t>
  </si>
  <si>
    <t>100295</t>
  </si>
  <si>
    <t>100298</t>
  </si>
  <si>
    <t>100299</t>
  </si>
  <si>
    <t>100301</t>
  </si>
  <si>
    <t>100303</t>
  </si>
  <si>
    <t>100307</t>
  </si>
  <si>
    <t>100308</t>
  </si>
  <si>
    <t>100309</t>
  </si>
  <si>
    <t>100315</t>
  </si>
  <si>
    <t>100321</t>
  </si>
  <si>
    <t>100533</t>
  </si>
  <si>
    <t>100534</t>
  </si>
  <si>
    <t>100535</t>
  </si>
  <si>
    <t>100536</t>
  </si>
  <si>
    <t>101286</t>
  </si>
  <si>
    <t>101287</t>
  </si>
  <si>
    <t>101288</t>
  </si>
  <si>
    <t>101289</t>
  </si>
  <si>
    <t>101290</t>
  </si>
  <si>
    <t>101291</t>
  </si>
  <si>
    <t>101292</t>
  </si>
  <si>
    <t>101293</t>
  </si>
  <si>
    <t>101294</t>
  </si>
  <si>
    <t>101295</t>
  </si>
  <si>
    <t>101296</t>
  </si>
  <si>
    <t>101297</t>
  </si>
  <si>
    <t>101298</t>
  </si>
  <si>
    <t>101299</t>
  </si>
  <si>
    <t>101300</t>
  </si>
  <si>
    <t>101301</t>
  </si>
  <si>
    <t>101302</t>
  </si>
  <si>
    <t>101303</t>
  </si>
  <si>
    <t>101304</t>
  </si>
  <si>
    <t>101305</t>
  </si>
  <si>
    <t>101307</t>
  </si>
  <si>
    <t>101308</t>
  </si>
  <si>
    <t>101309</t>
  </si>
  <si>
    <t>101310</t>
  </si>
  <si>
    <t>101311</t>
  </si>
  <si>
    <t>101312</t>
  </si>
  <si>
    <t>101313</t>
  </si>
  <si>
    <t>101315</t>
  </si>
  <si>
    <t>101316</t>
  </si>
  <si>
    <t>101320</t>
  </si>
  <si>
    <t>101322</t>
  </si>
  <si>
    <t>101323</t>
  </si>
  <si>
    <t>101324</t>
  </si>
  <si>
    <t>101325</t>
  </si>
  <si>
    <t>101326</t>
  </si>
  <si>
    <t>101328</t>
  </si>
  <si>
    <t>101329</t>
  </si>
  <si>
    <t>101330</t>
  </si>
  <si>
    <t>101331</t>
  </si>
  <si>
    <t>101332</t>
  </si>
  <si>
    <t>101333</t>
  </si>
  <si>
    <t>101334</t>
  </si>
  <si>
    <t>101336</t>
  </si>
  <si>
    <t>101337</t>
  </si>
  <si>
    <t>101338</t>
  </si>
  <si>
    <t>101339</t>
  </si>
  <si>
    <t>101340</t>
  </si>
  <si>
    <t>101341</t>
  </si>
  <si>
    <t>101342</t>
  </si>
  <si>
    <t>101343</t>
  </si>
  <si>
    <t>101344</t>
  </si>
  <si>
    <t>101345</t>
  </si>
  <si>
    <t>101346</t>
  </si>
  <si>
    <t>101347</t>
  </si>
  <si>
    <t>101348</t>
  </si>
  <si>
    <t>101349</t>
  </si>
  <si>
    <t>101350</t>
  </si>
  <si>
    <t>101351</t>
  </si>
  <si>
    <t>101352</t>
  </si>
  <si>
    <t>101353</t>
  </si>
  <si>
    <t>101355</t>
  </si>
  <si>
    <t>101356</t>
  </si>
  <si>
    <t>101357</t>
  </si>
  <si>
    <t>101358</t>
  </si>
  <si>
    <t>101359</t>
  </si>
  <si>
    <t>101360</t>
  </si>
  <si>
    <t>101361</t>
  </si>
  <si>
    <t>101363</t>
  </si>
  <si>
    <t>101364</t>
  </si>
  <si>
    <t>101365</t>
  </si>
  <si>
    <t>101366</t>
  </si>
  <si>
    <t>101368</t>
  </si>
  <si>
    <t>101369</t>
  </si>
  <si>
    <t>101370</t>
  </si>
  <si>
    <t>101371</t>
  </si>
  <si>
    <t>101372</t>
  </si>
  <si>
    <t>101374</t>
  </si>
  <si>
    <t>101375</t>
  </si>
  <si>
    <t>101376</t>
  </si>
  <si>
    <t>101377</t>
  </si>
  <si>
    <t>101378</t>
  </si>
  <si>
    <t>101379</t>
  </si>
  <si>
    <t>101380</t>
  </si>
  <si>
    <t>101381</t>
  </si>
  <si>
    <t>101382</t>
  </si>
  <si>
    <t>101383</t>
  </si>
  <si>
    <t>101384</t>
  </si>
  <si>
    <t>101385</t>
  </si>
  <si>
    <t>101386</t>
  </si>
  <si>
    <t>101387</t>
  </si>
  <si>
    <t>101388</t>
  </si>
  <si>
    <t>101389</t>
  </si>
  <si>
    <t>101390</t>
  </si>
  <si>
    <t>101391</t>
  </si>
  <si>
    <t>101392</t>
  </si>
  <si>
    <t>101394</t>
  </si>
  <si>
    <t>101395</t>
  </si>
  <si>
    <t>101396</t>
  </si>
  <si>
    <t>101397</t>
  </si>
  <si>
    <t>101398</t>
  </si>
  <si>
    <t>101399</t>
  </si>
  <si>
    <t>101401</t>
  </si>
  <si>
    <t>101402</t>
  </si>
  <si>
    <t>101407</t>
  </si>
  <si>
    <t>101408</t>
  </si>
  <si>
    <t>101409</t>
  </si>
  <si>
    <t>101410</t>
  </si>
  <si>
    <t>101412</t>
  </si>
  <si>
    <t>101413</t>
  </si>
  <si>
    <t>101414</t>
  </si>
  <si>
    <t>101415</t>
  </si>
  <si>
    <t>101416</t>
  </si>
  <si>
    <t>101417</t>
  </si>
  <si>
    <t>101418</t>
  </si>
  <si>
    <t>101419</t>
  </si>
  <si>
    <t>101420</t>
  </si>
  <si>
    <t>101421</t>
  </si>
  <si>
    <t>101422</t>
  </si>
  <si>
    <t>101424</t>
  </si>
  <si>
    <t>101425</t>
  </si>
  <si>
    <t>101426</t>
  </si>
  <si>
    <t>101427</t>
  </si>
  <si>
    <t>101428</t>
  </si>
  <si>
    <t>101429</t>
  </si>
  <si>
    <t>101430</t>
  </si>
  <si>
    <t>101431</t>
  </si>
  <si>
    <t>101432</t>
  </si>
  <si>
    <t>101433</t>
  </si>
  <si>
    <t>101434</t>
  </si>
  <si>
    <t>101435</t>
  </si>
  <si>
    <t>101436</t>
  </si>
  <si>
    <t>101437</t>
  </si>
  <si>
    <t>101438</t>
  </si>
  <si>
    <t>101439</t>
  </si>
  <si>
    <t>101440</t>
  </si>
  <si>
    <t>101441</t>
  </si>
  <si>
    <t>101443</t>
  </si>
  <si>
    <t>101444</t>
  </si>
  <si>
    <t>101445</t>
  </si>
  <si>
    <t>101446</t>
  </si>
  <si>
    <t>101447</t>
  </si>
  <si>
    <t>101448</t>
  </si>
  <si>
    <t>101449</t>
  </si>
  <si>
    <t>101451</t>
  </si>
  <si>
    <t>101452</t>
  </si>
  <si>
    <t>101453</t>
  </si>
  <si>
    <t>101454</t>
  </si>
  <si>
    <t>101456</t>
  </si>
  <si>
    <t>101457</t>
  </si>
  <si>
    <t>101458</t>
  </si>
  <si>
    <t>101459</t>
  </si>
  <si>
    <t>101460</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</si>
  <si>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</si>
  <si>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</si>
  <si>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</si>
  <si>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</si>
  <si>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</si>
  <si>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</si>
  <si>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</si>
  <si>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</si>
  <si>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</si>
  <si>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</si>
  <si>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</si>
  <si>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</si>
  <si>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</si>
  <si>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</si>
  <si>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</si>
  <si>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</si>
  <si>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</si>
  <si>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</si>
  <si>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</si>
  <si>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</si>
  <si>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</si>
  <si>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</si>
  <si>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</si>
  <si>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</si>
  <si>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</si>
  <si>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</si>
  <si>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</si>
  <si>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</si>
  <si>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</si>
  <si>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</si>
  <si>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</si>
  <si>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</si>
  <si>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</si>
  <si>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</si>
  <si>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</si>
  <si>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</si>
  <si>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</si>
  <si>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</si>
  <si>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</si>
  <si>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</si>
  <si>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</si>
  <si>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</si>
  <si>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</si>
  <si>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</si>
  <si>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</si>
  <si>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</si>
  <si>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</si>
  <si>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</si>
  <si>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</si>
  <si>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</si>
  <si>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</si>
  <si>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</si>
  <si>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</si>
  <si>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</si>
  <si>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</si>
  <si>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</si>
  <si>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</si>
  <si>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</si>
  <si>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</si>
  <si>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</si>
  <si>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</si>
  <si>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</si>
  <si>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</si>
  <si>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</si>
  <si>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</si>
  <si>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</si>
  <si>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</si>
  <si>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</si>
  <si>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</si>
  <si>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</si>
  <si>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</si>
  <si>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</si>
  <si>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</si>
  <si>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</si>
  <si>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</si>
  <si>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</si>
  <si>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</si>
  <si>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</si>
  <si>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</si>
  <si>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</si>
  <si>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</si>
  <si>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</si>
  <si>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</si>
  <si>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</si>
  <si>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</si>
  <si>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</si>
  <si>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</si>
  <si>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</si>
  <si>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</si>
  <si>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</si>
  <si>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</si>
  <si>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</si>
  <si>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</si>
  <si>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</si>
  <si>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</si>
  <si>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</si>
  <si>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</si>
  <si>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</si>
  <si>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</si>
  <si>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</si>
  <si>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</si>
  <si>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</si>
  <si>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</si>
  <si>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</si>
  <si>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</si>
  <si>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</si>
  <si>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</si>
  <si>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</si>
  <si>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</si>
  <si>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</si>
  <si>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</si>
  <si>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</si>
  <si>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</si>
  <si>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</si>
  <si>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</si>
  <si>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</si>
  <si>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</si>
  <si>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</si>
  <si>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</si>
  <si>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</si>
  <si>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</si>
  <si>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</si>
  <si>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</si>
  <si>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</si>
  <si>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</si>
  <si>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</si>
  <si>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</si>
  <si>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</si>
  <si>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</si>
  <si>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</si>
  <si>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</si>
  <si>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</si>
  <si>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</si>
  <si>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</si>
  <si>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</si>
  <si>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</si>
  <si>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</si>
  <si>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</si>
  <si>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</si>
  <si>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</si>
  <si>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</si>
  <si>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</si>
  <si>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</si>
  <si>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</si>
  <si>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</si>
  <si>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</si>
  <si>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</si>
  <si>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</si>
  <si>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</si>
  <si>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</si>
  <si>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</si>
  <si>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</si>
  <si>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</si>
  <si>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</si>
  <si>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</si>
  <si>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</si>
  <si>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</si>
  <si>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</si>
  <si>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</si>
  <si>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</si>
  <si>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</si>
  <si>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</si>
  <si>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</si>
  <si>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</si>
  <si>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</si>
  <si>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</si>
  <si>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</si>
  <si>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</si>
  <si>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</si>
  <si>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</si>
  <si>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</si>
  <si>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</si>
  <si>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</si>
  <si>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</si>
  <si>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</si>
  <si>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</si>
  <si>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</si>
  <si>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</si>
  <si>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</si>
  <si>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</si>
  <si>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</si>
  <si>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</si>
  <si>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</si>
  <si>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</si>
  <si>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</si>
  <si>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</si>
  <si>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</si>
  <si>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</si>
  <si>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</si>
  <si>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</si>
  <si>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</si>
  <si>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</si>
  <si>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</si>
  <si>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</si>
  <si>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</si>
  <si>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</si>
  <si>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</si>
  <si>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</si>
  <si>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</si>
  <si>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</si>
  <si>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</si>
  <si>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</si>
  <si>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</si>
  <si>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</si>
  <si>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</si>
  <si>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</si>
  <si>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</si>
  <si>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</si>
  <si>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</si>
  <si>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</si>
  <si>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</si>
  <si>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</si>
  <si>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</si>
  <si>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</si>
  <si>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</si>
  <si>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</si>
  <si>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</si>
  <si>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</si>
  <si>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</si>
  <si>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</si>
  <si>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</si>
  <si>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</si>
  <si>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</si>
  <si>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</si>
  <si>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</si>
  <si>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</si>
  <si>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</si>
  <si>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</si>
  <si>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</si>
  <si>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</si>
  <si>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</si>
  <si>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</si>
  <si>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</si>
  <si>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</si>
  <si>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</si>
  <si>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</si>
  <si>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</si>
  <si>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</si>
  <si>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</si>
  <si>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</si>
  <si>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</si>
  <si>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</si>
  <si>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</si>
  <si>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</si>
  <si>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</si>
  <si>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</si>
  <si>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</si>
  <si>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</si>
  <si>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</si>
  <si>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</si>
  <si>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</si>
  <si>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</si>
  <si>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</si>
  <si>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</si>
  <si>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</si>
  <si>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</si>
  <si>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</si>
  <si>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</si>
  <si>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</si>
  <si>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</si>
  <si>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</si>
  <si>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</si>
  <si>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</si>
  <si>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</si>
  <si>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</si>
  <si>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</si>
  <si>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</si>
  <si>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</si>
  <si>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</si>
  <si>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</si>
  <si>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</si>
  <si>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</si>
  <si>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</si>
  <si>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</si>
  <si>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</si>
  <si>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</si>
  <si>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</si>
  <si>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</si>
  <si>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</si>
  <si>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</si>
  <si>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</si>
  <si>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</si>
  <si>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</si>
  <si>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</si>
  <si>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</si>
  <si>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</si>
  <si>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</si>
  <si>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</si>
  <si>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</si>
  <si>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</si>
  <si>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</si>
  <si>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</si>
  <si>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</si>
  <si>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</si>
  <si>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</si>
  <si>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</si>
  <si>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</si>
  <si>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</si>
  <si>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</si>
  <si>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</si>
  <si>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</si>
  <si>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</si>
  <si>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</si>
  <si>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</si>
  <si>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</si>
  <si>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</si>
  <si>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</si>
  <si>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</si>
  <si>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</si>
  <si>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</si>
  <si>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</si>
  <si>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</si>
  <si>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</si>
  <si>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</si>
  <si>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</si>
  <si>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</si>
  <si>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</si>
  <si>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</si>
  <si>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</si>
  <si>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</si>
  <si>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</si>
  <si>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</si>
  <si>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</si>
  <si>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</si>
  <si>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</si>
  <si>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</si>
  <si>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</si>
  <si>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</si>
  <si>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</si>
  <si>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</si>
  <si>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</si>
  <si>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</si>
  <si>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</si>
  <si>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</si>
  <si>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</si>
  <si>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</si>
  <si>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</si>
  <si>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</si>
  <si>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</si>
  <si>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</si>
  <si>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</si>
  <si>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</si>
  <si>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</si>
  <si>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</si>
  <si>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</si>
  <si>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</si>
  <si>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</si>
  <si>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</si>
  <si>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</si>
  <si>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</si>
  <si>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</si>
  <si>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</si>
  <si>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</si>
  <si>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</si>
  <si>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</si>
  <si>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</si>
  <si>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</si>
  <si>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</si>
  <si>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</si>
  <si>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</si>
  <si>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</si>
  <si>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</si>
  <si>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</si>
  <si>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</si>
  <si>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</si>
  <si>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</si>
  <si>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</si>
  <si>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</si>
  <si>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</si>
  <si>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</si>
  <si>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</si>
  <si>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</si>
  <si>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</si>
  <si>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</si>
  <si>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</si>
  <si>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</si>
  <si>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</si>
  <si>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</si>
  <si>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</si>
  <si>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</si>
  <si>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</si>
  <si>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</si>
  <si>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</si>
  <si>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</si>
  <si>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</si>
  <si>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</si>
  <si>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</si>
  <si>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</si>
  <si>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</si>
  <si>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</si>
  <si>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</si>
  <si>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</si>
  <si>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</si>
  <si>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</si>
  <si>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</si>
  <si>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</si>
  <si>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</si>
  <si>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</si>
  <si>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</si>
  <si>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</si>
  <si>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</si>
  <si>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</si>
  <si>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</si>
  <si>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</si>
  <si>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</si>
  <si>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</si>
  <si>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</si>
  <si>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</si>
  <si>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</si>
  <si>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</si>
  <si>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</si>
  <si>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</si>
  <si>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</si>
  <si>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</si>
  <si>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</si>
  <si>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</si>
  <si>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</si>
  <si>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</si>
  <si>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</si>
  <si>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</si>
  <si>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</si>
  <si>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</si>
  <si>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</si>
  <si>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</si>
  <si>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</si>
  <si>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</si>
  <si>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</si>
  <si>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</si>
  <si>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</si>
  <si>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</si>
  <si>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</si>
  <si>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</si>
  <si>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</si>
  <si>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</si>
  <si>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</si>
  <si>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</si>
  <si>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</si>
  <si>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</si>
  <si>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</si>
  <si>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</si>
  <si>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</si>
  <si>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</si>
  <si>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</si>
  <si>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</si>
  <si>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</si>
  <si>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</si>
  <si>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</si>
  <si>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</si>
  <si>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</si>
  <si>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</si>
  <si>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</si>
  <si>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</si>
  <si>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</si>
  <si>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</si>
  <si>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</si>
  <si>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</si>
  <si>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</si>
  <si>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</si>
  <si>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</si>
  <si>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</si>
  <si>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</si>
  <si>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</si>
  <si>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</si>
  <si>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</si>
  <si>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</si>
  <si>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</si>
  <si>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</si>
  <si>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</si>
  <si>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</si>
  <si>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</si>
  <si>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</si>
  <si>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</si>
  <si>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</si>
  <si>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</si>
  <si>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</si>
  <si>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</si>
  <si>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</si>
  <si>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</si>
  <si>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</si>
  <si>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</si>
  <si>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</si>
  <si>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</si>
  <si>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</si>
  <si>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</si>
  <si>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</si>
  <si>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</si>
  <si>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</si>
  <si>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</si>
  <si>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</si>
  <si>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</si>
  <si>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</si>
  <si>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</si>
  <si>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</si>
  <si>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</si>
  <si>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</si>
  <si>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</si>
  <si>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</si>
  <si>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</si>
  <si>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</si>
  <si>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</si>
  <si>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</si>
  <si>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</si>
  <si>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</si>
  <si>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</si>
  <si>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</si>
  <si>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</si>
  <si>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</si>
  <si>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</si>
  <si>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</si>
  <si>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</si>
  <si>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</si>
  <si>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</si>
  <si>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</si>
  <si>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</si>
  <si>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</si>
  <si>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</si>
  <si>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</si>
  <si>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</si>
  <si>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</si>
  <si>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</si>
  <si>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</si>
  <si>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</si>
  <si>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</si>
  <si>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</si>
  <si>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</si>
  <si>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</si>
  <si>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</si>
  <si>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</si>
  <si>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</si>
  <si>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</si>
  <si>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</si>
  <si>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</si>
  <si>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</si>
  <si>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</si>
  <si>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</si>
  <si>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</si>
  <si>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</si>
  <si>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</si>
  <si>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</si>
  <si>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</si>
  <si>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</si>
  <si>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</si>
  <si>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</si>
  <si>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</si>
  <si>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</si>
  <si>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</si>
  <si>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</si>
  <si>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</si>
  <si>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</si>
  <si>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</si>
  <si>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</si>
  <si>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</si>
  <si>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</si>
  <si>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</si>
  <si>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</si>
  <si>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</si>
  <si>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</si>
  <si>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</si>
  <si>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</si>
  <si>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</si>
  <si>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</si>
  <si>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</si>
  <si>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</si>
  <si>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</si>
  <si>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</si>
  <si>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</si>
  <si>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</si>
  <si>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</si>
  <si>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</si>
  <si>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</si>
  <si>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</si>
  <si>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</si>
  <si>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</si>
  <si>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</si>
  <si>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</si>
  <si>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</si>
  <si>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</si>
  <si>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</si>
  <si>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</si>
  <si>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</si>
  <si>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</si>
  <si>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</si>
  <si>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</si>
  <si>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</si>
  <si>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</si>
  <si>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</si>
  <si>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</si>
  <si>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</si>
  <si>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</si>
  <si>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</si>
  <si>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</si>
  <si>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</si>
  <si>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</si>
  <si>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</si>
  <si>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</si>
  <si>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</si>
  <si>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</si>
  <si>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</si>
  <si>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</si>
  <si>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</si>
  <si>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</si>
  <si>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</si>
  <si>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</si>
  <si>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</si>
  <si>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</si>
  <si>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</si>
  <si>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</si>
  <si>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</si>
  <si>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</si>
  <si>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</si>
  <si>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</si>
  <si>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</si>
  <si>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</si>
  <si>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</si>
  <si>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</si>
  <si>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</si>
  <si>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</si>
  <si>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</si>
  <si>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</si>
  <si>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</si>
  <si>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</si>
  <si>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</si>
  <si>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</si>
  <si>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</si>
  <si>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</si>
  <si>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</si>
  <si>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</si>
  <si>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</si>
  <si>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</si>
  <si>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</si>
  <si>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</si>
  <si>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</si>
  <si>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</si>
  <si>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</si>
  <si>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</si>
  <si>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</si>
  <si>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</si>
  <si>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</si>
  <si>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</si>
  <si>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</si>
  <si>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</si>
  <si>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</si>
  <si>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</si>
  <si>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</si>
  <si>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</si>
  <si>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</si>
  <si>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</si>
  <si>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</si>
  <si>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</si>
  <si>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</si>
  <si>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</si>
  <si>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</si>
  <si>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</si>
  <si>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</si>
  <si>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</si>
  <si>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</si>
  <si>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</si>
  <si>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</si>
  <si>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</si>
  <si>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</si>
  <si>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</si>
  <si>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</si>
  <si>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</si>
  <si>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</si>
  <si>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</si>
  <si>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</si>
  <si>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</si>
  <si>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</si>
  <si>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</si>
  <si>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</si>
  <si>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</si>
  <si>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</si>
  <si>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</si>
  <si>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</si>
  <si>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</si>
  <si>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</si>
  <si>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</si>
  <si>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</si>
  <si>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</si>
  <si>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</si>
  <si>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</si>
  <si>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</si>
  <si>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</si>
  <si>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</si>
  <si>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</si>
  <si>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</si>
  <si>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</si>
  <si>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</si>
  <si>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</si>
  <si>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</si>
  <si>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</si>
  <si>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</si>
  <si>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</si>
  <si>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</si>
  <si>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</si>
  <si>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</si>
  <si>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</si>
  <si>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</si>
  <si>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</si>
  <si>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</si>
  <si>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</si>
  <si>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</si>
  <si>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</si>
  <si>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</si>
  <si>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</si>
  <si>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</si>
  <si>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</si>
  <si>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</si>
  <si>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</si>
  <si>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</si>
  <si>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</si>
  <si>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</si>
  <si>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</si>
  <si>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</si>
  <si>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</si>
  <si>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</si>
  <si>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</si>
  <si>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</si>
  <si>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</si>
  <si>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</si>
  <si>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</si>
  <si>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</si>
  <si>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</si>
  <si>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</si>
  <si>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</si>
  <si>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</si>
  <si>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</si>
  <si>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</si>
  <si>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</si>
  <si>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</si>
  <si>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</si>
  <si>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</si>
  <si>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</si>
  <si>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</si>
  <si>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</si>
  <si>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</si>
  <si>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</si>
  <si>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</si>
  <si>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</si>
  <si>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</si>
  <si>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</si>
  <si>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</si>
  <si>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</si>
  <si>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</si>
  <si>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</si>
  <si>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</si>
  <si>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</si>
  <si>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</si>
  <si>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</si>
  <si>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</si>
  <si>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</si>
  <si>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</si>
  <si>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</si>
  <si>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</si>
  <si>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</si>
  <si>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</si>
  <si>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</si>
  <si>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</si>
  <si>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</si>
  <si>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</si>
  <si>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</si>
  <si>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</si>
  <si>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</si>
  <si>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</si>
  <si>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</si>
  <si>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</si>
  <si>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</si>
  <si>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</si>
  <si>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</si>
  <si>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</si>
  <si>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</si>
  <si>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</si>
  <si>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</si>
  <si>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</si>
  <si>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</si>
  <si>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</si>
  <si>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</si>
  <si>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</si>
  <si>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</si>
  <si>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</si>
  <si>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</si>
  <si>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</si>
  <si>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</si>
  <si>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</si>
  <si>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</si>
  <si>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</si>
  <si>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</si>
  <si>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</si>
  <si>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</si>
  <si>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</si>
  <si>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</si>
  <si>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</si>
  <si>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</si>
  <si>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</si>
  <si>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</si>
  <si>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</si>
  <si>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</si>
  <si>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</si>
  <si>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</si>
  <si>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</si>
  <si>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</si>
  <si>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</si>
  <si>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</si>
  <si>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</si>
  <si>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</si>
  <si>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</si>
  <si>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</si>
  <si>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</si>
  <si>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</si>
  <si>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</si>
  <si>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</si>
  <si>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</si>
  <si>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</si>
  <si>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</si>
  <si>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</si>
  <si>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</si>
  <si>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</si>
  <si>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</si>
  <si>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</si>
  <si>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</si>
  <si>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</si>
  <si>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</si>
  <si>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</si>
  <si>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</si>
  <si>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</si>
  <si>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</si>
  <si>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</si>
  <si>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</si>
  <si>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</si>
  <si>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</si>
  <si>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</si>
  <si>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</si>
  <si>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</si>
  <si>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</si>
  <si>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</si>
  <si>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</si>
  <si>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</si>
  <si>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</si>
  <si>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</si>
  <si>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</si>
  <si>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</si>
  <si>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</si>
  <si>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</si>
  <si>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</si>
  <si>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</si>
  <si>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</si>
  <si>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</si>
  <si>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</si>
  <si>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</si>
  <si>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</si>
  <si>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</si>
  <si>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</si>
  <si>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</si>
  <si>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</si>
  <si>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</si>
  <si>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</si>
  <si>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</si>
  <si>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</si>
  <si>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</si>
  <si>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</si>
  <si>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</si>
  <si>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</si>
  <si>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</si>
  <si>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</si>
  <si>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</si>
  <si>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</si>
  <si>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</si>
  <si>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</si>
  <si>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</si>
  <si>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</si>
  <si>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</si>
  <si>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</si>
  <si>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</si>
  <si>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</si>
  <si>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</si>
  <si>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</si>
  <si>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</si>
  <si>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</si>
  <si>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</si>
  <si>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</si>
  <si>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</si>
  <si>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</si>
  <si>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</si>
  <si>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</si>
  <si>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</si>
  <si>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</si>
  <si>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</si>
  <si>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</si>
  <si>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</si>
  <si>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</si>
  <si>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</si>
  <si>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</si>
  <si>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</si>
  <si>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</si>
  <si>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</si>
  <si>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</si>
  <si>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</si>
  <si>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</si>
  <si>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</si>
  <si>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</si>
  <si>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</si>
  <si>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</si>
  <si>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</si>
  <si>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</si>
  <si>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</si>
  <si>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</si>
  <si>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</si>
  <si>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</si>
  <si>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</si>
  <si>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</si>
  <si>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</si>
  <si>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</si>
  <si>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</si>
  <si>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</si>
  <si>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</si>
  <si>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</si>
  <si>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</si>
  <si>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</si>
  <si>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</si>
  <si>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</si>
  <si>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</si>
  <si>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</si>
  <si>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</si>
  <si>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</si>
  <si>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</si>
  <si>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</si>
  <si>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</si>
  <si>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</si>
  <si>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</si>
  <si>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</si>
  <si>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</si>
  <si>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</si>
  <si>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</si>
  <si>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</si>
  <si>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</si>
  <si>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</si>
  <si>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</si>
  <si>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</si>
  <si>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</si>
  <si>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</si>
  <si>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</si>
  <si>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</si>
  <si>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</si>
  <si>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</si>
  <si>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</si>
  <si>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</si>
  <si>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</si>
  <si>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</si>
  <si>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</si>
  <si>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</si>
  <si>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</si>
  <si>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</si>
  <si>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</si>
  <si>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</si>
  <si>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</si>
  <si>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</si>
  <si>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</si>
  <si>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</si>
  <si>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</si>
  <si>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</si>
  <si>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</si>
  <si>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</si>
  <si>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</si>
  <si>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</si>
  <si>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</si>
  <si>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</si>
  <si>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</si>
  <si>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</si>
  <si>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</si>
  <si>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</si>
  <si>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</si>
  <si>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</si>
  <si>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</si>
  <si>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</si>
  <si>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</si>
  <si>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</si>
  <si>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</si>
  <si>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</si>
  <si>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</si>
  <si>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</si>
  <si>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</si>
  <si>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</si>
  <si>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</si>
  <si>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</si>
  <si>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</si>
  <si>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</si>
  <si>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</si>
  <si>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</si>
  <si>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</si>
  <si>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</si>
  <si>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</si>
  <si>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</si>
  <si>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</si>
  <si>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</si>
  <si>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</si>
  <si>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</si>
  <si>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</si>
  <si>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</si>
  <si>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</si>
  <si>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</si>
  <si>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</si>
  <si>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</si>
  <si>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</si>
  <si>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</si>
  <si>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</si>
  <si>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</si>
  <si>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</si>
  <si>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</si>
  <si>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</si>
  <si>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</si>
  <si>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</si>
  <si>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</si>
  <si>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</si>
  <si>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</si>
  <si>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</si>
  <si>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</si>
  <si>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</si>
  <si>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</si>
  <si>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</si>
  <si>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</si>
  <si>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</si>
  <si>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</si>
  <si>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</si>
  <si>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</si>
  <si>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</si>
  <si>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</si>
  <si>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</si>
  <si>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</si>
  <si>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</si>
  <si>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</si>
  <si>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</si>
  <si>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</si>
  <si>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</si>
  <si>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</si>
  <si>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</si>
  <si>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</si>
  <si>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</si>
  <si>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</si>
  <si>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</si>
  <si>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</si>
  <si>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</si>
  <si>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</si>
  <si>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</si>
  <si>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</si>
  <si>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</si>
  <si>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</si>
  <si>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</si>
  <si>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</si>
  <si>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</si>
  <si>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</si>
  <si>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</si>
  <si>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</si>
  <si>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</si>
  <si>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</si>
  <si>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</si>
  <si>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</si>
  <si>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</si>
  <si>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</si>
  <si>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</si>
  <si>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</si>
  <si>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</si>
  <si>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</si>
  <si>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</si>
  <si>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</si>
  <si>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</si>
  <si>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</si>
  <si>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</si>
  <si>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</si>
  <si>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</si>
  <si>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</si>
  <si>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</si>
  <si>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</si>
  <si>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</si>
  <si>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</si>
  <si>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</si>
  <si>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</si>
  <si>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</si>
  <si>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</si>
  <si>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</si>
  <si>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</si>
  <si>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</si>
  <si>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</si>
  <si>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</si>
  <si>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</si>
  <si>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</si>
  <si>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</si>
  <si>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</si>
  <si>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</si>
  <si>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</si>
  <si>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</si>
  <si>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</si>
  <si>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</si>
  <si>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</si>
  <si>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</si>
  <si>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</si>
  <si>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</si>
  <si>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</si>
  <si>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</si>
  <si>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</si>
  <si>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</si>
  <si>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</si>
  <si>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</si>
  <si>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</si>
  <si>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</si>
  <si>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</si>
  <si>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</si>
  <si>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</si>
  <si>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</si>
  <si>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</si>
  <si>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</si>
  <si>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</si>
  <si>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</si>
  <si>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</si>
  <si>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</si>
  <si>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</si>
  <si>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</si>
  <si>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</si>
  <si>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</si>
  <si>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</si>
  <si>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</si>
  <si>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</si>
  <si>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</si>
  <si>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</si>
  <si>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</si>
  <si>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</si>
  <si>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</si>
  <si>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</si>
  <si>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</si>
  <si>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</si>
  <si>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</si>
  <si>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</si>
  <si>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</si>
  <si>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</si>
  <si>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</si>
  <si>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</si>
  <si>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</si>
  <si>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</si>
  <si>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</si>
  <si>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</si>
  <si>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</si>
  <si>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</si>
  <si>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</si>
  <si>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</si>
  <si>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</si>
  <si>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</si>
  <si>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</si>
  <si>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</si>
  <si>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</si>
  <si>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</si>
  <si>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</si>
  <si>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</si>
  <si>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</si>
  <si>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</si>
  <si>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</si>
  <si>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</si>
  <si>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</si>
  <si>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</si>
  <si>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</si>
  <si>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</si>
  <si>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</si>
  <si>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</si>
  <si>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</si>
  <si>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</si>
  <si>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</si>
  <si>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</si>
  <si>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</si>
  <si>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</si>
  <si>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</si>
  <si>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</si>
  <si>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</si>
  <si>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</si>
  <si>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</si>
  <si>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</si>
  <si>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</si>
  <si>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</si>
  <si>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</si>
  <si>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</si>
  <si>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</si>
  <si>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</si>
  <si>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</si>
  <si>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</si>
  <si>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</si>
  <si>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</si>
  <si>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</si>
  <si>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</si>
  <si>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</si>
  <si>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</si>
  <si>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</si>
  <si>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</si>
  <si>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</si>
  <si>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</si>
  <si>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</si>
  <si>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</si>
  <si>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</si>
  <si>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</si>
  <si>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</si>
  <si>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</si>
  <si>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</si>
  <si>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</si>
  <si>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</si>
  <si>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</si>
  <si>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</si>
  <si>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</si>
  <si>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</si>
  <si>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</si>
  <si>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</si>
  <si>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</si>
  <si>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</si>
  <si>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</si>
  <si>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</si>
  <si>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</si>
  <si>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</si>
  <si>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</si>
  <si>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</si>
  <si>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</si>
  <si>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</si>
  <si>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</si>
  <si>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</si>
  <si>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</si>
  <si>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</si>
  <si>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</si>
  <si>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</si>
  <si>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</si>
  <si>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</si>
  <si>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</si>
  <si>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</si>
  <si>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</si>
  <si>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</si>
  <si>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</si>
  <si>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</si>
  <si>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</si>
  <si>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</si>
  <si>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</si>
  <si>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</si>
  <si>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</si>
  <si>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</si>
  <si>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</si>
  <si>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</si>
  <si>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</si>
  <si>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</si>
  <si>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</si>
  <si>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</si>
  <si>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</si>
  <si>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</si>
  <si>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</si>
  <si>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</si>
  <si>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</si>
  <si>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</si>
  <si>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</si>
  <si>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</si>
  <si>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</si>
  <si>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</si>
  <si>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</si>
  <si>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</si>
  <si>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</si>
  <si>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</si>
  <si>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</si>
  <si>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</si>
  <si>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</si>
  <si>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</si>
  <si>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</si>
  <si>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</si>
  <si>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</si>
  <si>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</si>
  <si>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</si>
  <si>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</si>
  <si>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</si>
  <si>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</si>
  <si>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</si>
  <si>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</si>
  <si>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</si>
  <si>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</si>
  <si>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</si>
  <si>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</si>
  <si>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</si>
  <si>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</si>
  <si>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</si>
  <si>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</si>
  <si>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</si>
  <si>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</si>
  <si>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</si>
  <si>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</si>
  <si>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</si>
  <si>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</si>
  <si>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</si>
  <si>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</si>
  <si>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</si>
  <si>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</si>
  <si>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</si>
  <si>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</si>
  <si>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</si>
  <si>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</si>
  <si>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</si>
  <si>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</si>
  <si>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</si>
  <si>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</si>
  <si>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</si>
  <si>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</si>
  <si>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</si>
  <si>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</si>
  <si>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</si>
  <si>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</si>
  <si>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</si>
  <si>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</si>
  <si>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</si>
  <si>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</si>
  <si>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</si>
  <si>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</si>
  <si>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</si>
  <si>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</si>
  <si>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</si>
  <si>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</si>
  <si>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</si>
  <si>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</si>
  <si>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</si>
  <si>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</si>
  <si>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</si>
  <si>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</si>
  <si>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</si>
  <si>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</si>
  <si>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</si>
  <si>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</si>
  <si>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</si>
  <si>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</si>
  <si>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</si>
  <si>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</si>
  <si>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</si>
  <si>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</si>
  <si>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</si>
  <si>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</si>
  <si>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</si>
  <si>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</si>
  <si>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</si>
  <si>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</si>
  <si>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</si>
  <si>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</si>
  <si>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</si>
  <si>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</si>
  <si>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</si>
  <si>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</si>
  <si>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</si>
  <si>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</si>
  <si>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</si>
  <si>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</si>
  <si>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</si>
  <si>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</si>
  <si>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</si>
  <si>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</si>
  <si>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</si>
  <si>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</si>
  <si>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</si>
  <si>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</si>
  <si>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</si>
  <si>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</si>
  <si>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</si>
  <si>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</si>
  <si>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</si>
  <si>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</si>
  <si>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</si>
  <si>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</si>
  <si>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</si>
  <si>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</si>
  <si>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</si>
  <si>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</si>
  <si>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</si>
  <si>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</si>
  <si>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</si>
  <si>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</si>
  <si>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</si>
  <si>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</si>
  <si>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</si>
  <si>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</si>
  <si>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</si>
  <si>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</si>
  <si>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</si>
  <si>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</si>
  <si>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</si>
  <si>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</si>
  <si>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</si>
  <si>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</si>
  <si>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</si>
  <si>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</si>
  <si>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</si>
  <si>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</si>
  <si>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</si>
  <si>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</si>
  <si>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</si>
  <si>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</si>
  <si>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</si>
  <si>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</si>
  <si>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</si>
  <si>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</si>
  <si>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</si>
  <si>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</si>
  <si>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</si>
  <si>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</si>
  <si>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</si>
  <si>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</si>
  <si>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</si>
  <si>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</si>
  <si>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</si>
  <si>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</si>
  <si>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</si>
  <si>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</si>
  <si>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</si>
  <si>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</si>
  <si>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</si>
  <si>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</si>
  <si>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</si>
  <si>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</si>
  <si>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</si>
  <si>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</si>
  <si>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</si>
  <si>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</si>
  <si>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</si>
  <si>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</si>
  <si>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</si>
  <si>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</si>
  <si>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</si>
  <si>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</si>
  <si>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</si>
  <si>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</si>
  <si>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</si>
  <si>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</si>
  <si>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</si>
  <si>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</si>
  <si>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</si>
  <si>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</si>
  <si>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</si>
  <si>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</si>
  <si>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</si>
  <si>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</si>
  <si>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</si>
  <si>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</si>
  <si>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</si>
  <si>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</si>
  <si>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</si>
  <si>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</si>
  <si>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</si>
  <si>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</si>
  <si>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</si>
  <si>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</si>
  <si>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</si>
  <si>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</si>
  <si>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</si>
  <si>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</si>
  <si>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</si>
  <si>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</si>
  <si>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</si>
  <si>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</si>
  <si>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</si>
  <si>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</si>
  <si>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</si>
  <si>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</si>
  <si>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</si>
  <si>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</si>
  <si>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</si>
  <si>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</si>
  <si>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</si>
  <si>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</si>
  <si>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</si>
  <si>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</si>
  <si>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</si>
  <si>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</si>
  <si>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</si>
  <si>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</si>
  <si>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</si>
  <si>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</si>
  <si>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</si>
  <si>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</si>
  <si>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</si>
  <si>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</si>
  <si>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</si>
  <si>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</si>
  <si>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</si>
  <si>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</si>
  <si>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</si>
  <si>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</si>
  <si>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</si>
  <si>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</si>
  <si>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</si>
  <si>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</si>
  <si>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</si>
  <si>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</si>
  <si>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</si>
  <si>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</si>
  <si>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</si>
  <si>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</si>
  <si>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</si>
  <si>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</si>
  <si>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</si>
  <si>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</si>
  <si>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</si>
  <si>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</si>
  <si>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</si>
  <si>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</si>
  <si>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</si>
  <si>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</si>
  <si>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</si>
  <si>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</si>
  <si>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</si>
  <si>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</si>
  <si>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</si>
  <si>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</si>
  <si>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</si>
  <si>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</si>
  <si>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</si>
  <si>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</si>
  <si>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</si>
  <si>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</si>
  <si>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</si>
  <si>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</si>
  <si>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</si>
  <si>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</si>
  <si>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</si>
  <si>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</si>
  <si>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</si>
  <si>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</si>
  <si>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</si>
  <si>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</si>
  <si>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</si>
  <si>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</si>
  <si>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</si>
  <si>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</si>
  <si>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</si>
  <si>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</si>
  <si>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</si>
  <si>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</si>
  <si>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</si>
  <si>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</si>
  <si>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</si>
  <si>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</si>
  <si>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</si>
  <si>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</si>
  <si>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</si>
  <si>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</si>
  <si>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</si>
  <si>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</si>
  <si>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</si>
  <si>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</si>
  <si>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</si>
  <si>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</si>
  <si>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</si>
  <si>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</si>
  <si>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</si>
  <si>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</si>
  <si>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</si>
  <si>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</si>
  <si>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</si>
  <si>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</si>
  <si>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</si>
  <si>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</si>
  <si>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</si>
  <si>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</si>
  <si>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</si>
  <si>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</si>
  <si>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</si>
  <si>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</si>
  <si>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</si>
  <si>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</si>
  <si>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</si>
  <si>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</si>
  <si>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</si>
  <si>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</si>
  <si>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</si>
  <si>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</si>
  <si>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</si>
  <si>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</si>
  <si>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</si>
  <si>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</si>
  <si>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</si>
  <si>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</si>
  <si>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</si>
  <si>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</si>
  <si>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</si>
  <si>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</si>
  <si>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</si>
  <si>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</si>
  <si>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</si>
  <si>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</si>
  <si>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</si>
  <si>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</si>
  <si>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</si>
  <si>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</si>
  <si>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</si>
  <si>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</si>
  <si>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</si>
  <si>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</si>
  <si>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</si>
  <si>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</si>
  <si>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</si>
  <si>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</si>
  <si>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</si>
  <si>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</si>
  <si>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</si>
  <si>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</si>
  <si>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</si>
  <si>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</si>
  <si>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</si>
  <si>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</si>
  <si>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</si>
  <si>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</si>
  <si>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</si>
  <si>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</si>
  <si>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</si>
  <si>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</si>
  <si>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</si>
  <si>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</si>
  <si>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</si>
  <si>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</si>
  <si>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</si>
  <si>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</si>
  <si>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</si>
  <si>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</si>
  <si>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</si>
  <si>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</si>
  <si>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</si>
  <si>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</si>
  <si>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</si>
  <si>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</si>
  <si>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</si>
  <si>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</si>
  <si>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</si>
  <si>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</si>
  <si>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</si>
  <si>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</si>
  <si>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</si>
  <si>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</si>
  <si>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</si>
  <si>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</si>
  <si>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</si>
  <si>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</si>
  <si>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</si>
  <si>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</si>
  <si>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</si>
  <si>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</si>
  <si>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</si>
  <si>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</si>
  <si>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</si>
  <si>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</si>
  <si>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</si>
  <si>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</si>
  <si>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</si>
  <si>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</si>
  <si>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</si>
  <si>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</si>
  <si>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</si>
  <si>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</si>
  <si>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</si>
  <si>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</si>
  <si>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</si>
  <si>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</si>
  <si>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</si>
  <si>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</si>
  <si>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</si>
  <si>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</si>
  <si>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</si>
  <si>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</si>
  <si>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</si>
  <si>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</si>
  <si>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</si>
  <si>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</si>
  <si>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</si>
  <si>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</si>
  <si>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</si>
  <si>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</si>
  <si>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</si>
  <si>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</si>
  <si>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</si>
  <si>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</si>
  <si>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</si>
  <si>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</si>
  <si>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</si>
  <si>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</si>
  <si>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</si>
  <si>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</si>
  <si>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</si>
  <si>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</si>
  <si>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</si>
  <si>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</si>
  <si>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</si>
  <si>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</si>
  <si>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</si>
  <si>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</si>
  <si>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</si>
  <si>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</si>
  <si>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</si>
  <si>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</si>
  <si>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</si>
  <si>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</si>
  <si>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</si>
  <si>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</si>
  <si>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</si>
  <si>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</si>
  <si>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</si>
  <si>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</si>
  <si>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</si>
  <si>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</si>
  <si>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</si>
  <si>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</si>
  <si>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</si>
  <si>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</si>
  <si>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</si>
  <si>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</si>
  <si>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</si>
  <si>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</si>
  <si>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</si>
  <si>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</si>
  <si>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</si>
  <si>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</si>
  <si>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</si>
  <si>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</si>
  <si>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</si>
  <si>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</si>
  <si>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</si>
  <si>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</si>
  <si>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</si>
  <si>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</si>
  <si>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</si>
  <si>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</si>
  <si>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</si>
  <si>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</si>
  <si>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</si>
  <si>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</si>
  <si>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</si>
  <si>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</si>
  <si>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</si>
  <si>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</si>
  <si>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</si>
  <si>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</si>
  <si>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</si>
  <si>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</si>
  <si>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</si>
  <si>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</si>
  <si>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</si>
  <si>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</si>
  <si>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</si>
  <si>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</si>
  <si>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</si>
  <si>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</si>
  <si>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</si>
  <si>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</si>
  <si>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</si>
  <si>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</si>
  <si>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</si>
  <si>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</si>
  <si>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</si>
  <si>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</si>
  <si>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</si>
  <si>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</si>
  <si>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</si>
  <si>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</si>
  <si>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</si>
  <si>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</si>
  <si>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</si>
  <si>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</si>
  <si>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</si>
  <si>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</si>
  <si>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</si>
  <si>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</si>
  <si>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</si>
  <si>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</si>
  <si>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</si>
  <si>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</si>
  <si>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</si>
  <si>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</si>
  <si>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</si>
  <si>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</si>
  <si>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</si>
  <si>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</si>
  <si>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</si>
  <si>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</si>
  <si>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</si>
  <si>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</si>
  <si>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</si>
  <si>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</si>
  <si>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</si>
  <si>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</si>
  <si>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</si>
  <si>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</si>
  <si>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</si>
  <si>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</si>
  <si>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</si>
  <si>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</si>
  <si>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</si>
  <si>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</si>
  <si>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</si>
  <si>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</si>
  <si>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</si>
  <si>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</si>
  <si>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</si>
  <si>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</si>
  <si>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</si>
  <si>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</si>
  <si>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</si>
  <si>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</si>
  <si>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</si>
  <si>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</si>
  <si>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</si>
  <si>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</si>
  <si>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</si>
  <si>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</si>
  <si>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</si>
  <si>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</si>
  <si>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</si>
  <si>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</si>
  <si>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</si>
  <si>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</si>
  <si>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</si>
  <si>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</si>
  <si>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</si>
  <si>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</si>
  <si>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</si>
  <si>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</si>
  <si>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</si>
  <si>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</si>
  <si>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</si>
  <si>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</si>
  <si>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</si>
  <si>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</si>
  <si>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</si>
  <si>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</si>
  <si>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</si>
  <si>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</si>
  <si>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</si>
  <si>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</si>
  <si>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</si>
  <si>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</si>
  <si>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</si>
  <si>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</si>
  <si>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</si>
  <si>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</si>
  <si>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</si>
  <si>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</si>
  <si>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</si>
  <si>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</si>
  <si>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</si>
  <si>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</si>
  <si>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</si>
  <si>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</si>
  <si>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</si>
  <si>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</si>
  <si>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</si>
  <si>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</si>
  <si>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</si>
  <si>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</si>
  <si>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</si>
  <si>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</si>
  <si>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</si>
  <si>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</si>
  <si>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</si>
  <si>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</si>
  <si>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</si>
  <si>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</si>
  <si>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</si>
  <si>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</si>
  <si>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</si>
  <si>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</si>
  <si>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</si>
  <si>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</si>
  <si>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</si>
  <si>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</si>
  <si>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</si>
  <si>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</si>
  <si>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</si>
  <si>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</si>
  <si>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</si>
  <si>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</si>
  <si>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</si>
  <si>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</si>
  <si>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</si>
  <si>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</si>
  <si>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</si>
  <si>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</si>
  <si>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</si>
  <si>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</si>
  <si>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</si>
  <si>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</si>
  <si>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</si>
  <si>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</si>
  <si>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</si>
  <si>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</si>
  <si>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</si>
  <si>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</si>
  <si>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</si>
  <si>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</si>
  <si>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</si>
  <si>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</si>
  <si>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</si>
  <si>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</si>
  <si>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</si>
  <si>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</si>
  <si>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</si>
  <si>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</si>
  <si>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</si>
  <si>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</si>
  <si>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</si>
  <si>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</si>
  <si>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</si>
  <si>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</si>
  <si>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</si>
  <si>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</si>
  <si>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</si>
  <si>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</si>
  <si>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</si>
  <si>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</si>
  <si>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</si>
  <si>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</si>
  <si>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</si>
  <si>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</si>
  <si>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</si>
  <si>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</si>
  <si>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</si>
  <si>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</si>
  <si>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</si>
  <si>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</si>
  <si>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</si>
  <si>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</si>
  <si>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</si>
  <si>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</si>
  <si>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</si>
  <si>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</si>
  <si>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</si>
  <si>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</si>
  <si>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</si>
  <si>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</si>
  <si>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</si>
  <si>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</si>
  <si>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</si>
  <si>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</si>
  <si>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</si>
  <si>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</si>
  <si>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</si>
  <si>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</si>
  <si>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</si>
  <si>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</si>
  <si>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</si>
  <si>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</si>
  <si>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</si>
  <si>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</si>
  <si>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</si>
  <si>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</si>
  <si>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</si>
  <si>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</si>
  <si>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</si>
  <si>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</si>
  <si>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</si>
  <si>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</si>
  <si>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</si>
  <si>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</si>
  <si>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</si>
  <si>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</si>
  <si>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</si>
  <si>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</si>
  <si>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</si>
  <si>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</si>
  <si>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</si>
  <si>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</si>
  <si>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</si>
  <si>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</si>
  <si>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</si>
  <si>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</si>
  <si>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</si>
  <si>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</si>
  <si>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</si>
  <si>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</si>
  <si>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</si>
  <si>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</si>
  <si>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</si>
  <si>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</si>
  <si>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</si>
  <si>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</si>
  <si>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</si>
  <si>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</si>
  <si>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</si>
  <si>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</si>
  <si>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</si>
  <si>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</si>
  <si>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</si>
  <si>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</si>
  <si>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</si>
  <si>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</si>
  <si>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</si>
  <si>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</si>
  <si>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</si>
  <si>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</si>
  <si>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</si>
  <si>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</si>
  <si>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</si>
  <si>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</si>
  <si>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</si>
  <si>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</si>
  <si>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</si>
  <si>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</si>
  <si>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</si>
  <si>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</si>
  <si>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</si>
  <si>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</si>
  <si>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</si>
  <si>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</si>
  <si>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</si>
  <si>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</si>
  <si>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</si>
  <si>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</si>
  <si>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</si>
  <si>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</si>
  <si>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</si>
  <si>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</si>
  <si>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</si>
  <si>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</si>
  <si>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</si>
  <si>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</si>
  <si>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</si>
  <si>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</si>
  <si>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</si>
  <si>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</si>
  <si>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</si>
  <si>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</si>
  <si>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</si>
  <si>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</si>
  <si>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</si>
  <si>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</si>
  <si>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</si>
  <si>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</si>
  <si>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</si>
  <si>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</si>
  <si>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</si>
  <si>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</si>
  <si>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</si>
  <si>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</si>
  <si>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</si>
  <si>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</si>
  <si>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</si>
  <si>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</si>
  <si>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</si>
  <si>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</si>
  <si>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</si>
  <si>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</si>
  <si>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</si>
  <si>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</si>
  <si>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</si>
  <si>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</si>
  <si>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</si>
  <si>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</si>
  <si>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</si>
  <si>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</si>
  <si>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</si>
  <si>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</si>
  <si>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</si>
  <si>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</si>
  <si>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</si>
  <si>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</si>
  <si>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</si>
  <si>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</si>
  <si>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</si>
  <si>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</si>
  <si>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</si>
  <si>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</si>
  <si>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</si>
  <si>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</si>
  <si>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</si>
  <si>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</si>
  <si>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</si>
  <si>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</si>
  <si>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</si>
  <si>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</si>
  <si>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</si>
  <si>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</si>
  <si>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</si>
  <si>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</si>
  <si>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</si>
  <si>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</si>
  <si>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</si>
  <si>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</si>
  <si>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</si>
  <si>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</si>
  <si>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</si>
  <si>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</si>
  <si>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</si>
  <si>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</si>
  <si>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</si>
  <si>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</si>
  <si>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</si>
  <si>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</si>
  <si>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</si>
  <si>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</si>
  <si>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</si>
  <si>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</si>
  <si>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</si>
  <si>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</si>
  <si>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</si>
  <si>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</si>
  <si>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</si>
  <si>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</si>
  <si>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</si>
  <si>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</si>
  <si>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</si>
  <si>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</si>
  <si>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</si>
  <si>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</si>
  <si>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</si>
  <si>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</si>
  <si>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</si>
  <si>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</si>
  <si>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</si>
  <si>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</si>
  <si>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</si>
  <si>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</si>
  <si>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</si>
  <si>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</si>
  <si>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</si>
  <si>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</si>
  <si>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</si>
  <si>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</si>
  <si>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</si>
  <si>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</si>
  <si>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</si>
  <si>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</si>
  <si>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</si>
  <si>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</si>
  <si>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</si>
  <si>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</si>
  <si>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</si>
  <si>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</si>
  <si>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</si>
  <si>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</si>
  <si>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</si>
  <si>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</si>
  <si>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</si>
  <si>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</si>
  <si>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</si>
  <si>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</si>
  <si>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</si>
  <si>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</si>
  <si>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</si>
  <si>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</si>
  <si>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</si>
  <si>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</si>
  <si>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</si>
  <si>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</si>
  <si>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</si>
  <si>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</si>
  <si>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</si>
  <si>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</si>
  <si>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</si>
  <si>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</si>
  <si>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</si>
  <si>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</si>
  <si>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</si>
  <si>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</si>
  <si>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</si>
  <si>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</si>
  <si>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</si>
  <si>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</si>
  <si>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</si>
  <si>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</si>
  <si>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</si>
  <si>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</si>
  <si>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</si>
  <si>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</si>
  <si>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</si>
  <si>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</si>
  <si>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</si>
  <si>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</si>
  <si>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</si>
  <si>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</si>
  <si>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</si>
  <si>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</si>
  <si>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</si>
  <si>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</si>
  <si>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</si>
  <si>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</si>
  <si>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</si>
  <si>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</si>
  <si>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</si>
  <si>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</si>
  <si>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</si>
  <si>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</si>
  <si>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</si>
  <si>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</si>
  <si>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</si>
  <si>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</si>
  <si>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</si>
  <si>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</si>
  <si>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</si>
  <si>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</si>
  <si>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</si>
  <si>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</si>
  <si>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</si>
  <si>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</si>
  <si>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</si>
  <si>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</si>
  <si>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</si>
  <si>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</si>
  <si>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</si>
  <si>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</si>
  <si>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</si>
  <si>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</si>
  <si>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</si>
  <si>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</si>
  <si>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</si>
  <si>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</si>
  <si>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</si>
  <si>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</si>
  <si>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</si>
  <si>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</si>
  <si>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</si>
  <si>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</si>
  <si>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</si>
  <si>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</si>
  <si>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</si>
  <si>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</si>
  <si>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</si>
  <si>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</si>
  <si>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</si>
  <si>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</si>
  <si>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</si>
  <si>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</si>
  <si>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</si>
  <si>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</si>
  <si>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</si>
  <si>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</si>
  <si>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</si>
  <si>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</si>
  <si>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</si>
  <si>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</si>
  <si>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</si>
  <si>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</si>
  <si>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</si>
  <si>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</si>
  <si>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</si>
  <si>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</si>
  <si>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</si>
  <si>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</si>
  <si>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</si>
  <si>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</si>
  <si>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</si>
  <si>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</si>
  <si>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</si>
  <si>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</si>
  <si>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</si>
  <si>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</si>
  <si>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</si>
  <si>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</si>
  <si>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</si>
  <si>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</si>
  <si>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</si>
  <si>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</si>
  <si>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</si>
  <si>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</si>
  <si>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</si>
  <si>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</si>
  <si>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</si>
  <si>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</si>
  <si>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</si>
  <si>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</si>
  <si>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</si>
  <si>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</si>
  <si>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</si>
  <si>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</si>
  <si>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</si>
  <si>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</si>
  <si>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</si>
  <si>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</si>
  <si>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</si>
  <si>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</si>
  <si>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</si>
  <si>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</si>
  <si>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</si>
  <si>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</si>
  <si>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</si>
  <si>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</si>
  <si>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</si>
  <si>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</si>
  <si>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</si>
  <si>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</si>
  <si>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</si>
  <si>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</si>
  <si>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</si>
  <si>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</si>
  <si>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</si>
  <si>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</si>
  <si>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</si>
  <si>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</si>
  <si>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</si>
  <si>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</si>
  <si>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</si>
  <si>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</si>
  <si>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</si>
  <si>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</si>
  <si>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</si>
  <si>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</si>
  <si>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</si>
  <si>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</si>
  <si>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</si>
  <si>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</si>
  <si>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</si>
  <si>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</si>
  <si>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</si>
  <si>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</si>
  <si>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</si>
  <si>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</si>
  <si>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</si>
  <si>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</si>
  <si>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</si>
  <si>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</si>
  <si>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</si>
  <si>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</si>
  <si>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</si>
  <si>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</si>
  <si>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</si>
  <si>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</si>
  <si>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</si>
  <si>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</si>
  <si>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</si>
  <si>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</si>
  <si>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</si>
  <si>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</si>
  <si>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</si>
  <si>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</si>
  <si>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</si>
  <si>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</si>
  <si>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</si>
  <si>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</si>
  <si>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</si>
  <si>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</si>
  <si>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</si>
  <si>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</si>
  <si>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</si>
  <si>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</si>
  <si>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</si>
  <si>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</si>
  <si>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</si>
  <si>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</si>
  <si>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</si>
  <si>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</si>
  <si>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</si>
  <si>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</si>
  <si>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</si>
  <si>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</si>
  <si>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</si>
  <si>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</si>
  <si>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</si>
  <si>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</si>
  <si>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</si>
  <si>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</si>
  <si>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</si>
  <si>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</si>
  <si>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</si>
  <si>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</si>
  <si>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</si>
  <si>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</si>
  <si>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</si>
  <si>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</si>
  <si>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</si>
  <si>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</si>
  <si>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</si>
  <si>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</si>
  <si>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</si>
  <si>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</si>
  <si>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</si>
  <si>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</si>
  <si>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</si>
  <si>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</si>
  <si>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</si>
  <si>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</si>
  <si>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</si>
  <si>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</si>
  <si>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</si>
  <si>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</si>
  <si>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</si>
  <si>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</si>
  <si>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</si>
  <si>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</si>
  <si>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</si>
  <si>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</si>
  <si>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</si>
  <si>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</si>
  <si>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</si>
  <si>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</si>
  <si>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</si>
  <si>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</si>
  <si>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</si>
  <si>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</si>
  <si>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</si>
  <si>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</si>
  <si>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</si>
  <si>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</si>
  <si>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</si>
  <si>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</si>
  <si>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</si>
  <si>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</si>
  <si>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</si>
  <si>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</si>
  <si>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</si>
  <si>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</si>
  <si>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</si>
  <si>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</si>
  <si>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</si>
  <si>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</si>
  <si>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</si>
  <si>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</si>
  <si>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</si>
  <si>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</si>
  <si>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</si>
  <si>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</si>
  <si>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</si>
  <si>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</si>
  <si>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</si>
  <si>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</si>
  <si>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</si>
  <si>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</si>
  <si>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</si>
  <si>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</si>
  <si>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</si>
  <si>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</si>
  <si>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</si>
  <si>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</si>
  <si>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</si>
  <si>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</si>
  <si>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</si>
  <si>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</si>
  <si>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</si>
  <si>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</si>
  <si>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</si>
  <si>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</si>
  <si>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</si>
  <si>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</si>
  <si>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</si>
  <si>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</si>
  <si>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</si>
  <si>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</si>
  <si>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</si>
  <si>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</si>
  <si>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</si>
  <si>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</si>
  <si>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</si>
  <si>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</si>
  <si>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</si>
  <si>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</si>
  <si>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</si>
  <si>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</si>
  <si>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</si>
  <si>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</si>
  <si>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</si>
  <si>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</si>
  <si>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</si>
  <si>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</si>
  <si>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</si>
  <si>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</si>
  <si>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</si>
  <si>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</si>
  <si>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</si>
  <si>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</si>
  <si>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</si>
  <si>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</si>
  <si>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</si>
  <si>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</si>
  <si>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</si>
  <si>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</si>
  <si>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</si>
  <si>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</si>
  <si>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</si>
  <si>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</si>
  <si>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</si>
  <si>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</si>
  <si>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</si>
  <si>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</si>
  <si>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</si>
  <si>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</si>
  <si>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</si>
  <si>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</si>
  <si>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</si>
  <si>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</si>
  <si>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</si>
  <si>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</si>
  <si>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</si>
  <si>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</si>
  <si>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</si>
  <si>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</si>
  <si>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</si>
  <si>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</si>
  <si>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</si>
  <si>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</si>
  <si>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</si>
  <si>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</si>
  <si>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</si>
  <si>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</si>
  <si>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</si>
  <si>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</si>
  <si>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</si>
  <si>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</si>
  <si>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</si>
  <si>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</si>
  <si>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</si>
  <si>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</si>
  <si>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</si>
  <si>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</si>
  <si>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</si>
  <si>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</si>
  <si>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</si>
  <si>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</si>
  <si>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</si>
  <si>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</si>
  <si>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</si>
  <si>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</si>
  <si>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</si>
  <si>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</si>
  <si>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</si>
  <si>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</si>
  <si>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</si>
  <si>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</si>
  <si>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</si>
  <si>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</si>
  <si>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</si>
  <si>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</si>
  <si>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</si>
  <si>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</si>
  <si>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</si>
  <si>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</si>
  <si>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</si>
  <si>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</si>
  <si>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</si>
  <si>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</si>
  <si>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</si>
  <si>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</si>
  <si>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</si>
  <si>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</si>
  <si>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</si>
  <si>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</si>
  <si>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</si>
  <si>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</si>
  <si>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</si>
  <si>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</si>
  <si>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</si>
  <si>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</si>
  <si>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</si>
  <si>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</si>
  <si>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</si>
  <si>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</si>
  <si>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</si>
  <si>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</si>
  <si>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</si>
  <si>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</si>
  <si>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</si>
  <si>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</si>
  <si>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</si>
  <si>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</si>
  <si>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</si>
  <si>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</si>
  <si>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</si>
  <si>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</si>
  <si>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</si>
  <si>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</si>
  <si>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</si>
  <si>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</si>
  <si>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</si>
  <si>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</si>
  <si>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</si>
  <si>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</si>
  <si>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</si>
  <si>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</si>
  <si>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</si>
  <si>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</si>
  <si>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</si>
  <si>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</si>
  <si>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</si>
  <si>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</si>
  <si>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</si>
  <si>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</si>
  <si>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</si>
  <si>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</si>
  <si>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</si>
  <si>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</si>
  <si>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</si>
  <si>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</si>
  <si>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</si>
  <si>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</si>
  <si>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</si>
  <si>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</si>
  <si>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</si>
  <si>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</si>
  <si>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</si>
  <si>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</si>
  <si>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</si>
  <si>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</si>
  <si>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</si>
  <si>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</si>
  <si>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</si>
  <si>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</si>
  <si>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</si>
  <si>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</si>
  <si>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</si>
  <si>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</si>
  <si>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</si>
  <si>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</si>
  <si>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</si>
  <si>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</si>
  <si>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</si>
  <si>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</si>
  <si>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</si>
  <si>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</si>
  <si>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</si>
  <si>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</si>
  <si>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</si>
  <si>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</si>
  <si>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</si>
  <si>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</si>
  <si>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</si>
  <si>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</si>
  <si>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</si>
  <si>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</si>
  <si>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</si>
  <si>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</si>
  <si>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</si>
  <si>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</si>
  <si>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</si>
  <si>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</si>
  <si>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</si>
  <si>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</si>
  <si>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</si>
  <si>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</si>
  <si>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</si>
  <si>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</si>
  <si>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</si>
  <si>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</si>
  <si>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</si>
  <si>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</si>
  <si>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</si>
  <si>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</si>
  <si>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</si>
  <si>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</si>
  <si>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</si>
  <si>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</si>
  <si>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</si>
  <si>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</si>
  <si>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</si>
  <si>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</si>
  <si>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</si>
  <si>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</si>
  <si>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</si>
  <si>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</si>
  <si>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</si>
  <si>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</si>
  <si>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</si>
  <si>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</si>
  <si>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</si>
  <si>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</si>
  <si>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</si>
  <si>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</si>
  <si>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</si>
  <si>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</si>
  <si>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</si>
  <si>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</si>
  <si>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</si>
  <si>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</si>
  <si>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</si>
  <si>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</si>
  <si>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</si>
  <si>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</si>
  <si>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</si>
  <si>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</si>
  <si>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</si>
  <si>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</si>
  <si>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</si>
  <si>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</si>
  <si>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</si>
  <si>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</si>
  <si>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</si>
  <si>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</si>
  <si>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</si>
  <si>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</si>
  <si>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</si>
  <si>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</si>
  <si>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</si>
  <si>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</si>
  <si>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</si>
  <si>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</si>
  <si>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</si>
  <si>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</si>
  <si>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</si>
  <si>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</si>
  <si>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</si>
  <si>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</si>
  <si>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</si>
  <si>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</si>
  <si>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</si>
  <si>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</si>
  <si>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</si>
  <si>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</si>
  <si>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</si>
  <si>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</si>
  <si>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</si>
  <si>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</si>
  <si>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</si>
  <si>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</si>
  <si>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</si>
  <si>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</si>
  <si>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</si>
  <si>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</si>
  <si>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</si>
  <si>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</si>
  <si>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</si>
  <si>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</si>
  <si>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</si>
  <si>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</si>
  <si>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</si>
  <si>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</si>
  <si>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</si>
  <si>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</si>
  <si>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</si>
  <si>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</si>
  <si>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</si>
  <si>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</si>
  <si>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</si>
  <si>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</si>
  <si>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</si>
  <si>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</si>
  <si>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</si>
  <si>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</si>
  <si>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</si>
  <si>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</si>
  <si>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</si>
  <si>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</si>
  <si>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</si>
  <si>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</si>
  <si>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</si>
  <si>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</si>
  <si>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</si>
  <si>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</si>
  <si>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</si>
  <si>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</si>
  <si>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</si>
  <si>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</si>
  <si>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</si>
  <si>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</si>
  <si>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</si>
  <si>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</si>
  <si>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</si>
  <si>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</si>
  <si>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</si>
  <si>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</si>
  <si>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</si>
  <si>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</si>
  <si>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</si>
  <si>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</si>
  <si>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</si>
  <si>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</si>
  <si>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</si>
  <si>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</si>
  <si>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</si>
  <si>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</si>
  <si>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</si>
  <si>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</si>
  <si>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</si>
  <si>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</si>
  <si>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</si>
  <si>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</si>
  <si>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</si>
  <si>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</si>
  <si>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</si>
  <si>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</si>
  <si>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</si>
  <si>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</si>
  <si>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</si>
  <si>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</si>
  <si>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</si>
  <si>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</si>
  <si>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</si>
  <si>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</si>
  <si>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</si>
  <si>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</si>
  <si>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</si>
  <si>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</si>
  <si>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</si>
  <si>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</si>
  <si>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</si>
  <si>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</si>
  <si>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</si>
  <si>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</si>
  <si>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</si>
  <si>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</si>
  <si>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</si>
  <si>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</si>
  <si>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</si>
  <si>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</si>
  <si>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</si>
  <si>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</si>
  <si>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</si>
  <si>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</si>
  <si>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</si>
  <si>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</si>
  <si>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</si>
  <si>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</si>
  <si>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</si>
  <si>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</si>
  <si>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</si>
  <si>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</si>
  <si>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</si>
  <si>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</si>
  <si>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</si>
  <si>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</si>
  <si>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</si>
  <si>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</si>
  <si>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</si>
  <si>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</si>
  <si>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</si>
  <si>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</si>
  <si>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</si>
  <si>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</si>
  <si>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</si>
  <si>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</si>
  <si>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</si>
  <si>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</si>
  <si>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</si>
  <si>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</si>
  <si>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</si>
  <si>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</si>
  <si>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</si>
  <si>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</si>
  <si>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</si>
  <si>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</si>
  <si>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</si>
  <si>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</si>
  <si>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</si>
  <si>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</si>
  <si>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</si>
  <si>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</si>
  <si>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</si>
  <si>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</si>
  <si>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</si>
  <si>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</si>
  <si>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</si>
  <si>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</si>
  <si>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</si>
  <si>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</si>
  <si>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</si>
  <si>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</si>
  <si>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</si>
  <si>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</si>
  <si>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</si>
  <si>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</si>
  <si>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</si>
  <si>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</si>
  <si>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</si>
  <si>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</si>
  <si>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</si>
  <si>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</si>
  <si>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</si>
  <si>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</si>
  <si>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</si>
  <si>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</si>
  <si>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</si>
  <si>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</si>
  <si>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</si>
  <si>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</si>
  <si>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</si>
  <si>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</si>
  <si>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</si>
  <si>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</si>
  <si>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</si>
  <si>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</si>
  <si>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</si>
  <si>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</si>
  <si>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</si>
  <si>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</si>
  <si>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</si>
  <si>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</si>
  <si>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</si>
  <si>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</si>
  <si>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</si>
  <si>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</si>
  <si>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</si>
  <si>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</si>
  <si>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</si>
  <si>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</si>
  <si>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</si>
  <si>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</si>
  <si>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</si>
  <si>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</si>
  <si>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</si>
  <si>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</si>
  <si>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</si>
  <si>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</si>
  <si>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</si>
  <si>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</si>
  <si>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</si>
  <si>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</si>
  <si>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</si>
  <si>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</si>
  <si>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</si>
  <si>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</si>
  <si>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</si>
  <si>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</si>
  <si>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</si>
  <si>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</si>
  <si>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</si>
  <si>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</si>
  <si>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</si>
  <si>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</si>
  <si>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</si>
  <si>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</si>
  <si>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</si>
  <si>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</si>
  <si>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</si>
  <si>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</si>
  <si>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</si>
  <si>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</si>
  <si>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</si>
  <si>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</si>
  <si>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</si>
  <si>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</si>
  <si>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</si>
  <si>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</si>
  <si>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</si>
  <si>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</si>
  <si>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</si>
  <si>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</si>
  <si>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</si>
  <si>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</si>
  <si>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</si>
  <si>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</si>
  <si>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</si>
  <si>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</si>
  <si>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</si>
  <si>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</si>
  <si>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</si>
  <si>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36 W, COM REATOR DE PARTIDA RÁPIDA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</si>
  <si>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</si>
  <si>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</si>
  <si>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</si>
  <si>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</si>
  <si>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</si>
  <si>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</si>
  <si>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</si>
  <si>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</si>
  <si>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</si>
  <si>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</si>
  <si>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</si>
  <si>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</si>
  <si>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</si>
  <si>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</si>
  <si>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</si>
  <si>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</si>
  <si>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</si>
  <si>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</si>
  <si>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</si>
  <si>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</si>
  <si>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</si>
  <si>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</si>
  <si>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</si>
  <si>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</si>
  <si>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</si>
  <si>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</si>
  <si>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</si>
  <si>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</si>
  <si>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</si>
  <si>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</si>
  <si>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</si>
  <si>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</si>
  <si>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</si>
  <si>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</si>
  <si>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</si>
  <si>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</si>
  <si>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</si>
  <si>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</si>
  <si>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</si>
  <si>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</si>
  <si>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</si>
  <si>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</si>
  <si>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</si>
  <si>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</si>
  <si>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</si>
  <si>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</si>
  <si>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</si>
  <si>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</si>
  <si>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</si>
  <si>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</si>
  <si>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</si>
  <si>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</si>
  <si>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</si>
  <si>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</si>
  <si>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</si>
  <si>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</si>
  <si>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</si>
  <si>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</si>
  <si>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</si>
  <si>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</si>
  <si>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</si>
  <si>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</si>
  <si>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</si>
  <si>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</si>
  <si>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</si>
  <si>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</si>
  <si>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</si>
  <si>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</si>
  <si>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</si>
  <si>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</si>
  <si>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</si>
  <si>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</si>
  <si>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</si>
  <si>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</si>
  <si>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</si>
  <si>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</si>
  <si>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</si>
  <si>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</si>
  <si>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</si>
  <si>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</si>
  <si>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</si>
  <si>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</si>
  <si>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</si>
  <si>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</si>
  <si>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</si>
  <si>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</si>
  <si>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</si>
  <si>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</si>
  <si>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</si>
  <si>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</si>
  <si>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</si>
  <si>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</si>
  <si>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</si>
  <si>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</si>
  <si>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</si>
  <si>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</si>
  <si>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</si>
  <si>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</si>
  <si>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</si>
  <si>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</si>
  <si>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</si>
  <si>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</si>
  <si>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</si>
  <si>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</si>
  <si>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</si>
  <si>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</si>
  <si>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</si>
  <si>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</si>
  <si>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</si>
  <si>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</si>
  <si>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</si>
  <si>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</si>
  <si>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</si>
  <si>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</si>
  <si>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</si>
  <si>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</si>
  <si>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</si>
  <si>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</si>
  <si>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</si>
  <si>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</si>
  <si>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</si>
  <si>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</si>
  <si>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</si>
  <si>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</si>
  <si>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</si>
  <si>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</si>
  <si>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</si>
  <si>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</si>
  <si>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</si>
  <si>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</si>
  <si>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</si>
  <si>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</si>
  <si>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</si>
  <si>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</si>
  <si>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</si>
  <si>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</si>
  <si>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</si>
  <si>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</si>
  <si>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</si>
  <si>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AF_02/2020</t>
  </si>
  <si>
    <t>LUMINÁRIA ARANDELA TIPO TARTARUGA, DE SOBREPOR, COM 1 LÂMPADA LED DE 6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</si>
  <si>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</si>
  <si>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</si>
  <si>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</si>
  <si>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</si>
  <si>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</si>
  <si>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</si>
  <si>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</si>
  <si>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</si>
  <si>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</si>
  <si>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</si>
  <si>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</si>
  <si>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</si>
  <si>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</si>
  <si>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</si>
  <si>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</si>
  <si>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</si>
  <si>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</si>
  <si>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</si>
  <si>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</si>
  <si>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</si>
  <si>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</si>
  <si>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</si>
  <si>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</si>
  <si>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</si>
  <si>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</si>
  <si>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</si>
  <si>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</si>
  <si>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</si>
  <si>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</si>
  <si>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</si>
  <si>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</si>
  <si>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</si>
  <si>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</si>
  <si>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</si>
  <si>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</si>
  <si>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</si>
  <si>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</si>
  <si>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</si>
  <si>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</si>
  <si>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</si>
  <si>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</si>
  <si>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</si>
  <si>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</si>
  <si>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</si>
  <si>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</si>
  <si>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</si>
  <si>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</si>
  <si>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</si>
  <si>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</si>
  <si>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</si>
  <si>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</si>
  <si>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</si>
  <si>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</si>
  <si>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</si>
  <si>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</si>
  <si>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</si>
  <si>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</si>
  <si>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</si>
  <si>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</si>
  <si>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</si>
  <si>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</si>
  <si>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</si>
  <si>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</si>
  <si>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</si>
  <si>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</si>
  <si>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</si>
  <si>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</si>
  <si>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</si>
  <si>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</si>
  <si>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</si>
  <si>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</si>
  <si>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</si>
  <si>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</si>
  <si>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</si>
  <si>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</si>
  <si>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</si>
  <si>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</si>
  <si>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</si>
  <si>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</si>
  <si>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</si>
  <si>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</si>
  <si>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</si>
  <si>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</si>
  <si>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</si>
  <si>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</si>
  <si>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</si>
  <si>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</si>
  <si>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</si>
  <si>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</si>
  <si>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</si>
  <si>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</si>
  <si>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</si>
  <si>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</si>
  <si>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</si>
  <si>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</si>
  <si>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</si>
  <si>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</si>
  <si>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</si>
  <si>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</si>
  <si>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</si>
  <si>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</si>
  <si>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</si>
  <si>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</si>
  <si>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</si>
  <si>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</si>
  <si>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</si>
  <si>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</si>
  <si>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</si>
  <si>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</si>
  <si>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</si>
  <si>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</si>
  <si>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</si>
  <si>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</si>
  <si>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</si>
  <si>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</si>
  <si>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</si>
  <si>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</si>
  <si>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</si>
  <si>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</si>
  <si>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</si>
  <si>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</si>
  <si>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</si>
  <si>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</si>
  <si>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</si>
  <si>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</si>
  <si>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</si>
  <si>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</si>
  <si>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</si>
  <si>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</si>
  <si>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</si>
  <si>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</si>
  <si>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</si>
  <si>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</si>
  <si>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</si>
  <si>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</si>
  <si>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</si>
  <si>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</si>
  <si>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</si>
  <si>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</si>
  <si>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</si>
  <si>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</si>
  <si>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</si>
  <si>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</si>
  <si>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</si>
  <si>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</si>
  <si>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</si>
  <si>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</si>
  <si>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</si>
  <si>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</si>
  <si>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</si>
  <si>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</si>
  <si>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</si>
  <si>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</si>
  <si>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</si>
  <si>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</si>
  <si>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</si>
  <si>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</si>
  <si>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</si>
  <si>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</si>
  <si>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</si>
  <si>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</si>
  <si>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</si>
  <si>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</si>
  <si>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</si>
  <si>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</si>
  <si>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</si>
  <si>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</si>
  <si>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</si>
  <si>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</si>
  <si>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</si>
  <si>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</si>
  <si>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</si>
  <si>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</si>
  <si>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</si>
  <si>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</si>
  <si>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</si>
  <si>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</si>
  <si>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</si>
  <si>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</si>
  <si>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</si>
  <si>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</si>
  <si>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</si>
  <si>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</si>
  <si>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</si>
  <si>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</si>
  <si>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</si>
  <si>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</si>
  <si>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</si>
  <si>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</si>
  <si>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</si>
  <si>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</si>
  <si>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</si>
  <si>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</si>
  <si>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</si>
  <si>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</si>
  <si>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</si>
  <si>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</si>
  <si>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</si>
  <si>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</si>
  <si>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</si>
  <si>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</si>
  <si>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</si>
  <si>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</si>
  <si>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</si>
  <si>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</si>
  <si>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</si>
  <si>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</si>
  <si>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</si>
  <si>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</si>
  <si>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</si>
  <si>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</si>
  <si>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</si>
  <si>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</si>
  <si>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</si>
  <si>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</si>
  <si>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</si>
  <si>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</si>
  <si>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</si>
  <si>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</si>
  <si>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</si>
  <si>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</si>
  <si>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</si>
  <si>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</si>
  <si>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</si>
  <si>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</si>
  <si>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</si>
  <si>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</si>
  <si>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</si>
  <si>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</si>
  <si>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</si>
  <si>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</si>
  <si>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</si>
  <si>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</si>
  <si>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</si>
  <si>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</si>
  <si>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</si>
  <si>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</si>
  <si>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</si>
  <si>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</si>
  <si>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</si>
  <si>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</si>
  <si>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</si>
  <si>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</si>
  <si>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</si>
  <si>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</si>
  <si>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</si>
  <si>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</si>
  <si>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</si>
  <si>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</si>
  <si>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</si>
  <si>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</si>
  <si>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</si>
  <si>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</si>
  <si>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</si>
  <si>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</si>
  <si>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</si>
  <si>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</si>
  <si>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</si>
  <si>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</si>
  <si>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</si>
  <si>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</si>
  <si>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</si>
  <si>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</si>
  <si>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</si>
  <si>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</si>
  <si>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</si>
  <si>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</si>
  <si>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</si>
  <si>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</si>
  <si>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</si>
  <si>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</si>
  <si>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</si>
  <si>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</si>
  <si>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</si>
  <si>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</si>
  <si>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</si>
  <si>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</si>
  <si>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</si>
  <si>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</si>
  <si>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</si>
  <si>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</si>
  <si>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</si>
  <si>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</si>
  <si>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</si>
  <si>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</si>
  <si>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</si>
  <si>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</si>
  <si>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</si>
  <si>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</si>
  <si>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</si>
  <si>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</si>
  <si>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</si>
  <si>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</si>
  <si>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</si>
  <si>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</si>
  <si>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</si>
  <si>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</si>
  <si>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</si>
  <si>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</si>
  <si>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</si>
  <si>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</si>
  <si>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</si>
  <si>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</si>
  <si>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</si>
  <si>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</si>
  <si>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</si>
  <si>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</si>
  <si>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</si>
  <si>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</si>
  <si>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</si>
  <si>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</si>
  <si>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</si>
  <si>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</si>
  <si>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</si>
  <si>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</si>
  <si>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</si>
  <si>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</si>
  <si>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</si>
  <si>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</si>
  <si>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</si>
  <si>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</si>
  <si>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</si>
  <si>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</si>
  <si>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</si>
  <si>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</si>
  <si>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</si>
  <si>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</si>
  <si>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</si>
  <si>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</si>
  <si>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</si>
  <si>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</si>
  <si>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</si>
  <si>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</si>
  <si>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</si>
  <si>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</si>
  <si>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</si>
  <si>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</si>
  <si>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</si>
  <si>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</si>
  <si>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</si>
  <si>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</si>
  <si>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</si>
  <si>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</si>
  <si>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</si>
  <si>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</si>
  <si>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</si>
  <si>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</si>
  <si>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</si>
  <si>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</si>
  <si>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</si>
  <si>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</si>
  <si>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</si>
  <si>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</si>
  <si>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</si>
  <si>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</si>
  <si>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</si>
  <si>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</si>
  <si>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</si>
  <si>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</si>
  <si>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</si>
  <si>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</si>
  <si>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</si>
  <si>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</si>
  <si>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</si>
  <si>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</si>
  <si>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</si>
  <si>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</si>
  <si>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</si>
  <si>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</si>
  <si>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</si>
  <si>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</si>
  <si>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</si>
  <si>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</si>
  <si>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</si>
  <si>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</si>
  <si>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</si>
  <si>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</si>
  <si>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</si>
  <si>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</si>
  <si>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</si>
  <si>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</si>
  <si>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</si>
  <si>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</si>
  <si>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</si>
  <si>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</si>
  <si>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</si>
  <si>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</si>
  <si>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</si>
  <si>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</si>
  <si>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</si>
  <si>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</si>
  <si>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</si>
  <si>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</si>
  <si>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</si>
  <si>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</si>
  <si>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</si>
  <si>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</si>
  <si>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</si>
  <si>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</si>
  <si>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</si>
  <si>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</si>
  <si>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</si>
  <si>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</si>
  <si>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</si>
  <si>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</si>
  <si>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</si>
  <si>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</si>
  <si>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</si>
  <si>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</si>
  <si>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</si>
  <si>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</si>
  <si>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</si>
  <si>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</si>
  <si>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</si>
  <si>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</si>
  <si>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</si>
  <si>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</si>
  <si>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</si>
  <si>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</si>
  <si>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</si>
  <si>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</si>
  <si>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</si>
  <si>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</si>
  <si>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</si>
  <si>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</si>
  <si>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</si>
  <si>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</si>
  <si>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</si>
  <si>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</si>
  <si>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</si>
  <si>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</si>
  <si>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</si>
  <si>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</si>
  <si>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</si>
  <si>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</si>
  <si>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</si>
  <si>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</si>
  <si>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</si>
  <si>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</si>
  <si>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</si>
  <si>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</si>
  <si>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</si>
  <si>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</si>
  <si>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</si>
  <si>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</si>
  <si>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</si>
  <si>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</si>
  <si>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</si>
  <si>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</si>
  <si>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</si>
  <si>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</si>
  <si>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</si>
  <si>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</si>
  <si>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</si>
  <si>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</si>
  <si>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</si>
  <si>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</si>
  <si>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</si>
  <si>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</si>
  <si>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</si>
  <si>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</si>
  <si>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</si>
  <si>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</si>
  <si>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</si>
  <si>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</si>
  <si>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</si>
  <si>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</si>
  <si>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</si>
  <si>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</si>
  <si>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</si>
  <si>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</si>
  <si>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</si>
  <si>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</si>
  <si>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</si>
  <si>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</si>
  <si>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</si>
  <si>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</si>
  <si>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</si>
  <si>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</si>
  <si>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</si>
  <si>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</si>
  <si>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</si>
  <si>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</si>
  <si>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</si>
  <si>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</si>
  <si>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</si>
  <si>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</si>
  <si>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</si>
  <si>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</si>
  <si>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</si>
  <si>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</si>
  <si>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</si>
  <si>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</si>
  <si>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</si>
  <si>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</si>
  <si>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</si>
  <si>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</si>
  <si>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</si>
  <si>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</si>
  <si>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</si>
  <si>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</si>
  <si>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</si>
  <si>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</si>
  <si>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</si>
  <si>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</si>
  <si>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</si>
  <si>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</si>
  <si>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</si>
  <si>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</si>
  <si>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</si>
  <si>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</si>
  <si>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</si>
  <si>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</si>
  <si>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</si>
  <si>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</si>
  <si>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</si>
  <si>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</si>
  <si>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</si>
  <si>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</si>
  <si>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</si>
  <si>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</si>
  <si>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</si>
  <si>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</si>
  <si>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</si>
  <si>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</si>
  <si>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</si>
  <si>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</si>
  <si>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</si>
  <si>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</si>
  <si>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</si>
  <si>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</si>
  <si>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</si>
  <si>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</si>
  <si>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</si>
  <si>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</si>
  <si>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</si>
  <si>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</si>
  <si>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</si>
  <si>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</si>
  <si>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</si>
  <si>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</si>
  <si>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</si>
  <si>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</si>
  <si>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</si>
  <si>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</si>
  <si>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</si>
  <si>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</si>
  <si>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</si>
  <si>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</si>
  <si>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</si>
  <si>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</si>
  <si>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</si>
  <si>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</si>
  <si>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</si>
  <si>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</si>
  <si>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</si>
  <si>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</si>
  <si>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</si>
  <si>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</si>
  <si>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</si>
  <si>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</si>
  <si>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</si>
  <si>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</si>
  <si>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</si>
  <si>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</si>
  <si>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</si>
  <si>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</si>
  <si>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</si>
  <si>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</si>
  <si>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</si>
  <si>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</si>
  <si>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</si>
  <si>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</si>
  <si>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</si>
  <si>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</si>
  <si>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</si>
  <si>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</si>
  <si>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</si>
  <si>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</si>
  <si>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</si>
  <si>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</si>
  <si>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</si>
  <si>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</si>
  <si>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</si>
  <si>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</si>
  <si>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</si>
  <si>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</si>
  <si>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</si>
  <si>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</si>
  <si>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</si>
  <si>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</si>
  <si>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</si>
  <si>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</si>
  <si>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</si>
  <si>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</si>
  <si>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</si>
  <si>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</si>
  <si>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</si>
  <si>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</si>
  <si>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</si>
  <si>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</si>
  <si>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</si>
  <si>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</si>
  <si>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</si>
  <si>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</si>
  <si>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</si>
  <si>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</si>
  <si>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</si>
  <si>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</si>
  <si>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</si>
  <si>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</si>
  <si>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</si>
  <si>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</si>
  <si>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</si>
  <si>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</si>
  <si>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</si>
  <si>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</si>
  <si>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</si>
  <si>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</si>
  <si>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</si>
  <si>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</si>
  <si>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</si>
  <si>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</si>
  <si>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</si>
  <si>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</si>
  <si>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</si>
  <si>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</si>
  <si>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</si>
  <si>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</si>
  <si>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</si>
  <si>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</si>
  <si>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</si>
  <si>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</si>
  <si>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</si>
  <si>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</si>
  <si>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</si>
  <si>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</si>
  <si>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</si>
  <si>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</si>
  <si>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</si>
  <si>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</si>
  <si>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</si>
  <si>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</si>
  <si>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</si>
  <si>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</si>
  <si>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</si>
  <si>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</si>
  <si>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</si>
  <si>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</si>
  <si>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</si>
  <si>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</si>
  <si>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</si>
  <si>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</si>
  <si>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</si>
  <si>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</si>
  <si>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</si>
  <si>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</si>
  <si>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</si>
  <si>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</si>
  <si>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</si>
  <si>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</si>
  <si>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</si>
  <si>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</si>
  <si>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</si>
  <si>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</si>
  <si>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</si>
  <si>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</si>
  <si>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</si>
  <si>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</si>
  <si>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</si>
  <si>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</si>
  <si>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</si>
  <si>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</si>
  <si>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</si>
  <si>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</si>
  <si>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</si>
  <si>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</si>
  <si>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</si>
  <si>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</si>
  <si>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</si>
  <si>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</si>
  <si>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</si>
  <si>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</si>
  <si>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</si>
  <si>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</si>
  <si>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</si>
  <si>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</si>
  <si>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</si>
  <si>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</si>
  <si>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</si>
  <si>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</si>
  <si>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</si>
  <si>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</si>
  <si>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</si>
  <si>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</si>
  <si>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</si>
  <si>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</si>
  <si>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</si>
  <si>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</si>
  <si>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</si>
  <si>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</si>
  <si>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</si>
  <si>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</si>
  <si>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</si>
  <si>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</si>
  <si>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</si>
  <si>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</si>
  <si>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</si>
  <si>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</si>
  <si>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</si>
  <si>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</si>
  <si>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</si>
  <si>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</si>
  <si>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</si>
  <si>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</si>
  <si>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</si>
  <si>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</si>
  <si>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</si>
  <si>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</si>
  <si>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</si>
  <si>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</si>
  <si>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</si>
  <si>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</si>
  <si>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</si>
  <si>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</si>
  <si>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</si>
  <si>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</si>
  <si>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</si>
  <si>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</si>
  <si>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</si>
  <si>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</si>
  <si>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</si>
  <si>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</si>
  <si>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</si>
  <si>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</si>
  <si>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</si>
  <si>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</si>
  <si>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</si>
  <si>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</si>
  <si>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</si>
  <si>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</si>
  <si>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</si>
  <si>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</si>
  <si>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</si>
  <si>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</si>
  <si>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</si>
  <si>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</si>
  <si>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</si>
  <si>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</si>
  <si>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</si>
  <si>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</si>
  <si>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</si>
  <si>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</si>
  <si>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</si>
  <si>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</si>
  <si>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</si>
  <si>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</si>
  <si>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</si>
  <si>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</si>
  <si>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</si>
  <si>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</si>
  <si>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</si>
  <si>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</si>
  <si>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</si>
  <si>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</si>
  <si>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</si>
  <si>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</si>
  <si>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</si>
  <si>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</si>
  <si>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</si>
  <si>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</si>
  <si>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</si>
  <si>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</si>
  <si>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</si>
  <si>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</si>
  <si>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</si>
  <si>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</si>
  <si>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</si>
  <si>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</si>
  <si>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</si>
  <si>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</si>
  <si>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</si>
  <si>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</si>
  <si>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</si>
  <si>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</si>
  <si>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</si>
  <si>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</si>
  <si>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</si>
  <si>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</si>
  <si>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</si>
  <si>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</si>
  <si>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</si>
  <si>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</si>
  <si>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</si>
  <si>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</si>
  <si>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</si>
  <si>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</si>
  <si>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</si>
  <si>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</si>
  <si>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</si>
  <si>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</si>
  <si>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</si>
  <si>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</si>
  <si>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</si>
  <si>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</si>
  <si>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</si>
  <si>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</si>
  <si>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</si>
  <si>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</si>
  <si>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</si>
  <si>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</si>
  <si>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</si>
  <si>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</si>
  <si>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</si>
  <si>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</si>
  <si>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</si>
  <si>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</si>
  <si>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</si>
  <si>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</si>
  <si>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</si>
  <si>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</si>
  <si>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</si>
  <si>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</si>
  <si>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</si>
  <si>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</si>
  <si>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</si>
  <si>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</si>
  <si>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</si>
  <si>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</si>
  <si>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</si>
  <si>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</si>
  <si>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</si>
  <si>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</si>
  <si>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</si>
  <si>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</si>
  <si>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</si>
  <si>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</si>
  <si>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</si>
  <si>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</si>
  <si>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</si>
  <si>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</si>
  <si>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</si>
  <si>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</si>
  <si>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</si>
  <si>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</si>
  <si>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</si>
  <si>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</si>
  <si>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</si>
  <si>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</si>
  <si>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</si>
  <si>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</si>
  <si>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</si>
  <si>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</si>
  <si>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</si>
  <si>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</si>
  <si>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</si>
  <si>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</si>
  <si>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</si>
  <si>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</si>
  <si>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</si>
  <si>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</si>
  <si>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</si>
  <si>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</si>
  <si>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</si>
  <si>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</si>
  <si>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</si>
  <si>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</si>
  <si>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</si>
  <si>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</si>
  <si>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</si>
  <si>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</si>
  <si>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</si>
  <si>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</si>
  <si>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</si>
  <si>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</si>
  <si>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</si>
  <si>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</si>
  <si>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</si>
  <si>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</si>
  <si>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</si>
  <si>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</si>
  <si>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</si>
  <si>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</si>
  <si>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</si>
  <si>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</si>
  <si>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</si>
  <si>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</si>
  <si>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</si>
  <si>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</si>
  <si>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</si>
  <si>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</si>
  <si>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</si>
  <si>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</si>
  <si>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</si>
  <si>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</si>
  <si>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</si>
  <si>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</si>
  <si>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</si>
  <si>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</si>
  <si>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</si>
  <si>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</si>
  <si>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</si>
  <si>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</si>
  <si>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</si>
  <si>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</si>
  <si>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</si>
  <si>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</si>
  <si>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</si>
  <si>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</si>
  <si>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</si>
  <si>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</si>
  <si>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</si>
  <si>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</si>
  <si>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</si>
  <si>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</si>
  <si>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</si>
  <si>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</si>
  <si>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</si>
  <si>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</si>
  <si>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</si>
  <si>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</si>
  <si>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</si>
  <si>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</si>
  <si>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</si>
  <si>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</si>
  <si>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</si>
  <si>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</si>
  <si>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</si>
  <si>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</si>
  <si>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</si>
  <si>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</si>
  <si>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</si>
  <si>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</si>
  <si>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</si>
  <si>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</si>
  <si>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</si>
  <si>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</si>
  <si>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</si>
  <si>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</si>
  <si>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</si>
  <si>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</si>
  <si>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</si>
  <si>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</si>
  <si>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</si>
  <si>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</si>
  <si>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</si>
  <si>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</si>
  <si>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</si>
  <si>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</si>
  <si>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</si>
  <si>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</si>
  <si>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</si>
  <si>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</si>
  <si>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</si>
  <si>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</si>
  <si>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</si>
  <si>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</si>
  <si>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</si>
  <si>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</si>
  <si>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</si>
  <si>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</si>
  <si>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</si>
  <si>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</si>
  <si>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</si>
  <si>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</si>
  <si>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</si>
  <si>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</si>
  <si>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</si>
  <si>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</si>
  <si>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</si>
  <si>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</si>
  <si>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</si>
  <si>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</si>
  <si>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</si>
  <si>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</si>
  <si>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</si>
  <si>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</si>
  <si>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</si>
  <si>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</si>
  <si>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</si>
  <si>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</si>
  <si>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</si>
  <si>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</si>
  <si>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</si>
  <si>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</si>
  <si>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</si>
  <si>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</si>
  <si>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</si>
  <si>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</si>
  <si>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</si>
  <si>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</si>
  <si>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</si>
  <si>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</si>
  <si>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</si>
  <si>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</si>
  <si>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</si>
  <si>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</si>
  <si>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</si>
  <si>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</si>
  <si>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</si>
  <si>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</si>
  <si>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</si>
  <si>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</si>
  <si>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</si>
  <si>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</si>
  <si>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</si>
  <si>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</si>
  <si>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</si>
  <si>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</si>
  <si>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</si>
  <si>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</si>
  <si>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</si>
  <si>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</si>
  <si>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</si>
  <si>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</si>
  <si>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</si>
  <si>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</si>
  <si>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</si>
  <si>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</si>
  <si>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</si>
  <si>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</si>
  <si>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</si>
  <si>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</si>
  <si>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</si>
  <si>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</si>
  <si>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</si>
  <si>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</si>
  <si>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</si>
  <si>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</si>
  <si>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</si>
  <si>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</si>
  <si>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</si>
  <si>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</si>
  <si>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</si>
  <si>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</si>
  <si>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</si>
  <si>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</si>
  <si>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</si>
  <si>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</si>
  <si>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</si>
  <si>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</si>
  <si>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</si>
  <si>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</si>
  <si>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</si>
  <si>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</si>
  <si>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</si>
  <si>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</si>
  <si>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</si>
  <si>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</si>
  <si>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</si>
  <si>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</si>
  <si>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</si>
  <si>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</si>
  <si>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</si>
  <si>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</si>
  <si>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</si>
  <si>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</si>
  <si>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</si>
  <si>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</si>
  <si>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</si>
  <si>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</si>
  <si>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</si>
  <si>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</si>
  <si>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</si>
  <si>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</si>
  <si>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</si>
  <si>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</si>
  <si>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</si>
  <si>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</si>
  <si>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</si>
  <si>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</si>
  <si>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</si>
  <si>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</si>
  <si>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</si>
  <si>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</si>
  <si>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</si>
  <si>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</si>
  <si>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</si>
  <si>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</si>
  <si>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</si>
  <si>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</si>
  <si>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</si>
  <si>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</si>
  <si>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</si>
  <si>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</si>
  <si>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</si>
  <si>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</si>
  <si>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</si>
  <si>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</si>
  <si>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</si>
  <si>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</si>
  <si>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</si>
  <si>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</si>
  <si>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</si>
  <si>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</si>
  <si>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</si>
  <si>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</si>
  <si>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</si>
  <si>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</si>
  <si>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</si>
  <si>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</si>
  <si>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</si>
  <si>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</si>
  <si>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</si>
  <si>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</si>
  <si>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</si>
  <si>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</si>
  <si>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</si>
  <si>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</si>
  <si>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</si>
  <si>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</si>
  <si>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</si>
  <si>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</si>
  <si>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</si>
  <si>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</si>
  <si>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</si>
  <si>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</si>
  <si>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</si>
  <si>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</si>
  <si>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</si>
  <si>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</si>
  <si>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</si>
  <si>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</si>
  <si>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</si>
  <si>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</si>
  <si>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</si>
  <si>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</si>
  <si>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</si>
  <si>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</si>
  <si>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</si>
  <si>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</si>
  <si>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</si>
  <si>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</si>
  <si>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</si>
  <si>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</si>
  <si>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</si>
  <si>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</si>
  <si>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</si>
  <si>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</si>
  <si>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</si>
  <si>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</si>
  <si>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</si>
  <si>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</si>
  <si>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</si>
  <si>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</si>
  <si>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</si>
  <si>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</si>
  <si>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</si>
  <si>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</si>
  <si>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</si>
  <si>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</si>
  <si>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</si>
  <si>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</si>
  <si>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</si>
  <si>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</si>
  <si>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</si>
  <si>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</si>
  <si>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</si>
  <si>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</si>
  <si>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</si>
  <si>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</si>
  <si>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</si>
  <si>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</si>
  <si>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</si>
  <si>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</si>
  <si>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</si>
  <si>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</si>
  <si>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</si>
  <si>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</si>
  <si>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</si>
  <si>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</si>
  <si>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</si>
  <si>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</si>
  <si>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</si>
  <si>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</si>
  <si>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</si>
  <si>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</si>
  <si>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</si>
  <si>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</si>
  <si>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</si>
  <si>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</si>
  <si>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</si>
  <si>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</si>
  <si>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</si>
  <si>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</si>
  <si>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</si>
  <si>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</si>
  <si>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</si>
  <si>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</si>
  <si>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</si>
  <si>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</si>
  <si>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</si>
  <si>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</si>
  <si>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</si>
  <si>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</si>
  <si>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</si>
  <si>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</si>
  <si>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</si>
  <si>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</si>
  <si>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</si>
  <si>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</si>
  <si>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</si>
  <si>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</si>
  <si>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</si>
  <si>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</si>
  <si>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</si>
  <si>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</si>
  <si>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</si>
  <si>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</si>
  <si>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</si>
  <si>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</si>
  <si>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</si>
  <si>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</si>
  <si>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</si>
  <si>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</si>
  <si>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</si>
  <si>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</si>
  <si>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</si>
  <si>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</si>
  <si>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</si>
  <si>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</si>
  <si>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</si>
  <si>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</si>
  <si>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</si>
  <si>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</si>
  <si>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</si>
  <si>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</si>
  <si>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</si>
  <si>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</si>
  <si>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</si>
  <si>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</si>
  <si>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</si>
  <si>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</si>
  <si>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</si>
  <si>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</si>
  <si>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</si>
  <si>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</si>
  <si>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</si>
  <si>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</si>
  <si>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</si>
  <si>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</si>
  <si>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</si>
  <si>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</si>
  <si>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</si>
  <si>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</si>
  <si>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</si>
  <si>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</si>
  <si>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</si>
  <si>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</si>
  <si>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</si>
  <si>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</si>
  <si>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</si>
  <si>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</si>
  <si>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</si>
  <si>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</si>
  <si>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</si>
  <si>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</si>
  <si>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</si>
  <si>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</si>
  <si>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</si>
  <si>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</si>
  <si>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</si>
  <si>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</si>
  <si>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</si>
  <si>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</si>
  <si>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</si>
  <si>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</si>
  <si>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</si>
  <si>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</si>
  <si>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</si>
  <si>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</si>
  <si>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</si>
  <si>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</si>
  <si>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</si>
  <si>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</si>
  <si>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</si>
  <si>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</si>
  <si>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</si>
  <si>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</si>
  <si>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</si>
  <si>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</si>
  <si>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</si>
  <si>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</si>
  <si>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</si>
  <si>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</si>
  <si>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</si>
  <si>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</si>
  <si>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</si>
  <si>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</si>
  <si>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</si>
  <si>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</si>
  <si>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</si>
  <si>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</si>
  <si>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</si>
  <si>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</si>
  <si>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</si>
  <si>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</si>
  <si>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</si>
  <si>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</si>
  <si>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</si>
  <si>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</si>
  <si>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</si>
  <si>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</si>
  <si>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</si>
  <si>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</si>
  <si>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</si>
  <si>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</si>
  <si>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</si>
  <si>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</si>
  <si>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</si>
  <si>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</si>
  <si>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</si>
  <si>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</si>
  <si>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</si>
  <si>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</si>
  <si>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</si>
  <si>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</si>
  <si>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</si>
  <si>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</si>
  <si>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</si>
  <si>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</si>
  <si>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</si>
  <si>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</si>
  <si>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</si>
  <si>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</si>
  <si>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</si>
  <si>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</si>
  <si>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</si>
  <si>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</si>
  <si>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</si>
  <si>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</si>
  <si>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</si>
  <si>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</si>
  <si>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</si>
  <si>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</si>
  <si>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</si>
  <si>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</si>
  <si>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</si>
  <si>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</si>
  <si>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</si>
  <si>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</si>
  <si>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</si>
  <si>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</si>
  <si>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</si>
  <si>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</si>
  <si>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</si>
  <si>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</si>
  <si>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</si>
  <si>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</si>
  <si>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</si>
  <si>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</si>
  <si>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</si>
  <si>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</si>
  <si>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</si>
  <si>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</si>
  <si>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</si>
  <si>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</si>
  <si>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</si>
  <si>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</si>
  <si>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</si>
  <si>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</si>
  <si>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</si>
  <si>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</si>
  <si>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</si>
  <si>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</si>
  <si>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</si>
  <si>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</si>
  <si>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</si>
  <si>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</si>
  <si>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</si>
  <si>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</si>
  <si>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</si>
  <si>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</si>
  <si>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</si>
  <si>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</si>
  <si>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</si>
  <si>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</si>
  <si>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</si>
  <si>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</si>
  <si>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</si>
  <si>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</si>
  <si>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</si>
  <si>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</si>
  <si>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</si>
  <si>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</si>
  <si>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</si>
  <si>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</si>
  <si>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</si>
  <si>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</si>
  <si>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</si>
  <si>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</si>
  <si>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</si>
  <si>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</si>
  <si>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</si>
  <si>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</si>
  <si>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</si>
  <si>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</si>
  <si>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</si>
  <si>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</si>
  <si>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</si>
  <si>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</si>
  <si>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</si>
  <si>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</si>
  <si>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</si>
  <si>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</si>
  <si>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</si>
  <si>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</si>
  <si>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</si>
  <si>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</si>
  <si>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</si>
  <si>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</si>
  <si>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</si>
  <si>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</si>
  <si>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</si>
  <si>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</si>
  <si>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</si>
  <si>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</si>
  <si>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</si>
  <si>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</si>
  <si>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</si>
  <si>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</si>
  <si>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</si>
  <si>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</si>
  <si>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</si>
  <si>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</si>
  <si>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</si>
  <si>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</si>
  <si>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</si>
  <si>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</si>
  <si>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</si>
  <si>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</si>
  <si>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</si>
  <si>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</si>
  <si>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</si>
  <si>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</si>
  <si>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</si>
  <si>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</si>
  <si>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</si>
  <si>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</si>
  <si>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</si>
  <si>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</si>
  <si>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</si>
  <si>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</si>
  <si>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</si>
  <si>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</si>
  <si>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</si>
  <si>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</si>
  <si>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</si>
  <si>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</si>
  <si>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</si>
  <si>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</si>
  <si>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</si>
  <si>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</si>
  <si>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</si>
  <si>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</si>
  <si>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</si>
  <si>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</si>
  <si>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</si>
  <si>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</si>
  <si>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</si>
  <si>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</si>
  <si>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</si>
  <si>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</si>
  <si>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</si>
  <si>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</si>
  <si>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</si>
  <si>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</si>
  <si>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</si>
  <si>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</si>
  <si>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</si>
  <si>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</si>
  <si>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</si>
  <si>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</si>
  <si>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</si>
  <si>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</si>
  <si>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</si>
  <si>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</si>
  <si>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</si>
  <si>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</si>
  <si>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</si>
  <si>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</si>
  <si>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</si>
  <si>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</si>
  <si>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</si>
  <si>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</si>
  <si>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</si>
  <si>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</si>
  <si>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</si>
  <si>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</si>
  <si>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</si>
  <si>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</si>
  <si>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</si>
  <si>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</si>
  <si>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</si>
  <si>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</si>
  <si>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</si>
  <si>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</si>
  <si>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</si>
  <si>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</si>
  <si>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</si>
  <si>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</si>
  <si>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</si>
  <si>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</si>
  <si>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</si>
  <si>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</si>
  <si>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</si>
  <si>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</si>
  <si>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</si>
  <si>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</si>
  <si>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</si>
  <si>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</si>
  <si>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</si>
  <si>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</si>
  <si>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</si>
  <si>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</si>
  <si>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</si>
  <si>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</si>
  <si>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</si>
  <si>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</si>
  <si>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</si>
  <si>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</si>
  <si>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</si>
  <si>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</si>
  <si>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</si>
  <si>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</si>
  <si>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</si>
  <si>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</si>
  <si>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</si>
  <si>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</si>
  <si>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</si>
  <si>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</si>
  <si>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</si>
  <si>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</si>
  <si>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</si>
  <si>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</si>
  <si>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</si>
  <si>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</si>
  <si>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</si>
  <si>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</si>
  <si>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</si>
  <si>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</si>
  <si>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</si>
  <si>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</si>
  <si>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</si>
  <si>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</si>
  <si>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</si>
  <si>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</si>
  <si>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</si>
  <si>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</si>
  <si>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</si>
  <si>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</si>
  <si>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</si>
  <si>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</si>
  <si>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</si>
  <si>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</si>
  <si>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</si>
  <si>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</si>
  <si>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</si>
  <si>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</si>
  <si>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</si>
  <si>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</si>
  <si>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</si>
  <si>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</si>
  <si>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</si>
  <si>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</si>
  <si>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</si>
  <si>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</si>
  <si>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</si>
  <si>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</si>
  <si>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</si>
  <si>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</si>
  <si>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</si>
  <si>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</si>
  <si>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</si>
  <si>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</si>
  <si>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</si>
  <si>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</si>
  <si>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</si>
  <si>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</si>
  <si>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</si>
  <si>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</si>
  <si>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</si>
  <si>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</si>
  <si>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</si>
  <si>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</si>
  <si>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</si>
  <si>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</si>
  <si>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</si>
  <si>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</si>
  <si>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</si>
  <si>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</si>
  <si>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</si>
  <si>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</si>
  <si>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</si>
  <si>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</si>
  <si>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</si>
  <si>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</si>
  <si>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</si>
  <si>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</si>
  <si>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</si>
  <si>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</si>
  <si>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</si>
  <si>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</si>
  <si>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</si>
  <si>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</si>
  <si>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</si>
  <si>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</si>
  <si>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</si>
  <si>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</si>
  <si>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</si>
  <si>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</si>
  <si>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</si>
  <si>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</si>
  <si>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</si>
  <si>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</si>
  <si>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</si>
  <si>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</si>
  <si>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</si>
  <si>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</si>
  <si>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</si>
  <si>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</si>
  <si>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</si>
  <si>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</si>
  <si>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</si>
  <si>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</si>
  <si>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</si>
  <si>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</si>
  <si>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</si>
  <si>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</si>
  <si>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</si>
  <si>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</si>
  <si>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</si>
  <si>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</si>
  <si>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</si>
  <si>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</si>
  <si>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</si>
  <si>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</si>
  <si>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</si>
  <si>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</si>
  <si>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</si>
  <si>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</si>
  <si>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</si>
  <si>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</si>
  <si>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</si>
  <si>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</si>
  <si>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</si>
  <si>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</si>
  <si>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</si>
  <si>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</si>
  <si>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</si>
  <si>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</si>
  <si>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</si>
  <si>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</si>
  <si>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</si>
  <si>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</si>
  <si>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</si>
  <si>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</si>
  <si>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</si>
  <si>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</si>
  <si>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</si>
  <si>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</si>
  <si>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</si>
  <si>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</si>
  <si>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</si>
  <si>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</si>
  <si>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</si>
  <si>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</si>
  <si>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</si>
  <si>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</si>
  <si>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</si>
  <si>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</si>
  <si>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</si>
  <si>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</si>
  <si>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</si>
  <si>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</si>
  <si>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</si>
  <si>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</si>
  <si>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</si>
  <si>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</si>
  <si>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</si>
  <si>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</si>
  <si>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</si>
  <si>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</si>
  <si>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</si>
  <si>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</si>
  <si>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</si>
  <si>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</si>
  <si>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</si>
  <si>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</si>
  <si>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</si>
  <si>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</si>
  <si>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</si>
  <si>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</si>
  <si>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</si>
  <si>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</si>
  <si>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</si>
  <si>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</si>
  <si>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</si>
  <si>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</si>
  <si>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</si>
  <si>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</si>
  <si>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</si>
  <si>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</si>
  <si>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</si>
  <si>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</si>
  <si>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</si>
  <si>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</si>
  <si>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</si>
  <si>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</si>
  <si>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</si>
  <si>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</si>
  <si>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</si>
  <si>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</si>
  <si>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</si>
  <si>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</si>
  <si>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</si>
  <si>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</si>
  <si>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</si>
  <si>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</si>
  <si>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</si>
  <si>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</si>
  <si>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</si>
  <si>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</si>
  <si>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</si>
  <si>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</si>
  <si>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</si>
  <si>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</si>
  <si>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</si>
  <si>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</si>
  <si>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</si>
  <si>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</si>
  <si>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</si>
  <si>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</si>
  <si>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</si>
  <si>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</si>
  <si>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</si>
  <si>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</si>
  <si>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</si>
  <si>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</si>
  <si>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</si>
  <si>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</si>
  <si>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</si>
  <si>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</si>
  <si>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</si>
  <si>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</si>
  <si>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</si>
  <si>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</si>
  <si>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</si>
  <si>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</si>
  <si>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</si>
  <si>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</si>
  <si>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</si>
  <si>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</si>
  <si>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</si>
  <si>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</si>
  <si>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</si>
  <si>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</si>
  <si>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</si>
  <si>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</si>
  <si>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</si>
  <si>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</si>
  <si>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</si>
  <si>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</si>
  <si>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</si>
  <si>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</si>
  <si>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</si>
  <si>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</si>
  <si>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</si>
  <si>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</si>
  <si>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</si>
  <si>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</si>
  <si>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</si>
  <si>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</si>
  <si>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</si>
  <si>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</si>
  <si>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</si>
  <si>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</si>
  <si>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</si>
  <si>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</si>
  <si>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</si>
  <si>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</si>
  <si>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</si>
  <si>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</si>
  <si>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</si>
  <si>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</si>
  <si>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</si>
  <si>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</si>
  <si>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</si>
  <si>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</si>
  <si>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</si>
  <si>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</si>
  <si>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</si>
  <si>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</si>
  <si>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</si>
  <si>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</si>
  <si>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</si>
  <si>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</si>
  <si>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</si>
  <si>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</si>
  <si>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</si>
  <si>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</si>
  <si>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</si>
  <si>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</si>
  <si>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</si>
  <si>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</si>
  <si>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</si>
  <si>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</si>
  <si>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</si>
  <si>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</si>
  <si>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</si>
  <si>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</si>
  <si>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</si>
  <si>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</si>
  <si>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</si>
  <si>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</si>
  <si>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</si>
  <si>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</si>
  <si>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</si>
  <si>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</si>
  <si>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</si>
  <si>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</si>
  <si>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</si>
  <si>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</si>
  <si>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</si>
  <si>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</si>
  <si>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</si>
  <si>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</si>
  <si>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</si>
  <si>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</si>
  <si>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</si>
  <si>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</si>
  <si>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</si>
  <si>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</si>
  <si>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</si>
  <si>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</si>
  <si>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</si>
  <si>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</si>
  <si>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</si>
  <si>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</si>
  <si>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</si>
  <si>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</si>
  <si>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</si>
  <si>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</si>
  <si>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</si>
  <si>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</si>
  <si>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</si>
  <si>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</si>
  <si>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</si>
  <si>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</si>
  <si>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</si>
  <si>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</si>
  <si>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</si>
  <si>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</si>
  <si>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</si>
  <si>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</si>
  <si>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</si>
  <si>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</si>
  <si>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</si>
  <si>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</si>
  <si>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</si>
  <si>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</si>
  <si>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</si>
  <si>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</si>
  <si>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</si>
  <si>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</si>
  <si>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</si>
  <si>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</si>
  <si>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</si>
  <si>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</si>
  <si>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</si>
  <si>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</si>
  <si>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</si>
  <si>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</si>
  <si>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</si>
  <si>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</si>
  <si>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</si>
  <si>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</si>
  <si>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</si>
  <si>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</si>
  <si>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</si>
  <si>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</si>
  <si>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</si>
  <si>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</si>
  <si>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</si>
  <si>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</si>
  <si>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</si>
  <si>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</si>
  <si>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</si>
  <si>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</si>
  <si>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</si>
  <si>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</si>
  <si>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</si>
  <si>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</si>
  <si>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</si>
  <si>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</si>
  <si>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</si>
  <si>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</si>
  <si>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</si>
  <si>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</si>
  <si>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</si>
  <si>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</si>
  <si>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</si>
  <si>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</si>
  <si>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</si>
  <si>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</si>
  <si>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</si>
  <si>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</si>
  <si>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</si>
  <si>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</si>
  <si>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</si>
  <si>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</si>
  <si>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</si>
  <si>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</si>
  <si>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</si>
  <si>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</si>
  <si>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</si>
  <si>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</si>
  <si>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</si>
  <si>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</si>
  <si>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</si>
  <si>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</si>
  <si>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</si>
  <si>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</si>
  <si>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</si>
  <si>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</si>
  <si>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</si>
  <si>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</si>
  <si>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</si>
  <si>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</si>
  <si>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</si>
  <si>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</si>
  <si>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</si>
  <si>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</si>
  <si>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</si>
  <si>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</si>
  <si>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</si>
  <si>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</si>
  <si>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</si>
  <si>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</si>
  <si>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</si>
  <si>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</si>
  <si>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</si>
  <si>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</si>
  <si>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</si>
  <si>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</si>
  <si>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</si>
  <si>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</si>
  <si>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</si>
  <si>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</si>
  <si>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</si>
  <si>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</si>
  <si>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</si>
  <si>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</si>
  <si>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</si>
  <si>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</si>
  <si>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</si>
  <si>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</si>
  <si>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</si>
  <si>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</si>
  <si>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</si>
  <si>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</si>
  <si>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</si>
  <si>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</si>
  <si>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</si>
  <si>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</si>
  <si>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</si>
  <si>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</si>
  <si>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</si>
  <si>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</si>
  <si>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</si>
  <si>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</si>
  <si>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</si>
  <si>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</si>
  <si>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</si>
  <si>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</si>
  <si>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</si>
  <si>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</si>
  <si>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</si>
  <si>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</si>
  <si>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</si>
  <si>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</si>
  <si>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</si>
  <si>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</si>
  <si>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</si>
  <si>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</si>
  <si>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</si>
  <si>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</si>
  <si>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</si>
  <si>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</si>
  <si>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</si>
  <si>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</si>
  <si>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</si>
  <si>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</si>
  <si>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</si>
  <si>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</si>
  <si>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</si>
  <si>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</si>
  <si>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</si>
  <si>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</si>
  <si>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</si>
  <si>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</si>
  <si>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</si>
  <si>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</si>
  <si>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</si>
  <si>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</si>
  <si>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</si>
  <si>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</si>
  <si>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</si>
  <si>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</si>
  <si>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</si>
  <si>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</si>
  <si>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</si>
  <si>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</si>
  <si>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</si>
  <si>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</si>
  <si>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</si>
  <si>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</si>
  <si>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</si>
  <si>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</si>
  <si>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</si>
  <si>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</si>
  <si>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</si>
  <si>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</si>
  <si>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</si>
  <si>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</si>
  <si>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</si>
  <si>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</si>
  <si>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</si>
  <si>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</si>
  <si>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</si>
  <si>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</si>
  <si>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</si>
  <si>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</si>
  <si>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</si>
  <si>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</si>
  <si>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</si>
  <si>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</si>
  <si>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</si>
  <si>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</si>
  <si>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</si>
  <si>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</si>
  <si>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</si>
  <si>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</si>
  <si>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</si>
  <si>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</si>
  <si>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</si>
  <si>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</si>
  <si>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</si>
  <si>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</si>
  <si>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</si>
  <si>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</si>
  <si>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</si>
  <si>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</si>
  <si>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</si>
  <si>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</si>
  <si>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</si>
  <si>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</si>
  <si>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</si>
  <si>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</si>
  <si>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</si>
  <si>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</si>
  <si>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</si>
  <si>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</si>
  <si>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</si>
  <si>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</si>
  <si>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</si>
  <si>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</si>
  <si>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</si>
  <si>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</si>
  <si>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</si>
  <si>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</si>
  <si>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</si>
  <si>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</si>
  <si>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</si>
  <si>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</si>
  <si>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</si>
  <si>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</si>
  <si>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</si>
  <si>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</si>
  <si>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</si>
  <si>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</si>
  <si>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</si>
  <si>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</si>
  <si>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</si>
  <si>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</si>
  <si>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</si>
  <si>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</si>
  <si>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</si>
  <si>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</si>
  <si>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</si>
  <si>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</si>
  <si>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</si>
  <si>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</si>
  <si>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</si>
  <si>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</si>
  <si>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</si>
  <si>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</si>
  <si>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</si>
  <si>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</si>
  <si>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</si>
  <si>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</si>
  <si>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</si>
  <si>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</si>
  <si>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</si>
  <si>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</si>
  <si>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</si>
  <si>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</si>
  <si>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</si>
  <si>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</si>
  <si>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</si>
  <si>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</si>
  <si>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</si>
  <si>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</si>
  <si>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</si>
  <si>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</si>
  <si>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</si>
  <si>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</si>
  <si>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</si>
  <si>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</si>
  <si>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</si>
  <si>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</si>
  <si>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</si>
  <si>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</si>
  <si>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</si>
  <si>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</si>
  <si>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</si>
  <si>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</si>
  <si>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</si>
  <si>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</si>
  <si>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</si>
  <si>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</si>
  <si>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</si>
  <si>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</si>
  <si>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</si>
  <si>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</si>
  <si>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</si>
  <si>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</si>
  <si>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</si>
  <si>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</si>
  <si>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</si>
  <si>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</si>
  <si>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</si>
  <si>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</si>
  <si>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</si>
  <si>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</si>
  <si>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</si>
  <si>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</si>
  <si>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</si>
  <si>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</si>
  <si>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</si>
  <si>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</si>
  <si>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</si>
  <si>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</si>
  <si>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</si>
  <si>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</si>
  <si>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</si>
  <si>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</si>
  <si>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</si>
  <si>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</si>
  <si>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</si>
  <si>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</si>
  <si>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</si>
  <si>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</si>
  <si>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</si>
  <si>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</si>
  <si>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</si>
  <si>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</si>
  <si>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</si>
  <si>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</si>
  <si>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</si>
  <si>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</si>
  <si>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</si>
  <si>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</si>
  <si>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</si>
  <si>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</si>
  <si>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</si>
  <si>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</si>
  <si>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</si>
  <si>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</si>
  <si>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</si>
  <si>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</si>
  <si>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</si>
  <si>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</si>
  <si>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</si>
  <si>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</si>
  <si>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</si>
  <si>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</si>
  <si>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</si>
  <si>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</si>
  <si>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</si>
  <si>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</si>
  <si>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</si>
  <si>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</si>
  <si>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</si>
  <si>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</si>
  <si>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</si>
  <si>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</si>
  <si>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</si>
  <si>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</si>
  <si>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</si>
  <si>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</si>
  <si>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</si>
  <si>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</si>
  <si>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</si>
  <si>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</si>
  <si>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</si>
  <si>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</si>
  <si>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</si>
  <si>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</si>
  <si>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</si>
  <si>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</si>
  <si>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</si>
  <si>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</si>
  <si>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</si>
  <si>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</si>
  <si>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</si>
  <si>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</si>
  <si>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</si>
  <si>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</si>
  <si>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</si>
  <si>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</si>
  <si>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</si>
  <si>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</si>
  <si>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</si>
  <si>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</si>
  <si>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</si>
  <si>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</si>
  <si>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</si>
  <si>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</si>
  <si>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</si>
  <si>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</si>
  <si>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</si>
  <si>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</si>
  <si>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</si>
  <si>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</si>
  <si>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</si>
  <si>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</si>
  <si>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</si>
  <si>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</si>
  <si>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</si>
  <si>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</si>
  <si>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</si>
  <si>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</si>
  <si>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</si>
  <si>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</si>
  <si>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</si>
  <si>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</si>
  <si>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</si>
  <si>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</si>
  <si>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</si>
  <si>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</si>
  <si>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</si>
  <si>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</si>
  <si>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</si>
  <si>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</si>
  <si>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</si>
  <si>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</si>
  <si>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</si>
  <si>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</si>
  <si>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</si>
  <si>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</si>
  <si>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</si>
  <si>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</si>
  <si>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</si>
  <si>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</si>
  <si>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</si>
  <si>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</si>
  <si>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</si>
  <si>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</si>
  <si>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</si>
  <si>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</si>
  <si>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</si>
  <si>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</si>
  <si>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</si>
  <si>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</si>
  <si>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</si>
  <si>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</si>
  <si>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</si>
  <si>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</si>
  <si>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</si>
  <si>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</si>
  <si>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</si>
  <si>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</si>
  <si>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</si>
  <si>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</si>
  <si>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</si>
  <si>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</si>
  <si>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</si>
  <si>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</si>
  <si>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</si>
  <si>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</si>
  <si>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</si>
  <si>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</si>
  <si>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</si>
  <si>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</si>
  <si>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</si>
  <si>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</si>
  <si>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</si>
  <si>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</si>
  <si>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</si>
  <si>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</si>
  <si>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</si>
  <si>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</si>
  <si>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</si>
  <si>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</si>
  <si>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</si>
  <si>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</si>
  <si>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</si>
  <si>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</si>
  <si>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</si>
  <si>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</si>
  <si>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</si>
  <si>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</si>
  <si>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</si>
  <si>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</si>
  <si>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</si>
  <si>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</si>
  <si>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</si>
  <si>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</si>
  <si>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</si>
  <si>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</si>
  <si>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</si>
  <si>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</si>
  <si>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</si>
  <si>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</si>
  <si>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</si>
  <si>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</si>
  <si>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</si>
  <si>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</si>
  <si>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</si>
  <si>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</si>
  <si>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</si>
  <si>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</si>
  <si>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</si>
  <si>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</si>
  <si>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</si>
  <si>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</si>
  <si>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</si>
  <si>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</si>
  <si>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</si>
  <si>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</si>
  <si>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</si>
  <si>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</si>
  <si>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</si>
  <si>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</si>
  <si>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</si>
  <si>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</si>
  <si>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</si>
  <si>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</si>
  <si>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</si>
  <si>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</si>
  <si>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</si>
  <si>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</si>
  <si>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</si>
  <si>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</si>
  <si>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</si>
  <si>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</si>
  <si>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</si>
  <si>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</si>
  <si>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</si>
  <si>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</si>
  <si>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</si>
  <si>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</si>
  <si>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</si>
  <si>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</si>
  <si>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</si>
  <si>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</si>
  <si>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</si>
  <si>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</si>
  <si>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</si>
  <si>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</si>
  <si>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</si>
  <si>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</si>
  <si>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</si>
  <si>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</si>
  <si>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</si>
  <si>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</si>
  <si>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</si>
  <si>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</si>
  <si>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</si>
  <si>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</si>
  <si>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</si>
  <si>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</si>
  <si>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</si>
  <si>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</si>
  <si>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</si>
  <si>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</si>
  <si>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</si>
  <si>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</si>
  <si>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</si>
  <si>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</si>
  <si>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</si>
  <si>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</si>
  <si>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</si>
  <si>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</si>
  <si>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</si>
  <si>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</si>
  <si>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</si>
  <si>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</si>
  <si>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</si>
  <si>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</si>
  <si>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</si>
  <si>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</si>
  <si>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</si>
  <si>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</si>
  <si>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</si>
  <si>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</si>
  <si>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</si>
  <si>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</si>
  <si>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</si>
  <si>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</si>
  <si>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</si>
  <si>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</si>
  <si>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</si>
  <si>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</si>
  <si>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</si>
  <si>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</si>
  <si>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</si>
  <si>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</si>
  <si>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</si>
  <si>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</si>
  <si>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</si>
  <si>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</si>
  <si>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</si>
  <si>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</si>
  <si>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</si>
  <si>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</si>
  <si>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</si>
  <si>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</si>
  <si>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</si>
  <si>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</si>
  <si>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</si>
  <si>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</si>
  <si>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</si>
  <si>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</si>
  <si>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</si>
  <si>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</si>
  <si>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</si>
  <si>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</si>
  <si>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</si>
  <si>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</si>
  <si>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</si>
  <si>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</si>
  <si>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</si>
  <si>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</si>
  <si>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</si>
  <si>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</si>
  <si>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</si>
  <si>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</si>
  <si>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</si>
  <si>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</si>
  <si>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</si>
  <si>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</si>
  <si>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</si>
  <si>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</si>
  <si>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</si>
  <si>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</si>
  <si>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</si>
  <si>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</si>
  <si>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</si>
  <si>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</si>
  <si>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</si>
  <si>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</si>
  <si>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</si>
  <si>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</si>
  <si>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</si>
  <si>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</si>
  <si>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</si>
  <si>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</si>
  <si>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</si>
  <si>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</si>
  <si>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</si>
  <si>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</si>
  <si>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</si>
  <si>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</si>
  <si>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</si>
  <si>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</si>
  <si>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</si>
  <si>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</si>
  <si>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</si>
  <si>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</si>
  <si>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</si>
  <si>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</si>
  <si>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</si>
  <si>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</si>
  <si>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</si>
  <si>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</si>
  <si>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</si>
  <si>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</si>
  <si>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</si>
  <si>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</si>
  <si>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</si>
  <si>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</si>
  <si>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</si>
  <si>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</si>
  <si>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</si>
  <si>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</si>
  <si>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</si>
  <si>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</si>
  <si>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</si>
  <si>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</si>
  <si>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</si>
  <si>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</si>
  <si>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</si>
  <si>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</si>
  <si>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</si>
  <si>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</si>
  <si>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</si>
  <si>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</si>
  <si>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</si>
  <si>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</si>
  <si>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</si>
  <si>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</si>
  <si>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</si>
  <si>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</si>
  <si>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</si>
  <si>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</si>
  <si>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</si>
  <si>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</si>
  <si>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</si>
  <si>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</si>
  <si>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</si>
  <si>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</si>
  <si>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</si>
  <si>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</si>
  <si>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</si>
  <si>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</si>
  <si>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</si>
  <si>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</si>
  <si>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</si>
  <si>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</si>
  <si>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</si>
  <si>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</si>
  <si>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</si>
  <si>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</si>
  <si>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</si>
  <si>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</si>
  <si>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</si>
  <si>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</si>
  <si>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</si>
  <si>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</si>
  <si>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</si>
  <si>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</si>
  <si>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</si>
  <si>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</si>
  <si>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</si>
  <si>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</si>
  <si>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</si>
  <si>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</si>
  <si>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</si>
  <si>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</si>
  <si>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</si>
  <si>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</si>
  <si>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</si>
  <si>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</si>
  <si>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</si>
  <si>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</si>
  <si>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</si>
  <si>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</si>
  <si>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</si>
  <si>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</si>
  <si>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</si>
  <si>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</si>
  <si>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</si>
  <si>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</si>
  <si>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</si>
  <si>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</si>
  <si>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</si>
  <si>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</si>
  <si>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</si>
  <si>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</si>
  <si>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</si>
  <si>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</si>
  <si>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</si>
  <si>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</si>
  <si>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</si>
  <si>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</si>
  <si>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</si>
  <si>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</si>
  <si>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</si>
  <si>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</si>
  <si>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</si>
  <si>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</si>
  <si>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</si>
  <si>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</si>
  <si>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</si>
  <si>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</si>
  <si>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</si>
  <si>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</si>
  <si>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</si>
  <si>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</si>
  <si>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</si>
  <si>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</si>
  <si>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</si>
  <si>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</si>
  <si>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</si>
  <si>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</si>
  <si>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</si>
  <si>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</si>
  <si>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</si>
  <si>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</si>
  <si>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</si>
  <si>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</si>
  <si>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</si>
  <si>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</si>
  <si>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</si>
  <si>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</si>
  <si>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</si>
  <si>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</si>
  <si>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</si>
  <si>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</si>
  <si>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</si>
  <si>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</si>
  <si>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</si>
  <si>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</si>
  <si>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</si>
  <si>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</si>
  <si>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</si>
  <si>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</si>
  <si>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</si>
  <si>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</si>
  <si>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</si>
  <si>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</si>
  <si>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</si>
  <si>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</si>
  <si>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</si>
  <si>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</si>
  <si>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</si>
  <si>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</si>
  <si>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</si>
  <si>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</si>
  <si>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</si>
  <si>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</si>
  <si>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</si>
  <si>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</si>
  <si>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</si>
  <si>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</si>
  <si>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</si>
  <si>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</si>
  <si>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</si>
  <si>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</si>
  <si>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</si>
  <si>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</si>
  <si>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</si>
  <si>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</si>
  <si>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</si>
  <si>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</si>
  <si>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</si>
  <si>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</si>
  <si>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</si>
  <si>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</si>
  <si>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</si>
  <si>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</si>
  <si>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</si>
  <si>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</si>
  <si>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</si>
  <si>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</si>
  <si>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</si>
  <si>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</si>
  <si>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</si>
  <si>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</si>
  <si>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</si>
  <si>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</si>
  <si>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</si>
  <si>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</si>
  <si>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</si>
  <si>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</si>
  <si>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</si>
  <si>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</si>
  <si>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</si>
  <si>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</si>
  <si>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</si>
  <si>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</si>
  <si>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</si>
  <si>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</si>
  <si>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</si>
  <si>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</si>
  <si>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</si>
  <si>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</si>
  <si>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</si>
  <si>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</si>
  <si>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</si>
  <si>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</si>
  <si>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</si>
  <si>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</si>
  <si>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</si>
  <si>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</si>
  <si>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</si>
  <si>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</si>
  <si>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</si>
  <si>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</si>
  <si>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</si>
  <si>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</si>
  <si>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</si>
  <si>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</si>
  <si>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</si>
  <si>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</si>
  <si>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</si>
  <si>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</si>
  <si>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</si>
  <si>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</si>
  <si>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</si>
  <si>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</si>
  <si>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</si>
  <si>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</si>
  <si>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</si>
  <si>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</si>
  <si>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</si>
  <si>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</si>
  <si>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</si>
  <si>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</si>
  <si>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</si>
  <si>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</si>
  <si>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</si>
  <si>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</si>
  <si>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</si>
  <si>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</si>
  <si>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</si>
  <si>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</si>
  <si>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</si>
  <si>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</si>
  <si>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</si>
  <si>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</si>
  <si>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</si>
  <si>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</si>
  <si>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</si>
  <si>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</si>
  <si>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</si>
  <si>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</si>
  <si>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</si>
  <si>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</si>
  <si>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</si>
  <si>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</si>
  <si>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</si>
  <si>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</si>
  <si>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</si>
  <si>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</si>
  <si>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</si>
  <si>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</si>
  <si>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</si>
  <si>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</si>
  <si>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</si>
  <si>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</si>
  <si>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</si>
  <si>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</si>
  <si>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</si>
  <si>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</si>
  <si>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</si>
  <si>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</si>
  <si>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</si>
  <si>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</si>
  <si>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</si>
  <si>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</si>
  <si>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</si>
  <si>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</si>
  <si>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</si>
  <si>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</si>
  <si>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</si>
  <si>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</si>
  <si>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</si>
  <si>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</si>
  <si>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</si>
  <si>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</si>
  <si>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</si>
  <si>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</si>
  <si>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</si>
  <si>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</si>
  <si>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</si>
  <si>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</si>
  <si>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</si>
  <si>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</si>
  <si>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</si>
  <si>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</si>
  <si>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</si>
  <si>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</si>
  <si>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</si>
  <si>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</si>
  <si>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</si>
  <si>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</si>
  <si>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</si>
  <si>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</si>
  <si>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</si>
  <si>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</si>
  <si>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</si>
  <si>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</si>
  <si>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</si>
  <si>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</si>
  <si>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</si>
  <si>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</si>
  <si>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</si>
  <si>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</si>
  <si>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</si>
  <si>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</si>
  <si>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</si>
  <si>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</si>
  <si>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</si>
  <si>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</si>
  <si>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</si>
  <si>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</si>
  <si>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</si>
  <si>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</si>
  <si>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</si>
  <si>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</si>
  <si>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</si>
  <si>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</si>
  <si>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</si>
  <si>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</si>
  <si>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</si>
  <si>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</si>
  <si>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</si>
  <si>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</si>
  <si>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</si>
  <si>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</si>
  <si>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</si>
  <si>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</si>
  <si>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</si>
  <si>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</si>
  <si>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</si>
  <si>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</si>
  <si>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</si>
  <si>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</si>
  <si>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</si>
  <si>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</si>
  <si>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</si>
  <si>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</si>
  <si>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</si>
  <si>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</si>
  <si>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</si>
  <si>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</si>
  <si>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</si>
  <si>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</si>
  <si>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</si>
  <si>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</si>
  <si>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</si>
  <si>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</si>
  <si>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</si>
  <si>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</si>
  <si>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</si>
  <si>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</si>
  <si>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</si>
  <si>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</si>
  <si>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</si>
  <si>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</si>
  <si>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</si>
  <si>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</si>
  <si>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</si>
  <si>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</si>
  <si>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</si>
  <si>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</si>
  <si>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</si>
  <si>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</si>
  <si>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</si>
  <si>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</si>
  <si>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</si>
  <si>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</si>
  <si>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</si>
  <si>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</si>
  <si>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</si>
  <si>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</si>
  <si>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</si>
  <si>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</si>
  <si>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</si>
  <si>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</si>
  <si>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</si>
  <si>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</si>
  <si>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</si>
  <si>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</si>
  <si>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</si>
  <si>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</si>
  <si>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</si>
  <si>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</si>
  <si>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</si>
  <si>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</si>
  <si>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</si>
  <si>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</si>
  <si>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</si>
  <si>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</si>
  <si>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</si>
  <si>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</si>
  <si>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</si>
  <si>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</si>
  <si>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</si>
  <si>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</si>
  <si>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</si>
  <si>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</si>
  <si>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</si>
  <si>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</si>
  <si>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</si>
  <si>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</si>
  <si>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</si>
  <si>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</si>
  <si>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</si>
  <si>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</si>
  <si>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</si>
  <si>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</si>
  <si>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</si>
  <si>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</si>
  <si>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</si>
  <si>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</si>
  <si>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</si>
  <si>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</si>
  <si>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</si>
  <si>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</si>
  <si>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</si>
  <si>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</si>
  <si>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</si>
  <si>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</si>
  <si>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</si>
  <si>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</si>
  <si>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</si>
  <si>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</si>
  <si>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</si>
  <si>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</si>
  <si>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</si>
  <si>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</si>
  <si>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</si>
  <si>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</si>
  <si>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</si>
  <si>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</si>
  <si>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</si>
  <si>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</si>
  <si>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</si>
  <si>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</si>
  <si>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</si>
  <si>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</si>
  <si>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</si>
  <si>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</si>
  <si>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</si>
  <si>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</si>
  <si>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</si>
  <si>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</si>
  <si>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</si>
  <si>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</si>
  <si>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</si>
  <si>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</si>
  <si>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</si>
  <si>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</si>
  <si>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</si>
  <si>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</si>
  <si>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</si>
  <si>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</si>
  <si>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</si>
  <si>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</si>
  <si>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</si>
  <si>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</si>
  <si>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</si>
  <si>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</si>
  <si>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</si>
  <si>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</si>
  <si>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</si>
  <si>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</si>
  <si>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</si>
  <si>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</si>
  <si>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</si>
  <si>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</si>
  <si>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</si>
  <si>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</si>
  <si>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</si>
  <si>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</si>
  <si>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</si>
  <si>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</si>
  <si>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</si>
  <si>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</si>
  <si>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</si>
  <si>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</si>
  <si>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</si>
  <si>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</si>
  <si>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</si>
  <si>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</si>
  <si>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</si>
  <si>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</si>
  <si>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</si>
  <si>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</si>
  <si>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</si>
  <si>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</si>
  <si>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</si>
  <si>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</si>
  <si>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</si>
  <si>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</si>
  <si>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</si>
  <si>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</si>
  <si>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</si>
  <si>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</si>
  <si>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</si>
  <si>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</si>
  <si>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</si>
  <si>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</si>
  <si>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</si>
  <si>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</si>
  <si>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</si>
  <si>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</si>
  <si>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</si>
  <si>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</si>
  <si>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</si>
  <si>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</si>
  <si>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</si>
  <si>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</si>
  <si>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</si>
  <si>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</si>
  <si>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</si>
  <si>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</si>
  <si>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</si>
  <si>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</si>
  <si>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</si>
  <si>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</si>
  <si>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</si>
  <si>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</si>
  <si>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</si>
  <si>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</si>
  <si>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</si>
  <si>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</si>
  <si>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</si>
  <si>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</si>
  <si>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</si>
  <si>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</si>
  <si>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</si>
  <si>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</si>
  <si>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</si>
  <si>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</si>
  <si>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</si>
  <si>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</si>
  <si>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</si>
  <si>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</si>
  <si>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</si>
  <si>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</si>
  <si>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</si>
  <si>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</si>
  <si>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</si>
  <si>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</si>
  <si>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</si>
  <si>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</si>
  <si>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</si>
  <si>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</si>
  <si>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</si>
  <si>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</si>
  <si>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</si>
  <si>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</si>
  <si>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</si>
  <si>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</si>
  <si>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</si>
  <si>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</si>
  <si>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</si>
  <si>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</si>
  <si>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</si>
  <si>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</si>
  <si>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</si>
  <si>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</si>
  <si>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</si>
  <si>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</si>
  <si>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</si>
  <si>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</si>
  <si>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</si>
  <si>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</si>
  <si>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</si>
  <si>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</si>
  <si>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</si>
  <si>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</si>
  <si>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</si>
  <si>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</si>
  <si>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</si>
  <si>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</si>
  <si>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</si>
  <si>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</si>
  <si>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</si>
  <si>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</si>
  <si>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</si>
  <si>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</si>
  <si>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</si>
  <si>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</si>
  <si>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</si>
  <si>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</si>
  <si>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</si>
  <si>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</si>
  <si>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</si>
  <si>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</si>
  <si>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</si>
  <si>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</si>
  <si>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</si>
  <si>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</si>
  <si>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</si>
  <si>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</si>
  <si>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</si>
  <si>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</si>
  <si>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</si>
  <si>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</si>
  <si>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</si>
  <si>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</si>
  <si>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</si>
  <si>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</si>
  <si>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</si>
  <si>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</si>
  <si>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</si>
  <si>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</si>
  <si>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</si>
  <si>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</si>
  <si>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</si>
  <si>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</si>
  <si>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</si>
  <si>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</si>
  <si>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</si>
  <si>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</si>
  <si>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</si>
  <si>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</si>
  <si>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</si>
  <si>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</si>
  <si>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</si>
  <si>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</si>
  <si>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</si>
  <si>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</si>
  <si>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</si>
  <si>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</si>
  <si>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</si>
  <si>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</si>
  <si>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</si>
  <si>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</si>
  <si>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</si>
  <si>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</si>
  <si>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</si>
  <si>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</si>
  <si>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</si>
  <si>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</si>
  <si>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</si>
  <si>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</si>
  <si>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</si>
  <si>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</si>
  <si>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</si>
  <si>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</si>
  <si>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</si>
  <si>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</si>
  <si>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</si>
  <si>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</si>
  <si>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</si>
  <si>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</si>
  <si>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</si>
  <si>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</si>
  <si>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</si>
  <si>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</si>
  <si>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</si>
  <si>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</si>
  <si>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</si>
  <si>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</si>
  <si>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</si>
  <si>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</si>
  <si>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</si>
  <si>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</si>
  <si>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</si>
  <si>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</si>
  <si>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</si>
  <si>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</si>
  <si>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</si>
  <si>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</si>
  <si>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</si>
  <si>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</si>
  <si>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</si>
  <si>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</si>
  <si>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</si>
  <si>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</si>
  <si>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</si>
  <si>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</si>
  <si>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</si>
  <si>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</si>
  <si>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</si>
  <si>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</si>
  <si>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</si>
  <si>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</si>
  <si>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</si>
  <si>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</si>
  <si>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</si>
  <si>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</si>
  <si>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</si>
  <si>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</si>
  <si>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</si>
  <si>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</si>
  <si>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</si>
  <si>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</si>
  <si>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</si>
  <si>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</si>
  <si>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</si>
  <si>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</si>
  <si>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</si>
  <si>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</si>
  <si>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</si>
  <si>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</si>
  <si>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</si>
  <si>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</si>
  <si>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</si>
  <si>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</si>
  <si>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</si>
  <si>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</si>
  <si>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</si>
  <si>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</si>
  <si>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</si>
  <si>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</si>
  <si>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</si>
  <si>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</si>
  <si>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</si>
  <si>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</si>
  <si>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</si>
  <si>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</si>
  <si>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</si>
  <si>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</si>
  <si>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</si>
  <si>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</si>
  <si>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</si>
  <si>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</si>
  <si>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</si>
  <si>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</si>
  <si>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</si>
  <si>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</si>
  <si>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</si>
  <si>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</si>
  <si>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</si>
  <si>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</si>
  <si>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</si>
  <si>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</si>
  <si>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</si>
  <si>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</si>
  <si>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</si>
  <si>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</si>
  <si>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</si>
  <si>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</si>
  <si>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</si>
  <si>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</si>
  <si>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</si>
  <si>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</si>
  <si>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</si>
  <si>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</si>
  <si>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</si>
  <si>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</si>
  <si>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</si>
  <si>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</si>
  <si>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</si>
  <si>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</si>
  <si>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</si>
  <si>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</si>
  <si>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</si>
  <si>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</si>
  <si>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</si>
  <si>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</si>
  <si>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</si>
  <si>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</si>
  <si>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</si>
  <si>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</si>
  <si>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</si>
  <si>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</si>
  <si>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</si>
  <si>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</si>
  <si>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</si>
  <si>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</si>
  <si>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</si>
  <si>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</si>
  <si>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</si>
  <si>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</si>
  <si>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</si>
  <si>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</si>
  <si>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</si>
  <si>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</si>
  <si>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</si>
  <si>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</si>
  <si>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</si>
  <si>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</si>
  <si>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</si>
  <si>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</si>
  <si>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</si>
  <si>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</si>
  <si>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</si>
  <si>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</si>
  <si>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</si>
  <si>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</si>
  <si>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</si>
  <si>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</si>
  <si>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</si>
  <si>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</si>
  <si>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</si>
  <si>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</si>
  <si>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</si>
  <si>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</si>
  <si>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</si>
  <si>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</si>
  <si>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</si>
  <si>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</si>
  <si>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</si>
  <si>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</si>
  <si>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</si>
  <si>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</si>
  <si>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</si>
  <si>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</si>
  <si>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</si>
  <si>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</si>
  <si>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</si>
  <si>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</si>
  <si>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</si>
  <si>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</si>
  <si>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</si>
  <si>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</si>
  <si>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</si>
  <si>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</si>
  <si>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</si>
  <si>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</si>
  <si>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</si>
  <si>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</si>
  <si>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</si>
  <si>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</si>
  <si>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</si>
  <si>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</si>
  <si>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</si>
  <si>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</si>
  <si>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</si>
  <si>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</si>
  <si>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</si>
  <si>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</si>
  <si>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</si>
  <si>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</si>
  <si>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</si>
  <si>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</si>
  <si>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</si>
  <si>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</si>
  <si>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</si>
  <si>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</si>
  <si>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</si>
  <si>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</si>
  <si>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</si>
  <si>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</si>
  <si>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</si>
  <si>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</si>
  <si>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</si>
  <si>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</si>
  <si>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</si>
  <si>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</si>
  <si>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</si>
  <si>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</si>
  <si>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</si>
  <si>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</si>
  <si>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</si>
  <si>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</si>
  <si>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</si>
  <si>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</si>
  <si>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</si>
  <si>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</si>
  <si>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</si>
  <si>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</si>
  <si>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</si>
  <si>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</si>
  <si>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</si>
  <si>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</si>
  <si>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</si>
  <si>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</si>
  <si>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</si>
  <si>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</si>
  <si>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</si>
  <si>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</si>
  <si>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</si>
  <si>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</si>
  <si>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</si>
  <si>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</si>
  <si>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</si>
  <si>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</si>
  <si>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</si>
  <si>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</si>
  <si>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</si>
  <si>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</si>
  <si>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</si>
  <si>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</si>
  <si>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</si>
  <si>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</si>
  <si>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</si>
  <si>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</si>
  <si>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</si>
  <si>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</si>
  <si>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</si>
  <si>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</si>
  <si>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</si>
  <si>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</si>
  <si>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</si>
  <si>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</si>
  <si>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</si>
  <si>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</si>
  <si>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</si>
  <si>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</si>
  <si>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</si>
  <si>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</si>
  <si>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</si>
  <si>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</si>
  <si>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</si>
  <si>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</si>
  <si>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</si>
  <si>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</si>
  <si>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</si>
  <si>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</si>
  <si>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</si>
  <si>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</si>
  <si>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</si>
  <si>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</si>
  <si>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</si>
  <si>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</si>
  <si>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</si>
  <si>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</si>
  <si>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</si>
  <si>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</si>
  <si>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</si>
  <si>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</si>
  <si>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</si>
  <si>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</si>
  <si>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</si>
  <si>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</si>
  <si>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</si>
  <si>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</si>
  <si>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</si>
  <si>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</si>
  <si>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</si>
  <si>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</si>
  <si>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</si>
  <si>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</si>
  <si>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</si>
  <si>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</si>
  <si>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</si>
  <si>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</si>
  <si>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</si>
  <si>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</si>
  <si>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</si>
  <si>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</si>
  <si>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</si>
  <si>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</si>
  <si>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</si>
  <si>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</si>
  <si>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</si>
  <si>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</si>
  <si>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</si>
  <si>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</si>
  <si>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</si>
  <si>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</si>
  <si>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</si>
  <si>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</si>
  <si>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</si>
  <si>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</si>
  <si>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</si>
  <si>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</si>
  <si>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</si>
  <si>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</si>
  <si>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</si>
  <si>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</si>
  <si>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</si>
  <si>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</si>
  <si>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</si>
  <si>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</si>
  <si>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</si>
  <si>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</si>
  <si>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ALAMBRADO EM MOURÕES DE CONCRETO, COM TELA DE ARAME GALVANIZADO (INCLUSIVE MURETA EM CONCRETO). AF_05/2018</t>
  </si>
  <si>
    <t>LIMPEZA MANUAL DE VEGETAÇÃO EM TERRENO COM ENXADA.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</si>
  <si>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</si>
  <si>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</si>
  <si>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</si>
  <si>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</si>
  <si>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</si>
  <si>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</si>
  <si>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</si>
  <si>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</si>
  <si>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</si>
  <si>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</si>
  <si>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</si>
  <si>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</si>
  <si>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</si>
  <si>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</si>
  <si>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</si>
  <si>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</si>
  <si>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</si>
  <si>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</si>
  <si>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</si>
  <si>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</si>
  <si>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</si>
  <si>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</si>
  <si>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</si>
  <si>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</si>
  <si>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</si>
  <si>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</si>
  <si>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</si>
  <si>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</si>
  <si>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</si>
  <si>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</si>
  <si>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</si>
  <si>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</si>
  <si>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</si>
  <si>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</si>
  <si>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</si>
  <si>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</si>
  <si>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</si>
  <si>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</si>
  <si>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</si>
  <si>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</si>
  <si>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</si>
  <si>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</si>
  <si>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</si>
  <si>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</si>
  <si>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</si>
  <si>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</si>
  <si>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</si>
  <si>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</si>
  <si>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</si>
  <si>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</si>
  <si>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</si>
  <si>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</si>
  <si>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</si>
  <si>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</si>
  <si>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</si>
  <si>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</si>
  <si>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</si>
  <si>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</si>
  <si>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</si>
  <si>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</si>
  <si>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</si>
  <si>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</si>
  <si>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</si>
  <si>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</si>
  <si>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</si>
  <si>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</si>
  <si>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</si>
  <si>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</si>
  <si>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</si>
  <si>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</si>
  <si>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</si>
  <si>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</si>
  <si>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</si>
  <si>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</si>
  <si>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</si>
  <si>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</si>
  <si>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</si>
  <si>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</si>
  <si>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</si>
  <si>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</si>
  <si>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</si>
  <si>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</si>
  <si>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</si>
  <si>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</si>
  <si>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</si>
  <si>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</si>
  <si>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</si>
  <si>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</si>
  <si>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</si>
  <si>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</si>
  <si>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</si>
  <si>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</si>
  <si>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</si>
  <si>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</si>
  <si>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</si>
  <si>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</si>
  <si>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</si>
  <si>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</si>
  <si>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</si>
  <si>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</si>
  <si>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</si>
  <si>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</si>
  <si>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</si>
  <si>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</si>
  <si>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</si>
  <si>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</si>
  <si>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</si>
  <si>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</si>
  <si>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</si>
  <si>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</si>
  <si>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</si>
  <si>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</si>
  <si>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</si>
  <si>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</si>
  <si>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</si>
  <si>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</si>
  <si>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</si>
  <si>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</si>
  <si>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</si>
  <si>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</si>
  <si>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</si>
  <si>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</si>
  <si>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</si>
  <si>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</si>
  <si>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</si>
  <si>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</si>
  <si>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</si>
  <si>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</si>
  <si>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</si>
  <si>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</si>
  <si>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</si>
  <si>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</si>
  <si>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</si>
  <si>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</si>
  <si>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</si>
  <si>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</si>
  <si>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</si>
  <si>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</si>
  <si>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</si>
  <si>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</si>
  <si>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</si>
  <si>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</si>
  <si>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</si>
  <si>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</si>
  <si>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</si>
  <si>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</si>
  <si>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</si>
  <si>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</si>
  <si>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</si>
  <si>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</si>
  <si>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</si>
  <si>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</si>
  <si>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</si>
  <si>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</si>
  <si>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</si>
  <si>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</si>
  <si>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</si>
  <si>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</si>
  <si>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</si>
  <si>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</si>
  <si>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</si>
  <si>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</si>
  <si>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</si>
  <si>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</si>
  <si>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</si>
  <si>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</si>
  <si>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</si>
  <si>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</si>
  <si>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</si>
  <si>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</si>
  <si>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</si>
  <si>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</si>
  <si>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</si>
  <si>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</si>
  <si>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</si>
  <si>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</si>
  <si>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</si>
  <si>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</si>
  <si>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</si>
  <si>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</si>
  <si>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</si>
  <si>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</si>
  <si>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</si>
  <si>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</si>
  <si>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</si>
  <si>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</si>
  <si>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</si>
  <si>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</si>
  <si>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</si>
  <si>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</si>
  <si>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</si>
  <si>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</si>
  <si>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</si>
  <si>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</si>
  <si>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</si>
  <si>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</si>
  <si>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</si>
  <si>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</si>
  <si>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</si>
  <si>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</si>
  <si>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</si>
  <si>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</si>
  <si>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</si>
  <si>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</si>
  <si>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</si>
  <si>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</si>
  <si>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</si>
  <si>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</si>
  <si>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</si>
  <si>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</si>
  <si>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</si>
  <si>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</si>
  <si>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</si>
  <si>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</si>
  <si>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</si>
  <si>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</si>
  <si>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</si>
  <si>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</si>
  <si>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</si>
  <si>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</si>
  <si>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</si>
  <si>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</si>
  <si>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</si>
  <si>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</si>
  <si>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</si>
  <si>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</si>
  <si>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</si>
  <si>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</si>
  <si>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</si>
  <si>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</si>
  <si>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</si>
  <si>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</si>
  <si>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</si>
  <si>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</si>
  <si>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</si>
  <si>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</si>
  <si>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</si>
  <si>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</si>
  <si>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</si>
  <si>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</si>
  <si>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</si>
  <si>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</si>
  <si>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</si>
  <si>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</si>
  <si>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</si>
  <si>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</si>
  <si>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</si>
  <si>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</si>
  <si>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</si>
  <si>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</si>
  <si>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</si>
  <si>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</si>
  <si>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</si>
  <si>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</si>
  <si>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</si>
  <si>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</si>
  <si>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</si>
  <si>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</si>
  <si>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</si>
  <si>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</si>
  <si>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</si>
  <si>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</si>
  <si>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</si>
  <si>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</si>
  <si>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</si>
  <si>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</si>
  <si>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</si>
  <si>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</si>
  <si>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</si>
  <si>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</si>
  <si>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</si>
  <si>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</si>
  <si>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</si>
  <si>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</si>
  <si>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</si>
  <si>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</si>
  <si>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</si>
  <si>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</si>
  <si>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</si>
  <si>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</si>
  <si>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</si>
  <si>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</si>
  <si>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</si>
  <si>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</si>
  <si>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</si>
  <si>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</si>
  <si>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</si>
  <si>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</si>
  <si>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</si>
  <si>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</si>
  <si>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</si>
  <si>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</si>
  <si>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</si>
  <si>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</si>
  <si>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</si>
  <si>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</si>
  <si>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</si>
  <si>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</si>
  <si>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</si>
  <si>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</si>
  <si>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</si>
  <si>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</si>
  <si>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</si>
  <si>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</si>
  <si>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</si>
  <si>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</si>
  <si>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</si>
  <si>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</si>
  <si>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</si>
  <si>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</si>
  <si>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</si>
  <si>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</si>
  <si>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</si>
  <si>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</si>
  <si>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</si>
  <si>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</si>
  <si>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</si>
  <si>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</si>
  <si>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</si>
  <si>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</si>
  <si>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</si>
  <si>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</si>
  <si>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</si>
  <si>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</si>
  <si>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</si>
  <si>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</si>
  <si>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</si>
  <si>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</si>
  <si>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</si>
  <si>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</si>
  <si>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</si>
  <si>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</si>
  <si>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</si>
  <si>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</si>
  <si>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</si>
  <si>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</si>
  <si>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</si>
  <si>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</si>
  <si>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</si>
  <si>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</si>
  <si>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</si>
  <si>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</si>
  <si>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</si>
  <si>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</si>
  <si>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</si>
  <si>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</si>
  <si>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</si>
  <si>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</si>
  <si>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</si>
  <si>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</si>
  <si>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</si>
  <si>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</si>
  <si>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</si>
  <si>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</si>
  <si>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</si>
  <si>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</si>
  <si>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</si>
  <si>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</si>
  <si>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M</t>
  </si>
  <si>
    <t>UN</t>
  </si>
  <si>
    <t>M2</t>
  </si>
  <si>
    <t>M3</t>
  </si>
  <si>
    <t>CHP</t>
  </si>
  <si>
    <t>CHI</t>
  </si>
  <si>
    <t>H</t>
  </si>
  <si>
    <t>KG</t>
  </si>
  <si>
    <t>TXKM</t>
  </si>
  <si>
    <t>KGXKM</t>
  </si>
  <si>
    <t>M3XKM</t>
  </si>
  <si>
    <t>UNXKM</t>
  </si>
  <si>
    <t>M2XKM</t>
  </si>
  <si>
    <t>LXKM</t>
  </si>
  <si>
    <t>L</t>
  </si>
  <si>
    <t>MXKM</t>
  </si>
  <si>
    <t>T</t>
  </si>
  <si>
    <t>MES</t>
  </si>
  <si>
    <t>21,18</t>
  </si>
  <si>
    <t>38,66</t>
  </si>
  <si>
    <t>60,00</t>
  </si>
  <si>
    <t>8,49</t>
  </si>
  <si>
    <t>14,21</t>
  </si>
  <si>
    <t>20,09</t>
  </si>
  <si>
    <t>23,42</t>
  </si>
  <si>
    <t>26,52</t>
  </si>
  <si>
    <t>29,74</t>
  </si>
  <si>
    <t>33,01</t>
  </si>
  <si>
    <t>36,29</t>
  </si>
  <si>
    <t>22,35</t>
  </si>
  <si>
    <t>43,09</t>
  </si>
  <si>
    <t>4,28</t>
  </si>
  <si>
    <t>4,86</t>
  </si>
  <si>
    <t>5,28</t>
  </si>
  <si>
    <t>5,86</t>
  </si>
  <si>
    <t>6,44</t>
  </si>
  <si>
    <t>1,72</t>
  </si>
  <si>
    <t>28,25</t>
  </si>
  <si>
    <t>32,73</t>
  </si>
  <si>
    <t>1,17</t>
  </si>
  <si>
    <t>18,10</t>
  </si>
  <si>
    <t>25,95</t>
  </si>
  <si>
    <t>37,10</t>
  </si>
  <si>
    <t>33,60</t>
  </si>
  <si>
    <t>26,58</t>
  </si>
  <si>
    <t>37,06</t>
  </si>
  <si>
    <t>47,86</t>
  </si>
  <si>
    <t>17,18</t>
  </si>
  <si>
    <t>5,17</t>
  </si>
  <si>
    <t>8,74</t>
  </si>
  <si>
    <t>9,91</t>
  </si>
  <si>
    <t>12,32</t>
  </si>
  <si>
    <t>13,54</t>
  </si>
  <si>
    <t>55,98</t>
  </si>
  <si>
    <t>74,45</t>
  </si>
  <si>
    <t>32,85</t>
  </si>
  <si>
    <t>10,49</t>
  </si>
  <si>
    <t>3,55</t>
  </si>
  <si>
    <t>5,68</t>
  </si>
  <si>
    <t>11,19</t>
  </si>
  <si>
    <t>19,55</t>
  </si>
  <si>
    <t>31,99</t>
  </si>
  <si>
    <t>55,99</t>
  </si>
  <si>
    <t>11,37</t>
  </si>
  <si>
    <t>111,98</t>
  </si>
  <si>
    <t>18,26</t>
  </si>
  <si>
    <t>68,35</t>
  </si>
  <si>
    <t>11,13</t>
  </si>
  <si>
    <t>4,94</t>
  </si>
  <si>
    <t>21,39</t>
  </si>
  <si>
    <t>2,85</t>
  </si>
  <si>
    <t>5,81</t>
  </si>
  <si>
    <t>12,67</t>
  </si>
  <si>
    <t>7,39</t>
  </si>
  <si>
    <t>16,91</t>
  </si>
  <si>
    <t>28,61</t>
  </si>
  <si>
    <t>17,49</t>
  </si>
  <si>
    <t>9,06</t>
  </si>
  <si>
    <t>3,84</t>
  </si>
  <si>
    <t>18,89</t>
  </si>
  <si>
    <t>28,02</t>
  </si>
  <si>
    <t>74,42</t>
  </si>
  <si>
    <t>27,54</t>
  </si>
  <si>
    <t>8,99</t>
  </si>
  <si>
    <t>9,13</t>
  </si>
  <si>
    <t>27,01</t>
  </si>
  <si>
    <t>27,61</t>
  </si>
  <si>
    <t>1,04</t>
  </si>
  <si>
    <t>4,09</t>
  </si>
  <si>
    <t>0,34</t>
  </si>
  <si>
    <t>133,71</t>
  </si>
  <si>
    <t>4,68</t>
  </si>
  <si>
    <t>26,23</t>
  </si>
  <si>
    <t>60,56</t>
  </si>
  <si>
    <t>88,59</t>
  </si>
  <si>
    <t>0,43</t>
  </si>
  <si>
    <t>81,30</t>
  </si>
  <si>
    <t>40,70</t>
  </si>
  <si>
    <t>10,13</t>
  </si>
  <si>
    <t>4,76</t>
  </si>
  <si>
    <t>8,77</t>
  </si>
  <si>
    <t>22,14</t>
  </si>
  <si>
    <t>0,52</t>
  </si>
  <si>
    <t>0,89</t>
  </si>
  <si>
    <t>33,58</t>
  </si>
  <si>
    <t>7,80</t>
  </si>
  <si>
    <t>0,32</t>
  </si>
  <si>
    <t>0,22</t>
  </si>
  <si>
    <t>5,29</t>
  </si>
  <si>
    <t>26,28</t>
  </si>
  <si>
    <t>0,58</t>
  </si>
  <si>
    <t>0,46</t>
  </si>
  <si>
    <t>0,03</t>
  </si>
  <si>
    <t>0,62</t>
  </si>
  <si>
    <t>0,53</t>
  </si>
  <si>
    <t>25,78</t>
  </si>
  <si>
    <t>65,84</t>
  </si>
  <si>
    <t>31,20</t>
  </si>
  <si>
    <t>27,75</t>
  </si>
  <si>
    <t>19,19</t>
  </si>
  <si>
    <t>22,13</t>
  </si>
  <si>
    <t>76,26</t>
  </si>
  <si>
    <t>64,63</t>
  </si>
  <si>
    <t>53,18</t>
  </si>
  <si>
    <t>30,10</t>
  </si>
  <si>
    <t>42,78</t>
  </si>
  <si>
    <t>26,46</t>
  </si>
  <si>
    <t>35,07</t>
  </si>
  <si>
    <t>67,50</t>
  </si>
  <si>
    <t>51,43</t>
  </si>
  <si>
    <t>13,79</t>
  </si>
  <si>
    <t>64,36</t>
  </si>
  <si>
    <t>0,38</t>
  </si>
  <si>
    <t>22,65</t>
  </si>
  <si>
    <t>22,61</t>
  </si>
  <si>
    <t>22,18</t>
  </si>
  <si>
    <t>54,81</t>
  </si>
  <si>
    <t>97,17</t>
  </si>
  <si>
    <t>35,62</t>
  </si>
  <si>
    <t>4,63</t>
  </si>
  <si>
    <t>9,93</t>
  </si>
  <si>
    <t>43,85</t>
  </si>
  <si>
    <t>73,77</t>
  </si>
  <si>
    <t>9,24</t>
  </si>
  <si>
    <t>0,48</t>
  </si>
  <si>
    <t>1,10</t>
  </si>
  <si>
    <t>6,20</t>
  </si>
  <si>
    <t>7,76</t>
  </si>
  <si>
    <t>10,28</t>
  </si>
  <si>
    <t>3,96</t>
  </si>
  <si>
    <t>56,10</t>
  </si>
  <si>
    <t>13,71</t>
  </si>
  <si>
    <t>0,28</t>
  </si>
  <si>
    <t>24,96</t>
  </si>
  <si>
    <t>38,56</t>
  </si>
  <si>
    <t>16,88</t>
  </si>
  <si>
    <t>42,56</t>
  </si>
  <si>
    <t>11,24</t>
  </si>
  <si>
    <t>15,59</t>
  </si>
  <si>
    <t>32,90</t>
  </si>
  <si>
    <t>28,91</t>
  </si>
  <si>
    <t>27,14</t>
  </si>
  <si>
    <t>18,76</t>
  </si>
  <si>
    <t>22,26</t>
  </si>
  <si>
    <t>9,70</t>
  </si>
  <si>
    <t>7,17</t>
  </si>
  <si>
    <t>27,83</t>
  </si>
  <si>
    <t>1,76</t>
  </si>
  <si>
    <t>2,35</t>
  </si>
  <si>
    <t>67,71</t>
  </si>
  <si>
    <t>0,40</t>
  </si>
  <si>
    <t>4,77</t>
  </si>
  <si>
    <t>5,22</t>
  </si>
  <si>
    <t>12,05</t>
  </si>
  <si>
    <t>1,08</t>
  </si>
  <si>
    <t>4,97</t>
  </si>
  <si>
    <t>1,15</t>
  </si>
  <si>
    <t>146,53</t>
  </si>
  <si>
    <t>30,90</t>
  </si>
  <si>
    <t>7,62</t>
  </si>
  <si>
    <t>26,56</t>
  </si>
  <si>
    <t>1,37</t>
  </si>
  <si>
    <t>17,46</t>
  </si>
  <si>
    <t>21,85</t>
  </si>
  <si>
    <t>78,98</t>
  </si>
  <si>
    <t>12,81</t>
  </si>
  <si>
    <t>0,11</t>
  </si>
  <si>
    <t>8,03</t>
  </si>
  <si>
    <t>0,16</t>
  </si>
  <si>
    <t>0,91</t>
  </si>
  <si>
    <t>17,04</t>
  </si>
  <si>
    <t>20,31</t>
  </si>
  <si>
    <t>21,87</t>
  </si>
  <si>
    <t>8,34</t>
  </si>
  <si>
    <t>7,69</t>
  </si>
  <si>
    <t>10,97</t>
  </si>
  <si>
    <t>18,82</t>
  </si>
  <si>
    <t>7,46</t>
  </si>
  <si>
    <t>9,73</t>
  </si>
  <si>
    <t>7,42</t>
  </si>
  <si>
    <t>15,84</t>
  </si>
  <si>
    <t>1,26</t>
  </si>
  <si>
    <t>5,39</t>
  </si>
  <si>
    <t>13,73</t>
  </si>
  <si>
    <t>9,59</t>
  </si>
  <si>
    <t>16,16</t>
  </si>
  <si>
    <t>33,80</t>
  </si>
  <si>
    <t>1,46</t>
  </si>
  <si>
    <t>28,60</t>
  </si>
  <si>
    <t>11,51</t>
  </si>
  <si>
    <t>0,18</t>
  </si>
  <si>
    <t>8,89</t>
  </si>
  <si>
    <t>11,48</t>
  </si>
  <si>
    <t>96,78</t>
  </si>
  <si>
    <t>34,11</t>
  </si>
  <si>
    <t>24,16</t>
  </si>
  <si>
    <t>7,09</t>
  </si>
  <si>
    <t>9,40</t>
  </si>
  <si>
    <t>45,24</t>
  </si>
  <si>
    <t>13,89</t>
  </si>
  <si>
    <t>32,55</t>
  </si>
  <si>
    <t>69,70</t>
  </si>
  <si>
    <t>5,51</t>
  </si>
  <si>
    <t>47,90</t>
  </si>
  <si>
    <t>56,38</t>
  </si>
  <si>
    <t>30,93</t>
  </si>
  <si>
    <t>0,02</t>
  </si>
  <si>
    <t>32,60</t>
  </si>
  <si>
    <t>0,70</t>
  </si>
  <si>
    <t>0,13</t>
  </si>
  <si>
    <t>4,35</t>
  </si>
  <si>
    <t>8,01</t>
  </si>
  <si>
    <t>61,60</t>
  </si>
  <si>
    <t>12,31</t>
  </si>
  <si>
    <t>3,81</t>
  </si>
  <si>
    <t>55,15</t>
  </si>
  <si>
    <t>9,08</t>
  </si>
  <si>
    <t>25,51</t>
  </si>
  <si>
    <t>31,85</t>
  </si>
  <si>
    <t>6,22</t>
  </si>
  <si>
    <t>28,22</t>
  </si>
  <si>
    <t>35,27</t>
  </si>
  <si>
    <t>5,93</t>
  </si>
  <si>
    <t>0,63</t>
  </si>
  <si>
    <t>2,87</t>
  </si>
  <si>
    <t>8,04</t>
  </si>
  <si>
    <t>8,42</t>
  </si>
  <si>
    <t>0,26</t>
  </si>
  <si>
    <t>94,71</t>
  </si>
  <si>
    <t>35,57</t>
  </si>
  <si>
    <t>24,94</t>
  </si>
  <si>
    <t>23,14</t>
  </si>
  <si>
    <t>21,17</t>
  </si>
  <si>
    <t>44,00</t>
  </si>
  <si>
    <t>41,64</t>
  </si>
  <si>
    <t>31,12</t>
  </si>
  <si>
    <t>19,59</t>
  </si>
  <si>
    <t>52,37</t>
  </si>
  <si>
    <t>68,60</t>
  </si>
  <si>
    <t>47,15</t>
  </si>
  <si>
    <t>34,60</t>
  </si>
  <si>
    <t>46,52</t>
  </si>
  <si>
    <t>11,47</t>
  </si>
  <si>
    <t>23,97</t>
  </si>
  <si>
    <t>43,49</t>
  </si>
  <si>
    <t>21,36</t>
  </si>
  <si>
    <t>53,86</t>
  </si>
  <si>
    <t>25,53</t>
  </si>
  <si>
    <t>101,37</t>
  </si>
  <si>
    <t>96,76</t>
  </si>
  <si>
    <t>62,33</t>
  </si>
  <si>
    <t>34,70</t>
  </si>
  <si>
    <t>90,27</t>
  </si>
  <si>
    <t>8,56</t>
  </si>
  <si>
    <t>20,19</t>
  </si>
  <si>
    <t>24,20</t>
  </si>
  <si>
    <t>48,83</t>
  </si>
  <si>
    <t>12,88</t>
  </si>
  <si>
    <t>21,24</t>
  </si>
  <si>
    <t>16,78</t>
  </si>
  <si>
    <t>141,30</t>
  </si>
  <si>
    <t>20,07</t>
  </si>
  <si>
    <t>14,31</t>
  </si>
  <si>
    <t>20,93</t>
  </si>
  <si>
    <t>17,24</t>
  </si>
  <si>
    <t>37,70</t>
  </si>
  <si>
    <t>11,69</t>
  </si>
  <si>
    <t>87,61</t>
  </si>
  <si>
    <t>19,12</t>
  </si>
  <si>
    <t>15,04</t>
  </si>
  <si>
    <t>14,75</t>
  </si>
  <si>
    <t>14,29</t>
  </si>
  <si>
    <t>12,92</t>
  </si>
  <si>
    <t>15,15</t>
  </si>
  <si>
    <t>66,62</t>
  </si>
  <si>
    <t>37,96</t>
  </si>
  <si>
    <t>11,82</t>
  </si>
  <si>
    <t>10,38</t>
  </si>
  <si>
    <t>11,16</t>
  </si>
  <si>
    <t>10,16</t>
  </si>
  <si>
    <t>13,06</t>
  </si>
  <si>
    <t>9,20</t>
  </si>
  <si>
    <t>9,05</t>
  </si>
  <si>
    <t>8,90</t>
  </si>
  <si>
    <t>6,92</t>
  </si>
  <si>
    <t>8,06</t>
  </si>
  <si>
    <t>8,70</t>
  </si>
  <si>
    <t>12,24</t>
  </si>
  <si>
    <t>11,15</t>
  </si>
  <si>
    <t>9,64</t>
  </si>
  <si>
    <t>12,69</t>
  </si>
  <si>
    <t>11,02</t>
  </si>
  <si>
    <t>11,49</t>
  </si>
  <si>
    <t>8,87</t>
  </si>
  <si>
    <t>12,89</t>
  </si>
  <si>
    <t>20,88</t>
  </si>
  <si>
    <t>14,89</t>
  </si>
  <si>
    <t>16,66</t>
  </si>
  <si>
    <t>9,16</t>
  </si>
  <si>
    <t>9,78</t>
  </si>
  <si>
    <t>9,27</t>
  </si>
  <si>
    <t>16,74</t>
  </si>
  <si>
    <t>14,32</t>
  </si>
  <si>
    <t>13,15</t>
  </si>
  <si>
    <t>9,29</t>
  </si>
  <si>
    <t>20,80</t>
  </si>
  <si>
    <t>45,03</t>
  </si>
  <si>
    <t>110,21</t>
  </si>
  <si>
    <t>29,02</t>
  </si>
  <si>
    <t>27,69</t>
  </si>
  <si>
    <t>13,70</t>
  </si>
  <si>
    <t>22,85</t>
  </si>
  <si>
    <t>56,00</t>
  </si>
  <si>
    <t>22,47</t>
  </si>
  <si>
    <t>51,46</t>
  </si>
  <si>
    <t>45,94</t>
  </si>
  <si>
    <t>45,58</t>
  </si>
  <si>
    <t>15,51</t>
  </si>
  <si>
    <t>16,07</t>
  </si>
  <si>
    <t>15,24</t>
  </si>
  <si>
    <t>22,12</t>
  </si>
  <si>
    <t>10,07</t>
  </si>
  <si>
    <t>54,41</t>
  </si>
  <si>
    <t>63,25</t>
  </si>
  <si>
    <t>103,42</t>
  </si>
  <si>
    <t>4,53</t>
  </si>
  <si>
    <t>41,17</t>
  </si>
  <si>
    <t>48,07</t>
  </si>
  <si>
    <t>46,63</t>
  </si>
  <si>
    <t>16,92</t>
  </si>
  <si>
    <t>17,76</t>
  </si>
  <si>
    <t>20,28</t>
  </si>
  <si>
    <t>19,54</t>
  </si>
  <si>
    <t>15,66</t>
  </si>
  <si>
    <t>10,35</t>
  </si>
  <si>
    <t>15,27</t>
  </si>
  <si>
    <t>19,20</t>
  </si>
  <si>
    <t>14,08</t>
  </si>
  <si>
    <t>17,95</t>
  </si>
  <si>
    <t>12,42</t>
  </si>
  <si>
    <t>18,81</t>
  </si>
  <si>
    <t>18,60</t>
  </si>
  <si>
    <t>6,62</t>
  </si>
  <si>
    <t>9,87</t>
  </si>
  <si>
    <t>12,66</t>
  </si>
  <si>
    <t>14,86</t>
  </si>
  <si>
    <t>11,90</t>
  </si>
  <si>
    <t>13,14</t>
  </si>
  <si>
    <t>15,18</t>
  </si>
  <si>
    <t>10,95</t>
  </si>
  <si>
    <t>18,84</t>
  </si>
  <si>
    <t>16,09</t>
  </si>
  <si>
    <t>19,63</t>
  </si>
  <si>
    <t>22,78</t>
  </si>
  <si>
    <t>22,71</t>
  </si>
  <si>
    <t>14,60</t>
  </si>
  <si>
    <t>23,80</t>
  </si>
  <si>
    <t>13,90</t>
  </si>
  <si>
    <t>21,60</t>
  </si>
  <si>
    <t>17,45</t>
  </si>
  <si>
    <t>15,49</t>
  </si>
  <si>
    <t>30,51</t>
  </si>
  <si>
    <t>11,23</t>
  </si>
  <si>
    <t>12,47</t>
  </si>
  <si>
    <t>16,56</t>
  </si>
  <si>
    <t>18,85</t>
  </si>
  <si>
    <t>12,26</t>
  </si>
  <si>
    <t>30,18</t>
  </si>
  <si>
    <t>36,70</t>
  </si>
  <si>
    <t>41,12</t>
  </si>
  <si>
    <t>33,88</t>
  </si>
  <si>
    <t>48,34</t>
  </si>
  <si>
    <t>40,97</t>
  </si>
  <si>
    <t>74,70</t>
  </si>
  <si>
    <t>29,07</t>
  </si>
  <si>
    <t>15,50</t>
  </si>
  <si>
    <t>18,06</t>
  </si>
  <si>
    <t>23,03</t>
  </si>
  <si>
    <t>30,70</t>
  </si>
  <si>
    <t>21,53</t>
  </si>
  <si>
    <t>25,63</t>
  </si>
  <si>
    <t>33,45</t>
  </si>
  <si>
    <t>88,66</t>
  </si>
  <si>
    <t>52,40</t>
  </si>
  <si>
    <t>23,60</t>
  </si>
  <si>
    <t>18,99</t>
  </si>
  <si>
    <t>18,07</t>
  </si>
  <si>
    <t>33,05</t>
  </si>
  <si>
    <t>64,75</t>
  </si>
  <si>
    <t>75,77</t>
  </si>
  <si>
    <t>38,03</t>
  </si>
  <si>
    <t>36,89</t>
  </si>
  <si>
    <t>47,45</t>
  </si>
  <si>
    <t>17,02</t>
  </si>
  <si>
    <t>27,58</t>
  </si>
  <si>
    <t>31,40</t>
  </si>
  <si>
    <t>23,20</t>
  </si>
  <si>
    <t>25,27</t>
  </si>
  <si>
    <t>35,83</t>
  </si>
  <si>
    <t>35,78</t>
  </si>
  <si>
    <t>85,99</t>
  </si>
  <si>
    <t>23,69</t>
  </si>
  <si>
    <t>14,99</t>
  </si>
  <si>
    <t>24,72</t>
  </si>
  <si>
    <t>28,13</t>
  </si>
  <si>
    <t>47,32</t>
  </si>
  <si>
    <t>40,77</t>
  </si>
  <si>
    <t>56,50</t>
  </si>
  <si>
    <t>13,92</t>
  </si>
  <si>
    <t>64,41</t>
  </si>
  <si>
    <t>48,78</t>
  </si>
  <si>
    <t>28,26</t>
  </si>
  <si>
    <t>31,67</t>
  </si>
  <si>
    <t>57,46</t>
  </si>
  <si>
    <t>36,88</t>
  </si>
  <si>
    <t>8,38</t>
  </si>
  <si>
    <t>15,43</t>
  </si>
  <si>
    <t>27,56</t>
  </si>
  <si>
    <t>13,84</t>
  </si>
  <si>
    <t>4,16</t>
  </si>
  <si>
    <t>13,31</t>
  </si>
  <si>
    <t>30,21</t>
  </si>
  <si>
    <t>7,07</t>
  </si>
  <si>
    <t>19,71</t>
  </si>
  <si>
    <t>29,42</t>
  </si>
  <si>
    <t>19,50</t>
  </si>
  <si>
    <t>30,79</t>
  </si>
  <si>
    <t>15,32</t>
  </si>
  <si>
    <t>24,06</t>
  </si>
  <si>
    <t>39,66</t>
  </si>
  <si>
    <t>20,78</t>
  </si>
  <si>
    <t>131,99</t>
  </si>
  <si>
    <t>36,34</t>
  </si>
  <si>
    <t>52,09</t>
  </si>
  <si>
    <t>77,93</t>
  </si>
  <si>
    <t>73,02</t>
  </si>
  <si>
    <t>28,66</t>
  </si>
  <si>
    <t>53,72</t>
  </si>
  <si>
    <t>10,44</t>
  </si>
  <si>
    <t>15,19</t>
  </si>
  <si>
    <t>77,95</t>
  </si>
  <si>
    <t>34,75</t>
  </si>
  <si>
    <t>22,94</t>
  </si>
  <si>
    <t>22,98</t>
  </si>
  <si>
    <t>16,26</t>
  </si>
  <si>
    <t>48,56</t>
  </si>
  <si>
    <t>20,81</t>
  </si>
  <si>
    <t>20,96</t>
  </si>
  <si>
    <t>25,65</t>
  </si>
  <si>
    <t>54,24</t>
  </si>
  <si>
    <t>32,99</t>
  </si>
  <si>
    <t>25,49</t>
  </si>
  <si>
    <t>16,36</t>
  </si>
  <si>
    <t>23,33</t>
  </si>
  <si>
    <t>32,05</t>
  </si>
  <si>
    <t>199,05</t>
  </si>
  <si>
    <t>60,11</t>
  </si>
  <si>
    <t>28,19</t>
  </si>
  <si>
    <t>21,70</t>
  </si>
  <si>
    <t>15,28</t>
  </si>
  <si>
    <t>7,55</t>
  </si>
  <si>
    <t>11,08</t>
  </si>
  <si>
    <t>15,25</t>
  </si>
  <si>
    <t>12,29</t>
  </si>
  <si>
    <t>6,70</t>
  </si>
  <si>
    <t>5,33</t>
  </si>
  <si>
    <t>9,56</t>
  </si>
  <si>
    <t>13,39</t>
  </si>
  <si>
    <t>9,01</t>
  </si>
  <si>
    <t>19,85</t>
  </si>
  <si>
    <t>10,43</t>
  </si>
  <si>
    <t>13,93</t>
  </si>
  <si>
    <t>10,29</t>
  </si>
  <si>
    <t>9,79</t>
  </si>
  <si>
    <t>14,47</t>
  </si>
  <si>
    <t>9,10</t>
  </si>
  <si>
    <t>16,99</t>
  </si>
  <si>
    <t>27,22</t>
  </si>
  <si>
    <t>12,16</t>
  </si>
  <si>
    <t>19,22</t>
  </si>
  <si>
    <t>7,60</t>
  </si>
  <si>
    <t>10,94</t>
  </si>
  <si>
    <t>22,57</t>
  </si>
  <si>
    <t>4,99</t>
  </si>
  <si>
    <t>18,00</t>
  </si>
  <si>
    <t>11,75</t>
  </si>
  <si>
    <t>20,82</t>
  </si>
  <si>
    <t>37,81</t>
  </si>
  <si>
    <t>36,16</t>
  </si>
  <si>
    <t>7,43</t>
  </si>
  <si>
    <t>75,35</t>
  </si>
  <si>
    <t>27,33</t>
  </si>
  <si>
    <t>33,51</t>
  </si>
  <si>
    <t>10,75</t>
  </si>
  <si>
    <t>9,51</t>
  </si>
  <si>
    <t>24,75</t>
  </si>
  <si>
    <t>7,57</t>
  </si>
  <si>
    <t>15,08</t>
  </si>
  <si>
    <t>20,01</t>
  </si>
  <si>
    <t>16,75</t>
  </si>
  <si>
    <t>28,72</t>
  </si>
  <si>
    <t>8,96</t>
  </si>
  <si>
    <t>62,54</t>
  </si>
  <si>
    <t>10,59</t>
  </si>
  <si>
    <t>38,77</t>
  </si>
  <si>
    <t>40,39</t>
  </si>
  <si>
    <t>22,64</t>
  </si>
  <si>
    <t>32,61</t>
  </si>
  <si>
    <t>20,64</t>
  </si>
  <si>
    <t>22,56</t>
  </si>
  <si>
    <t>23,37</t>
  </si>
  <si>
    <t>29,14</t>
  </si>
  <si>
    <t>27,72</t>
  </si>
  <si>
    <t>11,00</t>
  </si>
  <si>
    <t>10,65</t>
  </si>
  <si>
    <t>11,21</t>
  </si>
  <si>
    <t>12,75</t>
  </si>
  <si>
    <t>18,94</t>
  </si>
  <si>
    <t>22,67</t>
  </si>
  <si>
    <t>15,48</t>
  </si>
  <si>
    <t>12,45</t>
  </si>
  <si>
    <t>8,86</t>
  </si>
  <si>
    <t>26,47</t>
  </si>
  <si>
    <t>39,35</t>
  </si>
  <si>
    <t>55,30</t>
  </si>
  <si>
    <t>15,79</t>
  </si>
  <si>
    <t>16,63</t>
  </si>
  <si>
    <t>23,64</t>
  </si>
  <si>
    <t>50,44</t>
  </si>
  <si>
    <t>9,74</t>
  </si>
  <si>
    <t>21,84</t>
  </si>
  <si>
    <t>12,17</t>
  </si>
  <si>
    <t>26,57</t>
  </si>
  <si>
    <t>23,55</t>
  </si>
  <si>
    <t>8,39</t>
  </si>
  <si>
    <t>20,42</t>
  </si>
  <si>
    <t>26,22</t>
  </si>
  <si>
    <t>26,00</t>
  </si>
  <si>
    <t>39,07</t>
  </si>
  <si>
    <t>70,77</t>
  </si>
  <si>
    <t>7,04</t>
  </si>
  <si>
    <t>19,15</t>
  </si>
  <si>
    <t>12,44</t>
  </si>
  <si>
    <t>10,60</t>
  </si>
  <si>
    <t>22,53</t>
  </si>
  <si>
    <t>49,13</t>
  </si>
  <si>
    <t>16,10</t>
  </si>
  <si>
    <t>24,57</t>
  </si>
  <si>
    <t>35,71</t>
  </si>
  <si>
    <t>16,62</t>
  </si>
  <si>
    <t>27,38</t>
  </si>
  <si>
    <t>5,23</t>
  </si>
  <si>
    <t>24,93</t>
  </si>
  <si>
    <t>36,03</t>
  </si>
  <si>
    <t>22,08</t>
  </si>
  <si>
    <t>20,05</t>
  </si>
  <si>
    <t>16,79</t>
  </si>
  <si>
    <t>46,87</t>
  </si>
  <si>
    <t>30,40</t>
  </si>
  <si>
    <t>62,49</t>
  </si>
  <si>
    <t>8,40</t>
  </si>
  <si>
    <t>12,25</t>
  </si>
  <si>
    <t>27,49</t>
  </si>
  <si>
    <t>22,22</t>
  </si>
  <si>
    <t>17,91</t>
  </si>
  <si>
    <t>45,76</t>
  </si>
  <si>
    <t>128,84</t>
  </si>
  <si>
    <t>44,59</t>
  </si>
  <si>
    <t>66,50</t>
  </si>
  <si>
    <t>39,17</t>
  </si>
  <si>
    <t>34,88</t>
  </si>
  <si>
    <t>42,13</t>
  </si>
  <si>
    <t>102,65</t>
  </si>
  <si>
    <t>144,59</t>
  </si>
  <si>
    <t>24,05</t>
  </si>
  <si>
    <t>21,44</t>
  </si>
  <si>
    <t>46,84</t>
  </si>
  <si>
    <t>18,88</t>
  </si>
  <si>
    <t>23,02</t>
  </si>
  <si>
    <t>23,08</t>
  </si>
  <si>
    <t>16,01</t>
  </si>
  <si>
    <t>19,01</t>
  </si>
  <si>
    <t>81,18</t>
  </si>
  <si>
    <t>76,86</t>
  </si>
  <si>
    <t>11,99</t>
  </si>
  <si>
    <t>32,79</t>
  </si>
  <si>
    <t>32,87</t>
  </si>
  <si>
    <t>23,04</t>
  </si>
  <si>
    <t>22,88</t>
  </si>
  <si>
    <t>31,80</t>
  </si>
  <si>
    <t>55,39</t>
  </si>
  <si>
    <t>66,40</t>
  </si>
  <si>
    <t>6,10</t>
  </si>
  <si>
    <t>16,24</t>
  </si>
  <si>
    <t>31,89</t>
  </si>
  <si>
    <t>15,91</t>
  </si>
  <si>
    <t>19,61</t>
  </si>
  <si>
    <t>8,32</t>
  </si>
  <si>
    <t>21,79</t>
  </si>
  <si>
    <t>7,78</t>
  </si>
  <si>
    <t>36,06</t>
  </si>
  <si>
    <t>102,16</t>
  </si>
  <si>
    <t>6,29</t>
  </si>
  <si>
    <t>21,91</t>
  </si>
  <si>
    <t>25,28</t>
  </si>
  <si>
    <t>82,39</t>
  </si>
  <si>
    <t>139,67</t>
  </si>
  <si>
    <t>17,48</t>
  </si>
  <si>
    <t>29,75</t>
  </si>
  <si>
    <t>29,99</t>
  </si>
  <si>
    <t>20,63</t>
  </si>
  <si>
    <t>15,71</t>
  </si>
  <si>
    <t>17,11</t>
  </si>
  <si>
    <t>16,33</t>
  </si>
  <si>
    <t>26,49</t>
  </si>
  <si>
    <t>24,88</t>
  </si>
  <si>
    <t>23,27</t>
  </si>
  <si>
    <t>33,33</t>
  </si>
  <si>
    <t>32,88</t>
  </si>
  <si>
    <t>14,88</t>
  </si>
  <si>
    <t>18,93</t>
  </si>
  <si>
    <t>40,84</t>
  </si>
  <si>
    <t>37,86</t>
  </si>
  <si>
    <t>54,74</t>
  </si>
  <si>
    <t>65,60</t>
  </si>
  <si>
    <t>130,85</t>
  </si>
  <si>
    <t>27,18</t>
  </si>
  <si>
    <t>71,57</t>
  </si>
  <si>
    <t>24,66</t>
  </si>
  <si>
    <t>17,28</t>
  </si>
  <si>
    <t>32,69</t>
  </si>
  <si>
    <t>32,42</t>
  </si>
  <si>
    <t>48,33</t>
  </si>
  <si>
    <t>11,50</t>
  </si>
  <si>
    <t>21,49</t>
  </si>
  <si>
    <t>30,37</t>
  </si>
  <si>
    <t>35,08</t>
  </si>
  <si>
    <t>16,77</t>
  </si>
  <si>
    <t>27,26</t>
  </si>
  <si>
    <t>10,99</t>
  </si>
  <si>
    <t>25,61</t>
  </si>
  <si>
    <t>15,55</t>
  </si>
  <si>
    <t>24,45</t>
  </si>
  <si>
    <t>83,41</t>
  </si>
  <si>
    <t>36,08</t>
  </si>
  <si>
    <t>50,19</t>
  </si>
  <si>
    <t>47,31</t>
  </si>
  <si>
    <t>4,51</t>
  </si>
  <si>
    <t>10,64</t>
  </si>
  <si>
    <t>16,34</t>
  </si>
  <si>
    <t>10,66</t>
  </si>
  <si>
    <t>13,55</t>
  </si>
  <si>
    <t>15,30</t>
  </si>
  <si>
    <t>36,68</t>
  </si>
  <si>
    <t>55,27</t>
  </si>
  <si>
    <t>19,62</t>
  </si>
  <si>
    <t>27,78</t>
  </si>
  <si>
    <t>9,96</t>
  </si>
  <si>
    <t>13,08</t>
  </si>
  <si>
    <t>26,74</t>
  </si>
  <si>
    <t>32,08</t>
  </si>
  <si>
    <t>4,83</t>
  </si>
  <si>
    <t>6,72</t>
  </si>
  <si>
    <t>8,22</t>
  </si>
  <si>
    <t>7,85</t>
  </si>
  <si>
    <t>71,45</t>
  </si>
  <si>
    <t>12,57</t>
  </si>
  <si>
    <t>10,90</t>
  </si>
  <si>
    <t>57,22</t>
  </si>
  <si>
    <t>41,07</t>
  </si>
  <si>
    <t>49,74</t>
  </si>
  <si>
    <t>34,33</t>
  </si>
  <si>
    <t>71,28</t>
  </si>
  <si>
    <t>308,91</t>
  </si>
  <si>
    <t>61,99</t>
  </si>
  <si>
    <t>57,93</t>
  </si>
  <si>
    <t>17,27</t>
  </si>
  <si>
    <t>18,39</t>
  </si>
  <si>
    <t>28,52</t>
  </si>
  <si>
    <t>9,39</t>
  </si>
  <si>
    <t>7,92</t>
  </si>
  <si>
    <t>14,74</t>
  </si>
  <si>
    <t>22,15</t>
  </si>
  <si>
    <t>7,33</t>
  </si>
  <si>
    <t>14,79</t>
  </si>
  <si>
    <t>17,40</t>
  </si>
  <si>
    <t>24,92</t>
  </si>
  <si>
    <t>52,61</t>
  </si>
  <si>
    <t>148,92</t>
  </si>
  <si>
    <t>2,06</t>
  </si>
  <si>
    <t>12,94</t>
  </si>
  <si>
    <t>36,77</t>
  </si>
  <si>
    <t>7,96</t>
  </si>
  <si>
    <t>17,13</t>
  </si>
  <si>
    <t>9,82</t>
  </si>
  <si>
    <t>64,89</t>
  </si>
  <si>
    <t>5,27</t>
  </si>
  <si>
    <t>57,40</t>
  </si>
  <si>
    <t>14,49</t>
  </si>
  <si>
    <t>19,51</t>
  </si>
  <si>
    <t>15,34</t>
  </si>
  <si>
    <t>22,06</t>
  </si>
  <si>
    <t>24,69</t>
  </si>
  <si>
    <t>20,39</t>
  </si>
  <si>
    <t>18,64</t>
  </si>
  <si>
    <t>25,06</t>
  </si>
  <si>
    <t>10,62</t>
  </si>
  <si>
    <t>18,20</t>
  </si>
  <si>
    <t>19,04</t>
  </si>
  <si>
    <t>31,65</t>
  </si>
  <si>
    <t>13,64</t>
  </si>
  <si>
    <t>13,48</t>
  </si>
  <si>
    <t>6,77</t>
  </si>
  <si>
    <t>5,70</t>
  </si>
  <si>
    <t>5,56</t>
  </si>
  <si>
    <t>14,53</t>
  </si>
  <si>
    <t>11,83</t>
  </si>
  <si>
    <t>11,20</t>
  </si>
  <si>
    <t>10,77</t>
  </si>
  <si>
    <t>6,35</t>
  </si>
  <si>
    <t>6,18</t>
  </si>
  <si>
    <t>9,85</t>
  </si>
  <si>
    <t>13,33</t>
  </si>
  <si>
    <t>17,06</t>
  </si>
  <si>
    <t>11,09</t>
  </si>
  <si>
    <t>14,37</t>
  </si>
  <si>
    <t>24,34</t>
  </si>
  <si>
    <t>19,53</t>
  </si>
  <si>
    <t>13,86</t>
  </si>
  <si>
    <t>28,10</t>
  </si>
  <si>
    <t>2,47</t>
  </si>
  <si>
    <t>0,78</t>
  </si>
  <si>
    <t>98,45</t>
  </si>
  <si>
    <t>86,15</t>
  </si>
  <si>
    <t>149,29</t>
  </si>
  <si>
    <t>69,76</t>
  </si>
  <si>
    <t>29,70</t>
  </si>
  <si>
    <t>29,50</t>
  </si>
  <si>
    <t>27,19</t>
  </si>
  <si>
    <t>0,36</t>
  </si>
  <si>
    <t>13,38</t>
  </si>
  <si>
    <t>133,04</t>
  </si>
  <si>
    <t>4,98</t>
  </si>
  <si>
    <t>6,02</t>
  </si>
  <si>
    <t>19,18</t>
  </si>
  <si>
    <t>16,19</t>
  </si>
  <si>
    <t>26,72</t>
  </si>
  <si>
    <t>23,01</t>
  </si>
  <si>
    <t>5,09</t>
  </si>
  <si>
    <t>17,61</t>
  </si>
  <si>
    <t>12,46</t>
  </si>
  <si>
    <t>9,58</t>
  </si>
  <si>
    <t>11,22</t>
  </si>
  <si>
    <t>18,53</t>
  </si>
  <si>
    <t>17,53</t>
  </si>
  <si>
    <t>17,20</t>
  </si>
  <si>
    <t>31,16</t>
  </si>
  <si>
    <t>21,89</t>
  </si>
  <si>
    <t>26,82</t>
  </si>
  <si>
    <t>27,37</t>
  </si>
  <si>
    <t>14,18</t>
  </si>
  <si>
    <t>27,71</t>
  </si>
  <si>
    <t>12,61</t>
  </si>
  <si>
    <t>26,91</t>
  </si>
  <si>
    <t>55,88</t>
  </si>
  <si>
    <t>24,86</t>
  </si>
  <si>
    <t>1,55</t>
  </si>
  <si>
    <t>6,99</t>
  </si>
  <si>
    <t>51,73</t>
  </si>
  <si>
    <t>54,62</t>
  </si>
  <si>
    <t>152,87</t>
  </si>
  <si>
    <t>37,05</t>
  </si>
  <si>
    <t>46,72</t>
  </si>
  <si>
    <t>44,26</t>
  </si>
  <si>
    <t>184,87</t>
  </si>
  <si>
    <t>42,25</t>
  </si>
  <si>
    <t>29,34</t>
  </si>
  <si>
    <t>36,64</t>
  </si>
  <si>
    <t>40,57</t>
  </si>
  <si>
    <t>90,25</t>
  </si>
  <si>
    <t>6,26</t>
  </si>
  <si>
    <t>14,39</t>
  </si>
  <si>
    <t>7,84</t>
  </si>
  <si>
    <t>5,41</t>
  </si>
  <si>
    <t>7,81</t>
  </si>
  <si>
    <t>29,35</t>
  </si>
  <si>
    <t>27,89</t>
  </si>
  <si>
    <t>31,56</t>
  </si>
  <si>
    <t>27,17</t>
  </si>
  <si>
    <t>24,09</t>
  </si>
  <si>
    <t>65,30</t>
  </si>
  <si>
    <t>53,80</t>
  </si>
  <si>
    <t>84,34</t>
  </si>
  <si>
    <t>42,20</t>
  </si>
  <si>
    <t>64,79</t>
  </si>
  <si>
    <t>76,42</t>
  </si>
  <si>
    <t>68,26</t>
  </si>
  <si>
    <t>39,70</t>
  </si>
  <si>
    <t>40,64</t>
  </si>
  <si>
    <t>35,32</t>
  </si>
  <si>
    <t>55,00</t>
  </si>
  <si>
    <t>2,62</t>
  </si>
  <si>
    <t>17,19</t>
  </si>
  <si>
    <t>1,83</t>
  </si>
  <si>
    <t>0,37</t>
  </si>
  <si>
    <t>18,01</t>
  </si>
  <si>
    <t>0,29</t>
  </si>
  <si>
    <t>0,17</t>
  </si>
  <si>
    <t>3,09</t>
  </si>
  <si>
    <t>4,95</t>
  </si>
  <si>
    <t>6,19</t>
  </si>
  <si>
    <t>18,29</t>
  </si>
  <si>
    <t>30,55</t>
  </si>
  <si>
    <t>2,36</t>
  </si>
  <si>
    <t>103,28</t>
  </si>
  <si>
    <t>60,36</t>
  </si>
  <si>
    <t>22,03</t>
  </si>
  <si>
    <t>79,30</t>
  </si>
  <si>
    <t>31,66</t>
  </si>
  <si>
    <t>6,03</t>
  </si>
  <si>
    <t>2,64</t>
  </si>
  <si>
    <t>2,37</t>
  </si>
  <si>
    <t>1,63</t>
  </si>
  <si>
    <t>7,34</t>
  </si>
  <si>
    <t>6,52</t>
  </si>
  <si>
    <t>3,50</t>
  </si>
  <si>
    <t>3,02</t>
  </si>
  <si>
    <t>8,33</t>
  </si>
  <si>
    <t>3,80</t>
  </si>
  <si>
    <t>0,54</t>
  </si>
  <si>
    <t>5,16</t>
  </si>
  <si>
    <t>40,20</t>
  </si>
  <si>
    <t>33,03</t>
  </si>
  <si>
    <t>44,02</t>
  </si>
  <si>
    <t>41,27</t>
  </si>
  <si>
    <t>70,06</t>
  </si>
  <si>
    <t>22,02</t>
  </si>
  <si>
    <t>21,94</t>
  </si>
  <si>
    <t>26,87</t>
  </si>
  <si>
    <t>20,56</t>
  </si>
  <si>
    <t>27,91</t>
  </si>
  <si>
    <t>27,10</t>
  </si>
  <si>
    <t>25,79</t>
  </si>
  <si>
    <t>18,12</t>
  </si>
  <si>
    <t>26,94</t>
  </si>
  <si>
    <t>27,97</t>
  </si>
  <si>
    <t>26,48</t>
  </si>
  <si>
    <t>21,81</t>
  </si>
  <si>
    <t>23,26</t>
  </si>
  <si>
    <t>113,56</t>
  </si>
  <si>
    <t>119,70</t>
  </si>
  <si>
    <t>123,40</t>
  </si>
  <si>
    <t>19,28</t>
  </si>
  <si>
    <t>118,01</t>
  </si>
  <si>
    <t>121,99</t>
  </si>
  <si>
    <t>152,09</t>
  </si>
  <si>
    <t>20.794,31</t>
  </si>
  <si>
    <t>21.497,03</t>
  </si>
  <si>
    <t>26.791,81</t>
  </si>
  <si>
    <t>20.049,60</t>
  </si>
  <si>
    <t>21.130,89</t>
  </si>
  <si>
    <t>21.785,82</t>
  </si>
  <si>
    <t>0,42</t>
  </si>
  <si>
    <t>0,55</t>
  </si>
  <si>
    <t>255,93</t>
  </si>
  <si>
    <t>264,75</t>
  </si>
  <si>
    <t>331,20</t>
  </si>
  <si>
    <t>147,36</t>
  </si>
  <si>
    <t>152,02</t>
  </si>
  <si>
    <t>0,57</t>
  </si>
  <si>
    <t>0,66</t>
  </si>
  <si>
    <t>87,69</t>
  </si>
  <si>
    <t>27,77</t>
  </si>
  <si>
    <t>35,51</t>
  </si>
  <si>
    <t>37,31</t>
  </si>
  <si>
    <t>31,15</t>
  </si>
  <si>
    <t>43,28</t>
  </si>
  <si>
    <t>24,68</t>
  </si>
  <si>
    <t>50,16</t>
  </si>
  <si>
    <t>30,92</t>
  </si>
  <si>
    <t>40,49</t>
  </si>
  <si>
    <t>49,02</t>
  </si>
  <si>
    <t>25,21</t>
  </si>
  <si>
    <t>49,65</t>
  </si>
  <si>
    <t>40,11</t>
  </si>
  <si>
    <t>6.389,52</t>
  </si>
  <si>
    <t>SINAPI</t>
  </si>
  <si>
    <t>SOBRE PREÇOS DA MÃO-DE-OBRA: 108,90%(HORA)   67,79%(MÊS)</t>
  </si>
  <si>
    <t>NACIONAL</t>
  </si>
  <si>
    <t>CAIXA REFERENCIAL</t>
  </si>
  <si>
    <t>8,80</t>
  </si>
  <si>
    <t>36,18</t>
  </si>
  <si>
    <t>21,98</t>
  </si>
  <si>
    <t>34,01</t>
  </si>
  <si>
    <t>59,54</t>
  </si>
  <si>
    <t>128,45</t>
  </si>
  <si>
    <t>33,08</t>
  </si>
  <si>
    <t>24,98</t>
  </si>
  <si>
    <t>27,04</t>
  </si>
  <si>
    <t>31,31</t>
  </si>
  <si>
    <t>95,62</t>
  </si>
  <si>
    <t>47,96</t>
  </si>
  <si>
    <t>65,43</t>
  </si>
  <si>
    <t>21,31</t>
  </si>
  <si>
    <t>28,35</t>
  </si>
  <si>
    <t>86,32</t>
  </si>
  <si>
    <t>15,92</t>
  </si>
  <si>
    <t>22,42</t>
  </si>
  <si>
    <t>35,91</t>
  </si>
  <si>
    <t>46,81</t>
  </si>
  <si>
    <t>131,29</t>
  </si>
  <si>
    <t>10,46</t>
  </si>
  <si>
    <t>28,96</t>
  </si>
  <si>
    <t>6,43</t>
  </si>
  <si>
    <t>84,26</t>
  </si>
  <si>
    <t>36,42</t>
  </si>
  <si>
    <t>25,45</t>
  </si>
  <si>
    <t>30,67</t>
  </si>
  <si>
    <t>151,78</t>
  </si>
  <si>
    <t>60,13</t>
  </si>
  <si>
    <t>58,08</t>
  </si>
  <si>
    <t>22,75</t>
  </si>
  <si>
    <t>33,25</t>
  </si>
  <si>
    <t>59,12</t>
  </si>
  <si>
    <t>42,06</t>
  </si>
  <si>
    <t>21,35</t>
  </si>
  <si>
    <t>24,77</t>
  </si>
  <si>
    <t>48,48</t>
  </si>
  <si>
    <t>80,81</t>
  </si>
  <si>
    <t>21,04</t>
  </si>
  <si>
    <t>10,40</t>
  </si>
  <si>
    <t>25,82</t>
  </si>
  <si>
    <t>68,15</t>
  </si>
  <si>
    <t>7,82</t>
  </si>
  <si>
    <t>10,47</t>
  </si>
  <si>
    <t>9,28</t>
  </si>
  <si>
    <t>54,48</t>
  </si>
  <si>
    <t>63,73</t>
  </si>
  <si>
    <t>61,26</t>
  </si>
  <si>
    <t>12,03</t>
  </si>
  <si>
    <t>31,26</t>
  </si>
  <si>
    <t>109,03</t>
  </si>
  <si>
    <t>59,58</t>
  </si>
  <si>
    <t>24,32</t>
  </si>
  <si>
    <t>19,38</t>
  </si>
  <si>
    <t>12,00</t>
  </si>
  <si>
    <t>16,32</t>
  </si>
  <si>
    <t>14,91</t>
  </si>
  <si>
    <t>12,85</t>
  </si>
  <si>
    <t>143,19</t>
  </si>
  <si>
    <t>14,71</t>
  </si>
  <si>
    <t>63,38</t>
  </si>
  <si>
    <t>49,88</t>
  </si>
  <si>
    <t>59,04</t>
  </si>
  <si>
    <t>121,74</t>
  </si>
  <si>
    <t>78,57</t>
  </si>
  <si>
    <t>25,08</t>
  </si>
  <si>
    <t>9,35</t>
  </si>
  <si>
    <t>14,19</t>
  </si>
  <si>
    <t>12,11</t>
  </si>
  <si>
    <t>9,50</t>
  </si>
  <si>
    <t>9,02</t>
  </si>
  <si>
    <t>8,72</t>
  </si>
  <si>
    <t>8,37</t>
  </si>
  <si>
    <t>9,92</t>
  </si>
  <si>
    <t>12,35</t>
  </si>
  <si>
    <t>10,78</t>
  </si>
  <si>
    <t>7,72</t>
  </si>
  <si>
    <t>7,28</t>
  </si>
  <si>
    <t>7,01</t>
  </si>
  <si>
    <t>11,45</t>
  </si>
  <si>
    <t>35,38</t>
  </si>
  <si>
    <t>10,22</t>
  </si>
  <si>
    <t>56,46</t>
  </si>
  <si>
    <t>42,49</t>
  </si>
  <si>
    <t>28,77</t>
  </si>
  <si>
    <t>28,64</t>
  </si>
  <si>
    <t>15,37</t>
  </si>
  <si>
    <t>21,73</t>
  </si>
  <si>
    <t>13,43</t>
  </si>
  <si>
    <t>76,84</t>
  </si>
  <si>
    <t>39,77</t>
  </si>
  <si>
    <t>45,92</t>
  </si>
  <si>
    <t>22,32</t>
  </si>
  <si>
    <t>9,48</t>
  </si>
  <si>
    <t>11,89</t>
  </si>
  <si>
    <t>27,40</t>
  </si>
  <si>
    <t>14,15</t>
  </si>
  <si>
    <t>7,40</t>
  </si>
  <si>
    <t>10,10</t>
  </si>
  <si>
    <t>13,66</t>
  </si>
  <si>
    <t>11,01</t>
  </si>
  <si>
    <t>15,21</t>
  </si>
  <si>
    <t>15,46</t>
  </si>
  <si>
    <t>15,06</t>
  </si>
  <si>
    <t>13,78</t>
  </si>
  <si>
    <t>16,94</t>
  </si>
  <si>
    <t>21,05</t>
  </si>
  <si>
    <t>47,10</t>
  </si>
  <si>
    <t>13,07</t>
  </si>
  <si>
    <t>20,50</t>
  </si>
  <si>
    <t>16,13</t>
  </si>
  <si>
    <t>55,50</t>
  </si>
  <si>
    <t>64,50</t>
  </si>
  <si>
    <t>21,62</t>
  </si>
  <si>
    <t>33,98</t>
  </si>
  <si>
    <t>15,10</t>
  </si>
  <si>
    <t>18,47</t>
  </si>
  <si>
    <t>33,43</t>
  </si>
  <si>
    <t>41,22</t>
  </si>
  <si>
    <t>39,32</t>
  </si>
  <si>
    <t>99,09</t>
  </si>
  <si>
    <t>14,66</t>
  </si>
  <si>
    <t>32,66</t>
  </si>
  <si>
    <t>42,66</t>
  </si>
  <si>
    <t>80,09</t>
  </si>
  <si>
    <t>34,92</t>
  </si>
  <si>
    <t>92,63</t>
  </si>
  <si>
    <t>19,70</t>
  </si>
  <si>
    <t>30,38</t>
  </si>
  <si>
    <t>40,32</t>
  </si>
  <si>
    <t>33,66</t>
  </si>
  <si>
    <t>47,79</t>
  </si>
  <si>
    <t>35,75</t>
  </si>
  <si>
    <t>97,79</t>
  </si>
  <si>
    <t>56,47</t>
  </si>
  <si>
    <t>23,28</t>
  </si>
  <si>
    <t>117,51</t>
  </si>
  <si>
    <t>13,44</t>
  </si>
  <si>
    <t>48,62</t>
  </si>
  <si>
    <t>91,66</t>
  </si>
  <si>
    <t>24,97</t>
  </si>
  <si>
    <t>30,76</t>
  </si>
  <si>
    <t>13,01</t>
  </si>
  <si>
    <t>4,04</t>
  </si>
  <si>
    <t>17,67</t>
  </si>
  <si>
    <t>43,04</t>
  </si>
  <si>
    <t>20,67</t>
  </si>
  <si>
    <t>16,81</t>
  </si>
  <si>
    <t>23,94</t>
  </si>
  <si>
    <t>33,40</t>
  </si>
  <si>
    <t>58,63</t>
  </si>
  <si>
    <t>72,64</t>
  </si>
  <si>
    <t>27,82</t>
  </si>
  <si>
    <t>52,86</t>
  </si>
  <si>
    <t>117,50</t>
  </si>
  <si>
    <t>23,13</t>
  </si>
  <si>
    <t>36,32</t>
  </si>
  <si>
    <t>27,44</t>
  </si>
  <si>
    <t>31,09</t>
  </si>
  <si>
    <t>53,81</t>
  </si>
  <si>
    <t>13,65</t>
  </si>
  <si>
    <t>132,12</t>
  </si>
  <si>
    <t>112,32</t>
  </si>
  <si>
    <t>24,12</t>
  </si>
  <si>
    <t>30,44</t>
  </si>
  <si>
    <t>37,60</t>
  </si>
  <si>
    <t>5,75</t>
  </si>
  <si>
    <t>6,34</t>
  </si>
  <si>
    <t>7,64</t>
  </si>
  <si>
    <t>12,52</t>
  </si>
  <si>
    <t>10,19</t>
  </si>
  <si>
    <t>8,88</t>
  </si>
  <si>
    <t>11,76</t>
  </si>
  <si>
    <t>37,08</t>
  </si>
  <si>
    <t>35,43</t>
  </si>
  <si>
    <t>23,85</t>
  </si>
  <si>
    <t>7,20</t>
  </si>
  <si>
    <t>34,52</t>
  </si>
  <si>
    <t>16,48</t>
  </si>
  <si>
    <t>8,63</t>
  </si>
  <si>
    <t>9,17</t>
  </si>
  <si>
    <t>29,09</t>
  </si>
  <si>
    <t>29,90</t>
  </si>
  <si>
    <t>20,16</t>
  </si>
  <si>
    <t>18,35</t>
  </si>
  <si>
    <t>20,02</t>
  </si>
  <si>
    <t>26,81</t>
  </si>
  <si>
    <t>14,56</t>
  </si>
  <si>
    <t>18,15</t>
  </si>
  <si>
    <t>26,03</t>
  </si>
  <si>
    <t>31,57</t>
  </si>
  <si>
    <t>26,63</t>
  </si>
  <si>
    <t>19,73</t>
  </si>
  <si>
    <t>48,84</t>
  </si>
  <si>
    <t>41,58</t>
  </si>
  <si>
    <t>16,83</t>
  </si>
  <si>
    <t>13,27</t>
  </si>
  <si>
    <t>13,91</t>
  </si>
  <si>
    <t>32,15</t>
  </si>
  <si>
    <t>38,63</t>
  </si>
  <si>
    <t>16,45</t>
  </si>
  <si>
    <t>18,43</t>
  </si>
  <si>
    <t>52,52</t>
  </si>
  <si>
    <t>5,12</t>
  </si>
  <si>
    <t>21,68</t>
  </si>
  <si>
    <t>32,38</t>
  </si>
  <si>
    <t>28,17</t>
  </si>
  <si>
    <t>28,93</t>
  </si>
  <si>
    <t>95,22</t>
  </si>
  <si>
    <t>19,82</t>
  </si>
  <si>
    <t>25,92</t>
  </si>
  <si>
    <t>37,40</t>
  </si>
  <si>
    <t>34,08</t>
  </si>
  <si>
    <t>43,82</t>
  </si>
  <si>
    <t>138,92</t>
  </si>
  <si>
    <t>51,25</t>
  </si>
  <si>
    <t>127,22</t>
  </si>
  <si>
    <t>34,42</t>
  </si>
  <si>
    <t>29,77</t>
  </si>
  <si>
    <t>84,18</t>
  </si>
  <si>
    <t>34,59</t>
  </si>
  <si>
    <t>34,85</t>
  </si>
  <si>
    <t>27,60</t>
  </si>
  <si>
    <t>46,27</t>
  </si>
  <si>
    <t>68,89</t>
  </si>
  <si>
    <t>27,43</t>
  </si>
  <si>
    <t>14,77</t>
  </si>
  <si>
    <t>24,23</t>
  </si>
  <si>
    <t>10,92</t>
  </si>
  <si>
    <t>10,05</t>
  </si>
  <si>
    <t>29,16</t>
  </si>
  <si>
    <t>31,50</t>
  </si>
  <si>
    <t>34,18</t>
  </si>
  <si>
    <t>92,13</t>
  </si>
  <si>
    <t>18,16</t>
  </si>
  <si>
    <t>7,73</t>
  </si>
  <si>
    <t>14,68</t>
  </si>
  <si>
    <t>34,58</t>
  </si>
  <si>
    <t>38,05</t>
  </si>
  <si>
    <t>17,56</t>
  </si>
  <si>
    <t>18,04</t>
  </si>
  <si>
    <t>27,74</t>
  </si>
  <si>
    <t>71,74</t>
  </si>
  <si>
    <t>18,49</t>
  </si>
  <si>
    <t>20,21</t>
  </si>
  <si>
    <t>58,04</t>
  </si>
  <si>
    <t>53,49</t>
  </si>
  <si>
    <t>41,33</t>
  </si>
  <si>
    <t>102,97</t>
  </si>
  <si>
    <t>81,29</t>
  </si>
  <si>
    <t>69,01</t>
  </si>
  <si>
    <t>18,90</t>
  </si>
  <si>
    <t>16,43</t>
  </si>
  <si>
    <t>25,85</t>
  </si>
  <si>
    <t>28,57</t>
  </si>
  <si>
    <t>34,00</t>
  </si>
  <si>
    <t>25,52</t>
  </si>
  <si>
    <t>20,14</t>
  </si>
  <si>
    <t>34,12</t>
  </si>
  <si>
    <t>25,04</t>
  </si>
  <si>
    <t>31,87</t>
  </si>
  <si>
    <t>18,74</t>
  </si>
  <si>
    <t>21,92</t>
  </si>
  <si>
    <t>33,12</t>
  </si>
  <si>
    <t>8,52</t>
  </si>
  <si>
    <t>25,93</t>
  </si>
  <si>
    <t>6,15</t>
  </si>
  <si>
    <t>35,23</t>
  </si>
  <si>
    <t>26,02</t>
  </si>
  <si>
    <t>19,41</t>
  </si>
  <si>
    <t>24,64</t>
  </si>
  <si>
    <t>4,69</t>
  </si>
  <si>
    <t>90,45</t>
  </si>
  <si>
    <t>18,32</t>
  </si>
  <si>
    <t>93,05</t>
  </si>
  <si>
    <t>35,21</t>
  </si>
  <si>
    <t>48,37</t>
  </si>
  <si>
    <t>68,37</t>
  </si>
  <si>
    <t>57,66</t>
  </si>
  <si>
    <t>13,57</t>
  </si>
  <si>
    <t>12,68</t>
  </si>
  <si>
    <t>3,24</t>
  </si>
  <si>
    <t>22,81</t>
  </si>
  <si>
    <t>21,19</t>
  </si>
  <si>
    <t>2,09</t>
  </si>
  <si>
    <t>7,32</t>
  </si>
  <si>
    <t>55,82</t>
  </si>
  <si>
    <t>12,23</t>
  </si>
  <si>
    <t>33,78</t>
  </si>
  <si>
    <t>12,86</t>
  </si>
  <si>
    <t>80,17</t>
  </si>
  <si>
    <t>3,44</t>
  </si>
  <si>
    <t>14,41</t>
  </si>
  <si>
    <t>19,66</t>
  </si>
  <si>
    <t>18,42</t>
  </si>
  <si>
    <t>13,63</t>
  </si>
  <si>
    <t>16,06</t>
  </si>
  <si>
    <t>10,48</t>
  </si>
  <si>
    <t>18,62</t>
  </si>
  <si>
    <t>29,38</t>
  </si>
  <si>
    <t>20,41</t>
  </si>
  <si>
    <t>24,73</t>
  </si>
  <si>
    <t>28,15</t>
  </si>
  <si>
    <t>24,59</t>
  </si>
  <si>
    <t>16,67</t>
  </si>
  <si>
    <t>21,33</t>
  </si>
  <si>
    <t>23,57</t>
  </si>
  <si>
    <t>12,63</t>
  </si>
  <si>
    <t>6,97</t>
  </si>
  <si>
    <t>14,04</t>
  </si>
  <si>
    <t>10,87</t>
  </si>
  <si>
    <t>5,62</t>
  </si>
  <si>
    <t>13,61</t>
  </si>
  <si>
    <t>12,22</t>
  </si>
  <si>
    <t>11,74</t>
  </si>
  <si>
    <t>6,46</t>
  </si>
  <si>
    <t>11,92</t>
  </si>
  <si>
    <t>2,41</t>
  </si>
  <si>
    <t>2,08</t>
  </si>
  <si>
    <t>2,69</t>
  </si>
  <si>
    <t>53,67</t>
  </si>
  <si>
    <t>61,41</t>
  </si>
  <si>
    <t>60,63</t>
  </si>
  <si>
    <t>29,33</t>
  </si>
  <si>
    <t>27,59</t>
  </si>
  <si>
    <t>32,32</t>
  </si>
  <si>
    <t>27,62</t>
  </si>
  <si>
    <t>17,73</t>
  </si>
  <si>
    <t>73,23</t>
  </si>
  <si>
    <t>15,98</t>
  </si>
  <si>
    <t>21,38</t>
  </si>
  <si>
    <t>16,41</t>
  </si>
  <si>
    <t>16,15</t>
  </si>
  <si>
    <t>16,17</t>
  </si>
  <si>
    <t>27,42</t>
  </si>
  <si>
    <t>48,36</t>
  </si>
  <si>
    <t>52,49</t>
  </si>
  <si>
    <t>72,97</t>
  </si>
  <si>
    <t>59,11</t>
  </si>
  <si>
    <t>53,45</t>
  </si>
  <si>
    <t>50,12</t>
  </si>
  <si>
    <t>51,32</t>
  </si>
  <si>
    <t>31,88</t>
  </si>
  <si>
    <t>42,65</t>
  </si>
  <si>
    <t>46,38</t>
  </si>
  <si>
    <t>53,35</t>
  </si>
  <si>
    <t>29,05</t>
  </si>
  <si>
    <t>41,94</t>
  </si>
  <si>
    <t>78,26</t>
  </si>
  <si>
    <t>32,54</t>
  </si>
  <si>
    <t>38,40</t>
  </si>
  <si>
    <t>34,68</t>
  </si>
  <si>
    <t>28,04</t>
  </si>
  <si>
    <t>81,55</t>
  </si>
  <si>
    <t>59,03</t>
  </si>
  <si>
    <t>78,77</t>
  </si>
  <si>
    <t>37,46</t>
  </si>
  <si>
    <t>47,70</t>
  </si>
  <si>
    <t>62,35</t>
  </si>
  <si>
    <t>36,62</t>
  </si>
  <si>
    <t>41,72</t>
  </si>
  <si>
    <t>44,43</t>
  </si>
  <si>
    <t>30,69</t>
  </si>
  <si>
    <t>58,69</t>
  </si>
  <si>
    <t>39,47</t>
  </si>
  <si>
    <t>4,48</t>
  </si>
  <si>
    <t>0,81</t>
  </si>
  <si>
    <t>0,45</t>
  </si>
  <si>
    <t>6,75</t>
  </si>
  <si>
    <t>132,21</t>
  </si>
  <si>
    <t>35,52</t>
  </si>
  <si>
    <t>6,25</t>
  </si>
  <si>
    <t>1,30</t>
  </si>
  <si>
    <t>47,39</t>
  </si>
  <si>
    <t>21,61</t>
  </si>
  <si>
    <t>30,09</t>
  </si>
  <si>
    <t>2,15</t>
  </si>
  <si>
    <t>1,77</t>
  </si>
  <si>
    <t>7,26</t>
  </si>
  <si>
    <t>5,95</t>
  </si>
  <si>
    <t>5,19</t>
  </si>
  <si>
    <t>33,77</t>
  </si>
  <si>
    <t>139,42</t>
  </si>
  <si>
    <t>18,65</t>
  </si>
  <si>
    <t>19,95</t>
  </si>
  <si>
    <t>25,77</t>
  </si>
  <si>
    <t>24,36</t>
  </si>
  <si>
    <t>32,07</t>
  </si>
  <si>
    <t>22,37</t>
  </si>
  <si>
    <t>104,43</t>
  </si>
  <si>
    <t>107,67</t>
  </si>
  <si>
    <t>132,63</t>
  </si>
  <si>
    <t>18.125,39</t>
  </si>
  <si>
    <t>18.736,14</t>
  </si>
  <si>
    <t>23.337,96</t>
  </si>
  <si>
    <t>17.478,15</t>
  </si>
  <si>
    <t>18.417,92</t>
  </si>
  <si>
    <t>18.987,13</t>
  </si>
  <si>
    <t>1,68</t>
  </si>
  <si>
    <t>222,43</t>
  </si>
  <si>
    <t>230,10</t>
  </si>
  <si>
    <t>287,85</t>
  </si>
  <si>
    <t>128,07</t>
  </si>
  <si>
    <t>36,99</t>
  </si>
  <si>
    <t>33,18</t>
  </si>
  <si>
    <t>24,13</t>
  </si>
  <si>
    <t>26,88</t>
  </si>
  <si>
    <t>21,52</t>
  </si>
  <si>
    <t>5.605,87</t>
  </si>
  <si>
    <t>DESONERADOS: 81,79%(HORA)   45,83%(MÊS)</t>
  </si>
  <si>
    <t>ED-50394</t>
  </si>
  <si>
    <t>ED-50392</t>
  </si>
  <si>
    <t>ED-50393</t>
  </si>
  <si>
    <t>ED-50391</t>
  </si>
  <si>
    <t>ED-50390</t>
  </si>
  <si>
    <t>ED-50389</t>
  </si>
  <si>
    <t>ED-50701</t>
  </si>
  <si>
    <t>ED-28163</t>
  </si>
  <si>
    <t>ED-50703</t>
  </si>
  <si>
    <t>ED-8143</t>
  </si>
  <si>
    <t>ED-28162</t>
  </si>
  <si>
    <t>ED-50702</t>
  </si>
  <si>
    <t>ED-50699</t>
  </si>
  <si>
    <t>ED-50697</t>
  </si>
  <si>
    <t>ED-48438</t>
  </si>
  <si>
    <t>ED-48446</t>
  </si>
  <si>
    <t>ED-48455</t>
  </si>
  <si>
    <t>ED-48457</t>
  </si>
  <si>
    <t>ED-48454</t>
  </si>
  <si>
    <t>ED-48506</t>
  </si>
  <si>
    <t>ED-48512</t>
  </si>
  <si>
    <t>ED-48514</t>
  </si>
  <si>
    <t>ED-48510</t>
  </si>
  <si>
    <t>ED-48509</t>
  </si>
  <si>
    <t>ED-48500</t>
  </si>
  <si>
    <t>ED-48466</t>
  </si>
  <si>
    <t>ED-48468</t>
  </si>
  <si>
    <t>ED-48469</t>
  </si>
  <si>
    <t>ED-48499</t>
  </si>
  <si>
    <t>ED-48515</t>
  </si>
  <si>
    <t>ED-48463</t>
  </si>
  <si>
    <t>ED-48460</t>
  </si>
  <si>
    <t>ED-48459</t>
  </si>
  <si>
    <t>ED-48464</t>
  </si>
  <si>
    <t>ED-28355</t>
  </si>
  <si>
    <t>ED-48496</t>
  </si>
  <si>
    <t>ED-48458</t>
  </si>
  <si>
    <t>ED-48493</t>
  </si>
  <si>
    <t>ED-48497</t>
  </si>
  <si>
    <t>ED-48494</t>
  </si>
  <si>
    <t>ED-48495</t>
  </si>
  <si>
    <t>ED-48465</t>
  </si>
  <si>
    <t>ED-48467</t>
  </si>
  <si>
    <t>ED-48470</t>
  </si>
  <si>
    <t>ED-48471</t>
  </si>
  <si>
    <t>ED-48452</t>
  </si>
  <si>
    <t>ED-48453</t>
  </si>
  <si>
    <t>ED-8024</t>
  </si>
  <si>
    <t>ED-48437</t>
  </si>
  <si>
    <t>ED-28348</t>
  </si>
  <si>
    <t>ED-48436</t>
  </si>
  <si>
    <t>ED-48435</t>
  </si>
  <si>
    <t>ED-28338</t>
  </si>
  <si>
    <t>ED-48441</t>
  </si>
  <si>
    <t>ED-48440</t>
  </si>
  <si>
    <t>ED-48443</t>
  </si>
  <si>
    <t>ED-48445</t>
  </si>
  <si>
    <t>ED-48442</t>
  </si>
  <si>
    <t>ED-48444</t>
  </si>
  <si>
    <t>ED-48475</t>
  </si>
  <si>
    <t>ED-48474</t>
  </si>
  <si>
    <t>ED-48487</t>
  </si>
  <si>
    <t>ED-48507</t>
  </si>
  <si>
    <t>ED-48489</t>
  </si>
  <si>
    <t>ED-48486</t>
  </si>
  <si>
    <t>ED-48492</t>
  </si>
  <si>
    <t>ED-48490</t>
  </si>
  <si>
    <t>ED-48488</t>
  </si>
  <si>
    <t>ED-48473</t>
  </si>
  <si>
    <t>ED-48472</t>
  </si>
  <si>
    <t>ED-48476</t>
  </si>
  <si>
    <t>ED-48491</t>
  </si>
  <si>
    <t>ED-48504</t>
  </si>
  <si>
    <t>ED-48501</t>
  </si>
  <si>
    <t>ED-48502</t>
  </si>
  <si>
    <t>ED-48503</t>
  </si>
  <si>
    <t>ED-48478</t>
  </si>
  <si>
    <t>ED-48480</t>
  </si>
  <si>
    <t>ED-48479</t>
  </si>
  <si>
    <t>ED-48481</t>
  </si>
  <si>
    <t>ED-48483</t>
  </si>
  <si>
    <t>ED-48482</t>
  </si>
  <si>
    <t>ED-48505</t>
  </si>
  <si>
    <t>ED-48485</t>
  </si>
  <si>
    <t>ED-48484</t>
  </si>
  <si>
    <t>ED-48508</t>
  </si>
  <si>
    <t>ED-48434</t>
  </si>
  <si>
    <t>ED-48439</t>
  </si>
  <si>
    <t>ED-48449</t>
  </si>
  <si>
    <t>ED-48516</t>
  </si>
  <si>
    <t>ED-48498</t>
  </si>
  <si>
    <t>ED-16660</t>
  </si>
  <si>
    <t>ED-28427</t>
  </si>
  <si>
    <t>ED-28428</t>
  </si>
  <si>
    <t>ED-28429</t>
  </si>
  <si>
    <t>ED-50150</t>
  </si>
  <si>
    <t>ED-31745</t>
  </si>
  <si>
    <t>ED-50151</t>
  </si>
  <si>
    <t>ED-50125</t>
  </si>
  <si>
    <t>ED-50135</t>
  </si>
  <si>
    <t>ED-50128</t>
  </si>
  <si>
    <t>ED-50129</t>
  </si>
  <si>
    <t>ED-50148</t>
  </si>
  <si>
    <t>ED-50149</t>
  </si>
  <si>
    <t>ED-50146</t>
  </si>
  <si>
    <t>ED-50147</t>
  </si>
  <si>
    <t>ED-50130</t>
  </si>
  <si>
    <t>ED-50131</t>
  </si>
  <si>
    <t>ED-50132</t>
  </si>
  <si>
    <t>ED-50133</t>
  </si>
  <si>
    <t>ED-50134</t>
  </si>
  <si>
    <t>ED-50126</t>
  </si>
  <si>
    <t>ED-50127</t>
  </si>
  <si>
    <t>ED-16341</t>
  </si>
  <si>
    <t>ED-16343</t>
  </si>
  <si>
    <t>ED-16342</t>
  </si>
  <si>
    <t>ED-16356</t>
  </si>
  <si>
    <t>ED-16357</t>
  </si>
  <si>
    <t>ED-16358</t>
  </si>
  <si>
    <t>ED-16359</t>
  </si>
  <si>
    <t>ED-16360</t>
  </si>
  <si>
    <t>ED-16361</t>
  </si>
  <si>
    <t>ED-16362</t>
  </si>
  <si>
    <t>ED-16363</t>
  </si>
  <si>
    <t>ED-50155</t>
  </si>
  <si>
    <t>ED-16348</t>
  </si>
  <si>
    <t>ED-16349</t>
  </si>
  <si>
    <t>ED-16350</t>
  </si>
  <si>
    <t>ED-16351</t>
  </si>
  <si>
    <t>ED-16352</t>
  </si>
  <si>
    <t>ED-16353</t>
  </si>
  <si>
    <t>ED-16354</t>
  </si>
  <si>
    <t>ED-16355</t>
  </si>
  <si>
    <t>ED-50137</t>
  </si>
  <si>
    <t>ED-17989</t>
  </si>
  <si>
    <t>ED-50276</t>
  </si>
  <si>
    <t>ED-50275</t>
  </si>
  <si>
    <t>ED-50274</t>
  </si>
  <si>
    <t>ED-50162</t>
  </si>
  <si>
    <t>ED-50166</t>
  </si>
  <si>
    <t>ED-50163</t>
  </si>
  <si>
    <t>ED-50159</t>
  </si>
  <si>
    <t>ED-50164</t>
  </si>
  <si>
    <t>ED-29823</t>
  </si>
  <si>
    <t>ED-50165</t>
  </si>
  <si>
    <t>ED-27006</t>
  </si>
  <si>
    <t>ED-50157</t>
  </si>
  <si>
    <t>ED-50156</t>
  </si>
  <si>
    <t>ED-28530</t>
  </si>
  <si>
    <t>ED-28533</t>
  </si>
  <si>
    <t>ED-48243</t>
  </si>
  <si>
    <t>ED-9075</t>
  </si>
  <si>
    <t>ED-9076</t>
  </si>
  <si>
    <t>ED-48246</t>
  </si>
  <si>
    <t>ED-48245</t>
  </si>
  <si>
    <t>ED-9077</t>
  </si>
  <si>
    <t>ED-48249</t>
  </si>
  <si>
    <t>ED-48248</t>
  </si>
  <si>
    <t>ED-28493</t>
  </si>
  <si>
    <t>ED-28494</t>
  </si>
  <si>
    <t>ED-51100</t>
  </si>
  <si>
    <t>ED-51122</t>
  </si>
  <si>
    <t>ED-51124</t>
  </si>
  <si>
    <t>ED-51123</t>
  </si>
  <si>
    <t>ED-51116</t>
  </si>
  <si>
    <t>ED-51112</t>
  </si>
  <si>
    <t>ED-51117</t>
  </si>
  <si>
    <t>ED-51113</t>
  </si>
  <si>
    <t>ED-51115</t>
  </si>
  <si>
    <t>ED-51111</t>
  </si>
  <si>
    <t>ED-51105</t>
  </si>
  <si>
    <t>ED-51106</t>
  </si>
  <si>
    <t>ED-51119</t>
  </si>
  <si>
    <t>ED-51103</t>
  </si>
  <si>
    <t>ED-51104</t>
  </si>
  <si>
    <t>ED-51110</t>
  </si>
  <si>
    <t>ED-51108</t>
  </si>
  <si>
    <t>ED-51109</t>
  </si>
  <si>
    <t>ED-51107</t>
  </si>
  <si>
    <t>ED-51093</t>
  </si>
  <si>
    <t>ED-51094</t>
  </si>
  <si>
    <t>ED-51097</t>
  </si>
  <si>
    <t>ED-29190</t>
  </si>
  <si>
    <t>ED-29189</t>
  </si>
  <si>
    <t>ED-51098</t>
  </si>
  <si>
    <t>ED-51095</t>
  </si>
  <si>
    <t>ED-51096</t>
  </si>
  <si>
    <t>ED-51120</t>
  </si>
  <si>
    <t>ED-51121</t>
  </si>
  <si>
    <t>ED-29712</t>
  </si>
  <si>
    <t>ED-29713</t>
  </si>
  <si>
    <t>ED-29801</t>
  </si>
  <si>
    <t>ED-29753</t>
  </si>
  <si>
    <t>ED-29755</t>
  </si>
  <si>
    <t>ED-29754</t>
  </si>
  <si>
    <t>ED-29756</t>
  </si>
  <si>
    <t>ED-29686</t>
  </si>
  <si>
    <t>ED-49728</t>
  </si>
  <si>
    <t>ED-49729</t>
  </si>
  <si>
    <t>ED-49730</t>
  </si>
  <si>
    <t>ED-49731</t>
  </si>
  <si>
    <t>ED-49732</t>
  </si>
  <si>
    <t>ED-49733</t>
  </si>
  <si>
    <t>ED-49766</t>
  </si>
  <si>
    <t>ED-49767</t>
  </si>
  <si>
    <t>ED-49768</t>
  </si>
  <si>
    <t>ED-49769</t>
  </si>
  <si>
    <t>ED-49770</t>
  </si>
  <si>
    <t>ED-49761</t>
  </si>
  <si>
    <t>ED-49762</t>
  </si>
  <si>
    <t>ED-49763</t>
  </si>
  <si>
    <t>ED-49764</t>
  </si>
  <si>
    <t>ED-49765</t>
  </si>
  <si>
    <t>ED-49735</t>
  </si>
  <si>
    <t>ED-29758</t>
  </si>
  <si>
    <t>ED-29760</t>
  </si>
  <si>
    <t>ED-29759</t>
  </si>
  <si>
    <t>ED-29761</t>
  </si>
  <si>
    <t>ED-15801</t>
  </si>
  <si>
    <t>ED-49777</t>
  </si>
  <si>
    <t>ED-26497</t>
  </si>
  <si>
    <t>ED-49715</t>
  </si>
  <si>
    <t>ED-49716</t>
  </si>
  <si>
    <t>ED-49717</t>
  </si>
  <si>
    <t>ED-49718</t>
  </si>
  <si>
    <t>ED-26522</t>
  </si>
  <si>
    <t>ED-49741</t>
  </si>
  <si>
    <t>ED-26523</t>
  </si>
  <si>
    <t>ED-49742</t>
  </si>
  <si>
    <t>ED-26524</t>
  </si>
  <si>
    <t>ED-49743</t>
  </si>
  <si>
    <t>ED-26525</t>
  </si>
  <si>
    <t>ED-26484</t>
  </si>
  <si>
    <t>ED-29819</t>
  </si>
  <si>
    <t>ED-29820</t>
  </si>
  <si>
    <t>ED-19753</t>
  </si>
  <si>
    <t>ED-19754</t>
  </si>
  <si>
    <t>ED-29821</t>
  </si>
  <si>
    <t>ED-29822</t>
  </si>
  <si>
    <t>ED-29817</t>
  </si>
  <si>
    <t>ED-29818</t>
  </si>
  <si>
    <t>ED-29802</t>
  </si>
  <si>
    <t>ED-8571</t>
  </si>
  <si>
    <t>ED-49811</t>
  </si>
  <si>
    <t>ED-49810</t>
  </si>
  <si>
    <t>ED-49804</t>
  </si>
  <si>
    <t>ED-49805</t>
  </si>
  <si>
    <t>ED-32124</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</si>
  <si>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</si>
  <si>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</si>
  <si>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</si>
  <si>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</si>
  <si>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</si>
  <si>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</si>
  <si>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</si>
  <si>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</si>
  <si>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</si>
  <si>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</si>
  <si>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</si>
  <si>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</si>
  <si>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</si>
  <si>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</si>
  <si>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</si>
  <si>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</si>
  <si>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</si>
  <si>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</si>
  <si>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</si>
  <si>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</si>
  <si>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</si>
  <si>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</si>
  <si>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</si>
  <si>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</si>
  <si>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</si>
  <si>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</si>
  <si>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ED-14560</t>
  </si>
  <si>
    <t>ED-49541</t>
  </si>
  <si>
    <t>ED-49540</t>
  </si>
  <si>
    <t>ED-29582</t>
  </si>
  <si>
    <t>ED-29563</t>
  </si>
  <si>
    <t>ED-29580</t>
  </si>
  <si>
    <t>ED-29581</t>
  </si>
  <si>
    <t>ED-29551</t>
  </si>
  <si>
    <t>ED-29552</t>
  </si>
  <si>
    <t>ED-29553</t>
  </si>
  <si>
    <t>ED-48296</t>
  </si>
  <si>
    <t>ED-29554</t>
  </si>
  <si>
    <t>ED-29555</t>
  </si>
  <si>
    <t>ED-48295</t>
  </si>
  <si>
    <t>ED-29549</t>
  </si>
  <si>
    <t>ED-29550</t>
  </si>
  <si>
    <t>ED-48298</t>
  </si>
  <si>
    <t>ED-48297</t>
  </si>
  <si>
    <t>ED-29547</t>
  </si>
  <si>
    <t>ED-29548</t>
  </si>
  <si>
    <t>ED-8398</t>
  </si>
  <si>
    <t>ED-49647</t>
  </si>
  <si>
    <t>ED-49648</t>
  </si>
  <si>
    <t>ED-49644</t>
  </si>
  <si>
    <t>ED-49645</t>
  </si>
  <si>
    <t>ED-49646</t>
  </si>
  <si>
    <t>ED-49649</t>
  </si>
  <si>
    <t>ED-8457</t>
  </si>
  <si>
    <t>ED-8458</t>
  </si>
  <si>
    <t>ED-49643</t>
  </si>
  <si>
    <t>ED-8471</t>
  </si>
  <si>
    <t>ED-15690</t>
  </si>
  <si>
    <t>ED-31577</t>
  </si>
  <si>
    <t>ED-31578</t>
  </si>
  <si>
    <t>ED-31579</t>
  </si>
  <si>
    <t>ED-31580</t>
  </si>
  <si>
    <t>ED-31581</t>
  </si>
  <si>
    <t>ED-31582</t>
  </si>
  <si>
    <t>ED-31583</t>
  </si>
  <si>
    <t>ED-31584</t>
  </si>
  <si>
    <t>ED-19652</t>
  </si>
  <si>
    <t>ED-19653</t>
  </si>
  <si>
    <t>ED-31561</t>
  </si>
  <si>
    <t>ED-31562</t>
  </si>
  <si>
    <t>ED-31563</t>
  </si>
  <si>
    <t>ED-31564</t>
  </si>
  <si>
    <t>ED-31565</t>
  </si>
  <si>
    <t>ED-31566</t>
  </si>
  <si>
    <t>ED-31567</t>
  </si>
  <si>
    <t>ED-31568</t>
  </si>
  <si>
    <t>ED-31569</t>
  </si>
  <si>
    <t>ED-31570</t>
  </si>
  <si>
    <t>ED-31571</t>
  </si>
  <si>
    <t>ED-31572</t>
  </si>
  <si>
    <t>ED-31573</t>
  </si>
  <si>
    <t>ED-31574</t>
  </si>
  <si>
    <t>ED-31575</t>
  </si>
  <si>
    <t>ED-31576</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</si>
  <si>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</si>
  <si>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</si>
  <si>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</si>
  <si>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</si>
  <si>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</si>
  <si>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</si>
  <si>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</si>
  <si>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</si>
  <si>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</si>
  <si>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</si>
  <si>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</si>
  <si>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</si>
  <si>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</si>
  <si>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</si>
  <si>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</si>
  <si>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</si>
  <si>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</si>
  <si>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</si>
  <si>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</si>
  <si>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</si>
  <si>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</si>
  <si>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</si>
  <si>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</si>
  <si>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</si>
  <si>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</si>
  <si>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</si>
  <si>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</si>
  <si>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</si>
  <si>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</si>
  <si>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</si>
  <si>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</si>
  <si>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ED-49665</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</si>
  <si>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</si>
  <si>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</si>
  <si>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</si>
  <si>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</si>
  <si>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</si>
  <si>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</si>
  <si>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</si>
  <si>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</si>
  <si>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</si>
  <si>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</si>
  <si>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</si>
  <si>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</si>
  <si>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</si>
  <si>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</si>
  <si>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</si>
  <si>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</si>
  <si>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</si>
  <si>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</si>
  <si>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</si>
  <si>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</si>
  <si>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ED-19638</t>
  </si>
  <si>
    <t>ED-19633</t>
  </si>
  <si>
    <t>ED-19634</t>
  </si>
  <si>
    <t>ED-19635</t>
  </si>
  <si>
    <t>ED-50619</t>
  </si>
  <si>
    <t>ED-29621</t>
  </si>
  <si>
    <t>ED-49662</t>
  </si>
  <si>
    <t>ED-49655</t>
  </si>
  <si>
    <t>ED-49660</t>
  </si>
  <si>
    <t>ED-49656</t>
  </si>
  <si>
    <t>ED-49657</t>
  </si>
  <si>
    <t>ED-29678</t>
  </si>
  <si>
    <t>ED-49659</t>
  </si>
  <si>
    <t>ED-50523</t>
  </si>
  <si>
    <t>ED-50524</t>
  </si>
  <si>
    <t>ED-48222</t>
  </si>
  <si>
    <t>ED-48224</t>
  </si>
  <si>
    <t>ED-48221</t>
  </si>
  <si>
    <t>ED-48229</t>
  </si>
  <si>
    <t>ED-48227</t>
  </si>
  <si>
    <t>ED-48230</t>
  </si>
  <si>
    <t>ED-48228</t>
  </si>
  <si>
    <t>ED-48226</t>
  </si>
  <si>
    <t>ED-48232</t>
  </si>
  <si>
    <t>ED-48233</t>
  </si>
  <si>
    <t>ED-48231</t>
  </si>
  <si>
    <t>ED-48195</t>
  </si>
  <si>
    <t>ED-48192</t>
  </si>
  <si>
    <t>ED-48196</t>
  </si>
  <si>
    <t>ED-48193</t>
  </si>
  <si>
    <t>ED-48194</t>
  </si>
  <si>
    <t>ED-48191</t>
  </si>
  <si>
    <t>ED-48201</t>
  </si>
  <si>
    <t>ED-48198</t>
  </si>
  <si>
    <t>ED-48202</t>
  </si>
  <si>
    <t>ED-48199</t>
  </si>
  <si>
    <t>ED-48200</t>
  </si>
  <si>
    <t>ED-48197</t>
  </si>
  <si>
    <t>ED-48394</t>
  </si>
  <si>
    <t>ED-48393</t>
  </si>
  <si>
    <t>ED-48391</t>
  </si>
  <si>
    <t>ED-48388</t>
  </si>
  <si>
    <t>ED-48392</t>
  </si>
  <si>
    <t>ED-48389</t>
  </si>
  <si>
    <t>ED-48390</t>
  </si>
  <si>
    <t>ED-48387</t>
  </si>
  <si>
    <t>ED-48203</t>
  </si>
  <si>
    <t>ED-48204</t>
  </si>
  <si>
    <t>ED-48205</t>
  </si>
  <si>
    <t>ED-48208</t>
  </si>
  <si>
    <t>ED-48206</t>
  </si>
  <si>
    <t>ED-48235</t>
  </si>
  <si>
    <t>ED-48236</t>
  </si>
  <si>
    <t>ED-48234</t>
  </si>
  <si>
    <t>ED-8346</t>
  </si>
  <si>
    <t>ED-48397</t>
  </si>
  <si>
    <t>ED-9906</t>
  </si>
  <si>
    <t>ED-9903</t>
  </si>
  <si>
    <t>ED-48210</t>
  </si>
  <si>
    <t>ED-48209</t>
  </si>
  <si>
    <t>ED-48211</t>
  </si>
  <si>
    <t>ED-48536</t>
  </si>
  <si>
    <t>ED-48537</t>
  </si>
  <si>
    <t>ED-48532</t>
  </si>
  <si>
    <t>ED-48535</t>
  </si>
  <si>
    <t>ED-48533</t>
  </si>
  <si>
    <t>ED-48531</t>
  </si>
  <si>
    <t>ED-48534</t>
  </si>
  <si>
    <t>ED-50931</t>
  </si>
  <si>
    <t>ED-50932</t>
  </si>
  <si>
    <t>ED-50934</t>
  </si>
  <si>
    <t>ED-50951</t>
  </si>
  <si>
    <t>ED-29453</t>
  </si>
  <si>
    <t>ED-29451</t>
  </si>
  <si>
    <t>ED-29484</t>
  </si>
  <si>
    <t>ED-29483</t>
  </si>
  <si>
    <t>ED-29481</t>
  </si>
  <si>
    <t>ED-29482</t>
  </si>
  <si>
    <t>ED-23034</t>
  </si>
  <si>
    <t>ED-13908</t>
  </si>
  <si>
    <t>ED-13888</t>
  </si>
  <si>
    <t>ED-23035</t>
  </si>
  <si>
    <t>ED-29452</t>
  </si>
  <si>
    <t>ED-29454</t>
  </si>
  <si>
    <t>ED-29485</t>
  </si>
  <si>
    <t>ED-29486</t>
  </si>
  <si>
    <t>ED-29487</t>
  </si>
  <si>
    <t>ED-29477</t>
  </si>
  <si>
    <t>ED-29478</t>
  </si>
  <si>
    <t>ED-29479</t>
  </si>
  <si>
    <t>ED-29480</t>
  </si>
  <si>
    <t>ED-49585</t>
  </si>
  <si>
    <t>ED-49586</t>
  </si>
  <si>
    <t>ED-49587</t>
  </si>
  <si>
    <t>ED-49588</t>
  </si>
  <si>
    <t>ED-49584</t>
  </si>
  <si>
    <t>ED-49589</t>
  </si>
  <si>
    <t>ED-49590</t>
  </si>
  <si>
    <t>ED-49591</t>
  </si>
  <si>
    <t>ED-49592</t>
  </si>
  <si>
    <t>ED-49600</t>
  </si>
  <si>
    <t>ED-49601</t>
  </si>
  <si>
    <t>ED-49602</t>
  </si>
  <si>
    <t>ED-49603</t>
  </si>
  <si>
    <t>ED-49611</t>
  </si>
  <si>
    <t>ED-49612</t>
  </si>
  <si>
    <t>ED-49607</t>
  </si>
  <si>
    <t>ED-49606</t>
  </si>
  <si>
    <t>ED-49605</t>
  </si>
  <si>
    <t>ED-49604</t>
  </si>
  <si>
    <t>ED-50990</t>
  </si>
  <si>
    <t>ED-50988</t>
  </si>
  <si>
    <t>ED-50989</t>
  </si>
  <si>
    <t>ED-50970</t>
  </si>
  <si>
    <t>ED-50933</t>
  </si>
  <si>
    <t>ED-50983</t>
  </si>
  <si>
    <t>ED-50982</t>
  </si>
  <si>
    <t>ED-50985</t>
  </si>
  <si>
    <t>ED-50986</t>
  </si>
  <si>
    <t>ED-49697</t>
  </si>
  <si>
    <t>ED-49698</t>
  </si>
  <si>
    <t>ED-27548</t>
  </si>
  <si>
    <t>ED-27547</t>
  </si>
  <si>
    <t>ED-49701</t>
  </si>
  <si>
    <t>ED-21612</t>
  </si>
  <si>
    <t>ED-49699</t>
  </si>
  <si>
    <t>ED-49700</t>
  </si>
  <si>
    <t>ED-27549</t>
  </si>
  <si>
    <t>ED-23033</t>
  </si>
  <si>
    <t>ED-13926</t>
  </si>
  <si>
    <t>ED-13911</t>
  </si>
  <si>
    <t>ED-49702</t>
  </si>
  <si>
    <t>ED-49704</t>
  </si>
  <si>
    <t>ED-49705</t>
  </si>
  <si>
    <t>ED-7066</t>
  </si>
  <si>
    <t>ED-50992</t>
  </si>
  <si>
    <t>ED-33843</t>
  </si>
  <si>
    <t>ED-48407</t>
  </si>
  <si>
    <t>ED-48408</t>
  </si>
  <si>
    <t>ED-33940</t>
  </si>
  <si>
    <t>ED-33844</t>
  </si>
  <si>
    <t>ED-33845</t>
  </si>
  <si>
    <t>ED-48413</t>
  </si>
  <si>
    <t>ED-48415</t>
  </si>
  <si>
    <t>ED-20603</t>
  </si>
  <si>
    <t>ED-20574</t>
  </si>
  <si>
    <t>ED-20575</t>
  </si>
  <si>
    <t>ED-20602</t>
  </si>
  <si>
    <t>ED-20576</t>
  </si>
  <si>
    <t>ED-20577</t>
  </si>
  <si>
    <t>ED-20573</t>
  </si>
  <si>
    <t>ED-20572</t>
  </si>
  <si>
    <t>ED-48423</t>
  </si>
  <si>
    <t>ED-48424</t>
  </si>
  <si>
    <t>ED-48425</t>
  </si>
  <si>
    <t>ED-48426</t>
  </si>
  <si>
    <t>ED-48427</t>
  </si>
  <si>
    <t>ED-48417</t>
  </si>
  <si>
    <t>ED-13852</t>
  </si>
  <si>
    <t>ED-48429</t>
  </si>
  <si>
    <t>ED-48428</t>
  </si>
  <si>
    <t>ED-48432</t>
  </si>
  <si>
    <t>ED-48431</t>
  </si>
  <si>
    <t>ED-48418</t>
  </si>
  <si>
    <t>ED-48421</t>
  </si>
  <si>
    <t>ED-48419</t>
  </si>
  <si>
    <t>ED-48420</t>
  </si>
  <si>
    <t>ED-48406</t>
  </si>
  <si>
    <t>ED-48401</t>
  </si>
  <si>
    <t>ED-48403</t>
  </si>
  <si>
    <t>ED-48404</t>
  </si>
  <si>
    <t>ED-48402</t>
  </si>
  <si>
    <t>ED-48405</t>
  </si>
  <si>
    <t>ED-48400</t>
  </si>
  <si>
    <t>ED-48416</t>
  </si>
  <si>
    <t>ED-50661</t>
  </si>
  <si>
    <t>ED-50662</t>
  </si>
  <si>
    <t>ED-50663</t>
  </si>
  <si>
    <t>ED-50660</t>
  </si>
  <si>
    <t>ED-50654</t>
  </si>
  <si>
    <t>ED-50655</t>
  </si>
  <si>
    <t>ED-50656</t>
  </si>
  <si>
    <t>ED-50657</t>
  </si>
  <si>
    <t>ED-50658</t>
  </si>
  <si>
    <t>ED-50659</t>
  </si>
  <si>
    <t>ED-50653</t>
  </si>
  <si>
    <t>ED-50648</t>
  </si>
  <si>
    <t>ED-50649</t>
  </si>
  <si>
    <t>ED-50650</t>
  </si>
  <si>
    <t>ED-50651</t>
  </si>
  <si>
    <t>ED-50652</t>
  </si>
  <si>
    <t>ED-50682</t>
  </si>
  <si>
    <t>ED-50683</t>
  </si>
  <si>
    <t>ED-50684</t>
  </si>
  <si>
    <t>ED-50685</t>
  </si>
  <si>
    <t>ED-50675</t>
  </si>
  <si>
    <t>ED-50676</t>
  </si>
  <si>
    <t>ED-50677</t>
  </si>
  <si>
    <t>ED-50678</t>
  </si>
  <si>
    <t>ED-50679</t>
  </si>
  <si>
    <t>ED-50680</t>
  </si>
  <si>
    <t>ED-50681</t>
  </si>
  <si>
    <t>ED-50667</t>
  </si>
  <si>
    <t>ED-33596</t>
  </si>
  <si>
    <t>ED-50668</t>
  </si>
  <si>
    <t>ED-50669</t>
  </si>
  <si>
    <t>ED-28551</t>
  </si>
  <si>
    <t>ED-49962</t>
  </si>
  <si>
    <t>ED-49960</t>
  </si>
  <si>
    <t>ED-49961</t>
  </si>
  <si>
    <t>ED-50671</t>
  </si>
  <si>
    <t>ED-52311</t>
  </si>
  <si>
    <t>ED-50764</t>
  </si>
  <si>
    <t>ED-50167</t>
  </si>
  <si>
    <t>ED-50171</t>
  </si>
  <si>
    <t>ED-50175</t>
  </si>
  <si>
    <t>ED-13286</t>
  </si>
  <si>
    <t>ED-13287</t>
  </si>
  <si>
    <t>ED-13288</t>
  </si>
  <si>
    <t>ED-50170</t>
  </si>
  <si>
    <t>ED-13289</t>
  </si>
  <si>
    <t>ED-13290</t>
  </si>
  <si>
    <t>ED-13291</t>
  </si>
  <si>
    <t>ED-13292</t>
  </si>
  <si>
    <t>ED-50176</t>
  </si>
  <si>
    <t>ED-13279</t>
  </si>
  <si>
    <t>ED-13280</t>
  </si>
  <si>
    <t>ED-13281</t>
  </si>
  <si>
    <t>ED-13282</t>
  </si>
  <si>
    <t>ED-13283</t>
  </si>
  <si>
    <t>ED-13284</t>
  </si>
  <si>
    <t>ED-13285</t>
  </si>
  <si>
    <t>ED-50174</t>
  </si>
  <si>
    <t>ED-50168</t>
  </si>
  <si>
    <t>ED-50169</t>
  </si>
  <si>
    <t>ED-50533</t>
  </si>
  <si>
    <t>ED-50600</t>
  </si>
  <si>
    <t>ED-50566</t>
  </si>
  <si>
    <t>ED-50567</t>
  </si>
  <si>
    <t>ED-50568</t>
  </si>
  <si>
    <t>ED-50569</t>
  </si>
  <si>
    <t>ED-50534</t>
  </si>
  <si>
    <t>ED-50535</t>
  </si>
  <si>
    <t>ED-50536</t>
  </si>
  <si>
    <t>ED-50544</t>
  </si>
  <si>
    <t>ED-50543</t>
  </si>
  <si>
    <t>ED-50722</t>
  </si>
  <si>
    <t>ED-50723</t>
  </si>
  <si>
    <t>ED-50724</t>
  </si>
  <si>
    <t>ED-50542</t>
  </si>
  <si>
    <t>ED-50541</t>
  </si>
  <si>
    <t>ED-50753</t>
  </si>
  <si>
    <t>ED-50754</t>
  </si>
  <si>
    <t>ED-50582</t>
  </si>
  <si>
    <t>ED-50581</t>
  </si>
  <si>
    <t>ED-50580</t>
  </si>
  <si>
    <t>ED-50585</t>
  </si>
  <si>
    <t>ED-50584</t>
  </si>
  <si>
    <t>ED-50583</t>
  </si>
  <si>
    <t>ED-50576</t>
  </si>
  <si>
    <t>ED-50609</t>
  </si>
  <si>
    <t>ED-50610</t>
  </si>
  <si>
    <t>ED-17821</t>
  </si>
  <si>
    <t>ED-50718</t>
  </si>
  <si>
    <t>ED-17822</t>
  </si>
  <si>
    <t>ED-9122</t>
  </si>
  <si>
    <t>ED-17823</t>
  </si>
  <si>
    <t>ED-17824</t>
  </si>
  <si>
    <t>ED-50632</t>
  </si>
  <si>
    <t>ED-17869</t>
  </si>
  <si>
    <t>ED-17868</t>
  </si>
  <si>
    <t>ED-17867</t>
  </si>
  <si>
    <t>ED-17861</t>
  </si>
  <si>
    <t>ED-17864</t>
  </si>
  <si>
    <t>ED-17863</t>
  </si>
  <si>
    <t>ED-17862</t>
  </si>
  <si>
    <t>ED-17859</t>
  </si>
  <si>
    <t>ED-50604</t>
  </si>
  <si>
    <t>ED-50602</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</si>
  <si>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</si>
  <si>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</si>
  <si>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</si>
  <si>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</si>
  <si>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</si>
  <si>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</si>
  <si>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</si>
  <si>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</si>
  <si>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</si>
  <si>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</si>
  <si>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</si>
  <si>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</si>
  <si>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</si>
  <si>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</si>
  <si>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</si>
  <si>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</si>
  <si>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</si>
  <si>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</si>
  <si>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</si>
  <si>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</si>
  <si>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ED-50617</t>
  </si>
  <si>
    <t>ED-50616</t>
  </si>
  <si>
    <t>ED-50615</t>
  </si>
  <si>
    <t>ED-50614</t>
  </si>
  <si>
    <t>ED-50613</t>
  </si>
  <si>
    <t>ED-50612</t>
  </si>
  <si>
    <t>ED-50611</t>
  </si>
  <si>
    <t>ED-50573</t>
  </si>
  <si>
    <t>ED-9317</t>
  </si>
  <si>
    <t>ED-50571</t>
  </si>
  <si>
    <t>ED-9320</t>
  </si>
  <si>
    <t>ED-9321</t>
  </si>
  <si>
    <t>ED-9319</t>
  </si>
  <si>
    <t>ED-9318</t>
  </si>
  <si>
    <t>ED-50572</t>
  </si>
  <si>
    <t>ED-50593</t>
  </si>
  <si>
    <t>ED-50597</t>
  </si>
  <si>
    <t>ED-50594</t>
  </si>
  <si>
    <t>ED-50595</t>
  </si>
  <si>
    <t>ED-50598</t>
  </si>
  <si>
    <t>ED-50588</t>
  </si>
  <si>
    <t>ED-50589</t>
  </si>
  <si>
    <t>ED-50591</t>
  </si>
  <si>
    <t>ED-50596</t>
  </si>
  <si>
    <t>ED-50599</t>
  </si>
  <si>
    <t>ED-50590</t>
  </si>
  <si>
    <t>ED-50592</t>
  </si>
  <si>
    <t>ED-50631</t>
  </si>
  <si>
    <t>ED-50578</t>
  </si>
  <si>
    <t>ED-50577</t>
  </si>
  <si>
    <t>ED-50626</t>
  </si>
  <si>
    <t>ED-50624</t>
  </si>
  <si>
    <t>ED-15226</t>
  </si>
  <si>
    <t>ED-50586</t>
  </si>
  <si>
    <t>ED-50538</t>
  </si>
  <si>
    <t>ED-50579</t>
  </si>
  <si>
    <t>ED-50574</t>
  </si>
  <si>
    <t>ED-50537</t>
  </si>
  <si>
    <t>ED-50575</t>
  </si>
  <si>
    <t>ED-50621</t>
  </si>
  <si>
    <t>ED-50766</t>
  </si>
  <si>
    <t>ED-50767</t>
  </si>
  <si>
    <t>ED-50771</t>
  </si>
  <si>
    <t>ED-50786</t>
  </si>
  <si>
    <t>ED-50784</t>
  </si>
  <si>
    <t>ED-50785</t>
  </si>
  <si>
    <t>ED-50783</t>
  </si>
  <si>
    <t>ED-50781</t>
  </si>
  <si>
    <t>ED-50782</t>
  </si>
  <si>
    <t>ED-50774</t>
  </si>
  <si>
    <t>ED-50773</t>
  </si>
  <si>
    <t>ED-50772</t>
  </si>
  <si>
    <t>ED-50780</t>
  </si>
  <si>
    <t>ED-50778</t>
  </si>
  <si>
    <t>ED-50779</t>
  </si>
  <si>
    <t>ED-50777</t>
  </si>
  <si>
    <t>ED-50770</t>
  </si>
  <si>
    <t>ED-50768</t>
  </si>
  <si>
    <t>ED-50769</t>
  </si>
  <si>
    <t>ED-50775</t>
  </si>
  <si>
    <t>ED-50776</t>
  </si>
  <si>
    <t>ED-50993</t>
  </si>
  <si>
    <t>ED-50997</t>
  </si>
  <si>
    <t>ED-50998</t>
  </si>
  <si>
    <t>ED-50999</t>
  </si>
  <si>
    <t>ED-51000</t>
  </si>
  <si>
    <t>ED-50994</t>
  </si>
  <si>
    <t>ED-50995</t>
  </si>
  <si>
    <t>ED-50996</t>
  </si>
  <si>
    <t>ED-51001</t>
  </si>
  <si>
    <t>ED-50622</t>
  </si>
  <si>
    <t>ED-51002</t>
  </si>
  <si>
    <t>ED-51003</t>
  </si>
  <si>
    <t>ED-51004</t>
  </si>
  <si>
    <t>ED-51005</t>
  </si>
  <si>
    <t>ED-50731</t>
  </si>
  <si>
    <t>ED-50730</t>
  </si>
  <si>
    <t>ED-50729</t>
  </si>
  <si>
    <t>ED-50727</t>
  </si>
  <si>
    <t>ED-50728</t>
  </si>
  <si>
    <t>ED-50732</t>
  </si>
  <si>
    <t>ED-31651</t>
  </si>
  <si>
    <t>ED-31650</t>
  </si>
  <si>
    <t>ED-50734</t>
  </si>
  <si>
    <t>ED-50761</t>
  </si>
  <si>
    <t>ED-50760</t>
  </si>
  <si>
    <t>ED-50759</t>
  </si>
  <si>
    <t>ED-50762</t>
  </si>
  <si>
    <t>ED-50763</t>
  </si>
  <si>
    <t>ED-50736</t>
  </si>
  <si>
    <t>ED-9066</t>
  </si>
  <si>
    <t>ED-50746</t>
  </si>
  <si>
    <t>ED-9071</t>
  </si>
  <si>
    <t>ED-50721</t>
  </si>
  <si>
    <t>ED-50720</t>
  </si>
  <si>
    <t>ED-50743</t>
  </si>
  <si>
    <t>ED-50715</t>
  </si>
  <si>
    <t>ED-50716</t>
  </si>
  <si>
    <t>ED-50717</t>
  </si>
  <si>
    <t>ED-9081</t>
  </si>
  <si>
    <t>ED-50749</t>
  </si>
  <si>
    <t>ED-50750</t>
  </si>
  <si>
    <t>ED-50739</t>
  </si>
  <si>
    <t>ED-50740</t>
  </si>
  <si>
    <t>ED-50714</t>
  </si>
  <si>
    <t>ED-50737</t>
  </si>
  <si>
    <t>ED-50744</t>
  </si>
  <si>
    <t>ED-50756</t>
  </si>
  <si>
    <t>ED-9127</t>
  </si>
  <si>
    <t>ED-50742</t>
  </si>
  <si>
    <t>ED-9124</t>
  </si>
  <si>
    <t>ED-9125</t>
  </si>
  <si>
    <t>ED-50765</t>
  </si>
  <si>
    <t>ED-50719</t>
  </si>
  <si>
    <t>ED-49686</t>
  </si>
  <si>
    <t>ED-49687</t>
  </si>
  <si>
    <t>ED-49685</t>
  </si>
  <si>
    <t>ED-28454</t>
  </si>
  <si>
    <t>ED-49691</t>
  </si>
  <si>
    <t>ED-49692</t>
  </si>
  <si>
    <t>ED-49689</t>
  </si>
  <si>
    <t>ED-49690</t>
  </si>
  <si>
    <t>ED-28728</t>
  </si>
  <si>
    <t>ED-28751</t>
  </si>
  <si>
    <t>ED-49688</t>
  </si>
  <si>
    <t>ED-32000</t>
  </si>
  <si>
    <t>ED-32001</t>
  </si>
  <si>
    <t>ED-32002</t>
  </si>
  <si>
    <t>ED-31997</t>
  </si>
  <si>
    <t>ED-50935</t>
  </si>
  <si>
    <t>ED-50936</t>
  </si>
  <si>
    <t>ED-32098</t>
  </si>
  <si>
    <t>ED-32097</t>
  </si>
  <si>
    <t>ED-32096</t>
  </si>
  <si>
    <t>ED-32104</t>
  </si>
  <si>
    <t>ED-32103</t>
  </si>
  <si>
    <t>ED-32102</t>
  </si>
  <si>
    <t>ED-32063</t>
  </si>
  <si>
    <t>ED-32062</t>
  </si>
  <si>
    <t>ED-32061</t>
  </si>
  <si>
    <t>ED-32095</t>
  </si>
  <si>
    <t>ED-32094</t>
  </si>
  <si>
    <t>ED-32093</t>
  </si>
  <si>
    <t>ED-32101</t>
  </si>
  <si>
    <t>ED-32100</t>
  </si>
  <si>
    <t>ED-32099</t>
  </si>
  <si>
    <t>ED-32060</t>
  </si>
  <si>
    <t>ED-32059</t>
  </si>
  <si>
    <t>ED-32058</t>
  </si>
  <si>
    <t>ED-50921</t>
  </si>
  <si>
    <t>ED-50920</t>
  </si>
  <si>
    <t>ED-50922</t>
  </si>
  <si>
    <t>ED-9100</t>
  </si>
  <si>
    <t>ED-26408</t>
  </si>
  <si>
    <t>ED-50966</t>
  </si>
  <si>
    <t>ED-50967</t>
  </si>
  <si>
    <t>ED-50968</t>
  </si>
  <si>
    <t>ED-50929</t>
  </si>
  <si>
    <t>ED-50923</t>
  </si>
  <si>
    <t>ED-50925</t>
  </si>
  <si>
    <t>ED-50924</t>
  </si>
  <si>
    <t>ED-50947</t>
  </si>
  <si>
    <t>ED-50949</t>
  </si>
  <si>
    <t>ED-50948</t>
  </si>
  <si>
    <t>ED-49582</t>
  </si>
  <si>
    <t>ED-49583</t>
  </si>
  <si>
    <t>ED-50505</t>
  </si>
  <si>
    <t>ED-50507</t>
  </si>
  <si>
    <t>ED-50508</t>
  </si>
  <si>
    <t>ED-50506</t>
  </si>
  <si>
    <t>ED-50514</t>
  </si>
  <si>
    <t>ED-50516</t>
  </si>
  <si>
    <t>ED-50515</t>
  </si>
  <si>
    <t>ED-50485</t>
  </si>
  <si>
    <t>ED-50486</t>
  </si>
  <si>
    <t>ED-50474</t>
  </si>
  <si>
    <t>ED-50473</t>
  </si>
  <si>
    <t>ED-50478</t>
  </si>
  <si>
    <t>ED-50477</t>
  </si>
  <si>
    <t>ED-50483</t>
  </si>
  <si>
    <t>ED-50484</t>
  </si>
  <si>
    <t>ED-50476</t>
  </si>
  <si>
    <t>ED-50475</t>
  </si>
  <si>
    <t>ED-50480</t>
  </si>
  <si>
    <t>ED-50479</t>
  </si>
  <si>
    <t>ED-50492</t>
  </si>
  <si>
    <t>ED-50498</t>
  </si>
  <si>
    <t>ED-50502</t>
  </si>
  <si>
    <t>ED-50500</t>
  </si>
  <si>
    <t>ED-50504</t>
  </si>
  <si>
    <t>ED-50499</t>
  </si>
  <si>
    <t>ED-50503</t>
  </si>
  <si>
    <t>ED-50501</t>
  </si>
  <si>
    <t>ED-50451</t>
  </si>
  <si>
    <t>ED-50455</t>
  </si>
  <si>
    <t>ED-50453</t>
  </si>
  <si>
    <t>ED-50452</t>
  </si>
  <si>
    <t>ED-50456</t>
  </si>
  <si>
    <t>ED-50454</t>
  </si>
  <si>
    <t>ED-50470</t>
  </si>
  <si>
    <t>ED-50469</t>
  </si>
  <si>
    <t>ED-50481</t>
  </si>
  <si>
    <t>ED-50482</t>
  </si>
  <si>
    <t>ED-50512</t>
  </si>
  <si>
    <t>ED-50511</t>
  </si>
  <si>
    <t>ED-1454</t>
  </si>
  <si>
    <t>ED-9026</t>
  </si>
  <si>
    <t>ED-50527</t>
  </si>
  <si>
    <t>ED-50526</t>
  </si>
  <si>
    <t>ED-50528</t>
  </si>
  <si>
    <t>ED-50531</t>
  </si>
  <si>
    <t>ED-50493</t>
  </si>
  <si>
    <t>ED-28438</t>
  </si>
  <si>
    <t>ED-28437</t>
  </si>
  <si>
    <t>ED-50471</t>
  </si>
  <si>
    <t>ED-50472</t>
  </si>
  <si>
    <t>ED-50509</t>
  </si>
  <si>
    <t>ED-50510</t>
  </si>
  <si>
    <t>ED-50491</t>
  </si>
  <si>
    <t>ED-50496</t>
  </si>
  <si>
    <t>ED-50495</t>
  </si>
  <si>
    <t>ED-9917</t>
  </si>
  <si>
    <t>ED-9919</t>
  </si>
  <si>
    <t>ED-9918</t>
  </si>
  <si>
    <t>ED-9937</t>
  </si>
  <si>
    <t>ED-9934</t>
  </si>
  <si>
    <t>ED-9933</t>
  </si>
  <si>
    <t>ED-16659</t>
  </si>
  <si>
    <t>ED-9935</t>
  </si>
  <si>
    <t>ED-50517</t>
  </si>
  <si>
    <t>ED-50513</t>
  </si>
  <si>
    <t>ED-50525</t>
  </si>
  <si>
    <t>ED-9013</t>
  </si>
  <si>
    <t>ED-50519</t>
  </si>
  <si>
    <t>ED-50520</t>
  </si>
  <si>
    <t>ED-50521</t>
  </si>
  <si>
    <t>ED-50532</t>
  </si>
  <si>
    <t>ED-50487</t>
  </si>
  <si>
    <t>ED-50488</t>
  </si>
  <si>
    <t>ED-50497</t>
  </si>
  <si>
    <t>ED-50467</t>
  </si>
  <si>
    <t>ED-50466</t>
  </si>
  <si>
    <t>ED-50465</t>
  </si>
  <si>
    <t>ED-50460</t>
  </si>
  <si>
    <t>ED-50462</t>
  </si>
  <si>
    <t>ED-50459</t>
  </si>
  <si>
    <t>ED-50461</t>
  </si>
  <si>
    <t>ED-50463</t>
  </si>
  <si>
    <t>ED-50464</t>
  </si>
  <si>
    <t>ED-50468</t>
  </si>
  <si>
    <t>ED-50490</t>
  </si>
  <si>
    <t>ED-50518</t>
  </si>
  <si>
    <t>ED-50277</t>
  </si>
  <si>
    <t>ED-50278</t>
  </si>
  <si>
    <t>ED-50287</t>
  </si>
  <si>
    <t>ED-50279</t>
  </si>
  <si>
    <t>ED-50280</t>
  </si>
  <si>
    <t>ED-2552</t>
  </si>
  <si>
    <t>ED-50282</t>
  </si>
  <si>
    <t>ED-50283</t>
  </si>
  <si>
    <t>ED-50281</t>
  </si>
  <si>
    <t>ED-50288</t>
  </si>
  <si>
    <t>ED-50289</t>
  </si>
  <si>
    <t>ED-50290</t>
  </si>
  <si>
    <t>ED-9156</t>
  </si>
  <si>
    <t>ED-9155</t>
  </si>
  <si>
    <t>ED-50293</t>
  </si>
  <si>
    <t>ED-50294</t>
  </si>
  <si>
    <t>ED-29152</t>
  </si>
  <si>
    <t>ED-22766</t>
  </si>
  <si>
    <t>ED-22765</t>
  </si>
  <si>
    <t>ED-50328</t>
  </si>
  <si>
    <t>ED-29992</t>
  </si>
  <si>
    <t>ED-50323</t>
  </si>
  <si>
    <t>ED-50330</t>
  </si>
  <si>
    <t>ED-50329</t>
  </si>
  <si>
    <t>ED-50326</t>
  </si>
  <si>
    <t>ED-50327</t>
  </si>
  <si>
    <t>ED-50324</t>
  </si>
  <si>
    <t>ED-50325</t>
  </si>
  <si>
    <t>ED-50331</t>
  </si>
  <si>
    <t>ED-22902</t>
  </si>
  <si>
    <t>ED-32664</t>
  </si>
  <si>
    <t>ED-50317</t>
  </si>
  <si>
    <t>ED-50349</t>
  </si>
  <si>
    <t>ED-50335</t>
  </si>
  <si>
    <t>ED-50336</t>
  </si>
  <si>
    <t>ED-50337</t>
  </si>
  <si>
    <t>ED-50347</t>
  </si>
  <si>
    <t>ED-50348</t>
  </si>
  <si>
    <t>ED-50320</t>
  </si>
  <si>
    <t>ED-50321</t>
  </si>
  <si>
    <t>ED-50300</t>
  </si>
  <si>
    <t>ED-50297</t>
  </si>
  <si>
    <t>ED-50301</t>
  </si>
  <si>
    <t>ED-50296</t>
  </si>
  <si>
    <t>ED-50298</t>
  </si>
  <si>
    <t>ED-50299</t>
  </si>
  <si>
    <t>ED-50285</t>
  </si>
  <si>
    <t>ED-50284</t>
  </si>
  <si>
    <t>ED-50286</t>
  </si>
  <si>
    <t>ED-16340</t>
  </si>
  <si>
    <t>ED-16339</t>
  </si>
  <si>
    <t>ED-9134</t>
  </si>
  <si>
    <t>ED-16330</t>
  </si>
  <si>
    <t>ED-49938</t>
  </si>
  <si>
    <t>ED-9133</t>
  </si>
  <si>
    <t>ED-48169</t>
  </si>
  <si>
    <t>ED-48170</t>
  </si>
  <si>
    <t>ED-48171</t>
  </si>
  <si>
    <t>ED-48172</t>
  </si>
  <si>
    <t>ED-48177</t>
  </si>
  <si>
    <t>ED-50316</t>
  </si>
  <si>
    <t>ED-50310</t>
  </si>
  <si>
    <t>ED-16344</t>
  </si>
  <si>
    <t>ED-50314</t>
  </si>
  <si>
    <t>ED-50313</t>
  </si>
  <si>
    <t>ED-32667</t>
  </si>
  <si>
    <t>ED-48156</t>
  </si>
  <si>
    <t>ED-48157</t>
  </si>
  <si>
    <t>ED-48159</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</si>
  <si>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</si>
  <si>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</si>
  <si>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</si>
  <si>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</si>
  <si>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</si>
  <si>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</si>
  <si>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</si>
  <si>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</si>
  <si>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</si>
  <si>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</si>
  <si>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</si>
  <si>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</si>
  <si>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</si>
  <si>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</si>
  <si>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</si>
  <si>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</si>
  <si>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</si>
  <si>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</si>
  <si>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</si>
  <si>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</si>
  <si>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</si>
  <si>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</si>
  <si>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ED-48158</t>
  </si>
  <si>
    <t>ED-48165</t>
  </si>
  <si>
    <t>ED-48167</t>
  </si>
  <si>
    <t>ED-48161</t>
  </si>
  <si>
    <t>ED-48166</t>
  </si>
  <si>
    <t>ED-48163</t>
  </si>
  <si>
    <t>ED-48164</t>
  </si>
  <si>
    <t>ED-48160</t>
  </si>
  <si>
    <t>ED-48162</t>
  </si>
  <si>
    <t>ED-48337</t>
  </si>
  <si>
    <t>ED-48338</t>
  </si>
  <si>
    <t>ED-48339</t>
  </si>
  <si>
    <t>ED-48344</t>
  </si>
  <si>
    <t>ED-48343</t>
  </si>
  <si>
    <t>ED-21657</t>
  </si>
  <si>
    <t>ED-21631</t>
  </si>
  <si>
    <t>ED-48346</t>
  </si>
  <si>
    <t>ED-48345</t>
  </si>
  <si>
    <t>ED-48342</t>
  </si>
  <si>
    <t>ED-48348</t>
  </si>
  <si>
    <t>ED-48347</t>
  </si>
  <si>
    <t>ED-48351</t>
  </si>
  <si>
    <t>ED-21636</t>
  </si>
  <si>
    <t>ED-21634</t>
  </si>
  <si>
    <t>ED-21635</t>
  </si>
  <si>
    <t>ED-48350</t>
  </si>
  <si>
    <t>ED-48349</t>
  </si>
  <si>
    <t>ED-48352</t>
  </si>
  <si>
    <t>ED-48341</t>
  </si>
  <si>
    <t>ED-48340</t>
  </si>
  <si>
    <t>ED-50688</t>
  </si>
  <si>
    <t>ED-50687</t>
  </si>
  <si>
    <t>ED-50692</t>
  </si>
  <si>
    <t>ED-50691</t>
  </si>
  <si>
    <t>ED-50696</t>
  </si>
  <si>
    <t>ED-50695</t>
  </si>
  <si>
    <t>ED-50693</t>
  </si>
  <si>
    <t>ED-50694</t>
  </si>
  <si>
    <t>ED-50690</t>
  </si>
  <si>
    <t>ED-50689</t>
  </si>
  <si>
    <t>ED-48966</t>
  </si>
  <si>
    <t>ED-48946</t>
  </si>
  <si>
    <t>ED-48971</t>
  </si>
  <si>
    <t>ED-48951</t>
  </si>
  <si>
    <t>ED-48976</t>
  </si>
  <si>
    <t>ED-48981</t>
  </si>
  <si>
    <t>ED-48956</t>
  </si>
  <si>
    <t>ED-48961</t>
  </si>
  <si>
    <t>ED-48998</t>
  </si>
  <si>
    <t>ED-49019</t>
  </si>
  <si>
    <t>ED-48986</t>
  </si>
  <si>
    <t>ED-49022</t>
  </si>
  <si>
    <t>ED-49001</t>
  </si>
  <si>
    <t>ED-49025</t>
  </si>
  <si>
    <t>ED-49028</t>
  </si>
  <si>
    <t>ED-48989</t>
  </si>
  <si>
    <t>ED-49004</t>
  </si>
  <si>
    <t>ED-49031</t>
  </si>
  <si>
    <t>ED-49007</t>
  </si>
  <si>
    <t>ED-48992</t>
  </si>
  <si>
    <t>ED-49010</t>
  </si>
  <si>
    <t>ED-48995</t>
  </si>
  <si>
    <t>ED-49013</t>
  </si>
  <si>
    <t>ED-49016</t>
  </si>
  <si>
    <t>ED-49132</t>
  </si>
  <si>
    <t>ED-49133</t>
  </si>
  <si>
    <t>ED-49134</t>
  </si>
  <si>
    <t>ED-49135</t>
  </si>
  <si>
    <t>ED-49136</t>
  </si>
  <si>
    <t>ED-49137</t>
  </si>
  <si>
    <t>ED-49138</t>
  </si>
  <si>
    <t>ED-16634</t>
  </si>
  <si>
    <t>ED-49187</t>
  </si>
  <si>
    <t>ED-49194</t>
  </si>
  <si>
    <t>ED-49188</t>
  </si>
  <si>
    <t>ED-49195</t>
  </si>
  <si>
    <t>ED-49191</t>
  </si>
  <si>
    <t>ED-49190</t>
  </si>
  <si>
    <t>ED-49189</t>
  </si>
  <si>
    <t>ED-49192</t>
  </si>
  <si>
    <t>ED-49193</t>
  </si>
  <si>
    <t>ED-49196</t>
  </si>
  <si>
    <t>ED-49197</t>
  </si>
  <si>
    <t>ED-49200</t>
  </si>
  <si>
    <t>ED-49199</t>
  </si>
  <si>
    <t>ED-49202</t>
  </si>
  <si>
    <t>ED-49201</t>
  </si>
  <si>
    <t>ED-49151</t>
  </si>
  <si>
    <t>ED-49152</t>
  </si>
  <si>
    <t>ED-49153</t>
  </si>
  <si>
    <t>ED-49154</t>
  </si>
  <si>
    <t>ED-49155</t>
  </si>
  <si>
    <t>ED-49148</t>
  </si>
  <si>
    <t>ED-49149</t>
  </si>
  <si>
    <t>ED-49164</t>
  </si>
  <si>
    <t>ED-49165</t>
  </si>
  <si>
    <t>ED-49166</t>
  </si>
  <si>
    <t>ED-49167</t>
  </si>
  <si>
    <t>ED-49171</t>
  </si>
  <si>
    <t>ED-49168</t>
  </si>
  <si>
    <t>ED-49169</t>
  </si>
  <si>
    <t>ED-49170</t>
  </si>
  <si>
    <t>ED-49218</t>
  </si>
  <si>
    <t>ED-49183</t>
  </si>
  <si>
    <t>ED-49220</t>
  </si>
  <si>
    <t>ED-49184</t>
  </si>
  <si>
    <t>ED-49222</t>
  </si>
  <si>
    <t>ED-49185</t>
  </si>
  <si>
    <t>ED-49224</t>
  </si>
  <si>
    <t>ED-49186</t>
  </si>
  <si>
    <t>ED-29066</t>
  </si>
  <si>
    <t>ED-49227</t>
  </si>
  <si>
    <t>ED-27189</t>
  </si>
  <si>
    <t>ED-49176</t>
  </si>
  <si>
    <t>ED-49174</t>
  </si>
  <si>
    <t>ED-49058</t>
  </si>
  <si>
    <t>ED-49057</t>
  </si>
  <si>
    <t>ED-15740</t>
  </si>
  <si>
    <t>ED-15783</t>
  </si>
  <si>
    <t>ED-15788</t>
  </si>
  <si>
    <t>ED-15747</t>
  </si>
  <si>
    <t>ED-15773</t>
  </si>
  <si>
    <t>ED-15776</t>
  </si>
  <si>
    <t>ED-15772</t>
  </si>
  <si>
    <t>ED-15775</t>
  </si>
  <si>
    <t>ED-15745</t>
  </si>
  <si>
    <t>ED-15739</t>
  </si>
  <si>
    <t>ED-15782</t>
  </si>
  <si>
    <t>ED-15787</t>
  </si>
  <si>
    <t>ED-15746</t>
  </si>
  <si>
    <t>ED-15771</t>
  </si>
  <si>
    <t>ED-15774</t>
  </si>
  <si>
    <t>ED-15789</t>
  </si>
  <si>
    <t>ED-15755</t>
  </si>
  <si>
    <t>ED-15790</t>
  </si>
  <si>
    <t>ED-15756</t>
  </si>
  <si>
    <t>ED-15791</t>
  </si>
  <si>
    <t>ED-15757</t>
  </si>
  <si>
    <t>ED-15793</t>
  </si>
  <si>
    <t>ED-15759</t>
  </si>
  <si>
    <t>ED-15785</t>
  </si>
  <si>
    <t>ED-15784</t>
  </si>
  <si>
    <t>ED-15786</t>
  </si>
  <si>
    <t>ED-15742</t>
  </si>
  <si>
    <t>ED-15741</t>
  </si>
  <si>
    <t>ED-15735</t>
  </si>
  <si>
    <t>ED-15744</t>
  </si>
  <si>
    <t>ED-15767</t>
  </si>
  <si>
    <t>ED-15770</t>
  </si>
  <si>
    <t>ED-15737</t>
  </si>
  <si>
    <t>ED-15736</t>
  </si>
  <si>
    <t>ED-15766</t>
  </si>
  <si>
    <t>ED-15769</t>
  </si>
  <si>
    <t>ED-15738</t>
  </si>
  <si>
    <t>ED-15733</t>
  </si>
  <si>
    <t>ED-15743</t>
  </si>
  <si>
    <t>ED-15765</t>
  </si>
  <si>
    <t>ED-15768</t>
  </si>
  <si>
    <t>ED-15778</t>
  </si>
  <si>
    <t>ED-15780</t>
  </si>
  <si>
    <t>ED-15777</t>
  </si>
  <si>
    <t>ED-15779</t>
  </si>
  <si>
    <t>ED-15763</t>
  </si>
  <si>
    <t>ED-49483</t>
  </si>
  <si>
    <t>ED-15764</t>
  </si>
  <si>
    <t>ED-15781</t>
  </si>
  <si>
    <t>ED-15753</t>
  </si>
  <si>
    <t>ED-15748</t>
  </si>
  <si>
    <t>ED-15761</t>
  </si>
  <si>
    <t>ED-15792</t>
  </si>
  <si>
    <t>ED-15758</t>
  </si>
  <si>
    <t>ED-15796</t>
  </si>
  <si>
    <t>ED-15749</t>
  </si>
  <si>
    <t>ED-15750</t>
  </si>
  <si>
    <t>ED-15754</t>
  </si>
  <si>
    <t>ED-49115</t>
  </si>
  <si>
    <t>ED-49114</t>
  </si>
  <si>
    <t>ED-49116</t>
  </si>
  <si>
    <t>ED-5633</t>
  </si>
  <si>
    <t>ED-5634</t>
  </si>
  <si>
    <t>ED-15726</t>
  </si>
  <si>
    <t>ED-15712</t>
  </si>
  <si>
    <t>ED-5616</t>
  </si>
  <si>
    <t>ED-5615</t>
  </si>
  <si>
    <t>ED-5632</t>
  </si>
  <si>
    <t>ED-5617</t>
  </si>
  <si>
    <t>ED-5626</t>
  </si>
  <si>
    <t>ED-5627</t>
  </si>
  <si>
    <t>ED-15727</t>
  </si>
  <si>
    <t>ED-5628</t>
  </si>
  <si>
    <t>ED-5618</t>
  </si>
  <si>
    <t>ED-5621</t>
  </si>
  <si>
    <t>ED-5622</t>
  </si>
  <si>
    <t>ED-5620</t>
  </si>
  <si>
    <t>ED-5619</t>
  </si>
  <si>
    <t>ED-5623</t>
  </si>
  <si>
    <t>ED-5624</t>
  </si>
  <si>
    <t>ED-5625</t>
  </si>
  <si>
    <t>ED-5614</t>
  </si>
  <si>
    <t>ED-5613</t>
  </si>
  <si>
    <t>ED-49415</t>
  </si>
  <si>
    <t>ED-17955</t>
  </si>
  <si>
    <t>ED-17957</t>
  </si>
  <si>
    <t>ED-17956</t>
  </si>
  <si>
    <t>ED-17958</t>
  </si>
  <si>
    <t>ED-17954</t>
  </si>
  <si>
    <t>ED-49071</t>
  </si>
  <si>
    <t>ED-49073</t>
  </si>
  <si>
    <t>ED-49072</t>
  </si>
  <si>
    <t>ED-49074</t>
  </si>
  <si>
    <t>ED-49070</t>
  </si>
  <si>
    <t>ED-49080</t>
  </si>
  <si>
    <t>ED-49082</t>
  </si>
  <si>
    <t>ED-49081</t>
  </si>
  <si>
    <t>ED-49083</t>
  </si>
  <si>
    <t>ED-49079</t>
  </si>
  <si>
    <t>ED-17960</t>
  </si>
  <si>
    <t>ED-17962</t>
  </si>
  <si>
    <t>ED-17961</t>
  </si>
  <si>
    <t>ED-17963</t>
  </si>
  <si>
    <t>ED-17959</t>
  </si>
  <si>
    <t>ED-49122</t>
  </si>
  <si>
    <t>ED-49124</t>
  </si>
  <si>
    <t>ED-49123</t>
  </si>
  <si>
    <t>ED-49125</t>
  </si>
  <si>
    <t>ED-49121</t>
  </si>
  <si>
    <t>ED-49107</t>
  </si>
  <si>
    <t>ED-49109</t>
  </si>
  <si>
    <t>ED-49108</t>
  </si>
  <si>
    <t>ED-49110</t>
  </si>
  <si>
    <t>ED-49106</t>
  </si>
  <si>
    <t>ED-49089</t>
  </si>
  <si>
    <t>ED-49091</t>
  </si>
  <si>
    <t>ED-49090</t>
  </si>
  <si>
    <t>ED-49092</t>
  </si>
  <si>
    <t>ED-49088</t>
  </si>
  <si>
    <t>ED-17965</t>
  </si>
  <si>
    <t>ED-17967</t>
  </si>
  <si>
    <t>ED-17966</t>
  </si>
  <si>
    <t>ED-17968</t>
  </si>
  <si>
    <t>ED-17964</t>
  </si>
  <si>
    <t>ED-49098</t>
  </si>
  <si>
    <t>ED-49100</t>
  </si>
  <si>
    <t>ED-49099</t>
  </si>
  <si>
    <t>ED-49101</t>
  </si>
  <si>
    <t>ED-49097</t>
  </si>
  <si>
    <t>ED-17985</t>
  </si>
  <si>
    <t>ED-17981</t>
  </si>
  <si>
    <t>ED-17980</t>
  </si>
  <si>
    <t>ED-17983</t>
  </si>
  <si>
    <t>ED-17982</t>
  </si>
  <si>
    <t>ED-17984</t>
  </si>
  <si>
    <t>ED-17979</t>
  </si>
  <si>
    <t>ED-17978</t>
  </si>
  <si>
    <t>ED-17991</t>
  </si>
  <si>
    <t>ED-17993</t>
  </si>
  <si>
    <t>ED-17992</t>
  </si>
  <si>
    <t>ED-17994</t>
  </si>
  <si>
    <t>ED-17990</t>
  </si>
  <si>
    <t>ED-17951</t>
  </si>
  <si>
    <t>ED-49413</t>
  </si>
  <si>
    <t>ED-17952</t>
  </si>
  <si>
    <t>ED-49414</t>
  </si>
  <si>
    <t>ED-17953</t>
  </si>
  <si>
    <t>ED-7249</t>
  </si>
  <si>
    <t>ED-7251</t>
  </si>
  <si>
    <t>ED-7250</t>
  </si>
  <si>
    <t>ED-7252</t>
  </si>
  <si>
    <t>ED-7253</t>
  </si>
  <si>
    <t>ED-7248</t>
  </si>
  <si>
    <t>ED-49315</t>
  </si>
  <si>
    <t>ED-49307</t>
  </si>
  <si>
    <t>ED-49308</t>
  </si>
  <si>
    <t>ED-49309</t>
  </si>
  <si>
    <t>ED-49310</t>
  </si>
  <si>
    <t>ED-49311</t>
  </si>
  <si>
    <t>ED-49312</t>
  </si>
  <si>
    <t>ED-49313</t>
  </si>
  <si>
    <t>ED-49314</t>
  </si>
  <si>
    <t>ED-17935</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</si>
  <si>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</si>
  <si>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</si>
  <si>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</si>
  <si>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</si>
  <si>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</si>
  <si>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</si>
  <si>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</si>
  <si>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</si>
  <si>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</si>
  <si>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</si>
  <si>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</si>
  <si>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</si>
  <si>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</si>
  <si>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</si>
  <si>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</si>
  <si>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</si>
  <si>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</si>
  <si>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</si>
  <si>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ED-49463</t>
  </si>
  <si>
    <t>ED-49464</t>
  </si>
  <si>
    <t>ED-49465</t>
  </si>
  <si>
    <t>ED-49466</t>
  </si>
  <si>
    <t>ED-49467</t>
  </si>
  <si>
    <t>ED-49446</t>
  </si>
  <si>
    <t>ED-49447</t>
  </si>
  <si>
    <t>ED-49448</t>
  </si>
  <si>
    <t>ED-49451</t>
  </si>
  <si>
    <t>ED-49450</t>
  </si>
  <si>
    <t>ED-49457</t>
  </si>
  <si>
    <t>ED-49458</t>
  </si>
  <si>
    <t>ED-19511</t>
  </si>
  <si>
    <t>ED-19510</t>
  </si>
  <si>
    <t>ED-19513</t>
  </si>
  <si>
    <t>ED-19512</t>
  </si>
  <si>
    <t>ED-19515</t>
  </si>
  <si>
    <t>ED-19514</t>
  </si>
  <si>
    <t>ED-19517</t>
  </si>
  <si>
    <t>ED-19516</t>
  </si>
  <si>
    <t>ED-19518</t>
  </si>
  <si>
    <t>ED-19520</t>
  </si>
  <si>
    <t>ED-19519</t>
  </si>
  <si>
    <t>ED-19522</t>
  </si>
  <si>
    <t>ED-19521</t>
  </si>
  <si>
    <t>ED-19524</t>
  </si>
  <si>
    <t>ED-19523</t>
  </si>
  <si>
    <t>ED-19526</t>
  </si>
  <si>
    <t>ED-19525</t>
  </si>
  <si>
    <t>ED-19527</t>
  </si>
  <si>
    <t>ED-19508</t>
  </si>
  <si>
    <t>ED-19507</t>
  </si>
  <si>
    <t>ED-49461</t>
  </si>
  <si>
    <t>ED-15650</t>
  </si>
  <si>
    <t>ED-15970</t>
  </si>
  <si>
    <t>ED-13345</t>
  </si>
  <si>
    <t>ED-13346</t>
  </si>
  <si>
    <t>ED-9955</t>
  </si>
  <si>
    <t>ED-9954</t>
  </si>
  <si>
    <t>ED-49405</t>
  </si>
  <si>
    <t>ED-49404</t>
  </si>
  <si>
    <t>ED-49403</t>
  </si>
  <si>
    <t>ED-49402</t>
  </si>
  <si>
    <t>ED-49387</t>
  </si>
  <si>
    <t>ED-49393</t>
  </si>
  <si>
    <t>ED-13338</t>
  </si>
  <si>
    <t>ED-13337</t>
  </si>
  <si>
    <t>ED-49389</t>
  </si>
  <si>
    <t>ED-49395</t>
  </si>
  <si>
    <t>ED-13340</t>
  </si>
  <si>
    <t>ED-13339</t>
  </si>
  <si>
    <t>ED-49385</t>
  </si>
  <si>
    <t>ED-49391</t>
  </si>
  <si>
    <t>ED-13336</t>
  </si>
  <si>
    <t>ED-13335</t>
  </si>
  <si>
    <t>ED-49386</t>
  </si>
  <si>
    <t>ED-49392</t>
  </si>
  <si>
    <t>ED-49388</t>
  </si>
  <si>
    <t>ED-49394</t>
  </si>
  <si>
    <t>ED-49384</t>
  </si>
  <si>
    <t>ED-49390</t>
  </si>
  <si>
    <t>ED-27082</t>
  </si>
  <si>
    <t>ED-27080</t>
  </si>
  <si>
    <t>ED-27084</t>
  </si>
  <si>
    <t>ED-27078</t>
  </si>
  <si>
    <t>ED-27081</t>
  </si>
  <si>
    <t>ED-27079</t>
  </si>
  <si>
    <t>ED-27083</t>
  </si>
  <si>
    <t>ED-27077</t>
  </si>
  <si>
    <t>ED-27090</t>
  </si>
  <si>
    <t>ED-27086</t>
  </si>
  <si>
    <t>ED-27092</t>
  </si>
  <si>
    <t>ED-27088</t>
  </si>
  <si>
    <t>ED-27089</t>
  </si>
  <si>
    <t>ED-27085</t>
  </si>
  <si>
    <t>ED-27091</t>
  </si>
  <si>
    <t>ED-27087</t>
  </si>
  <si>
    <t>ED-27074</t>
  </si>
  <si>
    <t>ED-27072</t>
  </si>
  <si>
    <t>ED-27076</t>
  </si>
  <si>
    <t>ED-27073</t>
  </si>
  <si>
    <t>ED-27071</t>
  </si>
  <si>
    <t>ED-27075</t>
  </si>
  <si>
    <t>ED-27068</t>
  </si>
  <si>
    <t>ED-27066</t>
  </si>
  <si>
    <t>ED-27070</t>
  </si>
  <si>
    <t>ED-27064</t>
  </si>
  <si>
    <t>ED-27062</t>
  </si>
  <si>
    <t>ED-27067</t>
  </si>
  <si>
    <t>ED-27065</t>
  </si>
  <si>
    <t>ED-27069</t>
  </si>
  <si>
    <t>ED-27063</t>
  </si>
  <si>
    <t>ED-27061</t>
  </si>
  <si>
    <t>ED-13357</t>
  </si>
  <si>
    <t>ED-13356</t>
  </si>
  <si>
    <t>ED-13355</t>
  </si>
  <si>
    <t>ED-49408</t>
  </si>
  <si>
    <t>ED-49410</t>
  </si>
  <si>
    <t>ED-49409</t>
  </si>
  <si>
    <t>ED-49406</t>
  </si>
  <si>
    <t>ED-49407</t>
  </si>
  <si>
    <t>ED-49401</t>
  </si>
  <si>
    <t>ED-13354</t>
  </si>
  <si>
    <t>ED-13353</t>
  </si>
  <si>
    <t>ED-49400</t>
  </si>
  <si>
    <t>ED-49496</t>
  </si>
  <si>
    <t>ED-49514</t>
  </si>
  <si>
    <t>ED-49518</t>
  </si>
  <si>
    <t>ED-49516</t>
  </si>
  <si>
    <t>ED-49520</t>
  </si>
  <si>
    <t>ED-49513</t>
  </si>
  <si>
    <t>ED-49517</t>
  </si>
  <si>
    <t>ED-49515</t>
  </si>
  <si>
    <t>ED-49519</t>
  </si>
  <si>
    <t>ED-49371</t>
  </si>
  <si>
    <t>ED-49372</t>
  </si>
  <si>
    <t>ED-49373</t>
  </si>
  <si>
    <t>ED-49374</t>
  </si>
  <si>
    <t>ED-49370</t>
  </si>
  <si>
    <t>ED-13343</t>
  </si>
  <si>
    <t>ED-13344</t>
  </si>
  <si>
    <t>ED-13342</t>
  </si>
  <si>
    <t>ED-49379</t>
  </si>
  <si>
    <t>ED-49375</t>
  </si>
  <si>
    <t>ED-49377</t>
  </si>
  <si>
    <t>ED-49376</t>
  </si>
  <si>
    <t>ED-49378</t>
  </si>
  <si>
    <t>ED-9973</t>
  </si>
  <si>
    <t>ED-9974</t>
  </si>
  <si>
    <t>ED-9972</t>
  </si>
  <si>
    <t>ED-49380</t>
  </si>
  <si>
    <t>ED-49298</t>
  </si>
  <si>
    <t>ED-49299</t>
  </si>
  <si>
    <t>ED-49300</t>
  </si>
  <si>
    <t>ED-4155</t>
  </si>
  <si>
    <t>ED-49295</t>
  </si>
  <si>
    <t>ED-49296</t>
  </si>
  <si>
    <t>ED-49297</t>
  </si>
  <si>
    <t>ED-49440</t>
  </si>
  <si>
    <t>ED-20579</t>
  </si>
  <si>
    <t>ED-20580</t>
  </si>
  <si>
    <t>ED-20581</t>
  </si>
  <si>
    <t>ED-20582</t>
  </si>
  <si>
    <t>ED-20583</t>
  </si>
  <si>
    <t>ED-20584</t>
  </si>
  <si>
    <t>ED-20585</t>
  </si>
  <si>
    <t>ED-20586</t>
  </si>
  <si>
    <t>ED-20587</t>
  </si>
  <si>
    <t>ED-20588</t>
  </si>
  <si>
    <t>ED-20589</t>
  </si>
  <si>
    <t>ED-20590</t>
  </si>
  <si>
    <t>ED-20591</t>
  </si>
  <si>
    <t>ED-20592</t>
  </si>
  <si>
    <t>ED-20593</t>
  </si>
  <si>
    <t>ED-20594</t>
  </si>
  <si>
    <t>ED-20595</t>
  </si>
  <si>
    <t>ED-20596</t>
  </si>
  <si>
    <t>ED-20597</t>
  </si>
  <si>
    <t>ED-49443</t>
  </si>
  <si>
    <t>ED-49060</t>
  </si>
  <si>
    <t>ED-49061</t>
  </si>
  <si>
    <t>ED-49208</t>
  </si>
  <si>
    <t>ED-49205</t>
  </si>
  <si>
    <t>ED-49206</t>
  </si>
  <si>
    <t>ED-49211</t>
  </si>
  <si>
    <t>ED-49207</t>
  </si>
  <si>
    <t>ED-49209</t>
  </si>
  <si>
    <t>ED-20650</t>
  </si>
  <si>
    <t>ED-49212</t>
  </si>
  <si>
    <t>ED-49203</t>
  </si>
  <si>
    <t>ED-49210</t>
  </si>
  <si>
    <t>ED-20649</t>
  </si>
  <si>
    <t>ED-28593</t>
  </si>
  <si>
    <t>ED-49506</t>
  </si>
  <si>
    <t>ED-49505</t>
  </si>
  <si>
    <t>ED-49499</t>
  </si>
  <si>
    <t>ED-49500</t>
  </si>
  <si>
    <t>ED-49501</t>
  </si>
  <si>
    <t>ED-49502</t>
  </si>
  <si>
    <t>ED-49503</t>
  </si>
  <si>
    <t>ED-49504</t>
  </si>
  <si>
    <t>ED-49498</t>
  </si>
  <si>
    <t>ED-34473</t>
  </si>
  <si>
    <t>ED-34483</t>
  </si>
  <si>
    <t>ED-34484</t>
  </si>
  <si>
    <t>ED-34474</t>
  </si>
  <si>
    <t>ED-34475</t>
  </si>
  <si>
    <t>ED-34476</t>
  </si>
  <si>
    <t>ED-34477</t>
  </si>
  <si>
    <t>ED-34478</t>
  </si>
  <si>
    <t>ED-34479</t>
  </si>
  <si>
    <t>ED-34472</t>
  </si>
  <si>
    <t>ED-34480</t>
  </si>
  <si>
    <t>ED-34481</t>
  </si>
  <si>
    <t>ED-34482</t>
  </si>
  <si>
    <t>ED-15114</t>
  </si>
  <si>
    <t>ED-15115</t>
  </si>
  <si>
    <t>ED-15116</t>
  </si>
  <si>
    <t>ED-15117</t>
  </si>
  <si>
    <t>ED-34460</t>
  </si>
  <si>
    <t>ED-34470</t>
  </si>
  <si>
    <t>ED-34471</t>
  </si>
  <si>
    <t>ED-34461</t>
  </si>
  <si>
    <t>ED-34462</t>
  </si>
  <si>
    <t>ED-34463</t>
  </si>
  <si>
    <t>ED-34464</t>
  </si>
  <si>
    <t>ED-34465</t>
  </si>
  <si>
    <t>ED-34466</t>
  </si>
  <si>
    <t>ED-34459</t>
  </si>
  <si>
    <t>ED-34467</t>
  </si>
  <si>
    <t>ED-34468</t>
  </si>
  <si>
    <t>ED-34469</t>
  </si>
  <si>
    <t>ED-34499</t>
  </si>
  <si>
    <t>ED-34500</t>
  </si>
  <si>
    <t>ED-34501</t>
  </si>
  <si>
    <t>ED-34502</t>
  </si>
  <si>
    <t>ED-34503</t>
  </si>
  <si>
    <t>ED-34504</t>
  </si>
  <si>
    <t>ED-34505</t>
  </si>
  <si>
    <t>ED-34506</t>
  </si>
  <si>
    <t>ED-34507</t>
  </si>
  <si>
    <t>ED-34508</t>
  </si>
  <si>
    <t>ED-34486</t>
  </si>
  <si>
    <t>ED-34496</t>
  </si>
  <si>
    <t>ED-34498</t>
  </si>
  <si>
    <t>ED-34487</t>
  </si>
  <si>
    <t>ED-34488</t>
  </si>
  <si>
    <t>ED-34489</t>
  </si>
  <si>
    <t>ED-34490</t>
  </si>
  <si>
    <t>ED-34491</t>
  </si>
  <si>
    <t>ED-34492</t>
  </si>
  <si>
    <t>ED-34485</t>
  </si>
  <si>
    <t>ED-34493</t>
  </si>
  <si>
    <t>ED-34494</t>
  </si>
  <si>
    <t>ED-34495</t>
  </si>
  <si>
    <t>ED-49507</t>
  </si>
  <si>
    <t>ED-49508</t>
  </si>
  <si>
    <t>ED-49509</t>
  </si>
  <si>
    <t>ED-49510</t>
  </si>
  <si>
    <t>ED-49511</t>
  </si>
  <si>
    <t>ED-49512</t>
  </si>
  <si>
    <t>ED-50184</t>
  </si>
  <si>
    <t>ED-48701</t>
  </si>
  <si>
    <t>ED-49172</t>
  </si>
  <si>
    <t>ED-49173</t>
  </si>
  <si>
    <t>ED-49497</t>
  </si>
  <si>
    <t>ED-49523</t>
  </si>
  <si>
    <t>ED-49524</t>
  </si>
  <si>
    <t>ED-49526</t>
  </si>
  <si>
    <t>ED-49525</t>
  </si>
  <si>
    <t>ED-48371</t>
  </si>
  <si>
    <t>ED-51066</t>
  </si>
  <si>
    <t>ED-51065</t>
  </si>
  <si>
    <t>ED-24042</t>
  </si>
  <si>
    <t>ED-48365</t>
  </si>
  <si>
    <t>ED-48936</t>
  </si>
  <si>
    <t>ED-48937</t>
  </si>
  <si>
    <t>ED-48938</t>
  </si>
  <si>
    <t>ED-48939</t>
  </si>
  <si>
    <t>ED-48940</t>
  </si>
  <si>
    <t>ED-48931</t>
  </si>
  <si>
    <t>ED-48935</t>
  </si>
  <si>
    <t>ED-48932</t>
  </si>
  <si>
    <t>ED-48933</t>
  </si>
  <si>
    <t>ED-48934</t>
  </si>
  <si>
    <t>ED-48941</t>
  </si>
  <si>
    <t>ED-48945</t>
  </si>
  <si>
    <t>ED-48942</t>
  </si>
  <si>
    <t>ED-48943</t>
  </si>
  <si>
    <t>ED-48944</t>
  </si>
  <si>
    <t>ED-49341</t>
  </si>
  <si>
    <t>ED-49340</t>
  </si>
  <si>
    <t>ED-15762</t>
  </si>
  <si>
    <t>ED-15794</t>
  </si>
  <si>
    <t>ED-15795</t>
  </si>
  <si>
    <t>ED-15752</t>
  </si>
  <si>
    <t>ED-15751</t>
  </si>
  <si>
    <t>ED-15760</t>
  </si>
  <si>
    <t>ED-49119</t>
  </si>
  <si>
    <t>ED-5630</t>
  </si>
  <si>
    <t>ED-5631</t>
  </si>
  <si>
    <t>ED-5629</t>
  </si>
  <si>
    <t>ED-48383</t>
  </si>
  <si>
    <t>ED-48367</t>
  </si>
  <si>
    <t>ED-48368</t>
  </si>
  <si>
    <t>ED-48362</t>
  </si>
  <si>
    <t>ED-48361</t>
  </si>
  <si>
    <t>ED-48376</t>
  </si>
  <si>
    <t>ED-48377</t>
  </si>
  <si>
    <t>ED-32151</t>
  </si>
  <si>
    <t>ED-48372</t>
  </si>
  <si>
    <t>ED-48373</t>
  </si>
  <si>
    <t>ED-48374</t>
  </si>
  <si>
    <t>ED-48375</t>
  </si>
  <si>
    <t>ED-48378</t>
  </si>
  <si>
    <t>ED-48364</t>
  </si>
  <si>
    <t>ED-48363</t>
  </si>
  <si>
    <t>ED-3010</t>
  </si>
  <si>
    <t>ED-49343</t>
  </si>
  <si>
    <t>ED-51067</t>
  </si>
  <si>
    <t>ED-51056</t>
  </si>
  <si>
    <t>ED-51055</t>
  </si>
  <si>
    <t>ED-48700</t>
  </si>
  <si>
    <t>ED-48702</t>
  </si>
  <si>
    <t>ED-51054</t>
  </si>
  <si>
    <t>ED-51092</t>
  </si>
  <si>
    <t>ED-51018</t>
  </si>
  <si>
    <t>ED-51019</t>
  </si>
  <si>
    <t>ED-51049</t>
  </si>
  <si>
    <t>ED-51050</t>
  </si>
  <si>
    <t>ED-51051</t>
  </si>
  <si>
    <t>ED-51022</t>
  </si>
  <si>
    <t>ED-51023</t>
  </si>
  <si>
    <t>ED-51021</t>
  </si>
  <si>
    <t>ED-13943</t>
  </si>
  <si>
    <t>ED-13937</t>
  </si>
  <si>
    <t>ED-13938</t>
  </si>
  <si>
    <t>ED-13931</t>
  </si>
  <si>
    <t>ED-13939</t>
  </si>
  <si>
    <t>ED-13932</t>
  </si>
  <si>
    <t>ED-13940</t>
  </si>
  <si>
    <t>ED-13934</t>
  </si>
  <si>
    <t>ED-13935</t>
  </si>
  <si>
    <t>ED-13941</t>
  </si>
  <si>
    <t>ED-51033</t>
  </si>
  <si>
    <t>ED-51036</t>
  </si>
  <si>
    <t>ED-51015</t>
  </si>
  <si>
    <t>ED-51017</t>
  </si>
  <si>
    <t>ED-51068</t>
  </si>
  <si>
    <t>ED-51073</t>
  </si>
  <si>
    <t>ED-51088</t>
  </si>
  <si>
    <t>ED-51089</t>
  </si>
  <si>
    <t>ED-51090</t>
  </si>
  <si>
    <t>ED-51091</t>
  </si>
  <si>
    <t>ED-34432</t>
  </si>
  <si>
    <t>ED-34433</t>
  </si>
  <si>
    <t>ED-34446</t>
  </si>
  <si>
    <t>ED-34443</t>
  </si>
  <si>
    <t>ED-34447</t>
  </si>
  <si>
    <t>ED-34434</t>
  </si>
  <si>
    <t>ED-34448</t>
  </si>
  <si>
    <t>ED-34449</t>
  </si>
  <si>
    <t>ED-34430</t>
  </si>
  <si>
    <t>ED-34431</t>
  </si>
  <si>
    <t>ED-34445</t>
  </si>
  <si>
    <t>ED-34439</t>
  </si>
  <si>
    <t>ED-34435</t>
  </si>
  <si>
    <t>ED-34440</t>
  </si>
  <si>
    <t>ED-34436</t>
  </si>
  <si>
    <t>ED-34441</t>
  </si>
  <si>
    <t>ED-34442</t>
  </si>
  <si>
    <t>ED-34437</t>
  </si>
  <si>
    <t>ED-34438</t>
  </si>
  <si>
    <t>ED-51012</t>
  </si>
  <si>
    <t>ED-51013</t>
  </si>
  <si>
    <t>ED-51010</t>
  </si>
  <si>
    <t>ED-51011</t>
  </si>
  <si>
    <t>ED-51016</t>
  </si>
  <si>
    <t>ED-15204</t>
  </si>
  <si>
    <t>ED-15205</t>
  </si>
  <si>
    <t>ED-15206</t>
  </si>
  <si>
    <t>ED-15207</t>
  </si>
  <si>
    <t>ED-50105</t>
  </si>
  <si>
    <t>ED-50106</t>
  </si>
  <si>
    <t>ED-50107</t>
  </si>
  <si>
    <t>ED-50108</t>
  </si>
  <si>
    <t>ED-50109</t>
  </si>
  <si>
    <t>ED-50110</t>
  </si>
  <si>
    <t>ED-50111</t>
  </si>
  <si>
    <t>ED-50034</t>
  </si>
  <si>
    <t>ED-50035</t>
  </si>
  <si>
    <t>ED-50029</t>
  </si>
  <si>
    <t>ED-50030</t>
  </si>
  <si>
    <t>ED-50031</t>
  </si>
  <si>
    <t>ED-50027</t>
  </si>
  <si>
    <t>ED-50028</t>
  </si>
  <si>
    <t>ED-50038</t>
  </si>
  <si>
    <t>ED-50039</t>
  </si>
  <si>
    <t>ED-50036</t>
  </si>
  <si>
    <t>ED-50037</t>
  </si>
  <si>
    <t>ED-8847</t>
  </si>
  <si>
    <t>ED-8845</t>
  </si>
  <si>
    <t>ED-8846</t>
  </si>
  <si>
    <t>ED-49844</t>
  </si>
  <si>
    <t>ED-49845</t>
  </si>
  <si>
    <t>ED-49846</t>
  </si>
  <si>
    <t>ED-49847</t>
  </si>
  <si>
    <t>ED-49848</t>
  </si>
  <si>
    <t>ED-49849</t>
  </si>
  <si>
    <t>ED-50026</t>
  </si>
  <si>
    <t>ED-50018</t>
  </si>
  <si>
    <t>ED-50019</t>
  </si>
  <si>
    <t>ED-50020</t>
  </si>
  <si>
    <t>ED-50021</t>
  </si>
  <si>
    <t>ED-50022</t>
  </si>
  <si>
    <t>ED-50023</t>
  </si>
  <si>
    <t>ED-50024</t>
  </si>
  <si>
    <t>ED-50025</t>
  </si>
  <si>
    <t>ED-50080</t>
  </si>
  <si>
    <t>ED-50082</t>
  </si>
  <si>
    <t>ED-50081</t>
  </si>
  <si>
    <t>ED-50078</t>
  </si>
  <si>
    <t>ED-50083</t>
  </si>
  <si>
    <t>ED-50084</t>
  </si>
  <si>
    <t>ED-50085</t>
  </si>
  <si>
    <t>ED-50079</t>
  </si>
  <si>
    <t>ED-50086</t>
  </si>
  <si>
    <t>ED-50061</t>
  </si>
  <si>
    <t>ED-50055</t>
  </si>
  <si>
    <t>ED-50056</t>
  </si>
  <si>
    <t>ED-50057</t>
  </si>
  <si>
    <t>ED-50058</t>
  </si>
  <si>
    <t>ED-50059</t>
  </si>
  <si>
    <t>ED-50060</t>
  </si>
  <si>
    <t>ED-50069</t>
  </si>
  <si>
    <t>ED-50062</t>
  </si>
  <si>
    <t>ED-50063</t>
  </si>
  <si>
    <t>ED-50064</t>
  </si>
  <si>
    <t>ED-50065</t>
  </si>
  <si>
    <t>ED-50066</t>
  </si>
  <si>
    <t>ED-50067</t>
  </si>
  <si>
    <t>ED-50068</t>
  </si>
  <si>
    <t>ED-50077</t>
  </si>
  <si>
    <t>ED-50070</t>
  </si>
  <si>
    <t>ED-50071</t>
  </si>
  <si>
    <t>ED-50072</t>
  </si>
  <si>
    <t>ED-50073</t>
  </si>
  <si>
    <t>ED-50074</t>
  </si>
  <si>
    <t>ED-50075</t>
  </si>
  <si>
    <t>ED-50076</t>
  </si>
  <si>
    <t>ED-50121</t>
  </si>
  <si>
    <t>ED-50122</t>
  </si>
  <si>
    <t>ED-50123</t>
  </si>
  <si>
    <t>ED-50124</t>
  </si>
  <si>
    <t>ED-50120</t>
  </si>
  <si>
    <t>ED-50112</t>
  </si>
  <si>
    <t>ED-50113</t>
  </si>
  <si>
    <t>ED-50114</t>
  </si>
  <si>
    <t>ED-50115</t>
  </si>
  <si>
    <t>ED-50116</t>
  </si>
  <si>
    <t>ED-50117</t>
  </si>
  <si>
    <t>ED-50118</t>
  </si>
  <si>
    <t>ED-50119</t>
  </si>
  <si>
    <t>ED-50095</t>
  </si>
  <si>
    <t>ED-50087</t>
  </si>
  <si>
    <t>ED-50088</t>
  </si>
  <si>
    <t>ED-50089</t>
  </si>
  <si>
    <t>ED-50090</t>
  </si>
  <si>
    <t>ED-50091</t>
  </si>
  <si>
    <t>ED-50092</t>
  </si>
  <si>
    <t>ED-50093</t>
  </si>
  <si>
    <t>ED-50094</t>
  </si>
  <si>
    <t>ED-50104</t>
  </si>
  <si>
    <t>ED-50096</t>
  </si>
  <si>
    <t>ED-50097</t>
  </si>
  <si>
    <t>ED-50098</t>
  </si>
  <si>
    <t>ED-50099</t>
  </si>
  <si>
    <t>ED-50100</t>
  </si>
  <si>
    <t>ED-50101</t>
  </si>
  <si>
    <t>ED-50102</t>
  </si>
  <si>
    <t>ED-50103</t>
  </si>
  <si>
    <t>ED-50042</t>
  </si>
  <si>
    <t>ED-50044</t>
  </si>
  <si>
    <t>ED-50043</t>
  </si>
  <si>
    <t>ED-50040</t>
  </si>
  <si>
    <t>ED-50045</t>
  </si>
  <si>
    <t>ED-50046</t>
  </si>
  <si>
    <t>ED-50041</t>
  </si>
  <si>
    <t>ED-49999</t>
  </si>
  <si>
    <t>ED-50000</t>
  </si>
  <si>
    <t>ED-50001</t>
  </si>
  <si>
    <t>ED-50002</t>
  </si>
  <si>
    <t>ED-50003</t>
  </si>
  <si>
    <t>ED-50004</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</si>
  <si>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</si>
  <si>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</si>
  <si>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</si>
  <si>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</si>
  <si>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</si>
  <si>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</si>
  <si>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</si>
  <si>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</si>
  <si>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</si>
  <si>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</si>
  <si>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</si>
  <si>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</si>
  <si>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</si>
  <si>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</si>
  <si>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</si>
  <si>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</si>
  <si>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</si>
  <si>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</si>
  <si>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</si>
  <si>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</si>
  <si>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</si>
  <si>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</si>
  <si>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</si>
  <si>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</si>
  <si>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ED-50338</t>
  </si>
  <si>
    <t>ED-50339</t>
  </si>
  <si>
    <t>ED-50340</t>
  </si>
  <si>
    <t>ED-50341</t>
  </si>
  <si>
    <t>ED-50342</t>
  </si>
  <si>
    <t>ED-50343</t>
  </si>
  <si>
    <t>ED-50344</t>
  </si>
  <si>
    <t>ED-50345</t>
  </si>
  <si>
    <t>ED-50358</t>
  </si>
  <si>
    <t>ED-50350</t>
  </si>
  <si>
    <t>ED-50351</t>
  </si>
  <si>
    <t>ED-50354</t>
  </si>
  <si>
    <t>ED-50352</t>
  </si>
  <si>
    <t>ED-50353</t>
  </si>
  <si>
    <t>ED-50355</t>
  </si>
  <si>
    <t>ED-50356</t>
  </si>
  <si>
    <t>ED-50357</t>
  </si>
  <si>
    <t>ED-49950</t>
  </si>
  <si>
    <t>ED-50006</t>
  </si>
  <si>
    <t>ED-50009</t>
  </si>
  <si>
    <t>ED-50007</t>
  </si>
  <si>
    <t>ED-50010</t>
  </si>
  <si>
    <t>ED-50011</t>
  </si>
  <si>
    <t>ED-50008</t>
  </si>
  <si>
    <t>ED-50014</t>
  </si>
  <si>
    <t>ED-50015</t>
  </si>
  <si>
    <t>ED-50012</t>
  </si>
  <si>
    <t>ED-50013</t>
  </si>
  <si>
    <t>ED-49958</t>
  </si>
  <si>
    <t>ED-49959</t>
  </si>
  <si>
    <t>ED-49957</t>
  </si>
  <si>
    <t>ED-49956</t>
  </si>
  <si>
    <t>ED-49952</t>
  </si>
  <si>
    <t>ED-49954</t>
  </si>
  <si>
    <t>ED-49953</t>
  </si>
  <si>
    <t>ED-49944</t>
  </si>
  <si>
    <t>ED-49942</t>
  </si>
  <si>
    <t>ED-49943</t>
  </si>
  <si>
    <t>ED-49945</t>
  </si>
  <si>
    <t>ED-49946</t>
  </si>
  <si>
    <t>ED-49951</t>
  </si>
  <si>
    <t>ED-49940</t>
  </si>
  <si>
    <t>ED-49939</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</si>
  <si>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</si>
  <si>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</si>
  <si>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</si>
  <si>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</si>
  <si>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</si>
  <si>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</si>
  <si>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</si>
  <si>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</si>
  <si>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</si>
  <si>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</si>
  <si>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</si>
  <si>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</si>
  <si>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</si>
  <si>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</si>
  <si>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</si>
  <si>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</si>
  <si>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</si>
  <si>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</si>
  <si>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</si>
  <si>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</si>
  <si>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</si>
  <si>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</si>
  <si>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</si>
  <si>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</si>
  <si>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</si>
  <si>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</si>
  <si>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</si>
  <si>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</si>
  <si>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</si>
  <si>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</si>
  <si>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</si>
  <si>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</si>
  <si>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</si>
  <si>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</si>
  <si>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</si>
  <si>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</si>
  <si>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</si>
  <si>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</si>
  <si>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</si>
  <si>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</si>
  <si>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</si>
  <si>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</si>
  <si>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</si>
  <si>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</si>
  <si>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</si>
  <si>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</si>
  <si>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</si>
  <si>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</si>
  <si>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</si>
  <si>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</si>
  <si>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</si>
  <si>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</si>
  <si>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</si>
  <si>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</si>
  <si>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</si>
  <si>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</si>
  <si>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</si>
  <si>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</si>
  <si>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</si>
  <si>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</si>
  <si>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</si>
  <si>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</si>
  <si>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</si>
  <si>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ED-49936</t>
  </si>
  <si>
    <t>ED-49937</t>
  </si>
  <si>
    <t>ED-49934</t>
  </si>
  <si>
    <t>ED-29741</t>
  </si>
  <si>
    <t>ED-29762</t>
  </si>
  <si>
    <t>ED-49935</t>
  </si>
  <si>
    <t>ED-29742</t>
  </si>
  <si>
    <t>ED-9941</t>
  </si>
  <si>
    <t>ED-49862</t>
  </si>
  <si>
    <t>ED-49863</t>
  </si>
  <si>
    <t>ED-49864</t>
  </si>
  <si>
    <t>ED-49861</t>
  </si>
  <si>
    <t>ED-49869</t>
  </si>
  <si>
    <t>ED-34629</t>
  </si>
  <si>
    <t>ED-49865</t>
  </si>
  <si>
    <t>ED-49866</t>
  </si>
  <si>
    <t>ED-49867</t>
  </si>
  <si>
    <t>ED-49868</t>
  </si>
  <si>
    <t>ED-50302</t>
  </si>
  <si>
    <t>ED-50305</t>
  </si>
  <si>
    <t>ED-50307</t>
  </si>
  <si>
    <t>ED-50306</t>
  </si>
  <si>
    <t>ED-50303</t>
  </si>
  <si>
    <t>ED-50308</t>
  </si>
  <si>
    <t>ED-50304</t>
  </si>
  <si>
    <t>ED-48152</t>
  </si>
  <si>
    <t>ED-48151</t>
  </si>
  <si>
    <t>ED-32207</t>
  </si>
  <si>
    <t>ED-48146</t>
  </si>
  <si>
    <t>ED-48147</t>
  </si>
  <si>
    <t>ED-48148</t>
  </si>
  <si>
    <t>ED-48149</t>
  </si>
  <si>
    <t>ED-48552</t>
  </si>
  <si>
    <t>ED-48553</t>
  </si>
  <si>
    <t>ED-48554</t>
  </si>
  <si>
    <t>ED-48555</t>
  </si>
  <si>
    <t>ED-48562</t>
  </si>
  <si>
    <t>ED-14720</t>
  </si>
  <si>
    <t>ED-14740</t>
  </si>
  <si>
    <t>ED-14721</t>
  </si>
  <si>
    <t>ED-14741</t>
  </si>
  <si>
    <t>ED-14725</t>
  </si>
  <si>
    <t>ED-14726</t>
  </si>
  <si>
    <t>ED-14728</t>
  </si>
  <si>
    <t>ED-14746</t>
  </si>
  <si>
    <t>ED-14747</t>
  </si>
  <si>
    <t>ED-14748</t>
  </si>
  <si>
    <t>ED-14718</t>
  </si>
  <si>
    <t>ED-14719</t>
  </si>
  <si>
    <t>ED-14722</t>
  </si>
  <si>
    <t>ED-14737</t>
  </si>
  <si>
    <t>ED-14739</t>
  </si>
  <si>
    <t>ED-14742</t>
  </si>
  <si>
    <t>ED-14581</t>
  </si>
  <si>
    <t>ED-14743</t>
  </si>
  <si>
    <t>ED-14723</t>
  </si>
  <si>
    <t>ED-14744</t>
  </si>
  <si>
    <t>ED-14724</t>
  </si>
  <si>
    <t>ED-14745</t>
  </si>
  <si>
    <t>ED-48669</t>
  </si>
  <si>
    <t>ED-48670</t>
  </si>
  <si>
    <t>ED-48671</t>
  </si>
  <si>
    <t>ED-48667</t>
  </si>
  <si>
    <t>ED-48668</t>
  </si>
  <si>
    <t>ED-48687</t>
  </si>
  <si>
    <t>ED-48675</t>
  </si>
  <si>
    <t>ED-48676</t>
  </si>
  <si>
    <t>ED-48677</t>
  </si>
  <si>
    <t>ED-48678</t>
  </si>
  <si>
    <t>ED-48684</t>
  </si>
  <si>
    <t>ED-48685</t>
  </si>
  <si>
    <t>ED-48686</t>
  </si>
  <si>
    <t>ED-48680</t>
  </si>
  <si>
    <t>ED-48681</t>
  </si>
  <si>
    <t>ED-48682</t>
  </si>
  <si>
    <t>ED-48683</t>
  </si>
  <si>
    <t>ED-48611</t>
  </si>
  <si>
    <t>ED-48612</t>
  </si>
  <si>
    <t>ED-48613</t>
  </si>
  <si>
    <t>ED-48614</t>
  </si>
  <si>
    <t>ED-48615</t>
  </si>
  <si>
    <t>ED-48616</t>
  </si>
  <si>
    <t>ED-48617</t>
  </si>
  <si>
    <t>ED-48618</t>
  </si>
  <si>
    <t>ED-48619</t>
  </si>
  <si>
    <t>ED-48620</t>
  </si>
  <si>
    <t>ED-48621</t>
  </si>
  <si>
    <t>ED-48622</t>
  </si>
  <si>
    <t>ED-48623</t>
  </si>
  <si>
    <t>ED-48624</t>
  </si>
  <si>
    <t>ED-48625</t>
  </si>
  <si>
    <t>ED-48626</t>
  </si>
  <si>
    <t>ED-48627</t>
  </si>
  <si>
    <t>ED-48628</t>
  </si>
  <si>
    <t>ED-48629</t>
  </si>
  <si>
    <t>ED-48544</t>
  </si>
  <si>
    <t>ED-48545</t>
  </si>
  <si>
    <t>ED-48546</t>
  </si>
  <si>
    <t>ED-48547</t>
  </si>
  <si>
    <t>ED-48548</t>
  </si>
  <si>
    <t>ED-48539</t>
  </si>
  <si>
    <t>ED-48540</t>
  </si>
  <si>
    <t>ED-48541</t>
  </si>
  <si>
    <t>ED-48542</t>
  </si>
  <si>
    <t>ED-48543</t>
  </si>
  <si>
    <t>ED-48568</t>
  </si>
  <si>
    <t>ED-48569</t>
  </si>
  <si>
    <t>ED-48636</t>
  </si>
  <si>
    <t>ED-48637</t>
  </si>
  <si>
    <t>ED-48638</t>
  </si>
  <si>
    <t>ED-48639</t>
  </si>
  <si>
    <t>ED-48640</t>
  </si>
  <si>
    <t>ED-48630</t>
  </si>
  <si>
    <t>ED-48631</t>
  </si>
  <si>
    <t>ED-48632</t>
  </si>
  <si>
    <t>ED-48634</t>
  </si>
  <si>
    <t>ED-48635</t>
  </si>
  <si>
    <t>ED-48646</t>
  </si>
  <si>
    <t>ED-48647</t>
  </si>
  <si>
    <t>ED-48648</t>
  </si>
  <si>
    <t>ED-48649</t>
  </si>
  <si>
    <t>ED-48650</t>
  </si>
  <si>
    <t>ED-48641</t>
  </si>
  <si>
    <t>ED-48642</t>
  </si>
  <si>
    <t>ED-48643</t>
  </si>
  <si>
    <t>ED-48644</t>
  </si>
  <si>
    <t>ED-48645</t>
  </si>
  <si>
    <t>ED-48656</t>
  </si>
  <si>
    <t>ED-48657</t>
  </si>
  <si>
    <t>ED-48658</t>
  </si>
  <si>
    <t>ED-48659</t>
  </si>
  <si>
    <t>ED-48660</t>
  </si>
  <si>
    <t>ED-48651</t>
  </si>
  <si>
    <t>ED-48652</t>
  </si>
  <si>
    <t>ED-48653</t>
  </si>
  <si>
    <t>ED-48654</t>
  </si>
  <si>
    <t>ED-48655</t>
  </si>
  <si>
    <t>ED-48666</t>
  </si>
  <si>
    <t>ED-48551</t>
  </si>
  <si>
    <t>ED-48549</t>
  </si>
  <si>
    <t>ED-48550</t>
  </si>
  <si>
    <t>ED-48572</t>
  </si>
  <si>
    <t>ED-48573</t>
  </si>
  <si>
    <t>ED-48574</t>
  </si>
  <si>
    <t>ED-48575</t>
  </si>
  <si>
    <t>ED-48576</t>
  </si>
  <si>
    <t>ED-48578</t>
  </si>
  <si>
    <t>ED-48579</t>
  </si>
  <si>
    <t>ED-48582</t>
  </si>
  <si>
    <t>ED-48583</t>
  </si>
  <si>
    <t>ED-48584</t>
  </si>
  <si>
    <t>ED-48585</t>
  </si>
  <si>
    <t>ED-48571</t>
  </si>
  <si>
    <t>ED-48577</t>
  </si>
  <si>
    <t>ED-48587</t>
  </si>
  <si>
    <t>ED-48586</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</si>
  <si>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</si>
  <si>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</si>
  <si>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</si>
  <si>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</si>
  <si>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</si>
  <si>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</si>
  <si>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</si>
  <si>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</si>
  <si>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</si>
  <si>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</si>
  <si>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</si>
  <si>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</si>
  <si>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</si>
  <si>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</si>
  <si>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</si>
  <si>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</si>
  <si>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</si>
  <si>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</si>
  <si>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</si>
  <si>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</si>
  <si>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ED-48697</t>
  </si>
  <si>
    <t>ED-48691</t>
  </si>
  <si>
    <t>ED-48692</t>
  </si>
  <si>
    <t>ED-48693</t>
  </si>
  <si>
    <t>ED-48694</t>
  </si>
  <si>
    <t>ED-48695</t>
  </si>
  <si>
    <t>ED-48696</t>
  </si>
  <si>
    <t>ED-14762</t>
  </si>
  <si>
    <t>ED-14763</t>
  </si>
  <si>
    <t>ED-14764</t>
  </si>
  <si>
    <t>ED-50186</t>
  </si>
  <si>
    <t>ED-50198</t>
  </si>
  <si>
    <t>ED-50185</t>
  </si>
  <si>
    <t>ED-50187</t>
  </si>
  <si>
    <t>ED-22698</t>
  </si>
  <si>
    <t>ED-50177</t>
  </si>
  <si>
    <t>ED-22701</t>
  </si>
  <si>
    <t>ED-22714</t>
  </si>
  <si>
    <t>ED-50181</t>
  </si>
  <si>
    <t>ED-50182</t>
  </si>
  <si>
    <t>ED-50194</t>
  </si>
  <si>
    <t>ED-50188</t>
  </si>
  <si>
    <t>ED-50189</t>
  </si>
  <si>
    <t>ED-50190</t>
  </si>
  <si>
    <t>ED-50191</t>
  </si>
  <si>
    <t>ED-50193</t>
  </si>
  <si>
    <t>ED-50192</t>
  </si>
  <si>
    <t>ED-50195</t>
  </si>
  <si>
    <t>ED-50197</t>
  </si>
  <si>
    <t>ED-22707</t>
  </si>
  <si>
    <t>ED-50208</t>
  </si>
  <si>
    <t>ED-50210</t>
  </si>
  <si>
    <t>ED-50209</t>
  </si>
  <si>
    <t>ED-50211</t>
  </si>
  <si>
    <t>ED-26993</t>
  </si>
  <si>
    <t>ED-26989</t>
  </si>
  <si>
    <t>ED-29386</t>
  </si>
  <si>
    <t>ED-50206</t>
  </si>
  <si>
    <t>ED-29387</t>
  </si>
  <si>
    <t>ED-29388</t>
  </si>
  <si>
    <t>ED-29393</t>
  </si>
  <si>
    <t>ED-29394</t>
  </si>
  <si>
    <t>ED-29395</t>
  </si>
  <si>
    <t>ED-29396</t>
  </si>
  <si>
    <t>ED-29397</t>
  </si>
  <si>
    <t>ED-29398</t>
  </si>
  <si>
    <t>ED-29399</t>
  </si>
  <si>
    <t>ED-29389</t>
  </si>
  <si>
    <t>ED-29390</t>
  </si>
  <si>
    <t>ED-50199</t>
  </si>
  <si>
    <t>ED-29391</t>
  </si>
  <si>
    <t>ED-50200</t>
  </si>
  <si>
    <t>ED-29392</t>
  </si>
  <si>
    <t>ED-32246</t>
  </si>
  <si>
    <t>ED-32247</t>
  </si>
  <si>
    <t>ED-32248</t>
  </si>
  <si>
    <t>ED-32249</t>
  </si>
  <si>
    <t>ED-32250</t>
  </si>
  <si>
    <t>ED-50207</t>
  </si>
  <si>
    <t>ED-50202</t>
  </si>
  <si>
    <t>ED-50204</t>
  </si>
  <si>
    <t>ED-29406</t>
  </si>
  <si>
    <t>ED-50205</t>
  </si>
  <si>
    <t>ED-29407</t>
  </si>
  <si>
    <t>ED-29408</t>
  </si>
  <si>
    <t>ED-29409</t>
  </si>
  <si>
    <t>ED-29410</t>
  </si>
  <si>
    <t>ED-29411</t>
  </si>
  <si>
    <t>ED-29412</t>
  </si>
  <si>
    <t>ED-29413</t>
  </si>
  <si>
    <t>ED-50201</t>
  </si>
  <si>
    <t>ED-29414</t>
  </si>
  <si>
    <t>ED-29415</t>
  </si>
  <si>
    <t>ED-29400</t>
  </si>
  <si>
    <t>ED-29401</t>
  </si>
  <si>
    <t>ED-29402</t>
  </si>
  <si>
    <t>ED-29403</t>
  </si>
  <si>
    <t>ED-29404</t>
  </si>
  <si>
    <t>ED-29405</t>
  </si>
  <si>
    <t>ED-50203</t>
  </si>
  <si>
    <t>ED-50180</t>
  </si>
  <si>
    <t>ED-50218</t>
  </si>
  <si>
    <t>ED-50215</t>
  </si>
  <si>
    <t>ED-50212</t>
  </si>
  <si>
    <t>ED-50213</t>
  </si>
  <si>
    <t>ED-50214</t>
  </si>
  <si>
    <t>ED-49832</t>
  </si>
  <si>
    <t>ED-49833</t>
  </si>
  <si>
    <t>ED-49831</t>
  </si>
  <si>
    <t>ED-49827</t>
  </si>
  <si>
    <t>ED-49826</t>
  </si>
  <si>
    <t>ED-49841</t>
  </si>
  <si>
    <t>ED-49842</t>
  </si>
  <si>
    <t>ED-48276</t>
  </si>
  <si>
    <t>ED-48278</t>
  </si>
  <si>
    <t>ED-48277</t>
  </si>
  <si>
    <t>ED-48274</t>
  </si>
  <si>
    <t>ED-48279</t>
  </si>
  <si>
    <t>ED-48280</t>
  </si>
  <si>
    <t>ED-48275</t>
  </si>
  <si>
    <t>ED-48283</t>
  </si>
  <si>
    <t>ED-48285</t>
  </si>
  <si>
    <t>ED-48284</t>
  </si>
  <si>
    <t>ED-48281</t>
  </si>
  <si>
    <t>ED-48286</t>
  </si>
  <si>
    <t>ED-48287</t>
  </si>
  <si>
    <t>ED-48282</t>
  </si>
  <si>
    <t>ED-48262</t>
  </si>
  <si>
    <t>ED-48261</t>
  </si>
  <si>
    <t>ED-48253</t>
  </si>
  <si>
    <t>ED-48252</t>
  </si>
  <si>
    <t>ED-49817</t>
  </si>
  <si>
    <t>ED-15716</t>
  </si>
  <si>
    <t>ED-49818</t>
  </si>
  <si>
    <t>ED-49819</t>
  </si>
  <si>
    <t>ED-48256</t>
  </si>
  <si>
    <t>ED-48258</t>
  </si>
  <si>
    <t>ED-48257</t>
  </si>
  <si>
    <t>ED-48254</t>
  </si>
  <si>
    <t>ED-48259</t>
  </si>
  <si>
    <t>ED-48255</t>
  </si>
  <si>
    <t>ED-49821</t>
  </si>
  <si>
    <t>ED-49822</t>
  </si>
  <si>
    <t>ED-49823</t>
  </si>
  <si>
    <t>ED-49824</t>
  </si>
  <si>
    <t>ED-49830</t>
  </si>
  <si>
    <t>ED-51151</t>
  </si>
  <si>
    <t>ED-51152</t>
  </si>
  <si>
    <t>ED-51150</t>
  </si>
  <si>
    <t>ED-29734</t>
  </si>
  <si>
    <t>ED-51155</t>
  </si>
  <si>
    <t>ED-51156</t>
  </si>
  <si>
    <t>ED-51157</t>
  </si>
  <si>
    <t>ED-51153</t>
  </si>
  <si>
    <t>ED-29731</t>
  </si>
  <si>
    <t>ED-51160</t>
  </si>
  <si>
    <t>ED-51158</t>
  </si>
  <si>
    <t>ED-51159</t>
  </si>
  <si>
    <t>ED-50634</t>
  </si>
  <si>
    <t>ED-50635</t>
  </si>
  <si>
    <t>ED-50642</t>
  </si>
  <si>
    <t>ED-50643</t>
  </si>
  <si>
    <t>ED-50644</t>
  </si>
  <si>
    <t>ED-50637</t>
  </si>
  <si>
    <t>ED-50636</t>
  </si>
  <si>
    <t>ED-50639</t>
  </si>
  <si>
    <t>ED-50640</t>
  </si>
  <si>
    <t>ED-50633</t>
  </si>
  <si>
    <t>ED-50223</t>
  </si>
  <si>
    <t>ED-50225</t>
  </si>
  <si>
    <t>ED-50224</t>
  </si>
  <si>
    <t>ED-50221</t>
  </si>
  <si>
    <t>ED-50222</t>
  </si>
  <si>
    <t>ED-50227</t>
  </si>
  <si>
    <t>ED-50228</t>
  </si>
  <si>
    <t>ED-17905</t>
  </si>
  <si>
    <t>ED-50232</t>
  </si>
  <si>
    <t>ED-17903</t>
  </si>
  <si>
    <t>ED-17906</t>
  </si>
  <si>
    <t>ED-17902</t>
  </si>
  <si>
    <t>ED-50229</t>
  </si>
  <si>
    <t>ED-50230</t>
  </si>
  <si>
    <t>ED-50231</t>
  </si>
  <si>
    <t>ED-50226</t>
  </si>
  <si>
    <t>ED-18181</t>
  </si>
  <si>
    <t>ED-50435</t>
  </si>
  <si>
    <t>ED-50437</t>
  </si>
  <si>
    <t>ED-50436</t>
  </si>
  <si>
    <t>ED-50433</t>
  </si>
  <si>
    <t>ED-50434</t>
  </si>
  <si>
    <t>ED-50432</t>
  </si>
  <si>
    <t>ED-50446</t>
  </si>
  <si>
    <t>ED-50447</t>
  </si>
  <si>
    <t>ED-50441</t>
  </si>
  <si>
    <t>ED-25275</t>
  </si>
  <si>
    <t>ED-25277</t>
  </si>
  <si>
    <t>ED-25245</t>
  </si>
  <si>
    <t>ED-25264</t>
  </si>
  <si>
    <t>ED-50439</t>
  </si>
  <si>
    <t>ED-25244</t>
  </si>
  <si>
    <t>ED-50442</t>
  </si>
  <si>
    <t>ED-25470</t>
  </si>
  <si>
    <t>ED-25280</t>
  </si>
  <si>
    <t>ED-25497</t>
  </si>
  <si>
    <t>ED-25269</t>
  </si>
  <si>
    <t>ED-25273</t>
  </si>
  <si>
    <t>ED-50440</t>
  </si>
  <si>
    <t>ED-25489</t>
  </si>
  <si>
    <t>ED-25268</t>
  </si>
  <si>
    <t>ED-25493</t>
  </si>
  <si>
    <t>ED-50438</t>
  </si>
  <si>
    <t>ED-25441</t>
  </si>
  <si>
    <t>ED-25551</t>
  </si>
  <si>
    <t>ED-25553</t>
  </si>
  <si>
    <t>ED-25549</t>
  </si>
  <si>
    <t>ED-25552</t>
  </si>
  <si>
    <t>ED-50449</t>
  </si>
  <si>
    <t>ED-25243</t>
  </si>
  <si>
    <t>ED-50448</t>
  </si>
  <si>
    <t>ED-31449</t>
  </si>
  <si>
    <t>ED-50431</t>
  </si>
  <si>
    <t>ED-31453</t>
  </si>
  <si>
    <t>ED-50704</t>
  </si>
  <si>
    <t>ED-50705</t>
  </si>
  <si>
    <t>ED-50706</t>
  </si>
  <si>
    <t>ED-50707</t>
  </si>
  <si>
    <t>ED-50708</t>
  </si>
  <si>
    <t>ED-50709</t>
  </si>
  <si>
    <t>ED-50710</t>
  </si>
  <si>
    <t>ED-50711</t>
  </si>
  <si>
    <t>ED-50712</t>
  </si>
  <si>
    <t>ED-8005</t>
  </si>
  <si>
    <t>ED-8004</t>
  </si>
  <si>
    <t>ED-8003</t>
  </si>
  <si>
    <t>ED-50234</t>
  </si>
  <si>
    <t>ED-50236</t>
  </si>
  <si>
    <t>ED-50237</t>
  </si>
  <si>
    <t>ED-31468</t>
  </si>
  <si>
    <t>ED-8145</t>
  </si>
  <si>
    <t>ED-50240</t>
  </si>
  <si>
    <t>ED-50241</t>
  </si>
  <si>
    <t>ED-50238</t>
  </si>
  <si>
    <t>ED-50239</t>
  </si>
  <si>
    <t>ED-20754</t>
  </si>
  <si>
    <t>ED-50235</t>
  </si>
  <si>
    <t>ED-49556</t>
  </si>
  <si>
    <t>ED-49557</t>
  </si>
  <si>
    <t>ED-49555</t>
  </si>
  <si>
    <t>ED-49558</t>
  </si>
  <si>
    <t>ED-49561</t>
  </si>
  <si>
    <t>ED-49567</t>
  </si>
  <si>
    <t>ED-49551</t>
  </si>
  <si>
    <t>ED-49552</t>
  </si>
  <si>
    <t>ED-49553</t>
  </si>
  <si>
    <t>ED-49554</t>
  </si>
  <si>
    <t>ED-49562</t>
  </si>
  <si>
    <t>ED-49560</t>
  </si>
  <si>
    <t>ED-49559</t>
  </si>
  <si>
    <t>ED-49566</t>
  </si>
  <si>
    <t>ED-49565</t>
  </si>
  <si>
    <t>ED-49563</t>
  </si>
  <si>
    <t>ED-49564</t>
  </si>
  <si>
    <t>ED-49550</t>
  </si>
  <si>
    <t>ED-49549</t>
  </si>
  <si>
    <t>ED-49568</t>
  </si>
  <si>
    <t>ED-49545</t>
  </si>
  <si>
    <t>ED-49544</t>
  </si>
  <si>
    <t>ED-49546</t>
  </si>
  <si>
    <t>ED-49548</t>
  </si>
  <si>
    <t>ED-49547</t>
  </si>
  <si>
    <t>ED-49543</t>
  </si>
  <si>
    <t>ED-49542</t>
  </si>
  <si>
    <t>ED-29127</t>
  </si>
  <si>
    <t>ED-29128</t>
  </si>
  <si>
    <t>ED-29123</t>
  </si>
  <si>
    <t>ED-29124</t>
  </si>
  <si>
    <t>ED-29125</t>
  </si>
  <si>
    <t>ED-29126</t>
  </si>
  <si>
    <t>ED-29121</t>
  </si>
  <si>
    <t>ED-29122</t>
  </si>
  <si>
    <t>ED-29117</t>
  </si>
  <si>
    <t>ED-29118</t>
  </si>
  <si>
    <t>ED-29119</t>
  </si>
  <si>
    <t>ED-29120</t>
  </si>
  <si>
    <t>ED-31369</t>
  </si>
  <si>
    <t>ED-31389</t>
  </si>
  <si>
    <t>ED-51147</t>
  </si>
  <si>
    <t>ED-51145</t>
  </si>
  <si>
    <t>ED-51144</t>
  </si>
  <si>
    <t>ED-50539</t>
  </si>
  <si>
    <t>ED-51148</t>
  </si>
  <si>
    <t>ED-50399</t>
  </si>
  <si>
    <t>ED-50395</t>
  </si>
  <si>
    <t>ED-50396</t>
  </si>
  <si>
    <t>ED-50397</t>
  </si>
  <si>
    <t>ED-50406</t>
  </si>
  <si>
    <t>ED-50408</t>
  </si>
  <si>
    <t>ED-50407</t>
  </si>
  <si>
    <t>ED-50401</t>
  </si>
  <si>
    <t>ED-50402</t>
  </si>
  <si>
    <t>ED-50403</t>
  </si>
  <si>
    <t>ED-50404</t>
  </si>
  <si>
    <t>ED-50405</t>
  </si>
  <si>
    <t>ED-51141</t>
  </si>
  <si>
    <t>ED-51139</t>
  </si>
  <si>
    <t>ED-51140</t>
  </si>
  <si>
    <t>ED-48664</t>
  </si>
  <si>
    <t>ED-51143</t>
  </si>
  <si>
    <t>ED-51142</t>
  </si>
  <si>
    <t>ED-50540</t>
  </si>
  <si>
    <t>ED-51135</t>
  </si>
  <si>
    <t>ED-50136</t>
  </si>
  <si>
    <t>ED-48384</t>
  </si>
  <si>
    <t>ED-48385</t>
  </si>
  <si>
    <t>ED-48386</t>
  </si>
  <si>
    <t>ED-15449</t>
  </si>
  <si>
    <t>ED-15446</t>
  </si>
  <si>
    <t>ED-15450</t>
  </si>
  <si>
    <t>ED-15447</t>
  </si>
  <si>
    <t>ED-15451</t>
  </si>
  <si>
    <t>ED-15448</t>
  </si>
  <si>
    <t>ED-48355</t>
  </si>
  <si>
    <t>ED-48354</t>
  </si>
  <si>
    <t>ED-48353</t>
  </si>
  <si>
    <t>ED-48359</t>
  </si>
  <si>
    <t>ED-48360</t>
  </si>
  <si>
    <t>ED-49572</t>
  </si>
  <si>
    <t>ED-49574</t>
  </si>
  <si>
    <t>ED-49570</t>
  </si>
  <si>
    <t>ED-49569</t>
  </si>
  <si>
    <t>ED-15342</t>
  </si>
  <si>
    <t>ED-49578</t>
  </si>
  <si>
    <t>ED-49579</t>
  </si>
  <si>
    <t>ED-49575</t>
  </si>
  <si>
    <t>ED-49580</t>
  </si>
  <si>
    <t>ED-49576</t>
  </si>
  <si>
    <t>ED-49577</t>
  </si>
  <si>
    <t>ED-49334</t>
  </si>
  <si>
    <t>ED-50265</t>
  </si>
  <si>
    <t>ED-50263</t>
  </si>
  <si>
    <t>ED-50264</t>
  </si>
  <si>
    <t>ED-50271</t>
  </si>
  <si>
    <t>ED-50272</t>
  </si>
  <si>
    <t>ED-50270</t>
  </si>
  <si>
    <t>ED-50269</t>
  </si>
  <si>
    <t>ED-50266</t>
  </si>
  <si>
    <t>ED-50411</t>
  </si>
  <si>
    <t>ED-9837</t>
  </si>
  <si>
    <t>ED-51146</t>
  </si>
  <si>
    <t>ED-24063</t>
  </si>
  <si>
    <t>ED-24062</t>
  </si>
  <si>
    <t>ED-50420</t>
  </si>
  <si>
    <t>ED-50417</t>
  </si>
  <si>
    <t>ED-50418</t>
  </si>
  <si>
    <t>ED-50413</t>
  </si>
  <si>
    <t>ED-50421</t>
  </si>
  <si>
    <t>ED-50416</t>
  </si>
  <si>
    <t>ED-7624</t>
  </si>
  <si>
    <t>ED-7623</t>
  </si>
  <si>
    <t>ED-50412</t>
  </si>
  <si>
    <t>ED-50414</t>
  </si>
  <si>
    <t>ED-50422</t>
  </si>
  <si>
    <t>ED-29090</t>
  </si>
  <si>
    <t>ED-27791</t>
  </si>
  <si>
    <t>ED-50428</t>
  </si>
  <si>
    <t>ED-29091</t>
  </si>
  <si>
    <t>ED-29092</t>
  </si>
  <si>
    <t>ED-51131</t>
  </si>
  <si>
    <t>ED-51132</t>
  </si>
  <si>
    <t>ED-51134</t>
  </si>
  <si>
    <t>ED-51133</t>
  </si>
  <si>
    <t>ED-29230</t>
  </si>
  <si>
    <t>ED-29233</t>
  </si>
  <si>
    <t>ED-29231</t>
  </si>
  <si>
    <t>ED-29234</t>
  </si>
  <si>
    <t>ED-29232</t>
  </si>
  <si>
    <t>ED-29235</t>
  </si>
  <si>
    <t>ED-29229</t>
  </si>
  <si>
    <t>ED-51125</t>
  </si>
  <si>
    <t>ED-51126</t>
  </si>
  <si>
    <t>ED-50400</t>
  </si>
  <si>
    <t>ED-50409</t>
  </si>
  <si>
    <t>ED-50410</t>
  </si>
  <si>
    <t>ED-31446</t>
  </si>
  <si>
    <t>ED-50831</t>
  </si>
  <si>
    <t>ED-50840</t>
  </si>
  <si>
    <t>ED-50950</t>
  </si>
  <si>
    <t>ED-50954</t>
  </si>
  <si>
    <t>ED-50957</t>
  </si>
  <si>
    <t>ED-50955</t>
  </si>
  <si>
    <t>ED-50958</t>
  </si>
  <si>
    <t>ED-50956</t>
  </si>
  <si>
    <t>ED-50959</t>
  </si>
  <si>
    <t>ED-50960</t>
  </si>
  <si>
    <t>ED-50965</t>
  </si>
  <si>
    <t>ED-50896</t>
  </si>
  <si>
    <t>ED-50897</t>
  </si>
  <si>
    <t>ED-50899</t>
  </si>
  <si>
    <t>ED-50898</t>
  </si>
  <si>
    <t>ED-50900</t>
  </si>
  <si>
    <t>ED-50901</t>
  </si>
  <si>
    <t>ED-50902</t>
  </si>
  <si>
    <t>ED-50904</t>
  </si>
  <si>
    <t>ED-50903</t>
  </si>
  <si>
    <t>ED-50913</t>
  </si>
  <si>
    <t>ED-50912</t>
  </si>
  <si>
    <t>ED-50911</t>
  </si>
  <si>
    <t>ED-50882</t>
  </si>
  <si>
    <t>ED-50881</t>
  </si>
  <si>
    <t>ED-50884</t>
  </si>
  <si>
    <t>ED-50883</t>
  </si>
  <si>
    <t>ED-50886</t>
  </si>
  <si>
    <t>ED-50885</t>
  </si>
  <si>
    <t>ED-50887</t>
  </si>
  <si>
    <t>ED-50888</t>
  </si>
  <si>
    <t>ED-50889</t>
  </si>
  <si>
    <t>ED-50891</t>
  </si>
  <si>
    <t>ED-50890</t>
  </si>
  <si>
    <t>ED-50893</t>
  </si>
  <si>
    <t>ED-50892</t>
  </si>
  <si>
    <t>ED-50895</t>
  </si>
  <si>
    <t>ED-50894</t>
  </si>
  <si>
    <t>ED-50878</t>
  </si>
  <si>
    <t>ED-50877</t>
  </si>
  <si>
    <t>ED-50880</t>
  </si>
  <si>
    <t>ED-50879</t>
  </si>
  <si>
    <t>ED-50905</t>
  </si>
  <si>
    <t>ED-50906</t>
  </si>
  <si>
    <t>ED-50917</t>
  </si>
  <si>
    <t>ED-50918</t>
  </si>
  <si>
    <t>ED-50907</t>
  </si>
  <si>
    <t>ED-49597</t>
  </si>
  <si>
    <t>ED-49598</t>
  </si>
  <si>
    <t>ED-49593</t>
  </si>
  <si>
    <t>ED-49594</t>
  </si>
  <si>
    <t>ED-49595</t>
  </si>
  <si>
    <t>ED-49596</t>
  </si>
  <si>
    <t>ED-50979</t>
  </si>
  <si>
    <t>ED-50971</t>
  </si>
  <si>
    <t>ED-50972</t>
  </si>
  <si>
    <t>ED-50974</t>
  </si>
  <si>
    <t>ED-50973</t>
  </si>
  <si>
    <t>ED-50975</t>
  </si>
  <si>
    <t>ED-50976</t>
  </si>
  <si>
    <t>ED-50978</t>
  </si>
  <si>
    <t>ED-50977</t>
  </si>
  <si>
    <t>ED-50908</t>
  </si>
  <si>
    <t>ED-50915</t>
  </si>
  <si>
    <t>ED-50916</t>
  </si>
  <si>
    <t>ED-50909</t>
  </si>
  <si>
    <t>ED-50914</t>
  </si>
  <si>
    <t>ED-50841</t>
  </si>
  <si>
    <t>ED-50835</t>
  </si>
  <si>
    <t>ED-50859</t>
  </si>
  <si>
    <t>ED-50860</t>
  </si>
  <si>
    <t>ED-50851</t>
  </si>
  <si>
    <t>ED-50844</t>
  </si>
  <si>
    <t>ED-50846</t>
  </si>
  <si>
    <t>ED-50852</t>
  </si>
  <si>
    <t>ED-50847</t>
  </si>
  <si>
    <t>ED-50848</t>
  </si>
  <si>
    <t>ED-50849</t>
  </si>
  <si>
    <t>ED-50845</t>
  </si>
  <si>
    <t>ED-50842</t>
  </si>
  <si>
    <t>ED-50843</t>
  </si>
  <si>
    <t>ED-50850</t>
  </si>
  <si>
    <t>ED-50919</t>
  </si>
  <si>
    <t>ED-50854</t>
  </si>
  <si>
    <t>ED-50855</t>
  </si>
  <si>
    <t>ED-50856</t>
  </si>
  <si>
    <t>ED-50857</t>
  </si>
  <si>
    <t>ED-50858</t>
  </si>
  <si>
    <t>ED-50864</t>
  </si>
  <si>
    <t>ED-50838</t>
  </si>
  <si>
    <t>ED-15472</t>
  </si>
  <si>
    <t>ED-50832</t>
  </si>
  <si>
    <t>ED-50837</t>
  </si>
  <si>
    <t>ED-50833</t>
  </si>
  <si>
    <t>ED-50836</t>
  </si>
  <si>
    <t>ED-50863</t>
  </si>
  <si>
    <t>ED-50871</t>
  </si>
  <si>
    <t>ED-50870</t>
  </si>
  <si>
    <t>ED-50872</t>
  </si>
  <si>
    <t>ED-50874</t>
  </si>
  <si>
    <t>ED-50873</t>
  </si>
  <si>
    <t>ED-50875</t>
  </si>
  <si>
    <t>ED-50910</t>
  </si>
  <si>
    <t>ED-50865</t>
  </si>
  <si>
    <t>ED-50866</t>
  </si>
  <si>
    <t>ED-50868</t>
  </si>
  <si>
    <t>ED-50867</t>
  </si>
  <si>
    <t>ED-50869</t>
  </si>
  <si>
    <t>ED-50839</t>
  </si>
  <si>
    <t>ED-50876</t>
  </si>
  <si>
    <t>ED-50787</t>
  </si>
  <si>
    <t>ED-50818</t>
  </si>
  <si>
    <t>ED-50788</t>
  </si>
  <si>
    <t>ED-50809</t>
  </si>
  <si>
    <t>ED-50811</t>
  </si>
  <si>
    <t>ED-32033</t>
  </si>
  <si>
    <t>ED-32020</t>
  </si>
  <si>
    <t>ED-32030</t>
  </si>
  <si>
    <t>ED-32018</t>
  </si>
  <si>
    <t>ED-32016</t>
  </si>
  <si>
    <t>ED-32019</t>
  </si>
  <si>
    <t>ED-32023</t>
  </si>
  <si>
    <t>ED-32017</t>
  </si>
  <si>
    <t>ED-32015</t>
  </si>
  <si>
    <t>ED-32026</t>
  </si>
  <si>
    <t>ED-32032</t>
  </si>
  <si>
    <t>ED-32024</t>
  </si>
  <si>
    <t>ED-32025</t>
  </si>
  <si>
    <t>ED-29255</t>
  </si>
  <si>
    <t>ED-29249</t>
  </si>
  <si>
    <t>ED-50802</t>
  </si>
  <si>
    <t>ED-50803</t>
  </si>
  <si>
    <t>ED-50808</t>
  </si>
  <si>
    <t>ED-50794</t>
  </si>
  <si>
    <t>ED-50796</t>
  </si>
  <si>
    <t>ED-29569</t>
  </si>
  <si>
    <t>ED-29570</t>
  </si>
  <si>
    <t>ED-29571</t>
  </si>
  <si>
    <t>ED-29578</t>
  </si>
  <si>
    <t>ED-29576</t>
  </si>
  <si>
    <t>ED-50804</t>
  </si>
  <si>
    <t>ED-29279</t>
  </si>
  <si>
    <t>ED-27563</t>
  </si>
  <si>
    <t>ED-29273</t>
  </si>
  <si>
    <t>ED-32022</t>
  </si>
  <si>
    <t>ED-32021</t>
  </si>
  <si>
    <t>ED-29275</t>
  </si>
  <si>
    <t>ED-29253</t>
  </si>
  <si>
    <t>ED-32116</t>
  </si>
  <si>
    <t>ED-32115</t>
  </si>
  <si>
    <t>ED-33268</t>
  </si>
  <si>
    <t>ED-33267</t>
  </si>
  <si>
    <t>ED-33270</t>
  </si>
  <si>
    <t>ED-33269</t>
  </si>
  <si>
    <t>ED-33281</t>
  </si>
  <si>
    <t>ED-33280</t>
  </si>
  <si>
    <t>ED-33277</t>
  </si>
  <si>
    <t>ED-33286</t>
  </si>
  <si>
    <t>ED-50817</t>
  </si>
  <si>
    <t>ED-33285</t>
  </si>
  <si>
    <t>ED-50819</t>
  </si>
  <si>
    <t>ED-50820</t>
  </si>
  <si>
    <t>ED-33271</t>
  </si>
  <si>
    <t>ED-50815</t>
  </si>
  <si>
    <t>ED-50824</t>
  </si>
  <si>
    <t>ED-50814</t>
  </si>
  <si>
    <t>ED-50825</t>
  </si>
  <si>
    <t>ED-50813</t>
  </si>
  <si>
    <t>ED-50812</t>
  </si>
  <si>
    <t>ED-48213</t>
  </si>
  <si>
    <t>ED-48214</t>
  </si>
  <si>
    <t>ED-48212</t>
  </si>
  <si>
    <t>ED-48219</t>
  </si>
  <si>
    <t>ED-48220</t>
  </si>
  <si>
    <t>ED-48218</t>
  </si>
  <si>
    <t>ED-48216</t>
  </si>
  <si>
    <t>ED-48217</t>
  </si>
  <si>
    <t>ED-48215</t>
  </si>
  <si>
    <t>ED-8506</t>
  </si>
  <si>
    <t>ED-8505</t>
  </si>
  <si>
    <t>ED-48326</t>
  </si>
  <si>
    <t>ED-48335</t>
  </si>
  <si>
    <t>ED-48301</t>
  </si>
  <si>
    <t>ED-48307</t>
  </si>
  <si>
    <t>ED-48308</t>
  </si>
  <si>
    <t>ED-48302</t>
  </si>
  <si>
    <t>ED-48303</t>
  </si>
  <si>
    <t>ED-48304</t>
  </si>
  <si>
    <t>ED-48305</t>
  </si>
  <si>
    <t>ED-48306</t>
  </si>
  <si>
    <t>ED-48309</t>
  </si>
  <si>
    <t>ED-8494</t>
  </si>
  <si>
    <t>ED-8486</t>
  </si>
  <si>
    <t>ED-8495</t>
  </si>
  <si>
    <t>ED-8487</t>
  </si>
  <si>
    <t>ED-8496</t>
  </si>
  <si>
    <t>ED-48319</t>
  </si>
  <si>
    <t>ED-8497</t>
  </si>
  <si>
    <t>ED-48320</t>
  </si>
  <si>
    <t>ED-8498</t>
  </si>
  <si>
    <t>ED-48321</t>
  </si>
  <si>
    <t>ED-48317</t>
  </si>
  <si>
    <t>ED-48318</t>
  </si>
  <si>
    <t>ED-48311</t>
  </si>
  <si>
    <t>ED-48310</t>
  </si>
  <si>
    <t>ED-8493</t>
  </si>
  <si>
    <t>ED-8485</t>
  </si>
  <si>
    <t>ED-48313</t>
  </si>
  <si>
    <t>ED-48314</t>
  </si>
  <si>
    <t>ED-48315</t>
  </si>
  <si>
    <t>ED-48316</t>
  </si>
  <si>
    <t>ED-48312</t>
  </si>
  <si>
    <t>ED-8562</t>
  </si>
  <si>
    <t>ED-8560</t>
  </si>
  <si>
    <t>ED-8561</t>
  </si>
  <si>
    <t>ED-8569</t>
  </si>
  <si>
    <t>ED-8567</t>
  </si>
  <si>
    <t>ED-8568</t>
  </si>
  <si>
    <t>ED-8565</t>
  </si>
  <si>
    <t>ED-8563</t>
  </si>
  <si>
    <t>ED-8564</t>
  </si>
  <si>
    <t>ED-48323</t>
  </si>
  <si>
    <t>ED-48322</t>
  </si>
  <si>
    <t>ED-8504</t>
  </si>
  <si>
    <t>ED-8503</t>
  </si>
  <si>
    <t>ED-48328</t>
  </si>
  <si>
    <t>ED-48332</t>
  </si>
  <si>
    <t>ED-48329</t>
  </si>
  <si>
    <t>ED-48331</t>
  </si>
  <si>
    <t>ED-48330</t>
  </si>
  <si>
    <t>ED-48333</t>
  </si>
  <si>
    <t>ED-48334</t>
  </si>
  <si>
    <t>ED-48324</t>
  </si>
  <si>
    <t>ED-48336</t>
  </si>
  <si>
    <t>ED-50360</t>
  </si>
  <si>
    <t>ED-50363</t>
  </si>
  <si>
    <t>ED-50361</t>
  </si>
  <si>
    <t>ED-50362</t>
  </si>
  <si>
    <t>ED-50365</t>
  </si>
  <si>
    <t>ED-50364</t>
  </si>
  <si>
    <t>ED-50366</t>
  </si>
  <si>
    <t>ED-52306</t>
  </si>
  <si>
    <t>ED-21774</t>
  </si>
  <si>
    <t>ED-21779</t>
  </si>
  <si>
    <t>ED-50375</t>
  </si>
  <si>
    <t>ED-28562</t>
  </si>
  <si>
    <t>ED-50369</t>
  </si>
  <si>
    <t>ED-50374</t>
  </si>
  <si>
    <t>ED-50370</t>
  </si>
  <si>
    <t>ED-50371</t>
  </si>
  <si>
    <t>ED-50372</t>
  </si>
  <si>
    <t>ED-50373</t>
  </si>
  <si>
    <t>ED-21776</t>
  </si>
  <si>
    <t>ED-21769</t>
  </si>
  <si>
    <t>ED-21770</t>
  </si>
  <si>
    <t>ED-21771</t>
  </si>
  <si>
    <t>ED-21772</t>
  </si>
  <si>
    <t>ED-21773</t>
  </si>
  <si>
    <t>ED-50387</t>
  </si>
  <si>
    <t>ED-50376</t>
  </si>
  <si>
    <t>ED-50377</t>
  </si>
  <si>
    <t>ED-52307</t>
  </si>
  <si>
    <t>ED-50378</t>
  </si>
  <si>
    <t>ED-50379</t>
  </si>
  <si>
    <t>ED-50388</t>
  </si>
  <si>
    <t>ED-21778</t>
  </si>
  <si>
    <t>ED-50380</t>
  </si>
  <si>
    <t>ED-8501</t>
  </si>
  <si>
    <t>ED-50381</t>
  </si>
  <si>
    <t>ED-50382</t>
  </si>
  <si>
    <t>ED-50383</t>
  </si>
  <si>
    <t>ED-50384</t>
  </si>
  <si>
    <t>ED-7607</t>
  </si>
  <si>
    <t>ED-50368</t>
  </si>
  <si>
    <t>ED-7830</t>
  </si>
  <si>
    <t>ED-50367</t>
  </si>
  <si>
    <t>ED-50385</t>
  </si>
  <si>
    <t>ED-21777</t>
  </si>
  <si>
    <t>ED-50386</t>
  </si>
  <si>
    <t>ED-28561</t>
  </si>
  <si>
    <t>ED-9199</t>
  </si>
  <si>
    <t>ED-29739</t>
  </si>
  <si>
    <t>ED-21780</t>
  </si>
  <si>
    <t>RO-00228</t>
  </si>
  <si>
    <t>RO-00217</t>
  </si>
  <si>
    <t>RO-00216</t>
  </si>
  <si>
    <t>RO-00215</t>
  </si>
  <si>
    <t>RO-00214</t>
  </si>
  <si>
    <t>RO-00229</t>
  </si>
  <si>
    <t>RO-00230</t>
  </si>
  <si>
    <t>RO-00204</t>
  </si>
  <si>
    <t>RO-00002</t>
  </si>
  <si>
    <t>RO-00001</t>
  </si>
  <si>
    <t>RO-00205</t>
  </si>
  <si>
    <t>RO-00206</t>
  </si>
  <si>
    <t>RO-01093</t>
  </si>
  <si>
    <t>RO-00003</t>
  </si>
  <si>
    <t>RO-00004</t>
  </si>
  <si>
    <t>RO-00213</t>
  </si>
  <si>
    <t>RO-00046</t>
  </si>
  <si>
    <t>RO-00047</t>
  </si>
  <si>
    <t>RO-00048</t>
  </si>
  <si>
    <t>RO-00049</t>
  </si>
  <si>
    <t>RO-00050</t>
  </si>
  <si>
    <t>RO-00051</t>
  </si>
  <si>
    <t>RO-00052</t>
  </si>
  <si>
    <t>RO-00053</t>
  </si>
  <si>
    <t>RO-00054</t>
  </si>
  <si>
    <t>RO-00055</t>
  </si>
  <si>
    <t>RO-00056</t>
  </si>
  <si>
    <t>RO-00057</t>
  </si>
  <si>
    <t>RO-00058</t>
  </si>
  <si>
    <t>RO-00059</t>
  </si>
  <si>
    <t>RO-00060</t>
  </si>
  <si>
    <t>RO-00061</t>
  </si>
  <si>
    <t>RO-00062</t>
  </si>
  <si>
    <t>RO-00063</t>
  </si>
  <si>
    <t>RO-00064</t>
  </si>
  <si>
    <t>RO-00065</t>
  </si>
  <si>
    <t>RO-00066</t>
  </si>
  <si>
    <t>RO-00067</t>
  </si>
  <si>
    <t>RO-00068</t>
  </si>
  <si>
    <t>RO-00069</t>
  </si>
  <si>
    <t>RO-00070</t>
  </si>
  <si>
    <t>RO-00071</t>
  </si>
  <si>
    <t>RO-00072</t>
  </si>
  <si>
    <t>RO-00073</t>
  </si>
  <si>
    <t>RO-00074</t>
  </si>
  <si>
    <t>RO-00075</t>
  </si>
  <si>
    <t>RO-00076</t>
  </si>
  <si>
    <t>RO-00077</t>
  </si>
  <si>
    <t>RO-00078</t>
  </si>
  <si>
    <t>RO-00079</t>
  </si>
  <si>
    <t>RO-00080</t>
  </si>
  <si>
    <t>RO-00081</t>
  </si>
  <si>
    <t>RO-00082</t>
  </si>
  <si>
    <t>RO-00083</t>
  </si>
  <si>
    <t>RO-00084</t>
  </si>
  <si>
    <t>RO-00086</t>
  </si>
  <si>
    <t>RO-00087</t>
  </si>
  <si>
    <t>RO-00088</t>
  </si>
  <si>
    <t>RO-00089</t>
  </si>
  <si>
    <t>RO-00090</t>
  </si>
  <si>
    <t>RO-00091</t>
  </si>
  <si>
    <t>RO-00092</t>
  </si>
  <si>
    <t>RO-00093</t>
  </si>
  <si>
    <t>RO-00094</t>
  </si>
  <si>
    <t>RO-00095</t>
  </si>
  <si>
    <t>RO-00096</t>
  </si>
  <si>
    <t>RO-00097</t>
  </si>
  <si>
    <t>RO-00098</t>
  </si>
  <si>
    <t>RO-00099</t>
  </si>
  <si>
    <t>RO-00100</t>
  </si>
  <si>
    <t>RO-00101</t>
  </si>
  <si>
    <t>RO-00102</t>
  </si>
  <si>
    <t>RO-00103</t>
  </si>
  <si>
    <t>RO-00104</t>
  </si>
  <si>
    <t>RO-00105</t>
  </si>
  <si>
    <t>RO-00106</t>
  </si>
  <si>
    <t>RO-00107</t>
  </si>
  <si>
    <t>RO-00108</t>
  </si>
  <si>
    <t>RO-00109</t>
  </si>
  <si>
    <t>RO-00110</t>
  </si>
  <si>
    <t>RO-00111</t>
  </si>
  <si>
    <t>RO-00112</t>
  </si>
  <si>
    <t>RO-00113</t>
  </si>
  <si>
    <t>RO-00114</t>
  </si>
  <si>
    <t>RO-00115</t>
  </si>
  <si>
    <t>RO-00116</t>
  </si>
  <si>
    <t>RO-00117</t>
  </si>
  <si>
    <t>RO-00118</t>
  </si>
  <si>
    <t>RO-00119</t>
  </si>
  <si>
    <t>RO-00120</t>
  </si>
  <si>
    <t>RO-00121</t>
  </si>
  <si>
    <t>RO-00122</t>
  </si>
  <si>
    <t>RO-00123</t>
  </si>
  <si>
    <t>RO-00124</t>
  </si>
  <si>
    <t>RO-00125</t>
  </si>
  <si>
    <t>RO-00126</t>
  </si>
  <si>
    <t>RO-00127</t>
  </si>
  <si>
    <t>RO-00128</t>
  </si>
  <si>
    <t>RO-00129</t>
  </si>
  <si>
    <t>RO-00130</t>
  </si>
  <si>
    <t>RO-00131</t>
  </si>
  <si>
    <t>RO-00132</t>
  </si>
  <si>
    <t>RO-00133</t>
  </si>
  <si>
    <t>RO-00134</t>
  </si>
  <si>
    <t>RO-00135</t>
  </si>
  <si>
    <t>RO-00136</t>
  </si>
  <si>
    <t>RO-00137</t>
  </si>
  <si>
    <t>RO-00138</t>
  </si>
  <si>
    <t>RO-00139</t>
  </si>
  <si>
    <t>RO-00140</t>
  </si>
  <si>
    <t>RO-00141</t>
  </si>
  <si>
    <t>RO-00142</t>
  </si>
  <si>
    <t>RO-00143</t>
  </si>
  <si>
    <t>RO-00144</t>
  </si>
  <si>
    <t>RO-00145</t>
  </si>
  <si>
    <t>RO-00146</t>
  </si>
  <si>
    <t>RO-00147</t>
  </si>
  <si>
    <t>RO-00148</t>
  </si>
  <si>
    <t>RO-00149</t>
  </si>
  <si>
    <t>RO-00150</t>
  </si>
  <si>
    <t>RO-00151</t>
  </si>
  <si>
    <t>RO-00152</t>
  </si>
  <si>
    <t>RO-00153</t>
  </si>
  <si>
    <t>RO-00154</t>
  </si>
  <si>
    <t>RO-00155</t>
  </si>
  <si>
    <t>RO-00156</t>
  </si>
  <si>
    <t>RO-00157</t>
  </si>
  <si>
    <t>RO-00158</t>
  </si>
  <si>
    <t>RO-00159</t>
  </si>
  <si>
    <t>RO-00160</t>
  </si>
  <si>
    <t>RO-00161</t>
  </si>
  <si>
    <t>RO-00162</t>
  </si>
  <si>
    <t>RO-00163</t>
  </si>
  <si>
    <t>RO-00164</t>
  </si>
  <si>
    <t>RO-00165</t>
  </si>
  <si>
    <t>RO-00166</t>
  </si>
  <si>
    <t>RO-00167</t>
  </si>
  <si>
    <t>RO-00168</t>
  </si>
  <si>
    <t>RO-00169</t>
  </si>
  <si>
    <t>RO-00170</t>
  </si>
  <si>
    <t>RO-00171</t>
  </si>
  <si>
    <t>RO-00172</t>
  </si>
  <si>
    <t>RO-00173</t>
  </si>
  <si>
    <t>RO-00174</t>
  </si>
  <si>
    <t>RO-00175</t>
  </si>
  <si>
    <t>RO-00176</t>
  </si>
  <si>
    <t>RO-00177</t>
  </si>
  <si>
    <t>RO-00178</t>
  </si>
  <si>
    <t>RO-00179</t>
  </si>
  <si>
    <t>RO-00180</t>
  </si>
  <si>
    <t>RO-00181</t>
  </si>
  <si>
    <t>RO-00182</t>
  </si>
  <si>
    <t>RO-00183</t>
  </si>
  <si>
    <t>RO-00184</t>
  </si>
  <si>
    <t>RO-00185</t>
  </si>
  <si>
    <t>RO-00186</t>
  </si>
  <si>
    <t>RO-00187</t>
  </si>
  <si>
    <t>RO-00188</t>
  </si>
  <si>
    <t>RO-00189</t>
  </si>
  <si>
    <t>RO-00190</t>
  </si>
  <si>
    <t>RO-00191</t>
  </si>
  <si>
    <t>RO-00192</t>
  </si>
  <si>
    <t>RO-00193</t>
  </si>
  <si>
    <t>RO-00194</t>
  </si>
  <si>
    <t>RO-00195</t>
  </si>
  <si>
    <t>RO-00196</t>
  </si>
  <si>
    <t>RO-00197</t>
  </si>
  <si>
    <t>RO-00198</t>
  </si>
  <si>
    <t>RO-00199</t>
  </si>
  <si>
    <t>RO-00200</t>
  </si>
  <si>
    <t>RO-00201</t>
  </si>
  <si>
    <t>RO-00202</t>
  </si>
  <si>
    <t>RO-00005</t>
  </si>
  <si>
    <t>RO-00006</t>
  </si>
  <si>
    <t>RO-00007</t>
  </si>
  <si>
    <t>RO-00008</t>
  </si>
  <si>
    <t>RO-00009</t>
  </si>
  <si>
    <t>RO-00010</t>
  </si>
  <si>
    <t>RO-00011</t>
  </si>
  <si>
    <t>RO-00012</t>
  </si>
  <si>
    <t>RO-00013</t>
  </si>
  <si>
    <t>RO-00014</t>
  </si>
  <si>
    <t>RO-00015</t>
  </si>
  <si>
    <t>RO-00016</t>
  </si>
  <si>
    <t>RO-00017</t>
  </si>
  <si>
    <t>RO-00018</t>
  </si>
  <si>
    <t>RO-00019</t>
  </si>
  <si>
    <t>RO-00020</t>
  </si>
  <si>
    <t>RO-00021</t>
  </si>
  <si>
    <t>RO-00022</t>
  </si>
  <si>
    <t>RO-00023</t>
  </si>
  <si>
    <t>RO-00024</t>
  </si>
  <si>
    <t>RO-00025</t>
  </si>
  <si>
    <t>RO-00026</t>
  </si>
  <si>
    <t>RO-00027</t>
  </si>
  <si>
    <t>RO-00028</t>
  </si>
  <si>
    <t>RO-00029</t>
  </si>
  <si>
    <t>RO-00030</t>
  </si>
  <si>
    <t>RO-00031</t>
  </si>
  <si>
    <t>RO-00032</t>
  </si>
  <si>
    <t>RO-00033</t>
  </si>
  <si>
    <t>RO-00034</t>
  </si>
  <si>
    <t>RO-00035</t>
  </si>
  <si>
    <t>RO-00036</t>
  </si>
  <si>
    <t>RO-00037</t>
  </si>
  <si>
    <t>RO-00038</t>
  </si>
  <si>
    <t>RO-00039</t>
  </si>
  <si>
    <t>RO-00040</t>
  </si>
  <si>
    <t>RO-00041</t>
  </si>
  <si>
    <t>RO-00042</t>
  </si>
  <si>
    <t>RO-00043</t>
  </si>
  <si>
    <t>RO-00044</t>
  </si>
  <si>
    <t>RO-00227</t>
  </si>
  <si>
    <t>RO-00223</t>
  </si>
  <si>
    <t>RO-00224</t>
  </si>
  <si>
    <t>RO-00225</t>
  </si>
  <si>
    <t>RO-00226</t>
  </si>
  <si>
    <t>RO-00222</t>
  </si>
  <si>
    <t>RO-00045</t>
  </si>
  <si>
    <t>RO-00085</t>
  </si>
  <si>
    <t>RO-00212</t>
  </si>
  <si>
    <t>RO-00208</t>
  </si>
  <si>
    <t>RO-00209</t>
  </si>
  <si>
    <t>RO-00210</t>
  </si>
  <si>
    <t>RO-00211</t>
  </si>
  <si>
    <t>RO-00218</t>
  </si>
  <si>
    <t>RO-00219</t>
  </si>
  <si>
    <t>RO-00220</t>
  </si>
  <si>
    <t>RO-00221</t>
  </si>
  <si>
    <t>RO-01092</t>
  </si>
  <si>
    <t>RO-00207</t>
  </si>
  <si>
    <t>RO-01091</t>
  </si>
  <si>
    <t>RO-00233</t>
  </si>
  <si>
    <t>RO-00203</t>
  </si>
  <si>
    <t>RO-00231</t>
  </si>
  <si>
    <t>RO-00232</t>
  </si>
  <si>
    <t>RO-3870</t>
  </si>
  <si>
    <t>RO-3872</t>
  </si>
  <si>
    <t>RO-3871</t>
  </si>
  <si>
    <t>RO-00234</t>
  </si>
  <si>
    <t>CO-33060</t>
  </si>
  <si>
    <t>CO-33061</t>
  </si>
  <si>
    <t>CO-33062</t>
  </si>
  <si>
    <t>CO-33116</t>
  </si>
  <si>
    <t>CO-28409</t>
  </si>
  <si>
    <t>CO-33089</t>
  </si>
  <si>
    <t>CO-33090</t>
  </si>
  <si>
    <t>CO-33091</t>
  </si>
  <si>
    <t>CO-33092</t>
  </si>
  <si>
    <t>CO-33093</t>
  </si>
  <si>
    <t>CO-33095</t>
  </si>
  <si>
    <t>CO-33063</t>
  </si>
  <si>
    <t>CO-33064</t>
  </si>
  <si>
    <t>CO-33065</t>
  </si>
  <si>
    <t>CO-33067</t>
  </si>
  <si>
    <t>CO-33068</t>
  </si>
  <si>
    <t>CO-33069</t>
  </si>
  <si>
    <t>CO-33066</t>
  </si>
  <si>
    <t>CO-33070</t>
  </si>
  <si>
    <t>CO-33071</t>
  </si>
  <si>
    <t>CO-33072</t>
  </si>
  <si>
    <t>CO-33073</t>
  </si>
  <si>
    <t>CO-33107</t>
  </si>
  <si>
    <t>CO-33074</t>
  </si>
  <si>
    <t>CO-33075</t>
  </si>
  <si>
    <t>CO-33076</t>
  </si>
  <si>
    <t>CO-33077</t>
  </si>
  <si>
    <t>CO-33078</t>
  </si>
  <si>
    <t>CO-33079</t>
  </si>
  <si>
    <t>CO-33080</t>
  </si>
  <si>
    <t>CO-33081</t>
  </si>
  <si>
    <t>CO-33082</t>
  </si>
  <si>
    <t>CO-27337</t>
  </si>
  <si>
    <t>CO-27339</t>
  </si>
  <si>
    <t>CO-27342</t>
  </si>
  <si>
    <t>CO-27348</t>
  </si>
  <si>
    <t>CO-27347</t>
  </si>
  <si>
    <t>CO-27344</t>
  </si>
  <si>
    <t>CO-24324</t>
  </si>
  <si>
    <t>CO-27674</t>
  </si>
  <si>
    <t>CO-27675</t>
  </si>
  <si>
    <t>CO-28364</t>
  </si>
  <si>
    <t>CO-28366</t>
  </si>
  <si>
    <t>CO-27676</t>
  </si>
  <si>
    <t>CO-27677</t>
  </si>
  <si>
    <t>CO-27369</t>
  </si>
  <si>
    <t>CO-27361</t>
  </si>
  <si>
    <t>CO-27367</t>
  </si>
  <si>
    <t>CO-27363</t>
  </si>
  <si>
    <t>CO-27397</t>
  </si>
  <si>
    <t>CO-27390</t>
  </si>
  <si>
    <t>CO-27391</t>
  </si>
  <si>
    <t>CO-27392</t>
  </si>
  <si>
    <t>CO-27394</t>
  </si>
  <si>
    <t>CO-27395</t>
  </si>
  <si>
    <t>CO-27396</t>
  </si>
  <si>
    <t>CO-27413</t>
  </si>
  <si>
    <t>CO-27388</t>
  </si>
  <si>
    <t>CO-27382</t>
  </si>
  <si>
    <t>CO-27385</t>
  </si>
  <si>
    <t>CO-27375</t>
  </si>
  <si>
    <t>CO-27378</t>
  </si>
  <si>
    <t>CO-27380</t>
  </si>
  <si>
    <t>CO-27372</t>
  </si>
  <si>
    <t>CO-27405</t>
  </si>
  <si>
    <t>CO-27400</t>
  </si>
  <si>
    <t>CO-27401</t>
  </si>
  <si>
    <t>CO-27402</t>
  </si>
  <si>
    <t>CO-27403</t>
  </si>
  <si>
    <t>CO-27404</t>
  </si>
  <si>
    <t>CO-27399</t>
  </si>
  <si>
    <t>CO-27412</t>
  </si>
  <si>
    <t>CO-27406</t>
  </si>
  <si>
    <t>CO-27407</t>
  </si>
  <si>
    <t>CO-27408</t>
  </si>
  <si>
    <t>CO-27409</t>
  </si>
  <si>
    <t>CO-27410</t>
  </si>
  <si>
    <t>CO-27411</t>
  </si>
  <si>
    <t>CO-27417</t>
  </si>
  <si>
    <t>CO-27414</t>
  </si>
  <si>
    <t>CO-27416</t>
  </si>
  <si>
    <t>CO-27415</t>
  </si>
  <si>
    <t>CO-27418</t>
  </si>
  <si>
    <t>CO-27421</t>
  </si>
  <si>
    <t>CO-27420</t>
  </si>
  <si>
    <t>CO-27419</t>
  </si>
  <si>
    <t>CO-27493</t>
  </si>
  <si>
    <t>CO-27487</t>
  </si>
  <si>
    <t>CO-27488</t>
  </si>
  <si>
    <t>CO-27489</t>
  </si>
  <si>
    <t>CO-27490</t>
  </si>
  <si>
    <t>CO-27491</t>
  </si>
  <si>
    <t>CO-27492</t>
  </si>
  <si>
    <t>CO-27494</t>
  </si>
  <si>
    <t>CO-27486</t>
  </si>
  <si>
    <t>CO-27470</t>
  </si>
  <si>
    <t>CO-27423</t>
  </si>
  <si>
    <t>CO-27482</t>
  </si>
  <si>
    <t>CO-27483</t>
  </si>
  <si>
    <t>CO-27485</t>
  </si>
  <si>
    <t>CO-27471</t>
  </si>
  <si>
    <t>CO-27477</t>
  </si>
  <si>
    <t>CO-27478</t>
  </si>
  <si>
    <t>CO-27429</t>
  </si>
  <si>
    <t>CO-27422</t>
  </si>
  <si>
    <t>CO-27432</t>
  </si>
  <si>
    <t>CO-27426</t>
  </si>
  <si>
    <t>CO-27473</t>
  </si>
  <si>
    <t>CO-27427</t>
  </si>
  <si>
    <t>CO-27428</t>
  </si>
  <si>
    <t>CO-27480</t>
  </si>
  <si>
    <t>CO-27481</t>
  </si>
  <si>
    <t>CO-27475</t>
  </si>
  <si>
    <t>CO-27433</t>
  </si>
  <si>
    <t>CO-27431</t>
  </si>
  <si>
    <t>CO-27479</t>
  </si>
  <si>
    <t>CO-27430</t>
  </si>
  <si>
    <t>CO-27474</t>
  </si>
  <si>
    <t>CO-27476</t>
  </si>
  <si>
    <t>CO-27468</t>
  </si>
  <si>
    <t>CO-27469</t>
  </si>
  <si>
    <t>CO-27434</t>
  </si>
  <si>
    <t>CO-27424</t>
  </si>
  <si>
    <t>CO-27425</t>
  </si>
  <si>
    <t>CO-27472</t>
  </si>
  <si>
    <t>CO-27484</t>
  </si>
  <si>
    <t>CO-27499</t>
  </si>
  <si>
    <t>CO-27498</t>
  </si>
  <si>
    <t>CO-27379</t>
  </si>
  <si>
    <t>CO-27389</t>
  </si>
  <si>
    <t>CO-27387</t>
  </si>
  <si>
    <t>CO-27386</t>
  </si>
  <si>
    <t>CO-27384</t>
  </si>
  <si>
    <t>CO-27383</t>
  </si>
  <si>
    <t>CO-27381</t>
  </si>
  <si>
    <t>CO-27439</t>
  </si>
  <si>
    <t>CO-27454</t>
  </si>
  <si>
    <t>CO-27460</t>
  </si>
  <si>
    <t>CO-27459</t>
  </si>
  <si>
    <t>CO-27458</t>
  </si>
  <si>
    <t>CO-27457</t>
  </si>
  <si>
    <t>CO-27456</t>
  </si>
  <si>
    <t>CO-27455</t>
  </si>
  <si>
    <t>CO-27461</t>
  </si>
  <si>
    <t>CO-27463</t>
  </si>
  <si>
    <t>CO-27462</t>
  </si>
  <si>
    <t>CO-27466</t>
  </si>
  <si>
    <t>CO-27465</t>
  </si>
  <si>
    <t>CO-27464</t>
  </si>
  <si>
    <t>CO-27467</t>
  </si>
  <si>
    <t>CO-27447</t>
  </si>
  <si>
    <t>CO-27452</t>
  </si>
  <si>
    <t>CO-27451</t>
  </si>
  <si>
    <t>CO-27450</t>
  </si>
  <si>
    <t>CO-27449</t>
  </si>
  <si>
    <t>CO-27448</t>
  </si>
  <si>
    <t>CO-27453</t>
  </si>
  <si>
    <t>CO-27440</t>
  </si>
  <si>
    <t>CO-27446</t>
  </si>
  <si>
    <t>CO-27445</t>
  </si>
  <si>
    <t>CO-27444</t>
  </si>
  <si>
    <t>CO-27443</t>
  </si>
  <si>
    <t>CO-27442</t>
  </si>
  <si>
    <t>CO-27441</t>
  </si>
  <si>
    <t>CO-27368</t>
  </si>
  <si>
    <t>CO-27377</t>
  </si>
  <si>
    <t>CO-27376</t>
  </si>
  <si>
    <t>CO-27374</t>
  </si>
  <si>
    <t>CO-27373</t>
  </si>
  <si>
    <t>CO-27371</t>
  </si>
  <si>
    <t>CO-27370</t>
  </si>
  <si>
    <t>CO-27349</t>
  </si>
  <si>
    <t>CO-27365</t>
  </si>
  <si>
    <t>CO-27364</t>
  </si>
  <si>
    <t>CO-27362</t>
  </si>
  <si>
    <t>CO-27359</t>
  </si>
  <si>
    <t>CO-27353</t>
  </si>
  <si>
    <t>CO-27366</t>
  </si>
  <si>
    <t>CO-27336</t>
  </si>
  <si>
    <t>CO-27345</t>
  </si>
  <si>
    <t>CO-27341</t>
  </si>
  <si>
    <t>CO-27340</t>
  </si>
  <si>
    <t>CO-27338</t>
  </si>
  <si>
    <t>CO-27346</t>
  </si>
  <si>
    <t>CO-27343</t>
  </si>
  <si>
    <t>CO-27352</t>
  </si>
  <si>
    <t>CO-27355</t>
  </si>
  <si>
    <t>CO-27356</t>
  </si>
  <si>
    <t>CO-27358</t>
  </si>
  <si>
    <t>CO-28390</t>
  </si>
  <si>
    <t>CO-28389</t>
  </si>
  <si>
    <t>CO-28388</t>
  </si>
  <si>
    <t>MOBILIZAÇÃO E DESMOBILIZAÇÃO DE OBRA</t>
  </si>
  <si>
    <t>OBRAS EM CENTRO URBANO OU REGIÃO LIMÍTROFE</t>
  </si>
  <si>
    <t>MOBILIZAÇÃO E DESMOBILIZAÇÃO DE OBRA EM CENTRO URBANO OU REGIÃO LIMÍTROFE COM VALOR ACIMA DE 3.000.000,01</t>
  </si>
  <si>
    <t>MOBILIZAÇÃO E DESMOBILIZAÇÃO DE OBRA EM CENTRO URBANO OU REGIÃO LIMÍTROFE COM VALOR ATÉ O VALOR DE 1.000.000,00</t>
  </si>
  <si>
    <t>MOBILIZAÇÃO E DESMOBILIZAÇÃO DE OBRA EM CENTRO URBANO OU REGIÃO LIMÍTROFE COM VALOR ENTRE 1.000.000,01 E 3.000.000,00</t>
  </si>
  <si>
    <t>OBRA DISTANTE DE CENTRO URBANO</t>
  </si>
  <si>
    <t>MOBILIZAÇÃO E DESMOBILIZAÇÃO OBRA DISTANTE DE CENTRO URBANO COM ACIMA DE 3.000.000,01</t>
  </si>
  <si>
    <t>MOBILIZAÇÃO E DESMOBILIZAÇÃO OBRA DISTANTE DE CENTRO URBANO COM ENTRE 1.000.000,01 E 3.000.000,00</t>
  </si>
  <si>
    <t>MOBILIZAÇÃO E DESMOBILIZAÇÃO OBRA DISTANTE DE CENTRO URBANO COM VALOR ATÉ O VALOR DE 1.000.000,00</t>
  </si>
  <si>
    <t>SERVIÇOS PRELIMINARES</t>
  </si>
  <si>
    <t>LIMPEZA DO TERRENO</t>
  </si>
  <si>
    <t>CAPINA MANUAL DO TERRENO, EXCLUSIVE RASTELAMENTO E QUEIMA</t>
  </si>
  <si>
    <t>LIMPEZA DE TERRENO, INCLUSIVE CAPINA, RASTELAMENTO COM AFASTAMENTO ATÉ VINTE (20) METROS E QUEIMA CONTROLADA</t>
  </si>
  <si>
    <t>RASTELAMENTO DE ÁREA COM AFASTAMENTO DE ATÉ VINTE (20) METROS, EXCLUSIVE CAPINA OU ROÇADA MANUAL</t>
  </si>
  <si>
    <t>ROÇADA MANUAL DE TERRENO COM ROÇADEIRA COSTAL, EXCLUSIVE RASTELAMENTO E QUEIMA</t>
  </si>
  <si>
    <t>DESMATAMENTO E DESTOCAMENTO</t>
  </si>
  <si>
    <t>DESMATAMENTO, DESTOCAMENTO E LIMPEZA, INCLUSIVE TRANSPORTE ATÉ CINQUENTA (50) METROS</t>
  </si>
  <si>
    <t>SUPRESSÃO DE ÁRVORE</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</si>
  <si>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</si>
  <si>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</si>
  <si>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TELHADO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</si>
  <si>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</si>
  <si>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</si>
  <si>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</si>
  <si>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</si>
  <si>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</si>
  <si>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</si>
  <si>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</si>
  <si>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</si>
  <si>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EM FIBROCIMENTO, TIPO CALHA ESTRUTURAL, COM REAPROVEITAMENTO, INCLUSIVE IÇAMENTO,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</si>
  <si>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</si>
  <si>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E REMOÇÃO DE INSTALAÇÃO</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</si>
  <si>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</si>
  <si>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</si>
  <si>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</si>
  <si>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</si>
  <si>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</si>
  <si>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</si>
  <si>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</si>
  <si>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DEMOLIÇÃO MANUAL DE FORRO DE CHAPA OU PLACA DE GESSO, INCLUSIVE DEMOLIÇÃO DA ESTRUTURA DE SUSTENTAÇÃO, AFASTAMENTO E EMPILHAMENTO, EXCLUSIVE TRANSPORTE E RETIRADA DO MATERIAL DEMOLIDO</t>
  </si>
  <si>
    <t>REMOÇÃO DE FORRO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</si>
  <si>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</si>
  <si>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</si>
  <si>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</si>
  <si>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REMOÇÃO MANUAL ESTRUTURA OU TRAMA DE SUSTENTAÇÃO DE MADEIRA OU METÁLICA PARA FORRO, COM REAPROVEITAMENTO, INCLUSIVE AFASTAMENTO E EMPILHAMENTO, EXCLUSIVE TRANSPORTE E RETIRADA DO MATERIAL REMOVIDO NÃO REAPROVEITÁVEL</t>
  </si>
  <si>
    <t>REMOÇÃO DE ESQUADRIA</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</si>
  <si>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</si>
  <si>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</si>
  <si>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</si>
  <si>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</si>
  <si>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</si>
  <si>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</si>
  <si>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DE IMPERMEABILIZAÇÃO</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</si>
  <si>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</si>
  <si>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</si>
  <si>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</si>
  <si>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</si>
  <si>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</si>
  <si>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</si>
  <si>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</si>
  <si>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</si>
  <si>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</si>
  <si>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</si>
  <si>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</si>
  <si>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</si>
  <si>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</si>
  <si>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</si>
  <si>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</si>
  <si>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</si>
  <si>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</si>
  <si>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</si>
  <si>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</si>
  <si>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</si>
  <si>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</si>
  <si>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</si>
  <si>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DE PADRÃO CONCESSIONÁRIA</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</si>
  <si>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</si>
  <si>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</si>
  <si>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E REMOÇÃO DE PAVIMENTAÇÃO</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</si>
  <si>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</si>
  <si>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</si>
  <si>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</si>
  <si>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</si>
  <si>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</si>
  <si>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</si>
  <si>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</si>
  <si>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</si>
  <si>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</si>
  <si>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</si>
  <si>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</si>
  <si>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</si>
  <si>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</si>
  <si>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</si>
  <si>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</si>
  <si>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</si>
  <si>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</si>
  <si>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E REMOÇÃO DE PISO</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</si>
  <si>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</si>
  <si>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</si>
  <si>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</si>
  <si>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</si>
  <si>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</si>
  <si>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</si>
  <si>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</si>
  <si>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</si>
  <si>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</si>
  <si>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DE CERCA E ALAMBRADO</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</si>
  <si>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</si>
  <si>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</si>
  <si>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</si>
  <si>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DE VIDRO</t>
  </si>
  <si>
    <t>REMOÇÃO MANUAL DE VIDRO EM ESQUADRIAS, COM REAPROVEITAMENTO, INCLUSIVE LIMPEZA DO ENCAIXE, AFASTAMENTO E EMPILHAMENTO, EXCLUSIVE TRANSPORTE E RETIRADA DO MATERIAL REMOVIDO NÃO REAPROVEITÁVEL</t>
  </si>
  <si>
    <t>REMOÇÃO DE ITEM ESCOLAR</t>
  </si>
  <si>
    <t>REMOÇÃO MANUAL DE QUADRO NEGRO, COM REAPROVEITAMENTO, INCLUSIVE AFASTAMENTO E EMPILHAMENTO, EXCLUSIVE TRANSPORTE E RETIRADA DO MATERIAL REMOVIDO NÃO REAPROVEITÁVEL</t>
  </si>
  <si>
    <t>INSTALAÇÕES PROVISÓRIAS</t>
  </si>
  <si>
    <t>PLACA DE OBRA</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</si>
  <si>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</si>
  <si>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</si>
  <si>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</si>
  <si>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</si>
  <si>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</si>
  <si>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LIGAÇÃO DE ÁGUA PROVISÓRIA PARA CANTEIRO,  INCLUSIVE HIDRÔMETRO E CAVALETE PARA MEDIÇÃO DE ÁGUA - ENTRADA PRINCIPAL, EM AÇO GALVANIZADO DN 20MM (1/2") - PADRÃO CONCESSIONÁRIA</t>
  </si>
  <si>
    <t xml:space="preserve">LIGAÇÃO DE ESGOTO PARA BARRACÃO DE OBRA EM CANTEIRO, EXCLUSIVE FOSSA SÉPTICA </t>
  </si>
  <si>
    <t>LIGAÇÃO PROVISÓRIA COM ENTRADA DE ENERGIA AÉREA, PADRÃO CEMIG, CARGA INSTALADA DE 15,1KVA ATÉ 30KVA, TRIFÁSICO, COM SAÍDA SUBTERRÂNEA, INCLUSIVE POSTE, CAIXA PARA MEDIDOR, DISJUNTOR, BARRAMENTO, ATERRAMENTO E ACESSÓRIOS</t>
  </si>
  <si>
    <t>ESCRITÓRIO DE OBRA</t>
  </si>
  <si>
    <t>ÁREA COBERTA EM TELHA FIBROCIMENTO PARA CENTRAL DE CORTE/DOBRA/MONTAGEM EM CANTEIRO DE OBRAS, INCLUSIVE BANCADA E INSTALAÇÕES ELÉTRICAS, EXCLUSIVE VEDAÇÕES LATERAIS</t>
  </si>
  <si>
    <t>BARRACÃO DE OBRA, EM CHAPA DE COMPENSADO RESINADO, INCLUSIVE  INSTALAÇÕES SANITÁRIAS E MOBILIÁRIO - PADRÃO DER-MG</t>
  </si>
  <si>
    <t>BARRACÃO DE OBRA PARA DEPÓSITO E FERRAMENTARIA TIPO-I, ÁREA INTERNA 14,52M2, EM CHAPA DE COMPENSADO RESINADO, INCLUSIVE MOBILIÁRIO (OBRA DE PEQUENO PORTE, EFETIVO ATÉ 30 HOMENS), PADRÃO DER-MG</t>
  </si>
  <si>
    <t>BARRACÃO DE OBRA PARA DEPÓSITO E FERRAMENTARIA TIPO-II, ÁREA INTERNA 25,41M2, EM CHAPA DE COMPENSADO RESINADO, INCLUSIVE MOBILIÁRIO (OBRA DE MÉDIO PORTE, EFETIVO DE 30 A 60 HOMENS), PADRÃO DER-MG</t>
  </si>
  <si>
    <t>BARRACÃO DE OBRA PARA ESCRITÓRIO DA EMPREITEIRA TIPO-I, ÁREA INTERNA 18,15M2, EM CHAPA DE COMPENSADO RESINADO, INCLUSIVE MOBILIÁRIO (OBRA DE PEQUENO A MÉDIO PORTE, EFETIVO ATÉ 60 HOMENS) - PADRÃO DER-MG</t>
  </si>
  <si>
    <t>BARRACÃO DE OBRA PARA ESCRITÓRIO DA EMPREITEIRA TIPO-II, ÁREA INTERNA 21,78M2, EM CHAPA DE COMPENSADO RESINADO, INCLUSIVE MOBILIÁRIO (OBRA DE GRANDE PORTE, EFETIVO ACIMA 60 HOMENS) - PADRÃO DER-MG</t>
  </si>
  <si>
    <t>BARRACÃO DE OBRA PARA ESCRITÓRIO DA FISCALIZAÇÃO TIPO-I, ÁREA INTERNA 18,15M2, EM CHAPA DE COMPENSADO RESINADO, INCLUSIVE MOBILIÁRIO (OBRA DE PEQUENO A MÉDIO PORTE, EFETIVO ATÉ 60 HOMENS) - PADRÃO DER-MG</t>
  </si>
  <si>
    <t>BARRACÃO DE OBRA PARA ESCRITÓRIO DA FISCALIZAÇÃO TIPO-II, ÁREA INTERNA 21,78M2, EM CHAPA DE COMPENSADO RESINADO, INCLUSIVE MOBILIÁRIO (OBRA DE GRANDE PORTE, EFETIVO ACIMA 60 HOMENS) - PADRÃO DER-MG</t>
  </si>
  <si>
    <t>BARRACÃO DE OBRA PARA INSTALAÇÃO SANITÁRIA TIPO-I, ÁREA INTERNA 14,52M2, EM CHAPA DE COMPENSADO RESINADO (OBRA DE PEQUENO PORTE, EFETIVO ATÉ 30 HOMENS), PADRÃO DER-MG</t>
  </si>
  <si>
    <t>BARRACÃO DE OBRA PARA INSTALAÇÃO SANITÁRIA TIPO-II, ÁREA INTERNA 18,15M2, EM CHAPA DE COMPENSADO RESINADO (OBRA DE MÉDIO PORTE, EFETIVO DE 30 A 60 HOMENS), PADRÃO DER-MG</t>
  </si>
  <si>
    <t>BARRACÃO DE OBRA PARA INSTALAÇÃO SANITÁRIA TIPO-III, ÁREA INTERNA 25,41M2, EM CHAPA DE COMPENSADO RESINADO (OBRA DE GRANDE PORTE, EFETIVO ACIMA DE 60 HOMENS), PADRÃO DER-MG</t>
  </si>
  <si>
    <t>BARRACÃO DE OBRA PARA REFEITÓRIO TIPO-I, ÁREA INTERNA 18,15M2, EM CHAPA DE COMPENSADO RESINADO (OBRA DE MÉDIO PORTE, EFETIVO DE 30 A 60 HOMENS), PADRÃO DER-MG</t>
  </si>
  <si>
    <t>BARRACÃO DE OBRA PARA REFEITÓRIO TIPO-II, ÁREA INTERNA 25,41M2, EM CHAPA DE COMPENSADO RESINADO (OBRA DE GRANDE PORTE, EFETIVO ACIMA DE 60 HOMENS), PADRÃO DER-MG</t>
  </si>
  <si>
    <t>BARRACÃO DE OBRA PARA VESTIÁRIO TIPO-I, ÁREA INTERNA 25,41M2, EM CHAPA DE COMPENSADO RESINADO, INCLUSIVE MOBILIÁRIO (OBRA DE PEQUENO PORTE, EFETIVO ATÉ 30 HOMENS), PADRÃO DER-MG</t>
  </si>
  <si>
    <t>BARRACÃO DE OBRA PARA VESTIÁRIO TIPO-II, ÁREA INTERNA 67,76M2, EM CHAPA DE COMPENSADO RESINADO, INCLUSIVE MOBILIÁRIO (OBRA DE MÉDIO PORTE, EFETIVO DE 30 A 60 HOMENS), PADRÃO DER-MG</t>
  </si>
  <si>
    <t>LIGAÇÃO PROVISÓRIA DE ÁGUA E ESGOTO PARA CONTAINER (ESCRITÓRIO DE OBRA)</t>
  </si>
  <si>
    <t>LIGAÇÃO PROVISÓRIA DE ÁGUA E ESGOTO PARA CONTAINER (VESTIÁRIO DE OBRA), EXCLUSIVE CHUVEIRO ELÉTRICO</t>
  </si>
  <si>
    <t>LIGAÇÃO PROVISÓRIA DE ENERGIA ELÉTRICA PARA CONTAINER</t>
  </si>
  <si>
    <t>LIGAÇÕES PROVISÓRIAS PARA CONTAINER TIPO 1 (CORRESPONDENTE AO CÓDIGO ED-16348)</t>
  </si>
  <si>
    <t>LIGAÇÕES PROVISÓRIAS PARA CONTAINER TIPO 2 (CORRESPONDENTE AO CÓDIGO ED-16349)</t>
  </si>
  <si>
    <t>LIGAÇÕES PROVISÓRIAS PARA CONTAINER TIPO 3 (CORRESPONDENTE AO CÓDIGO ED-16350)</t>
  </si>
  <si>
    <t>LIGAÇÕES PROVISÓRIAS PARA CONTAINER TIPO 4 (CORRESPONDENTE AO CÓDIGO ED-16351)</t>
  </si>
  <si>
    <t>LIGAÇÕES PROVISÓRIAS PARA CONTAINER TIPO 5 (CORRESPONDENTE AO CÓDIGO ED-16352)</t>
  </si>
  <si>
    <t>LIGAÇÕES PROVISÓRIAS PARA CONTAINER TIPO 6 (CORRESPONDENTE AO CÓDIGO ED-16353)</t>
  </si>
  <si>
    <t>LIGAÇÕES PROVISÓRIAS PARA CONTAINER TIPO 7 (CORRESPONDENTE AO CÓDIGO ED-16354)</t>
  </si>
  <si>
    <t>LIGAÇÕES PROVISÓRIAS PARA CONTAINER TIPO 8 (CORRESPONDENTE AO CÓDIGO ED-16355)</t>
  </si>
  <si>
    <t>LOCAÇÃO DE BANHEIRO QUÍMICO, DIMENSÃO (110X120X230)CM, LINHA PADRÃO, CONTENDO UMA (1) PIA/HIGIENIZADOR DE MÃOS, INCLUSIVE MANUTENÇÃO E MOBILIZAÇÃO/DESMOBILIZAÇÃO</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</si>
  <si>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</si>
  <si>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</si>
  <si>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</si>
  <si>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</si>
  <si>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</si>
  <si>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</si>
  <si>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</si>
  <si>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</si>
  <si>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MOBILIZAÇÃO E DESMOBILIZAÇÃO DE CONTAINER, INCLUSIVE CARGA, DESCARGA E TRANSPORTE EM CAMINHÃO CARROCERIA COM GUINDAUTO (MUNCK), EXCLUSIVE LOCAÇÃO DO CONTAINER</t>
  </si>
  <si>
    <t>LOCAÇÃO DA OBRA</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</si>
  <si>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</si>
  <si>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</si>
  <si>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</si>
  <si>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</si>
  <si>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TAPUME</t>
  </si>
  <si>
    <t>PORTÃO PARA TAPUME FIXO DE PROTEÇÃO COM FECHAMENTO DE OBRA EM CHAPA DE COMPENSADO, ESP. 12MM, COM MÓDULO NA DIMENSÃO DE (110X220)CM, INCLUSIVE FERRAGENS E PINTURA LÁTEX (PVA) COM DUAS (2) DEMÃOS</t>
  </si>
  <si>
    <t>REMANEJAMENTO DE TAPUME FIXO DE PROTEÇÃO PARA FECHAMENTO DE OBRA, INCLUSIVE ESCAVAÇÃO MANUAL E REATERRO COMPACTADO</t>
  </si>
  <si>
    <t>TAPUME DE PROTEÇÃO PARA TRANSEUNTE EM TELA DE POLIETILENO, COM MÓDULO NA DIMENSÃO DE (150X150)CM, INCLUSIVE PONTALETE COM BASE DE APOIO EM CONCRETO MAGRO, FORNECIMENTO E MOVIMENTAÇÃO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</si>
  <si>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</si>
  <si>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</si>
  <si>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TAPUME FIXO DE PROTEÇÃO PARA FECHAMENTO DE OBRA EM TELHA METÁLICA GALVANIZADA, TIPO TRAPEZOIDAL, ESP. 0,5MM, COM MÓDULO NA DIMENSÃO DE (300X220)CM, COM REAPROVEITAMENTO, EXCLUSIVE PINTURA ESMALTE, INCLUSIVE PONTALETE E FIXAÇÃO</t>
  </si>
  <si>
    <t>TAPUME REMOVÍVEL DE PROTEÇÃO PARA FECHAMENTO DE OBRA EM TELA GALVANIZADA, COM TRAMA LOSANGULAR DE 2"X2", FIO BWG 14, COM MÓDULO NA DIMENSÃO DE (300X220)CM, INCLUSIVE PONTALETE COM BASE DE APOIO EM CONCRETO MAGRO</t>
  </si>
  <si>
    <t>PROTEÇÃO DE TRANSEUNTE</t>
  </si>
  <si>
    <t>CONE PARA SINALIZAÇÃO/ISOLAMENTO DE ÁREAS, ALTURA 75CM, INCLUSIVE FORNECIMENTO E MOVIMENTAÇÃO</t>
  </si>
  <si>
    <t xml:space="preserve">FITA ZEBRADA AMARELA PARA SINALIZAÇÃO ISOLAMENTO DE ÁREA, EXCLUSIVE SUPORTE PARA SUSTENTAÇÃO, INCLUSIVE FIXAÇÃO E FORNECIMENTO
</t>
  </si>
  <si>
    <t xml:space="preserve">PROTEÇÃO PARA TRANSEUNTE OU ISOLAMENTO DE ÁREA COM FITA ZEBRADA AMARELA, INCLUSIVE PONTALETE COM BASE DE APOIO EM CONCRETO MAGRO, ALTURA DE 150CM, FORNECIMENTO E MOVIMENTAÇÃO
</t>
  </si>
  <si>
    <t>ANDAIME</t>
  </si>
  <si>
    <t xml:space="preserve">ANDAIME EM CAVALETE METÁLICO PARA ALVENARIA, COM CHAPA DE COMPENSADO E TÁBUA, COM REAPROVEITAMENTO, INCLUSIVE MONTAGEM/DESMONTAGEM E REMANEJAMENTO
</t>
  </si>
  <si>
    <t>ANDAIME EM CAVALETE METÁLICO PARA FORRO OU SERVIÇO EM ALTURA INTERNO, COM CHAPA DE COMPENSADO E TÁBUA, COM REAPROVEITAMENTO, INCLUSIVE MONTAGEM/DESMONTAGEM E REMANEJAMENTO</t>
  </si>
  <si>
    <t>CONDUTOR/DUTO DE ENTULHO EM POLIETILENO, INCLUSIVE ACESSÓRIOS DE FIXAÇÃO, SUPORTES, MONTAGEM/DESMONTAGEM E REMANEJAMENTO</t>
  </si>
  <si>
    <t>FORNECIMENTO DE ANDAIME METÁLICO PARA FACHADA (LOCAÇÃO), INCLUSIVE PISO METÁLICO E SAPATAS, EXCLUSIVE MONTAGEM E DESMONTAGEM</t>
  </si>
  <si>
    <t>FORNECIMENTO DE ANDAIME METÁLICO TUBULAR TIPO TORRE (LOCAÇÃO), INCLUSIVE RODÍZIOS, EXCLUSIVE MONTAGEM E DESMONTAGEM</t>
  </si>
  <si>
    <t>MONTAGEM E DESMONTAGEM DE ANDAIME METÁLICO PARA FACHADA COM PISO METÁLICO, EXCLUSIVE FORNECIMENTO DO ANDAIME E RODAPÉ/GUARDA-CORPO EM MADEIRA</t>
  </si>
  <si>
    <t>MONTAGEM E DESMONTAGEM DE ANDAIME METÁLICO PARA FACHADA COM PISO METÁLICO, INCLUSIVE RODAPÉ/GUARDA-CORPO EM MADEIRA, EXCLUSIVE FORNECIMENTO DO ANDAIME</t>
  </si>
  <si>
    <t>MONTAGEM E DESMONTAGEM DE ANDAIME METÁLICO TUBULAR TIPO TORRE, EXCLUSIVE FORNECIMENTO DO ANDAIME</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</si>
  <si>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</si>
  <si>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</si>
  <si>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BANDEJA DE PROTEÇÃO/SALVA VIDAS</t>
  </si>
  <si>
    <t>BANDEJA SALVA VIDAS, TIPO PRIMÁRIA, EM SUPORTE METÁLICO COM FORRO EM COMPENSADO RESINADO E TÁBUA, COMPRIMENTO DE 250CM COM COMPLEMENTO DE 80CM, INCLUSIVE ACESSÓRIOS DE FIXAÇÃO E INSTALAÇÃO</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</si>
  <si>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</si>
  <si>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</si>
  <si>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</si>
  <si>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</si>
  <si>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</si>
  <si>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</si>
  <si>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</si>
  <si>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</si>
  <si>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</si>
  <si>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</si>
  <si>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</si>
  <si>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</si>
  <si>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</si>
  <si>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</si>
  <si>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</si>
  <si>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</si>
  <si>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</si>
  <si>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</si>
  <si>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</si>
  <si>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</si>
  <si>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</si>
  <si>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</si>
  <si>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</si>
  <si>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</si>
  <si>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COMPACTAÇÃO DE FUNDO DE VALA</t>
  </si>
  <si>
    <t>APILOAMENTO MANUAL EM FUNDO DE VALA COM SOQUETE, EXCLUSIVE ESCAVAÇÃO</t>
  </si>
  <si>
    <t>APILOAMENTO MECANIZADO EM FUNDO DE VALA COM PLACA VIBRATÓRIA, EXCLUSIVE ESCAVAÇÃO</t>
  </si>
  <si>
    <t>ATERRO E REATERRO</t>
  </si>
  <si>
    <t>COMPACTAÇÃO MANUAL DE ATERRO COM SOQUETE, INCLUSIVE ESPALHAMENTO MANUAL</t>
  </si>
  <si>
    <t>COMPACTAÇÃO MECÂNICA DE ATERRO COM ROLO VIBRATÓRIO A 100% DO PROCTOR INTERMEDIÁRIO, INCLUSIVE ESPALHAMENTO</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</si>
  <si>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</si>
  <si>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</si>
  <si>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</si>
  <si>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</si>
  <si>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</si>
  <si>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</si>
  <si>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ESCORAMENTO DE VALA</t>
  </si>
  <si>
    <t>ESCORAMENTO DE VALA CONTÍNUO, COM PRANCHAS VERTICAIS, LONGARINAS E ESTRONCAS DE MADEIRA, REAPROVEITAMENTO (3X), EXCLUSIVE ESCAVAÇÃO</t>
  </si>
  <si>
    <t>ESCORAMENTO DE VALA DESCONTÍNUO, COM PRANCHAS VERTICAIS, LONGARINAS E ESTRONCAS DE MADEIRA, REAPROVEITAMENTO (3X), EXCLUSIVE ESCAVAÇÃO</t>
  </si>
  <si>
    <t>FUNDAÇÕES</t>
  </si>
  <si>
    <t>FUNDAÇÃO SUPERFICIAL E RASA</t>
  </si>
  <si>
    <t>PERFURAÇÃO MANUAL DE ESTACA TIPO BROCA A TRADO, INCLUSIVE AFASTAMENTO, EXCLUSIVE ARMAÇÃO, CONCRETO ESTRUTURAL, TRANSPORTE E RETIRADA DO MATERIAL ESCAVADO</t>
  </si>
  <si>
    <t>FUNDAÇÃO PROFUNDA</t>
  </si>
  <si>
    <t>CORTE DE ESTACA TRILHO DUPLO, TIPO TR 25/32, EXCLUSIVE FORNECIMENTO DA ESTACA</t>
  </si>
  <si>
    <t>CORTE DE ESTACA TRILHO DUPLO, TIPO TR 37/45/57, EXCLUSIVE FORNECIMENTO DA ESTACA</t>
  </si>
  <si>
    <t>CORTE DE ESTACA TRILHO SIMPLES, TIPO TR 25/32, EXCLUSIVE FORNECIMENTO DA ESTACA</t>
  </si>
  <si>
    <t>CORTE DE ESTACA TRILHO SIMPLES, TIPO TR 37/45/57, EXCLUSIVE FORNECIMENTO DA ESTACA</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</si>
  <si>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</si>
  <si>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</si>
  <si>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</si>
  <si>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</si>
  <si>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</si>
  <si>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</si>
  <si>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</si>
  <si>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</si>
  <si>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</si>
  <si>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</si>
  <si>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</si>
  <si>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</si>
  <si>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</si>
  <si>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</si>
  <si>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</si>
  <si>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</si>
  <si>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</si>
  <si>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</si>
  <si>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EMENDA DE ESTACA TRILHO DUPLO, TIPO TR 25/32, INCLUSIVE SOLDA E REFORÇO, EXCLUSIVE FORNECIMENTO DA ESTACA</t>
  </si>
  <si>
    <t>EMENDA DE ESTACA TRILHO DUPLO, TIPO TR 37/45/57, INCLUSIVE SOLDA E REFORÇO, EXCLUSIVE FORNECIMENTO DA ESTACA</t>
  </si>
  <si>
    <t>EMENDA DE ESTACA TRILHO SIMPLES, TIPO TR 25/32, INCLUSIVE SOLDA E REFORÇO, EXCLUSIVE FORNECIMENTO DA ESTACA</t>
  </si>
  <si>
    <t>EMENDA DE ESTACA TRILHO SIMPLES, TIPO TR 37/45/57, INCLUSIVE SOLDA E REFORÇO, EXCLUSIVE FORNECIMENTO DA ESTACA</t>
  </si>
  <si>
    <t>ENCAMISAMENTO DE TUBULÃO COM TUBO DE CONCRETO (MANILHA), DIÂMETRO 90CM, INCLUSIVE TRANSPORTE E FORNECIMENTO</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</si>
  <si>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</si>
  <si>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</si>
  <si>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</si>
  <si>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</si>
  <si>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</si>
  <si>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</si>
  <si>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</si>
  <si>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</si>
  <si>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</si>
  <si>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</si>
  <si>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</si>
  <si>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</si>
  <si>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</si>
  <si>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</si>
  <si>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MOBILIZAÇÃO E DESMOBILIZAÇÃO DE EQUIPAMENTO PARA ESTACA TIPO CRAVADA (CUSTO FIXO), INCLUSIVE CARGA E DESCARGA, EXCLUSIVE TRANSPORTE EM QUILÔMETRO RODADO (CUSTO VARIÁVEL)</t>
  </si>
  <si>
    <t>MOBILIZAÇÃO E DESMOBILIZAÇÃO DE EQUIPAMENTO PARA ESTACA TIPO CRAVADA (CUSTO VARIÁVEL), EXCLUSIVE CUSTO FIXO DE TRANSPORTE</t>
  </si>
  <si>
    <t>MOBILIZAÇÃO E DESMOBILIZAÇÃO DE EQUIPAMENTO PARA ESTACA TIPO HÉLICE CONTÍNUA  (CUSTO FIXO), INCLUSIVE CARGA E DESGARGA, EXCLUSIVE TRANSPORTE EM QUILÔMETRO RODADO (CUSTO VARIÁVEL)</t>
  </si>
  <si>
    <t>MOBILIZAÇÃO E DESMOBILIZAÇÃO DE EQUIPAMENTO PARA ESTACA TIPO HÉLICE CONTÍNUA (CUSTO VARIÁVEL), EXCLUSIVE CUSTO FIXO DE TRANSPORTE</t>
  </si>
  <si>
    <t>MOBILIZAÇÃO E DESMOBILIZAÇÃO DE EQUIPAMENTO PARA ESTACA TIPO STRAUSS (CUSTO FIXO), INCLUSIVE CARGA E DESCARGA, EXCLUSIVE TRANSPORTE EM QUILÔMETRO RODADO (CUSTO VARIÁVEL)</t>
  </si>
  <si>
    <t>MOBILIZAÇÃO E DESMOBILIZAÇÃO DE EQUIPAMENTO PARA ESTACA TIPO STRAUSS (CUSTO VARIÁVEL), EXCLUSIVE CUSTO FIXO DE TRANSPORTE</t>
  </si>
  <si>
    <t>MOBILIZAÇÃO E DESMOBILIZAÇÃO DE EQUIPAMENTO PARA ESTACA TIPO TRADO ROTATIVO (CUSTO FIXO), INCLUSIVE CARGA E DESCARGA, EXCLUSIVE TRANSPORTE EM QUILÔMETRO RODADO (CUSTO VARIÁVEL)</t>
  </si>
  <si>
    <t>MOBILIZAÇÃO E DESMOBILIZAÇÃO DE EQUIPAMENTO PARA ESTACA TIPO TRADO ROTATIVO (CUSTO VARIÁVEL), EXCLUSIVE CUSTO FIXO DE TRANSPORTE</t>
  </si>
  <si>
    <t>PERFURAÇÃO MECÂNICA DE ESTACA TIPO TRADO ROTATIVO, INCLUSIVE AFASTAMENTO LATERAL, EXCLUSIVE ARMAÇÃO, CONCRETO ESTRUTURAL, TRANSPORTE E RETIRADA DO MATERIAL ESCAVADO</t>
  </si>
  <si>
    <t>FÔRMA E DESFORMA</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</si>
  <si>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</si>
  <si>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</si>
  <si>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</si>
  <si>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CONCRETO USINADO</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</si>
  <si>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</si>
  <si>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</si>
  <si>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CONSUMO MÍNIMO DE CIMENTO DE 400KG/M3,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</si>
  <si>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</si>
  <si>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</si>
  <si>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</si>
  <si>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</si>
  <si>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</si>
  <si>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</si>
  <si>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</si>
  <si>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</si>
  <si>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</si>
  <si>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</si>
  <si>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CONCRETO PREPARADO EM OBRA</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</si>
  <si>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</si>
  <si>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</si>
  <si>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</si>
  <si>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</si>
  <si>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</si>
  <si>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</si>
  <si>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</si>
  <si>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</si>
  <si>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</si>
  <si>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</si>
  <si>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ESTRUTURAS DE CONTENÇÕES</t>
  </si>
  <si>
    <t>CONCRETO CICLÓPICO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</si>
  <si>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</si>
  <si>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</si>
  <si>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</si>
  <si>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BRITA E CONCRETO</t>
  </si>
  <si>
    <t>LASTRO DE AREIA, INCLUSIVE ADENSAMENTO E APILOAMENTO MANUAL</t>
  </si>
  <si>
    <t>LASTRO DE BRITA COM PEDRA BRITADA NÚMERO 2 E 3, INCLUSIVE ADENSAMENTO E APILOAMENTO MANUAL</t>
  </si>
  <si>
    <t xml:space="preserve">LASTRO DE CONCRETO MAGRO, INCLUSIVE TRANSPORTE, LANÇAMENTO E ADENSAMENTO </t>
  </si>
  <si>
    <t>LASTRO DE SEIXO, INCLUSIVE LANÇAMENTO E ESPALHAMENTO MANUAL</t>
  </si>
  <si>
    <t>ENROCAMENTO</t>
  </si>
  <si>
    <t>ENROCAMENTO MANUAL COM PEDRA DE MÃO ARRUMADA, INCLUSIVE FORNECIMENTO, EXCLUSIVE REJUNTAMENTO COM ARGAMASSA</t>
  </si>
  <si>
    <t>ENROCAMENTO MANUAL COM PEDRA DE MÃO JOGADA, INCLUSIVE FORNECIMENTO</t>
  </si>
  <si>
    <t>ESTRUTURA DE CONCRETO</t>
  </si>
  <si>
    <t>ARMAÇÃO EM AÇO</t>
  </si>
  <si>
    <t>ARMADURA DE TELA DE AÇO CA-60, SOLDADA TIPO Q-138, DIÂMETRO Ø4,2MM, TRAMA COM DIMENSÃO (100X100)MM, INCLUSIVE ESPAÇADOR, EXCLUSIVE CONCRETO</t>
  </si>
  <si>
    <t>ARMADURA DE TELA DE AÇO CA-60, SOLDADA TIPO Q-61, DIÂMETRO Ø3,4MM, TRAMA COM DIMENSÃO (150X150)MM, INCLUSIVE ESPAÇADOR, EXCLUSIVE CONCRETO</t>
  </si>
  <si>
    <t>ARMADURA DE TELA DE AÇO CA-60, SOLDADA TIPO Q-75, DIÂMETRO Ø3,8MM, TRAMA COM DIMENSÃO (150X150)MM, INCLUSIVE ESPAÇADOR, EXCLUSIVE CONCRETO</t>
  </si>
  <si>
    <t>ARMADURA DE TELA DE AÇO CA-60, SOLDADA TIPO Q-92, DIÂMETRO Ø4,2MM, TRAMA COM DIMENSÃO (150X150)MM, INCLUSIVE ESPAÇADOR, EXCLUSIVE CONCRETO</t>
  </si>
  <si>
    <t>CORTE, DOBRA E MONTAGEM DE AÇO CA-50, DIÂMETRO 10MM, INCLUSIVE ESPAÇADOR</t>
  </si>
  <si>
    <t>CORTE, DOBRA E MONTAGEM DE AÇO CA-50, DIÂMETRO 12,5MM, INCLUSIVE ESPAÇADOR</t>
  </si>
  <si>
    <t>CORTE, DOBRA E MONTAGEM DE AÇO CA-50, DIÂMETRO 16MM, INCLUSIVE ESPAÇADOR</t>
  </si>
  <si>
    <t>CORTE, DOBRA E MONTAGEM DE AÇO CA-50, DIÂMETRO (16,0MM A 25,0MM), INCLUSIVE ESPAÇADOR</t>
  </si>
  <si>
    <t>CORTE, DOBRA E MONTAGEM DE AÇO CA-50, DIÂMETRO 20MM, INCLUSIVE ESPAÇADOR</t>
  </si>
  <si>
    <t>CORTE, DOBRA E MONTAGEM DE AÇO CA-50, DIÂMETRO 25MM, INCLUSIVE ESPAÇADOR</t>
  </si>
  <si>
    <t>CORTE, DOBRA E MONTAGEM DE AÇO CA-50, DIÂMETRO (6,3MM A 12,5MM), INCLUSIVE ESPAÇADOR</t>
  </si>
  <si>
    <t>CORTE, DOBRA E MONTAGEM DE AÇO CA-50, DIÂMETRO 6,3MM, INCLUSIVE ESPAÇADOR</t>
  </si>
  <si>
    <t>CORTE, DOBRA E MONTAGEM DE AÇO CA-50, DIÂMETRO 8MM, INCLUSIVE ESPAÇADOR</t>
  </si>
  <si>
    <t>CORTE, DOBRA E MONTAGEM DE AÇO CA-50/60, INCLUSIVE ESPAÇADOR</t>
  </si>
  <si>
    <t>CORTE, DOBRA E MONTAGEM DE AÇO CA-60, DIÂMETRO (4,2MM A 5,0MM), INCLUSIVE ESPAÇADOR</t>
  </si>
  <si>
    <t>CORTE, DOBRA E MONTAGEM DE AÇO CA-60, DIÂMETRO 4,2MM, INCLUSIVE ESPAÇADOR</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</si>
  <si>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</si>
  <si>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</si>
  <si>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</si>
  <si>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</si>
  <si>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</si>
  <si>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</si>
  <si>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</si>
  <si>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</si>
  <si>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</si>
  <si>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</si>
  <si>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</si>
  <si>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</si>
  <si>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</si>
  <si>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COM CHAPA DE COMPENSADO PLASTIFICADO, ESP. 12MM, REAPROVEITAMENTO (3X), EXCLUSIVE ESCORAMENTO</t>
  </si>
  <si>
    <t>FÔRMA E DESFORMA PARA LAJE COM CHAPA DE COMPENSADO PLASTIFICADO, ESP. 12MM, REAPROVEITAMENTO (5X), EXCLUSIVE ESCORAMENTO</t>
  </si>
  <si>
    <t>FÔRMA E DESFORMA PARA LAJE COM CHAPA DE COMPENSADO PLASTIFICADO, ESP. 14MM, REAPROVEITAMENTO (5X), EXCLUSIVE ESCORAMENTO</t>
  </si>
  <si>
    <t>FÔRMA E DESFORMA PARA LAJE COM CHAPA DE COMPENSADO RESINADO, ESP. 10MM, REAPROVEITAMENTO (3X), EXCLUSIVE ESCORAMENTO</t>
  </si>
  <si>
    <t>FÔRMA E DESFORMA PARA LAJE COM CHAPA DE COMPENSADO RESINADO, ESP. 12MM, REAPROVEITAMENTO (3X), EXCLUSIVE ESCORAMENTO</t>
  </si>
  <si>
    <t>FÔRMA E DESFORMA PARA LAJE COM CHAPA DE COMPENSADO RESINADO, ESP. 14MM, REAPROVEITAMENTO (3X), EXCLUSIVE ESCORAMENTO</t>
  </si>
  <si>
    <t>FÔRMA E DESFORMA PARA LAJE DE MADEIRA COM TÁBUA E SARRAFO, REAPROVEITAMENTO (3X), EXCLUSIVE ESCORAMENTO</t>
  </si>
  <si>
    <t>FÔRMA E DESFORMA PARA LAJE DE MADEIRA COM TÁBUA E SARRAFO, REAPROVEITAMENTO (5X), EXCLUSIVE ESCORAMENTO</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</si>
  <si>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</si>
  <si>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</si>
  <si>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FÔRMA E DESFORMA PARA PILAR COM CHAPA DE COMPENSADO PLASTIFICADO, ESP. 12MM, REAPROVEITAMENTO (3X), EXCLUSIVE ESCORAMENTO</t>
  </si>
  <si>
    <t>FÔRMA E DESFORMA PARA PILAR COM CHAPA DE COMPENSADO PLASTIFICADO, ESP. 12MM, REAPROVEITAMENTO (5X), EXCLUSIVE ESCORAMENTO</t>
  </si>
  <si>
    <t>FÔRMA E DESFORMA PARA PILAR COM CHAPA DE COMPENSADO PLASTIFICADO, ESP. 14MM, REAPROVEITAMENTO (5X), EXCLUSIVE ESCORAMENTO</t>
  </si>
  <si>
    <t>FÔRMA E DESFORMA PARA PILAR COM CHAPA DE COMPENSADO RESINADO, ESP. 10MM, REAPROVEITAMENTO (3X), EXCLUSIVE ESCORAMENTO</t>
  </si>
  <si>
    <t>FÔRMA E DESFORMA PARA PILAR COM CHAPA DE COMPENSADO RESINADO, ESP. 12MM, REAPROVEITAMENTO (3X), EXCLUSIVE ESCORAMENTO</t>
  </si>
  <si>
    <t>FÔRMA E DESFORMA PARA PILAR COM CHAPA DE COMPENSADO RESINADO, ESP. 14MM, REAPROVEITAMENTO (3X), EXCLUSIVE ESCORAMENTO</t>
  </si>
  <si>
    <t>FÔRMA E DESFORMA PARA PILAR DE MADEIRA COM TÁBUA E SARRAFO, REAPROVEITAMENTO (3X), EXCLUSIVE ESCORAMENTO</t>
  </si>
  <si>
    <t>FÔRMA E DESFORMA PARA PILAR DE MADEIRA COM TÁBUA E SARRAFO, REAPROVEITAMENTO (5X), EXCLUSIVE ESCORAMENTO</t>
  </si>
  <si>
    <t>FÔRMA E DESFORMA PARA VIGA  COM CHAPA DE COMPENSADO PLASTIFICADO, ESP. 14MM, REAPROVEITAMENTO (5X), EXCLUSIVE ESCORAMENTO</t>
  </si>
  <si>
    <t>FÔRMA E DESFORMA PARA VIGA COM CHAPA DE COMPENSADO PLASTIFICADO, ESP. 12MM, REAPROVEITAMENTO (3X), EXCLUSIVE ESCORAMENTO</t>
  </si>
  <si>
    <t>FÔRMA E DESFORMA PARA VIGA COM CHAPA DE COMPENSADO PLASTIFICADO, ESP. 12MM, REAPROVEITAMENTO (5X), EXCLUSIVE ESCORAMENTO</t>
  </si>
  <si>
    <t>FÔRMA E DESFORMA PARA VIGA COM CHAPA DE COMPENSADO RESINADO, ESP. 10MM, REAPROVEITAMENTO (3X), EXCLUSIVE ESCORAMENTO</t>
  </si>
  <si>
    <t>FÔRMA E DESFORMA PARA VIGA COM CHAPA DE COMPENSADO RESINADO, ESP. 12MM, REAPROVEITAMENTO (3X), EXCLUSIVE ESCORAMENTO</t>
  </si>
  <si>
    <t>FÔRMA E DESFORMA PARA VIGA COM CHAPA DE COMPENSADO RESINADO, ESP. 14MM, REAPROVEITAMENTO (3X), EXCLUSIVE ESCORAMENTO</t>
  </si>
  <si>
    <t>FÔRMA E DESFORMA PARA VIGA DE MADEIRA COM TÁBUA E SARRAFO, REAPROVEITAMENTO (3X), EXCLUSIVE ESCORAMENTO</t>
  </si>
  <si>
    <t>FÔRMA E DESFORMA PARA VIGA DE MADEIRA COM TÁBUA E SARRAFO, REAPROVEITAMENTO (5X), EXCLUSIVE ESCORAMENTO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</si>
  <si>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</si>
  <si>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</si>
  <si>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</si>
  <si>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</si>
  <si>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</si>
  <si>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</si>
  <si>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</si>
  <si>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</si>
  <si>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</si>
  <si>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</si>
  <si>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</si>
  <si>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</si>
  <si>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</si>
  <si>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</si>
  <si>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CONCRETO AUTO ADENSÁVEL (CAA)</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</si>
  <si>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</si>
  <si>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</si>
  <si>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</si>
  <si>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</si>
  <si>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</si>
  <si>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</si>
  <si>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</si>
  <si>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</si>
  <si>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</si>
  <si>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</si>
  <si>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</si>
  <si>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</si>
  <si>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</si>
  <si>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</si>
  <si>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</si>
  <si>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</si>
  <si>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ESTRUTURA METÁLICA</t>
  </si>
  <si>
    <t>FORNECIMENTO DE ESTRUTURA METÁLICA EM PERFIL LAMINADO, INCLUSIVE FABRICAÇÃO, TRANSPORTE, MONTAGEM E APLICAÇÃO DE FUNDO PREPARADOR ANTICORROSIVO EM SUPERFÍCIE METÁLICA, UMA (1) DEMÃO</t>
  </si>
  <si>
    <t>FORNECIMENTO DE ESTRUTURA METÁLICA EM PERFIL SOLDADO, INCLUSIVE FABRICAÇÃO, TRANSPORTE, MONTAGEM E APLICAÇÃO DE FUNDO PREPARADOR ANTICORROSIVO EM SUPERFÍCIE METÁLICA, UMA (1) DEMÃO</t>
  </si>
  <si>
    <t>LAJE PRÉ-MOLDADA</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</si>
  <si>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</si>
  <si>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</si>
  <si>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</si>
  <si>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</si>
  <si>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</si>
  <si>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</si>
  <si>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</si>
  <si>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</si>
  <si>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</si>
  <si>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</si>
  <si>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</si>
  <si>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</si>
  <si>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</si>
  <si>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</si>
  <si>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</si>
  <si>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</si>
  <si>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</si>
  <si>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</si>
  <si>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</si>
  <si>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ESCORAMENTO</t>
  </si>
  <si>
    <t>CIMBRAMENTO PARA LAJE PRÉ-MOLDADA COM ESCORAMENTO METÁLICO, TIPO "A", ALTURA DE (200 ATÉ 310)CM, INCLUSIVE DESCARGA, MONTAGEM, DESMONTAGEM E CARGA</t>
  </si>
  <si>
    <t>CIMBRAMENTO PARA LAJE PRÉ-MOLDADA COM ESCORAMENTO METÁLICO, TIPO "B", ALTURA DE (311 ATÉ 450)CM, INCLUSIVE DESCARGA, MONTAGEM, DESMONTAGEM E CARGA</t>
  </si>
  <si>
    <t>ESCORAMENTO METÁLICO PARA LAJE E VIGA EM CONCRETO ARMADO, TIPO "A", ALTURA DE (200 ATÉ 310)CM, INCLUSIVE DESCARGA, MONTAGEM, DESMONTAGEM E CARGA</t>
  </si>
  <si>
    <t>ESCORAMENTO METÁLICO PARA LAJE E VIGA EM CONCRETO ARMADO, TIPO "B", ALTURA DE (311 ATÉ 450)CM, INCLUSIVE DESCARGA, MONTAGEM, DESMONTAGEM E CARGA</t>
  </si>
  <si>
    <t>ESCORAMENTO METÁLICO PARA VIGA EM CONCRETO ARMADO, TIPO "A", ALTURA DE (200 ATÉ 310)CM, EXCLUSIVE DESCARGA, MONTAGEM, DESMONTAGEM E CARGA</t>
  </si>
  <si>
    <t>POLIMENTO E NÍVEL ZERO EM CONCRETO</t>
  </si>
  <si>
    <t>POLIMENTO MECANIZADO DE SUPERFÍCIE EM CONCRETO, INCLUSIVE ACABAMENTO DE CONCRETAGEM EM NIVELAMENTO A LASER (NÍVEL ZERO)</t>
  </si>
  <si>
    <t>GRAUTE</t>
  </si>
  <si>
    <t xml:space="preserve">APLICAÇÃO DE GRAUTE COM ARGAMASSA DE CIMENTO, CAL HIDRATADA, AREIA  E BRITA, TRAÇO (1:0,1:3:2), INCLUSIVE PREPARO MECANIZADO, TRANSPORTE E LANÇAMENTO </t>
  </si>
  <si>
    <t>APLICAÇÃO DE GRAUTE FLUIDO INDUSTRIALIZADO, PARA ANCORAGENS E/OU RECUPERAÇÃO EM PEÇAS ESTRUTURAIS E USO EM GERAL, INCLUSIVE PREPARO EM BETONEIRA E LANÇAMENTO</t>
  </si>
  <si>
    <t>RECUPERAÇÃO E REFORCO DE ESTRUTURA DE CONCRETO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</si>
  <si>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</si>
  <si>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</si>
  <si>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</si>
  <si>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</si>
  <si>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</si>
  <si>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</si>
  <si>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TRATAMENTO EM SUPERFÍCIE DE CONCRETO APARENTE, INCLUSIVE RASPAGEM, ESTUCAGEM E POLIMENTO COM DUAS (2) DEMÃOS DE RESINA ACRÍLICA</t>
  </si>
  <si>
    <t>TRATAMENTO EM SUPERFÍCIE DE CONCRETO APARENTE, INCLUSIVE RASPAGEM, ESTUCAGEM E POLIMENTO COM DUAS (2) DEMÃOS DE VERNIZ ACRÍLICO</t>
  </si>
  <si>
    <t>ALVENARIAS E DIVISÓRIAS</t>
  </si>
  <si>
    <t>ALVENARIA DE TIJOLO LAMINADO</t>
  </si>
  <si>
    <t>ALVENARIA DE VEDAÇÃO COM TIJOLO CERÂMICO LAMINADO, 18 FUROS, ESP. 11CM, COM ACABAMENTO APARENTE, INCLUSIVE ARGAMASSA PARA ASSENTAMENTO</t>
  </si>
  <si>
    <t>ALVENARIA DE VEDAÇÃO COM TIJOLO CERÂMICO LAMINADO, 18 FUROS, ESP. 23,5CM, COM ACABAMENTO APARENTE, INCLUSIVE ARGAMASSA PARA ASSENTAMENTO</t>
  </si>
  <si>
    <t>ALVENARIA DE VEDAÇÃO COM TIJOLO CERÂMICO LAMINADO, 18 FUROS, ESP. 5,5CM, COM ACABAMENTO APARENTE, INCLUSIVE ARGAMASSA PARA ASSENTAMENTO</t>
  </si>
  <si>
    <t>ALVENARIA DE TIJOLO MACIÇO</t>
  </si>
  <si>
    <t>ALVENARIA DE VEDAÇÃO COM TIJOLO MACIÇO REQUEIMADO, ESP. 10CM, COM ACABAMENTO APARENTE, INCLUSIVE ARGAMASSA PARA ASSENTAMENTO</t>
  </si>
  <si>
    <t>ALVENARIA DE VEDAÇÃO COM TIJOLO MACIÇO REQUEIMADO, ESP. 10CM, PARA REVESTIMENTO, INCLUSIVE ARGAMASSA PARA ASSENTAMENTO</t>
  </si>
  <si>
    <t>ALVENARIA DE VEDAÇÃO COM TIJOLO MACIÇO REQUEIMADO, ESP. 20CM, COM ACABAMENTO APARENTE, INCLUSIVE ARGAMASSA PARA ASSENTAMENTO</t>
  </si>
  <si>
    <t>ALVENARIA DE VEDAÇÃO COM TIJOLO MACIÇO REQUEIMADO, ESP. 20CM, PARA REVESTIMENTO, INCLUSIVE ARGAMASSA PARA ASSENTAMENTO</t>
  </si>
  <si>
    <t>ALVENARIA DE VEDAÇÃO COM TIJOLO MACIÇO REQUEIMADO, ESP. 5CM, PARA REVESTIMENTO, INCLUSIVE ARGAMASSA PARA ASSENTAMENTO</t>
  </si>
  <si>
    <t>ALVENARIA DE TIJOLO CERÂMICO</t>
  </si>
  <si>
    <t>ALVENARIA DE VEDAÇÃO COM TIJOLO CERÂMICO FURADO, ESP. 14CM, PARA REVESTIMENTO, INCLUSIVE ARGAMASSA PARA ASSENTAMENTO</t>
  </si>
  <si>
    <t>ALVENARIA DE VEDAÇÃO COM TIJOLO CERÂMICO FURADO, ESP. 19CM, PARA REVESTIMENTO, INCLUSIVE ARGAMASSA PARA ASSENTAMENTO</t>
  </si>
  <si>
    <t>ALVENARIA DE VEDAÇÃO COM TIJOLO CERÂMICO FURADO, ESP. 9CM, PARA REVESTIMENTO, INCLUSIVE ARGAMASSA PARA ASSENTAMENTO</t>
  </si>
  <si>
    <t>ALVENARIA DE BLOCO DE CONCRETO (VEDAÇÃO)</t>
  </si>
  <si>
    <t>ALVENARIA DE VEDAÇÃO COM BLOCO DE CONCRETO, ESP. 14CM, COM ACABAMENTO APARENTE, INCLUSIVE ARGAMASSA PARA ASSENTAMENTO</t>
  </si>
  <si>
    <t>ALVENARIA DE VEDAÇÃO COM BLOCO DE CONCRETO, ESP. 14CM, PARA REVESTIMENTO, INCLUSIVE ARGAMASSA PARA ASSENTAMENTO</t>
  </si>
  <si>
    <t>ALVENARIA DE VEDAÇÃO COM BLOCO DE CONCRETO, ESP. 19CM, COM ACABAMENTO APARENTE, INCLUSIVE ARGAMASSA PARA ASSENTAMENTO</t>
  </si>
  <si>
    <t>ALVENARIA DE VEDAÇÃO COM BLOCO DE CONCRETO, ESP. 19CM, PARA REVESTIMENTO, INCLUSIVE ARGAMASSA PARA ASSENTAMENTO</t>
  </si>
  <si>
    <t>ALVENARIA DE VEDAÇÃO COM BLOCO DE CONCRETO, ESP. 9CM, COM ACABAMENTO APARENTE, INCLUSIVE ARGAMASSA PARA ASSENTAMENTO</t>
  </si>
  <si>
    <t>ALVENARIA DE VEDAÇÃO COM BLOCO DE CONCRETO, ESP. 9CM, PARA REVESTIMENTO, INCLUSIVE ARGAMASSA PARA ASSENTAMENTO</t>
  </si>
  <si>
    <t>ALVENARIA DE BLOCO DE CONCRETO (ESTRUTURAL)</t>
  </si>
  <si>
    <t>ALVENARIA ESTRUTURAL COM BLOCO DE CONCRETO, ESP. 14CM, (FBK 4,5MPA), COM ACABAMENTO APARENTE, INCLUSIVE ARGAMASSA PARA ASSENTAMENTO</t>
  </si>
  <si>
    <t>ALVENARIA ESTRUTURAL COM BLOCO DE CONCRETO, ESP. 14CM, (FBK 4,5MPA), PARA REVESTIMENTO, INCLUSIVE ARGAMASSA PARA ASSENTAMENTO</t>
  </si>
  <si>
    <t>ALVENARIA ESTRUTURAL COM BLOCO DE CONCRETO, ESP. 19CM, (FBK 4,5MPA), COM ACABAMENTO APARENTE, INCLUSIVE ARGAMASSA PARA ASSENTAMENTO</t>
  </si>
  <si>
    <t>ALVENARIA ESTRUTURAL COM BLOCO DE CONCRETO, ESP. 19CM, (FBK 4,5MPA), PARA REVESTIMENTO, INCLUSIVE ARGAMASSA PARA ASSENTAMENTO</t>
  </si>
  <si>
    <t>ALVENARIA ESTRUTURAL COM BLOCO DE CONCRETO, ESP. 9CM, (FBK 4,5MPA), COM ACABAMENTO APARENTE, INCLUSIVE ARGAMASSA PARA ASSENTAMENTO</t>
  </si>
  <si>
    <t>ALVENARIA ESTRUTURAL COM BLOCO DE CONCRETO, ESP. 9CM, (FBK 4,5MPA), PARA REVESTIMENTO, INCLUSIVE ARGAMASSA PARA ASSENTAMENTO</t>
  </si>
  <si>
    <t>CINTA DE AMARRAÇÃO DE ALVENARIA COM BLOCO DE CONCRETO ESTRUTURAL, CANALETA TIPO "J", ESP. 14CM, (FBK 4,5MPA), COM ACABAMENTO APARENTE, INCLUSIVE ARGAMASSA PARA ASSENTAMENTO, EXCLUSIVE GRAUTE E ARMAÇÃO</t>
  </si>
  <si>
    <t>CINTA DE AMARRAÇÃO DE ALVENARIA COM BLOCO DE CONCRETO ESTRUTURAL, CANALETA TIPO "J", ESP. 14CM, (FBK 4,5MPA), PARA REVESTIMENTO, INCLUSIVE ARGAMASSA PARA ASSENTAMENTO, EXCLUSIVE GRAUTE E ARMAÇÃO</t>
  </si>
  <si>
    <t>CINTA DE AMARRAÇÃO DE ALVENARIA COM BLOCO DE CONCRETO ESTRUTURAL, CANALETA TIPO "U", ESP. 14CM, (FBK 4,5MPA), COM ACABAMENTO APARENTE, INCLUSIVE ARGAMASSA PARA ASSENTAMENTO, EXCLUSIVE GRAUTE E ARMAÇÃO</t>
  </si>
  <si>
    <t>CINTA DE AMARRAÇÃO DE ALVENARIA COM BLOCO DE CONCRETO ESTRUTURAL, CANALETA TIPO "U", ESP. 14CM, (FBK 4,5MPA), PARA REVESTIMENTO, INCLUSIVE ARGAMASSA PARA ASSENTAMENTO, EXCLUSIVE GRAUTE E ARMAÇÃO</t>
  </si>
  <si>
    <t>CINTA DE AMARRAÇÃO DE ALVENARIA COM BLOCO DE CONCRETO ESTRUTURAL, CANALETA TIPO "U", ESP. 19CM, (FBK 4,5MPA), COM ACABAMENTO APARENTE, INCLUSIVE ARGAMASSA PARA ASSENTAMENTO, EXCLUSIVE GRAUTE E ARMAÇÃO</t>
  </si>
  <si>
    <t>CINTA DE AMARRAÇÃO DE ALVENARIA COM BLOCO DE CONCRETO ESTRUTURAL, CANALETA TIPO "U", ESP. 19CM, (FBK 4,5MPA), PARA REVESTIMENTO, INCLUSIVE ARGAMASSA PARA ASSENTAMENTO, EXCLUSIVE GRAUTE E ARMAÇÃO</t>
  </si>
  <si>
    <t>CINTA DE AMARRAÇÃO DE ALVENARIA COM BLOCO DE CONCRETO ESTRUTURAL, CANALETA TIPO "U", ESP. 9CM, (FBK 4,5MPA), COM ACABAMENTO APARENTE, INCLUSIVE ARGAMASSA PARA ASSENTAMENTO, EXCLUSIVE GRAUTE E ARMAÇÃO</t>
  </si>
  <si>
    <t>CINTA DE AMARRAÇÃO DE ALVENARIA COM BLOCO DE CONCRETO ESTRUTURAL, CANALETA TIPO "U", ESP. 9CM, (FBK 4,5MPA), PARA REVESTIMENTO, INCLUSIVE ARGAMASSA PARA ASSENTAMENTO, EXCLUSIVE GRAUTE E ARMAÇÃO</t>
  </si>
  <si>
    <t>ALVENARIA DE BLOCO AUTOCLAVADO (CCA)</t>
  </si>
  <si>
    <t>ALVENARIA DE VEDAÇÃO COM BLOCOS DE CONCRETO CELULAR AUTOCLAVADO (CCA), ESP. 10CM, INCLUSIVE ARGAMASSA INDUSTRIALIZADA PARA ASSENTAMENTO</t>
  </si>
  <si>
    <t>ALVENARIA DE VEDAÇÃO COM BLOCOS DE CONCRETO CELULAR AUTOCLAVADO (CCA), ESP. 15CM, INCLUSIVE ARGAMASSA INDUSTRIALIZADA PARA ASSENTAMENTO</t>
  </si>
  <si>
    <t>ALVENARIA DE VEDAÇÃO COM BLOCOS DE CONCRETO CELULAR AUTOCLAVADO (CCA), ESP. 20CM, INCLUSIVE ARGAMASSA INDUSTRIALIZADA PARA ASSENTAMENTO</t>
  </si>
  <si>
    <t>ELEMENTO VAZADO</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</si>
  <si>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</si>
  <si>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</si>
  <si>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BLOCO DE VIDRO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</si>
  <si>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</si>
  <si>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</si>
  <si>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</si>
  <si>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 xml:space="preserve">ENCUNHAMENTO DE ALVENARIA </t>
  </si>
  <si>
    <t>ENCUNHAMENTO DE ALVENARIA DE VEDAÇÃO COM ARGAMASSA, INCLUSIVE ADITIVO EXPANSOR PARA ENCUNHAMENTO</t>
  </si>
  <si>
    <t>ENCUNHAMENTO DE ALVENARIA DE VEDAÇÃO COM ESPUMA DE POLIURETANO EXPANSIVA</t>
  </si>
  <si>
    <t>VERGA E CONTRA-VERGA</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</si>
  <si>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</si>
  <si>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</si>
  <si>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PAREDE DE GESSO ACARTONADO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</si>
  <si>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</si>
  <si>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</si>
  <si>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</si>
  <si>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DIVISÓRIA COMPENSADO NAVAL</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</si>
  <si>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</si>
  <si>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</si>
  <si>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PEDRA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</si>
  <si>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</si>
  <si>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</si>
  <si>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</si>
  <si>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</si>
  <si>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</si>
  <si>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ESQUADRIAS E FERRAGENS</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</si>
  <si>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</si>
  <si>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</si>
  <si>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</si>
  <si>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</si>
  <si>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</si>
  <si>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JANELA DE ALUMÍNIO</t>
  </si>
  <si>
    <t>FERRAGENS PARA JANELA DE ALUMÍNIO PARA CONJUNTO DE DUAS (2) FOLHAS DE CORRER, INCLUSIVE ROLDANAS E ACESSÓRIOS, FORNECIMENTO E INSTALAÇÃO, EXCLUSIVE JANELA</t>
  </si>
  <si>
    <t>FERRAGENS PARA MÓDULO DE JANELA DE ALUMÍNIO MÁXIM-AR, INCLUSIVE FECHO E BRAÇO, FORNECIMENTO E INSTALAÇÃO, EXCLUSIVE JANELA</t>
  </si>
  <si>
    <t>JANELA EM ALUMÍNIO DE CORRER COM 2 FOLHAS, LINHA 25/SUPREMA, ACABAMENTO ANODIZADO NATURAL, INCLUSIVE PERFIS, VIDRO 4MM E INSTALAÇÃO, EXCLUSIVE FERRAGENS PARA JANELA DE ALUMÍNIO DE CORRER</t>
  </si>
  <si>
    <t>JANELA EM ALUMÍNIO FIXA COMPLETA, LINHA 25/SUPREMA, ACABAMENTO ANODIZADO NATURAL, INCLUSIVE PERFIS E VIDRO LISO 4MM E INSTALAÇÃO</t>
  </si>
  <si>
    <t>JANELA EM ALUMÍNIO MÁXIM-AR COM ALTURA DE 60CM, LINHA 25/SUPREMA, ACABAMENTO ANODIZADO NATURAL, INCLUSIVE PERFIS, VIDRO LISO 4MM E INSTALAÇÃO, EXCLUSIVE FERRAGENS PARA MÓDULO DE JANELA DE ALUMÍNIO MÁXIM-AR</t>
  </si>
  <si>
    <t>JANELA EM ALUMÍNIO MÁXIM-AR COM ALTURA DE 80CM, LINHA 25/SUPREMA, ACABAMENTO ANODIZADO NATURAL, INCLUSIVE PERFIS, VIDRO LISO 4MM E INSTALAÇÃO, EXCLUSIVE FERRAGENS PARA MÓDULO DE JANELA DE ALUMÍNIO MÁXIM-AR</t>
  </si>
  <si>
    <t>PORTA DE AÇO</t>
  </si>
  <si>
    <t>PORTA METÁLICA, TIPO DE ABRIR, COM UMA (1) FOLHA, EM CHAPA GALVANIZADA LAMBRIL, MODELO QUADRADO, INCLUSIVE PINTURA ANTICORROSIVA A BASE DE ÓXIDO DE FERRO (ZARCÃO), UMA (1) DEMÃO, FORNECIMENTO E ASSENTAMENTO, EXCLUSIVE FECHADURA E DOBRADIÇA</t>
  </si>
  <si>
    <t>PORTA METÁLICA, TIPO DE CORRER, COM DUAS (2) FOLHAS, EM CHAPA GALVANIZADA LAMBRIL, MODELO ONDULADA, INCLUSIVE FORNECIMENTO, ASSENTAMENTO, PERFIS PARA MARCO E PINTURA ANTICORROSIVA COM UMA (1) DEMÃO, EXCLUSIVE FECHADURA E ROLDANAS</t>
  </si>
  <si>
    <t>PORTA METÁLICA, TIPO DE CORRER, COM UMA (1) FOLHA, EM CHAPA GALVANIZADA LAMBRIL, MODELO ONDULADA, INCLUSIVE FORNECIMENTO, ASSENTAMENTO, PERFIS PARA MARCO E PINTURA ANTICORROSIVA COM UMA (1) DEMÃO, EXCLUSIVE FECHADURA E ROLDANAS</t>
  </si>
  <si>
    <t>PORTA METÁLICA VENEZIANA, TIPO DE ABRIR, COM UMA (1) FOLHA, EM PERFIL VENEZIANA ENRIJECIDO, INCLUSIVE PINTURA ANTICORROSIVA A BASE DE ÓXIDO DE FERRO (ZARCÃO), UMA (1) DEMÃO, FORNECIMENTO E ASSENTAMENTO, EXCLUSIVE FECHADURA E DOBRADIÇA</t>
  </si>
  <si>
    <t>PORTA DE ALUMÍNIO</t>
  </si>
  <si>
    <t>FERRAGENS PARA PORTA DE ALUMÍNIO DE ABRIR DE UMA (1) FOLHA, INCLUSIVE FECHADURA E DOBRADIÇAS, FORNECIMENTO E INSTALAÇÃO, EXCLUSIVE PORTA</t>
  </si>
  <si>
    <t>FERRAGENS PARA PORTA DE ALUMÍNIO PARA CONJUNTO DE DUAS (2) FOLHAS DE CORRER, INCLUSIVE ROLDANAS E ACESSÓRIOS, FORNECIMENTO E INSTALAÇÃO, EXCLUSIVE PORTA</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</si>
  <si>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</si>
  <si>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</si>
  <si>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</si>
  <si>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</si>
  <si>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</si>
  <si>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</si>
  <si>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PORTA VENEZIANA EM ALUMÍNIO COMPLETA, DIMENSÃO (90X210)CM, TIPO DE ABRIR, COM UMA (1) FOLHA, LINHA 25/SUPREMA, ACABAMENTO ANODIZADO NATURAL, INCLUSIVE PERFIS, FERRAGENS E INSTALAÇÃO</t>
  </si>
  <si>
    <t>PORTA DE MADEIRA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</si>
  <si>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</si>
  <si>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</si>
  <si>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</si>
  <si>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</si>
  <si>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</si>
  <si>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</si>
  <si>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</si>
  <si>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</si>
  <si>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</si>
  <si>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</si>
  <si>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</si>
  <si>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</si>
  <si>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</si>
  <si>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</si>
  <si>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</si>
  <si>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EM MADEIRA COM LAMINADO MELAMÍNICO</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</si>
  <si>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</si>
  <si>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</si>
  <si>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</si>
  <si>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</si>
  <si>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</si>
  <si>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</si>
  <si>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</si>
  <si>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</si>
  <si>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PORTA EM AÇO DE ENROLAR</t>
  </si>
  <si>
    <t>PORTA AÇO DE ENROLAR, TIPO LÂMINA RAIADA, COM ABERTURA MANUAL, COMPLETA, INCLUSIVE FORNECIMENTO, EIXO, MOLA, SOLEIRA, ETIQUETA, CAVALETE, GUIAS, FITAS E FECHADURAS LATERAIS</t>
  </si>
  <si>
    <t>PORTÃO E GRADIL</t>
  </si>
  <si>
    <t>ASSENTAMENTO DE GRADIL OU PORTÃO METÁLICO DE AÇO OU FERRO, EXCLUSIVE FORNECIMENTO</t>
  </si>
  <si>
    <t>PORTÃO DE GRADE, EXCLUSIVE CADEADO E PINTURA</t>
  </si>
  <si>
    <t>PORTÃO EM CHAPA DE AÇO GALVANIZADO, TIPO LAMBRIL, ESP. 1,25MM (GSG-18), COM REQUADRO EM TUBO DE AÇO (50X30)MM, ESP. 1,25MM,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</si>
  <si>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</si>
  <si>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</si>
  <si>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FERRAGEM E ACESSÓRIOS</t>
  </si>
  <si>
    <t>DOBRADIÇA DE FERRO, MEDIDAS (3"X2.1/2"), TIPO PINO SOLTO COM BOLA, ACABAMENTO CROMADO, INCLUSIVE ACESSÓRIOS PARA FIXAÇÃO</t>
  </si>
  <si>
    <t>DOBRADIÇA DE FERRO, MEDIDAS (3.1/2"X3"), TIPO PINO SOLTO COM BOLA, ACABAMENTO CROMADO, INCLUSIVE ACESSÓRIOS PARA FIXAÇÃO</t>
  </si>
  <si>
    <t>DOBRADIÇA DE FERRO, MEDIDAS (3/4"X 1"), TIPO PINO GONZO NÚMERO 2, INCLUSIVE INSTALAÇÃO, EXCLUSIVE PINTURA DE ACABAMENTO</t>
  </si>
  <si>
    <t>DOBRADIÇA DE FERRO, MEDIDAS (5/8"X3/4"), TIPO PINO GONZO NÚMERO 1, INCLUSIVE INSTALAÇÃO, EXCLUSIVE PINTURA DE ACABAMENTO</t>
  </si>
  <si>
    <t>FECHADURA TIPO BANHEIRO (TRANQUETA), GRAU DE SEGURANÇA MÉDIO, DISTÂNCIA DE BROCA 40MM, ACABAMENTO COM ESPELHO CROMADO E MAÇANETA MODELO ALAVANCA EM ZAMAC, INCLUSIVE ACESSÓRIOS PARA FIXAÇÃO E UMA (1) CHAVE</t>
  </si>
  <si>
    <t>FECHADURA TIPO EXTERNA, EM PORTA METÁLICA, GRAU DE SEGURANÇA MÉDIO, DISTÂNCIA DE BROCA 20MM, ACABAMENTO COM ESPELHO CROMADO E MAÇANETA MODELO ALAVANCA EM ZAMAC, INCLUSIVE ACESSÓRIOS PARA FIXAÇÃO E DUAS (2) CHAVES</t>
  </si>
  <si>
    <t>FECHADURA TIPO EXTERNA, GRAU DE SEGURANÇA MÉDIO, DISTÂNCIA DE BROCA 40MM, ACABAMENTO COM ESPELHO CROMADO E MAÇANETA MODELO ALAVANCA EM ZAMAC, INCLUSIVE ACESSÓRIOS PARA FIXAÇÃO E DUAS (2) CHAVES</t>
  </si>
  <si>
    <t>FECHADURA TIPO INTERNA (GORGE), GRAU DE SEGURANÇA MÉDIO, DISTÂNCIA DE BROCA 40MM, ACABAMENTO COM ESPELHO CROMADO E MAÇANETA MODELO ALAVANCA EM ZAMAC, INCLUSIVE ACESSÓRIOS PARA FIXAÇÃO E DUAS (2) CHAVES</t>
  </si>
  <si>
    <t>FECHADURA TIPO TUBULAR, EM DIVISÓRIA, COM MAÇANETA E ACABAMENTO EM ZAMAC, INCLUSIVE ACESSÓRIOS PARA FIXAÇÃO E DUAS (2) CHAVES</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</si>
  <si>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</si>
  <si>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</si>
  <si>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</si>
  <si>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MOLA HIDRÁULICA AÉREA PARA PORTA, INCLUSIVE ACESSÓRIOS DE FIXAÇÃO</t>
  </si>
  <si>
    <t xml:space="preserve">TARJETA CROMADA, TIPO FECHO, INSTALADA EM PORTA DE SANITÁRIO, INCLUSIVE ACESSÓRIOS PARA FIXAÇÃO
</t>
  </si>
  <si>
    <t>TARJETA CROMADA, TIPO LIVRE/OCUPADO, INSTALADA EM PORTA DE SANITÁRIO, INCLUSIVE ACESSÓRIOS PARA FIXAÇÃO</t>
  </si>
  <si>
    <t>VISOR PARA PORTA</t>
  </si>
  <si>
    <t>FORNECIMENTO DE VISOR (30X20)CM DE VIDRO EM CRISTAL INCOLOR FIXO, ESP. 4MM, INCLUSIVE MOLDURA DE MADEIRA</t>
  </si>
  <si>
    <t>VEDAÇÃO E CALAFETAGEM</t>
  </si>
  <si>
    <t>VEDAÇÃO DE ESQUADRIAS COM APLICAÇÃO DE SELANTE À BASE DE SILICONE</t>
  </si>
  <si>
    <t>COBERTURAS E PROTEÇÕES</t>
  </si>
  <si>
    <t>ESTRUTURA DE MADEIRA PARA COBERTURA</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</si>
  <si>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</si>
  <si>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</si>
  <si>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</si>
  <si>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ENGRADAMENTO EM MADEIRA PARAJU OU EQUIVALENTE, PARA TELHAS DE FIBROCIMENTO, TIPO CALHA ESTRUTURAL (CANALETE 49 OU 90/KALHETA/ KALHETÃO), EXCLUSIVE TELHAS</t>
  </si>
  <si>
    <t>PEÇA DE MADEIRA PARAJU APARELHADA (MEDIDAS 12X6CM|TIPO: TERÇA/VIGA), INCLUSIVE FIXAÇÃO E IÇAMENTO MANUAL VERTICAL</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</si>
  <si>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</si>
  <si>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</si>
  <si>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</si>
  <si>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ESTRUTURA METÁLICA PARA COBERTURA</t>
  </si>
  <si>
    <t>FORNECIMENTO DE ESTRUTURA METÁLICA E ENGRADAMENTO METÁLICO, EM AÇO, PARA TELHADO, EXCLUSIVE TELHA, INCLUSIVE FABRICAÇÃO, TRANSPORTE, MONTAGEM E APLICAÇÃO DE FUNDO PREPARADOR ANTICORROSIVO EM SUPERFÍCIE METÁLICA, UMA (1) DEMÃO</t>
  </si>
  <si>
    <t>FORNECIMENTO DE ESTRUTURA METÁLICA E ENGRADAMENTO METÁLICO, EM AÇO PATINÁVEL, SOBRE LAJE PARA TELHA CERÂMICA, COBERTURA PADRÃO DO PRÉDIO ESCOLAR, EXCLUSIVE TELHA, INCLUSIVE FABRICAÇÃO, TRANSPORTE E MONTAGEM</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</si>
  <si>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</si>
  <si>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FORNECIMENTO DE ESTRUTURA METÁLICA E ENGRADAMENTO METÁLICO, EM AÇO, SOBRE LAJE PARA TELHA CERÂMICA, COBERTURA PADRÃO DO PRÉDIO ESCOLAR, EXCLUSIVE TELHA, INCLUSIVE FABRICAÇÃO, TRANSPORTE, MONTAGEM E E APLICAÇÃO DE FUNDO PREPARADOR ANTICORROSIVO, UMA (1) DEMÃO</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</si>
  <si>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</si>
  <si>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</si>
  <si>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</si>
  <si>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</si>
  <si>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</si>
  <si>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</si>
  <si>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</si>
  <si>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</si>
  <si>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</si>
  <si>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</si>
  <si>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</si>
  <si>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COM TELHA METÁLICA</t>
  </si>
  <si>
    <t>COBERTURA EM TELHA METÁLICA GALVANIZADA ONDULADA, TIPO SIMPLES, ESP. 0,50MM, ACABAMENTO NATURAL, INCLUSIVE ACESSÓRIOS PARA FIXAÇÃO, FORNECIMENTO E INSTALAÇÃO</t>
  </si>
  <si>
    <t>COBERTURA EM TELHA METÁLICA GALVANIZADA TRAPEZOIDAL, TIPO DUPLA TERMOACÚSTICA COM DUAS FACES TRAPEZOIDAIS, ESP. 0,43MM, PREENCHIMENTO EM POLIESTIRENO EXPANDIDO/ISOPOR COM ESP. 30MM, ACABAMENTO NATURAL, INCLUSIVE ACESSÓRIOS PARA FIXAÇÃO, FORNECIMENTO E INSTALAÇÃO</t>
  </si>
  <si>
    <t>COBERTURA EM TELHA METÁLICA GALVANIZADA TRAPEZOIDAL, TIPO SIMPLES, ESP. 0,50MM, ACABAMENTO NATURAL,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</si>
  <si>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</si>
  <si>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</si>
  <si>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</si>
  <si>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COM TELHA CERÂMICA</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</si>
  <si>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</si>
  <si>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</si>
  <si>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</si>
  <si>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</si>
  <si>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E ESPIGÃO</t>
  </si>
  <si>
    <t>CUMEEIRA ARTICULADA DE FIBROCIMENTO PARA TELHA ONDULADA, ESP. 6MM, INCLUSIVE ACESSÓRIOS PARA FIXAÇÃO, FORNECIMENTO, INSTALAÇÃO E IÇAMENTO MANUAL VERTICAL</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</si>
  <si>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</si>
  <si>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</si>
  <si>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</si>
  <si>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</si>
  <si>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CUMEEIRA PARA TELHA CERÂMICA, INCLUSIVE EMBOÇAMENTO COM ARGAMASSA, TRAÇO 1:2:9 (CIMENTO, CAL E AREIA), COM PREPARO MECANIZADO</t>
  </si>
  <si>
    <t>ESPIGÃO EM FIBROCIMENTO PARA TELHA ONDULADA, INCLUSIVE ACESSÓRIOS PARA FIXAÇÃO, FORNECIMENTO, INSTALAÇÃO E IÇAMENTO MANUAL VERTICAL</t>
  </si>
  <si>
    <t>CALHA GALVANIZADA</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</si>
  <si>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</si>
  <si>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</si>
  <si>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</si>
  <si>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</si>
  <si>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</si>
  <si>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</si>
  <si>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</si>
  <si>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</si>
  <si>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</si>
  <si>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</si>
  <si>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</si>
  <si>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</si>
  <si>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</si>
  <si>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</si>
  <si>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</si>
  <si>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</si>
  <si>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RUFO GALVANIZADO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</si>
  <si>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</si>
  <si>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</si>
  <si>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</si>
  <si>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</si>
  <si>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</si>
  <si>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</si>
  <si>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</si>
  <si>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</si>
  <si>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</si>
  <si>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</si>
  <si>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</si>
  <si>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CHAPINS GALVANIZADOS</t>
  </si>
  <si>
    <t>CHAPIM EM CHAPA GALVANIZADA, COM PINGADEIRA, ESP. 0,65MM (GSG-24), COM DESENVOLVIMENTO DE 35CM, INCLUSIVE IÇAMENTO MANUAL VERTICAL</t>
  </si>
  <si>
    <t>FECHAMENTO DE ONDA DE TELHA</t>
  </si>
  <si>
    <t>VEDA ONDA EM POLIETILENO PARA TELHA ONDULADA, INCLUSIVE ACESSÓRIOS PARA FIXAÇÃO, FORNECIMENTO E INSTALAÇÃO</t>
  </si>
  <si>
    <t>CONDUTOR DE ÁGUA PLUVIAL EM PVC</t>
  </si>
  <si>
    <t>CONDUTOR CIRCULAR DE ÁGUA PLUVIAL PARA DO TELHADO EM TUBO DE PVC, DIÂMETRO DE 100MM, INCLUSIVE CONEXÕES E SUPORTES</t>
  </si>
  <si>
    <t>CONDUTOR CIRCULAR DE ÁGUA PLUVIAL PARA DO TELHADO EM TUBO DE PVC, DIÂMETRO DE 75MM, INCLUSIVE CONEXÕES E SUPORTES</t>
  </si>
  <si>
    <t>CONDUTOR DE ÁGUAS PLUVIAIS RETANGULAR EM AÇO GALVANIZADO, DIMENSÃO (43X85)MM, , ESP. 0,43MM (GSG-28), INCLUSIVE CONEXÕES E SUPORTES</t>
  </si>
  <si>
    <t>GRELHA E RALO</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</si>
  <si>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</si>
  <si>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</si>
  <si>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</si>
  <si>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DISPOSITIVO DE DRENAGEM</t>
  </si>
  <si>
    <t>BUZINOTE DE DRENAGEM, PARA LAJES, EM TUBO DE PVC COM DIÂMETRO DE 50MM (2"), INCLUSIVE DEMOLIÇÃO EM CONCRETO E ALVENARIA</t>
  </si>
  <si>
    <t>MANTA ALUMINIZADA</t>
  </si>
  <si>
    <t>MANTA ISOLANTE/TÉRMICA PARA TELHADO, EXCLUSIVE CONTA-CAIBRO</t>
  </si>
  <si>
    <t>IMPERMEABILIZAÇÃO E ISOLAMENTO TÉRMICO</t>
  </si>
  <si>
    <t>IMPERMEABILIZAÇÃO DE FUNDAÇÃO</t>
  </si>
  <si>
    <t>REVESTIMENTO COM IMPERMEABILIZANTE EM DUAS (2) CAMADAS SOBREPOSTAS DE ARGAMASSA, TRAÇO 1:3 (CIMENTO E AREIA) COM ADITIVO IMPERMEABILIZANTE, ESP. 20MM, INCLUSIVE PINTURA COM DUAS (2) DEMÃOS COM EMULSÃO ASFÁLTICA</t>
  </si>
  <si>
    <t>ARGAMASSA COM ADITIVO</t>
  </si>
  <si>
    <t>IMPERMEABILIZAÇÃO COM ARGAMASSA TRAÇO 1:3, E = 2,50 CM COM ADITIVO</t>
  </si>
  <si>
    <t>IMPERMEABILIZAÇÃO POR CRISTALIZAÇÃO</t>
  </si>
  <si>
    <t>PINTURA IMPERMEABILIZANTE COM ARGAMASSA POLIMÉRICA</t>
  </si>
  <si>
    <t>CAMADA DE REGULARIZAÇÃO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</si>
  <si>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</si>
  <si>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</si>
  <si>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</si>
  <si>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</si>
  <si>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</si>
  <si>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</si>
  <si>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</si>
  <si>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</si>
  <si>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</si>
  <si>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</si>
  <si>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</si>
  <si>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</si>
  <si>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</si>
  <si>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</si>
  <si>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</si>
  <si>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</si>
  <si>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</si>
  <si>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EMULSÃO ASFÁTICA</t>
  </si>
  <si>
    <t>PINTURA COM EMULSÃO ASFÁLTICA, DUAS (2) DEMÃOS</t>
  </si>
  <si>
    <t>MANTA ASFÁLTICA</t>
  </si>
  <si>
    <t>IMPERMEABILIZAÇÃO COM MANTA ASFÁLTICA PRÉ-FABRICADA, E = 4 MM</t>
  </si>
  <si>
    <t>IMPERMEABILIZAÇÃO COM MANTA ASFÁLTICA PRÉ-FABRICADA, E = 4 MM - ANTI-RAIZ</t>
  </si>
  <si>
    <t>PISOS</t>
  </si>
  <si>
    <t>PREPARAÇÃO DE SUPERFÍCIE</t>
  </si>
  <si>
    <t>APICOAMENTO DE PISO CIMENTADO - PROFUNDIDADE ATÉ 1 CM</t>
  </si>
  <si>
    <t>APLICAÇÃO DE LONA PRETA, ESP. 150 MICRAS, INCLUSIVE FORNECIMENTO</t>
  </si>
  <si>
    <t>CONTRAPISO</t>
  </si>
  <si>
    <t>CONTRAPISO DESEMPENADO COM ARGAMASSA, TRAÇO 1:3 (CIMENTO E AREIA), ESP. 20MM</t>
  </si>
  <si>
    <t>CONTRAPISO DESEMPENADO COM ARGAMASSA, TRAÇO 1:3 (CIMENTO E AREIA), ESP. 25MM</t>
  </si>
  <si>
    <t>CONTRAPISO DESEMPENADO COM ARGAMASSA, TRAÇO 1:3 (CIMENTO E AREIA), ESP. 30MM</t>
  </si>
  <si>
    <t>CONTRAPISO DESEMPENADO COM ARGAMASSA, TRAÇO 1:3 (CIMENTO E AREIA), ESP. 50MM</t>
  </si>
  <si>
    <t>PISO DE ARDÓSIA</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</si>
  <si>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</si>
  <si>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</si>
  <si>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</si>
  <si>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PISO CERÂMICO</t>
  </si>
  <si>
    <t>REVESTIMENTO COM CERÂMICA APLICADO EM PISO, ACABAMENTO ESMALTADO, AMBIENTE EXTERNO (ANTIDERRAPANTE), PADRÃO EXTRA, DIMENSÃO DA PEÇA ATÉ 2025 CM2, PEI IV, ASSENTAMENTO COM ARGAMASSA INDUSTRIALIZADA, INCLUSIVE REJUNTAMENTO</t>
  </si>
  <si>
    <t>REVESTIMENTO COM CERÂMICA APLICADO EM PISO, ACABAMENTO ESMALTADO, AMBIENTE EXTERNO (ANTIDERRAPANTE), PADRÃO EXTRA, DIMENSÃO DA PEÇA ATÉ 2025 CM2, PEI V,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</si>
  <si>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</si>
  <si>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</si>
  <si>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CERÂMICA APLICADO EM PISO, ACABAMENTO ESMALTADO, AMBIENTE INTERNO, PADRÃO EXTRA, DIMENSÃO DA PEÇA ATÉ 2025 CM2, PEI IV, ASSENTAMENTO COM ARGAMASSA INDUSTRIALIZADA, INCLUSIVE REJUNTAMENTO</t>
  </si>
  <si>
    <t>REVESTIMENTO COM CERÂMICA APLICADO EM PISO, ACABAMENTO ESMALTADO, AMBIENTE INTERNO, PADRÃO EXTRA, DIMENSÃO DA PEÇA ATÉ 2025 CM2, PEI V, ASSENTAMENTO COM ARGAMASSA INDUSTRIALIZADA, INCLUSIVE REJUNTAMENTO</t>
  </si>
  <si>
    <t>REVESTIMENTO COM CERÂMICA VERMELHO NATURAL PARA PISO, ASSENTAMENTO COM ARGAMASSA INDUSTRIALIZADA, INCLUSIVE REJUNTAMENTO</t>
  </si>
  <si>
    <t>PISO EM PORCELANATO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</si>
  <si>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</si>
  <si>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</si>
  <si>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PISO DE LADRILHO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</si>
  <si>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</si>
  <si>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</si>
  <si>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</si>
  <si>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</si>
  <si>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</si>
  <si>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</si>
  <si>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PISO DE MÁRMORE E GRANITO</t>
  </si>
  <si>
    <t>REVESTIMENTO COM GRANITO, CINZA ANDORINHA, APLICADO EM PISO, ESP. 2CM, DIMENSÃO DA PEÇA ATÉ 1600 CM2, ASSENTAMENTO COM ARGAMASSA INDUSTRIALIZADA, INCLUSIVE REJUNTAMENTO</t>
  </si>
  <si>
    <t>REVESTIMENTO COM MÁRMORE BRANCO APLICADO EM PISO, ESP. 2CM, ASSENTAMENTO COM ARGAMASSA INDUSTRIALIZADA, INCLUSIVE REJUNTAMENTO</t>
  </si>
  <si>
    <t>REVESTIMENTO COM MÁRMORE BRANCO APLICADO EM PISO, ESP. 3CM, ASSENTAMENTO COM ARGAMASSA INDUSTRIALIZADA, INCLUSIVE REJUNTAMENTO</t>
  </si>
  <si>
    <t>REJUNTAMENTO</t>
  </si>
  <si>
    <t>APLICAÇÃO DE REJUNTE CIMENTÍCIO COLORIDO INDUSTRIALIZADO PARA REVESTIMENTOS DE PAREDE/PISO COM JUNTAS DE ATÉ 1MM DE ESPESSURA</t>
  </si>
  <si>
    <t>APLICAÇÃO DE REJUNTE CIMENTÍCIO COLORIDO INDUSTRIALIZADO PARA REVESTIMENTOS DE PAREDE/PISO COM JUNTAS DE ATÉ 3MM DE ESPESSURA</t>
  </si>
  <si>
    <t>APLICAÇÃO DE REJUNTE COM CIMENTO BRANCO PARA REVESTIMENTOS DE PAREDE/PISO COM JUNTAS DE ATÉ 1MM DE ESPESSURA</t>
  </si>
  <si>
    <t>APLICAÇÃO DE REJUNTE COM CIMENTO BRANCO PARA REVESTIMENTOS DE PAREDE/PISO COM JUNTAS DE ATÉ 3MM DE ESPESSURA</t>
  </si>
  <si>
    <t>APLICAÇÃO DE REJUNTE EPÓXI PARA REVESTIMENTOS DE PAREDE/PISO COM JUNTAS DE ATÉ 1MM DE ESPESSURA</t>
  </si>
  <si>
    <t>APLICAÇÃO DE REJUNTE EPÓXI PARA REVESTIMENTOS DE PAREDE/PISO COM JUNTAS DE ATÉ 3MM DE ESPESSURA</t>
  </si>
  <si>
    <t>PISO VINÍLICO</t>
  </si>
  <si>
    <t>PLACA VINÍLICA 30 X 30 CM E = 2 MM</t>
  </si>
  <si>
    <t>PISO DE MADEIRA</t>
  </si>
  <si>
    <t>APLICAÇÃO DE VERNIZ, COM ACABAMENTO BRILHANTE, EM PISO DE MADEIRA TIPO TÁBUA CORRIDA, DUAS (2) DEMÃOS, INCLUSIVE RASPAGEM E CALAFETAÇÃO</t>
  </si>
  <si>
    <t>APLICAÇÃO DE VERNIZ, COM ACABAMENTO BRILHANTE, EM PISO DE MADEIRA TIPO TACÃO, DUAS (2) DEMÃOS, INCLUSIVE RASPAGEM E CALAFETAÇÃO</t>
  </si>
  <si>
    <t>APLICAÇÃO DE VERNIZ, COM ACABAMENTO BRILHANTE, EM PISO DE MADEIRA TIPO TACO, DUAS (2) DEMÃOS, INCLUSIVE RASPAGEM E CALAFETAÇÃO</t>
  </si>
  <si>
    <t>APLICAÇÃO DE VERNIZ EM PISO DE MADEIRA, UMA (1) DEMÃO, EXCLUSIVE RASPAGEM</t>
  </si>
  <si>
    <t>CALAFETAÇÃO DE PISO DE TÁBUA CORRIDA DE MADEIRA (10CMX100CM), EXCLUSIVE APLICAÇÃO DE VERNIZ/RESINA</t>
  </si>
  <si>
    <t>CALAFETAÇÃO DE PISO DE TACÃO DE MADEIRA (10CMX40CM), EXCLUSIVE APLICAÇÃO DE VERNIZ/RESINA</t>
  </si>
  <si>
    <t>CALAFETAÇÃO DE PISO DE TACO DE MADEIRA (7CMX21CM), EXCLUSIVE APLICAÇÃO DE VERNIZ/RESINA</t>
  </si>
  <si>
    <t>RASPAGEM EM PISO DE MADEIRA, EXCLUSIVE CALAFETAÇÃO</t>
  </si>
  <si>
    <t>TACÃO DE MADEIRA IPÊ EXTRA 10 X 40 CM ASSENTADO COM COLA ESPECIAL A BASE DE PVA</t>
  </si>
  <si>
    <t>TACO DE MADEIRA IPÊ EXTRA 7 X 21 CM ASSENTADO COM COLA ESPECIAL A BASE DE PVA</t>
  </si>
  <si>
    <t>PISO CIMENTADO</t>
  </si>
  <si>
    <t>PISO CIMENTADO COM ARGAMASSA, TRAÇO 1:3 (CIMENTO E AREIA), COM ADITIVO IMPERMEABILIZANTE, ESP. 25MM,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</si>
  <si>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</si>
  <si>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</si>
  <si>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</si>
  <si>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</si>
  <si>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</si>
  <si>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</si>
  <si>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</si>
  <si>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TRAÇO 1:3 (CIMENTO E AREIA), ESP. 30MM, ACABAMENTO DESEMPENADO E FELTRADO, SEM JUNTA DE DILATAÇÃO</t>
  </si>
  <si>
    <t>PISO CIMENTADO NATADO COM ARGAMASSA, TRAÇO 1:3 (CIMENTO E AREIA), ESP. 20MM, ACABAMENTO QUEIMADO, SEM JUNTA DE DILATAÇÃO</t>
  </si>
  <si>
    <t xml:space="preserve">PISO CIMENTADO NATADO COM ARGAMASSA, TRAÇO 1:3 (CIMENTO E AREIA), ESP. 25MM, ACABAMENTO QUEIMADO, MODULAÇÃO DE 100X100CM, INCLUSIVE JUNTA PLÁSTICA </t>
  </si>
  <si>
    <t xml:space="preserve">PISO CIMENTADO NATADO COM ARGAMASSA, TRAÇO 1:3 (CIMENTO E AREIA), ESP. 25MM, ACABAMENTO QUEIMADO, MODULAÇÃO DE 200X200CM, INCLUSIVE JUNTA PLÁSTICA </t>
  </si>
  <si>
    <t xml:space="preserve">PISO CIMENTADO NATADO COM ARGAMASSA, TRAÇO 1:3 (CIMENTO E AREIA), ESP. 25MM, ACABAMENTO QUEIMADO, MODULAÇÃO DE 60X60CM, INCLUSIVE JUNTA PLÁSTICA </t>
  </si>
  <si>
    <t>PISO CIMENTADO NATADO COM ARGAMASSA, TRAÇO 1:3 (CIMENTO E AREIA), ESP. 25MM, ACABAMENTO QUEIMADO, SEM JUNTA DE DILATAÇÃO</t>
  </si>
  <si>
    <t xml:space="preserve">PISO CIMENTADO NATADO COM ARGAMASSA, TRAÇO 1:3 (CIMENTO E AREIA), ESP. 30MM, ACABAMENTO QUEIMADO, MODULAÇÃO DE 100X100CM, INCLUSIVE JUNTA PLÁSTICA </t>
  </si>
  <si>
    <t xml:space="preserve">PISO CIMENTADO NATADO COM ARGAMASSA, TRAÇO 1:3 (CIMENTO E AREIA), ESP. 30MM, ACABAMENTO QUEIMADO, MODULAÇÃO DE 200X200CM, INCLUSIVE JUNTA PLÁSTICA </t>
  </si>
  <si>
    <t xml:space="preserve">PISO CIMENTADO NATADO COM ARGAMASSA, TRAÇO 1:3 (CIMENTO E AREIA), ESP. 30MM, ACABAMENTO QUEIMADO, MODULAÇÃO DE 60X60CM, INCLUSIVE JUNTA PLÁSTICA </t>
  </si>
  <si>
    <t>PISO CIMENTADO NATADO COM ARGAMASSA, TRAÇO 1:3 (CIMENTO E AREIA), ESP. 30MM, ACABAMENTO QUEIMADO, SEM JUNTA DE DILATAÇÃO</t>
  </si>
  <si>
    <t xml:space="preserve">PISO CIMENTADO NATADO COM ARGAMASSA, TRAÇO 1:3 (CIMENTO E AREIA), ESP. 50MM, ACABAMENTO QUEIMADO, MODULAÇÃO DE 60X60CM, INCLUSIVE JUNTA PLÁSTICA </t>
  </si>
  <si>
    <t>PISO CIMENTADO NATADO COM ARGAMASSA, TRAÇO 1:3 (CIMENTO E AREIA), ESP. 50MM, ACABAMENTO QUEIMADO, SEM JUNTA DE DILATAÇÃO</t>
  </si>
  <si>
    <t>PISO DE GRANITINA E MARMORITE</t>
  </si>
  <si>
    <t>LIMPEZA E POLIMENTO DE PISO GRANILITE/MARMORITE, EXCLUSIVE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</si>
  <si>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</si>
  <si>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</si>
  <si>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</si>
  <si>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</si>
  <si>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</si>
  <si>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</si>
  <si>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t>
  </si>
  <si>
    <t>PISO EM CONCRETO FCK = 20 MPA COM 25 KG DE DRAMIX/M3</t>
  </si>
  <si>
    <t>PISO EM CONCRETO, PREPARADO EM OBRA COM BETONEIRA, FCK 10MPA, SEM ARMAÇÃO, ACABAMENTO RÚSTICO, ESP. 5CM, INCLUSIVE FORNECIMENTO, LANÇAMENTO, ADENSAMENTO, SARRAFEAMENTO, EXCLUSIVE JUNTA DE DILATAÇÃO</t>
  </si>
  <si>
    <t>PISO EM CONCRETO, PREPARADO EM OBRA COM BETONEIRA, FCK 13,5MPA, SEM ARMAÇÃO, ACABAMENTO RÚSTICO, ESP. 8CM, INCLUSIVE FORNECIMENTO, LANÇAMENTO, ADENSAMENTO, SARRAFEAMENTO, EXCLUSIVE JUNTA DE DILATAÇÃO</t>
  </si>
  <si>
    <t>PISO EM CONCRETO, USINADO CONVENCIONAL, FCK 15MPA, COM TELA SOLDADA NERVURADA TIPO Q-138, ACABAMENTO POLÍDO EM NÍVEL ZERO, ESP. 10CM, INCLUSIVE FORNECIMENTO, LANÇAMENTO, ADENSAMENTO, EXCLUSIVE JUNTA DE DILATAÇÃO</t>
  </si>
  <si>
    <t>PISO EM CONCRETO, USINADO CONVENCIONAL, FCK 15MPA, COM TELA SOLDADA NERVURADA TIPO Q-138, ACABAMENTO POLÍDO EM NÍVEL ZERO, ESP. 12CM, INCLUSIVE FORNECIMENTO, LANÇAMENTO, ADENSAMENTO, EXCLUSIVE JUNTA DE DILATAÇÃO</t>
  </si>
  <si>
    <t>PISO EM CONCRETO, USINADO CONVENCIONAL, FCK 15MPA, COM TELA SOLDADA NERVURADA TIPO Q-61, ACABAMENTO POLIDO EM NÍVEL ZERO, ESP. 5CM, INCLUSIVE FORNECIMENTO, LANÇAMENTO, ADENSAMENTO, EXCLUSIVE JUNTA DE DILATAÇÃO</t>
  </si>
  <si>
    <t>PISO EM CONCRETO, USINADO CONVENCIONAL, FCK 15MPA, SEM ARMAÇÃO, ACABAMENTO RÚSTICO, ESP. 5CM, INCLUSIVE FORNECIMENTO, LANÇAMENTO, ADENSAMENTO, SARRAFEAMENTO, EXCLUSIVE JUNTA DE DILATAÇÃO</t>
  </si>
  <si>
    <t>PISO EM CONCRETO, USINADO CONVENCIONAL, FCK 30MPA, COM AÇO CA-50 DIÂMETRO 6,3MM MALHA 10X10CM, ACABAMENTO RÚSTICO, ESP. 15CM, INCLUSIVE FORNECIMENTO, LANÇAMENTO, ADENSAMENTO, EXCLUSIVE JUNTA DE DILATAÇÃO</t>
  </si>
  <si>
    <t>LAJE DE TRANSIÇÃO</t>
  </si>
  <si>
    <t>LAJE DE TRANSIÇÃO E = 10 CM, FCK = 15 MPA USINADO (MECANIZADO), INCLUSIVE TELA 0,97 KG/M2 E ACABAMENTO NIVEL ZERO</t>
  </si>
  <si>
    <t>LAJE DE TRANSIÇÃO E = 10 CM, FCK = 18 MPA USINADO (MECANIZADO), INCLUSIVE TELA 0,97 KG/M2 E ACABAMENTO NIVEL ZERO</t>
  </si>
  <si>
    <t>LAJE DE TRANSIÇÃO E = 11 CM, FCK = 15 MPA USINADO (MECANIZADO), INCLUSIVE TELA 0,97 KG/M2 E ACABAMENTO NIVEL ZERO</t>
  </si>
  <si>
    <t>LAJE DE TRANSIÇÃO E = 12 CM, FCK = 15 MPA USINADO (MECANIZADO), INCLUSIVE TELA 0,97 KG/M2 E ACABAMENTO NIVEL ZERO</t>
  </si>
  <si>
    <t>LAJE DE TRANSIÇÃO E = 12 CM, FCK = 18 MPA USINADO (MECANIZADO), INCLUSIVE TELA 0,97 KG/M2 E ACABAMENTO NIVEL ZERO</t>
  </si>
  <si>
    <t>LAJE DE TRANSIÇÃO E = 5 CM, SEM JUNTA, FCK = 10 MPA (MANUAL)</t>
  </si>
  <si>
    <t>LAJE DE TRANSIÇÃO E = 6 CM, SEM JUNTA, FCK = 10 MPA (MANUAL)</t>
  </si>
  <si>
    <t>LAJE DE TRANSIÇÃO E = 8 CM, FCK = 15 MPA USINADO (MECANIZADO), INCLUSIVE TELA 0,97 KG/M2 E ACABAMENTO NIVEL ZERO</t>
  </si>
  <si>
    <t>LAJE DE TRANSIÇÃO E = 8 CM, FCK = 18 MPA USINADO (MECANIZADO), INCLUSIVE TELA 0,97 KG/M2 E ACABAMENTO NIVEL ZERO</t>
  </si>
  <si>
    <t>LAJE DE TRANSIÇÃO E = 8 CM, FCK = 20 MPA USINADO (MECANIZADO), INCLUSIVE TELA 0,97 KG/M2 E ACABAMENTO NIVEL ZERO</t>
  </si>
  <si>
    <t>LAJE DE TRANSIÇÃO E = 8 CM, SEM JUNTA, FCK = 10 MPA (MANUAL)</t>
  </si>
  <si>
    <t>LAJE DE TRANSIÇÃO E = 9 CM, FCK = 15 MPA USINADO (MECANIZADO), INCLUSIVE TELA 0,97 KG/M2 E ACABAMENTO NIVEL ZERO</t>
  </si>
  <si>
    <t>PISO EM TIJOLO MACIÇO</t>
  </si>
  <si>
    <t>PISO COM TIJOLO CERÂMICO MACIÇO PRENSADO, ASSENTAMENTO COM ARGAMASSA SECA, TRAÇO 1:4 (CIMENTO E AREIA), INCLUSIVE REJUNTAMENTO COM ARGAMASSA SECA DE TRAÇO 1:4 (CIMENTO E AREIA), FORNECIMENTO E INSTALAÇÃO</t>
  </si>
  <si>
    <t>PISO INDUSTRIAIS</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</si>
  <si>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</si>
  <si>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</si>
  <si>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(TÁTIL)</t>
  </si>
  <si>
    <t>PISO PODOTÁTIL DE BORRACHA, ALERTA OU DIRECIONAL, ESP. 12MM, COLORIDA, ASSENTAMENTO COM ARGAMASSA, TRAÇO 1:4 (CIMENTO E AREIA), INCLUSIVE FORNECIMENTO E INSTALAÇÃO</t>
  </si>
  <si>
    <t>PISO PODOTÁTIL DE BORRACHA, ALERTA OU DIRECIONAL, ESP. 5MM, COLORIDA, ASSENTAMENTO COM COLA DE CONTATO, INCLUSIVE FORNECIMENTO E INSTALAÇÃO</t>
  </si>
  <si>
    <t>PISO PODOTÁTIL DE CONCRETO, ALERTA OU DIRECIONAL, APLICADO EM PISO (20X20CM) COM JUNTA SECA, COR VERMELHO/AMARELO, ASSENTAMENTO COM ARGAMASSA INDUSTRIALIZADA, INCLUSIVE FORNECIMENTO E INSTALAÇÃO</t>
  </si>
  <si>
    <t>PISO PODOTÁTIL DE CONCRETO, ALERTA OU DIRECIONAL, APLICADO EM PISO (40X40CM) COM JUNTA SECA, COR VERMELHO/AMARELO, ASSENTAMENTO COM ARGAMASSA INDUSTRIALIZADA, INCLUSIVE FORNECIMENTO E INSTALAÇÃO</t>
  </si>
  <si>
    <t>PISO DE BORRACHA</t>
  </si>
  <si>
    <t>JUNTA DE DILATAÇÃO</t>
  </si>
  <si>
    <t>APLICAÇÃO DE SELANTE, MASTIQUE ELÁSTICO, EM JUNTA DE DILAÇÃO, DIMENSÃO 20X10 MM, FATOR DE FORMA 1:2, EXCLUSIVE DELIMITADOR DE PROFUNDIDADE</t>
  </si>
  <si>
    <t>DEGRAU E PATAMAR</t>
  </si>
  <si>
    <t>APLICAÇÃO DE FAIXA/FITA ADESIVA ANTIDERRAPANTE, LARGURA 50MM, EM DEGRAUS DE ESCADA, INCLUSIVE FORNECIMENTO</t>
  </si>
  <si>
    <t>DEGRAU DE PEDRA ARDÓSIA E = 20 MM, L = 30 CM, ASSENTADO COM ARGAMASSA DE CIMENTO E AREIA SEM PENEIRAR TRAÇO 1:4, INCLUSO ESPELHO E = 15 MM, H = 20 CM</t>
  </si>
  <si>
    <t>FAIXA/FRISO ANTIDERRAPANTE EM PEDRA, LARGURA 50MM, EM DEGRAU DE ESCADA, EXECUÇÃO MECÂNICA</t>
  </si>
  <si>
    <t>SÓCULO</t>
  </si>
  <si>
    <t>RODAPÉ, SOLEIRA E PEITORIL</t>
  </si>
  <si>
    <t>RODAPÉ DE ARDÓSIA</t>
  </si>
  <si>
    <t>RODAPÉ COM REVESTIMENTO EM PEDRA ARDÓSIA, ESP. 7MM, ALTURA 5CM, ASSENTAMENTO COM ARGAMASSA INDUSTRIALIZADA, INCLUSIVE REJUNTAMENTO</t>
  </si>
  <si>
    <t>RODAPÉ COM REVESTIMENTO EM PEDRA ARDÓSIA, ESP. 7MM, ALTURA 7CM, ASSENTAMENTO COM ARGAMASSA INDUSTRIALIZADA, INCLUSIVE REJUNTAMENTO</t>
  </si>
  <si>
    <t>RODAPÉ CERÂMICO</t>
  </si>
  <si>
    <t>RODAPÉ COM REVESTIMENTO EM CERÂMICA ESMALTADA COMERCIAL, ALTURA 10CM, PEI IV, ASSENTAMENTO COM ARGAMASSA INDUSTRIALIZADA, INCLUSIVE REJUNTAMENTO</t>
  </si>
  <si>
    <t>RODAPÉ DE GRANITINA E MARMORITE</t>
  </si>
  <si>
    <t>RODAPÉ EM GRANILITE/MARMORITE, ACABAMENTO POLIDO, COR BRANCA, ALTURA 10CM, INCLUSIVE POLIMENTO</t>
  </si>
  <si>
    <t>RODAPÉ EM GRANILITE/MARMORITE, ACABAMENTO POLIDO, COR BRANCA, ALTURA 5CM, INCLUSIVE POLIMENTO</t>
  </si>
  <si>
    <t>RODAPÉ EM GRANILITE/MARMORITE, ACABAMENTO POLIDO, COR BRANCA, ALTURA 7CM, INCLUSIVE POLIMENTO</t>
  </si>
  <si>
    <t>RODAPÉ EM GRANILITE/MARMORITE, ACABAMENTO POLIDO, COR CINZA, ALTURA 10CM, INCLUSIVE POLIMENTO</t>
  </si>
  <si>
    <t>RODAPÉ EM GRANILITE/MARMORITE, ACABAMENTO POLIDO, COR CINZA, ALTURA 5CM, INCLUSIVE POLIMENTO</t>
  </si>
  <si>
    <t>RODAPÉ EM GRANILITE/MARMORITE, ACABAMENTO POLIDO, COR CINZA, ALTURA 7CM, INCLUSIVE POLIMENTO</t>
  </si>
  <si>
    <t>RODAPÉS DE GRANITO</t>
  </si>
  <si>
    <t>RODAPÉ COM REVESTIMENTO EM GRANITO, CINZA ANDORINHA, ESP. 2CM, ALTURA 10CM, ASSENTAMENTO COM ARGAMASSA INDUSTRIALIZADA, INCLUSIVE REJUNTAMENTO</t>
  </si>
  <si>
    <t>RODAPÉ COM REVESTIMENTO EM GRANITO, CINZA ANDORINHA, ESP. 2CM, ALTURA 5CM, ASSENTAMENTO COM ARGAMASSA INDUSTRIALIZADA, INCLUSIVE REJUNTAMENTO</t>
  </si>
  <si>
    <t>RODAPÉ COM REVESTIMENTO EM GRANITO, CINZA ANDORINHA, ESP. 2CM, ALTURA 7CM, ASSENTAMENTO COM ARGAMASSA INDUSTRIALIZADA, INCLUSIVE REJUNTAMENTO</t>
  </si>
  <si>
    <t>RODAPÉS DE MÁRMORE</t>
  </si>
  <si>
    <t>RODAPÉ COM REVESTIMENTO EM MÁRMORE BRANCO, ESP. 2CM, ALTURA 10CM, ASSENTAMENTO COM ARGAMASSA INDUSTRIALIZADA, INCLUSIVE REJUNTAMENTO</t>
  </si>
  <si>
    <t>RODAPÉ COM REVESTIMENTO EM MÁRMORE BRANCO, ESP. 2CM, ALTURA 5CM, ASSENTAMENTO COM ARGAMASSA INDUSTRIALIZADA, INCLUSIVE REJUNTAMENTO</t>
  </si>
  <si>
    <t>RODAPÉ COM REVESTIMENTO EM MÁRMORE BRANCO, ESP. 2CM, ALTURA 7CM, ASSENTAMENTO COM ARGAMASSA INDUSTRIALIZADA, INCLUSIVE REJUNTAMENTO</t>
  </si>
  <si>
    <t>RODAPÉ DE MADEIRA</t>
  </si>
  <si>
    <t>RODAPÉ EM MADEIRA SUCUPIRA/IPÊ/CUMARÚ OU EQUIVALENTE DA REGIÃO, ESP. 2CM, ALTURA 7CM</t>
  </si>
  <si>
    <t>RODAPÉ CIMENTADO</t>
  </si>
  <si>
    <t>RODAPÉ COM ARGAMASSA, TRAÇO 1:3 (CIMENTO E AREIA), ESP. 2CM, ALTURA 10CM, DESEMPENADO/ALISADO COM COLHER</t>
  </si>
  <si>
    <t>RODAPÉ COM ARGAMASSA, TRAÇO 1:3 (CIMENTO E AREIA), ESP. 2CM, ALTURA 5CM, DESEMPENADO/ALISADO COM COLHER</t>
  </si>
  <si>
    <t>RODAPÉ COM ARGAMASSA, TRAÇO 1:3 (CIMENTO E AREIA), ESP. 2CM, ALTURA 7CM, DESEMPENADO/ALISADO COM COLHER</t>
  </si>
  <si>
    <t>RODAPÉS INDUSTRIAL (ALTA RESISTÊNCIA)</t>
  </si>
  <si>
    <t>RODAPÉ COM ARGAMASSA DE ALTA RESISTÊNCIA INDUSTRIAL, ACABAMENTO POLIDO, COR CINZA, ALTURA 5CM, INCLUSIVE POLIMENTO</t>
  </si>
  <si>
    <t>RODAPÉ COM ARGAMASSA DE ALTA RESISTÊNCIA INDUSTRIAL, ACABAMENTO POLIDO, COR CINZA, ALTURA 7CM, INCLUSIVE POLIMENTO</t>
  </si>
  <si>
    <t>PEITORIL DE ARDÓSIA</t>
  </si>
  <si>
    <t>PEITORIL DE ARDÓSIA E = 2 CM</t>
  </si>
  <si>
    <t>PEITORIL DE GRANITO</t>
  </si>
  <si>
    <t>PEITORIL DE GRANITO CINZA ANDORINHA E = 2 CM</t>
  </si>
  <si>
    <t>PEITORIL DE GRANITO CINZA ANDORINHA E = 3 CM</t>
  </si>
  <si>
    <t>PEITORIL DE MÁRMORE</t>
  </si>
  <si>
    <t>PEITORIL DE MÁRMORE BRANCO E = 2 CM</t>
  </si>
  <si>
    <t>PEITORIL DE MÁRMORE BRANCO E = 3 CM</t>
  </si>
  <si>
    <t>PEITORIL DE CONCRETO</t>
  </si>
  <si>
    <t>PEITORIL DE CONCRETO E = 3 CM, FCK &gt;= 13,5 MPA, L = 20 CM</t>
  </si>
  <si>
    <t>PEITORIL DE CONCRETO E = 3 CM, FCK &gt;= 13,5 MPA, L = 25 CM</t>
  </si>
  <si>
    <t>PEITORIL PRÉ-MOLDADO EM CONCRETO 18 MPA, INCLUSIVE GANCHO PARA FIXAÇÃO</t>
  </si>
  <si>
    <t>SOLEIRA DE ARDÓSIA</t>
  </si>
  <si>
    <t>SOLEIRA DE ARDÓSIA E = 2 CM</t>
  </si>
  <si>
    <t>SOLEIRA DE GRANITINA E MARMORITE</t>
  </si>
  <si>
    <t>SOLEIRA DE MARMORITE, COR CIMENTO NATURAL, E = 3 CM</t>
  </si>
  <si>
    <t>SOLEIRA DE GRANITO</t>
  </si>
  <si>
    <t>SOLEIRA EM GRANITO, NA COR CINZA ANDORINHA, ESP. 2CM, INCLUSIVE REJUNTAMENTO</t>
  </si>
  <si>
    <t>SOLEIRA EM GRANITO, NA COR CINZA ANDORINHA, ESP. 3CM, INCLUSIVE REJUNTAMENTO</t>
  </si>
  <si>
    <t>SOLEIRA DE MÁRMORE</t>
  </si>
  <si>
    <t>SOLEIRA DE MÁRMORE BRANCO E = 2 CM</t>
  </si>
  <si>
    <t>SOLEIRA DE MÁRMORE BRANCO E = 3 CM</t>
  </si>
  <si>
    <t>REVESTIMENTOS</t>
  </si>
  <si>
    <t xml:space="preserve">REVESTIMENTO DE ARGAMASSA </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</si>
  <si>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</si>
  <si>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</si>
  <si>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</si>
  <si>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</si>
  <si>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</si>
  <si>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</si>
  <si>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ESPALA EM CAMADA ÚNICA COM ARGAMASSA, TRAÇO 1:3 (CIMENTO E AREIA), COM ADITIVO IMPERMEABILIZANTE, ESP. 20MM, APLICAÇÃO MANUAL, INCLUSIVE ARGAMASSA COM PREPARO MECANIZADO</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</si>
  <si>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</si>
  <si>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</si>
  <si>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</si>
  <si>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</si>
  <si>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</si>
  <si>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</si>
  <si>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INTERNO DE GESSO</t>
  </si>
  <si>
    <t>REVESTIMENTO DE GESSO EM PAREDE, ESP. 5MM, APLICAÇÃO MANUAL (SARRAFAEADO)</t>
  </si>
  <si>
    <t>REVESTIMENTO DE GESSO EM TETO, ESP. 5MM, APLICAÇÃO MANUAL (SARRAFAEADO)</t>
  </si>
  <si>
    <t>REVESTIMENTO NATADO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</si>
  <si>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</si>
  <si>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</si>
  <si>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REVESTIMENTO EM CERÂMICA</t>
  </si>
  <si>
    <t>CANTONEIRA DE ALUMÍNIO PARA ACABAMENTO DE QUINAS</t>
  </si>
  <si>
    <t>CANTONEIRA DE PVC PARA ACABAMENTO DE QUINAS</t>
  </si>
  <si>
    <t>LITOCERÂMICA DE 6,0 X 22,5 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</si>
  <si>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</si>
  <si>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</si>
  <si>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</si>
  <si>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CERÂMICA APLICADO EM PAREDE, ACABAMENTO ESMALTADO, AMBIENTE INTERNO/EXTERNO, PADRÃO EXTRA, DIMENSÃO DA PEÇA ATÉ 2025 CM2, PEI III, ASSENTAMENTO COM ARGAMASSA INDUSTRIALIZADA, INCLUSIVE REJUNTAMENTO</t>
  </si>
  <si>
    <t>REVESTIMENTO COM PASTILHA DE VIDRO (VIDROTIL), ASSENTADO COM ARGAMASSA PRÉ-FABRICADA, INCLUSIVE REJUNTAMENTO</t>
  </si>
  <si>
    <t>REVESTIMENTO COM PASTILHAS DE PORCELANA, ASSENTADO COM ARGAMASSA PRÉ-FABRICADA, INCLUSIVE REJUNTAMENTO</t>
  </si>
  <si>
    <t>REVESTIMENTO COM LADRILHO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</si>
  <si>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</si>
  <si>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</si>
  <si>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DE MÁRMORE E GRANITO</t>
  </si>
  <si>
    <t>REVESTIMENTO COM ARDÓSIA APLICADO EM PAREDE (40X40CM), ESP. 1CM, ACABAMENTO NATURAL, ASSENTAMENTO COM ARGAMASSA INDUSTRIALIZADA, INCLUSIVE REJUNTAMENTO</t>
  </si>
  <si>
    <t>REVESTIMENTO COM GRANITO, CINZA ANDORINHA, APLICADO EM PAREDE, ESP. 2CM, ASSENTAMENTO COM ARGAMASSA INDUSTRIALIZADA, AMBIENTE INTERNO/EXTERNO, ALTURA MÁXIMA DE 3M PARA APLICAÇÃO DO GRANITO, INCLUSIVE REJUNTAMENTO</t>
  </si>
  <si>
    <t>REVESTIMENTO COM MÁRMORE BRANCO APLICADO EM PAREDE, ESP. 2CM, ASSENTAMENTO COM ARGAMASSA INDUSTRIALIZADA, AMBIENTE INTERNO/EXTERNO, ALTURA MÁXIMA DE 3M PARA APLICAÇÃO DO MÁRMORE, INCLUSIVE REJUNTAMENTO</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</si>
  <si>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</si>
  <si>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</si>
  <si>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PREPARAÇÃO PARA APLICAÇÃO DE LAMINADO MELAMÍNICO EM PAREDE, INCLUSIVE UMA (1) DEMÃO DE COLA DE CONTATO</t>
  </si>
  <si>
    <t>REVESTIMENTO EM LAMBRIS DE MADEIRA, LARGURA 10CM, INCLUSIVE BARROTEAMENTO</t>
  </si>
  <si>
    <t>REVESTIMENTO EM LAMINADO MELAMÍNICO APLICADO EM PAREDE, ACABAMENTO FOSCO, ESP. 0,8MM, ASSENTAMENTO COM COLA DE CONTATO, INCLUSIVE LIXAMENTO E PREPARAÇÃO DA PAREDE PARA ASSENTAMENTO</t>
  </si>
  <si>
    <t>REVESTIMENTO EM LAMINADO MELAMÍNICO APLICADO SOBRE SUPERFÍCIE DE MADEIRA, ACABAMENTO FOSCO, ESP. 0,8MM, ASSENTAMENTO COM COLA DE CONTATO, INCLUSIVE LIXAMENTO E PREPARAÇÃO SUPERFÍCIE PARA ASSENTAMENTO</t>
  </si>
  <si>
    <t>REVESTIMENTO ESPECIAL</t>
  </si>
  <si>
    <t>ISOLAMENTO TÉRMICO EM ARGAMASSA DE CIMENTO, AREIA E VERMICULITA, E = 4 CM</t>
  </si>
  <si>
    <t>REVESTIMENTO COM ARGAMASSA BARITADA, ESP. 20MM, APLICAÇÃO MANUAL COM DESEMPENADEIRA, PREPARO MANUAL</t>
  </si>
  <si>
    <t>FORROS</t>
  </si>
  <si>
    <t>FORRO DE GESSO</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</si>
  <si>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</si>
  <si>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</si>
  <si>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</si>
  <si>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PERFIL TABICA GALVANIZADO, TIPO LISA, COM ACABAMENTO EM PINTURA, NA COR BRANCA, PARA FORRO EM CHAPA DE GESSO ACARTONADO, INCLUSIVE ACESSÓRIOS DE FIXAÇÃO</t>
  </si>
  <si>
    <t>FORRO DE MADEIRA</t>
  </si>
  <si>
    <t>CIMALHA PARA ACABAMENTO DE FORRO DE MADEIRA</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</si>
  <si>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</si>
  <si>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</si>
  <si>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</si>
  <si>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FORRO DE PVC</t>
  </si>
  <si>
    <t>FORRO EM RÉGUA DE PVC, LARGURA 20CM, NA COR BRANCA, INCLUSIVE ESTRUTURA DE FIXAÇÃO E PENDURAIS METÁLICOS E ACESSÓRIOS DE FIXAÇÃO, EXCLUSIVE RODAFORRO OU MOLDURA</t>
  </si>
  <si>
    <t>RODAFORRO EM PVC, TIPO "U", NA COR BRANCA, PARA FORRO EM RÉGUA DE PVC, INCLUSIVE ACESSÓRIOS DE FIXAÇÃO</t>
  </si>
  <si>
    <t>RODAFORRO, MOLDURA E ACESSÓRIOS</t>
  </si>
  <si>
    <t>COLOCAÇÃO DE MOLDURA DE GESSO</t>
  </si>
  <si>
    <t>MARCENARIA E SERRALHERIA</t>
  </si>
  <si>
    <t>CORRIMÃO E GUARDA-CORPO</t>
  </si>
  <si>
    <t>CORRIMÃO DUPLO EM TUBO GALVANIZADO, COM COSTURA, DIÂMETRO 1.1/2", ESP. 3MM, FIXADO EM ALVENARIA, INCLUSIVE SUPORTE PARA CORRIMÃO EM BARRA CHATA (1"X1/2"), EXCLUSIVE PINTURA</t>
  </si>
  <si>
    <t>CORRIMÃO DUPLO EM TUBO GALVANIZADO, COM COSTURA, DIÂMETRO 1.1/2", ESP. 3MM, FIXADO EM PISO COM MONTANTE VERTICAL, DIÂMETRO 1.1/2", INCLUSIVE SUPORTE PARA CORRIMÃO EM BARRA CHATA (1"X1/2"), EXCLUSIVE PINTURA</t>
  </si>
  <si>
    <t>CORRIMÃO INTERMEDIÁRIO DUPLO EM TUBO GALVANIZADO, COM COSTURA, DIÂMETRO 1.1/2", ESP. 3MM, FIXADO EM PISO COM MONTANTE VERTICAL, DIÂMETRO 1.1/2", INCLUSIVE SUPORTE PARA CORRIMÃO EM BARRA CHATA (1"X1/2"), EXCLUSIVE PINTURA</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</si>
  <si>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</si>
  <si>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</si>
  <si>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</si>
  <si>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GUARDA-CORPO EXTERNO, ALTURA 130CM, EM TUBO GALVANIZADO, COM COSTURA, DIÂMETRO 2", ESP. 3MM, GRADIL COM DIVISÃO HORIZONTAL EM TUBO GALVANIZADO, COM COSTURA, DIÂMETRO 1", ESP. 3MM, EXCLUSIVE PINTURA</t>
  </si>
  <si>
    <t>GUARDA-CORPO EXTERNO, ALTURA 130CM, EM TUBO GALVANIZADO, COM COSTURA, DIÂMETRO 2", ESP. 3MM, GRADIL COM DIVISÃO HORIZONTAL EM TUBO GALVANIZADO, COM COSTURA, DIÂMETRO 1", ESP. 3MM, INCLUSIVE CORRIMÃO DUPLO, EXCLUSIVE PINTURA</t>
  </si>
  <si>
    <t>GUARDA-CORPO EXTERNO, ALTURA 130CM, EM TUBO GALVANIZADO, COM COSTURA, DIÂMETRO 2", ESP. 3MM, GRADIL COM DIVISÃO HORIZONTAL EM TUBO GALVANIZADO, COM COSTURA, DIÂMETRO 1", ESP. 3MM, INCLUSIVE CORRIMÃO SIMPLES, EXCLUSIVE PINTURA</t>
  </si>
  <si>
    <t>GUARDA-CORPO EXTERNO, ALTURA 130CM, EM TUBO GALVANIZADO, COM COSTURA, DIÂMETRO 2", ESP. 3MM, GRADIL COM DIVISÃO VERTICAL EM TUBO GALVANIZADO, COM COSTURA, DIÂMETRO 1", ESP. 3MM, EXCLUSIVE PINTURA</t>
  </si>
  <si>
    <t>GUARDA-CORPO EXTERNO, ALTURA 130CM, EM TUBO GALVANIZADO, COM COSTURA, DIÂMETRO 2", ESP. 3MM, GRADIL COM DIVISÃO VERTICAL EM TUBO GALVANIZADO, COM COSTURA, DIÂMETRO 1", ESP. 3MM, INCLUSIVE CORRIMÃO DUPLO, EXCLUSIVE PINTURA</t>
  </si>
  <si>
    <t>GUARDA-CORPO EXTERNO, ALTURA 130CM, EM TUBO GALVANIZADO, COM COSTURA, DIÂMETRO 2", ESP. 3MM, GRADIL COM DIVISÃO VERTICAL EM TUBO GALVANIZADO, COM COSTURA, DIÂMETRO 1", ESP. 3MM, INCLUSIVE CORRIMÃO SIMPLES, EXCLUSIVE PINTURA</t>
  </si>
  <si>
    <t>GUARDA-CORPO EXTERNO, ALTURA 130CM, EM TUBO GALVANIZADO, COM COSTURA, DIÂMETRO 2", ESP. 3MM, GRADIL COM QUADRO EM BARRA CHATA (1.1/4"X3/16") E DIVISÃO VERTICAL EM BARRA CHATA (1.1/2"X3/16"), EXCLUSIVE PINTURA</t>
  </si>
  <si>
    <t>GUARDA-CORPO EXTERNO, ALTURA 130CM, EM TUBO GALVANIZADO, COM COSTURA, DIÂMETRO 2", ESP. 3MM, GRADIL COM QUADRO EM BARRA CHATA (1.1/4"X3/16") E DIVISÃO VERTICAL EM BARRA CHATA (1.1/2"X3/16"), INCLUSIVE CORRIMÃO DUPLO, EXCLUSIVE PINTURA</t>
  </si>
  <si>
    <t>GUARDA-CORPO EXTERNO, ALTURA 130CM, EM TUBO GALVANIZADO, COM COSTURA, DIÂMETRO 2", ESP. 3MM, GRADIL COM QUADRO EM BARRA CHATA (1.1/4"X3/16") E DIVISÃO VERTICAL EM BARRA CHATA (1.1/2"X3/16"), INCLUSIVE CORRIMÃO SIMPLES, EXCLUSIVE PINTURA</t>
  </si>
  <si>
    <t>GUARDA-CORPO INTERNO, ALTURA 110CM, EM TUBO GALVANIZADO, COM COSTURA, DIÂMETRO 2", ESP. 3MM, GRADIL COM DIVISÃO HORIZONTAL EM TUBO GALVANIZADO, COM COSTURA, DIÂMETRO 1", ESP. 3MM, EXCLUSIVE PINTURA</t>
  </si>
  <si>
    <t>GUARDA-CORPO INTERNO, ALTURA 110CM, EM TUBO GALVANIZADO, COM COSTURA, DIÂMETRO 2", ESP. 3MM, GRADIL COM DIVISÃO HORIZONTAL EM TUBO GALVANIZADO, COM COSTURA, DIÂMETRO 1", ESP. 3MM, INCLUSIVE CORRIMÃO DUPLO, EXCLUSIVE PINTURA</t>
  </si>
  <si>
    <t>GUARDA-CORPO INTERNO, ALTURA 110CM, EM TUBO GALVANIZADO, COM COSTURA, DIÂMETRO 2", ESP. 3MM, GRADIL COM DIVISÃO HORIZONTAL EM TUBO GALVANIZADO, COM COSTURA, DIÂMETRO 1", ESP. 3MM, INCLUSIVE CORRIMÃO SIMPLES, EXCLUSIVE PINTURA</t>
  </si>
  <si>
    <t>GUARDA-CORPO INTERNO, ALTURA 110CM, EM TUBO GALVANIZADO, COM COSTURA, DIÂMETRO 2", ESP. 3MM, GRADIL COM DIVISÃO VERTICAL EM TUBO GALVANIZADO, COM COSTURA, DIÂMETRO 1", ESP. 3MM, EXCLUSIVE PINTURA</t>
  </si>
  <si>
    <t>GUARDA-CORPO INTERNO, ALTURA 110CM, EM TUBO GALVANIZADO, COM COSTURA, DIÂMETRO 2", ESP. 3MM, GRADIL COM DIVISÃO VERTICAL EM TUBO GALVANIZADO, COM COSTURA, DIÂMETRO 1", ESP. 3MM, INCLUSIVE CORRIMÃO DUPLO, EXCLUSIVE PINTURA</t>
  </si>
  <si>
    <t>GUARDA-CORPO INTERNO, ALTURA 110CM, EM TUBO GALVANIZADO, COM COSTURA, DIÂMETRO 2", ESP. 3MM, GRADIL COM DIVISÃO VERTICAL EM TUBO GALVANIZADO, COM COSTURA, DIÂMETRO 1", ESP. 3MM, INCLUSIVE CORRIMÃO SIMPLES, EXCLUSIVE PINTURA</t>
  </si>
  <si>
    <t>GUARDA-CORPO INTERNO, ALTURA 110CM, EM TUBO GALVANIZADO, COM COSTURA, DIÂMETRO 2", ESP. 3MM, GRADIL COM QUADRO EM BARRA CHATA (1.1/4"X3/16") E DIVISÃO VERTICAL EM BARRA CHATA (1.1/2"X3/16"), EXCLUSIVE PINTURA</t>
  </si>
  <si>
    <t>GUARDA-CORPO INTERNO, ALTURA 110CM, EM TUBO GALVANIZADO, COM COSTURA, DIÂMETRO 2", ESP. 3MM, GRADIL COM QUADRO EM BARRA CHATA (1.1/4"X3/16") E DIVISÃO VERTICAL EM BARRA CHATA (1.1/2"X3/16"), INCLUSIVE CORRIMÃO DUPLO, EXCLUSIVE PINTURA</t>
  </si>
  <si>
    <t>GUARDA-CORPO INTERNO, ALTURA 110CM, EM TUBO GALVANIZADO, COM COSTURA, DIÂMETRO 2", ESP. 3MM, GRADIL COM QUADRO EM BARRA CHATA (1.1/4"X3/16") E DIVISÃO VERTICAL EM BARRA CHATA (1.1/2"X3/16"), INCLUSIVE CORRIMÃO SIMPLES, EXCLUSIVE PINTURA</t>
  </si>
  <si>
    <t>ALAMBRADO PARA QUADRA</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</si>
  <si>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</si>
  <si>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</si>
  <si>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</si>
  <si>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</si>
  <si>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</si>
  <si>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</si>
  <si>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MASTRO DE PÁTIO PARA BANDEIRA, EM TUBO GALVANIZADO 2" - H = 6,00 M</t>
  </si>
  <si>
    <t>MASTRO PARA FACHADA</t>
  </si>
  <si>
    <t>MASTROS DE PÁTIO PARA BANDEIRAS (H = 2,00 M E 6,00 M E DE 1,00 M E 9,00 M)</t>
  </si>
  <si>
    <t>SEGREGADOR/BATE-RODAS PARA ESTACIONAMENTO ENGASTADO, EM TUBO GALVANIZADO, DN 3" (75MM), ACABAMENTO EM PINTURA ESMALTE, INCLUSIVE ESCAVAÇÃO, CHUMBAMENTO, FORNECIMENTO DE CONCRETO E BOTA-FORA DO MATERIAL</t>
  </si>
  <si>
    <t>ALÇAPÃO METÁLICO</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</si>
  <si>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</si>
  <si>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</si>
  <si>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</si>
  <si>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ESCADA DE MARINHEIRO</t>
  </si>
  <si>
    <t>DEGRAU DE ESCADA DE MARINHEIRO DE FERRO REDONDO DE 7/8" ENGASTADO</t>
  </si>
  <si>
    <t>ESCADA MARINHEIRO - TUBO GALVANIZADO D = 3/4" E D = 1/2"</t>
  </si>
  <si>
    <t>ESCADA MARINHEIRO COM GRADIL PROTETOR - D = 3/4"</t>
  </si>
  <si>
    <t>BATE-MACA</t>
  </si>
  <si>
    <t>BATE MACA EM MADEIRA, INCLUSIVE ACESSÓRIO DE FIXAÇÃO E APLICAÇÃO DE VERNIZ SINTÉTICO MARÍTIMO, DUAS (2) DEMÃOS, ACABAMENTO TIPO FOSCO</t>
  </si>
  <si>
    <t>PROTETOR DE PAREDE/BATE MACA CURVO EM PVC RÍGIDO DE ALTO IMPACTO, LARGURA 20CM, INCLUSIVE BASE DE FIXAÇÃO, TERMINAIS DE ACABAMENTO E ACESSÓRIOS</t>
  </si>
  <si>
    <t>PINTURA</t>
  </si>
  <si>
    <t>LIXAMENTO PARA PINTURA</t>
  </si>
  <si>
    <t>LIXAMENTO MANUAL EM PAREDE PARA REMOÇÃO DE TINTA</t>
  </si>
  <si>
    <t>LIXAMENTO MANUAL EM SUPERFÍCIE DE MADEIRA PARA REMOÇÃO DE TINTA</t>
  </si>
  <si>
    <t>LIXAMENTO MANUAL EM SUPERFÍCIE METÁLICA PARA REMOÇÃO DE TINTA</t>
  </si>
  <si>
    <t>LIXAMENTO MANUAL EM TETO PARA REMOÇÃO DE TINTA</t>
  </si>
  <si>
    <t>SELADOR PAREDE</t>
  </si>
  <si>
    <t>PREPARAÇÃO PARA EMASSAMENTO OU PINTURA (LÁTEX/ACRÍLICA) EM PAREDE, INCLUSIVE UMA (1) DEMÃO DE SELADOR ACRÍLICO</t>
  </si>
  <si>
    <t>PREPARAÇÃO PARA EMASSAMENTO OU PINTURA (LÁTEX/ACRÍLICA) EM PAREDE OU FORRO EM CHAPA DE GESSO ACARTONADO (DRYWALL), INCLUSIVE UMA (1) DEMÃO DE SELADOR ACRÍLICO</t>
  </si>
  <si>
    <t>PREPARAÇÃO PARA EMASSAMENTO OU PINTURA (LÁTEX/ACRÍLICA) EM TETO, INCLUSIVE UMA (1) DEMÃO DE SELADOR ACRÍLICO</t>
  </si>
  <si>
    <t>MASSA CORRIDA (PVA E ACRÍLICA)</t>
  </si>
  <si>
    <t>EMASSAMENTO EM FORRO DE GESSO COM MASSA ACRÍLICA, UMA (1) DEMÃO, INCLUSIVE LIXAMENTO PARA PINTURA</t>
  </si>
  <si>
    <t>EMASSAMENTO EM FORRO DE GESSO COM MASSA CORRIDA (PVA), UMA (1) DEMÃO, INCLUSIVE LIXAMENTO PARA PINTURA</t>
  </si>
  <si>
    <t>EMASSAMENTO EM PAREDE COM MASSA ACRÍLICA, DUAS (2) DEMÃOS, INCLUSIVE LIXAMENTO PARA PINTURA</t>
  </si>
  <si>
    <t>EMASSAMENTO EM PAREDE COM MASSA ACRÍLICA, UMA (1) DEMÃO, INCLUSIVE LIXAMENTO PARA PINTURA</t>
  </si>
  <si>
    <t>EMASSAMENTO EM PAREDE COM MASSA CORRIDA (PVA), DUAS (2) DEMÃOS, INCLUSIVE LIXAMENTO PARA PINTURA</t>
  </si>
  <si>
    <t>EMASSAMENTO EM PAREDE COM MASSA CORRIDA (PVA), UMA (1) DEMÃO, INCLUSIVE LIXAMENTO PARA PINTURA</t>
  </si>
  <si>
    <t>EMASSAMENTO EM PAREDE EM CHAPA DE GESSO ACARTONADO (DRYWALL) COM MASSA ACRÍLICA, UMA (1) DEMÃO, INCLUSIVE LIXAMENTO PARA PINTURA</t>
  </si>
  <si>
    <t>EMASSAMENTO EM PAREDE EM CHAPA DE GESSO ACARTONADO (DRYWALL) COM MASSA CORRIDA (PVA), UMA (1) DEMÃO, INCLUSIVE LIXAMENTO PARA PINTURA</t>
  </si>
  <si>
    <t>EMASSAMENTO EM TETO COM MASSA ACRÍLICA, DUAS (2) DEMÃOS, INCLUSIVE LIXAMENTO PARA PINTURA</t>
  </si>
  <si>
    <t>EMASSAMENTO EM TETO COM MASSA ACRÍLICA, UMA (1) DEMÃO, INCLUSIVE LIXAMENTO PARA PINTURA</t>
  </si>
  <si>
    <t>EMASSAMENTO EM TETO COM MASSA CORRIDA (PVA), DUAS (2) DEMÃOS, INCLUSIVE LIXAMENTO PARA PINTURA</t>
  </si>
  <si>
    <t>EMASSAMENTO EM TETO COM MASSA CORRIDA (PVA), UMA (1) DEMÃO, INCLUSIVE LIXAMENTO PARA PINTURA</t>
  </si>
  <si>
    <t>PINTURA LÁTEX (PVA)</t>
  </si>
  <si>
    <t>PINTURA ESMALTE EM ESTRUTURA DE AÇO CARBONO, DUAS (2) DEMÃOS, EXCLUSIVE FUNDO ANTICORROSIVO</t>
  </si>
  <si>
    <t>PINTURA LÁTEX (PVA) EM PAREDE, DUAS (2) DEMÃOS, EXCLUSIVE SELADOR ACRÍLICO E MASSA ACRÍLICA/CORRIDA (PVA)</t>
  </si>
  <si>
    <t>PINTURA LÁTEX (PVA) EM PAREDE, DUAS (2) DEMÃOS, INCLUSIVE UMA (1) DEMÃO DE MASSA CORRIDA (PVA), EXCLUSIVE SELADOR ACRÍLICO</t>
  </si>
  <si>
    <t>PINTURA LÁTEX (PVA) EM PAREDE, TRÊS (3) DEMÃOS, EXCLUSIVE SELADOR ACRÍLICO E MASSA ACRÍLICA/CORRIDA (PVA)</t>
  </si>
  <si>
    <t>PINTURA LÁTEX (PVA) EM RODAPÉ OU MOLDURAS (ALTURA DE 5 CM A 7C M), EXCLUSIVE SELADOR ACRÍLICO</t>
  </si>
  <si>
    <t>PINTURA LÁTEX (PVA) EM TETO, DUAS (2) DEMÃOS, EXCLUSIVE SELADOR ACRÍLICO E MASSA ACRÍLICA/CORRIDA (PVA)</t>
  </si>
  <si>
    <t>PINTURA LÁTEX (PVA) EM TETO, DUAS (2) DEMÃOS, INCLUSIVE UMA (1) DEMÃO DE MASSA CORRIDA (PVA), EXCLUSIVE SELADOR ACRÍLICO</t>
  </si>
  <si>
    <t>PINTURA LÁTEX (PVA) EM TETO, TRÊS (3) DEMÃOS, EXCLUSIVE SELADOR ACRÍLICO E MASSA ACRÍLICA/CORRIDA (PVA)</t>
  </si>
  <si>
    <t>PINTURA ACRÍLICA</t>
  </si>
  <si>
    <t>PINTURA ACRÍLICA EM PAREDE, DUAS (2) DEMÃOS, EXCLUSIVE SELADOR ACRÍLICO E MASSA ACRÍLICA/CORRIDA (PVA)</t>
  </si>
  <si>
    <t>PINTURA ACRÍLICA EM PAREDE, DUAS (2) DEMÃOS, INCLUSIVE UMA (1) DEMÃO DE MASSA CORRIDA (PVA), EXCLUSIVE SELADOR ACRÍLICO</t>
  </si>
  <si>
    <t>PINTURA ACRÍLICA EM PAREDE, TRÊS (3) DEMÃOS, EXCLUSIVE SELADOR ACRÍLICO E MASSA ACRÍLICA/CORRIDA (PVA)</t>
  </si>
  <si>
    <t>PINTURA ACRÍLICA EM TETO, DUAS (2) DEMÃOS, EXCLUSIVE SELADOR ACRÍLICO E MASSA ACRÍLICA/CORRIDA (PVA)</t>
  </si>
  <si>
    <t>PINTURA ACRÍLICA EM TETO, DUAS (2) DEMÃOS, INCLUSIVE UMA (1) DEMÃO DE MASSA CORRIDA (PVA), EXCLUSIVE SELADOR ACRÍLICO</t>
  </si>
  <si>
    <t>PINTURA ACRÍLICA EM TETO, TRÊS (3) DEMÃOS, EXCLUSIVE SELADOR ACRÍLICO E MASSA ACRÍLICA/CORRIDA (PVA)</t>
  </si>
  <si>
    <t>PINTURA A CAL</t>
  </si>
  <si>
    <t>PINTURA EM CAIAÇÃO PARA AMBIENTE EXTERNO,TRÊS (3) DEMÃOS, INCLUSIVE PIGMENTO E FIXADOR DE CAL</t>
  </si>
  <si>
    <t>PINTURA EM CAIAÇÃO PARA AMBIENTE INTERNO,TRÊS (3) DEMÃOS, INCLUSIVE PIGMENTO E FIXADOR DE CAL</t>
  </si>
  <si>
    <t>MASSA CORRIDA SOBRE MADEIRA</t>
  </si>
  <si>
    <t>EMASSAMENTO A ÓLEO SOBRE MADEIRA, UMA (1) DEMÃO, INCLUSIVE LIXAMENTO PARA PINTURA</t>
  </si>
  <si>
    <t>EMASSAMENTO EM ESQUADRIA DE MADEIRA COM MASSA A ÓLEO, DUAS (2) DEMÃOS, INCLUSIVE LIXAMENTO PARA PINTURA  A ÓLEO OU ESMALTE</t>
  </si>
  <si>
    <t>PINTURA PRESERVATIVA PARA MADEIRA</t>
  </si>
  <si>
    <t>PINTURA PRESERVATIVA COM CUPINICIDA EM MADEIRA SECA, DUAS (2) DEMÃOS</t>
  </si>
  <si>
    <t>PINTURA PRESERVATIVA COM CUPINICIDA EM MADEIRA SECA, DUAS (2) DEMÃOS, INCLUSIVE DUAS (2) DEMÃOS DE VERNIZ SINTÉTICO MARÍTIMO, ACABAMENTO TIPO FOSCO</t>
  </si>
  <si>
    <t>PINTURA VERNIZ SOBRE MADEIRA</t>
  </si>
  <si>
    <t>PINTURA COM VERNIZ IMPREGNANTE EM SUPERFÍCIE DE MADEIRA, DUAS (2) DEMÃOS, ACABAMENTO TIPO FOSCO</t>
  </si>
  <si>
    <t>PINTURA COM VERNIZ SINTÉTICO MARÍTIMO EM BATE MACA DE MADEIRA SEM CORRIMÃO, COM LARGURA DE 15CM E ESP. 2CM, DUAS (2) DEMÃOS, ACABAMENTO TIPO FOSCO</t>
  </si>
  <si>
    <t>PINTURA COM VERNIZ SINTÉTICO MARÍTIMO EM ESQUADRIAS DE MADEIRA, DUAS (2) DEMÃOS, ACABAMENTO TIPO ACETINADO (BRILHO SÚTIL)</t>
  </si>
  <si>
    <t>PINTURA COM VERNIZ SINTÉTICO MARÍTIMO EM ESQUADRIAS DE MADEIRA, DUAS (2) DEMÃOS, ACABAMENTO TIPO BRILHANTE</t>
  </si>
  <si>
    <t>PINTURA COM VERNIZ SINTÉTICO MARÍTIMO EM ESQUADRIAS DE MADEIRA, DUAS (2) DEMÃOS, ACABAMENTO TIPO FOSCO</t>
  </si>
  <si>
    <t>PINTURA COM VERNIZ SINTÉTICO MARÍTIMO EM RÉGUAS PARA FIXAÇÃO CARTAZES E PROTEÇÃO DE CARTEIRAS, COM LARGURA DE 10CM E ESP. 2CM, DUAS (2) DEMÃOS, ACABAMENTO TIPO FOSCO</t>
  </si>
  <si>
    <t>PINTURA ESMALTE SOBRE MADEIRA</t>
  </si>
  <si>
    <t>PINTURA ESMALTE EM ESQUADRIA DE MADEIRA, DUAS (2) DEMÃOS, INCLUSIVE UMA (1) DEMÃO DE FUNDO NIVELADOR, EXCLUSIVE MASSA A ÓLEO</t>
  </si>
  <si>
    <t>PINTURA ESMALTE EM SUPERFÍCIE DE MADEIRA, DUAS (2) DEMÃOS, EXCLUSIVE FUNDO NIVELADOR E MASSA A ÓLEO</t>
  </si>
  <si>
    <t>PINTURA ESMALTE EM SUPERFÍCIE DE MADEIRA, DUAS (2) DEMÃOS, INCLUSIVE UMA (1) DEMÃO DE FUNDO NIVELADOR, EXCLUSIVE MASSA A ÓLEO</t>
  </si>
  <si>
    <t>CERA EM ESQUADRIA DE MADEIRA</t>
  </si>
  <si>
    <t>APLICAÇÃO DE CERA EM ESQUADRIAS DE MADEIRA, TRÊS (3) DEMÃOS, INCLUSIVE APLICAÇÃO DE SELADOR PARA MADEIRA</t>
  </si>
  <si>
    <t>APLICAÇÃO DE CERA EM RODAPÉS COM ALTURA DE 10 CM, TRÊS (3) DEMÃOS, INCLUSIVE APLICAÇÃO DE SELADOR PARA MADEIRA</t>
  </si>
  <si>
    <t>PINTURA ESMALTE</t>
  </si>
  <si>
    <t>PINTURA ESMALTE EM SUPERFÍCIE DE CONCRETO/ALVENARIA, DUAS (2) DEMÃOS, EXCLUSIVE SELADOR ACRÍLICO E MASSA ACRÍLICA/CORRIDA (PVA)</t>
  </si>
  <si>
    <t>PINTURA ESMALTE EM SUPERFÍCIE DE CONCRETO/ALVENARIA, TRÊS (3) DEMÃOS, EXCLUSIVE SELADOR ACRÍLICO E MASSA ACRÍLICA/CORRIDA (PVA)</t>
  </si>
  <si>
    <t>PINTURA ESMALTE SOBRE FERRO</t>
  </si>
  <si>
    <t>PINTURA ESMALTE EM ESQUADRIAS DE FERRO, DUAS (2) DEMÃOS, INCLUSIVE UMA (1) DEMÃO DE FUNDO ANTICORROSIVO</t>
  </si>
  <si>
    <t>PINTURA ESMALTE EM TUBO GALVANIZADO, DUAS (2) DEMÃOS, INCLUSIVE UMA (1) DEMÃO DE FUNDO ANTICORROSIVO</t>
  </si>
  <si>
    <t>PINTURA ESMALTE SINTÉTICO EM SUPERFÍCIES METÁLICAS, DUAS (2) DEMÃOS, INCLUSIVE UMA (1) DEMÃO DE FUNDO ANTICORROSIVO</t>
  </si>
  <si>
    <t>PINTURA EPÓXI EM PAREDE</t>
  </si>
  <si>
    <t>PINTURA EPÓXI EM PAREDE, DUAS (2) DEMÃOS, EXCLUSIVE SELADOR ACRÍLICO E MASSA ACRÍLICA/CORRIDA (PVA)</t>
  </si>
  <si>
    <t>PINTURA EPÓXI EM PAREDE, DUAS (2) DEMÃOS, INCLUSIVE UMA (1) DEMÃO DE MASSA ACRÍLICA, EXCLUSIVE SELADOR ACRÍLICO</t>
  </si>
  <si>
    <t>PINTURA EPÓXI EM PAREDE, TRÊS (3) DEMÃOS, EXCLUSIVE SELADOR ACRÍLICO E MASSA ACRÍLICA/CORRIDA (PVA)</t>
  </si>
  <si>
    <t>PINTURA EPÓXI EM PISO</t>
  </si>
  <si>
    <t>PINTURA EPÓXI EM PISO, DUAS (2) DEMÃOS, EXCLUSIVE PRIMER EPÓXI, INCLUSIVE LIMPEZA DA SUPERFÍCIE A SER APLICADO MATERIAL</t>
  </si>
  <si>
    <t>PINTURA EPÓXI EM PISO, DUAS (2) DEMÃOS, INCLUSIVE UMA (1) DEMÃO DE PRIMER EPÓXI</t>
  </si>
  <si>
    <t>PINTURA EPÓXI EM PISO, DUAS (2) DEMÃOS, INCLUSIVE UMA (1) DEMÃO DE PRIMER EPÓXI E PREPARAÇÃO DA SUPERFÍCIE COM ARGAMASSA AUTONIVELANTE, ESP.4MM</t>
  </si>
  <si>
    <t>PINTURA LÁTEX (PVA) EM SUPERFÍCIE DE MADEIRA, DUAS (2) DEMÃOS, EXCLUSIVE SELADOR ACRÍLICO E MASSA ACRÍLICA/CORRIDA (PVA)</t>
  </si>
  <si>
    <t>PREPARAÇÃO PARA PINTURA (EPÓXI) EM PISO, INCLUSIVE UMA (1) DEMÃO DE PRIMER EPÓXI</t>
  </si>
  <si>
    <t>PINTURA E VERNIZ EM CONCRETO</t>
  </si>
  <si>
    <t>PINTURA A BASE DE RESINA DE SILICONE EM CONCRETO OU ALVENARIA APARENTE, DUAS (2) DEMÃOS</t>
  </si>
  <si>
    <t>PINTURA COM RESINA ACRÍLICA EM CONCRETO, DUAS (2) DEMÃOS, INCLUSIVE UMA (1) DEMÃO DE SELADOR ACRÍLICO</t>
  </si>
  <si>
    <t>PINTURA COM VERNIZ ACRÍLICO EM ALVENARIA OU CONCRETO, DUAS (2) DEMÃOS, INCLUSIVE PREPARAÇÃO DA SUPERFÍCIE COM LIXAMENTO</t>
  </si>
  <si>
    <t>REVESTIMENTO TEXTURIZADO</t>
  </si>
  <si>
    <t>PINTURA COM TEXTURA ACRÍLICA COM DESEMPENADEIRA DE AÇO, EXCLUSIVE SELADOR ACRÍLICO/FUNDO PREPARADOR</t>
  </si>
  <si>
    <t>PINTURA COM TEXTURA ACRÍLICA COM DESEMPENADEIRA DE AÇO, INCLUSIVE UMA (1) DEMÃO DE SELADOR ACRÍLICO</t>
  </si>
  <si>
    <t>PINTURA COM TEXTURA ACRÍLICA COM ROLO, EXCLUSIVE SELADOR ACRÍLICO/FUNDO PREPARADOR</t>
  </si>
  <si>
    <t>PINTURA COM TEXTURA ACRÍLICA COM ROLO, INCLUSIVE UMA (1) DEMÃO DE SELADOR ACRÍLICO</t>
  </si>
  <si>
    <t>PINTURA EM ESTRUTURA METÁLICA</t>
  </si>
  <si>
    <t>PINTURA ANTICORROSIVA A BASE DE ÓXIDO DE FERRO (ZARCÃO) EM ESQUADRIA E SUPERFÍCIE METÁLICA, UMA (1) DEMÃO</t>
  </si>
  <si>
    <t>PINTURA EPÓXI EM SUPERFÍCIES DE AÇO CARBONO, DUAS (2) DEMÃOS</t>
  </si>
  <si>
    <t>PINTURA EPÓXI EM SUPERFÍCIES DE AÇO CARBONO, DUAS (2) DEMÃOS, APLICAÇÃO MECÂNICA</t>
  </si>
  <si>
    <t>PINTURA ESMALTE EM ESTRUTURA METÁLICA, DUAS (2) DEMÃOS, INCLUSIVE UMA (1) DEMÃO FUNDO ANTICORROSIVO</t>
  </si>
  <si>
    <t>PINTURA ESPECIAL</t>
  </si>
  <si>
    <t>PINTURA COM  TINTA A BASE DE BORRACHA CLORADA EM REVESTIMENTO CIMENTÍCIO OU CONCRETO, DUAS (2) DEMÃOS</t>
  </si>
  <si>
    <t>PINTURA COM  TINTA A BASE DE BORRACHA CLORADA EM TELHAS DE FIBROCIMENTO, DUAS (2) DEMÃOS</t>
  </si>
  <si>
    <t>PINTURA COM TINTA A BASE DE BORRACHA CLORADA EM FAIXAS DE DEMARCAÇÃO DE PISO, DUAS (2) DEMÃOS, FAIXA COM LARGURA DE 5 CM, APLICAÇÃO MECÂNICA</t>
  </si>
  <si>
    <t>PINTURA PARA VAGA DE GARAGEM</t>
  </si>
  <si>
    <t>PINTURA ACRÍLICA PARA PISO EM FAIXA DE DEMARCAÇÃO DE QUADRA, DUAS (2) DEMÃOS, FAIXA COM LARGURA DE 5 CM</t>
  </si>
  <si>
    <t>PINTURA ACRÍLICA PARA PISO EM FAIXA DE DEMARCAÇÃO DE QUADRA, QUATRO (4) DEMÃOS, FAIXA COM LARGURA DE 5 CM</t>
  </si>
  <si>
    <t>PINTURA ACRÍLICA PARA PISO EM PASSEIO/SUPERFÍCIE CIMENTADA, DUAS (2) DEMÃOS</t>
  </si>
  <si>
    <t>PINTURA ACRÍLICA PARA PISO EM QUADRAS ESPORTIVA, DUAS (2) DEMÃOS</t>
  </si>
  <si>
    <t>PINTURA ACRÍLICA PARA PISO EM QUADRAS ESPORTIVA, QUATRO (4) DEMÃOS</t>
  </si>
  <si>
    <t>PINTURA COM RESINA ACRÍLICA EM PISOS CIMENTADOS, DUAS (2) DEMÃOS, INCLUSIVE LIMPEZA DA SUPERFÍCIE A SER APLICADO MATERIAL</t>
  </si>
  <si>
    <t>PINTURA COM TINTA A BASE DE BORRACHA CLORADA EM FAIXAS DE DEMARCAÇÃO DE QUADRA, DUAS (2) DEMÃOS, FAIXA COM LARGURA DE 5 CM, APLICAÇÃO MECÂNICA</t>
  </si>
  <si>
    <t>PINTURA EPÓXI EM FAIXAS DE DEMARCAÇÃO DE PISO, DUAS (2) DEMÃOS, FAIXA COM LARGURA DE 5 CM</t>
  </si>
  <si>
    <t>PINTURA PARA SINALIZAÇÃO DE VAGA DE ESTACIONAMENTO PARA PORTADORES DE NECESSIDADES ESPECIAIS SOBRE PAVIMENTAÇÃO URBANA</t>
  </si>
  <si>
    <t>LOUÇAS, METAIS E ACESSÓRIOS</t>
  </si>
  <si>
    <t xml:space="preserve">BOJO EM AÇO INOX </t>
  </si>
  <si>
    <t>CUBA EM AÇO INOXIDÁVEL DE EMBUTIR, AISI 304, APLICAÇÃO PARA PIA (465X330X115MM), NÚMERO 1, ASSENTAMENTO EM BANCADA, INCLUSIVE VÁLVULA DE ESCOAMENTO DE METAL COM ACABAMENTO CROMADO, SIFÃO DE METAL TIPO COPO COM ACABAMENTO CROMADO, FORNECIMENTO E INSTALAÇÃO</t>
  </si>
  <si>
    <t>CUBA EM AÇO INOXIDÁVEL DE EMBUTIR, AISI 304, APLICAÇÃO PARA PIA (560X330X115MM), NÚMERO 2, ASSENTAMENTO EM BANCADA, INCLUSIVE VÁLVULA DE ESCOAMENTO DE METAL COM ACABAMENTO CROMADO, SIFÃO DE METAL TIPO COPO COM ACABAMENTO CROMADO, FORNECIMENTO E INSTALAÇÃO</t>
  </si>
  <si>
    <t>CUBA EM AÇO INOXIDÁVEL DE EMBUTIR, AISI 304, APLICAÇÃO PARA TANQUE (600X600X400MM), ASSENTAMENTO EM BANCADA, INCLUSIVE VÁLVULA DE ESCOAMENTO DE METAL COM ACABAMENTO CROMADO, SIFÃO DE METAL TIPO COPO COM ACABAMENTO CROMADO, FORNECIMENTO E INSTALAÇÃO</t>
  </si>
  <si>
    <t>CUBA</t>
  </si>
  <si>
    <t>CUBA DE LOUÇA BRANCA DE EMBUTIR, FORMATO OVAL, INCLUSIVE VÁLVULA DE ESCOAMENTO DE METAL COM ACABAMENTO CROMADO, SIFÃO DE METAL TIPO COPO COM ACABAMENTO CROMADO, FORNECIMENTO E INSTALAÇÃO</t>
  </si>
  <si>
    <t>CUBA DE LOUÇA BRANCA DE SOBREPOR, FORMATO OVAL, INCLUSIVE VÁLVULA DE ESCOAMENTO DE METAL COM ACABAMENTO CROMADO, SIFÃO DE METAL TIPO COPO COM ACABAMENTO CROMADO, FORNECIMENTO E INSTALAÇÃO</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</si>
  <si>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</si>
  <si>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</si>
  <si>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</si>
  <si>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</si>
  <si>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</si>
  <si>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CUBA EM AÇO INOXIDÁVEL DE SOBREPOR, AISI 304, APLICAÇÃO PARA TANQUE (630X515X260MM), ASSENTAMENTO EM BANCADA, INCLUSIVE VÁLVULA DE ESCOAMENTO DE METAL COM ACABAMENTO CROMADO, SIFÃO DE METAL TIPO COPO COM ACABAMENTO CROMADO, FORNECIMENTO E INSTALAÇÃO</t>
  </si>
  <si>
    <t>TANQUE DE LOUÇA BRANCA COM COLUNA, CAPACIDADE 22 LITROS, INCLUSIVE ACESSÓRIOS DE FIXAÇÃO, FORNECIMENTO, INSTALAÇÃO E REJUNTAMENTO, EXCLUSIVE TORNEIRA, VÁLVULA DE ESCOAMENTO E SIFÃO</t>
  </si>
  <si>
    <t>TANQUE DE LOUÇA BRANCA COM COLUNA, CAPACIDADE 22 LITROS, INCLUSIVE ACESSÓRIOS DE FIXAÇÃO, VÁLVULA DE ESCOAMENTO DE METAL COM ACABAMENTO CROMADO, SIFÃO DE METAL TIPO COPO COM ACABAMENTO CROMADO, FORNECIMENTO, INSTALAÇÃO E REJUNTAMENTO, EXCLUSIVE TORNEIRA</t>
  </si>
  <si>
    <t>TANQUE DE MÁRMORE SINTÉTICO DUPLO, CAPACIDADE 37 LITROS, INCLUSIVE ACESSÓRIOS DE FIXAÇÃO, VÁLVULA DE ESCOAMENTO DE METAL COM ACABAMENTO CROMADO, SIFÃO DE METAL TIPO COPO COM ACABAMENTO CROMADO, FORNECIMENTO E INSTALAÇÃO, EXCLUSIVE TORNEIRA</t>
  </si>
  <si>
    <t>TANQUE DE MÁRMORE SINTÉTICO SIMPLES, CAPACIDADE 20 LITROS, INCLUSIVE ACESSÓRIOS DE FIXAÇÃO, VÁLVULA DE ESCOAMENTO DE METAL COM ACABAMENTO CROMADO, SIFÃO DE METAL TIPO COPO COM ACABAMENTO CROMADO, FORNECIMENTO E INSTALAÇÃO, EXCLUSIVE TORNEIRA</t>
  </si>
  <si>
    <t>TANQUE DE POLIPROPILENO, CAPACIDADE 15 LITROS, INCLUSIVE ACESSÓRIOS DE FIXAÇÃO, VÁLVULA DE ESCOAMENTO DE PLÁSTICO (PVC) NA COR BRANCA, SIFÃO DE PLÁSTICO (PVC) TIPO COPO NA COR BRANCA, FORNECIMENTO E INSTALAÇÃO, EXCLUSIVE TORNEIRA</t>
  </si>
  <si>
    <t>TANQUE DE POLIPROPILENO, CAPACIDADE 24 LITROS, INCLUSIVE ACESSÓRIOS DE FIXAÇÃO, VÁLVULA DE ESCOAMENTO DE PLÁSTICO (PVC) NA COR BRANCA, SIFÃO DE PLÁSTICO (PVC) TIPO COPO NA COR BRANCA, FORNECIMENTO E INSTALAÇÃO, EXCLUSIVE TORNEIRA</t>
  </si>
  <si>
    <t>TORNEIRA</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</si>
  <si>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</si>
  <si>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</si>
  <si>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</si>
  <si>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TORNEIRA METÁLICA PARA BEBEDOURO, ACABAMENTO CROMADO, APLICAÇÃO DE PAREDE, INCLUSIVE FORNECIMENTO E INSTALAÇÃO</t>
  </si>
  <si>
    <t>TORNEIRA METÁLICA PARA BEBEDOURO, FECHAMENTO AUTOMÁTICO, ACABAMENTO CROMADO, APLICAÇÃO DE PAREDE, INCLUSIVE FORNECIMENTO E INSTALAÇÃO</t>
  </si>
  <si>
    <t>TORNEIRA METÁLICA PARA IRRIGAÇÃO/JARDIM, ACABAMENTO CROMADO, APLICAÇÃO DE PAREDE, INCLUSIVE FORNECIMENTO E INSTALAÇÃO</t>
  </si>
  <si>
    <t>TORNEIRA METÁLICA PARA LAVATÓRIO, ABERTURA 1/4 DE VOLTA, ACABAMENTO CROMADO, COM AREJADOR, APLICAÇÃO DE MESA, INCLUSIVE ENGATE FLEXÍVEL METÁLICO, FORNECIMENTO E INSTALAÇÃO</t>
  </si>
  <si>
    <t>TORNEIRA METÁLICA PARA LAVATÓRIO, FECHAMENTO AUTOMÁTICO, ACABAMENTO CROMADO, COM AREJADOR, APLICAÇÃO DE MESA, INCLUSIVE ENGATE FLEXÍVEL METÁLICO, FORNECIMENTO E INSTALAÇÃO</t>
  </si>
  <si>
    <t>TORNEIRA METÁLICA PARA PIA, ABERTURA 1/4 DE VOLTA, ACABAMENTO CROMADO, COM AREJADOR, APLICAÇÃO DE PAREDE, INCLUSIVE FORNECIMENTO E INSTALAÇÃO</t>
  </si>
  <si>
    <t>TORNEIRA METÁLICA PARA PIA, ABERTURA 1/4 DE VOLTA, ACABAMENTO CROMADO, SEM AREJADOR, APLICAÇÃO DE PAREDE, INCLUSIVE FORNECIMENTO E INSTALAÇÃO</t>
  </si>
  <si>
    <t>TORNEIRA METÁLICA PARA PIA, BICA MÓVEL, ABERTURA 1/4 DE VOLTA, ACABAMENTO CROMADO, COM AREJADOR, APLICAÇÃO DE MESA, INCLUSIVE ENGATE FLEXÍVEL METÁLICO, FORNECIMENTO E INSTALAÇÃO</t>
  </si>
  <si>
    <t>TORNEIRA METÁLICA PARA PIA, BICA MÓVEL, ABERTURA 1/4 DE VOLTA, ACABAMENTO CROMADO, COM AREJADOR,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</si>
  <si>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</si>
  <si>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</si>
  <si>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TORNEIRA PLÁSTICA PARA TANQUE/IRRIGAÇÃO, BICO COM ROSCA, FORNECIMENTO E INSTALAÇÃO</t>
  </si>
  <si>
    <t>LIGAÇÃO FLEXÍVEL</t>
  </si>
  <si>
    <t>LIGAÇÃO FLEXÍVEL METÁLICA, DIÂMETRO 1/2" (20MM), INCLUSIVE FORNECIMENTO E INSTALAÇÃO</t>
  </si>
  <si>
    <t>VÁLVULA</t>
  </si>
  <si>
    <t>INSTALAÇÃO DE VÁLVULA DE ESCOAMENTO DE METAL PARA TANQUE,  DN (1.1/4"), ACABAMENTO CROMADO, INCLUSIVE FORNECIMENTO</t>
  </si>
  <si>
    <t>VÁLVULA AMERICANA PIA INOX 1 1/2" X 3/4"</t>
  </si>
  <si>
    <t>VÁLVULA AMERICANA PIA INOX 4" X 1 1/2"</t>
  </si>
  <si>
    <t>VÁLVULA DE DESCARGA COM REGISTRO INTERNO, ACIONAMENTO SIMPLES, DN 1.1/2" (50MM), INCLUSIVE ACABAMENTO DA VÁLVULA</t>
  </si>
  <si>
    <t>VÁLVULA PARA LAVATÓRIO COM LADRÃO D = 2 1/4" X 1"</t>
  </si>
  <si>
    <t>SIFÃO</t>
  </si>
  <si>
    <t>INSTALAÇÃO DE SIFÃO DE METAL PARA LAVATÓRIO, TIPO COPO COM ACABAMENTO CROMADO, DIÂMETRO (1"X1.1/2"), INCLUSIVE FORNECIMENTO</t>
  </si>
  <si>
    <t>INSTALAÇÃO DE SIFÃO DE METAL PARA PIA, TIPO COPO COM ACABAMENTO CROMADO, DIÂMETRO (1.1/2"X1.1/2" OU 2"), INCLUSIVE FORNECIMENTO</t>
  </si>
  <si>
    <t>BACIA SANITÁRIA</t>
  </si>
  <si>
    <t>BACIA DE LOUÇA TURCA CONVENCIONAL, COR BRANCA, INCLUSIVE ACESSÓRIOS, FORNECIMENTO, INSTALAÇÃO E REJUNTAMENTO</t>
  </si>
  <si>
    <t>BACIA SANITÁRIA (VASO) DE LOUÇA COM CAIXA ACOPLADA, COR BRANCA, INCLUSIVE ACESSÓRIOS DE FIXAÇÃO/VEDAÇÃO, ENGATE FLEXÍVEL METÁLICO, FORNECIMENTO, INSTALAÇÃO E REJUNTAMENTO</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</si>
  <si>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</si>
  <si>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BACIA SANITÁRIA (VASO) DE LOUÇA CONVENCIONAL, COR BRANCA, INCLUSIVE ACESSÓRIOS DE FIXAÇÃO/VEDAÇÃO, FORNECIMENTO, INSTALAÇÃO E REJUNTAMENTO, EXCLUSIVE VÁLVULA DE DESCARGA E TUBO DE LIGAÇÃO</t>
  </si>
  <si>
    <t>BACIA SANITÁRIA (VASO) DE LOUÇA CONVENCIONAL, COR BRANCA, INCLUSIVE ACESSÓRIOS DE FIXAÇÃO/VEDAÇÃO, VÁLVULA DE DESCARGA METÁLICA COM ACIONAMENTO DUPLO, TUBO DE LIGAÇÃO DE LATÃO COM CANOPLA, FORNECIMENTO, INSTALAÇÃO E REJUNTAMENTO</t>
  </si>
  <si>
    <t>BACIA SANITÁRIA (VASO) DE LOUÇA CONVENCIONAL INFANTIL, COR BRANCA, INCLUSIVE ACESSÓRIOS DE FIXAÇÃO/VEDAÇÃO, VÁLVULA DE DESCARGA METÁLICA COM ACIONAMENTO DUPLO, TUBO DE LIGAÇÃO DE LATÃO COM CANOPLA, FORNECIMENTO, INSTALAÇÃO E REJUNTAMENTO</t>
  </si>
  <si>
    <t>MICTÓRIO</t>
  </si>
  <si>
    <t>MICTÓRIO COLETIVO, EM AÇO INOXIDÁVEL, TIPO AISI 304, CHAPA 22, COM DESENVOLVIMENTO DE 1 METRO, INCLUSIVE VÁLVULA DE ESCOAMENTO DE METAL NA COR CROMADA, SIFÃO DE METAL TIPO COPO NA COR CROMADA, FORNECIMENTO E INSTALAÇÃO</t>
  </si>
  <si>
    <t>MICTÓRIO COLETIVO, EM AÇO INOXIDÁVEL, TIPO AISI 304, CHAPA 22, COM DESENVOLVIMENTO DE 1,4 METRO, INCLUSIVE VÁLVULA DE ESCOAMENTO DE METAL NA COR CROMADA, SIFÃO DE METAL TIPO COPO NA COR CROMADA, FORNECIMENTO E INSTALAÇÃO</t>
  </si>
  <si>
    <t>MICTÓRIO SIFONADO DE LOUÇA BRANCA, INCLUSIVE ENGATE FLEXÍVEL, EXCLUSIVE VÁLVULA DE DESCARGA</t>
  </si>
  <si>
    <t>VÁLVULA E CAIXA DE DESCARGA</t>
  </si>
  <si>
    <t>ACABAMENTO ANTIVANDALISMO COM ACIONAMENTO DUPLO, EM AÇO INOX, PARA CAIXA DE DESCARGA DE EMBUTIR, COMANDO DE ACIONAMENTO, INCLUSIVE ACESSÓRIOS PARA FIXAÇÃO E INSTALAÇÃO</t>
  </si>
  <si>
    <t>ACABAMENTO PLÁSTICO COM ACIONAMENTO DUPLO, NA COR BRANCA, PARA CAIXA DE DESCARGA DE EMBUTIR, COMANDO DE ACIONAMENTO, INCLUSIVE ACESSÓRIOS PARA FIXAÇÃO E INSTALAÇÃO</t>
  </si>
  <si>
    <t>BACIA SANITÁRIA (VASO) DE LOUÇA CONVENCIONAL INFANTIL, COR BRANCA, INCLUSIVE ACESSÓRIOS DE FIXAÇÃO/VEDAÇÃO, FORNECIMENTO, INSTALAÇÃO E REJUNTAMENTO, EXCLUSIVE VÁLVULA DE DESCARGA E TUBO DE LIGAÇÃO</t>
  </si>
  <si>
    <t>CAIXA DE DESCARGA PLÁSTICA DE EMBUTIR EM ALVENARIA, INCLUSIVE CORTE E ENCHIMENTO EM ALVENARIA, TELA PARA APLICAÇÃO DE ARGAMASSA E ACESSÓRIOS DE FIXAÇÃO, EXCLUSIVE COMANDO DE ACIONAMENTO E ACABAMENTO</t>
  </si>
  <si>
    <t>CAIXA DE DESCARGA PLÁSTICA EXTERNA 12 LTS INSTALADA COM ACESSÓRIOS</t>
  </si>
  <si>
    <t>VÁLVULA DE DESCARGA COM REGISTRO INTERNO, ACIONAMENTO DUPLO, DN 1.1/2" (50MM), INCLUSIVE ACABAMENTO DA VÁLVULA</t>
  </si>
  <si>
    <t>BEBEDOURO ELÉTRICO</t>
  </si>
  <si>
    <t>BEBEDOURO GEMINADO MG-F 80 INOX</t>
  </si>
  <si>
    <t>BEBEDOURO MF-F PINTADO</t>
  </si>
  <si>
    <t>BEBEDOURO MG-F INFANTIL INOX</t>
  </si>
  <si>
    <t>BEBEDOURO MG-F INFANTIL PINTADO</t>
  </si>
  <si>
    <t>FILTRO DE ÁGUA POTÁVEL (BITOLA: Ø1/2"| CLASSE DE FILTRAGEM INMETRO: D| REDUÇÃO DE CLORO LIVRE: 75%)</t>
  </si>
  <si>
    <t>DUCHA HIGIÊNICA</t>
  </si>
  <si>
    <t>DUCHA HIGIÊNICA COM REGISTRO PARA CONTROLE DE FLUXO DE ÁGUA, DIÂMETRO 1/2" (20MM), INCLUSIVE FORNECIMENTO E INSTALAÇÃO</t>
  </si>
  <si>
    <t>CHUVEIRO</t>
  </si>
  <si>
    <t>BRAÇO PARA CHUVEIRO, COMPRIMENTO 40 CM, DIÂMETRO NOMINAL DE 1/2" (20MM), INCLUSIVE ACABAMENTO</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</si>
  <si>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</si>
  <si>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</si>
  <si>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</si>
  <si>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DUCHA PLÁSTICA, LARGURA 5", FORNECIMENTO E INSTALAÇÃO INCLUSIVE BRAÇO</t>
  </si>
  <si>
    <t>COMPLEMENTO DE LOUÇA</t>
  </si>
  <si>
    <t>ASSENTO BRANCO PARA VASO</t>
  </si>
  <si>
    <t>ASSENTO PARA VASO PNE (NBR 9050)</t>
  </si>
  <si>
    <t>BANCO ARTICULADO EM FÓRMICA COM CANTOS ARREDONDADOS E SUPERFÍCIE ANTIDERRAPANTE IMPERMEÁVEL, PROFUNDIDADE MÍNIMA DE 0,45 M E COMPRIMENTO MÍNIMO DE 0,70 M, PARA ESFORÇO DE 1,5 KN CONFORME NBR 9050</t>
  </si>
  <si>
    <t>BOLSA DE BORRACHA D = 1 1/2"</t>
  </si>
  <si>
    <t>CABIDE DE LOUÇA COM DOIS (2) GANCHOS, NA COR BRANCA, ASSENTAMENTO EM ARGAMASSA INDUSTRIALIZADA, INCLUSIVE REJUNTAMENTO E FORNECIMENTO</t>
  </si>
  <si>
    <t>CABIDE EM TUBO DE AÇO GALVANIZADO D = 1/2"</t>
  </si>
  <si>
    <t>CABIDE METÁLICO SIMPLES CROMADO, INCLUSIVE FIXAÇÃO</t>
  </si>
  <si>
    <t>DISPENSER EM AÇO INOX PARA PAPEL TOALHA 2 OU 3 FOLHAS</t>
  </si>
  <si>
    <t>DISPENSER EM PLÁSTICO PARA PAPEL TOALHA 2 OU 3 FOLHAS</t>
  </si>
  <si>
    <t>LIGAÇÃO PARA SAÍDA DE VASO SANITÁRIO PVC CROMADO</t>
  </si>
  <si>
    <t>MEIA SABONETEIRA DE LOUÇA, NA COR BRANCA, ASSENTAMENTO COM ARGAMASSA INDUSTRIALIZADA, INCLUSIVE REJUNTAMENTO E FORNECIMENTO</t>
  </si>
  <si>
    <t>PAPELEIRA DE LOUÇA COM ROLETE, NA COR BRANCA, ASSENTAMENTO COM ARGAMASSA INDUSTRIALIZADA, INCLUSIVE REJUNTAMENTO E FORNECIMENTO</t>
  </si>
  <si>
    <t>PAPELEIRA METÁLICA CROMADA, INCLUSIVE FIXAÇÃO</t>
  </si>
  <si>
    <t>PARAFUSO CASTELO, NÚMERO 8, INCLUSIVE FORNECIMENTO COM ARRUELA E BUCHA DE NYLON</t>
  </si>
  <si>
    <t>SABONETEIRA DE LOUÇA, NA COR BRANCA, ASSENTAMENTO COM ARGAMASSA INDUSTRIALIZADA, INCLUSIVE REJUNTAMENTO E FORNECIMENTO</t>
  </si>
  <si>
    <t>SABONETEIRA METÁLICA CROMADA, TIPO CONCHA, DE SOBREPOR</t>
  </si>
  <si>
    <t>TUBO DE LIGAÇÃO DE ÁGUA PARA BACIA SANITÁRIA (VASO), DN 1.1/2", COMPRIMENTO 20CM, INCLUSIVE CANOPLA, SPUD, FORNECIMENTO E INSTALAÇÃO</t>
  </si>
  <si>
    <t>TUBO DE LIGAÇÃO DE ÁGUA PARA BACIA SANITÁRIA (VASO), DN 1.1/2", COMPRIMENTO 25CM, INCLUSIVE CANOPLA, SPUD, FORNECIMENTO E INSTALAÇÃO</t>
  </si>
  <si>
    <t>TUBO LONGO DN 40MM (1.1/2"), PARA CAIXA DE DESCARGA, INCLUSIVE FORNECIMENTO E INSTALAÇÃO</t>
  </si>
  <si>
    <t>TUBO PARA VÁLVULA DE DESCARGA Nº. 18 COM ADAPTADOR D = 1 1/2"</t>
  </si>
  <si>
    <t>DISPENSADOR</t>
  </si>
  <si>
    <t>DISPENSER PARA GEL/ÁLCOOL COM RESERVATORIO 800 ML</t>
  </si>
  <si>
    <t>PAPELEIRA PLASTICA TIPO DISPENSER PARA PAPEL HIGIENICO ROLAO</t>
  </si>
  <si>
    <t>SABONETEIRA EM AÇO INOX TIPO DISPENSER PARA SABONETE LIQUIDO COM RESERVATORIO 800 ML</t>
  </si>
  <si>
    <t>SABONETEIRA PLASTICA TIPO DISPENSER PARA SABONETE LIQUIDO COM RESERVATORIO 1500 ML</t>
  </si>
  <si>
    <t>SABONETEIRA PLASTICA TIPO DISPENSER PARA SABONETE LIQUIDO COM RESERVATORIO 800 ML</t>
  </si>
  <si>
    <t>EQUIPAMENTO PARA ACESSIBILIDADE (PMR/PCR)</t>
  </si>
  <si>
    <t>BANCO ARTICULADO EM AÇO INOX COM CANTOS ARREDONDADOS, PROFUNDIDADE MÍNIMA DE 0,45 M E COMPRIMENTO MÍNIMO DE 0,70 M, CONFORME NBR 9050</t>
  </si>
  <si>
    <t>BARRA DE APOIO EM AÇO INOX POLIDO EM "L", DN 1.1/4" (31,75MM), PARA ACESSIBILIDADE (PMR/PCR), COMPRIMENTO 140CM, INSTALADO EM PAREDE, INCLUSIVE FORNECIMENTO, INSTALAÇÃO E ACESSÓRIOS PARA FIXAÇÃO</t>
  </si>
  <si>
    <t>BARRA DE APOIO EM AÇO INOX POLIDO PARA LAVATÓRIO DE CANTO, DN 1.1/4" (31,75MM), PARA ACESSIBILIDADE (PMR/PCR), INSTALADO EM PAREDE, INCLUSIVE FORNECIMENTO, INSTALAÇÃO E ACESSÓRIOS PARA FIXAÇÃO</t>
  </si>
  <si>
    <t>BARRA DE APOIO EM AÇO INOX POLIDO RETA, DN 1.1/4" (31,75MM), PARA ACESSIBILIDADE (PMR/PCR), COMPRIMENTO 100CM, INSTALADO EM PAREDE, INCLUSIVE FORNECIMENTO, INSTALAÇÃO E ACESSÓRIOS PARA FIXAÇÃO</t>
  </si>
  <si>
    <t>BARRA DE APOIO EM AÇO INOX POLIDO RETA, DN 1.1/4" (31,75MM), PARA ACESSIBILIDADE (PMR/PCR), COMPRIMENTO 120CM, INSTALADO EM PAREDE, INCLUSIVE FORNECIMENTO, INSTALAÇÃO E ACESSÓRIOS PARA FIXAÇÃO</t>
  </si>
  <si>
    <t>BARRA DE APOIO EM AÇO INOX POLIDO RETA, DN 1.1/4" (31,75MM), PARA ACESSIBILIDADE (PMR/PCR), COMPRIMENTO 40CM, INSTALADO EM PORTA/PAREDE, INCLUSIVE FORNECIMENTO, INSTALAÇÃO E ACESSÓRIOS PARA FIXAÇÃO</t>
  </si>
  <si>
    <t>BARRA DE APOIO EM AÇO INOX POLIDO RETA, DN 1.1/4" (31,75MM), PARA ACESSIBILIDADE (PMR/PCR), COMPRIMENTO 70CM, INSTALADO EM PAREDE, INCLUSIVE FORNECIMENTO, INSTALAÇÃO E ACESSÓRIOS PARA FIXAÇÃO</t>
  </si>
  <si>
    <t>BARRA DE APOIO EM AÇO INOX POLIDO RETA, DN 1.1/4" (31,75MM), PARA ACESSIBILIDADE (PMR/PCR), COMPRIMENTO 80CM, INSTALADO EM PAREDE, INCLUSIVE FORNECIMENTO, INSTALAÇÃO E ACESSÓRIOS PARA FIXAÇÃO</t>
  </si>
  <si>
    <t>BARRA DE APOIO EM AÇO INOX POLIDO RETA, DN 1.1/4" (31,75MM), PARA ACESSIBILIDADE (PMR/PCR), COMPRIMENTO 90CM, INSTALADO EM PAREDE, INCLUSIVE FORNECIMENTO, INSTALAÇÃO E ACESSÓRIOS PARA FIXAÇÃO</t>
  </si>
  <si>
    <t>BANCADAS E PRATELEIRAS</t>
  </si>
  <si>
    <t>BANCADA EM AÇO INOX</t>
  </si>
  <si>
    <t>BANCADA EM AÇO INOXIDÁVEL</t>
  </si>
  <si>
    <t>BANCADA EM ARDÓSIA</t>
  </si>
  <si>
    <t>BANCADA EM ARDÓSIA E = 3 CM, APOIADA EM ALVENARIA</t>
  </si>
  <si>
    <t>BANCADA EM ARDÓSIA E = 3 CM, L = 55 CM, APOIADA EM CONSOLE DE METALON</t>
  </si>
  <si>
    <t>BANCADA EM GRANITO</t>
  </si>
  <si>
    <t>BANCADA EM GRANITO CINZA ANDORINHA E = 3 CM, APOIADA EM ALVENARIA</t>
  </si>
  <si>
    <t>BANCADA EM GRANITO CINZA ANDORINHA E = 3 CM, APOIADA EM CONSOLE DE METALON 20 X 30 MM</t>
  </si>
  <si>
    <t>BANCADA EM GRANITO, COR CINZA ANDORINHA, ESP. 2CM, ACABAMENTO POLIDO, APOIADA EM ALVENARIA, EXCLUSIVE ALVENARIA, RODABANCA/FRONTÃO, TESTEIRA/FAIXA, FURO EM BANCADA, CUBA METÁLICA, VÁLVULA, SIFÃO, TORNEIRA E ENGATE FLEXÍVEL</t>
  </si>
  <si>
    <t>BANCADA EM GRANITO, COR CINZA ANDORINHA, ESP. 2CM, ACABAMENTO POLIDO, APOIADA EM CONSOLE DE METALON (50X30)MM, EXCLUSIVE RODABANCA/FRONTÃO, TESTEIRA/FAIXA, FURO EM BANCADA, CUBA METÁLICA, VÁLVULA, SIFÃO, TORNEIRA E ENGATE FLEXÍVEL</t>
  </si>
  <si>
    <t>BANCADA EM MÁRMORE</t>
  </si>
  <si>
    <t>BANCADA EM MÁRMORE BRANCO E = 3 CM, APOIADA EM ALVENARIA</t>
  </si>
  <si>
    <t>BANCADA EM MÁRMORE BRANCO E = 3 CM, APOIADA EM CONSOLE DE METALON 20 X 30 MM</t>
  </si>
  <si>
    <t>ACABAMENTO, FURO E COLAGEM DE BOJO</t>
  </si>
  <si>
    <t>FURO DE BOJO EM BANCADA DE GRANITO/MÁRMORE, INCLUSIVE COLAGEM COM MASSA PLÁSTICA</t>
  </si>
  <si>
    <t>TESTEIRA E RODABANCADA EM GRANITO</t>
  </si>
  <si>
    <t>RODABANCA/FRONTÃO PARA BANCADA EM GRANITO, COR CINZA ANDORINHA, ESP. 2CM, ALTURA DE 10CM, INCLUSIVE REJUNTAMENTO EM MASSA PLÁSTICA NA COR DA PEDRA</t>
  </si>
  <si>
    <t>RODABANCA/FRONTÃO PARA BANCADA EM GRANITO, COR CINZA ANDORINHA, ESP. 2CM, ALTURA DE 7CM, INCLUSIVE REJUNTAMENTO EM MASSA PLÁSTICA NA COR DA PEDRA</t>
  </si>
  <si>
    <t>TESTEIRA EM GRANITO CINZA ANDORINHA</t>
  </si>
  <si>
    <t>TESTEIRA PARA BANCADA EM GRANITO, COR CINZA ANDORINHA, ESP. 2CM, ALTURA DE 10CM, INCLUSIVE POLIMENTO, CORTE/COLAGEM EM MEIA ESQUADRIA E MASSA PLÁSTICA NA COR DA PEDRA</t>
  </si>
  <si>
    <t>TESTEIRA PARA BANCADA EM GRANITO, COR CINZA ANDORINHA, ESP. 2CM, ALTURA DE 3CM, INCLUSIVE POLIMENTO, CORTE/COLAGEM EM MEIA ESQUADARIA E MASSA PLÁSTICA NA COR DA PEDRA</t>
  </si>
  <si>
    <t>TESTEIRA PARA BANCADA EM GRANITO, COR CINZA ANDORINHA, ESP. 2CM, ALTURA DE 5CM, INCLUSIVE POLIMENTO, CORTE/COLAGEM EM MEIA ESQUADARIA E MASSA PLÁSTICA NA COR DA PEDRA</t>
  </si>
  <si>
    <t>TESTEIRA E RODABANCADA EM MÁRMORE</t>
  </si>
  <si>
    <t>RODABANCADA EM MÁRMORE BRANCO H = 10 CM, E = 2 CM</t>
  </si>
  <si>
    <t>RODABANCADA EM MÁRMORE BRANCO H = 7 CM, E = 2 CM</t>
  </si>
  <si>
    <t>TESTEIRA EM MÁRMORE BRANCO</t>
  </si>
  <si>
    <t>BANCADA EM CONCRETO</t>
  </si>
  <si>
    <t>BANCADA EM CONCRETO, APOIADA EM CONSOLE DE METALON 20 X 30 MM</t>
  </si>
  <si>
    <t>BANCADA SIMPLES EM CONCRETO, APOIADA EM ALVENARIA</t>
  </si>
  <si>
    <t>PRATELEIRA DE ARDÓSIA</t>
  </si>
  <si>
    <t>PRATELEIRA DE ARDÓSIA E = 2 CM APOIADA EM CONSOLE DE METALON 20 X 30 MM</t>
  </si>
  <si>
    <t>PRATELEIRA DE ARDÓSIA E = 2 CM EMBUTIDA EM PAREDE</t>
  </si>
  <si>
    <t>PRATELEIRA DE GRANITO</t>
  </si>
  <si>
    <t>PRATELEIRA DE GRANITO CINZA ANDORINHA, E = 2 CM, APOIADA EM CONSOLE DE METALON 20 X 30 MM</t>
  </si>
  <si>
    <t>PRATELEIRA DE GRANITO CINZA ANDORINHA, E = 2 CM, APOIADA SOBRE ALVENARIA</t>
  </si>
  <si>
    <t>PRATELEIRA DE MÁRMORE</t>
  </si>
  <si>
    <t>PRATELEIRA DE MÁRMORE BRANCO E = 2 CM, APOIADA EM CONSOLE DE METALON 20 X 30 MM</t>
  </si>
  <si>
    <t>PRATELEIRA DE MÁRMORE BRANCO E = 2 CM, APOIADA SOBRE ALVENARIA</t>
  </si>
  <si>
    <t>PRATELEIRAS DE MADEIRA</t>
  </si>
  <si>
    <t>PRATELEIRA DE MADEIRA ENVERNIZADA, EM CONSOLE DE METALON 20 X 30 MM</t>
  </si>
  <si>
    <t>PRATELEIRA DE MADEIRA PINTADA DE ESMALTE, EM CONSOLE DE METALON 20 X 30 MM</t>
  </si>
  <si>
    <t>PRATELEIRA DE CONCRETO</t>
  </si>
  <si>
    <t>PRATELEIRA DE CONCRETO, APOIADA EM CONSOLE DE METALON 20 X 30 MM</t>
  </si>
  <si>
    <t>PRATELEIRA DE CONCRETO PRÉ- MOLDADO E = 4 CM, APOIADA SOBRE ALVENARIA</t>
  </si>
  <si>
    <t>INSTALAÇÕES ELÉTRICAS</t>
  </si>
  <si>
    <t>CABO DE COBRE FLEXÍVEL (450/750V)</t>
  </si>
  <si>
    <t>CABO DE COBRE FLEXÍVEL, CLASSE 5, ISOLAMENTO TIPO LSHF/ATOX, NÃO HALOGENADO, ANTICHAMA, TERMOPLÁSTICO, UNIPOLAR, SEÇÃO 10 MM2, 70°C, 450/750V</t>
  </si>
  <si>
    <t>CABO DE COBRE FLEXÍVEL, CLASSE 5, ISOLAMENTO TIPO LSHF/ATOX, NÃO HALOGENADO, ANTICHAMA, TERMOPLÁSTICO, UNIPOLAR, SEÇÃO 1,5 MM2, 70°C, 450/750V</t>
  </si>
  <si>
    <t>CABO DE COBRE FLEXÍVEL, CLASSE 5, ISOLAMENTO TIPO LSHF/ATOX, NÃO HALOGENADO, ANTICHAMA, TERMOPLÁSTICO, UNIPOLAR, SEÇÃO 16 MM2, 70°C, 450/750V</t>
  </si>
  <si>
    <t>CABO DE COBRE FLEXÍVEL, CLASSE 5, ISOLAMENTO TIPO LSHF/ATOX, NÃO HALOGENADO, ANTICHAMA, TERMOPLÁSTICO, UNIPOLAR, SEÇÃO 2,5 MM2, 70°C, 450/750V</t>
  </si>
  <si>
    <t>CABO DE COBRE FLEXÍVEL, CLASSE 5, ISOLAMENTO TIPO LSHF/ATOX, NÃO HALOGENADO, ANTICHAMA, TERMOPLÁSTICO, UNIPOLAR, SEÇÃO 25 MM2, 70°C, 450/750V</t>
  </si>
  <si>
    <t>CABO DE COBRE FLEXÍVEL, CLASSE 5, ISOLAMENTO TIPO LSHF/ATOX, NÃO HALOGENADO, ANTICHAMA, TERMOPLÁSTICO, UNIPOLAR, SEÇÃO 35 MM2, 70°C, 450/750V</t>
  </si>
  <si>
    <t>CABO DE COBRE FLEXÍVEL, CLASSE 5, ISOLAMENTO TIPO LSHF/ATOX, NÃO HALOGENADO, ANTICHAMA, TERMOPLÁSTICO, UNIPOLAR, SEÇÃO 4 MM2, 70°C, 450/750V</t>
  </si>
  <si>
    <t>CABO DE COBRE FLEXÍVEL, CLASSE 5, ISOLAMENTO TIPO LSHF/ATOX, NÃO HALOGENADO, ANTICHAMA, TERMOPLÁSTICO, UNIPOLAR, SEÇÃO 6 MM2, 70°C, 450/750V</t>
  </si>
  <si>
    <t>CABO DE COBRE FLEXÍVEL (0,6/1KV)</t>
  </si>
  <si>
    <t>CABO DE COBRE FLEXÍVEL, CLASSE 5, ISOLAMENTO TIPO EPR/HEPR, NÃO HALOGENADO, ANTICHAMA, TERMOFIXO, UNIPOLAR, SEÇÃO 10 MM2, 90°C, 0,6/1KV</t>
  </si>
  <si>
    <t>CABO DE COBRE FLEXÍVEL, CLASSE 5, ISOLAMENTO TIPO EPR/HEPR, NÃO HALOGENADO, ANTICHAMA, TERMOFIXO, UNIPOLAR, SEÇÃO 120 MM2, 90°C, 0,6/1KV</t>
  </si>
  <si>
    <t>CABO DE COBRE FLEXÍVEL, CLASSE 5, ISOLAMENTO TIPO EPR/HEPR, NÃO HALOGENADO, ANTICHAMA, TERMOFIXO, UNIPOLAR, SEÇÃO 1,5 MM2, 90°C, 0,6/1KV</t>
  </si>
  <si>
    <t>CABO DE COBRE FLEXÍVEL, CLASSE 5, ISOLAMENTO TIPO EPR/HEPR, NÃO HALOGENADO, ANTICHAMA, TERMOFIXO, UNIPOLAR, SEÇÃO 150 MM2, 90°C, 0,6/1KV</t>
  </si>
  <si>
    <t>CABO DE COBRE FLEXÍVEL, CLASSE 5, ISOLAMENTO TIPO EPR/HEPR, NÃO HALOGENADO, ANTICHAMA, TERMOFIXO, UNIPOLAR, SEÇÃO 16 MM2, 90°C, 0,6/1KV</t>
  </si>
  <si>
    <t>CABO DE COBRE FLEXÍVEL, CLASSE 5, ISOLAMENTO TIPO EPR/HEPR, NÃO HALOGENADO, ANTICHAMA, TERMOFIXO, UNIPOLAR, SEÇÃO 185 MM2, 90°C, 0,6/1KV</t>
  </si>
  <si>
    <t>CABO DE COBRE FLEXÍVEL, CLASSE 5, ISOLAMENTO TIPO EPR/HEPR, NÃO HALOGENADO, ANTICHAMA, TERMOFIXO, UNIPOLAR, SEÇÃO 240 MM2, 90°C, 0,6/1KV</t>
  </si>
  <si>
    <t>CABO DE COBRE FLEXÍVEL, CLASSE 5, ISOLAMENTO TIPO EPR/HEPR, NÃO HALOGENADO, ANTICHAMA, TERMOFIXO, UNIPOLAR, SEÇÃO 2,5 MM2, 90°C, 0,6/1KV</t>
  </si>
  <si>
    <t>CABO DE COBRE FLEXÍVEL, CLASSE 5, ISOLAMENTO TIPO EPR/HEPR, NÃO HALOGENADO, ANTICHAMA, TERMOFIXO, UNIPOLAR, SEÇÃO 25 MM2, 90°C, 0,6/1KV</t>
  </si>
  <si>
    <t>CABO DE COBRE FLEXÍVEL, CLASSE 5, ISOLAMENTO TIPO EPR/HEPR, NÃO HALOGENADO, ANTICHAMA, TERMOFIXO, UNIPOLAR, SEÇÃO 300 MM2, 90°C, 0,6/1KV</t>
  </si>
  <si>
    <t>CABO DE COBRE FLEXÍVEL, CLASSE 5, ISOLAMENTO TIPO EPR/HEPR, NÃO HALOGENADO, ANTICHAMA, TERMOFIXO, UNIPOLAR, SEÇÃO 35 MM2, 90°C, 0,6/1KV</t>
  </si>
  <si>
    <t>CABO DE COBRE FLEXÍVEL, CLASSE 5, ISOLAMENTO TIPO EPR/HEPR, NÃO HALOGENADO, ANTICHAMA, TERMOFIXO, UNIPOLAR, SEÇÃO 4 MM2, 90°C, 0,6/1KV</t>
  </si>
  <si>
    <t>CABO DE COBRE FLEXÍVEL, CLASSE 5, ISOLAMENTO TIPO EPR/HEPR, NÃO HALOGENADO, ANTICHAMA, TERMOFIXO, UNIPOLAR, SEÇÃO 50 MM2, 90°C, 0,6/1KV</t>
  </si>
  <si>
    <t>CABO DE COBRE FLEXÍVEL, CLASSE 5, ISOLAMENTO TIPO EPR/HEPR, NÃO HALOGENADO, ANTICHAMA, TERMOFIXO, UNIPOLAR, SEÇÃO 6 MM2, 90°C, 0,6/1KV</t>
  </si>
  <si>
    <t>CABO DE COBRE FLEXÍVEL, CLASSE 5, ISOLAMENTO TIPO EPR/HEPR, NÃO HALOGENADO, ANTICHAMA, TERMOFIXO, UNIPOLAR, SEÇÃO 70 MM2, 90°C, 0,6/1KV</t>
  </si>
  <si>
    <t>CABO DE COBRE FLEXÍVEL, CLASSE 5, ISOLAMENTO TIPO EPR/HEPR, NÃO HALOGENADO, ANTICHAMA, TERMOFIXO, UNIPOLAR, SEÇÃO 95 MM2, 90°C, 0,6/1KV</t>
  </si>
  <si>
    <t>CORDOALHA</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</si>
  <si>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</si>
  <si>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</si>
  <si>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</si>
  <si>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</si>
  <si>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</si>
  <si>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</si>
  <si>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</si>
  <si>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EM PVC LIGAÇÃO E PASSAGEM</t>
  </si>
  <si>
    <t>CAIXA DE LIGAÇÃO/PASSAGEM EM PVC RÍGIDO PARA ELETRODUTO COM SUPORTE PARA LAJOTA, OCTOGONAL COM FUNDO MÓVEL, DIMENSÕES 4"X4", EMBUTIDA EM LAJE PRÉ-MOLDADA - FORNECIMENTO E INSTALAÇÃO</t>
  </si>
  <si>
    <t>CAIXA DE LIGAÇÃO/PASSAGEM EM PVC RÍGIDO PARA ELETRODUTO, DIMENSÕES 4"X2", EMBUTIDA EM ALVENARIA - FORNECIMENTO E INSTALAÇÃO</t>
  </si>
  <si>
    <t>CAIXA DE LIGAÇÃO/PASSAGEM EM PVC RÍGIDO PARA ELETRODUTO, DIMENSÕES 4"X2", EMBUTIDA EM PAREDE EM CHAPA DE GESSO ACARTONADO (DRYWALL), INCLUSIVE FORNECIMENTO E INSTALAÇÃO</t>
  </si>
  <si>
    <t>CAIXA DE LIGAÇÃO/PASSAGEM EM PVC RÍGIDO PARA ELETRODUTO, DIMENSÕES 4"X4", EMBUTIDA EM ALVENARIA - FORNECIMENTO E INSTALAÇÃO</t>
  </si>
  <si>
    <t>CAIXA DE LIGAÇÃO/PASSAGEM EM PVC RÍGIDO PARA ELETRODUTO, DIMENSÕES 4"X4", EMBUTIDA EM PAREDE EM CHAPA DE GESSO ACARTONADO (DRYWALL), INCLUSIVE FORNECIMENTO E INSTALAÇÃO</t>
  </si>
  <si>
    <t>CAIXA DE LIGAÇÃO/PASSAGEM EM PVC RÍGIDO PARA ELETRODUTO, OCTOGONAL COM ANEL DESLIZANTE, DIMENSÕES 3"X3", EMBUTIDA EM LAJE - FORNECIMENTO E INSTALAÇÃO</t>
  </si>
  <si>
    <t>CAIXA DE LIGAÇÃO/PASSAGEM EM PVC RÍGIDO PARA ELETRODUTO, OCTOGONAL COM FUNDO FIXO REFORÇADO, DIMENSÕES 4"X4", EMBUTIDA EM LAJE - FORNECIMENTO E INSTALAÇÃO</t>
  </si>
  <si>
    <t>CAIXA DE LIGAÇÃO/PASSAGEM EM PVC RÍGIDO PARA ELETRODUTO, OCTOGONAL COM FUNDO MÓVEL, DIMENSÕES 4"X4", EMBUTIDA EM LAJE - FORNECIMENTO E INSTALAÇÃO</t>
  </si>
  <si>
    <t>CAIXA DE LIGAÇÃO/PASSAGEM EM PVC RÍGIDO PARA ELETRODUTO ROSCÁVEL, DIMENSÕES 4"X2", EMBUTIDA EM ALVENARIA - FORNECIMENTO E INSTALAÇÃO</t>
  </si>
  <si>
    <t>CAIXA DE LIGAÇÃO/PASSAGEM EM PVC RÍGIDO PARA ELETRODUTO ROSCÁVEL, DIMENSÕES 4"X4", EMBUTIDA EM ALVENARIA - FORNECIMENTO E INSTALAÇÃO</t>
  </si>
  <si>
    <t>CAIXA ESTANQUE AQUATIC 4x2"</t>
  </si>
  <si>
    <t>CAIXA METÁLICA DE LIGAÇÃO E PASSAGEM</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</si>
  <si>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</si>
  <si>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</si>
  <si>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</si>
  <si>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</si>
  <si>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CAIXA DE PASSAGEM EM ALVENARIA</t>
  </si>
  <si>
    <t>CAIXA DE PASSAGEM EM ALVENARIA E TAMPA DE CONCRETO, FUNDO DE BRITA, TIPO 1, 25 X 25 X 50 CM, INCLUSIVE ESCAVAÇÃO, REATERRO E BOTA-FORA</t>
  </si>
  <si>
    <t>CAIXA DE PASSAGEM EM ALVENARIA E TAMPA DE CONCRETO, FUNDO DE BRITA, TIPO 1, 30 X 30 X 40 CM, INCLUSIVE ESCAVAÇÃO, REATERRO E BOTA-FORA</t>
  </si>
  <si>
    <t>CAIXA DE PASSAGEM EM ALVENARIA E TAMPA DE CONCRETO, FUNDO DE BRITA, TIPO 1, 40 X 40 X 60 CM, INCLUSIVE ESCAVAÇÃO, REATERRO E BOTA-FORA</t>
  </si>
  <si>
    <t>CAIXA DE PASSAGEM EM ALVENARIA E TAMPA DE CONCRETO, FUNDO DE BRITA, TIPO 1, 50 X 50 X 60 CM, INCLUSIVE ESCAVAÇÃO, REATERRO E BOTA-FORA</t>
  </si>
  <si>
    <t>CAIXA DE PASSAGEM PARA TELEFONIA</t>
  </si>
  <si>
    <t>INTERRUPTOR, TOMADA E ACESSÓRIOS</t>
  </si>
  <si>
    <t>CAMPAINHA DE EMBUTIR EM CAIXA 2x4", DO TIPO CIGARRA, 127V</t>
  </si>
  <si>
    <t>CAMPAINHA DE SOBREPOR (SINCRONSOM 117)</t>
  </si>
  <si>
    <t>CONJUNTO DE DOIS (2) INTERRUPTORES BIPOLAR SIMPLES, CORRENTE 10A, TENSÃO 250V, (10A-250V), COM PLACA 4"X2" DE DOIS (2) POSTOS, INCLUSIVE FORNECIMENTO, INSTALAÇÃO, SUPORTE, MÓDULO E PLACA</t>
  </si>
  <si>
    <t>CONJUNTO DE DOIS (2) INTERRUPTORES BIPOLAR SIMPLES, CORRENTE 10A, TENSÃO 250V, (10A-250V), COM PLACA 4"X4" DE DOIS (2) POSTOS, INCLUSIVE FORNECIMENTO, INSTALAÇÃO, SUPORTE, MÓDULO E PLACA</t>
  </si>
  <si>
    <t>CONJUNTO DE DOIS (2) INTERRUPTORES BIPOLAR SIMPLES, CORRENTE 10A, TENSÃO 250V, (10A-250V) E DOIS (2) INTERRUPTORES PARALELOS, CORRENTE 10A, TENSÃO 250V, (10A-250V), COM PLACA 4"X4" DE QUATRO (4) POSTOS, INCLUSIVE FORNECIMENTO, INSTALAÇÃO, SUPORTE, MÓDULO E PLACA</t>
  </si>
  <si>
    <t>CONJUNTO DE DOIS (2) INTERRUPTORES BIPOLAR SIMPLES, CORRENTE 10A, TENSÃO 250V, (10A-250V) E UM (1) INTERRUPTOR PARALELO, CORRENTE 10A, TENSÃO 250V, (10A-250V), COM PLACA 4"X2" DE TRÊS (3) POSTOS, INCLUSIVE FORNECIMENTO, INSTALAÇÃO, SUPORTE, MÓDULO E PLACA</t>
  </si>
  <si>
    <t>CONJUNTO DE DOIS (2) INTERRUPTORES BIPOLAR SIMPLES, CORRENTE 10A, TENSÃO 250V, (10A-250V) E UMA (1) TOMADA PADRÃO, TRÊS (3) POLOS, CORRENTE 10A, TENSÃO 250V, (2P+T/10A-250V), COM PLACA 4"X2" DE TRÊS (3) POSTOS, INCLUSIVE FORNECIMENTO, INSTALAÇÃO, SUPORTE, MÓDULO E PLACA</t>
  </si>
  <si>
    <t>CONJUNTO DE DOIS (2) INTERRUPTORES BIPOLAR SIMPLES, CORRENTE 10A, TENSÃO 250V, (10A-250V) E UMA (1) TOMADA PADRÃO, TRÊS (3) POLOS, CORRENTE 20A, TENSÃO 250V, (2P+T/20A-250V), COM PLACA 4"X2" DE TRÊS (3) POSTOS, INCLUSIVE FORNECIMENTO, INSTALAÇÃO, SUPORTE, MÓDULO E PLACA</t>
  </si>
  <si>
    <t>CONJUNTO DE DOIS (2) INTERRUPTORES PARALELO, CORRENTE 10A, TENSÃO 250V, (10A-250V) E UMA (1) TOMADA PADRÃO, TRÊS (3) POLOS, CORRENTE 10A, TENSÃO 250V, (2P+T/10A-250V), COM PLACA 4"X2" DE TRÊS (3) POSTOS, INCLUSIVE FORNECIMENTO, INSTALAÇÃO, SUPORTE, MÓDULO E PLACA</t>
  </si>
  <si>
    <t>CONJUNTO DE DOIS (2) INTERRUPTORES PARALELO, CORRENTE 10A, TENSÃO 250V, (10A-250V) E UMA (1) TOMADA PADRÃO, TRÊS (3) POLOS, CORRENTE 20A, TENSÃO 250V, (2P+T/20A-250V), COM PLACA 4"X2" DE TRÊS (3) POSTOS, INCLUSIVE FORNECIMENTO, INSTALAÇÃO, SUPORTE, MÓDULO E PLACA</t>
  </si>
  <si>
    <t>CONJUNTO DE DOIS (2) INTERRUPTORES PARALELOS, CORRENTE 10A, TENSÃO 250V, (10A-250V), COM PLACA 4"X2" DE DOIS (2) POSTOS, INCLUSIVE FORNECIMENTO, INSTALAÇÃO, SUPORTE, MÓDULO E PLACA</t>
  </si>
  <si>
    <t>CONJUNTO DE DOIS (2) INTERRUPTORES SIMPLES, CORRENTE 10A, TENSÃO 250V, (10A-250V), COM PLACA 4"X2" DE DOIS (2) POSTOS, INCLUSIVE FORNECIMENTO, INSTALAÇÃO, SUPORTE, MÓDULO E PLACA</t>
  </si>
  <si>
    <t>CONJUNTO DE DOIS (2) INTERRUPTORES SIMPLES, CORRENTE 10A, TENSÃO 250V, (10A-250V), COM PLACA 4"X4" DE DOIS (2) POSTOS, INCLUSIVE FORNECIMENTO, INSTALAÇÃO, SUPORTE, MÓDULO E PLACA</t>
  </si>
  <si>
    <t>CONJUNTO DE DOIS (2) INTERRUPTORES SIMPLES, CORRENTE 10A, TENSÃO 250V, (10A-250V) E DOIS (2) INTERRUPTORES PARALELOS, CORRENTE 10A, TENSÃO 250V, (10A-250V), COM PLACA 4"X4" DE QUATRO (4) POSTOS, INCLUSIVE FORNECIMENTO, INSTALAÇÃO, SUPORTE, MÓDULO E PLACA</t>
  </si>
  <si>
    <t>CONJUNTO DE DOIS (2) INTERRUPTORES SIMPLES, CORRENTE 10A, TENSÃO 250V, (10A-250V) E UM (1) INTERRUPTOR PARALELO, CORRENTE 10A, TENSÃO 250V, (10A-250V), COM PLACA 4"X2" DE TRÊS (3) POSTOS, INCLUSIVE FORNECIMENTO, INSTALAÇÃO, SUPORTE, MÓDULO E PLACA</t>
  </si>
  <si>
    <t>CONJUNTO DE DOIS (2) INTERRUPTORES SIMPLES, CORRENTE 10A, TENSÃO 250V, (10A-250V) E UMA (1) TOMADA PADRÃO, TRÊS (3) POLOS, CORRENTE 10A, TENSÃO 250V, (2P+T/10A-250V), COM PLACA 4"X2" DE TRÊS (3) POSTOS, INCLUSIVE FORNECIMENTO, INSTALAÇÃO, SUPORTE, MÓDULO E PLACA</t>
  </si>
  <si>
    <t>CONJUNTO DE DOIS (2) INTERRUPTORES SIMPLES, CORRENTE 10A, TENSÃO 250V, (10A-250V) E UMA (1) TOMADA PADRÃO, TRÊS (3) POLOS, CORRENTE 20A, TENSÃO 250V, (2P+T/20A-250V), COM PLACA 4"X2" DE TRÊS (3) POSTOS, INCLUSIVE FORNECIMENTO, INSTALAÇÃO, SUPORTE, MÓDULO E PLACA</t>
  </si>
  <si>
    <t>CONJUNTO DE DOIS (2) MÓDULOS COM FURO PARA SAÍDA DE FIO Ø 10MM, COM PLACA 4"X4" DE DOIS (2) POSTO, INCLUSIVE FORNECIMENTO, INSTALAÇÃO, SUPORTE, MÓDULO E PLACA</t>
  </si>
  <si>
    <t>CONJUNTO DE DUAS (2) TOMADAS PADRÃO, TRÊS (3) POLOS, CORRENTE 10A, TENSÃO 250V, (2P+T/10A-250V), COM PLACA 4"X2" DE DOIS (2) POSTOS, INCLUSIVE FORNECIMENTO, INSTALAÇÃO, SUPORTE, MÓDULO E PLACA</t>
  </si>
  <si>
    <t>CONJUNTO DE DUAS (2) TOMADAS PADRÃO, TRÊS (3) POLOS, CORRENTE 10A, TENSÃO 250V, (2P+T/10A-250V), COM PLACA 4"X4" DE DOIS (2) POSTOS, INCLUSIVE FORNECIMENTO, INSTALAÇÃO, SUPORTE, MÓDULO E PLACA</t>
  </si>
  <si>
    <t>CONJUNTO DE DUAS (2) TOMADAS PADRÃO, TRÊS (3) POLOS, CORRENTE 20A, TENSÃO 250V, (2P+T/20A-250V), COM PLACA 4"X2" DE DOIS (2) POSTOS, INCLUSIVE FORNECIMENTO, INSTALAÇÃO, SUPORTE, MÓDULO E PLACA</t>
  </si>
  <si>
    <t>CONJUNTO DE DUAS (2) TOMADAS PADRÃO, TRÊS (3) POLOS, CORRENTE 20A, TENSÃO 250V, (2P+T/20A-250V), COM PLACA 4"X4" DE DOIS (2) POSTOS, INCLUSIVE FORNECIMENTO, INSTALAÇÃO, SUPORTE, MÓDULO E PLACA</t>
  </si>
  <si>
    <t>CONJUNTO DE DUAS (2) TOMADAS PADRÃO VERMELHA, USO ESPECÍFICO, TRÊS (3) POLOS, CORRENTE 20A, TENSÃO 250V, (2P+T/20A-250V), COM PLACA 4"X2" DE DOIS (2) POSTOS, INCLUSIVE FORNECIMENTO, INSTALAÇÃO, SUPORTE, MÓDULO E PLACA</t>
  </si>
  <si>
    <t>CONJUNTO DE DUAS (2) TOMADAS PADRÃO VERMELHA, USO ESPECÍFICO, TRÊS (3) POLOS, CORRENTE 20A, TENSÃO 250V, (2P+T/20A-250V), COM PLACA 4"X4" DE DOIS (2) POSTOS, INCLUSIVE FORNECIMENTO, INSTALAÇÃO, SUPORTE, MÓDULO E PLACA</t>
  </si>
  <si>
    <t>CONJUNTO DE DUAS (2) TOMADAS USB (CONECTOR USB TIPO A), CORRENTE 1A, TENSÃO 5V, (1A-5V), COM PLACA 4"X2" DE DOIS (2) POSTOS, INCLUSIVE FORNECIMENTO, INSTALAÇÃO, SUPORTE, MÓDULO E PLACA</t>
  </si>
  <si>
    <t>CONJUNTO DE QUATRO (4) INTERRUPTORES BIPOLAR SIMPLES, CORRENTE 10A, TENSÃO 250V, (10A-250V), COM PLACA 4"X4" DE QUATRO (4) POSTOS, INCLUSIVE FORNECIMENTO, INSTALAÇÃO, SUPORTE, MÓDULO E PLACA</t>
  </si>
  <si>
    <t>CONJUNTO DE QUATRO (4) INTERRUPTORES SIMPLES, CORRENTE 10A, TENSÃO 250V, (10A-250V), COM PLACA 4"X4" DE QUATRO (4) POSTOS, INCLUSIVE FORNECIMENTO, INSTALAÇÃO, SUPORTE, MÓDULO E PLACA</t>
  </si>
  <si>
    <t>CONJUNTO DE SEIS (6) INTERRUPTORES SIMPLES, CORRENTE 10A, TENSÃO 250V, (10A-250V), COM PLACA 4"X4" DE SEIS (6) POSTOS, INCLUSIVE FORNECIMENTO, INSTALAÇÃO, SUPORTE, MÓDULO E PLACA</t>
  </si>
  <si>
    <t>CONJUNTO DE TRÊS (3) INTERRUPTORES BIPOLAR SIMPLES, CORRENTE 10A, TENSÃO 250V, (10A-250V), COM PLACA 4"X2" DE TRÊS (3) POSTOS, INCLUSIVE FORNECIMENTO, INSTALAÇÃO, SUPORTE, MÓDULO E PLACA</t>
  </si>
  <si>
    <t>CONJUNTO DE TRÊS (3) INTERRUPTORES SIMPLES, CORRENTE 10A, TENSÃO 250V, (10A-250V), COM PLACA 4"X2" DE TRÊS (3) POSTOS, INCLUSIVE FORNECIMENTO, INSTALAÇÃO, SUPORTE, MÓDULO E PLACA</t>
  </si>
  <si>
    <t>CONJUNTO DE UM (1) INTERRUPTOR BIPOLAR SIMPLES, CORRENTE 10A, TENSÃO 250V, (10A-250V), COM PLACA 4"X2" DE UM (1) POSTO, INCLUSIVE FORNECIMENTO, INSTALAÇÃO, SUPORTE, MÓDULO E PLACA</t>
  </si>
  <si>
    <t>CONJUNTO DE UM (1) INTERRUPTOR BIPOLAR SIMPLES, CORRENTE 10A, TENSÃO 250V, (10A-250V) E UM (1) INTERRUPTOR PARALELO, CORRENTE 10A, TENSÃO 250V, (10A-250V), COM PLACA 4"X2" DE DOIS (2) POSTOS, INCLUSIVE FORNECIMENTO, INSTALAÇÃO, SUPORTE, MÓDULO E PLACA</t>
  </si>
  <si>
    <t>CONJUNTO DE UM (1) INTERRUPTOR BIPOLAR SIMPLES, CORRENTE 10A, TENSÃO 250V, (10A-250V) E UMA (1) TOMADA PADRÃO, TRÊS (3) POLOS, CORRENTE 10A, TENSÃO 250V, (2P+T/10A-250V), COM PLACA 4"X2" DE DOIS (2) POSTOS, INCLUSIVE FORNECIMENTO, INSTALAÇÃO, SUPORTE, MÓDULO E PLACA</t>
  </si>
  <si>
    <t>CONJUNTO DE UM (1) INTERRUPTOR BIPOLAR SIMPLES, CORRENTE 10A, TENSÃO 250V, (10A-250V) E UMA (1) TOMADA PADRÃO, TRÊS (3) POLOS, CORRENTE 20A, TENSÃO 250V, (2P+T/20A-250V), COM PLACA 4"X2" DE DOIS (2) POSTOS, INCLUSIVE FORNECIMENTO, INSTALAÇÃO, SUPORTE, MÓDULO E PLACA</t>
  </si>
  <si>
    <t>CONJUNTO DE UM (1) INTERRUPTOR INTERMEDIÁRIO, CORRENTE 10A, TENSÃO 250V, (10A-250V), COM PLACA 4"X2" DE UM (1) POSTO, INCLUSIVE FORNECIMENTO, INSTALAÇÃO, SUPORTE, MÓDULO E PLACA</t>
  </si>
  <si>
    <t>CONJUNTO DE UM (1) INTERRUPTOR PARALELO, CORRENTE 10A, TENSÃO 250V, (10A-250V), COM PLACA 4"X2" DE UM (1) POSTO, INCLUSIVE FORNECIMENTO, INSTALAÇÃO, SUPORTE, MÓDULO E PLACA</t>
  </si>
  <si>
    <t>CONJUNTO DE UM (1) INTERRUPTOR PARALELO, CORRENTE 10A, TENSÃO 250V, (10A-250V) E UMA (1) TOMADA PADRÃO, TRÊS (3) POLOS, CORRENTE 10A, TENSÃO 250V, (2P+T/10A-250V), COM PLACA 4"X2" DE DOIS (2) POSTOS, INCLUSIVE FORNECIMENTO, INSTALAÇÃO, SUPORTE, MÓDULO E PLACA</t>
  </si>
  <si>
    <t>CONJUNTO DE UM (1) INTERRUPTOR PARALELO, CORRENTE 10A, TENSÃO 250V, (10A-250V) E UMA (1) TOMADA PADRÃO, TRÊS (3) POLOS, CORRENTE 20A, TENSÃO 250V, (2P+T/20A-250V), COM PLACA 4"X2" DE DOIS (2) POSTOS, INCLUSIVE FORNECIMENTO, INSTALAÇÃO, SUPORTE, MÓDULO E PLACA</t>
  </si>
  <si>
    <t>CONJUNTO DE UM (1) INTERRUPTOR PULSADOR (CAMPAINHA), CORRENTE 10A, TENSÃO 250V, (10A-250V), COM PLACA 4"X2" DE UM (1) POSTO, INCLUSIVE FORNECIMENTO, INSTALAÇÃO, SUPORTE, MÓDULO E PLACA</t>
  </si>
  <si>
    <t>CONJUNTO DE UM (1) INTERRUPTOR SIMPLES, CORRENTE 10A, TENSÃO 250V, (10A-250V), COM PLACA 4"X2" DE UM (1) POSTO, INCLUSIVE FORNECIMENTO, INSTALAÇÃO, SUPORTE, MÓDULO E PLACA</t>
  </si>
  <si>
    <t>CONJUNTO DE UM (1) INTERRUPTOR SIMPLES, CORRENTE 10A, TENSÃO 250V, (10A-250V) E UM (1) INTERRUPTOR PARALELO, CORRENTE 10A, TENSÃO 250V, (10A-250V), COM PLACA 4"X2" DE DOIS (2) POSTOS, INCLUSIVE FORNECIMENTO, INSTALAÇÃO, SUPORTE, MÓDULO E PLACA</t>
  </si>
  <si>
    <t>CONJUNTO DE UM (1) INTERRUPTOR SIMPLES, CORRENTE 10A, TENSÃO 250V, (10A-250V) E UMA (1) TOMADA PADRÃO, TRÊS (3) POLOS, CORRENTE 10A, TENSÃO 250V, (2P+T/10A-250V), COM PLACA 4"X2" DE DOIS (2) POSTOS, INCLUSIVE FORNECIMENTO, INSTALAÇÃO, SUPORTE, MÓDULO E PLACA</t>
  </si>
  <si>
    <t>CONJUNTO DE UM (1) INTERRUPTOR SIMPLES, CORRENTE 10A, TENSÃO 250V, (10A-250V) E UMA (1) TOMADA PADRÃO, TRÊS (3) POLOS, CORRENTE 20A, TENSÃO 250V, (2P+T/20A-250V), COM PLACA 4"X2" DE DOIS (2) POSTOS, INCLUSIVE FORNECIMENTO, INSTALAÇÃO, SUPORTE, MÓDULO E PLACA</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</si>
  <si>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</si>
  <si>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</si>
  <si>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</si>
  <si>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</si>
  <si>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CONJUNTO DE UM (1) MÓDULO COM FURO PARA SAÍDA DE FIO Ø10MM, COM PLACA 4"X2" DE UM (1) POSTO, INCLUSIVE FORNECIMENTO, INSTALAÇÃO, SUPORTE, MÓDULO E PLACA</t>
  </si>
  <si>
    <t>CONJUNTO DE UMA (1) PLACA CEGA 3"X3", TIPO REDONDA, INCLUSIVE FORNECIMENTO, INSTALAÇÃO, SUPORTE E PLACA</t>
  </si>
  <si>
    <t>CONJUNTO DE UMA (1) PLACA CEGA 4"X2", INCLUSIVE FORNECIMENTO, INSTALAÇÃO, SUPORTE E PLACA</t>
  </si>
  <si>
    <t>CONJUNTO DE UMA (1) PLACA CEGA 4"X4", INCLUSIVE FORNECIMENTO, INSTALAÇÃO, SUPORTE E PLACA</t>
  </si>
  <si>
    <t>CONJUNTO DE UMA (1) TOMADA DE ANTENA (CONECTOR COAXIAL), COM PLACA 4"X2" DE UM (1) POSTO, INCLUSIVE FORNECIMENTO, INSTALAÇÃO, SUPORTE, MÓDULO E PLACA</t>
  </si>
  <si>
    <t>CONJUNTO DE UMA (1) TOMADA PADRÃO, TRÊS (3) POLOS, CORRENTE 10A, TENSÃO 250V, (2P+T/10A-250V), COM PLACA 4"X2" DE UM (1) POSTO, INCLUSIVE FORNECIMENTO, INSTALAÇÃO, SUPORTE, MÓDULO E PLACA</t>
  </si>
  <si>
    <t>CONJUNTO DE UMA (1) TOMADA PADRÃO, TRÊS (3) POLOS, CORRENTE 10A, TENSÃO 250V, (2P+T/10A-250V) E UMA (1) TOMADA PADRÃO, TRÊS (3) POLOS, CORRENTE 20A, TENSÃO 250V, (2P+T/20A-250V), COM PLACA 4"X2" DE DOIS (2) POSTOS, INCLUSIVE FORNECIMENTO, INSTALAÇÃO, SUPORTE, MÓDULO E PLACA</t>
  </si>
  <si>
    <t>CONJUNTO DE UMA (1) TOMADA PADRÃO, TRÊS (3) POLOS, CORRENTE 10A, TENSÃO 250V, (2P+T/10A-250V) E UMA (1) TOMADA PADRÃO, TRÊS (3) POLOS, CORRENTE 20A, TENSÃO 250V, (2P+T/20A-250V), COM PLACA 4"X4" DE DOIS (2) POSTOS, INCLUSIVE FORNECIMENTO, INSTALAÇÃO, SUPORTE, MÓDULO E PLACA</t>
  </si>
  <si>
    <t>CONJUNTO DE UMA (1) TOMADA PADRÃO, TRÊS (3) POLOS, CORRENTE 10A, TENSÃO 250V, (2P+T/10A-250V) E UMA (1) TOMADA USB (CONECTOR USB TIPO A), CORRENTE 1A, TENSÃO 5V, (1A-5V), COM PLACA 4"X2" DE DOIS (2) POSTOS, INCLUSIVE FORNECIMENTO, INSTALAÇÃO, SUPORTE, MÓDULO E PLACA</t>
  </si>
  <si>
    <t>CONJUNTO DE UMA (1) TOMADA PADRÃO, TRÊS (3) POLOS, CORRENTE 10A, TENSÃO 250V, (2P+T/10A-250V) E UMA (1) TOMADA USB (CONECTOR USB TIPO A), CORRENTE 1A, TENSÃO 5V, (1A-5V), COM PLACA 4"X4" DE DOIS (2) POSTOS, INCLUSIVE FORNECIMENTO, INSTALAÇÃO, SUPORTE, MÓDULO E PLACA</t>
  </si>
  <si>
    <t>CONJUNTO DE UMA (1) TOMADA PADRÃO, TRÊS (3) POLOS, CORRENTE 20A, TENSÃO 250V, (2P+T/20A-250V), COM PLACA 4"X2" DE UM (1) POSTO, INCLUSIVE FORNECIMENTO, INSTALAÇÃO, SUPORTE, MÓDULO E PLACA</t>
  </si>
  <si>
    <t>CONJUNTO DE UMA (1) TOMADA PADRÃO VERMELHA, USO ESPECÍFICO, TRÊS (3) POLOS, CORRENTE 20A, TENSÃO 250V, (2P+T/20A-250V), COM PLACA 4"X2" DE UM (1) POSTO, INCLUSIVE FORNECIMENTO, INSTALAÇÃO, SUPORTE, MÓDULO E PLACA</t>
  </si>
  <si>
    <t>CONJUNTO DE UMA (1) TOMADA USB (CONECTOR USB TIPO A), CORRENTE 1A, TENSÃO 5V, (1A-5V), COM PLACA 4"X2" DE UM (1) POSTO, INCLUSIVE FORNECIMENTO, INSTALAÇÃO, SUPORTE, MÓDULO E PLACA</t>
  </si>
  <si>
    <t>CONJUNTO PARA CONDULETE DE 3/4" (20MM) COM UM (1) INTERRUPTOR PARALELO, CORRENTE 10A, TENSÃO 250V, (10A-250V) E PLACA DE UM (1) POSTO, INCLUSIVE FORNECIMENTO, INSTALAÇÃO, SUPORTE, MÓDULO E PLACA, EXCLUSIVE CONDULETE</t>
  </si>
  <si>
    <t>CONJUNTO PARA CONDULETE DE 3/4" (20MM) COM UM (1) INTERRUPTOR SIMPLES, CORRENTE 10A, TENSÃO 250V, (10A-250V) E PLACA DE UM (1) POSTO, INCLUSIVE FORNECIMENTO, INSTALAÇÃO, SUPORTE, MÓDULO E PLACA, EXCLUSIVE CONDULETE</t>
  </si>
  <si>
    <t>CONJUNTO PARA CONDULETE DE 3/4" (20MM) COM UMA (1) TOMADA PADRÃO, TRÊS (3) POLOS, CORRENTE 10A, TENSÃO 250V, (2P+T/10A-250V) E PLACA DE UM (1) POSTO, INCLUSIVE FORNECIMENTO, INSTALAÇÃO, SUPORTE, MÓDULO E PLACA, EXCLUSIVE CONDULETE</t>
  </si>
  <si>
    <t>MÓDULO CEGO, INCLUSIVE FORNECIMENTO E INSTALAÇÃO, EXCLUSIVE PLACA E SUPORTE</t>
  </si>
  <si>
    <t>MÓDULO COM FURO PARA SAÍDA DE FIO Ø 10MM, INCLUSIVE FORNECIMENTO E INSTALAÇÃO, EXCLUSIVE PLACA E SUPORTE</t>
  </si>
  <si>
    <t>MÓDULO INTERRUPTOR BIPOLAR SIMPLES, CORRENTE 10A, TENSÃO 250V, (10A-250V), INCLUSIVE FORNECIMENTO E INSTALAÇÃO, EXCLUSIVE PLACA E SUPORTE</t>
  </si>
  <si>
    <t>MÓDULO INTERRUPTOR INTERMEDIÁRIO, CORRENTE 10A, TENSÃO 250V, (10A-250V), INCLUSIVE FORNECIMENTO E INSTALAÇÃO, EXCLUSIVE PLACA E SUPORTE</t>
  </si>
  <si>
    <t>MÓDULO INTERRUPTOR PARALELO, CORRENTE 10A, TENSÃO 250V, (10A-250V), INCLUSIVE FORNECIMENTO E INSTALAÇÃO, EXCLUSIVE PLACA E SUPORTE</t>
  </si>
  <si>
    <t>MÓDULO INTERRUPTOR SIMPLES, CORRENTE 10A, TENSÃO 250V, (10A-250V), INCLUSIVE FORNECIMENTO E INSTALAÇÃO, EXCLUSIVE PLACA E SUPORTE</t>
  </si>
  <si>
    <t>MÓDULO PARA ANTENA (CONECTOR COAXIAL) PARA CABO COAXIAL DE 75 OHMS, INCLUSIVE FORNECIMENTO E INSTALAÇÃO, EXCLUSIVE PLACA E SUPORTE</t>
  </si>
  <si>
    <t>MÓDULO PULSADOR CAMPAINHA, CORRENTE 10A, TENSÃO 250V, (10A-250V), INCLUSIVE FORNECIMENTO E INSTALAÇÃO, EXCLUSIVE PLACA E SUPORTE</t>
  </si>
  <si>
    <t>MÓDULO TOMADA PADRÃO, TRÊS (3) POLOS, CORRENTE 10A, TENSÃO 250V, (2P+T/10A-250V), INCLUSIVE FORNECIMENTO E INSTALAÇÃO, EXCLUSIVE PLACA E SUPORTE</t>
  </si>
  <si>
    <t>MÓDULO TOMADA PADRÃO, TRÊS (3) POLOS, CORRENTE 20A, TENSÃO 250V, (2P+T/20A-250V), INCLUSIVE FORNECIMENTO E INSTALAÇÃO, EXCLUSIVE PLACA E SUPORTE</t>
  </si>
  <si>
    <t>MÓDULO TOMADA PADRÃO VERMELHA, USO ESPECÍFICO, TRÊS (3) POLOS, CORRENTE 20A, TENSÃO 250V, (2P+T/20A-250V), INCLUSIVE FORNECIMENTO E INSTALAÇÃO, EXCLUSIVE PLACA E SUPORTE</t>
  </si>
  <si>
    <t>MÓDULO TOMADA USB (CONECTOR USB TIPO A), CORRENTE 1A, TENSÃO 5V, (1A-5V), INCLUSIVE FORNECIMENTO E INSTALAÇÃO, EXCLUSIVE PLACA E SUPORTE</t>
  </si>
  <si>
    <t>PLACA 4"X2" CEGA, INCLUSIVE FORNECIMENTO E INSTALAÇÃO, EXCLUSIVE SUPORTE</t>
  </si>
  <si>
    <t>PLACA 4"X2" PARA DOIS (2) MÓDULOS, INCLUSIVE FORNECIMENTO E INSTALAÇÃO, EXCLUSIVE SUPORTE E MÓDULO</t>
  </si>
  <si>
    <t>PLACA 4"X2" PARA TRÊS (3) MÓDULOS, INCLUSIVE FORNECIMENTO E INSTALAÇÃO, EXCLUSIVE SUPORTE E MÓDULO</t>
  </si>
  <si>
    <t>PLACA 4"X2" PARA UM (1) MÓDULO, INCLUSIVE FORNECIMENTO E INSTALAÇÃO, EXCLUSIVE SUPORTE E MÓDULO</t>
  </si>
  <si>
    <t>PLACA 4"X4" CEGA, INCLUSIVE FORNECIMENTO E INSTALAÇÃO, EXCLUSIVE SUPORTE</t>
  </si>
  <si>
    <t>PLACA 4"X4" PARA DOIS (2) MÓDULOS, INCLUSIVE FORNECIMENTO E INSTALAÇÃO, EXCLUSIVE SUPORTE E MÓDULO</t>
  </si>
  <si>
    <t>PLACA 4"X4" PARA QUATRO (4) MÓDULOS, INCLUSIVE FORNECIMENTO E INSTALAÇÃO, EXCLUSIVE SUPORTE E MÓDULO</t>
  </si>
  <si>
    <t>PLACA 4"X4" PARA SEIS (6) MÓDULOS, INCLUSIVE FORNECIMENTO E INSTALAÇÃO, EXCLUSIVE SUPORTE E MÓDULO</t>
  </si>
  <si>
    <t>SUPORTE PARA PLACA 4"X2" PARA TRÊS (3) MÓDULOS, INCLUSIVE PARAFUSOS PARA FIXAÇÃO, FORNECIMENTO E INSTALAÇÃO, EXCLUSIVE PLACA E MÓDULO</t>
  </si>
  <si>
    <t>SUPORTE PARA PLACA 4"X4" PARA SEIS (6) MÓDULOS, INCLUSIVE PARAFUSOS PARA FIXAÇÃO, FORNECIMENTO E INSTALAÇÃO, EXCLUSIVE PLACA E MÓDULO</t>
  </si>
  <si>
    <t>MANGUEIRA PVC FLEXÍVEL CORRUGADO</t>
  </si>
  <si>
    <t>ELETRODUTO FLEXÍVEL CORRUGADO, PVC, ANTI-CHAMA, DN 32MM (1"), APLICADO EM ALVENARIA, INCLUSIVE RASGO</t>
  </si>
  <si>
    <t>CONDULETE EM ALUMÍNIO</t>
  </si>
  <si>
    <t>CONDULETE DE ALUMÍNIO, TIPO "B", DIÂMETRO DE SAÍDA 1" (25MM), EXCLUSIVE MÓDULO E PLACA, INCLUSIVE FIXAÇÃO</t>
  </si>
  <si>
    <t>CONDULETE DE ALUMÍNIO, TIPO "B", DIÂMETRO DE SAÍDA 1.1/2" (40MM), EXCLUSIVE MÓDULO E PLACA, INCLUSIVE FIXAÇÃO</t>
  </si>
  <si>
    <t>CONDULETE DE ALUMÍNIO, TIPO "B", DIÂMETRO DE SAÍDA 1.1/4" (32MM), EXCLUSIVE MÓDULO E PLACA, INCLUSIVE FIXAÇÃO</t>
  </si>
  <si>
    <t>CONDULETE DE ALUMÍNIO, TIPO "B", DIÂMETRO DE SAÍDA 2" (50MM), EXCLUSIVE MÓDULO E PLACA, INCLUSIVE FIXAÇÃO</t>
  </si>
  <si>
    <t>CONDULETE DE ALUMÍNIO, TIPO "B", DIÂMETRO DE SAÍDA 3/4" (20MM), EXCLUSIVE MÓDULO E PLACA, INCLUSIVE FIXAÇÃO</t>
  </si>
  <si>
    <t>CONDULETE DE ALUMÍNIO, TIPO "C", DIÂMETRO DE SAÍDA 1" (25MM), EXCLUSIVE MÓDULO E PLACA, INCLUSIVE FIXAÇÃO</t>
  </si>
  <si>
    <t>CONDULETE DE ALUMÍNIO, TIPO "C", DIÂMETRO DE SAÍDA 1.1/2" (40MM), EXCLUSIVE MÓDULO E PLACA, INCLUSIVE FIXAÇÃO</t>
  </si>
  <si>
    <t>CONDULETE DE ALUMÍNIO, TIPO "C", DIÂMETRO DE SAÍDA 1.1/4" (32MM), EXCLUSIVE MÓDULO E PLACA, INCLUSIVE FIXAÇÃO</t>
  </si>
  <si>
    <t>CONDULETE DE ALUMÍNIO, TIPO "C", DIÂMETRO DE SAÍDA 2" (50MM), EXCLUSIVE MÓDULO E PLACA, INCLUSIVE FIXAÇÃO</t>
  </si>
  <si>
    <t>CONDULETE DE ALUMÍNIO, TIPO "C", DIÂMETRO DE SAÍDA 3/4" (20MM), EXCLUSIVE MÓDULO E PLACA, INCLUSIVE FIXAÇÃO</t>
  </si>
  <si>
    <t>CONDULETE DE ALUMÍNIO, TIPO "E", DIÂMETRO DE SAÍDA 1" (25MM), EXCLUSIVE MÓDULO E PLACA, INCLUSIVE FIXAÇÃO</t>
  </si>
  <si>
    <t>CONDULETE DE ALUMÍNIO, TIPO "E", DIÂMETRO DE SAÍDA 1.1/2" (40MM), EXCLUSIVE MÓDULO E PLACA, INCLUSIVE FIXAÇÃO</t>
  </si>
  <si>
    <t>CONDULETE DE ALUMÍNIO, TIPO "E", DIÂMETRO DE SAÍDA 1.1/4" (32MM), EXCLUSIVE MÓDULO E PLACA, INCLUSIVE FIXAÇÃO</t>
  </si>
  <si>
    <t>CONDULETE DE ALUMÍNIO, TIPO "E", DIÂMETRO DE SAÍDA 2" (50MM), EXCLUSIVE MÓDULO E PLACA, INCLUSIVE FIXAÇÃO</t>
  </si>
  <si>
    <t>CONDULETE DE ALUMÍNIO, TIPO "E", DIÂMETRO DE SAÍDA 3/4" (20MM), EXCLUSIVE MÓDULO E PLACA, INCLUSIVE FIXAÇÃO</t>
  </si>
  <si>
    <t>CONDULETE DE ALUMÍNIO, TIPO "LB", DIÂMETRO DE SAÍDA 1" (25MM), EXCLUSIVE MÓDULO E PLACA, INCLUSIVE FIXAÇÃO</t>
  </si>
  <si>
    <t>CONDULETE DE ALUMÍNIO, TIPO "LB", DIÂMETRO DE SAÍDA 1.1/2" (40MM), EXCLUSIVE MÓDULO E PLACA, INCLUSIVE FIXAÇÃO</t>
  </si>
  <si>
    <t>CONDULETE DE ALUMÍNIO, TIPO "LB", DIÂMETRO DE SAÍDA 1.1/4" (32MM), EXCLUSIVE MÓDULO E PLACA, INCLUSIVE FIXAÇÃO</t>
  </si>
  <si>
    <t>CONDULETE DE ALUMÍNIO, TIPO "LB", DIÂMETRO DE SAÍDA 2" (50MM), EXCLUSIVE MÓDULO E PLACA, INCLUSIVE FIXAÇÃO</t>
  </si>
  <si>
    <t>CONDULETE DE ALUMÍNIO, TIPO "LB", DIÂMETRO DE SAÍDA 3/4" (20MM), EXCLUSIVE MÓDULO E PLACA, INCLUSIVE FIXAÇÃO</t>
  </si>
  <si>
    <t>CONDULETE DE ALUMÍNIO, TIPO "LL", DIÂMETRO DE SAÍDA 1" (25MM), EXCLUSIVE MÓDULO E PLACA, INCLUSIVE FIXAÇÃO</t>
  </si>
  <si>
    <t>CONDULETE DE ALUMÍNIO, TIPO "LL", DIÂMETRO DE SAÍDA 1.1/2" (40MM), EXCLUSIVE MÓDULO E PLACA, INCLUSIVE FIXAÇÃO</t>
  </si>
  <si>
    <t>CONDULETE DE ALUMÍNIO, TIPO "LL", DIÂMETRO DE SAÍDA 1.1/4" (32MM), EXCLUSIVE MÓDULO E PLACA, INCLUSIVE FIXAÇÃO</t>
  </si>
  <si>
    <t>CONDULETE DE ALUMÍNIO, TIPO "LL", DIÂMETRO DE SAÍDA 2" (50MM), EXCLUSIVE MÓDULO E PLACA, INCLUSIVE FIXAÇÃO</t>
  </si>
  <si>
    <t>CONDULETE DE ALUMÍNIO, TIPO "LL", DIÂMETRO DE SAÍDA 3/4" (20MM), EXCLUSIVE MÓDULO E PLACA, INCLUSIVE FIXAÇÃO</t>
  </si>
  <si>
    <t>CONDULETE DE ALUMÍNIO, TIPO "LR", DIÂMETRO DE SAÍDA 1" (25MM), EXCLUSIVE MÓDULO E PLACA, INCLUSIVE FIXAÇÃO</t>
  </si>
  <si>
    <t>CONDULETE DE ALUMÍNIO, TIPO "LR", DIÂMETRO DE SAÍDA 1.1/2" (40MM), EXCLUSIVE MÓDULO E PLACA, INCLUSIVE FIXAÇÃO</t>
  </si>
  <si>
    <t>CONDULETE DE ALUMÍNIO, TIPO "LR", DIÂMETRO DE SAÍDA 1.1/4" (32MM), EXCLUSIVE MÓDULO E PLACA, INCLUSIVE FIXAÇÃO</t>
  </si>
  <si>
    <t>CONDULETE DE ALUMÍNIO, TIPO "LR", DIÂMETRO DE SAÍDA 2" (50MM), EXCLUSIVE MÓDULO E PLACA, INCLUSIVE FIXAÇÃO</t>
  </si>
  <si>
    <t>CONDULETE DE ALUMÍNIO, TIPO "LR", DIÂMETRO DE SAÍDA 3/4" (20MM), EXCLUSIVE MÓDULO E PLACA, INCLUSIVE FIXAÇÃO</t>
  </si>
  <si>
    <t>CONDULETE DE ALUMÍNIO, TIPO "T", DIÂMETRO DE SAÍDA 1" (25MM), EXCLUSIVE MÓDULO E PLACA, INCLUSIVE FIXAÇÃO</t>
  </si>
  <si>
    <t>CONDULETE DE ALUMÍNIO, TIPO "T", DIÂMETRO DE SAÍDA 1.1/2" (40MM), EXCLUSIVE MÓDULO E PLACA, INCLUSIVE FIXAÇÃO</t>
  </si>
  <si>
    <t>CONDULETE DE ALUMÍNIO, TIPO "T", DIÂMETRO DE SAÍDA 1.1/4" (32MM), EXCLUSIVE MÓDULO E PLACA, INCLUSIVE FIXAÇÃO</t>
  </si>
  <si>
    <t>CONDULETE DE ALUMÍNIO, TIPO "T", DIÂMETRO DE SAÍDA 2" (50MM), EXCLUSIVE MÓDULO E PLACA, INCLUSIVE FIXAÇÃO</t>
  </si>
  <si>
    <t>CONDULETE DE ALUMÍNIO, TIPO "T", DIÂMETRO DE SAÍDA 3/4" (20MM), EXCLUSIVE MÓDULO E PLACA, INCLUSIVE FIXAÇÃO</t>
  </si>
  <si>
    <t>CONDULETE DE ALUMÍNIO, TIPO "TB", DIÂMETRO DE SAÍDA 1" (25MM), EXCLUSIVE MÓDULO E PLACA, INCLUSIVE FIXAÇÃO</t>
  </si>
  <si>
    <t>CONDULETE DE ALUMÍNIO, TIPO "TB", DIÂMETRO DE SAÍDA 1.1/2" (40MM), EXCLUSIVE MÓDULO E PLACA, INCLUSIVE FIXAÇÃO</t>
  </si>
  <si>
    <t>CONDULETE DE ALUMÍNIO, TIPO "TB", DIÂMETRO DE SAÍDA 1.1/4" (32MM), EXCLUSIVE MÓDULO E PLACA, INCLUSIVE FIXAÇÃO</t>
  </si>
  <si>
    <t>CONDULETE DE ALUMÍNIO, TIPO "TB", DIÂMETRO DE SAÍDA 2" (50MM), EXCLUSIVE MÓDULO E PLACA, INCLUSIVE FIXAÇÃO</t>
  </si>
  <si>
    <t>CONDULETE DE ALUMÍNIO, TIPO "TB", DIÂMETRO DE SAÍDA 3/4" (20MM), EXCLUSIVE MÓDULO E PLACA, INCLUSIVE FIXAÇÃO</t>
  </si>
  <si>
    <t>CONDULETE DE ALUMÍNIO, TIPO "X", DIÂMETRO DE SAÍDA 1" (25MM), EXCLUSIVE MÓDULO E PLACA, INCLUSIVE FIXAÇÃO</t>
  </si>
  <si>
    <t>CONDULETE DE ALUMÍNIO, TIPO "X", DIÂMETRO DE SAÍDA 1.1/2" (40MM), EXCLUSIVE MÓDULO E PLACA, INCLUSIVE FIXAÇÃO</t>
  </si>
  <si>
    <t>CONDULETE DE ALUMÍNIO, TIPO "X", DIÂMETRO DE SAÍDA 1.1/4" (32MM), EXCLUSIVE MÓDULO E PLACA, INCLUSIVE FIXAÇÃO</t>
  </si>
  <si>
    <t>CONDULETE DE ALUMÍNIO, TIPO "X", DIÂMETRO DE SAÍDA 2" (50MM), EXCLUSIVE MÓDULO E PLACA, INCLUSIVE FIXAÇÃO</t>
  </si>
  <si>
    <t>CONDULETE DE ALUMÍNIO, TIPO "X", DIÂMETRO DE SAÍDA 3/4" (20MM), EXCLUSIVE MÓDULO E PLACA, INCLUSIVE FIXAÇÃO</t>
  </si>
  <si>
    <t>CONJUNTO PARA CONDULETE DE 1" (25MM) COM DUAS (2) TOMADA DE DADOS OU TELEFONIA (CONECTOR RJ45 CAT.6E OU RJ11) E PLACA DE DOIS (2) POSTOS, INCLUSIVE FORNECIMENTO, INSTALAÇÃO, SUPORTE, MÓDULO E PLACA, EXCLUSIVE CONDULETE</t>
  </si>
  <si>
    <t>CONJUNTO PARA CONDULETE DE 1" (25MM) COM UM (1) INTERRUPTOR PARALELO, CORRENTE 10A, TENSÃO 250V, (10A-250V) E PLACA DE UM (1) POSTO, INCLUSIVE FORNECIMENTO, INSTALAÇÃO, SUPORTE, MÓDULO E PLACA, EXCLUSIVE CONDULETE</t>
  </si>
  <si>
    <t>CONJUNTO PARA CONDULETE DE 1" (25MM) COM UM (1) INTERRUPTOR SIMPLES, CORRENTE 10A, TENSÃO 250V, (10A-250V) E PLACA DE UM (1) POSTO, INCLUSIVE FORNECIMENTO, INSTALAÇÃO, SUPORTE, MÓDULO E PLACA, EXCLUSIVE CONDULETE</t>
  </si>
  <si>
    <t>CONJUNTO PARA CONDULETE DE 1" (25MM) COM UMA (1) TOMADA DE DADOS OU TELEFONIA (CONECTOR RJ45 CAT.6E OU RJ11) E PLACA DE UM (1) POSTO, INCLUSIVE FORNECIMENTO, INSTALAÇÃO, SUPORTE, MÓDULO E PLACA, EXCLUSIVE CONDULETE</t>
  </si>
  <si>
    <t>CONJUNTO PARA CONDULETE DE 1" (25MM) COM UMA (1) TOMADA PADRÃO, TRÊS (3) POLOS, CORRENTE 10A, TENSÃO 250V, (2P+T/10A-250V) E PLACA DE UM (1) POSTO, INCLUSIVE FORNECIMENTO, INSTALAÇÃO, SUPORTE, MÓDULO E PLACA, EXCLUSIVE CONDULETE</t>
  </si>
  <si>
    <t>CONJUNTO PARA CONDULETE DE 1" (25MM) COM UMA (1) TOMADA PADRÃO, TRÊS (3) POLOS, CORRENTE 20A, TENSÃO 250V, (2P+T/20A-250V) E PLACA DE UM (1) POSTO, INCLUSIVE FORNECIMENTO, INSTALAÇÃO, SUPORTE, MÓDULO E PLACA, EXCLUSIVE CONDULETE</t>
  </si>
  <si>
    <t>CONJUNTO PARA CONDULETE DE 3/4" (20MM) COM DUAS (2) TOMADA DE DADOS OU TELEFONIA (CONECTOR RJ45 CAT.6E OU RJ11) E PLACA DE DOIS (2) POSTOS, INCLUSIVE FORNECIMENTO, INSTALAÇÃO, SUPORTE, MÓDULO E PLACA, EXCLUSIVE CONDULETE</t>
  </si>
  <si>
    <t>CONJUNTO PARA CONDULETE DE 3/4" (20MM) COM UMA (1) TOMADA PADRÃO, TRÊS (3) POLOS, CORRENTE 20A, TENSÃO 250V, (2P+T/20A-250V) E PLACA DE UM (1) POSTO, INCLUSIVE FORNECIMENTO, INSTALAÇÃO, SUPORTE, MÓDULO E PLACA, EXCLUSIVE CONDULETE</t>
  </si>
  <si>
    <t>PLACA CEGA PARA CONDULETE, COM DIÂMETRO DE SAÍDA 1" (25MM), EXCLUSIVE CONDULETE</t>
  </si>
  <si>
    <t>PLACA CEGA PARA CONDULETE, COM DIÂMETRO DE SAÍDA 1.1/2" (40MM), EXCLUSIVE CONDULETE</t>
  </si>
  <si>
    <t>PLACA CEGA PARA CONDULETE, COM DIÂMETRO DE SAÍDA 1.1/4" (32MM), EXCLUSIVE CONDULETE</t>
  </si>
  <si>
    <t>PLACA CEGA PARA CONDULETE, COM DIÂMETRO DE SAÍDA 2" (50MM), EXCLUSIVE CONDULETE</t>
  </si>
  <si>
    <t>PLACA CEGA PARA CONDULETE, COM DIÂMETRO DE SAÍDA 3/4" (20MM), EXCLUSIVE CONDULETE</t>
  </si>
  <si>
    <t>ELETRODUTO FLEXÍVEL</t>
  </si>
  <si>
    <t>ELETRODUTO FLEXÍVEL CORRUGADO, PVC, ANTI-CHAMA, DN 20MM (1/2"), APLICADO EM ALVENARIA, EXCLUSIVE RASGO</t>
  </si>
  <si>
    <t>ELETRODUTO FLEXÍVEL CORRUGADO, PVC, ANTI-CHAMA, DN 20MM (1/2"), APLICADO EM ALVENARIA, INCLUSIVE RASGO</t>
  </si>
  <si>
    <t>ELETRODUTO FLEXÍVEL CORRUGADO, PVC, ANTI-CHAMA, DN 25MM (3/4"), APLICADO EM ALVENARIA, EXCLUSIVE RASGO</t>
  </si>
  <si>
    <t>ELETRODUTO FLEXÍVEL CORRUGADO, PVC, ANTI-CHAMA, DN 25MM (3/4"), APLICADO EM ALVENARIA, INCLUSIVE RASGO</t>
  </si>
  <si>
    <t>ELETRODUTO FLEXÍVEL CORRUGADO, PVC, ANTI-CHAMA, DN 32MM (1"), APLICADO EM ALVENARIA, EXCLUSIVE RASGO</t>
  </si>
  <si>
    <t>ELETRODUTO FLEXÍVEL, EM AÇO GALVANIZADO, REVESTIDO EXTERNAMENTE COM PVC PRETO (1"), INCLUSIVE CONEXÕES, SUPORTES E FIXAÇÃO</t>
  </si>
  <si>
    <t>ELETRODUTO FLEXÍVEL, EM AÇO GALVANIZADO, REVESTIDO EXTERNAMENTE COM PVC PRETO (1.1/2"), INCLUSIVE CONEXÕES, SUPORTES E FIXAÇÃO</t>
  </si>
  <si>
    <t>ELETRODUTO FLEXÍVEL, EM AÇO GALVANIZADO, REVESTIDO EXTERNAMENTE COM PVC PRETO (1.1/4"), INCLUSIVE CONEXÕES, SUPORTES E FIXAÇÃO</t>
  </si>
  <si>
    <t>ELETRODUTO FLEXÍVEL, EM AÇO GALVANIZADO, REVESTIDO EXTERNAMENTE COM PVC PRETO (2"), INCLUSIVE CONEXÕES, SUPORTES E FIXAÇÃO</t>
  </si>
  <si>
    <t>ELETRODUTO FLEXÍVEL, EM AÇO GALVANIZADO, REVESTIDO EXTERNAMENTE COM PVC PRETO (2.1/2"), INCLUSIVE CONEXÕES, SUPORTES E FIXAÇÃO</t>
  </si>
  <si>
    <t>ELETRODUTO FLEXÍVEL, EM AÇO GALVANIZADO, REVESTIDO EXTERNAMENTE COM PVC PRETO (3/4"), INCLUSIVE CONEXÕES, SUPORTES E FIXAÇÃO</t>
  </si>
  <si>
    <t>ELETRODUTO RÍGIDO EM PVC</t>
  </si>
  <si>
    <t>ELETRODUTO DE PVC RÍGIDO ROSCÁVEL, DN 100 MM (4"), INCLUSIVE CONEXÕES, SUPORTES E FIXAÇÃO</t>
  </si>
  <si>
    <t>ELETRODUTO DE PVC RÍGIDO ROSCÁVEL, DN 16 MM (1/2"), INCLUSIVE CONEXÕES, SUPORTES E FIXAÇÃO</t>
  </si>
  <si>
    <t>ELETRODUTO DE PVC RÍGIDO ROSCÁVEL, DN 20 MM (3/4"), INCLUSIVE CONEXÕES, SUPORTES E FIXAÇÃO</t>
  </si>
  <si>
    <t>ELETRODUTO DE PVC RÍGIDO ROSCÁVEL, DN 25 MM (1"), INCLUSIVE CONEXÕES, SUPORTES E FIXAÇÃO</t>
  </si>
  <si>
    <t>ELETRODUTO DE PVC RÍGIDO ROSCÁVEL, DN 32 MM (1.1/4"), INCLUSIVE CONEXÕES, SUPORTES E FIXAÇÃO</t>
  </si>
  <si>
    <t>ELETRODUTO DE PVC RÍGIDO ROSCÁVEL, DN 40 MM (1.1/2"), INCLUSIVE CONEXÕES, SUPORTES E FIXAÇÃO</t>
  </si>
  <si>
    <t>ELETRODUTO DE PVC RÍGIDO ROSCÁVEL, DN 50 MM (2"), INCLUSIVE CONEXÕES, SUPORTES E FIXAÇÃO</t>
  </si>
  <si>
    <t>ELETRODUTO DE PVC RÍGIDO ROSCÁVEL, DN 60 MM (2.1/2"), INCLUSIVE CONEXÕES, SUPORTES E FIXAÇÃO</t>
  </si>
  <si>
    <t>ELETRODUTO DE PVC RÍGIDO ROSCÁVEL, DN 75 MM (3"), INCLUSIVE CONEXÕES, SUPORTES E FIXAÇÃO</t>
  </si>
  <si>
    <t>SONDAGEM DE ELETRODUTO/DUTOS COM ARAME GALVANIZADO, DIÂMETRO DO FIO 1,24MM, 18 BWG, INCLUSIVE FORNECIMENTO E INSTALAÇÃO</t>
  </si>
  <si>
    <t>ELETRODUTO RÍGIDO EM AÇO GALVANIZADO</t>
  </si>
  <si>
    <t>ELETRODUTO DE AÇO GALVANIZADO LEVE, INCLUSIVE CONEXÕES, SUPORTES E FIXAÇÃO DN 15 (1/2")</t>
  </si>
  <si>
    <t>ELETRODUTO DE AÇO GALVANIZADO LEVE, INCLUSIVE CONEXÕES, SUPORTES E FIXAÇÃO DN 20 (3/4")</t>
  </si>
  <si>
    <t>ELETRODUTO DE AÇO GALVANIZADO LEVE, INCLUSIVE CONEXÕES, SUPORTES E FIXAÇÃO DN 25 (1")</t>
  </si>
  <si>
    <t>ELETRODUTO DE AÇO GALVANIZADO MÉDIO, INCLUSIVE CONEXÕES, SUPORTES E FIXAÇÃO DN 100 (4")</t>
  </si>
  <si>
    <t>ELETRODUTO DE AÇO GALVANIZADO MÉDIO, INCLUSIVE CONEXÕES, SUPORTES E FIXAÇÃO DN 32 (1.1/4")</t>
  </si>
  <si>
    <t>ELETRODUTO DE AÇO GALVANIZADO MÉDIO, INCLUSIVE CONEXÕES, SUPORTES E FIXAÇÃO DN 40 (1.1/2")</t>
  </si>
  <si>
    <t>ELETRODUTO DE AÇO GALVANIZADO MÉDIO, INCLUSIVE CONEXÕES, SUPORTES E FIXAÇÃO DN 50 (2")</t>
  </si>
  <si>
    <t>ELETRODUTO DE AÇO GALVANIZADO MÉDIO, INCLUSIVE CONEXÕES, SUPORTES E FIXAÇÃO DN 65 (2.1/2")</t>
  </si>
  <si>
    <t>ELETRODUTO DE AÇO GALVANIZADO MÉDIO, INCLUSIVE CONEXÕES, SUPORTES E FIXAÇÃO DN 80 (3")</t>
  </si>
  <si>
    <t>ELETRODUTO DE AÇO GALVANIZADO PESADO, INCLUSIVE CONEXÕES, SUPORTES E FIXAÇÃO DN 100 (4")</t>
  </si>
  <si>
    <t>ELETRODUTO DE AÇO GALVANIZADO PESADO, INCLUSIVE CONEXÕES, SUPORTES E FIXAÇÃO DN 15 (1/2")</t>
  </si>
  <si>
    <t>ELETRODUTO DE AÇO GALVANIZADO PESADO, INCLUSIVE CONEXÕES, SUPORTES E FIXAÇÃO DN 20 (3/4")</t>
  </si>
  <si>
    <t>ELETRODUTO DE AÇO GALVANIZADO PESADO, INCLUSIVE CONEXÕES, SUPORTES E FIXAÇÃO DN 25 (1")</t>
  </si>
  <si>
    <t>ELETRODUTO DE AÇO GALVANIZADO PESADO, INCLUSIVE CONEXÕES, SUPORTES E FIXAÇÃO DN 32 (1.1/4")</t>
  </si>
  <si>
    <t>ELETRODUTO DE AÇO GALVANIZADO PESADO, INCLUSIVE CONEXÕES, SUPORTES E FIXAÇÃO DN 40 (1.1/2")</t>
  </si>
  <si>
    <t>ELETRODUTO DE AÇO GALVANIZADO PESADO, INCLUSIVE CONEXÕES, SUPORTES E FIXAÇÃO DN 50 (2")</t>
  </si>
  <si>
    <t>ELETRODUTO DE AÇO GALVANIZADO PESADO, INCLUSIVE CONEXÕES, SUPORTES E FIXAÇÃO DN 65 (2.1/2")</t>
  </si>
  <si>
    <t>ELETRODUTO DE AÇO GALVANIZADO PESADO, INCLUSIVE CONEXÕES, SUPORTES E FIXAÇÃO DN 80 (3")</t>
  </si>
  <si>
    <t>PERFILADO LISO E PERFURADO</t>
  </si>
  <si>
    <t>CAIXA DE DERIVAÇÃO TIPO "C" PARA PERFILADO EM CHAPA DE AÇO  COM TRATAMENTO PRÉ-ZINCADO, INCLUSIVE TAMPA E FIXAÇÃO</t>
  </si>
  <si>
    <t>CAIXA DE DERIVAÇÃO TIPO "I" PARA PERFILADO EM CHAPA DE AÇO  COM TRATAMENTO PRÉ-ZINCADO, INCLUSIVE TAMPA E FIXAÇÃO</t>
  </si>
  <si>
    <t>CAIXA DE DERIVAÇÃO TIPO "L" PARA PERFILADO EM CHAPA DE AÇO  COM TRATAMENTO PRÉ-ZINCADO, INCLUSIVE TAMPA E FIXAÇÃO</t>
  </si>
  <si>
    <t>CAIXA DE DERIVAÇÃO TIPO "T" PARA PERFILADO EM CHAPA DE AÇO  COM TRATAMENTO PRÉ-ZINCADO, INCLUSIVE TAMPA E FIXAÇÃO</t>
  </si>
  <si>
    <t>CAIXA DE DERIVAÇÃO TIPO "X" PARA PERFILADO EM CHAPA DE AÇO  COM TRATAMENTO PRÉ-ZINCADO, INCLUSIVE TAMPA E FIXAÇÃO</t>
  </si>
  <si>
    <t>PERFILADO LISO (38X19)MM EM CHAPA DE AÇO GALVANIZADO #18, COM TRATAMENTO PRÉ-ZINCADO, INCLUSIVE FIXAÇÃO SUPERIOR, CONEXÕES E ACESSÓRIOS, EXCLUSIVE TAMPA DE ENCAIXE</t>
  </si>
  <si>
    <t>PERFILADO LISO (38X38)MM EM CHAPA DE AÇO GALVANIZADO #18, COM TRATAMENTO PRÉ-ZINCADO, INCLUSIVE FIXAÇÃO SUPERIOR, CONEXÕES E ACESSÓRIOS, EXCLUSIVE TAMPA DE ENCAIXE</t>
  </si>
  <si>
    <t>PERFILADO LISO (38X38)MM EM CHAPA DE AÇO GALVANIZADO #18, COM TRATAMENTO PRÉ-ZINCADO, INCLUSIVE TAMPA DE ENCAIXE, FIXAÇÃO SUPERIOR, CONEXÕES E ACESSÓRIOS</t>
  </si>
  <si>
    <t>PERFILADO PERFURADO (38X38)MM EM CHAPA DE AÇO GALVANIZADO #18, COM TRATAMENTO PRÉ-ZINCADO, INCLUSIVE FIXAÇÃO SUPERIOR, CONEXÕES E ACESSÓRIOS, EXCLUSIVE TAMPA DE ENCAIXE</t>
  </si>
  <si>
    <t>PERFILADO PERFURADO (38X38)MM EM CHAPA DE AÇO GALVANIZADO #18, COM TRATAMENTO PRÉ-ZINCADO, INCLUSIVE TAMPA DE ENCAIXE, FIXAÇÃO SUPERIOR, CONEXÕES E ACESSÓRIOS</t>
  </si>
  <si>
    <t>SUPORTE OU GANCHO DE LUMINÁRIA PARA PERFILADO (38X38)MM, TIPO CURTO, EM CHAPA DE AÇO COM TRATAMENTO PRÉ-ZINCADO, INCLUSIVE ACESSÓRIOS E FIXAÇÃO</t>
  </si>
  <si>
    <t>SUPORTE OU GANCHO DE LUMINÁRIA PARA PERFILADO (38X38)MM, TIPO LONGO, EM CHAPA DE AÇO COM TRATAMENTO PRÉ-ZINCADO, INCLUSIVE ACESSÓRIOS E FIXAÇÃO</t>
  </si>
  <si>
    <t>ELETROCALHA LISA</t>
  </si>
  <si>
    <t>ELETROCALHA LISA (100X100)MM EM CHAPA DE AÇO GALVANIZADO #18, COM TRATAMENTO PRÉ-ZINCADO, INCLUSIVE TAMPA DE ENCAIXE, FIXAÇÃO SUPERIOR, CONEXÕES E ACESSÓRIOS</t>
  </si>
  <si>
    <t>ELETROCALHA LISA (100X50)MM EM CHAPA DE AÇO GALVANIZADO #18, COM TRATAMENTO PRÉ-ZINCADO, INCLUSIVE TAMPA DE ENCAIXE, FIXAÇÃO SUPERIOR, CONEXÕES E ACESSÓRIOS</t>
  </si>
  <si>
    <t>ELETROCALHA LISA (150X100)MM EM CHAPA DE AÇO GALVANIZADO #18, COM TRATAMENTO PRÉ-ZINCADO, INCLUSIVE TAMPA DE ENCAIXE, FIXAÇÃO SUPERIOR, CONEXÕES E ACESSÓRIOS</t>
  </si>
  <si>
    <t>ELETROCALHA LISA (150X50)MM EM CHAPA DE AÇO GALVANIZADO #18, COM TRATAMENTO PRÉ-ZINCADO, INCLUSIVE TAMPA DE ENCAIXE, FIXAÇÃO SUPERIOR, CONEXÕES E ACESSÓRIOS</t>
  </si>
  <si>
    <t>ELETROCALHA LISA (200X100)MM EM CHAPA DE AÇO GALVANIZADO #18, COM TRATAMENTO PRÉ-ZINCADO, INCLUSIVE TAMPA DE ENCAIXE, FIXAÇÃO SUPERIOR, CONEXÕES E ACESSÓRIOS</t>
  </si>
  <si>
    <t>ELETROCALHA LISA (200X50)MM EM CHAPA DE AÇO GALVANIZADO #18, COM TRATAMENTO PRÉ-ZINCADO, INCLUSIVE TAMPA DE ENCAIXE, FIXAÇÃO SUPERIOR, CONEXÕES E ACESSÓRIOS</t>
  </si>
  <si>
    <t>ELETROCALHA LISA (300X100)MM EM CHAPA DE AÇO GALVANIZADO #18, COM TRATAMENTO PRÉ-ZINCADO, INCLUSIVE TAMPA DE ENCAIXE, FIXAÇÃO SUPERIOR, CONEXÕES E ACESSÓRIOS</t>
  </si>
  <si>
    <t>ELETROCALHA LISA (300X50)MM EM CHAPA DE AÇO GALVANIZADO #18, COM TRATAMENTO PRÉ-ZINCADO, INCLUSIVE TAMPA DE ENCAIXE, FIXAÇÃO SUPERIOR, CONEXÕES E ACESSÓRIOS</t>
  </si>
  <si>
    <t>ELETROCALHA LISA (400X100)MM EM CHAPA DE AÇO GALVANIZADO #18, COM TRATAMENTO PRÉ-ZINCADO, INCLUSIVE TAMPA DE ENCAIXE, FIXAÇÃO SUPERIOR, CONEXÕES E ACESSÓRIOS</t>
  </si>
  <si>
    <t>ELETROCALHA PERFURADA</t>
  </si>
  <si>
    <t>ELETROCALHA PERFURADA (100X100)MM EM CHAPA DE AÇO GALVANIZADO #18, COM TRATAMENTO PRÉ-ZINCADO, INCLUSIVE TAMPA DE ENCAIXE, FIXAÇÃO SUPERIOR, CONEXÕES E ACESSÓRIOS</t>
  </si>
  <si>
    <t>ELETROCALHA PERFURADA (100X50)MM EM CHAPA DE AÇO GALVANIZADO #18, COM TRATAMENTO PRÉ-ZINCADO, INCLUSIVE TAMPA DE ENCAIXE, FIXAÇÃO SUPERIOR, CONEXÕES E ACESSÓRIOS</t>
  </si>
  <si>
    <t>ELETROCALHA PERFURADA (150X100)MM EM CHAPA DE AÇO GALVANIZADO #18, COM TRATAMENTO PRÉ-ZINCADO, INCLUSIVE TAMPA DE ENCAIXE, FIXAÇÃO SUPERIOR, CONEXÕES E ACESSÓRIOS</t>
  </si>
  <si>
    <t>ELETROCALHA PERFURADA (150X50)MM EM CHAPA DE AÇO GALVANIZADO #18, COM TRATAMENTO PRÉ-ZINCADO, INCLUSIVE TAMPA DE ENCAIXE, FIXAÇÃO SUPERIOR, CONEXÕES E ACESSÓRIOS</t>
  </si>
  <si>
    <t>ELETROCALHA PERFURADA (200X100)MM EM CHAPA DE AÇO GALVANIZADO #18, COM TRATAMENTO PRÉ-ZINCADO, INCLUSIVE TAMPA DE ENCAIXE, FIXAÇÃO SUPERIOR, CONEXÕES E ACESSÓRIOS</t>
  </si>
  <si>
    <t>ELETROCALHA PERFURADA (200X50)MM EM CHAPA DE AÇO GALVANIZADO #18, COM TRATAMENTO PRÉ-ZINCADO, INCLUSIVE TAMPA DE ENCAIXE, FIXAÇÃO SUPERIOR, CONEXÕES E ACESSÓRIOS</t>
  </si>
  <si>
    <t>ELETROCALHA PERFURADA (300X100)MM EM CHAPA DE AÇO GALVANIZADO #18, COM TRATAMENTO PRÉ-ZINCADO, INCLUSIVE TAMPA DE ENCAIXE, FIXAÇÃO SUPERIOR, CONEXÕES E ACESSÓRIOS</t>
  </si>
  <si>
    <t>ELETROCALHA PERFURADA (300X50)MM EM CHAPA DE AÇO GALVANIZADO #18, COM TRATAMENTO PRÉ-ZINCADO, INCLUSIVE TAMPA DE ENCAIXE, FIXAÇÃO SUPERIOR, CONEXÕES E ACESSÓRIOS</t>
  </si>
  <si>
    <t>ELETROCALHA PERFURADA (400X100)MM EM CHAPA DE AÇO GALVANIZADO #18, COM TRATAMENTO PRÉ-ZINCADO, INCLUSIVE TAMPA DE ENCAIXE, FIXAÇÃO SUPERIOR, CONEXÕES E ACESSÓRIOS</t>
  </si>
  <si>
    <t>VERGALHÃO DE AÇO COM ROSCA TOTAL</t>
  </si>
  <si>
    <t>FIXAÇÃO DE ELETROCALHA/LEITO HORIZONTAL COM LARGURA MAIOR QUE 200 MM E MENOR OU IGUAL A 400 MM EM LAJE, COM SUPORTE EM PERFILADO, INCLUSIVE PERFILADO, VERGALHÃO E ACESSÓRIOS, EXCLUSIVE ELETROCALHA/LEITO</t>
  </si>
  <si>
    <t>FIXAÇÃO DE ELETROCALHA/LEITO HORIZONTAL COM LARGURA MENOR OU IGUAL A 200 MM EM LAJE, COM SUPORTE EM PERFILADO, INCLUSIVE PERFILADO, VERGALHÃO E ACESSÓRIOS, EXCLUSIVE ELETROCALHA/LEITO</t>
  </si>
  <si>
    <t>VERGALHÃO DE AÇO COM ROSCA TOTAL PARA PERFILADO, DIÂMETRO 1/4", INCLUSIVE FORNECIMENTO, FIXAÇÃO E INSTALAÇÃO</t>
  </si>
  <si>
    <t>VERGALHÃO DE AÇO COM ROSCA TOTAL PARA PERFILADO, DIÂMETRO 3/8", INCLUSIVE FORNECIMENTO, FIXAÇÃO E INSTALAÇÃO</t>
  </si>
  <si>
    <t>VERGALHÃO DE AÇO COM ROSCA TOTAL PARA PERFILADO, DIÂMETRO 5/16", INCLUSIVE FORNECIMENTO, FIXAÇÃO E INSTALAÇÃO</t>
  </si>
  <si>
    <t>LUMINÁRIA</t>
  </si>
  <si>
    <t>LUMINÁRIA ARANDELA TIPO MEIA-LUA COMPLETA, DIÂMETRO 25 CM, PARA UMA (1) LÂMPADA LED, POTÊNCIA 15W, BULBO A65, FORNECIMENTO E INSTALAÇÃO, INCLUSIVE BASE E LÂMPADA</t>
  </si>
  <si>
    <t>LUMINÁRIA ARANDELA TIPO MEIA-LUA COMPLETA, DIÂMETRO 25 CM, PARA UMA (1) LÂMPADA LED, POTÊNCIA 20W, BULBO A70, FORNECIMENTO E INSTALAÇÃO, INCLUSIVE BASE E LÂMPADA</t>
  </si>
  <si>
    <t>LUMINÁRIA ARANDELA TIPO MEIA-LUA COMPLETA, DIÂMETRO 25 CM, PARA UMA (1) LÂMPADA LED, POTÊNCIA 9W, BULBO A60, FORNECIMENTO E INSTALAÇÃO, INCLUSIVE BASE E LÂMPADA</t>
  </si>
  <si>
    <t>LUMINÁRIA ARANDELA TIPO MEIA-LUA, DIÂMETRO 25 CM, PARA UMA (1) LÂMPADA BASE E-27, FORNECIMENTO E INSTALAÇÃO, INCLUSIVE BASE, EXCLUSIVE LÂMPADA</t>
  </si>
  <si>
    <t>LUMINÁRIA ARANDELA TIPO TARTARUGA BLINDADA COMPLETA, PARA UMA (1) LÂMPADA FLUORESCENTE COMPACTA 20W, FORNECIMENTO E INSTALAÇÃO, INCLUSIVE BASE E LÂMPADA</t>
  </si>
  <si>
    <t>LUMINÁRIA ARANDELA TIPO TARTARUGA BLINDADA, PARA UMA (1) LÂMPADA BASE E-27, POTÊNCIA MÁXIMA 60W, FORNECIMENTO E INSTALAÇÃO, EXCLUSIVE BASE E LÂMPADA</t>
  </si>
  <si>
    <t>LUMINÁRIA ARANDELA TIPO TARTARUGA COMPLETA, PARA UMA (1) LÂMPADA FLUORESCENTE COMPACTA 20W, FORNECIMENTO E INSTALAÇÃO, INCLUSIVE BASE E LÂMPADA</t>
  </si>
  <si>
    <t>LUMINÁRIA ARANDELA TIPO TARTARUGA, PARA UMA (1) LÂMPADA BASE E-27, POTÊNCIA MÁXIMA 60W, FORNECIMENTO E INSTALAÇÃO, EXCLUSIVE BASE E LÂMPADA</t>
  </si>
  <si>
    <t>LUMINÁRIA COMERCIAL CHANFRADA DE SOBREPOR COMPLETA, PARA DUAS (2) LÂMPADAS TUBULARES FLUORESCENTE 2X16W-ØT8, FORNECIMENTO E INSTALAÇÃO, INCLUSIVE BASE, REATOR E LÂMPADAS</t>
  </si>
  <si>
    <t>LUMINÁRIA COMERCIAL CHANFRADA DE SOBREPOR COMPLETA, PARA DUAS (2) LÂMPADAS TUBULARES FLUORESCENTE 2X32W-ØT8, FORNECIMENTO E INSTALAÇÃO, INCLUSIVE BASE, REATOR E LÂMPADAS</t>
  </si>
  <si>
    <t>LUMINÁRIA COMERCIAL CHANFRADA DE SOBREPOR COMPLETA, PARA DUAS (2) LÂMPADAS TUBULARES LED 2X18W-ØT8, TEMPERATURA DA COR 6500K, FORNECIMENTO E INSTALAÇÃO, INCLUSIVE BASE E LÂMPADAS</t>
  </si>
  <si>
    <t>LUMINÁRIA COMERCIAL CHANFRADA DE SOBREPOR COMPLETA, PARA DUAS (2) LÂMPADAS TUBULARES LED 2X9W-ØT8, TEMPERATURA DA COR 6500K, FORNECIMENTO E INSTALAÇÃO, INCLUSIVE BASE E LÂMPADAS</t>
  </si>
  <si>
    <t>LUMINÁRIA COMERCIAL CHANFRADA DE SOBREPOR COMPLETA, PARA QUATRO (4) LÂMPADAS TUBULARES FLUORESCENTE 4X16W-ØT8, FORNECIMENTO E INSTALAÇÃO, INCLUSIVE BASE, REATOR E LÂMPADAS</t>
  </si>
  <si>
    <t>LUMINÁRIA COMERCIAL CHANFRADA DE SOBREPOR COMPLETA, PARA QUATRO (4) LÂMPADAS TUBULARES FLUORESCENTE 4X32W-ØT8, FORNECIMENTO E INSTALAÇÃO, INCLUSIVE BASE, REATOR E LÂMPADAS</t>
  </si>
  <si>
    <t>LUMINÁRIA COMERCIAL CHANFRADA DE SOBREPOR COMPLETA, PARA QUATRO (4) LÂMPADAS TUBULARES LED 4X18W-ØT8, TEMPERATURA DA COR 6500K, FORNECIMENTO E INSTALAÇÃO, INCLUSIVE BASE E LÂMPADA</t>
  </si>
  <si>
    <t>LUMINÁRIA COMERCIAL CHANFRADA DE SOBREPOR COMPLETA, PARA QUATRO (4) LÂMPADAS TUBULARES LED 4X9W-ØT8, TEMPERATURA DA COR 6500K, FORNECIMENTO E INSTALAÇÃO, INCLUSIVE BASE E LÂMPADAS</t>
  </si>
  <si>
    <t>LUMINÁRIA COMERCIAL CHANFRADA DE SOBREPOR COMPLETA, PARA UMA (1) LÂMPADA TUBULAR FLUORESCENTE 1X16W-ØT8, FORNECIMENTO E INSTALAÇÃO, INCLUSIVE BASE, REATOR E LÂMPADA</t>
  </si>
  <si>
    <t>LUMINÁRIA COMERCIAL CHANFRADA DE SOBREPOR COMPLETA, PARA UMA (1) LÂMPADA TUBULAR FLUORESCENTE 1X32W-ØT8, FORNECIMENTO E INSTALAÇÃO, INCLUSIVE BASE, REATOR E LÂMPADA</t>
  </si>
  <si>
    <t>LUMINÁRIA COMERCIAL CHANFRADA DE SOBREPOR COMPLETA, PARA UMA (1) LÂMPADA TUBULAR LED 1X18W-ØT8, TEMPERATURA DA COR 6500K, FORNECIMENTO E INSTALAÇÃO, INCLUSIVE BASE E LÂMPADA</t>
  </si>
  <si>
    <t>LUMINÁRIA COMERCIAL CHANFRADA DE SOBREPOR COMPLETA, PARA UMA (1) LÂMPADA TUBULAR LED 1X9W-ØT8, TEMPERATURA DA COR 6500K, FORNECIMENTO E INSTALAÇÃO, INCLUSIVE BASE E LÂMPADA</t>
  </si>
  <si>
    <t>LUMINÁRIA COMERCIAL CHANFRADA DE SOBREPOR, PARA DUAS (2) LÂMPADAS TUBULARES FLUORESCENTE 2X16W-ØT8 OU 2X20W-ØT10 OU LED 2X9W-ØT8, FORNECIMENTO E INSTALAÇÃO, EXCLUSIVE BASE, REATOR E LÂMPADAS</t>
  </si>
  <si>
    <t>LUMINÁRIA COMERCIAL CHANFRADA DE SOBREPOR, PARA DUAS (2) LÂMPADAS TUBULARES FLUORESCENTE 2X32W-ØT8 OU 2X40W-ØT10 OU LED 2X18W-ØT8, FORNECIMENTO E INSTALAÇÃO, EXCLUSIVE BASE, REATOR E LÂMPADAS</t>
  </si>
  <si>
    <t>LUMINÁRIA COMERCIAL CHANFRADA DE SOBREPOR, PARA QUATRO (4) LÂMPADAS TUBULARES FLUORESCENTE 4X16W-ØT8 OU 4X20W-ØT10 OU LED 4X9W-ØT8, FORNECIMENTO E INSTALAÇÃO, EXCLUSIVE BASE, REATOR E LÂMPADAS</t>
  </si>
  <si>
    <t>LUMINÁRIA COMERCIAL CHANFRADA DE SOBREPOR, PARA QUATRO (4) LÂMPADAS TUBULARES FLUORESCENTE 4X32W-ØT8 OU 4X40W-ØT10 OU LED 4X18W-ØT8, FORNECIMENTO E INSTALAÇÃO, EXCLUSIVE BASE, REATOR E LÂMPADAS</t>
  </si>
  <si>
    <t>LUMINÁRIA COMERCIAL CHANFRADA DE SOBREPOR, PARA UMA (1) LÂMPADA TUBULAR FLUORESCENTE 1X16W-ØT8 OU 1X20W-ØT10 OU LED 1X9W-ØT8, FORNECIMENTO E INSTALAÇÃO, EXCLUSIVE BASE, REATOR E LÂMPADA</t>
  </si>
  <si>
    <t>LUMINÁRIA COMERCIAL CHANFRADA DE SOBREPOR, PARA UMA (1) LÂMPADA TUBULAR FLUORESCENTE 1X32W-ØT8 OU 1X40W-ØT10 OU LED 1X18W-ØT8, FORNECIMENTO E INSTALAÇÃO, EXCLUSIVE BASE, REATOR E LÂMPADA</t>
  </si>
  <si>
    <t>LUMINÁRIA COMERCIAL COM ALETAS DE EMBUTIR COMPLETA, PARA DUAS (2) LÂMPADAS TUBULARES LED 2X18W-ØT8, TEMPERATURA DA COR 6500K, FORNECIMENTO E INSTALAÇÃO, INCLUSIVE BASE E LÂMPADA</t>
  </si>
  <si>
    <t>LUMINÁRIA COMERCIAL COM ALETAS DE EMBUTIR COMPLETA, PARA DUAS (2) LÂMPADAS TUBULARES LED 2X9W-ØT8, TEMPERATURA DA COR 6500K, FORNECIMENTO E INSTALAÇÃO, INCLUSIVE BASE E LÂMPADA</t>
  </si>
  <si>
    <t>LUMINÁRIA COMERCIAL COM ALETAS DE EMBUTIR COMPLETA, PARA QUATRO (4) LÂMPADAS TUBULARES LED 4X18W-ØT8, TEMPERATURA DA COR 6500K, FORNECIMENTO E INSTALAÇÃO, INCLUSIVE BASE E LÂMPADA</t>
  </si>
  <si>
    <t>LUMINÁRIA COMERCIAL COM ALETAS DE EMBUTIR COMPLETA, PARA QUATRO (4) LÂMPADAS TUBULARES LED 4X9W-ØT8, TEMPERATURA DA COR 6500K, FORNECIMENTO E INSTALAÇÃO, INCLUSIVE BASE E LÂMPADA</t>
  </si>
  <si>
    <t>LUMINÁRIA COMERCIAL COM ALETAS DE EMBUTIR, PARA DUAS (2) LÂMPADAS TUBULARES LED 2X18W-ØT8, FORNECIMENTO E INSTALAÇÃO, EXCLUSIVE BASE E LÂMPADA</t>
  </si>
  <si>
    <t>LUMINÁRIA COMERCIAL COM ALETAS DE EMBUTIR, PARA DUAS (2) LÂMPADAS TUBULARES LED 2X9W-ØT8, FORNECIMENTO E INSTALAÇÃO, EXCLUSIVE BASE E LÂMPADA</t>
  </si>
  <si>
    <t>LUMINÁRIA COMERCIAL COM ALETAS DE EMBUTIR, PARA QUATRO (4) LÂMPADAS TUBULARES LED 4X18W-ØT8, FORNECIMENTO E INSTALAÇÃO, EXCLUSIVE BASE E LÂMPADA</t>
  </si>
  <si>
    <t>LUMINÁRIA COMERCIAL COM ALETAS DE EMBUTIR, PARA QUATRO (4) LÂMPADAS TUBULARES LED 4X9W-ØT8, FORNECIMENTO E INSTALAÇÃO, EXCLUSIVE BASE E LÂMPADA</t>
  </si>
  <si>
    <t>LUMINÁRIA COMERCIAL COM ALETAS DE SOBREPOR COMPLETA, PARA DUAS (2) LÂMPADAS TUBULARES LED 2X18W-ØT8, TEMPERATURA DA COR 6500K, FORNECIMENTO E INSTALAÇÃO, INCLUSIVE BASE E LÂMPADA</t>
  </si>
  <si>
    <t>LUMINÁRIA COMERCIAL COM ALETAS DE SOBREPOR COMPLETA, PARA DUAS (2) LÂMPADAS TUBULARES LED 2X9W-ØT8, TEMPERATURA DA COR 6500K, FORNECIMENTO E INSTALAÇÃO, INCLUSIVE BASE E LÂMPADA</t>
  </si>
  <si>
    <t>LUMINÁRIA COMERCIAL COM ALETAS DE SOBREPOR COMPLETA, PARA QUATRO (4) LÂMPADAS TUBULARES LED 4X18W-ØT8, TEMPERATURA DA COR 6500K, FORNECIMENTO E INSTALAÇÃO, INCLUSIVE BASE E LÂMPADA</t>
  </si>
  <si>
    <t>LUMINÁRIA COMERCIAL COM ALETAS DE SOBREPOR COMPLETA, PARA QUATRO (4) LÂMPADAS TUBULARES LED 4X9W-ØT8, TEMPERATURA DA COR 6500K, FORNECIMENTO E INSTALAÇÃO, INCLUSIVE BASE E LÂMPADA</t>
  </si>
  <si>
    <t>LUMINÁRIA COMERCIAL COM ALETAS DE SOBREPOR, PARA DUAS (2) LÂMPADAS TUBULARES LED 2X18W-ØT8, FORNECIMENTO E INSTALAÇÃO, EXCLUSIVE BASE E LÂMPADA</t>
  </si>
  <si>
    <t>LUMINÁRIA COMERCIAL COM ALETAS DE SOBREPOR, PARA DUAS (2) LÂMPADAS TUBULARES LED 2X9W-ØT8, FORNECIMENTO E INSTALAÇÃO, EXCLUSIVE BASE E LÂMPADA</t>
  </si>
  <si>
    <t>LUMINÁRIA COMERCIAL COM ALETAS DE SOBREPOR, PARA QUATRO (4) LÂMPADAS TUBULARES LED 4X18W-ØT8, FORNECIMENTO E INSTALAÇÃO, EXCLUSIVE BASE E LÂMPADA</t>
  </si>
  <si>
    <t>LUMINÁRIA COMERCIAL COM ALETAS DE SOBREPOR, PARA QUATRO (4) LÂMPADAS TUBULARES LED 4X9W-ØT8, FORNECIMENTO E INSTALAÇÃO, EXCLUSIVE BASE E LÂMPADA</t>
  </si>
  <si>
    <t>LUMINÁRIA COMERCIAL COM DIFUSOR DE EMBUTIR COMPLETA, PARA DUAS (2) LÂMPADAS TUBULARES LED 2X18W-ØT8, TEMPERATURA DA COR 6500K, FORNECIMENTO E INSTALAÇÃO, INCLUSIVE BASE E LÂMPADA</t>
  </si>
  <si>
    <t>LUMINÁRIA COMERCIAL COM DIFUSOR DE EMBUTIR COMPLETA, PARA DUAS (2) LÂMPADAS TUBULARES LED 2X9W-ØT8, TEMPERATURA DA COR 6500K, FORNECIMENTO E INSTALAÇÃO, INCLUSIVE BASE E LÂMPADA</t>
  </si>
  <si>
    <t>LUMINÁRIA COMERCIAL COM DIFUSOR DE EMBUTIR COMPLETA, PARA QUATRO (4) LÂMPADAS TUBULARES LED 4X9W-ØT8, TEMPERATURA DA COR 6500K, FORNECIMENTO E INSTALAÇÃO, INCLUSIVE BASE E LÂMPADA</t>
  </si>
  <si>
    <t>LUMINÁRIA COMERCIAL COM DIFUSOR DE EMBUTIR, PARA DUAS (2) LÂMPADAS TUBULARES LED 2X18W-ØT8, FORNECIMENTO E INSTALAÇÃO, EXCLUSIVE BASE E LÂMPADA</t>
  </si>
  <si>
    <t>LUMINÁRIA COMERCIAL COM DIFUSOR DE EMBUTIR, PARA DUAS (2) LÂMPADAS TUBULARES LED 2X9W-ØT8, FORNECIMENTO E INSTALAÇÃO, EXCLUSIVE BASE E LÂMPADA</t>
  </si>
  <si>
    <t>LUMINÁRIA COMERCIAL COM DIFUSOR DE EMBUTIR, PARA QUATRO (4) LÂMPADAS TUBULARES LED 4X9W-ØT8, FORNECIMENTO E INSTALAÇÃO, EXCLUSIVE BASE E LÂMPADA</t>
  </si>
  <si>
    <t>LUMINÁRIA COMERCIAL COM DIFUSOR DE SOBREPOR COMPLETA, PARA DUAS (2) LÂMPADAS TUBULARES LED 2X18W-ØT8, TEMPERATURA DA COR 6500K, FORNECIMENTO E INSTALAÇÃO, INCLUSIVE BASE E LÂMPADA</t>
  </si>
  <si>
    <t>LUMINÁRIA COMERCIAL COM DIFUSOR DE SOBREPOR COMPLETA, PARA DUAS (2) LÂMPADAS TUBULARES LED 2X9W-ØT8, TEMPERATURA DA COR 6500K, FORNECIMENTO E INSTALAÇÃO, INCLUSIVE BASE E LÂMPADA</t>
  </si>
  <si>
    <t>LUMINÁRIA COMERCIAL COM DIFUSOR DE SOBREPOR COMPLETA, PARA QUATRO (4) LÂMPADAS TUBULARES LED 4X9W-ØT8, TEMPERATURA DA COR 6500K, FORNECIMENTO E INSTALAÇÃO, INCLUSIVE BASE E LÂMPADA</t>
  </si>
  <si>
    <t>LUMINÁRIA COMERCIAL COM DIFUSOR DE SOBREPOR COMPLETA, PARA UMA (1) LÂMPADA TUBULAR LED 1X18W-ØT8, TEMPERATURA DA COR 6500K, FORNECIMENTO E INSTALAÇÃO, INCLUSIVE BASE E LÂMPADA</t>
  </si>
  <si>
    <t>LUMINÁRIA COMERCIAL COM DIFUSOR DE SOBREPOR COMPLETA, PARA UMA (1) LÂMPADA TUBULAR LED 1X9W-ØT8, TEMPERATURA DA COR 6500K, FORNECIMENTO E INSTALAÇÃO, INCLUSIVE BASE E LÂMPADA</t>
  </si>
  <si>
    <t>LUMINÁRIA COMERCIAL COM DIFUSOR DE SOBREPOR, PARA DUAS (2) LÂMPADAS TUBULARES LED 2X18W-ØT8, FORNECIMENTO E INSTALAÇÃO, EXCLUSIVE BASE E LÂMPADA</t>
  </si>
  <si>
    <t>LUMINÁRIA COMERCIAL COM DIFUSOR DE SOBREPOR, PARA DUAS (2) LÂMPADAS TUBULARES LED 2X9W-ØT8, FORNECIMENTO E INSTALAÇÃO, EXCLUSIVE BASE E LÂMPADA</t>
  </si>
  <si>
    <t>LUMINÁRIA COMERCIAL COM DIFUSOR DE SOBREPOR, PARA QUATRO (4) LÂMPADAS TUBULARES LED 4X9W-ØT8, FORNECIMENTO E INSTALAÇÃO, EXCLUSIVE BASE E LÂMPADA</t>
  </si>
  <si>
    <t>LUMINÁRIA COMERCIAL COM DIFUSOR DE SOBREPOR, PARA UMA (1) LÂMPADA TUBULAR LED 1X18W-ØT8, FORNECIMENTO E INSTALAÇÃO, EXCLUSIVE BASE E LÂMPADA</t>
  </si>
  <si>
    <t>LUMINÁRIA COMERCIAL COM DIFUSOR DE SOBREPOR, PARA UMA (1) LÂMPADA TUBULAR LED 1X9W-ØT8, FORNECIMENTO E INSTALAÇÃO, EXCLUSIVE BASE, REATOR E LÂMPADA</t>
  </si>
  <si>
    <t>LUMINÁRIA PLAFON REDONDO DE VIDRO JATEADO REDONDO COMPLETA, DIÂMETRO 25 CM, PARA UMA (1) LÂMPADA LED, POTÊNCIA 15W, BULBO A65, FORNECIMENTO E INSTALAÇÃO, INCLUSIVE BASE E LÂMPADA</t>
  </si>
  <si>
    <t>LUMINÁRIA PLAFON REDONDO DE VIDRO JATEADO REDONDO COMPLETA, DIÂMETRO 25 CM, PARA UMA (1) LÂMPADA LED, POTÊNCIA 9W, BULBO A60, FORNECIMENTO E INSTALAÇÃO, INCLUSIVE BASE E LÂMPADA</t>
  </si>
  <si>
    <t>LUMINÁRIA PLAFON REDONDO DE VIDRO JATEADO REDONDO, DIÂMETRO 25 CM, PARA UMA (1) LÂMPADA BASE E-27, FORNECIMENTO E INSTALAÇÃO, INCLUSIVE BASE, EXCLUSIVE LÂMPADA</t>
  </si>
  <si>
    <t>LUMINÁRIA REFLETORA PARA ILUMINAÇÃO PÚBLICA COM LÂMPADA VAPOR DE MERCÚRIO, 2 REFLETORES DE 250W EM POSTE DE CONCRETO COM 9 M DE ALTURA (COMPLETA)</t>
  </si>
  <si>
    <t>LUMINÁRIA REFLETORA PARA ILUMINAÇÃO PÚBLICA COM LÂMPADA VAPOR DE MERCÚRIO, 3 REFLETORES DE 400W EM POSTE DE CONCRETO COM 11 M DE ALTURA (COMPLETA)</t>
  </si>
  <si>
    <t>LUMINÁRIA REFLETORA PARA ILUMINAÇÃO PÚBLICA COM LÂMPADA VAPOR DE MERCÚRIO, 6 REFLETORES DE 400W EM POSTE DE CONCRETO COM 9 M DE ALTURA (COMPLETA)</t>
  </si>
  <si>
    <t>LUMINÁRIA REFLETORA PARA ILUMINAÇÃO PÚBLICA PARA LÂMPADA VAPOR DE MERCÚRIO, SÓDIO E METÁLICA, 1 PÉTALA, POSTE DE AÇO GALVANIZADO COM 10 M DE ALTURA LIVRE (COMPLETA)</t>
  </si>
  <si>
    <t>LUMINÁRIA REFLETORA PARA ILUMINAÇÃO PÚBLICA PARA LÂMPADA VAPOR DE MERCÚRIO, SÓDIO E METÁLICA, 2 PÉTALAS, POSTE DE AÇO GALVANIZADO COM 10 M DE ALTURA LIVRE (COMPLETA)</t>
  </si>
  <si>
    <t>LUMINÁRIA TIPO DROPS COM BASE SUPORTE GALVANIZADA E GLOBO LEITOSO COMPLETA, PARA UMA (1) LÂMPADA FLUORESCENTE COMPACTA DE 20W, FORNECIMENTO E INSTALAÇÃO, INCLUSIVE BASE E LÂMPADA</t>
  </si>
  <si>
    <t>LUMINÁRIA TIPO DROPS COM BASE SUPORTE GALVANIZADA E GLOBO LEITOSO COMPLETA, PARA UMA (1) LÂMPADA LED, POTÊNCIA 15W, BULBO A65, FORNECIMENTO E INSTALAÇÃO, INCLUSIVE BASE E LÂMPADA</t>
  </si>
  <si>
    <t>LUMINÁRIA TIPO DROPS COM BASE SUPORTE GALVANIZADA E GLOBO LEITOSO COMPLETA, PARA UMA (1) LÂMPADA LED, POTÊNCIA 9W, BULBO A60, FORNECIMENTO E INSTALAÇÃO, INCLUSIVE BASE E LÂMPADA</t>
  </si>
  <si>
    <t>LUMINÁRIA TIPO DROPS COM BASE SUPORTE GALVANIZADA E GLOBO LEITOSO, PARA UMA (1) LÂMPADA BASE E-27, FORNECIMENTO E INSTALAÇÃO, EXCLUSIVE BASE E LÂMPADA</t>
  </si>
  <si>
    <t>PROJETOR EXTERNO PARA LÂMPADA A VAPOR DE MERCÚRIO , DE IODETO METÁLICO OU DE SÓDIO, COM ÂNGULO REGULÁVEL, COM ALOJAMENTO PARA REATOR, COMPLETO</t>
  </si>
  <si>
    <t>REATOR ELETRÔNICO</t>
  </si>
  <si>
    <t>REATOR ELETRÔNICO, ALTO FATOR DE POTÊNCIA (A.F.P), PARTIDA RÁPIDA, PARA DUAS (2) LÂMPADAS TUBULARES, POTÊNCIA 16W, FORNECIMENTO E INSTALAÇÃO</t>
  </si>
  <si>
    <t>REATOR ELETRÔNICO, ALTO FATOR DE POTÊNCIA (A.F.P), PARTIDA RÁPIDA, PARA DUAS (2) LÂMPADAS TUBULARES, POTÊNCIA 20W, FORNECIMENTO E INSTALAÇÃO</t>
  </si>
  <si>
    <t>REATOR ELETRÔNICO, ALTO FATOR DE POTÊNCIA (A.F.P), PARTIDA RÁPIDA, PARA DUAS (2) LÂMPADAS TUBULARES, POTÊNCIA 32W, FORNECIMENTO E INSTALAÇÃO</t>
  </si>
  <si>
    <t>REATOR ELETRÔNICO, ALTO FATOR DE POTÊNCIA (A.F.P), PARTIDA RÁPIDA, PARA DUAS (2) LÂMPADAS TUBULARES, POTÊNCIA 40W, FORNECIMENTO E INSTALAÇÃO</t>
  </si>
  <si>
    <t>REATOR ELETRÔNICO, ALTO FATOR DE POTÊNCIA (A.F.P), PARTIDA RÁPIDA, PARA UMA (1) LÂMPADA TUBULAR, POTÊNCIA 16W, FORNECIMENTO E INSTALAÇÃO</t>
  </si>
  <si>
    <t>REATOR ELETRÔNICO, ALTO FATOR DE POTÊNCIA (A.F.P), PARTIDA RÁPIDA, PARA UMA (1) LÂMPADA TUBULAR, POTÊNCIA 20W, FORNECIMENTO E INSTALAÇÃO</t>
  </si>
  <si>
    <t>REATOR ELETRÔNICO, ALTO FATOR DE POTÊNCIA (A.F.P), PARTIDA RÁPIDA, PARA UMA (1) LÂMPADA TUBULAR, POTÊNCIA 32W, FORNECIMENTO E INSTALAÇÃO</t>
  </si>
  <si>
    <t>REATOR ELETRÔNICO, ALTO FATOR DE POTÊNCIA (A.F.P), PARTIDA RÁPIDA, PARA UMA (1) LÂMPADA TUBULAR, POTÊNCIA 40W, FORNECIMENTO E INSTALAÇÃO</t>
  </si>
  <si>
    <t>LÂMPADA E ACESSÓRIOS</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</si>
  <si>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</si>
  <si>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</si>
  <si>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</si>
  <si>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</si>
  <si>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</si>
  <si>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LÂMPADA LED, BASE E27, POTÊNCIA 15W, BULBO A65, TEMPERATURA DA COR 6500K, TENSÃO 110-127V, FORNECIMENTO E INSTALAÇÃO, EXCLUSIVE LUMINÁRIA</t>
  </si>
  <si>
    <t>LÂMPADA LED, BASE E27, POTÊNCIA 20W, BULBO A70, TEMPERATURA DA COR 6500K, TENSÃO 110-127V, FORNECIMENTO E INSTALAÇÃO, EXCLUSIVE LUMINÁRIA</t>
  </si>
  <si>
    <t>LÂMPADA LED, BASE E27, POTÊNCIA 9W, BULBO A60, TEMPERATURA DA COR 6500K, TENSÃO 110-127V, FORNECIMENTO E INSTALAÇÃO, EXCLUSIVE LUMINÁRIA</t>
  </si>
  <si>
    <t>LÂMPADA MISTA DE 160W/220V</t>
  </si>
  <si>
    <t>LÂMPADA TUBULAR FLUORESCENTE, BASE G13, POTÊNCIA 16W, FORNECIMENTO E INSTALAÇÃO, EXCLUSIVE REATOR E LUMINÁRIA</t>
  </si>
  <si>
    <t>LÂMPADA TUBULAR FLUORESCENTE, BASE G13, POTÊNCIA 20W, FORNECIMENTO E INSTALAÇÃO, EXCLUSIVE REATOR E LUMINÁRIA</t>
  </si>
  <si>
    <t>LÂMPADA TUBULAR FLUORESCENTE, BASE G13, POTÊNCIA 32W, FORNECIMENTO E INSTALAÇÃO, EXCLUSIVE REATOR E LUMINÁRIA</t>
  </si>
  <si>
    <t>LÂMPADA TUBULAR FLUORESCENTE, BASE G13, POTÊNCIA 40W, FORNECIMENTO E INSTALAÇÃO, EXCLUSIVE REATOR E LUMINÁRIA</t>
  </si>
  <si>
    <t>LÂMPADA TUBULAR LED, BASE G13, POTÊNCIA 18W, DIÂMETRO 26MM/T8, TEMPERATURA DA COR 6500K, FORNECIMENTO E INSTALAÇÃO, EXCLUSIVE LUMINÁRIA</t>
  </si>
  <si>
    <t>LÂMPADA TUBULAR LED, BASE G13, POTÊNCIA 40W, DIÂMETRO 26MM/T8, TEMPERATURA DA COR 6500K, FORNECIMENTO E INSTALAÇÃO, EXCLUSIVE LUMINÁRIA</t>
  </si>
  <si>
    <t>LÂMPADA TUBULAR LED, BASE G13, POTÊNCIA 9W, DIÂMETRO 26MM/T8, TEMPERATURA DA COR 6500K, FORNECIMENTO E INSTALAÇÃO, EXCLUSIVE LUMINÁRIA</t>
  </si>
  <si>
    <t>RECEPTÁCULO DE PORCELANA PARA LÂMPADA COM ROSCA E-27, FORNECIMENTO E INSTALAÇÃO</t>
  </si>
  <si>
    <t>DUTO CORRUGADO EM PEAD</t>
  </si>
  <si>
    <t>DUTO CORRUGADO EM PEAD (POLIETILENO DE ALTA DENSIDADE), PARA PROTEÇÃO DE CABOS SUBTERRÂNEOS DN 100 MM (4")</t>
  </si>
  <si>
    <t>DUTO CORRUGADO EM PEAD (POLIETILENO DE ALTA DENSIDADE), PARA PROTEÇÃO DE CABOS SUBTERRÂNEOS DN 125 MM (5")</t>
  </si>
  <si>
    <t>DUTO CORRUGADO EM PEAD (POLIETILENO DE ALTA DENSIDADE), PARA PROTEÇÃO DE CABOS SUBTERRÂNEOS DN 150 MM (6")</t>
  </si>
  <si>
    <t>DUTO CORRUGADO EM PEAD (POLIETILENO DE ALTA DENSIDADE), PARA PROTEÇÃO DE CABOS SUBTERRÂNEOS DN 30 MM (1.1/4")</t>
  </si>
  <si>
    <t>DUTO CORRUGADO EM PEAD (POLIETILENO DE ALTA DENSIDADE), PARA PROTEÇÃO DE CABOS SUBTERRÂNEOS DN 40 MM (1.1/2")</t>
  </si>
  <si>
    <t>DUTO CORRUGADO EM PEAD (POLIETILENO DE ALTA DENSIDADE), PARA PROTEÇÃO DE CABOS SUBTERRÂNEOS DN 50 MM (2")</t>
  </si>
  <si>
    <t>DUTO CORRUGADO EM PEAD (POLIETILENO DE ALTA DENSIDADE), PARA PROTEÇÃO DE CABOS SUBTERRÂNEOS DN 75 MM (3")</t>
  </si>
  <si>
    <t>ENTRADA DE ENERGIA</t>
  </si>
  <si>
    <t>ARMAÇÃO SECUNDÁRIA DE UM ESTRIBO, EM AÇO GALVANIZADO, PARA FIXAÇÃO DE ISOLADOR ROLDANA, EXCLUSIVE ISOLADOR, INCLUSIVE INSTALAÇÃO</t>
  </si>
  <si>
    <t>ENTRADA DE ENERGIA AÉREA, TIPO B1, PADRÃO CEMIG, CARGA INSTALADA DE ATÉ 10KW, BIFÁSICO, COM SAÍDA SUBTERRÂNEA, INCLUSIVE POSTE, CAIXA PARA MEDIDOR, DISJUNTOR, BARRAMENTO, ATERRAMENTO E ACESSÓRIOS</t>
  </si>
  <si>
    <t>ENTRADA DE ENERGIA AÉREA, TIPO B2, PADRÃO CEMIG, CARGA INSTALADA DE 10,1KW ATÉ 15KW, BIFÁSICO, COM SAÍDA SUBTERRÂNEA, INCLUSIVE POSTE, CAIXA PARA MEDIDOR, DISJUNTOR, BARRAMENTO, ATERRAMENTO E ACESSÓRIOS</t>
  </si>
  <si>
    <t>ENTRADA DE ENERGIA AÉREA, TIPO C1, PADRÃO CEMIG, CARGA INSTALADA DE ATÉ 15KVA, TRIFÁSICO, COM SAÍDA SUBTERRÂNEA, INCLUSIVE POSTE, CAIXA PARA MEDIDOR, DISJUNTOR, BARRAMENTO, ATERRAMENTO E ACESSÓRIOS</t>
  </si>
  <si>
    <t>ENTRADA DE ENERGIA AÉREA, TIPO C2, PADRÃO CEMIG, CARGA INSTALADA DE 15,1KVA ATÉ 23KVA, TRIFÁSICO, COM SAÍDA SUBTERRÂNEA, INCLUSIVE POSTE, CAIXA PARA MEDIDOR, DISJUNTOR, BARRAMENTO, ATERRAMENTO E ACESSÓRIOS</t>
  </si>
  <si>
    <t>ENTRADA DE ENERGIA AÉREA, TIPO C3, PADRÃO CEMIG, CARGA INSTALADA DE 23,1KVA ATÉ 27KVA, TRIFÁSICO, COM SAÍDA SUBTERRÂNEA, INCLUSIVE POSTE, CAIXA PARA MEDIDOR, DISJUNTOR, BARRAMENTO, ATERRAMENTO E ACESSÓRIOS</t>
  </si>
  <si>
    <t>ENTRADA DE ENERGIA AÉREA, TIPO C4, PADRÃO CEMIG, CARGA INSTALADA DE 27,1KVA ATÉ 38KVA, TRIFÁSICO, COM SAÍDA SUBTERRÂNEA, INCLUSIVE POSTE, CAIXA PARA MEDIDOR, DISJUNTOR, BARRAMENTO, ATERRAMENTO E ACESSÓRIOS</t>
  </si>
  <si>
    <t>ENTRADA DE ENERGIA AÉREA, TIPO C5, PADRÃO CEMIG, CARGA INSTALADA DE 38,1KVA ATÉ 47KVA, TRIFÁSICO, COM SAÍDA SUBTERRÂNEA, INCLUSIVE POSTE, CAIXA PARA MEDIDOR, DISJUNTOR, BARRAMENTO, ATERRAMENTO E ACESSÓRIOS</t>
  </si>
  <si>
    <t>ENTRADA DE ENERGIA AÉREA, TIPO C6, PADRÃO CEMIG, CARGA INSTALADA DE 47,1KVA ATÉ 57KVA, TRIFÁSICO, COM SAÍDA SUBTERRÂNEA, INCLUSIVE POSTE, CAIXA PARA MEDIDOR, DISJUNTOR, BARRAMENTO, ATERRAMENTO E ACESSÓRIOS</t>
  </si>
  <si>
    <t>ENTRADA DE ENERGIA AÉREA, TIPO C7, PADRÃO CEMIG, CARGA INSTALADA DE 57,1KVA ATÉ 66KVA, TRIFÁSICO, COM SAÍDA SUBTERRÂNEA, INCLUSIVE POSTE, CAIXA PARA MEDIDOR, DISJUNTOR, BARRAMENTO, ATERRAMENTO E ACESSÓRIOS</t>
  </si>
  <si>
    <t>ENTRADA DE ENERGIA AÉREA, TIPO C8, PADRÃO CEMIG, CARGA INSTALADA DE 66,1KVA ATÉ 75KVA, TRIFÁSICO, COM SAÍDA SUBTERRÂNEA, INCLUSIVE POSTE, CAIXA PARA MEDIDOR, DISJUNTOR, BARRAMENTO, ATERRAMENTO E ACESSÓRIOS</t>
  </si>
  <si>
    <t>ENTRADA DE ENERGIA AÉREA, TIPO F1, PADRÃO CEMIG, CARGA INSTALADA DE 75,1KVA ATÉ 86KVA, TRIFÁSICO, COM SAÍDA SUBTERRÂNEA, INCLUSIVE POSTE, CAIXA PARA MEDIDOR, DISJUNTOR, BARRAMENTO, ATERRAMENTO E ACESSÓRIOS</t>
  </si>
  <si>
    <t>ENTRADA DE ENERGIA AÉREA, TIPO F2, PADRÃO CEMIG, CARGA INSTALADA DE 86,1KVA ATÉ 95KVA, TRIFÁSICO, COM SAÍDA SUBTERRÂNEA, INCLUSIVE POSTE, CAIXA PARA MEDIDOR, DISJUNTOR, BARRAMENTO, ATERRAMENTO E ACESSÓRIOS</t>
  </si>
  <si>
    <t>ENTRADA DE ENERGIA SUBTERRÂNEA, TIPO F3, PADRÃO CEMIG, CARGA INSTALADA DE 95,1KVA ATÉ 114KVA, TRIFÁSICO, COM SAÍDA SUBTERRÂNEA, INCLUSIVE POSTE, CAIXA PARA MEDIDOR, DISJUNTOR, BARRAMENTO, ATERRAMENTO E ACESSÓRIOS</t>
  </si>
  <si>
    <t>ENTRADA DE ENERGIA SUBTERRÂNEA, TIPO F4, PADRÃO CEMIG, CARGA INSTALADA DE 114,1KVA ATÉ 152KVA, TRIFÁSICO, COM SAÍDA SUBTERRÂNEA, INCLUSIVE POSTE, CAIXA PARA MEDIDOR, DISJUNTOR, BARRAMENTO, ATERRAMENTO E ACESSÓRIOS</t>
  </si>
  <si>
    <t>ENTRADA DE ENERGIA SUBTERRÂNEA, TIPO F5, PADRÃO CEMIG, CARGA INSTALADA DE 152,1KVA ATÉ 171KVA, TRIFÁSICO, COM SAÍDA SUBTERRÂNEA, INCLUSIVE POSTE, CAIXA PARA MEDIDOR, DISJUNTOR, BARRAMENTO, ATERRAMENTO E ACESSÓRIOS</t>
  </si>
  <si>
    <t>ENTRADA DE ENERGIA SUBTERRÂNEA, TIPO F6, PADRÃO CEMIG, CARGA INSTALADA DE 171,1KVA ATÉ 188KVA, TRIFÁSICO, COM SAÍDA SUBTERRÂNEA, INCLUSIVE POSTE, CAIXA PARA MEDIDOR, DISJUNTOR, BARRAMENTO, ATERRAMENTO E ACESSÓRIOS</t>
  </si>
  <si>
    <t>ENTRADA DE ENERGIA SUBTERRÂNEA, TIPO F7, PADRÃO CEMIG, CARGA INSTALADA DE 188,1KVA ATÉ 228KVA, TRIFÁSICO, COM SAÍDA SUBTERRÂNEA, INCLUSIVE POSTE, CAIXA PARA MEDIDOR, DISJUNTOR, BARRAMENTO, ATERRAMENTO E ACESSÓRIOS</t>
  </si>
  <si>
    <t>ENTRADA DE ENERGIA SUBTERRÂNEA, TIPO F8, PADRÃO CEMIG, CARGA INSTALADA DE 228,1KVA ATÉ 266KVA, TRIFÁSICO, COM SAÍDA SUBTERRÂNEA, INCLUSIVE POSTE, CAIXA PARA MEDIDOR, DISJUNTOR, BARRAMENTO, ATERRAMENTO E ACESSÓRIOS</t>
  </si>
  <si>
    <t>ENTRADA DE ENERGIA SUBTERRÂNEA, TIPO F9, PADRÃO CEMIG, CARGA INSTALADA DE 266,1KVA ATÉ 304KVA, TRIFÁSICO, COM SAÍDA SUBTERRÂNEA, INCLUSIVE POSTE, CAIXA PARA MEDIDOR, DISJUNTOR, BARRAMENTO, ATERRAMENTO E ACESSÓRIOS</t>
  </si>
  <si>
    <t>ISOLADOR ROLDANA EM PORCELANA, TENSÃO NOMINAL 1KV, EXCLUSIVE ARMAÇÃO SECUNDÁRIA, INCLUSIVE INSTALAÇÃO</t>
  </si>
  <si>
    <t>CANALETA EM PVC</t>
  </si>
  <si>
    <t>CANALETA EM PVC PARA INSTALAÇÃO ELÉTRICA APARENTE, INCLUSIVE CONEXÕES, DIMENSÕES 20 X 10 MM</t>
  </si>
  <si>
    <t>CANALETA EM PVC PARA INSTALAÇÃO ELÉTRICA APARENTE, INCLUSIVE CONEXÕES, DIMENSÕES 50 X 20 MM</t>
  </si>
  <si>
    <t>CAIXA DE MEDIÇÃO</t>
  </si>
  <si>
    <t>CAIXA PARA MEDIÇÃO, TIPO CM-10, DIMENSÕES CONFORME PADRÃO CEMIG, EXCLUSIVE DISJUNTOR, INCLUSIVE INSTALAÇÃO</t>
  </si>
  <si>
    <t>CAIXA PARA MEDIÇÃO, TIPO CM-14, COM VISOR DO LEITOR PARA VIA PÚBLICA (LVP), DIMENSÕES CONFORME PADRÃO CEMIG, EXCLUSIVE DISJUNTOR, INCLUSIVE INSTALAÇÃO</t>
  </si>
  <si>
    <t>CAIXA PARA MEDIÇÃO, TIPO CM-18, DIMENSÕES CONFORME PADRÃO CEMIG, EXCLUSIVE BARRAMENTO E DISJUNTOR, INCLUSIVE INSTALAÇÃO</t>
  </si>
  <si>
    <t>CAIXA PARA MEDIÇÃO, TIPO CM-18, DIMENSÕES CONFORME PADRÃO CEMIG, EXCLUSIVE DISJUNTOR, INCLUSIVE BARRAMENTO PARA DISJUNTOR DE 1000A ATÉ 1250A E INSTALAÇÃO</t>
  </si>
  <si>
    <t>CAIXA PARA MEDIÇÃO, TIPO CM-18, DIMENSÕES CONFORME PADRÃO CEMIG, EXCLUSIVE DISJUNTOR, INCLUSIVE BARRAMENTO PARA DISJUNTOR DE 450A ATÉ 630A E INSTALAÇÃO</t>
  </si>
  <si>
    <t>CAIXA PARA MEDIÇÃO, TIPO CM-18, DIMENSÕES CONFORME PADRÃO CEMIG, EXCLUSIVE DISJUNTOR, INCLUSIVE BARRAMENTO PARA DISJUNTOR DE 700A ATÉ 800A E INSTALAÇÃO</t>
  </si>
  <si>
    <t>CAIXA PARA MEDIÇÃO, TIPO CM-19, DIMENSÕES CONFORME PADRÃO CEMIG, EXCLUSIVE BARRAMENTO E DISJUNTOR, INCLUSIVE INSTALAÇÃO</t>
  </si>
  <si>
    <t>CAIXA PARA MEDIÇÃO, TIPO CM-2, DIMENSÕES CONFORME PADRÃO CEMIG, EXCLUSIVE DISJUNTOR, INCLUSIVE INSTALAÇÃO</t>
  </si>
  <si>
    <t>CAIXA PARA MEDIÇÃO, TIPO CM-3, COM VISOR DO LEITOR PARA VIA PÚBLICA (LVP), DIMENSÕES CONFORME PADRÃO CEMIG, EXCLUSIVE DISJUNTOR, INCLUSIVE INSTALAÇÃO</t>
  </si>
  <si>
    <t>CAIXA PARA MEDIÇÃO, TIPO CM-4, DIMENSÕES CONFORME PADRÃO CEMIG, EXCLUSIVE DISJUNTOR, INCLUSIVE INSTALAÇÃO</t>
  </si>
  <si>
    <t>CAIXA PARA MEDIÇÃO, TIPO CM-9, DIMENSÕES CONFORME PADRÃO CEMIG, EXCLUSIVE DISJUNTOR, INCLUSIVE INSTALAÇÃO</t>
  </si>
  <si>
    <t>CAIXA PARA PROTEÇÃO GERAL, TIPO CM-8, DIMENSÕES CONFORME PADRÃO CEMIG, EXCLUSIVE BARRAMENTO E DISJUNTOR, INCLUSIVE INSTALAÇÃO</t>
  </si>
  <si>
    <t>QUADRO DE DISTRIBUIÇÃO</t>
  </si>
  <si>
    <t>QUADRO DE DISTRIBUIÇÃO DE LUZ EM PVC DE EMBUTIR, ATÉ 16 DIVISÕES MODULARES, DIMENSÕES EXTERNAS 260 X 310 X 85 MM</t>
  </si>
  <si>
    <t>QUADRO DE DISTRIBUIÇÃO DE LUZ EM PVC DE EMBUTIR, ATÉ 8 DIVISÕES MODULARES, DIMENSÕES EXTERNAS 160 X 240 X 89 MM</t>
  </si>
  <si>
    <t>QUADRO DE DISTRIBUIÇÃO PARA 12 MÓDULOS COM BARRAMENTO E CHAVE</t>
  </si>
  <si>
    <t>QUADRO DE DISTRIBUIÇÃO PARA 20 MÓDULOS COM BARRAMENTO 100 A</t>
  </si>
  <si>
    <t>QUADRO DE DISTRIBUIÇÃO PARA 24 MÓDULOS COM BARRAMENTO 100 A</t>
  </si>
  <si>
    <t>QUADRO DE DISTRIBUIÇÃO PARA 36 MÓDULOS COM BARRAMENTO 100 A</t>
  </si>
  <si>
    <t>QUADRO DE DISTRIBUIÇÃO PARA 42 MÓDULOS COM BARRAMENTO 100 A</t>
  </si>
  <si>
    <t>QUADRO DE DISTRIBUIÇÃO PARA 50 MÓDULOS COM BARRAMENTO 100 A</t>
  </si>
  <si>
    <t>QUADRO DE DISTRIBUIÇÃO PARA 8 MÓDULOS COM BARRAMENTO E CHAVE</t>
  </si>
  <si>
    <t>DISJUNTOR</t>
  </si>
  <si>
    <t>DISJUNTOR BIPOLAR TIPO DIN, CORRENTE NOMINAL DE 10A, FORNECIMENTO E INSTALAÇÃO, INCLUSIVE TERMINAL ILHÓS</t>
  </si>
  <si>
    <t>DISJUNTOR BIPOLAR TIPO DIN, CORRENTE NOMINAL DE 100A, FORNECIMENTO E INSTALAÇÃO, INCLUSIVE TERMINAL ILHÓS</t>
  </si>
  <si>
    <t>DISJUNTOR BIPOLAR TIPO DIN, CORRENTE NOMINAL DE 125A, FORNECIMENTO E INSTALAÇÃO, INCLUSIVE TERMINAL DE COMPRESSÃO</t>
  </si>
  <si>
    <t>DISJUNTOR BIPOLAR TIPO DIN, CORRENTE NOMINAL DE 16A, FORNECIMENTO E INSTALAÇÃO, INCLUSIVE TERMINAL ILHÓS</t>
  </si>
  <si>
    <t>DISJUNTOR BIPOLAR TIPO DIN, CORRENTE NOMINAL DE 20A, FORNECIMENTO E INSTALAÇÃO, INCLUSIVE TERMINAL ILHÓS</t>
  </si>
  <si>
    <t>DISJUNTOR BIPOLAR TIPO DIN, CORRENTE NOMINAL DE 25A, FORNECIMENTO E INSTALAÇÃO, INCLUSIVE TERMINAL ILHÓS</t>
  </si>
  <si>
    <t>DISJUNTOR BIPOLAR TIPO DIN, CORRENTE NOMINAL DE 32A, FORNECIMENTO E INSTALAÇÃO, INCLUSIVE TERMINAL ILHÓS</t>
  </si>
  <si>
    <t>DISJUNTOR BIPOLAR TIPO DIN, CORRENTE NOMINAL DE 40A, FORNECIMENTO E INSTALAÇÃO, INCLUSIVE TERMINAL ILHÓS</t>
  </si>
  <si>
    <t>DISJUNTOR BIPOLAR TIPO DIN, CORRENTE NOMINAL DE 50A, FORNECIMENTO E INSTALAÇÃO, INCLUSIVE TERMINAL ILHÓS</t>
  </si>
  <si>
    <t>DISJUNTOR BIPOLAR TIPO DIN, CORRENTE NOMINAL DE 6A, FORNECIMENTO E INSTALAÇÃO, INCLUSIVE TERMINAL ILHÓS</t>
  </si>
  <si>
    <t>DISJUNTOR BIPOLAR TIPO DIN, CORRENTE NOMINAL DE 63A, FORNECIMENTO E INSTALAÇÃO, INCLUSIVE TERMINAL ILHÓS</t>
  </si>
  <si>
    <t>DISJUNTOR BIPOLAR TIPO DIN, CORRENTE NOMINAL DE 70A, FORNECIMENTO E INSTALAÇÃO, INCLUSIVE TERMINAL ILHÓS</t>
  </si>
  <si>
    <t>DISJUNTOR BIPOLAR TIPO DIN, CORRENTE NOMINAL DE 80A, FORNECIMENTO E INSTALAÇÃO, INCLUSIVE TERMINAL ILHÓS</t>
  </si>
  <si>
    <t>DISJUNTOR MONOPOLAR TIPO DIN, CORRENTE NOMINAL DE 10A, FORNECIMENTO E INSTALAÇÃO, INCLUSIVE TERMINAL ILHÓS</t>
  </si>
  <si>
    <t>DISJUNTOR MONOPOLAR TIPO DIN, CORRENTE NOMINAL DE 100A, FORNECIMENTO E INSTALAÇÃO, INCLUSIVE TERMINAL ILHÓS</t>
  </si>
  <si>
    <t>DISJUNTOR MONOPOLAR TIPO DIN, CORRENTE NOMINAL DE 125A, FORNECIMENTO E INSTALAÇÃO, INCLUSIVE TERMINAL DE COMPRESSÃO</t>
  </si>
  <si>
    <t>DISJUNTOR MONOPOLAR TIPO DIN, CORRENTE NOMINAL DE 16A, FORNECIMENTO E INSTALAÇÃO, INCLUSIVE TERMINAL ILHÓS</t>
  </si>
  <si>
    <t>DISJUNTOR MONOPOLAR TIPO DIN, CORRENTE NOMINAL DE 20A, FORNECIMENTO E INSTALAÇÃO, INCLUSIVE TERMINAL ILHÓS</t>
  </si>
  <si>
    <t>DISJUNTOR MONOPOLAR TIPO DIN, CORRENTE NOMINAL DE 25A, FORNECIMENTO E INSTALAÇÃO, INCLUSIVE TERMINAL ILHÓS</t>
  </si>
  <si>
    <t>DISJUNTOR MONOPOLAR TIPO DIN, CORRENTE NOMINAL DE 32A, FORNECIMENTO E INSTALAÇÃO, INCLUSIVE TERMINAL ILHÓS</t>
  </si>
  <si>
    <t>DISJUNTOR MONOPOLAR TIPO DIN, CORRENTE NOMINAL DE 40A, FORNECIMENTO E INSTALAÇÃO, INCLUSIVE TERMINAL ILHÓS</t>
  </si>
  <si>
    <t>DISJUNTOR MONOPOLAR TIPO DIN, CORRENTE NOMINAL DE 50A, FORNECIMENTO E INSTALAÇÃO, INCLUSIVE TERMINAL ILHÓS</t>
  </si>
  <si>
    <t>DISJUNTOR MONOPOLAR TIPO DIN, CORRENTE NOMINAL DE 6A, FORNECIMENTO E INSTALAÇÃO, INCLUSIVE TERMINAL ILHÓS</t>
  </si>
  <si>
    <t>DISJUNTOR MONOPOLAR TIPO DIN, CORRENTE NOMINAL DE 63A, FORNECIMENTO E INSTALAÇÃO, INCLUSIVE TERMINAL ILHÓS</t>
  </si>
  <si>
    <t>DISJUNTOR MONOPOLAR TIPO DIN, CORRENTE NOMINAL DE 70A, FORNECIMENTO E INSTALAÇÃO, INCLUSIVE TERMINAL ILHÓS</t>
  </si>
  <si>
    <t>DISJUNTOR MONOPOLAR TIPO DIN, CORRENTE NOMINAL DE 80A, FORNECIMENTO E INSTALAÇÃO, INCLUSIVE TERMINAL ILHÓS</t>
  </si>
  <si>
    <t>DISJUNTOR TRIPOLAR TIPO CAIXA MOLDADA, CORRENTE NOMINAL DE 100A, FORNECIMENTO E INSTALAÇÃO, INCLUSIVE TERMINAL DE COMPRESSÃO</t>
  </si>
  <si>
    <t>DISJUNTOR TRIPOLAR TIPO CAIXA MOLDADA, CORRENTE NOMINAL DE 125A, FORNECIMENTO E INSTALAÇÃO, INCLUSIVE TERMINAL DE COMPRESSÃO</t>
  </si>
  <si>
    <t>DISJUNTOR TRIPOLAR TIPO CAIXA MOLDADA, CORRENTE NOMINAL DE 150A, FORNECIMENTO E INSTALAÇÃO, INCLUSIVE TERMINAL DE COMPRESSÃO</t>
  </si>
  <si>
    <t>DISJUNTOR TRIPOLAR TIPO CAIXA MOLDADA, CORRENTE NOMINAL DE 160A, FORNECIMENTO E INSTALAÇÃO, INCLUSIVE TERMINAL DE COMPRESSÃO</t>
  </si>
  <si>
    <t>DISJUNTOR TRIPOLAR TIPO CAIXA MOLDADA, CORRENTE NOMINAL DE 175A, FORNECIMENTO E INSTALAÇÃO, INCLUSIVE TERMINAL DE COMPRESSÃO</t>
  </si>
  <si>
    <t>DISJUNTOR TRIPOLAR TIPO CAIXA MOLDADA, CORRENTE NOMINAL DE 200A, FORNECIMENTO E INSTALAÇÃO, INCLUSIVE TERMINAL DE COMPRESSÃO</t>
  </si>
  <si>
    <t>DISJUNTOR TRIPOLAR TIPO CAIXA MOLDADA, CORRENTE NOMINAL DE 225A, FORNECIMENTO E INSTALAÇÃO, INCLUSIVE TERMINAL DE COMPRESSÃO</t>
  </si>
  <si>
    <t>DISJUNTOR TRIPOLAR TIPO CAIXA MOLDADA, CORRENTE NOMINAL DE 250A, FORNECIMENTO E INSTALAÇÃO, INCLUSIVE TERMINAL DE COMPRESSÃO</t>
  </si>
  <si>
    <t>DISJUNTOR TRIPOLAR TIPO CAIXA MOLDADA, CORRENTE NOMINAL DE 300A, FORNECIMENTO E INSTALAÇÃO, INCLUSIVE TERMINAL DE COMPRESSÃO</t>
  </si>
  <si>
    <t>DISJUNTOR TRIPOLAR TIPO CAIXA MOLDADA, CORRENTE NOMINAL DE 400A, FORNECIMENTO E INSTALAÇÃO, INCLUSIVE TERMINAL DE COMPRESSÃO</t>
  </si>
  <si>
    <t>DISJUNTOR TRIPOLAR TIPO DIN, CORRENTE NOMINAL DE 10A, FORNECIMENTO E INSTALAÇÃO, INCLUSIVE TERMINAL ILHÓS</t>
  </si>
  <si>
    <t>DISJUNTOR TRIPOLAR TIPO DIN, CORRENTE NOMINAL DE 100A, FORNECIMENTO E INSTALAÇÃO, INCLUSIVE TERMINAL ILHÓS</t>
  </si>
  <si>
    <t>DISJUNTOR TRIPOLAR TIPO DIN, CORRENTE NOMINAL DE 125A, FORNECIMENTO E INSTALAÇÃO, INCLUSIVE TERMINAL DE COMPRESSÃO</t>
  </si>
  <si>
    <t>DISJUNTOR TRIPOLAR TIPO DIN, CORRENTE NOMINAL DE 16A, FORNECIMENTO E INSTALAÇÃO, INCLUSIVE TERMINAL ILHÓS</t>
  </si>
  <si>
    <t>DISJUNTOR TRIPOLAR TIPO DIN, CORRENTE NOMINAL DE 20A, FORNECIMENTO E INSTALAÇÃO, INCLUSIVE TERMINAL ILHÓS</t>
  </si>
  <si>
    <t>DISJUNTOR TRIPOLAR TIPO DIN, CORRENTE NOMINAL DE 25A, FORNECIMENTO E INSTALAÇÃO, INCLUSIVE TERMINAL ILHÓS</t>
  </si>
  <si>
    <t>DISJUNTOR TRIPOLAR TIPO DIN, CORRENTE NOMINAL DE 32A, FORNECIMENTO E INSTALAÇÃO, INCLUSIVE TERMINAL ILHÓS</t>
  </si>
  <si>
    <t>DISJUNTOR TRIPOLAR TIPO DIN, CORRENTE NOMINAL DE 40A, FORNECIMENTO E INSTALAÇÃO, INCLUSIVE TERMINAL ILHÓS</t>
  </si>
  <si>
    <t>DISJUNTOR TRIPOLAR TIPO DIN, CORRENTE NOMINAL DE 50A, FORNECIMENTO E INSTALAÇÃO, INCLUSIVE TERMINAL ILHÓS</t>
  </si>
  <si>
    <t>DISJUNTOR TRIPOLAR TIPO DIN, CORRENTE NOMINAL DE 6A, FORNECIMENTO E INSTALAÇÃO, INCLUSIVE TERMINAL ILHÓS</t>
  </si>
  <si>
    <t>DISJUNTOR TRIPOLAR TIPO DIN, CORRENTE NOMINAL DE 63A, FORNECIMENTO E INSTALAÇÃO, INCLUSIVE TERMINAL ILHÓS</t>
  </si>
  <si>
    <t>DISJUNTOR TRIPOLAR TIPO DIN, CORRENTE NOMINAL DE 70A, FORNECIMENTO E INSTALAÇÃO, INCLUSIVE TERMINAL ILHÓS</t>
  </si>
  <si>
    <t>DISJUNTOR TRIPOLAR TIPO DIN, CORRENTE NOMINAL DE 80A, FORNECIMENTO E INSTALAÇÃO, INCLUSIVE TERMINAL ILHÓS</t>
  </si>
  <si>
    <t>QUADRO DE COMANDO</t>
  </si>
  <si>
    <t>QUADRO DE COMANDO PARA BOMBA P = 0,5 CV, RECALQUE</t>
  </si>
  <si>
    <t>QUADRO DE COMANDO PARA BOMBA P = 1,0 CV, RECALQUE</t>
  </si>
  <si>
    <t>QUADRO DE COMANDO PARA BOMBA P = 1,5 CV, RECALQUE</t>
  </si>
  <si>
    <t>QUADRO DE COMANDO PARA BOMBA P = 2,0 CV, RECALQUE</t>
  </si>
  <si>
    <t>QUADRO DE COMANDO PARA BOMBA P = 2,5 CV, RECALQUE</t>
  </si>
  <si>
    <t>QUADRO DE COMANDO PARA BOMBA P = 3,0 CV, RECALQUE</t>
  </si>
  <si>
    <t>QUADRO DE FORÇA PARA MOTOR DE 3,0 CV, 220V, TRIFÁSICO, CONTENDO DISPOSITIVO PARA PARTIDA MANUAL E AUTOMÁTICA ATRAVÉS DE PRESSOSTATO E SAÍDA PARA ALARME DE BOMBA EM FUNCIONAMENTO</t>
  </si>
  <si>
    <t>CONECTOR</t>
  </si>
  <si>
    <t>TERMINAL PARA ATERRAMENTO E CONEXÃO DE QUADRO/PAINEL ELÉTRICO, TIPO PARAFUSO FENDIDO DE APERTO, EM LATÃO ESTANHADO, DIÂMETRO DERIVAÇÃO 2,5MM2-25MM2, INCLUSIVE INSTALAÇÃO</t>
  </si>
  <si>
    <t>ILUMINAÇÃO PÚBLICA E EXTERNA</t>
  </si>
  <si>
    <t>CAIXA ALVENARIA 70 X 70 X 50 CM PARA REFLETOR, COM GRADE, TIPO 1, INCLUSIVE ESCAVAÇÃO, REATERRO E BOTA-FORA</t>
  </si>
  <si>
    <t>CAIXA ALVENARIA 90 X 90 X 65 CM PARA REFLETOR, COM GRADE, TIPO 2, INCLUSIVE ESCAVAÇÃO, REATERRO E BOTA-FORA</t>
  </si>
  <si>
    <t>POSTE TELECÔNICO RETO, H = 9,00 M EM AÇO GALVANIZADO , (LIVRE)</t>
  </si>
  <si>
    <t>RELÉ FOTOELÉTRICO, TENSÃO 120V COM CAPACIDADE DE CARGA 1200VA, INCLUSIVE BASE E INSTALAÇÃO</t>
  </si>
  <si>
    <t>RELÉ FOTOELÉTRICO, TENSÃO 220V COM CAPACIDADE DE CARGA 1800VA, INCLUSIVE BASE E INSTALAÇÃO</t>
  </si>
  <si>
    <t>SIRENE DE ALTA POTÊNCIA, TIMBRE Ø 150MM, 100DCB</t>
  </si>
  <si>
    <t>SIRENE PARA ALCANCE ATÉ 500 M REF. RT-10</t>
  </si>
  <si>
    <t>SISTEMA DE NOBREAK</t>
  </si>
  <si>
    <t>ESTABILIZADOR 127V, 60HZ - 5,0KVA</t>
  </si>
  <si>
    <t>COMPONENTES PARA QUADROS ELÉTRICOS</t>
  </si>
  <si>
    <t>FUSÍVEL DIAZED RETARDADO 35A</t>
  </si>
  <si>
    <t>FUSÍVEL DIAZED RETARDADO 63A</t>
  </si>
  <si>
    <t>FITA DE SINALIZAÇÃO SUBTERRÂNEA</t>
  </si>
  <si>
    <t>FORNECIMENTO E INSTALAÇÃO DE FITA SUBTERRÂNEA PARA SINALIZAÇÃO DE REDES OU TUBULAÇÕES</t>
  </si>
  <si>
    <t>INSTALAÇÕES DE REDE LÓGICA E TELEFONIA</t>
  </si>
  <si>
    <t>FIO E CABO PARA REDE LÓGICA</t>
  </si>
  <si>
    <t>FIO E CABO TELEFÔNICO</t>
  </si>
  <si>
    <t>CABO TELEFÔNICO CCE-APL-50.2</t>
  </si>
  <si>
    <t>CABO TELEFÔNICO CCE-APL-50.3</t>
  </si>
  <si>
    <t>CABO TELEFÔNICO CCE-APL-50.4</t>
  </si>
  <si>
    <t>CABO TELEFÔNICO CCE-APL-50.5</t>
  </si>
  <si>
    <t>CABO TELEFÔNICO CCE-APL-50.6</t>
  </si>
  <si>
    <t>CABO TELEFÔNICO CI 50.10</t>
  </si>
  <si>
    <t>CABO TELEFÔNICO CI 50.100</t>
  </si>
  <si>
    <t>CABO TELEFÔNICO CI 50.20</t>
  </si>
  <si>
    <t>CABO TELEFÔNICO CI 50.30</t>
  </si>
  <si>
    <t>CABO TELEFÔNICO CI 50.50</t>
  </si>
  <si>
    <t>CABO TELEFÔNICO CTP-APL-5N 50.10</t>
  </si>
  <si>
    <t>CABO TELEFÔNICO CTP-APL-5N 50.100</t>
  </si>
  <si>
    <t>CABO TELEFÔNICO CTP-APL-5N 50.20</t>
  </si>
  <si>
    <t>CABO TELEFÔNICO CTP-APL-5N 50.30</t>
  </si>
  <si>
    <t>CABO TELEFÔNICO CTP-APL-5N 50.50</t>
  </si>
  <si>
    <t>FIO TELEFÔNICO EXTERNO 2 X 100 - FE</t>
  </si>
  <si>
    <t>FIO TELEFÔNICO (FI) EM COBRE ELETROLÍTICO ESTANHADO DE SEÇÃO MACIÇA, ESP. 0,60MM (2X0,60MM), UM (1) PAR TORCIDO, ISOLAMENTO EM CLORETO DE POLIVINILA (PVC) - FORNECIMENTO E INSTALAÇÃO</t>
  </si>
  <si>
    <t>TOMADA PARA REDE LÓGICA E TELEFONIA</t>
  </si>
  <si>
    <t>CONJUNTO DE DUAS (2) TOMADAS DE DADOS (CONECTOR RJ45 CAT.6E), COM PLACA 4"X2" DE DOIS (2) POSTOS, INCLUSIVE FORNECIMENTO, INSTALAÇÃO, SUPORTE, MÓDULO E PLACA</t>
  </si>
  <si>
    <t>CONJUNTO DE DUAS (2) TOMADAS DE DADOS (CONECTOR RJ45 CAT.6E), COM PLACA 4"X4" DE DOIS (2) POSTOS, INCLUSIVE FORNECIMENTO, INSTALAÇÃO, SUPORTE, MÓDULO E PLACA</t>
  </si>
  <si>
    <t>CONJUNTO DE DUAS (2) TOMADAS TELEFÔNICAS (CONECTOR RJ11), COM PLACA 4"X4" DE DOIS (2) POSTOS, INCLUSIVE FORNECIMENTO, INSTALAÇÃO, SUPORTE, MÓDULO E PLACA</t>
  </si>
  <si>
    <t>CONJUNTO DE UMA (1) TOMADA DE DADOS (CONECTOR RJ45 CAT.6E), COM PLACA 4"X2" DE UM (1) POSTO, INCLUSIVE FORNECIMENTO, INSTALAÇÃO, SUPORTE, MÓDULO E PLACA</t>
  </si>
  <si>
    <t>CONJUNTO DE UMA (1) TOMADA TELEFÔNICA (CONECTOR RJ11), COM PLACA 4"X2" DE UM (1) POSTO, INCLUSIVE FORNECIMENTO, INSTALAÇÃO, SUPORTE, MÓDULO E PLACA</t>
  </si>
  <si>
    <t>CONJUNTO DE UMA (1) TOMADA TELEFÔNICA (CONECTOR RJ11) E UMA (1) TOMADA DE DADOS (CONECTOR RJ45 CAT.6E), COM PLACA 4"X2" DE DOIS (2) POSTOS, INCLUSIVE FORNECIMENTO, INSTALAÇÃO, SUPORTE, MÓDULO E PLACA</t>
  </si>
  <si>
    <t>CONJUNTO PARA CONDULETE DE 3/4" (20MM) COM UMA (1) TOMADA DE DADOS OU TELEFONIA (CONECTOR RJ45 CAT.6E OU RJ11) E PLACA DE UM (1) POSTO, INCLUSIVE FORNECIMENTO, INSTALAÇÃO, SUPORTE, MÓDULO E PLACA, EXCLUSIVE CONDULETE</t>
  </si>
  <si>
    <t>MÓDULO PARA REDE (CONECTOR RJ45 CAT.5E), INCLUSIVE FORNECIMENTO E INSTALAÇÃO, EXCLUSIVE PLACA E SUPORTE</t>
  </si>
  <si>
    <t>MÓDULO PARA REDE (CONECTOR RJ45 CAT.6E), INCLUSIVE FORNECIMENTO E INSTALAÇÃO, EXCLUSIVE PLACA E SUPORTE</t>
  </si>
  <si>
    <t>MÓDULO PARA TELEFONE (CONECTOR RJ11), INCLUSIVE FORNECIMENTO E INSTALAÇÃO, EXCLUSIVE PLACA E SUPORTE</t>
  </si>
  <si>
    <t>TOMADA PARA LÓGICA COM CAIXA SISTEMA "X", APARENTE</t>
  </si>
  <si>
    <t>CERTIFICAÇÃO DE REDE LÓGICA</t>
  </si>
  <si>
    <t>CERTIFICAÇÃO DE GARANTIA DE TRANSMISSÃO DE CABOS LÓGICOS - CATEGORIA 5E</t>
  </si>
  <si>
    <t>CERTIFICAÇÃO DE GARANTIA DE TRANSMISSÃO DE CABOS LÓGICOS CAT. 5/6</t>
  </si>
  <si>
    <t>RACK E  ACESSÓRIOS</t>
  </si>
  <si>
    <t>ANILHA (MARCADOR) PARA IDENTIFICAÇÃO DE CABOS (# 16 MM2) - 500 UN</t>
  </si>
  <si>
    <t>ANILHA (MARCADOR) PARA IDENTIFICAÇÃO DE CABOS (# 6 MM2) - 500 UN</t>
  </si>
  <si>
    <t>GAVETA DE VENTILAÇÃO COM 4 VENTILADORES PARA RACK 19"</t>
  </si>
  <si>
    <t>ORGANIZADOR DE CABOS DE 1U PARA RACK 19"</t>
  </si>
  <si>
    <t>PATCH CORD RJ45/RJ45 UTP-4P METÁLICO CATEGORIA 6, PINAGEM T568A (VOZ), COMPRIMENTO 2 METROS</t>
  </si>
  <si>
    <t>PATCH CORD RJ45/RJ45 UTP-4P METÁLICO CATEGORIA 6, PINAGEM T568A (VOZ), COMPRIMENTO 3 METROS</t>
  </si>
  <si>
    <t>PATCH PANEL 24 POSIÇÕES, CATEGORIA COM GUIA TRASEIRO</t>
  </si>
  <si>
    <t>PATCH PANEL 48 POSIÇÕES, CATEGORIA COM GUIA TRASEIRO</t>
  </si>
  <si>
    <t>RÉGUA COM 8 TOMADAS (2P+T), PARA FIXAÇÃO NO RACK DE 19" (1U)</t>
  </si>
  <si>
    <t>TAMPA CEGA DE 1U PARA RACK 19"</t>
  </si>
  <si>
    <t>SISTEMAS DE CFTV</t>
  </si>
  <si>
    <t>FIO E CABO PARA CFTV</t>
  </si>
  <si>
    <t>CABO COAXIAL RG-59, IMPEDÂNCIA 75 OHM, CONDUTOR EM FIO DE COBRE NU, BLINDAGEM TRANÇA FORMADA POR FIOS DE COBRE MALHA 90%</t>
  </si>
  <si>
    <t>CABO COAXIAL RG-59-75 OHMS</t>
  </si>
  <si>
    <t>INSTALAÇÕES DE SPDA</t>
  </si>
  <si>
    <t>HASTE PARA ATERRAMENTO</t>
  </si>
  <si>
    <t>ATERRAMENTO COM HASTE EM AÇO GALVANIZADO À FOGO, TIPO CANTONEIRA COM ABAS IGUAIS DE 25MM (1"), ESPESSURA DE 4,76 MM (3/16"), COMPRIMENTO DE 240CM, EXCLUSIVE CABO E CAIXA PARA ATERRAMENTO, INCLUSIVE PRENSA PARA HASTE E INSTALAÇÃO</t>
  </si>
  <si>
    <t>HASTE DE AÇO COBREADA PARA ATERRAMENTO DIÂMETRO 3/4"X 2400 MM,CONFORME PADRÕES TELEBRÁS</t>
  </si>
  <si>
    <t>HASTE PARA ATERRAMENTO, ALTA CAMADA, 3/4" X 3M</t>
  </si>
  <si>
    <t>CAIXA DE INSPEÇÃO</t>
  </si>
  <si>
    <t>CAIXA DE INSPEÇÃO EM PVC, DIÂMETRO DE 30CM, ALTURA DE 30CM, COM TAMPA EM FERRO FUNDIDO, EXCLUSIVE HASTE DE ATERRAMENTO, INCLUSIVE INSTALAÇÃO</t>
  </si>
  <si>
    <t>ATERRAMENTO</t>
  </si>
  <si>
    <t>ATERRAMENTO COM HASTE DE COBRE, TIPO COPPERWELD, DIÂMETRO DE  5/8", COMPRIMENTO DE 240CM, EXCLUSIVE CABO E CAIXA PARA ATERRAMENTO, INCLUSIVE GRAMPO PARA HASTE E INSTALAÇÃO</t>
  </si>
  <si>
    <t>CAIXA PRÉ MOLDADA PARA ATERRAMENTO COM TAMPA DE CONCRETO 25 x 25 x 50 CM, INCLUSIVE ESCAVAÇÃO E BOTA FORA</t>
  </si>
  <si>
    <t>CAIXA DE EQUALIZAÇÃO</t>
  </si>
  <si>
    <t>CAIXA DE EQUALIZAÇÃO PARA USO INTERNO E EXTERNO COM 9 TERMINAIS 380X320X175MM EM AÇO E ACABAMENTO EM EPOXI</t>
  </si>
  <si>
    <t>PROTEÇÃO CONTRA SURTO</t>
  </si>
  <si>
    <t>VLC SLIM CLASSE 1 275V 12,5/60kA</t>
  </si>
  <si>
    <t>BARRA CHATA,CHAPA E FITA METÁLICA</t>
  </si>
  <si>
    <t>BARRA CHATA DE ALUMÍNIO 3/4" X 1/4" X 3M</t>
  </si>
  <si>
    <t>BARRA CHATA DE ALUMÍNIO 7/8" X 1/8" X 3M</t>
  </si>
  <si>
    <t>CURVA DE ALUMÍNIO 3/4" X 1/4" X 300MM</t>
  </si>
  <si>
    <t>CURVA DE ALUMÍNIO 7/8" X 1/8" X 300MM</t>
  </si>
  <si>
    <t>CURVA DE COBRE 3/4" X 3/16" X 300MM</t>
  </si>
  <si>
    <t>BARRA REDONDA DE AÇO GALVANIZADA À FOGO</t>
  </si>
  <si>
    <t>RE-BAR 10MM X 3M COM 3 CLIPS PARA EMENDA 8-10MM</t>
  </si>
  <si>
    <t>RE-BAR 3/8" X 3,4M COM 3 CLIPS PARA EMENDA 8-10MM</t>
  </si>
  <si>
    <t>RE-BAR 8MM X 4M COM 3 CLIPS PARA EMENDA 8-10MM</t>
  </si>
  <si>
    <t>CABO DE ALUMÍNIO NÚ</t>
  </si>
  <si>
    <t>CABO DE ALUMÍNIO NU SEM ALMA 2/0 AWG 7 FIOSX3,50MM, PARA ELEMENTOS DE CAPTAÇÃO/ ANEL DE CINTAMENTO/ DESCIDA (SPDA), INCLUSIVE SUPORTE E ISOLADOR</t>
  </si>
  <si>
    <t>CABO DE ALUMÍNIO NU SEM ALMA 2/0 AWG 7 FIOSX3,50MM, PARA ELEMENTOS DE CAPTAÇÃO/ANEL DE CINTAMENTO (SPDA), INCLUSIVE PRESILHA DE FIXAÇÃO</t>
  </si>
  <si>
    <t>CABO DE COBRE NÚ</t>
  </si>
  <si>
    <t>CABO DE COBRE NU #16MM2 - 7 FIOSX1,70MM, PARA ELEMENTOS  DE CAPTAÇÃO/ ANEL DE CINTAMENTO/ DESCIDA (SPDA), INCLUSIVE SUPORTE E ISOLADOR</t>
  </si>
  <si>
    <t>CABO DE COBRE NU #16MM2 - 7 FIOSX1,70MM, PARA ELEMENTOS DE CAPTAÇÃO/ANEL DE CINTAMENTO (SPDA), INCLUSIVE PRESILHA DE FIXAÇÃO</t>
  </si>
  <si>
    <t>CABO DE COBRE NU #25MM2 - 7 FIOSX2,06MM, PARA ELEMENTOS DE CAPTAÇÃO/ ANEL DE CINTAMENTO/ DESCIDA (SPDA), INCLUSIVE SUPORTE E ISOLADOR</t>
  </si>
  <si>
    <t>CABO DE COBRE NU #25MM2 - 7 FIOSX2,06MM, PARA ELEMENTOS DE CAPTAÇÃO/ANEL DE CINTAMENTO (SPDA), INCLUSIVE PRESILHA DE FIXAÇÃO</t>
  </si>
  <si>
    <t>CABO DE COBRE NU #35MM2 - 7 FIOSX2,50MM, PARA ELEMENTOS  DE CAPTAÇÃO/ ANEL DE CINTAMENTO/ DESCIDA (SPDA), INCLUSIVE SUPORTE E ISOLADOR</t>
  </si>
  <si>
    <t>CABO DE COBRE NU #35MM2 - 7 FIOSX2,50MM, PARA ELEMENTOS DE CAPTAÇÃO/ANEL DE CINTAMENTO (SPDA), INCLUSIVE PRESILHA DE FIXAÇÃO</t>
  </si>
  <si>
    <t>CABO DE COBRE NU #50 MM2 - 7 FIOSX3,00MM, PARA ELEMENTOS DE CAPTAÇÃO/ANEL DE CINTAMENTO (SPDA), INCLUSIVE PRESILHA DE FIXAÇÃO</t>
  </si>
  <si>
    <t>CABO DE COBRE NU #50MM2 - 7 FIOSX3,00MM, PARA ELEMENTOS  DE CAPTAÇÃO/ ANEL DE CINTAMENTO/ DESCIDA (SPDA), INCLUSIVE SUPORTE E ISOLADOR</t>
  </si>
  <si>
    <t>CORDOALHA FLEXÍVEL</t>
  </si>
  <si>
    <t>CORDOALHA EM AÇO GALVANIZADO 3/8" SM COM 7 FIOS</t>
  </si>
  <si>
    <t>CORDOALHA FLEXÍVEL DE COBRE ESTANHADO 25 X 300 MM COM 4 FUROS D = 11 MM</t>
  </si>
  <si>
    <t>SISTEMA DE PARA-RAIO</t>
  </si>
  <si>
    <t>APARELHO SINALIZADOR NOTURNO DE OBSTÁCULOS AÉREO, SIMPLES, COM CÉLULA FOTOELÉTRICA, INCLUSIVE UMA (1) LÂMPADA LED, POTÊNCIA 9W, BULBO A60, E SUPORTE DE TOPO PARA MASTRO, EXCLUSIVE MASTRO</t>
  </si>
  <si>
    <t>ATERRAMENTO COMPLETO PARA PARA-RAIOS, COM HASTE DE COBRE DE ALTA CAMADA, TIPO COPPERWELD, DIÂMETRO DE 3/4", COMPRIMENTO DE 240CM, EXCLUSIVE CABO, INCLUSIVE CAIXA DE INSPEÇÃO COM TAMPA EM FERRO FUNDIDO E GRAMPO PARA HASTE</t>
  </si>
  <si>
    <t>MASTRO SIMPLES DE FERRO GALVANIZADO PARA PÁRA-RAIOS, ALTURA DE 3 M, Ø 40 MM (1 1/2") OU 50 MM (2"), COMPLETO</t>
  </si>
  <si>
    <t>PARA-RAIO DE LATAO CROMADO, COBRE CROMADO OU ACO INOXIDAVEL, TIPO FRANKLIN</t>
  </si>
  <si>
    <t>TERMINAL E CONECTOR</t>
  </si>
  <si>
    <t>TERMINAL A COMPRESSAO EM COBRE ESTANHADO 2 FUROS PARA CABO 16 MM2</t>
  </si>
  <si>
    <t>TERMINAL A COMPRESSAO EM COBRE ESTANHADO 2 FUROS PARA CABO 25 MM2</t>
  </si>
  <si>
    <t>TERMINAL A COMPRESSAO EM COBRE ESTANHADO 2 FUROS PARA CABO 35 MM2</t>
  </si>
  <si>
    <t>TERMINAL A COMPRESSAO EM COBRE ESTANHADO 2 FUROS PARA CABO 50 MM2</t>
  </si>
  <si>
    <t>TERMINAL DE COMPRESSÃO DE 1 FURO PARA CABO DE 120MM2</t>
  </si>
  <si>
    <t>TERMINAL DE COMPRESSÃO DE 1 FURO PARA CABO DE 150MM2</t>
  </si>
  <si>
    <t>TERMINAL DE COMPRESSÃO DE 1 FURO PARA CABO DE 16MM2</t>
  </si>
  <si>
    <t>TERMINAL DE COMPRESSÃO DE 1 FURO PARA CABO DE 185MM2</t>
  </si>
  <si>
    <t>TERMINAL DE COMPRESSÃO DE 1 FURO PARA CABO DE 25MM2</t>
  </si>
  <si>
    <t>TERMINAL DE COMPRESSÃO DE 1 FURO PARA CABO DE 300MM2</t>
  </si>
  <si>
    <t>TERMINAL DE COMPRESSÃO DE 1 FURO PARA CABO DE 35MM2</t>
  </si>
  <si>
    <t>TERMINAL DE COMPRESSÃO DE 1 FURO PARA CABO DE 50MM2</t>
  </si>
  <si>
    <t>TERMINAL DE COMPRESSÃO DE 1 FURO PARA CABO DE 70MM2</t>
  </si>
  <si>
    <t>TERMINAL DE COMPRESSÃO DE 1 FURO PARA CABO DE 95MM2</t>
  </si>
  <si>
    <t>TERMINAL DE COMPRESSÃO DE 1 FURO PARA CABOS DE 2,5MM2</t>
  </si>
  <si>
    <t>TERMINAL ILHÓS PARA CABO DE 10MM2</t>
  </si>
  <si>
    <t>TERMINAL ILHÓS PARA CABO DE 1,5MM2</t>
  </si>
  <si>
    <t>TERMINAL ILHÓS PARA CABO DE 16MM2</t>
  </si>
  <si>
    <t>TERMINAL ILHÓS PARA CABO DE 2,5MM2</t>
  </si>
  <si>
    <t>TERMINAL ILHÓS PARA CABO DE 25MM2</t>
  </si>
  <si>
    <t>TERMINAL ILHÓS PARA CABO DE 35MM2</t>
  </si>
  <si>
    <t>TERMINAL ILHÓS PARA CABO DE 4MM2</t>
  </si>
  <si>
    <t>TERMINAL ILHÓS PARA CABO DE 6MM2</t>
  </si>
  <si>
    <t>ABRAÇADEIRA</t>
  </si>
  <si>
    <t>ABRAÇADEIRA GUIA PARA MASTROS SIMPLES PARA DUAS DESCIDA 1 1/2"</t>
  </si>
  <si>
    <t>ABRAÇADEIRA GUIA PARA MASTROS SIMPLES PARA DUAS DESCIDA 2"</t>
  </si>
  <si>
    <t>ABRAÇADEIRA GUIA PARA MASTROS SIMPLES PARA UMA DESCIDA 1 1/2"</t>
  </si>
  <si>
    <t>ABRAÇADEIRA GUIA PARA MASTROS SIMPLES PARA UMA DESCIDA 2"</t>
  </si>
  <si>
    <t>SINALIZADOR</t>
  </si>
  <si>
    <t>APARELHO SINALIZADOR NOTURNO DE OBSTÁCULOS AÉREO, DUPLO, COM CÉLULA FOTOELÉTRICA, INCLUSIVE DUAS (2) LÂMPADAS LED, POTÊNCIA 9W, BULBO A60, E SUPORTE DE TOPO PARA MASTRO, EXCLUSIVE MASTRO</t>
  </si>
  <si>
    <t>INSTALAÇÕES HIDROSSANITÁRIAS</t>
  </si>
  <si>
    <t>HIDRÔMETRO E CAVALETE</t>
  </si>
  <si>
    <t>KIT CAVALETE PARA MEDIÇÃO DE ÁGUA, EMBUTIDO EM ALVENARIA, EM AÇO GALVANIZADO DN 20MM (1/2") - PADRÃO CONCESSIONÁRIA LOCAL, EXCLUSIVE HIDRÔMETRO</t>
  </si>
  <si>
    <t>KIT CAVALETE PARA MEDIÇÃO DE ÁGUA, EMBUTIDO EM ALVENARIA, EM AÇO GALVANIZADO DN 25MM (3/4") - PADRÃO CONCESSIONÁRIA LOCAL, EXCLUSIVE HIDRÔMETRO</t>
  </si>
  <si>
    <t>KIT CAVALETE PARA MEDIÇÃO DE ÁGUA, INSTALADO SOBRE PISO, EM AÇO GALVANIZADO DN 20MM (1/2") - PADRÃO CONCESSIONÁRIA LOCAL, INCLUSIVE BASE EM CONCRETO DE 25 MPA PARA CAVALETE, EXCLUSIVE HIDRÔMETRO</t>
  </si>
  <si>
    <t>KIT CAVALETE PARA MEDIÇÃO DE ÁGUA, INSTALADO SOBRE PISO, EM AÇO GALVANIZADO DN 25MM (3/4") - PADRÃO CONCESSIONÁRIA LOCAL, INCLUSIVE BASE EM CONCRETO DE 25 MPA PARA CAVALETE, EXCLUSIVE HIDRÔMETRO</t>
  </si>
  <si>
    <t>TUBULAÇÃO PARA ESGOTO</t>
  </si>
  <si>
    <t>FORNECIMENTO E ASSENTAMENTO DE TUBO PVC RÍGIDO, COLETOR DE ESGOTO LISO (JEI), DN 100 MM (4"), INCLUSIVE CONEXÕES</t>
  </si>
  <si>
    <t>FORNECIMENTO E ASSENTAMENTO DE TUBO PVC RÍGIDO, COLETOR DE ESGOTO LISO (JEI), DN 150 MM (6"), INCLUSIVE CONEXÕES</t>
  </si>
  <si>
    <t>FORNECIMENTO E ASSENTAMENTO DE TUBO PVC RÍGIDO, COLETOR DE ESGOTO LISO (JEI), DN 200 MM (8"), INCLUSIVE CONEXÕES</t>
  </si>
  <si>
    <t>FORNECIMENTO E ASSENTAMENTO DE TUBO PVC RÍGIDO, COLETOR DE ESGOTO LISO (JEI), DN 250 MM (10"), INCLUSIVE CONEXÕES</t>
  </si>
  <si>
    <t>FORNECIMENTO E ASSENTAMENTO DE TUBO PVC RÍGIDO, COLETOR DE ESGOTO LISO (JEI), DN 300 MM (12"), INCLUSIVE CONEXÕES</t>
  </si>
  <si>
    <t>FORNECIMENTO E ASSENTAMENTO DE TUBO PVC RÍGIDO, COLETOR DE ESGOTO LISO (JEI), DN 350 MM (14"), INCLUSIVE CONEXÕES</t>
  </si>
  <si>
    <t>FORNECIMENTO E ASSENTAMENTO DE TUBO PVC RÍGIDO, COLETOR DE ESGOTO LISO (JEI), DN 400 MM (16"), INCLUSIVE CONEXÕES</t>
  </si>
  <si>
    <t>FORNECIMENTO E ASSENTAMENTO DE TUBO PVC RÍGIDO, ESGOTO, PB - SÉRIE NORMAL, DN 40MM (1.1/2"), INCLUSIVE CONEXÕES</t>
  </si>
  <si>
    <t>FORNECIMENTO E ASSENTAMENTO DE TUBO PVC RÍGIDO, ESGOTO, PB - SÉRIE REFORÇADO, DN 40MM (1.1/2"), INCLUSIVE CONEXÕES</t>
  </si>
  <si>
    <t>FORNECIMENTO E ASSENTAMENTO DE TUBO PVC RÍGIDO, ESGOTO, PBV - SÉRIE NORMAL, DN 100 MM (4"), INCLUSIVE CONEXÕES</t>
  </si>
  <si>
    <t>FORNECIMENTO E ASSENTAMENTO DE TUBO PVC RÍGIDO, ESGOTO, PBV - SÉRIE NORMAL, DN 150 MM (6"), INCLUSIVE CONEXÕES</t>
  </si>
  <si>
    <t>FORNECIMENTO E ASSENTAMENTO DE TUBO PVC RÍGIDO, ESGOTO, PBV - SÉRIE NORMAL, DN 200 MM (8"), INCLUSIVE CONEXÕES</t>
  </si>
  <si>
    <t>FORNECIMENTO E ASSENTAMENTO DE TUBO PVC RÍGIDO, ESGOTO, PBV - SÉRIE NORMAL, DN 50 MM (2"), INCLUSIVE CONEXÕES</t>
  </si>
  <si>
    <t>FORNECIMENTO E ASSENTAMENTO DE TUBO PVC RÍGIDO, ESGOTO, PBV - SÉRIE NORMAL, DN 75 MM (3"), INCLUSIVE CONEXÕES</t>
  </si>
  <si>
    <t>FORNECIMENTO E ASSENTAMENTO DE TUBO PVC RÍGIDO, ESGOTO, PBV - SÉRIE REFORÇADO, DN 100 MM (4"), INCLUSIVE CONEXÕES</t>
  </si>
  <si>
    <t>FORNECIMENTO E ASSENTAMENTO DE TUBO PVC RÍGIDO, ESGOTO, PBV - SÉRIE REFORÇADO, DN 150 MM (6"), INCLUSIVE CONEXÕES</t>
  </si>
  <si>
    <t>FORNECIMENTO E ASSENTAMENTO DE TUBO PVC RÍGIDO, ESGOTO, PBV - SÉRIE REFORÇADO, DN 50 MM (2"), INCLUSIVE CONEXÕES</t>
  </si>
  <si>
    <t>FORNECIMENTO E ASSENTAMENTO DE TUBO PVC RÍGIDO, ESGOTO, PBV - SÉRIE REFORÇADO, DN 75 MM (3"), INCLUSIVE CONEXÕES</t>
  </si>
  <si>
    <t>FORNECIMENTO E ASSENTAMENTO DE TUBO PVC RÍGIDO, VENTILAÇÃO, PBV - SÉRIE NORMAL, DN 100 MM (4"), INCLUSIVE CONEXÕES</t>
  </si>
  <si>
    <t>FORNECIMENTO E ASSENTAMENTO DE TUBO PVC RÍGIDO, VENTILAÇÃO, PBV - SÉRIE NORMAL, DN 50 MM (2"), INCLUSIVE CONEXÕES</t>
  </si>
  <si>
    <t>FORNECIMENTO E ASSENTAMENTO DE TUBO PVC RÍGIDO, VENTILAÇÃO, PBV - SÉRIE NORMAL, DN 75 MM (3"), INCLUSIVE CONEXÕES</t>
  </si>
  <si>
    <t>TUBULAÇÃO DE PVC SOLDÁVEL</t>
  </si>
  <si>
    <t>ADAPTADOR SOLDÁVEL DE PVC MARROM COM FLANGES E ANEL PARA CAIXA DÁGUA Ø 20 MM X 1/2"</t>
  </si>
  <si>
    <t>ADAPTADOR SOLDÁVEL DE PVC MARROM COM FLANGES E ANEL PARA CAIXA DÁGUA Ø 25 MM X 3/4"</t>
  </si>
  <si>
    <t>ADAPTADOR SOLDÁVEL DE PVC MARROM COM FLANGES E ANEL PARA CAIXA DÁGUA Ø 32 MM X 1"</t>
  </si>
  <si>
    <t>ADAPTADOR SOLDÁVEL DE PVC MARROM COM FLANGES E ANEL PARA CAIXA DÁGUA Ø 40 MM X 1 1/4"</t>
  </si>
  <si>
    <t>ADAPTADOR SOLDÁVEL DE PVC MARROM COM FLANGES E ANEL PARA CAIXA DÁGUA Ø 50 MM X 1 1/2"</t>
  </si>
  <si>
    <t>ADAPTADOR SOLDÁVEL DE PVC MARROM COM FLANGES E ANEL PARA CAIXA DÁGUA Ø 60 MM X 2"</t>
  </si>
  <si>
    <t>FORNECIMENTO E ASSENTAMENTO DE TUBO PVC RÍGIDO SOLDÁVEL, ÁGUA FRIA, DN 110 MM (4"), INCLUSIVE CONEXÕES</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</si>
  <si>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</si>
  <si>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</si>
  <si>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</si>
  <si>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FORNECIMENTO E ASSENTAMENTO DE TUBO PVC RÍGIDO SOLDÁVEL, ÁGUA FRIA, DN 40 MM (1.1/4"), INCLUSIVE CONEXÕES</t>
  </si>
  <si>
    <t>FORNECIMENTO E ASSENTAMENTO DE TUBO PVC RÍGIDO SOLDÁVEL, ÁGUA FRIA, DN 50 MM (1.1/2"), INCLUSIVE CONEXÕES</t>
  </si>
  <si>
    <t>FORNECIMENTO E ASSENTAMENTO DE TUBO PVC RÍGIDO SOLDÁVEL, ÁGUA FRIA, DN 60 MM (2"), INCLUSIVE CONEXÕES</t>
  </si>
  <si>
    <t>FORNECIMENTO E ASSENTAMENTO DE TUBO PVC RÍGIDO SOLDÁVEL, ÁGUA FRIA, DN 75 MM (2.1/2"), INCLUSIVE CONEXÕES</t>
  </si>
  <si>
    <t>FORNECIMENTO E ASSENTAMENTO DE TUBO PVC RÍGIDO SOLDÁVEL, ÁGUA FRIA, DN 85 MM (3"), INCLUSIVE CONEXÕES</t>
  </si>
  <si>
    <t>TUBULAÇÃO DE PVC ROSCÁVEL</t>
  </si>
  <si>
    <t>FORNECIMENTO E ASSENTAMENTO DE TUBO PVC RÍGIDO ROSCÁVEL, ÁGUA FRIA, DN 1" (32 MM), INCLUSIVE CONEXÕES</t>
  </si>
  <si>
    <t>FORNECIMENTO E ASSENTAMENTO DE TUBO PVC RÍGIDO ROSCÁVEL, ÁGUA FRIA, DN 1.1/2" (50 MM), INCLUSIVE CONEXÕES</t>
  </si>
  <si>
    <t>FORNECIMENTO E ASSENTAMENTO DE TUBO PVC RÍGIDO ROSCÁVEL, ÁGUA FRIA, DN 1.1/4" (40 MM), INCLUSIVE CONEXÕES</t>
  </si>
  <si>
    <t xml:space="preserve">FORNECIMENTO E ASSENTAMENTO DE TUBO PVC RÍGIDO ROSCÁVEL, ÁGUA FRIA, DN 1/2" (20 MM), INCLUSIVE CONEXÕES </t>
  </si>
  <si>
    <t>FORNECIMENTO E ASSENTAMENTO DE TUBO PVC RÍGIDO ROSCÁVEL, ÁGUA FRIA, DN 2" (60 MM), INCLUSIVE CONEXÕES</t>
  </si>
  <si>
    <t>FORNECIMENTO E ASSENTAMENTO DE TUBO PVC RÍGIDO ROSCÁVEL, ÁGUA FRIA, DN 2.1/2" (75 MM), INCLUSIVE CONEXÕES</t>
  </si>
  <si>
    <t>FORNECIMENTO E ASSENTAMENTO DE TUBO PVC RÍGIDO ROSCÁVEL, ÁGUA FRIA, DN 3" (85 MM), INCLUSIVE CONEXÕES</t>
  </si>
  <si>
    <t>FORNECIMENTO E ASSENTAMENTO DE TUBO PVC RÍGIDO ROSCÁVEL, ÁGUA FRIA, DN 3/4" (25 MM), INCLUSIVE CONEXÕES</t>
  </si>
  <si>
    <t>FORNECIMENTO E ASSENTAMENTO DE TUBO PVC RÍGIDO ROSCÁVEL, ÁGUA FRIA, DN 4" (110 MM), INCLUSIVE CONEXÕES</t>
  </si>
  <si>
    <t>TUBULAÇÃO DE POLIPROPILENO (PPR)</t>
  </si>
  <si>
    <t>FORNECIMENTO E ASSENTAMENTO DE TUBO DE POLIPROPILENO (PPR), PRESSÃO DE 12 KGF/CM², INCLUSIVE CONEXÕES E SUPORTES, D = 110 MM (NBR 15813)</t>
  </si>
  <si>
    <t>FORNECIMENTO E ASSENTAMENTO DE TUBO DE POLIPROPILENO (PPR), PRESSÃO DE 12 KGF/CM², INCLUSIVE CONEXÕES E SUPORTES, D = 32 MM (NBR 15813)</t>
  </si>
  <si>
    <t>FORNECIMENTO E ASSENTAMENTO DE TUBO DE POLIPROPILENO (PPR), PRESSÃO DE 12 KGF/CM², INCLUSIVE CONEXÕES E SUPORTES, D = 40 MM (NBR 15813)</t>
  </si>
  <si>
    <t>FORNECIMENTO E ASSENTAMENTO DE TUBO DE POLIPROPILENO (PPR), PRESSÃO DE 12 KGF/CM², INCLUSIVE CONEXÕES E SUPORTES, D = 50 MM (NBR 15813)</t>
  </si>
  <si>
    <t>FORNECIMENTO E ASSENTAMENTO DE TUBO DE POLIPROPILENO (PPR), PRESSÃO DE 12 KGF/CM², INCLUSIVE CONEXÕES E SUPORTES, D = 63 MM (NBR 15813)</t>
  </si>
  <si>
    <t>FORNECIMENTO E ASSENTAMENTO DE TUBO DE POLIPROPILENO (PPR), PRESSÃO DE 12 KGF/CM², INCLUSIVE CONEXÕES E SUPORTES, D = 75 MM (NBR 15813)</t>
  </si>
  <si>
    <t>FORNECIMENTO E ASSENTAMENTO DE TUBO DE POLIPROPILENO (PPR), PRESSÃO DE 12 KGF/CM², INCLUSIVE CONEXÕES E SUPORTES, D = 90 MM (NBR 15813)</t>
  </si>
  <si>
    <t>FORNECIMENTO E ASSENTAMENTO DE TUBO DE POLIPROPILENO (PPR), PRESSÃO DE 20 KGF/CM², INCLUSIVE CONEXÕES E SUPORTES, D = 110 MM (NBR 15813)</t>
  </si>
  <si>
    <t>FORNECIMENTO E ASSENTAMENTO DE TUBO DE POLIPROPILENO (PPR), PRESSÃO DE 20 KGF/CM², INCLUSIVE CONEXÕES E SUPORTES, D = 25 MM (NBR 15813)</t>
  </si>
  <si>
    <t>FORNECIMENTO E ASSENTAMENTO DE TUBO DE POLIPROPILENO (PPR), PRESSÃO DE 20 KGF/CM², INCLUSIVE CONEXÕES E SUPORTES, D = 32 MM (NBR 15813)</t>
  </si>
  <si>
    <t>FORNECIMENTO E ASSENTAMENTO DE TUBO DE POLIPROPILENO (PPR), PRESSÃO DE 20 KGF/CM², INCLUSIVE CONEXÕES E SUPORTES, D = 40 MM (NBR 15813)</t>
  </si>
  <si>
    <t>FORNECIMENTO E ASSENTAMENTO DE TUBO DE POLIPROPILENO (PPR), PRESSÃO DE 20 KGF/CM², INCLUSIVE CONEXÕES E SUPORTES, D = 50 MM (NBR 15813)</t>
  </si>
  <si>
    <t>FORNECIMENTO E ASSENTAMENTO DE TUBO DE POLIPROPILENO (PPR), PRESSÃO DE 20 KGF/CM², INCLUSIVE CONEXÕES E SUPORTES, D = 63 MM (NBR 15813)</t>
  </si>
  <si>
    <t>FORNECIMENTO E ASSENTAMENTO DE TUBO DE POLIPROPILENO (PPR), PRESSÃO DE 20 KGF/CM², INCLUSIVE CONEXÕES E SUPORTES, D = 75 MM (NBR 15813)</t>
  </si>
  <si>
    <t>FORNECIMENTO E ASSENTAMENTO DE TUBO DE POLIPROPILENO (PPR), PRESSÃO DE 20 KGF/CM², INCLUSIVE CONEXÕES E SUPORTES, D = 90 MM (NBR 15813)</t>
  </si>
  <si>
    <t>FORNECIMENTO E ASSENTAMENTO DE TUBO DE POLIPROPILENO (PPR), PRESSÃO DE 25 KGF/CM², INCLUSIVE CONEXÕES E SUPORTES, D = 110 MM (NBR 15813)</t>
  </si>
  <si>
    <t>FORNECIMENTO E ASSENTAMENTO DE TUBO DE POLIPROPILENO (PPR), PRESSÃO DE 25 KGF/CM², INCLUSIVE CONEXÕES E SUPORTES, D = 25 MM (NBR 15813)</t>
  </si>
  <si>
    <t>FORNECIMENTO E ASSENTAMENTO DE TUBO DE POLIPROPILENO (PPR), PRESSÃO DE 25 KGF/CM², INCLUSIVE CONEXÕES E SUPORTES, D = 32 MM (NBR 15813)</t>
  </si>
  <si>
    <t>FORNECIMENTO E ASSENTAMENTO DE TUBO DE POLIPROPILENO (PPR), PRESSÃO DE 25 KGF/CM², INCLUSIVE CONEXÕES E SUPORTES, D = 40 MM (NBR 15813)</t>
  </si>
  <si>
    <t>FORNECIMENTO E ASSENTAMENTO DE TUBO DE POLIPROPILENO (PPR), PRESSÃO DE 25 KGF/CM², INCLUSIVE CONEXÕES E SUPORTES, D = 50 MM (NBR 15813)</t>
  </si>
  <si>
    <t>FORNECIMENTO E ASSENTAMENTO DE TUBO DE POLIPROPILENO (PPR), PRESSÃO DE 25 KGF/CM², INCLUSIVE CONEXÕES E SUPORTES, D = 63 MM (NBR 15813)</t>
  </si>
  <si>
    <t>FORNECIMENTO E ASSENTAMENTO DE TUBO DE POLIPROPILENO (PPR), PRESSÃO DE 25 KGF/CM², INCLUSIVE CONEXÕES E SUPORTES, D = 75 MM (NBR 15813)</t>
  </si>
  <si>
    <t>FORNECIMENTO E ASSENTAMENTO DE TUBO DE POLIPROPILENO (PPR), PRESSÃO DE 25 KGF/CM², INCLUSIVE CONEXÕES E SUPORTES, D = 90 MM (NBR 15813)</t>
  </si>
  <si>
    <t>TUBULAÇÃO DE PEX</t>
  </si>
  <si>
    <t>FORNECIMENTO E ASSENTAMENTO DE TUBO DE TUBOS DE POLIETILENO RETICULADO FLEXÍVEL (PEX), INCLUSIVE CONEXÕES METÁLICAS E SUPORTES, D = 16 MM (NBR 15939)</t>
  </si>
  <si>
    <t>FORNECIMENTO E ASSENTAMENTO DE TUBO DE TUBOS DE POLIETILENO RETICULADO FLEXÍVEL (PEX), INCLUSIVE CONEXÕES METÁLICAS E SUPORTES, D = 20 MM (NBR 15939)</t>
  </si>
  <si>
    <t>FORNECIMENTO E ASSENTAMENTO DE TUBO DE TUBOS DE POLIETILENO RETICULADO FLEXÍVEL (PEX), INCLUSIVE CONEXÕES METÁLICAS E SUPORTES, D = 25 MM (NBR 15939)</t>
  </si>
  <si>
    <t>FORNECIMENTO E ASSENTAMENTO DE TUBO DE TUBOS DE POLIETILENO RETICULADO FLEXÍVEL (PEX), INCLUSIVE CONEXÕES METÁLICAS E SUPORTES, D = 32 MM (NBR 15939)</t>
  </si>
  <si>
    <t>TUBULAÇÃO DE CPVC</t>
  </si>
  <si>
    <t>FORNECIMENTO E ASSENTAMENTO DE TUBO CPVC SOLDÁVEL, ÁGUA QUENTE, DN 114 MM (4"), INCLUSIVE CONEXÕES</t>
  </si>
  <si>
    <t>FORNECIMENTO E ASSENTAMENTO DE TUBO CPVC SOLDÁVEL, ÁGUA QUENTE, DN 15 MM (1/2"), INCLUSIVE CONEXÕES</t>
  </si>
  <si>
    <t>FORNECIMENTO E ASSENTAMENTO DE TUBO CPVC SOLDÁVEL, ÁGUA QUENTE, DN 22 MM (3/4"), INCLUSIVE CONEXÕES</t>
  </si>
  <si>
    <t>FORNECIMENTO E ASSENTAMENTO DE TUBO CPVC SOLDÁVEL, ÁGUA QUENTE, DN 28 MM (1"), INCLUSIVE CONEXÕES</t>
  </si>
  <si>
    <t>FORNECIMENTO E ASSENTAMENTO DE TUBO CPVC SOLDÁVEL, ÁGUA QUENTE, DN 35 MM (1.1/4"), INCLUSIVE CONEXÕES</t>
  </si>
  <si>
    <t>FORNECIMENTO E ASSENTAMENTO DE TUBO CPVC SOLDÁVEL, ÁGUA QUENTE, DN 42 MM (1.1/2"), INCLUSIVE CONEXÕES</t>
  </si>
  <si>
    <t>FORNECIMENTO E ASSENTAMENTO DE TUBO CPVC SOLDÁVEL, ÁGUA QUENTE, DN 54 MM (2"), INCLUSIVE CONEXÕES</t>
  </si>
  <si>
    <t>FORNECIMENTO E ASSENTAMENTO DE TUBO CPVC SOLDÁVEL, ÁGUA QUENTE, DN 73 MM (2.1/2"), INCLUSIVE CONEXÕES</t>
  </si>
  <si>
    <t>FORNECIMENTO E ASSENTAMENTO DE TUBO CPVC SOLDÁVEL, ÁGUA QUENTE, DN 89 MM (3"), INCLUSIVE CONEXÕES</t>
  </si>
  <si>
    <t>TUBULAÇÃO DE COBRE</t>
  </si>
  <si>
    <t>FORNECIMENTO E ASSENTAMENTO DE TUBO DE COBRE CLASSE "A" SEM COSTURA SOLDÁVEL, INCLUSIVE CONEXÕES E SUPORTES, D = 104 MM (4")</t>
  </si>
  <si>
    <t>FORNECIMENTO E ASSENTAMENTO DE TUBO DE COBRE CLASSE "A" SEM COSTURA SOLDÁVEL, INCLUSIVE CONEXÕES E SUPORTES, D = 1/2"</t>
  </si>
  <si>
    <t>FORNECIMENTO E ASSENTAMENTO DE TUBO DE COBRE CLASSE "A" SEM COSTURA SOLDÁVEL, INCLUSIVE CONEXÕES E SUPORTES, D = 22 MM (3/4")</t>
  </si>
  <si>
    <t>FORNECIMENTO E ASSENTAMENTO DE TUBO DE COBRE CLASSE "A" SEM COSTURA SOLDÁVEL, INCLUSIVE CONEXÕES E SUPORTES, D = 28 MM (1")</t>
  </si>
  <si>
    <t>FORNECIMENTO E ASSENTAMENTO DE TUBO DE COBRE CLASSE "A" SEM COSTURA SOLDÁVEL, INCLUSIVE CONEXÕES E SUPORTES, D = 35 MM (1 1/4")</t>
  </si>
  <si>
    <t>FORNECIMENTO E ASSENTAMENTO DE TUBO DE COBRE CLASSE "A" SEM COSTURA SOLDÁVEL, INCLUSIVE CONEXÕES E SUPORTES, D = 42 MM (1 1/2")</t>
  </si>
  <si>
    <t>FORNECIMENTO E ASSENTAMENTO DE TUBO DE COBRE CLASSE "A" SEM COSTURA SOLDÁVEL, INCLUSIVE CONEXÕES E SUPORTES, D = 54 MM (2")</t>
  </si>
  <si>
    <t>FORNECIMENTO E ASSENTAMENTO DE TUBO DE COBRE CLASSE "A" SEM COSTURA SOLDÁVEL, INCLUSIVE CONEXÕES E SUPORTES, D = 66 MM (2 1/2")</t>
  </si>
  <si>
    <t>FORNECIMENTO E ASSENTAMENTO DE TUBO DE COBRE CLASSE "A" SEM COSTURA SOLDÁVEL, INCLUSIVE CONEXÕES E SUPORTES, D = 79 MM (3")</t>
  </si>
  <si>
    <t>FORNECIMENTO E ASSENTAMENTO DE TUBO DE COBRE CLASSE "E" SEM COSTURA SOLDÁVEL, INCLUSIVE CONEXÕES E SUPORTES, D = 104 MM (4")</t>
  </si>
  <si>
    <t>FORNECIMENTO E ASSENTAMENTO DE TUBO DE COBRE CLASSE "E" SEM COSTURA SOLDÁVEL, INCLUSIVE CONEXÕES E SUPORTES, D = 15 MM (1/2")</t>
  </si>
  <si>
    <t>FORNECIMENTO E ASSENTAMENTO DE TUBO DE COBRE CLASSE "E" SEM COSTURA SOLDÁVEL, INCLUSIVE CONEXÕES E SUPORTES, D = 22 MM (3/4")</t>
  </si>
  <si>
    <t>FORNECIMENTO E ASSENTAMENTO DE TUBO DE COBRE CLASSE "E" SEM COSTURA SOLDÁVEL, INCLUSIVE CONEXÕES E SUPORTES, D = 28 MM (1")</t>
  </si>
  <si>
    <t>FORNECIMENTO E ASSENTAMENTO DE TUBO DE COBRE CLASSE "E" SEM COSTURA SOLDÁVEL, INCLUSIVE CONEXÕES E SUPORTES, D = 35 MM (1 1/4")</t>
  </si>
  <si>
    <t>FORNECIMENTO E ASSENTAMENTO DE TUBO DE COBRE CLASSE "E" SEM COSTURA SOLDÁVEL, INCLUSIVE CONEXÕES E SUPORTES, D = 42 MM (1 1/2")</t>
  </si>
  <si>
    <t>FORNECIMENTO E ASSENTAMENTO DE TUBO DE COBRE CLASSE "E" SEM COSTURA SOLDÁVEL, INCLUSIVE CONEXÕES E SUPORTES, D = 54 MM (2")</t>
  </si>
  <si>
    <t>FORNECIMENTO E ASSENTAMENTO DE TUBO DE COBRE CLASSE "E" SEM COSTURA SOLDÁVEL, INCLUSIVE CONEXÕES E SUPORTES, D = 66 MM (2 1/2")</t>
  </si>
  <si>
    <t>FORNECIMENTO E ASSENTAMENTO DE TUBO DE COBRE CLASSE "E" SEM COSTURA SOLDÁVEL, INCLUSIVE CONEXÕES E SUPORTES, D = 79 MM (3")</t>
  </si>
  <si>
    <t>TUBULAÇÃO DE AÇO GALVANIZADO</t>
  </si>
  <si>
    <t>FORNECIMENTO E ASSENTAMENTO DE TUBO DE AÇO GALVANIZADO COM COSTURA , INCLUSIVE CONEXÕES E SUPORTES, D = 1"</t>
  </si>
  <si>
    <t>FORNECIMENTO E ASSENTAMENTO DE TUBO DE AÇO GALVANIZADO COM COSTURA , INCLUSIVE CONEXÕES E SUPORTES, D = 1 1/2"</t>
  </si>
  <si>
    <t>FORNECIMENTO E ASSENTAMENTO DE TUBO DE AÇO GALVANIZADO COM COSTURA , INCLUSIVE CONEXÕES E SUPORTES, D = 1 1/4"</t>
  </si>
  <si>
    <t>FORNECIMENTO E ASSENTAMENTO DE TUBO DE AÇO GALVANIZADO COM COSTURA , INCLUSIVE CONEXÕES E SUPORTES, D = 1/2"</t>
  </si>
  <si>
    <t>FORNECIMENTO E ASSENTAMENTO DE TUBO DE AÇO GALVANIZADO COM COSTURA , INCLUSIVE CONEXÕES E SUPORTES, D = 2"</t>
  </si>
  <si>
    <t>FORNECIMENTO E ASSENTAMENTO DE TUBO DE AÇO GALVANIZADO COM COSTURA , INCLUSIVE CONEXÕES E SUPORTES, D = 2 1/2"</t>
  </si>
  <si>
    <t>FORNECIMENTO E ASSENTAMENTO DE TUBO DE AÇO GALVANIZADO COM COSTURA , INCLUSIVE CONEXÕES E SUPORTES, D = 3/4"</t>
  </si>
  <si>
    <t>REGISTRO E VÁLVULA</t>
  </si>
  <si>
    <t>REGISTRO DE ESFERA, TIPO PVC SOLDÁVEL DN 20MM (1/2"), INCLUSIVE VOLANTE PARA ACIONAMENTO</t>
  </si>
  <si>
    <t>REGISTRO DE ESFERA, TIPO PVC SOLDÁVEL DN 25MM (3/4"), INCLUSIVE VOLANTE PARA ACIONAMENTO</t>
  </si>
  <si>
    <t>REGISTRO DE ESFERA, TIPO PVC SOLDÁVEL DN 32MM (1"), INCLUSIVE VOLANTE PARA ACIONAMENTO</t>
  </si>
  <si>
    <t>REGISTRO DE ESFERA, TIPO PVC SOLDÁVEL DN 40MM (1.1/4"), INCLUSIVE VOLANTE PARA ACIONAMENTO</t>
  </si>
  <si>
    <t>REGISTRO DE ESFERA, TIPO PVC SOLDÁVEL DN 50MM (1.1/2"), INCLUSIVE VOLANTE PARA ACIONAMENTO</t>
  </si>
  <si>
    <t>REGISTRO DE ESFERA, TIPO PVC SOLDÁVEL DN 60MM (2"), INCLUSIVE VOLANTE PARA ACIONAMENTO</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</si>
  <si>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</si>
  <si>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</si>
  <si>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</si>
  <si>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</si>
  <si>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</si>
  <si>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</si>
  <si>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</si>
  <si>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</si>
  <si>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</si>
  <si>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</si>
  <si>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</si>
  <si>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</si>
  <si>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</si>
  <si>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</si>
  <si>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</si>
  <si>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</si>
  <si>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</si>
  <si>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</si>
  <si>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</si>
  <si>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</si>
  <si>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</si>
  <si>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</si>
  <si>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</si>
  <si>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VÁLVULA DE RETENÇÃO DE PÉ COM CRIVO, D = 100 MM (4")</t>
  </si>
  <si>
    <t>VÁLVULA DE RETENÇÃO DE PÉ COM CRIVO, D = 15 MM (1/2")</t>
  </si>
  <si>
    <t>VÁLVULA DE RETENÇÃO DE PÉ COM CRIVO, D = 20 MM (3/4")</t>
  </si>
  <si>
    <t>VÁLVULA DE RETENÇÃO DE PÉ COM CRIVO D = 25 MM (1")</t>
  </si>
  <si>
    <t>VÁLVULA DE RETENÇÃO DE PÉ COM CRIVO, D = 32 MM (1 1/4")</t>
  </si>
  <si>
    <t>VÁLVULA DE RETENÇÃO DE PÉ COM CRIVO, D = 40 MM (1 1/2")</t>
  </si>
  <si>
    <t>VÁLVULA DE RETENÇÃO DE PÉ COM CRIVO, D = 50 MM (2")</t>
  </si>
  <si>
    <t>VÁLVULA DE RETENÇÃO DE PÉ COM CRIVO, D = 65 MM (2 1/2")</t>
  </si>
  <si>
    <t>VÁLVULA DE RETENÇÃO DE PÉ COM CRIVO, D = 80 MM (3")</t>
  </si>
  <si>
    <t>VÁLVULA DE RETENÇÃO HORIZONTAL OU VERTICAL, Ø 100 MM (4")</t>
  </si>
  <si>
    <t>VÁLVULA DE RETENÇÃO HORIZONTAL OU VERTICAL, Ø 15 MM (1/2")</t>
  </si>
  <si>
    <t>VÁLVULA DE RETENÇÃO HORIZONTAL OU VERTICAL, Ø 20 MM (3/4")</t>
  </si>
  <si>
    <t>VÁLVULA DE RETENÇÃO HORIZONTAL OU VERTICAL, Ø 25 MM (1")</t>
  </si>
  <si>
    <t>VÁLVULA DE RETENÇÃO HORIZONTAL OU VERTICAL, Ø 32 MM (1 1/4")</t>
  </si>
  <si>
    <t>VÁLVULA DE RETENÇÃO HORIZONTAL OU VERTICAL, Ø 40 MM (1 1/2")</t>
  </si>
  <si>
    <t>VÁLVULA DE RETENÇÃO HORIZONTAL OU VERTICAL, Ø 50 MM (2")</t>
  </si>
  <si>
    <t>VÁLVULA DE RETENÇÃO HORIZONTAL OU VERTICAL, Ø 65 MM (2 1/2")</t>
  </si>
  <si>
    <t>VÁLVULA DE RETENÇÃO HORIZONTAL OU VERTICAL, Ø 80 MM (3")</t>
  </si>
  <si>
    <t>CAIXA SIFONADA E RALO EM PVC</t>
  </si>
  <si>
    <t>CAIXA DE INSPEÇÃO DE POLIETILENO , Ø 100 MM</t>
  </si>
  <si>
    <t>CAIXA SECA DE PVC RÍGIDO , 100 X 100 X 40 MM</t>
  </si>
  <si>
    <t>CAIXA SIFONADA EM PVC COM GRELHA QUADRADA/REDONDA 150 X 185 X 75 MM</t>
  </si>
  <si>
    <t>CAIXA SIFONADA EM PVC COM GRELHA QUADRADA150 X 150 X 50 MM</t>
  </si>
  <si>
    <t>CAIXA SIFONADA EM PVC COM GRELHA REDONDA 100 X 100 X 40 MM</t>
  </si>
  <si>
    <t>CAIXA SIFONADA EM PVC COM GRELHA REDONDA 100 X 100 X 50 MM</t>
  </si>
  <si>
    <t>CAIXA SIFONADA EM PVC COM GRELHA REDONDA 150 X 150 X 50 MM</t>
  </si>
  <si>
    <t>CAIXA SIFONADA EM PVC COM TAMPA CEGA 150 X 150 X 50 MM</t>
  </si>
  <si>
    <t>CAIXA SIFONADA EM PVC COM TAMPA CEGA 150 X 185 X 75 MM</t>
  </si>
  <si>
    <t>CAIXA SIFONADA EM PVC COM TAMPA CEGA 250 X 172 X 50 MM</t>
  </si>
  <si>
    <t>CAIXA SIFONADA EM PVC COM TAMPA CEGA 250 X 230 X 75 MM</t>
  </si>
  <si>
    <t>RALO SECO PVC CÔNICO 100 X 40 MM COM GRELHA REDONDA</t>
  </si>
  <si>
    <t>RALO SECO PVC QUADRADO 100 X 53 X 40 MM COM GRELHA BRANCA</t>
  </si>
  <si>
    <t>RALO SIFONADO PVC CILINDRICO 100 X 70 X 40 MM COM GRELHA QUADRADA</t>
  </si>
  <si>
    <t>RALO SIFONADO PVC CILINDRÍCO 100 X 70 X 40 MM COM GRELHA REDONDA</t>
  </si>
  <si>
    <t>RALO SIFONADO PVC CÔNICO ALTURA REGULÁVEL 100 X 40 MM COM GRELHA METÁLICA</t>
  </si>
  <si>
    <t>RALO SIFONADO PVC CÔNICO 100 X 40 MM COM GRELHA REDONDA</t>
  </si>
  <si>
    <t>RALO SIFONADO PVC QUADRADO 100 X 53 X 40 MM COM GRELHA BRANCA</t>
  </si>
  <si>
    <t>GRELHA E RALO METÁLICO</t>
  </si>
  <si>
    <t>GRELHA/PORTA GRELHA AÇO INOX, FECHO GIRATÓRIO 100 X 100 MM</t>
  </si>
  <si>
    <t>GRELHA/PORTA GRELHA AÇO INOX, FECHO GIRATÓRIO 150 X 150 MM</t>
  </si>
  <si>
    <t>TERMINAL DE VENTILAÇÃO</t>
  </si>
  <si>
    <t>MITRA PVC RÍGIDO (TERMINAL DE VENTILAÇÃO TIPO) 75 MM</t>
  </si>
  <si>
    <t>CAIXA DE GORDURA</t>
  </si>
  <si>
    <t>CAIXA DE GORDURA DUPLA (CGD), CIRCULAR, EM CONCRETO PRÉ-MOLDADO, CAPACIDADE DE 120L, INCLUSIVE ESCAVAÇÃO, REATERRO, TRANSPORTE E RETIRADA DO MATERIAL ESCAVADO (EM CAÇAMBA)</t>
  </si>
  <si>
    <t>CAIXA DE GORDURA SIMPLES (CGS), CIRCULAR, EM CONCRETO PRÉ-MOLDADO, CAPACIDADE DE 31L, INCLUSIVE ESCAVAÇÃO, REATERRO, TRANSPORTE E RETIRADA DO MATERIAL ESCAVADO (EM CAÇAMBA)</t>
  </si>
  <si>
    <t>CAIXA DE ALVENARIA PARA ESGOTO</t>
  </si>
  <si>
    <t>CAIXA DE ALVENARIA PARA DRENAGEM</t>
  </si>
  <si>
    <t>RESERVATÓRIO DE ÁGUA</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</si>
  <si>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</si>
  <si>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</si>
  <si>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</si>
  <si>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</si>
  <si>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</si>
  <si>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</si>
  <si>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</si>
  <si>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ELETROBOMBA DE RECALQUE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</si>
  <si>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</si>
  <si>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</si>
  <si>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</si>
  <si>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</si>
  <si>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</si>
  <si>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</si>
  <si>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</si>
  <si>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</si>
  <si>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</si>
  <si>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</si>
  <si>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TORNEIRA DE BOIA</t>
  </si>
  <si>
    <t>TORNEIRA CHAVE BOIA AUTOMÁTICA PARA RESERVATÓRIO</t>
  </si>
  <si>
    <t>TORNEIRA DE BOIA, TIPO ROSCÁVEL 1", EXCLUSIVE ADAPTADOR SOLDÁVEL DE PVC COM FLANGES E ANEL PARA CAIXA DÁGUA</t>
  </si>
  <si>
    <t>TORNEIRA DE BOIA, TIPO ROSCÁVEL 1.1/2", EXCLUSIVE ADAPTADOR SOLDÁVEL DE PVC COM FLANGES E ANEL PARA CAIXA DÁGUA</t>
  </si>
  <si>
    <t>TORNEIRA DE BOIA, TIPO ROSCÁVEL 1.1/4", EXCLUSIVE ADAPTADOR SOLDÁVEL DE PVC COM FLANGES E ANEL PARA CAIXA DÁGUA</t>
  </si>
  <si>
    <t>TORNEIRA DE BOIA, TIPO ROSCÁVEL 1/2", EXCLUSIVE ADAPTADOR SOLDÁVEL DE PVC COM FLANGES E ANEL PARA CAIXA DÁGUA</t>
  </si>
  <si>
    <t>TORNEIRA DE BOIA, TIPO ROSCÁVEL 2", EXCLUSIVE ADAPTADOR SOLDÁVEL DE PVC COM FLANGES E ANEL PARA CAIXA DÁGUA</t>
  </si>
  <si>
    <t>TORNEIRA DE BOIA, TIPO ROSCÁVEL 3/4", EXCLUSIVE ADAPTADOR SOLDÁVEL DE PVC COM FLANGES E ANEL PARA CAIXA DÁGUA</t>
  </si>
  <si>
    <t>ABERTURA DE POÇO</t>
  </si>
  <si>
    <t>ABERTURA MANUAL DE POÇO COM PROFUNDIDADE MAIOR QUE 2,0M, DIÂMETRO DE 1,20M, INCLUSIVE AFASTAMENTO DO MATERIAL ESCAVADO</t>
  </si>
  <si>
    <t>ABERTURA MANUAL DE POÇO COM PROFUNDIDADE MENOR OU IGUAL 2,0M, DIÂMETRO DE 1,20M, INCLUSIVE AFASTAMENTO DO MATERIAL ESCAVADO</t>
  </si>
  <si>
    <t>FOSSA SÉPTICA</t>
  </si>
  <si>
    <t>FILTRO ANAERÓBICO CIRCULAR DE CONCRETO PRÉ-MOLDADO, DIÂMETRO 250CM E PROFUNDIDADE DE 150CM, EXCLUSIVE ESCAVAÇÃO</t>
  </si>
  <si>
    <t>FOSSA SÉPTICA PARA 1500 L/DIA, DE CONCRETO, INSTALADA (15 PESSOAS), INCLUSIVE BOTA FORA DE MATERIAL ESCAVADO</t>
  </si>
  <si>
    <t>FOSSA SÉPTICA PARA 2250 L/DIA, DE CONCRETO, INSTALADA (30 PESSOAS), INCLUSIVE BOTA FORA DE MATERIAL ESCAVADO</t>
  </si>
  <si>
    <t>FOSSA SÉPTICA PARA 3000 L/DIA, DE CONCRETO, INSTALADA (40 PESSOAS), INCLUSIVE BOTA FORA DE MATERIAL ESCAVADO</t>
  </si>
  <si>
    <t>FOSSA SÉPTICA PARA 3750 L/DIA, DE CONCRETO, INSTALADA (100 PESSOAS), INCLUSIVE BOTA FORA DE MATERIAL ESCAVADO</t>
  </si>
  <si>
    <t>DRENAGEM</t>
  </si>
  <si>
    <t>CANALETA PRÉ-MOLDADA</t>
  </si>
  <si>
    <t>CANALETA PARA DRENAGEM, PRÉ-MOLDADA, TIPO MEIA CANA, DIÂMETRO 30CM, EXCLUSIVE TAMPA, INCLUSIVE ASSENTAMENTO EM ARGAMASSA, TRAÇO 1:3 (CIMENTO E AREIA), ESCAVAÇÃO, TRANSPORTE E RETIRADA DO MATERIAL ESCAVADO (EM CAÇAMBA)</t>
  </si>
  <si>
    <t>CANALETA PARA DRENAGEM, PRÉ-MOLDADA, TIPO MEIA CANA, DIÂMETRO 40CM, EXCLUSIVE TAMPA, INCLUSIVE ASSENTAMENTO EM ARGAMASSA, TRAÇO 1:3 (CIMENTO E AREIA), ESCAVAÇÃO, TRANSPORTE E RETIRADA DO MATERIAL ESCAVADO (EM CAÇAMBA)</t>
  </si>
  <si>
    <t>CANALETA PARA DRENAGEM, PRÉ-MOLDADA, TIPO MEIA CANA, DIÂMETRO 50CM, EXCLUSIVE TAMPA, INCLUSIVE ASSENTAMENTO EM ARGAMASSA, TRAÇO 1:3 (CIMENTO E AREIA), ESCAVAÇÃO, TRANSPORTE E RETIRADA DO MATERIAL ESCAVADO (EM CAÇAMBA)</t>
  </si>
  <si>
    <t>CANALETA PARA DRENAGEM, PRÉ-MOLDADA, TIPO MEIA CANA, DIÂMETRO 60CM, EXCLUSIVE TAMPA, INCLUSIVE ASSENTAMENTO EM ARGAMASSA, TRAÇO 1:3 (CIMENTO E AREIA), ESCAVAÇÃO, TRANSPORTE E RETIRADA DO MATERIAL ESCAVADO (EM CAÇAMBA)</t>
  </si>
  <si>
    <t>CANALETA SANITÁRIA, SEÇÃO 5X8CM, EM ARGAMASSA, TRAÇO 1:3 (CIMENTO E AREIA) COM ADITIVO IMPERMEABILIZANTE, EXCLUSIVE TAMPA, INCLUSIVE CORTE NO PISO, TRANSPORTE E RETIRADA DO MATERIAL DEMOLIDO (EM CAÇAMBA)</t>
  </si>
  <si>
    <t>CANALETA DE CONCRETO MOLDADA IN-LOCO</t>
  </si>
  <si>
    <t>CANALETA PARA DRENAGEM, EM CONCRETO COM FCK 15MPA, MOLDADA IN LOCO, SEÇÃO 15X15CM, FORMA EM CONTRA BARRANCO, EXCLUSIVE TAMPA, INCLUSIVE ESCAVAÇÃO, REATERRO COM TRANSPORTE E RETIRADA DO MATERIAL ESCAVADO (EM CAÇAMBA)</t>
  </si>
  <si>
    <t>CANALETA PARA DRENAGEM, EM CONCRETO COM FCK 15MPA, MOLDADA IN LOCO, SEÇÃO 15X15CM, FORMA EM MADEIRA, EXCLUSIVE TAMPA, INCLUSIVE ESCAVAÇÃO, REATERRO COM TRANSPORTE E RETIRADA DO MATERIAL ESCAVADO (EM CAÇAMBA)</t>
  </si>
  <si>
    <t>CANALETA PARA DRENAGEM, EM CONCRETO COM FCK 15MPA, MOLDADA IN LOCO, SEÇÃO 20X20CM, FORMA EM CONTRA BARRANCO, EXCLUSIVE TAMPA, INCLUSIVE ESCAVAÇÃO, REATERRO COM TRANSPORTE E RETIRADA DO MATERIAL ESCAVADO (EM CAÇAMBA)</t>
  </si>
  <si>
    <t>CANALETA PARA DRENAGEM, EM CONCRETO COM FCK 15MPA, MOLDADA IN LOCO, SEÇÃO 20X20CM, FORMA EM MADEIRA, EXCLUSIVE TAMPA, INCLUSIVE ESCAVAÇÃO, REATERRO COM TRANSPORTE E RETIRADA DO MATERIAL ESCAVADO (EM CAÇAMBA)</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</si>
  <si>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</si>
  <si>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30X20CM, FORMA EM CONTRA BARRANCO, COM TAMPA EM CONCRETO  PARA TRÂNSITO DE PEDESTRE, INCLUSIVE ESCAVAÇÃO, REATERRO COM TRANSPORTE E RETIRADA DO MATERIAL ESCAVADO (EM CAÇAMBA)</t>
  </si>
  <si>
    <t>CANALETA PARA DRENAGEM, EM CONCRETO COM FCK 15MPA, MOLDADA IN LOCO, SEÇÃO 30X20CM, FORMA EM CONTRA BARRANCO, EXCLUSIVE TAMPA, INCLUSIVE ESCAVAÇÃO, REATERRO COM TRANSPORTE E RETIRADA DO MATERIAL ESCAVADO (EM CAÇAMBA)</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</si>
  <si>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</si>
  <si>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30X20CM, FORMA EM MADEIRA, COM TAMPA EM CONCRETO PARA TRÂNSITO DE PEDESTRE, INCLUSIVE ESCAVAÇÃO, REATERRO COM TRANSPORTE E RETIRADA DO MATERIAL ESCAVADO (EM CAÇAMBA)</t>
  </si>
  <si>
    <t>CANALETA PARA DRENAGEM, EM CONCRETO COM FCK 15MPA, MOLDADA IN LOCO, SEÇÃO 30X20CM, FORMA EM MADEIRA, EXCLUSIVE TAMPA, INCLUSIVE ESCAVAÇÃO, REATERRO COM TRANSPORTE E RETIRADA DO MATERIAL ESCAVADO (EM CAÇAMBA)</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</si>
  <si>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</si>
  <si>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30X30CM, FORMA EM CONTRA BARRANCO, COM TAMPA EM CONCRETO  PARA TRÂNSITO DE PEDESTRE, INCLUSIVE ESCAVAÇÃO, REATERRO COM TRANSPORTE E RETIRADA DO MATERIAL ESCAVADO (EM CAÇAMBA)</t>
  </si>
  <si>
    <t>CANALETA PARA DRENAGEM, EM CONCRETO COM FCK 15MPA, MOLDADA IN LOCO, SEÇÃO 30X30CM, FORMA EM CONTRA BARRANCO, EXCLUSIVE TAMPA, INCLUSIVE ESCAVAÇÃO, REATERRO COM TRANSPORTE E RETIRADA DO MATERIAL ESCAVADO (EM CAÇAMBA)</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</si>
  <si>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</si>
  <si>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30X30CM, FORMA EM MADEIRA, COM TAMPA EM CONCRETO  PARA TRÂNSITO DE PEDESTRE, INCLUSIVE ESCAVAÇÃO, REATERRO COM TRANSPORTE E RETIRADA DO MATERIAL ESCAVADO (EM CAÇAMBA)</t>
  </si>
  <si>
    <t>CANALETA PARA DRENAGEM, EM CONCRETO COM FCK 15MPA, MOLDADA IN LOCO, SEÇÃO 30X30CM, FORMA EM MADEIRA, EXCLUSIVE TAMPA, INCLUSIVE ESCAVAÇÃO, REATERRO COM TRANSPORTE E RETIRADA DO MATERIAL ESCAVADO (EM CAÇAMBA)</t>
  </si>
  <si>
    <t>CANALETA PARA DRENAGEM, EM CONCRETO COM FCK 15MPA, MOLDADA IN LOCO, SEÇÃO 40X40CM, FORMA EM CONTRA BARRANCO, EXCLUSIVE TAMPA, INCLUSIVE ESCAVAÇÃO, REATERRO COM TRANSPORTE E RETIRADA DO MATERIAL ESCAVADO (EM CAÇAMBA)</t>
  </si>
  <si>
    <t>CANALETA PARA DRENAGEM, EM CONCRETO COM FCK 15MPA, MOLDADA IN LOCO, SEÇÃO 40X40CM, FORMA EM MADEIRA, EXCLUSIVE TAMPA, INCLUSIVE ESCAVAÇÃO, REATERRO COM TRANSPORTE E RETIRADA DO MATERIAL ESCAVADO (EM CAÇAMBA)</t>
  </si>
  <si>
    <t>CANALETA PARA DRENAGEM, EM CONCRETO COM FCK 15MPA, MOLDADA IN LOCO, SEÇÃO 60X60CM, FORMA EM CONTRA BARRANCO, EXCLUSIVE TAMPA, INCLUSIVE ESCAVAÇÃO, REATERRO COM TRANSPORTE E RETIRADA DO MATERIAL ESCAVADO (EM CAÇAMBA)</t>
  </si>
  <si>
    <t>CANALETA PARA DRENAGEM, EM CONCRETO COM FCK 15MPA, MOLDADA IN LOCO, SEÇÃO 60X60CM, FORMA EM MADEIRA, EXCLUSIVE TAMPA, INCLUSIVE ESCAVAÇÃO, REATERRO COM TRANSPORTE E RETIRADA DO MATERIAL ESCAVADO (EM CAÇAMBA)</t>
  </si>
  <si>
    <t>CANALETA PARA DRENAGEM, EM CONCRETO COM FCK 15MPA, MOLDADA IN LOCO, SEÇÃO 90X90CM, FORMA EM CONTRA BARRANCO, EXCLUSIVE TAMPA, INCLUSIVE ESCAVAÇÃO, REATERRO COM TRANSPORTE E RETIRADA DO MATERIAL ESCAVADO (EM CAÇAMBA)</t>
  </si>
  <si>
    <t>CANALETA PARA DRENAGEM, EM CONCRETO COM FCK 15MPA, MOLDADA IN LOCO, SEÇÃO 90X90CM, FORMA EM MADEIRA, EXCLUSIVE TAMPA, INCLUSIVE ESCAVAÇÃO, REATERRO COM TRANSPORTE E RETIRADA DO MATERIAL ESCAVADO (EM CAÇAMBA)</t>
  </si>
  <si>
    <t>TUBULAÇÃO PARA DRENAGEM</t>
  </si>
  <si>
    <t>FORNECIMENTO E ASSENTAMENTO DE TUBO PVC RÍGIDO, DRENAGEM/PLUVIAL, PBV - SÉRIE NORMAL, DN 100 MM (4"), INCLUSIVE CONEXÕES</t>
  </si>
  <si>
    <t>FORNECIMENTO E ASSENTAMENTO DE TUBO PVC RÍGIDO, DRENAGEM/PLUVIAL, PBV - SÉRIE NORMAL, DN 150 MM (6"), INCLUSIVE CONEXÕES</t>
  </si>
  <si>
    <t>FORNECIMENTO E ASSENTAMENTO DE TUBO PVC RÍGIDO, DRENAGEM/PLUVIAL, PBV - SÉRIE NORMAL, DN 200 MM (8"), INCLUSIVE CONEXÕES</t>
  </si>
  <si>
    <t>FORNECIMENTO E ASSENTAMENTO DE TUBO PVC RÍGIDO, DRENAGEM/PLUVIAL, PBV - SÉRIE NORMAL, DN 50 MM (2"), INCLUSIVE CONEXÕES</t>
  </si>
  <si>
    <t>FORNECIMENTO E ASSENTAMENTO DE TUBO PVC RÍGIDO, DRENAGEM/PLUVIAL, PBV - SÉRIE NORMAL, DN 75 MM (3"), INCLUSIVE CONEXÕES</t>
  </si>
  <si>
    <t>TUBULAÇÃO PERFURADO EM PVC FLEXÍVEL CORRUGADO</t>
  </si>
  <si>
    <t>TUBULAÇÃO DE CONCRETO SIMPLES</t>
  </si>
  <si>
    <t>TUBO DE CONCRETO para dreno simples ou poroso, Ø 150 mm</t>
  </si>
  <si>
    <t>TUBO DE CONCRETO SIMPLES, CLASSE PS1, DIÂMETRO 300MM, INCLUSIVE FORNECIMENTO, ASSENTAMENTO E REJUNTAMENTO, EXCLUSIVE ESCAVAÇÃO</t>
  </si>
  <si>
    <t>TUBO DE CONCRETO SIMPLES, CLASSE PS1, DIÂMETRO 400MM, INCLUSIVE FORNECIMENTO, ASSENTAMENTO E REJUNTAMENTO, EXCLUSIVE ESCAVAÇÃO</t>
  </si>
  <si>
    <t>TUBO DE CONCRETO SIMPLES, CLASSE PS1, DIÂMETRO 500MM, INCLUSIVE FORNECIMENTO, ASSENTAMENTO E REJUNTAMENTO, EXCLUSIVE ESCAVAÇÃO</t>
  </si>
  <si>
    <t>TUBO DE CONCRETO SIMPLES, CLASSE PS1, DIÂMETRO 600MM, INCLUSIVE FORNECIMENTO, ASSENTAMENTO E REJUNTAMENTO, EXCLUSIVE ESCAVAÇÃO</t>
  </si>
  <si>
    <t>TUBULAÇÃO DE CONCRETO ARMADO</t>
  </si>
  <si>
    <t>TUBO DE CONCRETO ARMADO, CLASSE PA1, DIÂMETRO 1000MM, INCLUSIVE FORNECIMENTO, ASSENTAMENTO E REJUNTAMENTO, EXCLUSIVE ESCAVAÇÃO</t>
  </si>
  <si>
    <t>TUBO DE CONCRETO ARMADO, CLASSE PA1, DIÂMETRO 1200MM, INCLUSIVE FORNECIMENTO, ASSENTAMENTO E REJUNTAMENTO, EXCLUSIVE ESCAVAÇÃO</t>
  </si>
  <si>
    <t>TUBO DE CONCRETO ARMADO, CLASSE PA1, DIÂMETRO 1500MM, INCLUSIVE FORNECIMENTO, ASSENTAMENTO E REJUNTAMENTO, EXCLUSIVE ESCAVAÇÃO</t>
  </si>
  <si>
    <t xml:space="preserve">TUBO DE CONCRETO ARMADO, CLASSE PA1, DIÂMETRO 400MM, INCLUSIVE FORNECIMENTO, ASSENTAMENTO E REJUNTAMENTO, EXCLUSIVE ESCAVAÇÃO
</t>
  </si>
  <si>
    <t>TUBO DE CONCRETO ARMADO, CLASSE PA1, DIÂMETRO 500MM, INCLUSIVE FORNECIMENTO, ASSENTAMENTO E REJUNTAMENTO, EXCLUSIVE ESCAVAÇÃO</t>
  </si>
  <si>
    <t>TUBO DE CONCRETO ARMADO, CLASSE PA1, DIÂMETRO 600MM, INCLUSIVE FORNECIMENTO, ASSENTAMENTO E REJUNTAMENTO, EXCLUSIVE ESCAVAÇÃO</t>
  </si>
  <si>
    <t>TUBO DE CONCRETO ARMADO, CLASSE PA1, DIÂMETRO 800MM, INCLUSIVE FORNECIMENTO, ASSENTAMENTO E REJUNTAMENTO, EXCLUSIVE ESCAVAÇÃO</t>
  </si>
  <si>
    <t>GALERIA CELULAR</t>
  </si>
  <si>
    <t>ALA DE GALERIA CELULAR B = 1,20 M, EXCLUSIVE BOTA FORA</t>
  </si>
  <si>
    <t>ALA DE GALERIA CELULAR B = 1,30 M, EXCLUSIVE BOTA FORA</t>
  </si>
  <si>
    <t>ALA DE GALERIA CELULAR B = 1,40 M, EXCLUSIVE BOTA FORA</t>
  </si>
  <si>
    <t>ALA DE GALERIA CELULAR B = 1,50 M, EXCLUSIVE BOTA FORA</t>
  </si>
  <si>
    <t>ALA DE GALERIA CELULAR B = 1,60 M, EXCLUSIVE BOTA FORA</t>
  </si>
  <si>
    <t>ALA DE GALERIA CELULAR B = 1,70 M, EXCLUSIVE BOTA FORA</t>
  </si>
  <si>
    <t>ALA DE GALERIA CELULAR B = 1,80 M, EXCLUSIVE BOTA FORA</t>
  </si>
  <si>
    <t>ALA DE GALERIA CELULAR B = 1,90 M, EXCLUSIVE BOTA FORA</t>
  </si>
  <si>
    <t>ALA DE GALERIA CELULAR B = 2,00 M, EXCLUSIVE BOTA FORA</t>
  </si>
  <si>
    <t>ALA DE GALERIA CELULAR B = 2,10 M, EXCLUSIVE BOTA FORA</t>
  </si>
  <si>
    <t>ALA DE GALERIA CELULAR B = 2,20 M, EXCLUSIVE BOTA FORA</t>
  </si>
  <si>
    <t>ALA DE GALERIA CELULAR B = 2,30 M, EXCLUSIVE BOTA FORA</t>
  </si>
  <si>
    <t>ALA DE GALERIA CELULAR B = 2,40 M, EXCLUSIVE BOTA FORA</t>
  </si>
  <si>
    <t>ALA DE GALERIA CELULAR B = 2,50 M, EXCLUSIVE BOTA FORA</t>
  </si>
  <si>
    <t>ALA DE GALERIA CELULAR B = 2,60 M, EXCLUSIVE BOTA FORA</t>
  </si>
  <si>
    <t>ALA DE GALERIA CELULAR B = 2,70 M, EXCLUSIVE BOTA FORA</t>
  </si>
  <si>
    <t>ALA DE GALERIA CELULAR B = 2,80 M, EXCLUSIVE BOTA FORA</t>
  </si>
  <si>
    <t>ALA DE GALERIA CELULAR B = 2,90 M, EXCLUSIVE BOTA FORA</t>
  </si>
  <si>
    <t>ALA DE GALERIA CELULAR B = 3,00 M, EXCLUSIVE BOTA FORA</t>
  </si>
  <si>
    <t>ALA DE REDE TUBULAR DN 1000, EXCLUSIVE BOTA FORA</t>
  </si>
  <si>
    <t>ALA DE REDE TUBULAR DN 1100, EXCLUSIVE BOTA FORA</t>
  </si>
  <si>
    <t>ALA DE REDE TUBULAR DN 1200, EXCLUSIVE BOTA FORA</t>
  </si>
  <si>
    <t>ALA DE REDE TUBULAR DN 1300, EXCLUSIVE BOTA FORA</t>
  </si>
  <si>
    <t>ALA DE REDE TUBULAR DN 1500, EXCLUSIVE BOTA FORA</t>
  </si>
  <si>
    <t>ALA DE REDE TUBULAR DN 500, EXCLUSIVE BOTA FORA</t>
  </si>
  <si>
    <t>ALA DE REDE TUBULAR DN 600, EXCLUSIVE BOTA FORA</t>
  </si>
  <si>
    <t>ALA DE REDE TUBULAR DN 700, EXCLUSIVE BOTA FORA</t>
  </si>
  <si>
    <t>ALA DE REDE TUBULAR DN 800, EXCLUSIVE BOTA FORA</t>
  </si>
  <si>
    <t>ALA DE REDE TUBULAR DN 900, EXCLUSIVE BOTA FORA</t>
  </si>
  <si>
    <t xml:space="preserve">CHAMINÉ DE POÇO DE VISITA </t>
  </si>
  <si>
    <t>CHAMINÉ DE POÇO DE VISITA TIPO "A", EM ALVENARIA COM DEGRAUS DE AÇO CA-50</t>
  </si>
  <si>
    <t>CHAMINÉ DE POÇO DE VISITA TIPO "B", EM ANEL DE CONCRETO CA-1 COM DEGRAUS DE AÇO CA-50</t>
  </si>
  <si>
    <t>POÇO DE VISITA PARA REDE TUBULAR</t>
  </si>
  <si>
    <t>POÇO DE VISITA PARA REDE TUBULAR TIPO A DN 1000, EXCLUSIVE ESCAVAÇÃO, REATERRO E BOTA FORA</t>
  </si>
  <si>
    <t>POÇO DE VISITA PARA REDE TUBULAR TIPO A DN 1100, EXCLUSIVE ESCAVAÇÃO, REATERRO E BOTA FORA</t>
  </si>
  <si>
    <t>POÇO DE VISITA PARA REDE TUBULAR TIPO A DN 1200, EXCLUSIVE ESCAVAÇÃO, REATERRO E BOTA FORA</t>
  </si>
  <si>
    <t>POÇO DE VISITA PARA REDE TUBULAR TIPO A DN 1300, EXCLUSIVE ESCAVAÇÃO, REATERRO E BOTA FORA</t>
  </si>
  <si>
    <t>POÇO DE VISITA PARA REDE TUBULAR TIPO A DN 1500, EXCLUSIVE ESCAVAÇÃO, REATERRO E BOTA FORA</t>
  </si>
  <si>
    <t>POÇO DE VISITA PARA REDE TUBULAR TIPO A DN 500, EXCLUSIVE ESCAVAÇÃO, REATERRO E BOTA FORA</t>
  </si>
  <si>
    <t>POÇO DE VISITA PARA REDE TUBULAR TIPO A DN 600, EXCLUSIVE ESCAVAÇÃO, REATERRO E BOTA FORA</t>
  </si>
  <si>
    <t>POÇO DE VISITA PARA REDE TUBULAR TIPO A DN 700, EXCLUSIVE ESCAVAÇÃO, REATERRO E BOTA FORA</t>
  </si>
  <si>
    <t>POÇO DE VISITA PARA REDE TUBULAR TIPO A DN 800, EXCLUSIVE ESCAVAÇÃO, REATERRO E BOTA FORA</t>
  </si>
  <si>
    <t>POÇO DE VISITA PARA REDE TUBULAR TIPO A DN 900, EXCLUSIVE ESCAVAÇÃO, REATERRO E BOTA FORA</t>
  </si>
  <si>
    <t>POÇO DE VISITA PARA REDE TUBULAR TIPO B DN 1000, EXCLUSIVE ESCAVAÇÃO, REATERRO E BOTA FORA</t>
  </si>
  <si>
    <t>POÇO DE VISITA PARA REDE TUBULAR TIPO B DN 1100, EXCLUSIVE ESCAVAÇÃO, REATERRO E BOTA FORA</t>
  </si>
  <si>
    <t>POÇO DE VISITA PARA REDE TUBULAR TIPO B DN 1200, EXCLUSIVE ESCAVAÇÃO, REATERRO E BOTA FORA</t>
  </si>
  <si>
    <t>POÇO DE VISITA PARA REDE TUBULAR TIPO B DN 1300, EXCLUSIVE ESCAVAÇÃO, REATERRO E BOTA FORA</t>
  </si>
  <si>
    <t>POÇO DE VISITA PARA REDE TUBULAR TIPO B DN 1500, EXCLUSIVE ESCAVAÇÃO, REATERRO E BOTA FORA</t>
  </si>
  <si>
    <t>POÇO DE VISITA PARA REDE TUBULAR TIPO B DN 500, EXCLUSIVE ESCAVAÇÃO, REATERRO E BOTA FORA</t>
  </si>
  <si>
    <t>POÇO DE VISITA PARA REDE TUBULAR TIPO B DN 600, EXCLUSIVE ESCAVAÇÃO, REATERRO E BOTA FORA</t>
  </si>
  <si>
    <t>POÇO DE VISITA PARA REDE TUBULAR TIPO B DN 700, EXCLUSIVE ESCAVAÇÃO, REATERRO E BOTA FORA</t>
  </si>
  <si>
    <t>POÇO DE VISITA PARA REDE TUBULAR TIPO B DN 800, EXCLUSIVE ESCAVAÇÃO, REATERRO E BOTA FORA</t>
  </si>
  <si>
    <t>POÇO DE VISITA PARA REDE TUBULAR TIPO B DN 900, EXCLUSIVE ESCAVAÇÃO, REATERRO E BOTA FORA</t>
  </si>
  <si>
    <t>POÇO DE VISITA PARA REDE TUBULAR TIPO C DN 1000, EXCLUSIVE ESCAVAÇÃO, REATERRO E BOTA FORA</t>
  </si>
  <si>
    <t>POÇO DE VISITA PARA REDE TUBULAR TIPO C DN 1100, EXCLUSIVE ESCAVAÇÃO, REATERRO E BOTA FORA</t>
  </si>
  <si>
    <t>POÇO DE VISITA PARA REDE TUBULAR TIPO C DN 1200, EXCLUSIVE ESCAVAÇÃO, REATERRO E BOTA FORA</t>
  </si>
  <si>
    <t>POÇO DE VISITA PARA REDE TUBULAR TIPO C DN 1300, EXCLUSIVE ESCAVAÇÃO, REATERRO E BOTA FORA</t>
  </si>
  <si>
    <t>POÇO DE VISITA PARA REDE TUBULAR TIPO C DN 1500, EXCLUSIVE ESCAVAÇÃO, REATERRO E BOTA FORA</t>
  </si>
  <si>
    <t>POÇO DE VISITA PARA REDE TUBULAR TIPO C DN 500, EXCLUSIVE ESCAVAÇÃO, REATERRO E BOTA FORA</t>
  </si>
  <si>
    <t>POÇO DE VISITA PARA REDE TUBULAR TIPO C DN 600, EXCLUSIVE ESCAVAÇÃO, REATERRO E BOTA FORA</t>
  </si>
  <si>
    <t>POÇO DE VISITA PARA REDE TUBULAR TIPO C DN 700, EXCLUSIVE ESCAVAÇÃO, REATERRO E BOTA FORA</t>
  </si>
  <si>
    <t>POÇO DE VISITA PARA REDE TUBULAR TIPO C DN 800, EXCLUSIVE ESCAVAÇÃO, REATERRO E BOTA FORA</t>
  </si>
  <si>
    <t>POÇO DE VISITA PARA REDE TUBULAR TIPO C DN 900, EXCLUSIVE ESCAVAÇÃO, REATERRO E BOTA FORA</t>
  </si>
  <si>
    <t>TAMPÃO PARA POÇO DE VISITA</t>
  </si>
  <si>
    <t>TAMPÃO CIRCULAR EM FERRO FUNDIDO PARA POÇO DE VISITA, ARTICULADO COM DIÂMETRO DE 60CM, CLASSE 400, INCLUSIVE ASSENTAMENTO, EXCLUSIVE POÇO DE VISITA</t>
  </si>
  <si>
    <t>BOCA DE LOBO</t>
  </si>
  <si>
    <t>BOCA DE LOBO DUPLA (TIPO B - CONCRETO), QUADRO, GRELHA E CANTONEIRA, INCLUSIVE ESCAVAÇÃO, REATERRO E BOTA-FORA</t>
  </si>
  <si>
    <t>BOCA DE LOBO SIMPLES (TIPO A - FERRO FUNDIDO), QUADRO, GRELHA E CANTONEIRA, INCLUSIVE ESCAVAÇÃO, REATERRO E BOTA-FORA</t>
  </si>
  <si>
    <t>BOCA DE LOBO SIMPLES (TIPO B - CONCRETO), QUADRO, GRELHA E CANTONEIRA, INCLUSIVE ESCAVAÇÃO, REATERRO E BOTA-FORA</t>
  </si>
  <si>
    <t xml:space="preserve">CAIXA DE CAPTAÇÃO E DRENAGEM </t>
  </si>
  <si>
    <t>CAIXA DE CAPTAÇÃO E DRENAGEM TIPO A (100 X 100 X 120 CM), D = 500 MM A 1500MM, INCLUSIVE ESCAVAÇÃO, REATERRO E BOTA FORA</t>
  </si>
  <si>
    <t>CAIXA DE CAPTAÇÃO E DRENAGEM TIPO A (120 X 120 X 150 CM), D = 500 MM A 1500MM, INCLUSIVE ESCAVAÇÃO, REATERRO E BOTA FORA</t>
  </si>
  <si>
    <t>CAIXA DE CAPTAÇÃO E DRENAGEM TIPO B D = 500 MM</t>
  </si>
  <si>
    <t>CAIXA DE CAPTAÇÃO E DRENAGEM TIPO B (100 X 100 X 120 CM), D = 500 MM A 1500MM, INCLUSIVE ESCAVAÇÃO, REATERRO E BOTA FORA</t>
  </si>
  <si>
    <t>CAIXA DE CAPTAÇÃO E DRENAGEM TIPO B (120 X 120 X 150 CM), D = 500 MM A 1500MM, INCLUSIVE ESCAVAÇÃO, REATERRO E BOTA FORA</t>
  </si>
  <si>
    <t>CAIXA DE CAPTAÇÃO E DRENAGEM TIPO C (100 X 100 X 120 CM), D = 500 MM A 1500MM, INCLUSIVE ESCAVAÇÃO, REATERRO E BOTA FORA</t>
  </si>
  <si>
    <t>CAIXA DE CAPTAÇÃO E DRENAGEM TIPO C (120 X 120 X 150 CM), D = 500 MM A 1500MM, INCLUSIVE ESCAVAÇÃO, REATERRO E BOTA FORA</t>
  </si>
  <si>
    <t>CAIXA DE CAPTAÇÃO E DRENAGEM TIPO E (100 X 100 X 120 CM), D = 500 MM A 1500MM, INCLUSIVE ESCAVAÇÃO, REATERRO E BOTA FORA</t>
  </si>
  <si>
    <t>CAIXA DE CAPTAÇÃO E DRENAGEM TIPO E (120 X 120 X 150 CM), D = 500 MM A 1500MM, INCLUSIVE ESCAVAÇÃO, REATERRO E BOTA FORA</t>
  </si>
  <si>
    <t>CAIXA DE CAPTAÇÃO E DRENAGEM TIPO F (100 X 100 X 120 CM), D = 500 MM A 1500MM, INCLUSIVE ESCAVAÇÃO, REATERRO E BOTA FORA</t>
  </si>
  <si>
    <t>CAIXA DE CAPTAÇÃO E DRENAGEM TIPO F (120 X 120 X 150 CM), D = 500 MM A 1500MM, INCLUSIVE ESCAVAÇÃO, REATERRO E BOTA FORA</t>
  </si>
  <si>
    <t>CAIXAS DE CAPTAÇÃO E DRENAGEM TIPO A D = 500 MM</t>
  </si>
  <si>
    <t>CAIXAS DE CAPTAÇÃO E DRENAGEM TIPO C D = 500 MM</t>
  </si>
  <si>
    <t>CAIXA DE AREIA</t>
  </si>
  <si>
    <t>CAIXA DE AREIA 100 X 100 X 100 CM</t>
  </si>
  <si>
    <t>CAIXA DE AREIA 50 X 60 X 70 CM</t>
  </si>
  <si>
    <t xml:space="preserve">DESCIDA D´ÁGUA TIPO CALHA </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</si>
  <si>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</si>
  <si>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</si>
  <si>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</si>
  <si>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</si>
  <si>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</si>
  <si>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</si>
  <si>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</si>
  <si>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</si>
  <si>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</si>
  <si>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</si>
  <si>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 xml:space="preserve">DESCIDA D´ÁGUA TIPO DEGRAU </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</si>
  <si>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</si>
  <si>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</si>
  <si>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</si>
  <si>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</si>
  <si>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</si>
  <si>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</si>
  <si>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</si>
  <si>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</si>
  <si>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</si>
  <si>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</si>
  <si>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VALA DE INFILTRAÇÃO</t>
  </si>
  <si>
    <t>VALA DE INFILTRAÇÃO E DRENAGEM 100 X 300 X 100 CM, INCLUSIVE ESCAVAÇÃO E BOTA FORA</t>
  </si>
  <si>
    <t>VALA DE INFILTRAÇÃO E DRENAGEM 40 X 120 X 40 CM, INCLUSIVE ESCAVAÇÃO E BOTA FORA</t>
  </si>
  <si>
    <t>VALA DE INFILTRAÇÃO E DRENAGEM 50 X 150 X 50 CM, INCLUSIVE ESCAVAÇÃO E BOTA FORA</t>
  </si>
  <si>
    <t>VALA DE INFILTRAÇÃO E DRENAGEM 60 X 180 X 60 CM, INCLUSIVE ESCAVAÇÃO E BOTA FORA</t>
  </si>
  <si>
    <t>VALA DE INFILTRAÇÃO E DRENAGEM 70 X 210 X 70 CM, INCLUSIVE ESCAVAÇÃO E BOTA FORA</t>
  </si>
  <si>
    <t>VALA DE INFILTRAÇÃO E DRENAGEM 80 X 240 X 80 CM, INCLUSIVE ESCAVAÇÃO E BOTA FORA</t>
  </si>
  <si>
    <t>VALA DE INFILTRAÇÃO E DRENAGEM 90 X 270 X 90 CM, INCLUSIVE ESCAVAÇÃO E BOTA FORA</t>
  </si>
  <si>
    <t>SARJETA</t>
  </si>
  <si>
    <t>SARJETA DE CONCRETO URBANO (SCU), TIPO 1, COM FCK 15 MPA, LARGURA DE 50CM COM INCLINAÇÃO DE 3%, ESP. 7CM, PADRÃO DER-MG, EXCLUSIVE MEIO-FIO, INCLUSIVE ESCAVAÇÃO, APILAOMENTO E TRANSPORTE COM RETIRADA DO MATERIAL ESCAVADO (EM CAÇAMBA)</t>
  </si>
  <si>
    <t>SARJETA DE CONCRETO URBANO (SCU), TIPO 2, COM FCK 15 MPA, LARGURA DE 50CM COM INCLINAÇÃO DE 15%, ESP. 7CM, PADRÃO DER-MG, EXCLUSIVE MEIO-FIO, INCLUSIVE ESCAVAÇÃO, APILAOMENTO E TRANSPORTE COM RETIRADA DO MATERIAL ESCAVADO (EM CAÇAMBA)</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</si>
  <si>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</si>
  <si>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</si>
  <si>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</si>
  <si>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CILINDRO DE PRESSÃO OU MOLA PNEUMÁTICA DE DIÂMETRO 150mm, COMPRIMENTO DE 1,20m COM GARRAS PARA FIXAÇÃO NA PAREDE</t>
  </si>
  <si>
    <t>MANÔMETRO WILLY, MOD. 2 1/2", ESCALA DE LEITURA DE 0 A 100 PSI</t>
  </si>
  <si>
    <t>PRESSOSTATO TELEMECANIQUE, MODELO XML B004 A2S11, COM ESCALA DE 3 A 58 PSI</t>
  </si>
  <si>
    <t>SIRENE PARA ALARME DE BOMBA EM FUNCIONAMENTO, 220V</t>
  </si>
  <si>
    <t>ABRIGO, HIDRANTE, MANGUEIRA E EXTINTOR</t>
  </si>
  <si>
    <t>ABRIGO EM CHAPA DE AÇO CARBONO DE SOBREPOR, PINTADO DE VERMELHO NAS DIMENSÕES (75X30X25)CM COM UMA PORTA COM VIDRO TRANSPARENTE COM A INSCRIÇÃO "INCÊNDIO", PARA EXTINTOR, FORNECIMENTO E INSTALAÇÃO, EXCLUSIVE EXTINTOR</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</si>
  <si>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</si>
  <si>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</si>
  <si>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</si>
  <si>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ADAPTADOR EM LATÃO PARA INSTALAÇÃO PREDIAL DE COMBATE A INCÊNDIO ENGATE RÁPIDO 1.1/2" X ROSCA INTERNA 5 FIOS 2.1/2", FORNECIMENTO E INSTALAÇÃO</t>
  </si>
  <si>
    <t>ADAPTADOR EM LATÃO PARA INSTALAÇÃO PREDIAL DE COMBATE A INCÊNDIO ENGATE RÁPIDO 2.1/2" X ROSCA INTERNA 5 FIOS 2.1/2", FORNECIMENTO E INSTALAÇÃO</t>
  </si>
  <si>
    <t>BASE DECORATIVA PARA EXTINTORES</t>
  </si>
  <si>
    <t>CHAVE PARA CONEXÕES DE ENGATE RÁPIDO TIPO STORZ, 63X38MM</t>
  </si>
  <si>
    <t>ESGUICHO TIPO AGULHETA COM JUNTA DE UNIÃO ENGATE RÁPIDO DN 38MM, FORNECIMENTO E INSTALAÇÃO</t>
  </si>
  <si>
    <t>EXTINTOR DE GÁS CARBÔNICO 5-B:C, CAPACIDADE 6 KG</t>
  </si>
  <si>
    <t>EXTINTOR DE INCÊNDIO ÁGUA PRESSURIZADA 2-A, CAPACIDADE 10 L</t>
  </si>
  <si>
    <t>EXTINTOR DE INCÊNDIO TIPO PÓ QUÍMICO 2-A:20-B:C, CAPACIDADE 6 KG</t>
  </si>
  <si>
    <t>EXTINTOR DE INCÊNDIO TIPO PÓ QUÍMICO 20-B:C, CAPACIDADE 6 KG</t>
  </si>
  <si>
    <t>HIDRANTE DE RECALQUE COMPLETO EM CAIXA DE ALVENARIA</t>
  </si>
  <si>
    <t>MANGUEIRA DE FIBRA SINTÉTICA E BORRACHA PARA INCÊNDIO TIPO 1, DN 38MM, COMPRIMENTO 15M, FORNECIMENTO E INSTALAÇÃO</t>
  </si>
  <si>
    <t>MANGUEIRA DE FIBRA SINTÉTICA E BORRACHA PARA INCÊNDIO TIPO 2, DN 38MM, COMPRIMENTO 15M, FORNECIMENTO E INSTALAÇÃO</t>
  </si>
  <si>
    <t>REGISTRO GLOBO</t>
  </si>
  <si>
    <t>REGISTRO TIPO GLOBO ANGULAR, COM 45 GRAUS, DN 2.1/2" (63 MM), PN16, EM LATÃO COM VOLANTE PARA HIDRANTE - FORNECIMENTO E INSTALAÇÃO</t>
  </si>
  <si>
    <t>REGISTRO TIPO GLOBO, DN 1" (25 MM), PN16, EM LATAO COM VOLANTE, EXTREMIDADES ROSCADAS  - FORNECIMENTO E INSTALAÇÃO</t>
  </si>
  <si>
    <t>REGISTRO TIPO GLOBO, DN 1.1/2" (15 MM), PN16, EM LATAO COM VOLANTE, EXTREMIDADES ROSCADAS  - FORNECIMENTO E INSTALAÇÃO</t>
  </si>
  <si>
    <t>REGISTRO TIPO GLOBO, DN 2.1/2" (63 MM), PN16, EM LATAO COM VOLANTE, EXTREMIDADES ROSCADAS  - FORNECIMENTO E INSTALAÇÃO</t>
  </si>
  <si>
    <t>LUMINÁRIA DE EMERGÊNCIA</t>
  </si>
  <si>
    <t>LUMINÁRIA DE EMERGÊNCIA AUTÔNOMA, TIPO LED COM DOIS FARÓIS, POTÊNCIA TOTAL DE 8W, FORNECIMENTO E INSTALAÇÃO</t>
  </si>
  <si>
    <t>LUMINÁRIA DE EMERGÊNCIA AUTÔNOMA, TIPO LED POTÊNCIA TOTAL DE 2W, FORNECIMENTO E INSTALAÇÃO</t>
  </si>
  <si>
    <t>PLACA DE SINALIZAÇÃO</t>
  </si>
  <si>
    <t>PLACA FOTOLUMINESCENTE PARA SINALIZAÇÃO DE EMERGÊNCIA, TIPO "A1", DIMENSÃO DA BASE 300MM, INCLUSIVE FIXAÇÃO</t>
  </si>
  <si>
    <t>PLACA FOTOLUMINESCENTE PARA SINALIZAÇÃO DE EMERGÊNCIA, TIPO "A2", DIMENSÃO DA BASE 300MM, INCLUSIVE FIXAÇÃO</t>
  </si>
  <si>
    <t>PLACA FOTOLUMINESCENTE PARA SINALIZAÇÃO DE EMERGÊNCIA, TIPO "A5", DIMENSÃO DA BASE 300MM, INCLUSIVE FIXAÇÃO</t>
  </si>
  <si>
    <t>PLACA FOTOLUMINESCENTE PARA SINALIZAÇÃO DE EMERGÊNCIA, TIPO "E1", DIMENSÃO (300X300)MM, INCLUSIVE FIXAÇÃO</t>
  </si>
  <si>
    <t>PLACA FOTOLUMINESCENTE PARA SINALIZAÇÃO DE EMERGÊNCIA, TIPO "E10", DIMENSÃO (300X300)MM, INCLUSIVE FIXAÇÃO</t>
  </si>
  <si>
    <t>PLACA FOTOLUMINESCENTE PARA SINALIZAÇÃO DE EMERGÊNCIA, TIPO "E11", DIMENSÃO (300X300)MM, INCLUSIVE FIXAÇÃO</t>
  </si>
  <si>
    <t>PLACA FOTOLUMINESCENTE PARA SINALIZAÇÃO DE EMERGÊNCIA, TIPO "E12", INSTALADA EM PISO, DIMENSÃO (100X100)CM, INCLUSIVE FIXAÇÃO</t>
  </si>
  <si>
    <t>PLACA FOTOLUMINESCENTE PARA SINALIZAÇÃO DE EMERGÊNCIA, TIPO "E13", DIMENSÃO (300X300)MM, INCLUSIVE FIXAÇÃO</t>
  </si>
  <si>
    <t>PLACA FOTOLUMINESCENTE PARA SINALIZAÇÃO DE EMERGÊNCIA, TIPO "E14", DIMENSÃO (300X300)MM, INCLUSIVE FIXAÇÃO</t>
  </si>
  <si>
    <t>PLACA FOTOLUMINESCENTE PARA SINALIZAÇÃO DE EMERGÊNCIA, TIPO "E15", DIMENSÃO (300X300)MM, INCLUSIVE FIXAÇÃO</t>
  </si>
  <si>
    <t>PLACA FOTOLUMINESCENTE PARA SINALIZAÇÃO DE EMERGÊNCIA, TIPO "E16", DIMENSÃO (300X300)MM, INCLUSIVE FIXAÇÃO</t>
  </si>
  <si>
    <t>PLACA FOTOLUMINESCENTE PARA SINALIZAÇÃO DE EMERGÊNCIA, TIPO "E2", DIMENSÃO (150X100)MM, INCLUSIVE FIXAÇÃO</t>
  </si>
  <si>
    <t>PLACA FOTOLUMINESCENTE PARA SINALIZAÇÃO DE EMERGÊNCIA, TIPO "E3", DIMENSÃO (150X100)MM, INCLUSIVE FIXAÇÃO</t>
  </si>
  <si>
    <t>PLACA FOTOLUMINESCENTE PARA SINALIZAÇÃO DE EMERGÊNCIA, TIPO "E5", DIMENSÃO (300X300)MM, INCLUSIVE FIXAÇÃO</t>
  </si>
  <si>
    <t>PLACA FOTOLUMINESCENTE PARA SINALIZAÇÃO DE EMERGÊNCIA, TIPO "E7", DIMENSÃO (300X300)MM, INCLUSIVE FIXAÇÃO</t>
  </si>
  <si>
    <t>PLACA FOTOLUMINESCENTE PARA SINALIZAÇÃO DE EMERGÊNCIA, TIPO "E8", DIMENSÃO (300X300)MM, INCLUSIVE FIXAÇÃO</t>
  </si>
  <si>
    <t>PLACA FOTOLUMINESCENTE PARA SINALIZAÇÃO DE EMERGÊNCIA, TIPO "E9", DIMENSÃO (300X300)MM, INCLUSIVE FIXAÇÃO</t>
  </si>
  <si>
    <t>PLACA FOTOLUMINESCENTE PARA SINALIZAÇÃO DE EMERGÊNCIA, TIPO "M1", DIMENSÃO (400X600)MM, INCLUSIVE FIXAÇÃO</t>
  </si>
  <si>
    <t>PLACA FOTOLUMINESCENTE PARA SINALIZAÇÃO DE EMERGÊNCIA, TIPO "M2", DIMENSÃO (380X190)MM, INCLUSIVE FIXAÇÃO</t>
  </si>
  <si>
    <t>PLACA FOTOLUMINESCENTE PARA SINALIZAÇÃO DE EMERGÊNCIA, TIPO "M3", DIMENSÃO (380X190)MM, INCLUSIVE FIXAÇÃO</t>
  </si>
  <si>
    <t>PLACA FOTOLUMINESCENTE PARA SINALIZAÇÃO DE EMERGÊNCIA, TIPO "M4", DIMENSÃO (380X190)MM, INCLUSIVE FIXAÇÃO</t>
  </si>
  <si>
    <t>PLACA FOTOLUMINESCENTE PARA SINALIZAÇÃO DE EMERGÊNCIA, TIPO "M7", DIMENSÃO (380X190)MM,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</si>
  <si>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</si>
  <si>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</si>
  <si>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</si>
  <si>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"S11", DIMENSÃO (380X190)MM, INCLUSIVE FIXAÇÃO</t>
  </si>
  <si>
    <t>PLACA FOTOLUMINESCENTE PARA SINALIZAÇÃO DE EMERGÊNCIA, TIPO "S12", DIMENSÃO (380X190)MM, INCLUSIVE FIXAÇÃO</t>
  </si>
  <si>
    <t>PLACA FOTOLUMINESCENTE PARA SINALIZAÇÃO DE EMERGÊNCIA, TIPO "S13", DIMENSÃO (380X190)MM, INCLUSIVE FIXAÇÃO</t>
  </si>
  <si>
    <t>PLACA FOTOLUMINESCENTE PARA SINALIZAÇÃO DE EMERGÊNCIA, TIPO "S14", DIMENSÃO (380X190)MM, INCLUSIVE FIXAÇÃO</t>
  </si>
  <si>
    <t>PLACA FOTOLUMINESCENTE PARA SINALIZAÇÃO DE EMERGÊNCIA, TIPO "S15", DIMENSÃO (380X190)MM, INCLUSIVE FIXAÇÃO</t>
  </si>
  <si>
    <t>PLACA FOTOLUMINESCENTE PARA SINALIZAÇÃO DE EMERGÊNCIA, TIPO "S16", DIMENSÃO (400X100)MM, INCLUSIVE FIXAÇÃO</t>
  </si>
  <si>
    <t>PLACA FOTOLUMINESCENTE PARA SINALIZAÇÃO DE EMERGÊNCIA, TIPO "S17", DIMENSÃO (150X150)MM, INCLUSIVE FIXAÇÃO</t>
  </si>
  <si>
    <t>PLACA FOTOLUMINESCENTE PARA SINALIZAÇÃO DE EMERGÊNCIA, TIPO "S18", DIMENSÃO (400X120)MM, INCLUSIVE FIXAÇÃO</t>
  </si>
  <si>
    <t>PLACA FOTOLUMINESCENTE PARA SINALIZAÇÃO DE EMERGÊNCIA, TIPO "S19", DIMENSÃO (150X150)MM, INCLUSIVE FIXAÇÃO</t>
  </si>
  <si>
    <t>PLACA FOTOLUMINESCENTE PARA SINALIZAÇÃO DE EMERGÊNCIA, TIPO "S2", DIMENSÃO (380X190)MM, INCLUSIVE FIXAÇÃO</t>
  </si>
  <si>
    <t>PLACA FOTOLUMINESCENTE PARA SINALIZAÇÃO DE EMERGÊNCIA, TIPO "S20", DIMENSÃO (150X150)MM, INCLUSIVE FIXAÇÃO</t>
  </si>
  <si>
    <t>PLACA FOTOLUMINESCENTE PARA SINALIZAÇÃO DE EMERGÊNCIA, TIPO "S21", DIMENSÃO (150X150)MM, INCLUSIVE FIXAÇÃO</t>
  </si>
  <si>
    <t>PLACA FOTOLUMINESCENTE PARA SINALIZAÇÃO DE EMERGÊNCIA, TIPO "S3", DIMENSÃO (380X190)MM, INCLUSIVE FIXAÇÃO</t>
  </si>
  <si>
    <t>PLACA FOTOLUMINESCENTE PARA SINALIZAÇÃO DE EMERGÊNCIA, TIPO "S4", DIMENSÃO (380X190)MM, INCLUSIVE FIXAÇÃO</t>
  </si>
  <si>
    <t>PLACA FOTOLUMINESCENTE PARA SINALIZAÇÃO DE EMERGÊNCIA, TIPO "S5", DIMENSÃO (380X190)MM, INCLUSIVE FIXAÇÃO</t>
  </si>
  <si>
    <t>PLACA FOTOLUMINESCENTE PARA SINALIZAÇÃO DE EMERGÊNCIA, TIPO "S6", DIMENSÃO (380X190)MM, INCLUSIVE FIXAÇÃO</t>
  </si>
  <si>
    <t>PLACA FOTOLUMINESCENTE PARA SINALIZAÇÃO DE EMERGÊNCIA, TIPO "S7", DIMENSÃO (380X190)MM, INCLUSIVE FIXAÇÃO</t>
  </si>
  <si>
    <t>PLACA FOTOLUMINESCENTE PARA SINALIZAÇÃO DE EMERGÊNCIA, TIPO "S8", DIMENSÃO (380X190)MM, INCLUSIVE FIXAÇÃO</t>
  </si>
  <si>
    <t>PLACA FOTOLUMINESCENTE PARA SINALIZAÇÃO DE EMERGÊNCIA, TIPO "S9", DIMENSÃO (380X190)MM, INCLUSIVE FIXAÇÃO</t>
  </si>
  <si>
    <t>SISTEMA DE DETECÇÃO E ALARME DE INCÊNDIO (SDAI)</t>
  </si>
  <si>
    <t>CANOPLA PARA SPRINKLER</t>
  </si>
  <si>
    <t>SPRINKLER PENDENTE 15 MM (1/2") 141º C</t>
  </si>
  <si>
    <t>SPRINKLER PENDENTE 15 MM (1/2") 68º C</t>
  </si>
  <si>
    <t>SPRINKLER PENDENTE 15 MM (1/2") 79º C</t>
  </si>
  <si>
    <t>SPRINKLER PENDENTE 15 MM (1/2") 93º C</t>
  </si>
  <si>
    <t>INSTALAÇÕES DE GASES</t>
  </si>
  <si>
    <t>TUBULAÇÃO DE AÇO CARBONO</t>
  </si>
  <si>
    <t>TUBO AÇO PRETO SCH-40, D = 1/2" SEM COSTURA</t>
  </si>
  <si>
    <t>TUBO AÇO PRETO SCH-40, D = 3/4" SEM COSTURA</t>
  </si>
  <si>
    <t>TUBO AÇO PRETO SCH-40, D = 3/8" SEM COSTURA</t>
  </si>
  <si>
    <t>REGISTRO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</si>
  <si>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</si>
  <si>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</si>
  <si>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VÁLVULA DE ESFERA TRIPARTIDA COM ROSCA NPT, CLASSE 300lbs - 1/2"</t>
  </si>
  <si>
    <t>VÁLVULA DE ESFERA TRIPARTIDA COM ROSCA NPT, CLASSE 300lbs - 3/4"</t>
  </si>
  <si>
    <t>VÁLVULA DE ESFERA</t>
  </si>
  <si>
    <t>VÁLVULA DE ESFERA EM LATÃO, DIÂMETRO DE 1" NPT</t>
  </si>
  <si>
    <t>VÁLVULA DE ESFERA EM LATÃO, DIÂMETRO DE 1 1/2" NPT</t>
  </si>
  <si>
    <t>VÁLVULA DE ESFERA EM LATÃO, DIÂMETRO DE 1 1/4" NPT</t>
  </si>
  <si>
    <t>VÁLVULA DE ESFERA EM LATÃO, DIÂMETRO DE 1/2" NPT</t>
  </si>
  <si>
    <t>VÁLVULA DE ESFERA EM LATÃO, DIÂMETRO DE 2" NPT</t>
  </si>
  <si>
    <t>VÁLVULA DE ESFERA EM LATÃO, DIÂMETRO DE 2 1/2" NPT</t>
  </si>
  <si>
    <t>VÁLVULA DE ESFERA EM LATÃO, DIÂMETRO DE 3/4" NPT</t>
  </si>
  <si>
    <t>VÁLVULA DE RETENÇÃO</t>
  </si>
  <si>
    <t>VÁLVULA DE RETENÇÃO EM LATÃO, DIÂMETRO DE 1" NPT</t>
  </si>
  <si>
    <t>VÁLVULA DE RETENÇÃO EM LATÃO, DIÂMETRO DE 1 1/2" NPT</t>
  </si>
  <si>
    <t>VÁLVULA DE RETENÇÃO EM LATÃO, DIÂMETRO DE 1 1/4" NPT</t>
  </si>
  <si>
    <t>VÁLVULA DE RETENÇÃO EM LATÃO, DIÂMETRO DE 1/2" NPT</t>
  </si>
  <si>
    <t>VÁLVULA DE RETENÇÃO EM LATÃO, DIÂMETRO DE 2" NPT</t>
  </si>
  <si>
    <t>VÁLVULA DE RETENÇÃO EM LATÃO, DIÂMETRO DE 2 1/2" NPT</t>
  </si>
  <si>
    <t>VÁLVULA DE RETENÇÃO EM LATÃO, DIÂMETRO DE 3/4" NPT</t>
  </si>
  <si>
    <t>MANÔMETRO E PRESSOSTATO</t>
  </si>
  <si>
    <t>MANÔMETRO DE PRESSÃO PARA AR COMPRIMIDO 15 A 600 mBAR, COM ROSCA, 1/2 NPT</t>
  </si>
  <si>
    <t>MANÔMETRO DE PRESSÃO PARA AR COMPRIMIDO 15 A 600 mBAR, COM ROSCA, 1/4 NPT</t>
  </si>
  <si>
    <t>PRESSOSTATO PARA COMPRESSOR DE 125 A 175 PSI</t>
  </si>
  <si>
    <t>PRESSOSTATO PARA COMPRESSOR DE 80 A 125 PSI</t>
  </si>
  <si>
    <t>CILINDRO</t>
  </si>
  <si>
    <t>CILINDRO DE AÇO COM GÁS GLP CAPACIDADE 45 KG</t>
  </si>
  <si>
    <t>CENTRAL DE GÁS</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</si>
  <si>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</si>
  <si>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</si>
  <si>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</si>
  <si>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</si>
  <si>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FILTRO TIPO "Y" EM BRONZE, DIÂMETRO DE 1" NPT</t>
  </si>
  <si>
    <t>FILTRO TIPO "Y" EM BRONZE, DIÂMETRO DE 1 1/2" NPT</t>
  </si>
  <si>
    <t>FILTRO TIPO "Y" EM BRONZE, DIÂMETRO DE 1 1/4" NPT</t>
  </si>
  <si>
    <t>FILTRO TIPO "Y" EM BRONZE, DIÂMETRO DE 1/2" NPT</t>
  </si>
  <si>
    <t>FILTRO TIPO "Y" EM BRONZE, DIÂMETRO DE 2" NPT</t>
  </si>
  <si>
    <t>FILTRO TIPO "Y" EM BRONZE, DIÂMETRO DE 3/4" NPT</t>
  </si>
  <si>
    <t>MANGUEIRA PLÁSTICA PARA GÁS D = 3/8" X 1,50 M</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</si>
  <si>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</si>
  <si>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</si>
  <si>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</si>
  <si>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</si>
  <si>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VIDROS E ESPELHOS</t>
  </si>
  <si>
    <t>ESPELHO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</si>
  <si>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</si>
  <si>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</si>
  <si>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</si>
  <si>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VIDRO ARAMADO</t>
  </si>
  <si>
    <t>VIDRO ARAMADO TRANSLÚCIDO INCOLOR, ESP. 6MM, INCLUSIVE FIXAÇÃO E VEDAÇÃO COM GUARNIÇÃO/GAXETA DE BORRACHA NEOPRENE, FORNECIMENTO E INSTALAÇÃO, EXCLUSIVE CAIXILHO/PERFIL</t>
  </si>
  <si>
    <t>VIDRO LISOS TRANSPARENTES</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</si>
  <si>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</si>
  <si>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</si>
  <si>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</si>
  <si>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FANTASIA</t>
  </si>
  <si>
    <t>VIDRO IMPRESSO (FANTASIA) TRANSLÚCIDO INCOLOR, ESP. 3MM, INCLUSIVE FIXAÇÃO E VEDAÇÃO COM GUARNIÇÃO/GAXETA DE BORRACHA NEOPRENE, FORNECIMENTO E INSTALAÇÃO, EXCLUSIVE CAIXILHO/PERFIL</t>
  </si>
  <si>
    <t>VIDRO IMPRESSO (FANTASIA) TRANSLÚCIDO INCOLOR, ESP. 4MM, INCLUSIVE FIXAÇÃO E VEDAÇÃO COM GUARNIÇÃO/GAXETA DE BORRACHA NEOPRENE, FORNECIMENTO E INSTALAÇÃO, EXCLUSIVE CAIXILHO/PERFIL</t>
  </si>
  <si>
    <t>VIDRO TEMPERADOS</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</si>
  <si>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</si>
  <si>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</si>
  <si>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</si>
  <si>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PLACAS E SINALIZAÇÕES VISUAIS</t>
  </si>
  <si>
    <t>PLACA DE INAUGURAÇÃO</t>
  </si>
  <si>
    <t>PLACA DE ALUMÍNIO FUNDIDO, DIMENSÃO (60X40)CM, PARA INAUGURAÇÃO, INCLUSIVE FIXAÇÃO</t>
  </si>
  <si>
    <t>PLACA DE ALUMÍNIO FUNDIDO, DIMENSÃO (85X50)CM, PARA INAUGURAÇÃO, INCLUSIVE FIXAÇÃO</t>
  </si>
  <si>
    <t>PLACA EM ALUMÍNIO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</si>
  <si>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</si>
  <si>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</si>
  <si>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</si>
  <si>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</si>
  <si>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</si>
  <si>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</si>
  <si>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</si>
  <si>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EM AÇO ESCOVADO</t>
  </si>
  <si>
    <t>PLACA DE CHAPA DE AÇO ESCOVADO, DIMENSÃO (25X12)CM, INCLUSIVE FIXAÇÃO</t>
  </si>
  <si>
    <t>PONTOS DE INSTALAÇÕES</t>
  </si>
  <si>
    <t>PONTO DE ESGOTO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</si>
  <si>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</si>
  <si>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</si>
  <si>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</si>
  <si>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</si>
  <si>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PONTO DE EMBUTIR PARA ÁGUA FRIA EM TUBO DE PVC RÍGIDO SOLDÁVEL, DN 20MM (1/2"), EMBUTIDO NA ALVENARIA COM DISTÂNCIA DE ATÉ CINCO (5) METROS DA TOMADA DE ÁGUA, INCLUSIVE CONEXÕES E FIXAÇÃO DO TUBO COM ENCHIMENTO DO RASGO NA ALVENARIA/CONCRETO COM ARGAMASSA</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</si>
  <si>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</si>
  <si>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</si>
  <si>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</si>
  <si>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</si>
  <si>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</si>
  <si>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</si>
  <si>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</si>
  <si>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</si>
  <si>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</si>
  <si>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</si>
  <si>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</si>
  <si>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</si>
  <si>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</si>
  <si>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</si>
  <si>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</si>
  <si>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PONTO DE EMBUTIR PARA GÁS EM TUBO DE AÇO GALVANIZADO COM COSTURA, DN 1/2", EMBUTIDO NA ALVENARIA COM DISTÂNCIA DE ATÉ CINCO (5) METROS DO RAMAL DE ABASTECIMENTO, INCLUSIVE CONEXÕES E FIXAÇÃO DO TUBO COM ENCHIMENTO DO RASGO NA ALVENARIA/CONCRETO COM ARGAMASSA</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</si>
  <si>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</si>
  <si>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</si>
  <si>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</si>
  <si>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</si>
  <si>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</si>
  <si>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</si>
  <si>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 PARA ÁRVORE</t>
  </si>
  <si>
    <t>PLANTIO E PREPARO DE COVAS DE ARBUSTOS ORNAMENTAIS EM GERAL, EXCETO FORNECIMENTO DAS MUDAS</t>
  </si>
  <si>
    <t>PLANTIO E PREPARO DE COVAS DE FORRAÇÃO, EXCETO FORNECIMENTO DAS MUDAS</t>
  </si>
  <si>
    <t>PLANTIO E PREPARO DE COVAS PARA ÁRVORES COM ALTURA MÉDIA DE 2,00M, DIMENSÕES (60X60X60)CM , EXCLUSIVE FORNECIMENTO DAS MUDAS</t>
  </si>
  <si>
    <t>FORNECIMENTO DE MUDA</t>
  </si>
  <si>
    <t>FORNECIMENTO DE ARBUSTO BELA EMÍLIA COM ALTURA MÍNIMA DE 15CM, EXCLUSIVE PLANTIO</t>
  </si>
  <si>
    <t>FORNECIMENTO DE ARBUSTO CAMARÁ COM ALTURA MÍNIMA DE 15CM, EXCLUSIVE PLANTIO</t>
  </si>
  <si>
    <t>FORNECIMENTO DE ÁRVORE ACÁSSIA MIMOSA COM ALTURA MÉDIA DE 2,00M, EXCLUSIVE PLANTIO</t>
  </si>
  <si>
    <t>FORNECIMENTO DE ÁRVORE AROEIRA-PIMENTEIRA COM ALTURA MÉDIA DE 2,00M, EXCLUSIVE PLANTIO</t>
  </si>
  <si>
    <t>FORNECIMENTO DE ÁRVORE AROEIRA-SALSA COM ALTURA MÉDIA DE 2,00M, EXCLUSIVE PLANTIO</t>
  </si>
  <si>
    <t>FORNECIMENTO DE ÁRVORE IPÊ-AMARELO COM ALTURA MÉDIA DE 2,00M, EXCLUSIVE PLANTIO</t>
  </si>
  <si>
    <t>FORNECIMENTO DE ÁRVORE IPÊ-BRANCO COM ALTURA MÉDIA DE 2,00M, EXCLUSIVE PLANTIO</t>
  </si>
  <si>
    <t>FORNECIMENTO DE ÁRVORE IPÊ-ROSA COM ALTURA MÉDIA DE 2,00M, EXCLUSIVE PLANTIO</t>
  </si>
  <si>
    <t>FORNECIMENTO DE ÁRVORE IPÊ-ROXO COM ALTURA MÉDIA DE 2,00M, EXCLUSIVE PLANTIO</t>
  </si>
  <si>
    <t>FORNECIMENTO DE ÁRVORE JACARANDÁ MIMOSO COM ALTURA MÉDIA DE 2,00M, EXCLUSIVE PLANTIO</t>
  </si>
  <si>
    <t>FORNECIMENTO DE ÁRVORE JATOBÁ COM ALTURA MÉDIA DE 2,00M, EXCLUSIVE PLANTIO</t>
  </si>
  <si>
    <t>FORNECIMENTO DE ÁRVORE MANACÁ-DA-SERRA COM ALTURA MÉDIA DE 2,00M, EXCLUSIVE PLANTIO</t>
  </si>
  <si>
    <t>FORNECIMENTO DE ÁRVORE OITI COM ALTURA MÉDIA DE 2,00M, EXCLUSIVE PLANTIO</t>
  </si>
  <si>
    <t>FORNECIMENTO DE ÁRVORE PAINEIRA COM ALTURA MÉDIA DE 2,00M, EXCLUSIVE PLANTIO</t>
  </si>
  <si>
    <t>FORNECIMENTO DE ÁRVORE PAU-BRASIL COM ALTURA MÉDIA DE 2,00M, EXCLUSIVE PLANTIO</t>
  </si>
  <si>
    <t>FORNECIMENTO DE ÁRVORE PAU-FERRO COM ALTURA MÉDIA DE 2,00M, EXCLUSIVE PLANTIO</t>
  </si>
  <si>
    <t>FORNECIMENTO DE ÁRVORE PAU-MULATO COM ALTURA MÉDIA DE 2,00M, EXCLUSIVE PLANTIO</t>
  </si>
  <si>
    <t>FORNECIMENTO DE ÁRVORE QUARESMEIRA COM ALTURA MÉDIA DE 2,00M, EXCLUSIVE PLANTIO</t>
  </si>
  <si>
    <t>FORNECIMENTO DE ÁRVORE SAPUCAIA COM ALTURA MÉDIA DE 2,00M, EXCLUSIVE PLANTIO</t>
  </si>
  <si>
    <t>FORNECIMENTO DE ÁRVORE SIBIPURUNA COM ALTURA MÉDIA DE 2,00M, EXCLUSIVE PLANTIO</t>
  </si>
  <si>
    <t>FORNECIMENTO DE ÁRVORE UNHA-DE-VACA COM ALTURA MÉDIA DE 2,00M, EXCLUSIVE PLANTIO</t>
  </si>
  <si>
    <t>FORNECIMENTO DE FORRAÇÃO DO TIPO ACALYPHA, EXCLUSIVE PLANTIO</t>
  </si>
  <si>
    <t>FORNECIMENTO DE FORRAÇÃO DO TIPO CLOROFITO, EXCLUSIVE PLANTIO</t>
  </si>
  <si>
    <t>FORNECIMENTO DE FORRAÇÃO DO TIPO GRAMA-AMENDOIM, EXCLUSIVE PLANTIO</t>
  </si>
  <si>
    <t>FORNECIMENTO DE FORRAÇÃO DO TIPO WEDELIA, EXCLUSIVE PLANTIO</t>
  </si>
  <si>
    <t>FORNECIMENTO DE PALMEIRA ARECA-BAMBU COM ALTURA MÍNIMA DE 50CM, EXCLUSIVE PLANTIO</t>
  </si>
  <si>
    <t>FORNECIMENTO DE PALMEIRA JERIVÁ COM ALTURA MÉDIA DE 2,00M, EXCLUSIVE PLANTIO</t>
  </si>
  <si>
    <t>FORNECIMENTO DE PALMEIRA LICURI COM ALTURA MÉDIA DE 2,00M, EXCLUSIVE PLANTIO</t>
  </si>
  <si>
    <t>SUBSTRATOS E SERVIÇOS AUXILIARES</t>
  </si>
  <si>
    <t>ARGILA EXPANDIDA, INCLUSIVE FORNECIMENTO E ESPALHAMENTO MANUAL</t>
  </si>
  <si>
    <t>CERCA TRIANGULAR EM AÇO PARA PROTEÇÃO DE MUDAS, FORNECIMENTO E INSTALAÇÃO</t>
  </si>
  <si>
    <t>TUTOR DE MADEIRA DE EUCALIPTO TRATADO PARA PLANTIO DE MUDAS</t>
  </si>
  <si>
    <t>SERVIÇOS COMPLEMENTARES</t>
  </si>
  <si>
    <t>RASGO E ENCHIMENTO EM PAREDE</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</si>
  <si>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</si>
  <si>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</si>
  <si>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</si>
  <si>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RASGO EM ALVENARIA PARA PASSAGEM DE ELETRODUTO/TUBULAÇÃO, DIÂMETROS DE 15MM A 25MM (1/2" A 1"), EXCLUSIVE ENCHIMENTO</t>
  </si>
  <si>
    <t>RASGO EM ALVENARIA PARA PASSAGEM DE ELETRODUTO/TUBULAÇÃO, DIÂMETROS DE 32MM A 50MM (1.1/4" A 2"), EXCLUSIVE ENCHIMENTO</t>
  </si>
  <si>
    <t>RASGO EM ALVENARIA PARA PASSAGEM DE ELETRODUTO/TUBULAÇÃO, DIÂMETROS DE 65MM A 100MM (2.1/2" A 4"), EXCLUSIVE ENCHIMENTO</t>
  </si>
  <si>
    <t>RASGO EM CONCRETO PARA PASSAGEM DE ELETRODUTO/TUBULAÇÃO, DIÂMETROS DE 15MM A 25MM (1/2" A 1"), EXCLUSIVE ENCHIMENTO</t>
  </si>
  <si>
    <t>RASGO EM CONCRETO PARA PASSAGEM DE ELETRODUTO/TUBULAÇÃO, DIÂMETROS DE 32MM A 50MM (1.1/4" A 2"), EXCLUSIVE ENCHIMENTO</t>
  </si>
  <si>
    <t>RASGO EM CONCRETO PARA PASSAGEM DE ELETRODUTO/TUBULAÇÃO, DIÂMETROS DE 65MM A 100MM (2.1/2" A 4"), EXCLUSIVE ENCHIMENTO</t>
  </si>
  <si>
    <t>JUNTA DE DILATAÇÃO E TRINCA</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</si>
  <si>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</si>
  <si>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</si>
  <si>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</si>
  <si>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</si>
  <si>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</si>
  <si>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</si>
  <si>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ENTELAMENTO PREVENTIVO OU CORRETIVO DE SUPERFÍCIE SUJEITA A TRINCA, INCLUSIVE TELA DE POLIÉSTER ESTRUTURANTE, EXCLUSIVE REVESTIMENTO DE ACABAMENTO</t>
  </si>
  <si>
    <t>JUNTA DE DILATAÇÃO COM ISOPOR 20 MM, EXCLUSIVE SELANTE</t>
  </si>
  <si>
    <t>TELA SOLDADA PARA LIGAÇÃO E PREVENÇÃO DE TRINCA EM ALVENARIA/ESTRUTURA, DIMENSÕES (50X10,5)CM, INCLUSIVE PINOS DE FIXAÇÃO, EXCLUSIVE REBOCO</t>
  </si>
  <si>
    <t>TELA SOLDADA PARA LIGAÇÃO E PREVENÇÃO DE TRINCA EM ALVENARIA/ESTRUTURA, DIMENSÕES (50X12)CM, INCLUSIVE PINOS DE FIXAÇÃO, EXCLUSIVE REBOCO</t>
  </si>
  <si>
    <t>TELA SOLDADA PARA LIGAÇÃO E PREVENÇÃO DE TRINCA EM ALVENARIA/ESTRUTURA, DIMENSÕES (50X6)CM, INCLUSIVE PINOS DE FIXAÇÃO, EXCLUSIVE REBOCO</t>
  </si>
  <si>
    <t>TELA SOLDADA PARA LIGAÇÃO E PREVENÇÃO DE TRINCA EM ALVENARIA/ESTRUTURA, DIMENSÕES (50X7,5)CM, INCLUSIVE PINOS DE FIXAÇÃO, EXCLUSIVE REBOCO</t>
  </si>
  <si>
    <t>TELA SOLDADA PARA LIGAÇÃO E PREVENÇÃO DE TRINCA EM ALVENARIA/ESTRUTURA, INCLUSIVE PINOS DE FIXAÇÃO, EXCLUSIVE REBOCO</t>
  </si>
  <si>
    <t>TRATAMENTO DE JUNTA DE DILATAÇÃO COM ISOPOR,  ESP. 20 MM, PROFUNDIDADE DE 10-15CM, EXCLUSIVE SELANTE</t>
  </si>
  <si>
    <t>ENSAIO DE SOLO E AGREGADO</t>
  </si>
  <si>
    <t>ENSAIO DE COMPACTACAO - AMOSTRAS NAO TRABALHADAS - ENERGIA INTERMEDIARIA - SOLOS</t>
  </si>
  <si>
    <t>ENSAIO DE COMPACTACAO - AMOSTRAS NAO TRABALHADAS - ENERGIA MODIFICADA - SOLOS</t>
  </si>
  <si>
    <t>ENSAIO DE COMPACTACAO - AMOSTRAS NAO TRABALHADAS - ENERGIA NORMAL - SOLOS</t>
  </si>
  <si>
    <t>ENSAIO DE COMPACTACAO - AMOSTRAS TRABALHADAS - SOLOS</t>
  </si>
  <si>
    <t>ENSAIO DE DENSIDADE REAL - SOLOS</t>
  </si>
  <si>
    <t>ENSAIO DE EXPANSIBILIDADE - SOLOS</t>
  </si>
  <si>
    <t>ENSAIO DE GRANULOMETRIA POR PENEIRAMENTO - SOLOS</t>
  </si>
  <si>
    <t>ENSAIO DE GRANULOMETRIA POR PENEIRAMENTO E SEDIMENTACAO - SOLOS</t>
  </si>
  <si>
    <t>ENSAIO DE LIMITE DE LIQUIDEZ - SOLOS</t>
  </si>
  <si>
    <t>ENSAIO DE LIMITE DE PLASTICIDADE - SOLOS</t>
  </si>
  <si>
    <t>ENSAIO DE MASSA ESPECIFICA - IN SITU - EMPREGO DO OLEO - SOLOS</t>
  </si>
  <si>
    <t>ENSAIO DE MASSA ESPECIFICA - IN SITU - METODO BALAO DE BORRACHA - SOLOS</t>
  </si>
  <si>
    <t>ENSAIO DE MASSA ESPECIFICA - IN SITU - METODO FRASCO DE AREIA - SOLOS</t>
  </si>
  <si>
    <t>ENSAIO DE RESILIENCIA - SOLOS</t>
  </si>
  <si>
    <t>ENSAIO DE TEOR DE UMIDADE - EM LABORATORIO - SOLOS</t>
  </si>
  <si>
    <t>ENSAIO DE TEOR DE UMIDADE - METODO EXPEDITO DO ALCOOL - SOLOS</t>
  </si>
  <si>
    <t>ENSAIO DE TEOR DE UMIDADE - PROCESSO SPEEDY - SOLOS E AGREGADOS MIUDOS</t>
  </si>
  <si>
    <t>ENSAIO DE TERRAPLENAGEM - CAMADA FINAL DO ATERRO</t>
  </si>
  <si>
    <t>ENSAIOS DE TERRAPLENAGEM - CORPO DO ATERRO</t>
  </si>
  <si>
    <t>PREPARACAO DE AMOSTRAS PARA ENSAIO DE CARACTERIZACAO - SOLOS</t>
  </si>
  <si>
    <t>ENSAIO DE CONCRETO E AÇO</t>
  </si>
  <si>
    <t>DETERMINAÇÃO E ANÁLISE DE RESULTADO DE RESISTÊNCIA A COMPRESSÃO DO CONCRETO MOLDADO</t>
  </si>
  <si>
    <t>ENSAIO DE CONCRETO: CURA, FACEAMENTO, RUPTURA, EMISSÃO DE CERTIFICADOS - ATE 6 UNIDADES</t>
  </si>
  <si>
    <t>ENSAIO DE RESISTENCIA A COMPRESSAO SIMPLES - CONCRETO</t>
  </si>
  <si>
    <t>ENSAIO DE RESISTENCIA A TRACAO NA FLEXAO DE CONCRETO</t>
  </si>
  <si>
    <t>ENSAIO DE RESISTENCIA A TRACAO POR COMPRESSAO DIAMETRAL - CONCRETO</t>
  </si>
  <si>
    <t>ENSAIO DE TRAÇÃO, DOBRAMENTO E VERIFICAÇÃO DE BITOLAS EM BARRAS DE AÇO ACIMA DE 1"</t>
  </si>
  <si>
    <t>ENSAIO DE TRAÇÃO, DOBRAMENTO E VERIFICAÇÃO DE BITOLAS EM BARRAS DE AÇO ATÉ 1"</t>
  </si>
  <si>
    <t>FURO EM CONCRETO</t>
  </si>
  <si>
    <t>FURO EM CONCRETO, PARA ELEMENTO ESTRUTURAL DE LAJE, COM DIÂMETRO MAIORES QUE 110MM (4.1/4") E MENORES QUE 158MM(6.1/4"), EXCLUSIVE FORNECIMENTO DE ANDAIME OU PLATAFORMA</t>
  </si>
  <si>
    <t>FURO EM CONCRETO, PARA ELEMENTO ESTRUTURAL DE LAJE, COM DIÂMETRO MAIORES QUE 158MM (6.1/4") E MENORES QUE 210MM(8.1/4"), EXCLUSIVE FORNECIMENTO DE ANDAIME OU PLATAFORMA</t>
  </si>
  <si>
    <t>FURO EM CONCRETO, PARA ELEMENTO ESTRUTURAL DE LAJE, COM DIÂMETRO MAIORES QUE 25MM (1") E MENORES QUE 32MM(1.1/4"), EXCLUSIVE FORNECIMENTO DE ANDAIME OU PLATAFORMA</t>
  </si>
  <si>
    <t>FURO EM CONCRETO, PARA ELEMENTO ESTRUTURAL DE LAJE, COM DIÂMETRO MAIORES QUE 32MM (1.1/4") E MENORES QUE 56MM(2.1/4"), EXCLUSIVE FORNECIMENTO DE ANDAIME OU PLATAFORMA</t>
  </si>
  <si>
    <t>FURO EM CONCRETO, PARA ELEMENTO ESTRUTURAL DE LAJE, COM DIÂMETRO MAIORES QUE 56MM (2.1/4") E MENORES QUE 82MM(3.1/4"), EXCLUSIVE FORNECIMENTO DE ANDAIME OU PLATAFORMA</t>
  </si>
  <si>
    <t>FURO EM CONCRETO, PARA ELEMENTO ESTRUTURAL DE LAJE, COM DIÂMETRO MAIORES QUE 82MM (3.1/4") E MENORES QUE 110MM(4.1/4"), EXCLUSIVE FORNECIMENTO DE ANDAIME OU PLATAFORMA</t>
  </si>
  <si>
    <t>FURO EM CONCRETO, PARA ELEMENTO ESTRUTURAL DE VIGA, COM DIÂMETRO MAIORES QUE 110MM (4.1/4") E MENORES QUE 158MM(6.1/4"), EXCLUSIVE FORNECIMENTO DE ANDAIME OU PLATAFORMA</t>
  </si>
  <si>
    <t>FURO EM CONCRETO, PARA ELEMENTO ESTRUTURAL DE VIGA, COM DIÂMETRO MAIORES QUE 158MM (6.1/4") E MENORES QUE 210MM(8.1/4"), EXCLUSIVE FORNECIMENTO DE ANDAIME OU PLATAFORMA</t>
  </si>
  <si>
    <t>FURO EM CONCRETO, PARA ELEMENTO ESTRUTURAL DE VIGA, COM DIÂMETRO MAIORES QUE 25MM (1") E MENORES QUE 32MM(1.1/4"), EXCLUSIVE FORNECIMENTO DE ANDAIME OU PLATAFORMA</t>
  </si>
  <si>
    <t>FURO EM CONCRETO, PARA ELEMENTO ESTRUTURAL DE VIGA, COM DIÂMETRO MAIORES QUE 32MM (1.1/4") E MENORES QUE 56MM(2.1/4"), EXCLUSIVE FORNECIMENTO DE ANDAIME OU PLATAFORMA</t>
  </si>
  <si>
    <t>FURO EM CONCRETO, PARA ELEMENTO ESTRUTURAL DE VIGA, COM DIÂMETRO MAIORES QUE 56MM (2.1/4") E MENORES QUE 82MM(3.1/4"), EXCLUSIVE FORNECIMENTO DE ANDAIME OU PLATAFORMA</t>
  </si>
  <si>
    <t>FURO EM CONCRETO, PARA ELEMENTO ESTRUTURAL DE VIGA, COM DIÂMETRO MAIORES QUE 82MM (3.1/4") E MENORES QUE 110MM(4.1/4"), EXCLUSIVE FORNECIMENTO DE ANDAIME OU PLATAFORMA</t>
  </si>
  <si>
    <t>SERVIÇOS DE CARTOGRAFIA E AGRIMENSURA</t>
  </si>
  <si>
    <t>GEORREFERENCIAMENTO DE IMÓVEIS RURAIS COM EQUIPAMENTO GNSS, EXCLUSIVE MATERIALIZAÇÃO DE MARCO TOPOGRÁFICO</t>
  </si>
  <si>
    <t>MATERIALIZAÇÃO DE MARCO TOPOGRÁFICO/GEODÉSICO INCLUSIVE FORNECIMENTO E INSTALAÇÃO</t>
  </si>
  <si>
    <t>URBANIZAÇÃO E OBRAS COMPLEMENTARES</t>
  </si>
  <si>
    <t>CALÇADA E PASSEIO</t>
  </si>
  <si>
    <t>LANÇAMENTO E ESPALHAMENTO DE SOLO OU MATERIAL DE DEMOLIÇÃO EM ÁREA DE PASSEIO EXCLUSIVE APILOAMENTO</t>
  </si>
  <si>
    <t>PASSEIOS DE CONCRETO E = 6 CM, FCK = 10 MPA, JUNTA SECA</t>
  </si>
  <si>
    <t>PASSEIOS DE CONCRETO E = 8 CM, FCK = 15 MPA PADRÃO PREFEITURA</t>
  </si>
  <si>
    <t>PISO EM PEDRA PORTUGUESA, INCLUSIVE FORNECIMENTO, ARGAMASSA SECA, TIPO FAROFA COM PREPARO MECANIZADO, COM ASSENTAMENTO EM COLCHÃO DE AREIA E CIMENTO, ESPESSURA DE 6CM, REJUNTAMENTO E ACABAMENTO</t>
  </si>
  <si>
    <t>RAMPA DE ACESSO</t>
  </si>
  <si>
    <t>RAMPA PARA ACESSO DE DEFICIENTE, EM CONCRETO SIMPLES FCK = 25 MPA, DESEMPENADA, COM PINTURA INDICATIVA, 02 DEMÃOS</t>
  </si>
  <si>
    <t>MURO DIVISÓRIO</t>
  </si>
  <si>
    <t>MURO DE VEDAÇÃO DE CONCRETO PRÉ-MOLDADO TIPO CALHA V ALTURA LIVRE = 2,50 M, SAPATA CONCRETO 1:3:6, 30 X 50 CM</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</si>
  <si>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</si>
  <si>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</si>
  <si>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</si>
  <si>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</si>
  <si>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</si>
  <si>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</si>
  <si>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CONCERTINA</t>
  </si>
  <si>
    <t>CONCERTINA CLIPADA MODELO ESPIRAL HELICOIDAL DUPLA D = 450 MM</t>
  </si>
  <si>
    <t>CONCERTINA CLIPADA MODELO ESPIRAL HELICOIDAL DUPLA D = 610 MM</t>
  </si>
  <si>
    <t>CONCERTINA CLIPADA MODELO ESPIRAL HELICOIDAL DUPLA D = 730 MM</t>
  </si>
  <si>
    <t>DEFENSA</t>
  </si>
  <si>
    <t>COLOCAÇÃO DE DEFENSAS SOBRE O MURO FERRO CANTONEIRA L - 1" X 1/8" COMPRIMENTO = 85 CM, ESPAÇAMENTO 1,50 M E 5 FIADAS DE ARAME FARPADO</t>
  </si>
  <si>
    <t>COLOCAÇÃO DE DEFENSAS SOBRE O MURO FERRO CANTONEIRA L - 1" X 1/8" COMPRIMENTO = 85 CM, ESPAÇAMENTO 1,50 M E 7 FIADAS DE ARAME FARPADO</t>
  </si>
  <si>
    <t>MEIO-FIO</t>
  </si>
  <si>
    <t>GUIA DE MEIO-FIO, EM CONCRETO COM FCK 15MPA, MOLDADA IN-LOCO, SEÇÃO 15X45CM, FORMA EM MADEIRA, EXCLUSIVE SARJETA, INCLUSIVE ESCAVAÇÃO, APILOAMENTO E TRANSPORTE COM RETIRADA DO MATERIAL ESCAVADO (EM CAÇAMBA)</t>
  </si>
  <si>
    <t>GUIA DE MEIO-FIO, EM CONCRETO COM FCK 20MPA, PRÉ-MOLDADA, MFC-01 PADRÃO DER-MG, DIMENSÕES (12X16,7X35)CM, EXCLUSIVE SARJETA, INCLUSIVE ESCAVAÇÃO, APILOAMENTO E TRANSPORTE COM RETIRADA DO MATERIAL ESCAVADO (EM CAÇAMBA)</t>
  </si>
  <si>
    <t>GUIA DE MEIO-FIO, EM CONCRETO COM FCK 20MPA, PRÉ-MOLDADA, MFC-03 PADRÃO DER-MG, DIMENSÕES (12X18X45)CM, EXCLUSIVE SARJETA, INCLUSIVE ESCAVAÇÃO, APILOAMENTO E TRANSPORTE COM RETIRADA DO MATERIAL ESCAVADO (EM CAÇAMBA)</t>
  </si>
  <si>
    <t>GUIA DE MEIO-FIO (10X15X22)CM E SARJETA (30X10)CM COM INCLINAÇÃO DE 10%, EM CONCRETO COM FCK 15MPA, MOLDADA IN-LOCO, FORMA EM MADEIRA, INCLUSIVE ESCAVAÇÃO, APILOAMENTO E TRANSPORTE COM RETIRADA DO MATERIAL ESCAVADO (EM CAÇAMBA)</t>
  </si>
  <si>
    <t>REMOÇÃO E REASSENTAMENTO DE MEIO-FIO DE GNAISSE COM REAPROVEITAMENTO</t>
  </si>
  <si>
    <t>REMOÇÃO E REASSENTAMENTO DE MEIO-FIO PRÉ-MOLDADO DE CONCRETO COM REAPROVEITAMENTO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</si>
  <si>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</si>
  <si>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</si>
  <si>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GUIA DE CORDÃO BOLEADO, EM CONCRETO COM FCK 20MPA, PRÉ-MOLDADA, 10X10CM (ALTURA X LARGURA), INCLUSIVE UMA (1) FIADA DE BLOCO DE CONCRETO, ESP. 9CM, ESCAVAÇÃO, APILOAMENTO E TRANSPORTE COM RETIRADA DO MATERIAL ESCAVADO (EM CAÇAMBA)</t>
  </si>
  <si>
    <t>CERCA DE MOURÃO</t>
  </si>
  <si>
    <t>CERCA COM MOURÕES DE MADEIRA ROLIÇA,  COM CINCO (5) FIOS DE ARAME FARPADO, BWG 14 (2,0MM), ALTURA DE 150CM, INCLUSIVE ESCAVAÇÃO, REATERRO COMPACTADO E FORNECIMENTO</t>
  </si>
  <si>
    <t>CERCA DE MOURÃO H = 2,15 M - MOURÃO PRÉ-FABRICADO DE CONCRETO PONTA LISA A CADA 2,20 M E 7 FIOS DE ARAME FARPADO, EXCLUSIVE BASE</t>
  </si>
  <si>
    <t>CERCA DE MOURÃO H = 2,80 M - MOURÃO PRÉ-FABRICADO DE CONCRETO PONTA VIRADA A CADA 2,20 M E 7 + 4 FIOS DE ARAME FARPADO, EXCLUSIVE BASE</t>
  </si>
  <si>
    <t>CERCA DE MOURÃO H = 2,80 M - MOURÃO PRÉ-FABRICADO DE CONCRETO PONTA VIRADA A CADA 2,50 M, 3 FIOS DE ARAME FARPADO E TELA GALVANIZADA # 2" FIO 12, INCLUSIVE FUNDAÇÃO</t>
  </si>
  <si>
    <t>BANCO E MESA EM CONCRETO</t>
  </si>
  <si>
    <t>BANCO EM CONCRETO APARENTE, SEM ENCOSTO, POLIDO COM ACABAMENTO EM VERNIZ, ESP. 8CM, COMPRIMENTO 200CM, LARGURA 40CM, ALTURA 55CM, EXCLUSIVE FIXAÇÃO EM PISO</t>
  </si>
  <si>
    <t>BANCO EM CONCRETO APARENTE, SEM ENCOSTO, POLIDO COM ACABAMENTO EM VERNIZ, ESP. 8CM, COMPRIMENTO 200CM, LARGURA 40CM, ALTURA 55CM, INCLUSIVE CORTE NO PISO PARA FIXAÇÃO COM CONCRETO NÃO ESTRUTURAL, PREPARADO EM OBRA COM BETONEIRA, COM FCK 15 MPA</t>
  </si>
  <si>
    <t>BANCO EM CONCRETO APARENTE, TIPO-1, PADRÃO SEE-MG, SEM ENCOSTO, POLIDO COM ACABAMENTO EM VERNIZ, ESP. 5CM, COMPRIMENTO 130CM, LARGURA 40CM, ALTURA 45CM, EXCLUSIVE FIXAÇÃO EM PISO</t>
  </si>
  <si>
    <t>BANCO EM CONCRETO APARENTE, TIPO-1, PADRÃO SEE-MG, SEM ENCOSTO, POLIDO COM ACABAMENTO EM VERNIZ, ESP. 5CM, COMPRIMENTO 130CM, LARGURA 40CM, ALTURA 45CM, INCLUSIVE CORTE NO PISO PARA FIXAÇÃO COM CONCRETO NÃO ESTRUTURAL, PREPARADO EM OBRA COM BETONEIRA, COM FCK 15 MPA</t>
  </si>
  <si>
    <t>BANCO EM CONCRETO APARENTE, TIPO-2, PADRÃO SEE-MG, SEM ENCOSTO, POLIDO COM ACABAMENTO EM VERNIZ, ESP. 5CM, COMPRIMENTO 150CM, LARGURA 40CM, ALTURA 45CM, EXCLUSIVE FIXAÇÃO EM PISO</t>
  </si>
  <si>
    <t>BANCO EM CONCRETO APARENTE, TIPO-2, PADRÃO SEE-MG, SEM ENCOSTO, POLIDO COM ACABAMENTO EM VERNIZ, ESP. 5CM, COMPRIMENTO 150CM, LARGURA 40CM, ALTURA 45CM, INCLUSIVE CORTE NO PISO PARA FIXAÇÃO COM CONCRETO NÃO ESTRUTURAL, PREPARADO EM OBRA COM BETONEIRA, COM FCK 15 MPA</t>
  </si>
  <si>
    <t>BANCO EM GRANITO ANDORINHA POLIDO 52 X 30 CM</t>
  </si>
  <si>
    <t>BANCO INTERNO EM CONCRETO APARENTE, ALTURA 45 CM, LARGURA 30 CM</t>
  </si>
  <si>
    <t>BANCO INTERNO EM CONCRETO E ALVENARIA, ACABAMENTO EM VERNIZ, E = 8 CM, L = 40 CM</t>
  </si>
  <si>
    <t>CONJUNTO DE MESA E BANCOS DE ARDÓSIA</t>
  </si>
  <si>
    <t>CONJUNTO DE MESA E BANCOS DE CONCRETO PARA JOGOS (02 BANCOS EM ARCO COM D INTERNO = 130 CM E H = 43 CM E MESA COM D = 80 CM, E = 8 CM E H = 75 CM)</t>
  </si>
  <si>
    <t>EQUIPAMENTO ESPORTIVO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</si>
  <si>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</si>
  <si>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</si>
  <si>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</si>
  <si>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</si>
  <si>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EQUIPAMENTO PARA PARQUE INFANTIL</t>
  </si>
  <si>
    <t>FORNECIMENTO E INSTALAÇÃO DE BALANÇO (REMA-REMA) METÁLICO COM SEIS LUGARES PARA PARQUE INFANTIL, FIXADO COM CONCRETO NÃO ESTRUTURAL, PREPARADO EM OBRA COM BETONEIRA, COM FCK 15 MPA , INCLUSIVE ESCAVAÇÃO E TRANSPORTE COM RETIRADA DO MATERIAL ESCAVADO (EM CAÇAMBA)</t>
  </si>
  <si>
    <t>FORNECIMENTO E INSTALAÇÃO DE BARRA FIXA METÁLICA PARA PARQUE INFANTIL OU ACADEMIA AO AR LIVRE, FIXADO COM CONCRETO NÃO ESTRUTURAL, PREPARADO EM OBRA COM BETONEIRA, COM FCK 15 MPA , INCLUSIVE ESCAVAÇÃO E TRANSPORTE COM RETIRADA DO MATERIAL ESCAVADO (EM CAÇAMBA)</t>
  </si>
  <si>
    <t>FORNECIMENTO E INSTALAÇÃO DE ESCADA HORIZONTAL METÁLICA PARA PARQUE INFANTIL, FIXADO COM CONCRETO NÃO ESTRUTURAL, PREPARADO EM OBRA COM BETONEIRA, COM FCK 15 MPA , INCLUSIVE ESCAVAÇÃO E TRANSPORTE COM RETIRADA DO MATERIAL ESCAVADO (EM CAÇAMBA)</t>
  </si>
  <si>
    <t>FORNECIMENTO E INSTALAÇÃO DE ESCORREGADOR MÉDIO METÁLICO PARA PARQUE INFANTIL, FIXADO COM CONCRETO NÃO ESTRUTURAL, PREPARADO EM OBRA COM BETONEIRA, COM FCK 15 MPA , INCLUSIVE ESCAVAÇÃO E TRANSPORTE COM RETIRADA DO MATERIAL ESCAVADO (EM CAÇAMBA)</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</si>
  <si>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</si>
  <si>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FORNECIMENTO E INSTALAÇÃO DE GANGORRA METÁLICA COM DOIS LUGARES PARA PARQUE INFANTIL, FIXADO COM CONCRETO NÃO ESTRUTURAL, PREPARADO EM OBRA COM BETONEIRA, COM FCK 15 MPA , INCLUSIVE ESCAVAÇÃO E TRANSPORTE COM RETIRADA DO MATERIAL ESCAVADO (EM CAÇAMBA)</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</si>
  <si>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</si>
  <si>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</si>
  <si>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ENVELOPE DE CONCRETO PARA PROTEÇÃO DE TUBOS DE PVC ENTERRADO - CONCRETO TIPO A FCK = 13,5 MPA</t>
  </si>
  <si>
    <t>LIMPEZA DE OBRA</t>
  </si>
  <si>
    <t>LIMPEZA GERAL</t>
  </si>
  <si>
    <t>LAVAGEM DE FACHADA COM HIDROJATEAMENTO, EXCLUSIVE ANDAIME METÁLICO, TIPO FIXO/TORRE/SUSPENSO, PARA FACHADA</t>
  </si>
  <si>
    <t>LIMPEZA DE CALHA EM CHAPA GALVANIZADA OU EM PVC, INCLUSIVE DESOBSTRUÇÃO</t>
  </si>
  <si>
    <t>LIMPEZA DE MATERIAL CERÂMICO</t>
  </si>
  <si>
    <t>LIMPEZA DE RODAPÉ</t>
  </si>
  <si>
    <t>LIMPEZA DE VIDROS E ESPELHOS</t>
  </si>
  <si>
    <t>LIMPEZA PERMANENTE DA OBRA - 01 SERVENTE X 4 HORAS DIÁRIAS</t>
  </si>
  <si>
    <t>LIMPEZA PERMANENTE DA OBRA - 01 SERVENTE X 8 HORAS DIÁRIAS</t>
  </si>
  <si>
    <t>LIMPEZA FINAL PARA ENTREGA DA OBRA</t>
  </si>
  <si>
    <t>OBRAS VIÁRIAS</t>
  </si>
  <si>
    <t>ESTABILIZAÇÃO DE SOLO</t>
  </si>
  <si>
    <t>GEOTÊXTIL NÃO TECIDO PARA ESTABILIZAÇÃO DE SOLOS</t>
  </si>
  <si>
    <t>PAVIMENTO INTERTRAVADO</t>
  </si>
  <si>
    <t xml:space="preserve">APLICAÇÃO E REGULARIZAÇÃO DE COLCHÃO DE AREIA </t>
  </si>
  <si>
    <t>EXECUÇÃO DE PAVIMENTO INTERTRAVADO ECOLÓGICO, ESPESSURA 6CM, FCK 35MPA, INCLUINDO FORNECIMENTO E TRANSPORTE DE TODOS OS MATERIAIS E COLCHÃO DE ASSENTAMENTO COM ESPESSURA 6CM</t>
  </si>
  <si>
    <t>EXECUÇÃO DE PAVIMENTO INTERTRAVADO EM BLOCO SEXTAVADO, ESPESSURA 6CM, FCK 35MPA, INCLUINDO FORNECIMENTO E TRANSPORTE DE TODOS OS MATERIAIS E COLCHÃO DE ASSENTAMENTO COM ESPESSURA 6CM</t>
  </si>
  <si>
    <t>EXECUÇÃO DE PAVIMENTO INTERTRAVADO, ESPESSURA 10CM, FCK 35MPA, INCLUINDO FORNECIMENTO E TRANSPORTE DE TODOS OS MATERIAIS E COLCHÃO DE ASSENTAMENTO COM ESPESSURA 6CM</t>
  </si>
  <si>
    <t>EXECUÇÃO DE PAVIMENTO INTERTRAVADO, ESPESSURA 10CM, FCK 40MPA, INCLUINDO FORNECIMENTO E TRANSPORTE DE TODOS OS MATERIAIS E COLCHÃO DE ASSENTAMENTO COM ESPESSURA 6CM</t>
  </si>
  <si>
    <t>EXECUÇÃO DE PAVIMENTO INTERTRAVADO, ESPESSURA 6CM, FCK 35MPA, INCLUINDO FORNECIMENTO E TRANSPORTE DE TODOS OS MATERIAIS E COLCHÃO DE ASSENTAMENTO COM ESPESSURA 6CM</t>
  </si>
  <si>
    <t>EXECUÇÃO DE PAVIMENTO INTERTRAVADO, ESPESSURA 8CM, FCK 35MPA, INCLUINDO FORNECIMENTO E TRANSPORTE DE TODOS OS MATERIAIS E COLCHÃO DE ASSENTAMENTO COM ESPESSURA 6CM</t>
  </si>
  <si>
    <t>PAVIMENTAÇÃO</t>
  </si>
  <si>
    <t>ALVENARIA POLIÉDRICA, RETIRADA E REASSENTAMENTO SOBRE COXIM DE AREIA</t>
  </si>
  <si>
    <t>ASSENTAMENTO DE MATA-BURRO DE CONCRETO</t>
  </si>
  <si>
    <t>EXECUÇÃO DE PAVIMENTO INTERTRAVADO EM BLOCO SEXTAVADO, ESPESSURA 8CM, FCK 35MPA, INCLUINDO FORNECIMENTO E TRANSPORTE DE TODOS OS MATERIAIS E COLCHÃO DE ASSENTAMENTO COM ESPESSURA 6CM</t>
  </si>
  <si>
    <t>EXECUÇÃO E APLICAÇÃO DE CONCRETO ASFÁLTICO PRE-MISTURADO À FRIO (PMF), EM BETONEIRA, INCLUINDO FORNECIMENTO E TRANSPORTE DOS AGREGADOS E MATERIAL BETUMINOSO, INCLUSIVE TRANSPORTE DA MASSA ASFÁLTICA ATÉ A PISTA</t>
  </si>
  <si>
    <t>EXECUÇÃO E APLICAÇÃO DE CONCRETO BETUMINOSO USINADO A QUENTE (CBUQ), MASSA COMERCIAL, INCLUINDO FORNECIMENTO E TRANSPORTE DOS AGREGADOS E MATERIAL BETUMINOSO, EXCLUSIVE TRANSPORTE DA MASSA ASFÁLTICA ATÉ A PISTA</t>
  </si>
  <si>
    <t>PARALELEPÍPEDO, RETIRADA E REASSENTAMENTO SOBRE COXIM DE AREIA</t>
  </si>
  <si>
    <t>REMOÇÃO E REASSENTAMENTO DE CALÇAMENTO EM BLOCO DE CONCRETO INTERTRAVADO OU SEXTAVADO, COM REAPROVEITAMENTO DOS BLOCOS, INCLUSIVE FORNECIMENTO COM APLICAÇÃO E REGULARIZAÇÃO MECANIZADA DE COLCHÃO DE AREIA</t>
  </si>
  <si>
    <t>ENSECADEIRA</t>
  </si>
  <si>
    <t>ENSECADEIRA INCLUSIVE RETIRADA DO MADEIRAMENTO , PAREDE SIMPLES</t>
  </si>
  <si>
    <t>PONTE E TRAVESSIA</t>
  </si>
  <si>
    <t>DESCARGA DE CAMINHÃO, PARA ELEMENTOS DE VIGA OU TABULEIRO PARA PONTE, INCLUSIVE DESCARGA DE PERFIS LONGARINAS, TRANSVERSINAS, CHAPAS E ACESSÓRIOS, EXCLUSIVE FORNECIMENTO E TRANSPORTE</t>
  </si>
  <si>
    <t>FORNECIMENTO DE ESTRUTURA METÁLICA EM PERFIL SOLDADO PARA PONTES, EM AÇO PATINÁVEL, INCLUSIVE FABRICAÇÃO, EXCLUSIVE TRANSPORTE E LANÇAMENTO</t>
  </si>
  <si>
    <t>LANÇAMENTO DE VIGA PARA PONTE, EXCLUSIVE FORNECIMENTO, DESCARGA E TRANSPORTE - PROJETO PADRÃO SEINFRA-MG</t>
  </si>
  <si>
    <t>TRANSPORTE DE VIGA OU TABULEIRO PARA PONTE (CUSTO FIXO), INCLUSIVE CARGA, EXCLUSIVE FORNECIMENTO , DESCARGA E TRANSPORTE EM QUILÔMETRO RODADO (CUSTO VARIÁVEL)</t>
  </si>
  <si>
    <t>TRANSPORTE DE VIGA OU TABULEIRO PARA PONTE (CUSTO VARIÁVEL), EXCLUSIVE FORNECIMENTO , DESCARGA E CUSTO FIXO DE TRANSPORTE</t>
  </si>
  <si>
    <t>TRANSPORTES</t>
  </si>
  <si>
    <t>CARGA DE MATERIAL</t>
  </si>
  <si>
    <t>CARGA MANUAL DE MATERIAL DE QUALQUER NATUREZA SOBRE CAMINHÃO, EXCLUSIVE TRANSPORTE</t>
  </si>
  <si>
    <t>CARGA MECÂNICA DE MATERIAL DE QUALQUER NATUREZA SOBRE CAMINHÃO, EXCLUSIVE TRANSPORTE</t>
  </si>
  <si>
    <t>TRANSPORTE DE MATERIAL</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</si>
  <si>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</si>
  <si>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</si>
  <si>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TRANSPORTE DE MATERIAL DE QUALQUER NATUREZA EM CAMINHÃO, DISTÂNCIA MAIOR QUE 1KM E MENOR OU IGUAL A 2KM, DENTRO DO PERÍMETRO URBANO, EXCLUSIVE CARGA, INCLUSIVE DESCARGA</t>
  </si>
  <si>
    <t>TRANSPORTE DE MATERIAL DE QUALQUER NATUREZA EM CAMINHÃO, DISTÂNCIA MAIOR QUE 10KM E MENOR OU IGUAL A 20KM, DENTRO DO PERÍMETRO URBANO, EXCLUSIVE CARGA, INCLUSIVE DESCARGA</t>
  </si>
  <si>
    <t>TRANSPORTE DE MATERIAL DE QUALQUER NATUREZA EM CAMINHÃO, DISTÂNCIA MAIOR QUE 2KM E MENOR OU IGUAL A 5KM, DENTRO DO PERÍMETRO URBANO, EXCLUSIVE CARGA, INCLUSIVE DESCARGA</t>
  </si>
  <si>
    <t>TRANSPORTE DE MATERIAL DE QUALQUER NATUREZA EM CAMINHÃO, DISTÂNCIA MAIOR QUE 20KM E MENOR OU IGUAL A 30KM, DENTRO DO PERÍMETRO URBANO, EXCLUSIVE CARGA, INCLUSIVE DESCARGA</t>
  </si>
  <si>
    <t>TRANSPORTE DE MATERIAL DE QUALQUER NATUREZA EM CAMINHÃO, DISTÂNCIA MAIOR QUE 5KM E MENOR OU IGUAL A 10KM, DENTRO DO PERÍMETRO URBANO, EXCLUSIVE CARGA, INCLUSIVE DESCARGA</t>
  </si>
  <si>
    <t>TRANSPORTE DE MATERIAL DE QUALQUER NATUREZA EM CAMINHÃO, DISTÂNCIA MAIORES QUE 30KM, DENTRO DO PERÍMETRO URBANO, EXCLUSIVE CARGA, INCLUSIVE DESCARGA</t>
  </si>
  <si>
    <t>TRANSPORTE DE MATERIAL DE QUALQUER NATUREZA EM CAMINHÃO, DISTÂNCIA MENOR OU IGUAL A 1KM, DENTRO DO PERÍMETRO URBANO, EXCLUSIVE CARGA, INCLUSIVE DESCARGA</t>
  </si>
  <si>
    <t>TRANSPORTE DE MATERIAL DEMOLIDO EM CAÇAMBA, EXCLUSIVE CARGA MANUAL OU MECÂNICA</t>
  </si>
  <si>
    <t>TRANSPORTE DE MATERIAL DEMOLIDO EM CAÇAMBA (MUNICÍPIO: BELO HORIZONTE), EXCLUSIVE CARGA MANUAL OU MECÂNICA</t>
  </si>
  <si>
    <t>PROJETO PADRÃO ESCOLAR</t>
  </si>
  <si>
    <t>ALAMBRADO E MURO</t>
  </si>
  <si>
    <t>COLUNA DE ALVENARIA A VISTA DE SUPORTE DO PORTÃO (PARA CAIXA DE MEDIÇÃO DE ENERGIA OU PARA PLACA DO NOME DO PRÉDIO) 1,70 X 2,30 M</t>
  </si>
  <si>
    <t>MURETA DE TIJOLO COMUM ESP. = 15CM, H = 105 CM, A REVESTIR</t>
  </si>
  <si>
    <t>MURETA DE TIJOLO COMUM ESP. = 15CM, H = 130 CM, A REVESTIR</t>
  </si>
  <si>
    <t>ESQUADRIA</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</si>
  <si>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</si>
  <si>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</si>
  <si>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COMPENSADO PINTADO PARA FECHAMENTO BALCÃO SECRETARIA, INCLUSO CANTONEIRAS PARA FIXAÇÃO NA ALVENARIA E TAMPO. CONFORME DETALHE 33-D AGOSTO 2001 PROJETO PADRÃO DER-MG</t>
  </si>
  <si>
    <t>FECHAMENTO DE EMPENA COM QUADRO EM PERFIL, CANTONEIRA 2" X 2", SOLDADO, E TELA FIO 12 MALHA 1/2" (CONFORME DETALHE DE PRÉDIO ESCOLAR, INCLUSIVE PINTURA ESMALTE)</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</si>
  <si>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</si>
  <si>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</si>
  <si>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</si>
  <si>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</si>
  <si>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</si>
  <si>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</si>
  <si>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</si>
  <si>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FORNECIMENTO DE MARCO EM CHAPA METÁLICA, INCLUSIVE ASSENTAMENTO, EXCLUSIVE PORTA</t>
  </si>
  <si>
    <t>GF1 - (340 X 145 CM ) GRADE FIXA PARA PROTEÇÃO DE JANELAS, EM BARRA DE FERRO QUADRADO DE 1/2" E QUADRO DE FERRO CHATO DE 1/2"X 1/8", COLOCADA</t>
  </si>
  <si>
    <t>GF1 - (340 X 165 CM ) GRADE FIXA PARA PROTEÇÃO DE JANELAS, EM BARRA DE FERRO QUADRADO DE 1/2" E QUADRO DE FERRO CHATO DE 1/2"X 1/8", COLOCADA</t>
  </si>
  <si>
    <t>GF2 - (340 X 105 CM ) GRADE FIXA PARA PROTEÇÃO DE JANELAS, EM BARRA DE FERRO QUADRADO DE 1/2" E QUADRO DE FERRO CHATO DE 1/2"X 1/8", COLOCADA</t>
  </si>
  <si>
    <t>GF2 - (340 X 165 CM ) GRADE FIXA PARA PROTEÇÃO DE JANELAS, EM BARRA DE FERRO QUADRADO DE 1/2" E QUADRO DE FERRO CHATO DE 1/2"X 1/8", COLOCADA</t>
  </si>
  <si>
    <t>GF3 - (340 X 60 CM ) GRADE FIXA PARA PROTEÇÃO DE JANELAS, EM BARRA DE FERRO QUADRADO DE 1/2" E QUADRO DE FERRO CHATO DE 1/2"X 1/8", COLOCADA</t>
  </si>
  <si>
    <t>GF3 - (340 X 80 CM ) GRADE FIXA PARA PROTEÇÃO DE JANELAS, EM BARRA DE FERRO QUADRADO DE 1/2" E QUADRO DE FERRO CHATO DE 1/2"X 1/8", COLOCADA</t>
  </si>
  <si>
    <t>GF4 - (162,5 X 80 CM ) GRADE FIXA PARA PROTEÇÃO DE JANELAS, EM BARRA DE FERRO QUADRADO DE 1/2" E QUADRO DE FERRO CHATO DE 1/2"X 1/8", COLOCADA</t>
  </si>
  <si>
    <t>GF5 - (340 X 185 CM ) GRADE FIXA PARA PROTEÇÃO DE JANELAS, EM BARRA DE FERRO QUADRADO DE 1/2" E QUADRO DE FERRO CHATO DE 1/2"X 1/8", COLOCADA</t>
  </si>
  <si>
    <t>GF5 - (340 X 40 CM ) GRADE FIXA PARA PROTEÇÃO DE JANELAS, EM BARRA DE FERRO QUADRADO DE 1/2" E QUADRO DE FERRO CHATO DE 1/2"X 1/8", COLOCADA</t>
  </si>
  <si>
    <t>GR - GRADE FIXA EM FERRO (180 X 158 CM) , COLOCADA</t>
  </si>
  <si>
    <t>JANELA PERFIL CANTONEIRA BASCULANTE 0,60 X 0,60 M, CONFORME DETALHE PADRÃO ESCOLAR 4/98 VERSÃO 2005</t>
  </si>
  <si>
    <t>JANELA PERFIL CANTONEIRA BASCULANTE 1,20 X 0,60 M, CONFORME DETALHE PADRÃO ESCOLAR 4/98 VERSÃO 2005</t>
  </si>
  <si>
    <t>JB1 - (340 X 40 CM) BASCULANTE DE FERRO ASSENTADA COM PARAFUSOS E BUCHA, CONFORME DETALHE E ESPECIFICAÇÕES</t>
  </si>
  <si>
    <t>JB1 - (345 X 40 CM) BASCULANTE DE FERRO ASSENTADA COM PARAFUSOS E BUCHA, CONFORME DETALHE E ESPECIFICAÇÕES</t>
  </si>
  <si>
    <t>JB2 - (340 X 60 CM) BASCULANTE DE FERRO ASSENTADA COM PARAFUSOS E BUCHA,CONFORME DETALHE E ESPECIFICAÇÕES</t>
  </si>
  <si>
    <t>JB2 - (345 X 60 CM) BASCULANTE DE FERRO ASSENTADA COM PARAFUSOS E BUCHA,CONFORME DETALHE E ESPECIFICAÇÕES</t>
  </si>
  <si>
    <t>JB3 - (340 X 80 CM) BASCULANTE DE FERRO ASSENTADA COM PARAFUSOS E BUCHA,CONFORME DETALHE E ESPECIFICAÇÕES</t>
  </si>
  <si>
    <t>JB3 - (345 X 80 CM) BASCULANTE DE FERRO ASSENTADA COM PARAFUSOS E BUCHA,CONFORME DETALHE E ESPECIFICAÇÕES</t>
  </si>
  <si>
    <t>JB4 - (165 X 80 CM) BASCULANTE DE FERRO ASSENTADA COM PARAFUSOS E BUCHA,CONFORME DETALHE E ESPECIFICAÇÕES</t>
  </si>
  <si>
    <t>JB5 - (172,5 X 40 CM) BASCULANTE DE FERRO ASSENTADA COM PARAFUSOS E BUCHA,CONFORME DETALHE E ESPECIFICAÇÕES</t>
  </si>
  <si>
    <t>JB5 - (195 X 40 CM) BASCULANTE DE FERRO ASSENTADA COM PARAFUSOS E BUCHA,CONFORME DETALHE E ESPECIFICAÇÕES</t>
  </si>
  <si>
    <t>JB6 - (210 X 40 CM) BASCULANTE DE FERRO ASSENTADA COM PARAFUSOS E BUCHA,CONFORME DETALHE E ESPECIFICAÇÕES</t>
  </si>
  <si>
    <t>JB6 - (82,25 X 40 CM) BASCULANTE DE FERRO ASSENTADA COM PARAFUSOS E BUCHA,CONFORME DETALHE E ESPECIFICAÇÕES</t>
  </si>
  <si>
    <t>JB7 - (162,5 X 40 CM) BASCULANTE DE FERRO ASSENTADA COM PARAFUSOS E BUCHA,CONFORME DETALHE E ESPECIFICAÇÕES</t>
  </si>
  <si>
    <t>JB7 - (165 X 40 CM) BASCULANTE DE FERRO ASSENTADA COM PARAFUSOS E BUCHA,CONFORME DETALHE E ESPECIFICAÇÕES</t>
  </si>
  <si>
    <t>JB8 - (130 X 40 CM) BASCULANTE DE FERRO ASSENTADA COM PARAFUSOS E BUCHA,CONFORME DETALHE E ESPECIFICAÇÕES</t>
  </si>
  <si>
    <t>JB8 - (135 X 40 CM) BASCULANTE DE FERRO ASSENTADA COM PARAFUSOS E BUCHA,CONFORME DETALHE E ESPECIFICAÇÕES</t>
  </si>
  <si>
    <t>JC1 - (340 x 145 CM) BASCULANTE DE FERRO ASSENTADA COM PARAFUSOS E BUCHA, CONFORME DETALHE E ESPECIFICAÇÕES</t>
  </si>
  <si>
    <t>JC1 - (345 x 145 CM) BASCULANTE DE FERRO ASSENTADA COM PARAFUSOS E BUCHA, CONFORME DETALHE E ESPECIFICAÇÕES</t>
  </si>
  <si>
    <t>JC2 - (340 X 165 CM) BASCULANTE DE FERRO ASSENTADA COM PARAFUSOS E BUCHA,CONFORME DETALHE E ESPECIFICAÇÕES</t>
  </si>
  <si>
    <t>JC2 - (345 X 165 CM) BASCULANTE DE FERRO ASSENTADA COM PARAFUSOS E BUCHA,CONFORME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</si>
  <si>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</si>
  <si>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</si>
  <si>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</si>
  <si>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</si>
  <si>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PG - (70 X 70 CM) PORTA COMPLETA, ESTRUTURA EM CHAPA, ASSENTADA , CONFORME DETALHES E ESPECIFICAÇÕES</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</si>
  <si>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</si>
  <si>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</si>
  <si>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</si>
  <si>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</si>
  <si>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</si>
  <si>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</si>
  <si>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</si>
  <si>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</si>
  <si>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</si>
  <si>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</si>
  <si>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</si>
  <si>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</si>
  <si>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</si>
  <si>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</si>
  <si>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</si>
  <si>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</si>
  <si>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PORTA METÁLICA 70 X 210 CM , INCLUINDO FECHADURA TIPO EXTERNA E FERRAGENS, CONFORME DETALHE PADRÃO ESCOLAR 4/98 VERSÃO 2005</t>
  </si>
  <si>
    <t>PORTA METÁLICA 80 X 210 CM , INCLUINDO FECHADURA TIPO EXTERNA E FERRAGENS, CONFORME DETALHE PADRÃO ESCOLAR 4/98 VERSÃO 2005</t>
  </si>
  <si>
    <t>PORTA 1,00 X 2,10 CM, CONFORME DETALHE DE PROJETO</t>
  </si>
  <si>
    <t>PV - (165 x 90 CM) PORTA COMPLETA, 2 FOLHAS, ESTRUTURA EM CHAPA, MARCO EM CHAPA DOBRADA, ASSENTADA , CONFORME DETALHES E ESPECIFICAÇÕES</t>
  </si>
  <si>
    <t>P8 (83 cm x 60 cm) PORTINHOLA EM COMPENSADO PINTADO COM TRINCO, CONFORME DETALHE 33-D AGOSTO 2001 PROJETO PADRÃO DER-MG</t>
  </si>
  <si>
    <t>ELEMENTO PRÉ-MOLDADO</t>
  </si>
  <si>
    <t>ARMÁRIO PARA VASSOURAS - D.M.L.</t>
  </si>
  <si>
    <t>BLOCO ARMADO EM CONCRETO 20 MPa, INCLUSIVE LASTRO 5 CM EM CONCRETO MAGRO 9 MPa, FÔRMAS LATERAIS E DESFORMA</t>
  </si>
  <si>
    <t>CINTA ARMADA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</si>
  <si>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</si>
  <si>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</si>
  <si>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</si>
  <si>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ESCADA SOBRE O SOLO DEGRAUS APROXIMADAMENTE 50 X 16,5 CM</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</si>
  <si>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</si>
  <si>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</si>
  <si>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</si>
  <si>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</si>
  <si>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</si>
  <si>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</si>
  <si>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</si>
  <si>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TF- (350 X 72 CM) TELA FIXA SOLDADA ENTRE PILARETES METÁLICOS DE SUSTENTAÇÃO DAS TERÇAS EM PERFIL CANTONEIRA E TELA CORRUGADA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</si>
  <si>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</si>
  <si>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</si>
  <si>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</si>
  <si>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</si>
  <si>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</si>
  <si>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POÇO ABSORVENTE DE D = 150 CM x 3 M, REVESTIDO EM ALVENARIA DE TIJOLO REQUEIMADO, FUNDO DE AREIA E BRITA E TAMPA EM LAJE ESP. = 8 CM, INCLUSIVE BOTA FORA DE MATERIAL ESCAVADO</t>
  </si>
  <si>
    <t>LAVATÓRIO E BANCADA</t>
  </si>
  <si>
    <t>BANCADA DE LABORATÓRIO COMPLETA, INCLUSIVE ARMÁRIO EM COMPENSADO 20 MM, COM PORTA REVESTIDA EM LAMINADO MELAMÍNICO BRANCO NAS DUAS FACES, H = 75 CM, PRATELEIRA REVESTIDA, BANCADA L = 60 CM E RODABANCADA DE GRANITO CINZA ANDORINHA,</t>
  </si>
  <si>
    <t>BEBEDOURO</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</si>
  <si>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</si>
  <si>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</si>
  <si>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AC-ARMÁRIO (71 x 52 x 350 cm) EM MADEIRA MACIÇA, COM PORTAS E PUXADORES, SOB BANCADA DO LABORATORIO COM PRATELEIRA, REVESTIDO EM LAMINADO MELAMÍNICO</t>
  </si>
  <si>
    <t>ARQUIBANCADA PADRÃO DE CONCRETO SEM SOLO, METRO DE CADA DEGRAU DE 90 X 40 CM, DESEMPENADO A FRESCO E DEGRAUS INTERMEDIÁRIO DE 10 EM 10 M (PARA MEDIÇÕES: MULTIPLICAR A EXTENSÃO PELO NÚMERO DE DEGRAUS) - (PADRÃO SEE)</t>
  </si>
  <si>
    <t>A1- ARMÁRIO COM PORTAS DE MADEIRA SOB BANCA, UM MÓDULO DE 80 X 110 CM, PRATELEIRA E MESA DE ARDOSIA POLIDA, E = 3 CM</t>
  </si>
  <si>
    <t>ESCANINHO</t>
  </si>
  <si>
    <t>MANTA DE BORRACHA DE 5 MM NATURAL/COMUM PARA BANCADA</t>
  </si>
  <si>
    <t>QUADRO ESCOLAR</t>
  </si>
  <si>
    <t>QUADRO DE AVISO COMPLETO, COM PORTA DE ACRÍLICO 50 X 80 X 8 CM</t>
  </si>
  <si>
    <t>QUADRO DE AVISO COMPLETO, COM PORTA DE VIDRO 50 X 80 X 8 CM</t>
  </si>
  <si>
    <t>QUADRO DE AVISOS 80 X 40 CM, COMPLETO, COLOCADO</t>
  </si>
  <si>
    <t>QUADRO DE CHAVE DE MADEIRA 70 GANCHOS - PORTA COM ACRÍLICO, 40 X 60 CM</t>
  </si>
  <si>
    <t>QUADRO DE CHAVE DE MADEIRA 70 GANCHOS - PORTA COM VIDRO, 40 X 60 CM</t>
  </si>
  <si>
    <t>QUADRO DE CHAVES 50 X 46 CM</t>
  </si>
  <si>
    <t>QUADRO METÁLICO 2,00 X 0,60 M EM TELA METÁLICA 1", FIO # 10</t>
  </si>
  <si>
    <t>QUADRO PARA GIZ DE LAMINADO MELAMÍNICO COLOCADO 308 X 125 CM COM PORTA GIZ E MOLDURA, COM DOIS QUADROS PARA CARTAZES DE 127 X 125 CM</t>
  </si>
  <si>
    <t>QUADRO PARA GIZ E CARTAZES - MOLDURA EM ALUMÍNIO</t>
  </si>
  <si>
    <t>QUADRO PARA GIZ E CARTAZES, 310 X 131 CM - MOLDURA EM MADEIRA</t>
  </si>
  <si>
    <t>QUADRO PARA GIZ E CARTAZES, 557 X 126 CM - MOLDURA EM MADEIRA</t>
  </si>
  <si>
    <t>QUADRO PARA PINCEL ATÔMICO, EM CHAPA RESINADA (310 x 131 cm), COMPLETO</t>
  </si>
  <si>
    <t>RÉGUA E BARRAMENTO DE MADEIRA</t>
  </si>
  <si>
    <t>BARRAMENTO DE MADEIRA IPÊ PARA SALA DE AULA, L = 7 CM</t>
  </si>
  <si>
    <t>RÉGUA PARA PROTEÇÃO DE PAREDE, LARGURA 10CM, EM MADEIRA, COM ACABAMENTO EM CANTO BOLEADO, EXCLUSIVE APLICAÇÃO DE VERNIZ, INCLUSIVE ACESSÓRIOS PARA FIXAÇÃO</t>
  </si>
  <si>
    <t>PROJETO PADRÃO PENITENCIÁRIA</t>
  </si>
  <si>
    <t>ALAMBRADO PARA PENITENCIÁRIAS, COM TELA DE ARAME GALVANIZADO FIO 10 # 2" FIXADA EM QUADROS DE TUBOS AÇO GALVANIZADO D = 3", COM ESTICADOR D = 2", H = 4,0 M, CONFORME DETALHE 24 SEDS (INCLUSIVE FUNDAÇÃO) - PADRÃO PENITENCIÁRIA</t>
  </si>
  <si>
    <t>MURO DE SEGURANÇA EM BLOCO DE CONCRETO REVESTIDO E PINTADO COM TINTA ACRÍLICA E = 20 CM, H = 5,15 M, EXCLUSIVE FUNDAÇÃO (ESTACA E BLOCOS) - DET SEDS 23</t>
  </si>
  <si>
    <t>ANTEPARO METÁLICO PARA SETEIRAS DAS ALAS H = 50 CM - PADRÃO SEDS</t>
  </si>
  <si>
    <t>ESQUADRIA METÁLICA PARA PASSA DOCUMENTOS - PADRÃO SEDS</t>
  </si>
  <si>
    <t>GRADE FIXA E PORTA DE ABRIR COM GRADE E CHAPA E TRANCA DE SEGURANÇA</t>
  </si>
  <si>
    <t>JANELA BASCULANTE (JF), CONFORME CADERNO DE PROJETO PADRÃO PENITENCIÁRIA-MG (DETALHE EQ14), INCLUSIVE FORNECIMENTO E INSTALAÇÃO, VIDRO ESP. 3MM E PINTURA ESMALTE SINTÉTICO, DUAS (2) DEMÃOS COM UMA (1) DEMÃO DE FUNDO ANTICORROSIVO</t>
  </si>
  <si>
    <t>JANELA DE CORRER COM VIDRO LISO, CONFORME CADERNO DE PROJETO PADRÃO PENITENCIÁRIA-MG (DETALHE EQ15), INCLUSIVE FORNECIMENTO, INSTALAÇÃO E PINTURA ESMALTE SINTÉTICO, DUAS (2) DEMÃOS COM UMA (1) DEMÃO DE FUNDO ANTICORROSIVO</t>
  </si>
  <si>
    <t>JANELA DE CORRER VENEZIANA (JV), CONFORME CADERNO DE PROJETO PADRÃO PENITENCIÁRIA-MG (DETALHE EQ16), INCLUSIVE FORNECIMENTO, INSTALAÇÃO E PINTURA ESMALTE SINTÉTICO, DUAS (2) DEMÃOS COM UMA (1) DEMÃO DE FUNDO ANTICORROSIVO</t>
  </si>
  <si>
    <t>JANELA DE GRADE DE CELA EXTERNA (JG), CONFORME CADERNO DE PROJETO PADRÃO PENITENCIÁRIA-MG (DETALHE EQ12B), INCLUSIVE FORNECIMENTO, INSTALAÇÃO E PINTURA ESMALTE SINTÉTICO, DUAS (2) DEMÃOS COM UMA (1) DEMÃO DE FUNDO ANTICORROSIVO</t>
  </si>
  <si>
    <t>JANELA DE GRADE DE CELA (JG1), CONFORME CADERNO DE PROJETO PADRÃO PENITENCIÁRIA-MG (DETALHE EQ12/EQ12A), INCLUSIVE FORNECIMENTO, INSTALAÇÃO E PINTURA ESMALTE SINTÉTICO, DUAS (2) DEMÃOS COM UMA (1) DEMÃO DE FUNDO ANTICORROSIVO</t>
  </si>
  <si>
    <t>JANELA DE GRADE E TELA (JGT), MEDIDAS (150X130)CM, CONFORME CADERNO DE PROJETO PADRÃO PENITENCIÁRIA-MG (DETALHE EQ13), INCLUSIVE FORNECIMENTO, INSTALAÇÃO E PINTURA ESMALTE SINTÉTICO, DUAS (2) DEMÃOS COM UMA (1) DEMÃO DE FUNDO ANTICORROSIVO</t>
  </si>
  <si>
    <t>JANELA DE GRADE E TELA, MEDIDAS (24X95)CM, CONFORME CADERNO DE PROJETO PADRÃO PENITENCIÁRIA-MG (DETALHE EQ17C), INCLUSIVE FORNECIMENTO, INSTALAÇÃO E PINTURA ESMALTE SINTÉTICO, DUAS (2) DEMÃOS COM UMA (1) DEMÃO DE FUNDO ANTICORROSIVO</t>
  </si>
  <si>
    <t>JANELA DE GRADE EXTERNA (JG), CONFORME CADERNO DE PROJETO PADRÃO PENITENCIÁRIA-MG (DETALHE EQ12B), INCLUSIVE FORNECIMENTO, INSTALAÇÃO E PINTURA ESMALTE SINTÉTICO, DUAS (2) DEMÃOS COM UMA (1) DEMÃO DE FUNDO ANTICORROSIVO</t>
  </si>
  <si>
    <t>JANELA DE GRADE (JG), CONFORME CADERNO DE PROJETO PADRÃO PENITENCIÁRIA-MG (DETALHE EQ12/EQ12A), INCLUSIVE FORNECIMENTO, INSTALAÇÃO E PINTURA ESMALTE SINTÉTICO, DUAS (2) DEMÃOS COM UMA (1) DEMÃO DE FUNDO ANTICORROSIVO</t>
  </si>
  <si>
    <t>JANELA DE TELA MOSQUITEIRO (JTM), ALTURA DE 90CM, CONFORME CADERNO DE PROJETO PADRÃO PENITENCIÁRIA-MG (DETALHE EQ25), INCLUSIVE FORNECIMENTO, EXCLUSIVE PINTURA</t>
  </si>
  <si>
    <t>JANELA VENEZIANA FIXA (JV), CONFORME CADERNO DE PROJETO PADRÃO PENITENCIÁRIA-MG (DETALHE EQ18), INCLUSIVE FORNECIMENTO, INSTALAÇÃO E PINTURA ESMALTE SINTÉTICO, DUAS (2) DEMÃOS COM UMA (1) DEMÃO DE FUNDO ANTICORROSIVO</t>
  </si>
  <si>
    <t>JANELA VENEZIANA FIXA (JV), MEDIDAS (22X120)CM, CONFORME CADERNO DE PROJETO PADRÃO PENITENCIÁRIA-MG (DETALHE EQ17D), INCLUSIVE FORNECIMENTO, INSTALAÇÃO E PINTURA ESMALTE SINTÉTICO, DUAS (2) DEMÃOS COM UMA (1) DEMÃO DE FUNDO ANTICORROSIVO</t>
  </si>
  <si>
    <t>JANELA VENEZIANA (JV2), MEDIDAS (120X60)CM, CONFORME CADERNO DE PROJETO PADRÃO PENITENCIÁRIA-MG (DETALHE EQ18A), INCLUSIVE FORNECIMENTO, INSTALAÇÃO E PINTURA ESMALTE SINTÉTICO, DUAS (2) DEMÃOS COM UMA (1) DEMÃO DE FUNDO ANTICORROSIVO</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</si>
  <si>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</si>
  <si>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</si>
  <si>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PORTA DE ABRIR EM BARRAS TRANSVERSAIS DE FERRO CHATO SAE 1045 2" x 5/16" REVESTIDA EM CHAPA 14 SAE 1020 - PADRÃO SEDS</t>
  </si>
  <si>
    <t>PORTA DE ABRIR EM FERRO E TELA FIO 6 - PADRÃO SEDS</t>
  </si>
  <si>
    <t>PORTA DE ABRIR EM GRADE E TELA - PADRÃO SEDS</t>
  </si>
  <si>
    <t>PORTA DE ABRIR, 01 FOLHA, EM CHAPA 14 SAE 1020 - PADRÃO SEDS</t>
  </si>
  <si>
    <t>PORTA DE ABRIR, 02 FOLHAS, EM CHAPA 14 SAE 1020 - PADRÃO SEDS</t>
  </si>
  <si>
    <t>PORTA DE CELA (PG1), MEDIDAS (60X210)CM, CONFORME CADERNO DE PROJETO PADRÃO PENITENCIÁRIA-MG (DETALHE EQ5A), INCLUSIVE FORNECIMENTO, INSTALAÇÃO, FERRAGENS, MARCO E PINTURA ESMALTE SINTÉTICO, DUAS (2) DEMÃOS COM UMA (1) DEMÃO DE FUNDO ANTICORROSIVO</t>
  </si>
  <si>
    <t>PORTA DE CELA (PG1), MEDIDAS (70X210)CM, CONFORME CADERNO DE PROJETO PADRÃO PENITENCIÁRIA-MG (DETALHE EQ5A), INCLUSIVE FORNECIMENTO, INSTALAÇÃO, FERRAGENS, MARCO E PINTURA ESMALTE SINTÉTICO, DUAS (2) DEMÃOS COM UMA (1) DEMÃO DE FUNDO ANTICORROSIVO</t>
  </si>
  <si>
    <t>PORTA DE CELA (PG1), MEDIDAS (80X210)CM, CONFORME CADERNO DE PROJETO PADRÃO PENITENCIÁRIA-MG (DETALHE EQ5A), INCLUSIVE FORNECIMENTO, INSTALAÇÃO, FERRAGENS, MARCO E PINTURA ESMALTE SINTÉTICO, DUAS (2) DEMÃOS COM UMA (1) DEMÃO DE FUNDO ANTICORROSIVO</t>
  </si>
  <si>
    <t>PORTA DE GRADE (PG), CONFORME CADERNO DE PROJETO PADRÃO PENITENCIÁRIA-MG (DETALHE EQ6), INCLUSIVE FORNECIMENTO, INSTALAÇÃO, FERRAGENS E PINTURA ESMALTE SINTÉTICO, DUAS (2) DEMÃOS COM UMA (1) DEMÃO DE FUNDO ANTICORROSIVO</t>
  </si>
  <si>
    <t>PORTA DE GRADE (PG), MEDIDAS (80X210)CM, CONFORME CADERNO DE PROJETO PADRÃO PENITENCIÁRIA-MG (DETALHE EQ6A), INCLUSIVE FORNECIMENTO, INSTALAÇÃO, FERRAGENS, MARCO E PINTURA ESMALTE SINTÉTICO, DUAS (2) DEMÃOS COM UMA (1) DEMÃO DE FUNDO ANTICORROSIVO</t>
  </si>
  <si>
    <t>PORTA EM TELA ONDULADA ARTÍSTICA MALHA 30 X 30 CM, FIO 10 - PADRÃO SEDS</t>
  </si>
  <si>
    <t>PORTÃO DE GRADE E TELA (PGT), DIMENSÃO (80X210)CM, CONFORME CADERNO DE PROJETO PADRÃO PENITENCIÁRIA-MG (DETALHE EQ6B), INCLUSIVE FORNECIMENTO, INSTALAÇÃO, FERRAGENS E PINTURA ESMALTE SINTÉTICO, DUAS (2) DEMÃOS COM UMA (1) DEMÃO DE FUNDO ANTICORROSIVO</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</si>
  <si>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</si>
  <si>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PROTEÇÃO PARA VÁLVULA DESCARGA, DIMENSÃO (12X12)CM, CONFORME CADERNO DE PROJETO PADRÃO PENITENCIÁRIA-MG (DETALHE D41), INCLUSIVE CHUMBADORES, FIXAÇÃO  E PINTURA ESMALTE SINTÉTICO EM SUPERFÍCIES GALVANIZADAS, DUAS (2) DEMÃOS COM UMA (1) DEMÃO DE FUNDO ANTICORROSIVO</t>
  </si>
  <si>
    <t>SETEIRA DE GRADE COM TELA (ST), ALTURA DE 12CM, CONFORME CADERNO DE PROJETO PADRÃO PENITENCIÁRIA-MG (DETALHE EQ17A), INCLUSIVE FORNECIMENTO, INSTALAÇÃO E PINTURA ESMALTE SINTÉTICO, DUAS (2) DEMÃOS COM UMA (1) DEMÃO DE FUNDO ANTICORROSIVO</t>
  </si>
  <si>
    <t>SETEIRA DE GRADE (S), ALTURA DE 12CM, CONFORME CADERNO DE PROJETO PADRÃO PENITENCIÁRIA-MG (DETALHE EQ17), INCLUSIVE FORNECIMENTO, INSTALAÇÃO E PINTURA ESMALTE SINTÉTICO, DUAS (2) DEMÃOS COM UMA (1) DEMÃO DE FUNDO ANTICORROSIVO</t>
  </si>
  <si>
    <t>SETEIRA DE GRADE TIPO S, COMPRIMENTO DE 115CM, CONFORME CADERNO DE PROJETO PADRÃO PENITENCIÁRIA-MG (DETALHE EQ17B), INCLUSIVE FORNECIMENTO, INSTALAÇÃO E PINTURA ESMALTE SINTÉTICO, DUAS (2) DEMÃOS COM UMA (1) DEMÃO DE FUNDO ANTICORROSIVO</t>
  </si>
  <si>
    <t>TRAVA DE SEGURANÇA, INSTALADA EM ALVENARIA, CONFORME CADERNO DE PROJETO PADRÃO PENITENCIÁRIA-MG (DETALHE E5), INCLUSIVE INSTALAÇÃO E PINTURA ESMALTE SINTÉTICO EM SUPERFÍCIES GALVANIZADAS, DUAS (2) DEMÃOS COM UMA (1) DEMÃO DE FUNDO ANTICORROSIVO</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</si>
  <si>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</si>
  <si>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</si>
  <si>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BELICHE EM CONCRETO APOIADA EM ALVENARIA (ALOJAMENTO) PARA 2 PESSOAS COM UMA ESCADA E VIGAS DE BORDA, CONFORME CADERNO DE PROJETO PADRÃO PENITENCIÁRIA-MG (DETALHE D5A), INCLUSIVE FORNECIMENTO E INSTALAÇÃO</t>
  </si>
  <si>
    <t>BELICHE EM CONCRETO APOIADA EM ALVENARIA (ALOJAMENTO) PARA 4 PESSOAS COM DUAS ESCADAS LATERAIS E VIGA DE BORDA, CONFORME CADERNO DE PROJETO PADRÃO PENITENCIÁRIA-MG (DETALHE D5), INCLUSIVE FORNECIMENTO E INSTALAÇÃO</t>
  </si>
  <si>
    <t>BELICHE EM CONCRETO APOIADA EM ALVENARIA (ALOJAMENTO) PARA 4 PESSOAS COM UMA ESCADA CENTRAL E VIGA DE BORDA, CONFORME CADERNO DE PROJETO PADRÃO PENITENCIÁRIA-MG (DETALHE D5C), INCLUSIVE FORNECIMENTO E INSTALAÇÃO</t>
  </si>
  <si>
    <t>BELICHE EM CONCRETO APOIADA EM ALVENARIA (ALOJAMENTO) PARA 4 PESSOAS COM UMA ESCADA CENTRAL SEM VIGA DE BORDA, CONFORME CADERNO DE PROJETO PADRÃO PENITENCIÁRIA-MG (DETALHE D5B), INCLUSIVE FORNECIMENTO E INSTALAÇÃO</t>
  </si>
  <si>
    <t>CAMA EM CONCRETO APOIADA EM ALVENARIA (ALOJAMENTO CIA/CEIP) PARA 1 PESSOA, CONFORME CADERNO DE PROJETO PADRÃO PENITENCIÁRIA-MG (DETALHE D5G), INCLUSIVE FORNECIMENTO E INSTALAÇÃO</t>
  </si>
  <si>
    <t>CAMA EM CONCRETO APOIADA EM ALVENARIA (ALOJAMENTO CSE) PARA 1 PESSOA, CONFORME CADERNO DE PROJETO PADRÃO PENITENCIÁRIA-MG (DETALHE D5E/D5F), INCLUSIVE FORNECIMENTO E INSTALAÇÃO</t>
  </si>
  <si>
    <t>ESCADA PARA BELICHE OU TRELICHE CONFORME CADERNO DE PROJETO PADRÃO PENITENCIÁRIA-MG, INCLUSIVE FORNECIMENTO E INSTALAÇÃO</t>
  </si>
  <si>
    <t>MESA DE CABECEIRA, CONFORME CADERNO DE PROJETO PADRÃO PENITENCIÁRIA-MG (DETALHE D6), INCLUSIVE FORNECIMENTO E INSTALAÇÃO</t>
  </si>
  <si>
    <t>MESA DE CABECEIRA, CONFORME CADERNO DE PROJETO PADRÃO PENITENCIÁRIA-MG (DETALHE D6A), INCLUSIVE FORNECIMENTO E INSTALAÇÃO</t>
  </si>
  <si>
    <t>MESA DE CABECEIRA, CONFORME CADERNO DE PROJETO PADRÃO PENITENCIÁRIA-MG (DETALHE D6B), INCLUSIVE FORNECIMENTO E INSTALAÇÃO</t>
  </si>
  <si>
    <t>PRATELEIRA DE CONCRETO, ACABAMENTO NATADO VERDE L = 40 CM - PADRÃO SEDS</t>
  </si>
  <si>
    <t>PRATELEIRA DE CONCRETO COM DRAMIX, L = 40 CM COM APOIO EM METALON</t>
  </si>
  <si>
    <t>TRELICHE EM CONCRETO APOIADA EM ALVENARIA (ALOJAMENTO) PARA 6 PESSOAS COM DUAS ESCADAS LATERAIS SEM VIGA DE BORDA, CONFORME CADERNO DE PROJETO PADRÃO PENITENCIÁRIA-MG (DETALHE D5D), INCLUSIVE FORNECIMENTO E INSTALAÇÃO</t>
  </si>
  <si>
    <t>MARCO DE CONCRETO ARMADO JUNTO ÀS PORTAS DE CELA E/OU ALOJAMENTO - INCLUSO FÔRMA, DESFORMA, AÇO E CONCRETO FCK = 20 MPA</t>
  </si>
  <si>
    <t>BANCADA COM TANQUE EM CONCRETO 140 X 55 CM, (D12), EXCETO ALVENARIA, BARRADO EM AZULEJO E PINTURA - PADRÃO SEDS</t>
  </si>
  <si>
    <t>LAVATÓRIO DE ALVENARIA E CONCRETO 60 X 40 CM (D1) - PADRÃO SEDS</t>
  </si>
  <si>
    <t>LOUÇA SANITÁRIA</t>
  </si>
  <si>
    <t>BACIA SANITÁRIA ENVELOPADO (VASO) DE LOUÇA CONVENCIONAL, COR BRANCA, INCLUSIVE ACESSÓRIOS DE FIXAÇÃO/VEDAÇÃO, TUBO DE LIGAÇÃO DE LATÃO COM CANOPLA, FORNECIMENTO E INSTALAÇÃO, EXCLUSIVE VÁLVULA DE DESCARGA - D2/SITUAÇÃO 01 - PADRÃO SEDS</t>
  </si>
  <si>
    <t>GRELHA EM AÇO INOX L = 20 CM - PADRÃO SEDS</t>
  </si>
  <si>
    <t>ALVENARIAS DEFESA SOCIAL</t>
  </si>
  <si>
    <t>ALVENARIA DE BLOCO DE CONCRETO CHEIO COM ARMAÇÃO, EM CONCRETO COM FCK 15MPA , ESP. 14CM, PARA REVESTIMENTO, INCLUSIVE ARGAMASSA PARA ASSENTAMENTO (DETALHE D - CADERNO SEDS)</t>
  </si>
  <si>
    <t>ALVENARIA DE BLOCO DE CONCRETO CHEIO COM ARMAÇÃO, EM CONCRETO COM FCK 15MPA , ESP. 19CM, PARA REVESTIMENTO, INCLUSIVE ARGAMASSA PARA ASSENTAMENTO (DETALHE D - CADERNO SEDS)</t>
  </si>
  <si>
    <t>ALVENARIA DE BLOCO DE CONCRETO CHEIO COM ARMAÇÃO, EM CONCRETO COM FCK 15MPA , ESP. 9CM, PARA REVESTIMENTO, INCLUSIVE ARGAMASSA PARA ASSENTAMENTO (DETALHE D - CADERNO SEDS)</t>
  </si>
  <si>
    <t>ALVENARIA DE BLOCO DE CONCRETO CHEIO SEM ARMAÇÃO, EM CONCRETO COM FCK DE 20MPA , ESP. 14CM, PARA REVESTIMENTO, INCLUSIVE ARGAMASSA PARA ASSENTAMENTO (DETALHE D - CADERNO SEDS)</t>
  </si>
  <si>
    <t>ALVENARIA DE BLOCO DE CONCRETO CHEIO SEM ARMAÇÃO, EM CONCRETO COM FCK DE 20MPA , ESP. 19CM, PARA REVESTIMENTO, INCLUSIVE ARGAMASSA PARA ASSENTAMENTO (DETALHE D - CADERNO SEDS)</t>
  </si>
  <si>
    <t>ALVENARIA DE BLOCO DE CONCRETO CHEIO SEM ARMAÇÃO, EM CONCRETO COM FCK DE 20MPA , ESP. 9CM, PARA REVESTIMENTO, INCLUSIVE ARGAMASSA PARA ASSENTAMENTO (DETALHE D - CADERNO SEDS)</t>
  </si>
  <si>
    <t>ALVENARIA DE BLOCO DE CONCRETO CHEIO SEM ARMAÇÃO, EM CONCRETO COM FCK 15MPA , ESP. 14CM, PARA REVESTIMENTO, INCLUSIVE ARGAMASSA PARA ASSENTAMENTO (DETALHE D - CADERNO SEDS)</t>
  </si>
  <si>
    <t>ALVENARIA DE BLOCO DE CONCRETO CHEIO SEM ARMAÇÃO, EM CONCRETO COM FCK 15MPA , ESP. 19CM, PARA REVESTIMENTO, INCLUSIVE ARGAMASSA PARA ASSENTAMENTO (DETALHE D - CADERNO SEDS)</t>
  </si>
  <si>
    <t>ALVENARIA DE BLOCO DE CONCRETO CHEIO SEM ARMAÇÃO, EM CONCRETO COM FCK 15MPA , ESP. 9CM, PARA REVESTIMENTO, INCLUSIVE ARGAMASSA PARA ASSENTAMENTO (DETALHE D - CADERNO SEDS)</t>
  </si>
  <si>
    <t>307 - AUX-001  - COMPOSIÇÕES AUXILIARES</t>
  </si>
  <si>
    <t>APLICAÇÃO DE CONCRETO EM ESTRUTURA, INCLUSIVE ESPALHAMENTO, ADENSAMENTO E ACABAMENTO</t>
  </si>
  <si>
    <t>APLICAÇÃO DE CONCRETO EM FUNDAÇÃO OU LASTRO, INCLUSIVE ESPALHAMENTO, ADENSAMENTO E ACABAMENTO</t>
  </si>
  <si>
    <t>APLICAÇÃO DE PEDRA DE MÃO EM SAPATAS, ARRIMOS E TUBULÕES</t>
  </si>
  <si>
    <t>ARGAMASSA COM VERMICULITA, PREPARO MANUAL</t>
  </si>
  <si>
    <t>ARGAMASSA DE CAL HIDRATADA, TRAÇO 1:3 (CAL E AREIA), PREPARO MANUAL</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</si>
  <si>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</si>
  <si>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</si>
  <si>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</si>
  <si>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</si>
  <si>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</si>
  <si>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</si>
  <si>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</si>
  <si>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BANCADA EM CONCRETO L = 40 CM COM DRAMIX</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</si>
  <si>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</si>
  <si>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</si>
  <si>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</si>
  <si>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</si>
  <si>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</si>
  <si>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</si>
  <si>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</si>
  <si>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</si>
  <si>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</si>
  <si>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</si>
  <si>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</si>
  <si>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</si>
  <si>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MAGRO, TRAÇO 1:3:6, PREPARADO EM OBRA COM BETONEIRA, SEM FUNÇÃO ESTRUTURAL</t>
  </si>
  <si>
    <t>CONCRETO MAGRO, TRAÇO 1:4:8, PREPARADO EM OBRA COM BETONEIRA, SEM FUNÇÃO ESTRUTURAL</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</si>
  <si>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</si>
  <si>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</si>
  <si>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</si>
  <si>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</si>
  <si>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</si>
  <si>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</si>
  <si>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</si>
  <si>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</si>
  <si>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</si>
  <si>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</si>
  <si>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</si>
  <si>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</si>
  <si>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</si>
  <si>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</si>
  <si>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</si>
  <si>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</si>
  <si>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LAJE PRÉ-MOLDADA D = 8 CM, CONCRETO 1:2:4 COM ARMAÇÃO E FORMA RESINADA</t>
  </si>
  <si>
    <t>LAJE SOBRE O SOLO, D = 8 CM, CONCRETO 1:3:6, CIMENTO, AREIA E BRITA</t>
  </si>
  <si>
    <t>LANÇAMENTO DE CONCRETO EM ESTRUTURA, INCLUSIVE TRANSPORTE ATÉ O LOCAL DE APLICAÇÃO, EXCLUSIVE APLICAÇÃO</t>
  </si>
  <si>
    <t>LANÇAMENTO DE CONCRETO EM FUNDAÇÃO OU LASTRO, INCLUSIVE TRANSPORTE ATÉ O LOCAL DE APLICAÇÃO, EXCLUSIVE APLICAÇÃO</t>
  </si>
  <si>
    <t>LIXAMENTO DE SUPERFÍCIE DE CONCRETO manual para preparação e conservação</t>
  </si>
  <si>
    <t>PINGADEIRA COM DIMENSÃO (20X5)CM, MOLDADO "IN-LOCO", EM CONCRETO NÃO ESTRUTURAL, PREPARADO EM OBRA COM BETONEIRA, COM FCK 15MPA, INCLUSIVE LANÇAMENTO, ADENSAMENTO, ACABAMENTO E ARMAÇÃO</t>
  </si>
  <si>
    <t>PINTURA ESMALTE EM POSTES OU TUBULAÇÕES 2 DEMÃO</t>
  </si>
  <si>
    <t>PLACA DE CONCRETO ARMADO D = 5 CM, PRÉ MOLDADA</t>
  </si>
  <si>
    <t>PLACA DE CONCRETO ARMADO D = 8 CM, PRÉ MOLDADA</t>
  </si>
  <si>
    <t>TAMPA DE CONCRETO PARA CAIXA DE INSPEÇÃO EM ALVENARIA E = 8 CM</t>
  </si>
  <si>
    <t>TAMPA EM CONCRETO COM FCK 15MPA, MOLDADA IN LOCO, PARA CANALETA COM LARGURA 30CM, ESP. 8CM, INCLUSIVE ARMAÇÃO CA-50 DIÂMETRO (6,3MM)</t>
  </si>
  <si>
    <t>TRANSPORTE, LANÇAMENTO E ADENSAMENTO DE CONCRETO EM RADIER, PISO OU ELEMENTO PRÉ-MOLDADO, INCLUSIVE ACABAMENTO</t>
  </si>
  <si>
    <t>VIGA 0,10 A 0,20 M DE LARGURA, CONCRETO 1:2:4 COM ARMAÇÃO E FORMA RESINADA</t>
  </si>
  <si>
    <t>MÃO DE OBRA COM ENCARGOS COMPLEMENTARES</t>
  </si>
  <si>
    <t>OFICIAL E AJUDANTE</t>
  </si>
  <si>
    <t>AJUDANTE DE BOMBEIRO/ENCANADOR COM ENCARGOS COMPLEMENTARES</t>
  </si>
  <si>
    <t>AJUDANTE DE TELHADISTA COM ENCARGOS COMPLEMENTARES</t>
  </si>
  <si>
    <t>AJUDANTE IMPERMEABILIZADOR COM ENCARGOS COMPLEMENTARES</t>
  </si>
  <si>
    <t>APONTADOR OU APROPRIADOR DE MAO DE OBRA COM ENCARGOS COMPLEMENTARES</t>
  </si>
  <si>
    <t>AZULEJISTA COM ENCARGOS COMPLEMENTARES</t>
  </si>
  <si>
    <t>BOMBEIRO/ENCANADOR COM ENCARGOS COMPLEMENTARES</t>
  </si>
  <si>
    <t>CARPINTEIRO DE FORMA COM ENCARGOS COMPLEMENTARES</t>
  </si>
  <si>
    <t>ENGENHEIRO CIVIL DE OBRA JÚNIOR COM ENCARGOS COMPLEMENTARES</t>
  </si>
  <si>
    <t>ENGENHEIRO CIVIL DE OBRA SÊNIOR COM ENCARGOS COMPLEMENTARES</t>
  </si>
  <si>
    <t>ENGENHEIRO ELETRICISTA/MECÂNICO COM ENCARGOS COMPLEMENTARES</t>
  </si>
  <si>
    <t>ENGENHEIRO SANITARISTA COM ENCARGOS COMPLEMENTARES</t>
  </si>
  <si>
    <t>ESTUCADOR COM ENCARGOS COMPLEMENTARES</t>
  </si>
  <si>
    <t>GRANITEIRO/MARMORISTA COM ENCARGOS COMPLEMENTARES</t>
  </si>
  <si>
    <t>LADRILHISTA COM ENCARGOS COMPLEMENTARES</t>
  </si>
  <si>
    <t>MONTADOR COM ENCARGOS COMPLEMENTARES</t>
  </si>
  <si>
    <t>RASPADOR COM ENCARGOS COMPLEMENTARES</t>
  </si>
  <si>
    <t>REJUNTADOR COM ENCARGOS COMPLEMENTARES</t>
  </si>
  <si>
    <t>TAQUEIRO COM ENCARGOS COMPLEMENTARES</t>
  </si>
  <si>
    <t>TOPÓGRAFO COM ENCARGOS COMPLEMENTARES</t>
  </si>
  <si>
    <t>VIGIA NOTURNO COM ENCARGOS COMPLEMENTARES</t>
  </si>
  <si>
    <t>Terraplenagem</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</si>
  <si>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</si>
  <si>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</si>
  <si>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</si>
  <si>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</si>
  <si>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</si>
  <si>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</si>
  <si>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Compactação manual com soquete vibratório</t>
  </si>
  <si>
    <t>Construção de corpo de aterro com material de 3ª categoria oriundo de corte (Espalhamento e compactação)</t>
  </si>
  <si>
    <t xml:space="preserve">Corte de árvores com diâmetro superior a 0,15 m (Exclui carga e transporte para bota-fora) </t>
  </si>
  <si>
    <t xml:space="preserve">Desmatamento, destocamento, limpeza de área e estocagem do material de limpeza com árvores de diâmetro até 0,15 m (Exclui carga e transporte para bota-fora) </t>
  </si>
  <si>
    <t>Desmonte de matacões ou bloco de rocha por meio de explosivos</t>
  </si>
  <si>
    <t>Desmonte de material de 3ª categoria a frio com argamassa expansiva a céu aberto</t>
  </si>
  <si>
    <t>Desmonte de material de 3ª categoria para terraplenagem</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</si>
  <si>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</si>
  <si>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</si>
  <si>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</si>
  <si>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material de 1ª categoria - executado com escavadeira de 1,40 m3 e caminhão basculante de 12 m3 e com caminho de serviço em leito natural - DMT de      50 a    200 m</t>
  </si>
  <si>
    <t>Escavação, carga e transporte de material de 1ª categoria - executado com escavadeira de 1,40 m3 e caminhão basculante de 12 m3 e com caminho de serviço em leito natural - DMT de    200 a    400 m</t>
  </si>
  <si>
    <t>Escavação, carga e transporte de material de 1ª categoria - executado com escavadeira de 1,40 m3 e caminhão basculante de 12 m3 e com caminho de serviço em leito natural - DMT de    400 a    600 m</t>
  </si>
  <si>
    <t>Escavação, carga e transporte de material de 1ª categoria - executado com escavadeira de 1,40 m3 e caminhão basculante de 12 m3 e com caminho de serviço em leito natural - DMT de    600 a    800 m</t>
  </si>
  <si>
    <t>Escavação, carga e transporte de material de 1ª categoria - executado com escavadeira de 1,40 m3 e caminhão basculante de 12 m3 e com caminho de serviço em leito natural - DMT de    800 a 1.000 m</t>
  </si>
  <si>
    <t>Escavação, carga e transporte de material de 1ª categoria - executado com escavadeira de 1,40 m3 e caminhão basculante de 12 m3 e com caminho de serviço em leito natural - DMT de 1.000 a 1.200 m</t>
  </si>
  <si>
    <t>Escavação, carga e transporte de material de 1ª categoria - executado com escavadeira de 1,40 m3 e caminhão basculante de 12 m3 e com caminho de serviço em leito natural - DMT de 1.200 a 1.400 m</t>
  </si>
  <si>
    <t>Escavação, carga e transporte de material de 1ª categoria - executado com escavadeira de 1,40 m3 e caminhão basculante de 12 m3 e com caminho de serviço em leito natural - DMT de 1.400 a 1.600 m</t>
  </si>
  <si>
    <t>Escavação, carga e transporte de material de 1ª categoria - executado com escavadeira de 1,40 m3 e caminhão basculante de 12 m3 e com caminho de serviço em leito natural - DMT de 1.600 a 1.800 m</t>
  </si>
  <si>
    <t>Escavação, carga e transporte de material de 1ª categoria - executado com escavadeira de 1,40 m3 e caminhão basculante de 12 m3 e com caminho de serviço em leito natural - DMT de 1.800 a 2.000 m</t>
  </si>
  <si>
    <t>Escavação, carga e transporte de material de 1ª categoria - executado com escavadeira de 1,40 m3 e caminhão basculante de 12 m3 e com caminho de serviço em leito natural - DMT de 2.000 a 2.500 m</t>
  </si>
  <si>
    <t>Escavação, carga e transporte de material de 1ª categoria - executado com escavadeira de 1,40 m3 e caminhão basculante de 12 m3 e com caminho de serviço em leito natural - DMT de 2.500 a 3.000 m</t>
  </si>
  <si>
    <t>Escavação, carga e transporte de material de 1ª categoria - executado com escavadeira de 1,40 m3 e caminhão basculante de 12 m3 e com caminho de serviço em leito natural - DMT de 3.000 m</t>
  </si>
  <si>
    <t>Escavação, carga e transporte de material de 1ª categoria - executado com escavadeira de 1,40 m3 e caminhão basculante de 12 m3 e com caminho de serviço em revestimento primário - DMT de      50 a    200 m</t>
  </si>
  <si>
    <t>Escavação, carga e transporte de material de 1ª categoria - executado com escavadeira de 1,40 m3 e caminhão basculante de 12 m3 e com caminho de serviço em revestimento primário - DMT de    200 a    400 m</t>
  </si>
  <si>
    <t>Escavação, carga e transporte de material de 1ª categoria - executado com escavadeira de 1,40 m3 e caminhão basculante de 12 m3 e com caminho de serviço em revestimento primário - DMT de    400 a    600 m</t>
  </si>
  <si>
    <t>Escavação, carga e transporte de material de 1ª categoria - executado com escavadeira de 1,40 m3 e caminhão basculante de 12 m3 e com caminho de serviço em revestimento primário - DMT de    600 a    800 m</t>
  </si>
  <si>
    <t>Escavação, carga e transporte de material de 1ª categoria - executado com escavadeira de 1,40 m3 e caminhão basculante de 12 m3 e com caminho de serviço em revestimento primário - DMT de    800 a 1.000 m</t>
  </si>
  <si>
    <t>Escavação, carga e transporte de material de 1ª categoria - executado com escavadeira de 1,40 m3 e caminhão basculante de 12 m3 e com caminho de serviço em revestimento primário - DMT de 1.000 a 1.200 m</t>
  </si>
  <si>
    <t>Escavação, carga e transporte de material de 1ª categoria - executado com escavadeira de 1,40 m3 e caminhão basculante de 12 m3 e com caminho de serviço em revestimento primário - DMT de 1.200 a 1.400 m</t>
  </si>
  <si>
    <t>Escavação, carga e transporte de material de 1ª categoria - executado com escavadeira de 1,40 m3 e caminhão basculante de 12 m3 e com caminho de serviço em revestimento primário - DMT de 1.400 a 1.600 m</t>
  </si>
  <si>
    <t>Escavação, carga e transporte de material de 1ª categoria - executado com escavadeira de 1,40 m3 e caminhão basculante de 12 m3 e com caminho de serviço em revestimento primário - DMT de 1.600 a 1.800 m</t>
  </si>
  <si>
    <t>Escavação, carga e transporte de material de 1ª categoria - executado com escavadeira de 1,40 m3 e caminhão basculante de 12 m3 e com caminho de serviço em revestimento primário - DMT de 1.800 a 2.000 m</t>
  </si>
  <si>
    <t>Escavação, carga e transporte de material de 1ª categoria - executado com escavadeira de 1,40 m3 e caminhão basculante de 12 m3 e com caminho de serviço em revestimento primário - DMT de 2.000 a 2.500 m</t>
  </si>
  <si>
    <t>Escavação, carga e transporte de material de 1ª categoria - executado com escavadeira de 1,40 m3 e caminhão basculante de 12 m3 e com caminho de serviço em revestimento primário - DMT de 2.500 a 3.000 m</t>
  </si>
  <si>
    <t>Escavação, carga e transporte de material de 1ª categoria - executado com escavadeira de 1,40 m3 e caminhão basculante de 12 m3 e com caminho de serviço em revestimento primário - DMT de 3.000 m</t>
  </si>
  <si>
    <t>Escavação, carga e transporte de material de 1ª categoria - executado com escavadeira de 1,40 m3 e caminhão basculante de 12 m3 e com caminho de serviço pavimentado - DMT de      50 a    200 m</t>
  </si>
  <si>
    <t>Escavação, carga e transporte de material de 1ª categoria - executado com escavadeira de 1,40 m3 e caminhão basculante de 12 m3 e com caminho de serviço pavimentado - DMT de    200 a    400 m</t>
  </si>
  <si>
    <t>Escavação, carga e transporte de material de 1ª categoria - executado com escavadeira de 1,40 m3 e caminhão basculante de 12 m3 e com caminho de serviço pavimentado - DMT de    400 a    600 m</t>
  </si>
  <si>
    <t>Escavação, carga e transporte de material de 1ª categoria - executado com escavadeira de 1,40 m3 e caminhão basculante de 12 m3 e com caminho de serviço pavimentado - DMT de    600 a    800 m</t>
  </si>
  <si>
    <t>Escavação, carga e transporte de material de 1ª categoria - executado com escavadeira de 1,40 m3 e caminhão basculante de 12 m3 e com caminho de serviço pavimentado - DMT de    800 a 1.000 m</t>
  </si>
  <si>
    <t>Escavação, carga e transporte de material de 1ª categoria - executado com escavadeira de 1,40 m3 e caminhão basculante de 12 m3 e com caminho de serviço pavimentado - DMT de 1.000 a 1.200 m</t>
  </si>
  <si>
    <t>Escavação, carga e transporte de material de 1ª categoria - executado com escavadeira de 1,40 m3 e caminhão basculante de 12 m3 e com caminho de serviço pavimentado - DMT de 1.200 a 1.400 m</t>
  </si>
  <si>
    <t>Escavação, carga e transporte de material de 1ª categoria - executado com escavadeira de 1,40 m3 e caminhão basculante de 12 m3 e com caminho de serviço pavimentado - DMT de 1.400 a 1.600 m</t>
  </si>
  <si>
    <t>Escavação, carga e transporte de material de 1ª categoria - executado com escavadeira de 1,40 m3 e caminhão basculante de 12 m3 e com caminho de serviço pavimentado - DMT de 1.600 a 1.800 m</t>
  </si>
  <si>
    <t>Escavação, carga e transporte de material de 1ª categoria - executado com escavadeira de 1,40 m3 e caminhão basculante de 12 m3 e com caminho de serviço pavimentado - DMT de 1.800 a 2.000 m</t>
  </si>
  <si>
    <t>Escavação, carga e transporte de material de 1ª categoria - executado com escavadeira de 1,40 m3 e caminhão basculante de 12 m3 e com caminho de serviço pavimentado - DMT de 2.000 a 2.500 m</t>
  </si>
  <si>
    <t>Escavação, carga e transporte de material de 1ª categoria - executado com escavadeira de 1,40 m3 e caminhão basculante de 12 m3 e com caminho de serviço pavimentado - DMT de 2.500 a 3.000 m</t>
  </si>
  <si>
    <t>Escavação, carga e transporte de material de 1ª categoria - executado com escavadeira de 1,40 m3 e caminhão basculante de 12 m3 e com caminho de serviço pavimentado - DMT de 3.000 m</t>
  </si>
  <si>
    <t>Escavação, carga e transporte de material de 2ª categoria - executado com escavadeira de 1,40 m3 e caminhão basculante de 12 m3 e com caminho de serviço em leito natural - DMT de      50 a    200 m</t>
  </si>
  <si>
    <t>Escavação, carga e transporte de material de 2ª categoria - executado com escavadeira de 1,40 m3 e caminhão basculante de 12 m3 e com caminho de serviço em leito natural - DMT de    200 a    400 m</t>
  </si>
  <si>
    <t>Escavação, carga e transporte de material de 2ª categoria - executado com escavadeira de 1,40 m3 e caminhão basculante de 12 m3 e com caminho de serviço em leito natural - DMT de    400 a    600 m</t>
  </si>
  <si>
    <t>Escavação, carga e transporte de material de 2ª categoria - executado com escavadeira de 1,40 m3 e caminhão basculante de 12 m3 e com caminho de serviço em leito natural - DMT de    600 a    800 m</t>
  </si>
  <si>
    <t>Escavação, carga e transporte de material de 2ª categoria - executado com escavadeira de 1,40 m3 e caminhão basculante de 12 m3 e com caminho de serviço em leito natural - DMT de    800 a 1.000 m</t>
  </si>
  <si>
    <t>Escavação, carga e transporte de material de 2ª categoria - executado com escavadeira de 1,40 m3 e caminhão basculante de 12 m3 e com caminho de serviço em leito natural - DMT de 1.000 a 1.200 m</t>
  </si>
  <si>
    <t>Escavação, carga e transporte de material de 2ª categoria - executado com escavadeira de 1,40 m3 e caminhão basculante de 12 m3 e com caminho de serviço em leito natural - DMT de 1.200 a 1.400 m</t>
  </si>
  <si>
    <t>Escavação, carga e transporte de material de 2ª categoria - executado com escavadeira de 1,40 m3 e caminhão basculante de 12 m3 e com caminho de serviço em leito natural - DMT de 1.400 a 1.600 m</t>
  </si>
  <si>
    <t>Escavação, carga e transporte de material de 2ª categoria - executado com escavadeira de 1,40 m3 e caminhão basculante de 12 m3 e com caminho de serviço em leito natural - DMT de 1.600 a 1.800 m</t>
  </si>
  <si>
    <t>Escavação, carga e transporte de material de 2ª categoria - executado com escavadeira de 1,40 m3 e caminhão basculante de 12 m3 e com caminho de serviço em leito natural - DMT de 1.800 a 2.000 m</t>
  </si>
  <si>
    <t>Escavação, carga e transporte de material de 2ª categoria - executado com escavadeira de 1,40 m3 e caminhão basculante de 12 m3 e com caminho de serviço em leito natural - DMT de 2.000 a 2.500 m</t>
  </si>
  <si>
    <t>Escavação, carga e transporte de material de 2ª categoria - executado com escavadeira de 1,40 m3 e caminhão basculante de 12 m3 e com caminho de serviço em leito natural - DMT de 2.500 a 3.000 m</t>
  </si>
  <si>
    <t>Escavação, carga e transporte de material de 2ª categoria - executado com escavadeira de 1,40 m3 e caminhão basculante de 12 m3 e com caminho de serviço em leito natural - DMT de 3.000 m</t>
  </si>
  <si>
    <t>Escavação, carga e transporte de material de 2ª categoria - executado com escavadeira de 1,40 m3 e caminhão basculante de 12 m3 e com caminho de serviço em revestimento primário - DMT de      50 a    200 m</t>
  </si>
  <si>
    <t>Escavação, carga e transporte de material de 2ª categoria - executado com escavadeira de 1,40 m3 e caminhão basculante de 12 m3 e com caminho de serviço em revestimento primário - DMT de    200 a    400 m</t>
  </si>
  <si>
    <t>Escavação, carga e transporte de material de 2ª categoria - executado com escavadeira de 1,40 m3 e caminhão basculante de 12 m3 e com caminho de serviço em revestimento primário - DMT de    400 a    600 m</t>
  </si>
  <si>
    <t>Escavação, carga e transporte de material de 2ª categoria - executado com escavadeira de 1,40 m3 e caminhão basculante de 12 m3 e com caminho de serviço em revestimento primário - DMT de    600 a    800 m</t>
  </si>
  <si>
    <t>Escavação, carga e transporte de material de 2ª categoria - executado com escavadeira de 1,40 m3 e caminhão basculante de 12 m3 e com caminho de serviço em revestimento primário - DMT de    800 a 1.000 m</t>
  </si>
  <si>
    <t>Escavação, carga e transporte de material de 2ª categoria - executado com escavadeira de 1,40 m3 e caminhão basculante de 12 m3 e com caminho de serviço em revestimento primário - DMT de 1.000 a 1.200 m</t>
  </si>
  <si>
    <t>Escavação, carga e transporte de material de 2ª categoria - executado com escavadeira de 1,40 m3 e caminhão basculante de 12 m3 e com caminho de serviço em revestimento primário - DMT de 1.200 a 1.400 m</t>
  </si>
  <si>
    <t>Escavação, carga e transporte de material de 2ª categoria - executado com escavadeira de 1,40 m3 e caminhão basculante de 12 m3 e com caminho de serviço em revestimento primário - DMT de 1.400 a 1.600 m</t>
  </si>
  <si>
    <t>Escavação, carga e transporte de material de 2ª categoria - executado com escavadeira de 1,40 m3 e caminhão basculante de 12 m3 e com caminho de serviço em revestimento primário - DMT de 1.600 a 1.800 m</t>
  </si>
  <si>
    <t>Escavação, carga e transporte de material de 2ª categoria - executado com escavadeira de 1,40 m3 e caminhão basculante de 12 m3 e com caminho de serviço em revestimento primário - DMT de 1.800 a 2.000 m</t>
  </si>
  <si>
    <t>Escavação, carga e transporte de material de 2ª categoria - executado com escavadeira de 1,40 m3 e caminhão basculante de 12 m3 e com caminho de serviço em revestimento primário - DMT de 2.000 a 2.500 m</t>
  </si>
  <si>
    <t>Escavação, carga e transporte de material de 2ª categoria - executado com escavadeira de 1,40 m3 e caminhão basculante de 12 m3 e com caminho de serviço em revestimento primário - DMT de 2.500 a 3.000 m</t>
  </si>
  <si>
    <t>Escavação, carga e transporte de material de 2ª categoria - executado com escavadeira de 1,40 m3 e caminhão basculante de 12 m3 e com caminho de serviço em revestimento primário - DMT de 3.000 m</t>
  </si>
  <si>
    <t>Escavação, carga e transporte de material de 2ª categoria - executado com escavadeira de 1,40 m3 e caminhão basculante de 12 m3 e com caminho de serviço pavimentado - DMT de      50 a    200 m</t>
  </si>
  <si>
    <t>Escavação, carga e transporte de material de 2ª categoria - executado com escavadeira de 1,40 m3 e caminhão basculante de 12 m3 e com caminho de serviço pavimentado - DMT de    200 a    400 m</t>
  </si>
  <si>
    <t>Escavação, carga e transporte de material de 2ª categoria - executado com escavadeira de 1,40 m3 e caminhão basculante de 12 m3 e com caminho de serviço pavimentado - DMT de    400 a    600 m</t>
  </si>
  <si>
    <t>Escavação, carga e transporte de material de 2ª categoria - executado com escavadeira de 1,40 m3 e caminhão basculante de 12 m3 e com caminho de serviço pavimentado - DMT de    600 a    800 m</t>
  </si>
  <si>
    <t>Escavação, carga e transporte de material de 2ª categoria - executado com escavadeira de 1,40 m3 e caminhão basculante de 12 m3 e com caminho de serviço pavimentado - DMT de    800 a 1.000 m</t>
  </si>
  <si>
    <t>Escavação, carga e transporte de material de 2ª categoria - executado com escavadeira de 1,40 m3 e caminhão basculante de 12 m3 e com caminho de serviço pavimentado - DMT de 1.000 a 1.200 m</t>
  </si>
  <si>
    <t>Escavação, carga e transporte de material de 2ª categoria - executado com escavadeira de 1,40 m3 e caminhão basculante de 12 m3 e com caminho de serviço pavimentado - DMT de 1.200 a 1.400 m</t>
  </si>
  <si>
    <t>Escavação, carga e transporte de material de 2ª categoria - executado com escavadeira de 1,40 m3 e caminhão basculante de 12 m3 e com caminho de serviço pavimentado - DMT de 1.400 a 1.600 m</t>
  </si>
  <si>
    <t>Escavação, carga e transporte de material de 2ª categoria - executado com escavadeira de 1,40 m3 e caminhão basculante de 12 m3 e com caminho de serviço pavimentado - DMT de 1.600 a 1.800 m</t>
  </si>
  <si>
    <t>Escavação, carga e transporte de material de 2ª categoria - executado com escavadeira de 1,40 m3 e caminhão basculante de 12 m3 e com caminho de serviço pavimentado - DMT de 1.800 a 2.000 m</t>
  </si>
  <si>
    <t>Escavação, carga e transporte de material de 2ª categoria - executado com escavadeira de 1,40 m3 e caminhão basculante de 12 m3 e com caminho de serviço pavimentado - DMT de 2.000 a 2.500 m</t>
  </si>
  <si>
    <t>Escavação, carga e transporte de material de 2ª categoria - executado com escavadeira de 1,40 m3 e caminhão basculante de 12 m3 e com caminho de serviço pavimentado - DMT de 2.500 a 3.000 m</t>
  </si>
  <si>
    <t>Escavação, carga e transporte de material de 2ª categoria - executado com escavadeira de 1,40 m3 e caminhão basculante de 12 m3 e com caminho de serviço pavimentado - DMT de 3.000 m</t>
  </si>
  <si>
    <t>Escavação, carga e transporte de material de 3ª categoria - executado com carregadeira de 2,50 m3 e caminhão basculante de 12 m3 e com caminho de serviço em leito natural - DMT de      50 a    200 m</t>
  </si>
  <si>
    <t>Escavação, carga e transporte de material de 3ª categoria - executado com carregadeira de 2,50 m3 e caminhão basculante de 12 m3 e com caminho de serviço em leito natural - DMT de    200 a    400 m</t>
  </si>
  <si>
    <t>Escavação, carga e transporte de material de 3ª categoria - executado com carregadeira de 2,50 m3 e caminhão basculante de 12 m3 e com caminho de serviço em leito natural - DMT de    400 a    600 m</t>
  </si>
  <si>
    <t>Escavação, carga e transporte de material de 3ª categoria - executado com carregadeira de 2,50 m3 e caminhão basculante de 12 m3 e com caminho de serviço em leito natural - DMT de    600 a    800 m</t>
  </si>
  <si>
    <t>Escavação, carga e transporte de material de 3ª categoria - executado com carregadeira de 2,50 m3 e caminhão basculante de 12 m3 e com caminho de serviço em leito natural - DMT de    800 a 1.000 m</t>
  </si>
  <si>
    <t>Escavação, carga e transporte de material de 3ª categoria - executado com carregadeira de 2,50 m3 e caminhão basculante de 12 m3 e com caminho de serviço em leito natural - DMT de 1.000 a 1.200 m</t>
  </si>
  <si>
    <t>Escavação, carga e transporte de material de 3ª categoria - executado com carregadeira de 2,50 m3 e caminhão basculante de 12 m3 e com caminho de serviço em leito natural - DMT de 1.200 a 1.400 m</t>
  </si>
  <si>
    <t>Escavação, carga e transporte de material de 3ª categoria - executado com carregadeira de 2,50 m3 e caminhão basculante de 12 m3 e com caminho de serviço em leito natural - DMT de 1.400 a 1.600 m</t>
  </si>
  <si>
    <t>Escavação, carga e transporte de material de 3ª categoria - executado com carregadeira de 2,50 m3 e caminhão basculante de 12 m3 e com caminho de serviço em leito natural - DMT de 1.600 a 1.800 m</t>
  </si>
  <si>
    <t>Escavação, carga e transporte de material de 3ª categoria - executado com carregadeira de 2,50 m3 e caminhão basculante de 12 m3 e com caminho de serviço em leito natural - DMT de 1.800 a 2.000 m</t>
  </si>
  <si>
    <t>Escavação, carga e transporte de material de 3ª categoria - executado com carregadeira de 2,50 m3 e caminhão basculante de 12 m3 e com caminho de serviço em leito natural - DMT de 2.000 a 2.500 m</t>
  </si>
  <si>
    <t>Escavação, carga e transporte de material de 3ª categoria - executado com carregadeira de 2,50 m3 e caminhão basculante de 12 m3 e com caminho de serviço em leito natural - DMT de 2.500 a 3.000 m</t>
  </si>
  <si>
    <t>Escavação, carga e transporte de material de 3ª categoria - executado com carregadeira de 2,50 m3 e caminhão basculante de 12 m3 e com caminho de serviço em leito natural - DMT de 3.000 m</t>
  </si>
  <si>
    <t>Escavação, carga e transporte de material de 3ª categoria - executado com carregadeira de 2,50 m3 e caminhão basculante de 12 m3 e com caminho de serviço em revestimento primário - DMT de      50 a    200 m</t>
  </si>
  <si>
    <t>Escavação, carga e transporte de material de 3ª categoria - executado com carregadeira de 2,50 m3 e caminhão basculante de 12 m3 e com caminho de serviço em revestimento primário - DMT de    200 a    400 m</t>
  </si>
  <si>
    <t>Escavação, carga e transporte de material de 3ª categoria - executado com carregadeira de 2,50 m3 e caminhão basculante de 12 m3 e com caminho de serviço em revestimento primário - DMT de    400 a    600 m</t>
  </si>
  <si>
    <t>Escavação, carga e transporte de material de 3ª categoria - executado com carregadeira de 2,50 m3 e caminhão basculante de 12 m3 e com caminho de serviço em revestimento primário - DMT de    600 a    800 m</t>
  </si>
  <si>
    <t>Escavação, carga e transporte de material de 3ª categoria - executado com carregadeira de 2,50 m3 e caminhão basculante de 12 m3 e com caminho de serviço em revestimento primário - DMT de    800 a 1.000 m</t>
  </si>
  <si>
    <t>Escavação, carga e transporte de material de 3ª categoria - executado com carregadeira de 2,50 m3 e caminhão basculante de 12 m3 e com caminho de serviço em revestimento primário - DMT de 1.000 a 1.200 m</t>
  </si>
  <si>
    <t>Escavação, carga e transporte de material de 3ª categoria - executado com carregadeira de 2,50 m3 e caminhão basculante de 12 m3 e com caminho de serviço em revestimento primário - DMT de 1.200 a 1.400 m</t>
  </si>
  <si>
    <t>Escavação, carga e transporte de material de 3ª categoria - executado com carregadeira de 2,50 m3 e caminhão basculante de 12 m3 e com caminho de serviço em revestimento primário - DMT de 1.400 a 1.600 m</t>
  </si>
  <si>
    <t>Escavação, carga e transporte de material de 3ª categoria - executado com carregadeira de 2,50 m3 e caminhão basculante de 12 m3 e com caminho de serviço em revestimento primário - DMT de 1.600 a 1.800 m</t>
  </si>
  <si>
    <t>Escavação, carga e transporte de material de 3ª categoria - executado com carregadeira de 2,50 m3 e caminhão basculante de 12 m3 e com caminho de serviço em revestimento primário - DMT de 1.800 a 2.000 m</t>
  </si>
  <si>
    <t>Escavação, carga e transporte de material de 3ª categoria - executado com carregadeira de 2,50 m3 e caminhão basculante de 12 m3 e com caminho de serviço em revestimento primário - DMT de 2.000 a 2.500 m</t>
  </si>
  <si>
    <t>Escavação, carga e transporte de material de 3ª categoria - executado com carregadeira de 2,50 m3 e caminhão basculante de 12 m3 e com caminho de serviço em revestimento primário - DMT de 2.500 a 3.000 m</t>
  </si>
  <si>
    <t>Escavação, carga e transporte de material de 3ª categoria - executado com carregadeira de 2,50 m3 e caminhão basculante de 12 m3 e com caminho de serviço em revestimento primário - DMT de 3.000 m</t>
  </si>
  <si>
    <t>Escavação, carga e transporte de material de 3ª categoria - executado com carregadeira de 2,50 m3 e caminhão basculante de 12 m3 e com caminho de serviço pavimentado - DMT de      50 a    200 m</t>
  </si>
  <si>
    <t>Escavação, carga e transporte de material de 3ª categoria - executado com carregadeira de 2,50 m3 e caminhão basculante de 12 m3 e com caminho de serviço pavimentado - DMT de    200 a    400 m</t>
  </si>
  <si>
    <t>Escavação, carga e transporte de material de 3ª categoria - executado com carregadeira de 2,50 m3 e caminhão basculante de 12 m3 e com caminho de serviço pavimentado - DMT de    400 a    600 m</t>
  </si>
  <si>
    <t>Escavação, carga e transporte de material de 3ª categoria - executado com carregadeira de 2,50 m3 e caminhão basculante de 12 m3 e com caminho de serviço pavimentado - DMT de    600 a    800 m</t>
  </si>
  <si>
    <t>Escavação, carga e transporte de material de 3ª categoria - executado com carregadeira de 2,50 m3 e caminhão basculante de 12 m3 e com caminho de serviço pavimentado - DMT de    800 a 1.000 m</t>
  </si>
  <si>
    <t>Escavação, carga e transporte de material de 3ª categoria - executado com carregadeira de 2,50 m3 e caminhão basculante de 12 m3 e com caminho de serviço pavimentado - DMT de 1.000 a 1.200 m</t>
  </si>
  <si>
    <t>Escavação, carga e transporte de material de 3ª categoria - executado com carregadeira de 2,50 m3 e caminhão basculante de 12 m3 e com caminho de serviço pavimentado - DMT de 1.200 a 1.400 m</t>
  </si>
  <si>
    <t>Escavação, carga e transporte de material de 3ª categoria - executado com carregadeira de 2,50 m3 e caminhão basculante de 12 m3 e com caminho de serviço pavimentado - DMT de 1.400 a 1.600 m</t>
  </si>
  <si>
    <t>Escavação, carga e transporte de material de 3ª categoria - executado com carregadeira de 2,50 m3 e caminhão basculante de 12 m3 e com caminho de serviço pavimentado - DMT de 1.600 a 1.800 m</t>
  </si>
  <si>
    <t>Escavação, carga e transporte de material de 3ª categoria - executado com carregadeira de 2,50 m3 e caminhão basculante de 12 m3 e com caminho de serviço pavimentado - DMT de 1.800 a 2.000 m</t>
  </si>
  <si>
    <t>Escavação, carga e transporte de material de 3ª categoria - executado com carregadeira de 2,50 m3 e caminhão basculante de 12 m3 e com caminho de serviço pavimentado - DMT de 2.000 a 2.500 m</t>
  </si>
  <si>
    <t>Escavação, carga e transporte de material de 3ª categoria - executado com carregadeira de 2,50 m3 e caminhão basculante de 12 m3 e com caminho de serviço pavimentado - DMT de 2.500 a 3.000 m</t>
  </si>
  <si>
    <t>Escavação, carga e transporte de material de 3ª categoria - executado com carregadeira de 2,50 m3 e caminhão basculante de 12 m3 e com caminho de serviço pavimentado - DMT de 3.000 m</t>
  </si>
  <si>
    <t>Escavação, carga e transporte de material de 3ª categoria - executado com escavadeira de 1,40 m3 e caminhão basculante de 12 m3 e com caminho de serviço em leito natural - DMT de      50 a    200 m</t>
  </si>
  <si>
    <t>Escavação, carga e transporte de material de 3ª categoria - executado com escavadeira de 1,40 m3 e caminhão basculante de 12 m3 e com caminho de serviço em leito natural - DMT de    200 a    400 m</t>
  </si>
  <si>
    <t>Escavação, carga e transporte de material de 3ª categoria - executado com escavadeira de 1,40 m3 e caminhão basculante de 12 m3 e com caminho de serviço em leito natural - DMT de    400 a    600 m</t>
  </si>
  <si>
    <t>Escavação, carga e transporte de material de 3ª categoria - executado com escavadeira de 1,40 m3 e caminhão basculante de 12 m3 e com caminho de serviço em leito natural - DMT de    600 a    800 m</t>
  </si>
  <si>
    <t>Escavação, carga e transporte de material de 3ª categoria - executado com escavadeira de 1,40 m3 e caminhão basculante de 12 m3 e com caminho de serviço em leito natural - DMT de    800 a 1.000 m</t>
  </si>
  <si>
    <t>Escavação, carga e transporte de material de 3ª categoria - executado com escavadeira de 1,40 m3 e caminhão basculante de 12 m3 e com caminho de serviço em leito natural - DMT de 1.000 a 1.200 m</t>
  </si>
  <si>
    <t>Escavação, carga e transporte de material de 3ª categoria - executado com escavadeira de 1,40 m3 e caminhão basculante de 12 m3 e com caminho de serviço em leito natural - DMT de 1.200 a 1.400 m</t>
  </si>
  <si>
    <t>Escavação, carga e transporte de material de 3ª categoria - executado com escavadeira de 1,40 m3 e caminhão basculante de 12 m3 e com caminho de serviço em leito natural - DMT de 1.400 a 1.600 m</t>
  </si>
  <si>
    <t>Escavação, carga e transporte de material de 3ª categoria - executado com escavadeira de 1,40 m3 e caminhão basculante de 12 m3 e com caminho de serviço em leito natural - DMT de 1.600 a 1.800 m</t>
  </si>
  <si>
    <t>Escavação, carga e transporte de material de 3ª categoria - executado com escavadeira de 1,40 m3 e caminhão basculante de 12 m3 e com caminho de serviço em leito natural - DMT de 1.800 a 2.000 m</t>
  </si>
  <si>
    <t>Escavação, carga e transporte de material de 3ª categoria - executado com escavadeira de 1,40 m3 e caminhão basculante de 12 m3 e com caminho de serviço em leito natural - DMT de 2.000 a 2.500 m</t>
  </si>
  <si>
    <t>Escavação, carga e transporte de material de 3ª categoria - executado com escavadeira de 1,40 m3 e caminhão basculante de 12 m3 e com caminho de serviço em leito natural - DMT de 2.500 a 3.000 m</t>
  </si>
  <si>
    <t>Escavação, carga e transporte de material de 3ª categoria - executado com escavadeira de 1,40 m3 e caminhão basculante de 12 m3 e com caminho de serviço em leito natural - DMT de 3.000 m</t>
  </si>
  <si>
    <t>Escavação, carga e transporte de material de 3ª categoria - executado com escavadeira de 1,40 m3 e caminhão basculante de 12 m3 e com caminho de serviço em revestimento primário - DMT de      50 a    200 m</t>
  </si>
  <si>
    <t>Escavação, carga e transporte de material de 3ª categoria - executado com escavadeira de 1,40 m3 e caminhão basculante de 12 m3 e com caminho de serviço em revestimento primário - DMT de    200 a    400 m</t>
  </si>
  <si>
    <t>Escavação, carga e transporte de material de 3ª categoria - executado com escavadeira de 1,40 m3 e caminhão basculante de 12 m3 e com caminho de serviço em revestimento primário - DMT de    400 a    600 m</t>
  </si>
  <si>
    <t>Escavação, carga e transporte de material de 3ª categoria - executado com escavadeira de 1,40 m3 e caminhão basculante de 12 m3 e com caminho de serviço em revestimento primário - DMT de    600 a    800 m</t>
  </si>
  <si>
    <t>Escavação, carga e transporte de material de 3ª categoria - executado com escavadeira de 1,40 m3 e caminhão basculante de 12 m3 e com caminho de serviço em revestimento primário - DMT de    800 a 1.000 m</t>
  </si>
  <si>
    <t>Escavação, carga e transporte de material de 3ª categoria - executado com escavadeira de 1,40 m3 e caminhão basculante de 12 m3 e com caminho de serviço em revestimento primário - DMT de 1.000 a 1.200 m</t>
  </si>
  <si>
    <t>Escavação, carga e transporte de material de 3ª categoria - executado com escavadeira de 1,40 m3 e caminhão basculante de 12 m3 e com caminho de serviço em revestimento primário - DMT de 1.200 a 1.400 m</t>
  </si>
  <si>
    <t>Escavação, carga e transporte de material de 3ª categoria - executado com escavadeira de 1,40 m3 e caminhão basculante de 12 m3 e com caminho de serviço em revestimento primário - DMT de 1.400 a 1.600 m</t>
  </si>
  <si>
    <t>Escavação, carga e transporte de material de 3ª categoria - executado com escavadeira de 1,40 m3 e caminhão basculante de 12 m3 e com caminho de serviço em revestimento primário - DMT de 1.600 a 1.800 m</t>
  </si>
  <si>
    <t>Escavação, carga e transporte de material de 3ª categoria - executado com escavadeira de 1,40 m3 e caminhão basculante de 12 m3 e com caminho de serviço em revestimento primário - DMT de 1.800 a 2.000 m</t>
  </si>
  <si>
    <t>Escavação, carga e transporte de material de 3ª categoria - executado com escavadeira de 1,40 m3 e caminhão basculante de 12 m3 e com caminho de serviço em revestimento primário - DMT de 2.000 a 2.500 m</t>
  </si>
  <si>
    <t>Escavação, carga e transporte de material de 3ª categoria - executado com escavadeira de 1,40 m3 e caminhão basculante de 12 m3 e com caminho de serviço em revestimento primário - DMT de 2.500 a 3.000 m</t>
  </si>
  <si>
    <t>Escavação, carga e transporte de material de 3ª categoria - executado com escavadeira de 1,40 m3 e caminhão basculante de 12 m3 e com caminho de serviço em revestimento primário - DMT de 3.000 m</t>
  </si>
  <si>
    <t>Escavação, carga e transporte de material de 3ª categoria - executado com escavadeira de 1,40 m3 e caminhão basculante de 12 m3 e com caminho de serviço pavimentado - DMT de      50 a    200 m</t>
  </si>
  <si>
    <t>Escavação, carga e transporte de material de 3ª categoria - executado com escavadeira de 1,40 m3 e caminhão basculante de 12 m3 e com caminho de serviço pavimentado - DMT de    200 a    400 m</t>
  </si>
  <si>
    <t>Escavação, carga e transporte de material de 3ª categoria - executado com escavadeira de 1,40 m3 e caminhão basculante de 12 m3 e com caminho de serviço pavimentado - DMT de    400 a    600 m</t>
  </si>
  <si>
    <t>Escavação, carga e transporte de material de 3ª categoria - executado com escavadeira de 1,40 m3 e caminhão basculante de 12 m3 e com caminho de serviço pavimentado - DMT de    600 a    800 m</t>
  </si>
  <si>
    <t>Escavação, carga e transporte de material de 3ª categoria - executado com escavadeira de 1,40 m3 e caminhão basculante de 12 m3 e com caminho de serviço pavimentado - DMT de    800 a 1.000 m</t>
  </si>
  <si>
    <t>Escavação, carga e transporte de material de 3ª categoria - executado com escavadeira de 1,40 m3 e caminhão basculante de 12 m3 e com caminho de serviço pavimentado - DMT de 1.000 a 1.200 m</t>
  </si>
  <si>
    <t>Escavação, carga e transporte de material de 3ª categoria - executado com escavadeira de 1,40 m3 e caminhão basculante de 12 m3 e com caminho de serviço pavimentado - DMT de 1.200 a 1.400 m</t>
  </si>
  <si>
    <t>Escavação, carga e transporte de material de 3ª categoria - executado com escavadeira de 1,40 m3 e caminhão basculante de 12 m3 e com caminho de serviço pavimentado - DMT de 1.400 a 1.600 m</t>
  </si>
  <si>
    <t>Escavação, carga e transporte de material de 3ª categoria - executado com escavadeira de 1,40 m3 e caminhão basculante de 12 m3 e com caminho de serviço pavimentado - DMT de 1.600 a 1.800 m</t>
  </si>
  <si>
    <t>Escavação, carga e transporte de material de 3ª categoria - executado com escavadeira de 1,40 m3 e caminhão basculante de 12 m3 e com caminho de serviço pavimentado - DMT de 1.800 a 2.000 m</t>
  </si>
  <si>
    <t>Escavação, carga e transporte de material de 3ª categoria - executado com escavadeira de 1,40 m3 e caminhão basculante de 12 m3 e com caminho de serviço pavimentado - DMT de 2.000 a 2.500 m</t>
  </si>
  <si>
    <t>Escavação, carga e transporte de material de 3ª categoria - executado com escavadeira de 1,40 m3 e caminhão basculante de 12 m3 e com caminho de serviço pavimentado - DMT de 2.500 a 3.000 m</t>
  </si>
  <si>
    <t>Escavação, carga e transporte de material de 3ª categoria - executado com escavadeira de 1,40 m3 e caminhão basculante de 12 m3 e com caminho de serviço pavimentado - DMT de 3.000 m</t>
  </si>
  <si>
    <t>Escavação, carga e transporte de solos moles - DMT até 50 m</t>
  </si>
  <si>
    <t>Escavação, carga e transporte de solos moles - executado com caminhão basculante de 12 m3 e com caminho de serviço em leito natural - DMT de      50 a    200 m</t>
  </si>
  <si>
    <t>Escavação, carga e transporte de solos moles - executado com caminhão basculante de 12 m3 e com caminho de serviço em leito natural - DMT de    200 a    400 m</t>
  </si>
  <si>
    <t>Escavação, carga e transporte de solos moles - executado com caminhão basculante de 12 m3 e com caminho de serviço em leito natural - DMT de    400 a    600 m</t>
  </si>
  <si>
    <t>Escavação, carga e transporte de solos moles - executado com caminhão basculante de 12 m3 e com caminho de serviço em leito natural - DMT de    600 a    800 m</t>
  </si>
  <si>
    <t>Escavação, carga e transporte de solos moles - executado com caminhão basculante de 12 m3 e com caminho de serviço em leito natural - DMT de    800 a 1.000 m</t>
  </si>
  <si>
    <t>Escavação, carga e transporte de solos moles - executado com caminhão basculante de 12 m3 e com caminho de serviço em leito natural - DMT de 1.000 a 1.200 m</t>
  </si>
  <si>
    <t>Escavação, carga e transporte de solos moles - executado com caminhão basculante de 12 m3 e com caminho de serviço em leito natural - DMT de 1.200 a 1.400 m</t>
  </si>
  <si>
    <t>Escavação, carga e transporte de solos moles - executado com caminhão basculante de 12 m3 e com caminho de serviço em leito natural - DMT de 1.400 a 1.600 m</t>
  </si>
  <si>
    <t>Escavação, carga e transporte de solos moles - executado com caminhão basculante de 12 m3 e com caminho de serviço em leito natural - DMT de 1.600 a 1.800 m</t>
  </si>
  <si>
    <t>Escavação, carga e transporte de solos moles - executado com caminhão basculante de 12 m3 e com caminho de serviço em leito natural - DMT de 1.800 a 2.000 m</t>
  </si>
  <si>
    <t>Escavação, carga e transporte de solos moles - executado com caminhão basculante de 12 m3 e com caminho de serviço em leito natural - DMT de 2.000 a 2.500 m</t>
  </si>
  <si>
    <t>Escavação, carga e transporte de solos moles - executado com caminhão basculante de 12 m3 e com caminho de serviço em leito natural - DMT de 2.500 a 3.000 m</t>
  </si>
  <si>
    <t>Escavação, carga e transporte de solos moles - executado com caminhão basculante de 12 m3 e com caminho de serviço em leito natural - DMT de 3.000 m</t>
  </si>
  <si>
    <t>Escavação, carga e transporte de solos moles - executado com caminhão basculante de 12 m3 e com caminho de serviço em revestimento primário - DMT de      50 a    200 m</t>
  </si>
  <si>
    <t>Escavação, carga e transporte de solos moles - executado com caminhão basculante de 12 m3 e com caminho de serviço em revestimento primário - DMT de    200 a    400 m</t>
  </si>
  <si>
    <t>Escavação, carga e transporte de solos moles - executado com caminhão basculante de 12 m3 e com caminho de serviço em revestimento primário - DMT de    400 a    600 m</t>
  </si>
  <si>
    <t>Escavação, carga e transporte de solos moles - executado com caminhão basculante de 12 m3 e com caminho de serviço em revestimento primário - DMT de    600 a    800 m</t>
  </si>
  <si>
    <t>Escavação, carga e transporte de solos moles - executado com caminhão basculante de 12 m3 e com caminho de serviço em revestimento primário - DMT de    800 a 1.000 m</t>
  </si>
  <si>
    <t>Escavação, carga e transporte de solos moles - executado com caminhão basculante de 12 m3 e com caminho de serviço em revestimento primário - DMT de 1.000 a 1.200 m</t>
  </si>
  <si>
    <t>Escavação, carga e transporte de solos moles - executado com caminhão basculante de 12 m3 e com caminho de serviço em revestimento primário - DMT de 1.200 a 1.400 m</t>
  </si>
  <si>
    <t>Escavação, carga e transporte de solos moles - executado com caminhão basculante de 12 m3 e com caminho de serviço em revestimento primário - DMT de 1.400 a 1.600 m</t>
  </si>
  <si>
    <t>Escavação, carga e transporte de solos moles - executado com caminhão basculante de 12 m3 e com caminho de serviço em revestimento primário - DMT de 1.600 a 1.800 m</t>
  </si>
  <si>
    <t>Escavação, carga e transporte de solos moles - executado com caminhão basculante de 12 m3 e com caminho de serviço em revestimento primário - DMT de 1.800 a 2.000 m</t>
  </si>
  <si>
    <t>Escavação, carga e transporte de solos moles - executado com caminhão basculante de 12 m3 e com caminho de serviço em revestimento primário - DMT de 2.000 a 2.500 m</t>
  </si>
  <si>
    <t>Escavação, carga e transporte de solos moles - executado com caminhão basculante de 12 m3 e com caminho de serviço em revestimento primário - DMT de 2.500 a 3.000 m</t>
  </si>
  <si>
    <t>Escavação, carga e transporte de solos moles - executado com caminhão basculante de 12 m3 e com caminho de serviço em revestimento primário - DMT de 3.000 m</t>
  </si>
  <si>
    <t>Escavação, carga e transporte de solos moles - executado com caminhão basculante de 12 m3 e com caminho de serviço pavimentado - DMT de      50 a    200 m</t>
  </si>
  <si>
    <t>Escavação, carga e transporte de solos moles - executado com caminhão basculante de 12 m3 e com caminho de serviço pavimentado - DMT de    200 a    400 m</t>
  </si>
  <si>
    <t>Escavação, carga e transporte de solos moles - executado com caminhão basculante de 12 m3 e com caminho de serviço pavimentado - DMT de    400 a    600 m</t>
  </si>
  <si>
    <t>Escavação, carga e transporte de solos moles - executado com caminhão basculante de 12 m3 e com caminho de serviço pavimentado - DMT de    600 a    800 m</t>
  </si>
  <si>
    <t>Escavação, carga e transporte de solos moles - executado com caminhão basculante de 12 m3 e com caminho de serviço pavimentado - DMT de    800 a 1.000 m</t>
  </si>
  <si>
    <t>Escavação, carga e transporte de solos moles - executado com caminhão basculante de 12 m3 e com caminho de serviço pavimentado - DMT de 1.000 a 1.200 m</t>
  </si>
  <si>
    <t>Escavação, carga e transporte de solos moles - executado com caminhão basculante de 12 m3 e com caminho de serviço pavimentado - DMT de 1.200 a 1.400 m</t>
  </si>
  <si>
    <t>Escavação, carga e transporte de solos moles - executado com caminhão basculante de 12 m3 e com caminho de serviço pavimentado - DMT de 1.400 a 1.600 m</t>
  </si>
  <si>
    <t>Escavação, carga e transporte de solos moles - executado com caminhão basculante de 12 m3 e com caminho de serviço pavimentado - DMT de 1.600 a 1.800 m</t>
  </si>
  <si>
    <t>Escavação, carga e transporte de solos moles - executado com caminhão basculante de 12 m3 e com caminho de serviço pavimentado - DMT de 1.800 a 2.000 m</t>
  </si>
  <si>
    <t>Escavação, carga e transporte de solos moles - executado com caminhão basculante de 12 m3 e com caminho de serviço pavimentado - DMT de 2.000 a 2.500 m</t>
  </si>
  <si>
    <t>Escavação, carga e transporte de solos moles - executado com caminhão basculante de 12 m3 e com caminho de serviço pavimentado - DMT de 2.500 a 3.000 m</t>
  </si>
  <si>
    <t>Escavação, carga e transporte de solos moles - executado com caminhão basculante de 12 m3 e com caminho de serviço pavimentado - DMT de 3.000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</si>
  <si>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</si>
  <si>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</si>
  <si>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</si>
  <si>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</si>
  <si>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de vala em material de 3ª categoria - resistência a compressão de 90 a 110 MPa - com escavadeira e rompedor hidráulico 1.500 kg (Exclui carga e transporte)</t>
  </si>
  <si>
    <t>Escavação de vala em material de 3ª categoria (Exclui carga e transporte)</t>
  </si>
  <si>
    <t>Escavação e transporte em material de 1ª categoria - com trator sobre esteiras - DMT até 50 m</t>
  </si>
  <si>
    <t>Escavação e transporte em material de 2ª categoria - com trator sobre esteiras - DMT até 50 m</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</si>
  <si>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</si>
  <si>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</si>
  <si>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</si>
  <si>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</si>
  <si>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</si>
  <si>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</si>
  <si>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</si>
  <si>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</si>
  <si>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Escavação mecânica de vala com descarga lateral em material de 2ª categoria</t>
  </si>
  <si>
    <t>Expurgo de jazida</t>
  </si>
  <si>
    <t>Fragmentação de blocos de rocha com escavadeira e rompedor hidráulico 1.500 kg</t>
  </si>
  <si>
    <t>Limpeza mecanizada da camada vegetal</t>
  </si>
  <si>
    <t>Manutenção de caminho de serviço</t>
  </si>
  <si>
    <t>Pré-fissuramento de material de 3ª categoria</t>
  </si>
  <si>
    <t>Reaterro e compactação com soquete vibratório</t>
  </si>
  <si>
    <t>Regularização de superfície com motoniveladora</t>
  </si>
  <si>
    <t>Umedecimento de caminho de serviço</t>
  </si>
  <si>
    <t>PROFISSIONAIS/CONSULTORES</t>
  </si>
  <si>
    <t>ADVOGADO, NÍVEL JÚNIOR, INCLUSIVE ENCARGOS COMPLEMENTARES</t>
  </si>
  <si>
    <t>ADVOGADO, NÍVEL PLENO, INCLUSIVE ENCARGOS COMPLEMENTARES</t>
  </si>
  <si>
    <t>ADVOGADO, NÍVEL SÊNIOR, INCLUSIVE ENCARGOS COMPLEMENTARES</t>
  </si>
  <si>
    <t>AJUDANTE DE TOPÓGRAFO/BALIZA, INCLUSIVE ENCARGOS COMPLEMENTARES</t>
  </si>
  <si>
    <t>AJUDANTE ESPECIALIZADO, INCLUSIVE ENCARGOS COMPLEMENTARES</t>
  </si>
  <si>
    <t>ANTROPÓLOGO, NÍVEL JÚNIOR, INCLUSIVE ENCARGOS COMPLEMENTARES</t>
  </si>
  <si>
    <t>ANTROPÓLOGO, NÍVEL PLENO, INCLUSIVE ENCARGOS COMPLEMENTARES</t>
  </si>
  <si>
    <t>ANTROPÓLOGO, NÍVEL SÊNIOR, INCLUSIVE ENCARGOS COMPLEMENTARES</t>
  </si>
  <si>
    <t>ARQUEÓLOGO, NÍVEL JÚNIOR, INCLUSIVE ENCARGOS COMPLEMENTARES</t>
  </si>
  <si>
    <t>ARQUEÓLOGO, NÍVEL PLENO, INCLUSIVE ENCARGOS COMPLEMENTARES</t>
  </si>
  <si>
    <t>ARQUEÓLOGO, NÍVEL SÊNIOR, INCLUSIVE ENCARGOS COMPLEMENTARES</t>
  </si>
  <si>
    <t>ASSISTENTE SOCIAL, NÍVEL JÚNIOR, INCLUSIVE ENCARGOS COMPLEMENTARES</t>
  </si>
  <si>
    <t>ASSISTENTE SOCIAL, NÍVEL PLENO, INCLUSIVE ENCARGOS COMPLEMENTARES</t>
  </si>
  <si>
    <t>ASSISTENTE SOCIAL, NÍVEL SÊNIOR, INCLUSIVE ENCARGOS COMPLEMENTARES</t>
  </si>
  <si>
    <t>AUXILIAR ADMINISTRATIVO, INCLUSIVE ENCARGOS COMPLEMENTARES</t>
  </si>
  <si>
    <t>AUXILIAR DE LABORATÓRIO, INCLUSIVE ENCARGOS COMPLEMENTARES</t>
  </si>
  <si>
    <t>AUXILIAR DE TOPOGRAFIA, INCLUSIVE ENCARGOS COMPLEMENTARES</t>
  </si>
  <si>
    <t>AUXILIAR/AJUDANTE DE OBRA, INCLUSIVE ENCARGOS COMPLEMENTARES</t>
  </si>
  <si>
    <t>BIÓLOGO, NÍVEL JÚNIOR, INCLUSIVE ENCARGOS COMPLEMENTARES</t>
  </si>
  <si>
    <t>BIÓLOGO, NÍVEL PLENO, INCLUSIVE ENCARGOS COMPLEMENTARES</t>
  </si>
  <si>
    <t>BIÓLOGO, NÍVEL SÊNIOR, INCLUSIVE ENCARGOS COMPLEMENTARES</t>
  </si>
  <si>
    <t>COORDENADOR AMBIENTAL, NÍVEL JÚNIOR, INCLUSIVE ENCARGOS COMPLEMENTARES</t>
  </si>
  <si>
    <t>DESENHISTA TÉCNICO/CADISTA, INCLUSIVE ENCARGOS COMPLEMENTARES</t>
  </si>
  <si>
    <t>ENGENHEIRO AGRIMENSOR, NÍVEL JÚNIOR, INCLUSIVE ENCARGOS COMPLEMENTARES</t>
  </si>
  <si>
    <t>ENGENHEIRO AGRIMENSOR, NÍVEL PLENO, INCLUSIVE ENCARGOS COMPLEMENTARES</t>
  </si>
  <si>
    <t>ENGENHEIRO AGRIMENSOR, NÍVEL SÊNIOR, INCLUSIVE ENCARGOS COMPLEMENTARES</t>
  </si>
  <si>
    <t>ENGENHEIRO AGRÔNOMO, NÍVEL JÚNIOR, INCLUSIVE ENCARGOS COMPLEMENTARES</t>
  </si>
  <si>
    <t>ENGENHEIRO AGRÔNOMO, NÍVEL PLENO, INCLUSIVE ENCARGOS COMPLEMENTARES</t>
  </si>
  <si>
    <t>ENGENHEIRO AGRÔNOMO, NÍVEL SÊNIOR, INCLUSIVE ENCARGOS COMPLEMENTARES</t>
  </si>
  <si>
    <t>ENGENHEIRO AMBIENTAL, NÍVEL JÚNIOR, INCLUSIVE ENCARGOS COMPLEMENTARES</t>
  </si>
  <si>
    <t>ENGENHEIRO AMBIENTAL, NÍVEL PLENO, INCLUSIVE ENCARGOS COMPLEMENTARES</t>
  </si>
  <si>
    <t>ENGENHEIRO AMBIENTAL, NÍVEL SÊNIOR, INCLUSIVE ENCARGOS COMPLEMENTARES</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</si>
  <si>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</si>
  <si>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</si>
  <si>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</si>
  <si>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</si>
  <si>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</si>
  <si>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</si>
  <si>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DIÁRIA</t>
  </si>
  <si>
    <t>VEÍCULOS PARA VISTORIA/SUPERVISÃO</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</si>
  <si>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</si>
  <si>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</si>
  <si>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</si>
  <si>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</si>
  <si>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</si>
  <si>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</si>
  <si>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</si>
  <si>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</si>
  <si>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LEVANTAMENTO PLANIALTIMÉTRICO E CADASTRAL - TERRENO MAIOR QUE 50.001 M2</t>
  </si>
  <si>
    <t>LEVANTAMENTO PLANIALTIMÉTRICO E CADASTRAL -TERRENO ATÉ 2.000 M2</t>
  </si>
  <si>
    <t>LEVANTAMENTO PLANIALTIMÉTRICO E CADASTRAL -TERRENO DE 10.001 A 50.000 M2</t>
  </si>
  <si>
    <t>LEVANTAMENTO PLANIALTIMÉTRICO E CADASTRAL -TERRENO DE 2.001 A 10.000 M2</t>
  </si>
  <si>
    <t>PLANILHAS ORÇAMENTÁRIAS</t>
  </si>
  <si>
    <t>PLANILHA ORÇAMENTÁRIA PARA CONSTRUÇÕES NOVAS - ÁREA ACIMA DE 10.000 M2</t>
  </si>
  <si>
    <t>PLANILHA ORÇAMENTÁRIA PARA CONSTRUÇÕES NOVAS - ÁREA ATÉ 1.000 M2</t>
  </si>
  <si>
    <t>PLANILHA ORÇAMENTÁRIA PARA CONSTRUÇÕES NOVAS - ÁREA DE 1.001 M2 A 2.000 M2</t>
  </si>
  <si>
    <t>PLANILHA ORÇAMENTÁRIA PARA CONSTRUÇÕES NOVAS - ÁREA DE 2.001 M2 A 4.000 M2</t>
  </si>
  <si>
    <t>PLANILHA ORÇAMENTÁRIA PARA CONSTRUÇÕES NOVAS - ÁREA DE 4.001 M2 A 6.000 M2</t>
  </si>
  <si>
    <t>PLANILHA ORÇAMENTÁRIA PARA CONSTRUÇÕES NOVAS - ÁREA DE 6.001 M2 A 8.000 M2</t>
  </si>
  <si>
    <t>PLANILHA ORÇAMENTÁRIA PARA CONSTRUÇÕES NOVAS - ÁREA DE 8.001 M2 A 10.000 M2</t>
  </si>
  <si>
    <t>PLANILHA ORÇAMENTÁRIA PARA OBRAS DE INFRAESTRUTURA</t>
  </si>
  <si>
    <t>PLANILHA ORÇAMENTÁRIA PARA PROJETOS DE IMPLANTAÇÃO DE EDIFICAÇÃO - ÁREA ACIMA DE 16.000 M2</t>
  </si>
  <si>
    <t>PLANILHA ORÇAMENTÁRIA PARA PROJETOS DE IMPLANTAÇÃO DE EDIFICAÇÃO - ÁREA DE 11.001 M2 ATÉ 13.000 M2</t>
  </si>
  <si>
    <t>PLANILHA ORÇAMENTÁRIA PARA PROJETOS DE IMPLANTAÇÃO DE EDIFICAÇÃO - ÁREA DE 13.001 M2 ATÉ 16.000 M2</t>
  </si>
  <si>
    <t>PLANILHA ORÇAMENTÁRIA PARA PROJETOS DE IMPLANTAÇÃO DE EDIFICAÇÃO - ÁREA DE 6.001 M2 ATÉ 7.000 M2</t>
  </si>
  <si>
    <t>PLANILHA ORÇAMENTÁRIA PARA PROJETOS DE IMPLANTAÇÃO DE EDIFICAÇÃO - ÁREA DE 7.001 M2 ATÉ 9.000 M2</t>
  </si>
  <si>
    <t>PLANILHA ORÇAMENTÁRIA PARA PROJETOS DE IMPLANTAÇÃO DE EDIFICAÇÃO - ÁREA DE 9.001 M2 ATÉ 11.000 M2</t>
  </si>
  <si>
    <t>PLANILHA ORÇAMENTÁRIA PARA PROJETOS DE IMPLANTAÇÃO DE EDIFICAÇÃO ÁREA ATÉ 6.000 M2</t>
  </si>
  <si>
    <t>PLANILHA ORÇAMENTÁRIA PARA REFORMA E/OU AMPLIAÇÃO DE EDIFICAÇÕES EXISTENTES - ÁREA ACIMA DE 10.000 M2</t>
  </si>
  <si>
    <t>PLANILHA ORÇAMENTÁRIA PARA REFORMA E/OU AMPLIAÇÃO DE EDIFICAÇÕES EXISTENTES - ÁREA DE 1.001 M2 A 2.000 M2</t>
  </si>
  <si>
    <t>PLANILHA ORÇAMENTÁRIA PARA REFORMA E/OU AMPLIAÇÃO DE EDIFICAÇÕES EXISTENTES - ÁREA DE 2.001 M2 A 4.000 M2</t>
  </si>
  <si>
    <t>PLANILHA ORÇAMENTÁRIA PARA REFORMA E/OU AMPLIAÇÃO DE EDIFICAÇÕES EXISTENTES - ÁREA DE 4.001 M2 A 6.000 M2</t>
  </si>
  <si>
    <t>PLANILHA ORÇAMENTÁRIA PARA REFORMA E/OU AMPLIAÇÃO DE EDIFICAÇÕES EXISTENTES - ÁREA DE 6.001 M2 A 8.000 M2</t>
  </si>
  <si>
    <t>PLANILHA ORÇAMENTÁRIA PARA REFORMA E/OU AMPLIAÇÃO DE EDIFICAÇÕES EXISTENTES - ÁREA DE 8.001 M2 A 10.000 M2</t>
  </si>
  <si>
    <t>PLANILHA ORÇAMENTÁRIA PARA REFORMA E/OU AMPLIAÇÃO DE EDIFICAÇÕES EXISTENTES- ÁREA ATÉ 1.000 M2</t>
  </si>
  <si>
    <t>PLANILHA ORÇAMENTÁRIA PARA REFORMA E/OU AMPLIAÇÃO DE PATRIMÔNIOS HISTÓRICOS - ÁREA ACIMA DE 10.000 M2</t>
  </si>
  <si>
    <t>PLANILHA ORÇAMENTÁRIA PARA REFORMA E/OU AMPLIAÇÃO DE PATRIMÔNIOS HISTÓRICOS - ÁREA ATÉ 1.000 M2</t>
  </si>
  <si>
    <t>PLANILHA ORÇAMENTÁRIA PARA REFORMA E/OU AMPLIAÇÃO DE PATRIMÔNIOS HISTÓRICOS - ÁREA DE 1.001 M2 A 2.000 M2</t>
  </si>
  <si>
    <t>PLANILHA ORÇAMENTÁRIA PARA REFORMA E/OU AMPLIAÇÃO DE PATRIMÔNIOS HISTÓRICOS - ÁREA DE 2.001 M2 A 4.000 M2</t>
  </si>
  <si>
    <t>PLANILHA ORÇAMENTÁRIA PARA REFORMA E/OU AMPLIAÇÃO DE PATRIMÔNIOS HISTÓRICOS - ÁREA DE 4.001 M2 A 6.000 M2</t>
  </si>
  <si>
    <t>PLANILHA ORÇAMENTÁRIA PARA REFORMA E/OU AMPLIAÇÃO DE PATRIMÔNIOS HISTÓRICOS - ÁREA DE 6.001 M2 A 8.000 M2</t>
  </si>
  <si>
    <t>PLANILHA ORÇAMENTÁRIA PARA REFORMA E/OU AMPLIAÇÃO DE PATRIMÔNIOS HISTÓRICOS - ÁREA DE 8.001 M2 A 10.000 M2</t>
  </si>
  <si>
    <t>PROJETOS DE EDIFICAÇÃO</t>
  </si>
  <si>
    <t>ANTEPROJETO DE EDIFICAÇÃO - ÁREA &gt; 3.000 M2</t>
  </si>
  <si>
    <t>ANTEPROJETO DE EDIFICAÇÃO - ÁREA &lt;= 600 M2</t>
  </si>
  <si>
    <t>ANTEPROJETO DE EDIFICAÇÃO - 1.500 M2 &lt; ÁREA &lt;= 3.000 M2</t>
  </si>
  <si>
    <t>ANTEPROJETO DE EDIFICAÇÃO - 600 M2 &lt; ÁREA &lt;= 1.500 M2</t>
  </si>
  <si>
    <t>ANTEPROJETO DE IMPLANTAÇÃO DE EDIFICAÇÃO PADRÃO COM ÁREA DE PROJEÇÃO &lt; = 600 M2</t>
  </si>
  <si>
    <t>ANTEPROJETO DE IMPLANTAÇÃO DE EDIFICAÇÃO PADRÃO COM ÁREA DE PROJEÇÃO &gt; 3.000 M2</t>
  </si>
  <si>
    <t>ANTEPROJETO DE IMPLANTAÇÃO DE EDIFICAÇÃO PADRÃO COM 1.500 &lt; ÁREA DE PROJEÇÃO &lt;= 3.000 M2</t>
  </si>
  <si>
    <t>ANTEPROJETO DE IMPLANTAÇÃO DE EDIFICAÇÃO PADRÃO COM 600 M2 &lt; ÁREA DE PROJEÇÃO = 1.500 M2</t>
  </si>
  <si>
    <t>COMPATIBILIZAÇÃO DE PROJETOS COM ACIMA DE 100.000 M2</t>
  </si>
  <si>
    <t>COMPATIBILIZAÇÃO DE PROJETOS COM ÁREA ATÉ 10.000 M2</t>
  </si>
  <si>
    <t>COMPATIBILIZAÇÃO DE PROJETOS COM ÁREA DE 10.001 M2 ATÉ 20.000 M2</t>
  </si>
  <si>
    <t>COMPATIBILIZAÇÃO DE PROJETOS COM ÁREA DE 20.001 M2 ATÉ 40.000 M2</t>
  </si>
  <si>
    <t>COMPATIBILIZAÇÃO DE PROJETOS COM ÁREA DE 40.001 M2 ATÉ 60.000 M2</t>
  </si>
  <si>
    <t>COMPATIBILIZAÇÃO DE PROJETOS COM ÁREA DE 60.001 M2 ATÉ 80.000 M2</t>
  </si>
  <si>
    <t>COMPATIBILIZAÇÃO DE PROJETOS COM ÁREA DE 80.001 M2 ATÉ 100.000 M2</t>
  </si>
  <si>
    <t>COORDENAÇÃO DE PROJETOS</t>
  </si>
  <si>
    <t>DESENHO DE CADASTRO DE CONSTRUÇÕES EXISTENTES</t>
  </si>
  <si>
    <t>DESENHO E CÓPIA DE PROJETOS</t>
  </si>
  <si>
    <t>DESENVOLVIMENTO E DETALHAMENTO DE PROJETO ARQUITETÔNICO</t>
  </si>
  <si>
    <t>DESENVOLVIMENTO E DETALHAMENTO DE PROJETOS COMPLEMENTARES</t>
  </si>
  <si>
    <t>PERSPECTIVA COLORIDA (50X70)CM</t>
  </si>
  <si>
    <t>PLANTA HUMANIZADA COLORIDA (50X70)CM</t>
  </si>
  <si>
    <t>PROJETO DE LAYOUT</t>
  </si>
  <si>
    <t>PROJETO EXECUTIVO DE ACÚSTICA</t>
  </si>
  <si>
    <t>PROJETO EXECUTIVO DE AQUECIMENTO SOLAR E REDE DE ÁGUA QUENTE</t>
  </si>
  <si>
    <t>PROJETO EXECUTIVO DE AR CONDICIONADO/VENTILAÇÃO/CLIMATIZAÇÃO</t>
  </si>
  <si>
    <t>PROJETO EXECUTIVO DE ARQUITETURA</t>
  </si>
  <si>
    <t>PROJETO EXECUTIVO DE CABEAMENTO ESTRUTURADO</t>
  </si>
  <si>
    <t>PROJETO EXECUTIVO DE DRENAGEM PLUVIAL</t>
  </si>
  <si>
    <t>PROJETO EXECUTIVO DE ENGRADAMENTO METÁLICO</t>
  </si>
  <si>
    <t>PROJETO EXECUTIVO DE ESTRUTURA DE CONCRETO</t>
  </si>
  <si>
    <t>PROJETO EXECUTIVO DE ESTRUTURA METÁLICA</t>
  </si>
  <si>
    <t>PROJETO EXECUTIVO DE GASES MEDICINAIS</t>
  </si>
  <si>
    <t>PROJETO EXECUTIVO DE GLP</t>
  </si>
  <si>
    <t>PROJETO EXECUTIVO DE IMPERMEABILIZAÇÃO</t>
  </si>
  <si>
    <t>PROJETO EXECUTIVO DE INFRAESTRUTURA DE CABEAMENTO ESTRUTURADO/CFTV/ALARME/SEGURANÇA/SONORIZAÇÃO</t>
  </si>
  <si>
    <t>PROJETO EXECUTIVO DE INSTALAÇÕES ELÉTRICAS</t>
  </si>
  <si>
    <t>PROJETO EXECUTIVO DE INSTALAÇÕES FLUIDO MECÂNICAS</t>
  </si>
  <si>
    <t>PROJETO EXECUTIVO DE IRRIGAÇÃO</t>
  </si>
  <si>
    <t>PROJETO EXECUTIVO DE PAISAGISMO</t>
  </si>
  <si>
    <t>PROJETO EXECUTIVO DE PREVENÇÃO E COMBATE A INCÊNDIO</t>
  </si>
  <si>
    <t>PROJETO EXECUTIVO DE PROGRAMAÇÃO VISUAL</t>
  </si>
  <si>
    <t>PROJETO EXECUTIVO DE SPDA</t>
  </si>
  <si>
    <t>PROJETO EXECUTIVO DE TERRAPLENAGEM - PLANTA</t>
  </si>
  <si>
    <t>PROJETO EXECUTIVO DE TERRAPLENAGEM - SEÇÕES</t>
  </si>
  <si>
    <t>PROJETO EXECUTIVO LUMINOTÉCNICO</t>
  </si>
  <si>
    <t>VISTA TRATADA COLORIDA (50X70)CM</t>
  </si>
  <si>
    <t>VISTORIA E CADASTRO</t>
  </si>
  <si>
    <t>DESLOCAMENTO INTERMUNICIPAL</t>
  </si>
  <si>
    <t>TÉCNICO DE NÍVEL MÉDIO, INCLUSIVE ENCARGOS COMPLEMENTARES</t>
  </si>
  <si>
    <t>RELATÓRIO TÉCNICO</t>
  </si>
  <si>
    <t>COMO CONSTRUÍDO ("AS BUILT") DE PROJETOS COM  ACIMA DE 100.000 M2</t>
  </si>
  <si>
    <t>COMO CONSTRUÍDO ("AS BUILT") DE PROJETOS COM ÁREA ATÉ 10.000 M2</t>
  </si>
  <si>
    <t>COMO CONSTRUÍDO ("AS BUILT") DE PROJETOS COM ÁREA DE 10.001 M2 ATÉ 20.000 M2</t>
  </si>
  <si>
    <t>COMO CONSTRUÍDO ("AS BUILT") DE PROJETOS COM ÁREA DE 20.001 M2 ATÉ 40.000 M2</t>
  </si>
  <si>
    <t>COMO CONSTRUÍDO ("AS BUILT") DE PROJETOS COM ÁREA DE 40.001 M2 ATÉ 60.000 M2</t>
  </si>
  <si>
    <t>COMO CONSTRUÍDO ("AS BUILT") DE PROJETOS COM ÁREA DE 60.001 M2 ATÉ 80.000 M2</t>
  </si>
  <si>
    <t>COMO CONSTRUÍDO ("AS BUILT") DE PROJETOS COM ÁREA DE 80.001 M2 ATÉ 100.000 M2</t>
  </si>
  <si>
    <t>ESPECIFICAÇÃO DOS MATERIAIS COM MEMORIAL DESCRITIVO  PARA OBRAS DE INFRAESTRUTURA</t>
  </si>
  <si>
    <t>ESPECIFICAÇÃO DOS MATERIAIS COM MEMORIAL DESCRITIVO DE CADA AMBIENTE E EQUIPAMENTOS PARA CONSTRUÇÕES NOVAS - ÁREA ACIMA DE 10.000 M2</t>
  </si>
  <si>
    <t>ESPECIFICAÇÃO DOS MATERIAIS COM MEMORIAL DESCRITIVO DE CADA AMBIENTE E EQUIPAMENTOS PARA CONSTRUÇÕES NOVAS - ÁREA ATÉ 1.000 M2</t>
  </si>
  <si>
    <t>ESPECIFICAÇÃO DOS MATERIAIS COM MEMORIAL DESCRITIVO DE CADA AMBIENTE E EQUIPAMENTOS PARA CONSTRUÇÕES NOVAS - ÁREA DE 1.001 M2 A 2.000 M2</t>
  </si>
  <si>
    <t>ESPECIFICAÇÃO DOS MATERIAIS COM MEMORIAL DESCRITIVO DE CADA AMBIENTE E EQUIPAMENTOS PARA CONSTRUÇÕES NOVAS - ÁREA DE 2.001 M2 A 4.000 M2</t>
  </si>
  <si>
    <t>ESPECIFICAÇÃO DOS MATERIAIS COM MEMORIAL DESCRITIVO DE CADA AMBIENTE E EQUIPAMENTOS PARA CONSTRUÇÕES NOVAS - ÁREA DE 4.001 M2 A 6.000 M2</t>
  </si>
  <si>
    <t>ESPECIFICAÇÃO DOS MATERIAIS COM MEMORIAL DESCRITIVO DE CADA AMBIENTE E EQUIPAMENTOS PARA CONSTRUÇÕES NOVAS - ÁREA DE 6.001 M2 A 8.000 M2</t>
  </si>
  <si>
    <t>ESPECIFICAÇÃO DOS MATERIAIS COM MEMORIAL DESCRITIVO DE CADA AMBIENTE E EQUIPAMENTOS PARA CONSTRUÇÕES NOVAS - ÁREA DE 8.001 M2 A 10.000 M2</t>
  </si>
  <si>
    <t>ESPECIFICAÇÃO DOS MATERIAIS COM MEMORIAL DESCRITIVO DE CADA AMBIENTE E EQUIPAMENTOS PARA PROJETOS DE IMPLANTAÇÃO DE EDIFICAÇÃO - ÁREA ACIMA DE 16.000 M2</t>
  </si>
  <si>
    <t>ESPECIFICAÇÃO DOS MATERIAIS COM MEMORIAL DESCRITIVO DE CADA AMBIENTE E EQUIPAMENTOS PARA PROJETOS DE IMPLANTAÇÃO DE EDIFICAÇÃO - ÁREA DE 11.001 M2 ATÉ 13.000 M2</t>
  </si>
  <si>
    <t>ESPECIFICAÇÃO DOS MATERIAIS COM MEMORIAL DESCRITIVO DE CADA AMBIENTE E EQUIPAMENTOS PARA PROJETOS DE IMPLANTAÇÃO DE EDIFICAÇÃO - ÁREA DE 13.001 M2 ATÉ 16.000 M2</t>
  </si>
  <si>
    <t>ESPECIFICAÇÃO DOS MATERIAIS COM MEMORIAL DESCRITIVO DE CADA AMBIENTE E EQUIPAMENTOS PARA PROJETOS DE IMPLANTAÇÃO DE EDIFICAÇÃO - ÁREA DE 6.001 M2 ATÉ 7.000 M2</t>
  </si>
  <si>
    <t>ESPECIFICAÇÃO DOS MATERIAIS COM MEMORIAL DESCRITIVO DE CADA AMBIENTE E EQUIPAMENTOS PARA PROJETOS DE IMPLANTAÇÃO DE EDIFICAÇÃO - ÁREA DE 7.001 M2 ATÉ 9.000 M2</t>
  </si>
  <si>
    <t>ESPECIFICAÇÃO DOS MATERIAIS COM MEMORIAL DESCRITIVO DE CADA AMBIENTE E EQUIPAMENTOS PARA PROJETOS DE IMPLANTAÇÃO DE EDIFICAÇÃO - ÁREA DE 9.001 M2 ATÉ 11.000 M2</t>
  </si>
  <si>
    <t>ESPECIFICAÇÃO DOS MATERIAIS COM MEMORIAL DESCRITIVO DE CADA AMBIENTE E EQUIPAMENTOS PARA PROJETOS DE IMPLANTAÇÃO DE EDIFICAÇÃO ÁREA ATÉ 6.000 M2</t>
  </si>
  <si>
    <t>ESPECIFICAÇÃO DOS MATERIAIS COM MEMORIAL DESCRITIVO DE CADA AMBIENTE E EQUIPAMENTOS PARA REFORMA E/OU AMPLIAÇÃO DE EDIFICAÇÕES EXISTENTES - ÁREA ACIMA DE 10.000 M2</t>
  </si>
  <si>
    <t>ESPECIFICAÇÃO DOS MATERIAIS COM MEMORIAL DESCRITIVO DE CADA AMBIENTE E EQUIPAMENTOS PARA REFORMA E/OU AMPLIAÇÃO DE EDIFICAÇÕES EXISTENTES - ÁREA DE 1.001 M2 A 2.000 M2</t>
  </si>
  <si>
    <t>ESPECIFICAÇÃO DOS MATERIAIS COM MEMORIAL DESCRITIVO DE CADA AMBIENTE E EQUIPAMENTOS PARA REFORMA E/OU AMPLIAÇÃO DE EDIFICAÇÕES EXISTENTES - ÁREA DE 2.001 M2 A 4.000 M2</t>
  </si>
  <si>
    <t>ESPECIFICAÇÃO DOS MATERIAIS COM MEMORIAL DESCRITIVO DE CADA AMBIENTE E EQUIPAMENTOS PARA REFORMA E/OU AMPLIAÇÃO DE EDIFICAÇÕES EXISTENTES - ÁREA DE 4.001 M2 A 6.000 M2</t>
  </si>
  <si>
    <t>ESPECIFICAÇÃO DOS MATERIAIS COM MEMORIAL DESCRITIVO DE CADA AMBIENTE E EQUIPAMENTOS PARA REFORMA E/OU AMPLIAÇÃO DE EDIFICAÇÕES EXISTENTES - ÁREA DE 6.001 M2 A 8.000 M2</t>
  </si>
  <si>
    <t>ESPECIFICAÇÃO DOS MATERIAIS COM MEMORIAL DESCRITIVO DE CADA AMBIENTE E EQUIPAMENTOS PARA REFORMA E/OU AMPLIAÇÃO DE EDIFICAÇÕES EXISTENTES - ÁREA DE 8.001 M2 A 10.000 M2</t>
  </si>
  <si>
    <t>ESPECIFICAÇÃO DOS MATERIAIS COM MEMORIAL DESCRITIVO DE CADA AMBIENTE E EQUIPAMENTOS PARA REFORMA E/OU AMPLIAÇÃO DE EDIFICAÇÕES EXISTENTES- ÁREA ATÉ 1.000 M2</t>
  </si>
  <si>
    <t>ESPECIFICAÇÃO DOS MATERIAIS COM MEMORIAL DESCRITIVO DE CADA AMBIENTE E EQUIPAMENTOS PARA REFORMA E/OU AMPLIAÇÃO DE PATRIMÔNIOS HISTÓRICOS - ÁREA ACIMA DE 10.000 M2</t>
  </si>
  <si>
    <t>ESPECIFICAÇÃO DOS MATERIAIS COM MEMORIAL DESCRITIVO DE CADA AMBIENTE E EQUIPAMENTOS PARA REFORMA E/OU AMPLIAÇÃO DE PATRIMÔNIOS HISTÓRICOS - ÁREA ATÉ 1.000 M2</t>
  </si>
  <si>
    <t>ESPECIFICAÇÃO DOS MATERIAIS COM MEMORIAL DESCRITIVO DE CADA AMBIENTE E EQUIPAMENTOS PARA REFORMA E/OU AMPLIAÇÃO DE PATRIMÔNIOS HISTÓRICOS - ÁREA DE 1.001 M2 A 2.000 M2</t>
  </si>
  <si>
    <t>ESPECIFICAÇÃO DOS MATERIAIS COM MEMORIAL DESCRITIVO DE CADA AMBIENTE E EQUIPAMENTOS PARA REFORMA E/OU AMPLIAÇÃO DE PATRIMÔNIOS HISTÓRICOS - ÁREA DE 2.001 M2 A 4.000 M2</t>
  </si>
  <si>
    <t>ESPECIFICAÇÃO DOS MATERIAIS COM MEMORIAL DESCRITIVO DE CADA AMBIENTE E EQUIPAMENTOS PARA REFORMA E/OU AMPLIAÇÃO DE PATRIMÔNIOS HISTÓRICOS - ÁREA DE 4.001 M2 A 6.000 M2</t>
  </si>
  <si>
    <t>ESPECIFICAÇÃO DOS MATERIAIS COM MEMORIAL DESCRITIVO DE CADA AMBIENTE E EQUIPAMENTOS PARA REFORMA E/OU AMPLIAÇÃO DE PATRIMÔNIOS HISTÓRICOS - ÁREA DE 6.001 M2 A 8.000 M2</t>
  </si>
  <si>
    <t>ESPECIFICAÇÃO DOS MATERIAIS COM MEMORIAL DESCRITIVO DE CADA AMBIENTE E EQUIPAMENTOS PARA REFORMA E/OU AMPLIAÇÃO DE PATRIMÔNIOS HISTÓRICOS - ÁREA DE 8.001 M2 A 10.000 M2</t>
  </si>
  <si>
    <t>MANUAL DE USO, OPERAÇÃO E MANUTENÇÃO DAS EDIFICAÇÕES PARA CONSTRUÇÕES NOVAS - ÁREA ACIMA DE 10.000 M2</t>
  </si>
  <si>
    <t>MANUAL DE USO, OPERAÇÃO E MANUTENÇÃO DAS EDIFICAÇÕES PARA CONSTRUÇÕES NOVAS - ÁREA ATÉ 1.000 M2</t>
  </si>
  <si>
    <t>MANUAL DE USO, OPERAÇÃO E MANUTENÇÃO DAS EDIFICAÇÕES PARA CONSTRUÇÕES NOVAS - ÁREA DE 1.001 M2 A 2.000 M2</t>
  </si>
  <si>
    <t>MANUAL DE USO, OPERAÇÃO E MANUTENÇÃO DAS EDIFICAÇÕES PARA CONSTRUÇÕES NOVAS - ÁREA DE 2.001 M2 A 4.000 M2</t>
  </si>
  <si>
    <t>MANUAL DE USO, OPERAÇÃO E MANUTENÇÃO DAS EDIFICAÇÕES PARA CONSTRUÇÕES NOVAS - ÁREA DE 4.001 M2 A 6.000 M2</t>
  </si>
  <si>
    <t>MANUAL DE USO, OPERAÇÃO E MANUTENÇÃO DAS EDIFICAÇÕES PARA CONSTRUÇÕES NOVAS - ÁREA DE 6.001 M2 A 8.000 M2</t>
  </si>
  <si>
    <t>MANUAL DE USO, OPERAÇÃO E MANUTENÇÃO DAS EDIFICAÇÕES PARA CONSTRUÇÕES NOVAS - ÁREA DE 8.001 M2 A 10.000 M2</t>
  </si>
  <si>
    <t>MANUAL DE USO, OPERAÇÃO E MANUTENÇÃO DAS EDIFICAÇÕES PARA PARA REFORMA E/OU AMPLIAÇÃO DE EDIFICAÇÕES EXISTENTES - ÁREA ACIMA DE 10.000 M2</t>
  </si>
  <si>
    <t>MANUAL DE USO, OPERAÇÃO E MANUTENÇÃO DAS EDIFICAÇÕES PARA PARA REFORMA E/OU AMPLIAÇÃO DE EDIFICAÇÕES EXISTENTES - ÁREA DE 1.001 M2 A 2.000 M2</t>
  </si>
  <si>
    <t>MANUAL DE USO, OPERAÇÃO E MANUTENÇÃO DAS EDIFICAÇÕES PARA PARA REFORMA E/OU AMPLIAÇÃO DE EDIFICAÇÕES EXISTENTES - ÁREA DE 2.001 M2 A 4.000 M2</t>
  </si>
  <si>
    <t>MANUAL DE USO, OPERAÇÃO E MANUTENÇÃO DAS EDIFICAÇÕES PARA PARA REFORMA E/OU AMPLIAÇÃO DE EDIFICAÇÕES EXISTENTES - ÁREA DE 4.001 M2 A 6.000 M2</t>
  </si>
  <si>
    <t>MANUAL DE USO, OPERAÇÃO E MANUTENÇÃO DAS EDIFICAÇÕES PARA PARA REFORMA E/OU AMPLIAÇÃO DE EDIFICAÇÕES EXISTENTES - ÁREA DE 6.001 M2 A 8.000 M2</t>
  </si>
  <si>
    <t>MANUAL DE USO, OPERAÇÃO E MANUTENÇÃO DAS EDIFICAÇÕES PARA PARA REFORMA E/OU AMPLIAÇÃO DE EDIFICAÇÕES EXISTENTES - ÁREA DE 8.001 M2 A 10.000 M2</t>
  </si>
  <si>
    <t>MANUAL DE USO, OPERAÇÃO E MANUTENÇÃO DAS EDIFICAÇÕES PARA PARA REFORMA E/OU AMPLIAÇÃO DE EDIFICAÇÕES EXISTENTES- ÁREA ATÉ 1.000 M2</t>
  </si>
  <si>
    <t>MANUAL DE USO, OPERAÇÃO E MANUTENÇÃO DAS EDIFICAÇÕES PARA REFORMA E/OU AMPLIAÇÃO DE PATRIMÔNIOS HISTÓRICOS - ÁREA ACIMA DE 10.000 M2</t>
  </si>
  <si>
    <t xml:space="preserve">MANUAL DE USO, OPERAÇÃO E MANUTENÇÃO DAS EDIFICAÇÕES PARA REFORMA E/OU AMPLIAÇÃO DE PATRIMÔNIOS HISTÓRICOS - ÁREA DE 1.001 M2 A 2.000 M2
</t>
  </si>
  <si>
    <t>MANUAL DE USO, OPERAÇÃO E MANUTENÇÃO DAS EDIFICAÇÕES PARA REFORMA E/OU AMPLIAÇÃO DE PATRIMÔNIOS HISTÓRICOS - ÁREA DE 4.001 M2 A 6.000 M2</t>
  </si>
  <si>
    <t>MANUAL DE USO, OPERAÇÃO E MANUTENÇÃO DAS EDIFICAÇÕES PARA REFORMA E/OU AMPLIAÇÃO DE PATRIMÔNIOS HISTÓRICOS - ÁREA DE 6.001 M2 A 8.000 M2</t>
  </si>
  <si>
    <t>MANUAL DE USO, OPERAÇÃO E MANUTENÇÃO DAS EDIFICAÇÕES PARA REFORMA E/OU AMPLIAÇÃO DE PATRIMÔNIOS HISTÓRICOS - ÁREA DE 8.001 M2 A 10.000 M2</t>
  </si>
  <si>
    <t>MANUAL DE USO, OPERAÇÃO E MANUTENÇÃO DAS EDIFICAÇÕES PARA REFORMA E/OU AMPLIAÇÃO DE PATRIMÔNIOS HISTÓRICOS- ÁREA ATÉ 1.000 M2</t>
  </si>
  <si>
    <t>MANUAL DE USO, OPERAÇÃO E MANUTENÇÃO DAS EDIFICAÇÕES PARA REFORMA E/OU AMPLIAÇÃO DE PATRIMÔNIOS HISTÓRICOS- ÁREA DE 2.001 M2 A 4.000 M2</t>
  </si>
  <si>
    <t>CRITÉRIOS PARA PAGAMENTO DE PRANCHA</t>
  </si>
  <si>
    <t>CRITÉRIOS P/ PAGAMENTO DE PRANCHAS - A0</t>
  </si>
  <si>
    <t>CRITÉRIOS P/ PAGAMENTO DE PRANCHAS - A1 ALONGADO</t>
  </si>
  <si>
    <t>CRITÉRIOS P/ PAGAMENTO DE PRANCHAS - A2</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</si>
  <si>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</si>
  <si>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</si>
  <si>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</si>
  <si>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</si>
  <si>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</si>
  <si>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t>
  </si>
  <si>
    <t>m2</t>
  </si>
  <si>
    <t>un</t>
  </si>
  <si>
    <t>m</t>
  </si>
  <si>
    <t>cj</t>
  </si>
  <si>
    <t>m3</t>
  </si>
  <si>
    <t>mês</t>
  </si>
  <si>
    <t>mxmês</t>
  </si>
  <si>
    <t>m2xmês</t>
  </si>
  <si>
    <t>km</t>
  </si>
  <si>
    <t>Kg</t>
  </si>
  <si>
    <t>dm3</t>
  </si>
  <si>
    <t>U</t>
  </si>
  <si>
    <t>ha</t>
  </si>
  <si>
    <t>TxKM</t>
  </si>
  <si>
    <t>M3xKM</t>
  </si>
  <si>
    <t>hora</t>
  </si>
  <si>
    <t>PR A1</t>
  </si>
  <si>
    <t>% A1</t>
  </si>
  <si>
    <t>SETOP</t>
  </si>
  <si>
    <t xml:space="preserve">SETOP -  </t>
  </si>
  <si>
    <t>Item</t>
  </si>
  <si>
    <t>Fonte</t>
  </si>
  <si>
    <t>Código</t>
  </si>
  <si>
    <t>Descrição</t>
  </si>
  <si>
    <t>Unidade</t>
  </si>
  <si>
    <t>Quantidade</t>
  </si>
  <si>
    <t>Custo Unitário (sem BDI) (R$)</t>
  </si>
  <si>
    <t>BDI                (%)</t>
  </si>
  <si>
    <t>Preço Unitário (com BDI) (R$)</t>
  </si>
  <si>
    <t>Preço Total
(R$)</t>
  </si>
  <si>
    <t>VALOR:</t>
  </si>
  <si>
    <t>1.1</t>
  </si>
  <si>
    <t>BDI 1</t>
  </si>
  <si>
    <t>PO - PLANILHA ORÇAMENTÁRIA</t>
  </si>
  <si>
    <t>SOLICITANTE:</t>
  </si>
  <si>
    <t>Prefeitura Municipal de Monte Sião MG</t>
  </si>
  <si>
    <t>OBJETO:</t>
  </si>
  <si>
    <t>LOCAL:</t>
  </si>
  <si>
    <t>BDI 1:</t>
  </si>
  <si>
    <t>BDI 2:</t>
  </si>
  <si>
    <t>DATA BASE SETOP:</t>
  </si>
  <si>
    <t>DATA BASE SINAPI:</t>
  </si>
  <si>
    <t>REGIME:</t>
  </si>
  <si>
    <t>VALOR TOTAL DA OBRA:</t>
  </si>
  <si>
    <t>SEM Desoneração</t>
  </si>
  <si>
    <t>COORDENADAS DA OBRA (INICIO E FINAL):</t>
  </si>
  <si>
    <t>2.1</t>
  </si>
  <si>
    <t>2.2</t>
  </si>
  <si>
    <t>2.3</t>
  </si>
  <si>
    <t>Monte Sião MG</t>
  </si>
  <si>
    <t>Local</t>
  </si>
  <si>
    <t>Responsável Técnico</t>
  </si>
  <si>
    <t>Nome:</t>
  </si>
  <si>
    <t>Marcelino Antonio Vicentim</t>
  </si>
  <si>
    <t>ENG. CIVIL - CREA 69.396/D</t>
  </si>
  <si>
    <t>ART/RRT:</t>
  </si>
  <si>
    <t>CRONOGRAMA</t>
  </si>
  <si>
    <t>Fisico / Financeiro</t>
  </si>
  <si>
    <t>Total das etapas</t>
  </si>
  <si>
    <t>FÍSICO %</t>
  </si>
  <si>
    <t>FINANCEIRO</t>
  </si>
  <si>
    <t>TEMPO DE OBRA:</t>
  </si>
  <si>
    <t>ACUMULADO</t>
  </si>
  <si>
    <t>TOTAL:</t>
  </si>
  <si>
    <t>2.4</t>
  </si>
  <si>
    <t>2.5</t>
  </si>
  <si>
    <t>2.6</t>
  </si>
  <si>
    <t>2.7</t>
  </si>
  <si>
    <t>2.8</t>
  </si>
  <si>
    <t>2.9</t>
  </si>
  <si>
    <t>2.10</t>
  </si>
  <si>
    <t>2.11</t>
  </si>
  <si>
    <t>2.12</t>
  </si>
  <si>
    <t>2.13</t>
  </si>
  <si>
    <t>2.14</t>
  </si>
  <si>
    <t>2.15</t>
  </si>
  <si>
    <t>2.16</t>
  </si>
  <si>
    <t>2.17</t>
  </si>
  <si>
    <t>2.18</t>
  </si>
  <si>
    <t>2.19</t>
  </si>
  <si>
    <t>2.20</t>
  </si>
  <si>
    <t>2.21</t>
  </si>
  <si>
    <t>2.22</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</si>
  <si>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</si>
  <si>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</si>
  <si>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</si>
  <si>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</si>
  <si>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85 MM X 3", PARA CAIXA D'AGUA                                                                                                                                                                                                                                                                                                                                                                                                                                </t>
  </si>
  <si>
    <t xml:space="preserve">ESMERILHADEIRA ANGULAR ELETRICA, DIAMETRO DO DISCO 7" (180 MM), ROTACAO 8500 RPM, POTENCIA 2400 W                                                                                                                                                                                                                                                                                                                                                                                                         </t>
  </si>
  <si>
    <t>115,31</t>
  </si>
  <si>
    <t>3,94</t>
  </si>
  <si>
    <t>133,22</t>
  </si>
  <si>
    <t>47,43</t>
  </si>
  <si>
    <t>19,33</t>
  </si>
  <si>
    <t>2.888,16</t>
  </si>
  <si>
    <t>3.130,25</t>
  </si>
  <si>
    <t>5,78</t>
  </si>
  <si>
    <t>3.820,57</t>
  </si>
  <si>
    <t>3.321,20</t>
  </si>
  <si>
    <t>29,04</t>
  </si>
  <si>
    <t>2,93</t>
  </si>
  <si>
    <t>747,19</t>
  </si>
  <si>
    <t>76,63</t>
  </si>
  <si>
    <t>81,72</t>
  </si>
  <si>
    <t>2.573,44</t>
  </si>
  <si>
    <t>3.149,30</t>
  </si>
  <si>
    <t>4.900,42</t>
  </si>
  <si>
    <t>2.566,53</t>
  </si>
  <si>
    <t>4.142,85</t>
  </si>
  <si>
    <t>390,29</t>
  </si>
  <si>
    <t>242,00</t>
  </si>
  <si>
    <t>321,80</t>
  </si>
  <si>
    <t>466,23</t>
  </si>
  <si>
    <t>236,55</t>
  </si>
  <si>
    <t>281,29</t>
  </si>
  <si>
    <t>657,34</t>
  </si>
  <si>
    <t>1.047,35</t>
  </si>
  <si>
    <t>1.312,27</t>
  </si>
  <si>
    <t>22,89</t>
  </si>
  <si>
    <t>41,20</t>
  </si>
  <si>
    <t>727,92</t>
  </si>
  <si>
    <t>17,77</t>
  </si>
  <si>
    <t>52,41</t>
  </si>
  <si>
    <t>66,21</t>
  </si>
  <si>
    <t>52,79</t>
  </si>
  <si>
    <t>54,27</t>
  </si>
  <si>
    <t>40,92</t>
  </si>
  <si>
    <t>28,40</t>
  </si>
  <si>
    <t>386,11</t>
  </si>
  <si>
    <t>50,82</t>
  </si>
  <si>
    <t>44,60</t>
  </si>
  <si>
    <t>8,66</t>
  </si>
  <si>
    <t>30,42</t>
  </si>
  <si>
    <t>20,52</t>
  </si>
  <si>
    <t>38,88</t>
  </si>
  <si>
    <t>4.975,76</t>
  </si>
  <si>
    <t>995,15</t>
  </si>
  <si>
    <t>7.498,43</t>
  </si>
  <si>
    <t>1.248,93</t>
  </si>
  <si>
    <t>11.845,63</t>
  </si>
  <si>
    <t>1.850,89</t>
  </si>
  <si>
    <t>463,89</t>
  </si>
  <si>
    <t>2.854,29</t>
  </si>
  <si>
    <t>3.554,72</t>
  </si>
  <si>
    <t>667,89</t>
  </si>
  <si>
    <t>645,92</t>
  </si>
  <si>
    <t>458,69</t>
  </si>
  <si>
    <t>1.058,74</t>
  </si>
  <si>
    <t>1.200,97</t>
  </si>
  <si>
    <t>277,39</t>
  </si>
  <si>
    <t>429,07</t>
  </si>
  <si>
    <t>2.728,65</t>
  </si>
  <si>
    <t>49,97</t>
  </si>
  <si>
    <t>5,52</t>
  </si>
  <si>
    <t>51,11</t>
  </si>
  <si>
    <t>7,14</t>
  </si>
  <si>
    <t>121,86</t>
  </si>
  <si>
    <t>26,36</t>
  </si>
  <si>
    <t>4.430,37</t>
  </si>
  <si>
    <t>4.470,21</t>
  </si>
  <si>
    <t>1.407,23</t>
  </si>
  <si>
    <t>938,14</t>
  </si>
  <si>
    <t>78,00</t>
  </si>
  <si>
    <t>27,20</t>
  </si>
  <si>
    <t>32,40</t>
  </si>
  <si>
    <t>43,50</t>
  </si>
  <si>
    <t>21,03</t>
  </si>
  <si>
    <t>69,50</t>
  </si>
  <si>
    <t>94,56</t>
  </si>
  <si>
    <t>1,51</t>
  </si>
  <si>
    <t>57,12</t>
  </si>
  <si>
    <t>62,23</t>
  </si>
  <si>
    <t>29,95</t>
  </si>
  <si>
    <t>103,12</t>
  </si>
  <si>
    <t>228,21</t>
  </si>
  <si>
    <t>1.492,05</t>
  </si>
  <si>
    <t>45,78</t>
  </si>
  <si>
    <t>21,27</t>
  </si>
  <si>
    <t>10,61</t>
  </si>
  <si>
    <t>2.127,86</t>
  </si>
  <si>
    <t>38,79</t>
  </si>
  <si>
    <t>71,56</t>
  </si>
  <si>
    <t>4,31</t>
  </si>
  <si>
    <t>21,99</t>
  </si>
  <si>
    <t>195,90</t>
  </si>
  <si>
    <t>108,28</t>
  </si>
  <si>
    <t>193,04</t>
  </si>
  <si>
    <t>175,58</t>
  </si>
  <si>
    <t>23,45</t>
  </si>
  <si>
    <t>44,79</t>
  </si>
  <si>
    <t>18,95</t>
  </si>
  <si>
    <t>84,54</t>
  </si>
  <si>
    <t>64,87</t>
  </si>
  <si>
    <t>51,29</t>
  </si>
  <si>
    <t>101,60</t>
  </si>
  <si>
    <t>36,27</t>
  </si>
  <si>
    <t>38,04</t>
  </si>
  <si>
    <t>130,71</t>
  </si>
  <si>
    <t>139,51</t>
  </si>
  <si>
    <t>24,74</t>
  </si>
  <si>
    <t>82,26</t>
  </si>
  <si>
    <t>33,44</t>
  </si>
  <si>
    <t>24,85</t>
  </si>
  <si>
    <t>23,47</t>
  </si>
  <si>
    <t>494,60</t>
  </si>
  <si>
    <t>29,19</t>
  </si>
  <si>
    <t>5.970,67</t>
  </si>
  <si>
    <t>43,60</t>
  </si>
  <si>
    <t>92,44</t>
  </si>
  <si>
    <t>56,68</t>
  </si>
  <si>
    <t>1.966,98</t>
  </si>
  <si>
    <t>2.984,23</t>
  </si>
  <si>
    <t>5.113,27</t>
  </si>
  <si>
    <t>93,28</t>
  </si>
  <si>
    <t>150,00</t>
  </si>
  <si>
    <t>107,81</t>
  </si>
  <si>
    <t>121,87</t>
  </si>
  <si>
    <t>93,56</t>
  </si>
  <si>
    <t>327,46</t>
  </si>
  <si>
    <t>25,68</t>
  </si>
  <si>
    <t>88,46</t>
  </si>
  <si>
    <t>5.797,98</t>
  </si>
  <si>
    <t>1.771,32</t>
  </si>
  <si>
    <t>3.129,13</t>
  </si>
  <si>
    <t>12.229,47</t>
  </si>
  <si>
    <t>47,91</t>
  </si>
  <si>
    <t>37,38</t>
  </si>
  <si>
    <t>3.934,39</t>
  </si>
  <si>
    <t>56,58</t>
  </si>
  <si>
    <t>136,97</t>
  </si>
  <si>
    <t>24,83</t>
  </si>
  <si>
    <t>16,20</t>
  </si>
  <si>
    <t>3.135,65</t>
  </si>
  <si>
    <t>19,52</t>
  </si>
  <si>
    <t>77,52</t>
  </si>
  <si>
    <t>117,93</t>
  </si>
  <si>
    <t>54,49</t>
  </si>
  <si>
    <t>47,50</t>
  </si>
  <si>
    <t>98,57</t>
  </si>
  <si>
    <t>33,26</t>
  </si>
  <si>
    <t>70,22</t>
  </si>
  <si>
    <t>45,98</t>
  </si>
  <si>
    <t>28,85</t>
  </si>
  <si>
    <t>75,27</t>
  </si>
  <si>
    <t>18,56</t>
  </si>
  <si>
    <t>98,83</t>
  </si>
  <si>
    <t>24,91</t>
  </si>
  <si>
    <t>22,91</t>
  </si>
  <si>
    <t>2,74</t>
  </si>
  <si>
    <t>2.619,82</t>
  </si>
  <si>
    <t>207,17</t>
  </si>
  <si>
    <t>20,95</t>
  </si>
  <si>
    <t>3.705,97</t>
  </si>
  <si>
    <t>13,22</t>
  </si>
  <si>
    <t>66,03</t>
  </si>
  <si>
    <t>42,86</t>
  </si>
  <si>
    <t>3.825,52</t>
  </si>
  <si>
    <t>4.049,12</t>
  </si>
  <si>
    <t>139,20</t>
  </si>
  <si>
    <t>4.128,10</t>
  </si>
  <si>
    <t>78,43</t>
  </si>
  <si>
    <t>9,99</t>
  </si>
  <si>
    <t>674,43</t>
  </si>
  <si>
    <t>804,56</t>
  </si>
  <si>
    <t>889,22</t>
  </si>
  <si>
    <t>3.012,82</t>
  </si>
  <si>
    <t>241,37</t>
  </si>
  <si>
    <t>150,86</t>
  </si>
  <si>
    <t>317,99</t>
  </si>
  <si>
    <t>23,84</t>
  </si>
  <si>
    <t>31,54</t>
  </si>
  <si>
    <t>28,89</t>
  </si>
  <si>
    <t>16,03</t>
  </si>
  <si>
    <t>59,15</t>
  </si>
  <si>
    <t>37,71</t>
  </si>
  <si>
    <t>3,40</t>
  </si>
  <si>
    <t>183,71</t>
  </si>
  <si>
    <t>118,32</t>
  </si>
  <si>
    <t>199,84</t>
  </si>
  <si>
    <t>141,48</t>
  </si>
  <si>
    <t>3.821,13</t>
  </si>
  <si>
    <t>37,90</t>
  </si>
  <si>
    <t>40,61</t>
  </si>
  <si>
    <t>78,51</t>
  </si>
  <si>
    <t>76,62</t>
  </si>
  <si>
    <t>114,05</t>
  </si>
  <si>
    <t>103,03</t>
  </si>
  <si>
    <t>72,49</t>
  </si>
  <si>
    <t>20,99</t>
  </si>
  <si>
    <t>3.710,03</t>
  </si>
  <si>
    <t>414,65</t>
  </si>
  <si>
    <t>315,68</t>
  </si>
  <si>
    <t>324,48</t>
  </si>
  <si>
    <t>7,91</t>
  </si>
  <si>
    <t>55,59</t>
  </si>
  <si>
    <t>45,01</t>
  </si>
  <si>
    <t>346,25</t>
  </si>
  <si>
    <t>853,84</t>
  </si>
  <si>
    <t>622,43</t>
  </si>
  <si>
    <t>420,16</t>
  </si>
  <si>
    <t>1.028,08</t>
  </si>
  <si>
    <t>594,24</t>
  </si>
  <si>
    <t>311,69</t>
  </si>
  <si>
    <t>497,86</t>
  </si>
  <si>
    <t>137,98</t>
  </si>
  <si>
    <t>76,08</t>
  </si>
  <si>
    <t>44,51</t>
  </si>
  <si>
    <t>55,57</t>
  </si>
  <si>
    <t>391.829,26</t>
  </si>
  <si>
    <t>425.000,00</t>
  </si>
  <si>
    <t>440.548,75</t>
  </si>
  <si>
    <t>82,19</t>
  </si>
  <si>
    <t>50,83</t>
  </si>
  <si>
    <t>2.506,44</t>
  </si>
  <si>
    <t>4.134,34</t>
  </si>
  <si>
    <t>5.637,17</t>
  </si>
  <si>
    <t>57,65</t>
  </si>
  <si>
    <t>103,43</t>
  </si>
  <si>
    <t>32,22</t>
  </si>
  <si>
    <t>418,17</t>
  </si>
  <si>
    <t>482,89</t>
  </si>
  <si>
    <t>42,37</t>
  </si>
  <si>
    <t>53,24</t>
  </si>
  <si>
    <t>135,57</t>
  </si>
  <si>
    <t>172,49</t>
  </si>
  <si>
    <t>75,09</t>
  </si>
  <si>
    <t>36,31</t>
  </si>
  <si>
    <t>54,73</t>
  </si>
  <si>
    <t>51,23</t>
  </si>
  <si>
    <t>188,09</t>
  </si>
  <si>
    <t>191,28</t>
  </si>
  <si>
    <t>289,94</t>
  </si>
  <si>
    <t>316,08</t>
  </si>
  <si>
    <t>321,02</t>
  </si>
  <si>
    <t>440,33</t>
  </si>
  <si>
    <t>179,82</t>
  </si>
  <si>
    <t>92,93</t>
  </si>
  <si>
    <t>141,63</t>
  </si>
  <si>
    <t>93,75</t>
  </si>
  <si>
    <t>44,25</t>
  </si>
  <si>
    <t>6.277,69</t>
  </si>
  <si>
    <t>6.253,39</t>
  </si>
  <si>
    <t>15,29</t>
  </si>
  <si>
    <t>13,17</t>
  </si>
  <si>
    <t>3.775,15</t>
  </si>
  <si>
    <t>81,67</t>
  </si>
  <si>
    <t>91,64</t>
  </si>
  <si>
    <t>45,88</t>
  </si>
  <si>
    <t>44,42</t>
  </si>
  <si>
    <t>49,14</t>
  </si>
  <si>
    <t>54,23</t>
  </si>
  <si>
    <t>34,13</t>
  </si>
  <si>
    <t>40,42</t>
  </si>
  <si>
    <t>47,40</t>
  </si>
  <si>
    <t>98,99</t>
  </si>
  <si>
    <t>35,58</t>
  </si>
  <si>
    <t>74,78</t>
  </si>
  <si>
    <t>57,36</t>
  </si>
  <si>
    <t>20,86</t>
  </si>
  <si>
    <t>39,15</t>
  </si>
  <si>
    <t>284,84</t>
  </si>
  <si>
    <t>79,18</t>
  </si>
  <si>
    <t>45,02</t>
  </si>
  <si>
    <t>692,45</t>
  </si>
  <si>
    <t>29,08</t>
  </si>
  <si>
    <t>50,02</t>
  </si>
  <si>
    <t>214,65</t>
  </si>
  <si>
    <t>18,36</t>
  </si>
  <si>
    <t>47,65</t>
  </si>
  <si>
    <t>3,26</t>
  </si>
  <si>
    <t>4,52</t>
  </si>
  <si>
    <t>5.021,42</t>
  </si>
  <si>
    <t>123,07</t>
  </si>
  <si>
    <t>264,17</t>
  </si>
  <si>
    <t>4.554,40</t>
  </si>
  <si>
    <t>411,80</t>
  </si>
  <si>
    <t>1.009,03</t>
  </si>
  <si>
    <t>1.625,17</t>
  </si>
  <si>
    <t>2.853,21</t>
  </si>
  <si>
    <t>4.243,52</t>
  </si>
  <si>
    <t>2.128,02</t>
  </si>
  <si>
    <t>2.776,35</t>
  </si>
  <si>
    <t>11,72</t>
  </si>
  <si>
    <t>263,79</t>
  </si>
  <si>
    <t>374,58</t>
  </si>
  <si>
    <t>13,49</t>
  </si>
  <si>
    <t>20,46</t>
  </si>
  <si>
    <t>28,23</t>
  </si>
  <si>
    <t>63,79</t>
  </si>
  <si>
    <t>169,95</t>
  </si>
  <si>
    <t>56,92</t>
  </si>
  <si>
    <t>149,86</t>
  </si>
  <si>
    <t>238,45</t>
  </si>
  <si>
    <t>70,82</t>
  </si>
  <si>
    <t>56,90</t>
  </si>
  <si>
    <t>29,84</t>
  </si>
  <si>
    <t>172.381,70</t>
  </si>
  <si>
    <t>214.699,12</t>
  </si>
  <si>
    <t>4.176.326,08</t>
  </si>
  <si>
    <t>10.996.119,18</t>
  </si>
  <si>
    <t>3.400.000,00</t>
  </si>
  <si>
    <t>1.753.880,82</t>
  </si>
  <si>
    <t>59,61</t>
  </si>
  <si>
    <t>28,49</t>
  </si>
  <si>
    <t>40,36</t>
  </si>
  <si>
    <t>35,89</t>
  </si>
  <si>
    <t>2.886,30</t>
  </si>
  <si>
    <t>240,00</t>
  </si>
  <si>
    <t>170,00</t>
  </si>
  <si>
    <t>3.055,69</t>
  </si>
  <si>
    <t>2.510,17</t>
  </si>
  <si>
    <t>2.720,57</t>
  </si>
  <si>
    <t>3.320,54</t>
  </si>
  <si>
    <t>2.886,52</t>
  </si>
  <si>
    <t>2.236,63</t>
  </si>
  <si>
    <t>2.737,12</t>
  </si>
  <si>
    <t>4.259,06</t>
  </si>
  <si>
    <t>2.230,63</t>
  </si>
  <si>
    <t>3.600,64</t>
  </si>
  <si>
    <t>2.371,53</t>
  </si>
  <si>
    <t>3.850,53</t>
  </si>
  <si>
    <t>3.885,15</t>
  </si>
  <si>
    <t>5.189,24</t>
  </si>
  <si>
    <t>44,01</t>
  </si>
  <si>
    <t>3.419,46</t>
  </si>
  <si>
    <t>2.725,27</t>
  </si>
  <si>
    <t>3.220,94</t>
  </si>
  <si>
    <t>3.324,85</t>
  </si>
  <si>
    <t>3.519,18</t>
  </si>
  <si>
    <t>3.587,82</t>
  </si>
  <si>
    <t>2.618,50</t>
  </si>
  <si>
    <t>28,95</t>
  </si>
  <si>
    <t>3.321,03</t>
  </si>
  <si>
    <t>3.224,47</t>
  </si>
  <si>
    <t>2.178,40</t>
  </si>
  <si>
    <t>3.593,25</t>
  </si>
  <si>
    <t>4.899,39</t>
  </si>
  <si>
    <t>5.456,08</t>
  </si>
  <si>
    <t>5.434,96</t>
  </si>
  <si>
    <t>20,26</t>
  </si>
  <si>
    <t>3.281,07</t>
  </si>
  <si>
    <t>2.508,55</t>
  </si>
  <si>
    <t>2.655,76</t>
  </si>
  <si>
    <t>105138</t>
  </si>
  <si>
    <t>105139</t>
  </si>
  <si>
    <t>105140</t>
  </si>
  <si>
    <t>105141</t>
  </si>
  <si>
    <t>105142</t>
  </si>
  <si>
    <t>105143</t>
  </si>
  <si>
    <t>105144</t>
  </si>
  <si>
    <t>105145</t>
  </si>
  <si>
    <t>105153</t>
  </si>
  <si>
    <t>105146</t>
  </si>
  <si>
    <t>105147</t>
  </si>
  <si>
    <t>105148</t>
  </si>
  <si>
    <t>105149</t>
  </si>
  <si>
    <t>105150</t>
  </si>
  <si>
    <t>105151</t>
  </si>
  <si>
    <t>105152</t>
  </si>
  <si>
    <t>105154</t>
  </si>
  <si>
    <t>105155</t>
  </si>
  <si>
    <t>105156</t>
  </si>
  <si>
    <t>105157</t>
  </si>
  <si>
    <t>105158</t>
  </si>
  <si>
    <t>105159</t>
  </si>
  <si>
    <t>105160</t>
  </si>
  <si>
    <t>105161</t>
  </si>
  <si>
    <t>105162</t>
  </si>
  <si>
    <t>105163</t>
  </si>
  <si>
    <t>105164</t>
  </si>
  <si>
    <t>105165</t>
  </si>
  <si>
    <t>105166</t>
  </si>
  <si>
    <t>105167</t>
  </si>
  <si>
    <t>105169</t>
  </si>
  <si>
    <t>105170</t>
  </si>
  <si>
    <t>105172</t>
  </si>
  <si>
    <t>105173</t>
  </si>
  <si>
    <t>105174</t>
  </si>
  <si>
    <t>105175</t>
  </si>
  <si>
    <t>105176</t>
  </si>
  <si>
    <t>105177</t>
  </si>
  <si>
    <t>105178</t>
  </si>
  <si>
    <t>105179</t>
  </si>
  <si>
    <t>105180</t>
  </si>
  <si>
    <t>105181</t>
  </si>
  <si>
    <t>105182</t>
  </si>
  <si>
    <t>105183</t>
  </si>
  <si>
    <t>105184</t>
  </si>
  <si>
    <t>105189</t>
  </si>
  <si>
    <t>105190</t>
  </si>
  <si>
    <t>105193</t>
  </si>
  <si>
    <t>105194</t>
  </si>
  <si>
    <t>105195</t>
  </si>
  <si>
    <t>105196</t>
  </si>
  <si>
    <t>105197</t>
  </si>
  <si>
    <t>105198</t>
  </si>
  <si>
    <t>105199</t>
  </si>
  <si>
    <t>105200</t>
  </si>
  <si>
    <t>105201</t>
  </si>
  <si>
    <t>105202</t>
  </si>
  <si>
    <t>105203</t>
  </si>
  <si>
    <t>105204</t>
  </si>
  <si>
    <t>105205</t>
  </si>
  <si>
    <t>105206</t>
  </si>
  <si>
    <t>105207</t>
  </si>
  <si>
    <t>105208</t>
  </si>
  <si>
    <t>105209</t>
  </si>
  <si>
    <t>105210</t>
  </si>
  <si>
    <t>105211</t>
  </si>
  <si>
    <t>105212</t>
  </si>
  <si>
    <t>105213</t>
  </si>
  <si>
    <t>105214</t>
  </si>
  <si>
    <t>105215</t>
  </si>
  <si>
    <t>105216</t>
  </si>
  <si>
    <t>105217</t>
  </si>
  <si>
    <t>105218</t>
  </si>
  <si>
    <t>105219</t>
  </si>
  <si>
    <t>105220</t>
  </si>
  <si>
    <t>105221</t>
  </si>
  <si>
    <t>105222</t>
  </si>
  <si>
    <t>105223</t>
  </si>
  <si>
    <t>105224</t>
  </si>
  <si>
    <t>105225</t>
  </si>
  <si>
    <t>105226</t>
  </si>
  <si>
    <t>105227</t>
  </si>
  <si>
    <t>105228</t>
  </si>
  <si>
    <t>105229</t>
  </si>
  <si>
    <t>105230</t>
  </si>
  <si>
    <t>105231</t>
  </si>
  <si>
    <t>105232</t>
  </si>
  <si>
    <t>105233</t>
  </si>
  <si>
    <t>105234</t>
  </si>
  <si>
    <t>105185</t>
  </si>
  <si>
    <t>105186</t>
  </si>
  <si>
    <t>105187</t>
  </si>
  <si>
    <t>105188</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</si>
  <si>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</si>
  <si>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</si>
  <si>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</si>
  <si>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</si>
  <si>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</si>
  <si>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</si>
  <si>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</si>
  <si>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</si>
  <si>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</si>
  <si>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</si>
  <si>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</si>
  <si>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</si>
  <si>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</si>
  <si>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</si>
  <si>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</si>
  <si>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</si>
  <si>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</si>
  <si>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</si>
  <si>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</si>
  <si>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</si>
  <si>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</si>
  <si>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</si>
  <si>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</si>
  <si>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</si>
  <si>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</si>
  <si>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</si>
  <si>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</si>
  <si>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</si>
  <si>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</si>
  <si>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</si>
  <si>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</si>
  <si>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</si>
  <si>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</si>
  <si>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</si>
  <si>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</si>
  <si>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</si>
  <si>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</si>
  <si>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</si>
  <si>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</si>
  <si>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</si>
  <si>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</si>
  <si>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</si>
  <si>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</si>
  <si>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</si>
  <si>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</si>
  <si>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</si>
  <si>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</si>
  <si>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</si>
  <si>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</si>
  <si>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</si>
  <si>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</si>
  <si>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</si>
  <si>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</si>
  <si>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</si>
  <si>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</si>
  <si>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</si>
  <si>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</si>
  <si>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</si>
  <si>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</si>
  <si>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</si>
  <si>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</si>
  <si>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</si>
  <si>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</si>
  <si>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</si>
  <si>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</si>
  <si>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</si>
  <si>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</si>
  <si>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</si>
  <si>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</si>
  <si>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</si>
  <si>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</si>
  <si>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</si>
  <si>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</si>
  <si>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</si>
  <si>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</si>
  <si>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</si>
  <si>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</si>
  <si>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</si>
  <si>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</si>
  <si>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</si>
  <si>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</si>
  <si>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</si>
  <si>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</si>
  <si>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</si>
  <si>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</si>
  <si>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</si>
  <si>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</si>
  <si>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</si>
  <si>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</si>
  <si>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</si>
  <si>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</si>
  <si>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</si>
  <si>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</si>
  <si>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</si>
  <si>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</si>
  <si>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</si>
  <si>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</si>
  <si>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</si>
  <si>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</si>
  <si>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</si>
  <si>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</si>
  <si>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</si>
  <si>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</si>
  <si>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</si>
  <si>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</si>
  <si>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</si>
  <si>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</si>
  <si>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</si>
  <si>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</si>
  <si>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</si>
  <si>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</si>
  <si>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</si>
  <si>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</si>
  <si>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</si>
  <si>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</si>
  <si>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</si>
  <si>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</si>
  <si>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</si>
  <si>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</si>
  <si>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</si>
  <si>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</si>
  <si>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</si>
  <si>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</si>
  <si>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</si>
  <si>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</si>
  <si>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</si>
  <si>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</si>
  <si>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</si>
  <si>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</si>
  <si>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</si>
  <si>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</si>
  <si>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</si>
  <si>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</si>
  <si>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</si>
  <si>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</si>
  <si>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</si>
  <si>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</si>
  <si>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</si>
  <si>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</si>
  <si>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</si>
  <si>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</si>
  <si>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</si>
  <si>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</si>
  <si>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</si>
  <si>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</si>
  <si>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</si>
  <si>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</si>
  <si>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</si>
  <si>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</si>
  <si>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</si>
  <si>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</si>
  <si>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</si>
  <si>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</si>
  <si>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</si>
  <si>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</si>
  <si>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</si>
  <si>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</si>
  <si>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</si>
  <si>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</si>
  <si>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</si>
  <si>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</si>
  <si>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</si>
  <si>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</si>
  <si>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</si>
  <si>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</si>
  <si>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</si>
  <si>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</si>
  <si>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</si>
  <si>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</si>
  <si>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</si>
  <si>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</si>
  <si>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</si>
  <si>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</si>
  <si>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</si>
  <si>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</si>
  <si>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</si>
  <si>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</si>
  <si>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</si>
  <si>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</si>
  <si>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</si>
  <si>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</si>
  <si>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</si>
  <si>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</si>
  <si>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</si>
  <si>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</si>
  <si>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</si>
  <si>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</si>
  <si>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</si>
  <si>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</si>
  <si>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</si>
  <si>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</si>
  <si>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</si>
  <si>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</si>
  <si>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</si>
  <si>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</si>
  <si>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</si>
  <si>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</si>
  <si>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</si>
  <si>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</si>
  <si>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</si>
  <si>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</si>
  <si>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</si>
  <si>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</si>
  <si>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</si>
  <si>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</si>
  <si>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</si>
  <si>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</si>
  <si>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</si>
  <si>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</si>
  <si>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</si>
  <si>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</si>
  <si>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</si>
  <si>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</si>
  <si>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</si>
  <si>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</si>
  <si>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</si>
  <si>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</si>
  <si>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</si>
  <si>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</si>
  <si>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</si>
  <si>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</si>
  <si>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</si>
  <si>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</si>
  <si>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</si>
  <si>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</si>
  <si>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</si>
  <si>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</si>
  <si>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</si>
  <si>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</si>
  <si>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</si>
  <si>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</si>
  <si>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</si>
  <si>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</si>
  <si>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</si>
  <si>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</si>
  <si>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</si>
  <si>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</si>
  <si>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</si>
  <si>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</si>
  <si>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</si>
  <si>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</si>
  <si>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</si>
  <si>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</si>
  <si>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</si>
  <si>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</si>
  <si>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</si>
  <si>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</si>
  <si>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</si>
  <si>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</si>
  <si>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</si>
  <si>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</si>
  <si>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</si>
  <si>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</si>
  <si>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</si>
  <si>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</si>
  <si>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</si>
  <si>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</si>
  <si>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</si>
  <si>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</si>
  <si>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</si>
  <si>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</si>
  <si>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</si>
  <si>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</si>
  <si>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</si>
  <si>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</si>
  <si>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</si>
  <si>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</si>
  <si>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</si>
  <si>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</si>
  <si>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</si>
  <si>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</si>
  <si>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</si>
  <si>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</si>
  <si>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</si>
  <si>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</si>
  <si>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</si>
  <si>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</si>
  <si>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</si>
  <si>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</si>
  <si>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</si>
  <si>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</si>
  <si>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</si>
  <si>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</si>
  <si>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</si>
  <si>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</si>
  <si>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</si>
  <si>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</si>
  <si>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</si>
  <si>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</si>
  <si>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</si>
  <si>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</si>
  <si>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</si>
  <si>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</si>
  <si>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</si>
  <si>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</si>
  <si>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</si>
  <si>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</si>
  <si>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</si>
  <si>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</si>
  <si>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</si>
  <si>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</si>
  <si>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</si>
  <si>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</si>
  <si>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</si>
  <si>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</si>
  <si>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</si>
  <si>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</si>
  <si>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</si>
  <si>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</si>
  <si>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</si>
  <si>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</si>
  <si>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</si>
  <si>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</si>
  <si>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</si>
  <si>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23,32</t>
  </si>
  <si>
    <t>87,26</t>
  </si>
  <si>
    <t>49,34</t>
  </si>
  <si>
    <t>33,32</t>
  </si>
  <si>
    <t>58,37</t>
  </si>
  <si>
    <t>157,22</t>
  </si>
  <si>
    <t>62,43</t>
  </si>
  <si>
    <t>194,94</t>
  </si>
  <si>
    <t>265,86</t>
  </si>
  <si>
    <t>413,91</t>
  </si>
  <si>
    <t>29,03</t>
  </si>
  <si>
    <t>45,35</t>
  </si>
  <si>
    <t>39,91</t>
  </si>
  <si>
    <t>32,62</t>
  </si>
  <si>
    <t>81,77</t>
  </si>
  <si>
    <t>28,55</t>
  </si>
  <si>
    <t>102,14</t>
  </si>
  <si>
    <t>9,21</t>
  </si>
  <si>
    <t>248,58</t>
  </si>
  <si>
    <t>93,30</t>
  </si>
  <si>
    <t>66,86</t>
  </si>
  <si>
    <t>58,90</t>
  </si>
  <si>
    <t>72,84</t>
  </si>
  <si>
    <t>26,75</t>
  </si>
  <si>
    <t>43,54</t>
  </si>
  <si>
    <t>54,70</t>
  </si>
  <si>
    <t>68,83</t>
  </si>
  <si>
    <t>224,91</t>
  </si>
  <si>
    <t>57,47</t>
  </si>
  <si>
    <t>26,27</t>
  </si>
  <si>
    <t>68,06</t>
  </si>
  <si>
    <t>30,83</t>
  </si>
  <si>
    <t>39,48</t>
  </si>
  <si>
    <t>11,56</t>
  </si>
  <si>
    <t>52,36</t>
  </si>
  <si>
    <t>50,00</t>
  </si>
  <si>
    <t>18,22</t>
  </si>
  <si>
    <t>14,05</t>
  </si>
  <si>
    <t>14,73</t>
  </si>
  <si>
    <t>56,35</t>
  </si>
  <si>
    <t>3,91</t>
  </si>
  <si>
    <t>28,99</t>
  </si>
  <si>
    <t>4,45</t>
  </si>
  <si>
    <t>204,00</t>
  </si>
  <si>
    <t>80,15</t>
  </si>
  <si>
    <t>33,10</t>
  </si>
  <si>
    <t>214,66</t>
  </si>
  <si>
    <t>65,98</t>
  </si>
  <si>
    <t>268,53</t>
  </si>
  <si>
    <t>439,84</t>
  </si>
  <si>
    <t>155,04</t>
  </si>
  <si>
    <t>707,05</t>
  </si>
  <si>
    <t>101,69</t>
  </si>
  <si>
    <t>111,70</t>
  </si>
  <si>
    <t>31,45</t>
  </si>
  <si>
    <t>41,63</t>
  </si>
  <si>
    <t>44,21</t>
  </si>
  <si>
    <t>26,06</t>
  </si>
  <si>
    <t>20,91</t>
  </si>
  <si>
    <t>354,77</t>
  </si>
  <si>
    <t>35,05</t>
  </si>
  <si>
    <t>662,09</t>
  </si>
  <si>
    <t>62,05</t>
  </si>
  <si>
    <t>76,28</t>
  </si>
  <si>
    <t>174,36</t>
  </si>
  <si>
    <t>102,83</t>
  </si>
  <si>
    <t>54,47</t>
  </si>
  <si>
    <t>52,48</t>
  </si>
  <si>
    <t>11,73</t>
  </si>
  <si>
    <t>49,57</t>
  </si>
  <si>
    <t>41,55</t>
  </si>
  <si>
    <t>48,94</t>
  </si>
  <si>
    <t>50,93</t>
  </si>
  <si>
    <t>106,17</t>
  </si>
  <si>
    <t>51,36</t>
  </si>
  <si>
    <t>133,29</t>
  </si>
  <si>
    <t>10,98</t>
  </si>
  <si>
    <t>59,27</t>
  </si>
  <si>
    <t>3,23</t>
  </si>
  <si>
    <t>282,60</t>
  </si>
  <si>
    <t>46,95</t>
  </si>
  <si>
    <t>76,97</t>
  </si>
  <si>
    <t>80,86</t>
  </si>
  <si>
    <t>64,97</t>
  </si>
  <si>
    <t>142,04</t>
  </si>
  <si>
    <t>192,31</t>
  </si>
  <si>
    <t>9,32</t>
  </si>
  <si>
    <t>19,72</t>
  </si>
  <si>
    <t>40,15</t>
  </si>
  <si>
    <t>62,75</t>
  </si>
  <si>
    <t>11,52</t>
  </si>
  <si>
    <t>22,74</t>
  </si>
  <si>
    <t>44,32</t>
  </si>
  <si>
    <t>82,33</t>
  </si>
  <si>
    <t>164,54</t>
  </si>
  <si>
    <t>43,74</t>
  </si>
  <si>
    <t>52,95</t>
  </si>
  <si>
    <t>95,76</t>
  </si>
  <si>
    <t>11,18</t>
  </si>
  <si>
    <t>73,24</t>
  </si>
  <si>
    <t>24,29</t>
  </si>
  <si>
    <t>11,39</t>
  </si>
  <si>
    <t>16,84</t>
  </si>
  <si>
    <t>16,53</t>
  </si>
  <si>
    <t>49,99</t>
  </si>
  <si>
    <t>29,56</t>
  </si>
  <si>
    <t>51,00</t>
  </si>
  <si>
    <t>23,18</t>
  </si>
  <si>
    <t>82,34</t>
  </si>
  <si>
    <t>209,50</t>
  </si>
  <si>
    <t>35,50</t>
  </si>
  <si>
    <t>30,20</t>
  </si>
  <si>
    <t>68,40</t>
  </si>
  <si>
    <t>26,07</t>
  </si>
  <si>
    <t>44,72</t>
  </si>
  <si>
    <t>33,85</t>
  </si>
  <si>
    <t>98,91</t>
  </si>
  <si>
    <t>3.294,30</t>
  </si>
  <si>
    <t>6.338,96</t>
  </si>
  <si>
    <t>8.451,95</t>
  </si>
  <si>
    <t>23,77</t>
  </si>
  <si>
    <t>40,38</t>
  </si>
  <si>
    <t>46,83</t>
  </si>
  <si>
    <t>73,06</t>
  </si>
  <si>
    <t>55,79</t>
  </si>
  <si>
    <t>93,87</t>
  </si>
  <si>
    <t>36,44</t>
  </si>
  <si>
    <t>23,91</t>
  </si>
  <si>
    <t>22,16</t>
  </si>
  <si>
    <t>41,08</t>
  </si>
  <si>
    <t>47,71</t>
  </si>
  <si>
    <t>71,66</t>
  </si>
  <si>
    <t>70,87</t>
  </si>
  <si>
    <t>39,28</t>
  </si>
  <si>
    <t>70,86</t>
  </si>
  <si>
    <t>54,69</t>
  </si>
  <si>
    <t>67,52</t>
  </si>
  <si>
    <t>42,11</t>
  </si>
  <si>
    <t>31,46</t>
  </si>
  <si>
    <t>164,17</t>
  </si>
  <si>
    <t>97,73</t>
  </si>
  <si>
    <t>58,20</t>
  </si>
  <si>
    <t>26,19</t>
  </si>
  <si>
    <t>11,60</t>
  </si>
  <si>
    <t>386,98</t>
  </si>
  <si>
    <t>3,76</t>
  </si>
  <si>
    <t>4,67</t>
  </si>
  <si>
    <t>27,66</t>
  </si>
  <si>
    <t>58,01</t>
  </si>
  <si>
    <t>30,24</t>
  </si>
  <si>
    <t>38,73</t>
  </si>
  <si>
    <t>38,65</t>
  </si>
  <si>
    <t>22,49</t>
  </si>
  <si>
    <t>67,70</t>
  </si>
  <si>
    <t>190,12</t>
  </si>
  <si>
    <t>36,43</t>
  </si>
  <si>
    <t>60,04</t>
  </si>
  <si>
    <t>99,04</t>
  </si>
  <si>
    <t>132,30</t>
  </si>
  <si>
    <t>69,16</t>
  </si>
  <si>
    <t>157,13</t>
  </si>
  <si>
    <t>215,48</t>
  </si>
  <si>
    <t>77,20</t>
  </si>
  <si>
    <t>99,80</t>
  </si>
  <si>
    <t>128,46</t>
  </si>
  <si>
    <t>169,27</t>
  </si>
  <si>
    <t>209,10</t>
  </si>
  <si>
    <t>11,87</t>
  </si>
  <si>
    <t>39,76</t>
  </si>
  <si>
    <t>48,90</t>
  </si>
  <si>
    <t>144,14</t>
  </si>
  <si>
    <t>203,90</t>
  </si>
  <si>
    <t>48,75</t>
  </si>
  <si>
    <t>25,72</t>
  </si>
  <si>
    <t>65,08</t>
  </si>
  <si>
    <t>25,66</t>
  </si>
  <si>
    <t>176,43</t>
  </si>
  <si>
    <t>61,38</t>
  </si>
  <si>
    <t>48,71</t>
  </si>
  <si>
    <t>32,04</t>
  </si>
  <si>
    <t>232,21</t>
  </si>
  <si>
    <t>38,62</t>
  </si>
  <si>
    <t>60,38</t>
  </si>
  <si>
    <t>9,41</t>
  </si>
  <si>
    <t>22,30</t>
  </si>
  <si>
    <t>16,29</t>
  </si>
  <si>
    <t>21,08</t>
  </si>
  <si>
    <t>36,75</t>
  </si>
  <si>
    <t>16,21</t>
  </si>
  <si>
    <t>38,71</t>
  </si>
  <si>
    <t>54,18</t>
  </si>
  <si>
    <t>48,29</t>
  </si>
  <si>
    <t>32,80</t>
  </si>
  <si>
    <t>29,47</t>
  </si>
  <si>
    <t>18,13</t>
  </si>
  <si>
    <t>44,13</t>
  </si>
  <si>
    <t>11,53</t>
  </si>
  <si>
    <t>13,12</t>
  </si>
  <si>
    <t>21,46</t>
  </si>
  <si>
    <t>76,74</t>
  </si>
  <si>
    <t>14,48</t>
  </si>
  <si>
    <t>27,51</t>
  </si>
  <si>
    <t>15,35</t>
  </si>
  <si>
    <t>79,07</t>
  </si>
  <si>
    <t>23,00</t>
  </si>
  <si>
    <t>19,06</t>
  </si>
  <si>
    <t>35,18</t>
  </si>
  <si>
    <t>153,73</t>
  </si>
  <si>
    <t>109,90</t>
  </si>
  <si>
    <t>12,70</t>
  </si>
  <si>
    <t>38,19</t>
  </si>
  <si>
    <t>69,78</t>
  </si>
  <si>
    <t>26,96</t>
  </si>
  <si>
    <t>40,98</t>
  </si>
  <si>
    <t>47,26</t>
  </si>
  <si>
    <t>47,25</t>
  </si>
  <si>
    <t>28,70</t>
  </si>
  <si>
    <t>36,63</t>
  </si>
  <si>
    <t>77,47</t>
  </si>
  <si>
    <t>23,86</t>
  </si>
  <si>
    <t>28,05</t>
  </si>
  <si>
    <t>127,99</t>
  </si>
  <si>
    <t>63,87</t>
  </si>
  <si>
    <t>21,72</t>
  </si>
  <si>
    <t>119,96</t>
  </si>
  <si>
    <t>34,06</t>
  </si>
  <si>
    <t>66,63</t>
  </si>
  <si>
    <t>28,69</t>
  </si>
  <si>
    <t>40,47</t>
  </si>
  <si>
    <t>93,38</t>
  </si>
  <si>
    <t>105,82</t>
  </si>
  <si>
    <t>22,63</t>
  </si>
  <si>
    <t>80,61</t>
  </si>
  <si>
    <t>21,51</t>
  </si>
  <si>
    <t>49,56</t>
  </si>
  <si>
    <t>102,20</t>
  </si>
  <si>
    <t>15,65</t>
  </si>
  <si>
    <t>68,16</t>
  </si>
  <si>
    <t>21,00</t>
  </si>
  <si>
    <t>23,70</t>
  </si>
  <si>
    <t>22,95</t>
  </si>
  <si>
    <t>28,20</t>
  </si>
  <si>
    <t>101,48</t>
  </si>
  <si>
    <t>132,55</t>
  </si>
  <si>
    <t>17,82</t>
  </si>
  <si>
    <t>33,29</t>
  </si>
  <si>
    <t>35,33</t>
  </si>
  <si>
    <t>27,67</t>
  </si>
  <si>
    <t>30,08</t>
  </si>
  <si>
    <t>83,47</t>
  </si>
  <si>
    <t>50,84</t>
  </si>
  <si>
    <t>24,18</t>
  </si>
  <si>
    <t>11,80</t>
  </si>
  <si>
    <t>16,38</t>
  </si>
  <si>
    <t>34,22</t>
  </si>
  <si>
    <t>23,74</t>
  </si>
  <si>
    <t>23,95</t>
  </si>
  <si>
    <t>62,78</t>
  </si>
  <si>
    <t>9,88</t>
  </si>
  <si>
    <t>154,29</t>
  </si>
  <si>
    <t>11,03</t>
  </si>
  <si>
    <t>39,69</t>
  </si>
  <si>
    <t>30,78</t>
  </si>
  <si>
    <t>87,67</t>
  </si>
  <si>
    <t>10,02</t>
  </si>
  <si>
    <t>141,98</t>
  </si>
  <si>
    <t>38,35</t>
  </si>
  <si>
    <t>19,98</t>
  </si>
  <si>
    <t>83,50</t>
  </si>
  <si>
    <t>158,87</t>
  </si>
  <si>
    <t>34,56</t>
  </si>
  <si>
    <t>35,15</t>
  </si>
  <si>
    <t>7,35</t>
  </si>
  <si>
    <t>6,94</t>
  </si>
  <si>
    <t>282,58</t>
  </si>
  <si>
    <t>435,47</t>
  </si>
  <si>
    <t>466,13</t>
  </si>
  <si>
    <t>1.068,64</t>
  </si>
  <si>
    <t>1.214,22</t>
  </si>
  <si>
    <t>2.087,02</t>
  </si>
  <si>
    <t>469,56</t>
  </si>
  <si>
    <t>674,18</t>
  </si>
  <si>
    <t>653,49</t>
  </si>
  <si>
    <t>1.004,89</t>
  </si>
  <si>
    <t>1.261,13</t>
  </si>
  <si>
    <t>1.866,92</t>
  </si>
  <si>
    <t>61,14</t>
  </si>
  <si>
    <t>83,63</t>
  </si>
  <si>
    <t>274,88</t>
  </si>
  <si>
    <t>57,98</t>
  </si>
  <si>
    <t>40,68</t>
  </si>
  <si>
    <t>143,21</t>
  </si>
  <si>
    <t>674,55</t>
  </si>
  <si>
    <t>736,86</t>
  </si>
  <si>
    <t>636,23</t>
  </si>
  <si>
    <t>354,15</t>
  </si>
  <si>
    <t>374,70</t>
  </si>
  <si>
    <t>388,37</t>
  </si>
  <si>
    <t>398,86</t>
  </si>
  <si>
    <t>1.177,21</t>
  </si>
  <si>
    <t>37,00</t>
  </si>
  <si>
    <t>95,03</t>
  </si>
  <si>
    <t>41,21</t>
  </si>
  <si>
    <t>138,01</t>
  </si>
  <si>
    <t>90,99</t>
  </si>
  <si>
    <t>198,03</t>
  </si>
  <si>
    <t>100,00</t>
  </si>
  <si>
    <t>19,90</t>
  </si>
  <si>
    <t>20,58</t>
  </si>
  <si>
    <t>19,48</t>
  </si>
  <si>
    <t>24,71</t>
  </si>
  <si>
    <t>21,90</t>
  </si>
  <si>
    <t>21,22</t>
  </si>
  <si>
    <t>28,59</t>
  </si>
  <si>
    <t>6,06</t>
  </si>
  <si>
    <t>80,74</t>
  </si>
  <si>
    <t>6,51</t>
  </si>
  <si>
    <t>77,76</t>
  </si>
  <si>
    <t>18,92</t>
  </si>
  <si>
    <t>83,45</t>
  </si>
  <si>
    <t>115,39</t>
  </si>
  <si>
    <t>86,87</t>
  </si>
  <si>
    <t>133,39</t>
  </si>
  <si>
    <t>178,23</t>
  </si>
  <si>
    <t>62,15</t>
  </si>
  <si>
    <t>32,97</t>
  </si>
  <si>
    <t>31,81</t>
  </si>
  <si>
    <t>111,07</t>
  </si>
  <si>
    <t>24,41</t>
  </si>
  <si>
    <t>201,54</t>
  </si>
  <si>
    <t>14,34</t>
  </si>
  <si>
    <t>11,71</t>
  </si>
  <si>
    <t>29,27</t>
  </si>
  <si>
    <t>77,62</t>
  </si>
  <si>
    <t>442,12</t>
  </si>
  <si>
    <t>430,32</t>
  </si>
  <si>
    <t>37,75</t>
  </si>
  <si>
    <t>453,46</t>
  </si>
  <si>
    <t>33,61</t>
  </si>
  <si>
    <t>71,31</t>
  </si>
  <si>
    <t>95,69</t>
  </si>
  <si>
    <t>83,40</t>
  </si>
  <si>
    <t>125,57</t>
  </si>
  <si>
    <t>36,21</t>
  </si>
  <si>
    <t>88,07</t>
  </si>
  <si>
    <t>20,75</t>
  </si>
  <si>
    <t>5,06</t>
  </si>
  <si>
    <t>16,90</t>
  </si>
  <si>
    <t>35,29</t>
  </si>
  <si>
    <t>46,55</t>
  </si>
  <si>
    <t>58,75</t>
  </si>
  <si>
    <t>38,96</t>
  </si>
  <si>
    <t>80,78</t>
  </si>
  <si>
    <t>65,77</t>
  </si>
  <si>
    <t>98,72</t>
  </si>
  <si>
    <t>91,25</t>
  </si>
  <si>
    <t>137,94</t>
  </si>
  <si>
    <t>76,70</t>
  </si>
  <si>
    <t>77,38</t>
  </si>
  <si>
    <t>64,43</t>
  </si>
  <si>
    <t>90,20</t>
  </si>
  <si>
    <t>47,83</t>
  </si>
  <si>
    <t>37,44</t>
  </si>
  <si>
    <t>38,53</t>
  </si>
  <si>
    <t>31,92</t>
  </si>
  <si>
    <t>189,28</t>
  </si>
  <si>
    <t>225,18</t>
  </si>
  <si>
    <t>62,09</t>
  </si>
  <si>
    <t>67,51</t>
  </si>
  <si>
    <t>264,57</t>
  </si>
  <si>
    <t>316,11</t>
  </si>
  <si>
    <t>49,61</t>
  </si>
  <si>
    <t>78,93</t>
  </si>
  <si>
    <t>79,77</t>
  </si>
  <si>
    <t>68,57</t>
  </si>
  <si>
    <t>185,94</t>
  </si>
  <si>
    <t>264,06</t>
  </si>
  <si>
    <t>196,76</t>
  </si>
  <si>
    <t>113,37</t>
  </si>
  <si>
    <t>135,30</t>
  </si>
  <si>
    <t>56,11</t>
  </si>
  <si>
    <t>74,29</t>
  </si>
  <si>
    <t>13,99</t>
  </si>
  <si>
    <t>8,00</t>
  </si>
  <si>
    <t>1.674,46</t>
  </si>
  <si>
    <t>1.916,24</t>
  </si>
  <si>
    <t>4.830,76</t>
  </si>
  <si>
    <t>3.135,01</t>
  </si>
  <si>
    <t>1.394,13</t>
  </si>
  <si>
    <t>1.007,72</t>
  </si>
  <si>
    <t>3,42</t>
  </si>
  <si>
    <t>7,02</t>
  </si>
  <si>
    <t>72,18</t>
  </si>
  <si>
    <t>60,81</t>
  </si>
  <si>
    <t>112,39</t>
  </si>
  <si>
    <t>54,77</t>
  </si>
  <si>
    <t>167,79</t>
  </si>
  <si>
    <t>102,98</t>
  </si>
  <si>
    <t>550,48</t>
  </si>
  <si>
    <t>256,38</t>
  </si>
  <si>
    <t>192,77</t>
  </si>
  <si>
    <t>17,71</t>
  </si>
  <si>
    <t>5,83</t>
  </si>
  <si>
    <t>82,58</t>
  </si>
  <si>
    <t>65,02</t>
  </si>
  <si>
    <t>6.153,69</t>
  </si>
  <si>
    <t>6.486,89</t>
  </si>
  <si>
    <t>4.877,14</t>
  </si>
  <si>
    <t>5.243,04</t>
  </si>
  <si>
    <t>2.628,10</t>
  </si>
  <si>
    <t>1.248,32</t>
  </si>
  <si>
    <t>140,83</t>
  </si>
  <si>
    <t>23,93</t>
  </si>
  <si>
    <t>27,87</t>
  </si>
  <si>
    <t>38,07</t>
  </si>
  <si>
    <t>4.255,62</t>
  </si>
  <si>
    <t>3.800,16</t>
  </si>
  <si>
    <t>3.581,41</t>
  </si>
  <si>
    <t>16,73</t>
  </si>
  <si>
    <t>60,64</t>
  </si>
  <si>
    <t>24,25</t>
  </si>
  <si>
    <t>38,34</t>
  </si>
  <si>
    <t>96,86</t>
  </si>
  <si>
    <t>6.768,57</t>
  </si>
  <si>
    <t>92,82</t>
  </si>
  <si>
    <t>32,70</t>
  </si>
  <si>
    <t>44,73</t>
  </si>
  <si>
    <t>80,11</t>
  </si>
  <si>
    <t>52,65</t>
  </si>
  <si>
    <t>56,31</t>
  </si>
  <si>
    <t>122,79</t>
  </si>
  <si>
    <t>158,76</t>
  </si>
  <si>
    <t>98,33</t>
  </si>
  <si>
    <t>50,74</t>
  </si>
  <si>
    <t>42,12</t>
  </si>
  <si>
    <t>48,55</t>
  </si>
  <si>
    <t>56,03</t>
  </si>
  <si>
    <t>44,94</t>
  </si>
  <si>
    <t>37,52</t>
  </si>
  <si>
    <t>4.049,53</t>
  </si>
  <si>
    <t>4.111,23</t>
  </si>
  <si>
    <t>3.823,95</t>
  </si>
  <si>
    <t>4.294,03</t>
  </si>
  <si>
    <t>4.365,69</t>
  </si>
  <si>
    <t>4.270,43</t>
  </si>
  <si>
    <t>4.991,21</t>
  </si>
  <si>
    <t>3.738,81</t>
  </si>
  <si>
    <t>3.935,48</t>
  </si>
  <si>
    <t>5.353,82</t>
  </si>
  <si>
    <t>4.057,53</t>
  </si>
  <si>
    <t>3.701,11</t>
  </si>
  <si>
    <t>5.328,17</t>
  </si>
  <si>
    <t>3.888,44</t>
  </si>
  <si>
    <t>4.031,20</t>
  </si>
  <si>
    <t>5.593,02</t>
  </si>
  <si>
    <t>4.964,88</t>
  </si>
  <si>
    <t>5.421,73</t>
  </si>
  <si>
    <t>5.073,61</t>
  </si>
  <si>
    <t>7.259,68</t>
  </si>
  <si>
    <t>4.882,34</t>
  </si>
  <si>
    <t>5.106,16</t>
  </si>
  <si>
    <t>5.023,00</t>
  </si>
  <si>
    <t>4.282,05</t>
  </si>
  <si>
    <t>5.077,66</t>
  </si>
  <si>
    <t>4.980,48</t>
  </si>
  <si>
    <t>5.233,25</t>
  </si>
  <si>
    <t>5.356,68</t>
  </si>
  <si>
    <t>4.223,18</t>
  </si>
  <si>
    <t>3.313,93</t>
  </si>
  <si>
    <t>5.002,36</t>
  </si>
  <si>
    <t>5.309,95</t>
  </si>
  <si>
    <t>5.198,01</t>
  </si>
  <si>
    <t>3.661,27</t>
  </si>
  <si>
    <t>5.489,72</t>
  </si>
  <si>
    <t>7.007,49</t>
  </si>
  <si>
    <t>6.740,95</t>
  </si>
  <si>
    <t>4.919,01</t>
  </si>
  <si>
    <t>4.055,65</t>
  </si>
  <si>
    <t>4.178,14</t>
  </si>
  <si>
    <t>97,38</t>
  </si>
  <si>
    <t>228,32</t>
  </si>
  <si>
    <t>56,67</t>
  </si>
  <si>
    <t>76,76</t>
  </si>
  <si>
    <t>28,14</t>
  </si>
  <si>
    <t>35,46</t>
  </si>
  <si>
    <t>43,07</t>
  </si>
  <si>
    <t>135,66</t>
  </si>
  <si>
    <t>124,11</t>
  </si>
  <si>
    <t>265,70</t>
  </si>
  <si>
    <t>32,82</t>
  </si>
  <si>
    <t>36,93</t>
  </si>
  <si>
    <t>58,28</t>
  </si>
  <si>
    <t>65,66</t>
  </si>
  <si>
    <t>36,11</t>
  </si>
  <si>
    <t>82,08</t>
  </si>
  <si>
    <t>91,93</t>
  </si>
  <si>
    <t>81,89</t>
  </si>
  <si>
    <t>343,91</t>
  </si>
  <si>
    <t>117,52</t>
  </si>
  <si>
    <t>50,73</t>
  </si>
  <si>
    <t>60,77</t>
  </si>
  <si>
    <t>81,99</t>
  </si>
  <si>
    <t>50,90</t>
  </si>
  <si>
    <t>87,40</t>
  </si>
  <si>
    <t>55,56</t>
  </si>
  <si>
    <t>65,65</t>
  </si>
  <si>
    <t>31,05</t>
  </si>
  <si>
    <t>314,68</t>
  </si>
  <si>
    <t>99,49</t>
  </si>
  <si>
    <t>65,72</t>
  </si>
  <si>
    <t>27,05</t>
  </si>
  <si>
    <t>596,41</t>
  </si>
  <si>
    <t>89,47</t>
  </si>
  <si>
    <t>92,74</t>
  </si>
  <si>
    <t>116,86</t>
  </si>
  <si>
    <t>167,76</t>
  </si>
  <si>
    <t>55,05</t>
  </si>
  <si>
    <t>171,20</t>
  </si>
  <si>
    <t>51,88</t>
  </si>
  <si>
    <t>99,26</t>
  </si>
  <si>
    <t>51,22</t>
  </si>
  <si>
    <t>56,14</t>
  </si>
  <si>
    <t>61,94</t>
  </si>
  <si>
    <t>32,00</t>
  </si>
  <si>
    <t>65,74</t>
  </si>
  <si>
    <t>74,47</t>
  </si>
  <si>
    <t>88,73</t>
  </si>
  <si>
    <t>60,02</t>
  </si>
  <si>
    <t>73,28</t>
  </si>
  <si>
    <t>79,91</t>
  </si>
  <si>
    <t>111,74</t>
  </si>
  <si>
    <t>264,95</t>
  </si>
  <si>
    <t>278,05</t>
  </si>
  <si>
    <t>55,49</t>
  </si>
  <si>
    <t>146,00</t>
  </si>
  <si>
    <t>133,36</t>
  </si>
  <si>
    <t>93,70</t>
  </si>
  <si>
    <t>89,09</t>
  </si>
  <si>
    <t>192,25</t>
  </si>
  <si>
    <t>96,97</t>
  </si>
  <si>
    <t>12,71</t>
  </si>
  <si>
    <t>42,28</t>
  </si>
  <si>
    <t>58,07</t>
  </si>
  <si>
    <t>25,62</t>
  </si>
  <si>
    <t>60,33</t>
  </si>
  <si>
    <t>29,43</t>
  </si>
  <si>
    <t>29,30</t>
  </si>
  <si>
    <t>43,72</t>
  </si>
  <si>
    <t>45,67</t>
  </si>
  <si>
    <t>162,85</t>
  </si>
  <si>
    <t>41,91</t>
  </si>
  <si>
    <t>66,12</t>
  </si>
  <si>
    <t>15,14</t>
  </si>
  <si>
    <t>9,72</t>
  </si>
  <si>
    <t>72,15</t>
  </si>
  <si>
    <t>23,40</t>
  </si>
  <si>
    <t>12,41</t>
  </si>
  <si>
    <t>31,82</t>
  </si>
  <si>
    <t>63,22</t>
  </si>
  <si>
    <t>21,96</t>
  </si>
  <si>
    <t>25,42</t>
  </si>
  <si>
    <t>34,05</t>
  </si>
  <si>
    <t>3.275,48</t>
  </si>
  <si>
    <t>6.310,74</t>
  </si>
  <si>
    <t>8.414,32</t>
  </si>
  <si>
    <t>37,87</t>
  </si>
  <si>
    <t>73,30</t>
  </si>
  <si>
    <t>88,38</t>
  </si>
  <si>
    <t>46,10</t>
  </si>
  <si>
    <t>22,27</t>
  </si>
  <si>
    <t>29,00</t>
  </si>
  <si>
    <t>52,99</t>
  </si>
  <si>
    <t>57,28</t>
  </si>
  <si>
    <t>98,26</t>
  </si>
  <si>
    <t>42,94</t>
  </si>
  <si>
    <t>161,89</t>
  </si>
  <si>
    <t>25,23</t>
  </si>
  <si>
    <t>53,50</t>
  </si>
  <si>
    <t>6,17</t>
  </si>
  <si>
    <t>386,27</t>
  </si>
  <si>
    <t>142,29</t>
  </si>
  <si>
    <t>30,12</t>
  </si>
  <si>
    <t>2,16</t>
  </si>
  <si>
    <t>13,60</t>
  </si>
  <si>
    <t>43,99</t>
  </si>
  <si>
    <t>26,45</t>
  </si>
  <si>
    <t>131,30</t>
  </si>
  <si>
    <t>121,93</t>
  </si>
  <si>
    <t>53,29</t>
  </si>
  <si>
    <t>283,05</t>
  </si>
  <si>
    <t>31,96</t>
  </si>
  <si>
    <t>60,35</t>
  </si>
  <si>
    <t>90,70</t>
  </si>
  <si>
    <t>13,16</t>
  </si>
  <si>
    <t>34,79</t>
  </si>
  <si>
    <t>97,25</t>
  </si>
  <si>
    <t>146,27</t>
  </si>
  <si>
    <t>222,53</t>
  </si>
  <si>
    <t>112,60</t>
  </si>
  <si>
    <t>62,07</t>
  </si>
  <si>
    <t>23,88</t>
  </si>
  <si>
    <t>78,60</t>
  </si>
  <si>
    <t>71,03</t>
  </si>
  <si>
    <t>58,55</t>
  </si>
  <si>
    <t>27,46</t>
  </si>
  <si>
    <t>22,34</t>
  </si>
  <si>
    <t>42,24</t>
  </si>
  <si>
    <t>74,84</t>
  </si>
  <si>
    <t>78,83</t>
  </si>
  <si>
    <t>30,36</t>
  </si>
  <si>
    <t>42,48</t>
  </si>
  <si>
    <t>43,13</t>
  </si>
  <si>
    <t>27,64</t>
  </si>
  <si>
    <t>68,75</t>
  </si>
  <si>
    <t>117,82</t>
  </si>
  <si>
    <t>39,59</t>
  </si>
  <si>
    <t>17,89</t>
  </si>
  <si>
    <t>26,54</t>
  </si>
  <si>
    <t>34,34</t>
  </si>
  <si>
    <t>86,80</t>
  </si>
  <si>
    <t>20,17</t>
  </si>
  <si>
    <t>26,61</t>
  </si>
  <si>
    <t>125,88</t>
  </si>
  <si>
    <t>75,78</t>
  </si>
  <si>
    <t>95,11</t>
  </si>
  <si>
    <t>59,51</t>
  </si>
  <si>
    <t>58,50</t>
  </si>
  <si>
    <t>13,97</t>
  </si>
  <si>
    <t>30,82</t>
  </si>
  <si>
    <t>85,57</t>
  </si>
  <si>
    <t>50,34</t>
  </si>
  <si>
    <t>128,16</t>
  </si>
  <si>
    <t>73,10</t>
  </si>
  <si>
    <t>56,01</t>
  </si>
  <si>
    <t>35,03</t>
  </si>
  <si>
    <t>40,83</t>
  </si>
  <si>
    <t>52,58</t>
  </si>
  <si>
    <t>28,48</t>
  </si>
  <si>
    <t>99,30</t>
  </si>
  <si>
    <t>17,55</t>
  </si>
  <si>
    <t>201,92</t>
  </si>
  <si>
    <t>36,02</t>
  </si>
  <si>
    <t>40,22</t>
  </si>
  <si>
    <t>95,71</t>
  </si>
  <si>
    <t>87,94</t>
  </si>
  <si>
    <t>49,62</t>
  </si>
  <si>
    <t>44,61</t>
  </si>
  <si>
    <t>25,43</t>
  </si>
  <si>
    <t>429,32</t>
  </si>
  <si>
    <t>19,25</t>
  </si>
  <si>
    <t>52,43</t>
  </si>
  <si>
    <t>41,35</t>
  </si>
  <si>
    <t>17,09</t>
  </si>
  <si>
    <t>82,24</t>
  </si>
  <si>
    <t>5,96</t>
  </si>
  <si>
    <t>4,57</t>
  </si>
  <si>
    <t>12,65</t>
  </si>
  <si>
    <t>20,24</t>
  </si>
  <si>
    <t>29,81</t>
  </si>
  <si>
    <t>86,00</t>
  </si>
  <si>
    <t>5,53</t>
  </si>
  <si>
    <t>282,04</t>
  </si>
  <si>
    <t>434,81</t>
  </si>
  <si>
    <t>465,38</t>
  </si>
  <si>
    <t>1.067,63</t>
  </si>
  <si>
    <t>1.212,87</t>
  </si>
  <si>
    <t>2.085,32</t>
  </si>
  <si>
    <t>468,99</t>
  </si>
  <si>
    <t>673,55</t>
  </si>
  <si>
    <t>652,72</t>
  </si>
  <si>
    <t>1.003,90</t>
  </si>
  <si>
    <t>1.259,89</t>
  </si>
  <si>
    <t>1.865,29</t>
  </si>
  <si>
    <t>88,71</t>
  </si>
  <si>
    <t>60,61</t>
  </si>
  <si>
    <t>93,45</t>
  </si>
  <si>
    <t>136,65</t>
  </si>
  <si>
    <t>49,03</t>
  </si>
  <si>
    <t>669,63</t>
  </si>
  <si>
    <t>731,94</t>
  </si>
  <si>
    <t>634,04</t>
  </si>
  <si>
    <t>350,87</t>
  </si>
  <si>
    <t>371,42</t>
  </si>
  <si>
    <t>385,09</t>
  </si>
  <si>
    <t>395,58</t>
  </si>
  <si>
    <t>1.172,83</t>
  </si>
  <si>
    <t>80,96</t>
  </si>
  <si>
    <t>51,15</t>
  </si>
  <si>
    <t>31,83</t>
  </si>
  <si>
    <t>23,71</t>
  </si>
  <si>
    <t>33,95</t>
  </si>
  <si>
    <t>80,54</t>
  </si>
  <si>
    <t>124,81</t>
  </si>
  <si>
    <t>179,00</t>
  </si>
  <si>
    <t>90,50</t>
  </si>
  <si>
    <t>10,96</t>
  </si>
  <si>
    <t>77,84</t>
  </si>
  <si>
    <t>110,06</t>
  </si>
  <si>
    <t>61,95</t>
  </si>
  <si>
    <t>107,24</t>
  </si>
  <si>
    <t>140,58</t>
  </si>
  <si>
    <t>43,73</t>
  </si>
  <si>
    <t>218,37</t>
  </si>
  <si>
    <t>87,11</t>
  </si>
  <si>
    <t>127,60</t>
  </si>
  <si>
    <t>52,22</t>
  </si>
  <si>
    <t>43,57</t>
  </si>
  <si>
    <t>66,23</t>
  </si>
  <si>
    <t>51,70</t>
  </si>
  <si>
    <t>437,41</t>
  </si>
  <si>
    <t>428,76</t>
  </si>
  <si>
    <t>447,62</t>
  </si>
  <si>
    <t>79,79</t>
  </si>
  <si>
    <t>45,79</t>
  </si>
  <si>
    <t>99,47</t>
  </si>
  <si>
    <t>113,96</t>
  </si>
  <si>
    <t>124,60</t>
  </si>
  <si>
    <t>135,29</t>
  </si>
  <si>
    <t>75,16</t>
  </si>
  <si>
    <t>37,51</t>
  </si>
  <si>
    <t>36,79</t>
  </si>
  <si>
    <t>37,17</t>
  </si>
  <si>
    <t>61,88</t>
  </si>
  <si>
    <t>87,71</t>
  </si>
  <si>
    <t>116,02</t>
  </si>
  <si>
    <t>96,16</t>
  </si>
  <si>
    <t>121,27</t>
  </si>
  <si>
    <t>121,41</t>
  </si>
  <si>
    <t>54,56</t>
  </si>
  <si>
    <t>77,28</t>
  </si>
  <si>
    <t>62,71</t>
  </si>
  <si>
    <t>64,15</t>
  </si>
  <si>
    <t>38,58</t>
  </si>
  <si>
    <t>109,63</t>
  </si>
  <si>
    <t>87,25</t>
  </si>
  <si>
    <t>38,82</t>
  </si>
  <si>
    <t>26,98</t>
  </si>
  <si>
    <t>184,63</t>
  </si>
  <si>
    <t>219,77</t>
  </si>
  <si>
    <t>259,76</t>
  </si>
  <si>
    <t>310,54</t>
  </si>
  <si>
    <t>76,02</t>
  </si>
  <si>
    <t>181,90</t>
  </si>
  <si>
    <t>260,02</t>
  </si>
  <si>
    <t>191,62</t>
  </si>
  <si>
    <t>269,74</t>
  </si>
  <si>
    <t>1.650,79</t>
  </si>
  <si>
    <t>1.890,81</t>
  </si>
  <si>
    <t>4.801,10</t>
  </si>
  <si>
    <t>3.105,35</t>
  </si>
  <si>
    <t>43,53</t>
  </si>
  <si>
    <t>1,13</t>
  </si>
  <si>
    <t>0,80</t>
  </si>
  <si>
    <t>1.265,71</t>
  </si>
  <si>
    <t>914,90</t>
  </si>
  <si>
    <t>72,16</t>
  </si>
  <si>
    <t>54,12</t>
  </si>
  <si>
    <t>135,20</t>
  </si>
  <si>
    <t>101,83</t>
  </si>
  <si>
    <t>152,03</t>
  </si>
  <si>
    <t>498,75</t>
  </si>
  <si>
    <t>232,29</t>
  </si>
  <si>
    <t>167,24</t>
  </si>
  <si>
    <t>174,66</t>
  </si>
  <si>
    <t>13,11</t>
  </si>
  <si>
    <t>25,19</t>
  </si>
  <si>
    <t>79,23</t>
  </si>
  <si>
    <t>6.140,88</t>
  </si>
  <si>
    <t>6.481,65</t>
  </si>
  <si>
    <t>4.868,37</t>
  </si>
  <si>
    <t>5.236,31</t>
  </si>
  <si>
    <t>2.623,39</t>
  </si>
  <si>
    <t>1.244,31</t>
  </si>
  <si>
    <t>24,51</t>
  </si>
  <si>
    <t>34,04</t>
  </si>
  <si>
    <t>3.357,54</t>
  </si>
  <si>
    <t>3.167,42</t>
  </si>
  <si>
    <t>52,70</t>
  </si>
  <si>
    <t>11,98</t>
  </si>
  <si>
    <t>5.937,46</t>
  </si>
  <si>
    <t>80,67</t>
  </si>
  <si>
    <t>28,42</t>
  </si>
  <si>
    <t>30,49</t>
  </si>
  <si>
    <t>69,62</t>
  </si>
  <si>
    <t>38,61</t>
  </si>
  <si>
    <t>106,72</t>
  </si>
  <si>
    <t>85,46</t>
  </si>
  <si>
    <t>48,69</t>
  </si>
  <si>
    <t>39,06</t>
  </si>
  <si>
    <t>3.667,79</t>
  </si>
  <si>
    <t>3.721,09</t>
  </si>
  <si>
    <t>3.442,21</t>
  </si>
  <si>
    <t>3.880,28</t>
  </si>
  <si>
    <t>3.982,90</t>
  </si>
  <si>
    <t>3.856,68</t>
  </si>
  <si>
    <t>4.486,21</t>
  </si>
  <si>
    <t>3.397,72</t>
  </si>
  <si>
    <t>3.551,64</t>
  </si>
  <si>
    <t>4.707,87</t>
  </si>
  <si>
    <t>3.674,74</t>
  </si>
  <si>
    <t>3.361,87</t>
  </si>
  <si>
    <t>4.779,07</t>
  </si>
  <si>
    <t>3.527,77</t>
  </si>
  <si>
    <t>3.648,41</t>
  </si>
  <si>
    <t>5.005,81</t>
  </si>
  <si>
    <t>4.459,88</t>
  </si>
  <si>
    <t>4.830,85</t>
  </si>
  <si>
    <t>4.557,51</t>
  </si>
  <si>
    <t>6.457,47</t>
  </si>
  <si>
    <t>4.374,56</t>
  </si>
  <si>
    <t>4.586,11</t>
  </si>
  <si>
    <t>4.513,84</t>
  </si>
  <si>
    <t>3.869,87</t>
  </si>
  <si>
    <t>4.585,12</t>
  </si>
  <si>
    <t>4.473,44</t>
  </si>
  <si>
    <t>4.696,57</t>
  </si>
  <si>
    <t>4.803,53</t>
  </si>
  <si>
    <t>3.818,37</t>
  </si>
  <si>
    <t>2.933,24</t>
  </si>
  <si>
    <t>4.495,91</t>
  </si>
  <si>
    <t>4.803,57</t>
  </si>
  <si>
    <t>4.706,28</t>
  </si>
  <si>
    <t>3.327,24</t>
  </si>
  <si>
    <t>4.943,25</t>
  </si>
  <si>
    <t>6.262,37</t>
  </si>
  <si>
    <t>5.913,46</t>
  </si>
  <si>
    <t>4.420,02</t>
  </si>
  <si>
    <t>3.673,10</t>
  </si>
  <si>
    <t>3.776,46</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</si>
  <si>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</si>
  <si>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</si>
  <si>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</si>
  <si>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</si>
  <si>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ADAPTADOR PVC PBA, BOLSA/ROSCA, JE, DN 75 / DE 85 MM                                                                                                                                                                                                                                                                                                                                                                                                                                                      </t>
  </si>
  <si>
    <t xml:space="preserve">ADAPTADOR PVC PBA, PONTA/ROSCA, JE, DN 50 / DE 60 MM                                                                                                                                                                                                                                                                                                                                                                                                                                                      </t>
  </si>
  <si>
    <t xml:space="preserve">ADAPTADOR PVC PBA, PONTA/ROSCA, JE, DN 75 / DE 85 MM                                                                                                                                                                                                                                                                                                                                                                                                                                                      </t>
  </si>
  <si>
    <t xml:space="preserve">ADAPTADOR PVC, ROSCAVEL, COM FLANGES E ANEL DE VEDACAO, 1/2", PARA CAIXA D'AGUA                                                                                                                                                                                                                                                                                                                                                                                                                           </t>
  </si>
  <si>
    <t xml:space="preserve">ADAPTADOR PVC, SOLDAVEL, COM FLANGES LIVRES, 75 MM X 2 1/2",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</si>
  <si>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</si>
  <si>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</si>
  <si>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</si>
  <si>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</si>
  <si>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ALICATE DE CORTE DIAGONAL 6" COM ISOLAMENTO                                                                                                                                                                                                                                                                                                                                                                                                                                                               </t>
  </si>
  <si>
    <t xml:space="preserve">ALICATE DE PRESSAO PARA SOLDA DE CHAPA 18"                                                                                                                                                                                                                                                                                                                                                                                                                                                                </t>
  </si>
  <si>
    <t xml:space="preserve">ALICATE DE PRESSAO 11" PARA SOLDA, TIPO C                                                                                                                                                                                                                                                                                                                                                                                                                                                                 </t>
  </si>
  <si>
    <t xml:space="preserve">ALICATE DE PRESSAO 11" PARA SOLDA, TIPO U                                                                                                                                                                                                                                                                                                                                                                                                                                                                 </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</si>
  <si>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</si>
  <si>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</si>
  <si>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</si>
  <si>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</si>
  <si>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</si>
  <si>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</si>
  <si>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ARAME DE ACO OVALADO 15 X 17 (45,7 KG, 700 KGF), ROLO 1000 M                                                                                                                                                                                                                                                                                                                                                                                                                                              </t>
  </si>
  <si>
    <t xml:space="preserve">ARRUELA EM ACO GALVANIZADO, DIAMETRO EXTERNO = 35MM, ESPESSURA = 3MM, DIAMETRO DO FURO= 18MM                                                                                                                                                                                                                                                                                                                                                                                                              </t>
  </si>
  <si>
    <t xml:space="preserve">ARRUELA EM ALUMINIO, COM ROSCA, DE 1 1/4", PARA ELETRODUTO                                                                                                                                                                                                                                                                                                                                                                                                                                                </t>
  </si>
  <si>
    <t xml:space="preserve">ASSENTO VASO SANITARIO INFANTIL EM PLASTICO BRANCO                                                                                                                                                                                                                                                                                                                                                                                                                                                        </t>
  </si>
  <si>
    <t xml:space="preserve">BACIA SANITARIA (VASO) COM CAIXA ACOPLADA, SIFAO OCULTO / CARENADO, DE LOUCA BRANCA (SEM ASSENTO) - PADRAO ALTO                                                                                                                                                                                                                                                                                                                                                                                           </t>
  </si>
  <si>
    <t xml:space="preserve">BANCADA/ BANCA EM GRANITO, POLIDO, TIPO ANDORINHA/ QUARTZ/ CASTELO/ CORUMBA OU OUTROS EQUIVALENTES DA REGIAO, COM CUBA INOX, FORMATO *120 X 60* CM, E= *2* CM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</si>
  <si>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</si>
  <si>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</si>
  <si>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</si>
  <si>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</si>
  <si>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BETONEIRA CAPACIDADE NOMINAL 400 L, CAPACIDADE DE MISTURA 280 L, MOTOR ELETRICO TRIFASICO 220/380 V POTENCIA 2 CV, SEM CARREGADOR                                                                                                                                                                                                                                                                                                                                                                         </t>
  </si>
  <si>
    <t xml:space="preserve">BETONEIRA, CAPACIDADE NOMINAL 600 L, CAPACIDADE DE MISTURA 360L, MOTOR ELETRICO TRIFASICO 220/380V, POTENCIA 4CV, EXCLUSO CARREGADOR                                                                                                                                                                                                                                                                                                                                                                      </t>
  </si>
  <si>
    <t xml:space="preserve">BLOCO DE POLIETILENO ALTA DENSIDADE, *27* X *30* X *100* CM, ACOMPANHADOS PLACAS TERMINAIS E LONGARINAS, PARA FUNDO DE FILTRO                                                                                                                                                                                                                                                                                                                                                                             </t>
  </si>
  <si>
    <t xml:space="preserve">BLOCO DE VEDACAO DE CONCRETO APARENTE 19 X 19 X 39 CM (CLASSE C - NBR 6136)                                                                                                                                                                                                                                                                                                                                                                                                                               </t>
  </si>
  <si>
    <t xml:space="preserve">BLOCO ESTRUTURAL CERAMICO DE 19 X 19 X 29 CM (L X A X C) E 6,0 MPA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</si>
  <si>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</si>
  <si>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</si>
  <si>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</si>
  <si>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</si>
  <si>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</si>
  <si>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</si>
  <si>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</si>
  <si>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MOTOR ELETRICO TRIFASICO 1,48HP DIAMETRO DE SUCCAO X ELEVACAO 1 1/2" X 1", DIAMETRO DO ROTOR 117 MM, HM/Q: 10 M / 21,9 M3/H A 24 M / 6,1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</si>
  <si>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</si>
  <si>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</si>
  <si>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BRACO / CANO PARA CHUVEIRO ELETRICO, EM ALUMINIO, 30 CM X 1/2"                                                                                                                                                                                                                                                                                                                                                                                                                                            </t>
  </si>
  <si>
    <t xml:space="preserve">BUCHA EM ALUMINIO, COM ROSCA, DE 1 1/2", PARA ELETRODUTO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</si>
  <si>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</si>
  <si>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</si>
  <si>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INSPECAO PARA ATERRAMENTO E PARA RAIOS, EM POLIPROPILENO, DIAMETRO = 300 MM X ALTURA = 400 MM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</si>
  <si>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</si>
  <si>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</si>
  <si>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</si>
  <si>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</si>
  <si>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</si>
  <si>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</si>
  <si>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</si>
  <si>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MODULAR PARA MEDIDOR DE ENERGIA AGRUPADA, EM POLICARBONATO / TERMOPLASTICO, COM SUPORTE PARA DISJUNTOR (PADRAO DA CONCESSIONARIA LOCAL)                                                                                                                                                                                                                                                                                                                                                             </t>
  </si>
  <si>
    <t xml:space="preserve">CANTONEIRA EM ALUMINIO, ABAS IGUAIS, LARGURA DE 50,80 MM (2"), ESPESSURA DE 3,17 MM (1/8") E PESO LINEAR DE APROXIMADAMENTE 0,842 KG/M                                                                                                                                                                                                                                                                                                                                                                    </t>
  </si>
  <si>
    <t xml:space="preserve">CAP PVC, ROSCAVEL, 1", PARA AGUA FRIA PREDIAL                                                                                                                                                                                                                                                                                                                                                                                                                                                             </t>
  </si>
  <si>
    <t xml:space="preserve">CAP PVC, ROSCAVEL, 3/4",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</si>
  <si>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</si>
  <si>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</si>
  <si>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</si>
  <si>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CARPINTEIRO DE FORMAS OU OFICIAL (HORISTA)                                                                                                                                                                                                                                                                                                                                                                                                                                                                </t>
  </si>
  <si>
    <t xml:space="preserve">CARPINTEIRO DE FORMAS OU OFICIAL (MENSALISTA)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</si>
  <si>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</si>
  <si>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</si>
  <si>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</si>
  <si>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</si>
  <si>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</si>
  <si>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</si>
  <si>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</si>
  <si>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XADREZ PARA PISOS, E = 1/4" (6,30 MM) 54,53 KG/M2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</si>
  <si>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</si>
  <si>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</si>
  <si>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</si>
  <si>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</si>
  <si>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</si>
  <si>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</si>
  <si>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CHUMBADOR DE ACO TIPO PARABOLT, * 5/8" X 200* MM, COM PORCA E ARRUELA                                                                                                                                                                                                                                                                                                                                                                                                                                     </t>
  </si>
  <si>
    <t xml:space="preserve">CIMENTO PORTLAND ESTRUTURAL BRANCO CPB - 32 OU CPB - 40                                                                                                                                                                                                                                                                                                                                                                                                                                                   </t>
  </si>
  <si>
    <t xml:space="preserve">CONDULETE DE ALUMINIO TIPO E, PARA ELETRODUTO ROSCAVEL DE 1 1/4", COM TAMPA CEGA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</si>
  <si>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</si>
  <si>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</si>
  <si>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PARA QUADRA DE VOLEI COM POSTES EM TUBO DE ACO GALVANIZADO 3", H = *255* CM, PINTURA EM TINTA ESMALTE SINTETICO, REDE DE NYLON COM 2 MM, MALHA 10 X 10 CM E ANTENAS OFICIAIS EM FIBRA DE VIDRO                                                                                                                                                                                                                                                                                                   </t>
  </si>
  <si>
    <t xml:space="preserve">CORTADEIRA DE PISO DE CONCRETO E ASFALTO, PARA DISCO PADRAO DE DIAMETRO 350 MM (14") OU 450 MM (18"), MOTOR A GASOLINA, POTENCIA 13 HP, SEM DISCO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</si>
  <si>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</si>
  <si>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</si>
  <si>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</si>
  <si>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</si>
  <si>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</si>
  <si>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DISJUNTOR TERMOMAGNETICO TRIPOLAR 3 X 250 A/ICC - 25 KA                                                                                                                                                                                                                                                                                                                                                                                                                                                   </t>
  </si>
  <si>
    <t xml:space="preserve">DISJUNTOR TERMOMAGNETICO TRIPOLAR 3 X 400 A / ICC - 25 KA                                                                                                                                                                                                                                                                                                                                                                                                                                                 </t>
  </si>
  <si>
    <t xml:space="preserve">DISJUNTOR TIPO NEMA, BIPOLAR 10 ATE 50 A, TENSAO MAXIMA 415 V                                                                                                                                                                                                                                                                                                                                                                                                                                             </t>
  </si>
  <si>
    <t xml:space="preserve">DISJUNTOR TIPO NEMA, MONOPOLAR 35 ATE 50 A, TENSAO MAXIMA DE 240 V                                                                                                                                                                                                                                                                                                                                                                                                                                        </t>
  </si>
  <si>
    <t xml:space="preserve">DISJUNTOR TIPO NEMA, TRIPOLAR 10 ATE 50A, TENSAO MAXIMA DE 415 V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</si>
  <si>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</si>
  <si>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</si>
  <si>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</si>
  <si>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</si>
  <si>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</si>
  <si>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</si>
  <si>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</si>
  <si>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</si>
  <si>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DUCHA / CHUVEIRO PLASTICO SIMPLES, 5", BRANCO, PARA ACOPLAR EM HASTE 1/2", AGUA FRIA                                                                                                                                                                                                                                                                                                                                                                                                                      </t>
  </si>
  <si>
    <t xml:space="preserve">DUCHA HIGIENICA PLASTICA COM REGISTRO METALICO 1/2"                                                                                                                                                                                                                                                                                                                                                                                                                                                       </t>
  </si>
  <si>
    <t xml:space="preserve">ELETRODUTO FLEXIVEL PLANO EM PEAD, COR PRETA E LARANJA, DIAMETRO 32 MM                                                                                                                                                                                                                                                                                                                                                                                                                                    </t>
  </si>
  <si>
    <t xml:space="preserve">ELETRODUTO FLEXIVEL PLANO EM PEAD, COR PRETA E LARANJA, DIAMETRO 40 MM                                                                                                                                                                                                                                                                                                                                                                                                                                    </t>
  </si>
  <si>
    <t xml:space="preserve">ELETRODUTO FLEXIVEL, EM FITA DE ACO GALVANIZADO, SEM REVESTIMENTO, DIAMETRO NOMINAL 1"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</si>
  <si>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</si>
  <si>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</si>
  <si>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</si>
  <si>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</si>
  <si>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</si>
  <si>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</si>
  <si>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ESCAVADEIRA HIDRAULICA SOBRE ESTEIRAS, CACAMBA 0,80 M3, PESO OPERACIONAL 17,8 T, POTENCIA LIQUIDA 110 HP                                                                                                                                                                                                                                                                                                                                                                                                  </t>
  </si>
  <si>
    <t xml:space="preserve">ESCOVA CIRCULAR EM ACO LATONADO, 6 X 1" (DIAMETRO X ESPESSURA), FURO DE 1 1/4 ", FIO ONDULADO *0,30* MM                                                                                                                                                                                                                                                                                                                                                                                                   </t>
  </si>
  <si>
    <t xml:space="preserve">ESCOVA DE ACO, COM CABO, *4 X 15* FILEIRAS DE CERDAS                                                                                                                                                                                                                                                                                                                                                                                                                                                      </t>
  </si>
  <si>
    <t xml:space="preserve">ESPARGIDOR DE ASFALTO PRESSURIZADO, REBOCAVEL, TANQUE DE 2500 L, PNEUMATICO, COM MOTOR A GASOLINA 3,4HP                                                                                                                                                                                                                                                                                                                                                                                                   </t>
  </si>
  <si>
    <t xml:space="preserve">ESQUADRO DE ACO 12" (300 MM), CABO DE ALUMINIO                                                                                                                                                                                                                                                                                                                                                                                                                                                            </t>
  </si>
  <si>
    <t xml:space="preserve">FECHADURA ESPELHO PARA PORTA DE BANHEIRO, EM ACO INOX (MAQUINA, TESTA E CONTRA-TESTA) E EM ZAMAC (MACANETA, LINGUETA E TRINCOS) COM ACABAMENTO CROMADO, MAQUINA DE 55 MM, INCLUINDO CHAVE TIPO TRANQUETA (CONJUNTO DE FECHADURAS)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</si>
  <si>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</si>
  <si>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</si>
  <si>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</si>
  <si>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</si>
  <si>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</si>
  <si>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FITA ADESIVA ALUMINIZADA, PARA INSTALACAO DE MANTAS DE SUBCOBERTURA, L = *5* CM                                                                                                                                                                                                                                                                                                                                                                                                                           </t>
  </si>
  <si>
    <t xml:space="preserve">FURO PARA TORNEIRA OU OUTROS ACESSORIOS EM BANCADA DE MARMORE/ GRANITO OU OUTRO TIPO DE PEDRA NATURAL                                                                                                                                                                                                                                                                                                                                                                                                     </t>
  </si>
  <si>
    <t xml:space="preserve">GABIAO SACO MALHA HEXAGONAL 8 X 10 CM (ZN/AL REVESTIDO COM POLIMERO), FIO 2,4 MM, DIMENSOES 3,0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</si>
  <si>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</si>
  <si>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</si>
  <si>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REVESTIDO COM POLIMERO), FIO DE 2,4 MM, DIMENSOES 2,0 X 1,0 X 1,0 M (C X L X A)                                                                                                                                                                                                                                                                                                                                                                       </t>
  </si>
  <si>
    <t xml:space="preserve">GABIAO TIPO CAIXA, MALHA HEXAGONAL 8 X 10 CM (ZN/AL), FIO 2,7 MM, DIMENSOES 2,0 X 1,0 X 0,5 M (C X L X A)                                                                                                                                                                                                                                                                                                                                                                                                 </t>
  </si>
  <si>
    <t xml:space="preserve">GONZO DE EMBUTIR, EM LATAO / ZAMAC, *20 X 48* MM, PARA JANELA BASCULANTE / PIVOTANTE, JOGO COM 4 PECAS (PAR) - INCLUI PARAFUSOS                                                                                                                                                                                                                                                                                                                                                                           </t>
  </si>
  <si>
    <t xml:space="preserve">GRADE DE DISCOS MECANICA 20X24" COM 20 DISCOS 24" X 6MM COM PNEUS PARA TRANSPORTE                                                                                                                                                                                                                                                                                                                                                                                                                         </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</si>
  <si>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</si>
  <si>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</si>
  <si>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</si>
  <si>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</si>
  <si>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</si>
  <si>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</si>
  <si>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</si>
  <si>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</si>
  <si>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</si>
  <si>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 xml:space="preserve">GRANITO PARA BANCADA, POLIDO, TIPO ANDORINHA/ QUARTZ/ CASTELO/ CORUMBA OU OUTROS EQUIVALENTES DA REGIAO, E= *2,5* CM                                                                                                                                                                                                                                                                                                                                                                                      </t>
  </si>
  <si>
    <t xml:space="preserve">GRELHA FOFO SIMPLES COM REQUADRO, CARGA MAXIMA 12,5 T, *300 X 1000* MM, E= *15* MM, AREA ESTACIONAMENTO CARRO PASSEIO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</si>
  <si>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</si>
  <si>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</si>
  <si>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</si>
  <si>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</si>
  <si>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</si>
  <si>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</si>
  <si>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</si>
  <si>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</si>
  <si>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</si>
  <si>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</si>
  <si>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IMPERMEABILIZANTE INCOLOR, BASE SILICONE, PARA TRATAMENTO DE FACHADAS, TELHAS, PEDRAS E OUTRAS SUPERFICIES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</si>
  <si>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</si>
  <si>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</si>
  <si>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</si>
  <si>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</si>
  <si>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</si>
  <si>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</si>
  <si>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MAXIMO-AR, ACO GALVANIZADO PINT. ANTICORROSIVA, COM BATENTE/REQUADRO DE 6 A 14 CM, SEM VIDRO, COM GRADE, 1 FL, 60 X 80 CM (A X L)                                                                                                                                                                                                                                                                                                                                                                  </t>
  </si>
  <si>
    <t xml:space="preserve">JUNCAO DUPLA, PVC SOLDAVEL, DN 100 X 100 X 100 MM, SERIE NORMAL PARA ESGOTO PREDIAL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</si>
  <si>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</si>
  <si>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</si>
  <si>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</si>
  <si>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</si>
  <si>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</si>
  <si>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</si>
  <si>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LAVADORA DE ALTA PRESSAO (LAVA - JATO) PARA AGUA FRIA, PRESSAO DE OPERACAO ENTRE 1400 E 1900 LIB/POL2, VAZAO MAXIMA ENTRE 400 E 700 L/H, POTENCIA DE OPERACAO ENTRE 2,50 E 3,00 CV                                                                                                                                                                                                                                                                                                                        </t>
  </si>
  <si>
    <t xml:space="preserve">LIXADEIRA ELETRICA ANGULAR PARA CONCRETO, POTENCIA 1.400 W, PRATO DIAMANTADO DE 5"                                                                                                                                                                                                                                                                                                                                                                                                                        </t>
  </si>
  <si>
    <t xml:space="preserve">LIXADEIRA ELETRICA ANGULAR, PARA DISCO DE 7" (180 MM), POTENCIA DE 2.200 W, *5.000* RPM, 220 V                                                                                                                                                                                                                                                                                                                                                                                                            </t>
  </si>
  <si>
    <t xml:space="preserve">LOCACAO DE TORRE METALICA COMPLETA PARA UMA CARGA DE 8 TF (80 KN) E PE DIREITO DE 6 M, INCLUINDO MODULOS, DIAGONAIS, SAPATAS E FORCADOS                                                                                                                                                                                                                                                                                                                                                                   </t>
  </si>
  <si>
    <t xml:space="preserve">LUMINARIA LED PLAFON REDONDO DE SOBREPOR BIVOLT 12/13 W, D = *17* CM                                                                                                                                                                                                                                                                                                                                                                                                                                      </t>
  </si>
  <si>
    <t xml:space="preserve">LUVA DE REDUCAO EM ACO CARBONO, COM ENCAIXE PARA SOLDA DN SW, PRESSAO 3.000 LBS, DN 1 1/4" X 1"                                                                                                                                                                                                                                                                                                                                                                                                           </t>
  </si>
  <si>
    <t xml:space="preserve">LUVA DE REDUCAO EM ACO CARBONO, COM ENCAIXE PARA SOLDA DN SW, PRESSAO 3.000 LBS, 3/4" X 1/2"                                                                                                                                                                                                                                                                                                                                                                                                              </t>
  </si>
  <si>
    <t xml:space="preserve">LUVA PARA ELETRODUTO, EM ACO GALVANIZADO ELETROLITICO, COM ROSCA,DIAMETRO DE 50 MM (2")                                                                                                                                                                                                                                                                                                                                                                                                                   </t>
  </si>
  <si>
    <t xml:space="preserve">LUVA PVC, ROSCAVEL, 1 1/2", AGUA FRIA PREDIAL                                                                                                                                                                                                                                                                                                                                                                                                                                                             </t>
  </si>
  <si>
    <t xml:space="preserve">LUVA, PEAD PE 100, DE 400 MM, PARA ELETROFUSAO                                                                                                                                                                                                                                                                                                                                                                                                                                                            </t>
  </si>
  <si>
    <t xml:space="preserve">LUVA, PEAD PE 100, DE 63 MM, PARA ELETROFUSAO                                                                                                                                                                                                                                                                                                                                                                                                                                                             </t>
  </si>
  <si>
    <t xml:space="preserve">MANTA DE POLIETILENO EXPANDIDO, COM 1 FACE METALIZADA PARA SUBCOBERTURA, E = *5* MM                                                                                                                                                                                                                                                                                                                                                                                                                       </t>
  </si>
  <si>
    <t xml:space="preserve">MANTA LIQUIDA DE BASE ASFALTICA MODIFICADA COM A ADICAO DE ELASTOMEROS DILUIDOS EM SOLVENTE ORGANICO, APLICACAO A FRIO (MEMBRANA IMPERMEABILIZANTE ASFALTICA)                                                                                                                                                                                                                                                                                                                                             </t>
  </si>
  <si>
    <t xml:space="preserve">MANTA TERMOPLASTICA, PEAD, GEOMEMBRANA LISA, E = 0,50 MM (NBR 15352)                                                                                                                                                                                                                                                                                                                                                                                                                                      </t>
  </si>
  <si>
    <t xml:space="preserve">MAQUINA PARA CORTE COM DISCO ABRASIVO DE DIAMETRO DE 18" (450 MM), COM MOTOR ELETRICO TRIFASICO DE 10 CV                                                                                                                                                                                                                                                                                                                                                                                                  </t>
  </si>
  <si>
    <t xml:space="preserve">MARTELO DEMOLIDOR PNEUMATICO MANUAL, PESO DE 28 KG, COM SILENCIADOR                                                                                                                                                                                                                                                                                                                                                                                                                                       </t>
  </si>
  <si>
    <t xml:space="preserve">MASSA EPOXI BICOMPONENTE (MASSA + CATALISADOR)                                                                                                                                                                                                                                                                                                                                                                                                                                                            </t>
  </si>
  <si>
    <t xml:space="preserve">MASTRO TELESCOPICO GALVANIZADO 6 METROS (3 M X DN= 2" + 3 M X DN= 1 1/2")                                                                                                                                                                                                                                                                                                                                                                                                                                 </t>
  </si>
  <si>
    <t xml:space="preserve">MEIO BLOCO DE VEDACAO DE CONCRETO APARENTE 14 X 19 X 19 CM (CLASSE C - NBR 6136)                                                                                                                                                                                                                                                                                                                                                                                                                          </t>
  </si>
  <si>
    <t xml:space="preserve">MEIO BLOCO DE VEDACAO DE CONCRETO APARENTE 9 X 19 X 19 CM (CLASSE C - NBR 6136)                                                                                                                                                                                                                                                                                                                                                                                                                           </t>
  </si>
  <si>
    <t xml:space="preserve">MICRO-TRATOR CORTADOR DE GRAMA COM LARGURA DO CORTE DE 107 CM, COM 2 LAMINAS E DESCARTE LATERAL                                                                                                                                                                                                                                                                                                                                                                                                           </t>
  </si>
  <si>
    <t xml:space="preserve">MICTORIO INDIVIDUAL ACO INOX (AISI 304), E = 0,8 MM, DE *50 X 45 X 35* (C X A X P)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</si>
  <si>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</si>
  <si>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</si>
  <si>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</si>
  <si>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MOTONIVELADORA POTENCIA BASICA LIQUIDA (PRIMEIRA MARCHA) 125 HP, PESO BRUTO 13843 KG, LARGURA DA LAMINA DE 3,7 M                                                                                                                                                                                                                                                                                                                                                                                          </t>
  </si>
  <si>
    <t xml:space="preserve">MUDA DE ARVORE ORNAMENTAL, OITI/AROEIRA SALSA/ANGICO/IPE/JACARANDA OU EQUIVALENTE DA REGIAO, H= *1* M                                                                                                                                                                                                                                                                                                                                                                                                     </t>
  </si>
  <si>
    <t xml:space="preserve">MUDA DE ARVORE ORNAMENTAL, OITI/AROEIRA SALSA/ANGICO/IPE/JACARANDA OU EQUIVALENTE DA REGIAO, H= *2* M                                                                                                                                                                                                                                                                                                                                                                                                     </t>
  </si>
  <si>
    <t xml:space="preserve">PARAFUSO FRANCES ZINCADO, DIAMETRO 1/2", COMPRIMENTO 2", COM PORCA E ARRUELA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</si>
  <si>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</si>
  <si>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</si>
  <si>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</si>
  <si>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</si>
  <si>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</si>
  <si>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</si>
  <si>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</si>
  <si>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</si>
  <si>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</si>
  <si>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</si>
  <si>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</si>
  <si>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ASTM A307 - GRAU A, SEXTAVADO, ZINCADO, DIAMETRO 3/8" (9,52 MM), COMPRIMENTO 1" (25,4 MM)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</si>
  <si>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</si>
  <si>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</si>
  <si>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</si>
  <si>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</si>
  <si>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PEDRA ARDOSIA, CINZA, 20 X 40 CM, E= *1 CM                                                                                                                                                                                                                                                                                                                                                                                                                                                                </t>
  </si>
  <si>
    <t xml:space="preserve">PEDRA ARDOSIA, CINZA, 30 X 30, E= *1 CM                                                                                                                                                                                                                                                                                                                                                                                                                                                                   </t>
  </si>
  <si>
    <t xml:space="preserve">PEDRA BRITADA N. 1 (9,5 A 19 MM) POSTO PEDREIRA/FORNECEDOR,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</si>
  <si>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</si>
  <si>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</si>
  <si>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</si>
  <si>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</si>
  <si>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</si>
  <si>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PEITORIL EM MARMORE, POLIDO, BRANCO COMUM, L= *15* CM, E= *2,0* CM, COM PINGADEIRA                                                                                                                                                                                                                                                                                                                                                                                                                        </t>
  </si>
  <si>
    <t xml:space="preserve">PEITORIL EM MARMORE, POLIDO, BRANCO COMUM, L= *15* CM, E= *3* CM, CORTE RETO                                                                                                                                                                                                                                                                                                                                                                                                                              </t>
  </si>
  <si>
    <t xml:space="preserve">PEITORIL/ SOLEIRA EM MARMORE, POLIDO, BRANCO COMUM, L= *25* CM, E= *3* CM, CORTE RETO                                                                                                                                                                                                                                                                                                                                                                                                                     </t>
  </si>
  <si>
    <t xml:space="preserve">PERFIL CARTOLA DE ACO GALVANIZADO, *20 X 30 X 10* MM, E = 0,8 MM                                                                                                                                                                                                                                                                                                                                                                                                                                          </t>
  </si>
  <si>
    <t xml:space="preserve">PERFIL EM ALUMINIO, FORMATO U, ABAS IGUAIS, LARGURA DE 12,70 MM (1/2 POL), ESPESSURA 1,58 MM (1/16 POL) E PESO LINEAR DE APROXIMADAMENTE 0,149 KG/M                                                                                                                                                                                                                                                                                                                                                       </t>
  </si>
  <si>
    <t xml:space="preserve">PERFIL GUIA, FORMATO U, EM ACO ZINCADO, PARA ESTRUTURA PAREDE DRYWALL, E = 0,5 MM, 48 X 3000 MM (L X C)                                                                                                                                                                                                                                                                                                                                                                                                   </t>
  </si>
  <si>
    <t xml:space="preserve">PERFIL TRAVESSA (SECUNDARIO), T CLICADO, EM ACO GALVANIZADO, BRANCO, PARA FORRO REMOVIVEL, 24 X 1250 MM (L X C)                                                                                                                                                                                                                                                                                                                                                                                           </t>
  </si>
  <si>
    <t xml:space="preserve">PINCEL CHATO (TRINCHA) CERDAS GRIS 1.1/2" (38 MM)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</si>
  <si>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</si>
  <si>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</si>
  <si>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</si>
  <si>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</si>
  <si>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</si>
  <si>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PLACA DE ACO ESMALTADA PARA IDENTIFICACAO DE RUA, *45 CM X 20*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</si>
  <si>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</si>
  <si>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PORCA OLHAL M 16, EM ACO GALVANIZADO, DIAMETRO = 16 MM                                                                                                                                                                                                                                                                                                                                                                                                                                                    </t>
  </si>
  <si>
    <t xml:space="preserve">PORTA CADEADO EM ACO GALVANIZADO, COMPRIMENTO DE 3 1/2"                                                                                                                                                                                                                                                                                                                                                                                                                                                   </t>
  </si>
  <si>
    <t xml:space="preserve">PORTA DE ABRIR / GIRO, EM MADEIRA MACICA (ANGELIM OU EQUIVALENTE REGIONAL), QUALQUER DESENHO (VERTICAL/DIAGONAL/HORIZ.), E = *3,5* CM, DIMENSOES 2,10 X 0,70 (SOMENTE FOLHA DE PORTA, ACABAMENTO NATURAL)                                                                                                                                                                                                                                                                                                 </t>
  </si>
  <si>
    <t xml:space="preserve">PORTA DE ABRIR EM ALUMINIO COM DIVISAO HORIZONTAL PARA VIDROS, ACABAMENTO ANODIZADO NATURAL, VIDROS INCLUSOS, SEM GUARNICAO/ALIZAR/VISTA, 87 X 210 CM                                                                                                                                                                                                                                                                                                                                                     </t>
  </si>
  <si>
    <t xml:space="preserve">PORTA DE ENROLAR MANUAL COMPLETA, PERFIL MEIA CANA CEGA, EM ACO GALVANIZADO COM PINTURA ELETROSTATICA, CHAPA NUMERO 24" (SEM INSTALACAO)                                                                                                                                                                                                                                                                                                                                                                  </t>
  </si>
  <si>
    <t xml:space="preserve">PORTAO DE ABRIR / GIRO, EM GRADIL DE METALON REDONDO DE 3/4" VERTICAL, COM REQUADRO, ACABAMENTO NATURAL - COMPLETO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</si>
  <si>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</si>
  <si>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</si>
  <si>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</si>
  <si>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</si>
  <si>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</si>
  <si>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</si>
  <si>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</si>
  <si>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PUXADOR DE EMBUTIR TIPO CONCHA, COM FURO PARA CHAVE, EM LATAO CROMADO, COMPRIMENTO DE APROX *100* MM E LARGURA DE APROX *40* MM                                                                                                                                                                                                                                                                                                                                                                           </t>
  </si>
  <si>
    <t xml:space="preserve">QUADRO DE DISTRIBUICAO, SEM BARRAMENTO, EM PVC, DE SOBREPOR, PARA 3 DISJUNTORES NEMA OU 4 DISJUNTORES DIN                                                                                                                                                                                                                                                                                                                                                                                                 </t>
  </si>
  <si>
    <t xml:space="preserve">RALO SECO CONICO, PVC, 100 X 40 MM, COM GRELHA REDONDA BRANCA                                                                                                                                                                                                                                                                                                                                                                                                                                             </t>
  </si>
  <si>
    <t xml:space="preserve">RALO SIFONADO CILINDRICO, PVC, 100 X 40 MM, COM GRELHA REDONDA BRANCA                                                                                                                                                                                                                                                                                                                                                                                                                                     </t>
  </si>
  <si>
    <t xml:space="preserve">REBOLO ABRASIVO RETO DE USO GERAL GRAO 36, DE 6 X 1" (DIAMETRO X ALTURA)                                                                                                                                                                                                                                                                                                                                                                                                                                  </t>
  </si>
  <si>
    <t xml:space="preserve">REBOLO ABRASIVO RETO DE USO GERAL GRAO 36, DE 6 X 3/4" (DIAMETRO X ALTURA)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</si>
  <si>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</si>
  <si>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</si>
  <si>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</si>
  <si>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</si>
  <si>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</si>
  <si>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</si>
  <si>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</si>
  <si>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</si>
  <si>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</si>
  <si>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</si>
  <si>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</si>
  <si>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</si>
  <si>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</si>
  <si>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</si>
  <si>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</si>
  <si>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</si>
  <si>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</si>
  <si>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</si>
  <si>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</si>
  <si>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</si>
  <si>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</si>
  <si>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RODAPE EM MARMORE, POLIDO, BRANCO COMUM, L= *7* CM, E= *2* CM, CORTE RETO                                                                                                                                                                                                                                                                                                                                                                                                                                 </t>
  </si>
  <si>
    <t xml:space="preserve">RODAPE OU RODABANCADA EM GRANITO, POLIDO, TIPO ANDORINHA/ QUARTZ/ CASTELO/ CORUMBA OU OUTROS EQUIVALENTES DA REGIAO, H= 10 CM, E= *2,0* CM                                                                                                                                                                                                                                                                                                                                                                </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</si>
  <si>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</si>
  <si>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</si>
  <si>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 xml:space="preserve">SACO DE RAFIA PARA ENTULHO, NOVO, LISO (SEM CLICHE), *60 X 90* CM                                                                                                                                                                                                                                                                                                                                                                                                                                         </t>
  </si>
  <si>
    <t xml:space="preserve">SELADOR HORIZONTAL PARA FITA DE ACO 1"                                                                                                                                                                                                                                                                                                                                                                                                                                                                    </t>
  </si>
  <si>
    <t xml:space="preserve">SEMIRREBOQUE COM DOIS EIXOS EM TANDEM TIPO BASCULANTE COM CACAMBA METALICA 14 M3 (INCLUI MONTAGEM, NAO INCLUI CAVALO MECANICO)                                                                                                                                                                                                                                                                                                                                                                            </t>
  </si>
  <si>
    <t xml:space="preserve">SERVICO DE BOMBEAMENTO DE CONCRETO COM CONSUMO MINIMO DE 40 M3, (DISPONIBILIZACAO DE BOMBA), SEM O LANCAMENTO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</si>
  <si>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</si>
  <si>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</si>
  <si>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</si>
  <si>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</si>
  <si>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TIPO COPO PARA PIA AMERICANA 1.1/2 X 1.1/2"                                                                                                                                                                                                                                                                                                                                                                                                                                                </t>
  </si>
  <si>
    <t xml:space="preserve">SIFAO PLASTICO TIPO COPO PARA PIA OU LAVATORIO, 1 X 1.1/2"                                                                                                                                                                                                                                                                                                                                                                                                                                                </t>
  </si>
  <si>
    <t xml:space="preserve">SIFAO PLASTICO TIPO COPO PARA TANQUE, 1.1/4 X 1.1/2"                                                                                                                                                                                                                                                                                                                                                                                                                                                      </t>
  </si>
  <si>
    <t xml:space="preserve">SOLDA EM VARETA FOSCOPER, D = *2,5* MM X COMPRIMENTO 500 MM                                                                                                                                                                                                                                                                                                                                                                                                                                               </t>
  </si>
  <si>
    <t xml:space="preserve">SOLEIRA EM GRANITO, POLIDO, TIPO ANDORINHA/ QUARTZ/ CASTELO/ CORUMBA OU OUTROS EQUIVALENTES DA REGIAO, L= *15* CM, E= *2,0* CM                                                                                                                                                                                                                                                                                                                                                                            </t>
  </si>
  <si>
    <t xml:space="preserve">SOLEIRA/ PEITORIL EM MARMORE, POLIDO, BRANCO COMUM, L= *15* CM, E= *2* CM, CORTE RETO                                                                                                                                                                                                                                                                                                                                                                                                                     </t>
  </si>
  <si>
    <t xml:space="preserve">SOLEIRA/ TABEIRA EM MARMORE, POLIDO, BRANCO COMUM, L= 5 CM, E= *2,0* CM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</si>
  <si>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</si>
  <si>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</si>
  <si>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</si>
  <si>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</si>
  <si>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</si>
  <si>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</si>
  <si>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</si>
  <si>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</si>
  <si>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</si>
  <si>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</si>
  <si>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</si>
  <si>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</si>
  <si>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</si>
  <si>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</si>
  <si>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TARIFA "A" ENTRE 0 E 20M3 FORNECIMENTO D'AGUA                                                                                                                                                                                                                                                                                                                                                                                                                                                             </t>
  </si>
  <si>
    <t xml:space="preserve">TE DE INSPECAO, PVC, 100 X 75 MM, SERIE NORMAL PARA ESGOTO PREDIAL                                                                                                                                                                                                                                                                                                                                                                                                                                        </t>
  </si>
  <si>
    <t xml:space="preserve">TE PVC ROSCAVEL 90 GRAUS, 1", PARA AGUA FRIA PREDIAL                                                                                                                                                                                                                                                                                                                                                                                                                                                      </t>
  </si>
  <si>
    <t xml:space="preserve">TE PVC, ROSCAVEL, 90 GRAUS, 1/2", AGUA FRIA PREDIAL                                                                                                                                                                                                                                                                                                                                                                                                                                                       </t>
  </si>
  <si>
    <t xml:space="preserve">TE PVC, ROSCAVEL, 90 GRAUS, 2", AGUA FRIA PREDIAL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</si>
  <si>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</si>
  <si>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</si>
  <si>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</si>
  <si>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</si>
  <si>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Q-92, (1,48 KG/M2), DIAMETRO DO FIO = 4,2 MM, LARGURA = 2,45 X 60 M DE COMPRIMENTO, ESPACAMENTO DA MALHA = 15 X 15 CM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</si>
  <si>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</si>
  <si>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</si>
  <si>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TELHADOR / TELHADISTA (HORISTA)                                                                                                                                                                                                                                                                                                                                                                                                                                                                           </t>
  </si>
  <si>
    <t xml:space="preserve">TELHADOR / TELHADISTA (MENSALISTA)                                                                                                                                                                                                                                                                                                                                                                                                                                                                        </t>
  </si>
  <si>
    <t xml:space="preserve">TIJOLO CERAMICO MACICO APARENTE 2 FUROS DE *6,5 X 10 X 20* CM (L X A X C)                                                                                                                                                                                                                                                                                                                                                                                                                                 </t>
  </si>
  <si>
    <t xml:space="preserve">TIRANTE EM FERRO GALVANIZADO PARA CONTRAVENTAMENTO DE TELHA CANALETE 90, 1/4" X 400 MM                                                                                                                                                                                                                                                                                                                                                                                                                    </t>
  </si>
  <si>
    <t xml:space="preserve">TOMADA 2P+T 10A, 250V (APENAS MODULO)                                                                                                                                                                                                                                                                                                                                                                                                                                                                     </t>
  </si>
  <si>
    <t xml:space="preserve">TOMADA 2P+T 20A, 250V (APENAS MODULO)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</si>
  <si>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</si>
  <si>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</si>
  <si>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</si>
  <si>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METALICA CROMADA CANO CURTO, SEM BICO, SEM AREJADOR, DE PAREDE, PARA TANQUE E USO GERAL, 1/2" OU 3/4" (REF 1143)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</si>
  <si>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</si>
  <si>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</si>
  <si>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</si>
  <si>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</si>
  <si>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</si>
  <si>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</si>
  <si>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</si>
  <si>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</si>
  <si>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</si>
  <si>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</si>
  <si>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TRATOR DE PNEUS COM POTENCIA DE 85 CV, TURBO, PESO COM LASTRO DE 4900 KG                                                                                                                                                                                                                                                                                                                                                                                                                                  </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</si>
  <si>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</si>
  <si>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</si>
  <si>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</si>
  <si>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</si>
  <si>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</si>
  <si>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</si>
  <si>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</si>
  <si>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</si>
  <si>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</si>
  <si>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</si>
  <si>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</si>
  <si>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</si>
  <si>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COLETOR DE ESGOTO, PVC, JEI, DN 150 MM (NBR 7362)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</si>
  <si>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</si>
  <si>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</si>
  <si>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</si>
  <si>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</si>
  <si>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</si>
  <si>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</si>
  <si>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</si>
  <si>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</si>
  <si>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</si>
  <si>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</si>
  <si>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</si>
  <si>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</si>
  <si>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</si>
  <si>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</si>
  <si>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</si>
  <si>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</si>
  <si>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</si>
  <si>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</si>
  <si>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"I", DN = 1 1/2" (42 MM), PARA INSTALACOES INDUSTRIAIS DE ALTA PRESSAO E VAPOR                                                                                                                                                                                                                                                                                                                                                                                                       </t>
  </si>
  <si>
    <t xml:space="preserve">TUBO DE COBRE CLASSE "I", DN = 1 1/4" (35 MM), PARA INSTALACOES INDUSTRIAIS DE ALTA PRESSAO E VAPOR                                                                                                                                                                                                                                                                                                                                                                                                       </t>
  </si>
  <si>
    <t xml:space="preserve">TUBO DE COBRE CLASSE "I", DN = 1/2" (15 MM), PARA INSTALACOES INDUSTRIAIS DE ALTA PRESSAO E VAPOR                                                                                                                                                                                                                                                                                                                                                                                                         </t>
  </si>
  <si>
    <t xml:space="preserve">TUBO DE COBRE CLASSE "I", DN = 1" (28 MM), PARA INSTALACOES INDUSTRIAIS DE ALTA PRESSAO E VAPOR                                                                                                                                                                                                                                                                                                                                                                                                           </t>
  </si>
  <si>
    <t xml:space="preserve">TUBO DE COBRE CLASSE "I", DN = 2 1/2" (66 MM), PARA INSTALACOES INDUSTRIAIS DE ALTA PRESSAO E VAPOR                                                                                                                                                                                                                                                                                                                                                                                                       </t>
  </si>
  <si>
    <t xml:space="preserve">TUBO DE COBRE CLASSE "I", DN = 2" (54 MM), PARA INSTALACOES INDUSTRIAIS DE ALTA PRESSAO E VAPOR                                                                                                                                                                                                                                                                                                                                                                                                           </t>
  </si>
  <si>
    <t xml:space="preserve">TUBO DE COBRE CLASSE "I", DN = 3/4" (22 MM), PARA INSTALACOES INDUSTRIAIS DE ALTA PRESSAO E VAPOR                                                                                                                                                                                                                                                                                                                                                                                                         </t>
  </si>
  <si>
    <t xml:space="preserve">TUBO DE COBRE CLASSE "I", DN = 3" (79 MM), PARA INSTALACOES INDUSTRIAIS DE ALTA PRESSAO E VAPOR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</si>
  <si>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</si>
  <si>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</si>
  <si>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</si>
  <si>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</si>
  <si>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</si>
  <si>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</si>
  <si>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</si>
  <si>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</si>
  <si>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</si>
  <si>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</si>
  <si>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</si>
  <si>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</si>
  <si>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</si>
  <si>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</si>
  <si>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</si>
  <si>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</si>
  <si>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</si>
  <si>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</si>
  <si>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</si>
  <si>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</si>
  <si>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</si>
  <si>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</si>
  <si>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</si>
  <si>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</si>
  <si>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</si>
  <si>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</si>
  <si>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</si>
  <si>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</si>
  <si>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</si>
  <si>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</si>
  <si>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</si>
  <si>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PVC CORRUGADO, PAREDE DUPLA, JE, DN 300 MM/ DE 315 MM, REDE COLETORA ESGOTO                                                                                                                                                                                                                                                                                                                                                                                                                          </t>
  </si>
  <si>
    <t xml:space="preserve">TUBO PVC DEFOFO, JEI, 1 MPA, DN 150 MM, PARA REDE DE AGUA (NBR 7665)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</si>
  <si>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</si>
  <si>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</si>
  <si>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</si>
  <si>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</si>
  <si>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</si>
  <si>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</si>
  <si>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</si>
  <si>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</si>
  <si>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</si>
  <si>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</si>
  <si>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</si>
  <si>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</si>
  <si>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</si>
  <si>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</si>
  <si>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</si>
  <si>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</si>
  <si>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</si>
  <si>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</si>
  <si>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</si>
  <si>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</si>
  <si>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USINA MISTURADORA DE SOLOS, DOSADORES TRIPLOS, CALHA VIBRATORIA CAPACIDADE DE 200 A 500 T/H, POTENCIA DE 75 KW                                                                                                                                                                                                                                                                                                                                                                                            </t>
  </si>
  <si>
    <t xml:space="preserve">VALVULA DE DESCARGA METALICA, BASE 1 1/2" E ACABAMENTO METALICO CROMADO                                                                                                                                                                                                                                                                                                                                                                                                                                   </t>
  </si>
  <si>
    <t xml:space="preserve">VALVULA DE DESCARGA METALICA, BASE 1 1/4" E ACABAMENTO METALICO CROMADO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</si>
  <si>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</si>
  <si>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</si>
  <si>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</si>
  <si>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</si>
  <si>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</si>
  <si>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</si>
  <si>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EM METAL CROMADO PARA LAVATORIO, 1" SEM LADRAO                                                                                                                                                                                                                                                                                                                                                                                                                                                    </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</si>
  <si>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</si>
  <si>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</si>
  <si>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</si>
  <si>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 xml:space="preserve">VERGALHAO ZINCADO ROSCA TOTAL, 1/4" (6,3 MM)                                                                                                                                                                                                                                                                                                                                                                                                                                                              </t>
  </si>
  <si>
    <t xml:space="preserve">VIDRO COMUM LAMINADO, LISO, INCOLOR, TRIPLO, ESPESSURA TOTAL 12 MM (CADA CAMADA E= 4 MM) - COLOCADO                                                                                                                                                                                                                                                                                                                                                                                                       </t>
  </si>
  <si>
    <t>1,02</t>
  </si>
  <si>
    <t>0,99</t>
  </si>
  <si>
    <t>4,59</t>
  </si>
  <si>
    <t>107,68</t>
  </si>
  <si>
    <t>10,18</t>
  </si>
  <si>
    <t>6,01</t>
  </si>
  <si>
    <t>29,36</t>
  </si>
  <si>
    <t>59,95</t>
  </si>
  <si>
    <t>160,12</t>
  </si>
  <si>
    <t>61,55</t>
  </si>
  <si>
    <t>77,97</t>
  </si>
  <si>
    <t>159,66</t>
  </si>
  <si>
    <t>1.029,41</t>
  </si>
  <si>
    <t>25,35</t>
  </si>
  <si>
    <t>30,52</t>
  </si>
  <si>
    <t>15,58</t>
  </si>
  <si>
    <t>82,89</t>
  </si>
  <si>
    <t>3.295,88</t>
  </si>
  <si>
    <t>40,09</t>
  </si>
  <si>
    <t>1.110,91</t>
  </si>
  <si>
    <t>1.225,45</t>
  </si>
  <si>
    <t>495,20</t>
  </si>
  <si>
    <t>756,30</t>
  </si>
  <si>
    <t>810,06</t>
  </si>
  <si>
    <t>28,74</t>
  </si>
  <si>
    <t>155,60</t>
  </si>
  <si>
    <t>178,42</t>
  </si>
  <si>
    <t>192,99</t>
  </si>
  <si>
    <t>7,44</t>
  </si>
  <si>
    <t>1,94</t>
  </si>
  <si>
    <t>110,13</t>
  </si>
  <si>
    <t>65,09</t>
  </si>
  <si>
    <t>115,26</t>
  </si>
  <si>
    <t>2,10</t>
  </si>
  <si>
    <t>4,30</t>
  </si>
  <si>
    <t>283,40</t>
  </si>
  <si>
    <t>64,80</t>
  </si>
  <si>
    <t>40,73</t>
  </si>
  <si>
    <t>69,35</t>
  </si>
  <si>
    <t>29,66</t>
  </si>
  <si>
    <t>53,25</t>
  </si>
  <si>
    <t>71,62</t>
  </si>
  <si>
    <t>43,33</t>
  </si>
  <si>
    <t>32,92</t>
  </si>
  <si>
    <t>46,89</t>
  </si>
  <si>
    <t>157,65</t>
  </si>
  <si>
    <t>62,39</t>
  </si>
  <si>
    <t>30,39</t>
  </si>
  <si>
    <t>42,07</t>
  </si>
  <si>
    <t>16,12</t>
  </si>
  <si>
    <t>79,02</t>
  </si>
  <si>
    <t>974,63</t>
  </si>
  <si>
    <t>60,84</t>
  </si>
  <si>
    <t>133,23</t>
  </si>
  <si>
    <t>57,82</t>
  </si>
  <si>
    <t>284,16</t>
  </si>
  <si>
    <t>307,66</t>
  </si>
  <si>
    <t>245,44</t>
  </si>
  <si>
    <t>44,34</t>
  </si>
  <si>
    <t>29,86</t>
  </si>
  <si>
    <t>7,52</t>
  </si>
  <si>
    <t>229,34</t>
  </si>
  <si>
    <t>9,55</t>
  </si>
  <si>
    <t>11,29</t>
  </si>
  <si>
    <t>33,84</t>
  </si>
  <si>
    <t>40,63</t>
  </si>
  <si>
    <t>34,16</t>
  </si>
  <si>
    <t>59,47</t>
  </si>
  <si>
    <t>87,20</t>
  </si>
  <si>
    <t>72,20</t>
  </si>
  <si>
    <t>41,99</t>
  </si>
  <si>
    <t>52,03</t>
  </si>
  <si>
    <t>86,95</t>
  </si>
  <si>
    <t>34,72</t>
  </si>
  <si>
    <t>42,63</t>
  </si>
  <si>
    <t>59,82</t>
  </si>
  <si>
    <t>64,59</t>
  </si>
  <si>
    <t>73,96</t>
  </si>
  <si>
    <t>101,35</t>
  </si>
  <si>
    <t>120,53</t>
  </si>
  <si>
    <t>16,02</t>
  </si>
  <si>
    <t>644,84</t>
  </si>
  <si>
    <t>544,93</t>
  </si>
  <si>
    <t>15,38</t>
  </si>
  <si>
    <t>147,39</t>
  </si>
  <si>
    <t>576,21</t>
  </si>
  <si>
    <t>62,97</t>
  </si>
  <si>
    <t>12,53</t>
  </si>
  <si>
    <t>9,25</t>
  </si>
  <si>
    <t>29,37</t>
  </si>
  <si>
    <t>78,69</t>
  </si>
  <si>
    <t>68,36</t>
  </si>
  <si>
    <t>54,05</t>
  </si>
  <si>
    <t>40,19</t>
  </si>
  <si>
    <t>17,25</t>
  </si>
  <si>
    <t>40,75</t>
  </si>
  <si>
    <t>142,39</t>
  </si>
  <si>
    <t>674,00</t>
  </si>
  <si>
    <t>65,85</t>
  </si>
  <si>
    <t>7.442,91</t>
  </si>
  <si>
    <t>65,14</t>
  </si>
  <si>
    <t>28,41</t>
  </si>
  <si>
    <t>172,17</t>
  </si>
  <si>
    <t>65,05</t>
  </si>
  <si>
    <t>163.691,56</t>
  </si>
  <si>
    <t>51,67</t>
  </si>
  <si>
    <t>14,07</t>
  </si>
  <si>
    <t>56,95</t>
  </si>
  <si>
    <t>51,18</t>
  </si>
  <si>
    <t>9.043,88</t>
  </si>
  <si>
    <t>56,81</t>
  </si>
  <si>
    <t>426,99</t>
  </si>
  <si>
    <t>1.209,25</t>
  </si>
  <si>
    <t>938.024,00</t>
  </si>
  <si>
    <t>850.000,00</t>
  </si>
  <si>
    <t>890.000,00</t>
  </si>
  <si>
    <t>912.000,00</t>
  </si>
  <si>
    <t>700.000,00</t>
  </si>
  <si>
    <t>835.000,00</t>
  </si>
  <si>
    <t>763.298,96</t>
  </si>
  <si>
    <t>800.000,00</t>
  </si>
  <si>
    <t>903.024,00</t>
  </si>
  <si>
    <t>52,47</t>
  </si>
  <si>
    <t>79,00</t>
  </si>
  <si>
    <t>107,43</t>
  </si>
  <si>
    <t>275,32</t>
  </si>
  <si>
    <t>30,80</t>
  </si>
  <si>
    <t>93,10</t>
  </si>
  <si>
    <t>77,07</t>
  </si>
  <si>
    <t>118,28</t>
  </si>
  <si>
    <t>19,68</t>
  </si>
  <si>
    <t>50,29</t>
  </si>
  <si>
    <t>63,95</t>
  </si>
  <si>
    <t>126,52</t>
  </si>
  <si>
    <t>57,08</t>
  </si>
  <si>
    <t>71,60</t>
  </si>
  <si>
    <t>114,65</t>
  </si>
  <si>
    <t>83,11</t>
  </si>
  <si>
    <t>134,08</t>
  </si>
  <si>
    <t>71,04</t>
  </si>
  <si>
    <t>25,09</t>
  </si>
  <si>
    <t>20,53</t>
  </si>
  <si>
    <t>10,01</t>
  </si>
  <si>
    <t>1.247,71</t>
  </si>
  <si>
    <t>1.346,08</t>
  </si>
  <si>
    <t>1.480,78</t>
  </si>
  <si>
    <t>129,51</t>
  </si>
  <si>
    <t>142,06</t>
  </si>
  <si>
    <t>429,03</t>
  </si>
  <si>
    <t>570,56</t>
  </si>
  <si>
    <t>799,90</t>
  </si>
  <si>
    <t>572,09</t>
  </si>
  <si>
    <t>665,27</t>
  </si>
  <si>
    <t>454,32</t>
  </si>
  <si>
    <t>822,82</t>
  </si>
  <si>
    <t>1.058,11</t>
  </si>
  <si>
    <t>1.166,32</t>
  </si>
  <si>
    <t>595,89</t>
  </si>
  <si>
    <t>380,44</t>
  </si>
  <si>
    <t>319,82</t>
  </si>
  <si>
    <t>399,94</t>
  </si>
  <si>
    <t>266,45</t>
  </si>
  <si>
    <t>332,24</t>
  </si>
  <si>
    <t>10,34</t>
  </si>
  <si>
    <t>192,13</t>
  </si>
  <si>
    <t>275,27</t>
  </si>
  <si>
    <t>49,59</t>
  </si>
  <si>
    <t>125,31</t>
  </si>
  <si>
    <t>130,31</t>
  </si>
  <si>
    <t>21,58</t>
  </si>
  <si>
    <t>31,47</t>
  </si>
  <si>
    <t>53,26</t>
  </si>
  <si>
    <t>2.699,00</t>
  </si>
  <si>
    <t>165,16</t>
  </si>
  <si>
    <t>17,80</t>
  </si>
  <si>
    <t>35,10</t>
  </si>
  <si>
    <t>87,29</t>
  </si>
  <si>
    <t>52,25</t>
  </si>
  <si>
    <t>69,90</t>
  </si>
  <si>
    <t>107,47</t>
  </si>
  <si>
    <t>382,25</t>
  </si>
  <si>
    <t>219,32</t>
  </si>
  <si>
    <t>112,25</t>
  </si>
  <si>
    <t>79,59</t>
  </si>
  <si>
    <t>165,81</t>
  </si>
  <si>
    <t>84,37</t>
  </si>
  <si>
    <t>349,33</t>
  </si>
  <si>
    <t>13,77</t>
  </si>
  <si>
    <t>69,03</t>
  </si>
  <si>
    <t>164,23</t>
  </si>
  <si>
    <t>21,65</t>
  </si>
  <si>
    <t>21,67</t>
  </si>
  <si>
    <t>73,71</t>
  </si>
  <si>
    <t>42,02</t>
  </si>
  <si>
    <t>10,32</t>
  </si>
  <si>
    <t>59,60</t>
  </si>
  <si>
    <t>93,99</t>
  </si>
  <si>
    <t>255,72</t>
  </si>
  <si>
    <t>16,47</t>
  </si>
  <si>
    <t>12,02</t>
  </si>
  <si>
    <t>80,45</t>
  </si>
  <si>
    <t>48,88</t>
  </si>
  <si>
    <t>60,03</t>
  </si>
  <si>
    <t>34,50</t>
  </si>
  <si>
    <t>67.210,86</t>
  </si>
  <si>
    <t>28.136,25</t>
  </si>
  <si>
    <t>279.254,93</t>
  </si>
  <si>
    <t>25,18</t>
  </si>
  <si>
    <t>62,83</t>
  </si>
  <si>
    <t>9.614,80</t>
  </si>
  <si>
    <t>14.752,75</t>
  </si>
  <si>
    <t>24.191,56</t>
  </si>
  <si>
    <t>24,65</t>
  </si>
  <si>
    <t>126,61</t>
  </si>
  <si>
    <t>794,33</t>
  </si>
  <si>
    <t>4.411,19</t>
  </si>
  <si>
    <t>4.584,14</t>
  </si>
  <si>
    <t>5.486,74</t>
  </si>
  <si>
    <t>3.872,03</t>
  </si>
  <si>
    <t>4.946,60</t>
  </si>
  <si>
    <t>24,35</t>
  </si>
  <si>
    <t>94,29</t>
  </si>
  <si>
    <t>32,16</t>
  </si>
  <si>
    <t>48,51</t>
  </si>
  <si>
    <t>38,42</t>
  </si>
  <si>
    <t>14,01</t>
  </si>
  <si>
    <t>2.622,82</t>
  </si>
  <si>
    <t>53,71</t>
  </si>
  <si>
    <t>8,05</t>
  </si>
  <si>
    <t>7,21</t>
  </si>
  <si>
    <t>3.926.315,76</t>
  </si>
  <si>
    <t>6.105.263,12</t>
  </si>
  <si>
    <t>1.494.736,88</t>
  </si>
  <si>
    <t>820.000,00</t>
  </si>
  <si>
    <t>855.556,64</t>
  </si>
  <si>
    <t>99,12</t>
  </si>
  <si>
    <t>172,80</t>
  </si>
  <si>
    <t>129,60</t>
  </si>
  <si>
    <t>239,04</t>
  </si>
  <si>
    <t>141,12</t>
  </si>
  <si>
    <t>108,00</t>
  </si>
  <si>
    <t>36,74</t>
  </si>
  <si>
    <t>4,44</t>
  </si>
  <si>
    <t>44,91</t>
  </si>
  <si>
    <t>6,00</t>
  </si>
  <si>
    <t>1.270,21</t>
  </si>
  <si>
    <t>247,74</t>
  </si>
  <si>
    <t>538,02</t>
  </si>
  <si>
    <t>572,05</t>
  </si>
  <si>
    <t>512,40</t>
  </si>
  <si>
    <t>222,55</t>
  </si>
  <si>
    <t>189,25</t>
  </si>
  <si>
    <t>592,01</t>
  </si>
  <si>
    <t>515,06</t>
  </si>
  <si>
    <t>480,37</t>
  </si>
  <si>
    <t>629,82</t>
  </si>
  <si>
    <t>229,50</t>
  </si>
  <si>
    <t>52,57</t>
  </si>
  <si>
    <t>425,43</t>
  </si>
  <si>
    <t>42,15</t>
  </si>
  <si>
    <t>51,76</t>
  </si>
  <si>
    <t>41,34</t>
  </si>
  <si>
    <t>61,68</t>
  </si>
  <si>
    <t>37,04</t>
  </si>
  <si>
    <t>212,86</t>
  </si>
  <si>
    <t>101,73</t>
  </si>
  <si>
    <t>31,30</t>
  </si>
  <si>
    <t>72,53</t>
  </si>
  <si>
    <t>81,81</t>
  </si>
  <si>
    <t>50,59</t>
  </si>
  <si>
    <t>86,08</t>
  </si>
  <si>
    <t>69,74</t>
  </si>
  <si>
    <t>42,38</t>
  </si>
  <si>
    <t>41,26</t>
  </si>
  <si>
    <t>14,87</t>
  </si>
  <si>
    <t>180,56</t>
  </si>
  <si>
    <t>45,12</t>
  </si>
  <si>
    <t>35,61</t>
  </si>
  <si>
    <t>40,14</t>
  </si>
  <si>
    <t>146,68</t>
  </si>
  <si>
    <t>25,56</t>
  </si>
  <si>
    <t>32,51</t>
  </si>
  <si>
    <t>75,48</t>
  </si>
  <si>
    <t>132,28</t>
  </si>
  <si>
    <t>5.786,64</t>
  </si>
  <si>
    <t>65,37</t>
  </si>
  <si>
    <t>19,03</t>
  </si>
  <si>
    <t>20,13</t>
  </si>
  <si>
    <t>17,44</t>
  </si>
  <si>
    <t>29,59</t>
  </si>
  <si>
    <t>20,70</t>
  </si>
  <si>
    <t>1.062,47</t>
  </si>
  <si>
    <t>115,74</t>
  </si>
  <si>
    <t>2,57</t>
  </si>
  <si>
    <t>35,16</t>
  </si>
  <si>
    <t>29,82</t>
  </si>
  <si>
    <t>41,44</t>
  </si>
  <si>
    <t>7.323,69</t>
  </si>
  <si>
    <t>1.113.149,80</t>
  </si>
  <si>
    <t>4.585.785,54</t>
  </si>
  <si>
    <t>1.079.918,00</t>
  </si>
  <si>
    <t>1.400.000,00</t>
  </si>
  <si>
    <t>1.391.437,18</t>
  </si>
  <si>
    <t>2.062.409,72</t>
  </si>
  <si>
    <t>1.130.275,16</t>
  </si>
  <si>
    <t>365.046,70</t>
  </si>
  <si>
    <t>422.990,62</t>
  </si>
  <si>
    <t>124.579,42</t>
  </si>
  <si>
    <t>202.024,36</t>
  </si>
  <si>
    <t>310.000,00</t>
  </si>
  <si>
    <t>298.628,48</t>
  </si>
  <si>
    <t>333.177,55</t>
  </si>
  <si>
    <t>158,62</t>
  </si>
  <si>
    <t>43,11</t>
  </si>
  <si>
    <t>30,15</t>
  </si>
  <si>
    <t>340,75</t>
  </si>
  <si>
    <t>268,90</t>
  </si>
  <si>
    <t>44,95</t>
  </si>
  <si>
    <t>48,93</t>
  </si>
  <si>
    <t>67,22</t>
  </si>
  <si>
    <t>59,98</t>
  </si>
  <si>
    <t>157,92</t>
  </si>
  <si>
    <t>100,53</t>
  </si>
  <si>
    <t>103,51</t>
  </si>
  <si>
    <t>59,96</t>
  </si>
  <si>
    <t>35,84</t>
  </si>
  <si>
    <t>34,65</t>
  </si>
  <si>
    <t>47,44</t>
  </si>
  <si>
    <t>103,96</t>
  </si>
  <si>
    <t>97,42</t>
  </si>
  <si>
    <t>61,37</t>
  </si>
  <si>
    <t>281,42</t>
  </si>
  <si>
    <t>157,47</t>
  </si>
  <si>
    <t>385,79</t>
  </si>
  <si>
    <t>678,95</t>
  </si>
  <si>
    <t>201,71</t>
  </si>
  <si>
    <t>180,49</t>
  </si>
  <si>
    <t>73,20</t>
  </si>
  <si>
    <t>120,56</t>
  </si>
  <si>
    <t>404,12</t>
  </si>
  <si>
    <t>558,18</t>
  </si>
  <si>
    <t>865,74</t>
  </si>
  <si>
    <t>107,38</t>
  </si>
  <si>
    <t>93,21</t>
  </si>
  <si>
    <t>62,13</t>
  </si>
  <si>
    <t>250,72</t>
  </si>
  <si>
    <t>156,46</t>
  </si>
  <si>
    <t>56,86</t>
  </si>
  <si>
    <t>342,38</t>
  </si>
  <si>
    <t>594,21</t>
  </si>
  <si>
    <t>36,66</t>
  </si>
  <si>
    <t>30,11</t>
  </si>
  <si>
    <t>2.864,52</t>
  </si>
  <si>
    <t>6.468,80</t>
  </si>
  <si>
    <t>7.860,23</t>
  </si>
  <si>
    <t>12.821,94</t>
  </si>
  <si>
    <t>3.833,87</t>
  </si>
  <si>
    <t>3.984,17</t>
  </si>
  <si>
    <t>4.768,65</t>
  </si>
  <si>
    <t>3.365,27</t>
  </si>
  <si>
    <t>4.299,19</t>
  </si>
  <si>
    <t>5.029,29</t>
  </si>
  <si>
    <t>6.365,18</t>
  </si>
  <si>
    <t>105249</t>
  </si>
  <si>
    <t>105250</t>
  </si>
  <si>
    <t>105251</t>
  </si>
  <si>
    <t>105252</t>
  </si>
  <si>
    <t>105253</t>
  </si>
  <si>
    <t>105254</t>
  </si>
  <si>
    <t>105255</t>
  </si>
  <si>
    <t>105256</t>
  </si>
  <si>
    <t>105257</t>
  </si>
  <si>
    <t>105258</t>
  </si>
  <si>
    <t>105259</t>
  </si>
  <si>
    <t>105261</t>
  </si>
  <si>
    <t>105262</t>
  </si>
  <si>
    <t>105263</t>
  </si>
  <si>
    <t>105264</t>
  </si>
  <si>
    <t>105265</t>
  </si>
  <si>
    <t>105266</t>
  </si>
  <si>
    <t>105267</t>
  </si>
  <si>
    <t>105268</t>
  </si>
  <si>
    <t>105269</t>
  </si>
  <si>
    <t>105270</t>
  </si>
  <si>
    <t>105271</t>
  </si>
  <si>
    <t>105272</t>
  </si>
  <si>
    <t>105273</t>
  </si>
  <si>
    <t>105274</t>
  </si>
  <si>
    <t>105275</t>
  </si>
  <si>
    <t>105276</t>
  </si>
  <si>
    <t>105277</t>
  </si>
  <si>
    <t>105278</t>
  </si>
  <si>
    <t>105279</t>
  </si>
  <si>
    <t>105280</t>
  </si>
  <si>
    <t>105281</t>
  </si>
  <si>
    <t>105282</t>
  </si>
  <si>
    <t>105283</t>
  </si>
  <si>
    <t>105284</t>
  </si>
  <si>
    <t>105297</t>
  </si>
  <si>
    <t>105298</t>
  </si>
  <si>
    <t>105299</t>
  </si>
  <si>
    <t>105300</t>
  </si>
  <si>
    <t>105301</t>
  </si>
  <si>
    <t>105302</t>
  </si>
  <si>
    <t>105303</t>
  </si>
  <si>
    <t>105304</t>
  </si>
  <si>
    <t>105305</t>
  </si>
  <si>
    <t>105306</t>
  </si>
  <si>
    <t>105307</t>
  </si>
  <si>
    <t>105317</t>
  </si>
  <si>
    <t>105318</t>
  </si>
  <si>
    <t>105319</t>
  </si>
  <si>
    <t>105320</t>
  </si>
  <si>
    <t>105321</t>
  </si>
  <si>
    <t>105322</t>
  </si>
  <si>
    <t>105323</t>
  </si>
  <si>
    <t>105324</t>
  </si>
  <si>
    <t>105325</t>
  </si>
  <si>
    <t>105326</t>
  </si>
  <si>
    <t>105340</t>
  </si>
  <si>
    <t>105341</t>
  </si>
  <si>
    <t>105342</t>
  </si>
  <si>
    <t>105343</t>
  </si>
  <si>
    <t>105344</t>
  </si>
  <si>
    <t>105345</t>
  </si>
  <si>
    <t>105346</t>
  </si>
  <si>
    <t>105347</t>
  </si>
  <si>
    <t>105348</t>
  </si>
  <si>
    <t>105349</t>
  </si>
  <si>
    <t>105350</t>
  </si>
  <si>
    <t>105351</t>
  </si>
  <si>
    <t>105352</t>
  </si>
  <si>
    <t>105353</t>
  </si>
  <si>
    <t>105354</t>
  </si>
  <si>
    <t>105355</t>
  </si>
  <si>
    <t>105356</t>
  </si>
  <si>
    <t>105357</t>
  </si>
  <si>
    <t>105358</t>
  </si>
  <si>
    <t>105369</t>
  </si>
  <si>
    <t>105377</t>
  </si>
  <si>
    <t>105378</t>
  </si>
  <si>
    <t>105379</t>
  </si>
  <si>
    <t>105380</t>
  </si>
  <si>
    <t>105388</t>
  </si>
  <si>
    <t>105389</t>
  </si>
  <si>
    <t>105390</t>
  </si>
  <si>
    <t>105391</t>
  </si>
  <si>
    <t>105392</t>
  </si>
  <si>
    <t>105393</t>
  </si>
  <si>
    <t>105394</t>
  </si>
  <si>
    <t>105395</t>
  </si>
  <si>
    <t>105396</t>
  </si>
  <si>
    <t>105397</t>
  </si>
  <si>
    <t>105398</t>
  </si>
  <si>
    <t>105399</t>
  </si>
  <si>
    <t>105400</t>
  </si>
  <si>
    <t>105401</t>
  </si>
  <si>
    <t>105402</t>
  </si>
  <si>
    <t>105260</t>
  </si>
  <si>
    <t>105285</t>
  </si>
  <si>
    <t>105286</t>
  </si>
  <si>
    <t>105287</t>
  </si>
  <si>
    <t>105288</t>
  </si>
  <si>
    <t>105289</t>
  </si>
  <si>
    <t>105290</t>
  </si>
  <si>
    <t>105291</t>
  </si>
  <si>
    <t>105292</t>
  </si>
  <si>
    <t>105293</t>
  </si>
  <si>
    <t>105294</t>
  </si>
  <si>
    <t>105295</t>
  </si>
  <si>
    <t>105296</t>
  </si>
  <si>
    <t>105308</t>
  </si>
  <si>
    <t>105309</t>
  </si>
  <si>
    <t>105310</t>
  </si>
  <si>
    <t>105311</t>
  </si>
  <si>
    <t>105312</t>
  </si>
  <si>
    <t>105313</t>
  </si>
  <si>
    <t>105314</t>
  </si>
  <si>
    <t>105315</t>
  </si>
  <si>
    <t>105316</t>
  </si>
  <si>
    <t>105327</t>
  </si>
  <si>
    <t>105328</t>
  </si>
  <si>
    <t>105329</t>
  </si>
  <si>
    <t>105330</t>
  </si>
  <si>
    <t>105331</t>
  </si>
  <si>
    <t>105332</t>
  </si>
  <si>
    <t>105333</t>
  </si>
  <si>
    <t>105334</t>
  </si>
  <si>
    <t>105335</t>
  </si>
  <si>
    <t>105336</t>
  </si>
  <si>
    <t>105337</t>
  </si>
  <si>
    <t>105338</t>
  </si>
  <si>
    <t>105339</t>
  </si>
  <si>
    <t>105359</t>
  </si>
  <si>
    <t>105360</t>
  </si>
  <si>
    <t>105361</t>
  </si>
  <si>
    <t>105362</t>
  </si>
  <si>
    <t>105363</t>
  </si>
  <si>
    <t>105364</t>
  </si>
  <si>
    <t>105365</t>
  </si>
  <si>
    <t>105366</t>
  </si>
  <si>
    <t>105367</t>
  </si>
  <si>
    <t>105368</t>
  </si>
  <si>
    <t>105370</t>
  </si>
  <si>
    <t>105371</t>
  </si>
  <si>
    <t>105372</t>
  </si>
  <si>
    <t>105373</t>
  </si>
  <si>
    <t>105374</t>
  </si>
  <si>
    <t>105375</t>
  </si>
  <si>
    <t>105376</t>
  </si>
  <si>
    <t>105381</t>
  </si>
  <si>
    <t>105382</t>
  </si>
  <si>
    <t>105383</t>
  </si>
  <si>
    <t>105384</t>
  </si>
  <si>
    <t>105385</t>
  </si>
  <si>
    <t>105386</t>
  </si>
  <si>
    <t>105387</t>
  </si>
  <si>
    <t>105403</t>
  </si>
  <si>
    <t>105406</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</si>
  <si>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</si>
  <si>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</si>
  <si>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</si>
  <si>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</si>
  <si>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</si>
  <si>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</si>
  <si>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</si>
  <si>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</si>
  <si>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</si>
  <si>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</si>
  <si>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</si>
  <si>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</si>
  <si>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</si>
  <si>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</si>
  <si>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</si>
  <si>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</si>
  <si>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</si>
  <si>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</si>
  <si>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</si>
  <si>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</si>
  <si>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</si>
  <si>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</si>
  <si>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</si>
  <si>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</si>
  <si>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</si>
  <si>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</si>
  <si>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</si>
  <si>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</si>
  <si>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</si>
  <si>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</si>
  <si>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</si>
  <si>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</si>
  <si>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</si>
  <si>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</si>
  <si>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</si>
  <si>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</si>
  <si>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</si>
  <si>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</si>
  <si>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</si>
  <si>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</si>
  <si>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</si>
  <si>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</si>
  <si>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</si>
  <si>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</si>
  <si>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</si>
  <si>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</si>
  <si>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</si>
  <si>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</si>
  <si>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</si>
  <si>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</si>
  <si>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</si>
  <si>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</si>
  <si>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</si>
  <si>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</si>
  <si>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</si>
  <si>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</si>
  <si>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</si>
  <si>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</si>
  <si>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</si>
  <si>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</si>
  <si>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</si>
  <si>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</si>
  <si>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</si>
  <si>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</si>
  <si>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</si>
  <si>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</si>
  <si>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</si>
  <si>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</si>
  <si>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</si>
  <si>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</si>
  <si>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</si>
  <si>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</si>
  <si>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</si>
  <si>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</si>
  <si>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</si>
  <si>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</si>
  <si>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</si>
  <si>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</si>
  <si>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</si>
  <si>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</si>
  <si>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</si>
  <si>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</si>
  <si>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</si>
  <si>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</si>
  <si>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</si>
  <si>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</si>
  <si>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</si>
  <si>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</si>
  <si>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</si>
  <si>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</si>
  <si>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</si>
  <si>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</si>
  <si>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</si>
  <si>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</si>
  <si>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</si>
  <si>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</si>
  <si>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</si>
  <si>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</si>
  <si>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</si>
  <si>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</si>
  <si>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</si>
  <si>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</si>
  <si>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</si>
  <si>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</si>
  <si>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</si>
  <si>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</si>
  <si>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</si>
  <si>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</si>
  <si>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</si>
  <si>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</si>
  <si>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</si>
  <si>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</si>
  <si>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</si>
  <si>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</si>
  <si>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</si>
  <si>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</si>
  <si>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</si>
  <si>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</si>
  <si>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</si>
  <si>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</si>
  <si>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</si>
  <si>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</si>
  <si>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</si>
  <si>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</si>
  <si>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</si>
  <si>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</si>
  <si>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</si>
  <si>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</si>
  <si>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</si>
  <si>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</si>
  <si>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</si>
  <si>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</si>
  <si>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</si>
  <si>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</si>
  <si>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</si>
  <si>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</si>
  <si>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</si>
  <si>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</si>
  <si>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</si>
  <si>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</si>
  <si>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</si>
  <si>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</si>
  <si>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</si>
  <si>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</si>
  <si>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</si>
  <si>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</si>
  <si>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</si>
  <si>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</si>
  <si>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</si>
  <si>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</si>
  <si>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</si>
  <si>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</si>
  <si>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</si>
  <si>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</si>
  <si>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</si>
  <si>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</si>
  <si>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</si>
  <si>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</si>
  <si>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</si>
  <si>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</si>
  <si>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</si>
  <si>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</si>
  <si>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</si>
  <si>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</si>
  <si>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</si>
  <si>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</si>
  <si>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</si>
  <si>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</si>
  <si>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</si>
  <si>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</si>
  <si>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</si>
  <si>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</si>
  <si>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</si>
  <si>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</si>
  <si>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</si>
  <si>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</si>
  <si>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</si>
  <si>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</si>
  <si>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</si>
  <si>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</si>
  <si>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</si>
  <si>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</si>
  <si>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</si>
  <si>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</si>
  <si>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</si>
  <si>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</si>
  <si>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</si>
  <si>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</si>
  <si>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</si>
  <si>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</si>
  <si>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</si>
  <si>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</si>
  <si>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</si>
  <si>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</si>
  <si>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</si>
  <si>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</si>
  <si>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</si>
  <si>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</si>
  <si>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</si>
  <si>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</si>
  <si>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</si>
  <si>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</si>
  <si>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</si>
  <si>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</si>
  <si>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</si>
  <si>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</si>
  <si>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</si>
  <si>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</si>
  <si>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</si>
  <si>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</si>
  <si>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</si>
  <si>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</si>
  <si>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</si>
  <si>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</si>
  <si>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</si>
  <si>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</si>
  <si>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</si>
  <si>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</si>
  <si>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</si>
  <si>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</si>
  <si>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</si>
  <si>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</si>
  <si>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</si>
  <si>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</si>
  <si>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</si>
  <si>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</si>
  <si>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</si>
  <si>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</si>
  <si>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</si>
  <si>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</si>
  <si>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</si>
  <si>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</si>
  <si>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</si>
  <si>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</si>
  <si>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</si>
  <si>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</si>
  <si>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</si>
  <si>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</si>
  <si>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</si>
  <si>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</si>
  <si>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</si>
  <si>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</si>
  <si>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</si>
  <si>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</si>
  <si>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</si>
  <si>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</si>
  <si>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</si>
  <si>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</si>
  <si>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</si>
  <si>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</si>
  <si>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</si>
  <si>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</si>
  <si>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</si>
  <si>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</si>
  <si>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</si>
  <si>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</si>
  <si>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</si>
  <si>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</si>
  <si>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</si>
  <si>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</si>
  <si>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</si>
  <si>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</si>
  <si>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</si>
  <si>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</si>
  <si>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</si>
  <si>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</si>
  <si>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</si>
  <si>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</si>
  <si>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</si>
  <si>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</si>
  <si>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</si>
  <si>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</si>
  <si>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</si>
  <si>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</si>
  <si>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</si>
  <si>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</si>
  <si>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</si>
  <si>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</si>
  <si>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</si>
  <si>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31,14</t>
  </si>
  <si>
    <t>14,58</t>
  </si>
  <si>
    <t>34,43</t>
  </si>
  <si>
    <t>47,35</t>
  </si>
  <si>
    <t>54,13</t>
  </si>
  <si>
    <t>61,16</t>
  </si>
  <si>
    <t>68,39</t>
  </si>
  <si>
    <t>73,04</t>
  </si>
  <si>
    <t>24,76</t>
  </si>
  <si>
    <t>50,87</t>
  </si>
  <si>
    <t>133,82</t>
  </si>
  <si>
    <t>78,81</t>
  </si>
  <si>
    <t>99,92</t>
  </si>
  <si>
    <t>187,92</t>
  </si>
  <si>
    <t>44,06</t>
  </si>
  <si>
    <t>99,42</t>
  </si>
  <si>
    <t>76,11</t>
  </si>
  <si>
    <t>151,64</t>
  </si>
  <si>
    <t>87,28</t>
  </si>
  <si>
    <t>145,97</t>
  </si>
  <si>
    <t>265,02</t>
  </si>
  <si>
    <t>59,69</t>
  </si>
  <si>
    <t>140,32</t>
  </si>
  <si>
    <t>219,54</t>
  </si>
  <si>
    <t>122,95</t>
  </si>
  <si>
    <t>138,74</t>
  </si>
  <si>
    <t>39,89</t>
  </si>
  <si>
    <t>53,02</t>
  </si>
  <si>
    <t>41,10</t>
  </si>
  <si>
    <t>79,82</t>
  </si>
  <si>
    <t>41,93</t>
  </si>
  <si>
    <t>184,96</t>
  </si>
  <si>
    <t>32,74</t>
  </si>
  <si>
    <t>67,42</t>
  </si>
  <si>
    <t>166,54</t>
  </si>
  <si>
    <t>43,20</t>
  </si>
  <si>
    <t>73,83</t>
  </si>
  <si>
    <t>95,49</t>
  </si>
  <si>
    <t>69,85</t>
  </si>
  <si>
    <t>81,35</t>
  </si>
  <si>
    <t>126,02</t>
  </si>
  <si>
    <t>24,99</t>
  </si>
  <si>
    <t>38,21</t>
  </si>
  <si>
    <t>57,05</t>
  </si>
  <si>
    <t>125,52</t>
  </si>
  <si>
    <t>104,77</t>
  </si>
  <si>
    <t>77,71</t>
  </si>
  <si>
    <t>186,26</t>
  </si>
  <si>
    <t>122,17</t>
  </si>
  <si>
    <t>67,06</t>
  </si>
  <si>
    <t>125,28</t>
  </si>
  <si>
    <t>90,23</t>
  </si>
  <si>
    <t>27,70</t>
  </si>
  <si>
    <t>202,01</t>
  </si>
  <si>
    <t>23,63</t>
  </si>
  <si>
    <t>159,30</t>
  </si>
  <si>
    <t>185,49</t>
  </si>
  <si>
    <t>185,00</t>
  </si>
  <si>
    <t>20,85</t>
  </si>
  <si>
    <t>268,43</t>
  </si>
  <si>
    <t>1,32</t>
  </si>
  <si>
    <t>133,35</t>
  </si>
  <si>
    <t>99,32</t>
  </si>
  <si>
    <t>28,97</t>
  </si>
  <si>
    <t>26,71</t>
  </si>
  <si>
    <t>218,78</t>
  </si>
  <si>
    <t>182,67</t>
  </si>
  <si>
    <t>9,53</t>
  </si>
  <si>
    <t>48,49</t>
  </si>
  <si>
    <t>250,47</t>
  </si>
  <si>
    <t>146,29</t>
  </si>
  <si>
    <t>93,41</t>
  </si>
  <si>
    <t>63,18</t>
  </si>
  <si>
    <t>77,63</t>
  </si>
  <si>
    <t>59,55</t>
  </si>
  <si>
    <t>73,53</t>
  </si>
  <si>
    <t>61,25</t>
  </si>
  <si>
    <t>66,02</t>
  </si>
  <si>
    <t>117,64</t>
  </si>
  <si>
    <t>21,63</t>
  </si>
  <si>
    <t>67,87</t>
  </si>
  <si>
    <t>45,41</t>
  </si>
  <si>
    <t>80,80</t>
  </si>
  <si>
    <t>70,41</t>
  </si>
  <si>
    <t>36,40</t>
  </si>
  <si>
    <t>26,69</t>
  </si>
  <si>
    <t>67,14</t>
  </si>
  <si>
    <t>40,46</t>
  </si>
  <si>
    <t>62,03</t>
  </si>
  <si>
    <t>39,67</t>
  </si>
  <si>
    <t>37,72</t>
  </si>
  <si>
    <t>85,70</t>
  </si>
  <si>
    <t>32,09</t>
  </si>
  <si>
    <t>48,60</t>
  </si>
  <si>
    <t>41,02</t>
  </si>
  <si>
    <t>22,54</t>
  </si>
  <si>
    <t>77,36</t>
  </si>
  <si>
    <t>254,96</t>
  </si>
  <si>
    <t>72,31</t>
  </si>
  <si>
    <t>48,32</t>
  </si>
  <si>
    <t>53,43</t>
  </si>
  <si>
    <t>61,45</t>
  </si>
  <si>
    <t>62,84</t>
  </si>
  <si>
    <t>49,84</t>
  </si>
  <si>
    <t>142,61</t>
  </si>
  <si>
    <t>62,82</t>
  </si>
  <si>
    <t>43,27</t>
  </si>
  <si>
    <t>22,84</t>
  </si>
  <si>
    <t>44,85</t>
  </si>
  <si>
    <t>10,24</t>
  </si>
  <si>
    <t>169,74</t>
  </si>
  <si>
    <t>73,27</t>
  </si>
  <si>
    <t>195,84</t>
  </si>
  <si>
    <t>45,60</t>
  </si>
  <si>
    <t>57,06</t>
  </si>
  <si>
    <t>209,27</t>
  </si>
  <si>
    <t>261,88</t>
  </si>
  <si>
    <t>115,14</t>
  </si>
  <si>
    <t>54,78</t>
  </si>
  <si>
    <t>38,36</t>
  </si>
  <si>
    <t>151,37</t>
  </si>
  <si>
    <t>12,39</t>
  </si>
  <si>
    <t>141,23</t>
  </si>
  <si>
    <t>2,84</t>
  </si>
  <si>
    <t>3,15</t>
  </si>
  <si>
    <t>28,27</t>
  </si>
  <si>
    <t>4,65</t>
  </si>
  <si>
    <t>325,41</t>
  </si>
  <si>
    <t>87,30</t>
  </si>
  <si>
    <t>407,22</t>
  </si>
  <si>
    <t>43,70</t>
  </si>
  <si>
    <t>13,88</t>
  </si>
  <si>
    <t>13,36</t>
  </si>
  <si>
    <t>63,21</t>
  </si>
  <si>
    <t>16,76</t>
  </si>
  <si>
    <t>47,28</t>
  </si>
  <si>
    <t>63,24</t>
  </si>
  <si>
    <t>26,10</t>
  </si>
  <si>
    <t>56,54</t>
  </si>
  <si>
    <t>56,83</t>
  </si>
  <si>
    <t>76,13</t>
  </si>
  <si>
    <t>72,01</t>
  </si>
  <si>
    <t>114,30</t>
  </si>
  <si>
    <t>42,64</t>
  </si>
  <si>
    <t>192,48</t>
  </si>
  <si>
    <t>182,80</t>
  </si>
  <si>
    <t>119,31</t>
  </si>
  <si>
    <t>157,62</t>
  </si>
  <si>
    <t>168,84</t>
  </si>
  <si>
    <t>222,54</t>
  </si>
  <si>
    <t>162,53</t>
  </si>
  <si>
    <t>228,18</t>
  </si>
  <si>
    <t>202,71</t>
  </si>
  <si>
    <t>73,62</t>
  </si>
  <si>
    <t>79,42</t>
  </si>
  <si>
    <t>86,97</t>
  </si>
  <si>
    <t>59,10</t>
  </si>
  <si>
    <t>76,78</t>
  </si>
  <si>
    <t>97,98</t>
  </si>
  <si>
    <t>294,59</t>
  </si>
  <si>
    <t>48,28</t>
  </si>
  <si>
    <t>49,75</t>
  </si>
  <si>
    <t>88,40</t>
  </si>
  <si>
    <t>51,10</t>
  </si>
  <si>
    <t>62,32</t>
  </si>
  <si>
    <t>22,11</t>
  </si>
  <si>
    <t>93,29</t>
  </si>
  <si>
    <t>752,61</t>
  </si>
  <si>
    <t>645,29</t>
  </si>
  <si>
    <t>146,52</t>
  </si>
  <si>
    <t>105,58</t>
  </si>
  <si>
    <t>103,47</t>
  </si>
  <si>
    <t>1.104,17</t>
  </si>
  <si>
    <t>101,78</t>
  </si>
  <si>
    <t>871,45</t>
  </si>
  <si>
    <t>233,14</t>
  </si>
  <si>
    <t>84,93</t>
  </si>
  <si>
    <t>258,00</t>
  </si>
  <si>
    <t>635,21</t>
  </si>
  <si>
    <t>963,17</t>
  </si>
  <si>
    <t>133,54</t>
  </si>
  <si>
    <t>278,74</t>
  </si>
  <si>
    <t>110,16</t>
  </si>
  <si>
    <t>161,62</t>
  </si>
  <si>
    <t>74,07</t>
  </si>
  <si>
    <t>55,81</t>
  </si>
  <si>
    <t>69,43</t>
  </si>
  <si>
    <t>50,89</t>
  </si>
  <si>
    <t>117,03</t>
  </si>
  <si>
    <t>97,86</t>
  </si>
  <si>
    <t>83,13</t>
  </si>
  <si>
    <t>274,57</t>
  </si>
  <si>
    <t>67,57</t>
  </si>
  <si>
    <t>64,40</t>
  </si>
  <si>
    <t>61,63</t>
  </si>
  <si>
    <t>56,33</t>
  </si>
  <si>
    <t>175,56</t>
  </si>
  <si>
    <t>183,47</t>
  </si>
  <si>
    <t>182,19</t>
  </si>
  <si>
    <t>193,47</t>
  </si>
  <si>
    <t>137,50</t>
  </si>
  <si>
    <t>202,04</t>
  </si>
  <si>
    <t>189,39</t>
  </si>
  <si>
    <t>71,92</t>
  </si>
  <si>
    <t>185,68</t>
  </si>
  <si>
    <t>14,42</t>
  </si>
  <si>
    <t>7,86</t>
  </si>
  <si>
    <t>13,21</t>
  </si>
  <si>
    <t>7,66</t>
  </si>
  <si>
    <t>9,43</t>
  </si>
  <si>
    <t>30,27</t>
  </si>
  <si>
    <t>49,23</t>
  </si>
  <si>
    <t>26,29</t>
  </si>
  <si>
    <t>68,95</t>
  </si>
  <si>
    <t>56,89</t>
  </si>
  <si>
    <t>58,60</t>
  </si>
  <si>
    <t>55,95</t>
  </si>
  <si>
    <t>31,60</t>
  </si>
  <si>
    <t>64,58</t>
  </si>
  <si>
    <t>176,99</t>
  </si>
  <si>
    <t>166,02</t>
  </si>
  <si>
    <t>14,52</t>
  </si>
  <si>
    <t>80,83</t>
  </si>
  <si>
    <t>56,29</t>
  </si>
  <si>
    <t>55,21</t>
  </si>
  <si>
    <t>69,83</t>
  </si>
  <si>
    <t>37,02</t>
  </si>
  <si>
    <t>63,52</t>
  </si>
  <si>
    <t>66,75</t>
  </si>
  <si>
    <t>20,74</t>
  </si>
  <si>
    <t>8,31</t>
  </si>
  <si>
    <t>14,25</t>
  </si>
  <si>
    <t>3,98</t>
  </si>
  <si>
    <t>41,71</t>
  </si>
  <si>
    <t>25,73</t>
  </si>
  <si>
    <t>36,33</t>
  </si>
  <si>
    <t>94,92</t>
  </si>
  <si>
    <t>110,90</t>
  </si>
  <si>
    <t>121,36</t>
  </si>
  <si>
    <t>103,32</t>
  </si>
  <si>
    <t>72,10</t>
  </si>
  <si>
    <t>71,27</t>
  </si>
  <si>
    <t>67,27</t>
  </si>
  <si>
    <t>70,80</t>
  </si>
  <si>
    <t>133,00</t>
  </si>
  <si>
    <t>147,10</t>
  </si>
  <si>
    <t>67,60</t>
  </si>
  <si>
    <t>907,12</t>
  </si>
  <si>
    <t>561,68</t>
  </si>
  <si>
    <t>175,24</t>
  </si>
  <si>
    <t>183,56</t>
  </si>
  <si>
    <t>57,45</t>
  </si>
  <si>
    <t>69,22</t>
  </si>
  <si>
    <t>65,22</t>
  </si>
  <si>
    <t>167,27</t>
  </si>
  <si>
    <t>284,65</t>
  </si>
  <si>
    <t>44,65</t>
  </si>
  <si>
    <t>64,33</t>
  </si>
  <si>
    <t>41,57</t>
  </si>
  <si>
    <t>17,22</t>
  </si>
  <si>
    <t>31,06</t>
  </si>
  <si>
    <t>53,99</t>
  </si>
  <si>
    <t>200,01</t>
  </si>
  <si>
    <t>15,89</t>
  </si>
  <si>
    <t>28,11</t>
  </si>
  <si>
    <t>22,99</t>
  </si>
  <si>
    <t>23,59</t>
  </si>
  <si>
    <t>18,27</t>
  </si>
  <si>
    <t>17,62</t>
  </si>
  <si>
    <t>19,80</t>
  </si>
  <si>
    <t>45,97</t>
  </si>
  <si>
    <t>77,90</t>
  </si>
  <si>
    <t>29,64</t>
  </si>
  <si>
    <t>91,02</t>
  </si>
  <si>
    <t>67,43</t>
  </si>
  <si>
    <t>176,82</t>
  </si>
  <si>
    <t>44,31</t>
  </si>
  <si>
    <t>27,65</t>
  </si>
  <si>
    <t>16,42</t>
  </si>
  <si>
    <t>42,58</t>
  </si>
  <si>
    <t>22,21</t>
  </si>
  <si>
    <t>26,78</t>
  </si>
  <si>
    <t>41,87</t>
  </si>
  <si>
    <t>77,05</t>
  </si>
  <si>
    <t>52,14</t>
  </si>
  <si>
    <t>82,76</t>
  </si>
  <si>
    <t>37,89</t>
  </si>
  <si>
    <t>173,51</t>
  </si>
  <si>
    <t>39,97</t>
  </si>
  <si>
    <t>36,12</t>
  </si>
  <si>
    <t>38,76</t>
  </si>
  <si>
    <t>51,82</t>
  </si>
  <si>
    <t>197,50</t>
  </si>
  <si>
    <t>70,30</t>
  </si>
  <si>
    <t>102,08</t>
  </si>
  <si>
    <t>36,94</t>
  </si>
  <si>
    <t>71,41</t>
  </si>
  <si>
    <t>66,15</t>
  </si>
  <si>
    <t>82,16</t>
  </si>
  <si>
    <t>101,99</t>
  </si>
  <si>
    <t>72,14</t>
  </si>
  <si>
    <t>55,52</t>
  </si>
  <si>
    <t>64,05</t>
  </si>
  <si>
    <t>53,42</t>
  </si>
  <si>
    <t>79,15</t>
  </si>
  <si>
    <t>108,12</t>
  </si>
  <si>
    <t>14,80</t>
  </si>
  <si>
    <t>52,82</t>
  </si>
  <si>
    <t>27,53</t>
  </si>
  <si>
    <t>29,44</t>
  </si>
  <si>
    <t>29,71</t>
  </si>
  <si>
    <t>60,48</t>
  </si>
  <si>
    <t>31,70</t>
  </si>
  <si>
    <t>53,87</t>
  </si>
  <si>
    <t>53,90</t>
  </si>
  <si>
    <t>87,83</t>
  </si>
  <si>
    <t>116,48</t>
  </si>
  <si>
    <t>191,71</t>
  </si>
  <si>
    <t>40,26</t>
  </si>
  <si>
    <t>10,55</t>
  </si>
  <si>
    <t>46,85</t>
  </si>
  <si>
    <t>106,45</t>
  </si>
  <si>
    <t>93,20</t>
  </si>
  <si>
    <t>172,45</t>
  </si>
  <si>
    <t>61,34</t>
  </si>
  <si>
    <t>69,46</t>
  </si>
  <si>
    <t>29,78</t>
  </si>
  <si>
    <t>15,63</t>
  </si>
  <si>
    <t>27,16</t>
  </si>
  <si>
    <t>34,23</t>
  </si>
  <si>
    <t>28,50</t>
  </si>
  <si>
    <t>41,00</t>
  </si>
  <si>
    <t>37,83</t>
  </si>
  <si>
    <t>98,59</t>
  </si>
  <si>
    <t>112,80</t>
  </si>
  <si>
    <t>520,09</t>
  </si>
  <si>
    <t>63,19</t>
  </si>
  <si>
    <t>181,86</t>
  </si>
  <si>
    <t>120,02</t>
  </si>
  <si>
    <t>34,03</t>
  </si>
  <si>
    <t>58,39</t>
  </si>
  <si>
    <t>73,16</t>
  </si>
  <si>
    <t>109,91</t>
  </si>
  <si>
    <t>610,44</t>
  </si>
  <si>
    <t>23,98</t>
  </si>
  <si>
    <t>16,40</t>
  </si>
  <si>
    <t>23,83</t>
  </si>
  <si>
    <t>12,60</t>
  </si>
  <si>
    <t>41,78</t>
  </si>
  <si>
    <t>34,91</t>
  </si>
  <si>
    <t>67,68</t>
  </si>
  <si>
    <t>93,78</t>
  </si>
  <si>
    <t>21,09</t>
  </si>
  <si>
    <t>41,90</t>
  </si>
  <si>
    <t>29,92</t>
  </si>
  <si>
    <t>6,14</t>
  </si>
  <si>
    <t>59,37</t>
  </si>
  <si>
    <t>141,91</t>
  </si>
  <si>
    <t>155,41</t>
  </si>
  <si>
    <t>130,82</t>
  </si>
  <si>
    <t>22,23</t>
  </si>
  <si>
    <t>186,36</t>
  </si>
  <si>
    <t>92,10</t>
  </si>
  <si>
    <t>65,36</t>
  </si>
  <si>
    <t>73,50</t>
  </si>
  <si>
    <t>82,75</t>
  </si>
  <si>
    <t>265,92</t>
  </si>
  <si>
    <t>752,43</t>
  </si>
  <si>
    <t>323,97</t>
  </si>
  <si>
    <t>346,79</t>
  </si>
  <si>
    <t>361,36</t>
  </si>
  <si>
    <t>370,46</t>
  </si>
  <si>
    <t>48,05</t>
  </si>
  <si>
    <t>95,34</t>
  </si>
  <si>
    <t>35,68</t>
  </si>
  <si>
    <t>43,81</t>
  </si>
  <si>
    <t>44,90</t>
  </si>
  <si>
    <t>142,71</t>
  </si>
  <si>
    <t>155,35</t>
  </si>
  <si>
    <t>213,61</t>
  </si>
  <si>
    <t>190,68</t>
  </si>
  <si>
    <t>586,76</t>
  </si>
  <si>
    <t>56,94</t>
  </si>
  <si>
    <t>76,85</t>
  </si>
  <si>
    <t>110,58</t>
  </si>
  <si>
    <t>34,36</t>
  </si>
  <si>
    <t>74,72</t>
  </si>
  <si>
    <t>39,45</t>
  </si>
  <si>
    <t>562,19</t>
  </si>
  <si>
    <t>152,88</t>
  </si>
  <si>
    <t>200,51</t>
  </si>
  <si>
    <t>7,50</t>
  </si>
  <si>
    <t>21,69</t>
  </si>
  <si>
    <t>34,80</t>
  </si>
  <si>
    <t>175,23</t>
  </si>
  <si>
    <t>44,52</t>
  </si>
  <si>
    <t>80,95</t>
  </si>
  <si>
    <t>14,03</t>
  </si>
  <si>
    <t>15,01</t>
  </si>
  <si>
    <t>14,13</t>
  </si>
  <si>
    <t>15,11</t>
  </si>
  <si>
    <t>19,60</t>
  </si>
  <si>
    <t>31,86</t>
  </si>
  <si>
    <t>17,01</t>
  </si>
  <si>
    <t>38,94</t>
  </si>
  <si>
    <t>5,61</t>
  </si>
  <si>
    <t>75,73</t>
  </si>
  <si>
    <t>64,99</t>
  </si>
  <si>
    <t>77,78</t>
  </si>
  <si>
    <t>101,71</t>
  </si>
  <si>
    <t>24,58</t>
  </si>
  <si>
    <t>25,91</t>
  </si>
  <si>
    <t>19,24</t>
  </si>
  <si>
    <t>16,39</t>
  </si>
  <si>
    <t>104,23</t>
  </si>
  <si>
    <t>56,56</t>
  </si>
  <si>
    <t>77,03</t>
  </si>
  <si>
    <t>91,19</t>
  </si>
  <si>
    <t>89,78</t>
  </si>
  <si>
    <t>176,13</t>
  </si>
  <si>
    <t>70,60</t>
  </si>
  <si>
    <t>78,82</t>
  </si>
  <si>
    <t>76,15</t>
  </si>
  <si>
    <t>99,93</t>
  </si>
  <si>
    <t>92,78</t>
  </si>
  <si>
    <t>103,45</t>
  </si>
  <si>
    <t>149,07</t>
  </si>
  <si>
    <t>279,61</t>
  </si>
  <si>
    <t>63,65</t>
  </si>
  <si>
    <t>199,33</t>
  </si>
  <si>
    <t>261,89</t>
  </si>
  <si>
    <t>71,68</t>
  </si>
  <si>
    <t>30,75</t>
  </si>
  <si>
    <t>53,48</t>
  </si>
  <si>
    <t>111,00</t>
  </si>
  <si>
    <t>24,31</t>
  </si>
  <si>
    <t>96,98</t>
  </si>
  <si>
    <t>68,66</t>
  </si>
  <si>
    <t>99,73</t>
  </si>
  <si>
    <t>125,60</t>
  </si>
  <si>
    <t>71,55</t>
  </si>
  <si>
    <t>97,84</t>
  </si>
  <si>
    <t>24,08</t>
  </si>
  <si>
    <t>19,79</t>
  </si>
  <si>
    <t>26,21</t>
  </si>
  <si>
    <t>33,06</t>
  </si>
  <si>
    <t>26,84</t>
  </si>
  <si>
    <t>47,18</t>
  </si>
  <si>
    <t>53,68</t>
  </si>
  <si>
    <t>25,94</t>
  </si>
  <si>
    <t>58,88</t>
  </si>
  <si>
    <t>155,78</t>
  </si>
  <si>
    <t>44,17</t>
  </si>
  <si>
    <t>98,38</t>
  </si>
  <si>
    <t>131,62</t>
  </si>
  <si>
    <t>35,20</t>
  </si>
  <si>
    <t>44,97</t>
  </si>
  <si>
    <t>123,39</t>
  </si>
  <si>
    <t>99,18</t>
  </si>
  <si>
    <t>198,20</t>
  </si>
  <si>
    <t>108,40</t>
  </si>
  <si>
    <t>96,25</t>
  </si>
  <si>
    <t>65,41</t>
  </si>
  <si>
    <t>44,23</t>
  </si>
  <si>
    <t>87,50</t>
  </si>
  <si>
    <t>49,10</t>
  </si>
  <si>
    <t>34,76</t>
  </si>
  <si>
    <t>26,66</t>
  </si>
  <si>
    <t>69,40</t>
  </si>
  <si>
    <t>89,70</t>
  </si>
  <si>
    <t>71,46</t>
  </si>
  <si>
    <t>185,88</t>
  </si>
  <si>
    <t>180,15</t>
  </si>
  <si>
    <t>42,93</t>
  </si>
  <si>
    <t>59,35</t>
  </si>
  <si>
    <t>65,91</t>
  </si>
  <si>
    <t>105,03</t>
  </si>
  <si>
    <t>92,96</t>
  </si>
  <si>
    <t>50,09</t>
  </si>
  <si>
    <t>77,30</t>
  </si>
  <si>
    <t>64,54</t>
  </si>
  <si>
    <t>70,83</t>
  </si>
  <si>
    <t>63,83</t>
  </si>
  <si>
    <t>51,72</t>
  </si>
  <si>
    <t>55,69</t>
  </si>
  <si>
    <t>109,18</t>
  </si>
  <si>
    <t>64,96</t>
  </si>
  <si>
    <t>72,43</t>
  </si>
  <si>
    <t>74,79</t>
  </si>
  <si>
    <t>83,56</t>
  </si>
  <si>
    <t>94,42</t>
  </si>
  <si>
    <t>96,69</t>
  </si>
  <si>
    <t>121,08</t>
  </si>
  <si>
    <t>40,10</t>
  </si>
  <si>
    <t>22,80</t>
  </si>
  <si>
    <t>33,97</t>
  </si>
  <si>
    <t>31,01</t>
  </si>
  <si>
    <t>48,18</t>
  </si>
  <si>
    <t>135,46</t>
  </si>
  <si>
    <t>177,96</t>
  </si>
  <si>
    <t>47,16</t>
  </si>
  <si>
    <t>75,37</t>
  </si>
  <si>
    <t>578,59</t>
  </si>
  <si>
    <t>4,07</t>
  </si>
  <si>
    <t>3,88</t>
  </si>
  <si>
    <t>71,83</t>
  </si>
  <si>
    <t>69,23</t>
  </si>
  <si>
    <t>22,69</t>
  </si>
  <si>
    <t>177,14</t>
  </si>
  <si>
    <t>37,67</t>
  </si>
  <si>
    <t>4,81</t>
  </si>
  <si>
    <t>11,10</t>
  </si>
  <si>
    <t>18,31</t>
  </si>
  <si>
    <t>19,84</t>
  </si>
  <si>
    <t>144,87</t>
  </si>
  <si>
    <t>72,89</t>
  </si>
  <si>
    <t>174,54</t>
  </si>
  <si>
    <t>191,58</t>
  </si>
  <si>
    <t>3.078,04</t>
  </si>
  <si>
    <t>36,04</t>
  </si>
  <si>
    <t>5.337,60</t>
  </si>
  <si>
    <t>7.880,60</t>
  </si>
  <si>
    <t>9.723,30</t>
  </si>
  <si>
    <t>15.536,41</t>
  </si>
  <si>
    <t>7.781,22</t>
  </si>
  <si>
    <t>32,59</t>
  </si>
  <si>
    <t>165,14</t>
  </si>
  <si>
    <t>269,38</t>
  </si>
  <si>
    <t>6.294,59</t>
  </si>
  <si>
    <t>89,63</t>
  </si>
  <si>
    <t>3.724,57</t>
  </si>
  <si>
    <t>5.511,30</t>
  </si>
  <si>
    <t>6.417,86</t>
  </si>
  <si>
    <t>4.796,07</t>
  </si>
  <si>
    <t>5.923,43</t>
  </si>
  <si>
    <t>20,08</t>
  </si>
  <si>
    <t>31,94</t>
  </si>
  <si>
    <t>44,35</t>
  </si>
  <si>
    <t>87,16</t>
  </si>
  <si>
    <t>68,41</t>
  </si>
  <si>
    <t>116,22</t>
  </si>
  <si>
    <t>28,94</t>
  </si>
  <si>
    <t>102,62</t>
  </si>
  <si>
    <t>101,31</t>
  </si>
  <si>
    <t>141,62</t>
  </si>
  <si>
    <t>65,68</t>
  </si>
  <si>
    <t>93,76</t>
  </si>
  <si>
    <t>67,80</t>
  </si>
  <si>
    <t>18,18</t>
  </si>
  <si>
    <t>29,17</t>
  </si>
  <si>
    <t>42,47</t>
  </si>
  <si>
    <t>58,36</t>
  </si>
  <si>
    <t>137,88</t>
  </si>
  <si>
    <t>124,52</t>
  </si>
  <si>
    <t>86,91</t>
  </si>
  <si>
    <t>113,11</t>
  </si>
  <si>
    <t>177,60</t>
  </si>
  <si>
    <t>140,24</t>
  </si>
  <si>
    <t>219,40</t>
  </si>
  <si>
    <t>26,95</t>
  </si>
  <si>
    <t>39,51</t>
  </si>
  <si>
    <t>77,94</t>
  </si>
  <si>
    <t>4,12</t>
  </si>
  <si>
    <t>36,57</t>
  </si>
  <si>
    <t>12,80</t>
  </si>
  <si>
    <t>31,38</t>
  </si>
  <si>
    <t>65,19</t>
  </si>
  <si>
    <t>43,21</t>
  </si>
  <si>
    <t>719,67</t>
  </si>
  <si>
    <t>55,34</t>
  </si>
  <si>
    <t>65,97</t>
  </si>
  <si>
    <t>6,81</t>
  </si>
  <si>
    <t>8,07</t>
  </si>
  <si>
    <t>59,07</t>
  </si>
  <si>
    <t>271,30</t>
  </si>
  <si>
    <t>36,35</t>
  </si>
  <si>
    <t>90,41</t>
  </si>
  <si>
    <t>100,42</t>
  </si>
  <si>
    <t>96,94</t>
  </si>
  <si>
    <t>141,32</t>
  </si>
  <si>
    <t>87,93</t>
  </si>
  <si>
    <t>154,65</t>
  </si>
  <si>
    <t>176,66</t>
  </si>
  <si>
    <t>300,16</t>
  </si>
  <si>
    <t>25,17</t>
  </si>
  <si>
    <t>92,62</t>
  </si>
  <si>
    <t>93,01</t>
  </si>
  <si>
    <t>24,27</t>
  </si>
  <si>
    <t>86,66</t>
  </si>
  <si>
    <t>56,17</t>
  </si>
  <si>
    <t>90,75</t>
  </si>
  <si>
    <t>66,70</t>
  </si>
  <si>
    <t>23,75</t>
  </si>
  <si>
    <t>78,14</t>
  </si>
  <si>
    <t>55,71</t>
  </si>
  <si>
    <t>61,30</t>
  </si>
  <si>
    <t>19,26</t>
  </si>
  <si>
    <t>58,65</t>
  </si>
  <si>
    <t>48,73</t>
  </si>
  <si>
    <t>111,61</t>
  </si>
  <si>
    <t>132,36</t>
  </si>
  <si>
    <t>235,73</t>
  </si>
  <si>
    <t>690,09</t>
  </si>
  <si>
    <t>152,16</t>
  </si>
  <si>
    <t>130,05</t>
  </si>
  <si>
    <t>131,21</t>
  </si>
  <si>
    <t>148,39</t>
  </si>
  <si>
    <t>198,55</t>
  </si>
  <si>
    <t>181,38</t>
  </si>
  <si>
    <t>467,85</t>
  </si>
  <si>
    <t>62,31</t>
  </si>
  <si>
    <t>57,23</t>
  </si>
  <si>
    <t>49,87</t>
  </si>
  <si>
    <t>83,30</t>
  </si>
  <si>
    <t>1.018,76</t>
  </si>
  <si>
    <t>33,49</t>
  </si>
  <si>
    <t>67,30</t>
  </si>
  <si>
    <t>86,02</t>
  </si>
  <si>
    <t>177,98</t>
  </si>
  <si>
    <t>163,90</t>
  </si>
  <si>
    <t>143,27</t>
  </si>
  <si>
    <t>101,33</t>
  </si>
  <si>
    <t>100,22</t>
  </si>
  <si>
    <t>191,45</t>
  </si>
  <si>
    <t>461,42</t>
  </si>
  <si>
    <t>864,22</t>
  </si>
  <si>
    <t>225,10</t>
  </si>
  <si>
    <t>186,10</t>
  </si>
  <si>
    <t>344,32</t>
  </si>
  <si>
    <t>24,84</t>
  </si>
  <si>
    <t>65,79</t>
  </si>
  <si>
    <t>38,69</t>
  </si>
  <si>
    <t>181,14</t>
  </si>
  <si>
    <t>180,17</t>
  </si>
  <si>
    <t>132,56</t>
  </si>
  <si>
    <t>78,86</t>
  </si>
  <si>
    <t>65,11</t>
  </si>
  <si>
    <t>45,30</t>
  </si>
  <si>
    <t>39,54</t>
  </si>
  <si>
    <t>135,53</t>
  </si>
  <si>
    <t>163,17</t>
  </si>
  <si>
    <t>136,98</t>
  </si>
  <si>
    <t>220,04</t>
  </si>
  <si>
    <t>388,18</t>
  </si>
  <si>
    <t>177,34</t>
  </si>
  <si>
    <t>246,64</t>
  </si>
  <si>
    <t>177,80</t>
  </si>
  <si>
    <t>160,75</t>
  </si>
  <si>
    <t>80,85</t>
  </si>
  <si>
    <t>450,25</t>
  </si>
  <si>
    <t>757,42</t>
  </si>
  <si>
    <t>42,34</t>
  </si>
  <si>
    <t>54,83</t>
  </si>
  <si>
    <t>46,32</t>
  </si>
  <si>
    <t>154,11</t>
  </si>
  <si>
    <t>117,71</t>
  </si>
  <si>
    <t>645,58</t>
  </si>
  <si>
    <t>204,10</t>
  </si>
  <si>
    <t>192,41</t>
  </si>
  <si>
    <t>77,55</t>
  </si>
  <si>
    <t>51,90</t>
  </si>
  <si>
    <t>109,31</t>
  </si>
  <si>
    <t>34,97</t>
  </si>
  <si>
    <t>34,15</t>
  </si>
  <si>
    <t>28,53</t>
  </si>
  <si>
    <t>46,69</t>
  </si>
  <si>
    <t>155,27</t>
  </si>
  <si>
    <t>24,62</t>
  </si>
  <si>
    <t>97,22</t>
  </si>
  <si>
    <t>103,19</t>
  </si>
  <si>
    <t>110,17</t>
  </si>
  <si>
    <t>118,79</t>
  </si>
  <si>
    <t>74,23</t>
  </si>
  <si>
    <t>101,15</t>
  </si>
  <si>
    <t>65,83</t>
  </si>
  <si>
    <t>31,43</t>
  </si>
  <si>
    <t>84,33</t>
  </si>
  <si>
    <t>920,35</t>
  </si>
  <si>
    <t>50,75</t>
  </si>
  <si>
    <t>66,88</t>
  </si>
  <si>
    <t>2.871,39</t>
  </si>
  <si>
    <t>273,58</t>
  </si>
  <si>
    <t>49,86</t>
  </si>
  <si>
    <t>42,40</t>
  </si>
  <si>
    <t>210,17</t>
  </si>
  <si>
    <t>59,14</t>
  </si>
  <si>
    <t>40,89</t>
  </si>
  <si>
    <t>31,78</t>
  </si>
  <si>
    <t>51,50</t>
  </si>
  <si>
    <t>22,39</t>
  </si>
  <si>
    <t>14,23</t>
  </si>
  <si>
    <t>10,76</t>
  </si>
  <si>
    <t>75,03</t>
  </si>
  <si>
    <t>42,61</t>
  </si>
  <si>
    <t>3,85</t>
  </si>
  <si>
    <t>149,26</t>
  </si>
  <si>
    <t>33,34</t>
  </si>
  <si>
    <t>41,56</t>
  </si>
  <si>
    <t>95,78</t>
  </si>
  <si>
    <t>27,09</t>
  </si>
  <si>
    <t>97,48</t>
  </si>
  <si>
    <t>13,53</t>
  </si>
  <si>
    <t>13,83</t>
  </si>
  <si>
    <t>23,72</t>
  </si>
  <si>
    <t>38,85</t>
  </si>
  <si>
    <t>55,70</t>
  </si>
  <si>
    <t>34,44</t>
  </si>
  <si>
    <t>79,83</t>
  </si>
  <si>
    <t>101,98</t>
  </si>
  <si>
    <t>53,92</t>
  </si>
  <si>
    <t>67,02</t>
  </si>
  <si>
    <t>99,68</t>
  </si>
  <si>
    <t>34,47</t>
  </si>
  <si>
    <t>36,46</t>
  </si>
  <si>
    <t>50,62</t>
  </si>
  <si>
    <t>67,01</t>
  </si>
  <si>
    <t>66,98</t>
  </si>
  <si>
    <t>141,69</t>
  </si>
  <si>
    <t>214,77</t>
  </si>
  <si>
    <t>54,51</t>
  </si>
  <si>
    <t>78,42</t>
  </si>
  <si>
    <t>50,41</t>
  </si>
  <si>
    <t>138,87</t>
  </si>
  <si>
    <t>105,56</t>
  </si>
  <si>
    <t>144,16</t>
  </si>
  <si>
    <t>36,30</t>
  </si>
  <si>
    <t>45,71</t>
  </si>
  <si>
    <t>41,65</t>
  </si>
  <si>
    <t>132,44</t>
  </si>
  <si>
    <t>74,92</t>
  </si>
  <si>
    <t>124,16</t>
  </si>
  <si>
    <t>188,45</t>
  </si>
  <si>
    <t>118,45</t>
  </si>
  <si>
    <t>23,41</t>
  </si>
  <si>
    <t>47,11</t>
  </si>
  <si>
    <t>23,46</t>
  </si>
  <si>
    <t>34,93</t>
  </si>
  <si>
    <t>27,11</t>
  </si>
  <si>
    <t>123,33</t>
  </si>
  <si>
    <t>233,18</t>
  </si>
  <si>
    <t>78,34</t>
  </si>
  <si>
    <t>96,84</t>
  </si>
  <si>
    <t>83,36</t>
  </si>
  <si>
    <t>108,50</t>
  </si>
  <si>
    <t>122,41</t>
  </si>
  <si>
    <t>156,18</t>
  </si>
  <si>
    <t>24,47</t>
  </si>
  <si>
    <t>71,17</t>
  </si>
  <si>
    <t>34,95</t>
  </si>
  <si>
    <t>26,31</t>
  </si>
  <si>
    <t>15,94</t>
  </si>
  <si>
    <t>36,47</t>
  </si>
  <si>
    <t>19,83</t>
  </si>
  <si>
    <t>92,91</t>
  </si>
  <si>
    <t>32,14</t>
  </si>
  <si>
    <t>37,57</t>
  </si>
  <si>
    <t>146,73</t>
  </si>
  <si>
    <t>79,16</t>
  </si>
  <si>
    <t>240,71</t>
  </si>
  <si>
    <t>14,14</t>
  </si>
  <si>
    <t>199,51</t>
  </si>
  <si>
    <t>598,59</t>
  </si>
  <si>
    <t>766,20</t>
  </si>
  <si>
    <t>291,56</t>
  </si>
  <si>
    <t>384,47</t>
  </si>
  <si>
    <t>522,06</t>
  </si>
  <si>
    <t>272,95</t>
  </si>
  <si>
    <t>313,64</t>
  </si>
  <si>
    <t>87,54</t>
  </si>
  <si>
    <t>320,69</t>
  </si>
  <si>
    <t>343,51</t>
  </si>
  <si>
    <t>358,08</t>
  </si>
  <si>
    <t>367,18</t>
  </si>
  <si>
    <t>43,26</t>
  </si>
  <si>
    <t>111,31</t>
  </si>
  <si>
    <t>154,05</t>
  </si>
  <si>
    <t>75,41</t>
  </si>
  <si>
    <t>153,06</t>
  </si>
  <si>
    <t>201,53</t>
  </si>
  <si>
    <t>127,31</t>
  </si>
  <si>
    <t>213,63</t>
  </si>
  <si>
    <t>64,74</t>
  </si>
  <si>
    <t>73,01</t>
  </si>
  <si>
    <t>417,69</t>
  </si>
  <si>
    <t>15,77</t>
  </si>
  <si>
    <t>128,33</t>
  </si>
  <si>
    <t>66,04</t>
  </si>
  <si>
    <t>51,91</t>
  </si>
  <si>
    <t>55,35</t>
  </si>
  <si>
    <t>18,51</t>
  </si>
  <si>
    <t>22,28</t>
  </si>
  <si>
    <t>36,82</t>
  </si>
  <si>
    <t>64,21</t>
  </si>
  <si>
    <t>22,79</t>
  </si>
  <si>
    <t>72,41</t>
  </si>
  <si>
    <t>88,52</t>
  </si>
  <si>
    <t>78,46</t>
  </si>
  <si>
    <t>110,65</t>
  </si>
  <si>
    <t>133,92</t>
  </si>
  <si>
    <t>135,61</t>
  </si>
  <si>
    <t>52,08</t>
  </si>
  <si>
    <t>114,35</t>
  </si>
  <si>
    <t>108,17</t>
  </si>
  <si>
    <t>84,65</t>
  </si>
  <si>
    <t>95,08</t>
  </si>
  <si>
    <t>218,41</t>
  </si>
  <si>
    <t>166,45</t>
  </si>
  <si>
    <t>37,29</t>
  </si>
  <si>
    <t>250,19</t>
  </si>
  <si>
    <t>130,65</t>
  </si>
  <si>
    <t>28,37</t>
  </si>
  <si>
    <t>31,79</t>
  </si>
  <si>
    <t>214,23</t>
  </si>
  <si>
    <t>84,14</t>
  </si>
  <si>
    <t>132,50</t>
  </si>
  <si>
    <t>168,03</t>
  </si>
  <si>
    <t>220,93</t>
  </si>
  <si>
    <t>94,17</t>
  </si>
  <si>
    <t>129,48</t>
  </si>
  <si>
    <t>27,79</t>
  </si>
  <si>
    <t>27,36</t>
  </si>
  <si>
    <t>50,69</t>
  </si>
  <si>
    <t>48,67</t>
  </si>
  <si>
    <t>53,28</t>
  </si>
  <si>
    <t>255,82</t>
  </si>
  <si>
    <t>66,84</t>
  </si>
  <si>
    <t>93,81</t>
  </si>
  <si>
    <t>152,91</t>
  </si>
  <si>
    <t>50,11</t>
  </si>
  <si>
    <t>43,18</t>
  </si>
  <si>
    <t>33,71</t>
  </si>
  <si>
    <t>95,66</t>
  </si>
  <si>
    <t>106,63</t>
  </si>
  <si>
    <t>93,24</t>
  </si>
  <si>
    <t>38,72</t>
  </si>
  <si>
    <t>51,04</t>
  </si>
  <si>
    <t>102,19</t>
  </si>
  <si>
    <t>54,30</t>
  </si>
  <si>
    <t>58,82</t>
  </si>
  <si>
    <t>72,77</t>
  </si>
  <si>
    <t>162,01</t>
  </si>
  <si>
    <t>33,22</t>
  </si>
  <si>
    <t>53,16</t>
  </si>
  <si>
    <t>62,00</t>
  </si>
  <si>
    <t>72,83</t>
  </si>
  <si>
    <t>39,86</t>
  </si>
  <si>
    <t>70,42</t>
  </si>
  <si>
    <t>71,75</t>
  </si>
  <si>
    <t>74,34</t>
  </si>
  <si>
    <t>60,37</t>
  </si>
  <si>
    <t>64,25</t>
  </si>
  <si>
    <t>38,55</t>
  </si>
  <si>
    <t>48,72</t>
  </si>
  <si>
    <t>83,94</t>
  </si>
  <si>
    <t>77,16</t>
  </si>
  <si>
    <t>30,99</t>
  </si>
  <si>
    <t>41,05</t>
  </si>
  <si>
    <t>175,72</t>
  </si>
  <si>
    <t>128,61</t>
  </si>
  <si>
    <t>48,57</t>
  </si>
  <si>
    <t>70,18</t>
  </si>
  <si>
    <t>154,77</t>
  </si>
  <si>
    <t>81,95</t>
  </si>
  <si>
    <t>2,25</t>
  </si>
  <si>
    <t>37,43</t>
  </si>
  <si>
    <t>25,30</t>
  </si>
  <si>
    <t>63,07</t>
  </si>
  <si>
    <t>35,34</t>
  </si>
  <si>
    <t>126,63</t>
  </si>
  <si>
    <t>3.032,48</t>
  </si>
  <si>
    <t>39,01</t>
  </si>
  <si>
    <t>77,14</t>
  </si>
  <si>
    <t>4.757,75</t>
  </si>
  <si>
    <t>6.902,23</t>
  </si>
  <si>
    <t>8.518,03</t>
  </si>
  <si>
    <t>13.570,34</t>
  </si>
  <si>
    <t>6.815,85</t>
  </si>
  <si>
    <t>143,52</t>
  </si>
  <si>
    <t>234,12</t>
  </si>
  <si>
    <t>45,57</t>
  </si>
  <si>
    <t>5.525,51</t>
  </si>
  <si>
    <t>3.290,12</t>
  </si>
  <si>
    <t>4.908,71</t>
  </si>
  <si>
    <t>5.696,62</t>
  </si>
  <si>
    <t>4.287,09</t>
  </si>
  <si>
    <t>5.266,89</t>
  </si>
  <si>
    <t>ED-5102</t>
  </si>
  <si>
    <t>ED-6254</t>
  </si>
  <si>
    <t>ED-6282</t>
  </si>
  <si>
    <t>ED-6284</t>
  </si>
  <si>
    <t>ED-6286</t>
  </si>
  <si>
    <t>ED-6288</t>
  </si>
  <si>
    <t>ED-6292</t>
  </si>
  <si>
    <t>ED-6294</t>
  </si>
  <si>
    <t>ED-6296</t>
  </si>
  <si>
    <t>ED-6298</t>
  </si>
  <si>
    <t>ED-6299</t>
  </si>
  <si>
    <t>ED-6301</t>
  </si>
  <si>
    <t>ED-6248</t>
  </si>
  <si>
    <t>ED-4862</t>
  </si>
  <si>
    <t>ED-5571</t>
  </si>
  <si>
    <t>ED-5560</t>
  </si>
  <si>
    <t>ED-5435</t>
  </si>
  <si>
    <t>ED-5434</t>
  </si>
  <si>
    <t>ED-5443</t>
  </si>
  <si>
    <t>ED-5444</t>
  </si>
  <si>
    <t>ED-5437</t>
  </si>
  <si>
    <t>ED-5439</t>
  </si>
  <si>
    <t>ED-5441</t>
  </si>
  <si>
    <t>ED-4892</t>
  </si>
  <si>
    <t>ED-5636</t>
  </si>
  <si>
    <t>ED-5371</t>
  </si>
  <si>
    <t>ED-5372</t>
  </si>
  <si>
    <t>ED-5376</t>
  </si>
  <si>
    <t>ED-5370</t>
  </si>
  <si>
    <t>ED-4855</t>
  </si>
  <si>
    <t>ED-4859</t>
  </si>
  <si>
    <t>ED-4856</t>
  </si>
  <si>
    <t>ED-4860</t>
  </si>
  <si>
    <t>RO-00326</t>
  </si>
  <si>
    <t>RO-00321</t>
  </si>
  <si>
    <t>RO-00320</t>
  </si>
  <si>
    <t>RO-00332</t>
  </si>
  <si>
    <t>RO-00318</t>
  </si>
  <si>
    <t>RO-00328</t>
  </si>
  <si>
    <t>RO-00327</t>
  </si>
  <si>
    <t>RO-00330</t>
  </si>
  <si>
    <t>RO-00329</t>
  </si>
  <si>
    <t>RO-00323</t>
  </si>
  <si>
    <t>RO-00322</t>
  </si>
  <si>
    <t>RO-00325</t>
  </si>
  <si>
    <t>RO-00324</t>
  </si>
  <si>
    <t>RO-00319</t>
  </si>
  <si>
    <t>RO-00331</t>
  </si>
  <si>
    <t>RO-00333</t>
  </si>
  <si>
    <t>RO-00334</t>
  </si>
  <si>
    <t>RO-00352</t>
  </si>
  <si>
    <t>RO-00335</t>
  </si>
  <si>
    <t>RO-00357</t>
  </si>
  <si>
    <t>RO-00345</t>
  </si>
  <si>
    <t>RO-00344</t>
  </si>
  <si>
    <t>RO-00347</t>
  </si>
  <si>
    <t>RO-00346</t>
  </si>
  <si>
    <t>RO-00349</t>
  </si>
  <si>
    <t>RO-00348</t>
  </si>
  <si>
    <t>RO-00351</t>
  </si>
  <si>
    <t>RO-00350</t>
  </si>
  <si>
    <t>RO-00343</t>
  </si>
  <si>
    <t>RO-00342</t>
  </si>
  <si>
    <t>RO-00341</t>
  </si>
  <si>
    <t>RO-00340</t>
  </si>
  <si>
    <t>RO-00356</t>
  </si>
  <si>
    <t>RO-00355</t>
  </si>
  <si>
    <t>RO-00353</t>
  </si>
  <si>
    <t>RO-00354</t>
  </si>
  <si>
    <t>RO-00337</t>
  </si>
  <si>
    <t>RO-00336</t>
  </si>
  <si>
    <t>RO-00338</t>
  </si>
  <si>
    <t>RO-00339</t>
  </si>
  <si>
    <t>RO-00359</t>
  </si>
  <si>
    <t>RO-00358</t>
  </si>
  <si>
    <t>RO-00360</t>
  </si>
  <si>
    <t>RO-00460</t>
  </si>
  <si>
    <t>RO-00459</t>
  </si>
  <si>
    <t>RO-00462</t>
  </si>
  <si>
    <t>RO-00461</t>
  </si>
  <si>
    <t>RO-00464</t>
  </si>
  <si>
    <t>RO-00463</t>
  </si>
  <si>
    <t>RO-00466</t>
  </si>
  <si>
    <t>RO-00465</t>
  </si>
  <si>
    <t>RO-00468</t>
  </si>
  <si>
    <t>RO-00467</t>
  </si>
  <si>
    <t>RO-00470</t>
  </si>
  <si>
    <t>RO-00469</t>
  </si>
  <si>
    <t>RO-00472</t>
  </si>
  <si>
    <t>RO-00471</t>
  </si>
  <si>
    <t>RO-00474</t>
  </si>
  <si>
    <t>RO-00473</t>
  </si>
  <si>
    <t>RO-00476</t>
  </si>
  <si>
    <t>RO-00475</t>
  </si>
  <si>
    <t>RO-00478</t>
  </si>
  <si>
    <t>RO-00477</t>
  </si>
  <si>
    <t>RO-00273</t>
  </si>
  <si>
    <t>RO-00274</t>
  </si>
  <si>
    <t>RO-00275</t>
  </si>
  <si>
    <t>RO-00276</t>
  </si>
  <si>
    <t>RO-00277</t>
  </si>
  <si>
    <t>RO-00278</t>
  </si>
  <si>
    <t>RO-00279</t>
  </si>
  <si>
    <t>RO-00280</t>
  </si>
  <si>
    <t>RO-00281</t>
  </si>
  <si>
    <t>RO-00282</t>
  </si>
  <si>
    <t>RO-00387</t>
  </si>
  <si>
    <t>RO-00388</t>
  </si>
  <si>
    <t>RO-00392</t>
  </si>
  <si>
    <t>RO-00391</t>
  </si>
  <si>
    <t>RO-00394</t>
  </si>
  <si>
    <t>RO-00393</t>
  </si>
  <si>
    <t>RO-00396</t>
  </si>
  <si>
    <t>RO-00395</t>
  </si>
  <si>
    <t>RO-00398</t>
  </si>
  <si>
    <t>RO-00397</t>
  </si>
  <si>
    <t>RO-00375</t>
  </si>
  <si>
    <t>RO-00374</t>
  </si>
  <si>
    <t>RO-00377</t>
  </si>
  <si>
    <t>RO-00376</t>
  </si>
  <si>
    <t>RO-00379</t>
  </si>
  <si>
    <t>RO-00378</t>
  </si>
  <si>
    <t>RO-00381</t>
  </si>
  <si>
    <t>RO-00380</t>
  </si>
  <si>
    <t>RO-00383</t>
  </si>
  <si>
    <t>RO-00382</t>
  </si>
  <si>
    <t>RO-00384</t>
  </si>
  <si>
    <t>RO-00402</t>
  </si>
  <si>
    <t>RO-00401</t>
  </si>
  <si>
    <t>RO-00406</t>
  </si>
  <si>
    <t>RO-00405</t>
  </si>
  <si>
    <t>RO-00410</t>
  </si>
  <si>
    <t>RO-00409</t>
  </si>
  <si>
    <t>RO-00390</t>
  </si>
  <si>
    <t>RO-00389</t>
  </si>
  <si>
    <t>RO-00444</t>
  </si>
  <si>
    <t>RO-00443</t>
  </si>
  <si>
    <t>RO-00446</t>
  </si>
  <si>
    <t>RO-00445</t>
  </si>
  <si>
    <t>RO-00448</t>
  </si>
  <si>
    <t>RO-00447</t>
  </si>
  <si>
    <t>RO-00450</t>
  </si>
  <si>
    <t>RO-00449</t>
  </si>
  <si>
    <t>RO-00452</t>
  </si>
  <si>
    <t>RO-00451</t>
  </si>
  <si>
    <t>RO-00454</t>
  </si>
  <si>
    <t>RO-00453</t>
  </si>
  <si>
    <t>RO-00456</t>
  </si>
  <si>
    <t>RO-00455</t>
  </si>
  <si>
    <t>RO-00458</t>
  </si>
  <si>
    <t>RO-00457</t>
  </si>
  <si>
    <t>RO-00364</t>
  </si>
  <si>
    <t>RO-00366</t>
  </si>
  <si>
    <t>RO-00363</t>
  </si>
  <si>
    <t>RO-00365</t>
  </si>
  <si>
    <t>RO-00362</t>
  </si>
  <si>
    <t>RO-00361</t>
  </si>
  <si>
    <t>RO-00369</t>
  </si>
  <si>
    <t>RO-00371</t>
  </si>
  <si>
    <t>RO-00370</t>
  </si>
  <si>
    <t>RO-00368</t>
  </si>
  <si>
    <t>RO-00372</t>
  </si>
  <si>
    <t>RO-00367</t>
  </si>
  <si>
    <t>RO-00373</t>
  </si>
  <si>
    <t>RO-00270</t>
  </si>
  <si>
    <t>RO-00269</t>
  </si>
  <si>
    <t>RO-00268</t>
  </si>
  <si>
    <t>RO-00267</t>
  </si>
  <si>
    <t>RO-00296</t>
  </si>
  <si>
    <t>RO-00297</t>
  </si>
  <si>
    <t>RO-00288</t>
  </si>
  <si>
    <t>RO-00289</t>
  </si>
  <si>
    <t>RO-00287</t>
  </si>
  <si>
    <t>RO-00313</t>
  </si>
  <si>
    <t>RO-00305</t>
  </si>
  <si>
    <t>RO-00306</t>
  </si>
  <si>
    <t>RO-00304</t>
  </si>
  <si>
    <t>RO-00307</t>
  </si>
  <si>
    <t>RO-00308</t>
  </si>
  <si>
    <t>RO-00310</t>
  </si>
  <si>
    <t>RO-00309</t>
  </si>
  <si>
    <t>RO-00311</t>
  </si>
  <si>
    <t>RO-00317</t>
  </si>
  <si>
    <t>RO-00316</t>
  </si>
  <si>
    <t>RO-00283</t>
  </si>
  <si>
    <t>RO-00284</t>
  </si>
  <si>
    <t>RO-00299</t>
  </si>
  <si>
    <t>RO-00298</t>
  </si>
  <si>
    <t>RO-00301</t>
  </si>
  <si>
    <t>RO-00302</t>
  </si>
  <si>
    <t>RO-00300</t>
  </si>
  <si>
    <t>RO-00303</t>
  </si>
  <si>
    <t>RO-00291</t>
  </si>
  <si>
    <t>RO-00290</t>
  </si>
  <si>
    <t>RO-00293</t>
  </si>
  <si>
    <t>RO-00295</t>
  </si>
  <si>
    <t>RO-00292</t>
  </si>
  <si>
    <t>RO-00294</t>
  </si>
  <si>
    <t>RO-00285</t>
  </si>
  <si>
    <t>RO-00286</t>
  </si>
  <si>
    <t>RO-00312</t>
  </si>
  <si>
    <t>RO-00314</t>
  </si>
  <si>
    <t>RO-00315</t>
  </si>
  <si>
    <t>RO-00272</t>
  </si>
  <si>
    <t>RO-00271</t>
  </si>
  <si>
    <t>RO-00442</t>
  </si>
  <si>
    <t>RO-00441</t>
  </si>
  <si>
    <t>RO-00428</t>
  </si>
  <si>
    <t>RO-00427</t>
  </si>
  <si>
    <t>RO-00430</t>
  </si>
  <si>
    <t>RO-00429</t>
  </si>
  <si>
    <t>RO-00424</t>
  </si>
  <si>
    <t>RO-00423</t>
  </si>
  <si>
    <t>RO-00426</t>
  </si>
  <si>
    <t>RO-00425</t>
  </si>
  <si>
    <t>RO-00418</t>
  </si>
  <si>
    <t>RO-00417</t>
  </si>
  <si>
    <t>RO-00420</t>
  </si>
  <si>
    <t>RO-00419</t>
  </si>
  <si>
    <t>RO-00414</t>
  </si>
  <si>
    <t>RO-00413</t>
  </si>
  <si>
    <t>RO-00416</t>
  </si>
  <si>
    <t>RO-00415</t>
  </si>
  <si>
    <t>RO-00438</t>
  </si>
  <si>
    <t>RO-00437</t>
  </si>
  <si>
    <t>RO-00440</t>
  </si>
  <si>
    <t>RO-00439</t>
  </si>
  <si>
    <t>RO-00434</t>
  </si>
  <si>
    <t>RO-00433</t>
  </si>
  <si>
    <t>RO-00436</t>
  </si>
  <si>
    <t>RO-00435</t>
  </si>
  <si>
    <t>RO-00385</t>
  </si>
  <si>
    <t>RO-00489</t>
  </si>
  <si>
    <t>RO-00490</t>
  </si>
  <si>
    <t>RO-00487</t>
  </si>
  <si>
    <t>RO-00483</t>
  </si>
  <si>
    <t>RO-00484</t>
  </si>
  <si>
    <t>RO-00480</t>
  </si>
  <si>
    <t>RO-00479</t>
  </si>
  <si>
    <t>RO-00482</t>
  </si>
  <si>
    <t>RO-00481</t>
  </si>
  <si>
    <t>RO-00486</t>
  </si>
  <si>
    <t>RO-00485</t>
  </si>
  <si>
    <t>RO-00488</t>
  </si>
  <si>
    <t>RO-00827</t>
  </si>
  <si>
    <t>RO-00831</t>
  </si>
  <si>
    <t>RO-00832</t>
  </si>
  <si>
    <t>RO-00833</t>
  </si>
  <si>
    <t>RO-00828</t>
  </si>
  <si>
    <t>RO-00829</t>
  </si>
  <si>
    <t>RO-00830</t>
  </si>
  <si>
    <t>RO-00834</t>
  </si>
  <si>
    <t>RO-00836</t>
  </si>
  <si>
    <t>RO-00837</t>
  </si>
  <si>
    <t>RO-00838</t>
  </si>
  <si>
    <t>RO-00835</t>
  </si>
  <si>
    <t>RO-00842</t>
  </si>
  <si>
    <t>RO-00843</t>
  </si>
  <si>
    <t>RO-00844</t>
  </si>
  <si>
    <t>RO-00839</t>
  </si>
  <si>
    <t>RO-00840</t>
  </si>
  <si>
    <t>RO-00846</t>
  </si>
  <si>
    <t>RO-00845</t>
  </si>
  <si>
    <t>RO-00848</t>
  </si>
  <si>
    <t>RO-00847</t>
  </si>
  <si>
    <t>RO-00849</t>
  </si>
  <si>
    <t>RO-00850</t>
  </si>
  <si>
    <t>RO-00851</t>
  </si>
  <si>
    <t>RO-00852</t>
  </si>
  <si>
    <t>RO-6136</t>
  </si>
  <si>
    <t>RO-00853</t>
  </si>
  <si>
    <t>RO-6135</t>
  </si>
  <si>
    <t>RO-6139</t>
  </si>
  <si>
    <t>RO-6140</t>
  </si>
  <si>
    <t>RO-6141</t>
  </si>
  <si>
    <t>RO-6142</t>
  </si>
  <si>
    <t>RO-6143</t>
  </si>
  <si>
    <t>RO-6144</t>
  </si>
  <si>
    <t>RO-6145</t>
  </si>
  <si>
    <t>RO-6146</t>
  </si>
  <si>
    <t>RO-00854</t>
  </si>
  <si>
    <t>RO-00855</t>
  </si>
  <si>
    <t>RO-00856</t>
  </si>
  <si>
    <t>RO-00857</t>
  </si>
  <si>
    <t>RO-00858</t>
  </si>
  <si>
    <t>RO-00859</t>
  </si>
  <si>
    <t>RO-00860</t>
  </si>
  <si>
    <t>RO-00861</t>
  </si>
  <si>
    <t>RO-00862</t>
  </si>
  <si>
    <t>RO-00863</t>
  </si>
  <si>
    <t>RO-00864</t>
  </si>
  <si>
    <t>RO-00865</t>
  </si>
  <si>
    <t>RO-00866</t>
  </si>
  <si>
    <t>RO-00867</t>
  </si>
  <si>
    <t>RO-00868</t>
  </si>
  <si>
    <t>RO-00872</t>
  </si>
  <si>
    <t>RO-00869</t>
  </si>
  <si>
    <t>RO-00870</t>
  </si>
  <si>
    <t>RO-00871</t>
  </si>
  <si>
    <t>DESCRIÇÃO DO SERVIÇO</t>
  </si>
  <si>
    <t>DESTOCAMENTO E AFASTAMENTO DE REMANESCENTE ARBÓREO, INCLUSIVE TRANSPORTE COM RETIRADA DO MATERIAL DESTOCADO (EM CAÇAMBA)</t>
  </si>
  <si>
    <t>PISO VINÍLICO EM RÉGUAS ASSENTADO SOBRE ARGAMASSA AUTONIVELANTE</t>
  </si>
  <si>
    <t>PISO DE PLACA DE BORRACHA PASTILHADO/MOEDA, MEDIDAS 50X50CM, ASSENTAMENTO COM COLA DE CONTATO, INCLUSIVE FORNECIMENTO E INSTALAÇÃO</t>
  </si>
  <si>
    <t>SÓCULO COM ENCHIMENTO EM TIJOLOS MACIÇOS, ALTURA DE 10CM À 12CM, INCLUSIVE ACABAMENTO FINAL EM ARGAMASSA, ESP. 20MM, APLICAÇÃO MANUAL</t>
  </si>
  <si>
    <t>RODAPÉ EM POLIESTIRENO, ALTURA 7CM, ASSENTADO COM COLA, INCLUSIVE CALAFETAÇÃO COM SILICONE</t>
  </si>
  <si>
    <t>FRISO DE ALUMÍNIO ANODIZADO NATURAL, COM PERFIL TIPO "U", APLICADO EM PAREDE COM REVESTIMENTO CERÂMICO, INCLUSIVE FIXAÇÃO</t>
  </si>
  <si>
    <t>REBOCO COM ARGAMASSA, TRAÇO 1:2:8 (CIMENTO, CAL E AREIA), ESP. 25MM, APLICAÇÃO MANUAL, INCLUSIVE ARGAMASSA COM PREPARO MECANIZADO, EXCLUSIVE</t>
  </si>
  <si>
    <t>REBOCO COM ARGAMASSA, TRAÇO 1:2:8 (CIMENTO, CAL E AREIA), ESP. 30MM, APLICAÇÃO MANUAL, INCLUSIVE ARGAMASSA COM PREPARO MECANIZADO, EXCLUSIVE</t>
  </si>
  <si>
    <t>REBOCO COM ARGAMASSA, TRAÇO 1:2:8 (CIMENTO, CAL E AREIA), ESP. 35MM, APLICAÇÃO MANUAL, INCLUSIVE ARGAMASSA COM PREPARO MECANIZADO, EXCLUSIVE</t>
  </si>
  <si>
    <t>REBOCO COM ARGAMASSA, TRAÇO 1:2:8 (CIMENTO, CAL E AREIA), ESP. 40MM, APLICAÇÃO MANUAL, INCLUSIVE ARGAMASSA COM PREPARO MECANIZADO, EXCLUSIVE</t>
  </si>
  <si>
    <t>REVESTIMENTO COM ARGAMASSA BARITADA, ESP. 25MM, APLICAÇÃO MANUAL COM DESEMPENADEIRA, PREPARO MANUAL</t>
  </si>
  <si>
    <t>REVESTIMENTO COM ARGAMASSA BARITADA, ESP. 30MM, APLICAÇÃO MANUAL COM DESEMPENADEIRA, PREPARO MANUAL</t>
  </si>
  <si>
    <t>REVESTIMENTO COM ARGAMASSA BARITADA, ESP. 35MM, APLICAÇÃO MANUAL COM DESEMPENADEIRA, PREPARO MANUAL</t>
  </si>
  <si>
    <t>REVESTIMENTO COM ARGAMASSA BARITADA, ESP. 40MM, APLICAÇÃO MANUAL COM DESEMPENADEIRA, PREPARO MANUAL</t>
  </si>
  <si>
    <t>REVESTIMENTO COM ARGAMASSA BARITADA, ESP. 45MM, APLICAÇÃO MANUAL COM DESEMPENADEIRA, PREPARO MANUAL</t>
  </si>
  <si>
    <t>REVESTIMENTO COM ARGAMASSA BARITADA, ESP. 50MM, APLICAÇÃO MANUAL COM DESEMPENADEIRA, PREPARO MANUAL</t>
  </si>
  <si>
    <t>LÂMPADA LED COM SENSOR DE PRESENÇA, BASE E27, POTÊNCIA 9W, BULBO A60, TEMPERATURA DA COR 6500K, TENSÃO 110-127V, FORNECIMENTO E INSTALAÇÃO, EXCLUSIVE LUMINÁRIA</t>
  </si>
  <si>
    <t>VÁLVULA DE DESCARGA METÁLICA PARA MICTÓRIO COM FECHAMENTO AUTOMÁTICO, EXCLUSIVE MICTÓRIO</t>
  </si>
  <si>
    <t>CABO DE 4 VIAS PARA ALARME, INCLUSIVE FORNECIMENTO E INSTALAÇÃO</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</si>
  <si>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</si>
  <si>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</si>
  <si>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</si>
  <si>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</si>
  <si>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</si>
  <si>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</si>
  <si>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</si>
  <si>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</si>
  <si>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</si>
  <si>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</si>
  <si>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</si>
  <si>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</si>
  <si>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</si>
  <si>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</si>
  <si>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</si>
  <si>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</si>
  <si>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CAIXA DE TELEFONIA/REDE/CFTV, DIMENSÃO (20X20)CM, EM CHAPA DE AÇO GALVANIZADO, TIPO DE EMBUTIR, COM FECHO E ACABAMENTO EM PINTURA ELETROSTÁTICA, INCLUSIVE INSTALAÇÃO</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</si>
  <si>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</si>
  <si>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</si>
  <si>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</si>
  <si>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</si>
  <si>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</si>
  <si>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</si>
  <si>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</si>
  <si>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</si>
  <si>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</si>
  <si>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</si>
  <si>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</si>
  <si>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</si>
  <si>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</si>
  <si>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</si>
  <si>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DISJUNTOR DE PROTEÇÃO DIFERENCIAL RESIDUAL (DR), BIPOLAR TIPO DIN, CORRENTE NOMINAL DE 80A, SENSIBILIDADE DE 30MA, FORNECIMENTO E INSTALAÇÃO, INCLUSIVE TERMINAL ILHÓS</t>
  </si>
  <si>
    <t>DISJUNTOR DE PROTEÇÃO DIFERENCIAL RESIDUAL (DR), TETRAPOLAR TIPO DIN, CORRENTE NOMINAL DE 100A, SENSIBILIDADE DE 30MA, FORNECIMENTO E INSTALAÇÃO, INCLUSIVE TERMINAL ILHÓS</t>
  </si>
  <si>
    <t>DISJUNTOR DE PROTEÇÃO DIFERENCIAL RESIDUAL (DR), TETRAPOLAR TIPO DIN, CORRENTE NOMINAL DE 125A, SENSIBILIDADE DE 30MA, FORNECIMENTO E INSTALAÇÃO, INCLUSIVE TERMINAL DE COMPRESSÃO</t>
  </si>
  <si>
    <t>DISJUNTOR DE PROTEÇÃO DIFERENCIAL RESIDUAL (DR), TETRAPOLAR TIPO DIN, CORRENTE NOMINAL DE 25A, SENSIBILIDADE DE 30MA, FORNECIMENTO E INSTALAÇÃO, INCLUSIVE TERMINAL ILHÓS</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</si>
  <si>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</si>
  <si>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</si>
  <si>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DISJUNTOR DE PROTEÇÃO DIFERENCIAL RESIDUAL (DR), TETRAPOLAR TIPO DIN, CORRENTE NOMINAL DE 80A, SENSIBILIDADE DE 30MA, FORNECIMENTO E INSTALAÇÃO, INCLUSIVE TERMINAL ILHÓS</t>
  </si>
  <si>
    <t>SIRENES E ALARMES</t>
  </si>
  <si>
    <t>ALARME AUDIOVISUAL SEM FIO PARA PCD. FORNECIMENTO E INSTALAÇÃO</t>
  </si>
  <si>
    <t>CABO UTP COM QUATRO (4) PARES, CATEGORIA 6, CLASSIFICAÇÃO LSZH, COM ISOLAMENTO NÃO HALOGENADO E ANTICHAMA, EXCLUSIVE MÓDULO/CONECTOR</t>
  </si>
  <si>
    <t>CAIXA DE INSPEÇÃO EM CONCRETO, SEM FUNDO, DIMENSÃO (30X30X30)CM, COM TAMPÃO EM FERRO FUNDIDO, INCLUSIVE ESCAVAÇÃO, REATERRO, LASTRO DE BRITA E TRANSPORTE COM RETIRADA DO MATERIAL ESCAVADO (EM CAÇAMBA)</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</si>
  <si>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</si>
  <si>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</si>
  <si>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</si>
  <si>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</si>
  <si>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</si>
  <si>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</si>
  <si>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</si>
  <si>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</si>
  <si>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</si>
  <si>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</si>
  <si>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</si>
  <si>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</si>
  <si>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</si>
  <si>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</si>
  <si>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</si>
  <si>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</si>
  <si>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</si>
  <si>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</si>
  <si>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</si>
  <si>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</si>
  <si>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</si>
  <si>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</si>
  <si>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</si>
  <si>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</si>
  <si>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</si>
  <si>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</si>
  <si>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</si>
  <si>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</si>
  <si>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</si>
  <si>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</si>
  <si>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</si>
  <si>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</si>
  <si>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</si>
  <si>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</si>
  <si>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</si>
  <si>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</si>
  <si>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</si>
  <si>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</si>
  <si>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</si>
  <si>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</si>
  <si>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</si>
  <si>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</si>
  <si>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</si>
  <si>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</si>
  <si>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</si>
  <si>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</si>
  <si>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</si>
  <si>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</si>
  <si>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</si>
  <si>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</si>
  <si>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</si>
  <si>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</si>
  <si>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</si>
  <si>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</si>
  <si>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</si>
  <si>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</si>
  <si>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</si>
  <si>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</si>
  <si>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</si>
  <si>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</si>
  <si>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</si>
  <si>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</si>
  <si>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</si>
  <si>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</si>
  <si>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</si>
  <si>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</si>
  <si>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</si>
  <si>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</si>
  <si>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 xml:space="preserve">RESERVATÓRIO DE ÁGUA ENTERRADO, CAPACIDADE DE 15M3, EM CONCRETO ARMADO COM CASAS DE BOMBAS, INCLUSIVE ALÇAPÃO, ESCAVAÇÃO, REATERRO E TRANSPORTE COM RETIRADA DO MATERIAL ESCAVADO (EM CAÇAMBA), EXCLUSIVE TUBULAÇÕES, BOMBAS E QUADROS
</t>
  </si>
  <si>
    <t>TUBO PERFURADO CORRUGADO EM PEAD PARA DRENAGEM, DN 100MM(4"), EXCLUSIVE ESCAVAÇÃO DE VALA E APLICAÇÃO DE MATERIAL DRENANTE</t>
  </si>
  <si>
    <t>TUBO PERFURADO CORRUGADO EM PEAD PARA DRENAGEM, DN 160MM(6"), EXCLUSIVE ESCAVAÇÃO DE VALA E APLICAÇÃO DE MATERIAL DRENANTE</t>
  </si>
  <si>
    <t>TUBO PERFURADO CORRUGADO EM PEAD PARA DRENAGEM, DN 200MM(8"), EXCLUSIVE ESCAVAÇÃO DE VALA E APLICAÇÃO DE MATERIAL DRENANTE</t>
  </si>
  <si>
    <t>TUBO PERFURADO CORRUGADO EM PEAD PARA DRENAGEM, DN 65MM(2.1/2"), EXCLUSIVE ESCAVAÇÃO DE VALA E APLICAÇÃO DE MATERIAL DRENANTE</t>
  </si>
  <si>
    <t>ACIONADOR MANUAL DE ALARME DE INCÊNDIO, INCLUSIVE FORNECIMENTO E INSTALAÇÃO, EXCLUSIVE CABO DE 4 VIAS PARA ALARME</t>
  </si>
  <si>
    <t>CENTRAL DE ALARME DE INCÊNDIO ENDEREÇÁVEL PARA 24 LAÇOS, INCLUSIVE FORNECIMENTO E INSTALAÇÃO, EXCLUSIVE CABO DE 4 VIAS PARA ALARME</t>
  </si>
  <si>
    <t>DETECTOR DE FUMAÇA ÓPTICO, INCLUSIVE FORNECIMENTO E INSTALAÇÃO, EXCLUSIVE CABO DE 4 VIAS PARA ALARME</t>
  </si>
  <si>
    <t>ISOLADOR DE LAÇO, INCLUSIVE FORNECIMENTO E INSTALAÇÃO, EXCLUSIVE CABO DE 4 VIAS PARA ALARME</t>
  </si>
  <si>
    <t>SINALIZADOR AUDIOVISUAL ENDEREÇÁVEL, INCLUSIVE FORNECIMENTO E INSTALAÇÃO, EXCLUSIVE CABO DE 4 VIAS PARA ALARME</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</si>
  <si>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</si>
  <si>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</si>
  <si>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</si>
  <si>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Pavimentação</t>
  </si>
  <si>
    <t>Base com mistura em usina de solo melhorado com 3% de cimento, com material de jazida - Compactado na energia modificada (Execução, incluído escavação e carga do material de jazida, fornecimento e carga do cimento, exclui os transportes até a usina e pista)</t>
  </si>
  <si>
    <t>Base com mistura na pista de solo melhorado com 3% de cimento, com material de jazida - Compactado na energia modificada (Execução, incluído escavação e carga do material de jazida, fornecimento e carga do cimento, exclui o transporte)</t>
  </si>
  <si>
    <t>Base com mistura na pista de solo-cal com 7% de cal, com material de jazida - Compactado na energia intermediária (Execução, incluído escavação e carga do material de jazida, fornecimento e carga da cal, exclui o transporte)</t>
  </si>
  <si>
    <t>Base, com mistura na pista e executada com recicladora, de solo melhorado com 3% de cimento, com material de jazida - Compactado na energia modificada (Execução, incluído escavação e carga do material de jazida, fornecimento e carga do cimento, exclui o transporte)</t>
  </si>
  <si>
    <t>Base de solo estabilizado granulometricamente sem mistura com material de jazida - Compactado na energia modificada (Execução, incluído escavação e carga do material de jazida, exclui o transporte)</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</si>
  <si>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</si>
  <si>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</si>
  <si>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</si>
  <si>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</si>
  <si>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</si>
  <si>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</si>
  <si>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</si>
  <si>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</si>
  <si>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Base estabilizada granulometricamente com mistura na pista de solos, com material de jazida - Compactado na energia modificada (Execução, incluído escavação e carga do material de jazida, exclui o transporte)</t>
  </si>
  <si>
    <t>Base estabilizada granulometricamente executada com recicladora com mistura de solos, com material de jazida - Compactado na energia modificada (Execução, incluído escavação e carga do material de jazida, exclui o transporte)</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</si>
  <si>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</si>
  <si>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</si>
  <si>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Base ou sub-base com mistura em usina de solo-cimento com 7% de cimento, com material de jazida - Compactado na energia normal (Execução, incluído escavação e carga do material de jazida, fornecimento e carga do cimento, exclui o transporte)</t>
  </si>
  <si>
    <t>Base ou sub-base com mistura na pista de solo-cimento com 7% de cimento, com material de jazida - Compactado na energia normal (Execução, incluído escavação e carga do material de jazida, fornecimento e carga do cimento, exclui o transporte)</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</si>
  <si>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</si>
  <si>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Base ou sub-base de brita graduada simples com brita comercial - Compactado na energia modificada (Execução, incluído fornecimento e carga da brita, exclui o transporte)</t>
  </si>
  <si>
    <t>Base ou sub-base de brita graduada simples com brita produzida - Compactado na energia modificada (Execução, incluído fornecimento e carga da brita, exclui o transporte)</t>
  </si>
  <si>
    <t>Base ou sub-base de brita graduada simples executada com vibroacabadora - brita comercial - Compactado na energia modificada (Execução, incluído fornecimento e carga da brita, exclui o transporte)</t>
  </si>
  <si>
    <t>Base ou sub-base de brita graduada simples executada com vibroacabadora - brita produzida - Compactado na energia modificada (Execução, incluído fornecimento e carga da brita, exclui o transporte)</t>
  </si>
  <si>
    <t>Base ou sub-base de brita graduada tratada com cimento com brita comercial - Compactado na energia modificada(Execução, incluído  fornecimento e carga do cimento e da brita, exclui o transporte)</t>
  </si>
  <si>
    <t>Base ou sub-base de brita graduada tratada com cimento com brita produzida - Compactado na energia modificada (Execução, incluído  fornecimento e carga do cimento e da brita, exclui o transporte)</t>
  </si>
  <si>
    <t>Base ou sub-base de brita graduada tratada com cimento executada com vibroacabadora - brita comercial - Compactado na energia modificada (Execução, incluído  fornecimento e carga do cimento e da brita, exclui o transporte)</t>
  </si>
  <si>
    <t>Base ou sub-base de brita graduada tratada com cimento executada com vibroacabadora - brita produzida - Compactado na energia modificada (Execução, incluído  fornecimento e carga do cimento e da brita, exclui o transporte)</t>
  </si>
  <si>
    <t>Base ou sub-base de macadame hidráulico com brita comercial (Execução, incluído fornecimento e carga da brita, exclui o transporte)</t>
  </si>
  <si>
    <t>Base ou sub-base de macadame hidráulico com brita produzida (Execução, incluído fornecimento e carga da brita, exclui o transporte)</t>
  </si>
  <si>
    <t>Base ou sub-base de macadame seco com brita comercial (Execução, incluído fornecimento e carga da brita, exclui o transporte)</t>
  </si>
  <si>
    <t>Base ou sub-base de macadame seco com brita produzida (Execução, incluído fornecimento e carga da brita, exclui o transporte)</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</si>
  <si>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</si>
  <si>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</si>
  <si>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</si>
  <si>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</si>
  <si>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</si>
  <si>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</si>
  <si>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</si>
  <si>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</si>
  <si>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</si>
  <si>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</si>
  <si>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</si>
  <si>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</si>
  <si>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</si>
  <si>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</si>
  <si>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</si>
  <si>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</si>
  <si>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</si>
  <si>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</si>
  <si>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</si>
  <si>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</si>
  <si>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</si>
  <si>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</si>
  <si>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</si>
  <si>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borracha - faixa A - brita comercial (Execução, incluindo o fornecimento e a carga da brita e massa, exclui o transporte da brita e massa e o fornecimento e transporte do material betuminoso)</t>
  </si>
  <si>
    <t>Concreto asfáltico usinado em usina de asfalto gravimétrica 120t/h com borracha - faixa A - brita produzida (Execução, incluindo o fornecimento e a carga da brita e massa, exclui o transporte da brita e massa e o fornecimento e transporte do material betuminoso)</t>
  </si>
  <si>
    <t>Concreto asfáltico usinado em usina de asfalto gravimétrica 120t/h com borracha - faixa B - brita comercial (Execução, incluindo o fornecimento e a carga da brita e massa, exclui o transporte da  brita e massa e o fornecimento e transporte do material betuminoso)</t>
  </si>
  <si>
    <t>Concreto asfáltico usinado em usina de asfalto gravimétrica 120t/h com borracha - faixa B - brita produzida (Execução, incluindo o fornecimento e a carga da brita e massa, exclui o transporte da  brita e massa e o fornecimento e transporte do material betuminoso)</t>
  </si>
  <si>
    <t>Concreto asfáltico usinado em usina de asfalto gravimétrica 120t/h com borracha - faixa C - brita comercial (Execução, incluindo o fornecimento e a carga da brita e massa, exclui o transporte da  brita e massa e o fornecimento e transporte do material betuminoso)</t>
  </si>
  <si>
    <t>Concreto asfáltico usinado em usina de asfalto gravimétrica 120t/h com borracha - faixa C - brita produzida (Execução, incluindo o fornecimento e a carga da brita e massa, exclui o transporte da  brita e massa e o fornecimento e transporte do material betuminoso)</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</si>
  <si>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</si>
  <si>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</si>
  <si>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Execução de revestimento primário com material de jazida - Compactado na energia intermediária (Execução, incluído escavação e carga do material de jazida, exclui o transporte)</t>
  </si>
  <si>
    <t>Fresagem contínua de revestimento asfáltico - espessura de 2,0 cm (Execução, incluído a carga do material do material fresado, exclui o transporte do material fresado)</t>
  </si>
  <si>
    <t>Fresagem contínua de revestimento asfáltico - espessura de 3,0 cm (Execução, incluído a carga do material do material fresado, exclui o transporte do material fresado)</t>
  </si>
  <si>
    <t>Fresagem contínua de revestimento asfáltico - espessura de 4,0 cm (Execução, incluído a carga do material do material fresado, exclui o transporte do material fresado)</t>
  </si>
  <si>
    <t>Fresagem contínua de revestimento asfáltico - espessura de 5,0 cm (Execução, incluído a carga do material do material fresado, exclui o transporte do material fresado)</t>
  </si>
  <si>
    <t>Fresagem descontínua de revestimento asfáltico - espessura de 2,0 cm (Execução, incluído a carga do material do material fresado, exclui o transporte do material fresado)</t>
  </si>
  <si>
    <t>Fresagem descontínua de revestimento asfáltico - espessura de 3,0 cm (Execução, incluído a carga do material do material fresado, exclui o transporte do material fresado)</t>
  </si>
  <si>
    <t>Fresagem descontínua de revestimento asfáltico - espessura de 4,0 cm (Execução, incluído a carga do material do material fresado, exclui o transporte do material fresado)</t>
  </si>
  <si>
    <t>Fresagem descontínua de revestimento asfáltico - espessura de 5,0 cm (Execução, incluído a carga do material do material fresado, exclui o transporte do material fresado)</t>
  </si>
  <si>
    <t>Geogrelha bidirecional com resistência à tração de 30 kN/m - deformação &lt; 5% - malha de 36 x 34 mm - para reforço de base granular (Execução, incluindo fornecimento e transporte do material)</t>
  </si>
  <si>
    <t>Imprimação com asfalto diluído (Execução, exclui fornecimento e transporte do material betuminoso até a obra)</t>
  </si>
  <si>
    <t>Imprimação com emulsão asfáltica (Execução, exclui fornecimento e transporte do material betuminoso até a obra)</t>
  </si>
  <si>
    <t>Lama asfáltica com espessura de 0,3 cm - faixa I - areia e brita comerciais (Execução, incluindo o fornecimento e carga da areia e da brita, exclui o transporte da areia e brita e o fornecimento e transporte do material betuminoso até a obra)</t>
  </si>
  <si>
    <t>Lama asfáltica com espessura de 0,3 cm - faixa I - areia extraída e brita produzida (Execução, incluindo o fornecimento e carga da areia e da brita, exclui o transporte da areia e brita e o fornecimento e transporte do material betuminoso até a obra)</t>
  </si>
  <si>
    <t>Lama asfáltica com espessura de 0,6 cm - faixa II - areia e brita comerciais (Execução, incluindo o fornecimento e carga da areia e da brita, exclui o transporte da areia e brita e o fornecimento e transporte do material betuminoso até a obra)</t>
  </si>
  <si>
    <t>Lama asfáltica com espessura de 0,6 cm - faixa II - areia extraída e brita produzida (Execução, incluindo o fornecimento e carga da areia e da brita, exclui o transporte da areia e brita e o fornecimento e transporte do material betuminoso até a obra)</t>
  </si>
  <si>
    <t>Lama asfáltica com espessura de 0,9 cm - faixa III - areia e brita comerciais (Execução, incluindo o fornecimento e carga da areia e da brita, exclui o transporte da areia e brita e o fornecimento e transporte do material betuminoso até a obra)</t>
  </si>
  <si>
    <t>Lama asfáltica com espessura de 0,9 cm - faixa III - areia extraída e brita produzida (Execução, incluindo o fornecimento e carga da areia e da brita, exclui o transporte da areia e brita e o fornecimento e transporte do material betuminoso até a obra)</t>
  </si>
  <si>
    <t>Lama asfáltica com espessura de 1,2 cm - faixa IV - areia e brita comerciais (Execução, incluindo o fornecimento e carga da areia e da brita, exclui o transporte da areia e brita e o fornecimento e transporte do material betuminoso até a obra)</t>
  </si>
  <si>
    <t>Lama asfáltica com espessura de 1,2 cm - faixa IV - areia extraída e brita produzida (Execução, incluindo o fornecimento e carga da areia e da brita, exclui o transporte da areia e brita e o fornecimento e transporte do material betuminoso até a obra)</t>
  </si>
  <si>
    <t>Macadame betuminoso por penetração - faixa A - brita comercial (Execução, incluído o fornecimento e carga da brita, exclui o transporte da brita e fornecimento e transporte do material betuminoso)</t>
  </si>
  <si>
    <t>Macadame betuminoso por penetração - faixa A - brita produzida (Execução, incluído o fornecimento e carga da brita, exclui o transporte da brita e fornecimento e transporte do material betuminoso)</t>
  </si>
  <si>
    <t>Macadame betuminoso por penetração - faixa B - brita comercial (Execução, incluído o fornecimento e carga da brita, exclui o transporte da brita e fornecimento e transporte do material betuminoso)</t>
  </si>
  <si>
    <t>Macadame betuminoso por penetração - faixa B - brita produzida (Execução, incluído o fornecimento e carga da brita, exclui o transporte da brita e fornecimento e transporte do material betuminoso)</t>
  </si>
  <si>
    <t>Macadame betuminoso por penetração - faixa C - brita comercial (Execução, incluído o fornecimento e carga da brita, exclui o transporte da brita e fornecimento e transporte do material betuminoso)</t>
  </si>
  <si>
    <t>Macadame betuminoso por penetração - faixa C - brita produzida (Execução, incluído o fornecimento e carga da brita, exclui o transporte da brita e fornecimento e transporte do material betuminoso)</t>
  </si>
  <si>
    <t>Macadame betuminoso por penetração - faixa D - brita comercial (Execução, incluído o fornecimento e carga da brita, exclui o transporte da brita e fornecimento e transporte do material betuminoso)</t>
  </si>
  <si>
    <t>Macadame betuminoso por penetração - faixa D - brita produzida (Execução, incluído o fornecimento e carga da brita, exclui o transporte da brita e fornecimento e transporte do material betuminoso)</t>
  </si>
  <si>
    <t>Macadame betuminoso por penetração com asfalto com polímero - faixa A - brita comercial (Execução, incluído o fornecimento e carga da brita, exclui o transporte da brita e fornecimento e transporte do material betuminoso)</t>
  </si>
  <si>
    <t>Macadame betuminoso por penetração com asfalto com polímero - faixa A - brita produzida (Execução, incluído o fornecimento e carga da brita, exclui o transporte da brita e fornecimento e transporte do material betuminoso)</t>
  </si>
  <si>
    <t>Manta sintética para recapeamento asfáltico com geotêxtil RT - 09 (Execução, incluindo fornecimento e transporte dos materiais)</t>
  </si>
  <si>
    <t>Microrrevestimento a frio com emulsão modificada com polímero de 0,8 cm - brita comercial (Execução, incluindo o fornecimento e carga da brita, exclui o transporte da brita e o fornecimento e transporte do material betuminoso até a obra)</t>
  </si>
  <si>
    <t>Microrrevestimento a frio com emulsão modificada com polímero de 0,8 cm - brita produzida (Execução, incluindo o fornecimento e carga da brita, exclui o transporte da brita e o fornecimento e transporte do material betuminoso até a obra)</t>
  </si>
  <si>
    <t>Microrrevestimento a frio com emulsão modificada com polímero de 1,5 cm - brita comercial (Execução, incluindo o fornecimento e carga da brita, exclui o transporte da brita e o fornecimento e transporte do material betuminoso até a obra)</t>
  </si>
  <si>
    <t>Microrrevestimento a frio com emulsão modificada com polímero de 1,5 cm - brita produzida (Execução, incluindo o fornecimento e carga da brita, exclui o transporte da brita e o fornecimento e transporte do material betuminoso até a obra)</t>
  </si>
  <si>
    <t>Microrrevestimento a frio com emulsão modificada com polímero de 2,0 cm - brita comercial (Execução, incluindo o fornecimento e carga da brita, exclui o transporte da brita e o fornecimento e transporte do material betuminoso até a obra)</t>
  </si>
  <si>
    <t>Microrrevestimento a frio com emulsão modificada com polímero de 2,0 cm - brita produzida (Execução, incluindo o fornecimento e carga da brita, exclui o transporte da brita e o fornecimento e transporte do material betuminoso até a obra)</t>
  </si>
  <si>
    <t>Pintura de ligação - emulsão com polímero (Execução, exclui fornecimento e transporte do material betuminoso até a obra)</t>
  </si>
  <si>
    <t>Pintura de ligação (Execução, exclui fornecimento e transporte do material betuminoso até a obra)</t>
  </si>
  <si>
    <t>Pré-misturado a frio - faixa A - areia e brita comerciais (Execução, incluindo o fornecimento e carga da areia e da brita, exclui o transporte da areia e da brita e o fornecimento e transporte do material betuminoso até a obra)</t>
  </si>
  <si>
    <t>Pré-misturado a frio - faixa A - areia extraída e brita produzida (Execução, incluindo o fornecimento e carga da areia e da brita, exclui o transporte da areia e da brita e o fornecimento e transporte do material betuminoso até a obra)</t>
  </si>
  <si>
    <t>Pré-misturado a frio - faixa B - areia e brita comerciais (Execução, incluindo o fornecimento e carga da areia e da brita, exclui o transporte da areia e da brita e o fornecimento e transporte do material betuminoso até a obra)</t>
  </si>
  <si>
    <t>Pré-misturado a frio - faixa B - areia extraída e brita produzida (Execução, incluindo o fornecimento e carga da areia e da brita, exclui o transporte da areia e da brita e o fornecimento e transporte do material betuminoso até a obra)</t>
  </si>
  <si>
    <t>Pré-misturado a frio - faixa C - areia e brita comerciais (Execução, incluindo o fornecimento e carga da areia e da brita, exclui o transporte da areia e da brita e o fornecimento e transporte do material betuminoso até a obra)</t>
  </si>
  <si>
    <t>Pré-misturado a frio - faixa C - areia extraída e brita produzida (Execução, incluindo o fornecimento e carga da areia e da brita, exclui o transporte da areia e da brita e o fornecimento e transporte do material betuminoso até a obra)</t>
  </si>
  <si>
    <t>Pré-misturado a frio - faixa D - areia e brita comerciais (Execução, incluindo o fornecimento e carga da areia e da brita, exclui o transporte da areia e da brita e o fornecimento e transporte do material betuminoso até a obra)</t>
  </si>
  <si>
    <t>Pré-misturado a frio - faixa D - areia extraída e brita produzida (Execução, incluindo o fornecimento e carga da areia e da brita, exclui o transporte da areia e da brita e o fornecimento e transporte do material betuminoso até a obra)</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</si>
  <si>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</si>
  <si>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</si>
  <si>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</si>
  <si>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</si>
  <si>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</si>
  <si>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</si>
  <si>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</si>
  <si>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</si>
  <si>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Reciclagem com adição de 25% de brita comercial e incorporação do revestimento asfáltico à base - compactado na energia modificada (Execução, incluído fornecimento e carga da brita, exclui o transporte)</t>
  </si>
  <si>
    <t>Reciclagem com adição de 25% de brita comercial, 3% de cimento e incorporação do revestimento asfáltico à base - compactado na energia modificada (Execução, incluído fornecimento e carga da brita e do cimento, exclui o transporte)</t>
  </si>
  <si>
    <t>Reciclagem com adição de 25% de brita produzida e incorporação do revestimento asfáltico à base - compactado na energia modificada (Execução, incluído fornecimento e carga da brita, exclui o transporte)</t>
  </si>
  <si>
    <t>Reciclagem com adição de 25% de brita produzida, 3% de cimento e incorporação do revestimento asfáltico à base - compactado na energia modificada (Execução, incluído fornecimento e carga da brita e do cimento, exclui o transporte)</t>
  </si>
  <si>
    <t>Reciclagem com adição de 3% cimento e incorporação do revestimento asfáltico à base - compactado na energia modificada (Execução, incluído fornecimento e carga do cimento, exclui o transporte)</t>
  </si>
  <si>
    <t>Reciclagem simples com incorporação do revestimento asfáltico à base - compactado na energia modificada</t>
  </si>
  <si>
    <t>Reestabilização de camada de base com adição de 3% de cimento (Execução, incluído fornecimento e carga do cimento, exclui o transporte)</t>
  </si>
  <si>
    <t>Reestabilização de camada de base com adição de 30% de brita comercial (Execução, incluído fornecimento e carga da brita, exclui o transporte)</t>
  </si>
  <si>
    <t>Reestabilização de camada de base com adição de 30% de brita produzida (Execução, incluído fornecimento e carga da brita, exclui o transporte)</t>
  </si>
  <si>
    <t>Reestabilização de camada de base com adição de 30% de material de jazida (Execução, incluído escavação e carga do material de jazida, exclui o transporte)</t>
  </si>
  <si>
    <t>Reestabilização de camada de base com adição de 30% de material fresado retirado da pista (Execução, incluído a fresagem do material da pista, exclui o transporte)</t>
  </si>
  <si>
    <t>Reestabilização de camada de base sem adição de material</t>
  </si>
  <si>
    <t>Reestabilização, executada com recicladora, de camada de base com adição de 30% de material fresado retirado da pista (Execução, incluído a fresagem do material da pista, exclui o transporte)</t>
  </si>
  <si>
    <t>Reforço do subleito com material de jazida - Compactado na energia intermediária (Execução, incluído escavação e carga do material de jazida, exclui o transporte)</t>
  </si>
  <si>
    <t>Regularização do subleito - Compactado na energia intermediária</t>
  </si>
  <si>
    <t>Regularização do subleito - Compactado na energia internormal</t>
  </si>
  <si>
    <t>Regularização do subleito - Compactado na energia normal</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</si>
  <si>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</si>
  <si>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</si>
  <si>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Sub-base com mistura na pista de solo melhorado com 3% de cimento, com material de jazida - Compactado na energia intermediária (Execução, incluído escavação e carga do material de jazida, fornecimento e carga do cimento, exclui o transporte)</t>
  </si>
  <si>
    <t>Sub-base com mistura na pista de solo melhorado com 3% de cimento, com material de jazida - Compactado na energia intermodificada (Execução, incluído escavação e carga do material de jazida, fornecimento e carga do cimento, exclui o transporte)</t>
  </si>
  <si>
    <t>Sub-base com mistura na pista de solo-cal com 7% de cal, com material de jazida - Compactado na energia normal (Execução, incluído escavação e carga do material de jazida, fornecimento e carga da cal, exclui o transporte)</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</si>
  <si>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</si>
  <si>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Sub-base de brita graduada tratada com cimento com brita comercial - Compactado na energia intermediária (Execução, incluído fornecimento e carga da brita, fornecimento e carga do cimento, exclui os transportes até a usina e pista)</t>
  </si>
  <si>
    <t>Sub-base de brita graduada tratada com cimento com brita comercial - Compactado na energia intermodificada (Execução, incluído fornecimento e carga da brita, fornecimento e carga do cimento, exclui os transportes até a usina e pista)</t>
  </si>
  <si>
    <t>Sub-base de brita graduada tratada com cimento com brita produzida - Compactado na energia intermediária (Execução, incluído fornecimento e carga da brita, fornecimento e carga do cimento, exclui os transportes até a usina e pista)</t>
  </si>
  <si>
    <t>Sub-base de brita graduada tratada com cimento com brita produzida - Compactado na energia intermodificada (Execução, incluído fornecimento e carga da brita, fornecimento e carga do cimento, exclui os transportes até a usina e pista)</t>
  </si>
  <si>
    <t>Sub-base de brita graduada tratada com cimento executada com vibroacabadora - brita comercial - Compactado na energia intermediária (Execução, incluído fornecimento e carga da brita, fornecimento e carga do cimento, exclui os transportes até a usina e pista)</t>
  </si>
  <si>
    <t>Sub-base de brita graduada tratada com cimento executada com vibroacabadora - brita comercial - Compactado na energia Intermodificada (Execução, incluído fornecimento e carga da brita, fornecimento e carga do cimento, exclui os transportes até a usina e pista)</t>
  </si>
  <si>
    <t>Sub-base de brita graduada tratada com cimento executada com vibroacabadora - brita produzida - Compactado na energia intermediária (Execução, incluído fornecimento e carga da brita, fornecimento e carga do cimento, exclui os transportes até a usina e pista)</t>
  </si>
  <si>
    <t>Sub-base de brita graduada tratada com cimento executada com vibroacabadora - brita produzida - Compactado na energia Intermodificada (Execução, incluído fornecimento e carga da brita, fornecimento e carga do cimento, exclui os transportes até a usina e pista)</t>
  </si>
  <si>
    <t>Sub-base de concreto usinada em central de concreto de 150 t/h e compactada com rolo - brita comercial (Execução, incluindo o fornecimento e carga do cimento, brita e do concreto, exclui o transporte do cimento, brita e concreto)</t>
  </si>
  <si>
    <t>Sub-base de concreto usinada em central de concreto de 150 t/h e compactada com rolo - brita produzida (Execução, incluindo o fornecimento e carga do cimento, brita e do concreto, exclui o transporte do cimento, brita e concreto)</t>
  </si>
  <si>
    <t>Sub-base de solo estabilizado granulometricamente sem mistura com material de jazida - Compactado na energia intermediária (Execução, incluído escavação e carga do material de jazida, exclui o transporte)</t>
  </si>
  <si>
    <t>Sub-base de solo estabilizado granulometricamente sem mistura com material de jazida - Compactado na energia intermodificada (Execução, incluído escavação e carga do material de jazida, exclui o transporte)</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</si>
  <si>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</si>
  <si>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</si>
  <si>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</si>
  <si>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</si>
  <si>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</si>
  <si>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</si>
  <si>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</si>
  <si>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</si>
  <si>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</si>
  <si>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</si>
  <si>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</si>
  <si>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</si>
  <si>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Sub-base estabilizada granulometricamente com mistura na pista de solos, com material de jazida - Compactado na energia intermediária (Execução, incluído escavação e carga dos materiais de jazida, exclui o transporte)</t>
  </si>
  <si>
    <t>Sub-base estabilizada granulometricamente com mistura na pista de solos, com material de jazida - Compactado na energia intermodificada (Execução, incluído escavação e carga dos materiais de jazida, exclui o transporte)</t>
  </si>
  <si>
    <t>Sub-base estabilizada granulometricamente, executada com recicladora, com mistura de solos, com material de jazida - Compactado na energia intermediária (Execução, incluído escavação e carga do material de jazida, exclui o transporte)</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</si>
  <si>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</si>
  <si>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</si>
  <si>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Subleito de solo melhorado com 3% de cal e mistura na pista com material de jazida - Compactado na energia normal (Execução, incluindo escavação e carga do material de jazida e o fornecimento e carga da cal, exclui o transporte)</t>
  </si>
  <si>
    <t>Subleito melhorado com adição de 3% de cal - Compactado na energia normal (Execução, incluindo o fornecimento e carga da cal, exclui o transporte)</t>
  </si>
  <si>
    <t>Tratamento antipó - areia comercial (Execução, incluindo o fornecimento e carga da areia, exclui o transporte da areia)</t>
  </si>
  <si>
    <t>Tratamento antipó - areia extraída (Execução, incluindo o fornecimento e carga da areia, exclui o transporte da areia)</t>
  </si>
  <si>
    <t>Tratamento superficial duplo com banho diluído - brita comercial (Execução, incluindo o fornecimento e carga da brita, exclui o transporte da brita e o fornecimento e transporte do material betuminoso até a obra)</t>
  </si>
  <si>
    <t>Tratamento superficial duplo com banho diluído - brita produzida (Execução, incluindo o fornecimento e carga da brita, exclui o transporte da brita e o fornecimento e transporte do material betuminoso até a obra)</t>
  </si>
  <si>
    <t>Tratamento superficial duplo com banho diluído com emulsão com polímero - brita comercial (Execução, incluindo o fornecimento e carga da brita, exclui o transporte da brita e o fornecimento e transporte do material betuminoso até a obra)</t>
  </si>
  <si>
    <t>Tratamento superficial duplo com banho diluído com emulsão com polímero - brita produzida (Execução, incluindo o fornecimento e carga da brita, exclui o transporte da brita e o fornecimento e transporte do material betuminoso até a obra)</t>
  </si>
  <si>
    <t>Tratamento superficial duplo com emulsão - brita comercial (Execução, incluindo o fornecimento e carga da brita, exclui o transporte da brita e o fornecimento e transporte do material betuminoso até a obra)</t>
  </si>
  <si>
    <t>Tratamento superficial duplo com emulsão - brita produzida (Execução, incluindo o fornecimento e carga da brita, exclui o transporte da brita e o fornecimento e transporte do material betuminoso até a obra)</t>
  </si>
  <si>
    <t>Tratamento superficial duplo com emulsão com polímero - brita comercial (Execução, incluindo o fornecimento e carga da brita, exclui o transporte da brita e o fornecimento e transporte do material betuminoso até a obra)</t>
  </si>
  <si>
    <t>Tratamento superficial duplo com emulsão com polímero - brita produzida (Execução, incluindo o fornecimento e carga da brita, exclui o transporte da brita e o fornecimento e transporte do material betuminoso até a obra)</t>
  </si>
  <si>
    <t>Tratamento superficial simples com banho diluído - brita comercial (Execução, incluindo o fornecimento e carga da brita, exclui o transporte da brita e o fornecimento e transporte do material betuminoso até a obra)</t>
  </si>
  <si>
    <t>Tratamento superficial simples com banho diluído - brita produzida (Execução, incluindo o fornecimento e carga da brita, exclui o transporte da brita e o fornecimento e transporte do material betuminoso até a obra)</t>
  </si>
  <si>
    <t>Tratamento superficial simples com banho diluído com emulsão com polímero - brita comercial (Execução, incluindo o fornecimento e carga da brita, exclui o transporte da brita e o fornecimento e transporte do material betuminoso até a obra)</t>
  </si>
  <si>
    <t>Tratamento superficial simples com banho diluído com emulsão com polímero - brita produzida (Execução, incluindo o fornecimento e carga da brita, exclui o transporte da brita e o fornecimento e transporte do material betuminoso até a obra)</t>
  </si>
  <si>
    <t>Tratamento superficial simples com emulsão - brita comercial (Execução, incluindo o fornecimento e carga da brita, exclui o transporte da brita e o fornecimento e transporte do material betuminoso até a obra)</t>
  </si>
  <si>
    <t>Tratamento superficial simples com emulsão - brita produzida (Execução, incluindo o fornecimento e carga da brita, exclui o transporte da brita e o fornecimento e transporte do material betuminoso até a obra)</t>
  </si>
  <si>
    <t>Tratamento superficial simples com emulsão com polímero - brita comercial (Execução, incluindo o fornecimento e carga da brita, exclui o transporte da brita e o fornecimento e transporte do material betuminoso até a obra)</t>
  </si>
  <si>
    <t>Tratamento superficial simples com emulsão com polímero - brita produzida (Execução, incluindo o fornecimento e carga da brita, exclui o transporte da brita e o fornecimento e transporte do material betuminoso até a obra)</t>
  </si>
  <si>
    <t>Tratamento superficial triplo com banho diluído - brita comercial (Execução, incluindo o fornecimento e carga da brita, exclui o transporte da brita e o fornecimento e transporte do material betuminoso até a obra)</t>
  </si>
  <si>
    <t>Tratamento superficial triplo com banho diluído - brita produzida (Execução, incluindo o fornecimento e carga da brita, exclui o transporte da brita e o fornecimento e transporte do material betuminoso até a obra)</t>
  </si>
  <si>
    <t>Tratamento superficial triplo com banho diluído com emulsão com polímero - brita comercial (Execução, incluindo o fornecimento e carga da brita, exclui o transporte da brita e o fornecimento e transporte do material betuminoso até a obra)</t>
  </si>
  <si>
    <t>Tratamento superficial triplo com banho diluído com emulsão com polímero - brita produzida (Execução, incluindo o fornecimento e carga da brita, exclui o transporte da brita e o fornecimento e transporte do material betuminoso até a obra)</t>
  </si>
  <si>
    <t>Tratamento superficial triplo com emulsão - brita comercial (Execução, incluindo o fornecimento e carga da brita, exclui o transporte da brita e o fornecimento e transporte do material betuminoso até a obra)</t>
  </si>
  <si>
    <t>Tratamento superficial triplo com emulsão - brita produzida (Execução, incluindo o fornecimento e carga da brita, exclui o transporte da brita e o fornecimento e transporte do material betuminoso até a obra)</t>
  </si>
  <si>
    <t>Tratamento superficial triplo com emulsão com polímero - brita comercial (Execução, incluindo o fornecimento e carga da brita, exclui o transporte da brita e o fornecimento e transporte do material betuminoso até a obra)</t>
  </si>
  <si>
    <t>Tratamento superficial triplo com emulsão com polímero - brita produzida (Execução, incluindo o fornecimento e carga da brita, exclui o transporte da brita e o fornecimento e transporte do material betuminoso até a obra)</t>
  </si>
  <si>
    <t>Varredura da superfície para execução de revestimento asfáltico</t>
  </si>
  <si>
    <t>Pavimento de Concreto</t>
  </si>
  <si>
    <t>Cura com pintura asfáltica para camadas granulares executadas ou recicladas com adição de cimento (Execução, incluindo fornecimento e transporte dos materiais)</t>
  </si>
  <si>
    <t>Cura com pintura asfáltica para pavimento de concreto compactado com rolo (Execução, incluindo fornecimento e transporte dos materiais)</t>
  </si>
  <si>
    <t>Membrana plástica isolante e impermeabilizante com espessura de 0,2 mm - (Execução, incluindo fornecimento e transporte dos materiais)</t>
  </si>
  <si>
    <t>Pavimento de concreto com equipamento de pequeno porte - areia e brita comerciais (Execução, incluindo o fornecimento e carga do cimento da areia e da brita, exclui o transporte do cimento da areia e da brita)</t>
  </si>
  <si>
    <t>Pavimento de concreto com equipamento de pequeno porte - areia extraída e brita produzida (Execução, incluindo o fornecimento e carga do cimento da areia e da brita, exclui o transporte do cimento da areia e da brita)</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</si>
  <si>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</si>
  <si>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</si>
  <si>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Pavimento de concreto usinado em central de concreto de 150 t/h e aplicado com fôrmas deslizantes - areia e brita comerciais (Execução, incluindo o fornecimento e carga do cimeno, areia, brita e do concreto, exclui o transporte do cimento. areia, brita e concreto)</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</si>
  <si>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</si>
  <si>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Pavimento de concreto usinado em central de concreto de 150 t/h e compactado com rolo - brita comercial (Execução, incluindo o fornecimento e carga do cimeno, brita e do concreto, exclui o transporte do cimento, brita e concreto)</t>
  </si>
  <si>
    <t>Pavimento de concreto usinado em central de concreto de 150 t/h e compactado com rolo - brita produzida (Execução, incluindo o fornecimento e carga do cimento, brita e do concreto, exclui o transporte do cimento, brita e concreto)</t>
  </si>
  <si>
    <t>Serragem de juntas em pavimento de concreto, limpeza e enchimento com selante a frio(Execução, incluindo fornecimento e transporte dos materiais)</t>
  </si>
  <si>
    <t>Composições Auxiliares</t>
  </si>
  <si>
    <t>Carga e manobra de aduelas de concreto pré-moldadas em cavalo mecânico com semirreboque 22 t - carga com caminhão guindauto de 45 t.m</t>
  </si>
  <si>
    <t>Carga, manobra e descarga de agregados ou solos em caminhão basculante de 12 m³ - carga com carregadeira de 3,40 m³ e descarga em distribuidor autopropelido</t>
  </si>
  <si>
    <t>Carga, manobra e descarga de agregados ou solos em caminhão basculante de 12 m³ - carga com carregadeira de 3,40 m³ e descarga em distribuidor rebocável</t>
  </si>
  <si>
    <t>Carga, manobra e descarga de agregados ou solos em caminhão basculante de 12 m³ - carga com carregadeira de 3,40 m³ e descarga livre</t>
  </si>
  <si>
    <t>Carga, manobra e descarga de agregados ou solos em caminhão basculante de 12 m³ - carga com carregadeira de 3,40 m³ (exclusa) e descarga em distribuidor autopropelido</t>
  </si>
  <si>
    <t>Carga, manobra e descarga de agregados ou solos em caminhão basculante de 12 m³ - carga com carregadeira de 3,40 m³ (exclusa) e descarga em distribuidor rebocável</t>
  </si>
  <si>
    <t>Carga, manobra e descarga de agregados ou solos em caminhão basculante de 12 m³ - carga com carregadeira de 3,40 m³ (exclusa) e descarga livre</t>
  </si>
  <si>
    <t>Carga, manobra e descarga de agregados ou solos em caminhão basculante de 12 m³ - carga com escavadeira de 1,40 m³ (exclusa) e descarga livre</t>
  </si>
  <si>
    <t>Carga, manobra e descarga de agregados ou solos em caminhão basculante de 12 m³ - carga em usina de solos de 300 t/h e descarga em distribuidor autopropelido</t>
  </si>
  <si>
    <t>Carga, manobra e descarga de agregados ou solos em caminhão basculante de 12 m³ - carga em usina de solos de 300 t/h e descarga em vibroacabadora</t>
  </si>
  <si>
    <t>Carga, manobra e descarga de agregados ou solos em caminhão basculante de 12 m³ - carga em usina de solos de 300 t/h e descarga livre</t>
  </si>
  <si>
    <t>Carga, manobra e descarga de agregados ou solos em caminhão basculante de 12 m³ - carga em usina de 60 t/h (PMF)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</si>
  <si>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</si>
  <si>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</si>
  <si>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</si>
  <si>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</si>
  <si>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</si>
  <si>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escavadeira de 1,40 m³ e descarga livre</t>
  </si>
  <si>
    <t>Carga, manobra e descarga de agregados ou solos em caminhão basculante de 6 m³ - carga com escavadeira de 1,40 m³ (exclusa) e descarga livre</t>
  </si>
  <si>
    <t>Carga, manobra e descarga de blocos de rocha em caminhão basculante de 8 m³ - carga com escavadeira de 1,40 m³ e descarga livre</t>
  </si>
  <si>
    <t>Carga, manobra e descarga de blocos de rocha em caminhão basculante de 8 m³ - carga com escavadeira de 1,40 m³ (exclusa) e descarga livre</t>
  </si>
  <si>
    <t>Carga, manobra e descarga de blocos de rocha em caminhão basculante de 8 m³ - carga com retroescavadeira de 0,29 m³ e descarga livre</t>
  </si>
  <si>
    <t>Carga, manobra e descarga de cimento a granel em caminhão silo de 30 m³</t>
  </si>
  <si>
    <t>Carga, manobra e descarga de concreto asfáltico com borracha em caminhão basculante de 12 m³ - carga em usina de asfalto 120 t/h e descarga em vibroacabadora</t>
  </si>
  <si>
    <t>Carga, manobra e descarga de concreto com caminhão betoneira de 8 m³ - carga em central de concreto de 30 m³/h e descarga livre</t>
  </si>
  <si>
    <t>Carga, manobra e descarga de concreto com caminhão betoneira de 8 m³ - carga em central de concreto de 40 m³/h e descarga livre</t>
  </si>
  <si>
    <t>Carga, manobra e descarga de concreto de cimento em caminhão basculante de 7 m³ - carga em central de concreto de 150 m³/h e descarga em vibroacabadora</t>
  </si>
  <si>
    <t>Carga, manobra e descarga de fresagem contínua solta - espessura de 2,0 cm em caminhão basculante de 12 m³ - carga com fresadora e descarga livre</t>
  </si>
  <si>
    <t>Carga, manobra e descarga de fresagem contínua solta - espessura de 3,0 cm em caminhão basculante de 12 m³ - carga com fresadora e descarga livre</t>
  </si>
  <si>
    <t>Carga, manobra e descarga de fresagem contínua solta - espessura de 4,0 cm em caminhão basculante de 12 m³ - carga com fresadora e descarga livre</t>
  </si>
  <si>
    <t>Carga, manobra e descarga de fresagem contínua solta - espessura de 5,0 cm em caminhão basculante de 12 m³ - carga com fresadora e descarga livre</t>
  </si>
  <si>
    <t>Carga, manobra e descarga de fresagem descontínua solta - espessura de 2,0 cm em caminhão basculante de 12 m³ - carga com fresadora e descarga livre</t>
  </si>
  <si>
    <t>Carga, manobra e descarga de fresagem descontínua solta - espessura de 3,0 cm em caminhão basculante de 12 m³ - carga com fresadora e descarga livre</t>
  </si>
  <si>
    <t>Carga, manobra e descarga de fresagem descontínua solta - espessura de 4,0 cm em caminhão basculante de 12 m³ - carga com fresadora e descarga livre</t>
  </si>
  <si>
    <t>Carga, manobra e descarga de fresagem descontínua solta - espessura de 5,0 cm em caminhão basculante de 12 m³ - carga com fresadora e descarga livre</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</si>
  <si>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</si>
  <si>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</si>
  <si>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</si>
  <si>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</si>
  <si>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</si>
  <si>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</si>
  <si>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material demolido em caminhão basculante de 6 m³ - carga com carregadeira de 1,72 m³ e descarga livre</t>
  </si>
  <si>
    <t>Carga, manobra e descarga de mistura betuminosa a frio em caminhão basculante de 12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</si>
  <si>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</si>
  <si>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</si>
  <si>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12 m³ - carga em usina de asfalto 120 t/h e descarga em vibroacabadora</t>
  </si>
  <si>
    <t>Carga, manobra e descarga de mistura betuminosa a quente em caminhão basculante de 6 m³ - carga em usina de asfalto 120 t/h e descarga em vibroacabadora</t>
  </si>
  <si>
    <t>Carga, manobra e descarga de mistura betuminosa a quente em caminhão basculante de 6 m³ - carga em usina de asfalto 120 t/h e descarga manual</t>
  </si>
  <si>
    <t>Carga, manobra e descarga de mistura betuminosa a quente em caminhão com caçamba térmica de 6 m³ - carga em usina de asfalto de 120 t/h e descarga manual</t>
  </si>
  <si>
    <t>Carga, manobra e descarga de trituração de galhos e troncos em caminhão basculante de 6 m³ - carga com trituradora e descarga livre</t>
  </si>
  <si>
    <t>Carga, manobra e descarga de vigas pré-moldadas de até 500 kN em cavalo mecânico com dolly de 4 eixos com capacidade de 57 t</t>
  </si>
  <si>
    <t>Carga, manobra e descarga de vigas pré-moldadas de 1.000 a 1.250 kN em cavalo mecânico com reboques de 5 e 4 eixos com capacidade de 130 t</t>
  </si>
  <si>
    <t>Carga, manobra e descarga de vigas pré-moldadas de 500 a 750 kN em cavalo mecânico com dollys de 3 e 4 eixos com capacidade de 77 t</t>
  </si>
  <si>
    <t>Carga, manobra e descarga de vigas pré-moldadas de 750 a 1.000 kN em cavalo mecânico com dollys de 5 e 4 eixos com capacidade de 111 t</t>
  </si>
  <si>
    <t>CONSULTORIA</t>
  </si>
  <si>
    <t>DIÁRIA DE VIAGEM COM OU SEM PERNOITE, INCLUSIVE ALIMENTAÇÃO</t>
  </si>
  <si>
    <t>PROJETO EXECUTIVO DE INSTALAÇÕES HIDROSSANITÁRIAS</t>
  </si>
  <si>
    <t>t</t>
  </si>
  <si>
    <t>CUSTO UNITÁRIO</t>
  </si>
  <si>
    <t>04/2024</t>
  </si>
  <si>
    <t>Reconstrução de pavimento asfáltico</t>
  </si>
  <si>
    <t>Av. Rafael David Comparini e Geraldo A. da Silva – Loteamento São Rafael.</t>
  </si>
  <si>
    <t>RECONSTRUÇÃO DO TRECHO</t>
  </si>
  <si>
    <t>FRESAGEM</t>
  </si>
  <si>
    <t>REMOÇÃO DA BASE</t>
  </si>
  <si>
    <t>EXECUÇÃO DA BASE NOVA</t>
  </si>
  <si>
    <t>07/2024</t>
  </si>
  <si>
    <t xml:space="preserve">CAIXA DE PASSAGEM ELETRICA DE PAREDE, DE SOBREPOR, EM TERMOPLASTICO / PVC, COM TAMPA APARAFUSADA, DIMENSOES 200 X 200 X *100* MM                                                                                                                                                                                                                                                                                                                                                                          </t>
  </si>
  <si>
    <t xml:space="preserve">CANTONEIRA EM ALUMINIO, ABAS IGUAIS, LARGURA DE 25,40 MM (1"), ESPESSURA DE 4,76 MM (3/16") E PESO LINEAR DE APROXIMADAMENTE 0,593 KG/M                                                                                                                                                                                                                                                                                                                                                                   </t>
  </si>
  <si>
    <t xml:space="preserve">CINTURAO DE SEGURANCA TIPO PARAQUEDISTA, FIVELA EM ACO, AJUSTE NO SUSPENSORIO, CINTURA E PERNAS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</si>
  <si>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</si>
  <si>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</si>
  <si>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</si>
  <si>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</si>
  <si>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</si>
  <si>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</si>
  <si>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</si>
  <si>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</si>
  <si>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</si>
  <si>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</si>
  <si>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</si>
  <si>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</si>
  <si>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JANELA DE CORRER, EM ALUMINIO PERFIL 25, 100 X 200 CM (A X L), 4 FLS, SEM BANDEIRA, ACABAMENTO BRANCO OU BRILHANTE, BATENTE DE 6 A 7 CM, COM VIDRO 4 MM, SEM GUARNICAO/ALIZAR                                                                                                                                                                                                                                                                                                                             </t>
  </si>
  <si>
    <t xml:space="preserve">MINICAPTOR, EM ACO GALVANIZADO A FOGO, FIXACAO COM ROSCA SOBERBA OU MECANICA, H=300 MM X DN=10 MM                                                                                                                                                                                                                                                                                                                                                                                                         </t>
  </si>
  <si>
    <t xml:space="preserve">MINICAPTOR, EM ACO GALVANIZADO A FOGO, FIXACAO HORIZONTAL COM BANDEIRA A 20 CM, H=300 MM E X DN=10 MM                                                                                                                                                                                                                                                                                                                                                                                                     </t>
  </si>
  <si>
    <t xml:space="preserve">MOURAO DE CONCRETO RETO, SECAO QUADRADA *10 X 10* CM, H= *2,30* M                                                                                                                                                                                                                                                                                                                                                                                                                                         </t>
  </si>
  <si>
    <t xml:space="preserve">PORTA DE ABRIR EM ACO, COM DIVISAO HORIZONTAL PARA VIDROS, 90 X 210 CM, COM FUNDO ANTICORROSIVO/PRIMER DE PROTECAO, INCLUI FECHADURA, MACANETA E PARAFUSO, SEM GUARNICAO/ALIZAR/VISTA, VIDROS NAO INCLUSOS                                                                                                                                                                                                                                                                                                </t>
  </si>
  <si>
    <t xml:space="preserve">PROJETOR PNEUMATICO DE ARGAMASSA PARA CHAPISCO E REBOCO COM RECIPIENTE ACOPLADO, TIPO CANEQUINHA, COM VOLUME DE 1,50 L, SEM COMPRESSOR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</si>
  <si>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</si>
  <si>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TRILHO QUADRADO FRISADO PARA RODIZIO (VERGALHAO MACICO), EM ALUMINIO, COM DIMENSOES DE *6 X 6* MM                                                                                                                                                                                                                                                                                                                                                                                                         </t>
  </si>
  <si>
    <t xml:space="preserve">VIGA DE ESCORAMENTO H20, DE MADEIRA, PESO DE 5,00 A 5,20 KG/M, COM EXTREMIDADES PLASTICAS                                                                                                                                                                                                                                                                                                                                                                                                                 </t>
  </si>
  <si>
    <t>96,29</t>
  </si>
  <si>
    <t>7,10</t>
  </si>
  <si>
    <t>55,66</t>
  </si>
  <si>
    <t>63,61</t>
  </si>
  <si>
    <t>87,32</t>
  </si>
  <si>
    <t>35,77</t>
  </si>
  <si>
    <t>40,91</t>
  </si>
  <si>
    <t>46,62</t>
  </si>
  <si>
    <t>28,79</t>
  </si>
  <si>
    <t>247,63</t>
  </si>
  <si>
    <t>197,97</t>
  </si>
  <si>
    <t>357,93</t>
  </si>
  <si>
    <t>188,36</t>
  </si>
  <si>
    <t>266,90</t>
  </si>
  <si>
    <t>49,33</t>
  </si>
  <si>
    <t>4.076,47</t>
  </si>
  <si>
    <t>5.105,88</t>
  </si>
  <si>
    <t>6.917,64</t>
  </si>
  <si>
    <t>8.204,41</t>
  </si>
  <si>
    <t>34,45</t>
  </si>
  <si>
    <t>101,08</t>
  </si>
  <si>
    <t>56,87</t>
  </si>
  <si>
    <t>62,59</t>
  </si>
  <si>
    <t>7.209,00</t>
  </si>
  <si>
    <t>2,11</t>
  </si>
  <si>
    <t>62,34</t>
  </si>
  <si>
    <t>86,40</t>
  </si>
  <si>
    <t>756,28</t>
  </si>
  <si>
    <t>1.192,05</t>
  </si>
  <si>
    <t>1.673,82</t>
  </si>
  <si>
    <t>156,47</t>
  </si>
  <si>
    <t>203,82</t>
  </si>
  <si>
    <t>493,08</t>
  </si>
  <si>
    <t>35,39</t>
  </si>
  <si>
    <t>48,25</t>
  </si>
  <si>
    <t>59,45</t>
  </si>
  <si>
    <t>68,97</t>
  </si>
  <si>
    <t>86,65</t>
  </si>
  <si>
    <t>633,64</t>
  </si>
  <si>
    <t>2.185,44</t>
  </si>
  <si>
    <t>766,40</t>
  </si>
  <si>
    <t>1.441,17</t>
  </si>
  <si>
    <t>185,29</t>
  </si>
  <si>
    <t>86,47</t>
  </si>
  <si>
    <t>447,79</t>
  </si>
  <si>
    <t>319,48</t>
  </si>
  <si>
    <t>247,05</t>
  </si>
  <si>
    <t>324,26</t>
  </si>
  <si>
    <t>174,99</t>
  </si>
  <si>
    <t>235,36</t>
  </si>
  <si>
    <t>617,64</t>
  </si>
  <si>
    <t>441,90</t>
  </si>
  <si>
    <t>277,94</t>
  </si>
  <si>
    <t>720,58</t>
  </si>
  <si>
    <t>1.008,82</t>
  </si>
  <si>
    <t>2.379,75</t>
  </si>
  <si>
    <t>1.902,85</t>
  </si>
  <si>
    <t>2.746,81</t>
  </si>
  <si>
    <t>2.029,00</t>
  </si>
  <si>
    <t>4.416,62</t>
  </si>
  <si>
    <t>5.545,66</t>
  </si>
  <si>
    <t>7.183,80</t>
  </si>
  <si>
    <t>10.072,52</t>
  </si>
  <si>
    <t>5.253,24</t>
  </si>
  <si>
    <t>6.972,07</t>
  </si>
  <si>
    <t>6.511,53</t>
  </si>
  <si>
    <t>3.099,00</t>
  </si>
  <si>
    <t>2.429,08</t>
  </si>
  <si>
    <t>3.606,05</t>
  </si>
  <si>
    <t>4.983,90</t>
  </si>
  <si>
    <t>2.169,38</t>
  </si>
  <si>
    <t>19.751,96</t>
  </si>
  <si>
    <t>9.351,95</t>
  </si>
  <si>
    <t>10.484,30</t>
  </si>
  <si>
    <t>11.845,03</t>
  </si>
  <si>
    <t>16.280,11</t>
  </si>
  <si>
    <t>5.732,46</t>
  </si>
  <si>
    <t>7.104,56</t>
  </si>
  <si>
    <t>10.557,21</t>
  </si>
  <si>
    <t>10.944,06</t>
  </si>
  <si>
    <t>12.559,11</t>
  </si>
  <si>
    <t>6.859,41</t>
  </si>
  <si>
    <t>7.386,09</t>
  </si>
  <si>
    <t>10.915,22</t>
  </si>
  <si>
    <t>12.627,85</t>
  </si>
  <si>
    <t>13.210,34</t>
  </si>
  <si>
    <t>1.949,49</t>
  </si>
  <si>
    <t>2.108,85</t>
  </si>
  <si>
    <t>2.805,06</t>
  </si>
  <si>
    <t>3.128,08</t>
  </si>
  <si>
    <t>3.674,38</t>
  </si>
  <si>
    <t>4.136,42</t>
  </si>
  <si>
    <t>1.670,07</t>
  </si>
  <si>
    <t>1.838,93</t>
  </si>
  <si>
    <t>5.225,91</t>
  </si>
  <si>
    <t>5.512,28</t>
  </si>
  <si>
    <t>7.314,85</t>
  </si>
  <si>
    <t>8.862,92</t>
  </si>
  <si>
    <t>9.969,30</t>
  </si>
  <si>
    <t>78.562,19</t>
  </si>
  <si>
    <t>24.589,80</t>
  </si>
  <si>
    <t>31.733,62</t>
  </si>
  <si>
    <t>46.169,94</t>
  </si>
  <si>
    <t>5.670,51</t>
  </si>
  <si>
    <t>23.286,84</t>
  </si>
  <si>
    <t>125,00</t>
  </si>
  <si>
    <t>62,50</t>
  </si>
  <si>
    <t>1.434,61</t>
  </si>
  <si>
    <t>567,39</t>
  </si>
  <si>
    <t>2.997,75</t>
  </si>
  <si>
    <t>56,85</t>
  </si>
  <si>
    <t>392,34</t>
  </si>
  <si>
    <t>543,10</t>
  </si>
  <si>
    <t>660,35</t>
  </si>
  <si>
    <t>591,71</t>
  </si>
  <si>
    <t>209,90</t>
  </si>
  <si>
    <t>230,65</t>
  </si>
  <si>
    <t>465,08</t>
  </si>
  <si>
    <t>177,45</t>
  </si>
  <si>
    <t>501,25</t>
  </si>
  <si>
    <t>653,98</t>
  </si>
  <si>
    <t>196,75</t>
  </si>
  <si>
    <t>40,94</t>
  </si>
  <si>
    <t>81,07</t>
  </si>
  <si>
    <t>460,33</t>
  </si>
  <si>
    <t>52,60</t>
  </si>
  <si>
    <t>656.464,84</t>
  </si>
  <si>
    <t>129,75</t>
  </si>
  <si>
    <t>279,78</t>
  </si>
  <si>
    <t>162,19</t>
  </si>
  <si>
    <t>373,11</t>
  </si>
  <si>
    <t>3.453,28</t>
  </si>
  <si>
    <t>22,90</t>
  </si>
  <si>
    <t>82,04</t>
  </si>
  <si>
    <t>120,51</t>
  </si>
  <si>
    <t>184,60</t>
  </si>
  <si>
    <t>127,26</t>
  </si>
  <si>
    <t>61,86</t>
  </si>
  <si>
    <t>53,40</t>
  </si>
  <si>
    <t>54,53</t>
  </si>
  <si>
    <t>53,78</t>
  </si>
  <si>
    <t>1.105,95</t>
  </si>
  <si>
    <t>15.980,88</t>
  </si>
  <si>
    <t>1.076,36</t>
  </si>
  <si>
    <t>1.679,74</t>
  </si>
  <si>
    <t>1.839,11</t>
  </si>
  <si>
    <t>1.814,39</t>
  </si>
  <si>
    <t>3.227,70</t>
  </si>
  <si>
    <t>10.174,56</t>
  </si>
  <si>
    <t>2.713,91</t>
  </si>
  <si>
    <t>4.717,87</t>
  </si>
  <si>
    <t>9.571,58</t>
  </si>
  <si>
    <t>1.945,02</t>
  </si>
  <si>
    <t>274.938,67</t>
  </si>
  <si>
    <t>28,47</t>
  </si>
  <si>
    <t>151,35</t>
  </si>
  <si>
    <t>45,70</t>
  </si>
  <si>
    <t>67,36</t>
  </si>
  <si>
    <t>65,49</t>
  </si>
  <si>
    <t>65,81</t>
  </si>
  <si>
    <t>124,46</t>
  </si>
  <si>
    <t>340,64</t>
  </si>
  <si>
    <t>359,92</t>
  </si>
  <si>
    <t>77,33</t>
  </si>
  <si>
    <t>83,31</t>
  </si>
  <si>
    <t>50,38</t>
  </si>
  <si>
    <t>92,46</t>
  </si>
  <si>
    <t>75,26</t>
  </si>
  <si>
    <t>147,49</t>
  </si>
  <si>
    <t>151,06</t>
  </si>
  <si>
    <t>143,31</t>
  </si>
  <si>
    <t>6,73</t>
  </si>
  <si>
    <t>3,37</t>
  </si>
  <si>
    <t>5,72</t>
  </si>
  <si>
    <t>78,12</t>
  </si>
  <si>
    <t>48,58</t>
  </si>
  <si>
    <t>53,31</t>
  </si>
  <si>
    <t>54,11</t>
  </si>
  <si>
    <t>54,07</t>
  </si>
  <si>
    <t>115,21</t>
  </si>
  <si>
    <t>229,39</t>
  </si>
  <si>
    <t>10,51</t>
  </si>
  <si>
    <t>133,57</t>
  </si>
  <si>
    <t>161,69</t>
  </si>
  <si>
    <t>17,58</t>
  </si>
  <si>
    <t>187,07</t>
  </si>
  <si>
    <t>36,91</t>
  </si>
  <si>
    <t>69,45</t>
  </si>
  <si>
    <t>99,90</t>
  </si>
  <si>
    <t>118,78</t>
  </si>
  <si>
    <t>143,91</t>
  </si>
  <si>
    <t>176,76</t>
  </si>
  <si>
    <t>234,89</t>
  </si>
  <si>
    <t>304,77</t>
  </si>
  <si>
    <t>409,78</t>
  </si>
  <si>
    <t>50,01</t>
  </si>
  <si>
    <t>490,19</t>
  </si>
  <si>
    <t>69,96</t>
  </si>
  <si>
    <t>90,83</t>
  </si>
  <si>
    <t>108,14</t>
  </si>
  <si>
    <t>136,38</t>
  </si>
  <si>
    <t>164,76</t>
  </si>
  <si>
    <t>216,71</t>
  </si>
  <si>
    <t>33,15</t>
  </si>
  <si>
    <t>46,14</t>
  </si>
  <si>
    <t>90,19</t>
  </si>
  <si>
    <t>160,04</t>
  </si>
  <si>
    <t>199,26</t>
  </si>
  <si>
    <t>260,98</t>
  </si>
  <si>
    <t>24,89</t>
  </si>
  <si>
    <t>47,17</t>
  </si>
  <si>
    <t>120,36</t>
  </si>
  <si>
    <t>3,27</t>
  </si>
  <si>
    <t>32,17</t>
  </si>
  <si>
    <t>502,91</t>
  </si>
  <si>
    <t>122,73</t>
  </si>
  <si>
    <t>166,62</t>
  </si>
  <si>
    <t>251,43</t>
  </si>
  <si>
    <t>314,36</t>
  </si>
  <si>
    <t>1,21</t>
  </si>
  <si>
    <t>83,64</t>
  </si>
  <si>
    <t>34,51</t>
  </si>
  <si>
    <t>89.665,38</t>
  </si>
  <si>
    <t>101.820,51</t>
  </si>
  <si>
    <t>67.230,76</t>
  </si>
  <si>
    <t>81.013,07</t>
  </si>
  <si>
    <t>30,72</t>
  </si>
  <si>
    <t>114,25</t>
  </si>
  <si>
    <t>123,52</t>
  </si>
  <si>
    <t>226,47</t>
  </si>
  <si>
    <t>396,32</t>
  </si>
  <si>
    <t>718,52</t>
  </si>
  <si>
    <t>1.286,76</t>
  </si>
  <si>
    <t>190,44</t>
  </si>
  <si>
    <t>349,99</t>
  </si>
  <si>
    <t>444,70</t>
  </si>
  <si>
    <t>98,53</t>
  </si>
  <si>
    <t>163,67</t>
  </si>
  <si>
    <t>317,05</t>
  </si>
  <si>
    <t>658,82</t>
  </si>
  <si>
    <t>1.038,67</t>
  </si>
  <si>
    <t>1.105,26</t>
  </si>
  <si>
    <t>359,98</t>
  </si>
  <si>
    <t>271,89</t>
  </si>
  <si>
    <t>347,95</t>
  </si>
  <si>
    <t>65,51</t>
  </si>
  <si>
    <t>143,45</t>
  </si>
  <si>
    <t>93,83</t>
  </si>
  <si>
    <t>140,35</t>
  </si>
  <si>
    <t>187,32</t>
  </si>
  <si>
    <t>226,38</t>
  </si>
  <si>
    <t>286,93</t>
  </si>
  <si>
    <t>624,94</t>
  </si>
  <si>
    <t>1.315,02</t>
  </si>
  <si>
    <t>2.568,69</t>
  </si>
  <si>
    <t>125,40</t>
  </si>
  <si>
    <t>207,80</t>
  </si>
  <si>
    <t>310,66</t>
  </si>
  <si>
    <t>389,13</t>
  </si>
  <si>
    <t>2.443,96</t>
  </si>
  <si>
    <t>782,01</t>
  </si>
  <si>
    <t>247,83</t>
  </si>
  <si>
    <t>401,29</t>
  </si>
  <si>
    <t>125,58</t>
  </si>
  <si>
    <t>1.634,71</t>
  </si>
  <si>
    <t>2.742,51</t>
  </si>
  <si>
    <t>3.449,31</t>
  </si>
  <si>
    <t>576,47</t>
  </si>
  <si>
    <t>95,85</t>
  </si>
  <si>
    <t>51,40</t>
  </si>
  <si>
    <t>155,06</t>
  </si>
  <si>
    <t>31,75</t>
  </si>
  <si>
    <t>87,59</t>
  </si>
  <si>
    <t>34,37</t>
  </si>
  <si>
    <t>451.042,96</t>
  </si>
  <si>
    <t>481.401,64</t>
  </si>
  <si>
    <t>497.708,59</t>
  </si>
  <si>
    <t>555.129,84</t>
  </si>
  <si>
    <t>524.771,16</t>
  </si>
  <si>
    <t>546.455,89</t>
  </si>
  <si>
    <t>431.960,39</t>
  </si>
  <si>
    <t>432.827,78</t>
  </si>
  <si>
    <t>688.707,91</t>
  </si>
  <si>
    <t>666.155,79</t>
  </si>
  <si>
    <t>711.260,09</t>
  </si>
  <si>
    <t>653.144,94</t>
  </si>
  <si>
    <t>277.657,67</t>
  </si>
  <si>
    <t>130,21</t>
  </si>
  <si>
    <t>1,92</t>
  </si>
  <si>
    <t>26,44</t>
  </si>
  <si>
    <t>48,81</t>
  </si>
  <si>
    <t>48,99</t>
  </si>
  <si>
    <t>82,51</t>
  </si>
  <si>
    <t>58,48</t>
  </si>
  <si>
    <t>67,78</t>
  </si>
  <si>
    <t>118,86</t>
  </si>
  <si>
    <t>106,95</t>
  </si>
  <si>
    <t>2.770,04</t>
  </si>
  <si>
    <t>20.900,00</t>
  </si>
  <si>
    <t>28.353,84</t>
  </si>
  <si>
    <t>30.692,30</t>
  </si>
  <si>
    <t>33.030,76</t>
  </si>
  <si>
    <t>35.369,23</t>
  </si>
  <si>
    <t>40.338,46</t>
  </si>
  <si>
    <t>7.033,08</t>
  </si>
  <si>
    <t>865.615,52</t>
  </si>
  <si>
    <t>742.385,69</t>
  </si>
  <si>
    <t>751.402,39</t>
  </si>
  <si>
    <t>854.194,35</t>
  </si>
  <si>
    <t>1.047.454,96</t>
  </si>
  <si>
    <t>34,67</t>
  </si>
  <si>
    <t>7,98</t>
  </si>
  <si>
    <t>11,97</t>
  </si>
  <si>
    <t>78,38</t>
  </si>
  <si>
    <t>90,62</t>
  </si>
  <si>
    <t>50,37</t>
  </si>
  <si>
    <t>72,34</t>
  </si>
  <si>
    <t>26,20</t>
  </si>
  <si>
    <t>51,03</t>
  </si>
  <si>
    <t>77,08</t>
  </si>
  <si>
    <t>37,12</t>
  </si>
  <si>
    <t>49,35</t>
  </si>
  <si>
    <t>60,17</t>
  </si>
  <si>
    <t>75,83</t>
  </si>
  <si>
    <t>88,54</t>
  </si>
  <si>
    <t>114,83</t>
  </si>
  <si>
    <t>79,90</t>
  </si>
  <si>
    <t>127,11</t>
  </si>
  <si>
    <t>78,59</t>
  </si>
  <si>
    <t>6,56</t>
  </si>
  <si>
    <t>195.966,86</t>
  </si>
  <si>
    <t>157.918,07</t>
  </si>
  <si>
    <t>338.081,28</t>
  </si>
  <si>
    <t>367.225,91</t>
  </si>
  <si>
    <t>85.499,61</t>
  </si>
  <si>
    <t>99.435,03</t>
  </si>
  <si>
    <t>133.166,73</t>
  </si>
  <si>
    <t>132.785,69</t>
  </si>
  <si>
    <t>585,13</t>
  </si>
  <si>
    <t>608,03</t>
  </si>
  <si>
    <t>614,85</t>
  </si>
  <si>
    <t>632,67</t>
  </si>
  <si>
    <t>665,82</t>
  </si>
  <si>
    <t>678,80</t>
  </si>
  <si>
    <t>595,19</t>
  </si>
  <si>
    <t>561,39</t>
  </si>
  <si>
    <t>520,00</t>
  </si>
  <si>
    <t>538,62</t>
  </si>
  <si>
    <t>617,26</t>
  </si>
  <si>
    <t>626,22</t>
  </si>
  <si>
    <t>579,21</t>
  </si>
  <si>
    <t>534,65</t>
  </si>
  <si>
    <t>555,23</t>
  </si>
  <si>
    <t>614,58</t>
  </si>
  <si>
    <t>597,03</t>
  </si>
  <si>
    <t>552,48</t>
  </si>
  <si>
    <t>586,28</t>
  </si>
  <si>
    <t>618,77</t>
  </si>
  <si>
    <t>645,20</t>
  </si>
  <si>
    <t>570,30</t>
  </si>
  <si>
    <t>594,92</t>
  </si>
  <si>
    <t>661,07</t>
  </si>
  <si>
    <t>706,30</t>
  </si>
  <si>
    <t>755,31</t>
  </si>
  <si>
    <t>490,99</t>
  </si>
  <si>
    <t>499,01</t>
  </si>
  <si>
    <t>15,09</t>
  </si>
  <si>
    <t>269,22</t>
  </si>
  <si>
    <t>244,36</t>
  </si>
  <si>
    <t>63,43</t>
  </si>
  <si>
    <t>187,58</t>
  </si>
  <si>
    <t>292,66</t>
  </si>
  <si>
    <t>25,24</t>
  </si>
  <si>
    <t>211,06</t>
  </si>
  <si>
    <t>289,62</t>
  </si>
  <si>
    <t>155,39</t>
  </si>
  <si>
    <t>173,80</t>
  </si>
  <si>
    <t>289,33</t>
  </si>
  <si>
    <t>40,88</t>
  </si>
  <si>
    <t>111,18</t>
  </si>
  <si>
    <t>46,80</t>
  </si>
  <si>
    <t>14,96</t>
  </si>
  <si>
    <t>137,21</t>
  </si>
  <si>
    <t>58,41</t>
  </si>
  <si>
    <t>165,45</t>
  </si>
  <si>
    <t>304,52</t>
  </si>
  <si>
    <t>107,37</t>
  </si>
  <si>
    <t>21,76</t>
  </si>
  <si>
    <t>49,94</t>
  </si>
  <si>
    <t>46,54</t>
  </si>
  <si>
    <t>4,71</t>
  </si>
  <si>
    <t>25,96</t>
  </si>
  <si>
    <t>11,43</t>
  </si>
  <si>
    <t>1.543,60</t>
  </si>
  <si>
    <t>89,85</t>
  </si>
  <si>
    <t>346,67</t>
  </si>
  <si>
    <t>503,44</t>
  </si>
  <si>
    <t>82,60</t>
  </si>
  <si>
    <t>3.537,53</t>
  </si>
  <si>
    <t>2.147,59</t>
  </si>
  <si>
    <t>497,20</t>
  </si>
  <si>
    <t>8,35</t>
  </si>
  <si>
    <t>10.484,21</t>
  </si>
  <si>
    <t>86.428,27</t>
  </si>
  <si>
    <t>783,17</t>
  </si>
  <si>
    <t>59,79</t>
  </si>
  <si>
    <t>330,52</t>
  </si>
  <si>
    <t>316,95</t>
  </si>
  <si>
    <t>43,40</t>
  </si>
  <si>
    <t>43,38</t>
  </si>
  <si>
    <t>110,19</t>
  </si>
  <si>
    <t>150,77</t>
  </si>
  <si>
    <t>264,18</t>
  </si>
  <si>
    <t>41,48</t>
  </si>
  <si>
    <t>121,07</t>
  </si>
  <si>
    <t>59,76</t>
  </si>
  <si>
    <t>184,15</t>
  </si>
  <si>
    <t>92,84</t>
  </si>
  <si>
    <t>51,01</t>
  </si>
  <si>
    <t>130,95</t>
  </si>
  <si>
    <t>249,03</t>
  </si>
  <si>
    <t>363,38</t>
  </si>
  <si>
    <t>928,77</t>
  </si>
  <si>
    <t>158,97</t>
  </si>
  <si>
    <t>122,04</t>
  </si>
  <si>
    <t>78,41</t>
  </si>
  <si>
    <t>42,23</t>
  </si>
  <si>
    <t>281,17</t>
  </si>
  <si>
    <t>113,40</t>
  </si>
  <si>
    <t>54,38</t>
  </si>
  <si>
    <t>170,19</t>
  </si>
  <si>
    <t>48,53</t>
  </si>
  <si>
    <t>62,17</t>
  </si>
  <si>
    <t>32,93</t>
  </si>
  <si>
    <t>18,08</t>
  </si>
  <si>
    <t>104,56</t>
  </si>
  <si>
    <t>67,53</t>
  </si>
  <si>
    <t>5,21</t>
  </si>
  <si>
    <t>397,46</t>
  </si>
  <si>
    <t>277,68</t>
  </si>
  <si>
    <t>531,88</t>
  </si>
  <si>
    <t>23,06</t>
  </si>
  <si>
    <t>94,25</t>
  </si>
  <si>
    <t>23,87</t>
  </si>
  <si>
    <t>48,41</t>
  </si>
  <si>
    <t>85,28</t>
  </si>
  <si>
    <t>115,35</t>
  </si>
  <si>
    <t>47,58</t>
  </si>
  <si>
    <t>75,98</t>
  </si>
  <si>
    <t>112,85</t>
  </si>
  <si>
    <t>268,20</t>
  </si>
  <si>
    <t>61,51</t>
  </si>
  <si>
    <t>50,04</t>
  </si>
  <si>
    <t>204,63</t>
  </si>
  <si>
    <t>135,83</t>
  </si>
  <si>
    <t>297,61</t>
  </si>
  <si>
    <t>613,53</t>
  </si>
  <si>
    <t>183,18</t>
  </si>
  <si>
    <t>256,48</t>
  </si>
  <si>
    <t>88,26</t>
  </si>
  <si>
    <t>250,69</t>
  </si>
  <si>
    <t>125,48</t>
  </si>
  <si>
    <t>650,67</t>
  </si>
  <si>
    <t>18,70</t>
  </si>
  <si>
    <t>81,14</t>
  </si>
  <si>
    <t>38,67</t>
  </si>
  <si>
    <t>234,50</t>
  </si>
  <si>
    <t>135,13</t>
  </si>
  <si>
    <t>316,53</t>
  </si>
  <si>
    <t>639,61</t>
  </si>
  <si>
    <t>76,07</t>
  </si>
  <si>
    <t>214,25</t>
  </si>
  <si>
    <t>127,52</t>
  </si>
  <si>
    <t>306,41</t>
  </si>
  <si>
    <t>614,29</t>
  </si>
  <si>
    <t>70,67</t>
  </si>
  <si>
    <t>292,12</t>
  </si>
  <si>
    <t>380,46</t>
  </si>
  <si>
    <t>726,36</t>
  </si>
  <si>
    <t>1.816,93</t>
  </si>
  <si>
    <t>269,30</t>
  </si>
  <si>
    <t>137,12</t>
  </si>
  <si>
    <t>567,18</t>
  </si>
  <si>
    <t>159,97</t>
  </si>
  <si>
    <t>71,84</t>
  </si>
  <si>
    <t>94,32</t>
  </si>
  <si>
    <t>67,08</t>
  </si>
  <si>
    <t>94,43</t>
  </si>
  <si>
    <t>542,17</t>
  </si>
  <si>
    <t>127,37</t>
  </si>
  <si>
    <t>145,57</t>
  </si>
  <si>
    <t>169,82</t>
  </si>
  <si>
    <t>521,87</t>
  </si>
  <si>
    <t>91.600,07</t>
  </si>
  <si>
    <t>638,09</t>
  </si>
  <si>
    <t>179,44</t>
  </si>
  <si>
    <t>378,04</t>
  </si>
  <si>
    <t>108,80</t>
  </si>
  <si>
    <t>53,94</t>
  </si>
  <si>
    <t>29,61</t>
  </si>
  <si>
    <t>61,47</t>
  </si>
  <si>
    <t>61,72</t>
  </si>
  <si>
    <t>72.764,03</t>
  </si>
  <si>
    <t>342.571,65</t>
  </si>
  <si>
    <t>3.183.984,37</t>
  </si>
  <si>
    <t>2.138.984,37</t>
  </si>
  <si>
    <t>54,86</t>
  </si>
  <si>
    <t>758,87</t>
  </si>
  <si>
    <t>5,30</t>
  </si>
  <si>
    <t>315,33</t>
  </si>
  <si>
    <t>422,82</t>
  </si>
  <si>
    <t>766,92</t>
  </si>
  <si>
    <t>1.050,37</t>
  </si>
  <si>
    <t>167,95</t>
  </si>
  <si>
    <t>245,03</t>
  </si>
  <si>
    <t>24,22</t>
  </si>
  <si>
    <t>25,97</t>
  </si>
  <si>
    <t>144,37</t>
  </si>
  <si>
    <t>456,92</t>
  </si>
  <si>
    <t>495,00</t>
  </si>
  <si>
    <t>228,46</t>
  </si>
  <si>
    <t>139,61</t>
  </si>
  <si>
    <t>165,00</t>
  </si>
  <si>
    <t>196,73</t>
  </si>
  <si>
    <t>153,79</t>
  </si>
  <si>
    <t>97,09</t>
  </si>
  <si>
    <t>126,43</t>
  </si>
  <si>
    <t>72,07</t>
  </si>
  <si>
    <t>108,69</t>
  </si>
  <si>
    <t>88,77</t>
  </si>
  <si>
    <t>20,92</t>
  </si>
  <si>
    <t>1,71</t>
  </si>
  <si>
    <t>54,06</t>
  </si>
  <si>
    <t>42,95</t>
  </si>
  <si>
    <t>18,80</t>
  </si>
  <si>
    <t>100,86</t>
  </si>
  <si>
    <t>64,17</t>
  </si>
  <si>
    <t>136,37</t>
  </si>
  <si>
    <t>201,61</t>
  </si>
  <si>
    <t>338,73</t>
  </si>
  <si>
    <t>121,12</t>
  </si>
  <si>
    <t>141,71</t>
  </si>
  <si>
    <t>185,80</t>
  </si>
  <si>
    <t>39,03</t>
  </si>
  <si>
    <t>5.888.675,83</t>
  </si>
  <si>
    <t>2.520.854,29</t>
  </si>
  <si>
    <t>64.158,16</t>
  </si>
  <si>
    <t>50.300,00</t>
  </si>
  <si>
    <t>15,73</t>
  </si>
  <si>
    <t>53,69</t>
  </si>
  <si>
    <t>470,86</t>
  </si>
  <si>
    <t>43,05</t>
  </si>
  <si>
    <t>196,98</t>
  </si>
  <si>
    <t>150,32</t>
  </si>
  <si>
    <t>191,03</t>
  </si>
  <si>
    <t>272,46</t>
  </si>
  <si>
    <t>746.558,98</t>
  </si>
  <si>
    <t>845.821,00</t>
  </si>
  <si>
    <t>1.571.214,64</t>
  </si>
  <si>
    <t>292,02</t>
  </si>
  <si>
    <t>256,59</t>
  </si>
  <si>
    <t>292,64</t>
  </si>
  <si>
    <t>1.808,03</t>
  </si>
  <si>
    <t>2.064,06</t>
  </si>
  <si>
    <t>3.593,85</t>
  </si>
  <si>
    <t>1.305.473,15</t>
  </si>
  <si>
    <t>2.510.525,30</t>
  </si>
  <si>
    <t>4.267.892,99</t>
  </si>
  <si>
    <t>261.567,29</t>
  </si>
  <si>
    <t>411.988,28</t>
  </si>
  <si>
    <t>1.525.714,84</t>
  </si>
  <si>
    <t>102.997,07</t>
  </si>
  <si>
    <t>144.875,00</t>
  </si>
  <si>
    <t>338.645,31</t>
  </si>
  <si>
    <t>152,07</t>
  </si>
  <si>
    <t>102,77</t>
  </si>
  <si>
    <t>119,33</t>
  </si>
  <si>
    <t>5.608,00</t>
  </si>
  <si>
    <t>5.079,58</t>
  </si>
  <si>
    <t>3.002,25</t>
  </si>
  <si>
    <t>3.161,95</t>
  </si>
  <si>
    <t>1.301,47</t>
  </si>
  <si>
    <t>783,08</t>
  </si>
  <si>
    <t>573,52</t>
  </si>
  <si>
    <t>1.830,88</t>
  </si>
  <si>
    <t>161,02</t>
  </si>
  <si>
    <t>198,52</t>
  </si>
  <si>
    <t>2.955,88</t>
  </si>
  <si>
    <t>3.860,29</t>
  </si>
  <si>
    <t>3.252,69</t>
  </si>
  <si>
    <t>24,44</t>
  </si>
  <si>
    <t>322,18</t>
  </si>
  <si>
    <t>894,96</t>
  </si>
  <si>
    <t>174,93</t>
  </si>
  <si>
    <t>196,15</t>
  </si>
  <si>
    <t>1.327,52</t>
  </si>
  <si>
    <t>758,47</t>
  </si>
  <si>
    <t>966,10</t>
  </si>
  <si>
    <t>379,90</t>
  </si>
  <si>
    <t>489,63</t>
  </si>
  <si>
    <t>592,82</t>
  </si>
  <si>
    <t>682,23</t>
  </si>
  <si>
    <t>643,60</t>
  </si>
  <si>
    <t>1.266,24</t>
  </si>
  <si>
    <t>1.604,81</t>
  </si>
  <si>
    <t>986,68</t>
  </si>
  <si>
    <t>994,23</t>
  </si>
  <si>
    <t>692,85</t>
  </si>
  <si>
    <t>1.537,81</t>
  </si>
  <si>
    <t>1.402,10</t>
  </si>
  <si>
    <t>279,76</t>
  </si>
  <si>
    <t>381,02</t>
  </si>
  <si>
    <t>551,67</t>
  </si>
  <si>
    <t>753,76</t>
  </si>
  <si>
    <t>24,78</t>
  </si>
  <si>
    <t>132,97</t>
  </si>
  <si>
    <t>192,38</t>
  </si>
  <si>
    <t>222,21</t>
  </si>
  <si>
    <t>64,34</t>
  </si>
  <si>
    <t>138,27</t>
  </si>
  <si>
    <t>3,49</t>
  </si>
  <si>
    <t>6,04</t>
  </si>
  <si>
    <t>191,73</t>
  </si>
  <si>
    <t>5,47</t>
  </si>
  <si>
    <t>94,62</t>
  </si>
  <si>
    <t>32,27</t>
  </si>
  <si>
    <t>15,90</t>
  </si>
  <si>
    <t>20,29</t>
  </si>
  <si>
    <t>60,46</t>
  </si>
  <si>
    <t>74,61</t>
  </si>
  <si>
    <t>79,14</t>
  </si>
  <si>
    <t>108,88</t>
  </si>
  <si>
    <t>38,89</t>
  </si>
  <si>
    <t>22,46</t>
  </si>
  <si>
    <t>50,31</t>
  </si>
  <si>
    <t>169,72</t>
  </si>
  <si>
    <t>34,30</t>
  </si>
  <si>
    <t>22,31</t>
  </si>
  <si>
    <t>137,53</t>
  </si>
  <si>
    <t>642,87</t>
  </si>
  <si>
    <t>804,87</t>
  </si>
  <si>
    <t>1.116,32</t>
  </si>
  <si>
    <t>1.474,48</t>
  </si>
  <si>
    <t>440,86</t>
  </si>
  <si>
    <t>511,37</t>
  </si>
  <si>
    <t>180,50</t>
  </si>
  <si>
    <t>268,56</t>
  </si>
  <si>
    <t>1.010,67</t>
  </si>
  <si>
    <t>836,15</t>
  </si>
  <si>
    <t>128,56</t>
  </si>
  <si>
    <t>54,61</t>
  </si>
  <si>
    <t>79,57</t>
  </si>
  <si>
    <t>75,94</t>
  </si>
  <si>
    <t>174,34</t>
  </si>
  <si>
    <t>367,82</t>
  </si>
  <si>
    <t>21,74</t>
  </si>
  <si>
    <t>551,68</t>
  </si>
  <si>
    <t>457,62</t>
  </si>
  <si>
    <t>693,47</t>
  </si>
  <si>
    <t>497,97</t>
  </si>
  <si>
    <t>561,15</t>
  </si>
  <si>
    <t>714,62</t>
  </si>
  <si>
    <t>645,49</t>
  </si>
  <si>
    <t>766,49</t>
  </si>
  <si>
    <t>813,00</t>
  </si>
  <si>
    <t>836,31</t>
  </si>
  <si>
    <t>1.031,45</t>
  </si>
  <si>
    <t>863,81</t>
  </si>
  <si>
    <t>858,96</t>
  </si>
  <si>
    <t>1.046,09</t>
  </si>
  <si>
    <t>55,48</t>
  </si>
  <si>
    <t>51,80</t>
  </si>
  <si>
    <t>67,44</t>
  </si>
  <si>
    <t>72,09</t>
  </si>
  <si>
    <t>75,58</t>
  </si>
  <si>
    <t>497,67</t>
  </si>
  <si>
    <t>848,25</t>
  </si>
  <si>
    <t>90,46</t>
  </si>
  <si>
    <t>105,62</t>
  </si>
  <si>
    <t>98,75</t>
  </si>
  <si>
    <t>109,11</t>
  </si>
  <si>
    <t>174,67</t>
  </si>
  <si>
    <t>488,79</t>
  </si>
  <si>
    <t>503,61</t>
  </si>
  <si>
    <t>167,28</t>
  </si>
  <si>
    <t>325,35</t>
  </si>
  <si>
    <t>160,50</t>
  </si>
  <si>
    <t>72,50</t>
  </si>
  <si>
    <t>4.730,70</t>
  </si>
  <si>
    <t>782,39</t>
  </si>
  <si>
    <t>1.187,50</t>
  </si>
  <si>
    <t>1.078,64</t>
  </si>
  <si>
    <t>742,18</t>
  </si>
  <si>
    <t>21,80</t>
  </si>
  <si>
    <t>35,72</t>
  </si>
  <si>
    <t>46,15</t>
  </si>
  <si>
    <t>428,74</t>
  </si>
  <si>
    <t>498,02</t>
  </si>
  <si>
    <t>825,04</t>
  </si>
  <si>
    <t>237,76</t>
  </si>
  <si>
    <t>263,19</t>
  </si>
  <si>
    <t>317,36</t>
  </si>
  <si>
    <t>26,13</t>
  </si>
  <si>
    <t>136,15</t>
  </si>
  <si>
    <t>156,39</t>
  </si>
  <si>
    <t>366,88</t>
  </si>
  <si>
    <t>164,33</t>
  </si>
  <si>
    <t>251,60</t>
  </si>
  <si>
    <t>40,43</t>
  </si>
  <si>
    <t>89,23</t>
  </si>
  <si>
    <t>159,16</t>
  </si>
  <si>
    <t>289,90</t>
  </si>
  <si>
    <t>397,89</t>
  </si>
  <si>
    <t>43,22</t>
  </si>
  <si>
    <t>183,57</t>
  </si>
  <si>
    <t>155,85</t>
  </si>
  <si>
    <t>283,93</t>
  </si>
  <si>
    <t>468,30</t>
  </si>
  <si>
    <t>13,81</t>
  </si>
  <si>
    <t>69,95</t>
  </si>
  <si>
    <t>39,88</t>
  </si>
  <si>
    <t>106,58</t>
  </si>
  <si>
    <t>184,03</t>
  </si>
  <si>
    <t>45,83</t>
  </si>
  <si>
    <t>92,45</t>
  </si>
  <si>
    <t>251,52</t>
  </si>
  <si>
    <t>12,51</t>
  </si>
  <si>
    <t>116,01</t>
  </si>
  <si>
    <t>184,35</t>
  </si>
  <si>
    <t>144,79</t>
  </si>
  <si>
    <t>72,06</t>
  </si>
  <si>
    <t>57,56</t>
  </si>
  <si>
    <t>18,11</t>
  </si>
  <si>
    <t>40,65</t>
  </si>
  <si>
    <t>34,82</t>
  </si>
  <si>
    <t>24,54</t>
  </si>
  <si>
    <t>30,46</t>
  </si>
  <si>
    <t>9,57</t>
  </si>
  <si>
    <t>108,07</t>
  </si>
  <si>
    <t>114,82</t>
  </si>
  <si>
    <t>1.737,49</t>
  </si>
  <si>
    <t>467.421,31</t>
  </si>
  <si>
    <t>415.561,45</t>
  </si>
  <si>
    <t>47,19</t>
  </si>
  <si>
    <t>34,46</t>
  </si>
  <si>
    <t>13.372,39</t>
  </si>
  <si>
    <t>39.274,63</t>
  </si>
  <si>
    <t>12.000,00</t>
  </si>
  <si>
    <t>22.372,52</t>
  </si>
  <si>
    <t>25.745,05</t>
  </si>
  <si>
    <t>24.315,82</t>
  </si>
  <si>
    <t>27.358,61</t>
  </si>
  <si>
    <t>50.341,71</t>
  </si>
  <si>
    <t>28.154,84</t>
  </si>
  <si>
    <t>27.624,20</t>
  </si>
  <si>
    <t>3,86</t>
  </si>
  <si>
    <t>36,37</t>
  </si>
  <si>
    <t>47,24</t>
  </si>
  <si>
    <t>377,09</t>
  </si>
  <si>
    <t>395,05</t>
  </si>
  <si>
    <t>382,39</t>
  </si>
  <si>
    <t>519,01</t>
  </si>
  <si>
    <t>645,84</t>
  </si>
  <si>
    <t>5.444,41</t>
  </si>
  <si>
    <t>3.029,82</t>
  </si>
  <si>
    <t>365,45</t>
  </si>
  <si>
    <t>901,61</t>
  </si>
  <si>
    <t>305.000,00</t>
  </si>
  <si>
    <t>470.704,48</t>
  </si>
  <si>
    <t>462.988,01</t>
  </si>
  <si>
    <t>564.845,39</t>
  </si>
  <si>
    <t>581.839,19</t>
  </si>
  <si>
    <t>913,69</t>
  </si>
  <si>
    <t>403,78</t>
  </si>
  <si>
    <t>494,58</t>
  </si>
  <si>
    <t>57,01</t>
  </si>
  <si>
    <t>533,04</t>
  </si>
  <si>
    <t>242,01</t>
  </si>
  <si>
    <t>129,02</t>
  </si>
  <si>
    <t>186,80</t>
  </si>
  <si>
    <t>3.429,27</t>
  </si>
  <si>
    <t>4.409,06</t>
  </si>
  <si>
    <t>3.659,54</t>
  </si>
  <si>
    <t>9.777,60</t>
  </si>
  <si>
    <t>4.859,81</t>
  </si>
  <si>
    <t>4.567,64</t>
  </si>
  <si>
    <t>5.632,44</t>
  </si>
  <si>
    <t>1.128.021,00</t>
  </si>
  <si>
    <t>1.401.706,75</t>
  </si>
  <si>
    <t>1.475.477,18</t>
  </si>
  <si>
    <t>3.778,74</t>
  </si>
  <si>
    <t>1.873,75</t>
  </si>
  <si>
    <t>1.543,61</t>
  </si>
  <si>
    <t>1.510,04</t>
  </si>
  <si>
    <t>23,11</t>
  </si>
  <si>
    <t>55,01</t>
  </si>
  <si>
    <t>35,94</t>
  </si>
  <si>
    <t>89,48</t>
  </si>
  <si>
    <t>144,06</t>
  </si>
  <si>
    <t>528,36</t>
  </si>
  <si>
    <t>76,19</t>
  </si>
  <si>
    <t>46,04</t>
  </si>
  <si>
    <t>139,14</t>
  </si>
  <si>
    <t>122,89</t>
  </si>
  <si>
    <t>56,02</t>
  </si>
  <si>
    <t>12,91</t>
  </si>
  <si>
    <t>146,41</t>
  </si>
  <si>
    <t>92,16</t>
  </si>
  <si>
    <t>16,68</t>
  </si>
  <si>
    <t>58.565,39</t>
  </si>
  <si>
    <t>85.487,19</t>
  </si>
  <si>
    <t>103.453,50</t>
  </si>
  <si>
    <t>162.062,23</t>
  </si>
  <si>
    <t>46.828,27</t>
  </si>
  <si>
    <t>14,27</t>
  </si>
  <si>
    <t>3.958,88</t>
  </si>
  <si>
    <t>4.411,53</t>
  </si>
  <si>
    <t>3.595,47</t>
  </si>
  <si>
    <t>3.550,03</t>
  </si>
  <si>
    <t>5.577,67</t>
  </si>
  <si>
    <t>5.338,67</t>
  </si>
  <si>
    <t>3.975,34</t>
  </si>
  <si>
    <t>5.108,92</t>
  </si>
  <si>
    <t>3.531,64</t>
  </si>
  <si>
    <t>5.887,41</t>
  </si>
  <si>
    <t>3.317,66</t>
  </si>
  <si>
    <t>657.120,00</t>
  </si>
  <si>
    <t>740.000,00</t>
  </si>
  <si>
    <t>1.026.133,28</t>
  </si>
  <si>
    <t>1.168.213,28</t>
  </si>
  <si>
    <t>681.786,64</t>
  </si>
  <si>
    <t>77,61</t>
  </si>
  <si>
    <t>87,82</t>
  </si>
  <si>
    <t>166,96</t>
  </si>
  <si>
    <t>197,93</t>
  </si>
  <si>
    <t>178,95</t>
  </si>
  <si>
    <t>324,89</t>
  </si>
  <si>
    <t>52,76</t>
  </si>
  <si>
    <t>28,51</t>
  </si>
  <si>
    <t>340,99</t>
  </si>
  <si>
    <t>913,20</t>
  </si>
  <si>
    <t>2.051,83</t>
  </si>
  <si>
    <t>3.218,57</t>
  </si>
  <si>
    <t>43,51</t>
  </si>
  <si>
    <t>141,41</t>
  </si>
  <si>
    <t>84,12</t>
  </si>
  <si>
    <t>61,23</t>
  </si>
  <si>
    <t>411,73</t>
  </si>
  <si>
    <t>5,60</t>
  </si>
  <si>
    <t>4,55</t>
  </si>
  <si>
    <t>20,20</t>
  </si>
  <si>
    <t>80.810,80</t>
  </si>
  <si>
    <t>11.645,66</t>
  </si>
  <si>
    <t>36.456,00</t>
  </si>
  <si>
    <t>19.938,30</t>
  </si>
  <si>
    <t>101.737,93</t>
  </si>
  <si>
    <t>68,43</t>
  </si>
  <si>
    <t>145,25</t>
  </si>
  <si>
    <t>252,73</t>
  </si>
  <si>
    <t>76,83</t>
  </si>
  <si>
    <t>349,94</t>
  </si>
  <si>
    <t>212,55</t>
  </si>
  <si>
    <t>58,45</t>
  </si>
  <si>
    <t>340,65</t>
  </si>
  <si>
    <t>31,00</t>
  </si>
  <si>
    <t>311,95</t>
  </si>
  <si>
    <t>235,43</t>
  </si>
  <si>
    <t>300,83</t>
  </si>
  <si>
    <t>340,07</t>
  </si>
  <si>
    <t>68,31</t>
  </si>
  <si>
    <t>171,13</t>
  </si>
  <si>
    <t>65,67</t>
  </si>
  <si>
    <t>233,62</t>
  </si>
  <si>
    <t>578,43</t>
  </si>
  <si>
    <t>515,01</t>
  </si>
  <si>
    <t>248,51</t>
  </si>
  <si>
    <t>62,85</t>
  </si>
  <si>
    <t>47,30</t>
  </si>
  <si>
    <t>164,28</t>
  </si>
  <si>
    <t>98,77</t>
  </si>
  <si>
    <t>92,79</t>
  </si>
  <si>
    <t>42,62</t>
  </si>
  <si>
    <t>59,68</t>
  </si>
  <si>
    <t>110,92</t>
  </si>
  <si>
    <t>6.630,79</t>
  </si>
  <si>
    <t>88,19</t>
  </si>
  <si>
    <t>152,37</t>
  </si>
  <si>
    <t>273,47</t>
  </si>
  <si>
    <t>215,67</t>
  </si>
  <si>
    <t>192,00</t>
  </si>
  <si>
    <t>243,57</t>
  </si>
  <si>
    <t>237,93</t>
  </si>
  <si>
    <t>272,21</t>
  </si>
  <si>
    <t>770,30</t>
  </si>
  <si>
    <t>624,58</t>
  </si>
  <si>
    <t>431,34</t>
  </si>
  <si>
    <t>789,86</t>
  </si>
  <si>
    <t>400,10</t>
  </si>
  <si>
    <t>319,20</t>
  </si>
  <si>
    <t>518,70</t>
  </si>
  <si>
    <t>437,27</t>
  </si>
  <si>
    <t>651,42</t>
  </si>
  <si>
    <t>164,94</t>
  </si>
  <si>
    <t>171,17</t>
  </si>
  <si>
    <t>181,95</t>
  </si>
  <si>
    <t>213,73</t>
  </si>
  <si>
    <t>198,41</t>
  </si>
  <si>
    <t>189,94</t>
  </si>
  <si>
    <t>181,75</t>
  </si>
  <si>
    <t>198,21</t>
  </si>
  <si>
    <t>263,54</t>
  </si>
  <si>
    <t>370,07</t>
  </si>
  <si>
    <t>409,22</t>
  </si>
  <si>
    <t>430,69</t>
  </si>
  <si>
    <t>464,13</t>
  </si>
  <si>
    <t>506,58</t>
  </si>
  <si>
    <t>973,88</t>
  </si>
  <si>
    <t>208,55</t>
  </si>
  <si>
    <t>1.596,78</t>
  </si>
  <si>
    <t>1.814,85</t>
  </si>
  <si>
    <t>1.543,50</t>
  </si>
  <si>
    <t>1.150,00</t>
  </si>
  <si>
    <t>1.541,26</t>
  </si>
  <si>
    <t>1.164,60</t>
  </si>
  <si>
    <t>1.613,39</t>
  </si>
  <si>
    <t>397,09</t>
  </si>
  <si>
    <t>1.557,30</t>
  </si>
  <si>
    <t>2.151,32</t>
  </si>
  <si>
    <t>2.473,51</t>
  </si>
  <si>
    <t>5.560,41</t>
  </si>
  <si>
    <t>7.361,80</t>
  </si>
  <si>
    <t>10.561,12</t>
  </si>
  <si>
    <t>13.185,77</t>
  </si>
  <si>
    <t>20.076,14</t>
  </si>
  <si>
    <t>7.445,14</t>
  </si>
  <si>
    <t>10.433,50</t>
  </si>
  <si>
    <t>13.992,18</t>
  </si>
  <si>
    <t>17.892,89</t>
  </si>
  <si>
    <t>3.794,81</t>
  </si>
  <si>
    <t>23.003,18</t>
  </si>
  <si>
    <t>7.999,70</t>
  </si>
  <si>
    <t>12.267,24</t>
  </si>
  <si>
    <t>12.788,50</t>
  </si>
  <si>
    <t>20.895,99</t>
  </si>
  <si>
    <t>24.933,65</t>
  </si>
  <si>
    <t>1.341,69</t>
  </si>
  <si>
    <t>1.604,49</t>
  </si>
  <si>
    <t>3.256,18</t>
  </si>
  <si>
    <t>1.046,34</t>
  </si>
  <si>
    <t>1.416,54</t>
  </si>
  <si>
    <t>2.036,53</t>
  </si>
  <si>
    <t>3.773,65</t>
  </si>
  <si>
    <t>1.101,17</t>
  </si>
  <si>
    <t>4.975,40</t>
  </si>
  <si>
    <t>1.156,24</t>
  </si>
  <si>
    <t>6.697,87</t>
  </si>
  <si>
    <t>1.763,97</t>
  </si>
  <si>
    <t>2.493,80</t>
  </si>
  <si>
    <t>4.165,83</t>
  </si>
  <si>
    <t>1.458,28</t>
  </si>
  <si>
    <t>5.869,59</t>
  </si>
  <si>
    <t>1.976,33</t>
  </si>
  <si>
    <t>12.166,22</t>
  </si>
  <si>
    <t>2.719,18</t>
  </si>
  <si>
    <t>5.093,38</t>
  </si>
  <si>
    <t>8.166,49</t>
  </si>
  <si>
    <t>10.951,52</t>
  </si>
  <si>
    <t>2.309,10</t>
  </si>
  <si>
    <t>3.476,68</t>
  </si>
  <si>
    <t>10.066,77</t>
  </si>
  <si>
    <t>14.405,66</t>
  </si>
  <si>
    <t>740,41</t>
  </si>
  <si>
    <t>2.893,35</t>
  </si>
  <si>
    <t>917,78</t>
  </si>
  <si>
    <t>1.205,00</t>
  </si>
  <si>
    <t>1.789,87</t>
  </si>
  <si>
    <t>235,05</t>
  </si>
  <si>
    <t>80,91</t>
  </si>
  <si>
    <t>1.401,49</t>
  </si>
  <si>
    <t>1.956,55</t>
  </si>
  <si>
    <t>2.729,24</t>
  </si>
  <si>
    <t>3.721,18</t>
  </si>
  <si>
    <t>71,42</t>
  </si>
  <si>
    <t>164,82</t>
  </si>
  <si>
    <t>109,88</t>
  </si>
  <si>
    <t>148,34</t>
  </si>
  <si>
    <t>123,62</t>
  </si>
  <si>
    <t>67,48</t>
  </si>
  <si>
    <t>147,99</t>
  </si>
  <si>
    <t>464,14</t>
  </si>
  <si>
    <t>487,76</t>
  </si>
  <si>
    <t>685,03</t>
  </si>
  <si>
    <t>559,37</t>
  </si>
  <si>
    <t>1.181,02</t>
  </si>
  <si>
    <t>820,79</t>
  </si>
  <si>
    <t>960,62</t>
  </si>
  <si>
    <t>957,46</t>
  </si>
  <si>
    <t>343,79</t>
  </si>
  <si>
    <t>429,57</t>
  </si>
  <si>
    <t>397,22</t>
  </si>
  <si>
    <t>578,90</t>
  </si>
  <si>
    <t>714,94</t>
  </si>
  <si>
    <t>859,38</t>
  </si>
  <si>
    <t>1.363,71</t>
  </si>
  <si>
    <t>2.774,91</t>
  </si>
  <si>
    <t>100,21</t>
  </si>
  <si>
    <t>157,84</t>
  </si>
  <si>
    <t>99,83</t>
  </si>
  <si>
    <t>5.116.883,27</t>
  </si>
  <si>
    <t>51,31</t>
  </si>
  <si>
    <t>8,65</t>
  </si>
  <si>
    <t>14,65</t>
  </si>
  <si>
    <t>30,35</t>
  </si>
  <si>
    <t>22,73</t>
  </si>
  <si>
    <t>48,77</t>
  </si>
  <si>
    <t>30,98</t>
  </si>
  <si>
    <t>56,74</t>
  </si>
  <si>
    <t>6.047,28</t>
  </si>
  <si>
    <t>13.097,14</t>
  </si>
  <si>
    <t>4,58</t>
  </si>
  <si>
    <t>31,24</t>
  </si>
  <si>
    <t>20,25</t>
  </si>
  <si>
    <t>58,54</t>
  </si>
  <si>
    <t>987.210,25</t>
  </si>
  <si>
    <t>930.000,00</t>
  </si>
  <si>
    <t>824.892,70</t>
  </si>
  <si>
    <t>618.689,10</t>
  </si>
  <si>
    <t>798.283,17</t>
  </si>
  <si>
    <t>595.066,91</t>
  </si>
  <si>
    <t>813.085,70</t>
  </si>
  <si>
    <t>179.622,89</t>
  </si>
  <si>
    <t>890.142,89</t>
  </si>
  <si>
    <t>730.714,29</t>
  </si>
  <si>
    <t>41,92</t>
  </si>
  <si>
    <t>31.180,38</t>
  </si>
  <si>
    <t>271,39</t>
  </si>
  <si>
    <t>357,16</t>
  </si>
  <si>
    <t>443,28</t>
  </si>
  <si>
    <t>72,39</t>
  </si>
  <si>
    <t>29,98</t>
  </si>
  <si>
    <t>261.030,76</t>
  </si>
  <si>
    <t>306.923,07</t>
  </si>
  <si>
    <t>237.353,84</t>
  </si>
  <si>
    <t>1.141,89</t>
  </si>
  <si>
    <t>4.600,60</t>
  </si>
  <si>
    <t>53,46</t>
  </si>
  <si>
    <t>273,35</t>
  </si>
  <si>
    <t>249,42</t>
  </si>
  <si>
    <t>287,80</t>
  </si>
  <si>
    <t>104,99</t>
  </si>
  <si>
    <t>33,30</t>
  </si>
  <si>
    <t>29,31</t>
  </si>
  <si>
    <t>28,68</t>
  </si>
  <si>
    <t>37,92</t>
  </si>
  <si>
    <t>364,65</t>
  </si>
  <si>
    <t>452,62</t>
  </si>
  <si>
    <t>20,87</t>
  </si>
  <si>
    <t>25,41</t>
  </si>
  <si>
    <t>211,65</t>
  </si>
  <si>
    <t>8.013,44</t>
  </si>
  <si>
    <t>579,80</t>
  </si>
  <si>
    <t>845,65</t>
  </si>
  <si>
    <t>1.985,73</t>
  </si>
  <si>
    <t>127,64</t>
  </si>
  <si>
    <t>162,64</t>
  </si>
  <si>
    <t>251,38</t>
  </si>
  <si>
    <t>375,60</t>
  </si>
  <si>
    <t>746,83</t>
  </si>
  <si>
    <t>1.374,88</t>
  </si>
  <si>
    <t>2.415,00</t>
  </si>
  <si>
    <t>197,64</t>
  </si>
  <si>
    <t>342,79</t>
  </si>
  <si>
    <t>527,05</t>
  </si>
  <si>
    <t>988,23</t>
  </si>
  <si>
    <t>1.520,44</t>
  </si>
  <si>
    <t>70,15</t>
  </si>
  <si>
    <t>175,37</t>
  </si>
  <si>
    <t>444,71</t>
  </si>
  <si>
    <t>106,48</t>
  </si>
  <si>
    <t>227,36</t>
  </si>
  <si>
    <t>350,75</t>
  </si>
  <si>
    <t>404,00</t>
  </si>
  <si>
    <t>534,90</t>
  </si>
  <si>
    <t>1.704,31</t>
  </si>
  <si>
    <t>576,87</t>
  </si>
  <si>
    <t>85.950,00</t>
  </si>
  <si>
    <t>105.784,61</t>
  </si>
  <si>
    <t>60.366,21</t>
  </si>
  <si>
    <t>71.720,82</t>
  </si>
  <si>
    <t>57.060,45</t>
  </si>
  <si>
    <t>119.510,74</t>
  </si>
  <si>
    <t>125.259,91</t>
  </si>
  <si>
    <t>147.034,86</t>
  </si>
  <si>
    <t>547,55</t>
  </si>
  <si>
    <t>402,02</t>
  </si>
  <si>
    <t>267,17</t>
  </si>
  <si>
    <t>327,35</t>
  </si>
  <si>
    <t>173,90</t>
  </si>
  <si>
    <t>220,07</t>
  </si>
  <si>
    <t>47,85</t>
  </si>
  <si>
    <t>1,03</t>
  </si>
  <si>
    <t>268,64</t>
  </si>
  <si>
    <t>36,67</t>
  </si>
  <si>
    <t>78,67</t>
  </si>
  <si>
    <t>215,09</t>
  </si>
  <si>
    <t>1.381,93</t>
  </si>
  <si>
    <t>71,80</t>
  </si>
  <si>
    <t>403,97</t>
  </si>
  <si>
    <t>632,04</t>
  </si>
  <si>
    <t>42,82</t>
  </si>
  <si>
    <t>128,78</t>
  </si>
  <si>
    <t>67,82</t>
  </si>
  <si>
    <t>318,00</t>
  </si>
  <si>
    <t>454,25</t>
  </si>
  <si>
    <t>1.064,72</t>
  </si>
  <si>
    <t>213,06</t>
  </si>
  <si>
    <t>38,11</t>
  </si>
  <si>
    <t>50,30</t>
  </si>
  <si>
    <t>38,09</t>
  </si>
  <si>
    <t>143,24</t>
  </si>
  <si>
    <t>200,22</t>
  </si>
  <si>
    <t>379,11</t>
  </si>
  <si>
    <t>132,00</t>
  </si>
  <si>
    <t>91,24</t>
  </si>
  <si>
    <t>10,25</t>
  </si>
  <si>
    <t>50,20</t>
  </si>
  <si>
    <t>73,58</t>
  </si>
  <si>
    <t>40,48</t>
  </si>
  <si>
    <t>14,85</t>
  </si>
  <si>
    <t>155,44</t>
  </si>
  <si>
    <t>71,63</t>
  </si>
  <si>
    <t>263,86</t>
  </si>
  <si>
    <t>28,98</t>
  </si>
  <si>
    <t>417,09</t>
  </si>
  <si>
    <t>668,61</t>
  </si>
  <si>
    <t>130,11</t>
  </si>
  <si>
    <t>417,42</t>
  </si>
  <si>
    <t>213,77</t>
  </si>
  <si>
    <t>682,89</t>
  </si>
  <si>
    <t>19,23</t>
  </si>
  <si>
    <t>80,41</t>
  </si>
  <si>
    <t>107,66</t>
  </si>
  <si>
    <t>191,11</t>
  </si>
  <si>
    <t>4.120,10</t>
  </si>
  <si>
    <t>22,70</t>
  </si>
  <si>
    <t>40,66</t>
  </si>
  <si>
    <t>13,28</t>
  </si>
  <si>
    <t>12,78</t>
  </si>
  <si>
    <t>19,40</t>
  </si>
  <si>
    <t>51,48</t>
  </si>
  <si>
    <t>89,55</t>
  </si>
  <si>
    <t>39,92</t>
  </si>
  <si>
    <t>37,16</t>
  </si>
  <si>
    <t>4,62</t>
  </si>
  <si>
    <t>1.750,00</t>
  </si>
  <si>
    <t>40,00</t>
  </si>
  <si>
    <t>123,73</t>
  </si>
  <si>
    <t>184,18</t>
  </si>
  <si>
    <t>140,86</t>
  </si>
  <si>
    <t>260,32</t>
  </si>
  <si>
    <t>308,21</t>
  </si>
  <si>
    <t>48,30</t>
  </si>
  <si>
    <t>84,21</t>
  </si>
  <si>
    <t>94,80</t>
  </si>
  <si>
    <t>155,54</t>
  </si>
  <si>
    <t>111,35</t>
  </si>
  <si>
    <t>204,70</t>
  </si>
  <si>
    <t>219,50</t>
  </si>
  <si>
    <t>234,23</t>
  </si>
  <si>
    <t>266,62</t>
  </si>
  <si>
    <t>292,95</t>
  </si>
  <si>
    <t>185,69</t>
  </si>
  <si>
    <t>309,14</t>
  </si>
  <si>
    <t>438,54</t>
  </si>
  <si>
    <t>541,33</t>
  </si>
  <si>
    <t>605,29</t>
  </si>
  <si>
    <t>694,36</t>
  </si>
  <si>
    <t>119,97</t>
  </si>
  <si>
    <t>135,09</t>
  </si>
  <si>
    <t>113,81</t>
  </si>
  <si>
    <t>513,45</t>
  </si>
  <si>
    <t>648,67</t>
  </si>
  <si>
    <t>1,88</t>
  </si>
  <si>
    <t>11,95</t>
  </si>
  <si>
    <t>194,14</t>
  </si>
  <si>
    <t>40,18</t>
  </si>
  <si>
    <t>41,32</t>
  </si>
  <si>
    <t>79,34</t>
  </si>
  <si>
    <t>95,20</t>
  </si>
  <si>
    <t>160,65</t>
  </si>
  <si>
    <t>846,76</t>
  </si>
  <si>
    <t>1.188,44</t>
  </si>
  <si>
    <t>214,28</t>
  </si>
  <si>
    <t>135,31</t>
  </si>
  <si>
    <t>65,50</t>
  </si>
  <si>
    <t>1.414,78</t>
  </si>
  <si>
    <t>83,72</t>
  </si>
  <si>
    <t>34,35</t>
  </si>
  <si>
    <t>340,80</t>
  </si>
  <si>
    <t>2.263,42</t>
  </si>
  <si>
    <t>74,31</t>
  </si>
  <si>
    <t>47,42</t>
  </si>
  <si>
    <t>40,23</t>
  </si>
  <si>
    <t>173,25</t>
  </si>
  <si>
    <t>1.836,56</t>
  </si>
  <si>
    <t>152,61</t>
  </si>
  <si>
    <t>193,32</t>
  </si>
  <si>
    <t>128,69</t>
  </si>
  <si>
    <t>61,04</t>
  </si>
  <si>
    <t>51,68</t>
  </si>
  <si>
    <t>75,11</t>
  </si>
  <si>
    <t>129,10</t>
  </si>
  <si>
    <t>97,77</t>
  </si>
  <si>
    <t>86,84</t>
  </si>
  <si>
    <t>111.909,31</t>
  </si>
  <si>
    <t>17.298,78</t>
  </si>
  <si>
    <t>7.935,22</t>
  </si>
  <si>
    <t>21.817,89</t>
  </si>
  <si>
    <t>141.505,42</t>
  </si>
  <si>
    <t>30.607,28</t>
  </si>
  <si>
    <t>9.692,30</t>
  </si>
  <si>
    <t>35.708,50</t>
  </si>
  <si>
    <t>10.825,91</t>
  </si>
  <si>
    <t>58.270,60</t>
  </si>
  <si>
    <t>14.000,00</t>
  </si>
  <si>
    <t>79.928,09</t>
  </si>
  <si>
    <t>6,48</t>
  </si>
  <si>
    <t>468,16</t>
  </si>
  <si>
    <t>23,61</t>
  </si>
  <si>
    <t>38,80</t>
  </si>
  <si>
    <t>28,62</t>
  </si>
  <si>
    <t>86,42</t>
  </si>
  <si>
    <t>1.832,57</t>
  </si>
  <si>
    <t>171,82</t>
  </si>
  <si>
    <t>106,05</t>
  </si>
  <si>
    <t>3.516,34</t>
  </si>
  <si>
    <t>1.948,57</t>
  </si>
  <si>
    <t>66,25</t>
  </si>
  <si>
    <t>216,32</t>
  </si>
  <si>
    <t>314,75</t>
  </si>
  <si>
    <t>449,97</t>
  </si>
  <si>
    <t>493,74</t>
  </si>
  <si>
    <t>848,39</t>
  </si>
  <si>
    <t>555,78</t>
  </si>
  <si>
    <t>1.114,94</t>
  </si>
  <si>
    <t>703,46</t>
  </si>
  <si>
    <t>836,83</t>
  </si>
  <si>
    <t>167,07</t>
  </si>
  <si>
    <t>49,73</t>
  </si>
  <si>
    <t>54,95</t>
  </si>
  <si>
    <t>71,71</t>
  </si>
  <si>
    <t>100,34</t>
  </si>
  <si>
    <t>115,28</t>
  </si>
  <si>
    <t>37,55</t>
  </si>
  <si>
    <t>98,44</t>
  </si>
  <si>
    <t>79,32</t>
  </si>
  <si>
    <t>132,47</t>
  </si>
  <si>
    <t>182,44</t>
  </si>
  <si>
    <t>273,15</t>
  </si>
  <si>
    <t>296,23</t>
  </si>
  <si>
    <t>37,27</t>
  </si>
  <si>
    <t>124,15</t>
  </si>
  <si>
    <t>194,44</t>
  </si>
  <si>
    <t>299,28</t>
  </si>
  <si>
    <t>422,96</t>
  </si>
  <si>
    <t>492,58</t>
  </si>
  <si>
    <t>41,79</t>
  </si>
  <si>
    <t>395,54</t>
  </si>
  <si>
    <t>132,41</t>
  </si>
  <si>
    <t>207,83</t>
  </si>
  <si>
    <t>58,47</t>
  </si>
  <si>
    <t>94,72</t>
  </si>
  <si>
    <t>96,06</t>
  </si>
  <si>
    <t>52,56</t>
  </si>
  <si>
    <t>176,28</t>
  </si>
  <si>
    <t>47,13</t>
  </si>
  <si>
    <t>97,01</t>
  </si>
  <si>
    <t>478,05</t>
  </si>
  <si>
    <t>724,84</t>
  </si>
  <si>
    <t>573,95</t>
  </si>
  <si>
    <t>66,46</t>
  </si>
  <si>
    <t>96,51</t>
  </si>
  <si>
    <t>130,32</t>
  </si>
  <si>
    <t>189,00</t>
  </si>
  <si>
    <t>266,26</t>
  </si>
  <si>
    <t>389,23</t>
  </si>
  <si>
    <t>224,69</t>
  </si>
  <si>
    <t>184,91</t>
  </si>
  <si>
    <t>127,84</t>
  </si>
  <si>
    <t>403,72</t>
  </si>
  <si>
    <t>311,16</t>
  </si>
  <si>
    <t>92,27</t>
  </si>
  <si>
    <t>597,93</t>
  </si>
  <si>
    <t>880,12</t>
  </si>
  <si>
    <t>250,83</t>
  </si>
  <si>
    <t>245,00</t>
  </si>
  <si>
    <t>477,64</t>
  </si>
  <si>
    <t>669,11</t>
  </si>
  <si>
    <t>713,38</t>
  </si>
  <si>
    <t>1.033,52</t>
  </si>
  <si>
    <t>2.863,90</t>
  </si>
  <si>
    <t>112,20</t>
  </si>
  <si>
    <t>333,94</t>
  </si>
  <si>
    <t>407,64</t>
  </si>
  <si>
    <t>468,38</t>
  </si>
  <si>
    <t>524,99</t>
  </si>
  <si>
    <t>724,70</t>
  </si>
  <si>
    <t>769,99</t>
  </si>
  <si>
    <t>1.105,58</t>
  </si>
  <si>
    <t>3.211,76</t>
  </si>
  <si>
    <t>212,57</t>
  </si>
  <si>
    <t>325,29</t>
  </si>
  <si>
    <t>473,52</t>
  </si>
  <si>
    <t>880,14</t>
  </si>
  <si>
    <t>1.064,20</t>
  </si>
  <si>
    <t>1.616,17</t>
  </si>
  <si>
    <t>195,58</t>
  </si>
  <si>
    <t>263,52</t>
  </si>
  <si>
    <t>319,11</t>
  </si>
  <si>
    <t>549,70</t>
  </si>
  <si>
    <t>572,76</t>
  </si>
  <si>
    <t>613,52</t>
  </si>
  <si>
    <t>959,41</t>
  </si>
  <si>
    <t>200,73</t>
  </si>
  <si>
    <t>205,88</t>
  </si>
  <si>
    <t>380,88</t>
  </si>
  <si>
    <t>467,35</t>
  </si>
  <si>
    <t>623,92</t>
  </si>
  <si>
    <t>946,02</t>
  </si>
  <si>
    <t>1.225,00</t>
  </si>
  <si>
    <t>242,94</t>
  </si>
  <si>
    <t>506,47</t>
  </si>
  <si>
    <t>536,32</t>
  </si>
  <si>
    <t>700,00</t>
  </si>
  <si>
    <t>766,91</t>
  </si>
  <si>
    <t>1.086,02</t>
  </si>
  <si>
    <t>151,32</t>
  </si>
  <si>
    <t>114,84</t>
  </si>
  <si>
    <t>141,37</t>
  </si>
  <si>
    <t>3.316,68</t>
  </si>
  <si>
    <t>4.067,58</t>
  </si>
  <si>
    <t>4.714,67</t>
  </si>
  <si>
    <t>6.227,41</t>
  </si>
  <si>
    <t>1.103,79</t>
  </si>
  <si>
    <t>1.537,28</t>
  </si>
  <si>
    <t>2.189,01</t>
  </si>
  <si>
    <t>145,62</t>
  </si>
  <si>
    <t>288,60</t>
  </si>
  <si>
    <t>381,20</t>
  </si>
  <si>
    <t>148,00</t>
  </si>
  <si>
    <t>199,96</t>
  </si>
  <si>
    <t>164,67</t>
  </si>
  <si>
    <t>355,98</t>
  </si>
  <si>
    <t>26,62</t>
  </si>
  <si>
    <t>15,82</t>
  </si>
  <si>
    <t>31,07</t>
  </si>
  <si>
    <t>64,90</t>
  </si>
  <si>
    <t>19,45</t>
  </si>
  <si>
    <t>19,69</t>
  </si>
  <si>
    <t>21,59</t>
  </si>
  <si>
    <t>3.130,32</t>
  </si>
  <si>
    <t>3.990,41</t>
  </si>
  <si>
    <t>4.036,01</t>
  </si>
  <si>
    <t>264,78</t>
  </si>
  <si>
    <t>428,16</t>
  </si>
  <si>
    <t>728,65</t>
  </si>
  <si>
    <t>95,40</t>
  </si>
  <si>
    <t>295,25</t>
  </si>
  <si>
    <t>76,53</t>
  </si>
  <si>
    <t>431,52</t>
  </si>
  <si>
    <t>545,10</t>
  </si>
  <si>
    <t>94,94</t>
  </si>
  <si>
    <t>172,29</t>
  </si>
  <si>
    <t>104,13</t>
  </si>
  <si>
    <t>266,92</t>
  </si>
  <si>
    <t>374,71</t>
  </si>
  <si>
    <t>353,10</t>
  </si>
  <si>
    <t>23,99</t>
  </si>
  <si>
    <t>66,65</t>
  </si>
  <si>
    <t>135,74</t>
  </si>
  <si>
    <t>160,27</t>
  </si>
  <si>
    <t>119,87</t>
  </si>
  <si>
    <t>156,24</t>
  </si>
  <si>
    <t>237,92</t>
  </si>
  <si>
    <t>295,77</t>
  </si>
  <si>
    <t>343,60</t>
  </si>
  <si>
    <t>278,36</t>
  </si>
  <si>
    <t>73,49</t>
  </si>
  <si>
    <t>49,26</t>
  </si>
  <si>
    <t>31,61</t>
  </si>
  <si>
    <t>50,92</t>
  </si>
  <si>
    <t>68.007,65</t>
  </si>
  <si>
    <t>3,19</t>
  </si>
  <si>
    <t>35,96</t>
  </si>
  <si>
    <t>1.231,32</t>
  </si>
  <si>
    <t>1.338,39</t>
  </si>
  <si>
    <t>1.501,36</t>
  </si>
  <si>
    <t>3.230,00</t>
  </si>
  <si>
    <t>2.897,59</t>
  </si>
  <si>
    <t>3.529,61</t>
  </si>
  <si>
    <t>4.107.038,08</t>
  </si>
  <si>
    <t>1.729.015,36</t>
  </si>
  <si>
    <t>1.741.544,58</t>
  </si>
  <si>
    <t>2.109.900,00</t>
  </si>
  <si>
    <t>1.869.341,22</t>
  </si>
  <si>
    <t>526,62</t>
  </si>
  <si>
    <t>458,33</t>
  </si>
  <si>
    <t>1.191,66</t>
  </si>
  <si>
    <t>1.393,33</t>
  </si>
  <si>
    <t>410,66</t>
  </si>
  <si>
    <t>182,39</t>
  </si>
  <si>
    <t>296,08</t>
  </si>
  <si>
    <t>146,66</t>
  </si>
  <si>
    <t>158,32</t>
  </si>
  <si>
    <t>275,00</t>
  </si>
  <si>
    <t>110,00</t>
  </si>
  <si>
    <t>155,83</t>
  </si>
  <si>
    <t>227,33</t>
  </si>
  <si>
    <t>203,40</t>
  </si>
  <si>
    <t>156,67</t>
  </si>
  <si>
    <t>256,35</t>
  </si>
  <si>
    <t>144,83</t>
  </si>
  <si>
    <t>195,66</t>
  </si>
  <si>
    <t>114,03</t>
  </si>
  <si>
    <t>47,51</t>
  </si>
  <si>
    <t>68,67</t>
  </si>
  <si>
    <t>73,51</t>
  </si>
  <si>
    <t>2.605,41</t>
  </si>
  <si>
    <t>3.001,32</t>
  </si>
  <si>
    <t>2.826,98</t>
  </si>
  <si>
    <t>26,79</t>
  </si>
  <si>
    <t>4.731,86</t>
  </si>
  <si>
    <t>2.980,45</t>
  </si>
  <si>
    <t>3.832,01</t>
  </si>
  <si>
    <t>3.440,75</t>
  </si>
  <si>
    <t>3.834,16</t>
  </si>
  <si>
    <t>3.124,90</t>
  </si>
  <si>
    <t>3.085,41</t>
  </si>
  <si>
    <t>4.847,68</t>
  </si>
  <si>
    <t>4.639,96</t>
  </si>
  <si>
    <t>3.455,06</t>
  </si>
  <si>
    <t>25,15</t>
  </si>
  <si>
    <t>4.440,27</t>
  </si>
  <si>
    <t>3.069,42</t>
  </si>
  <si>
    <t>5.116,88</t>
  </si>
  <si>
    <t>2.883,45</t>
  </si>
  <si>
    <t>3.580,87</t>
  </si>
  <si>
    <t>14/08/2024</t>
  </si>
  <si>
    <t>105515</t>
  </si>
  <si>
    <t>104989</t>
  </si>
  <si>
    <t>104990</t>
  </si>
  <si>
    <t>105521</t>
  </si>
  <si>
    <t>ESTRUTURA DE MADEIRA PROVISÓRIA PARA SUPORTE DE CAIXA DÁGUA ELEVADA DE 1000 LITROS. AF_03/2024</t>
  </si>
  <si>
    <t>ESTRUTURA DE MADEIRA PROVISÓRIA PARA SUPORTE DE CAIXA DÁGUA ELEVADA DE 3000 LITROS.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</si>
  <si>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</si>
  <si>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</si>
  <si>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</si>
  <si>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</si>
  <si>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</si>
  <si>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</si>
  <si>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</si>
  <si>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</si>
  <si>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</si>
  <si>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</si>
  <si>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</si>
  <si>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</si>
  <si>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</si>
  <si>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</si>
  <si>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</si>
  <si>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</si>
  <si>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</si>
  <si>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</si>
  <si>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</si>
  <si>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</si>
  <si>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</si>
  <si>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</si>
  <si>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</si>
  <si>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</si>
  <si>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</si>
  <si>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</si>
  <si>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</si>
  <si>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</si>
  <si>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</si>
  <si>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</si>
  <si>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</si>
  <si>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</si>
  <si>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</si>
  <si>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</si>
  <si>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</si>
  <si>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</si>
  <si>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</si>
  <si>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</si>
  <si>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IMPERMEABILIZAÇÃO DE SUPERFÍCIE COM ARGAMASSA POLIMÉRICA / MEMBRANA ACRÍLICA, 4 DEMÃOS, REFORÇADA COM VÉU DE POLIÉSTER (MAV). AF_09/2023</t>
  </si>
  <si>
    <t>ELETRODUTO RÍGIDO SOLDÁVEL, PVC, DN 25 MM (3/4), APARENTE - FORNECIMENTO E INSTALAÇÃO. AF_10/2022_PA</t>
  </si>
  <si>
    <t>ELETRODUTO RÍGIDO SOLDÁVEL, PVC, DN 32 MM (1), APARENTE - FORNECIMENTO E INSTALAÇÃO. AF_10/2022_PA</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</si>
  <si>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</si>
  <si>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</si>
  <si>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</si>
  <si>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</si>
  <si>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</si>
  <si>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</si>
  <si>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</si>
  <si>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</si>
  <si>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</si>
  <si>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</si>
  <si>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</si>
  <si>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</si>
  <si>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</si>
  <si>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</si>
  <si>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</si>
  <si>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</si>
  <si>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</si>
  <si>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</si>
  <si>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</si>
  <si>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</si>
  <si>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</si>
  <si>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</si>
  <si>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</si>
  <si>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</si>
  <si>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</si>
  <si>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</si>
  <si>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</si>
  <si>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</si>
  <si>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</si>
  <si>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</si>
  <si>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</si>
  <si>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</si>
  <si>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</si>
  <si>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</si>
  <si>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</si>
  <si>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</si>
  <si>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</si>
  <si>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</si>
  <si>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</si>
  <si>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</si>
  <si>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</si>
  <si>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</si>
  <si>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</si>
  <si>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</si>
  <si>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</si>
  <si>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</si>
  <si>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</si>
  <si>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</si>
  <si>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</si>
  <si>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</si>
  <si>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</si>
  <si>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</si>
  <si>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</si>
  <si>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</si>
  <si>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</si>
  <si>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</si>
  <si>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</si>
  <si>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</si>
  <si>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</si>
  <si>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</si>
  <si>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</si>
  <si>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</si>
  <si>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</si>
  <si>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</si>
  <si>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</si>
  <si>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</si>
  <si>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</si>
  <si>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</si>
  <si>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</si>
  <si>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</si>
  <si>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</si>
  <si>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</si>
  <si>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</si>
  <si>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</si>
  <si>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</si>
  <si>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</si>
  <si>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TRAÇO 1:1,93 (EM VOLUME DE CIMENTO E AREIA MÉDIA ÚMIDA), FCK 20MPA, PREPARO MECÂNICO COM MISTURADOR DUPLO HORIZONTAL DE ALTA TURBULÊNCIA. AF_03/2020</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</si>
  <si>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</si>
  <si>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</si>
  <si>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</si>
  <si>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</si>
  <si>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</si>
  <si>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</si>
  <si>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</si>
  <si>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</si>
  <si>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</si>
  <si>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</si>
  <si>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</si>
  <si>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</si>
  <si>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</si>
  <si>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</si>
  <si>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35,19</t>
  </si>
  <si>
    <t>39,26</t>
  </si>
  <si>
    <t>31,17</t>
  </si>
  <si>
    <t>41,41</t>
  </si>
  <si>
    <t>114,58</t>
  </si>
  <si>
    <t>39,90</t>
  </si>
  <si>
    <t>47,38</t>
  </si>
  <si>
    <t>54,15</t>
  </si>
  <si>
    <t>61,19</t>
  </si>
  <si>
    <t>73,08</t>
  </si>
  <si>
    <t>86,26</t>
  </si>
  <si>
    <t>111,45</t>
  </si>
  <si>
    <t>124,37</t>
  </si>
  <si>
    <t>137,41</t>
  </si>
  <si>
    <t>166,11</t>
  </si>
  <si>
    <t>31,48</t>
  </si>
  <si>
    <t>39,12</t>
  </si>
  <si>
    <t>47,04</t>
  </si>
  <si>
    <t>36,92</t>
  </si>
  <si>
    <t>57,97</t>
  </si>
  <si>
    <t>68,69</t>
  </si>
  <si>
    <t>78,72</t>
  </si>
  <si>
    <t>64,30</t>
  </si>
  <si>
    <t>94,78</t>
  </si>
  <si>
    <t>89,01</t>
  </si>
  <si>
    <t>133,89</t>
  </si>
  <si>
    <t>108,34</t>
  </si>
  <si>
    <t>136,86</t>
  </si>
  <si>
    <t>151,56</t>
  </si>
  <si>
    <t>186,18</t>
  </si>
  <si>
    <t>54,94</t>
  </si>
  <si>
    <t>70,72</t>
  </si>
  <si>
    <t>99,96</t>
  </si>
  <si>
    <t>118,21</t>
  </si>
  <si>
    <t>135,01</t>
  </si>
  <si>
    <t>152,33</t>
  </si>
  <si>
    <t>170,06</t>
  </si>
  <si>
    <t>188,01</t>
  </si>
  <si>
    <t>229,16</t>
  </si>
  <si>
    <t>122,40</t>
  </si>
  <si>
    <t>39,41</t>
  </si>
  <si>
    <t>59,08</t>
  </si>
  <si>
    <t>85,03</t>
  </si>
  <si>
    <t>45,66</t>
  </si>
  <si>
    <t>80,04</t>
  </si>
  <si>
    <t>114,44</t>
  </si>
  <si>
    <t>148,82</t>
  </si>
  <si>
    <t>48,82</t>
  </si>
  <si>
    <t>64,42</t>
  </si>
  <si>
    <t>72,22</t>
  </si>
  <si>
    <t>119,03</t>
  </si>
  <si>
    <t>134,66</t>
  </si>
  <si>
    <t>153,16</t>
  </si>
  <si>
    <t>135,14</t>
  </si>
  <si>
    <t>209,63</t>
  </si>
  <si>
    <t>320,41</t>
  </si>
  <si>
    <t>450,98</t>
  </si>
  <si>
    <t>527,12</t>
  </si>
  <si>
    <t>105,33</t>
  </si>
  <si>
    <t>165,10</t>
  </si>
  <si>
    <t>245,59</t>
  </si>
  <si>
    <t>320,57</t>
  </si>
  <si>
    <t>796,09</t>
  </si>
  <si>
    <t>38,74</t>
  </si>
  <si>
    <t>49,31</t>
  </si>
  <si>
    <t>54,59</t>
  </si>
  <si>
    <t>59,87</t>
  </si>
  <si>
    <t>75,71</t>
  </si>
  <si>
    <t>16,89</t>
  </si>
  <si>
    <t>1.292,73</t>
  </si>
  <si>
    <t>32,64</t>
  </si>
  <si>
    <t>1.990,02</t>
  </si>
  <si>
    <t>42,03</t>
  </si>
  <si>
    <t>2.741,11</t>
  </si>
  <si>
    <t>62,73</t>
  </si>
  <si>
    <t>18,50</t>
  </si>
  <si>
    <t>107,41</t>
  </si>
  <si>
    <t>139,18</t>
  </si>
  <si>
    <t>170,88</t>
  </si>
  <si>
    <t>51,21</t>
  </si>
  <si>
    <t>48,38</t>
  </si>
  <si>
    <t>36,81</t>
  </si>
  <si>
    <t>76,88</t>
  </si>
  <si>
    <t>73,21</t>
  </si>
  <si>
    <t>128,42</t>
  </si>
  <si>
    <t>35,22</t>
  </si>
  <si>
    <t>56,42</t>
  </si>
  <si>
    <t>178,46</t>
  </si>
  <si>
    <t>268,41</t>
  </si>
  <si>
    <t>265,66</t>
  </si>
  <si>
    <t>378,11</t>
  </si>
  <si>
    <t>374,95</t>
  </si>
  <si>
    <t>32,76</t>
  </si>
  <si>
    <t>61,82</t>
  </si>
  <si>
    <t>124,18</t>
  </si>
  <si>
    <t>103,56</t>
  </si>
  <si>
    <t>97,91</t>
  </si>
  <si>
    <t>225,90</t>
  </si>
  <si>
    <t>237,41</t>
  </si>
  <si>
    <t>424,22</t>
  </si>
  <si>
    <t>677,23</t>
  </si>
  <si>
    <t>700,18</t>
  </si>
  <si>
    <t>57,55</t>
  </si>
  <si>
    <t>1.040,37</t>
  </si>
  <si>
    <t>1.065,82</t>
  </si>
  <si>
    <t>240,85</t>
  </si>
  <si>
    <t>28,80</t>
  </si>
  <si>
    <t>428,66</t>
  </si>
  <si>
    <t>525,59</t>
  </si>
  <si>
    <t>44,22</t>
  </si>
  <si>
    <t>683,75</t>
  </si>
  <si>
    <t>707,73</t>
  </si>
  <si>
    <t>65,10</t>
  </si>
  <si>
    <t>1.048,95</t>
  </si>
  <si>
    <t>74,55</t>
  </si>
  <si>
    <t>1.075,43</t>
  </si>
  <si>
    <t>87,24</t>
  </si>
  <si>
    <t>163,91</t>
  </si>
  <si>
    <t>199,13</t>
  </si>
  <si>
    <t>305,63</t>
  </si>
  <si>
    <t>407,50</t>
  </si>
  <si>
    <t>493,93</t>
  </si>
  <si>
    <t>567,30</t>
  </si>
  <si>
    <t>587,83</t>
  </si>
  <si>
    <t>167,34</t>
  </si>
  <si>
    <t>203,60</t>
  </si>
  <si>
    <t>311,10</t>
  </si>
  <si>
    <t>414,00</t>
  </si>
  <si>
    <t>501,45</t>
  </si>
  <si>
    <t>575,88</t>
  </si>
  <si>
    <t>597,44</t>
  </si>
  <si>
    <t>63,55</t>
  </si>
  <si>
    <t>84,87</t>
  </si>
  <si>
    <t>95,87</t>
  </si>
  <si>
    <t>853,52</t>
  </si>
  <si>
    <t>118,74</t>
  </si>
  <si>
    <t>1.219,44</t>
  </si>
  <si>
    <t>154,92</t>
  </si>
  <si>
    <t>47,75</t>
  </si>
  <si>
    <t>70,05</t>
  </si>
  <si>
    <t>81,59</t>
  </si>
  <si>
    <t>105,48</t>
  </si>
  <si>
    <t>865,16</t>
  </si>
  <si>
    <t>130,38</t>
  </si>
  <si>
    <t>1.234,16</t>
  </si>
  <si>
    <t>169,64</t>
  </si>
  <si>
    <t>139,62</t>
  </si>
  <si>
    <t>126,03</t>
  </si>
  <si>
    <t>154,00</t>
  </si>
  <si>
    <t>222,61</t>
  </si>
  <si>
    <t>157,43</t>
  </si>
  <si>
    <t>227,08</t>
  </si>
  <si>
    <t>43,96</t>
  </si>
  <si>
    <t>81,71</t>
  </si>
  <si>
    <t>99,20</t>
  </si>
  <si>
    <t>109,26</t>
  </si>
  <si>
    <t>125,83</t>
  </si>
  <si>
    <t>135,89</t>
  </si>
  <si>
    <t>162,52</t>
  </si>
  <si>
    <t>48,59</t>
  </si>
  <si>
    <t>58,00</t>
  </si>
  <si>
    <t>105,07</t>
  </si>
  <si>
    <t>172,82</t>
  </si>
  <si>
    <t>196,35</t>
  </si>
  <si>
    <t>264,10</t>
  </si>
  <si>
    <t>287,64</t>
  </si>
  <si>
    <t>355,40</t>
  </si>
  <si>
    <t>378,93</t>
  </si>
  <si>
    <t>426,00</t>
  </si>
  <si>
    <t>517,27</t>
  </si>
  <si>
    <t>564,34</t>
  </si>
  <si>
    <t>655,62</t>
  </si>
  <si>
    <t>702,69</t>
  </si>
  <si>
    <t>841,04</t>
  </si>
  <si>
    <t>63,84</t>
  </si>
  <si>
    <t>113,26</t>
  </si>
  <si>
    <t>148,55</t>
  </si>
  <si>
    <t>285,47</t>
  </si>
  <si>
    <t>387,11</t>
  </si>
  <si>
    <t>422,39</t>
  </si>
  <si>
    <t>524,04</t>
  </si>
  <si>
    <t>559,32</t>
  </si>
  <si>
    <t>629,92</t>
  </si>
  <si>
    <t>766,84</t>
  </si>
  <si>
    <t>837,44</t>
  </si>
  <si>
    <t>974,36</t>
  </si>
  <si>
    <t>1.044,96</t>
  </si>
  <si>
    <t>1.252,49</t>
  </si>
  <si>
    <t>33,38</t>
  </si>
  <si>
    <t>38,06</t>
  </si>
  <si>
    <t>186,78</t>
  </si>
  <si>
    <t>198,53</t>
  </si>
  <si>
    <t>222,07</t>
  </si>
  <si>
    <t>267,70</t>
  </si>
  <si>
    <t>291,24</t>
  </si>
  <si>
    <t>336,83</t>
  </si>
  <si>
    <t>360,42</t>
  </si>
  <si>
    <t>429,59</t>
  </si>
  <si>
    <t>124,23</t>
  </si>
  <si>
    <t>1.015,10</t>
  </si>
  <si>
    <t>1.636,80</t>
  </si>
  <si>
    <t>4.270,21</t>
  </si>
  <si>
    <t>2.814,17</t>
  </si>
  <si>
    <t>4.598,77</t>
  </si>
  <si>
    <t>5.072,33</t>
  </si>
  <si>
    <t>19,96</t>
  </si>
  <si>
    <t>45,37</t>
  </si>
  <si>
    <t>57,17</t>
  </si>
  <si>
    <t>22,86</t>
  </si>
  <si>
    <t>39,93</t>
  </si>
  <si>
    <t>65,34</t>
  </si>
  <si>
    <t>101,65</t>
  </si>
  <si>
    <t>128,87</t>
  </si>
  <si>
    <t>145,21</t>
  </si>
  <si>
    <t>243,46</t>
  </si>
  <si>
    <t>2.692,42</t>
  </si>
  <si>
    <t>57,21</t>
  </si>
  <si>
    <t>1.528,34</t>
  </si>
  <si>
    <t>82,99</t>
  </si>
  <si>
    <t>2.164,15</t>
  </si>
  <si>
    <t>172,15</t>
  </si>
  <si>
    <t>202,68</t>
  </si>
  <si>
    <t>388,68</t>
  </si>
  <si>
    <t>393,62</t>
  </si>
  <si>
    <t>512,93</t>
  </si>
  <si>
    <t>87,70</t>
  </si>
  <si>
    <t>103,61</t>
  </si>
  <si>
    <t>133,05</t>
  </si>
  <si>
    <t>80,03</t>
  </si>
  <si>
    <t>121,43</t>
  </si>
  <si>
    <t>98,51</t>
  </si>
  <si>
    <t>141,27</t>
  </si>
  <si>
    <t>178,27</t>
  </si>
  <si>
    <t>114,20</t>
  </si>
  <si>
    <t>87,84</t>
  </si>
  <si>
    <t>78,28</t>
  </si>
  <si>
    <t>65,39</t>
  </si>
  <si>
    <t>5.130,49</t>
  </si>
  <si>
    <t>8.697,49</t>
  </si>
  <si>
    <t>6.765,93</t>
  </si>
  <si>
    <t>1.768,72</t>
  </si>
  <si>
    <t>125,61</t>
  </si>
  <si>
    <t>211,68</t>
  </si>
  <si>
    <t>148,11</t>
  </si>
  <si>
    <t>136,21</t>
  </si>
  <si>
    <t>158,83</t>
  </si>
  <si>
    <t>212,21</t>
  </si>
  <si>
    <t>365,80</t>
  </si>
  <si>
    <t>180,80</t>
  </si>
  <si>
    <t>276,45</t>
  </si>
  <si>
    <t>265,24</t>
  </si>
  <si>
    <t>703,96</t>
  </si>
  <si>
    <t>161,32</t>
  </si>
  <si>
    <t>144,48</t>
  </si>
  <si>
    <t>122,03</t>
  </si>
  <si>
    <t>198,99</t>
  </si>
  <si>
    <t>207,13</t>
  </si>
  <si>
    <t>309,70</t>
  </si>
  <si>
    <t>271,65</t>
  </si>
  <si>
    <t>252,83</t>
  </si>
  <si>
    <t>200,55</t>
  </si>
  <si>
    <t>242,44</t>
  </si>
  <si>
    <t>249,99</t>
  </si>
  <si>
    <t>210,87</t>
  </si>
  <si>
    <t>259,66</t>
  </si>
  <si>
    <t>220,82</t>
  </si>
  <si>
    <t>185,30</t>
  </si>
  <si>
    <t>185,60</t>
  </si>
  <si>
    <t>162,06</t>
  </si>
  <si>
    <t>243,09</t>
  </si>
  <si>
    <t>21,95</t>
  </si>
  <si>
    <t>268,81</t>
  </si>
  <si>
    <t>223,06</t>
  </si>
  <si>
    <t>248,97</t>
  </si>
  <si>
    <t>174,84</t>
  </si>
  <si>
    <t>202,86</t>
  </si>
  <si>
    <t>138,21</t>
  </si>
  <si>
    <t>555,18</t>
  </si>
  <si>
    <t>1.306,64</t>
  </si>
  <si>
    <t>1.132,26</t>
  </si>
  <si>
    <t>316,61</t>
  </si>
  <si>
    <t>225,60</t>
  </si>
  <si>
    <t>211,95</t>
  </si>
  <si>
    <t>332,20</t>
  </si>
  <si>
    <t>367,05</t>
  </si>
  <si>
    <t>150,51</t>
  </si>
  <si>
    <t>676,94</t>
  </si>
  <si>
    <t>409,27</t>
  </si>
  <si>
    <t>145,14</t>
  </si>
  <si>
    <t>128,21</t>
  </si>
  <si>
    <t>197,28</t>
  </si>
  <si>
    <t>205,92</t>
  </si>
  <si>
    <t>100,72</t>
  </si>
  <si>
    <t>253,69</t>
  </si>
  <si>
    <t>264,09</t>
  </si>
  <si>
    <t>230,84</t>
  </si>
  <si>
    <t>463,87</t>
  </si>
  <si>
    <t>330,75</t>
  </si>
  <si>
    <t>96,60</t>
  </si>
  <si>
    <t>81,33</t>
  </si>
  <si>
    <t>402,18</t>
  </si>
  <si>
    <t>104,76</t>
  </si>
  <si>
    <t>1.004,95</t>
  </si>
  <si>
    <t>114,90</t>
  </si>
  <si>
    <t>360,37</t>
  </si>
  <si>
    <t>265,60</t>
  </si>
  <si>
    <t>74,87</t>
  </si>
  <si>
    <t>169,12</t>
  </si>
  <si>
    <t>2.628,58</t>
  </si>
  <si>
    <t>253,03</t>
  </si>
  <si>
    <t>377,64</t>
  </si>
  <si>
    <t>219,29</t>
  </si>
  <si>
    <t>148,40</t>
  </si>
  <si>
    <t>250,79</t>
  </si>
  <si>
    <t>286,62</t>
  </si>
  <si>
    <t>189,30</t>
  </si>
  <si>
    <t>188,81</t>
  </si>
  <si>
    <t>274,53</t>
  </si>
  <si>
    <t>146,76</t>
  </si>
  <si>
    <t>141,45</t>
  </si>
  <si>
    <t>118,77</t>
  </si>
  <si>
    <t>217,97</t>
  </si>
  <si>
    <t>4.749,19</t>
  </si>
  <si>
    <t>6.542,35</t>
  </si>
  <si>
    <t>93,43</t>
  </si>
  <si>
    <t>67,98</t>
  </si>
  <si>
    <t>4,19</t>
  </si>
  <si>
    <t>62,11</t>
  </si>
  <si>
    <t>162,65</t>
  </si>
  <si>
    <t>62,74</t>
  </si>
  <si>
    <t>96,44</t>
  </si>
  <si>
    <t>96,83</t>
  </si>
  <si>
    <t>239,54</t>
  </si>
  <si>
    <t>73,12</t>
  </si>
  <si>
    <t>73,78</t>
  </si>
  <si>
    <t>99,44</t>
  </si>
  <si>
    <t>82,40</t>
  </si>
  <si>
    <t>27,13</t>
  </si>
  <si>
    <t>86,59</t>
  </si>
  <si>
    <t>65,80</t>
  </si>
  <si>
    <t>90,82</t>
  </si>
  <si>
    <t>84,74</t>
  </si>
  <si>
    <t>82,48</t>
  </si>
  <si>
    <t>55,06</t>
  </si>
  <si>
    <t>94,09</t>
  </si>
  <si>
    <t>183,77</t>
  </si>
  <si>
    <t>389,21</t>
  </si>
  <si>
    <t>342,13</t>
  </si>
  <si>
    <t>123,54</t>
  </si>
  <si>
    <t>113,63</t>
  </si>
  <si>
    <t>92,05</t>
  </si>
  <si>
    <t>96,24</t>
  </si>
  <si>
    <t>91,94</t>
  </si>
  <si>
    <t>299,52</t>
  </si>
  <si>
    <t>179,05</t>
  </si>
  <si>
    <t>59,22</t>
  </si>
  <si>
    <t>75,29</t>
  </si>
  <si>
    <t>59,30</t>
  </si>
  <si>
    <t>34,87</t>
  </si>
  <si>
    <t>65,46</t>
  </si>
  <si>
    <t>34,20</t>
  </si>
  <si>
    <t>93,91</t>
  </si>
  <si>
    <t>45,91</t>
  </si>
  <si>
    <t>82,35</t>
  </si>
  <si>
    <t>446,82</t>
  </si>
  <si>
    <t>65,61</t>
  </si>
  <si>
    <t>75,51</t>
  </si>
  <si>
    <t>343,78</t>
  </si>
  <si>
    <t>133,81</t>
  </si>
  <si>
    <t>224,93</t>
  </si>
  <si>
    <t>57,49</t>
  </si>
  <si>
    <t>81,92</t>
  </si>
  <si>
    <t>83,90</t>
  </si>
  <si>
    <t>89,53</t>
  </si>
  <si>
    <t>100,71</t>
  </si>
  <si>
    <t>67,28</t>
  </si>
  <si>
    <t>59,38</t>
  </si>
  <si>
    <t>81,24</t>
  </si>
  <si>
    <t>59,65</t>
  </si>
  <si>
    <t>95,27</t>
  </si>
  <si>
    <t>69,56</t>
  </si>
  <si>
    <t>319,06</t>
  </si>
  <si>
    <t>633,30</t>
  </si>
  <si>
    <t>62,25</t>
  </si>
  <si>
    <t>44,27</t>
  </si>
  <si>
    <t>90,57</t>
  </si>
  <si>
    <t>209,46</t>
  </si>
  <si>
    <t>40,34</t>
  </si>
  <si>
    <t>152,76</t>
  </si>
  <si>
    <t>35,13</t>
  </si>
  <si>
    <t>67,97</t>
  </si>
  <si>
    <t>55,02</t>
  </si>
  <si>
    <t>86,23</t>
  </si>
  <si>
    <t>40,78</t>
  </si>
  <si>
    <t>93,40</t>
  </si>
  <si>
    <t>49,30</t>
  </si>
  <si>
    <t>55,19</t>
  </si>
  <si>
    <t>97,85</t>
  </si>
  <si>
    <t>112,53</t>
  </si>
  <si>
    <t>60,34</t>
  </si>
  <si>
    <t>74,00</t>
  </si>
  <si>
    <t>71,82</t>
  </si>
  <si>
    <t>45,54</t>
  </si>
  <si>
    <t>172,07</t>
  </si>
  <si>
    <t>34,27</t>
  </si>
  <si>
    <t>149,52</t>
  </si>
  <si>
    <t>4,78</t>
  </si>
  <si>
    <t>1,27</t>
  </si>
  <si>
    <t>61,67</t>
  </si>
  <si>
    <t>3,29</t>
  </si>
  <si>
    <t>117,72</t>
  </si>
  <si>
    <t>209,98</t>
  </si>
  <si>
    <t>161,43</t>
  </si>
  <si>
    <t>84,20</t>
  </si>
  <si>
    <t>490,52</t>
  </si>
  <si>
    <t>426,91</t>
  </si>
  <si>
    <t>238,95</t>
  </si>
  <si>
    <t>73,17</t>
  </si>
  <si>
    <t>426,23</t>
  </si>
  <si>
    <t>363,90</t>
  </si>
  <si>
    <t>24,37</t>
  </si>
  <si>
    <t>111,17</t>
  </si>
  <si>
    <t>81,90</t>
  </si>
  <si>
    <t>45,11</t>
  </si>
  <si>
    <t>69,82</t>
  </si>
  <si>
    <t>170,33</t>
  </si>
  <si>
    <t>196,52</t>
  </si>
  <si>
    <t>115,54</t>
  </si>
  <si>
    <t>30,57</t>
  </si>
  <si>
    <t>88,60</t>
  </si>
  <si>
    <t>54,97</t>
  </si>
  <si>
    <t>24,40</t>
  </si>
  <si>
    <t>30,50</t>
  </si>
  <si>
    <t>38,49</t>
  </si>
  <si>
    <t>151,89</t>
  </si>
  <si>
    <t>24,21</t>
  </si>
  <si>
    <t>141,72</t>
  </si>
  <si>
    <t>129,29</t>
  </si>
  <si>
    <t>40,62</t>
  </si>
  <si>
    <t>290,96</t>
  </si>
  <si>
    <t>66,51</t>
  </si>
  <si>
    <t>53,09</t>
  </si>
  <si>
    <t>266,74</t>
  </si>
  <si>
    <t>104,30</t>
  </si>
  <si>
    <t>150,91</t>
  </si>
  <si>
    <t>2,56</t>
  </si>
  <si>
    <t>161,42</t>
  </si>
  <si>
    <t>14,30</t>
  </si>
  <si>
    <t>42,22</t>
  </si>
  <si>
    <t>45,56</t>
  </si>
  <si>
    <t>154,84</t>
  </si>
  <si>
    <t>2.080,80</t>
  </si>
  <si>
    <t>108,49</t>
  </si>
  <si>
    <t>1,75</t>
  </si>
  <si>
    <t>142,24</t>
  </si>
  <si>
    <t>33,83</t>
  </si>
  <si>
    <t>4,18</t>
  </si>
  <si>
    <t>19,93</t>
  </si>
  <si>
    <t>4.161,60</t>
  </si>
  <si>
    <t>5.202,00</t>
  </si>
  <si>
    <t>63,58</t>
  </si>
  <si>
    <t>173,40</t>
  </si>
  <si>
    <t>33,89</t>
  </si>
  <si>
    <t>99,17</t>
  </si>
  <si>
    <t>155,59</t>
  </si>
  <si>
    <t>434,19</t>
  </si>
  <si>
    <t>89,35</t>
  </si>
  <si>
    <t>1.129,99</t>
  </si>
  <si>
    <t>95,37</t>
  </si>
  <si>
    <t>564,67</t>
  </si>
  <si>
    <t>630,53</t>
  </si>
  <si>
    <t>694,40</t>
  </si>
  <si>
    <t>797,22</t>
  </si>
  <si>
    <t>29,69</t>
  </si>
  <si>
    <t>23,65</t>
  </si>
  <si>
    <t>1.232,38</t>
  </si>
  <si>
    <t>1.508,69</t>
  </si>
  <si>
    <t>1.604,30</t>
  </si>
  <si>
    <t>1.784,78</t>
  </si>
  <si>
    <t>2.208,33</t>
  </si>
  <si>
    <t>2.692,59</t>
  </si>
  <si>
    <t>2.815,84</t>
  </si>
  <si>
    <t>3.060,94</t>
  </si>
  <si>
    <t>3.495,58</t>
  </si>
  <si>
    <t>3.637,01</t>
  </si>
  <si>
    <t>1.213,37</t>
  </si>
  <si>
    <t>1.475,38</t>
  </si>
  <si>
    <t>1.570,98</t>
  </si>
  <si>
    <t>1.765,76</t>
  </si>
  <si>
    <t>2.172,93</t>
  </si>
  <si>
    <t>2.644,37</t>
  </si>
  <si>
    <t>2.768,93</t>
  </si>
  <si>
    <t>2.980,72</t>
  </si>
  <si>
    <t>3.401,78</t>
  </si>
  <si>
    <t>3.522,12</t>
  </si>
  <si>
    <t>19,49</t>
  </si>
  <si>
    <t>26,32</t>
  </si>
  <si>
    <t>47,46</t>
  </si>
  <si>
    <t>68,05</t>
  </si>
  <si>
    <t>101,04</t>
  </si>
  <si>
    <t>151,15</t>
  </si>
  <si>
    <t>75,32</t>
  </si>
  <si>
    <t>60,55</t>
  </si>
  <si>
    <t>15,40</t>
  </si>
  <si>
    <t>150,35</t>
  </si>
  <si>
    <t>51,17</t>
  </si>
  <si>
    <t>90,55</t>
  </si>
  <si>
    <t>64,66</t>
  </si>
  <si>
    <t>200,78</t>
  </si>
  <si>
    <t>244,45</t>
  </si>
  <si>
    <t>287,61</t>
  </si>
  <si>
    <t>357,04</t>
  </si>
  <si>
    <t>107,94</t>
  </si>
  <si>
    <t>59,80</t>
  </si>
  <si>
    <t>118,50</t>
  </si>
  <si>
    <t>32,83</t>
  </si>
  <si>
    <t>40,99</t>
  </si>
  <si>
    <t>42,50</t>
  </si>
  <si>
    <t>633,15</t>
  </si>
  <si>
    <t>730,39</t>
  </si>
  <si>
    <t>827,62</t>
  </si>
  <si>
    <t>1.046,55</t>
  </si>
  <si>
    <t>1.143,78</t>
  </si>
  <si>
    <t>1.284,18</t>
  </si>
  <si>
    <t>1.484,01</t>
  </si>
  <si>
    <t>1.654,84</t>
  </si>
  <si>
    <t>1.752,07</t>
  </si>
  <si>
    <t>1.873,92</t>
  </si>
  <si>
    <t>705,79</t>
  </si>
  <si>
    <t>803,03</t>
  </si>
  <si>
    <t>997,36</t>
  </si>
  <si>
    <t>1.094,59</t>
  </si>
  <si>
    <t>1.234,99</t>
  </si>
  <si>
    <t>1.385,63</t>
  </si>
  <si>
    <t>1.581,05</t>
  </si>
  <si>
    <t>1.678,29</t>
  </si>
  <si>
    <t>1.775,53</t>
  </si>
  <si>
    <t>1.286,74</t>
  </si>
  <si>
    <t>1.717,47</t>
  </si>
  <si>
    <t>1.815,51</t>
  </si>
  <si>
    <t>2.016,12</t>
  </si>
  <si>
    <t>2.489,02</t>
  </si>
  <si>
    <t>3.264,03</t>
  </si>
  <si>
    <t>3.382,71</t>
  </si>
  <si>
    <t>3.678,20</t>
  </si>
  <si>
    <t>4.222,78</t>
  </si>
  <si>
    <t>4.545,46</t>
  </si>
  <si>
    <t>1.248,71</t>
  </si>
  <si>
    <t>1.670,56</t>
  </si>
  <si>
    <t>1.768,61</t>
  </si>
  <si>
    <t>2.114,56</t>
  </si>
  <si>
    <t>2.363,95</t>
  </si>
  <si>
    <t>3.049,72</t>
  </si>
  <si>
    <t>3.168,63</t>
  </si>
  <si>
    <t>3.397,15</t>
  </si>
  <si>
    <t>3.802,96</t>
  </si>
  <si>
    <t>3.709,38</t>
  </si>
  <si>
    <t>753,29</t>
  </si>
  <si>
    <t>177,00</t>
  </si>
  <si>
    <t>88,62</t>
  </si>
  <si>
    <t>92,12</t>
  </si>
  <si>
    <t>61,42</t>
  </si>
  <si>
    <t>109,13</t>
  </si>
  <si>
    <t>124,56</t>
  </si>
  <si>
    <t>185,65</t>
  </si>
  <si>
    <t>203,42</t>
  </si>
  <si>
    <t>137,79</t>
  </si>
  <si>
    <t>189,31</t>
  </si>
  <si>
    <t>195,50</t>
  </si>
  <si>
    <t>149,68</t>
  </si>
  <si>
    <t>163,10</t>
  </si>
  <si>
    <t>214,61</t>
  </si>
  <si>
    <t>225,72</t>
  </si>
  <si>
    <t>179,88</t>
  </si>
  <si>
    <t>231,40</t>
  </si>
  <si>
    <t>237,55</t>
  </si>
  <si>
    <t>46,61</t>
  </si>
  <si>
    <t>91,89</t>
  </si>
  <si>
    <t>67,12</t>
  </si>
  <si>
    <t>112,40</t>
  </si>
  <si>
    <t>90,48</t>
  </si>
  <si>
    <t>135,93</t>
  </si>
  <si>
    <t>119,09</t>
  </si>
  <si>
    <t>164,53</t>
  </si>
  <si>
    <t>57,31</t>
  </si>
  <si>
    <t>166,73</t>
  </si>
  <si>
    <t>98,05</t>
  </si>
  <si>
    <t>25,83</t>
  </si>
  <si>
    <t>684,13</t>
  </si>
  <si>
    <t>639,28</t>
  </si>
  <si>
    <t>821,70</t>
  </si>
  <si>
    <t>750,48</t>
  </si>
  <si>
    <t>817,37</t>
  </si>
  <si>
    <t>959,79</t>
  </si>
  <si>
    <t>1.571,90</t>
  </si>
  <si>
    <t>1.929,53</t>
  </si>
  <si>
    <t>2.284,72</t>
  </si>
  <si>
    <t>619,42</t>
  </si>
  <si>
    <t>604,82</t>
  </si>
  <si>
    <t>242,05</t>
  </si>
  <si>
    <t>279,18</t>
  </si>
  <si>
    <t>323,62</t>
  </si>
  <si>
    <t>698,77</t>
  </si>
  <si>
    <t>209,70</t>
  </si>
  <si>
    <t>221,57</t>
  </si>
  <si>
    <t>339,24</t>
  </si>
  <si>
    <t>348,64</t>
  </si>
  <si>
    <t>273,05</t>
  </si>
  <si>
    <t>258,99</t>
  </si>
  <si>
    <t>432,81</t>
  </si>
  <si>
    <t>397,10</t>
  </si>
  <si>
    <t>185,39</t>
  </si>
  <si>
    <t>201,95</t>
  </si>
  <si>
    <t>248,12</t>
  </si>
  <si>
    <t>345,92</t>
  </si>
  <si>
    <t>275,92</t>
  </si>
  <si>
    <t>231,35</t>
  </si>
  <si>
    <t>244,89</t>
  </si>
  <si>
    <t>361,11</t>
  </si>
  <si>
    <t>373,10</t>
  </si>
  <si>
    <t>279,17</t>
  </si>
  <si>
    <t>276,08</t>
  </si>
  <si>
    <t>428,21</t>
  </si>
  <si>
    <t>412,75</t>
  </si>
  <si>
    <t>195,76</t>
  </si>
  <si>
    <t>190,33</t>
  </si>
  <si>
    <t>206,88</t>
  </si>
  <si>
    <t>240,95</t>
  </si>
  <si>
    <t>233,51</t>
  </si>
  <si>
    <t>285,53</t>
  </si>
  <si>
    <t>255,38</t>
  </si>
  <si>
    <t>361,28</t>
  </si>
  <si>
    <t>291,83</t>
  </si>
  <si>
    <t>262,62</t>
  </si>
  <si>
    <t>299,75</t>
  </si>
  <si>
    <t>241,93</t>
  </si>
  <si>
    <t>37,62</t>
  </si>
  <si>
    <t>728,71</t>
  </si>
  <si>
    <t>457,08</t>
  </si>
  <si>
    <t>581,01</t>
  </si>
  <si>
    <t>377,29</t>
  </si>
  <si>
    <t>689,25</t>
  </si>
  <si>
    <t>86,35</t>
  </si>
  <si>
    <t>117,90</t>
  </si>
  <si>
    <t>95,12</t>
  </si>
  <si>
    <t>134,18</t>
  </si>
  <si>
    <t>108,22</t>
  </si>
  <si>
    <t>92,23</t>
  </si>
  <si>
    <t>60,68</t>
  </si>
  <si>
    <t>54,17</t>
  </si>
  <si>
    <t>66,72</t>
  </si>
  <si>
    <t>75,67</t>
  </si>
  <si>
    <t>66,67</t>
  </si>
  <si>
    <t>567,90</t>
  </si>
  <si>
    <t>1.994,51</t>
  </si>
  <si>
    <t>52,78</t>
  </si>
  <si>
    <t>61,00</t>
  </si>
  <si>
    <t>48,04</t>
  </si>
  <si>
    <t>106,93</t>
  </si>
  <si>
    <t>53,83</t>
  </si>
  <si>
    <t>65,52</t>
  </si>
  <si>
    <t>85,10</t>
  </si>
  <si>
    <t>128,91</t>
  </si>
  <si>
    <t>167,51</t>
  </si>
  <si>
    <t>294,09</t>
  </si>
  <si>
    <t>55,38</t>
  </si>
  <si>
    <t>104,81</t>
  </si>
  <si>
    <t>100,02</t>
  </si>
  <si>
    <t>126,60</t>
  </si>
  <si>
    <t>176,01</t>
  </si>
  <si>
    <t>217,78</t>
  </si>
  <si>
    <t>301,44</t>
  </si>
  <si>
    <t>538,76</t>
  </si>
  <si>
    <t>751,11</t>
  </si>
  <si>
    <t>987,15</t>
  </si>
  <si>
    <t>1.153,26</t>
  </si>
  <si>
    <t>2.410,48</t>
  </si>
  <si>
    <t>942,31</t>
  </si>
  <si>
    <t>2.016,84</t>
  </si>
  <si>
    <t>1.860,16</t>
  </si>
  <si>
    <t>3.423,89</t>
  </si>
  <si>
    <t>1.855,04</t>
  </si>
  <si>
    <t>3.259,28</t>
  </si>
  <si>
    <t>2.992,10</t>
  </si>
  <si>
    <t>5.172,07</t>
  </si>
  <si>
    <t>1.431,71</t>
  </si>
  <si>
    <t>3.101,59</t>
  </si>
  <si>
    <t>1.524,34</t>
  </si>
  <si>
    <t>2.720,34</t>
  </si>
  <si>
    <t>2.497,68</t>
  </si>
  <si>
    <t>4.673,51</t>
  </si>
  <si>
    <t>503,72</t>
  </si>
  <si>
    <t>660,45</t>
  </si>
  <si>
    <t>1.145,23</t>
  </si>
  <si>
    <t>1.640,27</t>
  </si>
  <si>
    <t>995,53</t>
  </si>
  <si>
    <t>2.098,66</t>
  </si>
  <si>
    <t>1.217,70</t>
  </si>
  <si>
    <t>552,25</t>
  </si>
  <si>
    <t>1.466,80</t>
  </si>
  <si>
    <t>735,35</t>
  </si>
  <si>
    <t>3.073,17</t>
  </si>
  <si>
    <t>1.715,84</t>
  </si>
  <si>
    <t>1.008,24</t>
  </si>
  <si>
    <t>3.936,76</t>
  </si>
  <si>
    <t>2.089,50</t>
  </si>
  <si>
    <t>2.645,91</t>
  </si>
  <si>
    <t>1.340,46</t>
  </si>
  <si>
    <t>3.349,47</t>
  </si>
  <si>
    <t>1.602,12</t>
  </si>
  <si>
    <t>1.863,86</t>
  </si>
  <si>
    <t>2.125,53</t>
  </si>
  <si>
    <t>5.493,55</t>
  </si>
  <si>
    <t>2.387,26</t>
  </si>
  <si>
    <t>2.649,00</t>
  </si>
  <si>
    <t>6.909,10</t>
  </si>
  <si>
    <t>2.910,65</t>
  </si>
  <si>
    <t>4.150,66</t>
  </si>
  <si>
    <t>5.066,43</t>
  </si>
  <si>
    <t>5.955,65</t>
  </si>
  <si>
    <t>6.844,82</t>
  </si>
  <si>
    <t>7.734,11</t>
  </si>
  <si>
    <t>8.623,30</t>
  </si>
  <si>
    <t>3.196,52</t>
  </si>
  <si>
    <t>6.126,68</t>
  </si>
  <si>
    <t>2.411,45</t>
  </si>
  <si>
    <t>7.184,33</t>
  </si>
  <si>
    <t>2.673,12</t>
  </si>
  <si>
    <t>8.300,71</t>
  </si>
  <si>
    <t>2.934,85</t>
  </si>
  <si>
    <t>9.365,80</t>
  </si>
  <si>
    <t>10.430,89</t>
  </si>
  <si>
    <t>3.463,21</t>
  </si>
  <si>
    <t>8.504,72</t>
  </si>
  <si>
    <t>2.939,89</t>
  </si>
  <si>
    <t>9.790,75</t>
  </si>
  <si>
    <t>3.201,57</t>
  </si>
  <si>
    <t>11.076,74</t>
  </si>
  <si>
    <t>12.362,78</t>
  </si>
  <si>
    <t>3.729,90</t>
  </si>
  <si>
    <t>11.314,89</t>
  </si>
  <si>
    <t>3.468,24</t>
  </si>
  <si>
    <t>12.793,82</t>
  </si>
  <si>
    <t>14.272,76</t>
  </si>
  <si>
    <t>3.996,70</t>
  </si>
  <si>
    <t>14.511,01</t>
  </si>
  <si>
    <t>16.182,66</t>
  </si>
  <si>
    <t>4.263,40</t>
  </si>
  <si>
    <t>18.092,66</t>
  </si>
  <si>
    <t>4.480,83</t>
  </si>
  <si>
    <t>305,77</t>
  </si>
  <si>
    <t>972,59</t>
  </si>
  <si>
    <t>2.586,07</t>
  </si>
  <si>
    <t>6.201,27</t>
  </si>
  <si>
    <t>4.052,96</t>
  </si>
  <si>
    <t>4.756,53</t>
  </si>
  <si>
    <t>418,09</t>
  </si>
  <si>
    <t>1.279,80</t>
  </si>
  <si>
    <t>732,26</t>
  </si>
  <si>
    <t>1.799,02</t>
  </si>
  <si>
    <t>2.985,01</t>
  </si>
  <si>
    <t>1.632,34</t>
  </si>
  <si>
    <t>4.960,51</t>
  </si>
  <si>
    <t>1.004,02</t>
  </si>
  <si>
    <t>2.051,17</t>
  </si>
  <si>
    <t>3.830,36</t>
  </si>
  <si>
    <t>1.993,01</t>
  </si>
  <si>
    <t>2.590,70</t>
  </si>
  <si>
    <t>1.294,69</t>
  </si>
  <si>
    <t>5.830,64</t>
  </si>
  <si>
    <t>3.279,01</t>
  </si>
  <si>
    <t>1.546,83</t>
  </si>
  <si>
    <t>2.303,36</t>
  </si>
  <si>
    <t>3.967,28</t>
  </si>
  <si>
    <t>4.655,61</t>
  </si>
  <si>
    <t>499,77</t>
  </si>
  <si>
    <t>655,83</t>
  </si>
  <si>
    <t>6.700,71</t>
  </si>
  <si>
    <t>1.105,55</t>
  </si>
  <si>
    <t>1.569,92</t>
  </si>
  <si>
    <t>5.377,40</t>
  </si>
  <si>
    <t>987,78</t>
  </si>
  <si>
    <t>2.555,56</t>
  </si>
  <si>
    <t>416,21</t>
  </si>
  <si>
    <t>6.069,88</t>
  </si>
  <si>
    <t>2.029,13</t>
  </si>
  <si>
    <t>2.833,45</t>
  </si>
  <si>
    <t>1.151,52</t>
  </si>
  <si>
    <t>7.570,88</t>
  </si>
  <si>
    <t>1.342,90</t>
  </si>
  <si>
    <t>6.762,48</t>
  </si>
  <si>
    <t>9.583,01</t>
  </si>
  <si>
    <t>549,78</t>
  </si>
  <si>
    <t>2.807,69</t>
  </si>
  <si>
    <t>4.063,85</t>
  </si>
  <si>
    <t>2.506,80</t>
  </si>
  <si>
    <t>1.391,96</t>
  </si>
  <si>
    <t>8.440,98</t>
  </si>
  <si>
    <t>3.085,61</t>
  </si>
  <si>
    <t>3.081,16</t>
  </si>
  <si>
    <t>10.841,09</t>
  </si>
  <si>
    <t>3.337,70</t>
  </si>
  <si>
    <t>12.099,21</t>
  </si>
  <si>
    <t>5.997,66</t>
  </si>
  <si>
    <t>3.594,27</t>
  </si>
  <si>
    <t>11.073,91</t>
  </si>
  <si>
    <t>3.342,14</t>
  </si>
  <si>
    <t>12.520,85</t>
  </si>
  <si>
    <t>2.324,68</t>
  </si>
  <si>
    <t>13.967,81</t>
  </si>
  <si>
    <t>3.850,93</t>
  </si>
  <si>
    <t>14.200,71</t>
  </si>
  <si>
    <t>7.032,80</t>
  </si>
  <si>
    <t>15.836,33</t>
  </si>
  <si>
    <t>4.107,51</t>
  </si>
  <si>
    <t>17.704,94</t>
  </si>
  <si>
    <t>2.576,82</t>
  </si>
  <si>
    <t>304,93</t>
  </si>
  <si>
    <t>917,23</t>
  </si>
  <si>
    <t>8.126,68</t>
  </si>
  <si>
    <t>2.829,01</t>
  </si>
  <si>
    <t>9.169,28</t>
  </si>
  <si>
    <t>10.211,85</t>
  </si>
  <si>
    <t>8.324,89</t>
  </si>
  <si>
    <t>4.320,66</t>
  </si>
  <si>
    <t>1.419,45</t>
  </si>
  <si>
    <t>983,81</t>
  </si>
  <si>
    <t>554,40</t>
  </si>
  <si>
    <t>504,77</t>
  </si>
  <si>
    <t>568,06</t>
  </si>
  <si>
    <t>2.897,88</t>
  </si>
  <si>
    <t>1.762,20</t>
  </si>
  <si>
    <t>2.724,99</t>
  </si>
  <si>
    <t>2.690,02</t>
  </si>
  <si>
    <t>1.697,59</t>
  </si>
  <si>
    <t>53,06</t>
  </si>
  <si>
    <t>57,91</t>
  </si>
  <si>
    <t>83,57</t>
  </si>
  <si>
    <t>91,48</t>
  </si>
  <si>
    <t>102,10</t>
  </si>
  <si>
    <t>112,67</t>
  </si>
  <si>
    <t>65,59</t>
  </si>
  <si>
    <t>64,24</t>
  </si>
  <si>
    <t>52,01</t>
  </si>
  <si>
    <t>68,64</t>
  </si>
  <si>
    <t>50,71</t>
  </si>
  <si>
    <t>61,81</t>
  </si>
  <si>
    <t>179,37</t>
  </si>
  <si>
    <t>4.200,26</t>
  </si>
  <si>
    <t>5.251,85</t>
  </si>
  <si>
    <t>7.093,58</t>
  </si>
  <si>
    <t>8.505,41</t>
  </si>
  <si>
    <t>22,09</t>
  </si>
  <si>
    <t>90,71</t>
  </si>
  <si>
    <t>664,63</t>
  </si>
  <si>
    <t>1.053,35</t>
  </si>
  <si>
    <t>2.160,98</t>
  </si>
  <si>
    <t>3.616,32</t>
  </si>
  <si>
    <t>5.420,89</t>
  </si>
  <si>
    <t>7.611,36</t>
  </si>
  <si>
    <t>13.188,52</t>
  </si>
  <si>
    <t>4.400,32</t>
  </si>
  <si>
    <t>6.590,44</t>
  </si>
  <si>
    <t>9.264,15</t>
  </si>
  <si>
    <t>16.071,58</t>
  </si>
  <si>
    <t>8.200,44</t>
  </si>
  <si>
    <t>11.476,13</t>
  </si>
  <si>
    <t>19.719,69</t>
  </si>
  <si>
    <t>2.636,16</t>
  </si>
  <si>
    <t>4.580,09</t>
  </si>
  <si>
    <t>7.297,93</t>
  </si>
  <si>
    <t>10.804,34</t>
  </si>
  <si>
    <t>20.568,25</t>
  </si>
  <si>
    <t>10.216,37</t>
  </si>
  <si>
    <t>15.170,83</t>
  </si>
  <si>
    <t>28.259,00</t>
  </si>
  <si>
    <t>13.148,08</t>
  </si>
  <si>
    <t>19.557,44</t>
  </si>
  <si>
    <t>36.092,05</t>
  </si>
  <si>
    <t>12.498,58</t>
  </si>
  <si>
    <t>19.353,87</t>
  </si>
  <si>
    <t>26.908,74</t>
  </si>
  <si>
    <t>37.983,76</t>
  </si>
  <si>
    <t>15.624,76</t>
  </si>
  <si>
    <t>23.612,97</t>
  </si>
  <si>
    <t>33.006,53</t>
  </si>
  <si>
    <t>46.151,21</t>
  </si>
  <si>
    <t>18.160,04</t>
  </si>
  <si>
    <t>27.920,44</t>
  </si>
  <si>
    <t>39.014,32</t>
  </si>
  <si>
    <t>54.857,87</t>
  </si>
  <si>
    <t>8.264,84</t>
  </si>
  <si>
    <t>12.369,62</t>
  </si>
  <si>
    <t>18.743,08</t>
  </si>
  <si>
    <t>27.813,29</t>
  </si>
  <si>
    <t>9.507,33</t>
  </si>
  <si>
    <t>14.125,20</t>
  </si>
  <si>
    <t>15.701,39</t>
  </si>
  <si>
    <t>20.832,37</t>
  </si>
  <si>
    <t>32.348,40</t>
  </si>
  <si>
    <t>10.570,42</t>
  </si>
  <si>
    <t>17.243,94</t>
  </si>
  <si>
    <t>22.719,83</t>
  </si>
  <si>
    <t>37.444,13</t>
  </si>
  <si>
    <t>30.196,37</t>
  </si>
  <si>
    <t>49.121,86</t>
  </si>
  <si>
    <t>66.091,19</t>
  </si>
  <si>
    <t>94.775,68</t>
  </si>
  <si>
    <t>32.191,09</t>
  </si>
  <si>
    <t>51.927,31</t>
  </si>
  <si>
    <t>73.577,74</t>
  </si>
  <si>
    <t>90.121,19</t>
  </si>
  <si>
    <t>32.875,22</t>
  </si>
  <si>
    <t>56.978,60</t>
  </si>
  <si>
    <t>79.736,98</t>
  </si>
  <si>
    <t>95.650,75</t>
  </si>
  <si>
    <t>25,39</t>
  </si>
  <si>
    <t>33,86</t>
  </si>
  <si>
    <t>58,56</t>
  </si>
  <si>
    <t>39,85</t>
  </si>
  <si>
    <t>50,70</t>
  </si>
  <si>
    <t>47,12</t>
  </si>
  <si>
    <t>82,38</t>
  </si>
  <si>
    <t>74,88</t>
  </si>
  <si>
    <t>112,93</t>
  </si>
  <si>
    <t>50,57</t>
  </si>
  <si>
    <t>723,57</t>
  </si>
  <si>
    <t>725,56</t>
  </si>
  <si>
    <t>748,67</t>
  </si>
  <si>
    <t>878,49</t>
  </si>
  <si>
    <t>930,66</t>
  </si>
  <si>
    <t>635,47</t>
  </si>
  <si>
    <t>643,19</t>
  </si>
  <si>
    <t>650,88</t>
  </si>
  <si>
    <t>658,59</t>
  </si>
  <si>
    <t>947,01</t>
  </si>
  <si>
    <t>978,34</t>
  </si>
  <si>
    <t>323,84</t>
  </si>
  <si>
    <t>420,18</t>
  </si>
  <si>
    <t>300,59</t>
  </si>
  <si>
    <t>329,61</t>
  </si>
  <si>
    <t>400,43</t>
  </si>
  <si>
    <t>565,52</t>
  </si>
  <si>
    <t>628,03</t>
  </si>
  <si>
    <t>980,57</t>
  </si>
  <si>
    <t>990,00</t>
  </si>
  <si>
    <t>1.035,94</t>
  </si>
  <si>
    <t>1.109,12</t>
  </si>
  <si>
    <t>1.271,85</t>
  </si>
  <si>
    <t>1.336,72</t>
  </si>
  <si>
    <t>834,05</t>
  </si>
  <si>
    <t>843,48</t>
  </si>
  <si>
    <t>867,79</t>
  </si>
  <si>
    <t>940,97</t>
  </si>
  <si>
    <t>1.103,70</t>
  </si>
  <si>
    <t>1.168,57</t>
  </si>
  <si>
    <t>310,38</t>
  </si>
  <si>
    <t>317,91</t>
  </si>
  <si>
    <t>369,33</t>
  </si>
  <si>
    <t>409,10</t>
  </si>
  <si>
    <t>843,84</t>
  </si>
  <si>
    <t>853,73</t>
  </si>
  <si>
    <t>907,51</t>
  </si>
  <si>
    <t>949,64</t>
  </si>
  <si>
    <t>244,46</t>
  </si>
  <si>
    <t>318,85</t>
  </si>
  <si>
    <t>341,58</t>
  </si>
  <si>
    <t>374,97</t>
  </si>
  <si>
    <t>1.129,72</t>
  </si>
  <si>
    <t>1.590,75</t>
  </si>
  <si>
    <t>823,77</t>
  </si>
  <si>
    <t>817,96</t>
  </si>
  <si>
    <t>858,19</t>
  </si>
  <si>
    <t>930,65</t>
  </si>
  <si>
    <t>1.094,10</t>
  </si>
  <si>
    <t>1.158,25</t>
  </si>
  <si>
    <t>720,30</t>
  </si>
  <si>
    <t>729,01</t>
  </si>
  <si>
    <t>825,07</t>
  </si>
  <si>
    <t>988,52</t>
  </si>
  <si>
    <t>1.052,67</t>
  </si>
  <si>
    <t>730,09</t>
  </si>
  <si>
    <t>739,26</t>
  </si>
  <si>
    <t>792,33</t>
  </si>
  <si>
    <t>833,74</t>
  </si>
  <si>
    <t>852,31</t>
  </si>
  <si>
    <t>738,56</t>
  </si>
  <si>
    <t>877,40</t>
  </si>
  <si>
    <t>762,93</t>
  </si>
  <si>
    <t>913,15</t>
  </si>
  <si>
    <t>797,97</t>
  </si>
  <si>
    <t>1.667,90</t>
  </si>
  <si>
    <t>1.552,72</t>
  </si>
  <si>
    <t>2.128,93</t>
  </si>
  <si>
    <t>2.013,75</t>
  </si>
  <si>
    <t>827,92</t>
  </si>
  <si>
    <t>203,79</t>
  </si>
  <si>
    <t>990,36</t>
  </si>
  <si>
    <t>833,56</t>
  </si>
  <si>
    <t>1.000,25</t>
  </si>
  <si>
    <t>1.023,92</t>
  </si>
  <si>
    <t>851,88</t>
  </si>
  <si>
    <t>1.075,66</t>
  </si>
  <si>
    <t>897,91</t>
  </si>
  <si>
    <t>1.117,79</t>
  </si>
  <si>
    <t>939,32</t>
  </si>
  <si>
    <t>998,83</t>
  </si>
  <si>
    <t>842,03</t>
  </si>
  <si>
    <t>1.081,30</t>
  </si>
  <si>
    <t>903,55</t>
  </si>
  <si>
    <t>1.836,05</t>
  </si>
  <si>
    <t>1.658,30</t>
  </si>
  <si>
    <t>2.297,08</t>
  </si>
  <si>
    <t>2.119,33</t>
  </si>
  <si>
    <t>804,86</t>
  </si>
  <si>
    <t>828,21</t>
  </si>
  <si>
    <t>1.123,74</t>
  </si>
  <si>
    <t>887,98</t>
  </si>
  <si>
    <t>1.457,03</t>
  </si>
  <si>
    <t>1.740,26</t>
  </si>
  <si>
    <t>1.046,74</t>
  </si>
  <si>
    <t>1.403,72</t>
  </si>
  <si>
    <t>1.742,57</t>
  </si>
  <si>
    <t>1.124,44</t>
  </si>
  <si>
    <t>563,60</t>
  </si>
  <si>
    <t>676,04</t>
  </si>
  <si>
    <t>622,92</t>
  </si>
  <si>
    <t>608,49</t>
  </si>
  <si>
    <t>487,30</t>
  </si>
  <si>
    <t>1.018,40</t>
  </si>
  <si>
    <t>113,69</t>
  </si>
  <si>
    <t>103,31</t>
  </si>
  <si>
    <t>581,79</t>
  </si>
  <si>
    <t>685,36</t>
  </si>
  <si>
    <t>1.431,99</t>
  </si>
  <si>
    <t>859,61</t>
  </si>
  <si>
    <t>668,33</t>
  </si>
  <si>
    <t>851,17</t>
  </si>
  <si>
    <t>663,21</t>
  </si>
  <si>
    <t>605,43</t>
  </si>
  <si>
    <t>477,61</t>
  </si>
  <si>
    <t>34,98</t>
  </si>
  <si>
    <t>85,82</t>
  </si>
  <si>
    <t>155,48</t>
  </si>
  <si>
    <t>194,04</t>
  </si>
  <si>
    <t>117,75</t>
  </si>
  <si>
    <t>135,80</t>
  </si>
  <si>
    <t>149,55</t>
  </si>
  <si>
    <t>186,21</t>
  </si>
  <si>
    <t>160,13</t>
  </si>
  <si>
    <t>180,22</t>
  </si>
  <si>
    <t>244,39</t>
  </si>
  <si>
    <t>290,85</t>
  </si>
  <si>
    <t>344,04</t>
  </si>
  <si>
    <t>357,79</t>
  </si>
  <si>
    <t>394,45</t>
  </si>
  <si>
    <t>330,12</t>
  </si>
  <si>
    <t>360,11</t>
  </si>
  <si>
    <t>311,88</t>
  </si>
  <si>
    <t>376,05</t>
  </si>
  <si>
    <t>343,02</t>
  </si>
  <si>
    <t>375,82</t>
  </si>
  <si>
    <t>339,45</t>
  </si>
  <si>
    <t>476,79</t>
  </si>
  <si>
    <t>440,21</t>
  </si>
  <si>
    <t>1.395,36</t>
  </si>
  <si>
    <t>1.576,49</t>
  </si>
  <si>
    <t>263,60</t>
  </si>
  <si>
    <t>287,19</t>
  </si>
  <si>
    <t>322,76</t>
  </si>
  <si>
    <t>644,66</t>
  </si>
  <si>
    <t>1.300,38</t>
  </si>
  <si>
    <t>1.495,53</t>
  </si>
  <si>
    <t>3.001,83</t>
  </si>
  <si>
    <t>679,65</t>
  </si>
  <si>
    <t>351,39</t>
  </si>
  <si>
    <t>501,09</t>
  </si>
  <si>
    <t>407,82</t>
  </si>
  <si>
    <t>558,94</t>
  </si>
  <si>
    <t>733,39</t>
  </si>
  <si>
    <t>1.373,63</t>
  </si>
  <si>
    <t>1.295,30</t>
  </si>
  <si>
    <t>1.193,20</t>
  </si>
  <si>
    <t>1.092,26</t>
  </si>
  <si>
    <t>984,92</t>
  </si>
  <si>
    <t>960,75</t>
  </si>
  <si>
    <t>933,27</t>
  </si>
  <si>
    <t>880,81</t>
  </si>
  <si>
    <t>1.375,11</t>
  </si>
  <si>
    <t>1.296,91</t>
  </si>
  <si>
    <t>1.195,48</t>
  </si>
  <si>
    <t>1.094,87</t>
  </si>
  <si>
    <t>979,22</t>
  </si>
  <si>
    <t>955,57</t>
  </si>
  <si>
    <t>929,58</t>
  </si>
  <si>
    <t>878,25</t>
  </si>
  <si>
    <t>990,81</t>
  </si>
  <si>
    <t>996,79</t>
  </si>
  <si>
    <t>47,07</t>
  </si>
  <si>
    <t>73,05</t>
  </si>
  <si>
    <t>134,14</t>
  </si>
  <si>
    <t>34,54</t>
  </si>
  <si>
    <t>140,88</t>
  </si>
  <si>
    <t>271,44</t>
  </si>
  <si>
    <t>452,43</t>
  </si>
  <si>
    <t>601,19</t>
  </si>
  <si>
    <t>700,04</t>
  </si>
  <si>
    <t>115,67</t>
  </si>
  <si>
    <t>149,35</t>
  </si>
  <si>
    <t>342,84</t>
  </si>
  <si>
    <t>239,18</t>
  </si>
  <si>
    <t>85,81</t>
  </si>
  <si>
    <t>275,16</t>
  </si>
  <si>
    <t>85,59</t>
  </si>
  <si>
    <t>143,43</t>
  </si>
  <si>
    <t>214,03</t>
  </si>
  <si>
    <t>38,47</t>
  </si>
  <si>
    <t>830,03</t>
  </si>
  <si>
    <t>769,68</t>
  </si>
  <si>
    <t>262,13</t>
  </si>
  <si>
    <t>224,86</t>
  </si>
  <si>
    <t>210,45</t>
  </si>
  <si>
    <t>138,89</t>
  </si>
  <si>
    <t>652,87</t>
  </si>
  <si>
    <t>184,83</t>
  </si>
  <si>
    <t>231,30</t>
  </si>
  <si>
    <t>274,11</t>
  </si>
  <si>
    <t>201,22</t>
  </si>
  <si>
    <t>206,44</t>
  </si>
  <si>
    <t>210,04</t>
  </si>
  <si>
    <t>323,86</t>
  </si>
  <si>
    <t>390,26</t>
  </si>
  <si>
    <t>183,08</t>
  </si>
  <si>
    <t>217,09</t>
  </si>
  <si>
    <t>205,77</t>
  </si>
  <si>
    <t>298,33</t>
  </si>
  <si>
    <t>364,73</t>
  </si>
  <si>
    <t>152,98</t>
  </si>
  <si>
    <t>111,63</t>
  </si>
  <si>
    <t>145,52</t>
  </si>
  <si>
    <t>125,89</t>
  </si>
  <si>
    <t>214,44</t>
  </si>
  <si>
    <t>34,90</t>
  </si>
  <si>
    <t>225,51</t>
  </si>
  <si>
    <t>152,52</t>
  </si>
  <si>
    <t>100,76</t>
  </si>
  <si>
    <t>130,57</t>
  </si>
  <si>
    <t>153,77</t>
  </si>
  <si>
    <t>100,03</t>
  </si>
  <si>
    <t>82,61</t>
  </si>
  <si>
    <t>59,49</t>
  </si>
  <si>
    <t>73,81</t>
  </si>
  <si>
    <t>55,63</t>
  </si>
  <si>
    <t>69,25</t>
  </si>
  <si>
    <t>65,93</t>
  </si>
  <si>
    <t>63,56</t>
  </si>
  <si>
    <t>58,74</t>
  </si>
  <si>
    <t>347,54</t>
  </si>
  <si>
    <t>237,03</t>
  </si>
  <si>
    <t>275,47</t>
  </si>
  <si>
    <t>182,20</t>
  </si>
  <si>
    <t>168,60</t>
  </si>
  <si>
    <t>229,24</t>
  </si>
  <si>
    <t>246,14</t>
  </si>
  <si>
    <t>149,09</t>
  </si>
  <si>
    <t>139,07</t>
  </si>
  <si>
    <t>200,03</t>
  </si>
  <si>
    <t>227,80</t>
  </si>
  <si>
    <t>116,67</t>
  </si>
  <si>
    <t>185,02</t>
  </si>
  <si>
    <t>216,11</t>
  </si>
  <si>
    <t>115,78</t>
  </si>
  <si>
    <t>148,46</t>
  </si>
  <si>
    <t>103,46</t>
  </si>
  <si>
    <t>202,64</t>
  </si>
  <si>
    <t>87,60</t>
  </si>
  <si>
    <t>97,68</t>
  </si>
  <si>
    <t>125,14</t>
  </si>
  <si>
    <t>196,92</t>
  </si>
  <si>
    <t>102,88</t>
  </si>
  <si>
    <t>392,43</t>
  </si>
  <si>
    <t>263,89</t>
  </si>
  <si>
    <t>96,82</t>
  </si>
  <si>
    <t>91,43</t>
  </si>
  <si>
    <t>60,50</t>
  </si>
  <si>
    <t>83,17</t>
  </si>
  <si>
    <t>54,10</t>
  </si>
  <si>
    <t>76,43</t>
  </si>
  <si>
    <t>48,96</t>
  </si>
  <si>
    <t>80,06</t>
  </si>
  <si>
    <t>41,40</t>
  </si>
  <si>
    <t>68,27</t>
  </si>
  <si>
    <t>37,85</t>
  </si>
  <si>
    <t>64,31</t>
  </si>
  <si>
    <t>56,24</t>
  </si>
  <si>
    <t>142,48</t>
  </si>
  <si>
    <t>257,07</t>
  </si>
  <si>
    <t>138,36</t>
  </si>
  <si>
    <t>173,68</t>
  </si>
  <si>
    <t>90,59</t>
  </si>
  <si>
    <t>75,63</t>
  </si>
  <si>
    <t>174,07</t>
  </si>
  <si>
    <t>236,73</t>
  </si>
  <si>
    <t>122,58</t>
  </si>
  <si>
    <t>123,97</t>
  </si>
  <si>
    <t>174,75</t>
  </si>
  <si>
    <t>92,02</t>
  </si>
  <si>
    <t>173,33</t>
  </si>
  <si>
    <t>137,91</t>
  </si>
  <si>
    <t>261,74</t>
  </si>
  <si>
    <t>541,08</t>
  </si>
  <si>
    <t>462,34</t>
  </si>
  <si>
    <t>293,48</t>
  </si>
  <si>
    <t>268,80</t>
  </si>
  <si>
    <t>230,63</t>
  </si>
  <si>
    <t>206,02</t>
  </si>
  <si>
    <t>190,57</t>
  </si>
  <si>
    <t>179,43</t>
  </si>
  <si>
    <t>134,39</t>
  </si>
  <si>
    <t>312,40</t>
  </si>
  <si>
    <t>181,13</t>
  </si>
  <si>
    <t>146,15</t>
  </si>
  <si>
    <t>281,78</t>
  </si>
  <si>
    <t>180,84</t>
  </si>
  <si>
    <t>137,78</t>
  </si>
  <si>
    <t>368,34</t>
  </si>
  <si>
    <t>191,05</t>
  </si>
  <si>
    <t>303,89</t>
  </si>
  <si>
    <t>180,29</t>
  </si>
  <si>
    <t>136,26</t>
  </si>
  <si>
    <t>395,51</t>
  </si>
  <si>
    <t>567,36</t>
  </si>
  <si>
    <t>492,14</t>
  </si>
  <si>
    <t>285,40</t>
  </si>
  <si>
    <t>260,07</t>
  </si>
  <si>
    <t>226,69</t>
  </si>
  <si>
    <t>201,42</t>
  </si>
  <si>
    <t>185,54</t>
  </si>
  <si>
    <t>537,42</t>
  </si>
  <si>
    <t>450,45</t>
  </si>
  <si>
    <t>295,89</t>
  </si>
  <si>
    <t>188,52</t>
  </si>
  <si>
    <t>623,67</t>
  </si>
  <si>
    <t>524,36</t>
  </si>
  <si>
    <t>257,41</t>
  </si>
  <si>
    <t>222,19</t>
  </si>
  <si>
    <t>182,58</t>
  </si>
  <si>
    <t>566,94</t>
  </si>
  <si>
    <t>473,62</t>
  </si>
  <si>
    <t>295,80</t>
  </si>
  <si>
    <t>226,65</t>
  </si>
  <si>
    <t>187,22</t>
  </si>
  <si>
    <t>640,40</t>
  </si>
  <si>
    <t>548,94</t>
  </si>
  <si>
    <t>277,73</t>
  </si>
  <si>
    <t>247,21</t>
  </si>
  <si>
    <t>213,97</t>
  </si>
  <si>
    <t>188,60</t>
  </si>
  <si>
    <t>174,47</t>
  </si>
  <si>
    <t>526,31</t>
  </si>
  <si>
    <t>443,59</t>
  </si>
  <si>
    <t>251,48</t>
  </si>
  <si>
    <t>213,54</t>
  </si>
  <si>
    <t>188,69</t>
  </si>
  <si>
    <t>174,88</t>
  </si>
  <si>
    <t>563,97</t>
  </si>
  <si>
    <t>485,94</t>
  </si>
  <si>
    <t>253,77</t>
  </si>
  <si>
    <t>231,93</t>
  </si>
  <si>
    <t>200,69</t>
  </si>
  <si>
    <t>177,22</t>
  </si>
  <si>
    <t>3.555,92</t>
  </si>
  <si>
    <t>4.227,12</t>
  </si>
  <si>
    <t>4.394,60</t>
  </si>
  <si>
    <t>4.498,58</t>
  </si>
  <si>
    <t>4.909,01</t>
  </si>
  <si>
    <t>5.007,01</t>
  </si>
  <si>
    <t>4.812,84</t>
  </si>
  <si>
    <t>4.215,62</t>
  </si>
  <si>
    <t>183,63</t>
  </si>
  <si>
    <t>146,90</t>
  </si>
  <si>
    <t>281,98</t>
  </si>
  <si>
    <t>171,02</t>
  </si>
  <si>
    <t>129,36</t>
  </si>
  <si>
    <t>332,70</t>
  </si>
  <si>
    <t>125,19</t>
  </si>
  <si>
    <t>82,32</t>
  </si>
  <si>
    <t>70,51</t>
  </si>
  <si>
    <t>61,90</t>
  </si>
  <si>
    <t>99,95</t>
  </si>
  <si>
    <t>70,93</t>
  </si>
  <si>
    <t>171,79</t>
  </si>
  <si>
    <t>184,22</t>
  </si>
  <si>
    <t>10,00</t>
  </si>
  <si>
    <t>9,33</t>
  </si>
  <si>
    <t>7,27</t>
  </si>
  <si>
    <t>8,93</t>
  </si>
  <si>
    <t>17,38</t>
  </si>
  <si>
    <t>13,67</t>
  </si>
  <si>
    <t>1.076,39</t>
  </si>
  <si>
    <t>932,33</t>
  </si>
  <si>
    <t>1.039,55</t>
  </si>
  <si>
    <t>552,89</t>
  </si>
  <si>
    <t>606,77</t>
  </si>
  <si>
    <t>668,45</t>
  </si>
  <si>
    <t>771,29</t>
  </si>
  <si>
    <t>540,82</t>
  </si>
  <si>
    <t>594,42</t>
  </si>
  <si>
    <t>660,27</t>
  </si>
  <si>
    <t>768,02</t>
  </si>
  <si>
    <t>429,82</t>
  </si>
  <si>
    <t>474,14</t>
  </si>
  <si>
    <t>515,80</t>
  </si>
  <si>
    <t>535,16</t>
  </si>
  <si>
    <t>552,47</t>
  </si>
  <si>
    <t>626,53</t>
  </si>
  <si>
    <t>426,88</t>
  </si>
  <si>
    <t>467,89</t>
  </si>
  <si>
    <t>503,01</t>
  </si>
  <si>
    <t>528,88</t>
  </si>
  <si>
    <t>546,19</t>
  </si>
  <si>
    <t>618,37</t>
  </si>
  <si>
    <t>482,01</t>
  </si>
  <si>
    <t>520,97</t>
  </si>
  <si>
    <t>761,57</t>
  </si>
  <si>
    <t>912,65</t>
  </si>
  <si>
    <t>754,10</t>
  </si>
  <si>
    <t>787,00</t>
  </si>
  <si>
    <t>686,83</t>
  </si>
  <si>
    <t>710,37</t>
  </si>
  <si>
    <t>689,86</t>
  </si>
  <si>
    <t>747,66</t>
  </si>
  <si>
    <t>714,57</t>
  </si>
  <si>
    <t>692,73</t>
  </si>
  <si>
    <t>769,54</t>
  </si>
  <si>
    <t>728,17</t>
  </si>
  <si>
    <t>734,17</t>
  </si>
  <si>
    <t>699,27</t>
  </si>
  <si>
    <t>613,85</t>
  </si>
  <si>
    <t>653,76</t>
  </si>
  <si>
    <t>701,05</t>
  </si>
  <si>
    <t>756,86</t>
  </si>
  <si>
    <t>809,25</t>
  </si>
  <si>
    <t>611,79</t>
  </si>
  <si>
    <t>648,15</t>
  </si>
  <si>
    <t>689,01</t>
  </si>
  <si>
    <t>717,79</t>
  </si>
  <si>
    <t>750,82</t>
  </si>
  <si>
    <t>809,15</t>
  </si>
  <si>
    <t>670,27</t>
  </si>
  <si>
    <t>702,24</t>
  </si>
  <si>
    <t>615,78</t>
  </si>
  <si>
    <t>740,63</t>
  </si>
  <si>
    <t>698,95</t>
  </si>
  <si>
    <t>967,88</t>
  </si>
  <si>
    <t>290,00</t>
  </si>
  <si>
    <t>724,91</t>
  </si>
  <si>
    <t>678,99</t>
  </si>
  <si>
    <t>700,15</t>
  </si>
  <si>
    <t>680,57</t>
  </si>
  <si>
    <t>1.019,93</t>
  </si>
  <si>
    <t>855,16</t>
  </si>
  <si>
    <t>927,01</t>
  </si>
  <si>
    <t>813,84</t>
  </si>
  <si>
    <t>865,45</t>
  </si>
  <si>
    <t>751,66</t>
  </si>
  <si>
    <t>984,31</t>
  </si>
  <si>
    <t>1.264,93</t>
  </si>
  <si>
    <t>697,40</t>
  </si>
  <si>
    <t>685,13</t>
  </si>
  <si>
    <t>747,11</t>
  </si>
  <si>
    <t>1.087,15</t>
  </si>
  <si>
    <t>849,33</t>
  </si>
  <si>
    <t>816,74</t>
  </si>
  <si>
    <t>778,29</t>
  </si>
  <si>
    <t>202,16</t>
  </si>
  <si>
    <t>189,55</t>
  </si>
  <si>
    <t>980,88</t>
  </si>
  <si>
    <t>670,06</t>
  </si>
  <si>
    <t>46,16</t>
  </si>
  <si>
    <t>30,22</t>
  </si>
  <si>
    <t>80,32</t>
  </si>
  <si>
    <t>49,96</t>
  </si>
  <si>
    <t>60,54</t>
  </si>
  <si>
    <t>22,97</t>
  </si>
  <si>
    <t>56,15</t>
  </si>
  <si>
    <t>51,97</t>
  </si>
  <si>
    <t>56,62</t>
  </si>
  <si>
    <t>65,27</t>
  </si>
  <si>
    <t>47,05</t>
  </si>
  <si>
    <t>3.372,63</t>
  </si>
  <si>
    <t>2.953,82</t>
  </si>
  <si>
    <t>2.423,98</t>
  </si>
  <si>
    <t>1.469,73</t>
  </si>
  <si>
    <t>3.146,16</t>
  </si>
  <si>
    <t>3.907,90</t>
  </si>
  <si>
    <t>2.829,97</t>
  </si>
  <si>
    <t>1.989,94</t>
  </si>
  <si>
    <t>112,08</t>
  </si>
  <si>
    <t>153,80</t>
  </si>
  <si>
    <t>140,18</t>
  </si>
  <si>
    <t>163,58</t>
  </si>
  <si>
    <t>157,98</t>
  </si>
  <si>
    <t>197,18</t>
  </si>
  <si>
    <t>183,13</t>
  </si>
  <si>
    <t>671,38</t>
  </si>
  <si>
    <t>681,95</t>
  </si>
  <si>
    <t>692,51</t>
  </si>
  <si>
    <t>703,08</t>
  </si>
  <si>
    <t>724,22</t>
  </si>
  <si>
    <t>82,57</t>
  </si>
  <si>
    <t>125,98</t>
  </si>
  <si>
    <t>188,54</t>
  </si>
  <si>
    <t>264,35</t>
  </si>
  <si>
    <t>358,98</t>
  </si>
  <si>
    <t>14,10</t>
  </si>
  <si>
    <t>12,43</t>
  </si>
  <si>
    <t>21,01</t>
  </si>
  <si>
    <t>80,23</t>
  </si>
  <si>
    <t>680,98</t>
  </si>
  <si>
    <t>456,65</t>
  </si>
  <si>
    <t>537,11</t>
  </si>
  <si>
    <t>682,76</t>
  </si>
  <si>
    <t>1.672,51</t>
  </si>
  <si>
    <t>1.364,12</t>
  </si>
  <si>
    <t>1.242,62</t>
  </si>
  <si>
    <t>791,77</t>
  </si>
  <si>
    <t>599,42</t>
  </si>
  <si>
    <t>571,23</t>
  </si>
  <si>
    <t>1.525,09</t>
  </si>
  <si>
    <t>55,62</t>
  </si>
  <si>
    <t>54,40</t>
  </si>
  <si>
    <t>62,81</t>
  </si>
  <si>
    <t>214,36</t>
  </si>
  <si>
    <t>205,10</t>
  </si>
  <si>
    <t>111,26</t>
  </si>
  <si>
    <t>98,37</t>
  </si>
  <si>
    <t>195,22</t>
  </si>
  <si>
    <t>182,35</t>
  </si>
  <si>
    <t>312,71</t>
  </si>
  <si>
    <t>299,90</t>
  </si>
  <si>
    <t>77,21</t>
  </si>
  <si>
    <t>91,87</t>
  </si>
  <si>
    <t>121,20</t>
  </si>
  <si>
    <t>106,60</t>
  </si>
  <si>
    <t>120,44</t>
  </si>
  <si>
    <t>224,14</t>
  </si>
  <si>
    <t>206,15</t>
  </si>
  <si>
    <t>444,47</t>
  </si>
  <si>
    <t>162,20</t>
  </si>
  <si>
    <t>177,20</t>
  </si>
  <si>
    <t>179,17</t>
  </si>
  <si>
    <t>68,28</t>
  </si>
  <si>
    <t>102,37</t>
  </si>
  <si>
    <t>251,39</t>
  </si>
  <si>
    <t>111,68</t>
  </si>
  <si>
    <t>187,51</t>
  </si>
  <si>
    <t>53,75</t>
  </si>
  <si>
    <t>69,02</t>
  </si>
  <si>
    <t>85,13</t>
  </si>
  <si>
    <t>16,57</t>
  </si>
  <si>
    <t>76,21</t>
  </si>
  <si>
    <t>98,54</t>
  </si>
  <si>
    <t>128,05</t>
  </si>
  <si>
    <t>189,87</t>
  </si>
  <si>
    <t>325,06</t>
  </si>
  <si>
    <t>31,42</t>
  </si>
  <si>
    <t>37,41</t>
  </si>
  <si>
    <t>42,51</t>
  </si>
  <si>
    <t>30,33</t>
  </si>
  <si>
    <t>41,96</t>
  </si>
  <si>
    <t>68,77</t>
  </si>
  <si>
    <t>41,83</t>
  </si>
  <si>
    <t>76,22</t>
  </si>
  <si>
    <t>25,46</t>
  </si>
  <si>
    <t>37,19</t>
  </si>
  <si>
    <t>141,58</t>
  </si>
  <si>
    <t>224,09</t>
  </si>
  <si>
    <t>433,25</t>
  </si>
  <si>
    <t>851,82</t>
  </si>
  <si>
    <t>1.313,97</t>
  </si>
  <si>
    <t>167,45</t>
  </si>
  <si>
    <t>263,68</t>
  </si>
  <si>
    <t>509,00</t>
  </si>
  <si>
    <t>690,12</t>
  </si>
  <si>
    <t>784,75</t>
  </si>
  <si>
    <t>203,86</t>
  </si>
  <si>
    <t>382,53</t>
  </si>
  <si>
    <t>528,82</t>
  </si>
  <si>
    <t>589,29</t>
  </si>
  <si>
    <t>33,50</t>
  </si>
  <si>
    <t>88,55</t>
  </si>
  <si>
    <t>91,36</t>
  </si>
  <si>
    <t>94,64</t>
  </si>
  <si>
    <t>98,31</t>
  </si>
  <si>
    <t>108,71</t>
  </si>
  <si>
    <t>110,63</t>
  </si>
  <si>
    <t>119,77</t>
  </si>
  <si>
    <t>127,13</t>
  </si>
  <si>
    <t>136,84</t>
  </si>
  <si>
    <t>1.678,45</t>
  </si>
  <si>
    <t>364,32</t>
  </si>
  <si>
    <t>508,12</t>
  </si>
  <si>
    <t>525,56</t>
  </si>
  <si>
    <t>605,69</t>
  </si>
  <si>
    <t>867,14</t>
  </si>
  <si>
    <t>1.227,51</t>
  </si>
  <si>
    <t>501,16</t>
  </si>
  <si>
    <t>39,99</t>
  </si>
  <si>
    <t>108,81</t>
  </si>
  <si>
    <t>138,39</t>
  </si>
  <si>
    <t>631,36</t>
  </si>
  <si>
    <t>963,49</t>
  </si>
  <si>
    <t>1.557,82</t>
  </si>
  <si>
    <t>2.095,55</t>
  </si>
  <si>
    <t>3.374,61</t>
  </si>
  <si>
    <t>7.079,32</t>
  </si>
  <si>
    <t>243,74</t>
  </si>
  <si>
    <t>508,16</t>
  </si>
  <si>
    <t>1.878,12</t>
  </si>
  <si>
    <t>155,20</t>
  </si>
  <si>
    <t>29,40</t>
  </si>
  <si>
    <t>44,76</t>
  </si>
  <si>
    <t>57,53</t>
  </si>
  <si>
    <t>49,29</t>
  </si>
  <si>
    <t>71,35</t>
  </si>
  <si>
    <t>87,13</t>
  </si>
  <si>
    <t>95,75</t>
  </si>
  <si>
    <t>111,53</t>
  </si>
  <si>
    <t>38,99</t>
  </si>
  <si>
    <t>49,83</t>
  </si>
  <si>
    <t>85,45</t>
  </si>
  <si>
    <t>47,14</t>
  </si>
  <si>
    <t>35,95</t>
  </si>
  <si>
    <t>46,79</t>
  </si>
  <si>
    <t>34,69</t>
  </si>
  <si>
    <t>36,72</t>
  </si>
  <si>
    <t>47,56</t>
  </si>
  <si>
    <t>75,96</t>
  </si>
  <si>
    <t>86,55</t>
  </si>
  <si>
    <t>104,51</t>
  </si>
  <si>
    <t>120,29</t>
  </si>
  <si>
    <t>70,66</t>
  </si>
  <si>
    <t>56,44</t>
  </si>
  <si>
    <t>60,91</t>
  </si>
  <si>
    <t>1.487,27</t>
  </si>
  <si>
    <t>1.587,37</t>
  </si>
  <si>
    <t>1.613,33</t>
  </si>
  <si>
    <t>1.759,67</t>
  </si>
  <si>
    <t>1.471,42</t>
  </si>
  <si>
    <t>1.571,52</t>
  </si>
  <si>
    <t>1.597,48</t>
  </si>
  <si>
    <t>1.743,82</t>
  </si>
  <si>
    <t>1.752,66</t>
  </si>
  <si>
    <t>1.904,18</t>
  </si>
  <si>
    <t>1.943,47</t>
  </si>
  <si>
    <t>2.149,08</t>
  </si>
  <si>
    <t>1.744,91</t>
  </si>
  <si>
    <t>1.896,43</t>
  </si>
  <si>
    <t>1.935,72</t>
  </si>
  <si>
    <t>2.141,33</t>
  </si>
  <si>
    <t>1.873,42</t>
  </si>
  <si>
    <t>2.075,44</t>
  </si>
  <si>
    <t>2.127,83</t>
  </si>
  <si>
    <t>2.391,66</t>
  </si>
  <si>
    <t>1.935,96</t>
  </si>
  <si>
    <t>2.137,98</t>
  </si>
  <si>
    <t>2.190,37</t>
  </si>
  <si>
    <t>2.454,20</t>
  </si>
  <si>
    <t>835,43</t>
  </si>
  <si>
    <t>955,55</t>
  </si>
  <si>
    <t>986,70</t>
  </si>
  <si>
    <t>1.125,17</t>
  </si>
  <si>
    <t>819,57</t>
  </si>
  <si>
    <t>939,69</t>
  </si>
  <si>
    <t>970,84</t>
  </si>
  <si>
    <t>1.109,31</t>
  </si>
  <si>
    <t>1.116,01</t>
  </si>
  <si>
    <t>1.296,19</t>
  </si>
  <si>
    <t>1.342,92</t>
  </si>
  <si>
    <t>1.550,62</t>
  </si>
  <si>
    <t>1.108,27</t>
  </si>
  <si>
    <t>1.288,45</t>
  </si>
  <si>
    <t>1.335,18</t>
  </si>
  <si>
    <t>1.542,88</t>
  </si>
  <si>
    <t>1.253,55</t>
  </si>
  <si>
    <t>1.493,79</t>
  </si>
  <si>
    <t>1.556,09</t>
  </si>
  <si>
    <t>1.833,03</t>
  </si>
  <si>
    <t>1.316,10</t>
  </si>
  <si>
    <t>1.556,34</t>
  </si>
  <si>
    <t>1.618,64</t>
  </si>
  <si>
    <t>1.895,58</t>
  </si>
  <si>
    <t>96,68</t>
  </si>
  <si>
    <t>41,89</t>
  </si>
  <si>
    <t>153,55</t>
  </si>
  <si>
    <t>57,79</t>
  </si>
  <si>
    <t>91,85</t>
  </si>
  <si>
    <t>35,25</t>
  </si>
  <si>
    <t>123,63</t>
  </si>
  <si>
    <t>103,70</t>
  </si>
  <si>
    <t>153,54</t>
  </si>
  <si>
    <t>148,24</t>
  </si>
  <si>
    <t>282,68</t>
  </si>
  <si>
    <t>314,94</t>
  </si>
  <si>
    <t>340,37</t>
  </si>
  <si>
    <t>394,54</t>
  </si>
  <si>
    <t>505,92</t>
  </si>
  <si>
    <t>575,20</t>
  </si>
  <si>
    <t>902,22</t>
  </si>
  <si>
    <t>118,94</t>
  </si>
  <si>
    <t>495,87</t>
  </si>
  <si>
    <t>543,90</t>
  </si>
  <si>
    <t>593,61</t>
  </si>
  <si>
    <t>567,69</t>
  </si>
  <si>
    <t>657,26</t>
  </si>
  <si>
    <t>593,13</t>
  </si>
  <si>
    <t>647,00</t>
  </si>
  <si>
    <t>642,59</t>
  </si>
  <si>
    <t>728,47</t>
  </si>
  <si>
    <t>693,75</t>
  </si>
  <si>
    <t>760,51</t>
  </si>
  <si>
    <t>765,54</t>
  </si>
  <si>
    <t>831,46</t>
  </si>
  <si>
    <t>762,45</t>
  </si>
  <si>
    <t>817,10</t>
  </si>
  <si>
    <t>816,60</t>
  </si>
  <si>
    <t>909,29</t>
  </si>
  <si>
    <t>979,04</t>
  </si>
  <si>
    <t>1.104,14</t>
  </si>
  <si>
    <t>1.129,86</t>
  </si>
  <si>
    <t>1.233,01</t>
  </si>
  <si>
    <t>521,74</t>
  </si>
  <si>
    <t>621,49</t>
  </si>
  <si>
    <t>792,67</t>
  </si>
  <si>
    <t>1.006,20</t>
  </si>
  <si>
    <t>1.554,53</t>
  </si>
  <si>
    <t>659,21</t>
  </si>
  <si>
    <t>1.052,91</t>
  </si>
  <si>
    <t>1.612,77</t>
  </si>
  <si>
    <t>677,09</t>
  </si>
  <si>
    <t>1.075,93</t>
  </si>
  <si>
    <t>1.643,88</t>
  </si>
  <si>
    <t>694,94</t>
  </si>
  <si>
    <t>874,06</t>
  </si>
  <si>
    <t>1.098,51</t>
  </si>
  <si>
    <t>1.674,23</t>
  </si>
  <si>
    <t>913,99</t>
  </si>
  <si>
    <t>1.143,25</t>
  </si>
  <si>
    <t>1.737,93</t>
  </si>
  <si>
    <t>1.187,74</t>
  </si>
  <si>
    <t>1.808,30</t>
  </si>
  <si>
    <t>559,44</t>
  </si>
  <si>
    <t>2.529,62</t>
  </si>
  <si>
    <t>2.924,04</t>
  </si>
  <si>
    <t>2.123,26</t>
  </si>
  <si>
    <t>2.297,32</t>
  </si>
  <si>
    <t>90,54</t>
  </si>
  <si>
    <t>109,74</t>
  </si>
  <si>
    <t>10.183,75</t>
  </si>
  <si>
    <t>11.330,62</t>
  </si>
  <si>
    <t>14.527,39</t>
  </si>
  <si>
    <t>17.848,91</t>
  </si>
  <si>
    <t>22.381,27</t>
  </si>
  <si>
    <t>31.219,87</t>
  </si>
  <si>
    <t>36.351,37</t>
  </si>
  <si>
    <t>58.874,74</t>
  </si>
  <si>
    <t>80.638,10</t>
  </si>
  <si>
    <t>112.724,50</t>
  </si>
  <si>
    <t>88,37</t>
  </si>
  <si>
    <t>109,51</t>
  </si>
  <si>
    <t>74,98</t>
  </si>
  <si>
    <t>107,26</t>
  </si>
  <si>
    <t>115,57</t>
  </si>
  <si>
    <t>172,08</t>
  </si>
  <si>
    <t>150,30</t>
  </si>
  <si>
    <t>125,79</t>
  </si>
  <si>
    <t>3.111,37</t>
  </si>
  <si>
    <t>619,71</t>
  </si>
  <si>
    <t>1.439,97</t>
  </si>
  <si>
    <t>168,68</t>
  </si>
  <si>
    <t>481,23</t>
  </si>
  <si>
    <t>519,31</t>
  </si>
  <si>
    <t>163,92</t>
  </si>
  <si>
    <t>221,04</t>
  </si>
  <si>
    <t>252,77</t>
  </si>
  <si>
    <t>1.862,48</t>
  </si>
  <si>
    <t>339,62</t>
  </si>
  <si>
    <t>432,59</t>
  </si>
  <si>
    <t>3.385,30</t>
  </si>
  <si>
    <t>97,60</t>
  </si>
  <si>
    <t>442,45</t>
  </si>
  <si>
    <t>185,11</t>
  </si>
  <si>
    <t>282,27</t>
  </si>
  <si>
    <t>403,41</t>
  </si>
  <si>
    <t>589,49</t>
  </si>
  <si>
    <t>654,74</t>
  </si>
  <si>
    <t>2.362,35</t>
  </si>
  <si>
    <t>1.863,04</t>
  </si>
  <si>
    <t>2.031,90</t>
  </si>
  <si>
    <t>2.622,05</t>
  </si>
  <si>
    <t>2.142,46</t>
  </si>
  <si>
    <t>2.301,82</t>
  </si>
  <si>
    <t>3.809,24</t>
  </si>
  <si>
    <t>3.008,25</t>
  </si>
  <si>
    <t>3.331,27</t>
  </si>
  <si>
    <t>5.193,05</t>
  </si>
  <si>
    <t>3.883,53</t>
  </si>
  <si>
    <t>4.345,57</t>
  </si>
  <si>
    <t>9.648,33</t>
  </si>
  <si>
    <t>5.512,04</t>
  </si>
  <si>
    <t>10.786,23</t>
  </si>
  <si>
    <t>5.814,21</t>
  </si>
  <si>
    <t>5.972,44</t>
  </si>
  <si>
    <t>12.167,92</t>
  </si>
  <si>
    <t>7.637,74</t>
  </si>
  <si>
    <t>16.924,05</t>
  </si>
  <si>
    <t>9.506,86</t>
  </si>
  <si>
    <t>20.395,90</t>
  </si>
  <si>
    <t>10.613,24</t>
  </si>
  <si>
    <t>6.027,58</t>
  </si>
  <si>
    <t>7.154,53</t>
  </si>
  <si>
    <t>7.408,16</t>
  </si>
  <si>
    <t>7.689,69</t>
  </si>
  <si>
    <t>10.894,45</t>
  </si>
  <si>
    <t>11.252,46</t>
  </si>
  <si>
    <t>11.604,69</t>
  </si>
  <si>
    <t>13.288,48</t>
  </si>
  <si>
    <t>13.219,74</t>
  </si>
  <si>
    <t>13.870,97</t>
  </si>
  <si>
    <t>25.604,71</t>
  </si>
  <si>
    <t>32.759,62</t>
  </si>
  <si>
    <t>47,55</t>
  </si>
  <si>
    <t>59,59</t>
  </si>
  <si>
    <t>9.114,33</t>
  </si>
  <si>
    <t>16.258,92</t>
  </si>
  <si>
    <t>7,22</t>
  </si>
  <si>
    <t>660,75</t>
  </si>
  <si>
    <t>1.232,96</t>
  </si>
  <si>
    <t>3.854,09</t>
  </si>
  <si>
    <t>2.827,80</t>
  </si>
  <si>
    <t>65,33</t>
  </si>
  <si>
    <t>2.687,35</t>
  </si>
  <si>
    <t>1.416,61</t>
  </si>
  <si>
    <t>63,62</t>
  </si>
  <si>
    <t>45,06</t>
  </si>
  <si>
    <t>60,14</t>
  </si>
  <si>
    <t>141,29</t>
  </si>
  <si>
    <t>220,90</t>
  </si>
  <si>
    <t>53,56</t>
  </si>
  <si>
    <t>70,74</t>
  </si>
  <si>
    <t>198,76</t>
  </si>
  <si>
    <t>279,01</t>
  </si>
  <si>
    <t>110,46</t>
  </si>
  <si>
    <t>127,72</t>
  </si>
  <si>
    <t>174,13</t>
  </si>
  <si>
    <t>219,46</t>
  </si>
  <si>
    <t>296,64</t>
  </si>
  <si>
    <t>378,26</t>
  </si>
  <si>
    <t>37,82</t>
  </si>
  <si>
    <t>76,56</t>
  </si>
  <si>
    <t>136,32</t>
  </si>
  <si>
    <t>49,25</t>
  </si>
  <si>
    <t>103,34</t>
  </si>
  <si>
    <t>61,17</t>
  </si>
  <si>
    <t>135,75</t>
  </si>
  <si>
    <t>160,36</t>
  </si>
  <si>
    <t>95,51</t>
  </si>
  <si>
    <t>117,36</t>
  </si>
  <si>
    <t>154,70</t>
  </si>
  <si>
    <t>140,41</t>
  </si>
  <si>
    <t>212,04</t>
  </si>
  <si>
    <t>105,99</t>
  </si>
  <si>
    <t>127,92</t>
  </si>
  <si>
    <t>165,36</t>
  </si>
  <si>
    <t>118,16</t>
  </si>
  <si>
    <t>188,90</t>
  </si>
  <si>
    <t>151,24</t>
  </si>
  <si>
    <t>91,50</t>
  </si>
  <si>
    <t>100,17</t>
  </si>
  <si>
    <t>192,91</t>
  </si>
  <si>
    <t>119,29</t>
  </si>
  <si>
    <t>49,16</t>
  </si>
  <si>
    <t>92,03</t>
  </si>
  <si>
    <t>124,08</t>
  </si>
  <si>
    <t>163,37</t>
  </si>
  <si>
    <t>217,74</t>
  </si>
  <si>
    <t>297,80</t>
  </si>
  <si>
    <t>424,67</t>
  </si>
  <si>
    <t>615,76</t>
  </si>
  <si>
    <t>111,58</t>
  </si>
  <si>
    <t>36,13</t>
  </si>
  <si>
    <t>92,21</t>
  </si>
  <si>
    <t>149,44</t>
  </si>
  <si>
    <t>233,10</t>
  </si>
  <si>
    <t>438,95</t>
  </si>
  <si>
    <t>96,18</t>
  </si>
  <si>
    <t>32,19</t>
  </si>
  <si>
    <t>123,86</t>
  </si>
  <si>
    <t>203,92</t>
  </si>
  <si>
    <t>279,70</t>
  </si>
  <si>
    <t>48,76</t>
  </si>
  <si>
    <t>102,41</t>
  </si>
  <si>
    <t>205,75</t>
  </si>
  <si>
    <t>286,13</t>
  </si>
  <si>
    <t>26,11</t>
  </si>
  <si>
    <t>42,88</t>
  </si>
  <si>
    <t>80,13</t>
  </si>
  <si>
    <t>153,33</t>
  </si>
  <si>
    <t>184,49</t>
  </si>
  <si>
    <t>96,52</t>
  </si>
  <si>
    <t>192,06</t>
  </si>
  <si>
    <t>322,35</t>
  </si>
  <si>
    <t>138,42</t>
  </si>
  <si>
    <t>119,37</t>
  </si>
  <si>
    <t>163,05</t>
  </si>
  <si>
    <t>51,83</t>
  </si>
  <si>
    <t>840,71</t>
  </si>
  <si>
    <t>43,67</t>
  </si>
  <si>
    <t>41,42</t>
  </si>
  <si>
    <t>417,25</t>
  </si>
  <si>
    <t>198,39</t>
  </si>
  <si>
    <t>226,57</t>
  </si>
  <si>
    <t>186,60</t>
  </si>
  <si>
    <t>312,27</t>
  </si>
  <si>
    <t>402,51</t>
  </si>
  <si>
    <t>205,29</t>
  </si>
  <si>
    <t>232,28</t>
  </si>
  <si>
    <t>320,85</t>
  </si>
  <si>
    <t>413,94</t>
  </si>
  <si>
    <t>68,78</t>
  </si>
  <si>
    <t>83,20</t>
  </si>
  <si>
    <t>75,68</t>
  </si>
  <si>
    <t>61,69</t>
  </si>
  <si>
    <t>130,36</t>
  </si>
  <si>
    <t>149,91</t>
  </si>
  <si>
    <t>24,80</t>
  </si>
  <si>
    <t>28,29</t>
  </si>
  <si>
    <t>69,51</t>
  </si>
  <si>
    <t>10,79</t>
  </si>
  <si>
    <t>48,45</t>
  </si>
  <si>
    <t>6,39</t>
  </si>
  <si>
    <t>18,03</t>
  </si>
  <si>
    <t>62,77</t>
  </si>
  <si>
    <t>35,54</t>
  </si>
  <si>
    <t>37,42</t>
  </si>
  <si>
    <t>14,24</t>
  </si>
  <si>
    <t>43,37</t>
  </si>
  <si>
    <t>73,18</t>
  </si>
  <si>
    <t>85,18</t>
  </si>
  <si>
    <t>69,54</t>
  </si>
  <si>
    <t>140,78</t>
  </si>
  <si>
    <t>31,23</t>
  </si>
  <si>
    <t>46,12</t>
  </si>
  <si>
    <t>119,49</t>
  </si>
  <si>
    <t>145,08</t>
  </si>
  <si>
    <t>32,37</t>
  </si>
  <si>
    <t>75,01</t>
  </si>
  <si>
    <t>146,92</t>
  </si>
  <si>
    <t>173,48</t>
  </si>
  <si>
    <t>37,03</t>
  </si>
  <si>
    <t>110,39</t>
  </si>
  <si>
    <t>19,87</t>
  </si>
  <si>
    <t>40,05</t>
  </si>
  <si>
    <t>32,77</t>
  </si>
  <si>
    <t>71,22</t>
  </si>
  <si>
    <t>112,58</t>
  </si>
  <si>
    <t>22,25</t>
  </si>
  <si>
    <t>82,14</t>
  </si>
  <si>
    <t>256,14</t>
  </si>
  <si>
    <t>82,66</t>
  </si>
  <si>
    <t>93,25</t>
  </si>
  <si>
    <t>73,00</t>
  </si>
  <si>
    <t>242,10</t>
  </si>
  <si>
    <t>183,20</t>
  </si>
  <si>
    <t>180,04</t>
  </si>
  <si>
    <t>139,45</t>
  </si>
  <si>
    <t>55,72</t>
  </si>
  <si>
    <t>53,82</t>
  </si>
  <si>
    <t>15,74</t>
  </si>
  <si>
    <t>23,90</t>
  </si>
  <si>
    <t>16,49</t>
  </si>
  <si>
    <t>56,12</t>
  </si>
  <si>
    <t>36,15</t>
  </si>
  <si>
    <t>54,37</t>
  </si>
  <si>
    <t>23,53</t>
  </si>
  <si>
    <t>36,22</t>
  </si>
  <si>
    <t>154,71</t>
  </si>
  <si>
    <t>149,41</t>
  </si>
  <si>
    <t>182,70</t>
  </si>
  <si>
    <t>38,14</t>
  </si>
  <si>
    <t>40,45</t>
  </si>
  <si>
    <t>18,87</t>
  </si>
  <si>
    <t>20,18</t>
  </si>
  <si>
    <t>52,18</t>
  </si>
  <si>
    <t>123,96</t>
  </si>
  <si>
    <t>58,97</t>
  </si>
  <si>
    <t>49,52</t>
  </si>
  <si>
    <t>194,98</t>
  </si>
  <si>
    <t>149,63</t>
  </si>
  <si>
    <t>176,15</t>
  </si>
  <si>
    <t>257,68</t>
  </si>
  <si>
    <t>61,87</t>
  </si>
  <si>
    <t>97,12</t>
  </si>
  <si>
    <t>208,16</t>
  </si>
  <si>
    <t>248,24</t>
  </si>
  <si>
    <t>30,01</t>
  </si>
  <si>
    <t>43,95</t>
  </si>
  <si>
    <t>98,10</t>
  </si>
  <si>
    <t>102,93</t>
  </si>
  <si>
    <t>46,02</t>
  </si>
  <si>
    <t>73,90</t>
  </si>
  <si>
    <t>114,51</t>
  </si>
  <si>
    <t>31,64</t>
  </si>
  <si>
    <t>182,77</t>
  </si>
  <si>
    <t>34,99</t>
  </si>
  <si>
    <t>69,28</t>
  </si>
  <si>
    <t>91,53</t>
  </si>
  <si>
    <t>168,02</t>
  </si>
  <si>
    <t>436,23</t>
  </si>
  <si>
    <t>31,37</t>
  </si>
  <si>
    <t>100,91</t>
  </si>
  <si>
    <t>127,77</t>
  </si>
  <si>
    <t>99,35</t>
  </si>
  <si>
    <t>155,80</t>
  </si>
  <si>
    <t>207,77</t>
  </si>
  <si>
    <t>187,95</t>
  </si>
  <si>
    <t>199,19</t>
  </si>
  <si>
    <t>248,69</t>
  </si>
  <si>
    <t>52,67</t>
  </si>
  <si>
    <t>68,34</t>
  </si>
  <si>
    <t>92,09</t>
  </si>
  <si>
    <t>102,59</t>
  </si>
  <si>
    <t>131,22</t>
  </si>
  <si>
    <t>140,57</t>
  </si>
  <si>
    <t>52,51</t>
  </si>
  <si>
    <t>69,81</t>
  </si>
  <si>
    <t>64,82</t>
  </si>
  <si>
    <t>80,20</t>
  </si>
  <si>
    <t>158,36</t>
  </si>
  <si>
    <t>148,08</t>
  </si>
  <si>
    <t>212,94</t>
  </si>
  <si>
    <t>193,12</t>
  </si>
  <si>
    <t>70,96</t>
  </si>
  <si>
    <t>87,05</t>
  </si>
  <si>
    <t>101,02</t>
  </si>
  <si>
    <t>202,55</t>
  </si>
  <si>
    <t>255,60</t>
  </si>
  <si>
    <t>28,88</t>
  </si>
  <si>
    <t>35,26</t>
  </si>
  <si>
    <t>54,39</t>
  </si>
  <si>
    <t>75,40</t>
  </si>
  <si>
    <t>85,90</t>
  </si>
  <si>
    <t>111,83</t>
  </si>
  <si>
    <t>121,18</t>
  </si>
  <si>
    <t>80,76</t>
  </si>
  <si>
    <t>123,11</t>
  </si>
  <si>
    <t>183,87</t>
  </si>
  <si>
    <t>164,05</t>
  </si>
  <si>
    <t>52,24</t>
  </si>
  <si>
    <t>104,50</t>
  </si>
  <si>
    <t>169,28</t>
  </si>
  <si>
    <t>216,81</t>
  </si>
  <si>
    <t>34,89</t>
  </si>
  <si>
    <t>32,86</t>
  </si>
  <si>
    <t>136,58</t>
  </si>
  <si>
    <t>207,69</t>
  </si>
  <si>
    <t>305,21</t>
  </si>
  <si>
    <t>58,51</t>
  </si>
  <si>
    <t>100,04</t>
  </si>
  <si>
    <t>136,53</t>
  </si>
  <si>
    <t>209,37</t>
  </si>
  <si>
    <t>308,66</t>
  </si>
  <si>
    <t>49,18</t>
  </si>
  <si>
    <t>122,61</t>
  </si>
  <si>
    <t>192,68</t>
  </si>
  <si>
    <t>289,27</t>
  </si>
  <si>
    <t>47,82</t>
  </si>
  <si>
    <t>58,11</t>
  </si>
  <si>
    <t>72,33</t>
  </si>
  <si>
    <t>105,35</t>
  </si>
  <si>
    <t>47,29</t>
  </si>
  <si>
    <t>72,28</t>
  </si>
  <si>
    <t>107,03</t>
  </si>
  <si>
    <t>148,32</t>
  </si>
  <si>
    <t>90,34</t>
  </si>
  <si>
    <t>128,93</t>
  </si>
  <si>
    <t>515,83</t>
  </si>
  <si>
    <t>567,50</t>
  </si>
  <si>
    <t>29,12</t>
  </si>
  <si>
    <t>78,23</t>
  </si>
  <si>
    <t>31,77</t>
  </si>
  <si>
    <t>650,31</t>
  </si>
  <si>
    <t>43,78</t>
  </si>
  <si>
    <t>816,11</t>
  </si>
  <si>
    <t>72,47</t>
  </si>
  <si>
    <t>1.131,23</t>
  </si>
  <si>
    <t>1.492,92</t>
  </si>
  <si>
    <t>446,71</t>
  </si>
  <si>
    <t>518,61</t>
  </si>
  <si>
    <t>570,07</t>
  </si>
  <si>
    <t>24,43</t>
  </si>
  <si>
    <t>32,78</t>
  </si>
  <si>
    <t>446,90</t>
  </si>
  <si>
    <t>520,69</t>
  </si>
  <si>
    <t>20,43</t>
  </si>
  <si>
    <t>49,51</t>
  </si>
  <si>
    <t>84,51</t>
  </si>
  <si>
    <t>573,78</t>
  </si>
  <si>
    <t>57,72</t>
  </si>
  <si>
    <t>85,11</t>
  </si>
  <si>
    <t>90,09</t>
  </si>
  <si>
    <t>292,45</t>
  </si>
  <si>
    <t>51,96</t>
  </si>
  <si>
    <t>51,99</t>
  </si>
  <si>
    <t>121,05</t>
  </si>
  <si>
    <t>77,13</t>
  </si>
  <si>
    <t>120,69</t>
  </si>
  <si>
    <t>130,97</t>
  </si>
  <si>
    <t>183,64</t>
  </si>
  <si>
    <t>99,65</t>
  </si>
  <si>
    <t>166,05</t>
  </si>
  <si>
    <t>216,47</t>
  </si>
  <si>
    <t>194,55</t>
  </si>
  <si>
    <t>284,55</t>
  </si>
  <si>
    <t>404,35</t>
  </si>
  <si>
    <t>150,48</t>
  </si>
  <si>
    <t>371,23</t>
  </si>
  <si>
    <t>360,87</t>
  </si>
  <si>
    <t>832,51</t>
  </si>
  <si>
    <t>193,35</t>
  </si>
  <si>
    <t>459,81</t>
  </si>
  <si>
    <t>1.450,01</t>
  </si>
  <si>
    <t>22,01</t>
  </si>
  <si>
    <t>96,15</t>
  </si>
  <si>
    <t>39,57</t>
  </si>
  <si>
    <t>97,99</t>
  </si>
  <si>
    <t>67,38</t>
  </si>
  <si>
    <t>118,23</t>
  </si>
  <si>
    <t>85,78</t>
  </si>
  <si>
    <t>228,11</t>
  </si>
  <si>
    <t>206,57</t>
  </si>
  <si>
    <t>8,76</t>
  </si>
  <si>
    <t>46,26</t>
  </si>
  <si>
    <t>104,95</t>
  </si>
  <si>
    <t>118,81</t>
  </si>
  <si>
    <t>205,39</t>
  </si>
  <si>
    <t>213,99</t>
  </si>
  <si>
    <t>300,17</t>
  </si>
  <si>
    <t>266,95</t>
  </si>
  <si>
    <t>32,02</t>
  </si>
  <si>
    <t>359,35</t>
  </si>
  <si>
    <t>522,45</t>
  </si>
  <si>
    <t>181,46</t>
  </si>
  <si>
    <t>1.574,23</t>
  </si>
  <si>
    <t>222,70</t>
  </si>
  <si>
    <t>158,89</t>
  </si>
  <si>
    <t>190,71</t>
  </si>
  <si>
    <t>61,76</t>
  </si>
  <si>
    <t>98,55</t>
  </si>
  <si>
    <t>213,72</t>
  </si>
  <si>
    <t>258,93</t>
  </si>
  <si>
    <t>339,80</t>
  </si>
  <si>
    <t>38,87</t>
  </si>
  <si>
    <t>43,46</t>
  </si>
  <si>
    <t>152,41</t>
  </si>
  <si>
    <t>47,69</t>
  </si>
  <si>
    <t>36,85</t>
  </si>
  <si>
    <t>36,55</t>
  </si>
  <si>
    <t>84,86</t>
  </si>
  <si>
    <t>105,85</t>
  </si>
  <si>
    <t>310,70</t>
  </si>
  <si>
    <t>53,38</t>
  </si>
  <si>
    <t>80,63</t>
  </si>
  <si>
    <t>102,85</t>
  </si>
  <si>
    <t>114,09</t>
  </si>
  <si>
    <t>283,49</t>
  </si>
  <si>
    <t>102,22</t>
  </si>
  <si>
    <t>101,53</t>
  </si>
  <si>
    <t>309,76</t>
  </si>
  <si>
    <t>56,49</t>
  </si>
  <si>
    <t>106,49</t>
  </si>
  <si>
    <t>142,63</t>
  </si>
  <si>
    <t>282,23</t>
  </si>
  <si>
    <t>387,08</t>
  </si>
  <si>
    <t>70,56</t>
  </si>
  <si>
    <t>113,67</t>
  </si>
  <si>
    <t>200,14</t>
  </si>
  <si>
    <t>77,10</t>
  </si>
  <si>
    <t>123,83</t>
  </si>
  <si>
    <t>34,77</t>
  </si>
  <si>
    <t>48,97</t>
  </si>
  <si>
    <t>21,83</t>
  </si>
  <si>
    <t>35,12</t>
  </si>
  <si>
    <t>36,00</t>
  </si>
  <si>
    <t>48,23</t>
  </si>
  <si>
    <t>41,73</t>
  </si>
  <si>
    <t>70,55</t>
  </si>
  <si>
    <t>164,64</t>
  </si>
  <si>
    <t>184,70</t>
  </si>
  <si>
    <t>179,01</t>
  </si>
  <si>
    <t>212,11</t>
  </si>
  <si>
    <t>36,83</t>
  </si>
  <si>
    <t>81,47</t>
  </si>
  <si>
    <t>82,91</t>
  </si>
  <si>
    <t>108,91</t>
  </si>
  <si>
    <t>111,86</t>
  </si>
  <si>
    <t>122,37</t>
  </si>
  <si>
    <t>146,43</t>
  </si>
  <si>
    <t>161,91</t>
  </si>
  <si>
    <t>135,44</t>
  </si>
  <si>
    <t>234,80</t>
  </si>
  <si>
    <t>250,40</t>
  </si>
  <si>
    <t>305,92</t>
  </si>
  <si>
    <t>188,87</t>
  </si>
  <si>
    <t>322,14</t>
  </si>
  <si>
    <t>729,89</t>
  </si>
  <si>
    <t>646,40</t>
  </si>
  <si>
    <t>298,73</t>
  </si>
  <si>
    <t>513,35</t>
  </si>
  <si>
    <t>789,29</t>
  </si>
  <si>
    <t>30,43</t>
  </si>
  <si>
    <t>62,47</t>
  </si>
  <si>
    <t>66,48</t>
  </si>
  <si>
    <t>98,16</t>
  </si>
  <si>
    <t>118,55</t>
  </si>
  <si>
    <t>179,60</t>
  </si>
  <si>
    <t>220,81</t>
  </si>
  <si>
    <t>239,28</t>
  </si>
  <si>
    <t>294,80</t>
  </si>
  <si>
    <t>84,75</t>
  </si>
  <si>
    <t>163,59</t>
  </si>
  <si>
    <t>301,19</t>
  </si>
  <si>
    <t>319,80</t>
  </si>
  <si>
    <t>713,16</t>
  </si>
  <si>
    <t>629,67</t>
  </si>
  <si>
    <t>90,38</t>
  </si>
  <si>
    <t>170,89</t>
  </si>
  <si>
    <t>485,35</t>
  </si>
  <si>
    <t>767,03</t>
  </si>
  <si>
    <t>33,67</t>
  </si>
  <si>
    <t>57,67</t>
  </si>
  <si>
    <t>108,46</t>
  </si>
  <si>
    <t>165,12</t>
  </si>
  <si>
    <t>220,24</t>
  </si>
  <si>
    <t>275,76</t>
  </si>
  <si>
    <t>107,89</t>
  </si>
  <si>
    <t>148,45</t>
  </si>
  <si>
    <t>160,09</t>
  </si>
  <si>
    <t>279,32</t>
  </si>
  <si>
    <t>297,93</t>
  </si>
  <si>
    <t>684,67</t>
  </si>
  <si>
    <t>601,18</t>
  </si>
  <si>
    <t>85,01</t>
  </si>
  <si>
    <t>156,56</t>
  </si>
  <si>
    <t>244,78</t>
  </si>
  <si>
    <t>460,54</t>
  </si>
  <si>
    <t>729,02</t>
  </si>
  <si>
    <t>54,89</t>
  </si>
  <si>
    <t>52,00</t>
  </si>
  <si>
    <t>86,27</t>
  </si>
  <si>
    <t>51,20</t>
  </si>
  <si>
    <t>18,09</t>
  </si>
  <si>
    <t>33,59</t>
  </si>
  <si>
    <t>449,88</t>
  </si>
  <si>
    <t>20,94</t>
  </si>
  <si>
    <t>526,85</t>
  </si>
  <si>
    <t>55,67</t>
  </si>
  <si>
    <t>582,18</t>
  </si>
  <si>
    <t>24,48</t>
  </si>
  <si>
    <t>449,39</t>
  </si>
  <si>
    <t>523,09</t>
  </si>
  <si>
    <t>576,07</t>
  </si>
  <si>
    <t>52,06</t>
  </si>
  <si>
    <t>30,66</t>
  </si>
  <si>
    <t>449,89</t>
  </si>
  <si>
    <t>16,58</t>
  </si>
  <si>
    <t>522,49</t>
  </si>
  <si>
    <t>574,55</t>
  </si>
  <si>
    <t>32,65</t>
  </si>
  <si>
    <t>7,61</t>
  </si>
  <si>
    <t>32,10</t>
  </si>
  <si>
    <t>33,99</t>
  </si>
  <si>
    <t>43,34</t>
  </si>
  <si>
    <t>54,52</t>
  </si>
  <si>
    <t>126,76</t>
  </si>
  <si>
    <t>65,87</t>
  </si>
  <si>
    <t>109,07</t>
  </si>
  <si>
    <t>87,65</t>
  </si>
  <si>
    <t>249,19</t>
  </si>
  <si>
    <t>172,22</t>
  </si>
  <si>
    <t>128,47</t>
  </si>
  <si>
    <t>228,20</t>
  </si>
  <si>
    <t>166,14</t>
  </si>
  <si>
    <t>27,23</t>
  </si>
  <si>
    <t>154,32</t>
  </si>
  <si>
    <t>38,12</t>
  </si>
  <si>
    <t>38,84</t>
  </si>
  <si>
    <t>44,82</t>
  </si>
  <si>
    <t>58,64</t>
  </si>
  <si>
    <t>86,33</t>
  </si>
  <si>
    <t>86,50</t>
  </si>
  <si>
    <t>87,39</t>
  </si>
  <si>
    <t>127,10</t>
  </si>
  <si>
    <t>125,72</t>
  </si>
  <si>
    <t>142,03</t>
  </si>
  <si>
    <t>136,01</t>
  </si>
  <si>
    <t>37,95</t>
  </si>
  <si>
    <t>79,31</t>
  </si>
  <si>
    <t>83,54</t>
  </si>
  <si>
    <t>217,02</t>
  </si>
  <si>
    <t>232,48</t>
  </si>
  <si>
    <t>159,61</t>
  </si>
  <si>
    <t>330,48</t>
  </si>
  <si>
    <t>211,03</t>
  </si>
  <si>
    <t>125,38</t>
  </si>
  <si>
    <t>289,35</t>
  </si>
  <si>
    <t>262,35</t>
  </si>
  <si>
    <t>158,91</t>
  </si>
  <si>
    <t>349,40</t>
  </si>
  <si>
    <t>151,30</t>
  </si>
  <si>
    <t>339,28</t>
  </si>
  <si>
    <t>319,97</t>
  </si>
  <si>
    <t>154,49</t>
  </si>
  <si>
    <t>413,33</t>
  </si>
  <si>
    <t>241,97</t>
  </si>
  <si>
    <t>240,15</t>
  </si>
  <si>
    <t>180,26</t>
  </si>
  <si>
    <t>14,93</t>
  </si>
  <si>
    <t>66,74</t>
  </si>
  <si>
    <t>153,59</t>
  </si>
  <si>
    <t>223,68</t>
  </si>
  <si>
    <t>38,10</t>
  </si>
  <si>
    <t>196,27</t>
  </si>
  <si>
    <t>363,72</t>
  </si>
  <si>
    <t>471,55</t>
  </si>
  <si>
    <t>899,34</t>
  </si>
  <si>
    <t>188,51</t>
  </si>
  <si>
    <t>295,35</t>
  </si>
  <si>
    <t>572,57</t>
  </si>
  <si>
    <t>796,28</t>
  </si>
  <si>
    <t>938,27</t>
  </si>
  <si>
    <t>242,12</t>
  </si>
  <si>
    <t>448,84</t>
  </si>
  <si>
    <t>638,38</t>
  </si>
  <si>
    <t>751,44</t>
  </si>
  <si>
    <t>369,90</t>
  </si>
  <si>
    <t>644,13</t>
  </si>
  <si>
    <t>1.062,55</t>
  </si>
  <si>
    <t>274,19</t>
  </si>
  <si>
    <t>489,56</t>
  </si>
  <si>
    <t>184,43</t>
  </si>
  <si>
    <t>288,34</t>
  </si>
  <si>
    <t>556,84</t>
  </si>
  <si>
    <t>774,71</t>
  </si>
  <si>
    <t>910,37</t>
  </si>
  <si>
    <t>237,67</t>
  </si>
  <si>
    <t>438,93</t>
  </si>
  <si>
    <t>624,24</t>
  </si>
  <si>
    <t>732,33</t>
  </si>
  <si>
    <t>3.460,78</t>
  </si>
  <si>
    <t>4.161,21</t>
  </si>
  <si>
    <t>5.582,25</t>
  </si>
  <si>
    <t>8.104,92</t>
  </si>
  <si>
    <t>12.452,12</t>
  </si>
  <si>
    <t>539,04</t>
  </si>
  <si>
    <t>764,10</t>
  </si>
  <si>
    <t>38,38</t>
  </si>
  <si>
    <t>96,63</t>
  </si>
  <si>
    <t>100,26</t>
  </si>
  <si>
    <t>752,80</t>
  </si>
  <si>
    <t>525,77</t>
  </si>
  <si>
    <t>505,86</t>
  </si>
  <si>
    <t>294,66</t>
  </si>
  <si>
    <t>253,22</t>
  </si>
  <si>
    <t>61,15</t>
  </si>
  <si>
    <t>66,44</t>
  </si>
  <si>
    <t>502,39</t>
  </si>
  <si>
    <t>596,18</t>
  </si>
  <si>
    <t>515,21</t>
  </si>
  <si>
    <t>260,38</t>
  </si>
  <si>
    <t>301,70</t>
  </si>
  <si>
    <t>271,32</t>
  </si>
  <si>
    <t>343,24</t>
  </si>
  <si>
    <t>157,49</t>
  </si>
  <si>
    <t>419,59</t>
  </si>
  <si>
    <t>134,81</t>
  </si>
  <si>
    <t>90,84</t>
  </si>
  <si>
    <t>56,91</t>
  </si>
  <si>
    <t>102,01</t>
  </si>
  <si>
    <t>148,56</t>
  </si>
  <si>
    <t>950,26</t>
  </si>
  <si>
    <t>832,40</t>
  </si>
  <si>
    <t>799,36</t>
  </si>
  <si>
    <t>963,76</t>
  </si>
  <si>
    <t>616,08</t>
  </si>
  <si>
    <t>583,04</t>
  </si>
  <si>
    <t>585,46</t>
  </si>
  <si>
    <t>552,42</t>
  </si>
  <si>
    <t>384,97</t>
  </si>
  <si>
    <t>351,93</t>
  </si>
  <si>
    <t>374,26</t>
  </si>
  <si>
    <t>341,22</t>
  </si>
  <si>
    <t>515,03</t>
  </si>
  <si>
    <t>568,83</t>
  </si>
  <si>
    <t>402,32</t>
  </si>
  <si>
    <t>391,61</t>
  </si>
  <si>
    <t>305,44</t>
  </si>
  <si>
    <t>545,97</t>
  </si>
  <si>
    <t>243,56</t>
  </si>
  <si>
    <t>484,09</t>
  </si>
  <si>
    <t>454,65</t>
  </si>
  <si>
    <t>1.272,92</t>
  </si>
  <si>
    <t>935,45</t>
  </si>
  <si>
    <t>1.307,88</t>
  </si>
  <si>
    <t>633,98</t>
  </si>
  <si>
    <t>1.003,56</t>
  </si>
  <si>
    <t>1.207,09</t>
  </si>
  <si>
    <t>310,41</t>
  </si>
  <si>
    <t>319,87</t>
  </si>
  <si>
    <t>783,07</t>
  </si>
  <si>
    <t>792,53</t>
  </si>
  <si>
    <t>565,59</t>
  </si>
  <si>
    <t>222,65</t>
  </si>
  <si>
    <t>356,60</t>
  </si>
  <si>
    <t>1.858,44</t>
  </si>
  <si>
    <t>544,68</t>
  </si>
  <si>
    <t>750,36</t>
  </si>
  <si>
    <t>1.028,02</t>
  </si>
  <si>
    <t>32,34</t>
  </si>
  <si>
    <t>671,17</t>
  </si>
  <si>
    <t>2.124,47</t>
  </si>
  <si>
    <t>2.924,22</t>
  </si>
  <si>
    <t>4.763,76</t>
  </si>
  <si>
    <t>6.470,67</t>
  </si>
  <si>
    <t>7.571,61</t>
  </si>
  <si>
    <t>8.995,98</t>
  </si>
  <si>
    <t>1.824,22</t>
  </si>
  <si>
    <t>3.944,65</t>
  </si>
  <si>
    <t>5.509,68</t>
  </si>
  <si>
    <t>7.690,22</t>
  </si>
  <si>
    <t>3.139,97</t>
  </si>
  <si>
    <t>4.798,94</t>
  </si>
  <si>
    <t>5.566,46</t>
  </si>
  <si>
    <t>7.737,99</t>
  </si>
  <si>
    <t>4.684,62</t>
  </si>
  <si>
    <t>6.243,43</t>
  </si>
  <si>
    <t>8.818,59</t>
  </si>
  <si>
    <t>11.861,04</t>
  </si>
  <si>
    <t>13.548,15</t>
  </si>
  <si>
    <t>14.774,11</t>
  </si>
  <si>
    <t>3.947,88</t>
  </si>
  <si>
    <t>6.213,97</t>
  </si>
  <si>
    <t>9.703,81</t>
  </si>
  <si>
    <t>12.647,82</t>
  </si>
  <si>
    <t>14.608,74</t>
  </si>
  <si>
    <t>17.219,43</t>
  </si>
  <si>
    <t>4.312,66</t>
  </si>
  <si>
    <t>7.569,37</t>
  </si>
  <si>
    <t>9.753,87</t>
  </si>
  <si>
    <t>14.465,97</t>
  </si>
  <si>
    <t>3.689,32</t>
  </si>
  <si>
    <t>4.861,86</t>
  </si>
  <si>
    <t>6.813,10</t>
  </si>
  <si>
    <t>9.240,43</t>
  </si>
  <si>
    <t>10.423,68</t>
  </si>
  <si>
    <t>11.111,97</t>
  </si>
  <si>
    <t>3.202,26</t>
  </si>
  <si>
    <t>5.083,57</t>
  </si>
  <si>
    <t>8.017,88</t>
  </si>
  <si>
    <t>10.491,48</t>
  </si>
  <si>
    <t>12.203,94</t>
  </si>
  <si>
    <t>14.418,17</t>
  </si>
  <si>
    <t>2.648,95</t>
  </si>
  <si>
    <t>4.534,68</t>
  </si>
  <si>
    <t>5.957,42</t>
  </si>
  <si>
    <t>8.817,99</t>
  </si>
  <si>
    <t>794,65</t>
  </si>
  <si>
    <t>376,20</t>
  </si>
  <si>
    <t>90,26</t>
  </si>
  <si>
    <t>509,57</t>
  </si>
  <si>
    <t>48,85</t>
  </si>
  <si>
    <t>563,87</t>
  </si>
  <si>
    <t>120,75</t>
  </si>
  <si>
    <t>112,24</t>
  </si>
  <si>
    <t>127,36</t>
  </si>
  <si>
    <t>38,29</t>
  </si>
  <si>
    <t>71,78</t>
  </si>
  <si>
    <t>112,76</t>
  </si>
  <si>
    <t>142,72</t>
  </si>
  <si>
    <t>197,44</t>
  </si>
  <si>
    <t>396,87</t>
  </si>
  <si>
    <t>481,41</t>
  </si>
  <si>
    <t>979,78</t>
  </si>
  <si>
    <t>155,36</t>
  </si>
  <si>
    <t>225,76</t>
  </si>
  <si>
    <t>126,28</t>
  </si>
  <si>
    <t>83,78</t>
  </si>
  <si>
    <t>113,08</t>
  </si>
  <si>
    <t>167,56</t>
  </si>
  <si>
    <t>309,49</t>
  </si>
  <si>
    <t>190,70</t>
  </si>
  <si>
    <t>214,96</t>
  </si>
  <si>
    <t>299,70</t>
  </si>
  <si>
    <t>426,98</t>
  </si>
  <si>
    <t>586,79</t>
  </si>
  <si>
    <t>902,05</t>
  </si>
  <si>
    <t>62,44</t>
  </si>
  <si>
    <t>69,64</t>
  </si>
  <si>
    <t>120,63</t>
  </si>
  <si>
    <t>173,56</t>
  </si>
  <si>
    <t>370,99</t>
  </si>
  <si>
    <t>630,52</t>
  </si>
  <si>
    <t>389,51</t>
  </si>
  <si>
    <t>102,51</t>
  </si>
  <si>
    <t>292,84</t>
  </si>
  <si>
    <t>400,08</t>
  </si>
  <si>
    <t>697,10</t>
  </si>
  <si>
    <t>318,19</t>
  </si>
  <si>
    <t>61,12</t>
  </si>
  <si>
    <t>193,41</t>
  </si>
  <si>
    <t>203,84</t>
  </si>
  <si>
    <t>413,80</t>
  </si>
  <si>
    <t>550,31</t>
  </si>
  <si>
    <t>680,72</t>
  </si>
  <si>
    <t>937,13</t>
  </si>
  <si>
    <t>316,59</t>
  </si>
  <si>
    <t>469,03</t>
  </si>
  <si>
    <t>614,59</t>
  </si>
  <si>
    <t>233,21</t>
  </si>
  <si>
    <t>430,77</t>
  </si>
  <si>
    <t>642,68</t>
  </si>
  <si>
    <t>844,24</t>
  </si>
  <si>
    <t>594,53</t>
  </si>
  <si>
    <t>1.033,20</t>
  </si>
  <si>
    <t>1.511,31</t>
  </si>
  <si>
    <t>1.965,94</t>
  </si>
  <si>
    <t>738,22</t>
  </si>
  <si>
    <t>1.318,78</t>
  </si>
  <si>
    <t>1.944,20</t>
  </si>
  <si>
    <t>2.539,54</t>
  </si>
  <si>
    <t>309,17</t>
  </si>
  <si>
    <t>565,38</t>
  </si>
  <si>
    <t>841,65</t>
  </si>
  <si>
    <t>722,06</t>
  </si>
  <si>
    <t>1.080,01</t>
  </si>
  <si>
    <t>1.419,30</t>
  </si>
  <si>
    <t>340,48</t>
  </si>
  <si>
    <t>606,07</t>
  </si>
  <si>
    <t>898,03</t>
  </si>
  <si>
    <t>1.174,33</t>
  </si>
  <si>
    <t>415,90</t>
  </si>
  <si>
    <t>755,78</t>
  </si>
  <si>
    <t>1.125,45</t>
  </si>
  <si>
    <t>1.475,30</t>
  </si>
  <si>
    <t>171,44</t>
  </si>
  <si>
    <t>182,46</t>
  </si>
  <si>
    <t>225,07</t>
  </si>
  <si>
    <t>175,64</t>
  </si>
  <si>
    <t>1.873,35</t>
  </si>
  <si>
    <t>605,74</t>
  </si>
  <si>
    <t>815,30</t>
  </si>
  <si>
    <t>1.338,79</t>
  </si>
  <si>
    <t>37,56</t>
  </si>
  <si>
    <t>2.710,86</t>
  </si>
  <si>
    <t>1.877,77</t>
  </si>
  <si>
    <t>1.465,43</t>
  </si>
  <si>
    <t>1.218,84</t>
  </si>
  <si>
    <t>58,94</t>
  </si>
  <si>
    <t>1.456,67</t>
  </si>
  <si>
    <t>1.721,41</t>
  </si>
  <si>
    <t>1.093,99</t>
  </si>
  <si>
    <t>1.374,41</t>
  </si>
  <si>
    <t>1.748,67</t>
  </si>
  <si>
    <t>1.217,79</t>
  </si>
  <si>
    <t>141,43</t>
  </si>
  <si>
    <t>1.959,37</t>
  </si>
  <si>
    <t>144,98</t>
  </si>
  <si>
    <t>3.430,66</t>
  </si>
  <si>
    <t>2.094,32</t>
  </si>
  <si>
    <t>149,30</t>
  </si>
  <si>
    <t>2.866,93</t>
  </si>
  <si>
    <t>153,02</t>
  </si>
  <si>
    <t>191,89</t>
  </si>
  <si>
    <t>9.774,54</t>
  </si>
  <si>
    <t>202,96</t>
  </si>
  <si>
    <t>73,34</t>
  </si>
  <si>
    <t>220,97</t>
  </si>
  <si>
    <t>3.210,43</t>
  </si>
  <si>
    <t>5.283,85</t>
  </si>
  <si>
    <t>7.016,09</t>
  </si>
  <si>
    <t>7.166,49</t>
  </si>
  <si>
    <t>10.735,97</t>
  </si>
  <si>
    <t>37,01</t>
  </si>
  <si>
    <t>62,96</t>
  </si>
  <si>
    <t>161,14</t>
  </si>
  <si>
    <t>136,52</t>
  </si>
  <si>
    <t>251,70</t>
  </si>
  <si>
    <t>42,04</t>
  </si>
  <si>
    <t>66,11</t>
  </si>
  <si>
    <t>88,70</t>
  </si>
  <si>
    <t>41,28</t>
  </si>
  <si>
    <t>150,63</t>
  </si>
  <si>
    <t>151,17</t>
  </si>
  <si>
    <t>18,86</t>
  </si>
  <si>
    <t>30,25</t>
  </si>
  <si>
    <t>28,90</t>
  </si>
  <si>
    <t>18,46</t>
  </si>
  <si>
    <t>19,89</t>
  </si>
  <si>
    <t>31,29</t>
  </si>
  <si>
    <t>186,39</t>
  </si>
  <si>
    <t>75,80</t>
  </si>
  <si>
    <t>66,28</t>
  </si>
  <si>
    <t>77,87</t>
  </si>
  <si>
    <t>110,73</t>
  </si>
  <si>
    <t>104,16</t>
  </si>
  <si>
    <t>101,21</t>
  </si>
  <si>
    <t>99,97</t>
  </si>
  <si>
    <t>79,73</t>
  </si>
  <si>
    <t>114,66</t>
  </si>
  <si>
    <t>27,86</t>
  </si>
  <si>
    <t>261,64</t>
  </si>
  <si>
    <t>314,04</t>
  </si>
  <si>
    <t>236,11</t>
  </si>
  <si>
    <t>288,52</t>
  </si>
  <si>
    <t>237,32</t>
  </si>
  <si>
    <t>284,07</t>
  </si>
  <si>
    <t>236,93</t>
  </si>
  <si>
    <t>196,07</t>
  </si>
  <si>
    <t>140,79</t>
  </si>
  <si>
    <t>58,23</t>
  </si>
  <si>
    <t>93,96</t>
  </si>
  <si>
    <t>91,18</t>
  </si>
  <si>
    <t>83,98</t>
  </si>
  <si>
    <t>84,97</t>
  </si>
  <si>
    <t>119,67</t>
  </si>
  <si>
    <t>120,73</t>
  </si>
  <si>
    <t>145,29</t>
  </si>
  <si>
    <t>147,13</t>
  </si>
  <si>
    <t>178,82</t>
  </si>
  <si>
    <t>72,80</t>
  </si>
  <si>
    <t>81,16</t>
  </si>
  <si>
    <t>82,45</t>
  </si>
  <si>
    <t>83,03</t>
  </si>
  <si>
    <t>84,59</t>
  </si>
  <si>
    <t>156,57</t>
  </si>
  <si>
    <t>77,29</t>
  </si>
  <si>
    <t>99,23</t>
  </si>
  <si>
    <t>100,25</t>
  </si>
  <si>
    <t>119,25</t>
  </si>
  <si>
    <t>120,54</t>
  </si>
  <si>
    <t>85,69</t>
  </si>
  <si>
    <t>112,64</t>
  </si>
  <si>
    <t>113,66</t>
  </si>
  <si>
    <t>137,67</t>
  </si>
  <si>
    <t>116,88</t>
  </si>
  <si>
    <t>87,21</t>
  </si>
  <si>
    <t>105,95</t>
  </si>
  <si>
    <t>114,43</t>
  </si>
  <si>
    <t>134,95</t>
  </si>
  <si>
    <t>98,66</t>
  </si>
  <si>
    <t>133,08</t>
  </si>
  <si>
    <t>752,19</t>
  </si>
  <si>
    <t>763,42</t>
  </si>
  <si>
    <t>93,66</t>
  </si>
  <si>
    <t>104,67</t>
  </si>
  <si>
    <t>121,92</t>
  </si>
  <si>
    <t>142,87</t>
  </si>
  <si>
    <t>121,80</t>
  </si>
  <si>
    <t>150,07</t>
  </si>
  <si>
    <t>171,60</t>
  </si>
  <si>
    <t>149,95</t>
  </si>
  <si>
    <t>162,09</t>
  </si>
  <si>
    <t>200,30</t>
  </si>
  <si>
    <t>72,59</t>
  </si>
  <si>
    <t>300,63</t>
  </si>
  <si>
    <t>675,42</t>
  </si>
  <si>
    <t>646,79</t>
  </si>
  <si>
    <t>724,38</t>
  </si>
  <si>
    <t>697,11</t>
  </si>
  <si>
    <t>297,86</t>
  </si>
  <si>
    <t>356,26</t>
  </si>
  <si>
    <t>124,33</t>
  </si>
  <si>
    <t>179,24</t>
  </si>
  <si>
    <t>154,16</t>
  </si>
  <si>
    <t>209,07</t>
  </si>
  <si>
    <t>184,00</t>
  </si>
  <si>
    <t>238,91</t>
  </si>
  <si>
    <t>91,10</t>
  </si>
  <si>
    <t>176,64</t>
  </si>
  <si>
    <t>259,17</t>
  </si>
  <si>
    <t>123,79</t>
  </si>
  <si>
    <t>161,36</t>
  </si>
  <si>
    <t>196,34</t>
  </si>
  <si>
    <t>230,38</t>
  </si>
  <si>
    <t>263,97</t>
  </si>
  <si>
    <t>229,15</t>
  </si>
  <si>
    <t>211,60</t>
  </si>
  <si>
    <t>297,49</t>
  </si>
  <si>
    <t>329,42</t>
  </si>
  <si>
    <t>360,91</t>
  </si>
  <si>
    <t>280,64</t>
  </si>
  <si>
    <t>312,91</t>
  </si>
  <si>
    <t>344,75</t>
  </si>
  <si>
    <t>325,32</t>
  </si>
  <si>
    <t>64,28</t>
  </si>
  <si>
    <t>219,08</t>
  </si>
  <si>
    <t>132,07</t>
  </si>
  <si>
    <t>114,52</t>
  </si>
  <si>
    <t>200,41</t>
  </si>
  <si>
    <t>232,34</t>
  </si>
  <si>
    <t>263,83</t>
  </si>
  <si>
    <t>215,83</t>
  </si>
  <si>
    <t>247,67</t>
  </si>
  <si>
    <t>228,24</t>
  </si>
  <si>
    <t>74,15</t>
  </si>
  <si>
    <t>54,84</t>
  </si>
  <si>
    <t>80,34</t>
  </si>
  <si>
    <t>27,29</t>
  </si>
  <si>
    <t>2.320,93</t>
  </si>
  <si>
    <t>122,67</t>
  </si>
  <si>
    <t>156,26</t>
  </si>
  <si>
    <t>214,99</t>
  </si>
  <si>
    <t>281,30</t>
  </si>
  <si>
    <t>369,50</t>
  </si>
  <si>
    <t>146,85</t>
  </si>
  <si>
    <t>111,12</t>
  </si>
  <si>
    <t>196,95</t>
  </si>
  <si>
    <t>228,94</t>
  </si>
  <si>
    <t>260,36</t>
  </si>
  <si>
    <t>180,09</t>
  </si>
  <si>
    <t>214,58</t>
  </si>
  <si>
    <t>244,27</t>
  </si>
  <si>
    <t>133,55</t>
  </si>
  <si>
    <t>116,06</t>
  </si>
  <si>
    <t>68,21</t>
  </si>
  <si>
    <t>139,74</t>
  </si>
  <si>
    <t>83,15</t>
  </si>
  <si>
    <t>99,39</t>
  </si>
  <si>
    <t>79,70</t>
  </si>
  <si>
    <t>70,57</t>
  </si>
  <si>
    <t>102,11</t>
  </si>
  <si>
    <t>77,86</t>
  </si>
  <si>
    <t>85,16</t>
  </si>
  <si>
    <t>88,41</t>
  </si>
  <si>
    <t>94,12</t>
  </si>
  <si>
    <t>136,40</t>
  </si>
  <si>
    <t>154,69</t>
  </si>
  <si>
    <t>171,95</t>
  </si>
  <si>
    <t>196,01</t>
  </si>
  <si>
    <t>245,63</t>
  </si>
  <si>
    <t>258,06</t>
  </si>
  <si>
    <t>227,73</t>
  </si>
  <si>
    <t>56,23</t>
  </si>
  <si>
    <t>195,37</t>
  </si>
  <si>
    <t>132,48</t>
  </si>
  <si>
    <t>140,11</t>
  </si>
  <si>
    <t>168,37</t>
  </si>
  <si>
    <t>147,72</t>
  </si>
  <si>
    <t>190,14</t>
  </si>
  <si>
    <t>216,02</t>
  </si>
  <si>
    <t>238,46</t>
  </si>
  <si>
    <t>146,10</t>
  </si>
  <si>
    <t>159,42</t>
  </si>
  <si>
    <t>182,81</t>
  </si>
  <si>
    <t>210,28</t>
  </si>
  <si>
    <t>222,93</t>
  </si>
  <si>
    <t>83,69</t>
  </si>
  <si>
    <t>307,89</t>
  </si>
  <si>
    <t>108,26</t>
  </si>
  <si>
    <t>123,95</t>
  </si>
  <si>
    <t>1.853,08</t>
  </si>
  <si>
    <t>1.606,35</t>
  </si>
  <si>
    <t>266,02</t>
  </si>
  <si>
    <t>356,04</t>
  </si>
  <si>
    <t>32,28</t>
  </si>
  <si>
    <t>45,32</t>
  </si>
  <si>
    <t>30,62</t>
  </si>
  <si>
    <t>32,20</t>
  </si>
  <si>
    <t>31,08</t>
  </si>
  <si>
    <t>23,67</t>
  </si>
  <si>
    <t>47,34</t>
  </si>
  <si>
    <t>53,20</t>
  </si>
  <si>
    <t>52,39</t>
  </si>
  <si>
    <t>6,91</t>
  </si>
  <si>
    <t>262,24</t>
  </si>
  <si>
    <t>405,91</t>
  </si>
  <si>
    <t>268,74</t>
  </si>
  <si>
    <t>64,91</t>
  </si>
  <si>
    <t>57,58</t>
  </si>
  <si>
    <t>96,14</t>
  </si>
  <si>
    <t>85,79</t>
  </si>
  <si>
    <t>110,30</t>
  </si>
  <si>
    <t>170,87</t>
  </si>
  <si>
    <t>156,16</t>
  </si>
  <si>
    <t>145,18</t>
  </si>
  <si>
    <t>113,23</t>
  </si>
  <si>
    <t>98,62</t>
  </si>
  <si>
    <t>159,13</t>
  </si>
  <si>
    <t>145,88</t>
  </si>
  <si>
    <t>78,39</t>
  </si>
  <si>
    <t>62,68</t>
  </si>
  <si>
    <t>67,07</t>
  </si>
  <si>
    <t>167,10</t>
  </si>
  <si>
    <t>338,82</t>
  </si>
  <si>
    <t>50,91</t>
  </si>
  <si>
    <t>38,28</t>
  </si>
  <si>
    <t>68,32</t>
  </si>
  <si>
    <t>90,03</t>
  </si>
  <si>
    <t>230,28</t>
  </si>
  <si>
    <t>125,06</t>
  </si>
  <si>
    <t>264,25</t>
  </si>
  <si>
    <t>168,38</t>
  </si>
  <si>
    <t>345,71</t>
  </si>
  <si>
    <t>103,24</t>
  </si>
  <si>
    <t>164,09</t>
  </si>
  <si>
    <t>193,57</t>
  </si>
  <si>
    <t>265,53</t>
  </si>
  <si>
    <t>401,31</t>
  </si>
  <si>
    <t>411,16</t>
  </si>
  <si>
    <t>126,95</t>
  </si>
  <si>
    <t>350,16</t>
  </si>
  <si>
    <t>50,77</t>
  </si>
  <si>
    <t>807,06</t>
  </si>
  <si>
    <t>98,88</t>
  </si>
  <si>
    <t>769,15</t>
  </si>
  <si>
    <t>32,23</t>
  </si>
  <si>
    <t>41,36</t>
  </si>
  <si>
    <t>87,52</t>
  </si>
  <si>
    <t>105,60</t>
  </si>
  <si>
    <t>115,66</t>
  </si>
  <si>
    <t>101,01</t>
  </si>
  <si>
    <t>56,32</t>
  </si>
  <si>
    <t>115,71</t>
  </si>
  <si>
    <t>60,90</t>
  </si>
  <si>
    <t>99,62</t>
  </si>
  <si>
    <t>107,79</t>
  </si>
  <si>
    <t>105,55</t>
  </si>
  <si>
    <t>63,66</t>
  </si>
  <si>
    <t>115,51</t>
  </si>
  <si>
    <t>78,18</t>
  </si>
  <si>
    <t>83,80</t>
  </si>
  <si>
    <t>89,68</t>
  </si>
  <si>
    <t>154,35</t>
  </si>
  <si>
    <t>166,89</t>
  </si>
  <si>
    <t>100,44</t>
  </si>
  <si>
    <t>174,80</t>
  </si>
  <si>
    <t>189,21</t>
  </si>
  <si>
    <t>42,85</t>
  </si>
  <si>
    <t>38,59</t>
  </si>
  <si>
    <t>58,76</t>
  </si>
  <si>
    <t>26,43</t>
  </si>
  <si>
    <t>24,60</t>
  </si>
  <si>
    <t>70,58</t>
  </si>
  <si>
    <t>74,81</t>
  </si>
  <si>
    <t>105,72</t>
  </si>
  <si>
    <t>77,15</t>
  </si>
  <si>
    <t>122,18</t>
  </si>
  <si>
    <t>90,90</t>
  </si>
  <si>
    <t>43,68</t>
  </si>
  <si>
    <t>89,83</t>
  </si>
  <si>
    <t>67,25</t>
  </si>
  <si>
    <t>105,21</t>
  </si>
  <si>
    <t>68,04</t>
  </si>
  <si>
    <t>73,48</t>
  </si>
  <si>
    <t>112,22</t>
  </si>
  <si>
    <t>79,96</t>
  </si>
  <si>
    <t>96,38</t>
  </si>
  <si>
    <t>122,56</t>
  </si>
  <si>
    <t>98,58</t>
  </si>
  <si>
    <t>103,52</t>
  </si>
  <si>
    <t>127,73</t>
  </si>
  <si>
    <t>133,17</t>
  </si>
  <si>
    <t>160,11</t>
  </si>
  <si>
    <t>75,99</t>
  </si>
  <si>
    <t>101,06</t>
  </si>
  <si>
    <t>87,80</t>
  </si>
  <si>
    <t>127,01</t>
  </si>
  <si>
    <t>171,10</t>
  </si>
  <si>
    <t>123,55</t>
  </si>
  <si>
    <t>165,73</t>
  </si>
  <si>
    <t>118,33</t>
  </si>
  <si>
    <t>185,75</t>
  </si>
  <si>
    <t>180,02</t>
  </si>
  <si>
    <t>132,62</t>
  </si>
  <si>
    <t>76,31</t>
  </si>
  <si>
    <t>92,30</t>
  </si>
  <si>
    <t>67,63</t>
  </si>
  <si>
    <t>100,15</t>
  </si>
  <si>
    <t>106,97</t>
  </si>
  <si>
    <t>127,54</t>
  </si>
  <si>
    <t>78,08</t>
  </si>
  <si>
    <t>94,77</t>
  </si>
  <si>
    <t>54,14</t>
  </si>
  <si>
    <t>77,40</t>
  </si>
  <si>
    <t>101,30</t>
  </si>
  <si>
    <t>71,07</t>
  </si>
  <si>
    <t>72,29</t>
  </si>
  <si>
    <t>77,59</t>
  </si>
  <si>
    <t>117,76</t>
  </si>
  <si>
    <t>78,32</t>
  </si>
  <si>
    <t>84,88</t>
  </si>
  <si>
    <t>129,79</t>
  </si>
  <si>
    <t>86,52</t>
  </si>
  <si>
    <t>41,54</t>
  </si>
  <si>
    <t>86,81</t>
  </si>
  <si>
    <t>69,84</t>
  </si>
  <si>
    <t>66,77</t>
  </si>
  <si>
    <t>70,23</t>
  </si>
  <si>
    <t>76,05</t>
  </si>
  <si>
    <t>84,58</t>
  </si>
  <si>
    <t>115,47</t>
  </si>
  <si>
    <t>91,74</t>
  </si>
  <si>
    <t>98,56</t>
  </si>
  <si>
    <t>117,00</t>
  </si>
  <si>
    <t>122,44</t>
  </si>
  <si>
    <t>117,17</t>
  </si>
  <si>
    <t>41,86</t>
  </si>
  <si>
    <t>23,30</t>
  </si>
  <si>
    <t>51,42</t>
  </si>
  <si>
    <t>49,77</t>
  </si>
  <si>
    <t>44,81</t>
  </si>
  <si>
    <t>31,49</t>
  </si>
  <si>
    <t>182,87</t>
  </si>
  <si>
    <t>135,38</t>
  </si>
  <si>
    <t>130,39</t>
  </si>
  <si>
    <t>113,52</t>
  </si>
  <si>
    <t>161,17</t>
  </si>
  <si>
    <t>226,75</t>
  </si>
  <si>
    <t>73,22</t>
  </si>
  <si>
    <t>74,13</t>
  </si>
  <si>
    <t>76,24</t>
  </si>
  <si>
    <t>481,31</t>
  </si>
  <si>
    <t>469,96</t>
  </si>
  <si>
    <t>496,00</t>
  </si>
  <si>
    <t>483,33</t>
  </si>
  <si>
    <t>620,62</t>
  </si>
  <si>
    <t>595,92</t>
  </si>
  <si>
    <t>600,79</t>
  </si>
  <si>
    <t>586,15</t>
  </si>
  <si>
    <t>614,00</t>
  </si>
  <si>
    <t>583,94</t>
  </si>
  <si>
    <t>604,68</t>
  </si>
  <si>
    <t>568,48</t>
  </si>
  <si>
    <t>721,82</t>
  </si>
  <si>
    <t>481,00</t>
  </si>
  <si>
    <t>655,59</t>
  </si>
  <si>
    <t>640,99</t>
  </si>
  <si>
    <t>595,91</t>
  </si>
  <si>
    <t>594,68</t>
  </si>
  <si>
    <t>571,17</t>
  </si>
  <si>
    <t>555,92</t>
  </si>
  <si>
    <t>473,68</t>
  </si>
  <si>
    <t>458,92</t>
  </si>
  <si>
    <t>566,01</t>
  </si>
  <si>
    <t>553,08</t>
  </si>
  <si>
    <t>518,52</t>
  </si>
  <si>
    <t>497,40</t>
  </si>
  <si>
    <t>3.398,41</t>
  </si>
  <si>
    <t>3.398,87</t>
  </si>
  <si>
    <t>3.507,50</t>
  </si>
  <si>
    <t>3.499,66</t>
  </si>
  <si>
    <t>3.427,82</t>
  </si>
  <si>
    <t>3.428,43</t>
  </si>
  <si>
    <t>508,02</t>
  </si>
  <si>
    <t>437,50</t>
  </si>
  <si>
    <t>543,58</t>
  </si>
  <si>
    <t>464,03</t>
  </si>
  <si>
    <t>646,38</t>
  </si>
  <si>
    <t>572,97</t>
  </si>
  <si>
    <t>606,52</t>
  </si>
  <si>
    <t>560,89</t>
  </si>
  <si>
    <t>598,12</t>
  </si>
  <si>
    <t>579,44</t>
  </si>
  <si>
    <t>590,91</t>
  </si>
  <si>
    <t>567,22</t>
  </si>
  <si>
    <t>863,33</t>
  </si>
  <si>
    <t>720,77</t>
  </si>
  <si>
    <t>682,15</t>
  </si>
  <si>
    <t>738,40</t>
  </si>
  <si>
    <t>657,71</t>
  </si>
  <si>
    <t>610,25</t>
  </si>
  <si>
    <t>665,49</t>
  </si>
  <si>
    <t>598,91</t>
  </si>
  <si>
    <t>560,75</t>
  </si>
  <si>
    <t>611,05</t>
  </si>
  <si>
    <t>521,08</t>
  </si>
  <si>
    <t>526,75</t>
  </si>
  <si>
    <t>441,68</t>
  </si>
  <si>
    <t>659,96</t>
  </si>
  <si>
    <t>571,73</t>
  </si>
  <si>
    <t>529,52</t>
  </si>
  <si>
    <t>563,15</t>
  </si>
  <si>
    <t>472,22</t>
  </si>
  <si>
    <t>3.366,84</t>
  </si>
  <si>
    <t>3.329,31</t>
  </si>
  <si>
    <t>3.477,58</t>
  </si>
  <si>
    <t>3.423,91</t>
  </si>
  <si>
    <t>3.415,78</t>
  </si>
  <si>
    <t>3.405,87</t>
  </si>
  <si>
    <t>3.365,14</t>
  </si>
  <si>
    <t>573,07</t>
  </si>
  <si>
    <t>603,12</t>
  </si>
  <si>
    <t>711,16</t>
  </si>
  <si>
    <t>696,36</t>
  </si>
  <si>
    <t>714,29</t>
  </si>
  <si>
    <t>688,66</t>
  </si>
  <si>
    <t>677,71</t>
  </si>
  <si>
    <t>833,62</t>
  </si>
  <si>
    <t>748,23</t>
  </si>
  <si>
    <t>699,90</t>
  </si>
  <si>
    <t>668,99</t>
  </si>
  <si>
    <t>576,91</t>
  </si>
  <si>
    <t>673,59</t>
  </si>
  <si>
    <t>610,97</t>
  </si>
  <si>
    <t>3.481,60</t>
  </si>
  <si>
    <t>3.574,90</t>
  </si>
  <si>
    <t>3.514,02</t>
  </si>
  <si>
    <t>1.500,80</t>
  </si>
  <si>
    <t>1.490,04</t>
  </si>
  <si>
    <t>1.474,32</t>
  </si>
  <si>
    <t>1.744,18</t>
  </si>
  <si>
    <t>1.726,59</t>
  </si>
  <si>
    <t>1.711,63</t>
  </si>
  <si>
    <t>4.118,00</t>
  </si>
  <si>
    <t>4.125,36</t>
  </si>
  <si>
    <t>4.136,91</t>
  </si>
  <si>
    <t>4.576,23</t>
  </si>
  <si>
    <t>4.607,45</t>
  </si>
  <si>
    <t>4.636,01</t>
  </si>
  <si>
    <t>2.914,50</t>
  </si>
  <si>
    <t>2.923,41</t>
  </si>
  <si>
    <t>2.930,64</t>
  </si>
  <si>
    <t>4.306,92</t>
  </si>
  <si>
    <t>4.304,21</t>
  </si>
  <si>
    <t>1.538,53</t>
  </si>
  <si>
    <t>1.520,03</t>
  </si>
  <si>
    <t>901,33</t>
  </si>
  <si>
    <t>593,68</t>
  </si>
  <si>
    <t>671,37</t>
  </si>
  <si>
    <t>600,52</t>
  </si>
  <si>
    <t>518,59</t>
  </si>
  <si>
    <t>616,78</t>
  </si>
  <si>
    <t>580,89</t>
  </si>
  <si>
    <t>623,76</t>
  </si>
  <si>
    <t>579,61</t>
  </si>
  <si>
    <t>555,21</t>
  </si>
  <si>
    <t>732,48</t>
  </si>
  <si>
    <t>590,01</t>
  </si>
  <si>
    <t>538,71</t>
  </si>
  <si>
    <t>591,41</t>
  </si>
  <si>
    <t>535,40</t>
  </si>
  <si>
    <t>508,30</t>
  </si>
  <si>
    <t>736,61</t>
  </si>
  <si>
    <t>810,01</t>
  </si>
  <si>
    <t>722,91</t>
  </si>
  <si>
    <t>701,21</t>
  </si>
  <si>
    <t>818,77</t>
  </si>
  <si>
    <t>641,40</t>
  </si>
  <si>
    <t>696,10</t>
  </si>
  <si>
    <t>641,09</t>
  </si>
  <si>
    <t>615,52</t>
  </si>
  <si>
    <t>729,70</t>
  </si>
  <si>
    <t>549,54</t>
  </si>
  <si>
    <t>580,22</t>
  </si>
  <si>
    <t>595,00</t>
  </si>
  <si>
    <t>528,53</t>
  </si>
  <si>
    <t>731,82</t>
  </si>
  <si>
    <t>637,34</t>
  </si>
  <si>
    <t>861,51</t>
  </si>
  <si>
    <t>487,89</t>
  </si>
  <si>
    <t>11,04</t>
  </si>
  <si>
    <t>6,66</t>
  </si>
  <si>
    <t>93,84</t>
  </si>
  <si>
    <t>69,19</t>
  </si>
  <si>
    <t>56,88</t>
  </si>
  <si>
    <t>77,51</t>
  </si>
  <si>
    <t>56,76</t>
  </si>
  <si>
    <t>110,74</t>
  </si>
  <si>
    <t>103,99</t>
  </si>
  <si>
    <t>73,36</t>
  </si>
  <si>
    <t>330,15</t>
  </si>
  <si>
    <t>787,68</t>
  </si>
  <si>
    <t>42,44</t>
  </si>
  <si>
    <t>86,64</t>
  </si>
  <si>
    <t>4.383,44</t>
  </si>
  <si>
    <t>1.972,30</t>
  </si>
  <si>
    <t>2.912,29</t>
  </si>
  <si>
    <t>184,40</t>
  </si>
  <si>
    <t>17.674,44</t>
  </si>
  <si>
    <t>189,17</t>
  </si>
  <si>
    <t>88,09</t>
  </si>
  <si>
    <t>179,83</t>
  </si>
  <si>
    <t>36,38</t>
  </si>
  <si>
    <t>330,80</t>
  </si>
  <si>
    <t>655,68</t>
  </si>
  <si>
    <t>223,90</t>
  </si>
  <si>
    <t>308,18</t>
  </si>
  <si>
    <t>17,92</t>
  </si>
  <si>
    <t>206,04</t>
  </si>
  <si>
    <t>84,63</t>
  </si>
  <si>
    <t>3,53</t>
  </si>
  <si>
    <t>2,31</t>
  </si>
  <si>
    <t>559,96</t>
  </si>
  <si>
    <t>163,14</t>
  </si>
  <si>
    <t>277,93</t>
  </si>
  <si>
    <t>44,56</t>
  </si>
  <si>
    <t>17,66</t>
  </si>
  <si>
    <t>145,38</t>
  </si>
  <si>
    <t>130,96</t>
  </si>
  <si>
    <t>95,88</t>
  </si>
  <si>
    <t>82,97</t>
  </si>
  <si>
    <t>81,73</t>
  </si>
  <si>
    <t>81,09</t>
  </si>
  <si>
    <t>81,41</t>
  </si>
  <si>
    <t>78,87</t>
  </si>
  <si>
    <t>72,70</t>
  </si>
  <si>
    <t>141,34</t>
  </si>
  <si>
    <t>174,14</t>
  </si>
  <si>
    <t>193,10</t>
  </si>
  <si>
    <t>63,70</t>
  </si>
  <si>
    <t>183,34</t>
  </si>
  <si>
    <t>342,39</t>
  </si>
  <si>
    <t>172,34</t>
  </si>
  <si>
    <t>1.408,07</t>
  </si>
  <si>
    <t>1.441,13</t>
  </si>
  <si>
    <t>708,44</t>
  </si>
  <si>
    <t>1.142,01</t>
  </si>
  <si>
    <t>121,45</t>
  </si>
  <si>
    <t>201,72</t>
  </si>
  <si>
    <t>4.088,09</t>
  </si>
  <si>
    <t>2.385,19</t>
  </si>
  <si>
    <t>2.538,83</t>
  </si>
  <si>
    <t>1.957,56</t>
  </si>
  <si>
    <t>2.815,53</t>
  </si>
  <si>
    <t>2.198,97</t>
  </si>
  <si>
    <t>4.102,07</t>
  </si>
  <si>
    <t>2.399,17</t>
  </si>
  <si>
    <t>2.552,81</t>
  </si>
  <si>
    <t>1.971,54</t>
  </si>
  <si>
    <t>2.829,51</t>
  </si>
  <si>
    <t>2.305,46</t>
  </si>
  <si>
    <t>1.339,13</t>
  </si>
  <si>
    <t>1.287,88</t>
  </si>
  <si>
    <t>342,40</t>
  </si>
  <si>
    <t>333,73</t>
  </si>
  <si>
    <t>132,16</t>
  </si>
  <si>
    <t>289,07</t>
  </si>
  <si>
    <t>383,97</t>
  </si>
  <si>
    <t>113,84</t>
  </si>
  <si>
    <t>315,00</t>
  </si>
  <si>
    <t>659,49</t>
  </si>
  <si>
    <t>25,86</t>
  </si>
  <si>
    <t>38,98</t>
  </si>
  <si>
    <t>31,58</t>
  </si>
  <si>
    <t>55,44</t>
  </si>
  <si>
    <t>50,78</t>
  </si>
  <si>
    <t>40,95</t>
  </si>
  <si>
    <t>3.942,94</t>
  </si>
  <si>
    <t>4.413,86</t>
  </si>
  <si>
    <t>4.201,12</t>
  </si>
  <si>
    <t>6.390,48</t>
  </si>
  <si>
    <t>4.370,44</t>
  </si>
  <si>
    <t>5.570,87</t>
  </si>
  <si>
    <t>4.894,31</t>
  </si>
  <si>
    <t>5.350,20</t>
  </si>
  <si>
    <t>4.528,30</t>
  </si>
  <si>
    <t>4.482,53</t>
  </si>
  <si>
    <t>6.540,20</t>
  </si>
  <si>
    <t>4.553,25</t>
  </si>
  <si>
    <t>6.321,03</t>
  </si>
  <si>
    <t>4.921,94</t>
  </si>
  <si>
    <t>6.066,79</t>
  </si>
  <si>
    <t>4.464,01</t>
  </si>
  <si>
    <t>6.836,65</t>
  </si>
  <si>
    <t>4.248,50</t>
  </si>
  <si>
    <t>4.568,21</t>
  </si>
  <si>
    <t>5.068,14</t>
  </si>
  <si>
    <t>SINAPI - CAIXA REFERENCIAL 14/08/2024</t>
  </si>
  <si>
    <t>107,44</t>
  </si>
  <si>
    <t>37,25</t>
  </si>
  <si>
    <t>42,55</t>
  </si>
  <si>
    <t>44,38</t>
  </si>
  <si>
    <t>50,68</t>
  </si>
  <si>
    <t>63,98</t>
  </si>
  <si>
    <t>68,44</t>
  </si>
  <si>
    <t>92,36</t>
  </si>
  <si>
    <t>116,29</t>
  </si>
  <si>
    <t>43,12</t>
  </si>
  <si>
    <t>64,19</t>
  </si>
  <si>
    <t>35,09</t>
  </si>
  <si>
    <t>88,78</t>
  </si>
  <si>
    <t>83,06</t>
  </si>
  <si>
    <t>102,68</t>
  </si>
  <si>
    <t>125,04</t>
  </si>
  <si>
    <t>174,40</t>
  </si>
  <si>
    <t>51,09</t>
  </si>
  <si>
    <t>58,40</t>
  </si>
  <si>
    <t>110,88</t>
  </si>
  <si>
    <t>126,54</t>
  </si>
  <si>
    <t>159,26</t>
  </si>
  <si>
    <t>176,06</t>
  </si>
  <si>
    <t>214,89</t>
  </si>
  <si>
    <t>41,62</t>
  </si>
  <si>
    <t>88,00</t>
  </si>
  <si>
    <t>114,47</t>
  </si>
  <si>
    <t>46,88</t>
  </si>
  <si>
    <t>55,41</t>
  </si>
  <si>
    <t>71,34</t>
  </si>
  <si>
    <t>79,63</t>
  </si>
  <si>
    <t>50,94</t>
  </si>
  <si>
    <t>58,96</t>
  </si>
  <si>
    <t>67,00</t>
  </si>
  <si>
    <t>91,08</t>
  </si>
  <si>
    <t>107,14</t>
  </si>
  <si>
    <t>123,19</t>
  </si>
  <si>
    <t>139,25</t>
  </si>
  <si>
    <t>159,02</t>
  </si>
  <si>
    <t>38,52</t>
  </si>
  <si>
    <t>45,80</t>
  </si>
  <si>
    <t>143,33</t>
  </si>
  <si>
    <t>42,27</t>
  </si>
  <si>
    <t>80,53</t>
  </si>
  <si>
    <t>134,71</t>
  </si>
  <si>
    <t>209,15</t>
  </si>
  <si>
    <t>319,88</t>
  </si>
  <si>
    <t>450,38</t>
  </si>
  <si>
    <t>526,57</t>
  </si>
  <si>
    <t>104,86</t>
  </si>
  <si>
    <t>164,58</t>
  </si>
  <si>
    <t>245,01</t>
  </si>
  <si>
    <t>319,94</t>
  </si>
  <si>
    <t>424,81</t>
  </si>
  <si>
    <t>795,26</t>
  </si>
  <si>
    <t>68,84</t>
  </si>
  <si>
    <t>1.291,50</t>
  </si>
  <si>
    <t>26,97</t>
  </si>
  <si>
    <t>1.988,24</t>
  </si>
  <si>
    <t>40,25</t>
  </si>
  <si>
    <t>2.738,99</t>
  </si>
  <si>
    <t>46,75</t>
  </si>
  <si>
    <t>97,67</t>
  </si>
  <si>
    <t>112,16</t>
  </si>
  <si>
    <t>126,59</t>
  </si>
  <si>
    <t>155,43</t>
  </si>
  <si>
    <t>47,20</t>
  </si>
  <si>
    <t>75,00</t>
  </si>
  <si>
    <t>126,25</t>
  </si>
  <si>
    <t>39,74</t>
  </si>
  <si>
    <t>177,74</t>
  </si>
  <si>
    <t>175,59</t>
  </si>
  <si>
    <t>267,56</t>
  </si>
  <si>
    <t>377,14</t>
  </si>
  <si>
    <t>374,22</t>
  </si>
  <si>
    <t>25,64</t>
  </si>
  <si>
    <t>29,87</t>
  </si>
  <si>
    <t>38,20</t>
  </si>
  <si>
    <t>60,82</t>
  </si>
  <si>
    <t>122,43</t>
  </si>
  <si>
    <t>100,67</t>
  </si>
  <si>
    <t>95,57</t>
  </si>
  <si>
    <t>17,35</t>
  </si>
  <si>
    <t>225,28</t>
  </si>
  <si>
    <t>236,53</t>
  </si>
  <si>
    <t>423,06</t>
  </si>
  <si>
    <t>518,68</t>
  </si>
  <si>
    <t>675,53</t>
  </si>
  <si>
    <t>46,78</t>
  </si>
  <si>
    <t>698,22</t>
  </si>
  <si>
    <t>1.038,14</t>
  </si>
  <si>
    <t>63,74</t>
  </si>
  <si>
    <t>1.063,35</t>
  </si>
  <si>
    <t>227,55</t>
  </si>
  <si>
    <t>239,76</t>
  </si>
  <si>
    <t>427,25</t>
  </si>
  <si>
    <t>523,84</t>
  </si>
  <si>
    <t>681,68</t>
  </si>
  <si>
    <t>52,93</t>
  </si>
  <si>
    <t>705,34</t>
  </si>
  <si>
    <t>1.046,22</t>
  </si>
  <si>
    <t>1.072,38</t>
  </si>
  <si>
    <t>84,19</t>
  </si>
  <si>
    <t>196,70</t>
  </si>
  <si>
    <t>302,65</t>
  </si>
  <si>
    <t>403,98</t>
  </si>
  <si>
    <t>489,86</t>
  </si>
  <si>
    <t>562,67</t>
  </si>
  <si>
    <t>582,66</t>
  </si>
  <si>
    <t>165,25</t>
  </si>
  <si>
    <t>200,91</t>
  </si>
  <si>
    <t>307,82</t>
  </si>
  <si>
    <t>410,12</t>
  </si>
  <si>
    <t>496,96</t>
  </si>
  <si>
    <t>570,78</t>
  </si>
  <si>
    <t>40,85</t>
  </si>
  <si>
    <t>70,00</t>
  </si>
  <si>
    <t>80,24</t>
  </si>
  <si>
    <t>847,19</t>
  </si>
  <si>
    <t>112,41</t>
  </si>
  <si>
    <t>1.211,34</t>
  </si>
  <si>
    <t>146,82</t>
  </si>
  <si>
    <t>55,47</t>
  </si>
  <si>
    <t>66,17</t>
  </si>
  <si>
    <t>88,35</t>
  </si>
  <si>
    <t>99,75</t>
  </si>
  <si>
    <t>858,17</t>
  </si>
  <si>
    <t>1.225,23</t>
  </si>
  <si>
    <t>160,71</t>
  </si>
  <si>
    <t>138,25</t>
  </si>
  <si>
    <t>140,53</t>
  </si>
  <si>
    <t>124,66</t>
  </si>
  <si>
    <t>152,10</t>
  </si>
  <si>
    <t>220,18</t>
  </si>
  <si>
    <t>126,94</t>
  </si>
  <si>
    <t>155,34</t>
  </si>
  <si>
    <t>224,39</t>
  </si>
  <si>
    <t>71,69</t>
  </si>
  <si>
    <t>77,00</t>
  </si>
  <si>
    <t>87,58</t>
  </si>
  <si>
    <t>93,44</t>
  </si>
  <si>
    <t>102,89</t>
  </si>
  <si>
    <t>127,96</t>
  </si>
  <si>
    <t>153,04</t>
  </si>
  <si>
    <t>46,41</t>
  </si>
  <si>
    <t>55,28</t>
  </si>
  <si>
    <t>163,68</t>
  </si>
  <si>
    <t>185,90</t>
  </si>
  <si>
    <t>249,86</t>
  </si>
  <si>
    <t>272,07</t>
  </si>
  <si>
    <t>336,01</t>
  </si>
  <si>
    <t>358,24</t>
  </si>
  <si>
    <t>402,67</t>
  </si>
  <si>
    <t>488,85</t>
  </si>
  <si>
    <t>533,28</t>
  </si>
  <si>
    <t>619,44</t>
  </si>
  <si>
    <t>663,88</t>
  </si>
  <si>
    <t>794,49</t>
  </si>
  <si>
    <t>74,12</t>
  </si>
  <si>
    <t>107,46</t>
  </si>
  <si>
    <t>140,75</t>
  </si>
  <si>
    <t>236,71</t>
  </si>
  <si>
    <t>270,03</t>
  </si>
  <si>
    <t>365,97</t>
  </si>
  <si>
    <t>399,28</t>
  </si>
  <si>
    <t>495,23</t>
  </si>
  <si>
    <t>528,54</t>
  </si>
  <si>
    <t>724,44</t>
  </si>
  <si>
    <t>791,10</t>
  </si>
  <si>
    <t>986,99</t>
  </si>
  <si>
    <t>1.182,90</t>
  </si>
  <si>
    <t>90,69</t>
  </si>
  <si>
    <t>133,76</t>
  </si>
  <si>
    <t>144,86</t>
  </si>
  <si>
    <t>176,85</t>
  </si>
  <si>
    <t>187,94</t>
  </si>
  <si>
    <t>253,24</t>
  </si>
  <si>
    <t>318,51</t>
  </si>
  <si>
    <t>340,77</t>
  </si>
  <si>
    <t>406,08</t>
  </si>
  <si>
    <t>413,72</t>
  </si>
  <si>
    <t>1.014,87</t>
  </si>
  <si>
    <t>1.636,35</t>
  </si>
  <si>
    <t>2.870,69</t>
  </si>
  <si>
    <t>4.269,17</t>
  </si>
  <si>
    <t>2.812,73</t>
  </si>
  <si>
    <t>4.597,07</t>
  </si>
  <si>
    <t>5.070,39</t>
  </si>
  <si>
    <t>58,30</t>
  </si>
  <si>
    <t>52,54</t>
  </si>
  <si>
    <t>82,11</t>
  </si>
  <si>
    <t>91,96</t>
  </si>
  <si>
    <t>116,60</t>
  </si>
  <si>
    <t>131,37</t>
  </si>
  <si>
    <t>2.685,50</t>
  </si>
  <si>
    <t>1.524,88</t>
  </si>
  <si>
    <t>2.160,69</t>
  </si>
  <si>
    <t>169,98</t>
  </si>
  <si>
    <t>381,76</t>
  </si>
  <si>
    <t>386,70</t>
  </si>
  <si>
    <t>506,01</t>
  </si>
  <si>
    <t>83,81</t>
  </si>
  <si>
    <t>98,68</t>
  </si>
  <si>
    <t>125,97</t>
  </si>
  <si>
    <t>117,09</t>
  </si>
  <si>
    <t>96,21</t>
  </si>
  <si>
    <t>169,65</t>
  </si>
  <si>
    <t>140,06</t>
  </si>
  <si>
    <t>84,25</t>
  </si>
  <si>
    <t>4.972,36</t>
  </si>
  <si>
    <t>8.423,41</t>
  </si>
  <si>
    <t>6.555,66</t>
  </si>
  <si>
    <t>1.668,59</t>
  </si>
  <si>
    <t>27,34</t>
  </si>
  <si>
    <t>25,60</t>
  </si>
  <si>
    <t>207,53</t>
  </si>
  <si>
    <t>143,96</t>
  </si>
  <si>
    <t>132,06</t>
  </si>
  <si>
    <t>156,38</t>
  </si>
  <si>
    <t>198,54</t>
  </si>
  <si>
    <t>210,66</t>
  </si>
  <si>
    <t>208,95</t>
  </si>
  <si>
    <t>362,53</t>
  </si>
  <si>
    <t>272,64</t>
  </si>
  <si>
    <t>261,43</t>
  </si>
  <si>
    <t>132,82</t>
  </si>
  <si>
    <t>120,15</t>
  </si>
  <si>
    <t>195,73</t>
  </si>
  <si>
    <t>203,87</t>
  </si>
  <si>
    <t>306,44</t>
  </si>
  <si>
    <t>267,94</t>
  </si>
  <si>
    <t>248,47</t>
  </si>
  <si>
    <t>239,17</t>
  </si>
  <si>
    <t>246,73</t>
  </si>
  <si>
    <t>208,42</t>
  </si>
  <si>
    <t>181,92</t>
  </si>
  <si>
    <t>239,83</t>
  </si>
  <si>
    <t>265,55</t>
  </si>
  <si>
    <t>97,46</t>
  </si>
  <si>
    <t>219,25</t>
  </si>
  <si>
    <t>244,82</t>
  </si>
  <si>
    <t>134,40</t>
  </si>
  <si>
    <t>551,91</t>
  </si>
  <si>
    <t>1.303,37</t>
  </si>
  <si>
    <t>1.128,99</t>
  </si>
  <si>
    <t>313,34</t>
  </si>
  <si>
    <t>221,61</t>
  </si>
  <si>
    <t>206,07</t>
  </si>
  <si>
    <t>328,82</t>
  </si>
  <si>
    <t>363,67</t>
  </si>
  <si>
    <t>146,70</t>
  </si>
  <si>
    <t>673,13</t>
  </si>
  <si>
    <t>405,46</t>
  </si>
  <si>
    <t>141,87</t>
  </si>
  <si>
    <t>124,94</t>
  </si>
  <si>
    <t>201,77</t>
  </si>
  <si>
    <t>250,43</t>
  </si>
  <si>
    <t>260,71</t>
  </si>
  <si>
    <t>227,13</t>
  </si>
  <si>
    <t>327,49</t>
  </si>
  <si>
    <t>78,48</t>
  </si>
  <si>
    <t>398,12</t>
  </si>
  <si>
    <t>1.001,14</t>
  </si>
  <si>
    <t>110,91</t>
  </si>
  <si>
    <t>356,38</t>
  </si>
  <si>
    <t>89,21</t>
  </si>
  <si>
    <t>2.616,70</t>
  </si>
  <si>
    <t>241,15</t>
  </si>
  <si>
    <t>365,76</t>
  </si>
  <si>
    <t>121,29</t>
  </si>
  <si>
    <t>25,50</t>
  </si>
  <si>
    <t>227,05</t>
  </si>
  <si>
    <t>46,31</t>
  </si>
  <si>
    <t>251,57</t>
  </si>
  <si>
    <t>142,46</t>
  </si>
  <si>
    <t>271,15</t>
  </si>
  <si>
    <t>142,95</t>
  </si>
  <si>
    <t>138,18</t>
  </si>
  <si>
    <t>114,62</t>
  </si>
  <si>
    <t>215,52</t>
  </si>
  <si>
    <t>4.744,83</t>
  </si>
  <si>
    <t>6.537,99</t>
  </si>
  <si>
    <t>89,28</t>
  </si>
  <si>
    <t>58,85</t>
  </si>
  <si>
    <t>140,87</t>
  </si>
  <si>
    <t>58,93</t>
  </si>
  <si>
    <t>93,02</t>
  </si>
  <si>
    <t>53,57</t>
  </si>
  <si>
    <t>56,21</t>
  </si>
  <si>
    <t>70,36</t>
  </si>
  <si>
    <t>70,07</t>
  </si>
  <si>
    <t>79,13</t>
  </si>
  <si>
    <t>99,38</t>
  </si>
  <si>
    <t>77,12</t>
  </si>
  <si>
    <t>62,42</t>
  </si>
  <si>
    <t>86,67</t>
  </si>
  <si>
    <t>80,93</t>
  </si>
  <si>
    <t>95,65</t>
  </si>
  <si>
    <t>88,21</t>
  </si>
  <si>
    <t>385,94</t>
  </si>
  <si>
    <t>338,86</t>
  </si>
  <si>
    <t>120,27</t>
  </si>
  <si>
    <t>109,64</t>
  </si>
  <si>
    <t>88,67</t>
  </si>
  <si>
    <t>92,86</t>
  </si>
  <si>
    <t>88,13</t>
  </si>
  <si>
    <t>295,71</t>
  </si>
  <si>
    <t>64,45</t>
  </si>
  <si>
    <t>71,91</t>
  </si>
  <si>
    <t>56,04</t>
  </si>
  <si>
    <t>66,14</t>
  </si>
  <si>
    <t>61,75</t>
  </si>
  <si>
    <t>90,65</t>
  </si>
  <si>
    <t>43,06</t>
  </si>
  <si>
    <t>30,97</t>
  </si>
  <si>
    <t>78,29</t>
  </si>
  <si>
    <t>24,56</t>
  </si>
  <si>
    <t>443,01</t>
  </si>
  <si>
    <t>63,16</t>
  </si>
  <si>
    <t>71,52</t>
  </si>
  <si>
    <t>181,70</t>
  </si>
  <si>
    <t>66,91</t>
  </si>
  <si>
    <t>331,90</t>
  </si>
  <si>
    <t>213,05</t>
  </si>
  <si>
    <t>81,45</t>
  </si>
  <si>
    <t>85,72</t>
  </si>
  <si>
    <t>96,56</t>
  </si>
  <si>
    <t>63,20</t>
  </si>
  <si>
    <t>55,84</t>
  </si>
  <si>
    <t>92,00</t>
  </si>
  <si>
    <t>88,01</t>
  </si>
  <si>
    <t>314,70</t>
  </si>
  <si>
    <t>628,94</t>
  </si>
  <si>
    <t>550,65</t>
  </si>
  <si>
    <t>609,83</t>
  </si>
  <si>
    <t>667,21</t>
  </si>
  <si>
    <t>759,59</t>
  </si>
  <si>
    <t>122,24</t>
  </si>
  <si>
    <t>1.193,29</t>
  </si>
  <si>
    <t>1.457,06</t>
  </si>
  <si>
    <t>1.552,67</t>
  </si>
  <si>
    <t>1.726,47</t>
  </si>
  <si>
    <t>2.124,94</t>
  </si>
  <si>
    <t>2.602,71</t>
  </si>
  <si>
    <t>2.725,96</t>
  </si>
  <si>
    <t>2.960,62</t>
  </si>
  <si>
    <t>3.370,18</t>
  </si>
  <si>
    <t>3.511,61</t>
  </si>
  <si>
    <t>1.174,28</t>
  </si>
  <si>
    <t>1.423,75</t>
  </si>
  <si>
    <t>1.519,35</t>
  </si>
  <si>
    <t>1.707,45</t>
  </si>
  <si>
    <t>2.089,54</t>
  </si>
  <si>
    <t>2.554,49</t>
  </si>
  <si>
    <t>2.679,05</t>
  </si>
  <si>
    <t>2.880,40</t>
  </si>
  <si>
    <t>3.276,38</t>
  </si>
  <si>
    <t>3.396,72</t>
  </si>
  <si>
    <t>57,41</t>
  </si>
  <si>
    <t>31,21</t>
  </si>
  <si>
    <t>40,40</t>
  </si>
  <si>
    <t>60,87</t>
  </si>
  <si>
    <t>150,87</t>
  </si>
  <si>
    <t>55,43</t>
  </si>
  <si>
    <t>80,39</t>
  </si>
  <si>
    <t>149,36</t>
  </si>
  <si>
    <t>50,50</t>
  </si>
  <si>
    <t>64,70</t>
  </si>
  <si>
    <t>88,98</t>
  </si>
  <si>
    <t>172,79</t>
  </si>
  <si>
    <t>64,01</t>
  </si>
  <si>
    <t>190,50</t>
  </si>
  <si>
    <t>229,72</t>
  </si>
  <si>
    <t>268,48</t>
  </si>
  <si>
    <t>330,82</t>
  </si>
  <si>
    <t>37,45</t>
  </si>
  <si>
    <t>114,14</t>
  </si>
  <si>
    <t>40,67</t>
  </si>
  <si>
    <t>108,47</t>
  </si>
  <si>
    <t>116,31</t>
  </si>
  <si>
    <t>618,64</t>
  </si>
  <si>
    <t>715,88</t>
  </si>
  <si>
    <t>813,11</t>
  </si>
  <si>
    <t>1.025,47</t>
  </si>
  <si>
    <t>1.122,70</t>
  </si>
  <si>
    <t>1.258,70</t>
  </si>
  <si>
    <t>1.456,43</t>
  </si>
  <si>
    <t>1.620,17</t>
  </si>
  <si>
    <t>1.717,40</t>
  </si>
  <si>
    <t>1.839,25</t>
  </si>
  <si>
    <t>691,28</t>
  </si>
  <si>
    <t>788,52</t>
  </si>
  <si>
    <t>976,28</t>
  </si>
  <si>
    <t>1.073,51</t>
  </si>
  <si>
    <t>1.209,51</t>
  </si>
  <si>
    <t>1.358,05</t>
  </si>
  <si>
    <t>1.546,38</t>
  </si>
  <si>
    <t>1.643,62</t>
  </si>
  <si>
    <t>1.740,86</t>
  </si>
  <si>
    <t>1.247,65</t>
  </si>
  <si>
    <t>1.653,30</t>
  </si>
  <si>
    <t>1.751,34</t>
  </si>
  <si>
    <t>1.945,27</t>
  </si>
  <si>
    <t>2.393,10</t>
  </si>
  <si>
    <t>3.161,62</t>
  </si>
  <si>
    <t>3.280,30</t>
  </si>
  <si>
    <t>3.565,35</t>
  </si>
  <si>
    <t>4.084,85</t>
  </si>
  <si>
    <t>4.407,53</t>
  </si>
  <si>
    <t>1.209,62</t>
  </si>
  <si>
    <t>1.606,39</t>
  </si>
  <si>
    <t>1.704,44</t>
  </si>
  <si>
    <t>2.043,71</t>
  </si>
  <si>
    <t>2.268,03</t>
  </si>
  <si>
    <t>2.947,31</t>
  </si>
  <si>
    <t>3.066,22</t>
  </si>
  <si>
    <t>3.284,30</t>
  </si>
  <si>
    <t>3.665,03</t>
  </si>
  <si>
    <t>3.571,45</t>
  </si>
  <si>
    <t>173,15</t>
  </si>
  <si>
    <t>40,29</t>
  </si>
  <si>
    <t>87,76</t>
  </si>
  <si>
    <t>108,23</t>
  </si>
  <si>
    <t>123,16</t>
  </si>
  <si>
    <t>199,99</t>
  </si>
  <si>
    <t>136,49</t>
  </si>
  <si>
    <t>187,54</t>
  </si>
  <si>
    <t>148,30</t>
  </si>
  <si>
    <t>165,23</t>
  </si>
  <si>
    <t>161,59</t>
  </si>
  <si>
    <t>212,64</t>
  </si>
  <si>
    <t>223,34</t>
  </si>
  <si>
    <t>178,51</t>
  </si>
  <si>
    <t>229,56</t>
  </si>
  <si>
    <t>45,68</t>
  </si>
  <si>
    <t>90,88</t>
  </si>
  <si>
    <t>111,36</t>
  </si>
  <si>
    <t>89,11</t>
  </si>
  <si>
    <t>162,92</t>
  </si>
  <si>
    <t>57,27</t>
  </si>
  <si>
    <t>163,26</t>
  </si>
  <si>
    <t>165,17</t>
  </si>
  <si>
    <t>169,29</t>
  </si>
  <si>
    <t>52,85</t>
  </si>
  <si>
    <t>97,04</t>
  </si>
  <si>
    <t>24,87</t>
  </si>
  <si>
    <t>666,42</t>
  </si>
  <si>
    <t>629,44</t>
  </si>
  <si>
    <t>801,08</t>
  </si>
  <si>
    <t>737,19</t>
  </si>
  <si>
    <t>884,28</t>
  </si>
  <si>
    <t>801,82</t>
  </si>
  <si>
    <t>939,43</t>
  </si>
  <si>
    <t>1.543,49</t>
  </si>
  <si>
    <t>1.896,37</t>
  </si>
  <si>
    <t>2.246,99</t>
  </si>
  <si>
    <t>605,03</t>
  </si>
  <si>
    <t>589,00</t>
  </si>
  <si>
    <t>197,52</t>
  </si>
  <si>
    <t>209,24</t>
  </si>
  <si>
    <t>312,63</t>
  </si>
  <si>
    <t>322,09</t>
  </si>
  <si>
    <t>255,58</t>
  </si>
  <si>
    <t>243,51</t>
  </si>
  <si>
    <t>398,30</t>
  </si>
  <si>
    <t>366,43</t>
  </si>
  <si>
    <t>178,32</t>
  </si>
  <si>
    <t>193,48</t>
  </si>
  <si>
    <t>206,50</t>
  </si>
  <si>
    <t>260,69</t>
  </si>
  <si>
    <t>237,25</t>
  </si>
  <si>
    <t>325,21</t>
  </si>
  <si>
    <t>262,57</t>
  </si>
  <si>
    <t>216,53</t>
  </si>
  <si>
    <t>229,78</t>
  </si>
  <si>
    <t>331,82</t>
  </si>
  <si>
    <t>343,65</t>
  </si>
  <si>
    <t>260,34</t>
  </si>
  <si>
    <t>258,36</t>
  </si>
  <si>
    <t>393,24</t>
  </si>
  <si>
    <t>379,92</t>
  </si>
  <si>
    <t>170,31</t>
  </si>
  <si>
    <t>189,27</t>
  </si>
  <si>
    <t>182,76</t>
  </si>
  <si>
    <t>199,36</t>
  </si>
  <si>
    <t>229,23</t>
  </si>
  <si>
    <t>223,85</t>
  </si>
  <si>
    <t>269,91</t>
  </si>
  <si>
    <t>243,73</t>
  </si>
  <si>
    <t>332,74</t>
  </si>
  <si>
    <t>269,17</t>
  </si>
  <si>
    <t>242,41</t>
  </si>
  <si>
    <t>276,71</t>
  </si>
  <si>
    <t>223,79</t>
  </si>
  <si>
    <t>202,25</t>
  </si>
  <si>
    <t>719,77</t>
  </si>
  <si>
    <t>450,43</t>
  </si>
  <si>
    <t>573,47</t>
  </si>
  <si>
    <t>371,47</t>
  </si>
  <si>
    <t>686,13</t>
  </si>
  <si>
    <t>83,34</t>
  </si>
  <si>
    <t>113,42</t>
  </si>
  <si>
    <t>91,71</t>
  </si>
  <si>
    <t>128,94</t>
  </si>
  <si>
    <t>88,93</t>
  </si>
  <si>
    <t>67,90</t>
  </si>
  <si>
    <t>58,67</t>
  </si>
  <si>
    <t>75,04</t>
  </si>
  <si>
    <t>64,39</t>
  </si>
  <si>
    <t>557,52</t>
  </si>
  <si>
    <t>1.984,13</t>
  </si>
  <si>
    <t>85,60</t>
  </si>
  <si>
    <t>51,75</t>
  </si>
  <si>
    <t>102,96</t>
  </si>
  <si>
    <t>126,96</t>
  </si>
  <si>
    <t>164,91</t>
  </si>
  <si>
    <t>291,04</t>
  </si>
  <si>
    <t>75,47</t>
  </si>
  <si>
    <t>101,24</t>
  </si>
  <si>
    <t>122,19</t>
  </si>
  <si>
    <t>122,68</t>
  </si>
  <si>
    <t>173,76</t>
  </si>
  <si>
    <t>215,45</t>
  </si>
  <si>
    <t>298,91</t>
  </si>
  <si>
    <t>519,93</t>
  </si>
  <si>
    <t>725,28</t>
  </si>
  <si>
    <t>954,34</t>
  </si>
  <si>
    <t>1.149,04</t>
  </si>
  <si>
    <t>2.353,25</t>
  </si>
  <si>
    <t>924,95</t>
  </si>
  <si>
    <t>1.931,71</t>
  </si>
  <si>
    <t>1.799,60</t>
  </si>
  <si>
    <t>3.313,72</t>
  </si>
  <si>
    <t>1.772,69</t>
  </si>
  <si>
    <t>3.112,61</t>
  </si>
  <si>
    <t>2.880,24</t>
  </si>
  <si>
    <t>4.981,02</t>
  </si>
  <si>
    <t>1.390,74</t>
  </si>
  <si>
    <t>3.015,98</t>
  </si>
  <si>
    <t>1.461,57</t>
  </si>
  <si>
    <t>2.604,63</t>
  </si>
  <si>
    <t>2.412,84</t>
  </si>
  <si>
    <t>4.518,04</t>
  </si>
  <si>
    <t>492,25</t>
  </si>
  <si>
    <t>647,68</t>
  </si>
  <si>
    <t>1.093,39</t>
  </si>
  <si>
    <t>1.564,41</t>
  </si>
  <si>
    <t>966,82</t>
  </si>
  <si>
    <t>2.003,72</t>
  </si>
  <si>
    <t>1.156,83</t>
  </si>
  <si>
    <t>547,73</t>
  </si>
  <si>
    <t>1.392,48</t>
  </si>
  <si>
    <t>730,03</t>
  </si>
  <si>
    <t>2.939,42</t>
  </si>
  <si>
    <t>1.628,06</t>
  </si>
  <si>
    <t>1.001,46</t>
  </si>
  <si>
    <t>3.771,06</t>
  </si>
  <si>
    <t>1.981,57</t>
  </si>
  <si>
    <t>2.533,36</t>
  </si>
  <si>
    <t>1.274,07</t>
  </si>
  <si>
    <t>3.208,48</t>
  </si>
  <si>
    <t>1.522,57</t>
  </si>
  <si>
    <t>1.771,16</t>
  </si>
  <si>
    <t>2.019,67</t>
  </si>
  <si>
    <t>5.267,16</t>
  </si>
  <si>
    <t>2.268,23</t>
  </si>
  <si>
    <t>2.516,81</t>
  </si>
  <si>
    <t>6.625,75</t>
  </si>
  <si>
    <t>2.765,31</t>
  </si>
  <si>
    <t>3.981,84</t>
  </si>
  <si>
    <t>4.863,98</t>
  </si>
  <si>
    <t>5.719,53</t>
  </si>
  <si>
    <t>6.575,03</t>
  </si>
  <si>
    <t>7.430,65</t>
  </si>
  <si>
    <t>8.286,19</t>
  </si>
  <si>
    <t>3.036,94</t>
  </si>
  <si>
    <t>5.884,77</t>
  </si>
  <si>
    <t>2.291,37</t>
  </si>
  <si>
    <t>6.903,59</t>
  </si>
  <si>
    <t>2.539,87</t>
  </si>
  <si>
    <t>7.981,17</t>
  </si>
  <si>
    <t>2.788,44</t>
  </si>
  <si>
    <t>9.007,39</t>
  </si>
  <si>
    <t>10.033,65</t>
  </si>
  <si>
    <t>3.290,25</t>
  </si>
  <si>
    <t>8.187,76</t>
  </si>
  <si>
    <t>2.793,27</t>
  </si>
  <si>
    <t>9.429,64</t>
  </si>
  <si>
    <t>3.041,76</t>
  </si>
  <si>
    <t>10.671,49</t>
  </si>
  <si>
    <t>11.913,37</t>
  </si>
  <si>
    <t>3.543,58</t>
  </si>
  <si>
    <t>10.904,34</t>
  </si>
  <si>
    <t>3.295,06</t>
  </si>
  <si>
    <t>12.333,87</t>
  </si>
  <si>
    <t>13.763,44</t>
  </si>
  <si>
    <t>3.796,99</t>
  </si>
  <si>
    <t>13.996,37</t>
  </si>
  <si>
    <t>15.613,43</t>
  </si>
  <si>
    <t>4.050,32</t>
  </si>
  <si>
    <t>17.463,50</t>
  </si>
  <si>
    <t>4.256,52</t>
  </si>
  <si>
    <t>303,48</t>
  </si>
  <si>
    <t>924,74</t>
  </si>
  <si>
    <t>2.471,20</t>
  </si>
  <si>
    <t>5.946,41</t>
  </si>
  <si>
    <t>3.883,50</t>
  </si>
  <si>
    <t>4.558,60</t>
  </si>
  <si>
    <t>414,28</t>
  </si>
  <si>
    <t>1.249,93</t>
  </si>
  <si>
    <t>726,96</t>
  </si>
  <si>
    <t>1.706,74</t>
  </si>
  <si>
    <t>2.851,83</t>
  </si>
  <si>
    <t>1.545,11</t>
  </si>
  <si>
    <t>4.758,74</t>
  </si>
  <si>
    <t>997,27</t>
  </si>
  <si>
    <t>1.945,79</t>
  </si>
  <si>
    <t>3.665,35</t>
  </si>
  <si>
    <t>1.885,71</t>
  </si>
  <si>
    <t>2.478,50</t>
  </si>
  <si>
    <t>1.228,60</t>
  </si>
  <si>
    <t>5.595,33</t>
  </si>
  <si>
    <t>3.138,48</t>
  </si>
  <si>
    <t>1.467,64</t>
  </si>
  <si>
    <t>2.184,88</t>
  </si>
  <si>
    <t>3.798,37</t>
  </si>
  <si>
    <t>4.458,33</t>
  </si>
  <si>
    <t>488,33</t>
  </si>
  <si>
    <t>643,09</t>
  </si>
  <si>
    <t>6.431,85</t>
  </si>
  <si>
    <t>1.053,96</t>
  </si>
  <si>
    <t>1.494,52</t>
  </si>
  <si>
    <t>5.151,76</t>
  </si>
  <si>
    <t>959,13</t>
  </si>
  <si>
    <t>2.423,97</t>
  </si>
  <si>
    <t>412,42</t>
  </si>
  <si>
    <t>5.815,86</t>
  </si>
  <si>
    <t>1.934,65</t>
  </si>
  <si>
    <t>2.687,52</t>
  </si>
  <si>
    <t>1.091,08</t>
  </si>
  <si>
    <t>7.268,48</t>
  </si>
  <si>
    <t>1.308,46</t>
  </si>
  <si>
    <t>6.480,08</t>
  </si>
  <si>
    <t>9.223,24</t>
  </si>
  <si>
    <t>545,28</t>
  </si>
  <si>
    <t>2.663,01</t>
  </si>
  <si>
    <t>3.895,59</t>
  </si>
  <si>
    <t>2.392,44</t>
  </si>
  <si>
    <t>1.318,13</t>
  </si>
  <si>
    <t>8.105,05</t>
  </si>
  <si>
    <t>2.926,55</t>
  </si>
  <si>
    <t>2.922,33</t>
  </si>
  <si>
    <t>10.437,36</t>
  </si>
  <si>
    <t>3.165,55</t>
  </si>
  <si>
    <t>11.651,51</t>
  </si>
  <si>
    <t>5.756,58</t>
  </si>
  <si>
    <t>3.408,83</t>
  </si>
  <si>
    <t>10.664,91</t>
  </si>
  <si>
    <t>3.169,78</t>
  </si>
  <si>
    <t>12.062,67</t>
  </si>
  <si>
    <t>2.205,16</t>
  </si>
  <si>
    <t>13.460,46</t>
  </si>
  <si>
    <t>3.652,16</t>
  </si>
  <si>
    <t>13.688,07</t>
  </si>
  <si>
    <t>6.753,05</t>
  </si>
  <si>
    <t>15.269,33</t>
  </si>
  <si>
    <t>3.895,43</t>
  </si>
  <si>
    <t>17.078,29</t>
  </si>
  <si>
    <t>2.444,19</t>
  </si>
  <si>
    <t>302,64</t>
  </si>
  <si>
    <t>869,73</t>
  </si>
  <si>
    <t>7.808,26</t>
  </si>
  <si>
    <t>2.683,29</t>
  </si>
  <si>
    <t>8.812,13</t>
  </si>
  <si>
    <t>9.816,03</t>
  </si>
  <si>
    <t>8.009,10</t>
  </si>
  <si>
    <t>4.097,38</t>
  </si>
  <si>
    <t>1.368,55</t>
  </si>
  <si>
    <t>952,30</t>
  </si>
  <si>
    <t>522,47</t>
  </si>
  <si>
    <t>475,74</t>
  </si>
  <si>
    <t>2.780,62</t>
  </si>
  <si>
    <t>1.723,31</t>
  </si>
  <si>
    <t>2.669,22</t>
  </si>
  <si>
    <t>2.634,47</t>
  </si>
  <si>
    <t>1.661,15</t>
  </si>
  <si>
    <t>33,31</t>
  </si>
  <si>
    <t>46,19</t>
  </si>
  <si>
    <t>109,04</t>
  </si>
  <si>
    <t>61,73</t>
  </si>
  <si>
    <t>60,57</t>
  </si>
  <si>
    <t>63,03</t>
  </si>
  <si>
    <t>43,59</t>
  </si>
  <si>
    <t>60,09</t>
  </si>
  <si>
    <t>85,12</t>
  </si>
  <si>
    <t>32,56</t>
  </si>
  <si>
    <t>43,15</t>
  </si>
  <si>
    <t>48,95</t>
  </si>
  <si>
    <t>175,69</t>
  </si>
  <si>
    <t>4.193,14</t>
  </si>
  <si>
    <t>5.243,17</t>
  </si>
  <si>
    <t>7.083,42</t>
  </si>
  <si>
    <t>8.492,02</t>
  </si>
  <si>
    <t>660,20</t>
  </si>
  <si>
    <t>1.021,15</t>
  </si>
  <si>
    <t>2.098,05</t>
  </si>
  <si>
    <t>3.513,50</t>
  </si>
  <si>
    <t>5.270,50</t>
  </si>
  <si>
    <t>7.405,20</t>
  </si>
  <si>
    <t>12.840,45</t>
  </si>
  <si>
    <t>4.276,25</t>
  </si>
  <si>
    <t>6.409,34</t>
  </si>
  <si>
    <t>9.015,83</t>
  </si>
  <si>
    <t>15.652,46</t>
  </si>
  <si>
    <t>7.978,40</t>
  </si>
  <si>
    <t>11.172,74</t>
  </si>
  <si>
    <t>19.212,69</t>
  </si>
  <si>
    <t>2.560,70</t>
  </si>
  <si>
    <t>4.454,86</t>
  </si>
  <si>
    <t>7.105,25</t>
  </si>
  <si>
    <t>10.527,83</t>
  </si>
  <si>
    <t>20.058,97</t>
  </si>
  <si>
    <t>9.953,83</t>
  </si>
  <si>
    <t>14.793,22</t>
  </si>
  <si>
    <t>27.578,80</t>
  </si>
  <si>
    <t>12.815,19</t>
  </si>
  <si>
    <t>19.077,96</t>
  </si>
  <si>
    <t>35.236,37</t>
  </si>
  <si>
    <t>12.119,58</t>
  </si>
  <si>
    <t>18.809,14</t>
  </si>
  <si>
    <t>26.175,17</t>
  </si>
  <si>
    <t>37.023,78</t>
  </si>
  <si>
    <t>15.155,08</t>
  </si>
  <si>
    <t>22.954,79</t>
  </si>
  <si>
    <t>32.118,09</t>
  </si>
  <si>
    <t>45.002,62</t>
  </si>
  <si>
    <t>17.628,63</t>
  </si>
  <si>
    <t>27.148,54</t>
  </si>
  <si>
    <t>37.972,84</t>
  </si>
  <si>
    <t>53.511,11</t>
  </si>
  <si>
    <t>8.047,86</t>
  </si>
  <si>
    <t>12.046,38</t>
  </si>
  <si>
    <t>18.254,25</t>
  </si>
  <si>
    <t>27.253,75</t>
  </si>
  <si>
    <t>9.257,58</t>
  </si>
  <si>
    <t>13.755,91</t>
  </si>
  <si>
    <t>15.317,53</t>
  </si>
  <si>
    <t>20.315,68</t>
  </si>
  <si>
    <t>31.753,50</t>
  </si>
  <si>
    <t>10.319,38</t>
  </si>
  <si>
    <t>16.851,41</t>
  </si>
  <si>
    <t>22.210,70</t>
  </si>
  <si>
    <t>36.715,50</t>
  </si>
  <si>
    <t>29.474,50</t>
  </si>
  <si>
    <t>48.007,07</t>
  </si>
  <si>
    <t>64.683,22</t>
  </si>
  <si>
    <t>92.804,48</t>
  </si>
  <si>
    <t>31.419,12</t>
  </si>
  <si>
    <t>50.754,24</t>
  </si>
  <si>
    <t>71.954,35</t>
  </si>
  <si>
    <t>88.165,61</t>
  </si>
  <si>
    <t>32.085,54</t>
  </si>
  <si>
    <t>55.685,77</t>
  </si>
  <si>
    <t>77.984,66</t>
  </si>
  <si>
    <t>93.567,31</t>
  </si>
  <si>
    <t>90,67</t>
  </si>
  <si>
    <t>62,87</t>
  </si>
  <si>
    <t>78,16</t>
  </si>
  <si>
    <t>88,94</t>
  </si>
  <si>
    <t>721,62</t>
  </si>
  <si>
    <t>723,40</t>
  </si>
  <si>
    <t>746,32</t>
  </si>
  <si>
    <t>875,30</t>
  </si>
  <si>
    <t>926,71</t>
  </si>
  <si>
    <t>628,25</t>
  </si>
  <si>
    <t>642,15</t>
  </si>
  <si>
    <t>649,10</t>
  </si>
  <si>
    <t>937,11</t>
  </si>
  <si>
    <t>967,60</t>
  </si>
  <si>
    <t>312,24</t>
  </si>
  <si>
    <t>400,67</t>
  </si>
  <si>
    <t>295,15</t>
  </si>
  <si>
    <t>301,68</t>
  </si>
  <si>
    <t>323,06</t>
  </si>
  <si>
    <t>393,31</t>
  </si>
  <si>
    <t>556,43</t>
  </si>
  <si>
    <t>618,16</t>
  </si>
  <si>
    <t>949,58</t>
  </si>
  <si>
    <t>958,41</t>
  </si>
  <si>
    <t>1.002,73</t>
  </si>
  <si>
    <t>1.075,28</t>
  </si>
  <si>
    <t>1.236,10</t>
  </si>
  <si>
    <t>1.300,13</t>
  </si>
  <si>
    <t>806,31</t>
  </si>
  <si>
    <t>815,14</t>
  </si>
  <si>
    <t>838,83</t>
  </si>
  <si>
    <t>911,38</t>
  </si>
  <si>
    <t>1.072,20</t>
  </si>
  <si>
    <t>1.136,23</t>
  </si>
  <si>
    <t>304,94</t>
  </si>
  <si>
    <t>311,93</t>
  </si>
  <si>
    <t>362,78</t>
  </si>
  <si>
    <t>401,98</t>
  </si>
  <si>
    <t>816,10</t>
  </si>
  <si>
    <t>825,39</t>
  </si>
  <si>
    <t>878,55</t>
  </si>
  <si>
    <t>920,05</t>
  </si>
  <si>
    <t>232,82</t>
  </si>
  <si>
    <t>321,25</t>
  </si>
  <si>
    <t>313,41</t>
  </si>
  <si>
    <t>335,60</t>
  </si>
  <si>
    <t>368,42</t>
  </si>
  <si>
    <t>1.123,17</t>
  </si>
  <si>
    <t>1.581,66</t>
  </si>
  <si>
    <t>792,74</t>
  </si>
  <si>
    <t>786,34</t>
  </si>
  <si>
    <t>824,94</t>
  </si>
  <si>
    <t>896,77</t>
  </si>
  <si>
    <t>1.058,31</t>
  </si>
  <si>
    <t>1.121,62</t>
  </si>
  <si>
    <t>692,52</t>
  </si>
  <si>
    <t>700,64</t>
  </si>
  <si>
    <t>723,61</t>
  </si>
  <si>
    <t>795,44</t>
  </si>
  <si>
    <t>956,98</t>
  </si>
  <si>
    <t>1.020,29</t>
  </si>
  <si>
    <t>702,31</t>
  </si>
  <si>
    <t>710,89</t>
  </si>
  <si>
    <t>763,33</t>
  </si>
  <si>
    <t>804,11</t>
  </si>
  <si>
    <t>824,57</t>
  </si>
  <si>
    <t>710,78</t>
  </si>
  <si>
    <t>849,06</t>
  </si>
  <si>
    <t>734,56</t>
  </si>
  <si>
    <t>884,19</t>
  </si>
  <si>
    <t>768,97</t>
  </si>
  <si>
    <t>1.638,94</t>
  </si>
  <si>
    <t>1.523,72</t>
  </si>
  <si>
    <t>2.097,43</t>
  </si>
  <si>
    <t>1.982,21</t>
  </si>
  <si>
    <t>825,03</t>
  </si>
  <si>
    <t>194,56</t>
  </si>
  <si>
    <t>959,37</t>
  </si>
  <si>
    <t>802,53</t>
  </si>
  <si>
    <t>968,66</t>
  </si>
  <si>
    <t>992,33</t>
  </si>
  <si>
    <t>820,26</t>
  </si>
  <si>
    <t>1.042,45</t>
  </si>
  <si>
    <t>864,66</t>
  </si>
  <si>
    <t>1.083,95</t>
  </si>
  <si>
    <t>905,44</t>
  </si>
  <si>
    <t>967,84</t>
  </si>
  <si>
    <t>811,00</t>
  </si>
  <si>
    <t>1.048,09</t>
  </si>
  <si>
    <t>870,30</t>
  </si>
  <si>
    <t>1.802,84</t>
  </si>
  <si>
    <t>1.625,05</t>
  </si>
  <si>
    <t>2.261,33</t>
  </si>
  <si>
    <t>2.083,54</t>
  </si>
  <si>
    <t>784,48</t>
  </si>
  <si>
    <t>796,59</t>
  </si>
  <si>
    <t>1.116,40</t>
  </si>
  <si>
    <t>880,64</t>
  </si>
  <si>
    <t>1.449,69</t>
  </si>
  <si>
    <t>1.723,72</t>
  </si>
  <si>
    <t>1.036,16</t>
  </si>
  <si>
    <t>1.395,55</t>
  </si>
  <si>
    <t>1.734,40</t>
  </si>
  <si>
    <t>1.116,27</t>
  </si>
  <si>
    <t>561,65</t>
  </si>
  <si>
    <t>658,21</t>
  </si>
  <si>
    <t>614,77</t>
  </si>
  <si>
    <t>54,80</t>
  </si>
  <si>
    <t>583,06</t>
  </si>
  <si>
    <t>460,62</t>
  </si>
  <si>
    <t>1.002,92</t>
  </si>
  <si>
    <t>109,32</t>
  </si>
  <si>
    <t>542,52</t>
  </si>
  <si>
    <t>644,56</t>
  </si>
  <si>
    <t>1.418,07</t>
  </si>
  <si>
    <t>858,25</t>
  </si>
  <si>
    <t>666,86</t>
  </si>
  <si>
    <t>848,69</t>
  </si>
  <si>
    <t>659,71</t>
  </si>
  <si>
    <t>601,74</t>
  </si>
  <si>
    <t>476,54</t>
  </si>
  <si>
    <t>71,25</t>
  </si>
  <si>
    <t>81,94</t>
  </si>
  <si>
    <t>150,70</t>
  </si>
  <si>
    <t>188,75</t>
  </si>
  <si>
    <t>112,57</t>
  </si>
  <si>
    <t>146,98</t>
  </si>
  <si>
    <t>158,08</t>
  </si>
  <si>
    <t>188,07</t>
  </si>
  <si>
    <t>178,65</t>
  </si>
  <si>
    <t>242,82</t>
  </si>
  <si>
    <t>244,28</t>
  </si>
  <si>
    <t>289,83</t>
  </si>
  <si>
    <t>128,64</t>
  </si>
  <si>
    <t>340,93</t>
  </si>
  <si>
    <t>354,68</t>
  </si>
  <si>
    <t>391,34</t>
  </si>
  <si>
    <t>327,63</t>
  </si>
  <si>
    <t>357,62</t>
  </si>
  <si>
    <t>309,97</t>
  </si>
  <si>
    <t>374,14</t>
  </si>
  <si>
    <t>341,60</t>
  </si>
  <si>
    <t>336,34</t>
  </si>
  <si>
    <t>474,30</t>
  </si>
  <si>
    <t>438,30</t>
  </si>
  <si>
    <t>750,80</t>
  </si>
  <si>
    <t>1.389,33</t>
  </si>
  <si>
    <t>1.570,97</t>
  </si>
  <si>
    <t>257,29</t>
  </si>
  <si>
    <t>281,18</t>
  </si>
  <si>
    <t>317,12</t>
  </si>
  <si>
    <t>637,02</t>
  </si>
  <si>
    <t>1.284,07</t>
  </si>
  <si>
    <t>1.482,60</t>
  </si>
  <si>
    <t>2.974,95</t>
  </si>
  <si>
    <t>349,41</t>
  </si>
  <si>
    <t>498,42</t>
  </si>
  <si>
    <t>404,15</t>
  </si>
  <si>
    <t>554,67</t>
  </si>
  <si>
    <t>730,65</t>
  </si>
  <si>
    <t>1.298,17</t>
  </si>
  <si>
    <t>1.228,08</t>
  </si>
  <si>
    <t>1.137,46</t>
  </si>
  <si>
    <t>1.044,08</t>
  </si>
  <si>
    <t>940,15</t>
  </si>
  <si>
    <t>914,48</t>
  </si>
  <si>
    <t>863,31</t>
  </si>
  <si>
    <t>1.311,16</t>
  </si>
  <si>
    <t>1.241,02</t>
  </si>
  <si>
    <t>1.150,71</t>
  </si>
  <si>
    <t>1.057,25</t>
  </si>
  <si>
    <t>969,88</t>
  </si>
  <si>
    <t>947,15</t>
  </si>
  <si>
    <t>922,49</t>
  </si>
  <si>
    <t>871,96</t>
  </si>
  <si>
    <t>946,49</t>
  </si>
  <si>
    <t>963,74</t>
  </si>
  <si>
    <t>42,60</t>
  </si>
  <si>
    <t>41,60</t>
  </si>
  <si>
    <t>269,09</t>
  </si>
  <si>
    <t>449,52</t>
  </si>
  <si>
    <t>597,92</t>
  </si>
  <si>
    <t>697,23</t>
  </si>
  <si>
    <t>147,55</t>
  </si>
  <si>
    <t>340,43</t>
  </si>
  <si>
    <t>122,33</t>
  </si>
  <si>
    <t>237,85</t>
  </si>
  <si>
    <t>273,43</t>
  </si>
  <si>
    <t>80,94</t>
  </si>
  <si>
    <t>110,72</t>
  </si>
  <si>
    <t>100,16</t>
  </si>
  <si>
    <t>146,94</t>
  </si>
  <si>
    <t>193,72</t>
  </si>
  <si>
    <t>795,53</t>
  </si>
  <si>
    <t>741,22</t>
  </si>
  <si>
    <t>253,71</t>
  </si>
  <si>
    <t>217,73</t>
  </si>
  <si>
    <t>204,72</t>
  </si>
  <si>
    <t>129,07</t>
  </si>
  <si>
    <t>650,92</t>
  </si>
  <si>
    <t>228,35</t>
  </si>
  <si>
    <t>270,84</t>
  </si>
  <si>
    <t>195,49</t>
  </si>
  <si>
    <t>200,71</t>
  </si>
  <si>
    <t>204,31</t>
  </si>
  <si>
    <t>320,31</t>
  </si>
  <si>
    <t>386,37</t>
  </si>
  <si>
    <t>180,63</t>
  </si>
  <si>
    <t>214,39</t>
  </si>
  <si>
    <t>156,93</t>
  </si>
  <si>
    <t>203,08</t>
  </si>
  <si>
    <t>245,58</t>
  </si>
  <si>
    <t>295,05</t>
  </si>
  <si>
    <t>147,87</t>
  </si>
  <si>
    <t>187,37</t>
  </si>
  <si>
    <t>107,52</t>
  </si>
  <si>
    <t>210,72</t>
  </si>
  <si>
    <t>143,47</t>
  </si>
  <si>
    <t>212,65</t>
  </si>
  <si>
    <t>142,27</t>
  </si>
  <si>
    <t>124,24</t>
  </si>
  <si>
    <t>78,09</t>
  </si>
  <si>
    <t>94,06</t>
  </si>
  <si>
    <t>63,72</t>
  </si>
  <si>
    <t>69,34</t>
  </si>
  <si>
    <t>65,18</t>
  </si>
  <si>
    <t>50,23</t>
  </si>
  <si>
    <t>44,09</t>
  </si>
  <si>
    <t>55,20</t>
  </si>
  <si>
    <t>334,96</t>
  </si>
  <si>
    <t>227,38</t>
  </si>
  <si>
    <t>257,89</t>
  </si>
  <si>
    <t>174,70</t>
  </si>
  <si>
    <t>160,28</t>
  </si>
  <si>
    <t>220,11</t>
  </si>
  <si>
    <t>237,37</t>
  </si>
  <si>
    <t>142,81</t>
  </si>
  <si>
    <t>192,03</t>
  </si>
  <si>
    <t>121,88</t>
  </si>
  <si>
    <t>110,54</t>
  </si>
  <si>
    <t>177,69</t>
  </si>
  <si>
    <t>104,38</t>
  </si>
  <si>
    <t>203,01</t>
  </si>
  <si>
    <t>91,70</t>
  </si>
  <si>
    <t>130,02</t>
  </si>
  <si>
    <t>196,87</t>
  </si>
  <si>
    <t>83,88</t>
  </si>
  <si>
    <t>120,04</t>
  </si>
  <si>
    <t>191,60</t>
  </si>
  <si>
    <t>77,53</t>
  </si>
  <si>
    <t>88,65</t>
  </si>
  <si>
    <t>98,65</t>
  </si>
  <si>
    <t>181,18</t>
  </si>
  <si>
    <t>79,51</t>
  </si>
  <si>
    <t>378,86</t>
  </si>
  <si>
    <t>252,68</t>
  </si>
  <si>
    <t>174,20</t>
  </si>
  <si>
    <t>91,79</t>
  </si>
  <si>
    <t>86,79</t>
  </si>
  <si>
    <t>79,21</t>
  </si>
  <si>
    <t>51,28</t>
  </si>
  <si>
    <t>76,46</t>
  </si>
  <si>
    <t>45,21</t>
  </si>
  <si>
    <t>69,68</t>
  </si>
  <si>
    <t>36,20</t>
  </si>
  <si>
    <t>139,59</t>
  </si>
  <si>
    <t>240,66</t>
  </si>
  <si>
    <t>85,66</t>
  </si>
  <si>
    <t>70,35</t>
  </si>
  <si>
    <t>119,81</t>
  </si>
  <si>
    <t>61,31</t>
  </si>
  <si>
    <t>219,80</t>
  </si>
  <si>
    <t>114,98</t>
  </si>
  <si>
    <t>115,50</t>
  </si>
  <si>
    <t>160,96</t>
  </si>
  <si>
    <t>85,30</t>
  </si>
  <si>
    <t>170,16</t>
  </si>
  <si>
    <t>258,32</t>
  </si>
  <si>
    <t>515,59</t>
  </si>
  <si>
    <t>442,03</t>
  </si>
  <si>
    <t>276,03</t>
  </si>
  <si>
    <t>254,76</t>
  </si>
  <si>
    <t>195,10</t>
  </si>
  <si>
    <t>180,21</t>
  </si>
  <si>
    <t>175,73</t>
  </si>
  <si>
    <t>130,69</t>
  </si>
  <si>
    <t>308,78</t>
  </si>
  <si>
    <t>142,36</t>
  </si>
  <si>
    <t>176,60</t>
  </si>
  <si>
    <t>364,45</t>
  </si>
  <si>
    <t>148,27</t>
  </si>
  <si>
    <t>176,10</t>
  </si>
  <si>
    <t>391,52</t>
  </si>
  <si>
    <t>472,34</t>
  </si>
  <si>
    <t>267,39</t>
  </si>
  <si>
    <t>245,40</t>
  </si>
  <si>
    <t>214,48</t>
  </si>
  <si>
    <t>190,18</t>
  </si>
  <si>
    <t>174,90</t>
  </si>
  <si>
    <t>512,04</t>
  </si>
  <si>
    <t>430,34</t>
  </si>
  <si>
    <t>277,95</t>
  </si>
  <si>
    <t>254,15</t>
  </si>
  <si>
    <t>216,06</t>
  </si>
  <si>
    <t>504,42</t>
  </si>
  <si>
    <t>266,23</t>
  </si>
  <si>
    <t>242,37</t>
  </si>
  <si>
    <t>209,74</t>
  </si>
  <si>
    <t>185,35</t>
  </si>
  <si>
    <t>171,77</t>
  </si>
  <si>
    <t>541,57</t>
  </si>
  <si>
    <t>453,57</t>
  </si>
  <si>
    <t>278,18</t>
  </si>
  <si>
    <t>251,78</t>
  </si>
  <si>
    <t>214,76</t>
  </si>
  <si>
    <t>176,80</t>
  </si>
  <si>
    <t>615,49</t>
  </si>
  <si>
    <t>529,19</t>
  </si>
  <si>
    <t>259,39</t>
  </si>
  <si>
    <t>201,60</t>
  </si>
  <si>
    <t>177,26</t>
  </si>
  <si>
    <t>163,71</t>
  </si>
  <si>
    <t>503,21</t>
  </si>
  <si>
    <t>425,22</t>
  </si>
  <si>
    <t>203,20</t>
  </si>
  <si>
    <t>179,22</t>
  </si>
  <si>
    <t>165,90</t>
  </si>
  <si>
    <t>541,29</t>
  </si>
  <si>
    <t>238,10</t>
  </si>
  <si>
    <t>219,09</t>
  </si>
  <si>
    <t>159,82</t>
  </si>
  <si>
    <t>3.414,33</t>
  </si>
  <si>
    <t>4.067,86</t>
  </si>
  <si>
    <t>4.229,19</t>
  </si>
  <si>
    <t>4.337,12</t>
  </si>
  <si>
    <t>4.695,28</t>
  </si>
  <si>
    <t>4.796,37</t>
  </si>
  <si>
    <t>4.611,42</t>
  </si>
  <si>
    <t>4.054,63</t>
  </si>
  <si>
    <t>180,10</t>
  </si>
  <si>
    <t>143,37</t>
  </si>
  <si>
    <t>278,28</t>
  </si>
  <si>
    <t>167,20</t>
  </si>
  <si>
    <t>125,54</t>
  </si>
  <si>
    <t>328,84</t>
  </si>
  <si>
    <t>121,44</t>
  </si>
  <si>
    <t>67,33</t>
  </si>
  <si>
    <t>58,95</t>
  </si>
  <si>
    <t>94,74</t>
  </si>
  <si>
    <t>132,38</t>
  </si>
  <si>
    <t>81,20</t>
  </si>
  <si>
    <t>168,65</t>
  </si>
  <si>
    <t>174,64</t>
  </si>
  <si>
    <t>1.031,18</t>
  </si>
  <si>
    <t>901,37</t>
  </si>
  <si>
    <t>997,98</t>
  </si>
  <si>
    <t>544,59</t>
  </si>
  <si>
    <t>597,69</t>
  </si>
  <si>
    <t>659,37</t>
  </si>
  <si>
    <t>762,44</t>
  </si>
  <si>
    <t>532,81</t>
  </si>
  <si>
    <t>585,65</t>
  </si>
  <si>
    <t>651,50</t>
  </si>
  <si>
    <t>759,39</t>
  </si>
  <si>
    <t>421,47</t>
  </si>
  <si>
    <t>465,83</t>
  </si>
  <si>
    <t>506,76</t>
  </si>
  <si>
    <t>526,90</t>
  </si>
  <si>
    <t>544,29</t>
  </si>
  <si>
    <t>617,83</t>
  </si>
  <si>
    <t>419,37</t>
  </si>
  <si>
    <t>460,66</t>
  </si>
  <si>
    <t>495,79</t>
  </si>
  <si>
    <t>521,82</t>
  </si>
  <si>
    <t>539,18</t>
  </si>
  <si>
    <t>611,15</t>
  </si>
  <si>
    <t>470,19</t>
  </si>
  <si>
    <t>509,31</t>
  </si>
  <si>
    <t>741,02</t>
  </si>
  <si>
    <t>878,66</t>
  </si>
  <si>
    <t>752,20</t>
  </si>
  <si>
    <t>783,65</t>
  </si>
  <si>
    <t>685,19</t>
  </si>
  <si>
    <t>707,60</t>
  </si>
  <si>
    <t>687,30</t>
  </si>
  <si>
    <t>743,64</t>
  </si>
  <si>
    <t>711,39</t>
  </si>
  <si>
    <t>689,89</t>
  </si>
  <si>
    <t>763,39</t>
  </si>
  <si>
    <t>726,10</t>
  </si>
  <si>
    <t>731,52</t>
  </si>
  <si>
    <t>696,39</t>
  </si>
  <si>
    <t>605,34</t>
  </si>
  <si>
    <t>691,71</t>
  </si>
  <si>
    <t>711,65</t>
  </si>
  <si>
    <t>748,01</t>
  </si>
  <si>
    <t>801,23</t>
  </si>
  <si>
    <t>604,15</t>
  </si>
  <si>
    <t>640,75</t>
  </si>
  <si>
    <t>681,57</t>
  </si>
  <si>
    <t>710,68</t>
  </si>
  <si>
    <t>743,49</t>
  </si>
  <si>
    <t>658,43</t>
  </si>
  <si>
    <t>690,51</t>
  </si>
  <si>
    <t>592,11</t>
  </si>
  <si>
    <t>733,69</t>
  </si>
  <si>
    <t>696,13</t>
  </si>
  <si>
    <t>939,91</t>
  </si>
  <si>
    <t>262,03</t>
  </si>
  <si>
    <t>720,37</t>
  </si>
  <si>
    <t>675,18</t>
  </si>
  <si>
    <t>694,16</t>
  </si>
  <si>
    <t>676,49</t>
  </si>
  <si>
    <t>987,19</t>
  </si>
  <si>
    <t>838,20</t>
  </si>
  <si>
    <t>903,29</t>
  </si>
  <si>
    <t>800,90</t>
  </si>
  <si>
    <t>846,91</t>
  </si>
  <si>
    <t>744,38</t>
  </si>
  <si>
    <t>954,83</t>
  </si>
  <si>
    <t>1.208,44</t>
  </si>
  <si>
    <t>691,68</t>
  </si>
  <si>
    <t>680,59</t>
  </si>
  <si>
    <t>736,21</t>
  </si>
  <si>
    <t>1.047,72</t>
  </si>
  <si>
    <t>832,87</t>
  </si>
  <si>
    <t>792,24</t>
  </si>
  <si>
    <t>775,77</t>
  </si>
  <si>
    <t>186,14</t>
  </si>
  <si>
    <t>940,10</t>
  </si>
  <si>
    <t>636,61</t>
  </si>
  <si>
    <t>68,85</t>
  </si>
  <si>
    <t>58,02</t>
  </si>
  <si>
    <t>48,52</t>
  </si>
  <si>
    <t>58,26</t>
  </si>
  <si>
    <t>65,63</t>
  </si>
  <si>
    <t>57,10</t>
  </si>
  <si>
    <t>40,53</t>
  </si>
  <si>
    <t>38,90</t>
  </si>
  <si>
    <t>60,78</t>
  </si>
  <si>
    <t>60,62</t>
  </si>
  <si>
    <t>43,63</t>
  </si>
  <si>
    <t>29,53</t>
  </si>
  <si>
    <t>3.144,27</t>
  </si>
  <si>
    <t>2.751,78</t>
  </si>
  <si>
    <t>2.273,71</t>
  </si>
  <si>
    <t>1.413,15</t>
  </si>
  <si>
    <t>2.966,14</t>
  </si>
  <si>
    <t>3.651,55</t>
  </si>
  <si>
    <t>2.667,79</t>
  </si>
  <si>
    <t>1.912,70</t>
  </si>
  <si>
    <t>151,46</t>
  </si>
  <si>
    <t>119,65</t>
  </si>
  <si>
    <t>110,96</t>
  </si>
  <si>
    <t>138,97</t>
  </si>
  <si>
    <t>132,32</t>
  </si>
  <si>
    <t>173,11</t>
  </si>
  <si>
    <t>162,51</t>
  </si>
  <si>
    <t>157,09</t>
  </si>
  <si>
    <t>186,88</t>
  </si>
  <si>
    <t>182,25</t>
  </si>
  <si>
    <t>655,87</t>
  </si>
  <si>
    <t>666,15</t>
  </si>
  <si>
    <t>676,44</t>
  </si>
  <si>
    <t>697,03</t>
  </si>
  <si>
    <t>97,11</t>
  </si>
  <si>
    <t>120,86</t>
  </si>
  <si>
    <t>183,05</t>
  </si>
  <si>
    <t>258,52</t>
  </si>
  <si>
    <t>352,81</t>
  </si>
  <si>
    <t>675,05</t>
  </si>
  <si>
    <t>441,26</t>
  </si>
  <si>
    <t>517,79</t>
  </si>
  <si>
    <t>662,57</t>
  </si>
  <si>
    <t>1.614,59</t>
  </si>
  <si>
    <t>1.322,52</t>
  </si>
  <si>
    <t>1.205,32</t>
  </si>
  <si>
    <t>767,12</t>
  </si>
  <si>
    <t>580,38</t>
  </si>
  <si>
    <t>553,01</t>
  </si>
  <si>
    <t>1.486,71</t>
  </si>
  <si>
    <t>52,10</t>
  </si>
  <si>
    <t>42,89</t>
  </si>
  <si>
    <t>154,33</t>
  </si>
  <si>
    <t>145,26</t>
  </si>
  <si>
    <t>211,97</t>
  </si>
  <si>
    <t>203,52</t>
  </si>
  <si>
    <t>192,36</t>
  </si>
  <si>
    <t>180,64</t>
  </si>
  <si>
    <t>309,83</t>
  </si>
  <si>
    <t>298,16</t>
  </si>
  <si>
    <t>88,29</t>
  </si>
  <si>
    <t>89,93</t>
  </si>
  <si>
    <t>119,16</t>
  </si>
  <si>
    <t>118,26</t>
  </si>
  <si>
    <t>221,79</t>
  </si>
  <si>
    <t>203,80</t>
  </si>
  <si>
    <t>441,70</t>
  </si>
  <si>
    <t>175,04</t>
  </si>
  <si>
    <t>76,03</t>
  </si>
  <si>
    <t>72,54</t>
  </si>
  <si>
    <t>98,92</t>
  </si>
  <si>
    <t>182,32</t>
  </si>
  <si>
    <t>246,57</t>
  </si>
  <si>
    <t>108,51</t>
  </si>
  <si>
    <t>91,73</t>
  </si>
  <si>
    <t>53,39</t>
  </si>
  <si>
    <t>64,53</t>
  </si>
  <si>
    <t>37,58</t>
  </si>
  <si>
    <t>54,63</t>
  </si>
  <si>
    <t>188,83</t>
  </si>
  <si>
    <t>250,09</t>
  </si>
  <si>
    <t>323,49</t>
  </si>
  <si>
    <t>30,30</t>
  </si>
  <si>
    <t>31,93</t>
  </si>
  <si>
    <t>34,41</t>
  </si>
  <si>
    <t>39,96</t>
  </si>
  <si>
    <t>56,53</t>
  </si>
  <si>
    <t>46,97</t>
  </si>
  <si>
    <t>65,70</t>
  </si>
  <si>
    <t>72,62</t>
  </si>
  <si>
    <t>220,25</t>
  </si>
  <si>
    <t>426,51</t>
  </si>
  <si>
    <t>840,53</t>
  </si>
  <si>
    <t>1.298,47</t>
  </si>
  <si>
    <t>157,51</t>
  </si>
  <si>
    <t>248,11</t>
  </si>
  <si>
    <t>480,01</t>
  </si>
  <si>
    <t>650,65</t>
  </si>
  <si>
    <t>744,37</t>
  </si>
  <si>
    <t>360,75</t>
  </si>
  <si>
    <t>498,57</t>
  </si>
  <si>
    <t>560,09</t>
  </si>
  <si>
    <t>26,59</t>
  </si>
  <si>
    <t>41,97</t>
  </si>
  <si>
    <t>29,58</t>
  </si>
  <si>
    <t>88,06</t>
  </si>
  <si>
    <t>96,92</t>
  </si>
  <si>
    <t>113,82</t>
  </si>
  <si>
    <t>118,37</t>
  </si>
  <si>
    <t>133,91</t>
  </si>
  <si>
    <t>1.674,09</t>
  </si>
  <si>
    <t>361,60</t>
  </si>
  <si>
    <t>500,29</t>
  </si>
  <si>
    <t>522,51</t>
  </si>
  <si>
    <t>602,02</t>
  </si>
  <si>
    <t>863,46</t>
  </si>
  <si>
    <t>1.223,84</t>
  </si>
  <si>
    <t>498,14</t>
  </si>
  <si>
    <t>39,30</t>
  </si>
  <si>
    <t>137,37</t>
  </si>
  <si>
    <t>220,89</t>
  </si>
  <si>
    <t>624,55</t>
  </si>
  <si>
    <t>956,68</t>
  </si>
  <si>
    <t>1.551,01</t>
  </si>
  <si>
    <t>2.088,74</t>
  </si>
  <si>
    <t>3.367,80</t>
  </si>
  <si>
    <t>7.072,51</t>
  </si>
  <si>
    <t>196,77</t>
  </si>
  <si>
    <t>242,72</t>
  </si>
  <si>
    <t>506,07</t>
  </si>
  <si>
    <t>1.874,10</t>
  </si>
  <si>
    <t>147,37</t>
  </si>
  <si>
    <t>27,55</t>
  </si>
  <si>
    <t>33,48</t>
  </si>
  <si>
    <t>47,93</t>
  </si>
  <si>
    <t>58,19</t>
  </si>
  <si>
    <t>46,34</t>
  </si>
  <si>
    <t>56,52</t>
  </si>
  <si>
    <t>64,14</t>
  </si>
  <si>
    <t>90,15</t>
  </si>
  <si>
    <t>105,16</t>
  </si>
  <si>
    <t>94,44</t>
  </si>
  <si>
    <t>44,62</t>
  </si>
  <si>
    <t>32,39</t>
  </si>
  <si>
    <t>34,49</t>
  </si>
  <si>
    <t>51,74</t>
  </si>
  <si>
    <t>55,94</t>
  </si>
  <si>
    <t>44,74</t>
  </si>
  <si>
    <t>67,17</t>
  </si>
  <si>
    <t>71,05</t>
  </si>
  <si>
    <t>66,71</t>
  </si>
  <si>
    <t>113,59</t>
  </si>
  <si>
    <t>66,19</t>
  </si>
  <si>
    <t>51,16</t>
  </si>
  <si>
    <t>52,83</t>
  </si>
  <si>
    <t>61,96</t>
  </si>
  <si>
    <t>63,05</t>
  </si>
  <si>
    <t>1.442,20</t>
  </si>
  <si>
    <t>1.540,10</t>
  </si>
  <si>
    <t>1.569,03</t>
  </si>
  <si>
    <t>1.713,76</t>
  </si>
  <si>
    <t>1.428,29</t>
  </si>
  <si>
    <t>1.526,19</t>
  </si>
  <si>
    <t>1.555,12</t>
  </si>
  <si>
    <t>1.699,85</t>
  </si>
  <si>
    <t>1.704,42</t>
  </si>
  <si>
    <t>1.852,60</t>
  </si>
  <si>
    <t>1.896,39</t>
  </si>
  <si>
    <t>2.100,22</t>
  </si>
  <si>
    <t>1.698,23</t>
  </si>
  <si>
    <t>1.846,41</t>
  </si>
  <si>
    <t>1.890,20</t>
  </si>
  <si>
    <t>2.094,03</t>
  </si>
  <si>
    <t>1.822,02</t>
  </si>
  <si>
    <t>2.019,60</t>
  </si>
  <si>
    <t>2.077,99</t>
  </si>
  <si>
    <t>2.339,87</t>
  </si>
  <si>
    <t>1.886,06</t>
  </si>
  <si>
    <t>2.083,64</t>
  </si>
  <si>
    <t>2.142,03</t>
  </si>
  <si>
    <t>2.403,91</t>
  </si>
  <si>
    <t>815,53</t>
  </si>
  <si>
    <t>933,01</t>
  </si>
  <si>
    <t>967,73</t>
  </si>
  <si>
    <t>1.105,80</t>
  </si>
  <si>
    <t>801,62</t>
  </si>
  <si>
    <t>919,10</t>
  </si>
  <si>
    <t>953,82</t>
  </si>
  <si>
    <t>1.091,89</t>
  </si>
  <si>
    <t>1.092,57</t>
  </si>
  <si>
    <t>1.268,79</t>
  </si>
  <si>
    <t>1.320,86</t>
  </si>
  <si>
    <t>1.527,97</t>
  </si>
  <si>
    <t>1.086,38</t>
  </si>
  <si>
    <t>1.262,60</t>
  </si>
  <si>
    <t>1.314,67</t>
  </si>
  <si>
    <t>1.521,78</t>
  </si>
  <si>
    <t>1.226,54</t>
  </si>
  <si>
    <t>1.461,50</t>
  </si>
  <si>
    <t>1.530,93</t>
  </si>
  <si>
    <t>1.807,08</t>
  </si>
  <si>
    <t>1.290,58</t>
  </si>
  <si>
    <t>1.525,54</t>
  </si>
  <si>
    <t>1.594,97</t>
  </si>
  <si>
    <t>1.871,12</t>
  </si>
  <si>
    <t>40,71</t>
  </si>
  <si>
    <t>148,81</t>
  </si>
  <si>
    <t>88,88</t>
  </si>
  <si>
    <t>128,26</t>
  </si>
  <si>
    <t>35,24</t>
  </si>
  <si>
    <t>94,55</t>
  </si>
  <si>
    <t>102,63</t>
  </si>
  <si>
    <t>149,20</t>
  </si>
  <si>
    <t>143,90</t>
  </si>
  <si>
    <t>66,68</t>
  </si>
  <si>
    <t>274,17</t>
  </si>
  <si>
    <t>312,82</t>
  </si>
  <si>
    <t>338,25</t>
  </si>
  <si>
    <t>392,42</t>
  </si>
  <si>
    <t>503,80</t>
  </si>
  <si>
    <t>573,08</t>
  </si>
  <si>
    <t>900,10</t>
  </si>
  <si>
    <t>112,66</t>
  </si>
  <si>
    <t>481,13</t>
  </si>
  <si>
    <t>528,04</t>
  </si>
  <si>
    <t>572,95</t>
  </si>
  <si>
    <t>551,29</t>
  </si>
  <si>
    <t>632,16</t>
  </si>
  <si>
    <t>576,04</t>
  </si>
  <si>
    <t>624,73</t>
  </si>
  <si>
    <t>624,27</t>
  </si>
  <si>
    <t>701,90</t>
  </si>
  <si>
    <t>734,36</t>
  </si>
  <si>
    <t>740,53</t>
  </si>
  <si>
    <t>800,03</t>
  </si>
  <si>
    <t>739,64</t>
  </si>
  <si>
    <t>788,98</t>
  </si>
  <si>
    <t>792,09</t>
  </si>
  <si>
    <t>875,87</t>
  </si>
  <si>
    <t>949,39</t>
  </si>
  <si>
    <t>1.062,53</t>
  </si>
  <si>
    <t>1.092,70</t>
  </si>
  <si>
    <t>1.186,00</t>
  </si>
  <si>
    <t>509,40</t>
  </si>
  <si>
    <t>603,49</t>
  </si>
  <si>
    <t>969,15</t>
  </si>
  <si>
    <t>1.489,85</t>
  </si>
  <si>
    <t>640,65</t>
  </si>
  <si>
    <t>1.014,34</t>
  </si>
  <si>
    <t>1.545,32</t>
  </si>
  <si>
    <t>658,27</t>
  </si>
  <si>
    <t>1.036,62</t>
  </si>
  <si>
    <t>1.574,89</t>
  </si>
  <si>
    <t>675,88</t>
  </si>
  <si>
    <t>845,68</t>
  </si>
  <si>
    <t>1.058,49</t>
  </si>
  <si>
    <t>1.603,69</t>
  </si>
  <si>
    <t>884,73</t>
  </si>
  <si>
    <t>1.101,81</t>
  </si>
  <si>
    <t>1.664,07</t>
  </si>
  <si>
    <t>1.144,87</t>
  </si>
  <si>
    <t>1.731,36</t>
  </si>
  <si>
    <t>547,03</t>
  </si>
  <si>
    <t>2.521,43</t>
  </si>
  <si>
    <t>2.912,45</t>
  </si>
  <si>
    <t>2.109,67</t>
  </si>
  <si>
    <t>2.280,32</t>
  </si>
  <si>
    <t>107,62</t>
  </si>
  <si>
    <t>10.138,36</t>
  </si>
  <si>
    <t>11.284,42</t>
  </si>
  <si>
    <t>14.479,84</t>
  </si>
  <si>
    <t>17.800,00</t>
  </si>
  <si>
    <t>22.331,57</t>
  </si>
  <si>
    <t>31.167,21</t>
  </si>
  <si>
    <t>36.296,91</t>
  </si>
  <si>
    <t>58.816,89</t>
  </si>
  <si>
    <t>80.570,37</t>
  </si>
  <si>
    <t>112.646,95</t>
  </si>
  <si>
    <t>65,94</t>
  </si>
  <si>
    <t>85,65</t>
  </si>
  <si>
    <t>106,46</t>
  </si>
  <si>
    <t>74,77</t>
  </si>
  <si>
    <t>170,09</t>
  </si>
  <si>
    <t>111,43</t>
  </si>
  <si>
    <t>149,45</t>
  </si>
  <si>
    <t>125,10</t>
  </si>
  <si>
    <t>23,50</t>
  </si>
  <si>
    <t>39,42</t>
  </si>
  <si>
    <t>55,18</t>
  </si>
  <si>
    <t>2.893,63</t>
  </si>
  <si>
    <t>592,98</t>
  </si>
  <si>
    <t>1.424,69</t>
  </si>
  <si>
    <t>478,93</t>
  </si>
  <si>
    <t>517,01</t>
  </si>
  <si>
    <t>187,01</t>
  </si>
  <si>
    <t>218,74</t>
  </si>
  <si>
    <t>1.846,69</t>
  </si>
  <si>
    <t>334,22</t>
  </si>
  <si>
    <t>425,86</t>
  </si>
  <si>
    <t>3.362,98</t>
  </si>
  <si>
    <t>27,81</t>
  </si>
  <si>
    <t>437,13</t>
  </si>
  <si>
    <t>179,86</t>
  </si>
  <si>
    <t>276,30</t>
  </si>
  <si>
    <t>396,62</t>
  </si>
  <si>
    <t>562,13</t>
  </si>
  <si>
    <t>270,13</t>
  </si>
  <si>
    <t>647,41</t>
  </si>
  <si>
    <t>2.349,61</t>
  </si>
  <si>
    <t>1.850,30</t>
  </si>
  <si>
    <t>2.019,16</t>
  </si>
  <si>
    <t>2.609,31</t>
  </si>
  <si>
    <t>2.129,72</t>
  </si>
  <si>
    <t>2.289,08</t>
  </si>
  <si>
    <t>3.795,47</t>
  </si>
  <si>
    <t>2.994,48</t>
  </si>
  <si>
    <t>3.317,50</t>
  </si>
  <si>
    <t>5.178,66</t>
  </si>
  <si>
    <t>3.869,14</t>
  </si>
  <si>
    <t>4.331,18</t>
  </si>
  <si>
    <t>9.627,20</t>
  </si>
  <si>
    <t>5.490,91</t>
  </si>
  <si>
    <t>10.764,53</t>
  </si>
  <si>
    <t>5.792,51</t>
  </si>
  <si>
    <t>5.950,74</t>
  </si>
  <si>
    <t>12.144,11</t>
  </si>
  <si>
    <t>7.613,93</t>
  </si>
  <si>
    <t>16.892,19</t>
  </si>
  <si>
    <t>9.475,00</t>
  </si>
  <si>
    <t>20.364,04</t>
  </si>
  <si>
    <t>10.581,38</t>
  </si>
  <si>
    <t>6.005,89</t>
  </si>
  <si>
    <t>7.132,84</t>
  </si>
  <si>
    <t>7.385,62</t>
  </si>
  <si>
    <t>7.667,15</t>
  </si>
  <si>
    <t>10.868,50</t>
  </si>
  <si>
    <t>11.226,51</t>
  </si>
  <si>
    <t>11.570,46</t>
  </si>
  <si>
    <t>13.254,25</t>
  </si>
  <si>
    <t>13.185,51</t>
  </si>
  <si>
    <t>13.836,74</t>
  </si>
  <si>
    <t>25.561,70</t>
  </si>
  <si>
    <t>32.715,48</t>
  </si>
  <si>
    <t>71,32</t>
  </si>
  <si>
    <t>8.742,86</t>
  </si>
  <si>
    <t>15.455,57</t>
  </si>
  <si>
    <t>628,87</t>
  </si>
  <si>
    <t>1.201,08</t>
  </si>
  <si>
    <t>3.790,74</t>
  </si>
  <si>
    <t>2.822,53</t>
  </si>
  <si>
    <t>61,83</t>
  </si>
  <si>
    <t>43,92</t>
  </si>
  <si>
    <t>2.624,00</t>
  </si>
  <si>
    <t>1.411,34</t>
  </si>
  <si>
    <t>59,41</t>
  </si>
  <si>
    <t>35,41</t>
  </si>
  <si>
    <t>34,94</t>
  </si>
  <si>
    <t>65,31</t>
  </si>
  <si>
    <t>44,93</t>
  </si>
  <si>
    <t>141,06</t>
  </si>
  <si>
    <t>220,62</t>
  </si>
  <si>
    <t>70,45</t>
  </si>
  <si>
    <t>101,84</t>
  </si>
  <si>
    <t>137,07</t>
  </si>
  <si>
    <t>278,33</t>
  </si>
  <si>
    <t>127,33</t>
  </si>
  <si>
    <t>173,66</t>
  </si>
  <si>
    <t>218,92</t>
  </si>
  <si>
    <t>295,97</t>
  </si>
  <si>
    <t>377,47</t>
  </si>
  <si>
    <t>37,14</t>
  </si>
  <si>
    <t>60,47</t>
  </si>
  <si>
    <t>51,41</t>
  </si>
  <si>
    <t>117,62</t>
  </si>
  <si>
    <t>135,05</t>
  </si>
  <si>
    <t>99,74</t>
  </si>
  <si>
    <t>132,85</t>
  </si>
  <si>
    <t>156,64</t>
  </si>
  <si>
    <t>115,83</t>
  </si>
  <si>
    <t>152,96</t>
  </si>
  <si>
    <t>137,36</t>
  </si>
  <si>
    <t>208,64</t>
  </si>
  <si>
    <t>103,59</t>
  </si>
  <si>
    <t>65,07</t>
  </si>
  <si>
    <t>117,37</t>
  </si>
  <si>
    <t>187,85</t>
  </si>
  <si>
    <t>113,12</t>
  </si>
  <si>
    <t>120,96</t>
  </si>
  <si>
    <t>70,08</t>
  </si>
  <si>
    <t>96,28</t>
  </si>
  <si>
    <t>117,55</t>
  </si>
  <si>
    <t>68,71</t>
  </si>
  <si>
    <t>215,26</t>
  </si>
  <si>
    <t>295,22</t>
  </si>
  <si>
    <t>421,97</t>
  </si>
  <si>
    <t>612,84</t>
  </si>
  <si>
    <t>50,88</t>
  </si>
  <si>
    <t>109,30</t>
  </si>
  <si>
    <t>62,53</t>
  </si>
  <si>
    <t>91,56</t>
  </si>
  <si>
    <t>148,37</t>
  </si>
  <si>
    <t>231,58</t>
  </si>
  <si>
    <t>436,51</t>
  </si>
  <si>
    <t>95,53</t>
  </si>
  <si>
    <t>97,82</t>
  </si>
  <si>
    <t>20,37</t>
  </si>
  <si>
    <t>122,16</t>
  </si>
  <si>
    <t>201,91</t>
  </si>
  <si>
    <t>277,28</t>
  </si>
  <si>
    <t>100,62</t>
  </si>
  <si>
    <t>148,86</t>
  </si>
  <si>
    <t>89,26</t>
  </si>
  <si>
    <t>203,56</t>
  </si>
  <si>
    <t>283,07</t>
  </si>
  <si>
    <t>66,73</t>
  </si>
  <si>
    <t>152,97</t>
  </si>
  <si>
    <t>184,06</t>
  </si>
  <si>
    <t>191,72</t>
  </si>
  <si>
    <t>232,79</t>
  </si>
  <si>
    <t>321,88</t>
  </si>
  <si>
    <t>417,15</t>
  </si>
  <si>
    <t>63,33</t>
  </si>
  <si>
    <t>100,58</t>
  </si>
  <si>
    <t>137,62</t>
  </si>
  <si>
    <t>116,81</t>
  </si>
  <si>
    <t>159,74</t>
  </si>
  <si>
    <t>46,23</t>
  </si>
  <si>
    <t>50,53</t>
  </si>
  <si>
    <t>60,41</t>
  </si>
  <si>
    <t>821,56</t>
  </si>
  <si>
    <t>31,55</t>
  </si>
  <si>
    <t>30,13</t>
  </si>
  <si>
    <t>217,10</t>
  </si>
  <si>
    <t>413,03</t>
  </si>
  <si>
    <t>194,17</t>
  </si>
  <si>
    <t>222,35</t>
  </si>
  <si>
    <t>182,38</t>
  </si>
  <si>
    <t>305,94</t>
  </si>
  <si>
    <t>394,08</t>
  </si>
  <si>
    <t>203,69</t>
  </si>
  <si>
    <t>418,16</t>
  </si>
  <si>
    <t>199,30</t>
  </si>
  <si>
    <t>227,48</t>
  </si>
  <si>
    <t>404,34</t>
  </si>
  <si>
    <t>81,64</t>
  </si>
  <si>
    <t>61,07</t>
  </si>
  <si>
    <t>95,15</t>
  </si>
  <si>
    <t>73,42</t>
  </si>
  <si>
    <t>128,01</t>
  </si>
  <si>
    <t>147,26</t>
  </si>
  <si>
    <t>68,24</t>
  </si>
  <si>
    <t>27,52</t>
  </si>
  <si>
    <t>9,81</t>
  </si>
  <si>
    <t>21,78</t>
  </si>
  <si>
    <t>61,85</t>
  </si>
  <si>
    <t>37,11</t>
  </si>
  <si>
    <t>84,40</t>
  </si>
  <si>
    <t>62,65</t>
  </si>
  <si>
    <t>68,76</t>
  </si>
  <si>
    <t>139,49</t>
  </si>
  <si>
    <t>38,60</t>
  </si>
  <si>
    <t>117,13</t>
  </si>
  <si>
    <t>74,52</t>
  </si>
  <si>
    <t>28,67</t>
  </si>
  <si>
    <t>146,30</t>
  </si>
  <si>
    <t>172,78</t>
  </si>
  <si>
    <t>42,72</t>
  </si>
  <si>
    <t>94,27</t>
  </si>
  <si>
    <t>109,20</t>
  </si>
  <si>
    <t>15,76</t>
  </si>
  <si>
    <t>29,13</t>
  </si>
  <si>
    <t>16,51</t>
  </si>
  <si>
    <t>64,60</t>
  </si>
  <si>
    <t>254,56</t>
  </si>
  <si>
    <t>54,76</t>
  </si>
  <si>
    <t>76,00</t>
  </si>
  <si>
    <t>238,94</t>
  </si>
  <si>
    <t>180,48</t>
  </si>
  <si>
    <t>176,88</t>
  </si>
  <si>
    <t>136,73</t>
  </si>
  <si>
    <t>52,80</t>
  </si>
  <si>
    <t>53,22</t>
  </si>
  <si>
    <t>35,06</t>
  </si>
  <si>
    <t>34,66</t>
  </si>
  <si>
    <t>76,69</t>
  </si>
  <si>
    <t>153,81</t>
  </si>
  <si>
    <t>148,51</t>
  </si>
  <si>
    <t>181,62</t>
  </si>
  <si>
    <t>214,59</t>
  </si>
  <si>
    <t>53,54</t>
  </si>
  <si>
    <t>26,73</t>
  </si>
  <si>
    <t>72,37</t>
  </si>
  <si>
    <t>27,48</t>
  </si>
  <si>
    <t>40,03</t>
  </si>
  <si>
    <t>40,60</t>
  </si>
  <si>
    <t>48,06</t>
  </si>
  <si>
    <t>194,53</t>
  </si>
  <si>
    <t>130,19</t>
  </si>
  <si>
    <t>149,03</t>
  </si>
  <si>
    <t>175,41</t>
  </si>
  <si>
    <t>256,94</t>
  </si>
  <si>
    <t>48,50</t>
  </si>
  <si>
    <t>206,95</t>
  </si>
  <si>
    <t>246,79</t>
  </si>
  <si>
    <t>101,11</t>
  </si>
  <si>
    <t>33,94</t>
  </si>
  <si>
    <t>44,16</t>
  </si>
  <si>
    <t>51,62</t>
  </si>
  <si>
    <t>353,37</t>
  </si>
  <si>
    <t>181,84</t>
  </si>
  <si>
    <t>90,36</t>
  </si>
  <si>
    <t>166,51</t>
  </si>
  <si>
    <t>434,35</t>
  </si>
  <si>
    <t>35,37</t>
  </si>
  <si>
    <t>45,48</t>
  </si>
  <si>
    <t>133,30</t>
  </si>
  <si>
    <t>94,49</t>
  </si>
  <si>
    <t>182,22</t>
  </si>
  <si>
    <t>125,94</t>
  </si>
  <si>
    <t>241,06</t>
  </si>
  <si>
    <t>35,74</t>
  </si>
  <si>
    <t>127,06</t>
  </si>
  <si>
    <t>136,41</t>
  </si>
  <si>
    <t>75,81</t>
  </si>
  <si>
    <t>96,74</t>
  </si>
  <si>
    <t>94,40</t>
  </si>
  <si>
    <t>152,81</t>
  </si>
  <si>
    <t>142,53</t>
  </si>
  <si>
    <t>206,70</t>
  </si>
  <si>
    <t>81,68</t>
  </si>
  <si>
    <t>95,16</t>
  </si>
  <si>
    <t>125,81</t>
  </si>
  <si>
    <t>195,15</t>
  </si>
  <si>
    <t>247,27</t>
  </si>
  <si>
    <t>73,40</t>
  </si>
  <si>
    <t>118,99</t>
  </si>
  <si>
    <t>51,52</t>
  </si>
  <si>
    <t>46,53</t>
  </si>
  <si>
    <t>78,03</t>
  </si>
  <si>
    <t>120,10</t>
  </si>
  <si>
    <t>180,59</t>
  </si>
  <si>
    <t>160,77</t>
  </si>
  <si>
    <t>100,85</t>
  </si>
  <si>
    <t>165,27</t>
  </si>
  <si>
    <t>212,43</t>
  </si>
  <si>
    <t>20,12</t>
  </si>
  <si>
    <t>133,33</t>
  </si>
  <si>
    <t>204,16</t>
  </si>
  <si>
    <t>301,39</t>
  </si>
  <si>
    <t>205,66</t>
  </si>
  <si>
    <t>304,50</t>
  </si>
  <si>
    <t>47,66</t>
  </si>
  <si>
    <t>86,24</t>
  </si>
  <si>
    <t>120,79</t>
  </si>
  <si>
    <t>287,08</t>
  </si>
  <si>
    <t>69,08</t>
  </si>
  <si>
    <t>101,82</t>
  </si>
  <si>
    <t>138,45</t>
  </si>
  <si>
    <t>141,05</t>
  </si>
  <si>
    <t>69,04</t>
  </si>
  <si>
    <t>88,34</t>
  </si>
  <si>
    <t>126,74</t>
  </si>
  <si>
    <t>23,23</t>
  </si>
  <si>
    <t>515,53</t>
  </si>
  <si>
    <t>567,11</t>
  </si>
  <si>
    <t>649,82</t>
  </si>
  <si>
    <t>48,16</t>
  </si>
  <si>
    <t>43,25</t>
  </si>
  <si>
    <t>815,52</t>
  </si>
  <si>
    <t>71,72</t>
  </si>
  <si>
    <t>60,95</t>
  </si>
  <si>
    <t>1.130,48</t>
  </si>
  <si>
    <t>167,19</t>
  </si>
  <si>
    <t>1.491,99</t>
  </si>
  <si>
    <t>446,22</t>
  </si>
  <si>
    <t>518,03</t>
  </si>
  <si>
    <t>569,42</t>
  </si>
  <si>
    <t>31,91</t>
  </si>
  <si>
    <t>446,38</t>
  </si>
  <si>
    <t>519,91</t>
  </si>
  <si>
    <t>572,77</t>
  </si>
  <si>
    <t>84,03</t>
  </si>
  <si>
    <t>56,66</t>
  </si>
  <si>
    <t>291,05</t>
  </si>
  <si>
    <t>71,99</t>
  </si>
  <si>
    <t>118,88</t>
  </si>
  <si>
    <t>109,53</t>
  </si>
  <si>
    <t>160,56</t>
  </si>
  <si>
    <t>180,38</t>
  </si>
  <si>
    <t>96,50</t>
  </si>
  <si>
    <t>162,37</t>
  </si>
  <si>
    <t>212,12</t>
  </si>
  <si>
    <t>75,66</t>
  </si>
  <si>
    <t>282,32</t>
  </si>
  <si>
    <t>401,93</t>
  </si>
  <si>
    <t>147,41</t>
  </si>
  <si>
    <t>368,02</t>
  </si>
  <si>
    <t>305,70</t>
  </si>
  <si>
    <t>357,51</t>
  </si>
  <si>
    <t>828,88</t>
  </si>
  <si>
    <t>455,53</t>
  </si>
  <si>
    <t>687,98</t>
  </si>
  <si>
    <t>1.445,17</t>
  </si>
  <si>
    <t>57,37</t>
  </si>
  <si>
    <t>5,35</t>
  </si>
  <si>
    <t>43,39</t>
  </si>
  <si>
    <t>225,27</t>
  </si>
  <si>
    <t>203,73</t>
  </si>
  <si>
    <t>44,99</t>
  </si>
  <si>
    <t>77,37</t>
  </si>
  <si>
    <t>116,83</t>
  </si>
  <si>
    <t>201,62</t>
  </si>
  <si>
    <t>168,23</t>
  </si>
  <si>
    <t>212,62</t>
  </si>
  <si>
    <t>298,75</t>
  </si>
  <si>
    <t>265,42</t>
  </si>
  <si>
    <t>49,72</t>
  </si>
  <si>
    <t>60,94</t>
  </si>
  <si>
    <t>358,47</t>
  </si>
  <si>
    <t>521,18</t>
  </si>
  <si>
    <t>180,19</t>
  </si>
  <si>
    <t>1.572,21</t>
  </si>
  <si>
    <t>220,68</t>
  </si>
  <si>
    <t>77,66</t>
  </si>
  <si>
    <t>157,56</t>
  </si>
  <si>
    <t>188,80</t>
  </si>
  <si>
    <t>269,92</t>
  </si>
  <si>
    <t>61,03</t>
  </si>
  <si>
    <t>256,39</t>
  </si>
  <si>
    <t>335,76</t>
  </si>
  <si>
    <t>151,53</t>
  </si>
  <si>
    <t>46,48</t>
  </si>
  <si>
    <t>36,50</t>
  </si>
  <si>
    <t>35,01</t>
  </si>
  <si>
    <t>91,16</t>
  </si>
  <si>
    <t>103,21</t>
  </si>
  <si>
    <t>307,51</t>
  </si>
  <si>
    <t>19,76</t>
  </si>
  <si>
    <t>111,11</t>
  </si>
  <si>
    <t>279,23</t>
  </si>
  <si>
    <t>48,47</t>
  </si>
  <si>
    <t>33,14</t>
  </si>
  <si>
    <t>306,67</t>
  </si>
  <si>
    <t>104,27</t>
  </si>
  <si>
    <t>278,11</t>
  </si>
  <si>
    <t>385,11</t>
  </si>
  <si>
    <t>68,92</t>
  </si>
  <si>
    <t>109,80</t>
  </si>
  <si>
    <t>20,66</t>
  </si>
  <si>
    <t>46,37</t>
  </si>
  <si>
    <t>46,09</t>
  </si>
  <si>
    <t>56,84</t>
  </si>
  <si>
    <t>51,63</t>
  </si>
  <si>
    <t>68,17</t>
  </si>
  <si>
    <t>162,46</t>
  </si>
  <si>
    <t>182,33</t>
  </si>
  <si>
    <t>176,61</t>
  </si>
  <si>
    <t>209,42</t>
  </si>
  <si>
    <t>39,14</t>
  </si>
  <si>
    <t>80,21</t>
  </si>
  <si>
    <t>92,11</t>
  </si>
  <si>
    <t>94,87</t>
  </si>
  <si>
    <t>105,39</t>
  </si>
  <si>
    <t>230,23</t>
  </si>
  <si>
    <t>245,38</t>
  </si>
  <si>
    <t>300,90</t>
  </si>
  <si>
    <t>194,31</t>
  </si>
  <si>
    <t>315,28</t>
  </si>
  <si>
    <t>333,89</t>
  </si>
  <si>
    <t>722,35</t>
  </si>
  <si>
    <t>638,86</t>
  </si>
  <si>
    <t>290,44</t>
  </si>
  <si>
    <t>504,20</t>
  </si>
  <si>
    <t>779,24</t>
  </si>
  <si>
    <t>29,22</t>
  </si>
  <si>
    <t>77,43</t>
  </si>
  <si>
    <t>95,73</t>
  </si>
  <si>
    <t>116,12</t>
  </si>
  <si>
    <t>217,64</t>
  </si>
  <si>
    <t>235,38</t>
  </si>
  <si>
    <t>290,90</t>
  </si>
  <si>
    <t>115,70</t>
  </si>
  <si>
    <t>159,93</t>
  </si>
  <si>
    <t>171,57</t>
  </si>
  <si>
    <t>296,44</t>
  </si>
  <si>
    <t>315,05</t>
  </si>
  <si>
    <t>707,32</t>
  </si>
  <si>
    <t>623,83</t>
  </si>
  <si>
    <t>87,95</t>
  </si>
  <si>
    <t>129,45</t>
  </si>
  <si>
    <t>166,99</t>
  </si>
  <si>
    <t>260,10</t>
  </si>
  <si>
    <t>479,02</t>
  </si>
  <si>
    <t>759,24</t>
  </si>
  <si>
    <t>107,05</t>
  </si>
  <si>
    <t>163,42</t>
  </si>
  <si>
    <t>218,26</t>
  </si>
  <si>
    <t>273,78</t>
  </si>
  <si>
    <t>53,00</t>
  </si>
  <si>
    <t>146,34</t>
  </si>
  <si>
    <t>276,80</t>
  </si>
  <si>
    <t>295,41</t>
  </si>
  <si>
    <t>681,71</t>
  </si>
  <si>
    <t>598,22</t>
  </si>
  <si>
    <t>120,82</t>
  </si>
  <si>
    <t>241,96</t>
  </si>
  <si>
    <t>456,72</t>
  </si>
  <si>
    <t>725,08</t>
  </si>
  <si>
    <t>33,72</t>
  </si>
  <si>
    <t>81,62</t>
  </si>
  <si>
    <t>70,52</t>
  </si>
  <si>
    <t>121,33</t>
  </si>
  <si>
    <t>45,49</t>
  </si>
  <si>
    <t>449,06</t>
  </si>
  <si>
    <t>525,47</t>
  </si>
  <si>
    <t>54,29</t>
  </si>
  <si>
    <t>580,29</t>
  </si>
  <si>
    <t>38,44</t>
  </si>
  <si>
    <t>448,63</t>
  </si>
  <si>
    <t>574,84</t>
  </si>
  <si>
    <t>35,36</t>
  </si>
  <si>
    <t>449,07</t>
  </si>
  <si>
    <t>521,52</t>
  </si>
  <si>
    <t>573,45</t>
  </si>
  <si>
    <t>32,57</t>
  </si>
  <si>
    <t>42,26</t>
  </si>
  <si>
    <t>53,84</t>
  </si>
  <si>
    <t>39,05</t>
  </si>
  <si>
    <t>126,13</t>
  </si>
  <si>
    <t>110,67</t>
  </si>
  <si>
    <t>107,76</t>
  </si>
  <si>
    <t>86,78</t>
  </si>
  <si>
    <t>248,32</t>
  </si>
  <si>
    <t>170,63</t>
  </si>
  <si>
    <t>126,88</t>
  </si>
  <si>
    <t>226,46</t>
  </si>
  <si>
    <t>164,40</t>
  </si>
  <si>
    <t>75,34</t>
  </si>
  <si>
    <t>151,68</t>
  </si>
  <si>
    <t>38,86</t>
  </si>
  <si>
    <t>32,30</t>
  </si>
  <si>
    <t>147,79</t>
  </si>
  <si>
    <t>84,32</t>
  </si>
  <si>
    <t>125,09</t>
  </si>
  <si>
    <t>123,85</t>
  </si>
  <si>
    <t>140,16</t>
  </si>
  <si>
    <t>133,45</t>
  </si>
  <si>
    <t>77,91</t>
  </si>
  <si>
    <t>96,47</t>
  </si>
  <si>
    <t>23,96</t>
  </si>
  <si>
    <t>146,16</t>
  </si>
  <si>
    <t>213,76</t>
  </si>
  <si>
    <t>157,25</t>
  </si>
  <si>
    <t>327,22</t>
  </si>
  <si>
    <t>208,27</t>
  </si>
  <si>
    <t>123,02</t>
  </si>
  <si>
    <t>286,09</t>
  </si>
  <si>
    <t>259,59</t>
  </si>
  <si>
    <t>156,55</t>
  </si>
  <si>
    <t>346,14</t>
  </si>
  <si>
    <t>239,34</t>
  </si>
  <si>
    <t>148,94</t>
  </si>
  <si>
    <t>336,02</t>
  </si>
  <si>
    <t>317,21</t>
  </si>
  <si>
    <t>152,13</t>
  </si>
  <si>
    <t>410,07</t>
  </si>
  <si>
    <t>236,21</t>
  </si>
  <si>
    <t>178,17</t>
  </si>
  <si>
    <t>152,26</t>
  </si>
  <si>
    <t>221,77</t>
  </si>
  <si>
    <t>195,95</t>
  </si>
  <si>
    <t>362,97</t>
  </si>
  <si>
    <t>470,13</t>
  </si>
  <si>
    <t>888,52</t>
  </si>
  <si>
    <t>541,15</t>
  </si>
  <si>
    <t>752,47</t>
  </si>
  <si>
    <t>890,89</t>
  </si>
  <si>
    <t>228,56</t>
  </si>
  <si>
    <t>424,49</t>
  </si>
  <si>
    <t>603,61</t>
  </si>
  <si>
    <t>714,73</t>
  </si>
  <si>
    <t>185,66</t>
  </si>
  <si>
    <t>348,91</t>
  </si>
  <si>
    <t>607,12</t>
  </si>
  <si>
    <t>1.001,90</t>
  </si>
  <si>
    <t>258,70</t>
  </si>
  <si>
    <t>173,93</t>
  </si>
  <si>
    <t>271,78</t>
  </si>
  <si>
    <t>525,52</t>
  </si>
  <si>
    <t>731,04</t>
  </si>
  <si>
    <t>863,17</t>
  </si>
  <si>
    <t>589,56</t>
  </si>
  <si>
    <t>695,75</t>
  </si>
  <si>
    <t>3.442,86</t>
  </si>
  <si>
    <t>4.143,29</t>
  </si>
  <si>
    <t>5.564,33</t>
  </si>
  <si>
    <t>8.087,00</t>
  </si>
  <si>
    <t>12.434,20</t>
  </si>
  <si>
    <t>529,43</t>
  </si>
  <si>
    <t>753,50</t>
  </si>
  <si>
    <t>94,93</t>
  </si>
  <si>
    <t>746,38</t>
  </si>
  <si>
    <t>522,76</t>
  </si>
  <si>
    <t>502,22</t>
  </si>
  <si>
    <t>292,03</t>
  </si>
  <si>
    <t>252,28</t>
  </si>
  <si>
    <t>499,33</t>
  </si>
  <si>
    <t>589,82</t>
  </si>
  <si>
    <t>508,85</t>
  </si>
  <si>
    <t>256,83</t>
  </si>
  <si>
    <t>294,05</t>
  </si>
  <si>
    <t>263,67</t>
  </si>
  <si>
    <t>201,70</t>
  </si>
  <si>
    <t>145,06</t>
  </si>
  <si>
    <t>339,88</t>
  </si>
  <si>
    <t>379,03</t>
  </si>
  <si>
    <t>156,03</t>
  </si>
  <si>
    <t>417,99</t>
  </si>
  <si>
    <t>501,61</t>
  </si>
  <si>
    <t>134,23</t>
  </si>
  <si>
    <t>942,42</t>
  </si>
  <si>
    <t>824,72</t>
  </si>
  <si>
    <t>791,68</t>
  </si>
  <si>
    <t>958,68</t>
  </si>
  <si>
    <t>611,63</t>
  </si>
  <si>
    <t>580,56</t>
  </si>
  <si>
    <t>547,52</t>
  </si>
  <si>
    <t>380,90</t>
  </si>
  <si>
    <t>347,86</t>
  </si>
  <si>
    <t>370,37</t>
  </si>
  <si>
    <t>337,33</t>
  </si>
  <si>
    <t>511,44</t>
  </si>
  <si>
    <t>565,24</t>
  </si>
  <si>
    <t>397,47</t>
  </si>
  <si>
    <t>386,94</t>
  </si>
  <si>
    <t>302,83</t>
  </si>
  <si>
    <t>542,71</t>
  </si>
  <si>
    <t>479,50</t>
  </si>
  <si>
    <t>449,71</t>
  </si>
  <si>
    <t>1.263,28</t>
  </si>
  <si>
    <t>927,62</t>
  </si>
  <si>
    <t>276,39</t>
  </si>
  <si>
    <t>1.292,98</t>
  </si>
  <si>
    <t>621,54</t>
  </si>
  <si>
    <t>993,67</t>
  </si>
  <si>
    <t>1.196,36</t>
  </si>
  <si>
    <t>308,32</t>
  </si>
  <si>
    <t>317,78</t>
  </si>
  <si>
    <t>778,72</t>
  </si>
  <si>
    <t>788,18</t>
  </si>
  <si>
    <t>563,50</t>
  </si>
  <si>
    <t>355,00</t>
  </si>
  <si>
    <t>1.856,21</t>
  </si>
  <si>
    <t>543,49</t>
  </si>
  <si>
    <t>746,88</t>
  </si>
  <si>
    <t>1.020,69</t>
  </si>
  <si>
    <t>93,52</t>
  </si>
  <si>
    <t>33,55</t>
  </si>
  <si>
    <t>666,26</t>
  </si>
  <si>
    <t>2.094,61</t>
  </si>
  <si>
    <t>2.884,24</t>
  </si>
  <si>
    <t>4.721,33</t>
  </si>
  <si>
    <t>6.412,44</t>
  </si>
  <si>
    <t>7.509,21</t>
  </si>
  <si>
    <t>8.919,13</t>
  </si>
  <si>
    <t>1.789,29</t>
  </si>
  <si>
    <t>3.892,38</t>
  </si>
  <si>
    <t>5.433,69</t>
  </si>
  <si>
    <t>7.585,57</t>
  </si>
  <si>
    <t>3.105,88</t>
  </si>
  <si>
    <t>4.748,49</t>
  </si>
  <si>
    <t>5.513,34</t>
  </si>
  <si>
    <t>7.667,75</t>
  </si>
  <si>
    <t>4.471,75</t>
  </si>
  <si>
    <t>5.958,69</t>
  </si>
  <si>
    <t>8.414,63</t>
  </si>
  <si>
    <t>11.314,26</t>
  </si>
  <si>
    <t>12.924,35</t>
  </si>
  <si>
    <t>14.096,56</t>
  </si>
  <si>
    <t>3.766,96</t>
  </si>
  <si>
    <t>5.928,53</t>
  </si>
  <si>
    <t>9.258,22</t>
  </si>
  <si>
    <t>12.067,55</t>
  </si>
  <si>
    <t>13.938,51</t>
  </si>
  <si>
    <t>16.429,85</t>
  </si>
  <si>
    <t>4.130,86</t>
  </si>
  <si>
    <t>7.250,33</t>
  </si>
  <si>
    <t>9.340,80</t>
  </si>
  <si>
    <t>13.851,84</t>
  </si>
  <si>
    <t>3.521,29</t>
  </si>
  <si>
    <t>4.638,46</t>
  </si>
  <si>
    <t>6.497,15</t>
  </si>
  <si>
    <t>8.808,36</t>
  </si>
  <si>
    <t>9.935,68</t>
  </si>
  <si>
    <t>10.592,14</t>
  </si>
  <si>
    <t>3.058,15</t>
  </si>
  <si>
    <t>4.853,15</t>
  </si>
  <si>
    <t>7.653,77</t>
  </si>
  <si>
    <t>10.015,08</t>
  </si>
  <si>
    <t>11.649,49</t>
  </si>
  <si>
    <t>13.763,25</t>
  </si>
  <si>
    <t>2.534,52</t>
  </si>
  <si>
    <t>4.337,98</t>
  </si>
  <si>
    <t>5.697,26</t>
  </si>
  <si>
    <t>8.430,68</t>
  </si>
  <si>
    <t>749,31</t>
  </si>
  <si>
    <t>374,79</t>
  </si>
  <si>
    <t>50,47</t>
  </si>
  <si>
    <t>88,11</t>
  </si>
  <si>
    <t>504,37</t>
  </si>
  <si>
    <t>560,76</t>
  </si>
  <si>
    <t>114,34</t>
  </si>
  <si>
    <t>119,64</t>
  </si>
  <si>
    <t>111,32</t>
  </si>
  <si>
    <t>19,11</t>
  </si>
  <si>
    <t>82,01</t>
  </si>
  <si>
    <t>141,40</t>
  </si>
  <si>
    <t>394,59</t>
  </si>
  <si>
    <t>478,54</t>
  </si>
  <si>
    <t>976,13</t>
  </si>
  <si>
    <t>154,06</t>
  </si>
  <si>
    <t>212,05</t>
  </si>
  <si>
    <t>223,88</t>
  </si>
  <si>
    <t>196,55</t>
  </si>
  <si>
    <t>83,23</t>
  </si>
  <si>
    <t>112,33</t>
  </si>
  <si>
    <t>307,78</t>
  </si>
  <si>
    <t>93,74</t>
  </si>
  <si>
    <t>127,32</t>
  </si>
  <si>
    <t>189,68</t>
  </si>
  <si>
    <t>213,64</t>
  </si>
  <si>
    <t>297,99</t>
  </si>
  <si>
    <t>424,70</t>
  </si>
  <si>
    <t>583,92</t>
  </si>
  <si>
    <t>898,40</t>
  </si>
  <si>
    <t>56,59</t>
  </si>
  <si>
    <t>61,89</t>
  </si>
  <si>
    <t>171,85</t>
  </si>
  <si>
    <t>368,12</t>
  </si>
  <si>
    <t>626,87</t>
  </si>
  <si>
    <t>384,86</t>
  </si>
  <si>
    <t>76,50</t>
  </si>
  <si>
    <t>291,70</t>
  </si>
  <si>
    <t>398,65</t>
  </si>
  <si>
    <t>695,28</t>
  </si>
  <si>
    <t>314,16</t>
  </si>
  <si>
    <t>200,58</t>
  </si>
  <si>
    <t>29,49</t>
  </si>
  <si>
    <t>43,80</t>
  </si>
  <si>
    <t>64,16</t>
  </si>
  <si>
    <t>186,95</t>
  </si>
  <si>
    <t>395,94</t>
  </si>
  <si>
    <t>529,02</t>
  </si>
  <si>
    <t>655,50</t>
  </si>
  <si>
    <t>907,01</t>
  </si>
  <si>
    <t>303,16</t>
  </si>
  <si>
    <t>449,18</t>
  </si>
  <si>
    <t>588,79</t>
  </si>
  <si>
    <t>224,64</t>
  </si>
  <si>
    <t>415,59</t>
  </si>
  <si>
    <t>620,12</t>
  </si>
  <si>
    <t>814,87</t>
  </si>
  <si>
    <t>586,26</t>
  </si>
  <si>
    <t>1.489,94</t>
  </si>
  <si>
    <t>1.938,18</t>
  </si>
  <si>
    <t>1.302,44</t>
  </si>
  <si>
    <t>1.919,93</t>
  </si>
  <si>
    <t>2.507,95</t>
  </si>
  <si>
    <t>297,42</t>
  </si>
  <si>
    <t>544,73</t>
  </si>
  <si>
    <t>811,13</t>
  </si>
  <si>
    <t>1.064,46</t>
  </si>
  <si>
    <t>375,07</t>
  </si>
  <si>
    <t>698,73</t>
  </si>
  <si>
    <t>1.045,38</t>
  </si>
  <si>
    <t>1.374,18</t>
  </si>
  <si>
    <t>327,89</t>
  </si>
  <si>
    <t>584,06</t>
  </si>
  <si>
    <t>865,48</t>
  </si>
  <si>
    <t>1.132,03</t>
  </si>
  <si>
    <t>401,86</t>
  </si>
  <si>
    <t>730,88</t>
  </si>
  <si>
    <t>1.088,48</t>
  </si>
  <si>
    <t>1.427,17</t>
  </si>
  <si>
    <t>222,38</t>
  </si>
  <si>
    <t>137,24</t>
  </si>
  <si>
    <t>167,96</t>
  </si>
  <si>
    <t>1.869,05</t>
  </si>
  <si>
    <t>602,48</t>
  </si>
  <si>
    <t>812,04</t>
  </si>
  <si>
    <t>1.335,02</t>
  </si>
  <si>
    <t>18,37</t>
  </si>
  <si>
    <t>2.658,71</t>
  </si>
  <si>
    <t>1.829,11</t>
  </si>
  <si>
    <t>1.419,27</t>
  </si>
  <si>
    <t>1.174,75</t>
  </si>
  <si>
    <t>1.453,59</t>
  </si>
  <si>
    <t>1.646,02</t>
  </si>
  <si>
    <t>1.041,33</t>
  </si>
  <si>
    <t>1.312,41</t>
  </si>
  <si>
    <t>1.669,67</t>
  </si>
  <si>
    <t>1.204,27</t>
  </si>
  <si>
    <t>127,91</t>
  </si>
  <si>
    <t>1.945,49</t>
  </si>
  <si>
    <t>131,10</t>
  </si>
  <si>
    <t>3.410,86</t>
  </si>
  <si>
    <t>2.080,00</t>
  </si>
  <si>
    <t>2.852,22</t>
  </si>
  <si>
    <t>138,31</t>
  </si>
  <si>
    <t>173,22</t>
  </si>
  <si>
    <t>9.754,74</t>
  </si>
  <si>
    <t>183,16</t>
  </si>
  <si>
    <t>199,35</t>
  </si>
  <si>
    <t>3.199,07</t>
  </si>
  <si>
    <t>5.280,73</t>
  </si>
  <si>
    <t>7.011,60</t>
  </si>
  <si>
    <t>7.143,63</t>
  </si>
  <si>
    <t>10.712,25</t>
  </si>
  <si>
    <t>33,96</t>
  </si>
  <si>
    <t>135,78</t>
  </si>
  <si>
    <t>250,55</t>
  </si>
  <si>
    <t>48,66</t>
  </si>
  <si>
    <t>87,62</t>
  </si>
  <si>
    <t>84,38</t>
  </si>
  <si>
    <t>139,80</t>
  </si>
  <si>
    <t>144,42</t>
  </si>
  <si>
    <t>16,28</t>
  </si>
  <si>
    <t>26,53</t>
  </si>
  <si>
    <t>25,38</t>
  </si>
  <si>
    <t>177,57</t>
  </si>
  <si>
    <t>7,37</t>
  </si>
  <si>
    <t>65,53</t>
  </si>
  <si>
    <t>75,62</t>
  </si>
  <si>
    <t>109,65</t>
  </si>
  <si>
    <t>100,46</t>
  </si>
  <si>
    <t>104,69</t>
  </si>
  <si>
    <t>110,55</t>
  </si>
  <si>
    <t>249,58</t>
  </si>
  <si>
    <t>299,29</t>
  </si>
  <si>
    <t>226,54</t>
  </si>
  <si>
    <t>276,25</t>
  </si>
  <si>
    <t>229,95</t>
  </si>
  <si>
    <t>275,10</t>
  </si>
  <si>
    <t>231,46</t>
  </si>
  <si>
    <t>191,77</t>
  </si>
  <si>
    <t>55,85</t>
  </si>
  <si>
    <t>90,01</t>
  </si>
  <si>
    <t>91,27</t>
  </si>
  <si>
    <t>84,91</t>
  </si>
  <si>
    <t>79,27</t>
  </si>
  <si>
    <t>111,14</t>
  </si>
  <si>
    <t>112,10</t>
  </si>
  <si>
    <t>167,08</t>
  </si>
  <si>
    <t>168,31</t>
  </si>
  <si>
    <t>53,96</t>
  </si>
  <si>
    <t>68,96</t>
  </si>
  <si>
    <t>70,04</t>
  </si>
  <si>
    <t>77,68</t>
  </si>
  <si>
    <t>92,40</t>
  </si>
  <si>
    <t>147,90</t>
  </si>
  <si>
    <t>74,33</t>
  </si>
  <si>
    <t>95,29</t>
  </si>
  <si>
    <t>96,22</t>
  </si>
  <si>
    <t>114,78</t>
  </si>
  <si>
    <t>115,95</t>
  </si>
  <si>
    <t>107,56</t>
  </si>
  <si>
    <t>130,60</t>
  </si>
  <si>
    <t>131,77</t>
  </si>
  <si>
    <t>111,29</t>
  </si>
  <si>
    <t>84,94</t>
  </si>
  <si>
    <t>103,55</t>
  </si>
  <si>
    <t>110,75</t>
  </si>
  <si>
    <t>131,01</t>
  </si>
  <si>
    <t>115,08</t>
  </si>
  <si>
    <t>127,86</t>
  </si>
  <si>
    <t>218,63</t>
  </si>
  <si>
    <t>736,01</t>
  </si>
  <si>
    <t>747,17</t>
  </si>
  <si>
    <t>102,80</t>
  </si>
  <si>
    <t>119,98</t>
  </si>
  <si>
    <t>119,86</t>
  </si>
  <si>
    <t>131,16</t>
  </si>
  <si>
    <t>147,84</t>
  </si>
  <si>
    <t>168,95</t>
  </si>
  <si>
    <t>159,52</t>
  </si>
  <si>
    <t>175,70</t>
  </si>
  <si>
    <t>197,32</t>
  </si>
  <si>
    <t>61,06</t>
  </si>
  <si>
    <t>71,33</t>
  </si>
  <si>
    <t>293,12</t>
  </si>
  <si>
    <t>664,51</t>
  </si>
  <si>
    <t>635,88</t>
  </si>
  <si>
    <t>703,30</t>
  </si>
  <si>
    <t>676,03</t>
  </si>
  <si>
    <t>288,03</t>
  </si>
  <si>
    <t>337,10</t>
  </si>
  <si>
    <t>121,95</t>
  </si>
  <si>
    <t>176,21</t>
  </si>
  <si>
    <t>205,59</t>
  </si>
  <si>
    <t>180,69</t>
  </si>
  <si>
    <t>234,96</t>
  </si>
  <si>
    <t>122,76</t>
  </si>
  <si>
    <t>172,33</t>
  </si>
  <si>
    <t>253,27</t>
  </si>
  <si>
    <t>45,86</t>
  </si>
  <si>
    <t>70,38</t>
  </si>
  <si>
    <t>111,88</t>
  </si>
  <si>
    <t>218,47</t>
  </si>
  <si>
    <t>252,06</t>
  </si>
  <si>
    <t>217,24</t>
  </si>
  <si>
    <t>199,69</t>
  </si>
  <si>
    <t>285,58</t>
  </si>
  <si>
    <t>317,51</t>
  </si>
  <si>
    <t>349,00</t>
  </si>
  <si>
    <t>268,73</t>
  </si>
  <si>
    <t>301,00</t>
  </si>
  <si>
    <t>332,84</t>
  </si>
  <si>
    <t>313,19</t>
  </si>
  <si>
    <t>25,59</t>
  </si>
  <si>
    <t>98,14</t>
  </si>
  <si>
    <t>199,29</t>
  </si>
  <si>
    <t>231,22</t>
  </si>
  <si>
    <t>262,71</t>
  </si>
  <si>
    <t>214,71</t>
  </si>
  <si>
    <t>246,55</t>
  </si>
  <si>
    <t>226,90</t>
  </si>
  <si>
    <t>70,43</t>
  </si>
  <si>
    <t>52,23</t>
  </si>
  <si>
    <t>77,01</t>
  </si>
  <si>
    <t>30,05</t>
  </si>
  <si>
    <t>34,14</t>
  </si>
  <si>
    <t>2.288,66</t>
  </si>
  <si>
    <t>53,98</t>
  </si>
  <si>
    <t>122,05</t>
  </si>
  <si>
    <t>155,64</t>
  </si>
  <si>
    <t>214,34</t>
  </si>
  <si>
    <t>280,58</t>
  </si>
  <si>
    <t>368,68</t>
  </si>
  <si>
    <t>189,88</t>
  </si>
  <si>
    <t>127,66</t>
  </si>
  <si>
    <t>227,99</t>
  </si>
  <si>
    <t>259,41</t>
  </si>
  <si>
    <t>179,14</t>
  </si>
  <si>
    <t>243,32</t>
  </si>
  <si>
    <t>132,35</t>
  </si>
  <si>
    <t>114,86</t>
  </si>
  <si>
    <t>67,83</t>
  </si>
  <si>
    <t>139,32</t>
  </si>
  <si>
    <t>98,50</t>
  </si>
  <si>
    <t>78,24</t>
  </si>
  <si>
    <t>86,29</t>
  </si>
  <si>
    <t>100,84</t>
  </si>
  <si>
    <t>76,60</t>
  </si>
  <si>
    <t>100,63</t>
  </si>
  <si>
    <t>93,09</t>
  </si>
  <si>
    <t>170,07</t>
  </si>
  <si>
    <t>220,47</t>
  </si>
  <si>
    <t>243,35</t>
  </si>
  <si>
    <t>255,92</t>
  </si>
  <si>
    <t>225,71</t>
  </si>
  <si>
    <t>193,81</t>
  </si>
  <si>
    <t>207,61</t>
  </si>
  <si>
    <t>51,78</t>
  </si>
  <si>
    <t>138,41</t>
  </si>
  <si>
    <t>166,16</t>
  </si>
  <si>
    <t>164,85</t>
  </si>
  <si>
    <t>188,17</t>
  </si>
  <si>
    <t>213,94</t>
  </si>
  <si>
    <t>236,18</t>
  </si>
  <si>
    <t>124,31</t>
  </si>
  <si>
    <t>144,66</t>
  </si>
  <si>
    <t>208,49</t>
  </si>
  <si>
    <t>221,05</t>
  </si>
  <si>
    <t>304,07</t>
  </si>
  <si>
    <t>104,31</t>
  </si>
  <si>
    <t>1.848,96</t>
  </si>
  <si>
    <t>1.603,39</t>
  </si>
  <si>
    <t>201,31</t>
  </si>
  <si>
    <t>265,80</t>
  </si>
  <si>
    <t>355,65</t>
  </si>
  <si>
    <t>27,84</t>
  </si>
  <si>
    <t>23,48</t>
  </si>
  <si>
    <t>71,19</t>
  </si>
  <si>
    <t>3,74</t>
  </si>
  <si>
    <t>48,80</t>
  </si>
  <si>
    <t>31,59</t>
  </si>
  <si>
    <t>76,10</t>
  </si>
  <si>
    <t>260,80</t>
  </si>
  <si>
    <t>404,22</t>
  </si>
  <si>
    <t>266,65</t>
  </si>
  <si>
    <t>62,45</t>
  </si>
  <si>
    <t>66,97</t>
  </si>
  <si>
    <t>57,09</t>
  </si>
  <si>
    <t>106,04</t>
  </si>
  <si>
    <t>94,04</t>
  </si>
  <si>
    <t>116,91</t>
  </si>
  <si>
    <t>153,29</t>
  </si>
  <si>
    <t>143,26</t>
  </si>
  <si>
    <t>109,81</t>
  </si>
  <si>
    <t>96,34</t>
  </si>
  <si>
    <t>171,52</t>
  </si>
  <si>
    <t>156,08</t>
  </si>
  <si>
    <t>74,82</t>
  </si>
  <si>
    <t>161,08</t>
  </si>
  <si>
    <t>126,17</t>
  </si>
  <si>
    <t>112,62</t>
  </si>
  <si>
    <t>334,11</t>
  </si>
  <si>
    <t>46,59</t>
  </si>
  <si>
    <t>61,20</t>
  </si>
  <si>
    <t>67,93</t>
  </si>
  <si>
    <t>87,86</t>
  </si>
  <si>
    <t>227,78</t>
  </si>
  <si>
    <t>120,09</t>
  </si>
  <si>
    <t>245,74</t>
  </si>
  <si>
    <t>340,59</t>
  </si>
  <si>
    <t>162,42</t>
  </si>
  <si>
    <t>192,92</t>
  </si>
  <si>
    <t>262,77</t>
  </si>
  <si>
    <t>398,55</t>
  </si>
  <si>
    <t>408,40</t>
  </si>
  <si>
    <t>105,70</t>
  </si>
  <si>
    <t>125,18</t>
  </si>
  <si>
    <t>94,68</t>
  </si>
  <si>
    <t>781,50</t>
  </si>
  <si>
    <t>742,67</t>
  </si>
  <si>
    <t>78,21</t>
  </si>
  <si>
    <t>96,48</t>
  </si>
  <si>
    <t>77,54</t>
  </si>
  <si>
    <t>760,71</t>
  </si>
  <si>
    <t>142,85</t>
  </si>
  <si>
    <t>33,64</t>
  </si>
  <si>
    <t>43,52</t>
  </si>
  <si>
    <t>86,12</t>
  </si>
  <si>
    <t>104,01</t>
  </si>
  <si>
    <t>113,28</t>
  </si>
  <si>
    <t>113,98</t>
  </si>
  <si>
    <t>123,72</t>
  </si>
  <si>
    <t>75,17</t>
  </si>
  <si>
    <t>80,59</t>
  </si>
  <si>
    <t>104,55</t>
  </si>
  <si>
    <t>94,66</t>
  </si>
  <si>
    <t>60,20</t>
  </si>
  <si>
    <t>112,59</t>
  </si>
  <si>
    <t>75,65</t>
  </si>
  <si>
    <t>140,80</t>
  </si>
  <si>
    <t>151,42</t>
  </si>
  <si>
    <t>86,39</t>
  </si>
  <si>
    <t>151,72</t>
  </si>
  <si>
    <t>163,29</t>
  </si>
  <si>
    <t>90,16</t>
  </si>
  <si>
    <t>96,61</t>
  </si>
  <si>
    <t>171,72</t>
  </si>
  <si>
    <t>56,36</t>
  </si>
  <si>
    <t>37,33</t>
  </si>
  <si>
    <t>37,37</t>
  </si>
  <si>
    <t>36,26</t>
  </si>
  <si>
    <t>69,79</t>
  </si>
  <si>
    <t>101,47</t>
  </si>
  <si>
    <t>72,38</t>
  </si>
  <si>
    <t>117,81</t>
  </si>
  <si>
    <t>129,81</t>
  </si>
  <si>
    <t>56,43</t>
  </si>
  <si>
    <t>102,06</t>
  </si>
  <si>
    <t>64,27</t>
  </si>
  <si>
    <t>69,24</t>
  </si>
  <si>
    <t>70,88</t>
  </si>
  <si>
    <t>73,56</t>
  </si>
  <si>
    <t>85,27</t>
  </si>
  <si>
    <t>88,87</t>
  </si>
  <si>
    <t>91,29</t>
  </si>
  <si>
    <t>95,80</t>
  </si>
  <si>
    <t>151,99</t>
  </si>
  <si>
    <t>81,50</t>
  </si>
  <si>
    <t>168,46</t>
  </si>
  <si>
    <t>182,79</t>
  </si>
  <si>
    <t>130,58</t>
  </si>
  <si>
    <t>72,04</t>
  </si>
  <si>
    <t>57,73</t>
  </si>
  <si>
    <t>67,03</t>
  </si>
  <si>
    <t>93,58</t>
  </si>
  <si>
    <t>100,28</t>
  </si>
  <si>
    <t>119,38</t>
  </si>
  <si>
    <t>89,00</t>
  </si>
  <si>
    <t>47,76</t>
  </si>
  <si>
    <t>50,63</t>
  </si>
  <si>
    <t>61,56</t>
  </si>
  <si>
    <t>97,49</t>
  </si>
  <si>
    <t>67,24</t>
  </si>
  <si>
    <t>68,00</t>
  </si>
  <si>
    <t>113,83</t>
  </si>
  <si>
    <t>79,60</t>
  </si>
  <si>
    <t>125,44</t>
  </si>
  <si>
    <t>82,12</t>
  </si>
  <si>
    <t>39,11</t>
  </si>
  <si>
    <t>39,61</t>
  </si>
  <si>
    <t>49,85</t>
  </si>
  <si>
    <t>84,06</t>
  </si>
  <si>
    <t>54,45</t>
  </si>
  <si>
    <t>99,34</t>
  </si>
  <si>
    <t>60,98</t>
  </si>
  <si>
    <t>65,95</t>
  </si>
  <si>
    <t>78,17</t>
  </si>
  <si>
    <t>85,87</t>
  </si>
  <si>
    <t>124,91</t>
  </si>
  <si>
    <t>92,57</t>
  </si>
  <si>
    <t>144,10</t>
  </si>
  <si>
    <t>34,55</t>
  </si>
  <si>
    <t>39,19</t>
  </si>
  <si>
    <t>38,30</t>
  </si>
  <si>
    <t>47,80</t>
  </si>
  <si>
    <t>41,84</t>
  </si>
  <si>
    <t>36,17</t>
  </si>
  <si>
    <t>133,02</t>
  </si>
  <si>
    <t>128,53</t>
  </si>
  <si>
    <t>110,20</t>
  </si>
  <si>
    <t>221,29</t>
  </si>
  <si>
    <t>70,81</t>
  </si>
  <si>
    <t>74,71</t>
  </si>
  <si>
    <t>468,44</t>
  </si>
  <si>
    <t>459,19</t>
  </si>
  <si>
    <t>484,44</t>
  </si>
  <si>
    <t>473,69</t>
  </si>
  <si>
    <t>606,84</t>
  </si>
  <si>
    <t>586,11</t>
  </si>
  <si>
    <t>587,79</t>
  </si>
  <si>
    <t>575,60</t>
  </si>
  <si>
    <t>601,99</t>
  </si>
  <si>
    <t>572,71</t>
  </si>
  <si>
    <t>589,92</t>
  </si>
  <si>
    <t>558,59</t>
  </si>
  <si>
    <t>710,02</t>
  </si>
  <si>
    <t>470,70</t>
  </si>
  <si>
    <t>642,64</t>
  </si>
  <si>
    <t>630,57</t>
  </si>
  <si>
    <t>584,16</t>
  </si>
  <si>
    <t>583,88</t>
  </si>
  <si>
    <t>558,22</t>
  </si>
  <si>
    <t>545,18</t>
  </si>
  <si>
    <t>462,20</t>
  </si>
  <si>
    <t>449,60</t>
  </si>
  <si>
    <t>554,47</t>
  </si>
  <si>
    <t>543,72</t>
  </si>
  <si>
    <t>506,13</t>
  </si>
  <si>
    <t>488,04</t>
  </si>
  <si>
    <t>3.386,87</t>
  </si>
  <si>
    <t>3.389,39</t>
  </si>
  <si>
    <t>3.495,33</t>
  </si>
  <si>
    <t>3.490,51</t>
  </si>
  <si>
    <t>3.415,29</t>
  </si>
  <si>
    <t>3.419,78</t>
  </si>
  <si>
    <t>492,43</t>
  </si>
  <si>
    <t>526,70</t>
  </si>
  <si>
    <t>455,44</t>
  </si>
  <si>
    <t>564,29</t>
  </si>
  <si>
    <t>592,21</t>
  </si>
  <si>
    <t>551,54</t>
  </si>
  <si>
    <t>584,88</t>
  </si>
  <si>
    <t>570,47</t>
  </si>
  <si>
    <t>577,88</t>
  </si>
  <si>
    <t>835,69</t>
  </si>
  <si>
    <t>708,01</t>
  </si>
  <si>
    <t>673,61</t>
  </si>
  <si>
    <t>716,10</t>
  </si>
  <si>
    <t>643,88</t>
  </si>
  <si>
    <t>601,75</t>
  </si>
  <si>
    <t>645,62</t>
  </si>
  <si>
    <t>586,12</t>
  </si>
  <si>
    <t>552,18</t>
  </si>
  <si>
    <t>593,16</t>
  </si>
  <si>
    <t>513,04</t>
  </si>
  <si>
    <t>509,63</t>
  </si>
  <si>
    <t>433,34</t>
  </si>
  <si>
    <t>638,25</t>
  </si>
  <si>
    <t>559,02</t>
  </si>
  <si>
    <t>521,60</t>
  </si>
  <si>
    <t>545,66</t>
  </si>
  <si>
    <t>492,45</t>
  </si>
  <si>
    <t>464,50</t>
  </si>
  <si>
    <t>3.352,51</t>
  </si>
  <si>
    <t>3.320,16</t>
  </si>
  <si>
    <t>3.459,18</t>
  </si>
  <si>
    <t>3.412,91</t>
  </si>
  <si>
    <t>3.408,12</t>
  </si>
  <si>
    <t>3.390,22</t>
  </si>
  <si>
    <t>3.357,08</t>
  </si>
  <si>
    <t>552,77</t>
  </si>
  <si>
    <t>690,05</t>
  </si>
  <si>
    <t>675,07</t>
  </si>
  <si>
    <t>693,42</t>
  </si>
  <si>
    <t>667,67</t>
  </si>
  <si>
    <t>657,25</t>
  </si>
  <si>
    <t>811,72</t>
  </si>
  <si>
    <t>727,52</t>
  </si>
  <si>
    <t>679,03</t>
  </si>
  <si>
    <t>647,73</t>
  </si>
  <si>
    <t>556,61</t>
  </si>
  <si>
    <t>652,88</t>
  </si>
  <si>
    <t>590,92</t>
  </si>
  <si>
    <t>3.461,58</t>
  </si>
  <si>
    <t>3.554,47</t>
  </si>
  <si>
    <t>3.494,27</t>
  </si>
  <si>
    <t>1.488,89</t>
  </si>
  <si>
    <t>1.480,70</t>
  </si>
  <si>
    <t>1.467,63</t>
  </si>
  <si>
    <t>1.729,97</t>
  </si>
  <si>
    <t>1.715,86</t>
  </si>
  <si>
    <t>1.703,80</t>
  </si>
  <si>
    <t>4.106,01</t>
  </si>
  <si>
    <t>4.116,09</t>
  </si>
  <si>
    <t>4.130,22</t>
  </si>
  <si>
    <t>4.560,69</t>
  </si>
  <si>
    <t>4.594,84</t>
  </si>
  <si>
    <t>4.626,41</t>
  </si>
  <si>
    <t>2.898,96</t>
  </si>
  <si>
    <t>2.910,80</t>
  </si>
  <si>
    <t>2.921,04</t>
  </si>
  <si>
    <t>4.290,16</t>
  </si>
  <si>
    <t>4.291,64</t>
  </si>
  <si>
    <t>1.527,21</t>
  </si>
  <si>
    <t>1.511,54</t>
  </si>
  <si>
    <t>885,55</t>
  </si>
  <si>
    <t>583,32</t>
  </si>
  <si>
    <t>654,87</t>
  </si>
  <si>
    <t>591,39</t>
  </si>
  <si>
    <t>669,25</t>
  </si>
  <si>
    <t>509,62</t>
  </si>
  <si>
    <t>601,20</t>
  </si>
  <si>
    <t>569,51</t>
  </si>
  <si>
    <t>609,55</t>
  </si>
  <si>
    <t>570,24</t>
  </si>
  <si>
    <t>548,67</t>
  </si>
  <si>
    <t>714,35</t>
  </si>
  <si>
    <t>581,34</t>
  </si>
  <si>
    <t>530,04</t>
  </si>
  <si>
    <t>576,09</t>
  </si>
  <si>
    <t>525,98</t>
  </si>
  <si>
    <t>502,08</t>
  </si>
  <si>
    <t>726,60</t>
  </si>
  <si>
    <t>791,00</t>
  </si>
  <si>
    <t>713,35</t>
  </si>
  <si>
    <t>694,25</t>
  </si>
  <si>
    <t>802,04</t>
  </si>
  <si>
    <t>632,03</t>
  </si>
  <si>
    <t>680,05</t>
  </si>
  <si>
    <t>630,94</t>
  </si>
  <si>
    <t>608,60</t>
  </si>
  <si>
    <t>713,63</t>
  </si>
  <si>
    <t>540,92</t>
  </si>
  <si>
    <t>572,14</t>
  </si>
  <si>
    <t>587,07</t>
  </si>
  <si>
    <t>521,05</t>
  </si>
  <si>
    <t>723,01</t>
  </si>
  <si>
    <t>629,16</t>
  </si>
  <si>
    <t>843,80</t>
  </si>
  <si>
    <t>466,51</t>
  </si>
  <si>
    <t>92,19</t>
  </si>
  <si>
    <t>67,54</t>
  </si>
  <si>
    <t>55,23</t>
  </si>
  <si>
    <t>45,17</t>
  </si>
  <si>
    <t>101,64</t>
  </si>
  <si>
    <t>135,42</t>
  </si>
  <si>
    <t>316,03</t>
  </si>
  <si>
    <t>770,16</t>
  </si>
  <si>
    <t>4.129,91</t>
  </si>
  <si>
    <t>1.774,80</t>
  </si>
  <si>
    <t>2.620,66</t>
  </si>
  <si>
    <t>166,13</t>
  </si>
  <si>
    <t>16.948,52</t>
  </si>
  <si>
    <t>171,09</t>
  </si>
  <si>
    <t>79,68</t>
  </si>
  <si>
    <t>141,22</t>
  </si>
  <si>
    <t>171,81</t>
  </si>
  <si>
    <t>313,77</t>
  </si>
  <si>
    <t>621,93</t>
  </si>
  <si>
    <t>215,39</t>
  </si>
  <si>
    <t>106,20</t>
  </si>
  <si>
    <t>193,96</t>
  </si>
  <si>
    <t>117,59</t>
  </si>
  <si>
    <t>538,13</t>
  </si>
  <si>
    <t>156,78</t>
  </si>
  <si>
    <t>267,10</t>
  </si>
  <si>
    <t>32,45</t>
  </si>
  <si>
    <t>43,24</t>
  </si>
  <si>
    <t>63,29</t>
  </si>
  <si>
    <t>183,80</t>
  </si>
  <si>
    <t>141,08</t>
  </si>
  <si>
    <t>127,08</t>
  </si>
  <si>
    <t>80,51</t>
  </si>
  <si>
    <t>76,29</t>
  </si>
  <si>
    <t>70,44</t>
  </si>
  <si>
    <t>101,43</t>
  </si>
  <si>
    <t>74,91</t>
  </si>
  <si>
    <t>169,49</t>
  </si>
  <si>
    <t>331,07</t>
  </si>
  <si>
    <t>166,83</t>
  </si>
  <si>
    <t>1.353,38</t>
  </si>
  <si>
    <t>1.385,91</t>
  </si>
  <si>
    <t>676,98</t>
  </si>
  <si>
    <t>1.079,56</t>
  </si>
  <si>
    <t>116,00</t>
  </si>
  <si>
    <t>190,53</t>
  </si>
  <si>
    <t>4.079,27</t>
  </si>
  <si>
    <t>2.377,97</t>
  </si>
  <si>
    <t>2.531,61</t>
  </si>
  <si>
    <t>1.950,34</t>
  </si>
  <si>
    <t>2.808,31</t>
  </si>
  <si>
    <t>2.191,54</t>
  </si>
  <si>
    <t>4.090,72</t>
  </si>
  <si>
    <t>2.389,42</t>
  </si>
  <si>
    <t>2.543,06</t>
  </si>
  <si>
    <t>1.961,79</t>
  </si>
  <si>
    <t>2.819,76</t>
  </si>
  <si>
    <t>2.287,75</t>
  </si>
  <si>
    <t>1.330,33</t>
  </si>
  <si>
    <t>1.284,03</t>
  </si>
  <si>
    <t>339,29</t>
  </si>
  <si>
    <t>331,39</t>
  </si>
  <si>
    <t>123,30</t>
  </si>
  <si>
    <t>359,52</t>
  </si>
  <si>
    <t>107,31</t>
  </si>
  <si>
    <t>297,17</t>
  </si>
  <si>
    <t>619,59</t>
  </si>
  <si>
    <t>33,11</t>
  </si>
  <si>
    <t>65,42</t>
  </si>
  <si>
    <t>3.545,61</t>
  </si>
  <si>
    <t>3.954,90</t>
  </si>
  <si>
    <t>3.770,00</t>
  </si>
  <si>
    <t>5.672,83</t>
  </si>
  <si>
    <t>3.917,16</t>
  </si>
  <si>
    <t>4.989,69</t>
  </si>
  <si>
    <t>4.372,47</t>
  </si>
  <si>
    <t>4.768,70</t>
  </si>
  <si>
    <t>4.054,36</t>
  </si>
  <si>
    <t>4.014,59</t>
  </si>
  <si>
    <t>5.802,95</t>
  </si>
  <si>
    <t>4.076,05</t>
  </si>
  <si>
    <t>5.612,47</t>
  </si>
  <si>
    <t>4.396,49</t>
  </si>
  <si>
    <t>5.391,49</t>
  </si>
  <si>
    <t>3.998,48</t>
  </si>
  <si>
    <t>6.060,60</t>
  </si>
  <si>
    <t>3.811,18</t>
  </si>
  <si>
    <t>4.089,05</t>
  </si>
  <si>
    <t>4.523,55</t>
  </si>
  <si>
    <t>SUL</t>
  </si>
  <si>
    <t>Tabela:</t>
  </si>
  <si>
    <t>Região Central</t>
  </si>
  <si>
    <t>007 - ABRAÇADEIRA</t>
  </si>
  <si>
    <t>007.01 - ABRAÇADEIRA GALVANIZADA</t>
  </si>
  <si>
    <t>MATED-12021</t>
  </si>
  <si>
    <t>MATED-12022</t>
  </si>
  <si>
    <t>MATED-12025</t>
  </si>
  <si>
    <t>MATED-12024</t>
  </si>
  <si>
    <t>MATED-12337</t>
  </si>
  <si>
    <t>MATED-28556</t>
  </si>
  <si>
    <t>007.02 - ABRAÇADEIRA PLÁSTICA</t>
  </si>
  <si>
    <t>MATED-28547</t>
  </si>
  <si>
    <t>008 - ABRASIVOS</t>
  </si>
  <si>
    <t>008.01 - DISCO</t>
  </si>
  <si>
    <t>MATED-31669</t>
  </si>
  <si>
    <t>MATED-11963</t>
  </si>
  <si>
    <t>MATED-20773</t>
  </si>
  <si>
    <t>MATED-11961</t>
  </si>
  <si>
    <t>MATED-18295</t>
  </si>
  <si>
    <t>MATED-20766</t>
  </si>
  <si>
    <t>008.02 - LIXA</t>
  </si>
  <si>
    <t>MATED-17856</t>
  </si>
  <si>
    <t>MATED-17857</t>
  </si>
  <si>
    <t>MATED-17858</t>
  </si>
  <si>
    <t>MATED-12749</t>
  </si>
  <si>
    <t>MATED-8598</t>
  </si>
  <si>
    <t>MATED-11445</t>
  </si>
  <si>
    <t>MATED-11433</t>
  </si>
  <si>
    <t>009 - ACESSÓRIOS E EQUIPAMENTOS DE TELECOMUNICAÇÕES</t>
  </si>
  <si>
    <t>009.01 - ANEL GUIA</t>
  </si>
  <si>
    <t>MATED-12430</t>
  </si>
  <si>
    <t>009.02 - ANILHA</t>
  </si>
  <si>
    <t>MATED-11974</t>
  </si>
  <si>
    <t>MATED-11973</t>
  </si>
  <si>
    <t>009.03 - BLOCO DE DISTRIBUIÇÃO</t>
  </si>
  <si>
    <t>MATED-12431</t>
  </si>
  <si>
    <t>010 - ACESSÓRIOS E INSUMOS PARA PAISAGISMO</t>
  </si>
  <si>
    <t>010.02 - ESPÉCIE VEGETAL - INDIVÍDUO ARBÓREO</t>
  </si>
  <si>
    <t>MATED-12845</t>
  </si>
  <si>
    <t>MATED-25299</t>
  </si>
  <si>
    <t>MATED-12840</t>
  </si>
  <si>
    <t>MATED-12847</t>
  </si>
  <si>
    <t>MATED-25302</t>
  </si>
  <si>
    <t>MATED-25508</t>
  </si>
  <si>
    <t>MATED-25294</t>
  </si>
  <si>
    <t>MATED-25296</t>
  </si>
  <si>
    <t>MATED-12844</t>
  </si>
  <si>
    <t>MATED-25501</t>
  </si>
  <si>
    <t>MATED-25292</t>
  </si>
  <si>
    <t>MATED-25505</t>
  </si>
  <si>
    <t>MATED-12833</t>
  </si>
  <si>
    <t>MATED-25304</t>
  </si>
  <si>
    <t>MATED-12836</t>
  </si>
  <si>
    <t>MATED-12835</t>
  </si>
  <si>
    <t>010.03 - TERRA VEGETAL E SUBSTRATOS</t>
  </si>
  <si>
    <t>MATED-31448</t>
  </si>
  <si>
    <t>MATED-31910</t>
  </si>
  <si>
    <t>MATED-11271</t>
  </si>
  <si>
    <t>010.04 - ESPÉCIE VEGETAL - ARBUSTO/FORRAÇÃO</t>
  </si>
  <si>
    <t>MATED-12851</t>
  </si>
  <si>
    <t>MATED-12834</t>
  </si>
  <si>
    <t>MATED-25568</t>
  </si>
  <si>
    <t>MATED-25570</t>
  </si>
  <si>
    <t>MATED-25569</t>
  </si>
  <si>
    <t>MATED-24248</t>
  </si>
  <si>
    <t>MATED-11269</t>
  </si>
  <si>
    <t>MATED-11270</t>
  </si>
  <si>
    <t>MATED-12837</t>
  </si>
  <si>
    <t>011 - ACESSÓRIOS E INSUMOS PARA SPDA</t>
  </si>
  <si>
    <t>011.01 - CAPTOR</t>
  </si>
  <si>
    <t>MATED-11321</t>
  </si>
  <si>
    <t>MATED-11472</t>
  </si>
  <si>
    <t>011.02 - CONECTOR</t>
  </si>
  <si>
    <t>MATED-12001</t>
  </si>
  <si>
    <t>011.03 - HASTE DE ATERRAMENTO</t>
  </si>
  <si>
    <t>MATED-12115</t>
  </si>
  <si>
    <t>MATED-11994</t>
  </si>
  <si>
    <t>MATED-11995</t>
  </si>
  <si>
    <t>MATED-11997</t>
  </si>
  <si>
    <t>MATED-11477</t>
  </si>
  <si>
    <t>MATED-11989</t>
  </si>
  <si>
    <t>MATED-11478</t>
  </si>
  <si>
    <t>MATED-3012</t>
  </si>
  <si>
    <t>011.04 - MASTRO</t>
  </si>
  <si>
    <t>MATED-11470</t>
  </si>
  <si>
    <t>MATED-11475</t>
  </si>
  <si>
    <t>MATED-11479</t>
  </si>
  <si>
    <t>011.05 - SOLDA PARA SPDA</t>
  </si>
  <si>
    <t>MATED-12174</t>
  </si>
  <si>
    <t>MATED-12029</t>
  </si>
  <si>
    <t>MATED-27668</t>
  </si>
  <si>
    <t>MATED-12173</t>
  </si>
  <si>
    <t>MATED-12028</t>
  </si>
  <si>
    <t>MATED-12027</t>
  </si>
  <si>
    <t>MATED-12172</t>
  </si>
  <si>
    <t>MATED-27669</t>
  </si>
  <si>
    <t>MATED-27670</t>
  </si>
  <si>
    <t>MATED-11341</t>
  </si>
  <si>
    <t>011.06 - SUPORTE</t>
  </si>
  <si>
    <t>MATED-11468</t>
  </si>
  <si>
    <t>MATED-11466</t>
  </si>
  <si>
    <t>012 - ADESIVOS (APLICADOS NA CONSTRUÇÃO/OBRA) E TELAS DE POLIÉSTER</t>
  </si>
  <si>
    <t>012.01 - ADESIVO</t>
  </si>
  <si>
    <t>MATED-11677</t>
  </si>
  <si>
    <t>MATED-11613</t>
  </si>
  <si>
    <t>MATED-13085</t>
  </si>
  <si>
    <t>MATED-5026</t>
  </si>
  <si>
    <t>MATED-11412</t>
  </si>
  <si>
    <t>MATED-11430</t>
  </si>
  <si>
    <t>MATED-16673</t>
  </si>
  <si>
    <t>MATED-11589</t>
  </si>
  <si>
    <t>012.03 - FITA ADESIVA</t>
  </si>
  <si>
    <t>MATED-9598</t>
  </si>
  <si>
    <t>MATED-31493</t>
  </si>
  <si>
    <t>MATED-12522</t>
  </si>
  <si>
    <t>012.04 - FITA ALUMINIZADA</t>
  </si>
  <si>
    <t>MATED-12456</t>
  </si>
  <si>
    <t>012.05 - FITA ANTIDERRAPANTE</t>
  </si>
  <si>
    <t>MATED-11975</t>
  </si>
  <si>
    <t>012.06 - MASSA PLÁSTICA</t>
  </si>
  <si>
    <t>MATED-15101</t>
  </si>
  <si>
    <t>012.07 - SILICONE</t>
  </si>
  <si>
    <t>MATED-9529</t>
  </si>
  <si>
    <t>012.08 - TELA DE POLIÉSTER</t>
  </si>
  <si>
    <t>MATED-31457</t>
  </si>
  <si>
    <t>012.09 - TELA DE POLIETILENO</t>
  </si>
  <si>
    <t>MATED-11459</t>
  </si>
  <si>
    <t>MATED-11246</t>
  </si>
  <si>
    <t>013 - ADITIVOS, IMPERMEABILIZANTES, SELANTES E DESMOLDANTES</t>
  </si>
  <si>
    <t>013.01 - ADITIVO ARGAMASSA</t>
  </si>
  <si>
    <t>MATED-11272</t>
  </si>
  <si>
    <t>MATED-11360</t>
  </si>
  <si>
    <t>013.02 - ARGAMASSA POLIMÉRICA</t>
  </si>
  <si>
    <t>MATED-13083</t>
  </si>
  <si>
    <t>013.03 - DESMOLDANTE</t>
  </si>
  <si>
    <t>MATED-11279</t>
  </si>
  <si>
    <t>013.05 - SELANTE</t>
  </si>
  <si>
    <t>MATED-8151</t>
  </si>
  <si>
    <t>014 - ALARME PARA PREVENÇÃO DE INCÊNDIO</t>
  </si>
  <si>
    <t>014.01 - ACESSÓRIOS PARA PREVENÇÃO E COMBATE A INCÊNDIO</t>
  </si>
  <si>
    <t>MATED-11480</t>
  </si>
  <si>
    <t>MATED-4848</t>
  </si>
  <si>
    <t>MATED-4850</t>
  </si>
  <si>
    <t>MATED-4849</t>
  </si>
  <si>
    <t>015 - ALIZARES, RODAPÉS E MOLDURAS DE MADEIRA</t>
  </si>
  <si>
    <t>015.01 - ALIZAR EM MADEIRA</t>
  </si>
  <si>
    <t>MATED-12084</t>
  </si>
  <si>
    <t>MATED-12344</t>
  </si>
  <si>
    <t>015.02 - CIMALHA EM MADEIRA</t>
  </si>
  <si>
    <t>MATED-11978</t>
  </si>
  <si>
    <t>015.03 - MOLDURA EM MADEIRA</t>
  </si>
  <si>
    <t>MATED-7044</t>
  </si>
  <si>
    <t>MATED-7046</t>
  </si>
  <si>
    <t>015.04 - RÉGUA EM MADEIRA</t>
  </si>
  <si>
    <t>MATED-13051</t>
  </si>
  <si>
    <t>MATED-12812</t>
  </si>
  <si>
    <t>015.05 - RODAPÉ DE MADEIRA</t>
  </si>
  <si>
    <t>MATED-12773</t>
  </si>
  <si>
    <t>016 - APARELHOS E PEÇAS EM AÇO INOX</t>
  </si>
  <si>
    <t>016.01 - BANCADA EM AÇO INOXIDÁVEL</t>
  </si>
  <si>
    <t>MATED-11411</t>
  </si>
  <si>
    <t>016.02 - CUBA EM AÇO INOXIDÁVEL</t>
  </si>
  <si>
    <t>MATED-12598</t>
  </si>
  <si>
    <t>MATED-12318</t>
  </si>
  <si>
    <t>MATED-12328</t>
  </si>
  <si>
    <t>MATED-12599</t>
  </si>
  <si>
    <t>016.03 - LAVATÓRIO EM AÇO INOXIDÁVEL</t>
  </si>
  <si>
    <t>MATED-13068</t>
  </si>
  <si>
    <t>017 - ARAMES</t>
  </si>
  <si>
    <t>017.01 - ARAME FARPADO</t>
  </si>
  <si>
    <t>MATED-11322</t>
  </si>
  <si>
    <t>MATED-11233</t>
  </si>
  <si>
    <t>017.02 - ARAME GALVANIZADO</t>
  </si>
  <si>
    <t>MATED-11324</t>
  </si>
  <si>
    <t>MATED-20647</t>
  </si>
  <si>
    <t>MATED-11325</t>
  </si>
  <si>
    <t>MATED-12852</t>
  </si>
  <si>
    <t>MATED-11326</t>
  </si>
  <si>
    <t>017.03 - ARAME RECOZIDO</t>
  </si>
  <si>
    <t>MATED-11333</t>
  </si>
  <si>
    <t>018 - AREIAS (AGREGADOS)</t>
  </si>
  <si>
    <t>018.01 - AREIA</t>
  </si>
  <si>
    <t>MATED-15694</t>
  </si>
  <si>
    <t>MATED-11249</t>
  </si>
  <si>
    <t>MATED-11248</t>
  </si>
  <si>
    <t>019 - ARGAMASSAS ENSACADAS</t>
  </si>
  <si>
    <t>019.01 - ARGAMASSA AUTONIVELANTE</t>
  </si>
  <si>
    <t>MATED-9939</t>
  </si>
  <si>
    <t>019.02 - ARGAMASSA COLANTE</t>
  </si>
  <si>
    <t>MATED-12352</t>
  </si>
  <si>
    <t>MATED-12350</t>
  </si>
  <si>
    <t>MATED-12351</t>
  </si>
  <si>
    <t>019.03 - ARGAMASSA ESPECIAL</t>
  </si>
  <si>
    <t>MATED-12354</t>
  </si>
  <si>
    <t>MATED-12353</t>
  </si>
  <si>
    <t>MATED-12334</t>
  </si>
  <si>
    <t>MATED-11309</t>
  </si>
  <si>
    <t>019.04 - REJUNTE CIMENTÍCIO</t>
  </si>
  <si>
    <t>MATED-12355</t>
  </si>
  <si>
    <t>019.05 - REJUNTE EPÓXI</t>
  </si>
  <si>
    <t>MATED-17820</t>
  </si>
  <si>
    <t>020 - ASFALTOS E PRODUTOS ASFÁLTICOS</t>
  </si>
  <si>
    <t>020.01 - CONCRETO BETUMINOSO USINADO A QUENTE (CBUQ)</t>
  </si>
  <si>
    <t>MATED-7631</t>
  </si>
  <si>
    <t>020.02 - EMULSAO ASFÁLTICA</t>
  </si>
  <si>
    <t>MATED-7635</t>
  </si>
  <si>
    <t>021 - AZULEJOS CERÂMICOS</t>
  </si>
  <si>
    <t>021.01 - ACESSÓRIOS</t>
  </si>
  <si>
    <t>MATED-11460</t>
  </si>
  <si>
    <t>021.02 - REVESTIMENTO DE PAREDE</t>
  </si>
  <si>
    <t>MATED-11414</t>
  </si>
  <si>
    <t>MATED-11415</t>
  </si>
  <si>
    <t>022 - BANCADAS DE PEDRA</t>
  </si>
  <si>
    <t>022.02 - PEDRAS EM ARDÓSIA</t>
  </si>
  <si>
    <t>MATED-21710</t>
  </si>
  <si>
    <t>MATED-12793</t>
  </si>
  <si>
    <t>MATED-12367</t>
  </si>
  <si>
    <t>MATED-12792</t>
  </si>
  <si>
    <t>022.03 - PEDRAS EM GRANITO</t>
  </si>
  <si>
    <t>MATED-12368</t>
  </si>
  <si>
    <t>MATED-21574</t>
  </si>
  <si>
    <t>MATED-31409</t>
  </si>
  <si>
    <t>MATED-12790</t>
  </si>
  <si>
    <t>022.04 - PEDRAS EM MÁRMORE</t>
  </si>
  <si>
    <t>MATED-12369</t>
  </si>
  <si>
    <t>MATED-21709</t>
  </si>
  <si>
    <t>MATED-12797</t>
  </si>
  <si>
    <t>MATED-12796</t>
  </si>
  <si>
    <t>MATED-12791</t>
  </si>
  <si>
    <t>023 - BATE MACA E PROTEÇÃO DE PAREDES</t>
  </si>
  <si>
    <t>023.01 - BATE-MACA</t>
  </si>
  <si>
    <t>MATED-13052</t>
  </si>
  <si>
    <t>023.02 - SEGREGADOR/BATE-RODAS</t>
  </si>
  <si>
    <t>MATED-12358</t>
  </si>
  <si>
    <t>024 - BEBEDOUROS</t>
  </si>
  <si>
    <t>024.01 - BEBEDOURO</t>
  </si>
  <si>
    <t>MATED-33576</t>
  </si>
  <si>
    <t>MATED-12074</t>
  </si>
  <si>
    <t>MATED-12075</t>
  </si>
  <si>
    <t>MATED-12072</t>
  </si>
  <si>
    <t>MATED-12073</t>
  </si>
  <si>
    <t>MATED-12223</t>
  </si>
  <si>
    <t>025 - BLOCOS DE VIDRO E ELEMENTOS VAZADOS</t>
  </si>
  <si>
    <t>025.01 - BLOCO DE VIDRO</t>
  </si>
  <si>
    <t>MATED-12383</t>
  </si>
  <si>
    <t>025.02 - ELEMENTO VAZADO EM CERÂMICA</t>
  </si>
  <si>
    <t>MATED-12179</t>
  </si>
  <si>
    <t>025.03 - ELEMENTO VAZADO EM CONCRETO</t>
  </si>
  <si>
    <t>MATED-12181</t>
  </si>
  <si>
    <t>025.04 - ELEMENTO VAZADO EM VIDRO</t>
  </si>
  <si>
    <t>MATED-11319</t>
  </si>
  <si>
    <t>MATED-11320</t>
  </si>
  <si>
    <t>025.05 - ESPAÇADOR PARA BLOCOS</t>
  </si>
  <si>
    <t>MATED-12371</t>
  </si>
  <si>
    <t>026 - BLOCOS E CANALETAS DE CONCRETO</t>
  </si>
  <si>
    <t>026.01 - BLOCO COMPENSADOR DE CONCRETO DE VEDAÇÃO</t>
  </si>
  <si>
    <t>MATED-13067</t>
  </si>
  <si>
    <t>MATED-13069</t>
  </si>
  <si>
    <t>MATED-13070</t>
  </si>
  <si>
    <t>MATED-13071</t>
  </si>
  <si>
    <t>MATED-13065</t>
  </si>
  <si>
    <t>MATED-13066</t>
  </si>
  <si>
    <t>026.02 - BLOCO COMPENSADOR DE CONCRETO ESTRUTURAL</t>
  </si>
  <si>
    <t>MATED-13063</t>
  </si>
  <si>
    <t>MATED-8174</t>
  </si>
  <si>
    <t>MATED-13072</t>
  </si>
  <si>
    <t>MATED-8175</t>
  </si>
  <si>
    <t>MATED-13064</t>
  </si>
  <si>
    <t>MATED-8176</t>
  </si>
  <si>
    <t>026.03 - BLOCO DE CONCRETO CELULAR AUTOCLAVADO (CCA)</t>
  </si>
  <si>
    <t>MATED-11318</t>
  </si>
  <si>
    <t>MATED-11316</t>
  </si>
  <si>
    <t>MATED-11317</t>
  </si>
  <si>
    <t>026.04 - BLOCO DE CONCRETO DE VEDAÇÃO</t>
  </si>
  <si>
    <t>MATED-12090</t>
  </si>
  <si>
    <t>MATED-12100</t>
  </si>
  <si>
    <t>MATED-12091</t>
  </si>
  <si>
    <t>MATED-12108</t>
  </si>
  <si>
    <t>MATED-12187</t>
  </si>
  <si>
    <t>MATED-12092</t>
  </si>
  <si>
    <t>026.05 - BLOCO DE CONCRETO ESTRUTURAL</t>
  </si>
  <si>
    <t>MATED-12122</t>
  </si>
  <si>
    <t>MATED-12128</t>
  </si>
  <si>
    <t>MATED-12125</t>
  </si>
  <si>
    <t>MATED-12145</t>
  </si>
  <si>
    <t>MATED-12114</t>
  </si>
  <si>
    <t>MATED-12127</t>
  </si>
  <si>
    <t>026.06 - CANALETA DE CONCRETO ESTRUTURAL</t>
  </si>
  <si>
    <t>MATED-12596</t>
  </si>
  <si>
    <t>MATED-12087</t>
  </si>
  <si>
    <t>MATED-12077</t>
  </si>
  <si>
    <t>MATED-12080</t>
  </si>
  <si>
    <t>MATED-12079</t>
  </si>
  <si>
    <t>MATED-12597</t>
  </si>
  <si>
    <t>MATED-12086</t>
  </si>
  <si>
    <t>MATED-12089</t>
  </si>
  <si>
    <t>027 - BLOCOS, TIJOLOS E CANALETAS CERÂMICAS</t>
  </si>
  <si>
    <t>027.01 - TIJOLO CERÂMICO FURADO</t>
  </si>
  <si>
    <t>MATED-29564</t>
  </si>
  <si>
    <t>MATED-12370</t>
  </si>
  <si>
    <t>MATED-12364</t>
  </si>
  <si>
    <t>027.02 - TIJOLO CERÂMICO LAMINADO</t>
  </si>
  <si>
    <t>MATED-11314</t>
  </si>
  <si>
    <t>027.03 - TIJOLO CERÂMICO MACIÇO</t>
  </si>
  <si>
    <t>MATED-11315</t>
  </si>
  <si>
    <t>028 - BOMBAS,MOTO-BOMBAS E MOTORES ELÉTRICOS</t>
  </si>
  <si>
    <t>028.01 - ELETROBOMBA</t>
  </si>
  <si>
    <t>MATED-11161</t>
  </si>
  <si>
    <t>MATED-11162</t>
  </si>
  <si>
    <t>MATED-12296</t>
  </si>
  <si>
    <t>MATED-12563</t>
  </si>
  <si>
    <t>MATED-11167</t>
  </si>
  <si>
    <t>MATED-34622</t>
  </si>
  <si>
    <t>MATED-11164</t>
  </si>
  <si>
    <t>MATED-11163</t>
  </si>
  <si>
    <t>MATED-11165</t>
  </si>
  <si>
    <t>MATED-11166</t>
  </si>
  <si>
    <t>029 - CABOS DE COBRE/ALUMÍNIO NÚ E BARRA CHATA</t>
  </si>
  <si>
    <t>029.01 - BARRA CHATA DE COBRE</t>
  </si>
  <si>
    <t>MATED-11992</t>
  </si>
  <si>
    <t>MATED-19556</t>
  </si>
  <si>
    <t>029.02 - CABO DE ALUMÍNIO NÚ</t>
  </si>
  <si>
    <t>MATED-11990</t>
  </si>
  <si>
    <t>029.03 - CABO DE COBRE NÚ</t>
  </si>
  <si>
    <t>MATED-12612</t>
  </si>
  <si>
    <t>MATED-12613</t>
  </si>
  <si>
    <t>MATED-12614</t>
  </si>
  <si>
    <t>MATED-12615</t>
  </si>
  <si>
    <t>MATED-12616</t>
  </si>
  <si>
    <t>MATED-12617</t>
  </si>
  <si>
    <t>MATED-11754</t>
  </si>
  <si>
    <t>029.04 - CORDOALHA FLEXÍVEL DE COBRE</t>
  </si>
  <si>
    <t>MATED-12030</t>
  </si>
  <si>
    <t>MATED-12040</t>
  </si>
  <si>
    <t>030 - CABOS TELEFÔNICOS, CFTV E REDE</t>
  </si>
  <si>
    <t>030.01 - CABO CCE</t>
  </si>
  <si>
    <t>MATED-12584</t>
  </si>
  <si>
    <t>MATED-12585</t>
  </si>
  <si>
    <t>MATED-12591</t>
  </si>
  <si>
    <t>MATED-12571</t>
  </si>
  <si>
    <t>MATED-12572</t>
  </si>
  <si>
    <t>030.02 - CABO CI</t>
  </si>
  <si>
    <t>MATED-12578</t>
  </si>
  <si>
    <t>MATED-12580</t>
  </si>
  <si>
    <t>MATED-12581</t>
  </si>
  <si>
    <t>MATED-12582</t>
  </si>
  <si>
    <t>MATED-12583</t>
  </si>
  <si>
    <t>030.03 - CABO COAXIAL</t>
  </si>
  <si>
    <t>MATED-11781</t>
  </si>
  <si>
    <t>MATED-12103</t>
  </si>
  <si>
    <t>030.04 - CABO CTP-APL</t>
  </si>
  <si>
    <t>MATED-12573</t>
  </si>
  <si>
    <t>MATED-12574</t>
  </si>
  <si>
    <t>MATED-12575</t>
  </si>
  <si>
    <t>MATED-12576</t>
  </si>
  <si>
    <t>MATED-12577</t>
  </si>
  <si>
    <t>030.05 - CABO FI/FE</t>
  </si>
  <si>
    <t>MATED-12579</t>
  </si>
  <si>
    <t>MATED-12570</t>
  </si>
  <si>
    <t>030.06 - CABO UTP</t>
  </si>
  <si>
    <t>MATED-12099</t>
  </si>
  <si>
    <t>031 - CAIXA PRÉ-MOLDADO DE CONCRETO</t>
  </si>
  <si>
    <t>031.01 - CAIXA DE GORDURA DE CONCRETO</t>
  </si>
  <si>
    <t>MATED-12067</t>
  </si>
  <si>
    <t>MATED-12065</t>
  </si>
  <si>
    <t>032 - CAIXAS E TAMPAS EM PVC (INSPEÇÃO/PASSAGEM)</t>
  </si>
  <si>
    <t>032.01 - CAIXA DE INSPEÇÃO DE POLIETILENO</t>
  </si>
  <si>
    <t>MATED-31447</t>
  </si>
  <si>
    <t>033 - CAIXAS PARA TELEFONIA</t>
  </si>
  <si>
    <t>MATED-5535</t>
  </si>
  <si>
    <t>033.01 - CAIXA DE DISTRIBUIÇÃO DG</t>
  </si>
  <si>
    <t>MATED-12440</t>
  </si>
  <si>
    <t>MATED-12437</t>
  </si>
  <si>
    <t>MATED-12438</t>
  </si>
  <si>
    <t>MATED-12439</t>
  </si>
  <si>
    <t>033.02 - CAIXA DE PASSAGEM</t>
  </si>
  <si>
    <t>MATED-12463</t>
  </si>
  <si>
    <t>MATED-12472</t>
  </si>
  <si>
    <t>MATED-12459</t>
  </si>
  <si>
    <t>MATED-12460</t>
  </si>
  <si>
    <t>MATED-12461</t>
  </si>
  <si>
    <t>MATED-12462</t>
  </si>
  <si>
    <t>MATED-12005</t>
  </si>
  <si>
    <t>034 - CAIXAS, QUADROS E PADRÕES ELÉTRICOS</t>
  </si>
  <si>
    <t>034.01 - BARRAMENTO</t>
  </si>
  <si>
    <t>MATED-11922</t>
  </si>
  <si>
    <t>MATED-27246</t>
  </si>
  <si>
    <t>MATED-27245</t>
  </si>
  <si>
    <t>MATED-27242</t>
  </si>
  <si>
    <t>034.02 - BASE PARA FUSÍVEL</t>
  </si>
  <si>
    <t>MATED-17050</t>
  </si>
  <si>
    <t>MATED-17051</t>
  </si>
  <si>
    <t>MATED-17052</t>
  </si>
  <si>
    <t>MATED-17053</t>
  </si>
  <si>
    <t>034.03 - BOTÃO DE COMANDO</t>
  </si>
  <si>
    <t>MATED-19493</t>
  </si>
  <si>
    <t>MATED-19495</t>
  </si>
  <si>
    <t>MATED-19494</t>
  </si>
  <si>
    <t>MATED-19492</t>
  </si>
  <si>
    <t>034.04 - CAIXA DE EQUALIZAÇÃO</t>
  </si>
  <si>
    <t>MATED-12007</t>
  </si>
  <si>
    <t>034.05 - CAIXA DE INSPEÇÃO EM CONCRETO</t>
  </si>
  <si>
    <t>MATED-12004</t>
  </si>
  <si>
    <t>034.06 - CAIXA DE INSPEÇÃO EM POLIPROPILENO</t>
  </si>
  <si>
    <t>MATED-5539</t>
  </si>
  <si>
    <t>034.07 - CAIXA DE LIGAÇÃO PARA ELETRODUTO</t>
  </si>
  <si>
    <t>MATED-11831</t>
  </si>
  <si>
    <t>MATED-11830</t>
  </si>
  <si>
    <t>MATED-11826</t>
  </si>
  <si>
    <t>MATED-11827</t>
  </si>
  <si>
    <t>MATED-11829</t>
  </si>
  <si>
    <t>MATED-16636</t>
  </si>
  <si>
    <t>MATED-16633</t>
  </si>
  <si>
    <t>MATED-11828</t>
  </si>
  <si>
    <t>MATED-11846</t>
  </si>
  <si>
    <t>MATED-11847</t>
  </si>
  <si>
    <t>034.08 - CAIXA DE PASSAGEM METÁLICA</t>
  </si>
  <si>
    <t>MATED-12137</t>
  </si>
  <si>
    <t>MATED-12138</t>
  </si>
  <si>
    <t>MATED-5554</t>
  </si>
  <si>
    <t>MATED-11908</t>
  </si>
  <si>
    <t>MATED-12141</t>
  </si>
  <si>
    <t>MATED-12143</t>
  </si>
  <si>
    <t>MATED-11909</t>
  </si>
  <si>
    <t>MATED-12144</t>
  </si>
  <si>
    <t>034.09 - CAIXA DE PASSAGEM PARA PISO</t>
  </si>
  <si>
    <t>MATED-12139</t>
  </si>
  <si>
    <t>MATED-12140</t>
  </si>
  <si>
    <t>MATED-12321</t>
  </si>
  <si>
    <t>MATED-12322</t>
  </si>
  <si>
    <t>034.10 - CAIXA DE PASSAGEM PVC</t>
  </si>
  <si>
    <t>MATED-16637</t>
  </si>
  <si>
    <t>034.12 - CAIXA ESTANQUE</t>
  </si>
  <si>
    <t>MATED-13055</t>
  </si>
  <si>
    <t>034.13 - CAIXA PARA MEDIÇÃO</t>
  </si>
  <si>
    <t>MATED-12933</t>
  </si>
  <si>
    <t>MATED-12928</t>
  </si>
  <si>
    <t>MATED-20652</t>
  </si>
  <si>
    <t>MATED-12935</t>
  </si>
  <si>
    <t>MATED-12929</t>
  </si>
  <si>
    <t>MATED-13023</t>
  </si>
  <si>
    <t>MATED-20651</t>
  </si>
  <si>
    <t>MATED-12927</t>
  </si>
  <si>
    <t>MATED-28594</t>
  </si>
  <si>
    <t>034.14 - CONTATOR</t>
  </si>
  <si>
    <t>MATED-19473</t>
  </si>
  <si>
    <t>MATED-19474</t>
  </si>
  <si>
    <t>MATED-19475</t>
  </si>
  <si>
    <t>MATED-19476</t>
  </si>
  <si>
    <t>MATED-19471</t>
  </si>
  <si>
    <t>MATED-19472</t>
  </si>
  <si>
    <t>034.15 - DISPOSITIVO DE PROTEÇÃO DE SURTO (DPS)</t>
  </si>
  <si>
    <t>MATED-17021</t>
  </si>
  <si>
    <t>MATED-17022</t>
  </si>
  <si>
    <t>MATED-17023</t>
  </si>
  <si>
    <t>034.16 - FUSÍVEL</t>
  </si>
  <si>
    <t>MATED-17059</t>
  </si>
  <si>
    <t>MATED-17060</t>
  </si>
  <si>
    <t>MATED-17056</t>
  </si>
  <si>
    <t>MATED-17061</t>
  </si>
  <si>
    <t>MATED-17062</t>
  </si>
  <si>
    <t>MATED-12078</t>
  </si>
  <si>
    <t>MATED-17057</t>
  </si>
  <si>
    <t>MATED-17063</t>
  </si>
  <si>
    <t>MATED-17058</t>
  </si>
  <si>
    <t>MATED-12126</t>
  </si>
  <si>
    <t>MATED-17065</t>
  </si>
  <si>
    <t>MATED-17073</t>
  </si>
  <si>
    <t>MATED-17078</t>
  </si>
  <si>
    <t>MATED-17074</t>
  </si>
  <si>
    <t>MATED-17079</t>
  </si>
  <si>
    <t>MATED-17066</t>
  </si>
  <si>
    <t>MATED-17080</t>
  </si>
  <si>
    <t>MATED-17067</t>
  </si>
  <si>
    <t>MATED-17081</t>
  </si>
  <si>
    <t>MATED-17082</t>
  </si>
  <si>
    <t>MATED-17068</t>
  </si>
  <si>
    <t>MATED-17083</t>
  </si>
  <si>
    <t>MATED-17086</t>
  </si>
  <si>
    <t>MATED-17087</t>
  </si>
  <si>
    <t>MATED-17069</t>
  </si>
  <si>
    <t>MATED-17088</t>
  </si>
  <si>
    <t>MATED-17089</t>
  </si>
  <si>
    <t>MATED-17090</t>
  </si>
  <si>
    <t>MATED-17091</t>
  </si>
  <si>
    <t>MATED-17070</t>
  </si>
  <si>
    <t>MATED-17092</t>
  </si>
  <si>
    <t>MATED-17064</t>
  </si>
  <si>
    <t>MATED-16977</t>
  </si>
  <si>
    <t>MATED-17093</t>
  </si>
  <si>
    <t>MATED-17072</t>
  </si>
  <si>
    <t>MATED-17054</t>
  </si>
  <si>
    <t>MATED-17055</t>
  </si>
  <si>
    <t>034.17 - PORTA DOCUMENTO</t>
  </si>
  <si>
    <t>MATED-18002</t>
  </si>
  <si>
    <t>034.18 - QUADRO DE COMANDO</t>
  </si>
  <si>
    <t>MATED-17529</t>
  </si>
  <si>
    <t>MATED-17530</t>
  </si>
  <si>
    <t>MATED-17521</t>
  </si>
  <si>
    <t>MATED-17522</t>
  </si>
  <si>
    <t>MATED-17523</t>
  </si>
  <si>
    <t>MATED-17524</t>
  </si>
  <si>
    <t>MATED-17525</t>
  </si>
  <si>
    <t>MATED-17526</t>
  </si>
  <si>
    <t>MATED-17527</t>
  </si>
  <si>
    <t>MATED-17528</t>
  </si>
  <si>
    <t>MATED-12305</t>
  </si>
  <si>
    <t>MATED-12291</t>
  </si>
  <si>
    <t>MATED-12257</t>
  </si>
  <si>
    <t>MATED-12293</t>
  </si>
  <si>
    <t>MATED-12294</t>
  </si>
  <si>
    <t>MATED-12297</t>
  </si>
  <si>
    <t>034.19 - QUADRO DE DISTRIBUIÇÃO</t>
  </si>
  <si>
    <t>MATED-17095</t>
  </si>
  <si>
    <t>MATED-17098</t>
  </si>
  <si>
    <t>MATED-17100</t>
  </si>
  <si>
    <t>MATED-17108</t>
  </si>
  <si>
    <t>MATED-11924</t>
  </si>
  <si>
    <t>MATED-17099</t>
  </si>
  <si>
    <t>MATED-17109</t>
  </si>
  <si>
    <t>MATED-17103</t>
  </si>
  <si>
    <t>MATED-17112</t>
  </si>
  <si>
    <t>MATED-17101</t>
  </si>
  <si>
    <t>MATED-17110</t>
  </si>
  <si>
    <t>MATED-17104</t>
  </si>
  <si>
    <t>MATED-17114</t>
  </si>
  <si>
    <t>MATED-17094</t>
  </si>
  <si>
    <t>MATED-14407</t>
  </si>
  <si>
    <t>MATED-17102</t>
  </si>
  <si>
    <t>MATED-17111</t>
  </si>
  <si>
    <t>MATED-17105</t>
  </si>
  <si>
    <t>MATED-17115</t>
  </si>
  <si>
    <t>MATED-17106</t>
  </si>
  <si>
    <t>MATED-17116</t>
  </si>
  <si>
    <t>MATED-17107</t>
  </si>
  <si>
    <t>MATED-17117</t>
  </si>
  <si>
    <t>MATED-11923</t>
  </si>
  <si>
    <t>MATED-17097</t>
  </si>
  <si>
    <t>MATED-12279</t>
  </si>
  <si>
    <t>MATED-12283</t>
  </si>
  <si>
    <t>MATED-12304</t>
  </si>
  <si>
    <t>MATED-12287</t>
  </si>
  <si>
    <t>MATED-12289</t>
  </si>
  <si>
    <t>MATED-12282</t>
  </si>
  <si>
    <t>MATED-13045</t>
  </si>
  <si>
    <t>034.20 - TRILHO EM AÇO</t>
  </si>
  <si>
    <t>MATED-17644</t>
  </si>
  <si>
    <t>035 - CAL</t>
  </si>
  <si>
    <t>035.01 - CAL</t>
  </si>
  <si>
    <t>MATED-11256</t>
  </si>
  <si>
    <t>MATED-11443</t>
  </si>
  <si>
    <t>035.02 - FIXADOR DE CAL</t>
  </si>
  <si>
    <t>MATED-8961</t>
  </si>
  <si>
    <t>037 - CANALETA EM PVC E ACESSÓRIOS</t>
  </si>
  <si>
    <t>037.01 - ACESSÓRIOS PARA CANALETA EM PVC</t>
  </si>
  <si>
    <t>MATED-12098</t>
  </si>
  <si>
    <t>037.02 - CANALETA DE RECORTE ABERTO</t>
  </si>
  <si>
    <t>MATED-17645</t>
  </si>
  <si>
    <t>MATED-17646</t>
  </si>
  <si>
    <t>MATED-17647</t>
  </si>
  <si>
    <t>037.03 - CANALETA DE RECORTE FECHADO</t>
  </si>
  <si>
    <t>MATED-11865</t>
  </si>
  <si>
    <t>MATED-11866</t>
  </si>
  <si>
    <t>038 - CANTONEIRAS E PERFIS METÁLICOS NÃO ESTRUTURAIS</t>
  </si>
  <si>
    <t>038.01 - FERRAGEM PARA DIVISÓRIA EM PEDRA</t>
  </si>
  <si>
    <t>MATED-5709</t>
  </si>
  <si>
    <t>MATED-11969</t>
  </si>
  <si>
    <t>MATED-5707</t>
  </si>
  <si>
    <t>MATED-11966</t>
  </si>
  <si>
    <t>MATED-5710</t>
  </si>
  <si>
    <t>MATED-11967</t>
  </si>
  <si>
    <t>038.03 - SUPORTE E ACESSÓRIOS</t>
  </si>
  <si>
    <t>MATED-12639</t>
  </si>
  <si>
    <t>MATED-13004</t>
  </si>
  <si>
    <t>039 - CERAS</t>
  </si>
  <si>
    <t>039.01 - CERA</t>
  </si>
  <si>
    <t>MATED-11261</t>
  </si>
  <si>
    <t>040 - CHAPAS METÁLICAS E FITAS METÁLICAS</t>
  </si>
  <si>
    <t>040.01 - CHAPA DE AÇO</t>
  </si>
  <si>
    <t>MATED-20140</t>
  </si>
  <si>
    <t>MATED-26561</t>
  </si>
  <si>
    <t>MATED-20519</t>
  </si>
  <si>
    <t>040.02 - CHAPA DE AÇO GALVANIZADO</t>
  </si>
  <si>
    <t>MATED-22242</t>
  </si>
  <si>
    <t>MATED-13881</t>
  </si>
  <si>
    <t>040.05 - FITA METÁLICA</t>
  </si>
  <si>
    <t>MATED-12018</t>
  </si>
  <si>
    <t>MATED-12019</t>
  </si>
  <si>
    <t>040.06 - TELA INOX E GALVANIZADA</t>
  </si>
  <si>
    <t>MATED-31476</t>
  </si>
  <si>
    <t>MATED-12002</t>
  </si>
  <si>
    <t>041 - CHUVEIROS, DUCHAS E  ACESSÓRIOS</t>
  </si>
  <si>
    <t>041.01 - BRAÇO PARA CHUVEIRO</t>
  </si>
  <si>
    <t>MATED-12132</t>
  </si>
  <si>
    <t>041.02 - DUCHA</t>
  </si>
  <si>
    <t>MATED-32665</t>
  </si>
  <si>
    <t>041.03 - CHUVEIRO ELÉTRICO</t>
  </si>
  <si>
    <t>MATED-11750</t>
  </si>
  <si>
    <t>MATED-12180</t>
  </si>
  <si>
    <t>MATED-12497</t>
  </si>
  <si>
    <t>041.04 - DUCHA HIGIÊNICA</t>
  </si>
  <si>
    <t>MATED-12564</t>
  </si>
  <si>
    <t>042 - CILINDROS DE PRESSÃO</t>
  </si>
  <si>
    <t>042.01 - CILINDRO</t>
  </si>
  <si>
    <t>MATED-12976</t>
  </si>
  <si>
    <t>043 - CILINDROS E ACESSÓRIOS GLP</t>
  </si>
  <si>
    <t>043.01 - CILINDRO</t>
  </si>
  <si>
    <t>MATED-12185</t>
  </si>
  <si>
    <t>043.02 - CONEXÕES</t>
  </si>
  <si>
    <t>MATED-13041</t>
  </si>
  <si>
    <t>MATED-13042</t>
  </si>
  <si>
    <t>MATED-13043</t>
  </si>
  <si>
    <t>MATED-12999</t>
  </si>
  <si>
    <t>MATED-12315</t>
  </si>
  <si>
    <t>043.03 - MANGUEIRA</t>
  </si>
  <si>
    <t>MATED-27790</t>
  </si>
  <si>
    <t>043.04 - REGISTRO E REGULADOR DE PRESSÃO</t>
  </si>
  <si>
    <t>MATED-12316</t>
  </si>
  <si>
    <t>MATED-13001</t>
  </si>
  <si>
    <t>043.05 - COLETOR DE GÁS</t>
  </si>
  <si>
    <t>MATED-12997</t>
  </si>
  <si>
    <t>MATED-12998</t>
  </si>
  <si>
    <t>044 - CIMENTOS</t>
  </si>
  <si>
    <t>044.01 - CIMENTO BRANCO</t>
  </si>
  <si>
    <t>MATED-6262</t>
  </si>
  <si>
    <t>MATED-11257</t>
  </si>
  <si>
    <t>044.02 - CIMENTO PORTLAND</t>
  </si>
  <si>
    <t>MATED-11258</t>
  </si>
  <si>
    <t>044.03 - GRAUTE</t>
  </si>
  <si>
    <t>MATED-13084</t>
  </si>
  <si>
    <t>045 - COMBUSTÍVEIS, GRAXAS, ÓLEOS E LUBRIFICANTES</t>
  </si>
  <si>
    <t>MATED-3879</t>
  </si>
  <si>
    <t>MATED-3886</t>
  </si>
  <si>
    <t>MATED-3881</t>
  </si>
  <si>
    <t>045.02 - ÓLEO VEGETAL</t>
  </si>
  <si>
    <t>MATED-11434</t>
  </si>
  <si>
    <t>047 - CONCRETO ESTRUTURAL USINADO</t>
  </si>
  <si>
    <t>047.01 - CONCRETO USINADO AUTO-ADENSÁVEL</t>
  </si>
  <si>
    <t>MATED-12136</t>
  </si>
  <si>
    <t>MATED-12060</t>
  </si>
  <si>
    <t>MATED-11299</t>
  </si>
  <si>
    <t>MATED-11300</t>
  </si>
  <si>
    <t>MATED-11301</t>
  </si>
  <si>
    <t>MATED-11302</t>
  </si>
  <si>
    <t>MATED-11303</t>
  </si>
  <si>
    <t>MATED-11305</t>
  </si>
  <si>
    <t>047.02 - CONCRETO USINADO BOMBEÁVEL</t>
  </si>
  <si>
    <t>MATED-9046</t>
  </si>
  <si>
    <t>MATED-9047</t>
  </si>
  <si>
    <t>MATED-9048</t>
  </si>
  <si>
    <t>MATED-9049</t>
  </si>
  <si>
    <t>MATED-9050</t>
  </si>
  <si>
    <t>MATED-9051</t>
  </si>
  <si>
    <t>MATED-32126</t>
  </si>
  <si>
    <t>047.03 - CONCRETO USINADO CONVENCIONAL</t>
  </si>
  <si>
    <t>MATED-9038</t>
  </si>
  <si>
    <t>MATED-9039</t>
  </si>
  <si>
    <t>MATED-9040</t>
  </si>
  <si>
    <t>MATED-9041</t>
  </si>
  <si>
    <t>MATED-9042</t>
  </si>
  <si>
    <t>MATED-9043</t>
  </si>
  <si>
    <t>MATED-9044</t>
  </si>
  <si>
    <t>MATED-9045</t>
  </si>
  <si>
    <t>048 - CONDULETES E ACESSÓRIOS</t>
  </si>
  <si>
    <t>048.01 - CONDULETE EM ALUMÍNIO</t>
  </si>
  <si>
    <t>MATED-17873</t>
  </si>
  <si>
    <t>MATED-17872</t>
  </si>
  <si>
    <t>MATED-17871</t>
  </si>
  <si>
    <t>MATED-17874</t>
  </si>
  <si>
    <t>MATED-17870</t>
  </si>
  <si>
    <t>048.02 - TAMPA PARA CONDULETE EM ALUMÍNIO</t>
  </si>
  <si>
    <t>MATED-17896</t>
  </si>
  <si>
    <t>MATED-17895</t>
  </si>
  <si>
    <t>MATED-17894</t>
  </si>
  <si>
    <t>MATED-17897</t>
  </si>
  <si>
    <t>MATED-17893</t>
  </si>
  <si>
    <t>MATED-17890</t>
  </si>
  <si>
    <t>MATED-17889</t>
  </si>
  <si>
    <t>MATED-17892</t>
  </si>
  <si>
    <t>MATED-17891</t>
  </si>
  <si>
    <t>MATED-17886</t>
  </si>
  <si>
    <t>MATED-17885</t>
  </si>
  <si>
    <t>MATED-17888</t>
  </si>
  <si>
    <t>MATED-17887</t>
  </si>
  <si>
    <t>048.03 - TAMPÃO SELADOR PARA CONDULETE EM PVC</t>
  </si>
  <si>
    <t>MATED-17878</t>
  </si>
  <si>
    <t>MATED-17877</t>
  </si>
  <si>
    <t>MATED-17876</t>
  </si>
  <si>
    <t>MATED-17879</t>
  </si>
  <si>
    <t>MATED-17875</t>
  </si>
  <si>
    <t>048.04 - CONEXÕES E ACESSÓRIOS PARA CONDULETE EM ALUMÍNIO</t>
  </si>
  <si>
    <t>MATED-17883</t>
  </si>
  <si>
    <t>MATED-17882</t>
  </si>
  <si>
    <t>MATED-17881</t>
  </si>
  <si>
    <t>MATED-17884</t>
  </si>
  <si>
    <t>MATED-17880</t>
  </si>
  <si>
    <t>049 - CONECTORES E TERMINAIS</t>
  </si>
  <si>
    <t>049.01 - CONECTOR DE PRESSÃO</t>
  </si>
  <si>
    <t>MATED-13018</t>
  </si>
  <si>
    <t>MATED-13005</t>
  </si>
  <si>
    <t>MATED-13006</t>
  </si>
  <si>
    <t>MATED-12995</t>
  </si>
  <si>
    <t>MATED-13008</t>
  </si>
  <si>
    <t>MATED-13009</t>
  </si>
  <si>
    <t>MATED-13950</t>
  </si>
  <si>
    <t>MATED-12014</t>
  </si>
  <si>
    <t>MATED-13948</t>
  </si>
  <si>
    <t>MATED-12015</t>
  </si>
  <si>
    <t>MATED-13949</t>
  </si>
  <si>
    <t>MATED-12118</t>
  </si>
  <si>
    <t>049.02 - CONECTOR TERMINAL DE PRESSÃO</t>
  </si>
  <si>
    <t>MATED-13010</t>
  </si>
  <si>
    <t>MATED-13011</t>
  </si>
  <si>
    <t>049.03 - FIXADOR ÔMEGA</t>
  </si>
  <si>
    <t>MATED-12012</t>
  </si>
  <si>
    <t>MATED-12013</t>
  </si>
  <si>
    <t>049.04 - PRESILHA PARA CABO</t>
  </si>
  <si>
    <t>MATED-12026</t>
  </si>
  <si>
    <t>MATED-13020</t>
  </si>
  <si>
    <t>MATED-12116</t>
  </si>
  <si>
    <t>049.05 - TERMINAL À COMPRESSÃO/ILHÓS</t>
  </si>
  <si>
    <t>MATED-34406</t>
  </si>
  <si>
    <t>MATED-34407</t>
  </si>
  <si>
    <t>MATED-12129</t>
  </si>
  <si>
    <t>MATED-34418</t>
  </si>
  <si>
    <t>MATED-12121</t>
  </si>
  <si>
    <t>MATED-12031</t>
  </si>
  <si>
    <t>MATED-34408</t>
  </si>
  <si>
    <t>MATED-12123</t>
  </si>
  <si>
    <t>MATED-34404</t>
  </si>
  <si>
    <t>MATED-34405</t>
  </si>
  <si>
    <t>MATED-12033</t>
  </si>
  <si>
    <t>MATED-12034</t>
  </si>
  <si>
    <t>MATED-12035</t>
  </si>
  <si>
    <t>MATED-12036</t>
  </si>
  <si>
    <t>MATED-12909</t>
  </si>
  <si>
    <t>MATED-34413</t>
  </si>
  <si>
    <t>MATED-34409</t>
  </si>
  <si>
    <t>MATED-34415</t>
  </si>
  <si>
    <t>MATED-34410</t>
  </si>
  <si>
    <t>MATED-34416</t>
  </si>
  <si>
    <t>MATED-34417</t>
  </si>
  <si>
    <t>MATED-34411</t>
  </si>
  <si>
    <t>MATED-34412</t>
  </si>
  <si>
    <t>049.06 - TERMINAL AÉREO</t>
  </si>
  <si>
    <t>MATED-12120</t>
  </si>
  <si>
    <t>049.07 - TERMINAL PARA ATERRAMENTO</t>
  </si>
  <si>
    <t>MATED-12017</t>
  </si>
  <si>
    <t>MATED-12016</t>
  </si>
  <si>
    <t>MATED-13025</t>
  </si>
  <si>
    <t>MATED-12520</t>
  </si>
  <si>
    <t>MATED-12117</t>
  </si>
  <si>
    <t>MATED-12009</t>
  </si>
  <si>
    <t>050 - CORDAS, CABOS E CORRENTES</t>
  </si>
  <si>
    <t>050.01 - CORDOALHA EM AÇO</t>
  </si>
  <si>
    <t>MATED-33222</t>
  </si>
  <si>
    <t>MATED-33221</t>
  </si>
  <si>
    <t>MATED-11991</t>
  </si>
  <si>
    <t>MATED-33224</t>
  </si>
  <si>
    <t>MATED-33218</t>
  </si>
  <si>
    <t>MATED-33220</t>
  </si>
  <si>
    <t>050.02 - CORDA</t>
  </si>
  <si>
    <t>MATED-31454</t>
  </si>
  <si>
    <t>MATED-28546</t>
  </si>
  <si>
    <t>051 - CORRIMÃO E GUARDA-CORPO</t>
  </si>
  <si>
    <t>051.01 - CORRIMÃO</t>
  </si>
  <si>
    <t>MATED-12684</t>
  </si>
  <si>
    <t>MATED-12683</t>
  </si>
  <si>
    <t>MATED-12741</t>
  </si>
  <si>
    <t>051.02 - GUARDA CORPO</t>
  </si>
  <si>
    <t>MATED-12717</t>
  </si>
  <si>
    <t>MATED-12716</t>
  </si>
  <si>
    <t>MATED-12718</t>
  </si>
  <si>
    <t>MATED-12719</t>
  </si>
  <si>
    <t>052 - DISJUNTORES, CHAVES, SUPRESSORES E FUSÍVEIS</t>
  </si>
  <si>
    <t>052.01 - CHAVE GERAL</t>
  </si>
  <si>
    <t>MATED-12260</t>
  </si>
  <si>
    <t>MATED-12299</t>
  </si>
  <si>
    <t>MATED-12261</t>
  </si>
  <si>
    <t>052.02 - DISJUNTOR</t>
  </si>
  <si>
    <t>MATED-13036</t>
  </si>
  <si>
    <t>MATED-15236</t>
  </si>
  <si>
    <t>MATED-17404</t>
  </si>
  <si>
    <t>MATED-17405</t>
  </si>
  <si>
    <t>MATED-17410</t>
  </si>
  <si>
    <t>MATED-17411</t>
  </si>
  <si>
    <t>MATED-17406</t>
  </si>
  <si>
    <t>MATED-17407</t>
  </si>
  <si>
    <t>MATED-17408</t>
  </si>
  <si>
    <t>MATED-17409</t>
  </si>
  <si>
    <t>MATED-22679</t>
  </si>
  <si>
    <t>MATED-19278</t>
  </si>
  <si>
    <t>MATED-22671</t>
  </si>
  <si>
    <t>MATED-19496</t>
  </si>
  <si>
    <t>MATED-22680</t>
  </si>
  <si>
    <t>MATED-19497</t>
  </si>
  <si>
    <t>MATED-22682</t>
  </si>
  <si>
    <t>MATED-19276</t>
  </si>
  <si>
    <t>MATED-19277</t>
  </si>
  <si>
    <t>MATED-17029</t>
  </si>
  <si>
    <t>MATED-17032</t>
  </si>
  <si>
    <t>MATED-17030</t>
  </si>
  <si>
    <t>MATED-22683</t>
  </si>
  <si>
    <t>MATED-17033</t>
  </si>
  <si>
    <t>MATED-22658</t>
  </si>
  <si>
    <t>MATED-17027</t>
  </si>
  <si>
    <t>MATED-17028</t>
  </si>
  <si>
    <t>MATED-22659</t>
  </si>
  <si>
    <t>MATED-22660</t>
  </si>
  <si>
    <t>MATED-22661</t>
  </si>
  <si>
    <t>MATED-22662</t>
  </si>
  <si>
    <t>MATED-22663</t>
  </si>
  <si>
    <t>MATED-22664</t>
  </si>
  <si>
    <t>MATED-17024</t>
  </si>
  <si>
    <t>MATED-17025</t>
  </si>
  <si>
    <t>MATED-22665</t>
  </si>
  <si>
    <t>MATED-17026</t>
  </si>
  <si>
    <t>MATED-22684</t>
  </si>
  <si>
    <t>MATED-19213</t>
  </si>
  <si>
    <t>MATED-22678</t>
  </si>
  <si>
    <t>MATED-16979</t>
  </si>
  <si>
    <t>MATED-22685</t>
  </si>
  <si>
    <t>MATED-22686</t>
  </si>
  <si>
    <t>MATED-17036</t>
  </si>
  <si>
    <t>MATED-19014</t>
  </si>
  <si>
    <t>MATED-19208</t>
  </si>
  <si>
    <t>MATED-17034</t>
  </si>
  <si>
    <t>MATED-17038</t>
  </si>
  <si>
    <t>MATED-16980</t>
  </si>
  <si>
    <t>MATED-22689</t>
  </si>
  <si>
    <t>MATED-17039</t>
  </si>
  <si>
    <t>052.03 - DISJUNTOR DE PROTEÇÃO (DR)</t>
  </si>
  <si>
    <t>MATED-17014</t>
  </si>
  <si>
    <t>MATED-15233</t>
  </si>
  <si>
    <t>MATED-15234</t>
  </si>
  <si>
    <t>MATED-15235</t>
  </si>
  <si>
    <t>MATED-17013</t>
  </si>
  <si>
    <t>MATED-17019</t>
  </si>
  <si>
    <t>MATED-17020</t>
  </si>
  <si>
    <t>MATED-17016</t>
  </si>
  <si>
    <t>MATED-17017</t>
  </si>
  <si>
    <t>MATED-17018</t>
  </si>
  <si>
    <t>052.04 - DISJUNTOR EM CAIXA MOLDADA</t>
  </si>
  <si>
    <t>MATED-17040</t>
  </si>
  <si>
    <t>MATED-17041</t>
  </si>
  <si>
    <t>MATED-17042</t>
  </si>
  <si>
    <t>MATED-17043</t>
  </si>
  <si>
    <t>MATED-19325</t>
  </si>
  <si>
    <t>MATED-17044</t>
  </si>
  <si>
    <t>MATED-17045</t>
  </si>
  <si>
    <t>MATED-17046</t>
  </si>
  <si>
    <t>MATED-19401</t>
  </si>
  <si>
    <t>MATED-17047</t>
  </si>
  <si>
    <t>MATED-19402</t>
  </si>
  <si>
    <t>MATED-17048</t>
  </si>
  <si>
    <t>MATED-17049</t>
  </si>
  <si>
    <t>MATED-19403</t>
  </si>
  <si>
    <t>MATED-19404</t>
  </si>
  <si>
    <t>052.05 - SUPRESSOR DE SURTO</t>
  </si>
  <si>
    <t>MATED-16978</t>
  </si>
  <si>
    <t>MATED-12175</t>
  </si>
  <si>
    <t>MATED-12434</t>
  </si>
  <si>
    <t>MATED-12433</t>
  </si>
  <si>
    <t>053 - DISPENSER E ACESSÓRIOS</t>
  </si>
  <si>
    <t>053.01 - CABIDE</t>
  </si>
  <si>
    <t>MATED-12605</t>
  </si>
  <si>
    <t>MATED-12134</t>
  </si>
  <si>
    <t>MATED-12133</t>
  </si>
  <si>
    <t>053.03 - PAPELEIRA</t>
  </si>
  <si>
    <t>MATED-12496</t>
  </si>
  <si>
    <t>MATED-12306</t>
  </si>
  <si>
    <t>MATED-12043</t>
  </si>
  <si>
    <t>MATED-12346</t>
  </si>
  <si>
    <t>MATED-12308</t>
  </si>
  <si>
    <t>053.04 - SABONETEIRA</t>
  </si>
  <si>
    <t>MATED-12594</t>
  </si>
  <si>
    <t>MATED-12313</t>
  </si>
  <si>
    <t>MATED-12310</t>
  </si>
  <si>
    <t>MATED-12309</t>
  </si>
  <si>
    <t>MATED-12311</t>
  </si>
  <si>
    <t>MATED-12312</t>
  </si>
  <si>
    <t>055 - ELETROCALHA E ACESSÓRIOS</t>
  </si>
  <si>
    <t>055.01 - ELETROCALHA LISA</t>
  </si>
  <si>
    <t>MATED-17913</t>
  </si>
  <si>
    <t>MATED-17912</t>
  </si>
  <si>
    <t>MATED-17915</t>
  </si>
  <si>
    <t>MATED-17914</t>
  </si>
  <si>
    <t>MATED-17917</t>
  </si>
  <si>
    <t>MATED-17916</t>
  </si>
  <si>
    <t>MATED-17919</t>
  </si>
  <si>
    <t>MATED-17918</t>
  </si>
  <si>
    <t>MATED-17920</t>
  </si>
  <si>
    <t>055.02 - ELETROCALHA PERFURADA</t>
  </si>
  <si>
    <t>MATED-17922</t>
  </si>
  <si>
    <t>MATED-17921</t>
  </si>
  <si>
    <t>MATED-17924</t>
  </si>
  <si>
    <t>MATED-17923</t>
  </si>
  <si>
    <t>MATED-17926</t>
  </si>
  <si>
    <t>MATED-17925</t>
  </si>
  <si>
    <t>MATED-17928</t>
  </si>
  <si>
    <t>MATED-17927</t>
  </si>
  <si>
    <t>MATED-17929</t>
  </si>
  <si>
    <t>055.03 - TAMPA ELETROCALHA</t>
  </si>
  <si>
    <t>MATED-19529</t>
  </si>
  <si>
    <t>MATED-19528</t>
  </si>
  <si>
    <t>MATED-17930</t>
  </si>
  <si>
    <t>MATED-17931</t>
  </si>
  <si>
    <t>MATED-17932</t>
  </si>
  <si>
    <t>MATED-17933</t>
  </si>
  <si>
    <t>MATED-17934</t>
  </si>
  <si>
    <t>056 - ESPUMAS, EXPANSORES (APLICADOS NA CONSTRUÇÃO)</t>
  </si>
  <si>
    <t>056.01 - ESPUMA EXPANSIVA</t>
  </si>
  <si>
    <t>MATED-8341</t>
  </si>
  <si>
    <t>057 - EQUIPAMENTOS GINÁSTICA E PLAYGROUND</t>
  </si>
  <si>
    <t>057.01 - EQUIPAMENTO PARA PARQUE/PRAÇAS</t>
  </si>
  <si>
    <t>MATED-15242</t>
  </si>
  <si>
    <t>MATED-12801</t>
  </si>
  <si>
    <t>MATED-12693</t>
  </si>
  <si>
    <t>MATED-12694</t>
  </si>
  <si>
    <t>MATED-12704</t>
  </si>
  <si>
    <t>MATED-12626</t>
  </si>
  <si>
    <t>057.02 - EQUIPAMENTOS PARA QUADRA</t>
  </si>
  <si>
    <t>MATED-12820</t>
  </si>
  <si>
    <t>MATED-12798</t>
  </si>
  <si>
    <t>MATED-12776</t>
  </si>
  <si>
    <t>057.03 - POSTE PARA REDE</t>
  </si>
  <si>
    <t>MATED-12665</t>
  </si>
  <si>
    <t>058 - ESCADAS METÁLICAS</t>
  </si>
  <si>
    <t>058.01 - ESCADA MARINHEIRO</t>
  </si>
  <si>
    <t>MATED-12592</t>
  </si>
  <si>
    <t>MATED-12593</t>
  </si>
  <si>
    <t>059 - ESQUADRIAS DE ALUMÍNIO</t>
  </si>
  <si>
    <t>059.01 - JANELA EM ALUMÍNIO</t>
  </si>
  <si>
    <t>MATED-14408</t>
  </si>
  <si>
    <t>059.04 - FERRAGENS E ACESSÓRIOS</t>
  </si>
  <si>
    <t>MATED-29257</t>
  </si>
  <si>
    <t>MATED-29262</t>
  </si>
  <si>
    <t>MATED-29324</t>
  </si>
  <si>
    <t>MATED-29258</t>
  </si>
  <si>
    <t>MATED-29313</t>
  </si>
  <si>
    <t>MATED-29314</t>
  </si>
  <si>
    <t>MATED-29259</t>
  </si>
  <si>
    <t>MATED-29260</t>
  </si>
  <si>
    <t>MATED-29261</t>
  </si>
  <si>
    <t>MATED-31484</t>
  </si>
  <si>
    <t>MATED-29264</t>
  </si>
  <si>
    <t>MATED-29325</t>
  </si>
  <si>
    <t>MATED-29326</t>
  </si>
  <si>
    <t>MATED-29263</t>
  </si>
  <si>
    <t>059.05 - GUARNIÇÕES</t>
  </si>
  <si>
    <t>MATED-29328</t>
  </si>
  <si>
    <t>MATED-29265</t>
  </si>
  <si>
    <t>MATED-29266</t>
  </si>
  <si>
    <t>MATED-29329</t>
  </si>
  <si>
    <t>MATED-29267</t>
  </si>
  <si>
    <t>MATED-29269</t>
  </si>
  <si>
    <t>MATED-29268</t>
  </si>
  <si>
    <t>060 - ESQUADRIAS DE FERRO</t>
  </si>
  <si>
    <t>060.01 - ACESSÓRIOS PARA ESQUADRIA</t>
  </si>
  <si>
    <t>MATED-21949</t>
  </si>
  <si>
    <t>MATED-21962</t>
  </si>
  <si>
    <t>MATED-12629</t>
  </si>
  <si>
    <t>060.03 - CAIXILHO EM AÇO</t>
  </si>
  <si>
    <t>MATED-12685</t>
  </si>
  <si>
    <t>060.04 - GRADE DE AÇO</t>
  </si>
  <si>
    <t>MATED-12302</t>
  </si>
  <si>
    <t>MATED-12705</t>
  </si>
  <si>
    <t>060.05 - JANELA EM AÇO</t>
  </si>
  <si>
    <t>MATED-12356</t>
  </si>
  <si>
    <t>MATED-12672</t>
  </si>
  <si>
    <t>MATED-12726</t>
  </si>
  <si>
    <t>MATED-12727</t>
  </si>
  <si>
    <t>MATED-12728</t>
  </si>
  <si>
    <t>MATED-12729</t>
  </si>
  <si>
    <t>MATED-12829</t>
  </si>
  <si>
    <t>MATED-12730</t>
  </si>
  <si>
    <t>060.06 - MARCO EM AÇO</t>
  </si>
  <si>
    <t>MATED-12734</t>
  </si>
  <si>
    <t>060.07 - PADRÃO PENITENCIÁRIA</t>
  </si>
  <si>
    <t>MATED-12899</t>
  </si>
  <si>
    <t>MATED-12891</t>
  </si>
  <si>
    <t>MATED-12900</t>
  </si>
  <si>
    <t>MATED-13050</t>
  </si>
  <si>
    <t>MATED-12893</t>
  </si>
  <si>
    <t>MATED-12898</t>
  </si>
  <si>
    <t>MATED-12883</t>
  </si>
  <si>
    <t>MATED-12885</t>
  </si>
  <si>
    <t>MATED-12894</t>
  </si>
  <si>
    <t>060.08 - PORTA DE SANITÁRIO</t>
  </si>
  <si>
    <t>MATED-12827</t>
  </si>
  <si>
    <t>MATED-12671</t>
  </si>
  <si>
    <t>MATED-13080</t>
  </si>
  <si>
    <t>060.09 - PORTA EM AÇO</t>
  </si>
  <si>
    <t>MATED-13000</t>
  </si>
  <si>
    <t>MATED-12686</t>
  </si>
  <si>
    <t>MATED-12675</t>
  </si>
  <si>
    <t>MATED-12676</t>
  </si>
  <si>
    <t>MATED-12674</t>
  </si>
  <si>
    <t>MATED-12677</t>
  </si>
  <si>
    <t>060.10 - PORTA EM AÇO DE ENROLAR</t>
  </si>
  <si>
    <t>MATED-12673</t>
  </si>
  <si>
    <t>060.11 - PORTÃO EM AÇO</t>
  </si>
  <si>
    <t>MATED-12664</t>
  </si>
  <si>
    <t>MATED-12660</t>
  </si>
  <si>
    <t>MATED-12661</t>
  </si>
  <si>
    <t>MATED-12663</t>
  </si>
  <si>
    <t>060.12 - TUBO EM METALON</t>
  </si>
  <si>
    <t>MATED-27954</t>
  </si>
  <si>
    <t>061 - ESQUADRIAS ESPECIAIS</t>
  </si>
  <si>
    <t>061.01 - PORTA CORTA-FOGO</t>
  </si>
  <si>
    <t>MATED-12678</t>
  </si>
  <si>
    <t>MATED-12679</t>
  </si>
  <si>
    <t>MATED-12680</t>
  </si>
  <si>
    <t>062 - ESTABILIZADORES E NO-BREAK</t>
  </si>
  <si>
    <t>062.01 - ESTABILIZADOR</t>
  </si>
  <si>
    <t>MATED-11751</t>
  </si>
  <si>
    <t>063 - ESTACAS PRÉ-MOLDADAS</t>
  </si>
  <si>
    <t>063.01 - ESTACA PRÉ MOLDADA CONCRETO PROTENDIDO</t>
  </si>
  <si>
    <t>MATED-12045</t>
  </si>
  <si>
    <t>MATED-12051</t>
  </si>
  <si>
    <t>MATED-12046</t>
  </si>
  <si>
    <t>MATED-12047</t>
  </si>
  <si>
    <t>MATED-12052</t>
  </si>
  <si>
    <t>MATED-12053</t>
  </si>
  <si>
    <t>064 - ESTAÇÕES DE TRATAMENTO DE ESGOTO E ACESSÓRIOS</t>
  </si>
  <si>
    <t>064.02 - FOSSA SÉPTICA</t>
  </si>
  <si>
    <t>MATED-6130</t>
  </si>
  <si>
    <t>MATED-11234</t>
  </si>
  <si>
    <t>MATED-11235</t>
  </si>
  <si>
    <t>MATED-11236</t>
  </si>
  <si>
    <t>MATED-11237</t>
  </si>
  <si>
    <t>MATED-6131</t>
  </si>
  <si>
    <t>065 - FAIXAS DECOTATIVAS E FRISOS</t>
  </si>
  <si>
    <t>MATED-12480</t>
  </si>
  <si>
    <t>065.01 - CANTONEIRA EM ALUMÍNIO</t>
  </si>
  <si>
    <t>MATED-12703</t>
  </si>
  <si>
    <t>065.02 - FAIXA/FRISO CERÂMICO</t>
  </si>
  <si>
    <t>MATED-12508</t>
  </si>
  <si>
    <t>066 - FECHADURAS E DOBRADIÇAS</t>
  </si>
  <si>
    <t>066.01 - CADEADO</t>
  </si>
  <si>
    <t>MATED-9630</t>
  </si>
  <si>
    <t>MATED-12451</t>
  </si>
  <si>
    <t>066.02 - COMPLEMENTO DE FERRAGEM</t>
  </si>
  <si>
    <t>MATED-23039</t>
  </si>
  <si>
    <t>MATED-11389</t>
  </si>
  <si>
    <t>MATED-13879</t>
  </si>
  <si>
    <t>MATED-13878</t>
  </si>
  <si>
    <t>MATED-12485</t>
  </si>
  <si>
    <t>MATED-12486</t>
  </si>
  <si>
    <t>066.03 - DOBRADIÇA</t>
  </si>
  <si>
    <t>MATED-11387</t>
  </si>
  <si>
    <t>MATED-11388</t>
  </si>
  <si>
    <t>MATED-12692</t>
  </si>
  <si>
    <t>MATED-21603</t>
  </si>
  <si>
    <t>MATED-21604</t>
  </si>
  <si>
    <t>066.04 - FECHADURA</t>
  </si>
  <si>
    <t>MATED-12484</t>
  </si>
  <si>
    <t>MATED-21602</t>
  </si>
  <si>
    <t>MATED-21816</t>
  </si>
  <si>
    <t>MATED-12481</t>
  </si>
  <si>
    <t>MATED-12483</t>
  </si>
  <si>
    <t>MATED-13912</t>
  </si>
  <si>
    <t>MATED-7577</t>
  </si>
  <si>
    <t>067 - FERRAMENTAS</t>
  </si>
  <si>
    <t>067.02 - FERRAMENTA MANUAL</t>
  </si>
  <si>
    <t>MATED-11207</t>
  </si>
  <si>
    <t>MATED-11962</t>
  </si>
  <si>
    <t>068 - FIOS E CABOS ELÉTRICOS</t>
  </si>
  <si>
    <t>068.01 - CABO ISOLAMENTO EM EPR</t>
  </si>
  <si>
    <t>MATED-11800</t>
  </si>
  <si>
    <t>MATED-11790</t>
  </si>
  <si>
    <t>MATED-11787</t>
  </si>
  <si>
    <t>MATED-11791</t>
  </si>
  <si>
    <t>MATED-11801</t>
  </si>
  <si>
    <t>MATED-11792</t>
  </si>
  <si>
    <t>MATED-11793</t>
  </si>
  <si>
    <t>MATED-11802</t>
  </si>
  <si>
    <t>MATED-11797</t>
  </si>
  <si>
    <t>MATED-11794</t>
  </si>
  <si>
    <t>MATED-11803</t>
  </si>
  <si>
    <t>MATED-11798</t>
  </si>
  <si>
    <t>MATED-11804</t>
  </si>
  <si>
    <t>MATED-11799</t>
  </si>
  <si>
    <t>MATED-11788</t>
  </si>
  <si>
    <t>MATED-11789</t>
  </si>
  <si>
    <t>068.02 - CABO ISOLAMENTO EM LSHF/ATOX</t>
  </si>
  <si>
    <t>MATED-11809</t>
  </si>
  <si>
    <t>MATED-11805</t>
  </si>
  <si>
    <t>MATED-11810</t>
  </si>
  <si>
    <t>MATED-11811</t>
  </si>
  <si>
    <t>MATED-11806</t>
  </si>
  <si>
    <t>MATED-11812</t>
  </si>
  <si>
    <t>MATED-11807</t>
  </si>
  <si>
    <t>MATED-11808</t>
  </si>
  <si>
    <t>068.03 - CABO ISOLAMENTO EM PVC</t>
  </si>
  <si>
    <t>MATED-4864</t>
  </si>
  <si>
    <t>069 - FITAS DE SINALIZAÇÃO E CONES</t>
  </si>
  <si>
    <t>069.01 - CONE</t>
  </si>
  <si>
    <t>MATED-11228</t>
  </si>
  <si>
    <t>069.02 - FITA DE SINALIZAÇÃO</t>
  </si>
  <si>
    <t>MATED-24046</t>
  </si>
  <si>
    <t>MATED-11227</t>
  </si>
  <si>
    <t>071 - GESSO</t>
  </si>
  <si>
    <t>071.01 - GESSO</t>
  </si>
  <si>
    <t>MATED-11259</t>
  </si>
  <si>
    <t>072 - GRAXAS E LUBRIFICANTES</t>
  </si>
  <si>
    <t>072.01 - GRAXA</t>
  </si>
  <si>
    <t>MATED-9724</t>
  </si>
  <si>
    <t>072.02 - PASTA</t>
  </si>
  <si>
    <t>MATED-11680</t>
  </si>
  <si>
    <t>MATED-11627</t>
  </si>
  <si>
    <t>073 - GRELHAS, TAMPAS E REQUADROS METÁLICOS</t>
  </si>
  <si>
    <t>073.01 - BOCA DE LOBO</t>
  </si>
  <si>
    <t>MATED-12823</t>
  </si>
  <si>
    <t>MATED-12826</t>
  </si>
  <si>
    <t>073.02 - GRADE PARA REFLETOR</t>
  </si>
  <si>
    <t>MATED-12224</t>
  </si>
  <si>
    <t>MATED-12714</t>
  </si>
  <si>
    <t>073.03 - GRELHA EM FERRO FUNDIDO</t>
  </si>
  <si>
    <t>MATED-12457</t>
  </si>
  <si>
    <t>MATED-12458</t>
  </si>
  <si>
    <t>MATED-12901</t>
  </si>
  <si>
    <t>MATED-12500</t>
  </si>
  <si>
    <t>073.04 - GRELHA EM INOX</t>
  </si>
  <si>
    <t>MATED-12503</t>
  </si>
  <si>
    <t>MATED-12505</t>
  </si>
  <si>
    <t>073.05 - GRELHA EM PVC</t>
  </si>
  <si>
    <t>MATED-5614</t>
  </si>
  <si>
    <t>MATED-11716</t>
  </si>
  <si>
    <t>073.07 - PADRÃO PENITENCIÁRIA</t>
  </si>
  <si>
    <t>MATED-12903</t>
  </si>
  <si>
    <t>073.08 - TAMPA EM ALUMÍNIO</t>
  </si>
  <si>
    <t>MATED-12882</t>
  </si>
  <si>
    <t>073.09 - TAMPA EM FERRO FUNDIDO</t>
  </si>
  <si>
    <t>MATED-5551</t>
  </si>
  <si>
    <t>MATED-11462</t>
  </si>
  <si>
    <t>MATED-27187</t>
  </si>
  <si>
    <t>MATED-12540</t>
  </si>
  <si>
    <t>MATED-27274</t>
  </si>
  <si>
    <t>MATED-13058</t>
  </si>
  <si>
    <t>MATED-13060</t>
  </si>
  <si>
    <t>MATED-13057</t>
  </si>
  <si>
    <t>MATED-13062</t>
  </si>
  <si>
    <t>MATED-13059</t>
  </si>
  <si>
    <t>MATED-5552</t>
  </si>
  <si>
    <t>MATED-12339</t>
  </si>
  <si>
    <t>MATED-12831</t>
  </si>
  <si>
    <t>074 - HIDRANTES, EXTINTORES E SPRINKLER´S</t>
  </si>
  <si>
    <t>074.01 - ABRIGO</t>
  </si>
  <si>
    <t>MATED-13044</t>
  </si>
  <si>
    <t>MATED-11484</t>
  </si>
  <si>
    <t>074.02 - ACESSÓRIOS PARA HIDRANTE</t>
  </si>
  <si>
    <t>MATED-13049</t>
  </si>
  <si>
    <t>MATED-11483</t>
  </si>
  <si>
    <t>MATED-11486</t>
  </si>
  <si>
    <t>074.03 - EXTINTOR</t>
  </si>
  <si>
    <t>MATED-11482</t>
  </si>
  <si>
    <t>MATED-11481</t>
  </si>
  <si>
    <t>MATED-12539</t>
  </si>
  <si>
    <t>MATED-12538</t>
  </si>
  <si>
    <t>074.04 - MANGUEIRA E ACESSÓRIOS</t>
  </si>
  <si>
    <t>MATED-12069</t>
  </si>
  <si>
    <t>MATED-12071</t>
  </si>
  <si>
    <t>MATED-12541</t>
  </si>
  <si>
    <t>MATED-22708</t>
  </si>
  <si>
    <t>074.05 - SPRINKLER</t>
  </si>
  <si>
    <t>MATED-12926</t>
  </si>
  <si>
    <t>MATED-12914</t>
  </si>
  <si>
    <t>MATED-12911</t>
  </si>
  <si>
    <t>MATED-12912</t>
  </si>
  <si>
    <t>MATED-12913</t>
  </si>
  <si>
    <t>074.06 - SUPORTE PARA EXTINTOR</t>
  </si>
  <si>
    <t>MATED-12910</t>
  </si>
  <si>
    <t>MATED-28646</t>
  </si>
  <si>
    <t>075 - HIDRÔMETROS</t>
  </si>
  <si>
    <t>075.01 - ACESSÓRIOS PARA HIDRANTE</t>
  </si>
  <si>
    <t>MATED-15223</t>
  </si>
  <si>
    <t>075.02 - HIDRÔMETRO</t>
  </si>
  <si>
    <t>MATED-15224</t>
  </si>
  <si>
    <t>075.03 - KIT CAVALETE</t>
  </si>
  <si>
    <t>MATED-15221</t>
  </si>
  <si>
    <t>MATED-12510</t>
  </si>
  <si>
    <t>MATED-15222</t>
  </si>
  <si>
    <t>MATED-12511</t>
  </si>
  <si>
    <t>076 - ILUMINAÇÃO PÚBLICA</t>
  </si>
  <si>
    <t>076.01 - LUMINÁRIA</t>
  </si>
  <si>
    <t>MATED-11944</t>
  </si>
  <si>
    <t>076.02 - POSTE EM AÇO E SUPORTE</t>
  </si>
  <si>
    <t>MATED-11952</t>
  </si>
  <si>
    <t>MATED-11945</t>
  </si>
  <si>
    <t>076.03 - PROJETOR</t>
  </si>
  <si>
    <t>MATED-11942</t>
  </si>
  <si>
    <t>MATED-11941</t>
  </si>
  <si>
    <t>076.04 - RELÉ FOTOELÉTRICO</t>
  </si>
  <si>
    <t>MATED-12258</t>
  </si>
  <si>
    <t>MATED-12259</t>
  </si>
  <si>
    <t>077 - ACESSIBILIDADE (INSUMOS)</t>
  </si>
  <si>
    <t>077.01 - BANCO ARTICULADO</t>
  </si>
  <si>
    <t>MATED-12070</t>
  </si>
  <si>
    <t>MATED-12151</t>
  </si>
  <si>
    <t>077.02 - BARRA DE APOIO</t>
  </si>
  <si>
    <t>MATED-12163</t>
  </si>
  <si>
    <t>MATED-12062</t>
  </si>
  <si>
    <t>MATED-12061</t>
  </si>
  <si>
    <t>MATED-12177</t>
  </si>
  <si>
    <t>MATED-12066</t>
  </si>
  <si>
    <t>MATED-11985</t>
  </si>
  <si>
    <t>MATED-12063</t>
  </si>
  <si>
    <t>MATED-12064</t>
  </si>
  <si>
    <t>079 - ISOLANTES TÉRMICOS</t>
  </si>
  <si>
    <t>079.01 - VERMICULITA</t>
  </si>
  <si>
    <t>MATED-13091</t>
  </si>
  <si>
    <t>080 - ISOPOR, PAPEL (APLICADOS NA CONSTRUÇÃO)</t>
  </si>
  <si>
    <t>080.01 - ISOPOR</t>
  </si>
  <si>
    <t>MATED-8144</t>
  </si>
  <si>
    <t>MATED-19811</t>
  </si>
  <si>
    <t>081 - JUNTAS DE ALUMÍNIO E PLÁSTICAS</t>
  </si>
  <si>
    <t>081.01 - JUNTA EM ALUMÍNIO</t>
  </si>
  <si>
    <t>MATED-12751</t>
  </si>
  <si>
    <t>081.02 - JUNTA EM PLÁSTICO</t>
  </si>
  <si>
    <t>MATED-12232</t>
  </si>
  <si>
    <t>MATED-11421</t>
  </si>
  <si>
    <t>082 - LADRILHOS HIDRÁULICOS E CERÂMICOS</t>
  </si>
  <si>
    <t>082.01 - LADRILHO CERÂMICO</t>
  </si>
  <si>
    <t>MATED-12627</t>
  </si>
  <si>
    <t>082.02 - LADRILHO HIDRÁULICO</t>
  </si>
  <si>
    <t>MATED-12668</t>
  </si>
  <si>
    <t>MATED-12711</t>
  </si>
  <si>
    <t>MATED-12690</t>
  </si>
  <si>
    <t>MATED-12720</t>
  </si>
  <si>
    <t>MATED-12702</t>
  </si>
  <si>
    <t>MATED-12731</t>
  </si>
  <si>
    <t>084 - LAMINADOS/PLACAS VINÍLICAS, MELAMÍCAS E FÓRMICAS</t>
  </si>
  <si>
    <t>084.01 - LAMINADO MELAMÍNICO</t>
  </si>
  <si>
    <t>MATED-12700</t>
  </si>
  <si>
    <t>MATED-9126</t>
  </si>
  <si>
    <t>084.02 - PLACA VINÍLICA</t>
  </si>
  <si>
    <t>MATED-5029</t>
  </si>
  <si>
    <t>MATED-11979</t>
  </si>
  <si>
    <t>084.03 - RODAPÉ DE POLIESTIRENO</t>
  </si>
  <si>
    <t>MATED-6249</t>
  </si>
  <si>
    <t>MATED-6222</t>
  </si>
  <si>
    <t>085 - LÂMPADAS, REATORES E SOQUETES</t>
  </si>
  <si>
    <t>085.01 - LÂMPADA FLUORESCENTE</t>
  </si>
  <si>
    <t>MATED-12410</t>
  </si>
  <si>
    <t>MATED-12411</t>
  </si>
  <si>
    <t>MATED-12412</t>
  </si>
  <si>
    <t>MATED-12414</t>
  </si>
  <si>
    <t>MATED-12409</t>
  </si>
  <si>
    <t>MATED-12416</t>
  </si>
  <si>
    <t>MATED-12113</t>
  </si>
  <si>
    <t>MATED-12415</t>
  </si>
  <si>
    <t>MATED-12417</t>
  </si>
  <si>
    <t>085.02 - LÂMPADA LED</t>
  </si>
  <si>
    <t>MATED-6213</t>
  </si>
  <si>
    <t>MATED-9758</t>
  </si>
  <si>
    <t>MATED-9870</t>
  </si>
  <si>
    <t>MATED-9871</t>
  </si>
  <si>
    <t>MATED-9873</t>
  </si>
  <si>
    <t>MATED-9874</t>
  </si>
  <si>
    <t>MATED-9872</t>
  </si>
  <si>
    <t>085.03 - LÂMPADA MISTA</t>
  </si>
  <si>
    <t>MATED-13037</t>
  </si>
  <si>
    <t>085.04 - LÂMPADA VAPOR METÁLICO</t>
  </si>
  <si>
    <t>MATED-11950</t>
  </si>
  <si>
    <t>MATED-11949</t>
  </si>
  <si>
    <t>085.05 - REATOR ELETRÔNICO</t>
  </si>
  <si>
    <t>MATED-12400</t>
  </si>
  <si>
    <t>MATED-12402</t>
  </si>
  <si>
    <t>MATED-12407</t>
  </si>
  <si>
    <t>MATED-12401</t>
  </si>
  <si>
    <t>MATED-12403</t>
  </si>
  <si>
    <t>MATED-12404</t>
  </si>
  <si>
    <t>MATED-12406</t>
  </si>
  <si>
    <t>MATED-12408</t>
  </si>
  <si>
    <t>MATED-11946</t>
  </si>
  <si>
    <t>MATED-11947</t>
  </si>
  <si>
    <t>MATED-11948</t>
  </si>
  <si>
    <t>085.06 - SOQUETE PARA LÂMPADA</t>
  </si>
  <si>
    <t>MATED-11834</t>
  </si>
  <si>
    <t>MATED-11836</t>
  </si>
  <si>
    <t>085.07 - STARTER</t>
  </si>
  <si>
    <t>MATED-11835</t>
  </si>
  <si>
    <t>086 - LIMPEZAS E HIGIENIZAÇÕES</t>
  </si>
  <si>
    <t>086.01 - ESTOPA</t>
  </si>
  <si>
    <t>MATED-11262</t>
  </si>
  <si>
    <t>086.02 - LIMPEZA</t>
  </si>
  <si>
    <t>MATED-31854</t>
  </si>
  <si>
    <t>MATED-31849</t>
  </si>
  <si>
    <t>MATED-31850</t>
  </si>
  <si>
    <t>MATED-31851</t>
  </si>
  <si>
    <t>MATED-31852</t>
  </si>
  <si>
    <t>MATED-31855</t>
  </si>
  <si>
    <t>MATED-31853</t>
  </si>
  <si>
    <t>MATED-11131</t>
  </si>
  <si>
    <t>MATED-33190</t>
  </si>
  <si>
    <t>MATED-31856</t>
  </si>
  <si>
    <t>086.03 - INSUMO DE HIGIENE E ALIMENTAÇÃO</t>
  </si>
  <si>
    <t>MATED-33166</t>
  </si>
  <si>
    <t>MATED-33167</t>
  </si>
  <si>
    <t>MATED-33163</t>
  </si>
  <si>
    <t>MATED-33164</t>
  </si>
  <si>
    <t>MATED-33165</t>
  </si>
  <si>
    <t>087 - LOUÇAS SANITÁRIAS</t>
  </si>
  <si>
    <t>087.01 - ASSENTO PARA BACIA SANITÁRIA</t>
  </si>
  <si>
    <t>MATED-11732</t>
  </si>
  <si>
    <t>MATED-12149</t>
  </si>
  <si>
    <t>087.02 - BACIA SANITÁRIA</t>
  </si>
  <si>
    <t>MATED-11745</t>
  </si>
  <si>
    <t>MATED-11743</t>
  </si>
  <si>
    <t>MATED-11744</t>
  </si>
  <si>
    <t>MATED-12502</t>
  </si>
  <si>
    <t>087.03 - CAIXA DE DESCARGA SUSPENSA</t>
  </si>
  <si>
    <t>MATED-11747</t>
  </si>
  <si>
    <t>087.04 - CUBA DE LOUÇA</t>
  </si>
  <si>
    <t>MATED-11727</t>
  </si>
  <si>
    <t>MATED-12606</t>
  </si>
  <si>
    <t>087.05 - LAVATÓRIO DE LOUÇA</t>
  </si>
  <si>
    <t>MATED-16336</t>
  </si>
  <si>
    <t>MATED-11726</t>
  </si>
  <si>
    <t>MATED-12226</t>
  </si>
  <si>
    <t>MATED-11728</t>
  </si>
  <si>
    <t>087.06 - MICTÓRIO DE LOUÇA</t>
  </si>
  <si>
    <t>MATED-11730</t>
  </si>
  <si>
    <t>087.07 - TANQUE DE LOUÇA</t>
  </si>
  <si>
    <t>MATED-11733</t>
  </si>
  <si>
    <t>087.08 - TANQUE EM MÁRMORE SINTÉTICO</t>
  </si>
  <si>
    <t>MATED-9158</t>
  </si>
  <si>
    <t>MATED-9157</t>
  </si>
  <si>
    <t>087.09 - TANQUE EM POLIPROPILENO</t>
  </si>
  <si>
    <t>MATED-11734</t>
  </si>
  <si>
    <t>MATED-11735</t>
  </si>
  <si>
    <t>088 - LUMINÁRIAS E PROJETORES</t>
  </si>
  <si>
    <t>088.01 - LUMINÁRIA ARANDELA</t>
  </si>
  <si>
    <t>MATED-9757</t>
  </si>
  <si>
    <t>088.02 - LUMINÁRIA COMERCIAL</t>
  </si>
  <si>
    <t>MATED-12395</t>
  </si>
  <si>
    <t>MATED-12396</t>
  </si>
  <si>
    <t>MATED-12393</t>
  </si>
  <si>
    <t>MATED-12391</t>
  </si>
  <si>
    <t>MATED-12392</t>
  </si>
  <si>
    <t>MATED-12390</t>
  </si>
  <si>
    <t>MATED-17750</t>
  </si>
  <si>
    <t>MATED-17751</t>
  </si>
  <si>
    <t>MATED-17749</t>
  </si>
  <si>
    <t>MATED-17747</t>
  </si>
  <si>
    <t>MATED-17754</t>
  </si>
  <si>
    <t>MATED-17755</t>
  </si>
  <si>
    <t>MATED-17752</t>
  </si>
  <si>
    <t>MATED-17753</t>
  </si>
  <si>
    <t>MATED-9889</t>
  </si>
  <si>
    <t>MATED-9888</t>
  </si>
  <si>
    <t>MATED-9890</t>
  </si>
  <si>
    <t>MATED-9895</t>
  </si>
  <si>
    <t>MATED-9893</t>
  </si>
  <si>
    <t>MATED-9894</t>
  </si>
  <si>
    <t>MATED-9896</t>
  </si>
  <si>
    <t>MATED-9892</t>
  </si>
  <si>
    <t>088.03 - LUMINÁRIA DE EMERGÊNCIA</t>
  </si>
  <si>
    <t>MATED-9899</t>
  </si>
  <si>
    <t>MATED-26990</t>
  </si>
  <si>
    <t>088.04 - LUMINÁRIA DE TETO</t>
  </si>
  <si>
    <t>MATED-12517</t>
  </si>
  <si>
    <t>MATED-14405</t>
  </si>
  <si>
    <t>MATED-12376</t>
  </si>
  <si>
    <t>MATED-12399</t>
  </si>
  <si>
    <t>MATED-13358</t>
  </si>
  <si>
    <t>088.05 - PROJETOR</t>
  </si>
  <si>
    <t>MATED-11943</t>
  </si>
  <si>
    <t>088.06 - SOQUETE</t>
  </si>
  <si>
    <t>MATED-11833</t>
  </si>
  <si>
    <t>088.07 - SUPORTE PARA LUMINÁRIA/REFLETOR</t>
  </si>
  <si>
    <t>MATED-20885</t>
  </si>
  <si>
    <t>MATED-20884</t>
  </si>
  <si>
    <t>MATED-20883</t>
  </si>
  <si>
    <t>MATED-13027</t>
  </si>
  <si>
    <t>089 - CHAPAS DE COMPENSADA (MADEIRAS PARA FORMAS)</t>
  </si>
  <si>
    <t>089.01 - COMPENSADO NAVAL</t>
  </si>
  <si>
    <t>MATED-11274</t>
  </si>
  <si>
    <t>089.02 - COMPENSADO PLASTIFICADO</t>
  </si>
  <si>
    <t>MATED-11273</t>
  </si>
  <si>
    <t>MATED-11277</t>
  </si>
  <si>
    <t>MATED-15684</t>
  </si>
  <si>
    <t>089.03 - COMPENSADO RESINADO</t>
  </si>
  <si>
    <t>MATED-11275</t>
  </si>
  <si>
    <t>MATED-11276</t>
  </si>
  <si>
    <t>MATED-11278</t>
  </si>
  <si>
    <t>090 - MADEIRAS PARA FORMAS/ESCORAMENTO</t>
  </si>
  <si>
    <t>090.01 - PONTALETE</t>
  </si>
  <si>
    <t>MATED-11359</t>
  </si>
  <si>
    <t>MATED-11344</t>
  </si>
  <si>
    <t>090.02 - SARRAFO</t>
  </si>
  <si>
    <t>MATED-11348</t>
  </si>
  <si>
    <t>MATED-11350</t>
  </si>
  <si>
    <t>MATED-11349</t>
  </si>
  <si>
    <t>090.03 - TÁBUA</t>
  </si>
  <si>
    <t>MATED-11354</t>
  </si>
  <si>
    <t>MATED-11352</t>
  </si>
  <si>
    <t>091 - MANÔMETROS E PRESSOSTATOS</t>
  </si>
  <si>
    <t>091.01 - MANÔMETRO</t>
  </si>
  <si>
    <t>MATED-13048</t>
  </si>
  <si>
    <t>MATED-13021</t>
  </si>
  <si>
    <t>MATED-13022</t>
  </si>
  <si>
    <t>091.02 - PRESSOSTATO</t>
  </si>
  <si>
    <t>MATED-13047</t>
  </si>
  <si>
    <t>MATED-12942</t>
  </si>
  <si>
    <t>MATED-12943</t>
  </si>
  <si>
    <t>092 - MANTAS GEOTÊXTEIS</t>
  </si>
  <si>
    <t>092.01 - MANTA GEOTÊXTIL</t>
  </si>
  <si>
    <t>MATED-11263</t>
  </si>
  <si>
    <t>093 - MANTAS ISOLANTES E LONAS</t>
  </si>
  <si>
    <t>093.01 - LONA</t>
  </si>
  <si>
    <t>MATED-12058</t>
  </si>
  <si>
    <t>093.02 - MANTA DE BORRACHA</t>
  </si>
  <si>
    <t>MATED-12733</t>
  </si>
  <si>
    <t>093.03 - MANTA ISOLANTE</t>
  </si>
  <si>
    <t>MATED-12499</t>
  </si>
  <si>
    <t>094 - MARCOS DE MADEIRA</t>
  </si>
  <si>
    <t>094.01 - MARCO</t>
  </si>
  <si>
    <t>MATED-12735</t>
  </si>
  <si>
    <t>MATED-12736</t>
  </si>
  <si>
    <t>MATED-12737</t>
  </si>
  <si>
    <t>MATED-12738</t>
  </si>
  <si>
    <t>095 - MASSA CORRIDA</t>
  </si>
  <si>
    <t>095.01 - MASSA CORRIDA</t>
  </si>
  <si>
    <t>MATED-11438</t>
  </si>
  <si>
    <t>MATED-11437</t>
  </si>
  <si>
    <t>095.02 - MASSA ACRÍLICA</t>
  </si>
  <si>
    <t>MATED-17865</t>
  </si>
  <si>
    <t>MATED-11436</t>
  </si>
  <si>
    <t>096 - MOBILIÁRIO</t>
  </si>
  <si>
    <t>096.01 - AQUECEDOR, REFRIGERADOR E OUTROS</t>
  </si>
  <si>
    <t>MATED-11160</t>
  </si>
  <si>
    <t>MATED-12329</t>
  </si>
  <si>
    <t>096.02 - ARMÁRIO, ARQUIVO E MAPOTECA</t>
  </si>
  <si>
    <t>MATED-11224</t>
  </si>
  <si>
    <t>MATED-11225</t>
  </si>
  <si>
    <t>MATED-11222</t>
  </si>
  <si>
    <t>MATED-11223</t>
  </si>
  <si>
    <t>096.03 - MESA E CADEIRA</t>
  </si>
  <si>
    <t>MATED-11220</t>
  </si>
  <si>
    <t>MATED-11219</t>
  </si>
  <si>
    <t>MATED-11216</t>
  </si>
  <si>
    <t>097 - MOLDES PARA LAJES NERVURADAS</t>
  </si>
  <si>
    <t>097.01 - FÔRMA PLASTICA</t>
  </si>
  <si>
    <t>MATED-19655</t>
  </si>
  <si>
    <t>098 - MOURÃO</t>
  </si>
  <si>
    <t>098.01 - MOURÃO DE CONCRETO</t>
  </si>
  <si>
    <t>MATED-12842</t>
  </si>
  <si>
    <t>MATED-12846</t>
  </si>
  <si>
    <t>MATED-12839</t>
  </si>
  <si>
    <t>MATED-12838</t>
  </si>
  <si>
    <t>MATED-12841</t>
  </si>
  <si>
    <t>098.02 - MOURÃO DE MADEIRA</t>
  </si>
  <si>
    <t>MATED-11231</t>
  </si>
  <si>
    <t>099 - PADRÃO DE ENERGIA E ACESSÓRIOS</t>
  </si>
  <si>
    <t>099.01 - ARMAÇÃO SECUNDÁRIA</t>
  </si>
  <si>
    <t>MATED-12988</t>
  </si>
  <si>
    <t>099.02 - CABEÇOTE</t>
  </si>
  <si>
    <t>MATED-13033</t>
  </si>
  <si>
    <t>MATED-13034</t>
  </si>
  <si>
    <t>MATED-13035</t>
  </si>
  <si>
    <t>MATED-20675</t>
  </si>
  <si>
    <t>MATED-20676</t>
  </si>
  <si>
    <t>099.03 - ISOLADOR</t>
  </si>
  <si>
    <t>MATED-12990</t>
  </si>
  <si>
    <t>100 - PASTILHAS DE REVESTIMENTO</t>
  </si>
  <si>
    <t>100.01 - PASTILHA DE PORCELANA</t>
  </si>
  <si>
    <t>MATED-12634</t>
  </si>
  <si>
    <t>100.02 - PASTILHA DE VIDRO</t>
  </si>
  <si>
    <t>MATED-12633</t>
  </si>
  <si>
    <t>101 - PEÇAS E PERFIS METÁLICOS ESTRUTURAIS</t>
  </si>
  <si>
    <t>101.01 - ALUMÍNIO ESTRUTURAL</t>
  </si>
  <si>
    <t>MATED-11343</t>
  </si>
  <si>
    <t>102 - PEÇAS EM MADEIRA</t>
  </si>
  <si>
    <t>102.02 - PEÇAS DE MADEIRA</t>
  </si>
  <si>
    <t>MATED-12333</t>
  </si>
  <si>
    <t>MATED-12424</t>
  </si>
  <si>
    <t>103 - PEÇAS PRÉ-MOLDADAS EM CONCRETO</t>
  </si>
  <si>
    <t>103.01 - BOCA DE LOBO</t>
  </si>
  <si>
    <t>MATED-12824</t>
  </si>
  <si>
    <t>MATED-12712</t>
  </si>
  <si>
    <t>MATED-12830</t>
  </si>
  <si>
    <t>103.02 - CANALETA DE CONCRETO</t>
  </si>
  <si>
    <t>MATED-12816</t>
  </si>
  <si>
    <t>MATED-12817</t>
  </si>
  <si>
    <t>MATED-12818</t>
  </si>
  <si>
    <t>MATED-12819</t>
  </si>
  <si>
    <t>103.03 - CORDÃO BOLEADO</t>
  </si>
  <si>
    <t>MATED-14562</t>
  </si>
  <si>
    <t>103.04 - MEIO-FIO DE CONCRETO</t>
  </si>
  <si>
    <t>MATED-12870</t>
  </si>
  <si>
    <t>MATED-12871</t>
  </si>
  <si>
    <t>104 - PEDRAS (GRANITOS/MÁRMORES/ARDÓSIAS)</t>
  </si>
  <si>
    <t>104.02 - PEDRAS EM ARDÓSIA</t>
  </si>
  <si>
    <t>MATED-4999</t>
  </si>
  <si>
    <t>MATED-12670</t>
  </si>
  <si>
    <t>MATED-12413</t>
  </si>
  <si>
    <t>MATED-13081</t>
  </si>
  <si>
    <t>MATED-13082</t>
  </si>
  <si>
    <t>MATED-4995</t>
  </si>
  <si>
    <t>MATED-12635</t>
  </si>
  <si>
    <t>MATED-9111</t>
  </si>
  <si>
    <t>MATED-9112</t>
  </si>
  <si>
    <t>MATED-9113</t>
  </si>
  <si>
    <t>MATED-12756</t>
  </si>
  <si>
    <t>MATED-12757</t>
  </si>
  <si>
    <t>104.03 - PEDRAS EM GRANITO</t>
  </si>
  <si>
    <t>MATED-13029</t>
  </si>
  <si>
    <t>MATED-12706</t>
  </si>
  <si>
    <t>MATED-12432</t>
  </si>
  <si>
    <t>MATED-12936</t>
  </si>
  <si>
    <t>MATED-12937</t>
  </si>
  <si>
    <t>MATED-12707</t>
  </si>
  <si>
    <t>MATED-12708</t>
  </si>
  <si>
    <t>MATED-12759</t>
  </si>
  <si>
    <t>MATED-12760</t>
  </si>
  <si>
    <t>MATED-12754</t>
  </si>
  <si>
    <t>104.04 - PEDRAS EM MÁRMORE</t>
  </si>
  <si>
    <t>MATED-12744</t>
  </si>
  <si>
    <t>MATED-12394</t>
  </si>
  <si>
    <t>MATED-12739</t>
  </si>
  <si>
    <t>MATED-12743</t>
  </si>
  <si>
    <t>MATED-12740</t>
  </si>
  <si>
    <t>MATED-12742</t>
  </si>
  <si>
    <t>MATED-12753</t>
  </si>
  <si>
    <t>MATED-12774</t>
  </si>
  <si>
    <t>MATED-12775</t>
  </si>
  <si>
    <t>105 - PEDRAS BRITADAS (AGREGADOS)</t>
  </si>
  <si>
    <t>105.02 - GRANILHA</t>
  </si>
  <si>
    <t>MATED-12828</t>
  </si>
  <si>
    <t>105.03 - PEDRA BRITADA</t>
  </si>
  <si>
    <t>MATED-15648</t>
  </si>
  <si>
    <t>MATED-11250</t>
  </si>
  <si>
    <t>MATED-11251</t>
  </si>
  <si>
    <t>MATED-11252</t>
  </si>
  <si>
    <t>MATED-11253</t>
  </si>
  <si>
    <t>105.04 - ARGILA</t>
  </si>
  <si>
    <t>MATED-31986</t>
  </si>
  <si>
    <t>106 - PEDRAS DECORATIVAS</t>
  </si>
  <si>
    <t>106.01 - PEDRA PORTUGUESA</t>
  </si>
  <si>
    <t>MATED-11420</t>
  </si>
  <si>
    <t>106.02 - PEDRA SÃO TOMÉ</t>
  </si>
  <si>
    <t>MATED-12637</t>
  </si>
  <si>
    <t>106.03 - SEIXO ROLADO</t>
  </si>
  <si>
    <t>MATED-11247</t>
  </si>
  <si>
    <t>107 - PERFILADOS E ACESSÓRIOS</t>
  </si>
  <si>
    <t>107.01 - CAIXA DE DERIVAÇÃO PARA PERFILADO</t>
  </si>
  <si>
    <t>MATED-11872</t>
  </si>
  <si>
    <t>MATED-11873</t>
  </si>
  <si>
    <t>MATED-11874</t>
  </si>
  <si>
    <t>MATED-11875</t>
  </si>
  <si>
    <t>MATED-11876</t>
  </si>
  <si>
    <t>107.02 - CAIXA DE TOMADA PARA PERFILADO</t>
  </si>
  <si>
    <t>MATED-11877</t>
  </si>
  <si>
    <t>107.03 - CONEXÃO PARA PERFILADO</t>
  </si>
  <si>
    <t>MATED-11868</t>
  </si>
  <si>
    <t>MATED-18323</t>
  </si>
  <si>
    <t>MATED-11886</t>
  </si>
  <si>
    <t>MATED-11887</t>
  </si>
  <si>
    <t>MATED-11885</t>
  </si>
  <si>
    <t>MATED-19587</t>
  </si>
  <si>
    <t>107.04 - PERFILADO LISO</t>
  </si>
  <si>
    <t>MATED-11879</t>
  </si>
  <si>
    <t>MATED-11880</t>
  </si>
  <si>
    <t>107.05 - PERFILADO PERFURADO</t>
  </si>
  <si>
    <t>MATED-11881</t>
  </si>
  <si>
    <t>107.06 - TAMPA PARA PERFILADO</t>
  </si>
  <si>
    <t>MATED-19585</t>
  </si>
  <si>
    <t>108 - PISO INTERTRAVADO PRÉ MOLDADO DE CONCRETO</t>
  </si>
  <si>
    <t>108.01 - ECOLÓGICO</t>
  </si>
  <si>
    <t>MATED-12872</t>
  </si>
  <si>
    <t>108.02 - RETO</t>
  </si>
  <si>
    <t>MATED-13090</t>
  </si>
  <si>
    <t>MATED-12869</t>
  </si>
  <si>
    <t>MATED-12867</t>
  </si>
  <si>
    <t>MATED-12868</t>
  </si>
  <si>
    <t>108.03 - SEXTAVADO</t>
  </si>
  <si>
    <t>MATED-11976</t>
  </si>
  <si>
    <t>MATED-11977</t>
  </si>
  <si>
    <t>109 - PISOS CERÂMICOS</t>
  </si>
  <si>
    <t>109.01 - REVESTIMENTO DE PAREDE</t>
  </si>
  <si>
    <t>MATED-12010</t>
  </si>
  <si>
    <t>MATED-12468</t>
  </si>
  <si>
    <t>MATED-9082</t>
  </si>
  <si>
    <t>109.02 - REVESTIMENTO DE PISO</t>
  </si>
  <si>
    <t>MATED-12467</t>
  </si>
  <si>
    <t>MATED-12642</t>
  </si>
  <si>
    <t>MATED-9031</t>
  </si>
  <si>
    <t>MATED-12641</t>
  </si>
  <si>
    <t>MATED-12770</t>
  </si>
  <si>
    <t>MATED-9094</t>
  </si>
  <si>
    <t>MATED-9095</t>
  </si>
  <si>
    <t>110 - PISOS DE MADEIRA</t>
  </si>
  <si>
    <t>110.01 - PISO MADEIRA</t>
  </si>
  <si>
    <t>MATED-12755</t>
  </si>
  <si>
    <t>MATED-12752</t>
  </si>
  <si>
    <t>111 - PISOS TÁTEIS</t>
  </si>
  <si>
    <t>111.01 - PISO TÁTIL/PODOTÁTIL EM BORRACHA</t>
  </si>
  <si>
    <t>MATED-11422</t>
  </si>
  <si>
    <t>MATED-11427</t>
  </si>
  <si>
    <t>MATED-11128</t>
  </si>
  <si>
    <t>111.02 - PISO TÁTIL/PODOTÁTIL EM CONCRETO</t>
  </si>
  <si>
    <t>MATED-15228</t>
  </si>
  <si>
    <t>MATED-12771</t>
  </si>
  <si>
    <t>112 - PLACA DE IDENTIFICAÇÃO DEFINITIVA</t>
  </si>
  <si>
    <t>112.01 - PLACA EM ALUMÍNIO</t>
  </si>
  <si>
    <t>MATED-12786</t>
  </si>
  <si>
    <t>MATED-12782</t>
  </si>
  <si>
    <t>MATED-12785</t>
  </si>
  <si>
    <t>112.02 - PLACA EM ALUMÍNIO FUNDIDO</t>
  </si>
  <si>
    <t>MATED-12777</t>
  </si>
  <si>
    <t>MATED-12778</t>
  </si>
  <si>
    <t>MATED-12780</t>
  </si>
  <si>
    <t>MATED-12781</t>
  </si>
  <si>
    <t>MATED-12821</t>
  </si>
  <si>
    <t>MATED-12822</t>
  </si>
  <si>
    <t>112.03 - PLACA EM CHAPA DE AÇO ESCOVADO</t>
  </si>
  <si>
    <t>MATED-12787</t>
  </si>
  <si>
    <t>112.04 - PLACA DE SINALIZAÇÃO DE EMERGÊNCIA</t>
  </si>
  <si>
    <t>MATED-31381</t>
  </si>
  <si>
    <t>MATED-31383</t>
  </si>
  <si>
    <t>MATED-31382</t>
  </si>
  <si>
    <t>MATED-31380</t>
  </si>
  <si>
    <t>MATED-32244</t>
  </si>
  <si>
    <t>MATED-31384</t>
  </si>
  <si>
    <t>114 - PORTAS DE MADEIRA</t>
  </si>
  <si>
    <t>114.01 - FOLHA PARA PORTA</t>
  </si>
  <si>
    <t>MATED-34529</t>
  </si>
  <si>
    <t>MATED-12695</t>
  </si>
  <si>
    <t>MATED-12696</t>
  </si>
  <si>
    <t>MATED-12697</t>
  </si>
  <si>
    <t>MATED-12698</t>
  </si>
  <si>
    <t>114.02 - PORTA COMPLETA</t>
  </si>
  <si>
    <t>MATED-12650</t>
  </si>
  <si>
    <t>MATED-12653</t>
  </si>
  <si>
    <t>MATED-12654</t>
  </si>
  <si>
    <t>MATED-12655</t>
  </si>
  <si>
    <t>MATED-11135</t>
  </si>
  <si>
    <t>114.03 - PORTA RADIOLÓGICA</t>
  </si>
  <si>
    <t>MATED-12646</t>
  </si>
  <si>
    <t>MATED-12645</t>
  </si>
  <si>
    <t>MATED-12644</t>
  </si>
  <si>
    <t>115 - POSTES PARA INSTALAÇÃO ELÉTRICAS E TELEFÔNICAS E ACESSÓRIOS</t>
  </si>
  <si>
    <t>115.01 - ACESSÓRIOS PARA POSTE</t>
  </si>
  <si>
    <t>MATED-12991</t>
  </si>
  <si>
    <t>115.02 - POSTE EM CONCRETO</t>
  </si>
  <si>
    <t>MATED-20696</t>
  </si>
  <si>
    <t>MATED-11953</t>
  </si>
  <si>
    <t>MATED-11954</t>
  </si>
  <si>
    <t>115.03 - POSTE GALVANIZADO</t>
  </si>
  <si>
    <t>MATED-12938</t>
  </si>
  <si>
    <t>MATED-20645</t>
  </si>
  <si>
    <t>MATED-20653</t>
  </si>
  <si>
    <t>MATED-20654</t>
  </si>
  <si>
    <t>MATED-13026</t>
  </si>
  <si>
    <t>117 - PREGOS, CHUMBADORES, PARAFUSOS, PORCAS E ARRUELAS</t>
  </si>
  <si>
    <t>117.01 - ARRUELA</t>
  </si>
  <si>
    <t>MATED-21613</t>
  </si>
  <si>
    <t>MATED-18136</t>
  </si>
  <si>
    <t>MATED-18137</t>
  </si>
  <si>
    <t>MATED-18138</t>
  </si>
  <si>
    <t>MATED-18325</t>
  </si>
  <si>
    <t>MATED-21614</t>
  </si>
  <si>
    <t>MATED-34311</t>
  </si>
  <si>
    <t>117.02 - BUCHA DE NYLON</t>
  </si>
  <si>
    <t>MATED-34308</t>
  </si>
  <si>
    <t>MATED-34309</t>
  </si>
  <si>
    <t>MATED-34310</t>
  </si>
  <si>
    <t>MATED-4374</t>
  </si>
  <si>
    <t>117.03 - CHUMBADOR</t>
  </si>
  <si>
    <t>MATED-33259</t>
  </si>
  <si>
    <t>MATED-28545</t>
  </si>
  <si>
    <t>MATED-11245</t>
  </si>
  <si>
    <t>MATED-21701</t>
  </si>
  <si>
    <t>MATED-18154</t>
  </si>
  <si>
    <t>117.04 - FINESSON</t>
  </si>
  <si>
    <t>MATED-12631</t>
  </si>
  <si>
    <t>117.05 - PARAFUSO</t>
  </si>
  <si>
    <t>MATED-33223</t>
  </si>
  <si>
    <t>MATED-29270</t>
  </si>
  <si>
    <t>MATED-13778</t>
  </si>
  <si>
    <t>MATED-16368</t>
  </si>
  <si>
    <t>MATED-14455</t>
  </si>
  <si>
    <t>MATED-4389</t>
  </si>
  <si>
    <t>MATED-4383</t>
  </si>
  <si>
    <t>MATED-4377</t>
  </si>
  <si>
    <t>MATED-4376</t>
  </si>
  <si>
    <t>MATED-12590</t>
  </si>
  <si>
    <t>MATED-19506</t>
  </si>
  <si>
    <t>MATED-18155</t>
  </si>
  <si>
    <t>MATED-18156</t>
  </si>
  <si>
    <t>MATED-18157</t>
  </si>
  <si>
    <t>MATED-12881</t>
  </si>
  <si>
    <t>MATED-18158</t>
  </si>
  <si>
    <t>MATED-34623</t>
  </si>
  <si>
    <t>MATED-11336</t>
  </si>
  <si>
    <t>MATED-11335</t>
  </si>
  <si>
    <t>MATED-11334</t>
  </si>
  <si>
    <t>MATED-11968</t>
  </si>
  <si>
    <t>MATED-27557</t>
  </si>
  <si>
    <t>MATED-12601</t>
  </si>
  <si>
    <t>MATED-11970</t>
  </si>
  <si>
    <t>117.06 - PINO</t>
  </si>
  <si>
    <t>MATED-17987</t>
  </si>
  <si>
    <t>117.07 - PORCA SEXTAVADA</t>
  </si>
  <si>
    <t>MATED-21615</t>
  </si>
  <si>
    <t>MATED-18178</t>
  </si>
  <si>
    <t>MATED-18179</t>
  </si>
  <si>
    <t>MATED-18180</t>
  </si>
  <si>
    <t>MATED-18324</t>
  </si>
  <si>
    <t>117.08 - PREGO</t>
  </si>
  <si>
    <t>MATED-11328</t>
  </si>
  <si>
    <t>MATED-11330</t>
  </si>
  <si>
    <t>MATED-11329</t>
  </si>
  <si>
    <t>MATED-11327</t>
  </si>
  <si>
    <t>MATED-12372</t>
  </si>
  <si>
    <t>MATED-11331</t>
  </si>
  <si>
    <t>MATED-11332</t>
  </si>
  <si>
    <t>117.09 - REBITE</t>
  </si>
  <si>
    <t>MATED-17667</t>
  </si>
  <si>
    <t>MATED-16674</t>
  </si>
  <si>
    <t>118 - QUADOS DE AVISOS/GIZ/LOUSA</t>
  </si>
  <si>
    <t>118.01 - QUADRO E ACESSÓRIOS</t>
  </si>
  <si>
    <t>MATED-12783</t>
  </si>
  <si>
    <t>MATED-12808</t>
  </si>
  <si>
    <t>MATED-12809</t>
  </si>
  <si>
    <t>MATED-12784</t>
  </si>
  <si>
    <t>MATED-12810</t>
  </si>
  <si>
    <t>MATED-12811</t>
  </si>
  <si>
    <t>MATED-12805</t>
  </si>
  <si>
    <t>MATED-12806</t>
  </si>
  <si>
    <t>MATED-12804</t>
  </si>
  <si>
    <t>MATED-13003</t>
  </si>
  <si>
    <t>MATED-12807</t>
  </si>
  <si>
    <t>119 - RACKS E ACESSÓRIOS</t>
  </si>
  <si>
    <t>119.01 - ORGANIZADOR E ACESSÓRIOS</t>
  </si>
  <si>
    <t>MATED-12109</t>
  </si>
  <si>
    <t>MATED-12110</t>
  </si>
  <si>
    <t>MATED-32152</t>
  </si>
  <si>
    <t>MATED-12101</t>
  </si>
  <si>
    <t>MATED-12111</t>
  </si>
  <si>
    <t>119.02 - PATCH PANEL</t>
  </si>
  <si>
    <t>MATED-12105</t>
  </si>
  <si>
    <t>MATED-12106</t>
  </si>
  <si>
    <t>119.03 - RÉGUA COM TOMADA</t>
  </si>
  <si>
    <t>MATED-12107</t>
  </si>
  <si>
    <t>120 - RALOS, SIFÕES, VÁLVULAS E CAIXA SIFONADAS</t>
  </si>
  <si>
    <t>120.01 - CAIXA SIFONADA EM PVC</t>
  </si>
  <si>
    <t>MATED-12148</t>
  </si>
  <si>
    <t>MATED-12512</t>
  </si>
  <si>
    <t>MATED-11712</t>
  </si>
  <si>
    <t>MATED-11711</t>
  </si>
  <si>
    <t>MATED-11714</t>
  </si>
  <si>
    <t>MATED-11713</t>
  </si>
  <si>
    <t>MATED-11715</t>
  </si>
  <si>
    <t>MATED-12513</t>
  </si>
  <si>
    <t>MATED-12514</t>
  </si>
  <si>
    <t>MATED-11707</t>
  </si>
  <si>
    <t>MATED-11706</t>
  </si>
  <si>
    <t>120.02 - RALO HEMISFÉRICO</t>
  </si>
  <si>
    <t>MATED-12518</t>
  </si>
  <si>
    <t>MATED-12515</t>
  </si>
  <si>
    <t>MATED-12516</t>
  </si>
  <si>
    <t>120.03 - RALO SECO EM PVC</t>
  </si>
  <si>
    <t>MATED-11718</t>
  </si>
  <si>
    <t>MATED-11724</t>
  </si>
  <si>
    <t>120.04 - RALO SIFONADO</t>
  </si>
  <si>
    <t>MATED-5611</t>
  </si>
  <si>
    <t>MATED-11723</t>
  </si>
  <si>
    <t>MATED-11719</t>
  </si>
  <si>
    <t>MATED-11722</t>
  </si>
  <si>
    <t>MATED-11721</t>
  </si>
  <si>
    <t>MATED-11720</t>
  </si>
  <si>
    <t>120.05 - SIFÃO EM PLÁSTICO</t>
  </si>
  <si>
    <t>MATED-11695</t>
  </si>
  <si>
    <t>120.06 - SIFÃO METÁLICO</t>
  </si>
  <si>
    <t>MATED-11697</t>
  </si>
  <si>
    <t>MATED-11699</t>
  </si>
  <si>
    <t>MATED-11698</t>
  </si>
  <si>
    <t>MATED-11696</t>
  </si>
  <si>
    <t>120.07 - VÁLVULA METÁLICA</t>
  </si>
  <si>
    <t>MATED-12603</t>
  </si>
  <si>
    <t>MATED-11702</t>
  </si>
  <si>
    <t>MATED-11701</t>
  </si>
  <si>
    <t>MATED-12198</t>
  </si>
  <si>
    <t>MATED-11703</t>
  </si>
  <si>
    <t>121 - REGISTROS E VÁLVULAS</t>
  </si>
  <si>
    <t>121.01 - CANOPLA E VOLANTE PARA REGISTRO</t>
  </si>
  <si>
    <t>MATED-26306</t>
  </si>
  <si>
    <t>MATED-26305</t>
  </si>
  <si>
    <t>MATED-26304</t>
  </si>
  <si>
    <t>MATED-26303</t>
  </si>
  <si>
    <t>121.02 - REGISTRO DE ESFERA EM PVC</t>
  </si>
  <si>
    <t>MATED-11547</t>
  </si>
  <si>
    <t>MATED-11548</t>
  </si>
  <si>
    <t>MATED-11549</t>
  </si>
  <si>
    <t>MATED-11550</t>
  </si>
  <si>
    <t>MATED-11551</t>
  </si>
  <si>
    <t>MATED-11552</t>
  </si>
  <si>
    <t>121.03 - REGISTRO DE GAVETA</t>
  </si>
  <si>
    <t>MATED-11497</t>
  </si>
  <si>
    <t>MATED-11499</t>
  </si>
  <si>
    <t>MATED-11498</t>
  </si>
  <si>
    <t>MATED-11495</t>
  </si>
  <si>
    <t>MATED-11496</t>
  </si>
  <si>
    <t>MATED-11516</t>
  </si>
  <si>
    <t>MATED-11518</t>
  </si>
  <si>
    <t>MATED-11517</t>
  </si>
  <si>
    <t>MATED-11494</t>
  </si>
  <si>
    <t>MATED-11519</t>
  </si>
  <si>
    <t>MATED-11520</t>
  </si>
  <si>
    <t>MATED-11521</t>
  </si>
  <si>
    <t>MATED-11505</t>
  </si>
  <si>
    <t>MATED-11522</t>
  </si>
  <si>
    <t>121.04 - REGISTRO DE GLOBO</t>
  </si>
  <si>
    <t>MATED-11485</t>
  </si>
  <si>
    <t>MATED-12546</t>
  </si>
  <si>
    <t>MATED-12545</t>
  </si>
  <si>
    <t>MATED-13092</t>
  </si>
  <si>
    <t>121.05 - REGISTRO DE PRESSÃO</t>
  </si>
  <si>
    <t>MATED-11523</t>
  </si>
  <si>
    <t>MATED-11524</t>
  </si>
  <si>
    <t>121.07 - REGISTRO E VÁLVULA PARA GLP</t>
  </si>
  <si>
    <t>MATED-12331</t>
  </si>
  <si>
    <t>121.09 - VÁLVULA DE DESCARGA E CAIXA DE EMBUTIR</t>
  </si>
  <si>
    <t>MATED-32198</t>
  </si>
  <si>
    <t>MATED-32199</t>
  </si>
  <si>
    <t>MATED-32193</t>
  </si>
  <si>
    <t>MATED-9132</t>
  </si>
  <si>
    <t>MATED-11528</t>
  </si>
  <si>
    <t>MATED-8141</t>
  </si>
  <si>
    <t>121.10 - VÁLVULA DE ESFERA EM LATÃO</t>
  </si>
  <si>
    <t>MATED-12962</t>
  </si>
  <si>
    <t>MATED-12960</t>
  </si>
  <si>
    <t>MATED-12961</t>
  </si>
  <si>
    <t>MATED-12964</t>
  </si>
  <si>
    <t>MATED-12959</t>
  </si>
  <si>
    <t>MATED-12958</t>
  </si>
  <si>
    <t>MATED-12963</t>
  </si>
  <si>
    <t>121.11 - VÁLVULA DE ESFERA TRIPARTIDA</t>
  </si>
  <si>
    <t>MATED-12319</t>
  </si>
  <si>
    <t>MATED-13040</t>
  </si>
  <si>
    <t>121.12 - VÁLVULA DE RETENÇÃO EM BRONZE</t>
  </si>
  <si>
    <t>MATED-11540</t>
  </si>
  <si>
    <t>MATED-11542</t>
  </si>
  <si>
    <t>MATED-11541</t>
  </si>
  <si>
    <t>MATED-11529</t>
  </si>
  <si>
    <t>MATED-11543</t>
  </si>
  <si>
    <t>MATED-11544</t>
  </si>
  <si>
    <t>MATED-11545</t>
  </si>
  <si>
    <t>MATED-11539</t>
  </si>
  <si>
    <t>MATED-11546</t>
  </si>
  <si>
    <t>MATED-11532</t>
  </si>
  <si>
    <t>MATED-11534</t>
  </si>
  <si>
    <t>MATED-11533</t>
  </si>
  <si>
    <t>MATED-11530</t>
  </si>
  <si>
    <t>MATED-11536</t>
  </si>
  <si>
    <t>MATED-11531</t>
  </si>
  <si>
    <t>MATED-11538</t>
  </si>
  <si>
    <t>MATED-11535</t>
  </si>
  <si>
    <t>MATED-11537</t>
  </si>
  <si>
    <t>121.13 - VÁLVULA DE RETENÇÃO EM LATÃO</t>
  </si>
  <si>
    <t>MATED-12955</t>
  </si>
  <si>
    <t>MATED-12953</t>
  </si>
  <si>
    <t>MATED-12954</t>
  </si>
  <si>
    <t>MATED-12957</t>
  </si>
  <si>
    <t>MATED-12952</t>
  </si>
  <si>
    <t>MATED-12951</t>
  </si>
  <si>
    <t>MATED-12956</t>
  </si>
  <si>
    <t>122 - RESERVATÓRIOS E CAIXAS DE ÁGUA</t>
  </si>
  <si>
    <t>122.01 - CAIXA DE ÁGUA EM POLIETILENO</t>
  </si>
  <si>
    <t>MATED-11749</t>
  </si>
  <si>
    <t>MATED-12595</t>
  </si>
  <si>
    <t>MATED-12135</t>
  </si>
  <si>
    <t>MATED-29748</t>
  </si>
  <si>
    <t>MATED-29750</t>
  </si>
  <si>
    <t>MATED-11748</t>
  </si>
  <si>
    <t>MATED-29749</t>
  </si>
  <si>
    <t>123 - SELADORES E FUNDOS PREPARADORES</t>
  </si>
  <si>
    <t>123.01 - FUNDO PREPARADOR</t>
  </si>
  <si>
    <t>MATED-11442</t>
  </si>
  <si>
    <t>MATED-11435</t>
  </si>
  <si>
    <t>MATED-12750</t>
  </si>
  <si>
    <t>MATED-9938</t>
  </si>
  <si>
    <t>MATED-29648</t>
  </si>
  <si>
    <t>123.02 - SELADOR</t>
  </si>
  <si>
    <t>MATED-11440</t>
  </si>
  <si>
    <t>MATED-8951</t>
  </si>
  <si>
    <t>124 - SINALIZADORES DE OBSTÁCULO</t>
  </si>
  <si>
    <t>124.01 - SINALIZADOR DE TOPO</t>
  </si>
  <si>
    <t>MATED-11988</t>
  </si>
  <si>
    <t>MATED-11465</t>
  </si>
  <si>
    <t>125 - SIRENES</t>
  </si>
  <si>
    <t>125.01 - SIRENE</t>
  </si>
  <si>
    <t>MATED-4473</t>
  </si>
  <si>
    <t>MATED-4456</t>
  </si>
  <si>
    <t>MATED-12977</t>
  </si>
  <si>
    <t>MATED-12389</t>
  </si>
  <si>
    <t>MATED-12975</t>
  </si>
  <si>
    <t>126 - SOLVENTES E ÁCIDOS</t>
  </si>
  <si>
    <t>126.01 - ÁCIDO</t>
  </si>
  <si>
    <t>MATED-11464</t>
  </si>
  <si>
    <t>126.02 - DETERGENTE E DESINFETANTE</t>
  </si>
  <si>
    <t>MATED-27714</t>
  </si>
  <si>
    <t>MATED-11260</t>
  </si>
  <si>
    <t>MATED-27713</t>
  </si>
  <si>
    <t>126.03 - SOLVENTE</t>
  </si>
  <si>
    <t>MATED-11432</t>
  </si>
  <si>
    <t>127 - TAXA E BOMBAS DE CONCRETO</t>
  </si>
  <si>
    <t>127.01 - TAXA DE BOMBEAMENTO</t>
  </si>
  <si>
    <t>MATED-12059</t>
  </si>
  <si>
    <t>129 - TELAS, CONCERTINAS E CERCAS</t>
  </si>
  <si>
    <t>129.01 - ACESSÓRIOS PARA CERCA</t>
  </si>
  <si>
    <t>MATED-11232</t>
  </si>
  <si>
    <t>129.02 - CONCERTINA DUPLA</t>
  </si>
  <si>
    <t>MATED-13074</t>
  </si>
  <si>
    <t>MATED-13073</t>
  </si>
  <si>
    <t>MATED-13075</t>
  </si>
  <si>
    <t>129.03 - TELA ONDULADA</t>
  </si>
  <si>
    <t>MATED-29277</t>
  </si>
  <si>
    <t>MATED-21926</t>
  </si>
  <si>
    <t>MATED-21941</t>
  </si>
  <si>
    <t>MATED-18291</t>
  </si>
  <si>
    <t>MATED-29248</t>
  </si>
  <si>
    <t>MATED-21925</t>
  </si>
  <si>
    <t>129.04 - TELA PARA ALAMBRADO</t>
  </si>
  <si>
    <t>MATED-11267</t>
  </si>
  <si>
    <t>MATED-11266</t>
  </si>
  <si>
    <t>130 - TELHAS CERÂMICAS</t>
  </si>
  <si>
    <t>130.02 - TELHA CERÂMICA</t>
  </si>
  <si>
    <t>MATED-11372</t>
  </si>
  <si>
    <t>MATED-11376</t>
  </si>
  <si>
    <t>MATED-11374</t>
  </si>
  <si>
    <t>MATED-11375</t>
  </si>
  <si>
    <t>131 - TELHAS DE FIBROCIMENTO, GALVANIZADAS E VEGETAL</t>
  </si>
  <si>
    <t>131.01 - ACESSÓRIOS PARA FIXAÇÃO DE TELHAS</t>
  </si>
  <si>
    <t>MATED-11377</t>
  </si>
  <si>
    <t>MATED-11378</t>
  </si>
  <si>
    <t>MATED-12443</t>
  </si>
  <si>
    <t>MATED-11379</t>
  </si>
  <si>
    <t>MATED-12589</t>
  </si>
  <si>
    <t>131.02 - CUMEEIRA FIBROCIMENTO</t>
  </si>
  <si>
    <t>MATED-11369</t>
  </si>
  <si>
    <t>MATED-11370</t>
  </si>
  <si>
    <t>MATED-11971</t>
  </si>
  <si>
    <t>MATED-11373</t>
  </si>
  <si>
    <t>131.03 - CUMEEIRA GALVANIZADA</t>
  </si>
  <si>
    <t>MATED-12561</t>
  </si>
  <si>
    <t>131.04 - CUMEEIRA VEGETAL</t>
  </si>
  <si>
    <t>MATED-12587</t>
  </si>
  <si>
    <t>MATED-12588</t>
  </si>
  <si>
    <t>131.05 - TELHA DE FIBROCIMENTO</t>
  </si>
  <si>
    <t>MATED-11371</t>
  </si>
  <si>
    <t>MATED-11365</t>
  </si>
  <si>
    <t>MATED-11366</t>
  </si>
  <si>
    <t>MATED-11367</t>
  </si>
  <si>
    <t>MATED-12552</t>
  </si>
  <si>
    <t>MATED-11368</t>
  </si>
  <si>
    <t>131.06 - TELHA GALVANIZADA</t>
  </si>
  <si>
    <t>MATED-13847</t>
  </si>
  <si>
    <t>MATED-12553</t>
  </si>
  <si>
    <t>MATED-12176</t>
  </si>
  <si>
    <t>131.07 - TELHA VEGETAL</t>
  </si>
  <si>
    <t>MATED-12586</t>
  </si>
  <si>
    <t>132 - TEXTURAS</t>
  </si>
  <si>
    <t>132.01 - TEXTURA ACRÍLICA</t>
  </si>
  <si>
    <t>MATED-12758</t>
  </si>
  <si>
    <t>MATED-12769</t>
  </si>
  <si>
    <t>133 - TINTAS ACRÍLICAS, ESMALTE E LÁTEX</t>
  </si>
  <si>
    <t>133.01 - IMPERMEABILIZANTE ASFÁLTICO</t>
  </si>
  <si>
    <t>MATED-11361</t>
  </si>
  <si>
    <t>133.02 - PIGMENTO</t>
  </si>
  <si>
    <t>MATED-11431</t>
  </si>
  <si>
    <t>MATED-12340</t>
  </si>
  <si>
    <t>133.03 - TINTA ACRÍLICA</t>
  </si>
  <si>
    <t>MATED-11980</t>
  </si>
  <si>
    <t>MATED-11448</t>
  </si>
  <si>
    <t>MATED-11447</t>
  </si>
  <si>
    <t>133.04 - TINTA BORRACHA</t>
  </si>
  <si>
    <t>MATED-11446</t>
  </si>
  <si>
    <t>133.05 - TINTA EPÓXI</t>
  </si>
  <si>
    <t>MATED-11457</t>
  </si>
  <si>
    <t>133.06 - TINTA ESMALTE</t>
  </si>
  <si>
    <t>MATED-11444</t>
  </si>
  <si>
    <t>MATED-11450</t>
  </si>
  <si>
    <t>133.07 - TINTA LÁTEX</t>
  </si>
  <si>
    <t>MATED-11449</t>
  </si>
  <si>
    <t>134 - TOMADAS, INTERRUPTORES, CAMPAINHAS, PLACAS E ACESSÓRIOS</t>
  </si>
  <si>
    <t>134.01 - CAMPAINHA</t>
  </si>
  <si>
    <t>MATED-13077</t>
  </si>
  <si>
    <t>MATED-12985</t>
  </si>
  <si>
    <t>134.02 - MÓDULO CEGO/FURO</t>
  </si>
  <si>
    <t>MATED-15608</t>
  </si>
  <si>
    <t>MATED-15609</t>
  </si>
  <si>
    <t>134.03 - MÓDULO DE DADOS/TELEFONIA</t>
  </si>
  <si>
    <t>MATED-15607</t>
  </si>
  <si>
    <t>MATED-15604</t>
  </si>
  <si>
    <t>MATED-15605</t>
  </si>
  <si>
    <t>MATED-15606</t>
  </si>
  <si>
    <t>MATED-12097</t>
  </si>
  <si>
    <t>134.04 - MÓDULO INTERRUPTOR</t>
  </si>
  <si>
    <t>MATED-17901</t>
  </si>
  <si>
    <t>MATED-17900</t>
  </si>
  <si>
    <t>MATED-15724</t>
  </si>
  <si>
    <t>MATED-15711</t>
  </si>
  <si>
    <t>MATED-15599</t>
  </si>
  <si>
    <t>MATED-15598</t>
  </si>
  <si>
    <t>MATED-15600</t>
  </si>
  <si>
    <t>134.05 - MÓDULO TOMADA</t>
  </si>
  <si>
    <t>MATED-17898</t>
  </si>
  <si>
    <t>MATED-17899</t>
  </si>
  <si>
    <t>MATED-15725</t>
  </si>
  <si>
    <t>MATED-15601</t>
  </si>
  <si>
    <t>MATED-15602</t>
  </si>
  <si>
    <t>MATED-15603</t>
  </si>
  <si>
    <t>134.06 - PLACA PARA SUPORTE</t>
  </si>
  <si>
    <t>MATED-11927</t>
  </si>
  <si>
    <t>MATED-15610</t>
  </si>
  <si>
    <t>MATED-15612</t>
  </si>
  <si>
    <t>MATED-15617</t>
  </si>
  <si>
    <t>MATED-15613</t>
  </si>
  <si>
    <t>MATED-15611</t>
  </si>
  <si>
    <t>MATED-15614</t>
  </si>
  <si>
    <t>MATED-15615</t>
  </si>
  <si>
    <t>MATED-15616</t>
  </si>
  <si>
    <t>134.07 - SUPORTE PARA PLACA</t>
  </si>
  <si>
    <t>MATED-15597</t>
  </si>
  <si>
    <t>MATED-15596</t>
  </si>
  <si>
    <t>135 - TORNEIRAS, BÓIAS E ENGATES FLEXÍVEIS</t>
  </si>
  <si>
    <t>135.01 - BOIA PLÁSTICA</t>
  </si>
  <si>
    <t>MATED-14478</t>
  </si>
  <si>
    <t>MATED-11736</t>
  </si>
  <si>
    <t>135.02 - CHAVE DE BOIA AUTOMÁTICA</t>
  </si>
  <si>
    <t>MATED-11731</t>
  </si>
  <si>
    <t>135.03 - ENGATE FLEXÍVEL EM PVC</t>
  </si>
  <si>
    <t>MATED-11725</t>
  </si>
  <si>
    <t>135.04 - ENGATE FLEXÍVEL METÁLICO</t>
  </si>
  <si>
    <t>MATED-11746</t>
  </si>
  <si>
    <t>MATED-12565</t>
  </si>
  <si>
    <t>135.05 - TORNEIRA DE BOIA</t>
  </si>
  <si>
    <t>MATED-11738</t>
  </si>
  <si>
    <t>MATED-11740</t>
  </si>
  <si>
    <t>MATED-11739</t>
  </si>
  <si>
    <t>MATED-12569</t>
  </si>
  <si>
    <t>MATED-11741</t>
  </si>
  <si>
    <t>MATED-11737</t>
  </si>
  <si>
    <t>135.06 - TORNEIRA METÁLICA</t>
  </si>
  <si>
    <t>MATED-29151</t>
  </si>
  <si>
    <t>MATED-29991</t>
  </si>
  <si>
    <t>MATED-12191</t>
  </si>
  <si>
    <t>MATED-22768</t>
  </si>
  <si>
    <t>MATED-22767</t>
  </si>
  <si>
    <t>MATED-12196</t>
  </si>
  <si>
    <t>MATED-12193</t>
  </si>
  <si>
    <t>MATED-22772</t>
  </si>
  <si>
    <t>MATED-12192</t>
  </si>
  <si>
    <t>MATED-12547</t>
  </si>
  <si>
    <t>MATED-12195</t>
  </si>
  <si>
    <t>MATED-11742</t>
  </si>
  <si>
    <t>MATED-12194</t>
  </si>
  <si>
    <t>MATED-12548</t>
  </si>
  <si>
    <t>MATED-12549</t>
  </si>
  <si>
    <t>135.07 - TORNEIRA PLÁSTICA</t>
  </si>
  <si>
    <t>MATED-32663</t>
  </si>
  <si>
    <t>MATED-14453</t>
  </si>
  <si>
    <t>136 - TUBOS CERÂMICOS  ESGOTO</t>
  </si>
  <si>
    <t>136.01 - TUBO CERÂMICO</t>
  </si>
  <si>
    <t>MATED-11690</t>
  </si>
  <si>
    <t>MATED-11691</t>
  </si>
  <si>
    <t>MATED-11692</t>
  </si>
  <si>
    <t>MATED-11693</t>
  </si>
  <si>
    <t>MATED-11694</t>
  </si>
  <si>
    <t>137 - TUBOS E CONEXÕES CPVC SOLDA ÁGUA QUENTE</t>
  </si>
  <si>
    <t>137.01 - TUBO CPVC</t>
  </si>
  <si>
    <t>MATED-11667</t>
  </si>
  <si>
    <t>MATED-11659</t>
  </si>
  <si>
    <t>MATED-11660</t>
  </si>
  <si>
    <t>MATED-11661</t>
  </si>
  <si>
    <t>MATED-11662</t>
  </si>
  <si>
    <t>MATED-11663</t>
  </si>
  <si>
    <t>MATED-11664</t>
  </si>
  <si>
    <t>MATED-11665</t>
  </si>
  <si>
    <t>MATED-11666</t>
  </si>
  <si>
    <t>138 - TUBOS E CONEXÕES DE COBRE E BRONZE</t>
  </si>
  <si>
    <t>138.01 - FILTRO TIPO "Y"</t>
  </si>
  <si>
    <t>MATED-12970</t>
  </si>
  <si>
    <t>MATED-12968</t>
  </si>
  <si>
    <t>MATED-12969</t>
  </si>
  <si>
    <t>MATED-12972</t>
  </si>
  <si>
    <t>MATED-12967</t>
  </si>
  <si>
    <t>MATED-12971</t>
  </si>
  <si>
    <t>138.02 - TUBO DE COBRE</t>
  </si>
  <si>
    <t>MATED-11632</t>
  </si>
  <si>
    <t>MATED-11631</t>
  </si>
  <si>
    <t>MATED-11628</t>
  </si>
  <si>
    <t>MATED-11630</t>
  </si>
  <si>
    <t>MATED-11634</t>
  </si>
  <si>
    <t>MATED-11633</t>
  </si>
  <si>
    <t>MATED-11629</t>
  </si>
  <si>
    <t>MATED-11639</t>
  </si>
  <si>
    <t>MATED-11638</t>
  </si>
  <si>
    <t>MATED-11635</t>
  </si>
  <si>
    <t>MATED-11637</t>
  </si>
  <si>
    <t>MATED-11641</t>
  </si>
  <si>
    <t>MATED-11640</t>
  </si>
  <si>
    <t>MATED-11636</t>
  </si>
  <si>
    <t>MATED-11642</t>
  </si>
  <si>
    <t>MATED-11643</t>
  </si>
  <si>
    <t>139 - TUBOS E CONEXÕES ELETRODUTOS, DUTOS CORRUGADOS E MANGUEIRAS ELÉTRICAS</t>
  </si>
  <si>
    <t>139.01 - DUTO EM PEAD</t>
  </si>
  <si>
    <t>MATED-11955</t>
  </si>
  <si>
    <t>MATED-4159</t>
  </si>
  <si>
    <t>MATED-11956</t>
  </si>
  <si>
    <t>MATED-11957</t>
  </si>
  <si>
    <t>MATED-11958</t>
  </si>
  <si>
    <t>MATED-11959</t>
  </si>
  <si>
    <t>MATED-11960</t>
  </si>
  <si>
    <t>139.02 - ELETRODUTO FLEXÍVEL EM PVC</t>
  </si>
  <si>
    <t>MATED-12217</t>
  </si>
  <si>
    <t>MATED-12225</t>
  </si>
  <si>
    <t>MATED-12215</t>
  </si>
  <si>
    <t>140 - TUBOS E CONEXÕES FERRO E AÇO</t>
  </si>
  <si>
    <t>140.01 - CONEXÕES PARA TUBO EM AÇO</t>
  </si>
  <si>
    <t>MATED-12996</t>
  </si>
  <si>
    <t>MATED-13002</t>
  </si>
  <si>
    <t>140.02 - TUBO EM AÇO</t>
  </si>
  <si>
    <t>MATED-12301</t>
  </si>
  <si>
    <t>MATED-12495</t>
  </si>
  <si>
    <t>MATED-12300</t>
  </si>
  <si>
    <t>MATED-18268</t>
  </si>
  <si>
    <t>MATED-11579</t>
  </si>
  <si>
    <t>MATED-11580</t>
  </si>
  <si>
    <t>MATED-11581</t>
  </si>
  <si>
    <t>MATED-27957</t>
  </si>
  <si>
    <t>MATED-27956</t>
  </si>
  <si>
    <t>MATED-27958</t>
  </si>
  <si>
    <t>141 - TUBOS E CONEXÕES PARA ELETRODUTOS DE FERRO GALVANIZADO</t>
  </si>
  <si>
    <t>141.02 - ELETRODUTO FLEXÍVEL EM AÇO GALVANIZADO</t>
  </si>
  <si>
    <t>MATED-7727</t>
  </si>
  <si>
    <t>MATED-7740</t>
  </si>
  <si>
    <t>MATED-7741</t>
  </si>
  <si>
    <t>MATED-7742</t>
  </si>
  <si>
    <t>MATED-7743</t>
  </si>
  <si>
    <t>MATED-7745</t>
  </si>
  <si>
    <t>141.03 - ELETRODUTO RÍGIDO EM AÇO GALVANIZADO</t>
  </si>
  <si>
    <t>MATED-12247</t>
  </si>
  <si>
    <t>MATED-12288</t>
  </si>
  <si>
    <t>MATED-12286</t>
  </si>
  <si>
    <t>MATED-12199</t>
  </si>
  <si>
    <t>MATED-12567</t>
  </si>
  <si>
    <t>MATED-12202</t>
  </si>
  <si>
    <t>MATED-12201</t>
  </si>
  <si>
    <t>MATED-12203</t>
  </si>
  <si>
    <t>MATED-12204</t>
  </si>
  <si>
    <t>MATED-12208</t>
  </si>
  <si>
    <t>MATED-26834</t>
  </si>
  <si>
    <t>MATED-12205</t>
  </si>
  <si>
    <t>MATED-12207</t>
  </si>
  <si>
    <t>MATED-12211</t>
  </si>
  <si>
    <t>MATED-12209</t>
  </si>
  <si>
    <t>MATED-12206</t>
  </si>
  <si>
    <t>MATED-12234</t>
  </si>
  <si>
    <t>MATED-12277</t>
  </si>
  <si>
    <t>142 - TUBOS E CONEXÕES PARA ELETRODUTOS DE PVC</t>
  </si>
  <si>
    <t>142.01 - ACESSÓRIOS PARA ELETRODUTO EM PVC</t>
  </si>
  <si>
    <t>MATED-11869</t>
  </si>
  <si>
    <t>MATED-11871</t>
  </si>
  <si>
    <t>MATED-11870</t>
  </si>
  <si>
    <t>142.02 - ELETRODUTO RÍGIDO EM PVC</t>
  </si>
  <si>
    <t>MATED-11838</t>
  </si>
  <si>
    <t>MATED-11840</t>
  </si>
  <si>
    <t>MATED-11839</t>
  </si>
  <si>
    <t>MATED-11832</t>
  </si>
  <si>
    <t>MATED-11841</t>
  </si>
  <si>
    <t>MATED-11842</t>
  </si>
  <si>
    <t>MATED-11843</t>
  </si>
  <si>
    <t>MATED-11837</t>
  </si>
  <si>
    <t>MATED-11844</t>
  </si>
  <si>
    <t>143 - TUBOS E CONEXÕES PPR E PEX  ÁGUA FRIA</t>
  </si>
  <si>
    <t>143.01 - TUBO DE POLIPROPILENO VERDE</t>
  </si>
  <si>
    <t>MATED-11561</t>
  </si>
  <si>
    <t>MATED-11560</t>
  </si>
  <si>
    <t>MATED-11570</t>
  </si>
  <si>
    <t>MATED-11553</t>
  </si>
  <si>
    <t>MATED-11562</t>
  </si>
  <si>
    <t>MATED-11575</t>
  </si>
  <si>
    <t>MATED-11559</t>
  </si>
  <si>
    <t>MATED-11563</t>
  </si>
  <si>
    <t>MATED-11576</t>
  </si>
  <si>
    <t>MATED-11564</t>
  </si>
  <si>
    <t>MATED-11565</t>
  </si>
  <si>
    <t>MATED-11577</t>
  </si>
  <si>
    <t>MATED-11571</t>
  </si>
  <si>
    <t>MATED-11566</t>
  </si>
  <si>
    <t>MATED-11554</t>
  </si>
  <si>
    <t>MATED-11572</t>
  </si>
  <si>
    <t>MATED-11567</t>
  </si>
  <si>
    <t>MATED-11555</t>
  </si>
  <si>
    <t>MATED-11573</t>
  </si>
  <si>
    <t>MATED-11568</t>
  </si>
  <si>
    <t>MATED-11556</t>
  </si>
  <si>
    <t>MATED-11574</t>
  </si>
  <si>
    <t>MATED-11569</t>
  </si>
  <si>
    <t>143.02 - TUBOS PEX OU POLIETILENO RETICULADO FLEXÍVEL</t>
  </si>
  <si>
    <t>MATED-11668</t>
  </si>
  <si>
    <t>MATED-11669</t>
  </si>
  <si>
    <t>MATED-11670</t>
  </si>
  <si>
    <t>MATED-11671</t>
  </si>
  <si>
    <t>144 - TUBOS E CONEXÕES PVC  ESGOTO</t>
  </si>
  <si>
    <t>144.01 - ACESSÓRIOS TUBO DE PVC</t>
  </si>
  <si>
    <t>MATED-11705</t>
  </si>
  <si>
    <t>MATED-11710</t>
  </si>
  <si>
    <t>MATED-14469</t>
  </si>
  <si>
    <t>MATED-12183</t>
  </si>
  <si>
    <t>144.02 - CONEXÕES PARA TUBO DE ESGOTO SÉRIE NORMAL</t>
  </si>
  <si>
    <t>MATED-14471</t>
  </si>
  <si>
    <t>MATED-14466</t>
  </si>
  <si>
    <t>MATED-11678</t>
  </si>
  <si>
    <t>MATED-11679</t>
  </si>
  <si>
    <t>MATED-14472</t>
  </si>
  <si>
    <t>MATED-14470</t>
  </si>
  <si>
    <t>MATED-14468</t>
  </si>
  <si>
    <t>MATED-13014</t>
  </si>
  <si>
    <t>MATED-11681</t>
  </si>
  <si>
    <t>MATED-14467</t>
  </si>
  <si>
    <t>MATED-14544</t>
  </si>
  <si>
    <t>MATED-11682</t>
  </si>
  <si>
    <t>144.03 - TUBO DE LIGAÇÃO PARA BACIA SANITÁRIA</t>
  </si>
  <si>
    <t>MATED-11493</t>
  </si>
  <si>
    <t>MATED-11492</t>
  </si>
  <si>
    <t>MATED-27712</t>
  </si>
  <si>
    <t>MATED-11700</t>
  </si>
  <si>
    <t>MATED-12197</t>
  </si>
  <si>
    <t>144.04 - TUBO COLETOR OCRE</t>
  </si>
  <si>
    <t>MATED-27281</t>
  </si>
  <si>
    <t>MATED-11644</t>
  </si>
  <si>
    <t>MATED-11645</t>
  </si>
  <si>
    <t>MATED-11646</t>
  </si>
  <si>
    <t>MATED-11647</t>
  </si>
  <si>
    <t>MATED-11648</t>
  </si>
  <si>
    <t>MATED-11649</t>
  </si>
  <si>
    <t>MATED-11650</t>
  </si>
  <si>
    <t>144.05 - TUBO DE ESGOTO SÉRIE NORMAL</t>
  </si>
  <si>
    <t>MATED-11683</t>
  </si>
  <si>
    <t>MATED-11685</t>
  </si>
  <si>
    <t>MATED-11687</t>
  </si>
  <si>
    <t>MATED-12473</t>
  </si>
  <si>
    <t>MATED-11684</t>
  </si>
  <si>
    <t>MATED-11686</t>
  </si>
  <si>
    <t>144.06 - TUBO ESGOTO SÉRIE REFORÇADA</t>
  </si>
  <si>
    <t>MATED-11688</t>
  </si>
  <si>
    <t>MATED-12488</t>
  </si>
  <si>
    <t>MATED-12498</t>
  </si>
  <si>
    <t>MATED-11689</t>
  </si>
  <si>
    <t>MATED-12479</t>
  </si>
  <si>
    <t>145 - TUBOS E CONEXÕES CORRUGADOS PARA DRENAGEM</t>
  </si>
  <si>
    <t>145.01 - TUBO PERFURADO PARA DRENAGEM</t>
  </si>
  <si>
    <t>MATED-5365</t>
  </si>
  <si>
    <t>MATED-5366</t>
  </si>
  <si>
    <t>MATED-5367</t>
  </si>
  <si>
    <t>MATED-5369</t>
  </si>
  <si>
    <t>146 - TUBOS E CONEXÕES PVC ROSCA</t>
  </si>
  <si>
    <t>146.01 - TUBO ROSCÁVEL PARA ÁGUA FRIA</t>
  </si>
  <si>
    <t>MATED-11624</t>
  </si>
  <si>
    <t>MATED-11617</t>
  </si>
  <si>
    <t>MATED-11619</t>
  </si>
  <si>
    <t>MATED-11618</t>
  </si>
  <si>
    <t>MATED-11615</t>
  </si>
  <si>
    <t>MATED-11620</t>
  </si>
  <si>
    <t>MATED-11621</t>
  </si>
  <si>
    <t>MATED-11622</t>
  </si>
  <si>
    <t>MATED-11616</t>
  </si>
  <si>
    <t>MATED-11623</t>
  </si>
  <si>
    <t>147 - TUBOS E CONEXÕES PVC SOLDA ÁGUA FRIA</t>
  </si>
  <si>
    <t>147.01 - ADAPTADOR COM FLANGE</t>
  </si>
  <si>
    <t>MATED-11592</t>
  </si>
  <si>
    <t>MATED-11594</t>
  </si>
  <si>
    <t>MATED-11593</t>
  </si>
  <si>
    <t>MATED-11590</t>
  </si>
  <si>
    <t>MATED-11595</t>
  </si>
  <si>
    <t>MATED-11591</t>
  </si>
  <si>
    <t>147.02 - CONEXÕES PARA TUBO SOLDÁVEL PARA ÁGUA FRIA</t>
  </si>
  <si>
    <t>MATED-14463</t>
  </si>
  <si>
    <t>MATED-14458</t>
  </si>
  <si>
    <t>MATED-14479</t>
  </si>
  <si>
    <t>MATED-14480</t>
  </si>
  <si>
    <t>MATED-14464</t>
  </si>
  <si>
    <t>MATED-14462</t>
  </si>
  <si>
    <t>MATED-14465</t>
  </si>
  <si>
    <t>147.03 - TUBO SOLDÁVEL PARA ÁGUA FRIA</t>
  </si>
  <si>
    <t>MATED-11604</t>
  </si>
  <si>
    <t>MATED-11596</t>
  </si>
  <si>
    <t>MATED-11597</t>
  </si>
  <si>
    <t>MATED-11598</t>
  </si>
  <si>
    <t>MATED-11599</t>
  </si>
  <si>
    <t>MATED-11600</t>
  </si>
  <si>
    <t>MATED-11601</t>
  </si>
  <si>
    <t>MATED-11602</t>
  </si>
  <si>
    <t>MATED-11603</t>
  </si>
  <si>
    <t>148 - TUBOS EM CONCRETO ESGOTO/DRENAGEM</t>
  </si>
  <si>
    <t>148.01 - CONEXÕES TUBO DE CONCRETO SIMPLES</t>
  </si>
  <si>
    <t>MATED-12825</t>
  </si>
  <si>
    <t>148.02 - TUBO DE CONCRETO ARMADO</t>
  </si>
  <si>
    <t>MATED-12863</t>
  </si>
  <si>
    <t>MATED-12864</t>
  </si>
  <si>
    <t>MATED-12866</t>
  </si>
  <si>
    <t>MATED-12859</t>
  </si>
  <si>
    <t>MATED-12860</t>
  </si>
  <si>
    <t>MATED-12861</t>
  </si>
  <si>
    <t>MATED-12892</t>
  </si>
  <si>
    <t>MATED-12902</t>
  </si>
  <si>
    <t>MATED-12862</t>
  </si>
  <si>
    <t>148.03 - TUBO DE CONCRETO SIMPLES</t>
  </si>
  <si>
    <t>MATED-15977</t>
  </si>
  <si>
    <t>MATED-11265</t>
  </si>
  <si>
    <t>MATED-12855</t>
  </si>
  <si>
    <t>MATED-12856</t>
  </si>
  <si>
    <t>MATED-12857</t>
  </si>
  <si>
    <t>MATED-12879</t>
  </si>
  <si>
    <t>149 - VERGALHÃO E TELA SOLDADA</t>
  </si>
  <si>
    <t>149.01 - ARMAÇÃO TRELIÇADA</t>
  </si>
  <si>
    <t>MATED-19818</t>
  </si>
  <si>
    <t>MATED-19816</t>
  </si>
  <si>
    <t>149.02 - BARRA DE AÇO</t>
  </si>
  <si>
    <t>MATED-8358</t>
  </si>
  <si>
    <t>MATED-11282</t>
  </si>
  <si>
    <t>MATED-11281</t>
  </si>
  <si>
    <t>MATED-8359</t>
  </si>
  <si>
    <t>MATED-8356</t>
  </si>
  <si>
    <t>MATED-8357</t>
  </si>
  <si>
    <t>MATED-11284</t>
  </si>
  <si>
    <t>MATED-11285</t>
  </si>
  <si>
    <t>MATED-8360</t>
  </si>
  <si>
    <t>149.03 - REBAR PARA SPDA ESTRUTURAL</t>
  </si>
  <si>
    <t>MATED-12000</t>
  </si>
  <si>
    <t>MATED-11999</t>
  </si>
  <si>
    <t>MATED-11998</t>
  </si>
  <si>
    <t>149.04 - REFORÇO PARA CONCRETO</t>
  </si>
  <si>
    <t>MATED-12088</t>
  </si>
  <si>
    <t>149.05 - TELA PARA LIGAÇÃO DE ALVENARIA</t>
  </si>
  <si>
    <t>MATED-17988</t>
  </si>
  <si>
    <t>149.06 - TELA SOLDADA DE AÇO</t>
  </si>
  <si>
    <t>MATED-29524</t>
  </si>
  <si>
    <t>MATED-12230</t>
  </si>
  <si>
    <t>MATED-29528</t>
  </si>
  <si>
    <t>MATED-29525</t>
  </si>
  <si>
    <t>149.07 - VERGALHÃO DE AÇO COM ROSCA</t>
  </si>
  <si>
    <t>MATED-21606</t>
  </si>
  <si>
    <t>MATED-11888</t>
  </si>
  <si>
    <t>MATED-15972</t>
  </si>
  <si>
    <t>MATED-15971</t>
  </si>
  <si>
    <t>MATED-21609</t>
  </si>
  <si>
    <t>150 - VERNIZES E RESINAS</t>
  </si>
  <si>
    <t>150.01 - IMUNIZANTE PARA MADEIRA</t>
  </si>
  <si>
    <t>MATED-12640</t>
  </si>
  <si>
    <t>150.02 - RESINA</t>
  </si>
  <si>
    <t>MATED-11456</t>
  </si>
  <si>
    <t>MATED-31391</t>
  </si>
  <si>
    <t>MATED-12767</t>
  </si>
  <si>
    <t>150.03 - VERNIZ</t>
  </si>
  <si>
    <t>MATED-11458</t>
  </si>
  <si>
    <t>MATED-34634</t>
  </si>
  <si>
    <t>MATED-12763</t>
  </si>
  <si>
    <t>MATED-12762</t>
  </si>
  <si>
    <t>MATED-12764</t>
  </si>
  <si>
    <t>MATED-17866</t>
  </si>
  <si>
    <t>151 - LOCAÇÃO DE EQUIPAMENTOS</t>
  </si>
  <si>
    <t>151.01 - ANDAIME E BALANCINHO</t>
  </si>
  <si>
    <t>MATED-9073</t>
  </si>
  <si>
    <t>MATED-9078</t>
  </si>
  <si>
    <t>151.02 - BANHEIRO QUÍMICO</t>
  </si>
  <si>
    <t>MATED-11195</t>
  </si>
  <si>
    <t>151.04 - CAÇAMBA</t>
  </si>
  <si>
    <t>MATED-11214</t>
  </si>
  <si>
    <t>MATED-11178</t>
  </si>
  <si>
    <t>MATED-11177</t>
  </si>
  <si>
    <t>151.09 - CONTAINER</t>
  </si>
  <si>
    <t>MATED-11210</t>
  </si>
  <si>
    <t>MATED-11194</t>
  </si>
  <si>
    <t>MATED-11186</t>
  </si>
  <si>
    <t>MATED-11188</t>
  </si>
  <si>
    <t>MATED-11193</t>
  </si>
  <si>
    <t>MATED-11192</t>
  </si>
  <si>
    <t>MATED-11191</t>
  </si>
  <si>
    <t>MATED-16367</t>
  </si>
  <si>
    <t>MATED-11189</t>
  </si>
  <si>
    <t>151.10 - ESCORAMENTO METÁLICO</t>
  </si>
  <si>
    <t>MATED-11208</t>
  </si>
  <si>
    <t>MATED-11209</t>
  </si>
  <si>
    <t>151.15 - POLIMENTO DE PISO</t>
  </si>
  <si>
    <t>MATED-11196</t>
  </si>
  <si>
    <t>152 - ARMÁRIOS PLANEJADOS</t>
  </si>
  <si>
    <t>152.01 - ARMÁRIOS PADRÃO ESCOLAR</t>
  </si>
  <si>
    <t>MATED-11110</t>
  </si>
  <si>
    <t>MATED-11111</t>
  </si>
  <si>
    <t>MATED-11112</t>
  </si>
  <si>
    <t>MATED-11136</t>
  </si>
  <si>
    <t>MATED-11132</t>
  </si>
  <si>
    <t>MATED-11133</t>
  </si>
  <si>
    <t>MATED-11109</t>
  </si>
  <si>
    <t>MATED-11134</t>
  </si>
  <si>
    <t>MATED-11137</t>
  </si>
  <si>
    <t>156 - CERTIFICAÇÕES E LAUDOS</t>
  </si>
  <si>
    <t>156.01 - CERTIFICAÇÃO</t>
  </si>
  <si>
    <t>MATED-11027</t>
  </si>
  <si>
    <t>MATED-11028</t>
  </si>
  <si>
    <t>157 - ENCARGOS COMPLEMENTARES</t>
  </si>
  <si>
    <t>157.01 - CESTA BÁSICA</t>
  </si>
  <si>
    <t>MATED-13096</t>
  </si>
  <si>
    <t>MATED-29745</t>
  </si>
  <si>
    <t>157.02 - EQUIPAMENTO DE PROTEÇÃO INDIVIDUAL</t>
  </si>
  <si>
    <t>MATED-21749</t>
  </si>
  <si>
    <t>MATED-14631</t>
  </si>
  <si>
    <t>MATED-14632</t>
  </si>
  <si>
    <t>MATED-14633</t>
  </si>
  <si>
    <t>MATED-21751</t>
  </si>
  <si>
    <t>MATED-21746</t>
  </si>
  <si>
    <t>MATED-14636</t>
  </si>
  <si>
    <t>MATED-28571</t>
  </si>
  <si>
    <t>MATED-14637</t>
  </si>
  <si>
    <t>MATED-14638</t>
  </si>
  <si>
    <t>MATED-14639</t>
  </si>
  <si>
    <t>MATED-29744</t>
  </si>
  <si>
    <t>MATED-13099</t>
  </si>
  <si>
    <t>MATED-14623</t>
  </si>
  <si>
    <t>157.03 - FERRAMENTA</t>
  </si>
  <si>
    <t>MATED-21750</t>
  </si>
  <si>
    <t>MATED-14619</t>
  </si>
  <si>
    <t>MATED-14620</t>
  </si>
  <si>
    <t>MATED-14621</t>
  </si>
  <si>
    <t>MATED-21752</t>
  </si>
  <si>
    <t>MATED-21747</t>
  </si>
  <si>
    <t>MATED-14624</t>
  </si>
  <si>
    <t>MATED-28572</t>
  </si>
  <si>
    <t>MATED-14625</t>
  </si>
  <si>
    <t>MATED-14626</t>
  </si>
  <si>
    <t>MATED-14627</t>
  </si>
  <si>
    <t>MATED-29743</t>
  </si>
  <si>
    <t>MATED-14628</t>
  </si>
  <si>
    <t>157.04 - SEGURO</t>
  </si>
  <si>
    <t>MATED-13098</t>
  </si>
  <si>
    <t>MATED-21748</t>
  </si>
  <si>
    <t>157.05 - TRANSPORTE</t>
  </si>
  <si>
    <t>MATED-13097</t>
  </si>
  <si>
    <t>MATED-29746</t>
  </si>
  <si>
    <t>158 - PAREDE EM CHAPA DE GESSO ACARTONADO (DRYWALL)</t>
  </si>
  <si>
    <t>158.01 - CHAPA DE GESSO E ACESSÓRIOS</t>
  </si>
  <si>
    <t>MATED-8139</t>
  </si>
  <si>
    <t>MATED-8130</t>
  </si>
  <si>
    <t>MATED-8133</t>
  </si>
  <si>
    <t>158.02 - GESSO E MASSA REJUNTE (DRYWALL)</t>
  </si>
  <si>
    <t>MATED-8138</t>
  </si>
  <si>
    <t>MATED-8134</t>
  </si>
  <si>
    <t>158.03 - PARAFUSO ATARRAXANTE</t>
  </si>
  <si>
    <t>MATED-8137</t>
  </si>
  <si>
    <t>MATED-8135</t>
  </si>
  <si>
    <t>MATED-8136</t>
  </si>
  <si>
    <t>MATED-28722</t>
  </si>
  <si>
    <t>158.04 - PERFIL GUIA, MONTANTE, CANALETA E ACESSÓRIOS</t>
  </si>
  <si>
    <t>MATED-28763</t>
  </si>
  <si>
    <t>MATED-8131</t>
  </si>
  <si>
    <t>MATED-31714</t>
  </si>
  <si>
    <t>MATED-8132</t>
  </si>
  <si>
    <t>MATED-31715</t>
  </si>
  <si>
    <t>159 - FORRO DE GESSO</t>
  </si>
  <si>
    <t>159.01 - CHAPA DE GESSO E ACESSÓRIOS</t>
  </si>
  <si>
    <t>MATED-11139</t>
  </si>
  <si>
    <t>MATED-28456</t>
  </si>
  <si>
    <t>MATED-28769</t>
  </si>
  <si>
    <t>MATED-28821</t>
  </si>
  <si>
    <t>MATED-28771</t>
  </si>
  <si>
    <t>MATED-28781</t>
  </si>
  <si>
    <t>MATED-28782</t>
  </si>
  <si>
    <t>161 - SERVIÇOS DE FUNDAÇÕES</t>
  </si>
  <si>
    <t>161.02 - EMENDA DE ESTACA</t>
  </si>
  <si>
    <t>MATED-11095</t>
  </si>
  <si>
    <t>161.05 - ESTACA PRÉ-MOLDADA PROTENDIDA</t>
  </si>
  <si>
    <t>MATED-11084</t>
  </si>
  <si>
    <t>MATED-11090</t>
  </si>
  <si>
    <t>MATED-11085</t>
  </si>
  <si>
    <t>MATED-11086</t>
  </si>
  <si>
    <t>MATED-11091</t>
  </si>
  <si>
    <t>MATED-11092</t>
  </si>
  <si>
    <t>162 - SERVIÇOS TOPOGRÁFICOS E SONDAGEM</t>
  </si>
  <si>
    <t>162.02 - LOCAÇÃO TOPOGRÁFICA</t>
  </si>
  <si>
    <t>MATED-31387</t>
  </si>
  <si>
    <t>163 - ENSAIOS TECNOLÓGICOS</t>
  </si>
  <si>
    <t>163.01 - ENSAIO EM LABORATÓRIO</t>
  </si>
  <si>
    <t>MATED-11074</t>
  </si>
  <si>
    <t>MATED-11056</t>
  </si>
  <si>
    <t>MATED-11057</t>
  </si>
  <si>
    <t>MATED-11055</t>
  </si>
  <si>
    <t>MATED-11058</t>
  </si>
  <si>
    <t>MATED-11048</t>
  </si>
  <si>
    <t>MATED-11061</t>
  </si>
  <si>
    <t>MATED-11070</t>
  </si>
  <si>
    <t>MATED-11051</t>
  </si>
  <si>
    <t>MATED-11052</t>
  </si>
  <si>
    <t>MATED-11053</t>
  </si>
  <si>
    <t>MATED-11054</t>
  </si>
  <si>
    <t>MATED-11062</t>
  </si>
  <si>
    <t>MATED-11060</t>
  </si>
  <si>
    <t>MATED-11059</t>
  </si>
  <si>
    <t>MATED-11069</t>
  </si>
  <si>
    <t>MATED-11066</t>
  </si>
  <si>
    <t>MATED-11068</t>
  </si>
  <si>
    <t>MATED-11067</t>
  </si>
  <si>
    <t>MATED-11065</t>
  </si>
  <si>
    <t>MATED-11063</t>
  </si>
  <si>
    <t>MATED-11064</t>
  </si>
  <si>
    <t>MATED-11050</t>
  </si>
  <si>
    <t>MATED-11045</t>
  </si>
  <si>
    <t>MATED-11034</t>
  </si>
  <si>
    <t>MATED-11049</t>
  </si>
  <si>
    <t>MATED-11071</t>
  </si>
  <si>
    <t>164 - DIVISÓRIAS NAVAL</t>
  </si>
  <si>
    <t>164.01 - DIVISÓRIA NAVAL</t>
  </si>
  <si>
    <t>MATED-11106</t>
  </si>
  <si>
    <t>MATED-11107</t>
  </si>
  <si>
    <t>165 - SOLDAS, ELETRODOS E ACESSÓRIOS</t>
  </si>
  <si>
    <t>165.01 - ELETRODO E ACESSÓRIOS</t>
  </si>
  <si>
    <t>MATED-11339</t>
  </si>
  <si>
    <t>MATED-2089</t>
  </si>
  <si>
    <t>MATED-26580</t>
  </si>
  <si>
    <t>MATED-18294</t>
  </si>
  <si>
    <t>165.02 - SOLDAGEM</t>
  </si>
  <si>
    <t>MATED-13089</t>
  </si>
  <si>
    <t>MATED-10583</t>
  </si>
  <si>
    <t>MATED-10586</t>
  </si>
  <si>
    <t>166 - ESPELHOS</t>
  </si>
  <si>
    <t>166.01 - ESPELHO CRISTAL</t>
  </si>
  <si>
    <t>MATED-22623</t>
  </si>
  <si>
    <t>167 - ESTRUTURAS METÁLICAS</t>
  </si>
  <si>
    <t>167.01 - AÇO</t>
  </si>
  <si>
    <t>MATED-20138</t>
  </si>
  <si>
    <t>MATED-20139</t>
  </si>
  <si>
    <t>MATED-28442</t>
  </si>
  <si>
    <t>MATED-13093</t>
  </si>
  <si>
    <t>168 - FORRO MADEIRA</t>
  </si>
  <si>
    <t>168.01 - FORRO EM MADEIRA</t>
  </si>
  <si>
    <t>MATED-34306</t>
  </si>
  <si>
    <t>MATED-34305</t>
  </si>
  <si>
    <t>169 - FORRO E CANTONEIRA EM PVC</t>
  </si>
  <si>
    <t>169.01 - FORRO E ACESSÓRIOS EM PVC</t>
  </si>
  <si>
    <t>MATED-28731</t>
  </si>
  <si>
    <t>MATED-28723</t>
  </si>
  <si>
    <t>MATED-28725</t>
  </si>
  <si>
    <t>169.02 - CANTONEIRA EM PVC</t>
  </si>
  <si>
    <t>MATED-12466</t>
  </si>
  <si>
    <t>170 - SERVIÇOS DE IMPERMEABILIZAÇÃO</t>
  </si>
  <si>
    <t>170.01 - CRISTALIZAÇÃO</t>
  </si>
  <si>
    <t>MATED-11103</t>
  </si>
  <si>
    <t>170.02 - MANTA ASFÁLTICA</t>
  </si>
  <si>
    <t>MATED-11104</t>
  </si>
  <si>
    <t>MATED-11113</t>
  </si>
  <si>
    <t>174 - PISOS MARMORITE/GRANILITE/INDUSTRIAIS</t>
  </si>
  <si>
    <t>174.01 -  GRANILITE, MARMORITE OU GRANITINA</t>
  </si>
  <si>
    <t>MATED-12452</t>
  </si>
  <si>
    <t>MATED-11129</t>
  </si>
  <si>
    <t>MATED-11130</t>
  </si>
  <si>
    <t>176 - VIDROS</t>
  </si>
  <si>
    <t>176.01 - FIXADORES DE VIDRO</t>
  </si>
  <si>
    <t>MATED-31646</t>
  </si>
  <si>
    <t>MATED-9206</t>
  </si>
  <si>
    <t>176.02 - VIDRO ARMADO</t>
  </si>
  <si>
    <t>MATED-29735</t>
  </si>
  <si>
    <t>176.03 - VIDRO CRISTAL</t>
  </si>
  <si>
    <t>MATED-9224</t>
  </si>
  <si>
    <t>MATED-9225</t>
  </si>
  <si>
    <t>MATED-9226</t>
  </si>
  <si>
    <t>176.04 - VIDRO FANTASIA</t>
  </si>
  <si>
    <t>MATED-9246</t>
  </si>
  <si>
    <t>MATED-9227</t>
  </si>
  <si>
    <t>176.06 - VIDRO PLUMBÍFERO</t>
  </si>
  <si>
    <t>MATED-11159</t>
  </si>
  <si>
    <t>176.07 - VIDRO TEMPERADO</t>
  </si>
  <si>
    <t>MATED-9205</t>
  </si>
  <si>
    <t>MATED-9209</t>
  </si>
  <si>
    <t>MATED-9208</t>
  </si>
  <si>
    <t>177 - VEÍCULOS</t>
  </si>
  <si>
    <t>177.01 - VEÍCULO TIPO HATCH OU SEDAN</t>
  </si>
  <si>
    <t>MATED-16331</t>
  </si>
  <si>
    <t>MATED-16333</t>
  </si>
  <si>
    <t>MATED-16332</t>
  </si>
  <si>
    <t>MATED-16334</t>
  </si>
  <si>
    <t>179 - ESPAÇADOR E DISTANCIADOR</t>
  </si>
  <si>
    <t>179.01 - ESPAÇADOR</t>
  </si>
  <si>
    <t>MATED-9299</t>
  </si>
  <si>
    <t>MATED-9297</t>
  </si>
  <si>
    <t>MATED-9300</t>
  </si>
  <si>
    <t>MATED-33217</t>
  </si>
  <si>
    <t>202 - ESTRUTURA DE ALUMÍNIO</t>
  </si>
  <si>
    <t>202.01 - ALUMÍNIO</t>
  </si>
  <si>
    <t>MATED-22627</t>
  </si>
  <si>
    <t>Descrição do Material</t>
  </si>
  <si>
    <t>ABRAÇADEIRA GUIA (APLICAÇÃO: MASTRO SIMPLES|QUANTIDADE DE DESCIDA: 1|DIÂMETRO: 1.1/2")</t>
  </si>
  <si>
    <t>ABRAÇADEIRA GUIA (APLICAÇÃO: MASTRO SIMPLES|QUANTIDADE DE DESCIDA: 1|DIÂMETRO: 2")</t>
  </si>
  <si>
    <t>ABRAÇADEIRA GUIA (APLICAÇÃO: MASTRO SIMPLES|QUANTIDADE DE DESCIDA: 2|DIÂMETRO: 1.1/2")</t>
  </si>
  <si>
    <t>ABRAÇADEIRA GUIA (APLICAÇÃO: MASTRO SIMPLES|QUANTIDADE DE DESCIDA: 2|DIÂMETRO: 2")</t>
  </si>
  <si>
    <t>ABRAÇADEIRA (TIPO: CIRCULAR|MATERIAL: AÇO GALVANIZADO|DIÂMETRO: 2")</t>
  </si>
  <si>
    <t>ABRAÇADEIRA TIPO FITA PERFURADA (MATERIAL: AÇO GALVANIZADO|LARGURA: 19MM|ESPESSURA: 4MM)</t>
  </si>
  <si>
    <t>ABRAÇADEIRA (MATERIAL: NYLON|COMPRIMENTO: 150MM|LARGURA*: 3,6MM|COR: PRETA)</t>
  </si>
  <si>
    <t>DISCO DE CORTE PARA SERRA DE BANCADA (DIÂMETRO DO FURO: 30MM|DIÂMETRO NOMINAL: 10"[250MM]|APLICAÇÃO: MADEIRA)</t>
  </si>
  <si>
    <t>DISCO DE DESBASTE/CORTE (ESPESSURA*: 1/4"[6,4MM]|DIÂMETRO DO FURO: 7/8"[22,2MM]|DIÂMETRO NOMINAL: 7"[180MM]|APLICAÇÃO: METAL)*VALORES REFERENCIAIS APROXIMADOS</t>
  </si>
  <si>
    <t>DISCO DIAMANTADO (APLICAÇÃO: MULTIUSO|DIÂMETRO DO FURO: 25,4MM|ESPESSURA DO DISCO: 2,2MM*|DIÂMETRO NOMINAL: 14" [350MM])*VALORES REFERENCIAIS APROXIMADOS</t>
  </si>
  <si>
    <t>ESCOVA CIRCULAR DE AÇO CARBONO (ESPESSURA: 1/2"[12,7MM]|DIÂMETRO DO FURO: 7/8"[22,2MM]|DIÂMETRO NOMINAL: 7"[180MM]|APLICAÇÃO: METAL)</t>
  </si>
  <si>
    <t>KIT PARA POLIMENTO (APLICAÇÃO: ALUMÍNIO E AÇO INOX|ACABAMENTO: PRÉ-POLIMENTO, POLIMENTO E LUSTRO|INCLUSO: DISCOS DE ESMERIL E BARRAS)</t>
  </si>
  <si>
    <t xml:space="preserve">KIT PARA POLIMENTO (APLICAÇÃO: MÁRMORE E GRANITO|ACABAMENTO: PRÉ-POLIMENTO, POLIMENTO E LUSTRO|INCLUSO: LIXA DIAMANTADA) </t>
  </si>
  <si>
    <t>DISCO DE LIXA (DIÂMETRO: 115MM[4.1/2"]|GRÃO: 16)</t>
  </si>
  <si>
    <t>DISCO DE LIXA (DIÂMETRO: 115MM[4.1/2"]|GRÃO: 36)</t>
  </si>
  <si>
    <t>DISCO DE LIXA (DIÂMETRO: 115MM[4.1/2"]|GRÃO: 80)</t>
  </si>
  <si>
    <t>LIXA D'AGUA CARBETO DE SILÍCIO EM FOLHA (GRÃO: 1200|DIMENSÃO: 225X275MM)</t>
  </si>
  <si>
    <t>LIXA D'AGUA EM FOLHA (GRÃO: 100|DIMENSÃO: 225X275MM)</t>
  </si>
  <si>
    <t>LIXA PARA SUPERFÍCIE MADEIRA/MASSA EM FOLHA (GRÃO: 100|DIMENSÃO: 225X275MM)</t>
  </si>
  <si>
    <t>LIXA PARA SUPERFÍCIE METÁLICA EM FOLHA (GRÃO: 100|DIMENSÃO: 225X275MM)</t>
  </si>
  <si>
    <t>ANEL GUIA (APLICAÇÃO: TELEFONIA|MATERIAL: AÇO GALVANIZADO|TIPO DE GALVANIZAÇÃO: Á FOGO|TIPO: AGS-1|TIPO DE ROSCA: SOBERBA)</t>
  </si>
  <si>
    <t>ANILHA (TIPO: MARCADOR|APLICAÇÃO: IDENTIFICAÇÃO DE CABO|BITOLA MÁXIMA: 16MM2|QUANTIDADE PACOTE: 500UN|REFERÊNCIA: MHG4/9 OU EQUIVALENTE)</t>
  </si>
  <si>
    <t>ANILHA (TIPO: MARCADOR|APLICAÇÃO: IDENTIFICAÇÃO DE CABO|BITOLA MÁXIMA: 6MM2|QUANTIDADE PACOTE: 500UN|REFERÊNCIA: MHG2/5 OU EQUIVALENTE)</t>
  </si>
  <si>
    <t>BLOCO BLI (TIPO: BLI-10|QUANTIDADE DE PARES: 10|APLICAÇÃO: TELEFONIA|CANALETA: INCLUSO)</t>
  </si>
  <si>
    <t>ESPÉCIE VEGETAL (TIPO: ÁRVORE|NOME POPULAR: ACÁCIA-MIMOSA|GÊNERO: ACACIA|ALTURA MÉDIA: 1,80-2,20M)</t>
  </si>
  <si>
    <t>ESPÉCIE VEGETAL (TIPO: ÁRVORE|NOME POPULAR: AROEIRA-MOLE|AROEIRA-SALSA|GÊNERO: SCHINUS|ALTURA MÉDIA: 1,80-2,20M)</t>
  </si>
  <si>
    <t>ESPÉCIE VEGETAL (TIPO: ÁRVORE|NOME POPULAR: IPÊ-AMARELO|IPÊ-BRANCO|IPÊ-ROSA|IPÊ-ROXO|GÊNERO: HANDROANTHUS|ALTURA MÉDIA: 1,80-2,20M)</t>
  </si>
  <si>
    <t>ESPÉCIE VEGETAL (TIPO: ÁRVORE|NOME POPULAR: JACARANDÁ MIMOSO|GÊNERO: JACARANDA|ALTURA MÉDIA: 1,80-2,20M)</t>
  </si>
  <si>
    <t>ESPÉCIE VEGETAL (TIPO: ÁRVORE|NOME POPULAR: JATOBÁ|GÊNERO: HYMENAEA|ALTURA MÉDIA: 1,80-2,20M)</t>
  </si>
  <si>
    <t>ESPÉCIE VEGETAL (TIPO: ÁRVORE|NOME POPULAR: OITI|GÊNERO: MOQUILEA|ALTURA MÉDIA: 1,80-2,20M)</t>
  </si>
  <si>
    <t>ESPÉCIE VEGETAL (TIPO: ÁRVORE|NOME POPULAR: PAINEIRA|GÊNERO: CEIBA|ALTURA MÉDIA: 1,80-2,20M)</t>
  </si>
  <si>
    <t>ESPÉCIE VEGETAL (TIPO: ÁRVORE|NOME POPULAR: PAU-BRASIL|GÊNERO: PAUBRASILIA|ALTURA MÉDIA: 1,80-2,20M)</t>
  </si>
  <si>
    <t>ESPÉCIE VEGETAL (TIPO: ÁRVORE|NOME POPULAR: PAU-FERRO|GÊNERO: CAESALPINIA|ALTURA MÉDIA: 1,80-2,20M)</t>
  </si>
  <si>
    <t>ESPÉCIE VEGETAL (TIPO: ÁRVORE|NOME POPULAR: PAU-MULATO|GÊNERO: CALYCOPHYLLUM|ALTURA MÉDIA: 1,80-2,20M)</t>
  </si>
  <si>
    <t>ESPÉCIE VEGETAL (TIPO: ÁRVORE|NOME POPULAR: QUARESMEIRA|MANACÁ-DA-SERRA|GÊNERO: TIBOUCHINA|ALTURA MÉDIA: 1,80-2,20M)</t>
  </si>
  <si>
    <t>ESPÉCIE VEGETAL (TIPO: ÁRVORE|NOME POPULAR: SAPUCAIA|GÊNERO: LECYTHIS|ALTURA MÉDIA: 1,80-2,20M)</t>
  </si>
  <si>
    <t>ESPÉCIE VEGETAL (TIPO: ÁRVORE|NOME POPULAR: SIBIPURUNA|GÊNERO: CAESALPINIA|ALTURA MÉDIA: 1,80-2,20M)</t>
  </si>
  <si>
    <t>ESPÉCIE VEGETAL (TIPO: ÁRVORE|NOME POPULAR: UNHA-DE-VACA|GÊNERO: BAUHINIA|ALTURA MÉDIA: 1,80-2,20M)</t>
  </si>
  <si>
    <t>ESPÉCIE VEGETAL (TIPO: PALMEIRA|NOME POPULAR: ARECA-BAMBU|GÊNERO: DYPSIS|ALTURA MÍNIMA: 50CM)</t>
  </si>
  <si>
    <t>ESPÉCIE VEGETAL (TIPO: PALMEIRA|NOME POPULAR: LICURI|JERIVÁ|GÊNERO: SYAGRUS|ALTURA MÉDIA: 1,80-2,20M)</t>
  </si>
  <si>
    <t>ARGILA EXPANDIDA (GRANULOMETRIA: 15-22MM|DENSIDADE APARENTE: 500KG/M3)</t>
  </si>
  <si>
    <t xml:space="preserve">FERTILIZANTE ORGÂNICO (TIPO: ESTERCO BOVINO|DENSIDADE APARENTE MÉDIA: 245KG/M3) </t>
  </si>
  <si>
    <t>TERRA VEGETAL (TIPO: COMUM PRETA)</t>
  </si>
  <si>
    <t>ESPÉCIE VEGETAL (TIPO: ARBUSTO|NOME POPULAR: BELA-EMÍLIA|GÊNERO: PLUMBAGO|ALTURA MÍNIMA DA MUDA: 15CM)</t>
  </si>
  <si>
    <t>ESPÉCIE VEGETAL (TIPO: ARBUSTO|NOME POPULAR: CAMARÁ|GÊNERO: LANTANA|ALTURA MÍNIMA DA MUDA: 15CM)</t>
  </si>
  <si>
    <t>ESPÉCIE VEGETAL (TIPO: FORRAÇÃO|GÊNERO: ACALYPHA)</t>
  </si>
  <si>
    <t>ESPÉCIE VEGETAL (TIPO: FORRAÇÃO|GÊNERO: CLOROFITO)</t>
  </si>
  <si>
    <t>ESPÉCIE VEGETAL (TIPO: FORRAÇÃO|GÊNERO: WEDELIA)</t>
  </si>
  <si>
    <t>ESPÉCIE VEGETAL (TIPO: FORRAÇÃO|NOME POPULAR: GRAMA-AMENDOIM|GÊNERO: ARACHIS)</t>
  </si>
  <si>
    <t>ESPÉCIE VEGETAL (TIPO: GRAMA EM PLACA|NOME POPULAR: SÃO CARLOS|GÊNERO: AXONOPUS)</t>
  </si>
  <si>
    <t>ESPÉCIE VEGETAL (TIPO: GRAMA EM PLACAS|NOME POPULAR: BATATAIS|GÊNERO: PASPALUM)</t>
  </si>
  <si>
    <t>ESPÉCIE VEGETAL (TIPO: GRAMA EM PLACAS|NOME POPULAR: GRAMA ESMERALDA|GÊNERO: ZOYSIA)</t>
  </si>
  <si>
    <t>CAPTOR FRANKLIN (MATERIAL: AÇO INOX|QUANTIDADE DE PONTA: 4|TIPO DE ACABAMENTO: POLIDO|COMPRIMENTO DA PONTA CENTRAL: 350MM)</t>
  </si>
  <si>
    <t>CAPTOR FRANKLIN (MATERIAL: LATÃO|QUANTIDADE DE PONTA: 4|TIPO DE ACABAMENTO: CROMADO|COMPRIMENTO DA PONTA CENTRAL: 350MM)</t>
  </si>
  <si>
    <t>CONECTOR ESTRUTURAL (TIPO: REGULAGEM)</t>
  </si>
  <si>
    <t>BARRA CHATA (MATERIAL: ALUMÍNIO|LARGURA: 3/4"|ESPESSURA: 1/4"|COMPRIMENTO DA BARRA: 3M|APLICAÇÃO: SISTEMA DE PROTEÇÃO CONTRA DESCARGAS ATMOSFÉRICAS)</t>
  </si>
  <si>
    <t>CURVA DE ALUMÍNIO (SEÇÃO: 3/4"X1/4"|DESENVOLVIMENTO: 300MM)</t>
  </si>
  <si>
    <t>CURVA DE ALUMÍNIO (SEÇÃO: 7/8"X1/8"|DESENVOLVIMENTO: 300MM)</t>
  </si>
  <si>
    <t>CURVA DE COBRE (SEÇÃO: 3/4"X3/16"|DESENVOLVIMENTO: 300MM)</t>
  </si>
  <si>
    <t>HASTE PARA ATERRAMENTO COPPERWELD (DIÂMETRO: 3/4"|COMPRIMENTO: 240CM|MATERIAL DO NÚCLEO: AÇO (SAE 1010/1020)|REVESTIMENTO: COBRE ELETROLÍTICO|TIPO: ALTA CAMADA)</t>
  </si>
  <si>
    <t>HASTE PARA ATERRAMENTO COPPERWELD (DIÂMETRO: 3/4"|COMPRIMENTO: 300CM|MATERIAL DO NÚCLEO: AÇO (SAE 1010/1020)|REVESTIMENTO: COBRE ELETROLÍTICO|TIPO: ALTA CAMADA)</t>
  </si>
  <si>
    <t>HASTE PARA ATERRAMENTO COPPERWELD (DIÂMETRO: 5/8"|COMPRIMENTO: 240CM|MATERIAL DO NÚCLEO: AÇO (SAE 1010/1020)|REVESTIMENTO: COBRE ELETROLÍTICO|TIPO: BAIXA CAMADA)</t>
  </si>
  <si>
    <t>HASTE PARA ATERRAMENTO (MATERIAL: AÇO|TIPO DE GALVANIZAÇÃO: À FOGO|COMPRIMENTO: 240CM|FOMATO: CANTONEIRA|DIMENSÃO: (25X25)MM|ESPESSURA: 4,76MM [3/16"]|PRENSA: INCLUSO)</t>
  </si>
  <si>
    <t>BASE PARA MASTRO (MATERIAL: ALUMÍNIO FUNDIDO|DIÂMETRO DA SEÇÃO: 1.1/2"|APLICAÇÃO: MASTRO DE PÁRA-RAIOS)</t>
  </si>
  <si>
    <t>CONJUNTO DE CORDOALHAS PARA ESTAIAMENTO DE SISTEMA SPDA(COMPRIMENTO DAS CORDOALHAS: 4M|DIÂMETRO DO MASTRO: 1.1/2"|ACESSÓRIOS DE FIXAÇÃO: INCLUSOS|REFERÊNCIA: TEL-401 OU EQUIVALENTE)</t>
  </si>
  <si>
    <t>MASTRO PARA PÁRA-RAIOS SIMPLES (MATERIAL: AÇO GALVANIZADO|COMPRIMENTO: 300CM|DIÂMETRO DA SEÇÃO: 1.1/2")</t>
  </si>
  <si>
    <t>ALICATE PARA SOLDA EXOTÉRMICA (MODELO: Z-201)</t>
  </si>
  <si>
    <t>CARTUCHO PARA SOLDA EXOTÉRMICA (MODELO: 115 GRAMAS)</t>
  </si>
  <si>
    <t>CARTUCHO PARA SOLDA EXOTÉRMICA (MODELO: 150 GRAMAS)</t>
  </si>
  <si>
    <t>CARTUCHO PARA SOLDA EXOTÉRMICA (MODELO: 90 GRAMAS)</t>
  </si>
  <si>
    <t>MOLDE PARA SOLDA EXOTÉRMICA (TIPO: EMENDA HASTE COM CABO PASSANTE LATERAL|BITOLA HASTE: 3/4"|BITOLA CABO: 50MM2|REFERÊNCIA: HCL OU EQUIVALENTE)</t>
  </si>
  <si>
    <t>MOLDE PARA SOLDA EXOTÉRMICA (TIPO: EMENDA HASTE COM CABO PASSANTE LATERAL|BITOLA HASTE: 5/8"|BITOLA CABO: 50MM2|REFERÊNCIA: HCL OU EQUIVALENTE)</t>
  </si>
  <si>
    <t>MOLDE PARA SOLDA EXOTÉRMICA (TIPO: EMENDA SUPERFÍCIE COM CABO INCLINADO|BITOLA CABO: 50MM2|REFERÊNCIA: SCI OU EQUIVALENTE)</t>
  </si>
  <si>
    <t>MOLDE PARA SOLDA EXOTÉRMICA (TIPO: EMENDA T DE DOIS CABOS|BITOLA CABOS: 50MM2|REFERÊNCIA: CDH OU EQUIVALENTE)</t>
  </si>
  <si>
    <t>MOLDE PARA SOLDA EXOTÉRMICA (TIPO: EMENDA X DE DOIS CABOS|BITOLA CABOS: 50MM2|REFERÊNCIA: XPH OU EQUIVALENTE)</t>
  </si>
  <si>
    <t>SOLDA EM FIO (DIÂMETRO*: 2,4MM|MATERIAL: ESTANHO E CHUMBO [50X50]|PASTA: NÃO INCLUSO|APLICAÇÃO: SOLDAGEM DE TUBOS E CONEXÕES EM COBRE)*VALORES REFERENCIAIS APROXIMADOS</t>
  </si>
  <si>
    <t>SUPORTE COM ROLDANA E CHAPA DE ENCOSTO PARA PÁRA-RAIOS(ACABAMENTO: GALVANIZADO A FOGO|COMPRIMENTO: 50MM)</t>
  </si>
  <si>
    <t>SUPORTE ISOLADOR COM 1 DESCIDA PARA PÁRA-RAIOS SIMPLES COM ROSCA MECÂNICA DE AÇO (DIÂMETRO MASTRO: 1.1/2"|TIPO DE ACABAMENTO: GALVANIZADO A FOGO)</t>
  </si>
  <si>
    <t>ADESIVO PLÁSTICO (APLICAÇÃO: COLAGEM DE TUBOS E CONEXÕES EM CPVC[ÁGUA QUENTE]|PINCEL APLICADOR: INCLUSO)</t>
  </si>
  <si>
    <t>ADESIVO PLÁSTICO (APLICAÇÃO: COLAGEM DE TUBOS E CONEXÕES EM PVC[ÁGUA FRIA]|PINCEL APLICADOR: INCLUSO)</t>
  </si>
  <si>
    <t>ADESIVO (TIPO: BICOMPONENTE|COMPOSIÇÃO: RESINA EPÓXI|APLICAÇÃO: CONCRETO, AÇO OU PEDRA)</t>
  </si>
  <si>
    <t>ADESIVO (TIPO: COLA ACRÍLICA|APLICAÇÃO: PISOS VINÍLICOS EM GERAL E CARPETES)</t>
  </si>
  <si>
    <t>ADESIVO (TIPO: COLA BRANCA|COMPOSIÇÃO: PVA|APLICAÇÃO: MADEIRA OU PAPEL)</t>
  </si>
  <si>
    <t>ADESIVO (TIPO: COLA DE CONTATO|COMPOSIÇÃO: BORRACHA DE POLICLOROPRENO|APLICAÇÃO: MADEIRA, COURO, METAL, BORRACHA OU CONCRETO)</t>
  </si>
  <si>
    <t>ADESIVO VINÍLICO PLOTADO PARA PLACA - CONFORME MANUAL PADRÃO DO GOVERNO DE MINAS GERAIS</t>
  </si>
  <si>
    <t>SOLUÇÃO LIMPADORA (APLICAÇÃO: TUBO DE PVC RÍGIDO)</t>
  </si>
  <si>
    <t>FITA CREPE ROLO (LARGURA: 25MM|COMPRIMENTO DO ROLO*: 50M)*VALORES REFERENCIAIS APROXIMADOS</t>
  </si>
  <si>
    <t>FITA DUPLA FACE (LARGURA: 12MM|COR: TRANSPARENTE|COMPRIMENTO DO ROLO*: 20M|APLICAÇÃO: USO GERAL)*VALORES REFERENCIAIS APROXIMADOS</t>
  </si>
  <si>
    <t>FITA ISOLANTE (TIPO: ANTI-CHAMA|LARGURA: 19MM|COR: PRETA)</t>
  </si>
  <si>
    <t>FITA ALUMINIZADA (TIPO: ADESIVA ASFÁLTICA|APLICAÇÃO: MULTIUSO|LARGURA: 10CM|COMPRIMENTO DO ROLO*: 10M)*VALORES REFERENCIAIS APROXIMADOS</t>
  </si>
  <si>
    <t>FITA ANTIDERRAPANTE (TRÁFEDO: MÉDIO|MÉTODO DE APLICAÇÃO: ADESIVO|LARGURA: 50MM|COR: PRETA OU TRANSPARENTE|COMPRIMENTO DO ROLO*: 5M)*VALORES REFERENCIAIS APROXIMADOS</t>
  </si>
  <si>
    <t>MASSA PLÁSTICA (COR: BRANCA, CINZA OU PRETA|CATALIZADOR: INCLUSO|RENDIMENTO: 0,59KG/M2)</t>
  </si>
  <si>
    <t>SILICONE ACÉTICO (COR: INCOLOR|APLICAÇÃO: USO GERAL|REFIL: 9"|DENSIDADE: 0,99 G/ML OU 990 KG/M3)</t>
  </si>
  <si>
    <t>TELA DE POLIÉSTER ESTRUTURANTE (APLICAÇÃO: MANUTENÇÃO PREVENTIVA E CORRETIVA DE TRINCA)</t>
  </si>
  <si>
    <t>TELA DE POLIETILENO PARA PROTEÇÃO TAPUME (LARGURA: 1,20 M)</t>
  </si>
  <si>
    <t>TELA POLIETILENO PARA PROTEÇÃO DE FACHADA (DIMENSÕES DA TRAMA: 2X2MM|LARGURA: 3,00 M)</t>
  </si>
  <si>
    <t>ADITIVO (TIPO: EXPANSOR|APLICAÇÃO: ARGAMASSA DE ENCUNHAMENTO)</t>
  </si>
  <si>
    <t>ADITIVO (TIPO: IMPERMEABILIZANTE E PLASTIFICANTE|CONTEÚDO DA EMBALAGEM: PÓ|APLICAÇÃO: ARGAMASSAS)</t>
  </si>
  <si>
    <t>ARGAMASSA (TIPO: POLIMÉRICA BICOMPONENTE A BASE DE DISPERSÃO ACRÍLICA|UTILIZAÇÃO: IMPERMEABILIZAÇÃO)</t>
  </si>
  <si>
    <t>DESMOLDANTE (APLICAÇÃO: FÔRMAS DE MADEIRA PARA CONCRETO)</t>
  </si>
  <si>
    <t>ADESIVO/SELANTE ELÁSTICO MONOCOMPONENTE (APLICAÇÃO: USO GERAL|BASE: POLIURETANO|EMBALAGEM: 310ML|DENSIDADE*: 1,35G/CM3)*VALORES REFERENCIAIS APROXIMADOS</t>
  </si>
  <si>
    <t>ACIONADOR MANUAL DE ALARME DE INCÊNDIO (ALTURA: 89MM|LARGURA: 93MM|PROFUNDIDADE: 26,5MM|TENSÃO: 17-28 V)</t>
  </si>
  <si>
    <t>CENTRAL DE ALARME (TIPO: ENDEREÇÁVEL|CLASSE: A/B|LAÇOS: 24|DISPOSITIVOS POR LAÇO: 20)</t>
  </si>
  <si>
    <t>DETECTOR DE FUMAÇA ÓPTICO (TIPO: ENDEREÇÁVEL)</t>
  </si>
  <si>
    <t>MÓDULO ISOLADOR DE LAÇO (DISPOSITIVOS POR ISOLADOR: 20)</t>
  </si>
  <si>
    <t>ALIZAR PARA UMA (1) FACE DE PORTA (LARGURA: 5CM|ESPESSURA: 1CM|MADEIRA DE LEI: TAUARI, CEDRINHO, ANGELIM, EUCALIPTO OU EQUIVALENTE DA REGIÃO)</t>
  </si>
  <si>
    <t>ALIZAR PARA UMA (1) FACE DE PORTA (LARGURA: 7CM|ESPESSURA: 1CM|MADEIRA DE LEI: TAUARI, CEDRINHO, ANGELIM, EUCALIPTO OU EQUIVALENTE DA REGIÃO)</t>
  </si>
  <si>
    <t>CIMALHA PARA FORRO (MADEIRA: PINUS, CEDRINHO, IPÊ, AGENLIM OU EQUIVALENTE DA REGIÃO)*VALORES REFERENCIAIS APROXIMADOS</t>
  </si>
  <si>
    <t>CORDÃO DE CANTO (LARGURA*:10-15MM|ESPESSURA*: 10-15MM|MADEIRA: PINUS, CEDRINHO, IPÊ, AGENLIM OU EQUIVALENTE DA REGIÃO)*VALORES REFERENCIAIS APROXIMADOS</t>
  </si>
  <si>
    <t>CORDÃO DE CANTO (LARGURA*:15-20MM|ESPESSURA*: 10-15MM|MADEIRA: PINUS, CEDRINHO, IPÊ, AGENLIM OU EQUIVALENTE DA REGIÃO)*VALORES REFERENCIAIS APROXIMADOS</t>
  </si>
  <si>
    <t>RÉGUA (ACABAMENTO: APARELHADO|LARGURA: 15CM|ESPESSURA*: 2CM|MADEIRA: TAUARI, CUMARÚ, SUCUPIRA, IPÊ OU EQUIVALENTE DA REGIÃO)*VALORES REFERENCIAIS APROXIMADOS</t>
  </si>
  <si>
    <t>RÉGUA OU RODAPÉ (ACABAMENTO: APARELHADO COM CANTO BOLEADO|LARGURA: 10CM|ESPESSURA*: 2CM|MADEIRA: PEROBA ROSA OU EQUIVALENTE DA REGIÃO)*VALORES REFERENCIAIS APROXIMADOS</t>
  </si>
  <si>
    <t>RÉGUA OU RODAPÉ (ACABAMENTO: APARELHADO COM CANTO BOLEADO|LARGURA: 7CM|ESPESSURA*: 2CM|MADEIRA: IPÊ, TAUARI, CUMARÚ, SUCUPIRA OU EQUIVALENTE DA REGIÃO OU EQUIVALENTE DA REGIÃO)*VALORES REFERENCIAIS APROXIMADOS</t>
  </si>
  <si>
    <t>BANCADA DE AÇO INOXIDÁVEL, COM ACABAMENTO ESCOVADO FINO E CANTO RETO (ALTURA: 40MM)</t>
  </si>
  <si>
    <t>CUBA DE AÇO INOXIDÁVEL QUADRADA SIMPLES SEM VÁLVULA DE ESCOAMENTO (TIPO: EMBUTIR|APLICAÇÃO: TANQUE|MATERIAL: AÇO AISI 304|ACABAMENTO: BRILHANTE|COMPRIMENTO: 600MM*|LARGURA: 600MM*|ALTURA: 400MM*)*VALORES REFERENCIAIS APROXIMADOS</t>
  </si>
  <si>
    <t>CUBA DE AÇO INOXIDÁVEL RETANGULAR SIMPLES SEM VÁLVULA DE ESCOAMENTO (TIPO: EMBUTIR|APLICAÇÃO: PIA|MATERIAL: AÇO AISI 304|ACABAMENTO: BRILHANTE|COMPRIMENTO: 465MM*|LARGURA: 340MM*|ALTURA: 140MM*)*VALORES REFERENCIAIS APROXIMADOS</t>
  </si>
  <si>
    <t>CUBA DE AÇO INOXIDÁVEL RETANGULAR SIMPLES SEM VÁLVULA DE ESCOAMENTO (TIPO: EMBUTIR|APLICAÇÃO: PIA|MATERIAL: AÇO AISI 304|ACABAMENTO: BRILHANTE|COMPRIMENTO: 560MM*|LARGURA: 340MM*|ALTURA: 140MM*)*VALORES REFERENCIAIS APROXIMADOS</t>
  </si>
  <si>
    <t>CUBA DE AÇO INOXIDÁVEL RETANGULAR SIMPLES (TIPO: SOBREPOR|APLICAÇÃO: TANQUE|MATERIAL: AÇO AISI 304|ACABAMENTO: BRILHANTE|COMPRIMENTO*: 630MM|LARGURA*: 515MM|ALTURA*: 260MM|VÁLVULA DE ESCOAMENTO: INCLUSO)*VALORES REFERENCIAIS APROXIMADOS</t>
  </si>
  <si>
    <t>LAVATÓRIO INOX COLETIVO (MATERIAL: AÇO INOX AISI 304|CHAPA: 22|ESPESSURA: 0,8MM|LARGURA: 41CM|ALTURA: 39CM)</t>
  </si>
  <si>
    <t>ARAME FARPADO (DIÂMETRO DO FIO: 1,60MM[BWG16]|CARGA MÍNIMA DE RUPTURA: 350KGF|TORÇÃO DOS FIOS: CONTÍNUA|MASSA LINEAR*: 0,0448KG/M)*VALORES REFERENCIAIS APROXIMADOS</t>
  </si>
  <si>
    <t>ARAME FARPADO (DIÂMETRO DO FIO: 2,00MM[BWG14]|CARGA MÍNIMA DE RUPTURA: 250KGF|TORÇÃO DOS FIOS: CONTÍNUA|MASSA LINEAR*: 0,06KG/M)*VALORES REFERENCIAIS APROXIMADOS</t>
  </si>
  <si>
    <t>ARAME GALVANIZADO (BITOLA: 10BWG|DIÂMETRO DO FIO: 3,40MM|MASSA LINEAR: 0,0713KG/M)</t>
  </si>
  <si>
    <t>ARAME GALVANIZADO (BITOLA: 12BWG|DIÂMETRO DO FIO: 2,77MM|MASSA LINEAR: 0,0454KG/M)</t>
  </si>
  <si>
    <t>ARAME GALVANIZADO (BITOLA: 14BWG|DIÂMETRO DO FIO: 2,10MM|MASSA LINEAR: 0,0272KG/M)</t>
  </si>
  <si>
    <t>ARAME GALVANIZADO (BITOLA: 16BWG|DIÂMETRO DO FIO: 1,65MM|MASSA LINEAR: 0,0166KG/M)</t>
  </si>
  <si>
    <t>ARAME GALVANIZADO (BITOLA: 18BWG|DIÂMETRO DO FIO: 1,24MM|MASSA LINEAR: 0,009KG/M)</t>
  </si>
  <si>
    <t>ARAME RECOZIDO (BITOLA: 18BWG|DIÂMETRO DO FIO: 1,25MM|MASSA LINEAR: 0,01KG/M)</t>
  </si>
  <si>
    <t>AREIA LAVADA POSTO OBRA (TIPO: FINA)</t>
  </si>
  <si>
    <t>AREIA LAVADA POSTO OBRA (TIPO: GROSSA)</t>
  </si>
  <si>
    <t>AREIA LAVADA POSTO OBRA (TIPO: MÉDIA)</t>
  </si>
  <si>
    <t>ARGAMASSA INDUSTRIALIZADA (TIPO: AUTONIVELANTE|TIPO DE EMBALAGEM: SACO|RENDIMENTO*: 1,7KG/M2/MM)*VALORES REFERENCIAIS APROXIMADOS</t>
  </si>
  <si>
    <t>ARGAMASSA COLANTE (TIPO: AC-III|UTILIZAÇÃO: AMBIENTES INTERNOS E EXTERNOS)</t>
  </si>
  <si>
    <t>ARGAMASSA COLANTE (TIPO: AC-II|UTILIZAÇÃO: AMBIENTES EXTERNOS)</t>
  </si>
  <si>
    <t>ARGAMASSA COLANTE (TIPO: AC-I|UTILIZAÇÃO: AMBIENTES INTERNOS)</t>
  </si>
  <si>
    <t>ARGAMASSA (TIPO: BARITADA|UTILIZAÇÃO: PROTEÇÃO RADIOLÓGICA)</t>
  </si>
  <si>
    <t>ARGAMASSA (TIPO: ESPECIAL|APLICAÇÃO: VIDRO E PORCELANA)</t>
  </si>
  <si>
    <t>ARGAMASSA (TIPO: INDUSTRIALIZADA|UTILIZAÇÃO: CHAPISCO)</t>
  </si>
  <si>
    <t>ARGAMASSA (TIPO: PRÉ-FABRICADA DE CIMENTO COLANTE|UTILIZAÇÃO: ASSENTAMENTO DE BLOCO DE CONCRETO CELULAR AUTOCLAVADO)</t>
  </si>
  <si>
    <t>REJUNTE CIMENTÍCIO FLEXÍVEL (COR: DIVERSAS|DENSIDADE DA PASTA: 1500KG/M3*)*VALORES REFERENCIAIS APROXIMADOS</t>
  </si>
  <si>
    <t>REJUNTE EPÓXI (COMPOSTO: BICOMPONENTE OU TRICOMPONENTE|COR: DIVERSAS|DENSIDADE DA PASTA: 1600KG/M3*)*VALORES REFERENCIAIS APROXIMADOS</t>
  </si>
  <si>
    <t>CONCRETO BETUMINOSO USINADO A QUENTE "CBUQ" (APLICAÇÃO: PAVIMENTAÇÃO ASFÁLTICA|PADRÃO: DNIT|FAIXA: C|CAP: 50/70|AQUISIÇÃO: POSTO USINA "MASSA COMERCIAL")</t>
  </si>
  <si>
    <t>EMULSÃO ASFÁLTICA (TIPO: RL-1C|APLICAÇÃO: PAVIMENTAÇÃO ASFÁLTICA|ICMS: INCLUSO)</t>
  </si>
  <si>
    <t>CANTONEIRA EM PERFIL PARA ACABAMENTO DE QUINAS (MATERIAL: ALUMÍNIO|COR: NATURAL|ESPESSURA: 1MM|LARGURA DAS ABAS: 19MM)</t>
  </si>
  <si>
    <t>AZULEJO ESMALTADO LISO (COMPRIMENTO: 15CM|LARGURA: 15CM)</t>
  </si>
  <si>
    <t>AZULEJO ESMALTADO LISO (COMPRIMENTO: 20CM|LARGURA: 20CM)</t>
  </si>
  <si>
    <t>ARDÓSIA (COR: NATURAL|ACABAMENTO: POLIDO|ESPESSURA: 2CM|DENSIDADE: 2,8G/CM3*|PESO: 56KG/M2) *FONTE NBR 6120</t>
  </si>
  <si>
    <t>BANCADA EM ARDÓSIA (COR: NATURAL|TIPO: POLIDO|ESPESSURA: 3CM) - IPRM</t>
  </si>
  <si>
    <t>BANCADA EM ARDÓSIA PARA SANITÁRIO (COR: NATURAL|TIPO: POLIDO|LARGURA: 55CM|ESPESSURA: 3CM|DETALHE: 35) - IPRM</t>
  </si>
  <si>
    <t>TESTEIRA EM ARDÓSIA (COR: NATURAL|TIPO: POLIDO|ESPESSURA: 3CM) - IPRM</t>
  </si>
  <si>
    <t>BANCADA EM GRANITO (COR: CINZA ANDORINHA|TIPO: POLIDO|ESPESSURA: 3CM) - IPRM</t>
  </si>
  <si>
    <t>GRANITO (COR: CINZA ANDORINHA|ACABAMENTO: POLIDO|ESPESSURA: 2CM|DENSIDADE: 2,8G/CM3*|PESO: 56KG/M2) *FONTE NBR 6120</t>
  </si>
  <si>
    <t>GRANITO (COR: CINZA ANDORINHA|ACABAMENTO: POLIDO|ESPESSURA: 3CM|DENSIDADE: 2,8G/CM3*|PESO: 84KG/M2) *FONTE NBR 6120</t>
  </si>
  <si>
    <t>TESTEIRA EM GRANITO (COR: CINZA ANDORINHA|TIPO: POLIDO|ESPESSURA: 3CM|ALTURA: 3CM) - IPRM</t>
  </si>
  <si>
    <t>BANCADA EM MÁRMORE (COR: BRANCO COMUM|TIPO: POLIDO|ESPESSURA: 3CM) - IPRM</t>
  </si>
  <si>
    <t>MÁRMORE (COR: BRANCO COMUM|ACABAMENTO: POLIDO|ESPESSURA: 2CM|DENSIDADE: 2,8G/CM3*|PESO: 56KG/M2) *FONTE NBR 6120</t>
  </si>
  <si>
    <t>RODABANCADA EM MÁRMORE (COR: BRANCO COMUM|TIPO: POLIDO|ESPESSURA: 2CM|ALTURA: 10CM) - IPRM</t>
  </si>
  <si>
    <t>RODABANCADA EM MÁRMORE (COR: BRANCO COMUM|TIPO: POLIDO|ESPESSURA: 2CM|ALTURA: 7CM) - IPRM</t>
  </si>
  <si>
    <t>TESTEIRA EM MÁRMORE (COR: BRANCO COMUM|TIPO: POLIDO|ESPESSURA: 3CM|ALTURA: 3CM) - IPRM</t>
  </si>
  <si>
    <t>BATE MACA E PROTETOR DE PAREDE (MATERIAL: PVC|TIPO: CURVO|LARGURA: 20CM|ESPESSURA: 3CM|ACESSÓRIOS: INCLUSOS)*VALORES REFERENCIAIS APROXIMADOS</t>
  </si>
  <si>
    <t>SEGREGADOR BATE-RODAS (MATERIAL: TUBO GALVANIZADO|ACABAMENTO: PINTURA ESMALTE|COR: AMARELA OU BRANCA|DIÂMETRO: 3" OU 75MM|COMPRIMENTO: 190CM|ALTURA: 15CM|FIXAÇÃO: CHUMBADO)</t>
  </si>
  <si>
    <t>BEBEDOURO DE COLUNA/PRESSÃO (TIPO: ACESSÍVEL|ACABAMENTO: INOX|COR: NATURAL|ALTURA*: 57CM|LARGURA*: 46CM|PROFUNDIDADE*: 48CM|PESO*: 20KG)*VALORES REFERENCIAIS APROXIMADOS</t>
  </si>
  <si>
    <t>BEBEDOURO DE COLUNA/PRESSÃO (TIPO: ADULTO E INFANTIL|ACABAMENTO: INOX|COR: NATURAL|ALTURA*: 112CM|LARGURA*: 65CM|PROFUNDIDADE*: 35CM|PESO*: 17KG)*VALORES REFERENCIAIS APROXIMADOS</t>
  </si>
  <si>
    <t>BEBEDOURO DE COLUNA/PRESSÃO (TIPO: ADULTO E INFANTIL|ACABAMENTO: PINTURA ELETROSTÁTICA|COR: BRANCA|ALTURA*: 110CM|LARGURA*: 65CM|PROFUNDIDADE*: 35CM|PESO*: 17KG)*VALORES REFERENCIAIS APROXIMADOS</t>
  </si>
  <si>
    <t>BEBEDOURO DE COLUNA/PRESSÃO (TIPO: ADULTO|ACABAMENTO: INOX|COR: NATURAL|ALTURA*: 110CM|LARGURA*: 35CM|PROFUNDIDADE*: 35CM|PESO*: 14,5KG)*VALORES REFERENCIAIS APROXIMADOS</t>
  </si>
  <si>
    <t>BEBEDOURO DE COLUNA/PRESSÃO (TIPO: ADULTO|ACABAMENTO: PINTURA ELETROSTÁTICA|COR: BRANCA|ALTURA*: 112CM|LARGURA*: 35CM|PROFUNDIDADE*: 35CM|PESO*: 14,5KG)*VALORES REFERENCIAIS APROXIMADOS</t>
  </si>
  <si>
    <t>BLOCO DE VIDRO (TONALIDADE: INCOLOR|TIPO: ONDULADO|LARGURA: 190MM|ALTURA: 190MM|ESPESSURA: 80MM)</t>
  </si>
  <si>
    <t>COBOGÓ CERÂMICO (MODELO: VARIADOS|ALTURA: 18CM*|COMPRIMENTO: 18CM*|ESPESSURA: 7CM*)*VALORES REFERENCIAIS APROXIMADOS</t>
  </si>
  <si>
    <t>ELEMENTO VAZADO (MATERIAL: CONCRETO|TIPO: VENEZIANA|ALTURA: 20CM|COMPRIMENTO: 40CM|ESPESSURA: 10CM)</t>
  </si>
  <si>
    <t>ELEMENTO VAZADO (MATERIAL: VIDRO|TIPO: CAPELA|ALTURA*: 10CM|COMPRIMENTO: 20CM|LARGURA: 10CM)*VALORES REFERENCIAIS APROXIMADOS</t>
  </si>
  <si>
    <t>ELEMENTO VAZADO (MATERIAL: VIDRO|TIPO: RIO|ALTURA*: 10CM|COMPRIMENTO: 20CM|LARGURA: 10CM)*VALORES REFERENCIAIS APROXIMADOS</t>
  </si>
  <si>
    <t>ESPAÇADOR PARA BLOCOS DE VIDRO (MATERIAL: POLIPROPILENO|ESPESSURA JUNTA: 10MM)</t>
  </si>
  <si>
    <t>MEIO BLOCO DE CONCRETO (TIPO: VEDAÇÃO|LARGURA: 14CM|ALTURA: 19CM|COMPRIMENTO: 19CM|ACABAMENTO: A REVESTIR|CLASSE: D)</t>
  </si>
  <si>
    <t>MEIO BLOCO DE CONCRETO (TIPO: VEDAÇÃO|LARGURA: 14CM|ALTURA: 19CM|COMPRIMENTO: 19CM|ACABAMENTO: APARENTE|CLASSE: D)</t>
  </si>
  <si>
    <t>MEIO BLOCO DE CONCRETO (TIPO: VEDAÇÃO|LARGURA: 19CM|ALTURA: 19CM|COMPRIMENTO: 19CM|ACABAMENTO: A REVESTIR|CLASSE: D)</t>
  </si>
  <si>
    <t>MEIO BLOCO DE CONCRETO (TIPO: VEDAÇÃO|LARGURA: 19CM|ALTURA: 19CM|COMPRIMENTO: 19CM|ACABAMENTO: APARENTE|CLASSE: D)</t>
  </si>
  <si>
    <t>MEIO BLOCO DE CONCRETO (TIPO: VEDAÇÃO|LARGURA: 9CM|ALTURA: 19CM|COMPRIMENTO: 19CM|ACABAMENTO: A REVESTIR|CLASSE: D)</t>
  </si>
  <si>
    <t>MEIO BLOCO DE CONCRETO (TIPO: VEDAÇÃO|LARGURA: 9CM|ALTURA: 19CM|COMPRIMENTO: 19CM|ACABAMENTO: APARENTE|CLASSE: D)</t>
  </si>
  <si>
    <t>MEIO BLOCO DE CONCRETO (TIPO: ESTRUTURAL|LARGURA: 14CM|ALTURA: 19CM|COMPRIMENTO: 19CM|ACABAMENTO: A REVESTIR|FBK: 4,5MPA)</t>
  </si>
  <si>
    <t>MEIO BLOCO DE CONCRETO (TIPO: ESTRUTURAL|LARGURA: 14CM|ALTURA: 19CM|COMPRIMENTO: 19CM|ACABAMENTO: APARENTE|FBK: 4,5MPA)</t>
  </si>
  <si>
    <t>MEIO BLOCO DE CONCRETO (TIPO: ESTRUTURAL|LARGURA: 19CM|ALTURA: 19CM|COMPRIMENTO: 19CM|ACABAMENTO: A REVESTIR|FBK: 4,5MPA)</t>
  </si>
  <si>
    <t>MEIO BLOCO DE CONCRETO (TIPO: ESTRUTURAL|LARGURA: 19CM|ALTURA: 19CM|COMPRIMENTO: 19CM|ACABAMENTO: APARENTE|FBK: 4,5MPA)</t>
  </si>
  <si>
    <t>MEIO BLOCO DE CONCRETO (TIPO: ESTRUTURAL|LARGURA: 9CM|ALTURA: 19CM|COMPRIMENTO: 19CM|ACABAMENTO: A REVESTIR|FBK: 4,5MPA)</t>
  </si>
  <si>
    <t>MEIO BLOCO DE CONCRETO (TIPO: ESTRUTURAL|LARGURA: 9CM|ALTURA: 19CM|COMPRIMENTO: 19CM|ACABAMENTO: APARENTE|FBK: 4,5MPA)</t>
  </si>
  <si>
    <t>BLOCO DE CONCRETO CELULAR AUTOCLAVADO SEM FUNÇÃO ESTRUTURAL (LARGURA: 100MM|COMPRIMENTO: 600MM|ALTURA: 300MM)</t>
  </si>
  <si>
    <t>BLOCO DE CONCRETO CELULAR AUTOCLAVADO SEM FUNÇÃO ESTRUTURAL (LARGURA: 150MM|COMPRIMENTO: 600MM|ALTURA: 300MM)</t>
  </si>
  <si>
    <t>BLOCO DE CONCRETO CELULAR AUTOCLAVADO SEM FUNÇÃO ESTRUTURAL (LARGURA: 200MM|COMPRIMENTO: 600MM|ALTURA: 300MM)</t>
  </si>
  <si>
    <t>BLOCO DE CONCRETO (TIPO: VEDAÇÃO|LARGURA: 14CM|ALTURA: 19CM|COMPRIMENTO: 39CM|ACABAMENTO: A REVESTIR|CLASSE: D)</t>
  </si>
  <si>
    <t>BLOCO DE CONCRETO (TIPO: VEDAÇÃO|LARGURA: 14CM|ALTURA: 19CM|COMPRIMENTO: 39CM|ACABAMENTO: APARENTE|CLASSE: D)</t>
  </si>
  <si>
    <t>BLOCO DE CONCRETO (TIPO: VEDAÇÃO|LARGURA: 19CM|ALTURA: 19CM|COMPRIMENTO: 39CM|ACABAMENTO: A REVESTIR|CLASSE: D)</t>
  </si>
  <si>
    <t>BLOCO DE CONCRETO (TIPO: VEDAÇÃO|LARGURA: 19CM|ALTURA: 19CM|COMPRIMENTO: 39CM|ACABAMENTO: APARENTE|CLASSE: D)</t>
  </si>
  <si>
    <t>BLOCO DE CONCRETO (TIPO: VEDAÇÃO|LARGURA: 9CM|ALTURA: 19CM|COMPRIMENTO: 39CM|ACABAMENTO: A REVESTIR|CLASSE: D)</t>
  </si>
  <si>
    <t>BLOCO DE CONCRETO (TIPO: VEDAÇÃO|LARGURA: 9CM|ALTURA: 19CM|COMPRIMENTO: 39CM|ACABAMENTO: APARENTE|CLASSE: D)</t>
  </si>
  <si>
    <t>BLOCO DE CONCRETO (TIPO: ESTRUTURAL|LARGURA: 14CM|ALTURA: 19CM|COMPRIMENTO: 39CM|ACABAMENTO: A REVESTIR|FBK: 4,5MPA)</t>
  </si>
  <si>
    <t>BLOCO DE CONCRETO (TIPO: ESTRUTURAL|LARGURA: 14CM|ALTURA: 19CM|COMPRIMENTO: 39CM|ACABAMENTO: APARENTE|FBK: 4,5MPA)</t>
  </si>
  <si>
    <t>BLOCO DE CONCRETO (TIPO: ESTRUTURAL|LARGURA: 19CM|ALTURA: 19CM|COMPRIMENTO: 39CM|ACABAMENTO: A REVESTIR|FBK: 4,5MPA)</t>
  </si>
  <si>
    <t>BLOCO DE CONCRETO (TIPO: ESTRUTURAL|LARGURA: 19CM|ALTURA: 19CM|COMPRIMENTO: 39CM|ACABAMENTO: APARENTE|FBK: 4,5MPA)</t>
  </si>
  <si>
    <t>BLOCO DE CONCRETO (TIPO: ESTRUTURAL|LARGURA: 9CM|ALTURA: 19CM|COMPRIMENTO: 39CM|ACABAMENTO: A REVESTIR|FBK: 4,5MPA)</t>
  </si>
  <si>
    <t>BLOCO DE CONCRETO (TIPO: ESTRUTURAL|LARGURA: 9CM|ALTURA: 19CM|COMPRIMENTO: 39CM|ACABAMENTO: APARENTE|FBK: 4,5MPA)</t>
  </si>
  <si>
    <t>BLOCO CANALETA DE CONCRETO (TIPO: ESTRUTURAL|FORMATO TIPO: "J"|DIMENSÃO: (14X19X19X31)CM|LARGURA: 14CM|COMPRIMENTO: 19CM|ALTURA ABA MENOR: 19CM|ALTURA ABA MAIOR: 31CM|ACABAMENTO: A REVESTIR|FBK: 4,5MPA)</t>
  </si>
  <si>
    <t>BLOCO CANALETA DE CONCRETO (TIPO: ESTRUTURAL|FORMATO TIPO: "J"|DIMENSÃO: (14X19X19X31)CM|LARGURA: 14CM|COMPRIMENTO: 19CM|ALTURA ABA MENOR: 19CM|ALTURA ABA MAIOR: 31CM|ACABAMENTO: APARENTE|FBK: 4,5MPA)</t>
  </si>
  <si>
    <t>BLOCO CANALETA DE CONCRETO (TIPO: ESTRUTURAL|FORMATO TIPO: "U"|LARGURA: 14CM|COMPRIMENTO: 39CM|ALTURA: 19CM|ACABAMENTO: A REVESTIR|FBK: 4,5MPA)</t>
  </si>
  <si>
    <t>BLOCO CANALETA DE CONCRETO (TIPO: ESTRUTURAL|FORMATO TIPO: "U"|LARGURA: 14CM|COMPRIMENTO: 39CM|ALTURA: 19CM|ACABAMENTO: APARENTE|FBK: 4,5MPA)</t>
  </si>
  <si>
    <t>BLOCO CANALETA DE CONCRETO (TIPO: ESTRUTURAL|FORMATO TIPO: "U"|LARGURA: 19CM|COMPRIMENTO: 39CM|ALTURA: 19CM|ACABAMENTO: A REVESTIR|FBK: 4,5MPA)</t>
  </si>
  <si>
    <t>BLOCO CANALETA DE CONCRETO (TIPO: ESTRUTURAL|FORMATO TIPO: "U"|LARGURA: 19CM|COMPRIMENTO: 39CM|ALTURA: 19CM|ACABAMENTO: APARENTE|FBK: 4,5MPA)</t>
  </si>
  <si>
    <t>BLOCO CANALETA DE CONCRETO (TIPO: ESTRUTURAL|FORMATO TIPO: "U"|LARGURA: 9CM|COMPRIMENTO: 39CM|ALTURA: 19CM|ACABAMENTO: A REVESTIR|FBK: 4,5MPA)</t>
  </si>
  <si>
    <t>BLOCO CANALETA DE CONCRETO (TIPO: ESTRUTURAL|FORMATO TIPO: "U"|LARGURA: 9CM|COMPRIMENTO: 39CM|ALTURA: 19CM|ACABAMENTO: APARENTE|FBK: 4,5MPA)</t>
  </si>
  <si>
    <t>LAJOTA (MATERIAL: CERÂMICA|DIMENSÃO*: (200X330X70)MM|TIPO:H7)*VALORES REFERENCIAIS APROXIMADOS</t>
  </si>
  <si>
    <t>TIJOLO CERÂMICO FURADO (TIPO: VEDAÇÃO|QUANTIDADE DE FUROS: 12|LARGURA: 14CM|COMPRIMENTO: 29CM|ALTURA: 19CM)</t>
  </si>
  <si>
    <t>TIJOLO CERÂMICO FURADO (TIPO: VEDAÇÃO|QUANTIDADE DE FUROS: 8|LARGURA: 9CM|COMPRIMENTO: 29CM|ALTURA: 19CM)</t>
  </si>
  <si>
    <t>TIJOLO CERÂMICO LAMINADO (TIPO: VEDAÇÃO|QUANTIDADE DE FUROS: 18/21|COMPRIMENTO: 235MM*|LARGURA: 110MM*|ALTURA: 55MM*)*VALORES REFERENCIAIS APROXIMADOS</t>
  </si>
  <si>
    <t>TIJOLO CERÂMICO MACIÇO (TIPO: COMUM|COMPRIMENTO: 200MM*|LARGURA: 100MM*|ALTURA: 50MM*)*VALORES REFERENCIAIS APROXIMADOS</t>
  </si>
  <si>
    <t>BOMBA (TIPO: CENTRÍFUGA MONOESTÁGIO|POLOS: MONOFÁSICO|POTÊNCIA: 0,33CV|ALTURA MANOMÉTRICA*: [4-16]MCA|VAZÃO*: [5,3-0,9]M3/H)*VALORES REFERENCIAIS APROXIMADOS</t>
  </si>
  <si>
    <t>BOMBA (TIPO: CENTRÍFUGA MONOESTÁGIO|POLOS: MONOFÁSICO|POTÊNCIA: 0,5CV|ALTURA MANOMÉTRICA*: [4-18]MCA|VAZÃO*: [5,6-0,6]M3/H)*VALORES REFERENCIAIS APROXIMADOS</t>
  </si>
  <si>
    <t>BOMBA (TIPO: CENTRÍFUGA MONOESTÁGIO|POLOS: MONOFÁSICO|POTÊNCIA: 0,75CV|ALTURA MANOMÉTRICA*: [6-22]MCA|VAZÃO*: [6,7-0,8]M3/H)*VALORES REFERENCIAIS APROXIMADOS</t>
  </si>
  <si>
    <t>BOMBA (TIPO: CENTRÍFUGA MONOESTÁGIO|POLOS: MONOFÁSICO|POTÊNCIA: 1CV|ALTURA MANOMÉTRICA*: [6-24]MCA|VAZÃO*: [7,2-0,3]M3/H)*VALORES REFERENCIAIS APROXIMADOS</t>
  </si>
  <si>
    <t>BOMBA (TIPO: CENTRÍFUGA MONOESTÁGIO|POLOS: TRIFÁSICO|POTÊNCIA: 10CV|ALTURA MANOMÉTRICA*: [44-60]MCA|VAZÃO*: [32,8-20,8]M3/H)*VALORES REFERENCIAIS APROXIMADOS</t>
  </si>
  <si>
    <t>BOMBA (TIPO: CENTRÍFUGA MONOESTÁGIO|POLOS: TRIFÁSICO|POTÊNCIA: 1,5CV|ALTURA MANOMÉTRICA*: [14-32]MCA|VAZÃO*: [12,8-1,8]M3/H)*VALORES REFERENCIAIS APROXIMADOS</t>
  </si>
  <si>
    <t>BOMBA (TIPO: CENTRÍFUGA MONOESTÁGIO|POLOS: TRIFÁSICO|POTÊNCIA: 2CV|ALTURA MANOMÉTRICA*: [14-38]MCA|VAZÃO*: [14,4-2,3]M3/H)*VALORES REFERENCIAIS APROXIMADOS</t>
  </si>
  <si>
    <t>BOMBA (TIPO: CENTRÍFUGA MONOESTÁGIO|POLOS: TRIFÁSICO|POTÊNCIA: 3CV|ALTURA MANOMÉTRICA*: [14-42]MCA|VAZÃO*: [14,5-2,8]M3/H)*VALORES REFERENCIAIS APROXIMADOS</t>
  </si>
  <si>
    <t>BOMBA (TIPO: CENTRÍFUGA MONOESTÁGIO|POLOS: TRIFÁSICO|POTÊNCIA: 5CV|ALTURA MANOMÉTRICA*: [34-46]MCA|VAZÃO*: [24,8-6,6]M3/H)*VALORES REFERENCIAIS APROXIMADOS</t>
  </si>
  <si>
    <t>BOMBA (TIPO: CENTRÍFUGA MONOESTÁGIO|POLOS: TRIFÁSICO|POTÊNCIA: 7,5CV|ALTURA MANOMÉTRICA*: [36-44]MCA|VAZÃO*: [39,7-19]M3/H)*VALORES REFERENCIAIS APROXIMADOS</t>
  </si>
  <si>
    <t>BARRA CHATA (MATERIAL: ALUMÍNIO|LARGURA: 7/8"[ 22,23MM]|ESPESSURA: 1/8"[3,18MM]|COMPRIMENTO: 3M) - IPRM</t>
  </si>
  <si>
    <t>BARRA CHATA (MATERIAL: COBRE ELETROLÍTICO|APLICAÇÃO: BARRAMENTO)</t>
  </si>
  <si>
    <t>CABO DE ALUMÍNIO NU (SEÇÃO TRANSVERSAL: 67,35MM2 [2/0 AWG]|QUANTIDADE FIOS: 7|DIÂMETRO DOS FIOS: 3,50MM)</t>
  </si>
  <si>
    <t>CABO DE COBRE NU (SEÇÃO TRANSVERSAL: 10MM2|NÚMEROS DE FIOS: 7|DIÂMETRO DOS FIOS: 1,36MM|CLASSE: 2A)</t>
  </si>
  <si>
    <t>CABO DE COBRE NU (SEÇÃO TRANSVERSAL: 16MM2|NÚMEROS DE FIOS: 7|DIÂMETRO DOS FIOS: 1,70MM|CLASSE: 2A)</t>
  </si>
  <si>
    <t>CABO DE COBRE NU (SEÇÃO TRANSVERSAL: 25MM2|NÚMEROS DE FIOS: 7|DIÂMETRO DOS FIOS: 2,06MM|CLASSE: 2A)</t>
  </si>
  <si>
    <t>CABO DE COBRE NU (SEÇÃO TRANSVERSAL: 35MM2|NÚMEROS DE FIOS: 7|DIÂMETRO DOS FIOS: 2,50MM|CLASSE: 2A)</t>
  </si>
  <si>
    <t>CABO DE COBRE NU (SEÇÃO TRANSVERSAL: 50MM2|NÚMEROS DE FIOS: 7|DIÂMETRO DOS FIOS: 3,00MM|CLASSE: 2A)</t>
  </si>
  <si>
    <t>CABO DE COBRE NU (SEÇÃO TRANSVERSAL: 70MM2|NÚMEROS DE FIOS: 7|DIÂMETRO DOS FIOS: 3,45MM|CLASSE: 2A)</t>
  </si>
  <si>
    <t>CABO DE COBRE NU (SEÇÃO TRANSVERSAL: 95MM2|NÚMEROS DE FIOS: 7|DIÂMETRO DOS FIOS: 4,12MM|CLASSE: 2A)</t>
  </si>
  <si>
    <t>CORDOALHA FLEXÍVEL DE COBRE ESTANHADO (DIMENSÃO: 25X300MM|QUANTIDADE DE FUROS: 4|DIÂMETRO FURO: 11MM|APLICAÇÃO: SISTEMA DE PROTEÇÃO CONTRA DESCARGAS ATMOSFÉRICAS)</t>
  </si>
  <si>
    <t>CORDOALHA FLEXÍVEL DE COBRE ESTANHADO (DIMENSÃO: 25X500MM|QUANTIDADE DE FUROS: 4|DIÂMETRO FURO: 11MM|APLICAÇÃO: SISTEMA DE PROTEÇÃO CONTRA DESCARGAS ATMOSFÉRICAS)</t>
  </si>
  <si>
    <t>CABO TELEFÔNICO (TIPO: CCE-APL-50|DIÂMETRO EXTERNO*: 7,5MM|DIÂMETRO CONDUTOR: 0,5MM|NÚMERO DE  CONDUTORES: 2|APLICAÇÃO: INSTALAÇÃO INTERNA|MASSA LINEAR*: 0,043KG/M)*VALORES REFERENCIAIS APROXIMADOS</t>
  </si>
  <si>
    <t>CABO TELEFÔNICO (TIPO: CCE-APL-50|DIÂMETRO EXTERNO*: 8,0MM|DIÂMETRO CONDUTOR: 0,5MM|NÚMERO DE  CONDUTORES: 3|APLICAÇÃO: INSTALAÇÃO INTERNA|MASSA LINEAR*: 0,051KG/M)*VALORES REFERENCIAIS APROXIMADOS</t>
  </si>
  <si>
    <t>CABO TELEFÔNICO (TIPO: CCE-APL-50|DIÂMETRO EXTERNO*: 8,5MM|DIÂMETRO CONDUTOR: 0,5MM|NÚMERO DE  CONDUTORES: 4|APLICAÇÃO: INSTALAÇÃO INTERNA|MASSA LINEAR*: 0,057KG/M)*VALORES REFERENCIAIS APROXIMADOS</t>
  </si>
  <si>
    <t>CABO TELEFÔNICO (TIPO: CCE-APL-50|DIÂMETRO EXTERNO*: 9,0MM|DIÂMETRO CONDUTOR: 0,5MM|NÚMERO DE  CONDUTORES: 5|APLICAÇÃO: INSTALAÇÃO INTERNA|MASSA LINEAR*: 0,067KG/M)*VALORES REFERENCIAIS APROXIMADOS</t>
  </si>
  <si>
    <t>CABO TELEFÔNICO (TIPO: CCE-APL-50|DIÂMETRO EXTERNO*: 9,5MM|DIÂMETRO CONDUTOR: 0,5MM|NÚMERO DE  CONDUTORES: 6|APLICAÇÃO: INSTALAÇÃO INTERNA|MASSA LINEAR*: 0,074KG/M)*VALORES REFERENCIAIS APROXIMADOS</t>
  </si>
  <si>
    <t>CABO TELEFÔNICO (TIPO: CI-50|DIÂMETRO EXTERNO*: 10,0MM|DIÂMETRO CONDUTOR: 0,5MM|NÚMERO DE  CONDUTORES: 10|APLICAÇÃO: INSTALAÇÃO INTERNA|MASSA LINEAR*: 0,105KG/M)*VALORES REFERENCIAIS APROXIMADOS</t>
  </si>
  <si>
    <t>CABO TELEFÔNICO (TIPO: CI-50|DIÂMETRO EXTERNO*: 12,5MM|DIÂMETRO CONDUTOR: 0,5MM|NÚMERO DE  CONDUTORES: 20|APLICAÇÃO: INSTALAÇÃO INTERNA|MASSA LINEAR*: 0,170KG/M)*VALORES REFERENCIAIS APROXIMADOS</t>
  </si>
  <si>
    <t>CABO TELEFÔNICO (TIPO: CI-50|DIÂMETRO EXTERNO*: 14,5MM|DIÂMETRO CONDUTOR: 0,5MM|NÚMERO DE  CONDUTORES: 30|APLICAÇÃO: INSTALAÇÃO INTERNA|MASSA LINEAR*: 0,240KG/M)*VALORES REFERENCIAIS APROXIMADOS</t>
  </si>
  <si>
    <t>CABO TELEFÔNICO (TIPO: CI-50|DIÂMETRO EXTERNO*: 17,5MM|DIÂMETRO CONDUTOR: 0,5MM|NÚMERO DE  CONDUTORES: 50|APLICAÇÃO: INSTALAÇÃO INTERNA|MASSA LINEAR*: 0,365KG/M)*VALORES REFERENCIAIS APROXIMADOS</t>
  </si>
  <si>
    <t>CABO TELEFÔNICO (TIPO: CI-50|DIÂMETRO EXTERNO*: 22,5MM|DIÂMETRO CONDUTOR: 0,5MM|NÚMERO DE  CONDUTORES: 100|APLICAÇÃO: INSTALAÇÃO INTERNA|MASSA LINEAR*: 0,655KG/M)*VALORES REFERENCIAIS APROXIMADOS</t>
  </si>
  <si>
    <t>CABO COAXIAL (SÉRIE: RG-59|DIÂMETRO EXTERNO*: 6,0MM|DIÂMETRO CONDUTOR: 0,8MM|IMPEDÂNCIA: 75OHM|MATERIAL CONDUTOR: COBRE NU|BLINDAGEM: MALHA DE ALUMÍNIO|PERCENTUAL DE MALHA: 67%|NÚMERO DE CONDUTOR: 1|MASSA LINEAR*: 0,015KG/M)*VALORES REFERENCIAIS APROXIMADOS</t>
  </si>
  <si>
    <t>CABO COAXIAL (SÉRIE: RG-59|DIÂMETRO EXTERNO*: 6,0MM|DIÂMETRO CONDUTOR: 0,8MM|IMPEDÂNCIA: 75OHM|MATERIAL CONDUTOR: COBRE NU|BLINDAGEM: MALHA DE ALUMÍNIO|PERCENTUAL DE MALHA: 97%|NÚMERO DE CONDUTOR: 1|MASSA LINEAR*: 0,011KG/M)*VALORES REFERENCIAIS APROXIMADOS</t>
  </si>
  <si>
    <t>CABO TELEFÔNICO (TIPO: CTP-APL-SN-50|DIÂMETRO EXTERNO*: 13,5MM|DIÂMETRO CONDUTOR: 0,5MM|NÚMERO DE  CONDUTORES: 10|APLICAÇÃO: INSTALAÇÃO EXTERNA|MASSA LINEAR*: 0,125KG/M)*VALORES REFERENCIAIS APROXIMADOS</t>
  </si>
  <si>
    <t>CABO TELEFÔNICO (TIPO: CTP-APL-SN-50|DIÂMETRO EXTERNO*: 15,0MM|DIÂMETRO CONDUTOR: 0,5MM|NÚMERO DE  CONDUTORES: 20|APLICAÇÃO: INSTALAÇÃO EXTERNA|MASSA LINEAR*: 0,180KG/M)*VALORES REFERENCIAIS APROXIMADOS</t>
  </si>
  <si>
    <t>CABO TELEFÔNICO (TIPO: CTP-APL-SN-50|DIÂMETRO EXTERNO*: 17,0MM|DIÂMETRO CONDUTOR: 0,5MM|NÚMERO DE  CONDUTORES: 30|APLICAÇÃO: INSTALAÇÃO EXTERNA|MASSA LINEAR*: 0,235KG/M)*VALORES REFERENCIAIS APROXIMADOS</t>
  </si>
  <si>
    <t>CABO TELEFÔNICO (TIPO: CTP-APL-SN-50|DIÂMETRO EXTERNO*: 19,5MM|DIÂMETRO CONDUTOR: 0,5MM|NÚMERO DE  CONDUTORES: 50|APLICAÇÃO: INSTALAÇÃO EXTERNA|MASSA LINEAR*: 0,350KG/M)*VALORES REFERENCIAIS APROXIMADOS</t>
  </si>
  <si>
    <t>CABO TELEFÔNICO (TIPO: CTP-APL-SN-50|DIÂMETRO EXTERNO*: 26,0MM|DIÂMETRO CONDUTOR: 0,5MM|NÚMERO DE  CONDUTORES: 100|APLICAÇÃO: INSTALAÇÃO EXTERNA|MASSA LINEAR*: 1,150KG/M)*VALORES REFERENCIAIS APROXIMADOS</t>
  </si>
  <si>
    <t>FIO TELEFÔNICO (TIPO: FE-160|MATERIAL: AÇO COBREADO|SEÇÃO: MACIÇA|ESPESSURA: 1,60MM|QUANTIDADE DE PAR: 1|ISOLAMENTO: POLIETILENO TERMOPLÁSTICO [PE]|MASSA LINEAR*: 0,147KG/M)*VALORES REFERENCIAIS APROXIMADOS</t>
  </si>
  <si>
    <t>FIO TELEFÔNICO (TIPO: FI TRANÇADO|MATERIAL: COBRE ELETROLÍTICO ESTANHADO|SEÇÃO: MACIÇA|ESPESSURA: 0,60MM|QUANTIDADE DE PAR: 1|ISOLAMENTO: CLORETO DE POLIVINILA [PVC]|MASSA LINEAR*: 0,011KG/M)*VALORES REFERENCIAIS APROXIMADOS</t>
  </si>
  <si>
    <t>CABO UTP (CATEGORIA: 6|CLASSIFICAÇÃO: LSZH|TIPO: TRANÇADO|DIÂMETRO CONDUTOR: 0,57MM[BWG23]|NÚMERO DE  CONDUTORES: 8|ISOLAMENTO: ANTI-CHAMA|MASSA LINEAR*: 0,042)*VALORES REFERENCIAIS APROXIMADOS</t>
  </si>
  <si>
    <t>CAIXA DE GORDURA (FORMATO: CILÍNDRICO|MATERIAL: CONCRETO|TIPO: MODULADA|DIÂMETRO INTERNO: 60CM*|ALTURA: 45CM*|TAMPA:INCLUSO|CAPACIDADE EM LITROS: 120*)*VALORES REFERENCIAIS APROXIMADOS</t>
  </si>
  <si>
    <t>CAIXA DE GORDURA (FORMATO: CILÍNDRICO|MATERIAL: CONCRETO|TIPO: SIMPLES|DIÂMETRO INTERNO: 40CM*|ALTURA: 30CM*|TAMPA:INCLUSO|CAPACIDADE EM LITROS: 31*)*VALORES REFERENCIAIS APROXIMADOS</t>
  </si>
  <si>
    <t>CAIXA DE INSPEÇÃO (MATERIAL: PVC RÍGIDO|DIÂMETRO DE ENTRADA/SAÍDA: 100MM|FORMA: CILÍNDRICA|DIÂMETRO: 300MM|NÚMERO DE ENTRADAS: 3|TAMPA: INCLUSO)</t>
  </si>
  <si>
    <t>CAIXA DE DISTRIBUIÇÃO (TIPO: EMBUTIR|MATERIAL: AÇO|ALTURA: 200MM|LARGURA: 200MM|PROFUNDIDADE*: 135MM|ACABAMENTO: PINTURA ELETROSTÁTICA|COR: CINZA|FECHO: INCLUSO|REFERÊNCIA: TLBE OU EQUIVALENTE|APLICAÇÃO: TELEFONIA/REDE/CFTV)*VALORES REFERENCIAIS APROXIMADOS</t>
  </si>
  <si>
    <t>CAIXA DE DISTRIBUIÇÃO (TIPO: EMBUTIR|MATERIAL: AÇO|ALTURA: 1000MM|LARGURA: 1000MM|PROFUNDIDADE*: 135MM|ACABAMENTO: PINTURA ELETROSTÁTICA|COR: CINZA|FECHO: INCLUSO|REFERÊNCIA: TLBE OU EQUIVALENTE|APLICAÇÃO: TELEFONIA/REDE/CFTV)*VALORES REFERENCIAIS APROXIMADOS</t>
  </si>
  <si>
    <t>CAIXA DE DISTRIBUIÇÃO (TIPO: EMBUTIR|MATERIAL: AÇO|ALTURA: 400MM|LARGURA: 400MM|PROFUNDIDADE*: 135MM|ACABAMENTO: PINTURA ELETROSTÁTICA|COR: CINZA|FECHO: INCLUSO|REFERÊNCIA: TLBE OU EQUIVALENTE|APLICAÇÃO: TELEFONIA/REDE/CFTV)*VALORES REFERENCIAIS APROXIMADOS</t>
  </si>
  <si>
    <t>CAIXA DE DISTRIBUIÇÃO (TIPO: EMBUTIR|MATERIAL: AÇO|ALTURA: 600MM|LARGURA: 600MM|PROFUNDIDADE*: 135MM|ACABAMENTO: PINTURA ELETROSTÁTICA|COR: CINZA|FECHO: INCLUSO|REFERÊNCIA: TLBE OU EQUIVALENTE|APLICAÇÃO: TELEFONIA/REDE/CFTV)*VALORES REFERENCIAIS APROXIMADOS</t>
  </si>
  <si>
    <t>CAIXA DE DISTRIBUIÇÃO (TIPO: EMBUTIR|MATERIAL: AÇO|ALTURA: 800MM|LARGURA: 800MM|PROFUNDIDADE*: 135MM|ACABAMENTO: PINTURA ELETROSTÁTICA|COR: CINZA|FECHO: INCLUSO|REFERÊNCIA: TLBE OU EQUIVALENTE|APLICAÇÃO: TELEFONIA/REDE/CFTV)*VALORES REFERENCIAIS APROXIMADOS</t>
  </si>
  <si>
    <t>CAIXA DE DISTRIBUIÇÃO (TIPO: EMBUTIR|MATERIAL: AÇO|ALTURA: 1200MM|LARGURA: 1200MM|PROFUNDIDADE*: 135MM|ACABAMENTO: PINTURA ELETROSTÁTICA|COR: CINZA|FECHO: INCLUSO|REFERÊNCIA: TLBE OU EQUIVALENTE|APLICAÇÃO: TELEFONIA/REDE/CFTV)*VALORES REFERENCIAIS APROXIMADOS</t>
  </si>
  <si>
    <t>CAIXA DE DISTRIBUIÇÃO (TIPO: EMBUTIR|MATERIAL: AÇO|ALTURA: 1500MM|LARGURA: 1500MM|PROFUNDIDADE*: 170MM|ACABAMENTO: PINTURA ELETROSTÁTICA|COR: CINZA|FECHO: INCLUSO|REFERÊNCIA: TLBE OU EQUIVALENTE|APLICAÇÃO: TELEFONIA/REDE/CFTV)*VALORES REFERENCIAIS APROXIMADOS</t>
  </si>
  <si>
    <t>CAIXA DE DISTRIBUIÇÃO (TIPO: SOBREPOR|MATERIAL: AÇO|ALTURA: 200MM|LARGURA: 200MM|PROFUNDIDADE*: 135MM|ACABAMENTO: PINTURA ELETROSTÁTICA|COR: CINZA|FECHO: INCLUSO|REFERÊNCIA: TLBS OU EQUIVALENTE|APLICAÇÃO: TELEFONIA/REDE/CFTV)*VALORES REFERENCIAIS APROXIMADOS</t>
  </si>
  <si>
    <t>CAIXA DE DISTRIBUIÇÃO (TIPO: SOBREPOR|MATERIAL: AÇO|ALTURA: 400MM|LARGURA: 400MM|PROFUNDIDADE*: 135MM|ACABAMENTO: PINTURA ELETROSTÁTICA|COR: CINZA|FECHO: INCLUSO|REFERÊNCIA: TLBS OU EQUIVALENTE|APLICAÇÃO: TELEFONIA/REDE/CFTV)*VALORES REFERENCIAIS APROXIMADOS</t>
  </si>
  <si>
    <t>CAIXA DE DISTRIBUIÇÃO (TIPO: SOBREPOR|MATERIAL: AÇO|ALTURA: 600MM|LARGURA: 600MM|PROFUNDIDADE*: 135MM|ACABAMENTO: PINTURA ELETROSTÁTICA|COR: CINZA|FECHO: INCLUSO|REFERÊNCIA: TLBS OU EQUIVALENTE|APLICAÇÃO: TELEFONIA/REDE/CFTV)*VALORES REFERENCIAIS APROXIMADOS</t>
  </si>
  <si>
    <t>CAIXA DE DISTRIBUIÇÃO (TIPO: SOBREPOR|MATERIAL: AÇO|ALTURA: 800MM|LARGURA: 800MM|PROFUNDIDADE*: 135MM|ACABAMENTO: PINTURA ELETROSTÁTICA|COR: CINZA|FECHO: INCLUSO|REFERÊNCIA: TLBS OU EQUIVALENTE|APLICAÇÃO: TELEFONIA/REDE/CFTV)*VALORES REFERENCIAIS APROXIMADOS</t>
  </si>
  <si>
    <t xml:space="preserve">CAIXA SUBTERRÂNEA (MATERIAL: FERRO FUNDIDO|TIPO: P20|COMPRIMENTO*: 20CM|LARGURA*: 20CM|ALTURA*: 20CM|TAMPA: INCLUSO|PESO*: 13KG)*VALORES REFERENCIAIS APROXIMADOS  </t>
  </si>
  <si>
    <t>BARRAMENTO COM SUPORTE PARA QUADRO (PADRÃO: DIN|TIPO: NEUTRO/TERRA|POLOS/TERMINAIS: 12)</t>
  </si>
  <si>
    <t>BARRAMENTO PARA QUADRO (PADRÃO: DIN|TIPO: FASE|POLOS/TERMINAIS: 19/M|FASES: TRIFÁSICO|CORRENTE: 80A)</t>
  </si>
  <si>
    <t>BARRAMENTO PARA QUADRO (PADRÃO: DIN|TIPO: FASE|POLOS/TERMINAIS: 28/M|FASES: BIFÁSICO|CORRENTE: 80A)</t>
  </si>
  <si>
    <t>BARRAMENTO PARA QUADRO (PADRÃO: DIN|TIPO: FASE|POLOS/TERMINAIS: 57/METRO|FASES: MONOFÁSICO|CORRENTE: 80A)</t>
  </si>
  <si>
    <t>BASE PARA FUSÍVEL (TIPO: NH00|CLASSE: GL/GG|CORRENTE: 16-160A|TENSÃO: 500V)</t>
  </si>
  <si>
    <t>BASE PARA FUSÍVEL (TIPO: NH1|CLASSE: GL/GG|CORRENTE: 160-250A|TENSÃO: 500V)</t>
  </si>
  <si>
    <t>BASE PARA FUSÍVEL (TIPO: NH2|CLASSE: GL/GG|CORRENTE: 300-400A|TENSÃO: 500V)</t>
  </si>
  <si>
    <t>BASE PARA FUSÍVEL (TIPO: NH3|CLASSE: GL/GG|CORRENTE: 500-630A|TENSÃO: 500V)</t>
  </si>
  <si>
    <t>BOTÃO DE COMANDO (TIPO: COGUMELO|BITOLA: 40MM)</t>
  </si>
  <si>
    <t>BOTÃO DE COMANDO (TIPO: PULSADOR FACEADO|CORES: DIVERSAS|BITOLA: 22MM|CONTATOS: 1NA OU 1NF)</t>
  </si>
  <si>
    <t>BOTÃO DE COMANDO (TIPO: SELETOR 3 POSIÇÕES|BITOLA: 22MM|CONTATOS: 2NA)</t>
  </si>
  <si>
    <t>BOTÃO DE COMANDO (TIPO: SINALEIRO LED|CORES: DIVERSAS|BITOLA: 22MM|TENSÃO: 220V AC)</t>
  </si>
  <si>
    <t>CAIXA DE EQUALIZAÇÃO (TIPO: SOBREPOR|QUANTIDADE DE TERMINAIS: 9|MATERIAL: AÇO|ACABAMENTO: PINTURA EPÓXI|LARGURA*: 350MCM|COMPRIMENTO*: 350MM|PROFUNDIDA*: 170MM|APLICAÇÃO: SISTEMA DE PROTEÇÃO CONTRA DESCARGAS ATMOSFÉRICAS)*VALORES REREFENCIAIS APROXIMADOS</t>
  </si>
  <si>
    <t>CAIXA DE INSPEÇÃO SEM FUNDO (MATERIAL: CONCRETO|LARGURA*: 30CM|COMPRIMENTO*:30CM|ALTURA*: 30CM|TAMPA: NÃO INCLUSO|PESO*: 27KG) *VALORES REFERENCIAIS APROXIMADOS</t>
  </si>
  <si>
    <t>CAIXA DE INSPEÇÃO (MATERIAL: POLIPROPILENO|COR: PRETA|DIÂMETRO*: 300MM|COMPRIMENTO*: 300MM|TAMPA: NÃO INCLUSO|APLICAÇÃO: INSPEÇÃO DE ESGOTO OU SISTEMA DE PROTEÇÃO CONTRA DESCARGAS ATMOSFÉRICAS)*VALORES REREFENCIAIS APROXIMADOS</t>
  </si>
  <si>
    <t>CAIXA DE LIGAÇÃO PARA ELETRODUTO FLEXÍVEL EM PAREDE DE GESSO ACARTONADO(APLICAÇÃO: EMBUTIR [EM DRY-WALL]|MATERIAL: PVC|ALTURA: 4[105MM]|LARGURA: 4[105MM]|PROFUNDIDADE*: 47MM)*VALORES REFERENCIAIS APROXIMADOS</t>
  </si>
  <si>
    <t>CAIXA DE LIGAÇÃO PARA ELETRODUTO FLEXÍVEL EM PAREDE DE GESSO ACARTONADO(APLICAÇÃO: EMBUTIR [EM DRY-WALL]|MATERIAL: PVC|ALTURA: 4[110MM]|LARGURA: 2[63MM]|PROFUNDIDADE*: 47MM)*VALORES REFERENCIAIS APROXIMADOS</t>
  </si>
  <si>
    <t>CAIXA DE LIGAÇÃO PARA ELETRODUTO FLEXÍVEL(APLICAÇÃO: EMBUTIR|MATERIAL: PVC|ALTURA: 4[110MM]|LARGURA: 2[70MM]|PROFUNDIDADE*: 47MM|FORMATO: RETANGULAR)*VALORES REFERENCIAIS APROXIMADOS</t>
  </si>
  <si>
    <t>CAIXA DE LIGAÇÃO PARA ELETRODUTO FLEXÍVEL(APLICAÇÃO: EMBUTIR|MATERIAL: PVC|ALTURA: 4[110MM]|LARGURA: 4[110MM]|PROFUNDIDADE*: 47MM|FORMATO: QUADRADO)*VALORES REFERENCIAIS APROXIMADOS</t>
  </si>
  <si>
    <t>CAIXA DE LIGAÇÃO PARA ELETRODUTO FLEXÍVEL/RÍGIDO COM ANEL DESLIZANTE (APLICAÇÃO: EMBUTIR|MATERIAL: PVC|COMPRIMENTO: 3"[*87MM]|LARGURA: 3"[*87MM]|PROFUNDIDADE*: 50MM|FORMATO: OCTOGONAL)*VALORES REFERENCIAIS APROXIMADOS</t>
  </si>
  <si>
    <t>CAIXA DE LIGAÇÃO PARA ELETRODUTO FLEXÍVEL/RÍGIDO FUNDO FIXO REFORÇADO(APLICAÇÃO: EMBUTIR|MATERIAL: PVC|COMPRIMENTO: 4"[105MM]|LARGURA: 4"[105MM]|PROFUNDIDADE*: 60MM|FORMATO: OCTOGONAL)*VALORES REFERENCIAIS APROXIMADOS</t>
  </si>
  <si>
    <t>CAIXA DE LIGAÇÃO PARA ELETRODUTO FLEXÍVEL/RÍGIDO FUNDO MÓVEL E SUPORTE PARA LAJOTA (APLICAÇÃO: EMBUTIR|MATERIAL: PVC|COMPRIMENTO: 4"[105MM]|LARGURA: 4"[105MM]|PROFUNDIDADE*: 60MM|FORMATO: OCTOGONAL|COMPRIMENTO SUPORTE LAJOTA*: 310MM)*VALORES REFERENCIAIS APROXIMADOS</t>
  </si>
  <si>
    <t>CAIXA DE LIGAÇÃO PARA ELETRODUTO FLEXÍVEL/RÍGIDO FUNDO MÓVEL(APLICAÇÃO: EMBUTIR|MATERIAL: PVC|COMPRIMENTO: 4"[105MM]|LARGURA: 4"[105MM]|PROFUNDIDADE*: 60MM|FORMATO: OCTOGONAL)*VALORES REFERENCIAIS APROXIMADOS</t>
  </si>
  <si>
    <t>CAIXA DE LIGAÇÃO PARA ELETRODUTO ROSCÁVEL(APLICAÇÃO: EMBUTIR|MATERIAL: PVC|ALTURA: 4[110MM]|LARGURA: 2[70MM]|PROFUNDIDADE*: 47MM|FORMATO: RETANGULAR)*VALORES REFERENCIAIS APROXIMADOS</t>
  </si>
  <si>
    <t>CAIXA DE LIGAÇÃO PARA ELETRODUTO ROSCÁVEL(APLICAÇÃO: EMBUTIR|MATERIAL: PVC|ALTURA: 4[110MM]|LARGURA: 4[110MM]|PROFUNDIDADE*: 47MM|FORMATO: QUADRADO)*VALORES REFERENCIAIS APROXIMADOS</t>
  </si>
  <si>
    <t>CAIXA DE PASSAGEM (MATERIAL: AÇO|TIPO: EMBUTIR|COMPRIMENTO*: 152MM|LARGURA*: 152MM|PROFUNDIDADE*: 102MM|ACABAMENTO: PINTURA ELETROSTÁTICA|TAMPA: INCLUSO|REFERÊNCIA: CPE-15 OU EQUIVALENTE)*VALORES REFERENCIAIS APROXIMADOS</t>
  </si>
  <si>
    <t>CAIXA DE PASSAGEM (MATERIAL: AÇO|TIPO: EMBUTIR|COMPRIMENTO*: 202MM|LARGURA*: 202MM|PROFUNDIDADE*: 102MM|ACABAMENTO: PINTURA ELETROSTÁTICA|TAMPA: INCLUSO|REFERÊNCIA: CPE-20 OU EQUIVALENTE)*VALORES REFERENCIAIS APROXIMADOS</t>
  </si>
  <si>
    <t>CAIXA DE PASSAGEM (MATERIAL: AÇO|TIPO: EMBUTIR|COMPRIMENTO*: 302MM|LARGURA*: 302MM|PROFUNDIDADE*: 122MM|ACABAMENTO: PINTURA ELETROSTÁTICA|TAMPA: INCLUSO|REFERÊNCIA: CPE-30 OU EQUIVALENTE)*VALORES REFERENCIAIS APROXIMADOS</t>
  </si>
  <si>
    <t>CAIXA DE PASSAGEM (MATERIAL: AÇO|TIPO: SOBREPOR|COMPRIMENTO*: 102MM|LARGURA*: 102MM|PROFUNDIDADE*: 82MM|ACABAMENTO: PINTURA ELETROSTÁTICA|TAMPA: INCLUSO|REFERÊNCIA: CPS-10 OU EQUIVALENTE)*VALORES REFERENCIAIS APROXIMADOS</t>
  </si>
  <si>
    <t>CAIXA DE PASSAGEM (MATERIAL: AÇO|TIPO: SOBREPOR|COMPRIMENTO*: 152MM|LARGURA*: 152MM|PROFUNDIDADE*: 82MM|ACABAMENTO: PINTURA ELETROSTÁTICA|TAMPA: INCLUSO|REFERÊNCIA: CPS-15 OU EQUIVALENTE)*VALORES REFERENCIAIS APROXIMADOS</t>
  </si>
  <si>
    <t>CAIXA DE PASSAGEM (MATERIAL: AÇO|TIPO: SOBREPOR|COMPRIMENTO*: 202MM|LARGURA*: 202MM|PROFUNDIDADE*: 102MM|ACABAMENTO: PINTURA ELETROSTÁTICA|TAMPA: INCLUSO|REFERÊNCIA: CPS-20 OU EQUIVALENTE)*VALORES REFERENCIAIS APROXIMADOS</t>
  </si>
  <si>
    <t>CAIXA DE PASSAGEM (MATERIAL: AÇO|TIPO: SOBREPOR|COMPRIMENTO*: 252MM|LARGURA*: 252MM|PROFUNDIDADE*: 102MM|ACABAMENTO: PINTURA ELETROSTÁTICA|TAMPA: INCLUSO|REFERÊNCIA: CPS-25 OU EQUIVALENTE)*VALORES REFERENCIAIS APROXIMADOS</t>
  </si>
  <si>
    <t>CAIXA DE PASSAGEM (MATERIAL: AÇO|TIPO: SOBREPOR|COMPRIMENTO*: 302MM|LARGURA*: 302MM|PROFUNDIDADE*: 122MM|ACABAMENTO: PINTURA ELETROSTÁTICA|TAMPA: INCLUSO|REFERÊNCIA: CPS-30 OU EQUIVALENTE)*VALORES REFERENCIAIS APROXIMADOS</t>
  </si>
  <si>
    <t>CAIXA DE PASSAGEM PARA PISO (MATERIAL: ALUMÍNIO|TAMPA: REVERSÍVEL [ANTIDERRAPANTE OU LISA]|DIMENSÃO: (100X100X60)MM)|ACESSÓRIOS: INCLUSOS)</t>
  </si>
  <si>
    <t>CAIXA DE PASSAGEM PARA PISO (MATERIAL: ALUMÍNIO|TAMPA: REVERSÍVEL [ANTIDERRAPANTE OU LISA]|DIMENSÃO: (200X200X100)MM|ACESSÓRIOS: INCLUSOS)</t>
  </si>
  <si>
    <t>CAIXA DE PASSAGEM PARA PISO (MATERIAL: ALUMÍNIO|TAMPA: REVERSÍVEL [ANTIDERRAPANTE OU LISA]|DIMENSÃO: (300X300X120)MM|ACESSÓRIOS: INCLUSOS)</t>
  </si>
  <si>
    <t>CAIXA DE PASSAGEM PARA PISO (MATERIAL: ALUMÍNIO|TAMPA: REVERSÍVEL [ANTIDERRAPANTE OU LISA]|DIMENSÃO: (400X400X200)MM|ACESSÓRIOS: INCLUSOS)</t>
  </si>
  <si>
    <t>PROLONGADOR PARA CAIXA DE LIGAÇÃO PARA ELETRODUTO FLEXÍVEL/RÍGIDO FUNDO MÓVEL (APLICAÇÃO: EMBUTIR|MATERIAL: PVC|COMPRIMENTO: 4"[105MM]|LARGURA: 4"[105MM]|PROFUNDIDADE*: 60MM|FORMATO: OCTOGONAL)*VALORES REFERENCIAIS APROXIMADOS</t>
  </si>
  <si>
    <t>CAIXA ESTANQUE (APLICAÇÃO: EMBUTIR|MATERIAL: PVC|ALTURA: 4"[110MM]|LARGURA: 2"[70MM]|PROFUNDIDADE*: 47MM|FORMATO: RETANGULAR)*VALORES REFERENCIAIS APROXIMADOS</t>
  </si>
  <si>
    <t>CAIXA PARA MEDIÇÃO (APLICAÇÃO: CAIXA MODULAR PARA DISJUNTOR E/OU TRANSFORMADORES DE CORRENTE|TIPO: CM-10|MATERIAL: AÇO|ACABAMENTO: PINTURA ELETROSTÁTICA|DIMENSÕES: 100X60X40CM|NORMA: CEMIG|DISJUNTOR: NÃO INCLUSO)</t>
  </si>
  <si>
    <t>CAIXA PARA MEDIÇÃO (APLICAÇÃO: CAIXA MODULAR PARA DISJUNTOR E/OU TRANSFORMADORES DE CORRENTE|TIPO: CM-18|MATERIAL: AÇO|ACABAMENTO: PINTURA ELETROSTÁTICA|DIMENSÕES: 120X60X40CM|NORMA: CEMIG|DISJUNTOR: NÃO INCLUSO)</t>
  </si>
  <si>
    <t>CAIXA PARA MEDIÇÃO (APLICAÇÃO: CAIXA MODULAR PARA DISJUNTOR E/OU TRANSFORMADORES DE CORRENTE|TIPO: CM-9|MATERIAL: AÇO|ACABAMENTO: PINTURA ELETROSTÁTICA|DIMENSÕES: 100X60X40CM|NORMA: CEMIG|DISJUNTOR: NÃO INCLUSO)</t>
  </si>
  <si>
    <t>CAIXA PARA MEDIÇÃO (APLICAÇÃO: CAIXA PARA DOIS MEDIDORES POLIFÁSICOS E CHAVE DE AFERIÇÃO|TIPO: CM-4|MATERIAL: AÇO|ACABAMENTO: PINTURA ELETROSTÁTICA|DIMENSÕES: 57X49X26CM|NORMA: CEMIG|DISJUNTOR: NÃO INCLUSO)</t>
  </si>
  <si>
    <t>CAIXA PARA MEDIÇÃO (APLICAÇÃO: MEDIDOR DE ENERGIA, DO DISJUNTOR E DOS TRANSFORMADORES DE CORRENTE [TC]|TIPO: CM-3|MATERIAL: AÇO|ACABAMENTO: PINTURA ELETROSTÁTICA|DIMENSÕES: 55X60X25CM|NORMA: CEMIG|DISJUNTOR: NÃO INCLUSO|LEITOR PARA VIA PÚBLICA (LVP): SIM)</t>
  </si>
  <si>
    <t>CAIXA PARA MEDIÇÃO (APLICAÇÃO: MEDIDOR DE ENERGIA E DO DISJUNTOR POLIFÁSICA|TIPO: CM-14|MATERIAL: AÇO|ACABAMENTO: PINTURA ELETROSTÁTICA|DIMENSÕES: 46X34X21CM|NORMA: CEMIG|DISJUNTOR: NÃO INCLUSO|LEITOR PARA VIA PÚBLICA (LVP): SIM)</t>
  </si>
  <si>
    <t>CAIXA PARA MEDIÇÃO (APLICAÇÃO: MEDIDOR DE ENERGIA E DO DISJUNTOR POLIFÁSICA|TIPO: CM-19|MATERIAL: AÇO|ACABAMENTO: PINTURA ELETROSTÁTICA|DIMENSÕES: 54X60X24CM|NORMA: CEMIG|DISJUNTOR: NÃO INCLUSO)</t>
  </si>
  <si>
    <t>CAIXA PARA MEDIÇÃO (APLICAÇÃO: MEDIDOR DE ENERGIA E DO DISJUNTOR POLIFÁSICA|TIPO: CM-2|MATERIAL: AÇO|ACABAMENTO: PINTURA ELETROSTÁTICA|DIMENSÕES: 46X35X21CM|NORMA: CEMIG|DISJUNTOR: NÃO INCLUSO)</t>
  </si>
  <si>
    <t>CAIXA PARA MEDIÇÃO (APLICAÇÃO: PROTEÇÃO GERAL|TIPO: CM-8|MATERIAL: AÇO|ACABAMENTO: PINTURA ELETROSTÁTICA|DIMENSÕES: 46X34X21CM|NORMA: CEMIG|DISJUNTOR: NÃO INCLUSO|LEITOR PARA VIA PÚBLICA (LVP): NÃO)</t>
  </si>
  <si>
    <t>CONTATOR (TIPO: TRIPOLAR|CORRENTE: 12A|CLASSE: AC-3|TENSÃO: 220V|CONTATOS: 1NA OU 1NF)</t>
  </si>
  <si>
    <t>CONTATOR (TIPO: TRIPOLAR|CORRENTE: 16A|CLASSE: AC-3|TENSÃO: 220V|CONTATOS: 1NA OU 1NF)</t>
  </si>
  <si>
    <t>CONTATOR (TIPO: TRIPOLAR|CORRENTE: 25A|CLASSE: AC-3|TENSÃO: 220V|CONTATOS: 1NA OU 1NF)</t>
  </si>
  <si>
    <t>CONTATOR (TIPO: TRIPOLAR|CORRENTE: 32A|CLASSE: AC-3|TENSÃO: 220V|CONTATOS: 1NA OU 1NF)</t>
  </si>
  <si>
    <t>CONTATOR (TIPO: TRIPOLAR|CORRENTE: 7A|CLASSE: AC-3|TENSÃO: 220V|CONTATOS: 1NA OU 1NF)</t>
  </si>
  <si>
    <t>CONTATOR (TIPO: TRIPOLAR|CORRENTE: 9A|CLASSE: AC-3|TENSÃO: 220V|CONTATOS: 1NA OU 1NF)</t>
  </si>
  <si>
    <t>DISPOSITIVO (TIPO: DPS CLASSE I/II MONOPOLAR|TENSÃO: 175V/275V|CAPACIDADE MÁXIMA DE CURTO: 20KA)</t>
  </si>
  <si>
    <t>DISPOSITIVO (TIPO: DPS CLASSE I/II MONOPOLAR|TENSÃO: 175V/275V|CAPACIDADE MÁXIMA DE CURTO: 45KA)</t>
  </si>
  <si>
    <t>DISPOSITIVO (TIPO: DPS CLASSE I/II MONOPOLAR|TENSÃO: 175V/275V|CAPACIDADE MÁXIMA DE CURTO: 60KA)</t>
  </si>
  <si>
    <t>FUSÍVEL (TIPO: DIAZED|CLASSE: GL/GG|CORRENTE: 10A|TAMANHO: DII|TENSÃO: 500V)</t>
  </si>
  <si>
    <t>FUSÍVEL (TIPO: DIAZED|CLASSE: GL/GG|CORRENTE: 16A|TAMANHO: DII|TENSÃO: 500V)</t>
  </si>
  <si>
    <t>FUSÍVEL (TIPO: DIAZED|CLASSE: GL/GG|CORRENTE: 2A|TAMANHO: DII|TENSÃO: 500V)</t>
  </si>
  <si>
    <t>FUSÍVEL (TIPO: DIAZED|CLASSE: GL/GG|CORRENTE: 20A|TAMANHO: DII|TENSÃO: 500V)</t>
  </si>
  <si>
    <t>FUSÍVEL (TIPO: DIAZED|CLASSE: GL/GG|CORRENTE: 25A|TAMANHO: DII|TENSÃO: 500V)</t>
  </si>
  <si>
    <t>FUSÍVEL (TIPO: DIAZED|CLASSE: GL/GG|CORRENTE: 35A|TAMANHO: DIII|TENSÃO: 500V)</t>
  </si>
  <si>
    <t>FUSÍVEL (TIPO: DIAZED|CLASSE: GL/GG|CORRENTE: 4A|TAMANHO: DII|TENSÃO: 500V)</t>
  </si>
  <si>
    <t>FUSÍVEL (TIPO: DIAZED|CLASSE: GL/GG|CORRENTE: 50A|TAMANHO: DIII|TENSÃO: 500V)</t>
  </si>
  <si>
    <t>FUSÍVEL (TIPO: DIAZED|CLASSE: GL/GG|CORRENTE: 6A|TAMANHO: DII|TENSÃO: 500V)</t>
  </si>
  <si>
    <t>FUSÍVEL (TIPO: DIAZED|CLASSE: GL/GG|CORRENTE: 63A|TAMANHO: DIII|TENSÃO: 500V)</t>
  </si>
  <si>
    <t>FUSÍVEL (TIPO: NH|CLASSE: GL/GG|CORRENTE: 10A|TAMANHO: 00|TENSÃO: 500V)</t>
  </si>
  <si>
    <t>FUSÍVEL (TIPO: NH|CLASSE: GL/GG|CORRENTE: 100A|TAMANHO: 00|TENSÃO: 500V)</t>
  </si>
  <si>
    <t>FUSÍVEL (TIPO: NH|CLASSE: GL/GG|CORRENTE: 100A|TAMANHO: 1|TENSÃO: 500V)</t>
  </si>
  <si>
    <t>FUSÍVEL (TIPO: NH|CLASSE: GL/GG|CORRENTE: 125A|TAMANHO: 00|TENSÃO: 500V)</t>
  </si>
  <si>
    <t>FUSÍVEL (TIPO: NH|CLASSE: GL/GG|CORRENTE: 125A|TAMANHO: 1|TENSÃO: 500V)</t>
  </si>
  <si>
    <t>FUSÍVEL (TIPO: NH|CLASSE: GL/GG|CORRENTE: 16A|TAMANHO: 00|TENSÃO: 500V)</t>
  </si>
  <si>
    <t>FUSÍVEL (TIPO: NH|CLASSE: GL/GG|CORRENTE: 160A|TAMANHO: 1|TENSÃO: 500V)</t>
  </si>
  <si>
    <t>FUSÍVEL (TIPO: NH|CLASSE: GL/GG|CORRENTE: 20A|TAMANHO: 00|TENSÃO: 500V)</t>
  </si>
  <si>
    <t>FUSÍVEL (TIPO: NH|CLASSE: GL/GG|CORRENTE: 200A|TAMANHO: 1|TENSÃO: 500V)</t>
  </si>
  <si>
    <t>FUSÍVEL (TIPO: NH|CLASSE: GL/GG|CORRENTE: 224A|TAMANHO: 1|TENSÃO: 500V)</t>
  </si>
  <si>
    <t>FUSÍVEL (TIPO: NH|CLASSE: GL/GG|CORRENTE: 25A|TAMANHO: 00|TENSÃO: 500V)</t>
  </si>
  <si>
    <t>FUSÍVEL (TIPO: NH|CLASSE: GL/GG|CORRENTE: 250A|TAMANHO: 1|TENSÃO: 500V)</t>
  </si>
  <si>
    <t>FUSÍVEL (TIPO: NH|CLASSE: GL/GG|CORRENTE: 250A|TAMANHO: 2|TENSÃO: 500V)</t>
  </si>
  <si>
    <t>FUSÍVEL (TIPO: NH|CLASSE: GL/GG|CORRENTE: 315A|TAMANHO: 2|TENSÃO: 500V)</t>
  </si>
  <si>
    <t>FUSÍVEL (TIPO: NH|CLASSE: GL/GG|CORRENTE: 35A|TAMANHO: 00|TENSÃO: 500V)</t>
  </si>
  <si>
    <t>FUSÍVEL (TIPO: NH|CLASSE: GL/GG|CORRENTE: 355A|TAMANHO: 2|TENSÃO: 500V)</t>
  </si>
  <si>
    <t>FUSÍVEL (TIPO: NH|CLASSE: GL/GG|CORRENTE: 400A|TAMANHO: 2|TENSÃO: 500V)</t>
  </si>
  <si>
    <t>FUSÍVEL (TIPO: NH|CLASSE: GL/GG|CORRENTE: 400A|TAMANHO: 3|TENSÃO: 500V)</t>
  </si>
  <si>
    <t>FUSÍVEL (TIPO: NH|CLASSE: GL/GG|CORRENTE: 425A|TAMANHO: 3|TENSÃO: 500V)</t>
  </si>
  <si>
    <t>FUSÍVEL (TIPO: NH|CLASSE: GL/GG|CORRENTE: 50A|TAMANHO: 00|TENSÃO: 500V)</t>
  </si>
  <si>
    <t>FUSÍVEL (TIPO: NH|CLASSE: GL/GG|CORRENTE: 500A|TAMANHO: 3|TENSÃO: 500V)</t>
  </si>
  <si>
    <t>FUSÍVEL (TIPO: NH|CLASSE: GL/GG|CORRENTE: 6A|TAMANHO: 00|TENSÃO: 500V)</t>
  </si>
  <si>
    <t>FUSÍVEL (TIPO: NH|CLASSE: GL/GG|CORRENTE: 63A|TAMANHO: 00|TENSÃO: 500V)</t>
  </si>
  <si>
    <t>FUSÍVEL (TIPO: NH|CLASSE: GL/GG|CORRENTE: 630A|TAMANHO: 3|TENSÃO: 500V)</t>
  </si>
  <si>
    <t>FUSÍVEL (TIPO: NH|CLASSE: GL/GG|CORRENTE: 80A|TAMANHO: 00|TENSÃO: 500V)</t>
  </si>
  <si>
    <t>PORTA FUSÍVEL (TIPO: DIAZED|CLASSE: GL/GG|CORRENTE: 2-25A|TENSÃO: 500V)</t>
  </si>
  <si>
    <t>PORTA FUSÍVEL (TIPO: DIAZED|CLASSE: GL/GG|CORRENTE: 35-63A|TENSÃO: 500V)</t>
  </si>
  <si>
    <t>PORTA-DOCUMENTOS (TAMANHO: A4|APLICAÇÃO: QUADRO ELÉTRICO|FITA DUPLA-FACE: INCLUSO)</t>
  </si>
  <si>
    <t>QUADRO DE COMANDO (MEDIDAS: 100X60X25CM|MATERIAL: CHAPA METÁLICA|FECHOS: 2|TIPO: SOBREPOR)</t>
  </si>
  <si>
    <t>QUADRO DE COMANDO (MEDIDAS: 120X80X25CM|MATERIAL: CHAPA METÁLICA|FECHOS: 2|TIPO: SOBREPOR)</t>
  </si>
  <si>
    <t>QUADRO DE COMANDO (MEDIDAS: 40X30X20CM|MATERIAL: CHAPA METÁLICA|FECHOS: 1|TIPO: SOBREPOR)</t>
  </si>
  <si>
    <t>QUADRO DE COMANDO (MEDIDAS: 40X40X20CM|MATERIAL: CHAPA METÁLICA|FECHOS: 1|TIPO: SOBREPOR)</t>
  </si>
  <si>
    <t>QUADRO DE COMANDO (MEDIDAS: 50X40X20CM|MATERIAL: CHAPA METÁLICA|FECHOS: 1|TIPO: SOBREPOR)</t>
  </si>
  <si>
    <t>QUADRO DE COMANDO (MEDIDAS: 50X50X20CM|MATERIAL: CHAPA METÁLICA|FECHOS: 1|TIPO: SOBREPOR)</t>
  </si>
  <si>
    <t>QUADRO DE COMANDO (MEDIDAS: 60X40X20CM|MATERIAL: CHAPA METÁLICA|FECHOS: 1|TIPO: SOBREPOR)</t>
  </si>
  <si>
    <t>QUADRO DE COMANDO (MEDIDAS: 60X50X20CM|MATERIAL: CHAPA METÁLICA|FECHOS: 1|TIPO: SOBREPOR)</t>
  </si>
  <si>
    <t>QUADRO DE COMANDO (MEDIDAS: 60X60X20CM|MATERIAL: CHAPA METÁLICA|FECHOS: 1|TIPO: SOBREPOR)</t>
  </si>
  <si>
    <t>QUADRO DE COMANDO (MEDIDAS: 80X60X20CM|MATERIAL: CHAPA METÁLICA|FECHOS: 1|TIPO: SOBREPOR)</t>
  </si>
  <si>
    <t>QUADRO DE COMANDO PARA BOMBA P = 0,5 CV RECALQUE - IPRM</t>
  </si>
  <si>
    <t>QUADRO DE COMANDO PARA BOMBA P = 1,0 CV RECALQUE - IPRM</t>
  </si>
  <si>
    <t>QUADRO DE COMANDO PARA BOMBA P = 1,5 CV RECALQUE - IPRM</t>
  </si>
  <si>
    <t>QUADRO DE COMANDO PARA BOMBA P = 2,0 CV RECALQUE - IPRM</t>
  </si>
  <si>
    <t>QUADRO DE COMANDO PARA BOMBA P = 2,5 CV RECALQUE - IPRM</t>
  </si>
  <si>
    <t>QUADRO DE COMANDO PARA BOMBA P = 3,0 CV RECALQUE - IPRM</t>
  </si>
  <si>
    <t>QUADRO DE DISTRIBUIÇÃO (CAPACIDADE: 12 DISJUNTORES DIN|MATERIAL: PVC|BARRAMENTO NÃO INCLUSO|TIPO: EMBUTIR)</t>
  </si>
  <si>
    <t>QUADRO DE DISTRIBUIÇÃO (CAPACIDADE: 12 DISJUNTORES DIN|MATERIAL: PVC|BARRAMENTO NÃO INCLUSO|TIPO: SOBREPOR)</t>
  </si>
  <si>
    <t>QUADRO DE DISTRIBUIÇÃO (CAPACIDADE: 16 DISJUNTORES DIN|MATERIAL: CHAPA METÁLICA|BARRAMENTO: 100A TRIFASICO-INCLUSO|TIPO: EMBUTIR)</t>
  </si>
  <si>
    <t>QUADRO DE DISTRIBUIÇÃO (CAPACIDADE: 16 DISJUNTORES DIN|MATERIAL: CHAPA METÁLICA|BARRAMENTO: 100A TRIFASICO-INCLUSO|TIPO: SOBREPOR)</t>
  </si>
  <si>
    <t>QUADRO DE DISTRIBUIÇÃO (CAPACIDADE: 16 DISJUNTORES DIN|MATERIAL: PVC|BARRAMENTO NÃO INCLUSO|TIPO: EMBUTIR)</t>
  </si>
  <si>
    <t>QUADRO DE DISTRIBUIÇÃO (CAPACIDADE: 16 DISJUNTORES DIN|MATERIAL: PVC|BARRAMENTO NÃO INCLUSO|TIPO: SOBREPOR)</t>
  </si>
  <si>
    <t>QUADRO DE DISTRIBUIÇÃO (CAPACIDADE: 24 DISJUNTORES DIN|MATERIAL: CHAPA METÁLICA|BARRAMENTO: 100A TRIFASICO-INCLUSO|TIPO: SOBREPOR)</t>
  </si>
  <si>
    <t>QUADRO DE DISTRIBUIÇÃO (CAPACIDADE: 24 DISJUNTORES DIN|MATERIAL: CHAPA METÁLICA|BARRAMENTO: 150A TRIFASICO-INCLUSO|TIPO: EMBUTIR)</t>
  </si>
  <si>
    <t>QUADRO DE DISTRIBUIÇÃO (CAPACIDADE: 24 DISJUNTORES DIN|MATERIAL: CHAPA METÁLICA|BARRAMENTO: 150A TRIFASICO-INCLUSO|TIPO: SOBREPOR)</t>
  </si>
  <si>
    <t>QUADRO DE DISTRIBUIÇÃO (CAPACIDADE: 34 DISJUNTORES DIN|MATERIAL: CHAPA METÁLICA|BARRAMENTO: 100A TRIFASICO-INCLUSO|TIPO: EMBUTIR)</t>
  </si>
  <si>
    <t>QUADRO DE DISTRIBUIÇÃO (CAPACIDADE: 34 DISJUNTORES DIN|MATERIAL: CHAPA METÁLICA|BARRAMENTO: 100A TRIFASICO-INCLUSO|TIPO: SOBREPOR)</t>
  </si>
  <si>
    <t>QUADRO DE DISTRIBUIÇÃO (CAPACIDADE: 34 DISJUNTORES DIN|MATERIAL: CHAPA METÁLICA|BARRAMENTO: 150A TRIFASICO-INCLUSO|TIPO: EMBUTIR)</t>
  </si>
  <si>
    <t>QUADRO DE DISTRIBUIÇÃO (CAPACIDADE: 34 DISJUNTORES DIN|MATERIAL: CHAPA METÁLICA|BARRAMENTO: 150A TRIFASICO-INCLUSO|TIPO: SOBREPOR)</t>
  </si>
  <si>
    <t>QUADRO DE DISTRIBUIÇÃO (CAPACIDADE: 4 DISJUNTORES DIN|MATERIAL: PVC|BARRAMENTO NÃO INCLUSO|TIPO: EMBUTIR)</t>
  </si>
  <si>
    <t>QUADRO DE DISTRIBUIÇÃO (CAPACIDADE: 4 DISJUNTORES DIN|MATERIAL: PVC|BARRAMENTO NÃO INCLUSO|TIPO: SOBREPOR)</t>
  </si>
  <si>
    <t>QUADRO DE DISTRIBUIÇÃO (CAPACIDADE: 44 DISJUNTORES DIN|MATERIAL: CHAPA METÁLICA|BARRAMENTO: 100A TRIFASICO-INCLUSO|TIPO: EMBUTIR)</t>
  </si>
  <si>
    <t>QUADRO DE DISTRIBUIÇÃO (CAPACIDADE: 44 DISJUNTORES DIN|MATERIAL: CHAPA METÁLICA|BARRAMENTO: 100A TRIFASICO-INCLUSO|TIPO: SOBREPOR)</t>
  </si>
  <si>
    <t>QUADRO DE DISTRIBUIÇÃO (CAPACIDADE: 44 DISJUNTORES DIN|MATERIAL: CHAPA METÁLICA|BARRAMENTO: 150A TRIFASICO-INCLUSO|TIPO: EMBUTIR)</t>
  </si>
  <si>
    <t>QUADRO DE DISTRIBUIÇÃO (CAPACIDADE: 44 DISJUNTORES DIN|MATERIAL: CHAPA METÁLICA|BARRAMENTO: 150A TRIFASICO-INCLUSO|TIPO: SOBREPOR)</t>
  </si>
  <si>
    <t>QUADRO DE DISTRIBUIÇÃO (CAPACIDADE: 56 DISJUNTORES DIN|MATERIAL: CHAPA METÁLICA|BARRAMENTO: 225A TRIFASICO-INCLUSO|TIPO: EMBUTIR)</t>
  </si>
  <si>
    <t>QUADRO DE DISTRIBUIÇÃO (CAPACIDADE: 56 DISJUNTORES DIN|MATERIAL: CHAPA METÁLICA|BARRAMENTO: 225A TRIFASICO-INCLUSO|TIPO: SOBREPOR)</t>
  </si>
  <si>
    <t>QUADRO DE DISTRIBUIÇÃO (CAPACIDADE: 70 DISJUNTORES DIN|MATERIAL: CHAPA METÁLICA|BARRAMENTO: 225A TRIFASICO-INCLUSO|TIPO: EMBUTIR)</t>
  </si>
  <si>
    <t>QUADRO DE DISTRIBUIÇÃO (CAPACIDADE: 70 DISJUNTORES DIN|MATERIAL: CHAPA METÁLICA|BARRAMENTO: 225A TRIFASICO-INCLUSO|TIPO: SOBREPOR)</t>
  </si>
  <si>
    <t>QUADRO DE DISTRIBUIÇÃO (CAPACIDADE: 8 DISJUNTORES DIN|MATERIAL: PVC|BARRAMENTO NÃO INCLUSO|TIPO: EMBUTIR)</t>
  </si>
  <si>
    <t>QUADRO DE DISTRIBUIÇÃO (CAPACIDADE: 8 DISJUNTORES DIN|MATERIAL: PVC|BARRAMENTO NÃO INCLUSO|TIPO: SOBREPOR)</t>
  </si>
  <si>
    <t>QUADRO DE DISTRIBUIÇÃO PARA 20 MÓDULOS COM BARRAMENTO E CHAVE - IPRM</t>
  </si>
  <si>
    <t>QUADRO DE DISTRIBUIÇÃO PARA 24 MÓDULOS COM BARRAMENTO E CHAVE - IPRM</t>
  </si>
  <si>
    <t>QUADRO DE DISTRIBUIÇÃO PARA 36 MÓDULOS COM BARRAMENTO E CHAVE - IPRM</t>
  </si>
  <si>
    <t>QUADRO DE DISTRIBUIÇÃO PARA 42 MÓDULOS COM BARRAMENTO E CHAVE - IPRM</t>
  </si>
  <si>
    <t>QUADRO DE DISTRIBUIÇÃO PARA 50 MÓDULOS COM BARRAMENTO E CHAVE - IPRM</t>
  </si>
  <si>
    <t>QUADRO DE DISTRIBUIÇÃO PARA 8 MÓDULOS COM BARRAMENTO E CHAVE - IPRM</t>
  </si>
  <si>
    <t>QUADRO DE FORÇA PARA MOTOR DE 3,0 CV, 220V, TRIFÁSICO, CONTENDO DISPOSITIVO PARA PARTIDA MANUAL E AUTOMÁTICA ATRAVÉS DE PRESSOSTATO E SAÍDA PARA ALARME DE BOMBA EM FUNCIONAMENTO - IPRM</t>
  </si>
  <si>
    <t>TRILHO PARA FIXAÇÃO DE DISJUNTORES (MATERIAL: AÇO|MEDIDAS: 35X7,5MM|TIPO: PERFURADO|PADRÃO: DIN)</t>
  </si>
  <si>
    <t>CAL HIDRATADA (TIPO: CH-III)</t>
  </si>
  <si>
    <t>CAL HIDRATADA (TIPO: ESPECIAL|APLICAÇÃO: PINTURA)</t>
  </si>
  <si>
    <t>FIXADOR DE CAL (CONTEÚDO: 150 ML)</t>
  </si>
  <si>
    <t>CAIXA PARA CANALETA (MATERIAL: PVC|APLICAÇÃO: TOMADA OU INTERRUPTOR PARA CANALETA SISTEMA "X" OU EQUIVALENTE|LINHA: SOBREPOR|DIMENSÃO: 4"X2" [115MMX72MM]|ESPESSURA: 41MM|TAMPA: NÃO INCLUSO)</t>
  </si>
  <si>
    <t>CANALETA PARA PASSAGEM DE CABOS (MATERIAL: PVC|MEDIDAS: 30X30MM|TIPO: RECORTE ABERTO)</t>
  </si>
  <si>
    <t>CANALETA PARA PASSAGEM DE CABOS (MATERIAL: PVC|MEDIDAS: 30X50MM|TIPO: RECORTE ABERTO)</t>
  </si>
  <si>
    <t>CANALETA PARA PASSAGEM DE CABOS (MATERIAL: PVC|MEDIDAS: 50X50MM|TIPO: RECORTE ABERTO)</t>
  </si>
  <si>
    <t>CANALETA PARA PASSAGEM DE CABOS (MATERIAL: PVC|MEDIDAS: 20X10MM|TIPO: RECORTE FECHADO|REFERÊNCIA: SISTEMA "X" OU EQUIVALENTE)</t>
  </si>
  <si>
    <t>CANALETA PARA PASSAGEM DE CABOS (MATERIAL: PVC|MEDIDAS: 50X20MM|TIPO: RECORTE FECHADO|REFERÊNCIA: SISTEMA "X" OU EQUIVALENTE)</t>
  </si>
  <si>
    <t>BATENTE PARA PORTAS DE BANHEIRO (MATERIAL: LATÃO|ACABAMENTO: CROMADO|COMPRIMENTO*: 60MM|ALTURA*: 55MM|ESPESSURA*: 4MM|BORRACHA PARA AMORTECIMENTO: INCLUSO|APLICAÇÃO: FERRAGEM PARA DIVISÓRIAS DE PEDRAS)*VALORES REFERENCIAIS APROXIMADOS</t>
  </si>
  <si>
    <t>CANTONEIRA (MATERIAL: LATÃO|ACABAMENTO: CROMADO|COMPRIMENTO*: 40MM|ALTURA*: 50MM|ESPESSURA*: 4MM|APLICAÇÃO: FERRAGEM PARA DIVISÓRIAS DE PEDRAS)*VALORES REFERENCIAIS APROXIMADOS</t>
  </si>
  <si>
    <t>CANTONEIRA (MATERIAL: LATÃO|ACABAMENTO: CROMADO|COMPRIMENTO*: 76,5MM|ALTURA*: 50MM|ESPESSURA*: 4MM|APLICAÇÃO: FERRAGEM PARA DIVISÓRIAS DE PEDRAS)*VALORES REFERENCIAIS APROXIMADOS</t>
  </si>
  <si>
    <t>CHAPA (MATERIAL: LATÃO|ACABAMENTO: CROMADO|COMPRIMENTO*: 111,5MM|ALTURA*: 50MM|ESPESSURA*: 4MM|APLICAÇÃO: FERRAGEM PARA DIVISÓRIAS DE PEDRAS)*VALORES REFERENCIAIS APROXIMADOS</t>
  </si>
  <si>
    <t>DOBRADIÇA COM MOLA PARA PORTAS DE BANHEIRO (MATERIAL: LATÃO|ACABAMENTO: CROMADO|COMPRIMENTO*: 101,5MM|ALTURA*: 70MM|ESPESSURA*: 4MM|APLICAÇÃO: FERRAGEM PARA DIVISÓRIAS DE PEDRAS)*VALORES REFERENCIAIS APROXIMADOS</t>
  </si>
  <si>
    <t>SUPORTE (MATERIAL: LATÃO|ACABAMENTO: CROMADO|COMPRIMENTO*: 111,5MM|ALTURA*: 49,5MM|ESPESSURA*: 4MM|APLICAÇÃO: FERRAGEM PARA DIVISÓRIAS DE PEDRAS)*VALORES REFERENCIAIS APROXIMADOS</t>
  </si>
  <si>
    <t>GANCHO (DIÂMETRO: 1/4"|COMPRIMENTO: 250MM) - IPRM</t>
  </si>
  <si>
    <t>TELA FIXA SOLDADA ENTRE PILARETES METÁLICOS DE SUSTENTAÇÃO DAS TERÇAS EM PERFIL CANTONEIRA E TELA CORRUGADA - IPRM</t>
  </si>
  <si>
    <t>CERA EM PASTA</t>
  </si>
  <si>
    <t>AÇO (APLICAÇÃO: CHAPAS |NORMA: ASTM A-36)</t>
  </si>
  <si>
    <t>AÇO INOXIDÁVEL (APLICAÇÃO: CHAPAS|CLASSE: AISI 304|NORMAS: ASTM-240/NBR-5601)</t>
  </si>
  <si>
    <t>AÇO PATINÁVEL (APLICAÇÃO: CHAPAS |NORMAS: ASTM A-588/NBR-5008)</t>
  </si>
  <si>
    <t>AÇO GALVANIZADO (APLICAÇÃO: CHAPAS)</t>
  </si>
  <si>
    <t>CHAPA GALVANIZADA (TIPO: LAMBRIL ONDULADA OU BÚZIOS|BITOLA: #18|ESPESSURA: 1,25MM|MATERIAL: AÇO GALVANIZADO|ACABAMENTO: NATURAL|MASSA LINEAR: 9,81KG/M2)</t>
  </si>
  <si>
    <t>FITA PERFURADA (MATERIAL: LATÃO NIQUELADO|LARGURA: 20MM|ESPESSURA: 0,8MM|DIÂMETRO DOS FUROS*: 7MM|APLICAÇÃO: EQUIPOTENCIALIZAÇÃO)*VALORES REFERENCIAIS APROXIMADOS</t>
  </si>
  <si>
    <t>FITA PERFURADA (MATERIAL: LATÃO NIQUELADO|LARGURA: 20MM|ESPESSURA: 1,2MM|DIÂMETRO DOS FUROS*: 7MM|APLICAÇÃO: EQUIPOTENCIALIZAÇÃO)*VALORES REFERENCIAIS APROXIMADOS</t>
  </si>
  <si>
    <t>TELA MOSQUITEIRO (MATERIAL: AÇO GALVANIZADO|BITOLA FIO: 0,30MM|MALHA: 14 [1,51MM])</t>
  </si>
  <si>
    <t>TELA PARA EQUIPOTENCIALIZAÇÃO (MATERIAL: INOX|LARGURA*: 245MM|ESPESSURA*: 1,5MM)*VALORES REFERENCIAIS APROXIMADOS</t>
  </si>
  <si>
    <t>BRAÇO PARA CHUVEIRO (MATERIAL: ALUMÍNIO|COMPRIMENTO: 40CM|DIÂMETRO NOMINAL: 1/2"[20MM]|ACABAMENTO PAREDE: INCLUSO)</t>
  </si>
  <si>
    <t>DUCHA (MATERIAL: PLÁSTICO|DIÂMETRO DA DUCHA: 5"[12,7CM]*|BRAÇO CHUVEIRO: INCLUSO)*VALORES REFERENCIAIS APROXIMADOS</t>
  </si>
  <si>
    <t>CHUVEIRO ELÉTRICO (MATERIAL: PLÁSTICO|POTÊNCIA: 4400W-5500W|ACABAMENTO: BRANCO|BRAÇO CHUVEIRO: INCLUSO)</t>
  </si>
  <si>
    <t>CHUVEIRO ELÉTRICO (MATERIAL: PLÁSTICO|POTÊNCIA: 5500W/127V OU 6800W/220V|ACABAMENTO: CROMADO|BRAÇO CHUVEIRO: INCLUSO)</t>
  </si>
  <si>
    <t>CHUVEIRO ELÉTRICO (MATERIAL: PLÁSTICO|RESISTÊNCIA: BLINDADA|POTÊNCIA: 5500W/127V OU 6800W/220V|BRAÇO CHUVEIRO: INCLUSO)</t>
  </si>
  <si>
    <t>DUCHA HIGIÊNICA (REGISTRO PARA CONTROLE DE FLUXO DE ÁGUA: INCLUSO|MATERIAL DA DUCHA: METAL|MATERIAL DA MANGUEIRA: METAL|COR: CROMADA|DIÂMETRO NOMINAL: 1/2" [20MM]|COMPRIMENTO: 120CM)</t>
  </si>
  <si>
    <t>CILINDRO DE PRESSÃO OU MOLA PNEUMÁTICA (DIÂMETRO*: 150MM|COMPRIMENTO: 120CM|LITROS: 18L|FIXAÇÃO: PAREDE|APLICAÇÃO: AMORTECER GOLPE DE ARIETE|MATERIAL: AÇO|ACABAMENTO: PINTURA ELETROSTÁTICA|COR: VERMELHA|PESO*: 12KG/UN)*VALORES REFERENCIAIS APROXIMADOS</t>
  </si>
  <si>
    <t>CILINDRO DE AÇO (APLICAÇÃO: GÁS GLP|CAPACIDADE: 45KG|TIPO: P45|COM CARGA: SIM)</t>
  </si>
  <si>
    <t>NIPLE DE REDUÇÃO (MATERIAL: LATÃO|REDUÇÃO: 1/2"X1/8"|ROSCA: NPT [CÔNICA]|APLICAÇÃO USUAL: INSTALAÇÃO DE GÁS)</t>
  </si>
  <si>
    <t>NIPLE DE REDUÇÃO (MATERIAL: LATÃO|REDUÇÃO: 1/2"X3/8"|ROSCA: NPT [CÔNICA]|APLICAÇÃO USUAL: INSTALAÇÃO DE GÁS)</t>
  </si>
  <si>
    <t>NIPLE DUPLO (MATERIAL: FERRO MALEÁVEL|ACABAMENTO: GALVANIZADO|DIÂMETRO: 1/2"[15MM]|ROSCA: NPT [CÔNICA]|CLASSE DE PRESSÃO: 300 LIBRAS|APLICAÇÃO USUAL: INSTALAÇÃO DE LÍQUIDOS, GASES E VAPORES)</t>
  </si>
  <si>
    <t>PIG-TAIL (MATERIAL: BORRACHA|MODELO: P-45|COMPRIMENTO: 50CM)</t>
  </si>
  <si>
    <t>REGISTRO REGULADOR (MATERIAL: LATÃO|TIPO: AGULHA|REDUÇÃO: 1/4"X3/8"|DIÂMETRO DE ENTRADA: 1/4"|SAÍDA TERMINAL DE MANGUEIRA: 3/8"|ROSCA: NPT [CÔNICA]|TIPO DE PRESSÃO: BAIXA|APLICAÇÃO USUAL: INSTALAÇÃO DE GÁS)</t>
  </si>
  <si>
    <t>MANGUEIRA FLEXÍVEL (MATERIAL: COMPOSTO FLEXÍVEL DE PVC|DIÂMETRO: 3/8"|ESPESSURA: 3MM|APLICAÇÃO: MULTIÚSO|COR: TRANSPARENTE COM FAIXA AMARELA)</t>
  </si>
  <si>
    <t>REGISTRO DE BLOQUEIO (MATERIAL: LATÃO|DIÂMETRO: 1/2"X1/2"|GRAU: 90|ROSCA: NPT [CÔNICA]|TIPO DE PRESSÃO: BAIXA|APLICAÇÃO USUAL: INSTALAÇÃO DE GÁS)</t>
  </si>
  <si>
    <t>REGULADOR PRESSÃO ( CONEXÃO DE ENTRADA: 1/8"[NPT]|CONEXÃO DE SAÍDA: 3/8"[NPT]|VAZÃO MÁXIMA: 7KG/H|ESTÁGIO: ÚNICO|TIPO DE FUNCIONAMENTO: BAIXA PRESSÃO|TIPO DE GÁS: GLP|APLICAÇÃO: COMERCIAL, SEMI-INDUSTRIAL E INDUSTRIAL)</t>
  </si>
  <si>
    <t>COLETOR DE GÁS (TIPO: CENTRAL SAÍDA SIMPLES|NÚMERO DE SAÍDAS: 2|COMPRIMENTO*: 60CM|MATERIAL: AÇO PRETO|NORMA: NBR-5590|SCHEDULE: 40|DIÂMETRO SAÍDA: 1/2"[21,34MM]|ROSCA: NPT [CÔNICA]|ACABAMENTO: PINTURA ELETROSTÁTICA|COR: AMARELA)*VALORES REFERENCIAIS APROXIMADOS</t>
  </si>
  <si>
    <t>COLETOR DE GÁS (TIPO: CENTRAL SAÍDA SIMPLES|NÚMERO DE SAÍDAS: 3|COMPRIMENTO*: 80CM|MATERIAL: AÇO PRETO|NORMA: NBR-5590|SCHEDULE: 40|DIÂMETRO SAÍDA: 1/2"[21,34MM]|ROSCA: NPT [CÔNICA]|ACABAMENTO: PINTURA ELETROSTÁTICA|COR: AMARELA)*VALORES REFERENCIAIS APROXIMADOS</t>
  </si>
  <si>
    <t>CIMENTO BRANCO (TIPO: ESTRUTURAL)</t>
  </si>
  <si>
    <t>CIMENTO BRANCO (TIPO: NÃO ESTRUTURAL)</t>
  </si>
  <si>
    <t>CIMENTO PORTLAND CP II-E-32 (RESISTÊNCIA: 32,00MPA)</t>
  </si>
  <si>
    <t>GRAUTE (BASE: CIMENTÍCIA COM AREIA DE QUARTZO E ADITIVOS ESPEICIAIS|APLICAÇÃO: USO GERAL|DENSIDADE: 2.000KG/M3|RENDIMENTO*: 80SC[DE 25KG])*VALORES REFERENCIAIS APROXIMADOS</t>
  </si>
  <si>
    <t>ENERGIA ELÉTRICA (TIPO: COMERCIAL|CLASSE: BAIXA TENSAO|DEMANDA: CONSUMO DE ATE 100 KWH|IMPOSTOS: INCLUSO)</t>
  </si>
  <si>
    <t xml:space="preserve">GASOLINA (TIPO: COMUM) </t>
  </si>
  <si>
    <t>ÓLEO DIESEL</t>
  </si>
  <si>
    <t>OLEO DE LINHAÇA (DENSIDADE: 0,820-0,900 G/CM3)</t>
  </si>
  <si>
    <t>CONCRETO DOSADO EM CENTRAL AUTO-ADENSÁVEL (RESISTÊNCIA: 15,0MPA|BRITA: 0|SLUMP FLOW: 660-750MM|CLASSE: CLASSE SF2)</t>
  </si>
  <si>
    <t>CONCRETO DOSADO EM CENTRAL AUTO-ADENSÁVEL (RESISTÊNCIA: 18,0MPA|BRITA: 0|SLUMP FLOW: 660-750MM|CLASSE: CLASSE SF2)</t>
  </si>
  <si>
    <t>CONCRETO DOSADO EM CENTRAL AUTO-ADENSÁVEL (RESISTÊNCIA: 20,0MPA|BRITA: 0|SLUMP FLOW: 660-750MM|CLASSE: CLASSE SF2)</t>
  </si>
  <si>
    <t>CONCRETO DOSADO EM CENTRAL AUTO-ADENSÁVEL (RESISTÊNCIA: 25,0MPA|BRITA: 0|SLUMP FLOW: 660-750MM|CLASSE: CLASSE SF2)</t>
  </si>
  <si>
    <t>CONCRETO DOSADO EM CENTRAL AUTO-ADENSÁVEL (RESISTÊNCIA: 30,0MPA|BRITA: 0|SLUMP FLOW: 660-750MM|CLASSE: CLASSE SF2)</t>
  </si>
  <si>
    <t>CONCRETO DOSADO EM CENTRAL AUTO-ADENSÁVEL (RESISTÊNCIA: 35,0MPA|BRITA: 0|SLUMP FLOW: 660-750MM|CLASSE: CLASSE SF2)</t>
  </si>
  <si>
    <t>CONCRETO DOSADO EM CENTRAL AUTO-ADENSÁVEL (RESISTÊNCIA: 40,0MPA|BRITA: 0|SLUMP FLOW: 660-750MM|CLASSE: CLASSE SF2)</t>
  </si>
  <si>
    <t>CONCRETO DOSADO EM CENTRAL AUTO-ADENSÁVEL (RESISTÊNCIA: 45,0MPA|BRITA: 0|SLUMP FLOW: 660-750MM|CLASSE: CLASSE SF2)</t>
  </si>
  <si>
    <t>CONCRETO DOSADO EM CENTRAL BOMBEÁVEL (RESISTÊNCIA: 20,0MPA|BRITA: 0 E 1|SLUMP: 100+-20)</t>
  </si>
  <si>
    <t>CONCRETO DOSADO EM CENTRAL BOMBEÁVEL (RESISTÊNCIA: 25,0MPA|BRITA: 0 E 1|SLUMP: 100+-20)</t>
  </si>
  <si>
    <t>CONCRETO DOSADO EM CENTRAL BOMBEÁVEL (RESISTÊNCIA: 30,0MPA|BRITA: 0 E 1|SLUMP: 100+-20)</t>
  </si>
  <si>
    <t>CONCRETO DOSADO EM CENTRAL BOMBEÁVEL (RESISTÊNCIA: 35,0MPA|BRITA: 0 E 1|SLUMP: 100+-20)</t>
  </si>
  <si>
    <t>CONCRETO DOSADO EM CENTRAL BOMBEÁVEL (RESISTÊNCIA: 40,0MPA|BRITA: 0 E 1|SLUMP: 100+-20)</t>
  </si>
  <si>
    <t>CONCRETO DOSADO EM CENTRAL BOMBEÁVEL (RESISTÊNCIA: 45,0MPA|BRITA: 0 E 1|SLUMP: 100+-20)</t>
  </si>
  <si>
    <t>CONCRETO DOSADO EM CENTRAL BOMBEÁVEL (RESISTÊNCIA:30MPA|BRITA: 0|SLUMP: 22+-3|CONSUMO MÍNIMO DE CIMENTO: 400KG/M3|APLICAÇÃO: HÉLICE CONTÍNUA)</t>
  </si>
  <si>
    <t>CONCRETO DOSADO EM CENTRAL CONVENCIONAL (RESISTÊNCIA: 10,0MPA|BRITA: 0 E 1|SLUMP: 60+-10)</t>
  </si>
  <si>
    <t>CONCRETO DOSADO EM CENTRAL CONVENCIONAL (RESISTÊNCIA: 15,0MPA|BRITA: 0 E 1|SLUMP: 60+-10)</t>
  </si>
  <si>
    <t>CONCRETO DOSADO EM CENTRAL CONVENCIONAL (RESISTÊNCIA: 20,0MPA|BRITA: 0 E 1|SLUMP: 60+-10)</t>
  </si>
  <si>
    <t>CONCRETO DOSADO EM CENTRAL CONVENCIONAL (RESISTÊNCIA: 25,0MPA|BRITA: 0 E 1|SLUMP: 60+-10)</t>
  </si>
  <si>
    <t>CONCRETO DOSADO EM CENTRAL CONVENCIONAL (RESISTÊNCIA: 30,0MPA|BRITA: 0 E 1|SLUMP: 60+-10)</t>
  </si>
  <si>
    <t>CONCRETO DOSADO EM CENTRAL CONVENCIONAL (RESISTÊNCIA: 35,0MPA|BRITA: 0 E 1|SLUMP: 60+-10)</t>
  </si>
  <si>
    <t>CONCRETO DOSADO EM CENTRAL CONVENCIONAL (RESISTÊNCIA: 40,0MPA|BRITA: 0 E 1|SLUMP: 60+-10)</t>
  </si>
  <si>
    <t>CONCRETO DOSADO EM CENTRAL CONVENCIONAL (RESISTÊNCIA: 45,0MPA|BRITA: 0 E 1|SLUMP: 60+-10)</t>
  </si>
  <si>
    <t>CONDULETE (MATERIAL: ALUMÍNIO|TIPO: MÚLTIPLO "X" OU "L"|DIÂMETRO DO ENCAIXE: 1.1/2"[40MM]|TAMPA: NÃO INCLUSO)</t>
  </si>
  <si>
    <t>CONDULETE (MATERIAL: ALUMÍNIO|TIPO: MÚLTIPLO "X" OU "L"|DIÂMETRO DO ENCAIXE: 1.1/4"[32MM]|TAMPA: NÃO INCLUSO)</t>
  </si>
  <si>
    <t>CONDULETE (MATERIAL: ALUMÍNIO|TIPO: MÚLTIPLO "X" OU "L"|DIÂMETRO DO ENCAIXE: 1"[25MM]|TAMPA: NÃO INCLUSO)</t>
  </si>
  <si>
    <t>CONDULETE (MATERIAL: ALUMÍNIO|TIPO: MÚLTIPLO "X" OU "L"|DIÂMETRO DO ENCAIXE: 2"[50MM]|TAMPA: NÃO INCLUSO)</t>
  </si>
  <si>
    <t>CONDULETE (MATERIAL: ALUMÍNIO|TIPO: MÚLTIPLO "X" OU "L"|DIÂMETRO DO ENCAIXE: 3/4"[20MM]|TAMPA: NÃO INCLUSO)</t>
  </si>
  <si>
    <t>TAMPA PARA CONDULETE (MATERIAL: ALUMÍNIO|TIPO: CEGA|CONDULETES: 1.1/2"[40MM]|PARAFUSOS: INCLUSOS)</t>
  </si>
  <si>
    <t>TAMPA PARA CONDULETE (MATERIAL: ALUMÍNIO|TIPO: CEGA|CONDULETES: 1.1/4"[32MM]|PARAFUSOS: INCLUSOS)</t>
  </si>
  <si>
    <t>TAMPA PARA CONDULETE (MATERIAL: ALUMÍNIO|TIPO: CEGA|CONDULETES: 1"[25MM]|PARAFUSOS: INCLUSOS)</t>
  </si>
  <si>
    <t>TAMPA PARA CONDULETE (MATERIAL: ALUMÍNIO|TIPO: CEGA|CONDULETES: 2"[50MM]|PARAFUSOS: INCLUSOS)</t>
  </si>
  <si>
    <t>TAMPA PARA CONDULETE (MATERIAL: ALUMÍNIO|TIPO: CEGA|CONDULETES: 3/4"[20MM]|PARAFUSOS: INCLUSOS)</t>
  </si>
  <si>
    <t>TAMPA PARA CONDULETE (MATERIAL: ALUMÍNIO|TIPO: CONECTOR RJ11-RJ45|QUANTIDADE DE POSTOS: 1|CONDULETES: 1"[25MM]|PARAFUSOS: INCLUSOS)</t>
  </si>
  <si>
    <t>TAMPA PARA CONDULETE (MATERIAL: ALUMÍNIO|TIPO: CONECTOR RJ11-RJ45|QUANTIDADE DE POSTOS: 1|CONDULETES: 3/4"[20MM]|PARAFUSOS: INCLUSOS)</t>
  </si>
  <si>
    <t>TAMPA PARA CONDULETE (MATERIAL: ALUMÍNIO|TIPO: CONECTOR RJ11-RJ45|QUANTIDADE DE POSTOS: 2|CONDULETES: 1"[25MM]|PARAFUSOS: INCLUSOS)</t>
  </si>
  <si>
    <t>TAMPA PARA CONDULETE (MATERIAL: ALUMÍNIO|TIPO: CONECTOR RJ11-RJ45|QUANTIDADE DE POSTOS: 2|CONDULETES: 3/4"[20MM]|PARAFUSOS: INCLUSOS)</t>
  </si>
  <si>
    <t>TAMPA PARA CONDULETE (MATERIAL: ALUMÍNIO|TIPO: INTERRUPTOR|QUANTIDADE DE POSTOS: 1|CONDULETES:  1"[25MM]|PARAFUSOS: INCLUSOS)</t>
  </si>
  <si>
    <t>TAMPA PARA CONDULETE (MATERIAL: ALUMÍNIO|TIPO: INTERRUPTOR|QUANTIDADE DE POSTOS: 1|CONDULETES: 3/4"[20MM]|PARAFUSOS: INCLUSOS)</t>
  </si>
  <si>
    <t>TAMPA PARA CONDULETE (MATERIAL: ALUMÍNIO|TIPO: TOMADA|QUANTIDADE DE POSTOS: 1|CONDULETES:  1"[25MM]|PARAFUSOS: INCLUSOS)</t>
  </si>
  <si>
    <t>TAMPA PARA CONDULETE (MATERIAL: ALUMÍNIO|TIPO: TOMADA|QUANTIDADE DE POSTOS: 1|CONDULETES: 3/4"[20MM]|PARAFUSOS: INCLUSOS)</t>
  </si>
  <si>
    <t>TAMPÃO SELADOR PARA CONDULETE (MATERIAL: PVC|DIÂMETRO DO ENCAIXE: 1.1/2"[40MM])</t>
  </si>
  <si>
    <t>TAMPÃO SELADOR PARA CONDULETE (MATERIAL: PVC|DIÂMETRO DO ENCAIXE: 1.1/4"[32MM])</t>
  </si>
  <si>
    <t>TAMPÃO SELADOR PARA CONDULETE (MATERIAL: PVC|DIÂMETRO DO ENCAIXE: 1"[25MM])</t>
  </si>
  <si>
    <t>TAMPÃO SELADOR PARA CONDULETE (MATERIAL: PVC|DIÂMETRO DO ENCAIXE: 2"[50MM])</t>
  </si>
  <si>
    <t>TAMPÃO SELADOR PARA CONDULETE (MATERIAL: PVC|DIÂMETRO DO ENCAIXE: 3/4"[20MM])</t>
  </si>
  <si>
    <t>UNIDUT PARA CONDULETE (MATERIAL: ALUMÍNIO|TIPO DO ENCAIXE: PRESSÃO|DIÂMETRO: 1.1/2"[40MM]|PARAFUSOS: INCLUSOS)</t>
  </si>
  <si>
    <t>UNIDUT PARA CONDULETE (MATERIAL: ALUMÍNIO|TIPO DO ENCAIXE: PRESSÃO|DIÂMETRO: 1.1/4"[32MM]|PARAFUSOS: INCLUSOS)</t>
  </si>
  <si>
    <t>UNIDUT PARA CONDULETE (MATERIAL: ALUMÍNIO|TIPO DO ENCAIXE: PRESSÃO|DIÂMETRO: 1"[25MM]|PARAFUSOS: INCLUSOS)</t>
  </si>
  <si>
    <t>UNIDUT PARA CONDULETE (MATERIAL: ALUMÍNIO|TIPO DO ENCAIXE: PRESSÃO|DIÂMETRO: 2"[50MM]|PARAFUSOS: INCLUSOS)</t>
  </si>
  <si>
    <t>UNIDUT PARA CONDULETE (MATERIAL: ALUMÍNIO|TIPO DO ENCAIXE: PRESSÃO|DIÂMETRO: 3/4"[20MM]|PARAFUSOS: INCLUSOS)</t>
  </si>
  <si>
    <t>CLIPS/GRAMPO (DIÂMETRO NOMINAL: 3/8" [9,53MM]|MATERIAL: AÇO|ACABAMENTO: GALVANIZADO|SÉRIE: PESADO|APLICAÇÃO: USO GERAL PARA CABOS OU BARRAS)</t>
  </si>
  <si>
    <t>CONECTOR FENDIDO DE PRESSÃO "SPLIT-BOLT" (ACABAMENTO: ESTANHADO BIMETÁLICO|SEÇÃO DO CABO: 1,5-10MM2)</t>
  </si>
  <si>
    <t>CONECTOR FENDIDO DE PRESSÃO "SPLIT-BOLT" (ACABAMENTO: ESTANHADO BIMETÁLICO|SEÇÃO DO CABO: 2,5-16MM2)</t>
  </si>
  <si>
    <t>CONECTOR FENDIDO DE PRESSÃO "SPLIT-BOLT" (ACABAMENTO: ESTANHADO BIMETÁLICO|SEÇÃO DO CABO: 2,5-25MM2)</t>
  </si>
  <si>
    <t>CONECTOR FENDIDO DE PRESSÃO "SPLIT-BOLT" (ACABAMENTO: ESTANHADO BIMETÁLICO|SEÇÃO DO CABO: 2,5-35MM2)</t>
  </si>
  <si>
    <t>CONECTOR FENDIDO DE PRESSÃO "SPLIT-BOLT" (ACABAMENTO: ESTANHADO BIMETÁLICO|SEÇÃO DO CABO: 2,5-50MM2)</t>
  </si>
  <si>
    <t>CONECTOR FENDIDO DE PRESSÃO "SPLIT-BOLT" (ACABAMENTO: ESTANHADO BIMETÁLICO|SEÇÃO DO CABO: 2,5-70MM2)</t>
  </si>
  <si>
    <t>CONECTOR FENDIDO DE PRESSÃO "SPLIT-BOLT" (ACABAMENTO: LATÃO|SEÇÃO DO CABO: 2,5-16MM2)</t>
  </si>
  <si>
    <t>CONECTOR FENDIDO DE PRESSÃO "SPLIT-BOLT" (ACABAMENTO: LATÃO|SEÇÃO DO CABO: 2,5-25MM2)</t>
  </si>
  <si>
    <t>CONECTOR FENDIDO DE PRESSÃO "SPLIT-BOLT" (ACABAMENTO: LATÃO|SEÇÃO DO CABO: 2,5-35MM2)</t>
  </si>
  <si>
    <t>CONECTOR FENDIDO DE PRESSÃO "SPLIT-BOLT" (ACABAMENTO: LATÃO|SEÇÃO DO CABO: 2,5-50MM2)</t>
  </si>
  <si>
    <t>CONECTOR MINI-GAR (ACABAMENTO: LATÃO ESTANHADO|SEÇÃO DO CABO: 16-50MM2)</t>
  </si>
  <si>
    <t>TERMINAL DE PRESSÃO (MATERIAL: LATÃO ESTANHADO|DIÂMETRO CONDUTOR: 16MM2|APLICAÇÃO: INSTALAÇÃO ELÉTRICA E SISTEMA DE PROTEÇÃO CONTRA DESCARGA ATMOSFÉRICA)</t>
  </si>
  <si>
    <t>TERMINAL DE PRESSÃO (MATERIAL: LATÃO ESTANHADO|DIÂMETRO CONDUTOR: 35MM2|APLICAÇÃO: INSTALAÇÃO ELÉTRICA E SISTEMA DE PROTEÇÃO CONTRA DESCARGA ATMOSFÉRICA)</t>
  </si>
  <si>
    <t>FIXADOR ÔMEGA (MATERIAL: LATÃO|DIÂMETRO DO CABO: 16MM2 A 25MM2|APLICAÇÃO: INSTALAÇÃO ELÉTRICA E SISTEMA DE PROTEÇÃO CONTRA DESCARGA ATMOSFÉRICA)</t>
  </si>
  <si>
    <t>FIXADOR ÔMEGA (MATERIAL: LATÃO|DIÂMETRO DO CABO: 35MM2|APLICAÇÃO: INSTALAÇÃO ELÉTRICA E SISTEMA DE PROTEÇÃO CONTRA DESCARGA ATMOSFÉRICA)</t>
  </si>
  <si>
    <t>PRESILHA PARA CABO DE ALUMÍNIO (MATERIAL: ALUMÍNIO|SEÇÃO TRANSVERSAL DO CABO: 70MM2|APLICAÇÃO: INSTALAÇÃO ELÉTRICA E SISTEMA DE PROTEÇÃO CONTRA DESCARGA ATMOSFÉRICA)</t>
  </si>
  <si>
    <t>PRESILHA PARA CABO DE COBRE (MATERIAL: LATÃO|SEÇÃO TRANSVERSAL: 16-25MM2|APLICAÇÃO: INSTALAÇÃO ELÉTRICA E SISTEMA DE PROTEÇÃO CONTRA DESCARGA ATMOSFÉRICA)</t>
  </si>
  <si>
    <t>PRESILHA PARA CABO DE COBRE (MATERIAL: LATÃO|SEÇÃO TRANSVERSAL: 35-50MM2|APLICAÇÃO: INSTALAÇÃO ELÉTRICA E SISTEMA DE PROTEÇÃO CONTRA DESCARGA ATMOSFÉRICA)</t>
  </si>
  <si>
    <t>TERMINAL À COMPRESSÃO (MATERIAL: COBRE ESTANHADO|QUANTIDADE DE FUROS: 1|DIÂMETRO DO CABO: 120MM2|APLICAÇÃO: INSTALAÇÃO ELÉTRICA E SISTEMA DE PROTEÇÃO CONTRA DESCARGA ATMOSFÉRICA)</t>
  </si>
  <si>
    <t>TERMINAL À COMPRESSÃO (MATERIAL: COBRE ESTANHADO|QUANTIDADE DE FUROS: 1|DIÂMETRO DO CABO: 150MM2|APLICAÇÃO: INSTALAÇÃO ELÉTRICA E SISTEMA DE PROTEÇÃO CONTRA DESCARGA ATMOSFÉRICA)</t>
  </si>
  <si>
    <t>TERMINAL À COMPRESSÃO (MATERIAL: COBRE ESTANHADO|QUANTIDADE DE FUROS: 1|DIÂMETRO DO CABO: 16MM2|APLICAÇÃO: INSTALAÇÃO ELÉTRICA E SISTEMA DE PROTEÇÃO CONTRA DESCARGA ATMOSFÉRICA)</t>
  </si>
  <si>
    <t>TERMINAL À COMPRESSÃO (MATERIAL: COBRE ESTANHADO|QUANTIDADE DE FUROS: 1|DIÂMETRO DO CABO: 185MM2|APLICAÇÃO: INSTALAÇÃO ELÉTRICA E SISTEMA DE PROTEÇÃO CONTRA DESCARGA ATMOSFÉRICA)</t>
  </si>
  <si>
    <t>TERMINAL À COMPRESSÃO (MATERIAL: COBRE ESTANHADO|QUANTIDADE DE FUROS: 1|DIÂMETRO DO CABO: 2,5MM2|APLICAÇÃO: INSTALAÇÃO ELÉTRICA E SISTEMA DE PROTEÇÃO CONTRA DESCARGA ATMOSFÉRICA)</t>
  </si>
  <si>
    <t>TERMINAL À COMPRESSÃO (MATERIAL: COBRE ESTANHADO|QUANTIDADE DE FUROS: 1|DIÂMETRO DO CABO: 25MM2|APLICAÇÃO: INSTALAÇÃO ELÉTRICA E SISTEMA DE PROTEÇÃO CONTRA DESCARGA ATMOSFÉRICA)</t>
  </si>
  <si>
    <t>TERMINAL À COMPRESSÃO (MATERIAL: COBRE ESTANHADO|QUANTIDADE DE FUROS: 1|DIÂMETRO DO CABO: 300MM2|APLICAÇÃO: INSTALAÇÃO ELÉTRICA E SISTEMA DE PROTEÇÃO CONTRA DESCARGA ATMOSFÉRICA)</t>
  </si>
  <si>
    <t>TERMINAL À COMPRESSÃO (MATERIAL: COBRE ESTANHADO|QUANTIDADE DE FUROS: 1|DIÂMETRO DO CABO: 35MM2|APLICAÇÃO: INSTALAÇÃO ELÉTRICA E SISTEMA DE PROTEÇÃO CONTRA DESCARGA ATMOSFÉRICA)</t>
  </si>
  <si>
    <t>TERMINAL À COMPRESSÃO (MATERIAL: COBRE ESTANHADO|QUANTIDADE DE FUROS: 1|DIÂMETRO DO CABO: 70MM2|APLICAÇÃO: INSTALAÇÃO ELÉTRICA E SISTEMA DE PROTEÇÃO CONTRA DESCARGA ATMOSFÉRICA)</t>
  </si>
  <si>
    <t>TERMINAL À COMPRESSÃO (MATERIAL: COBRE ESTANHADO|QUANTIDADE DE FUROS: 1|DIÂMETRO DO CABO: 95MM2|APLICAÇÃO: INSTALAÇÃO ELÉTRICA E SISTEMA DE PROTEÇÃO CONTRA DESCARGA ATMOSFÉRICA)</t>
  </si>
  <si>
    <t>TERMINAL À COMPRESSÃO (MATERIAL: COBRE ESTANHADO|QUANTIDADE DE FUROS: 2|DIÂMETRO DO CABO: 16MM2|APLICAÇÃO: INSTALAÇÃO ELÉTRICA E SISTEMA DE PROTEÇÃO CONTRA DESCARGA ATMOSFÉRICA)</t>
  </si>
  <si>
    <t>TERMINAL À COMPRESSÃO (MATERIAL: COBRE ESTANHADO|QUANTIDADE DE FUROS: 2|DIÂMETRO DO CABO: 25MM2|APLICAÇÃO: INSTALAÇÃO ELÉTRICA E SISTEMA DE PROTEÇÃO CONTRA DESCARGA ATMOSFÉRICA)</t>
  </si>
  <si>
    <t>TERMINAL À COMPRESSÃO (MATERIAL: COBRE ESTANHADO|QUANTIDADE DE FUROS: 2|DIÂMETRO DO CABO: 35MM2|APLICAÇÃO: INSTALAÇÃO ELÉTRICA E SISTEMA DE PROTEÇÃO CONTRA DESCARGA ATMOSFÉRICA)</t>
  </si>
  <si>
    <t>TERMINAL À COMPRESSÃO (MATERIAL: COBRE ESTANHADO|QUANTIDADE DE FUROS: 2|DIÂMETRO DO CABO: 50MM2|APLICAÇÃO: INSTALAÇÃO ELÉTRICA E SISTEMA DE PROTEÇÃO CONTRA DESCARGA ATMOSFÉRICA)</t>
  </si>
  <si>
    <t>TERMINAL DE PRESSÃO EM CRUZ (MATERIAL: ESTANHADO|DIÂMETRO DO CABO: 10MM2-35MM2)</t>
  </si>
  <si>
    <t>TERMINAL ELÉTRICO (TIPO: ILHÓS|MATERIAL: COBRE ESTANHADO|BITOLA: 10MM2)</t>
  </si>
  <si>
    <t>TERMINAL ELÉTRICO (TIPO: ILHÓS|MATERIAL: COBRE ESTANHADO|BITOLA: 1,5MM2)</t>
  </si>
  <si>
    <t>TERMINAL ELÉTRICO (TIPO: ILHÓS|MATERIAL: COBRE ESTANHADO|BITOLA: 16MM2)</t>
  </si>
  <si>
    <t>TERMINAL ELÉTRICO (TIPO: ILHÓS|MATERIAL: COBRE ESTANHADO|BITOLA: 2,5MM2)</t>
  </si>
  <si>
    <t>TERMINAL ELÉTRICO (TIPO: ILHÓS|MATERIAL: COBRE ESTANHADO|BITOLA: 25MM2)</t>
  </si>
  <si>
    <t>TERMINAL ELÉTRICO (TIPO: ILHÓS|MATERIAL: COBRE ESTANHADO|BITOLA: 35MM2)</t>
  </si>
  <si>
    <t>TERMINAL ELÉTRICO (TIPO: ILHÓS|MATERIAL: COBRE ESTANHADO|BITOLA: 4MM2)</t>
  </si>
  <si>
    <t>TERMINAL ELÉTRICO (TIPO: ILHÓS|MATERIAL: COBRE ESTANHADO|BITOLA: 6MM2)</t>
  </si>
  <si>
    <t>TERMINAL AÉREO OU MINICAPTOR (ALTURA: 25CM|DIÂMETRO: 3/8"|APLICAÇÃO: SISTEMA DE PROTEÇÃO CONTRA DESCARGA ATMOSFÉRICA)</t>
  </si>
  <si>
    <t>CONECTOR CABO-HASTE (ACABAMENTO: LATÃO OU BRONZE|LIGAÇÃO: 1 CABOS|SEÇÃO DO CABO:16-70MM2)</t>
  </si>
  <si>
    <t>CONECTOR CABO-HASTE (ACABAMENTO: LATÃO OU BRONZE|LIGAÇÃO: 2 CABOS|SEÇÃO DO CABO:16-70MM2)</t>
  </si>
  <si>
    <t>CONECTOR COM RABICHO (MATERIAL: LATÃO ESTANHADO|PORCA: INCLUSO|DIÂMETRO DO PINO: 3/8"|DIÂMETRO PARA CABOS: 16-35MM2|APLICAÇÃO: SISTEMA DE PROTEÇÃO CONTRA DESCARGA ATMOSFÉRICA)</t>
  </si>
  <si>
    <t xml:space="preserve">CONECTOR PARA HASTE DE ATERRAMENTO (DIÂMETRO: 5/8"-3/4"|DIÂMETRO DO CONDUTOR: 10-50MM2) </t>
  </si>
  <si>
    <t>TERMINAL FIXADOR UNIVERSAL (MATERIAL: LATÃO ESTANHADO|DIÂMETRO DO CABO: 16MM2-35MM2|QUANTIDADE DE CONDUTORES: 1|APLICAÇÃO: INSTALAÇÃO ELÉTRICA E SISTEMA DE PROTEÇÃO CONTRA DESCARGA ATMOSFÉRICA)</t>
  </si>
  <si>
    <t>TERMINAL FIXADOR UNIVERSAL (MATERIAL: LATÃO ESTANHADO|DIÂMETRO DO CABO: 16MM2-70MM2|QUANTIDADE DE CONDUTORES: 2|APLICAÇÃO: INSTALAÇÃO ELÉTRICA E SISTEMA DE PROTEÇÃO CONTRA DESCARGA ATMOSFÉRICA)</t>
  </si>
  <si>
    <t>CABO DE AÇO GALVANIZADO (TIPO: 6X19|DIÂMETRO 8MM[5/16"]|MASSA LINEAR: 0,268KG/M)</t>
  </si>
  <si>
    <t>CLIPS/GRAMPO (DIÂMETRO NOMINAL: 5/16" [7,94MM]|MATERIAL: AÇO|ACABAMENTO: GALVANIZADO|SÉRIE: PESADO|APLICAÇÃO: USO GERAL PARA CABOS OU BARRAS)</t>
  </si>
  <si>
    <t>CORDOALHA (MATERIAL:AÇO GALVANIZADO|DIÂMETRO: 3/8"|QUANTIDADE DE FIOS: 7|APLICAÇÃO: USO GERAL OU SISTEMA DE PROTEÇÃO CONTRA DESCARGA ATMOSFÉRICA)</t>
  </si>
  <si>
    <t>ESTICADOR PARA CABO DE AÇO (TIPO: MANILHA-MANILHA|BITOLA DO CABO: 5/16"|BITOLA DA ROSCA: 5/8")</t>
  </si>
  <si>
    <t>MOSQUETÃO OVAL COM FECHAMENTO EM ROSCA E TRAVA DUPLA  (MATERIAL: AÇO|CARGA DE RUPTURA MÍNIMA: 22KN)</t>
  </si>
  <si>
    <t>SAPATILHA PARA CABO DE AÇO (ACABAMENTO: GALVANIZADO|BITOLA: 5/16")</t>
  </si>
  <si>
    <t>BARBANTE/CORDÃO (MATERIAL: SISAL|DIÂMETRO: 3MM[1/8"]|TIPO: CORDA TORCIDA|APLICAÇÃO: USO GERAL)</t>
  </si>
  <si>
    <t>CORDA (MATERIAL: POLIAMIDA|DIÂMETRO: 12MM|TIPO: CORDA TRANÇADA|APLICAÇÃO: TRABALHO EM ALTURA)</t>
  </si>
  <si>
    <t>CORRIMÃO (MATERIAL: AÇO INOX|TIPO: DUPLO|DIÂMETRO DO TUBO: 1.1/2") - IPRM</t>
  </si>
  <si>
    <t>CORRIMÃO (MATERIAL: AÇO INOX|TIPO: SIMPLES|DIÂMETRO DO TUBO: 1.1/2")  - IPRM</t>
  </si>
  <si>
    <t>CORRIMÃO (MATERIAL: AÇO INOX|TIPO: SIMPLES|DIÂMETRO DO TUBO: 1.1/2") - IPRM</t>
  </si>
  <si>
    <t>GUARDA-CORPO COM CORRIMÃO(MATERIAL: AÇO INOX|ACABAMENTO: POLIDO|DIÂMETRO TUBO PARA REQUADRO: 1.1/2"|DIÂMETRO TUBO PARA SUBDIVISÕES: 1/2"|ALTURA: 105CM|TIPO DE CORRIMÃO: SIMPLES|DIÂMETRO TUBO CORRIMÃO: 1.1/2") - IPRM</t>
  </si>
  <si>
    <t>GUARDA-CORPO COM CORRIMÃO(MATERIAL: AÇO INOX|ACABAMENTO: POLIDO|DIÂMETRO TUBO PARA REQUADRO: 2"|DIÂMETRO TUBO PARA SUBDIVISÕES: 1/2"|ALTURA: 105CM|TIPO DE CORRIMÃO: DUPLO|DIÂMETRO TUBO CORRIMÃO: 1.1/2")  - IPRM</t>
  </si>
  <si>
    <t>GUARDA-CORPO COM CORRIMÃO(MATERIAL: AÇO INOX|ACABAMENTO: POLIDO|DIÂMETRO TUBO PARA REQUADRO: 2"|DIÂMETRO TUBO PARA SUBDIVISÕES: 1/2"|ALTURA: 105CM|TIPO DE CORRIMÃO: SIMPLES|DIÂMETRO TUBO CORRIMÃO: 1.1/2") - IPRM</t>
  </si>
  <si>
    <t>GUARDA-CORPO (MATERIAL: AÇO INOX|ACABAMENTO: POLIDO|DIÂMETRO TUBO PARA REQUADRO: 1.1/4"|DIÂMETRO TUBO PARA SUBDIVISÕES: 1.1/4"|ALTURA: 110CM) - IPRM</t>
  </si>
  <si>
    <t>CHAVE MAGNÉTICA (TENSÃO: MONOFÁSICA|POTÊNCIA: 0,5CV|BOTOEIRAS: INCLUSO|CAIXA: INCLUSO|ACESSÓRIOS PARA FIXAÇÃO: INCLUSO|APLICAÇÃO: PARTIDA RÁPIDA EM MOTORES E BOMBAS)</t>
  </si>
  <si>
    <t>CHAVE MAGNÉTICA (TENSÃO: TRIFÁSICA|POTÊNCIA: 1,5CV|BOTOEIRAS: INCLUSO|CAIXA: INCLUSO|ACESSÓRIOS PARA FIXAÇÃO: INCLUSO|APLICAÇÃO: PARTIDA RÁPIDA EM MOTORES E BOMBAS)</t>
  </si>
  <si>
    <t>CHAVE MAGNÉTICA (TENSÃO: TRIFÁSICA|POTÊNCIA: 5CV|BOTOEIRAS: INCLUSO|CAIXA: INCLUSO|ACESSÓRIOS PARA FIXAÇÃO: INCLUSO|APLICAÇÃO: PARTIDA RÁPIDA EM MOTORES E BOMBAS)</t>
  </si>
  <si>
    <t>ABRAÇADEIRA AJUSTÁVEL (APLICAÇÃO: POSTES|MATERIAL: AÇO GALVANIZADO|COMPRIMENTO: 800MM|DIÂMETRO DO POSTE: 160-240MM|NÚMERO DE FUROS: 22|PARAFUSOS:INCLUSOS)</t>
  </si>
  <si>
    <t>DISJUNTOR DE PROTEÇÃO (TIPO: DR TETRAPOLAR|CORRENTE: 63A|SENSIBILIDADE: 30MA)</t>
  </si>
  <si>
    <t>DISJUNTOR MOTOR (TIPO: TRIPOLAR|FAIXA DE AJUSTE: 1-1,6A|ICU: 50KA EM 380/400V)</t>
  </si>
  <si>
    <t>DISJUNTOR MOTOR (TIPO: TRIPOLAR|FAIXA DE AJUSTE: 1,6-2,5A|ICU: 50KA EM 380/400V)</t>
  </si>
  <si>
    <t>DISJUNTOR MOTOR (TIPO: TRIPOLAR|FAIXA DE AJUSTE: 20-25A|ICU: 50KA EM 380/400V)</t>
  </si>
  <si>
    <t>DISJUNTOR MOTOR (TIPO: TRIPOLAR|FAIXA DE AJUSTE: 25-32A|ICU: 50KA EM 380/400V)</t>
  </si>
  <si>
    <t>DISJUNTOR MOTOR (TIPO: TRIPOLAR|FAIXA DE AJUSTE: 2,5-4A|ICU: 50KA EM 380/400V)</t>
  </si>
  <si>
    <t>DISJUNTOR MOTOR (TIPO: TRIPOLAR|FAIXA DE AJUSTE: 4-6,3A|ICU: 50KA EM 380/400V)</t>
  </si>
  <si>
    <t>DISJUNTOR MOTOR (TIPO: TRIPOLAR|FAIXA DE AJUSTE: 6,3-10A|ICU: 50KA EM 380/400V)</t>
  </si>
  <si>
    <t>DISJUNTOR MOTOR (TIPO: TRIPOLAR|FAIXA DE AJUSTE: 9-14A|ICU: 50KA EM 380/400V)</t>
  </si>
  <si>
    <t>DISJUNTOR (TIPO: BIPOLAR|CURVA:C|CORRENTE: 10A|I MÁX: 4,5KA/6KA)</t>
  </si>
  <si>
    <t>DISJUNTOR (TIPO: BIPOLAR|CURVA:C|CORRENTE: 100A|I MÁX: 10kA)</t>
  </si>
  <si>
    <t>DISJUNTOR (TIPO: BIPOLAR|CURVA:C|CORRENTE: 125A|I MÁX: 10KA)</t>
  </si>
  <si>
    <t>DISJUNTOR (TIPO: BIPOLAR|CURVA:C|CORRENTE: 16A|I MÁX: 4,5KA/6KA)</t>
  </si>
  <si>
    <t>DISJUNTOR (TIPO: BIPOLAR|CURVA:C|CORRENTE: 20A|I MÁX: 4,5KA/6KA)</t>
  </si>
  <si>
    <t>DISJUNTOR (TIPO: BIPOLAR|CURVA:C|CORRENTE: 25A|I MÁX: 4,5KA/6KA)</t>
  </si>
  <si>
    <t>DISJUNTOR (TIPO: BIPOLAR|CURVA:C|CORRENTE: 32A|I MÁX: 4,5KA/6KA)</t>
  </si>
  <si>
    <t>DISJUNTOR (TIPO: BIPOLAR|CURVA:C|CORRENTE: 40A|I MÁX: 4,5KA/6KA)</t>
  </si>
  <si>
    <t>DISJUNTOR (TIPO: BIPOLAR|CURVA:C|CORRENTE: 50A|I MÁX: 4,5KA/6KA)</t>
  </si>
  <si>
    <t>DISJUNTOR (TIPO: BIPOLAR|CURVA:C|CORRENTE: 6A|I MÁX: 4,5KA/6KA)</t>
  </si>
  <si>
    <t>DISJUNTOR (TIPO: BIPOLAR|CURVA:C|CORRENTE: 63A|I MÁX: 10KA)</t>
  </si>
  <si>
    <t>DISJUNTOR (TIPO: BIPOLAR|CURVA:C|CORRENTE: 63A|I MÁX: 4,5KA/6KA)</t>
  </si>
  <si>
    <t>DISJUNTOR (TIPO: BIPOLAR|CURVA:C|CORRENTE: 70A|I MÁX: 4,5KA/6KA)</t>
  </si>
  <si>
    <t>DISJUNTOR (TIPO: BIPOLAR|CURVA:C|CORRENTE: 80A|I MÁX: 10KA)</t>
  </si>
  <si>
    <t>DISJUNTOR (TIPO: MONOPOLAR|CURVA:C|CORRENTE: 10A|I MÁX: 4,5KA/6KA)</t>
  </si>
  <si>
    <t>DISJUNTOR (TIPO: MONOPOLAR|CURVA:C|CORRENTE: 100A|I MÁX: 10KA)</t>
  </si>
  <si>
    <t>DISJUNTOR (TIPO: MONOPOLAR|CURVA:C|CORRENTE: 125A|I MÁX: 10KA)</t>
  </si>
  <si>
    <t>DISJUNTOR (TIPO: MONOPOLAR|CURVA:C|CORRENTE: 16A|I MÁX: 4,5KA/6KA)</t>
  </si>
  <si>
    <t>DISJUNTOR (TIPO: MONOPOLAR|CURVA:C|CORRENTE: 20A|I MÁX: 4,5KA/6KA)</t>
  </si>
  <si>
    <t>DISJUNTOR (TIPO: MONOPOLAR|CURVA:C|CORRENTE: 25A|I MÁX: 4,5kA/6kA)</t>
  </si>
  <si>
    <t>DISJUNTOR (TIPO: MONOPOLAR|CURVA:C|CORRENTE: 32A|I MÁX: 4,5KA/6KA)</t>
  </si>
  <si>
    <t>DISJUNTOR (TIPO: MONOPOLAR|CURVA:C|CORRENTE: 40A|I MÁX: 4,5KA/6KA)</t>
  </si>
  <si>
    <t>DISJUNTOR (TIPO: MONOPOLAR|CURVA:C|CORRENTE: 50A|I MÁX: 4,5KA/6KA)</t>
  </si>
  <si>
    <t>DISJUNTOR (TIPO: MONOPOLAR|CURVA:C|CORRENTE: 6A|I MÁX: 4,5KA/6KA)</t>
  </si>
  <si>
    <t>DISJUNTOR (TIPO: MONOPOLAR|CURVA:C|CORRENTE: 63A|I MÁX: 4,5KA/6KA)</t>
  </si>
  <si>
    <t>DISJUNTOR (TIPO: MONOPOLAR|CURVA:C|CORRENTE: 70A|I MÁX: 4,5KA/6KA)</t>
  </si>
  <si>
    <t>DISJUNTOR (TIPO: MONOPOLAR|CURVA:C|CORRENTE: 80A|I MÁX: 10KA)</t>
  </si>
  <si>
    <t>DISJUNTOR (TIPO: TRIPOLAR|CURVA:C|CORRENTE: 10A|I MÁX: 4,5KA/6KA)</t>
  </si>
  <si>
    <t>DISJUNTOR (TIPO: TRIPOLAR|CURVA:C|CORRENTE: 100A|I MÁX: 10KA)</t>
  </si>
  <si>
    <t>DISJUNTOR (TIPO: TRIPOLAR|CURVA:C|CORRENTE: 125A|I MÁX: 10KA)</t>
  </si>
  <si>
    <t>DISJUNTOR (TIPO: TRIPOLAR|CURVA:C|CORRENTE: 16A|I MÁX: 4,5KA/6KA)</t>
  </si>
  <si>
    <t>DISJUNTOR (TIPO: TRIPOLAR|CURVA:C|CORRENTE: 20A|I MÁX: 4,5KA/6KA)</t>
  </si>
  <si>
    <t>DISJUNTOR (TIPO: TRIPOLAR|CURVA:C|CORRENTE: 25A|I MÁX: 4,5KA/6KA)</t>
  </si>
  <si>
    <t>DISJUNTOR (TIPO: TRIPOLAR|CURVA:C|CORRENTE: 32A|I MÁX: 4,5KA/6KA)</t>
  </si>
  <si>
    <t>DISJUNTOR (TIPO: TRIPOLAR|CURVA:C|CORRENTE: 40A|I MÁX: 4,5KA/6KA)</t>
  </si>
  <si>
    <t>DISJUNTOR (TIPO: TRIPOLAR|CURVA:C|CORRENTE: 50A|I MÁX: 4,5KA/6KA)</t>
  </si>
  <si>
    <t>DISJUNTOR (TIPO: TRIPOLAR|CURVA:C|CORRENTE: 6A|I MÁX: 4,5KA/6KA)</t>
  </si>
  <si>
    <t>DISJUNTOR (TIPO: TRIPOLAR|CURVA:C|CORRENTE: 63A|I MÁX: 10KA)</t>
  </si>
  <si>
    <t>DISJUNTOR (TIPO: TRIPOLAR|CURVA:C|CORRENTE: 63A|I MÁX: 4,5KA/6KA)</t>
  </si>
  <si>
    <t>DISJUNTOR (TIPO: TRIPOLAR|CURVA:C|CORRENTE: 70A|I MÁX: 4,5KA/6KA)</t>
  </si>
  <si>
    <t>DISJUNTOR (TIPO: TRIPOLAR|CURVA:C|CORRENTE: 80A|I MÁX: 10KA)</t>
  </si>
  <si>
    <t>DISJUNTOR DE PROTEÇÃO (TIPO: DR BIPOLAR|CORRENTE: 100A|SENSIBILIDADE: 30MA)</t>
  </si>
  <si>
    <t>DISJUNTOR DE PROTEÇÃO (TIPO: DR BIPOLAR|CORRENTE: 25A|SENSIBILIDADE: 30MA)</t>
  </si>
  <si>
    <t>DISJUNTOR DE PROTEÇÃO (TIPO: DR BIPOLAR|CORRENTE: 40A|SENSIBILIDADE: 30MA)</t>
  </si>
  <si>
    <t>DISJUNTOR DE PROTEÇÃO (TIPO: DR BIPOLAR|CORRENTE: 63A|SENSIBILIDADE: 30MA)</t>
  </si>
  <si>
    <t>DISJUNTOR DE PROTEÇÃO (TIPO: DR BIPOLAR|CORRENTE: 80A|SENSIBILIDADE: 30MA)</t>
  </si>
  <si>
    <t>DISJUNTOR DE PROTEÇÃO (TIPO: DR TETRAPOLAR|CORRENTE: 100A|SENSIBILIDADE: 30MA)</t>
  </si>
  <si>
    <t>DISJUNTOR DE PROTEÇÃO (TIPO: DR TETRAPOLAR|CORRENTE: 125A|SENSIBILIDADE: 30MA)</t>
  </si>
  <si>
    <t>DISJUNTOR DE PROTEÇÃO (TIPO: DR TETRAPOLAR|CORRENTE: 25A|SENSIBILIDADE: 30MA)</t>
  </si>
  <si>
    <t>DISJUNTOR DE PROTEÇÃO (TIPO: DR TETRAPOLAR|CORRENTE: 40A|SENSIBILIDADE: 30MA)</t>
  </si>
  <si>
    <t>DISJUNTOR DE PROTEÇÃO (TIPO: DR TETRAPOLAR|CORRENTE: 80A|SENSIBILIDADE: 30MA)</t>
  </si>
  <si>
    <t>DISJUNTOR EM CAIXA MOLDADA (TIPO: TRIPOLAR|CORRENTE: 100A|ICC: 15KA* EM 380/400V|DISPARADOR: FIXO)*VALORES REFERENCIAIS APROXIMADOS</t>
  </si>
  <si>
    <t>DISJUNTOR EM CAIXA MOLDADA (TIPO: TRIPOLAR|CORRENTE: 125A|ICC: 15KA* EM 380/400V|DISPARADOR: FIXO)*VALORES REFERENCIAIS APROXIMADOS</t>
  </si>
  <si>
    <t>DISJUNTOR EM CAIXA MOLDADA (TIPO: TRIPOLAR|CORRENTE: 150A|ICC: 15KA* EM 380/400V|DISPARADOR: FIXO)*VALORES REFERENCIAIS APROXIMADOS</t>
  </si>
  <si>
    <t>DISJUNTOR EM CAIXA MOLDADA (TIPO: TRIPOLAR|CORRENTE: 160A|ICC: 15KA* EM 380/400V|DISPARADOR: FIXO)*VALORES REFERENCIAIS APROXIMADOS</t>
  </si>
  <si>
    <t>DISJUNTOR EM CAIXA MOLDADA (TIPO: TRIPOLAR|CORRENTE: 175A|ICC: 18KA* EM 380/400V|DISPARADOR: FIXO)*VALORES REFERENCIAIS APROXIMADOS</t>
  </si>
  <si>
    <t>DISJUNTOR EM CAIXA MOLDADA (TIPO: TRIPOLAR|CORRENTE: 200A|ICC: 18KA* EM 380/400V|DISPARADOR: FIXO)*VALORES REFERENCIAIS APROXIMADOS</t>
  </si>
  <si>
    <t>DISJUNTOR EM CAIXA MOLDADA (TIPO: TRIPOLAR|CORRENTE: 225A|ICC: 20KA* EM 380/400V|DISPARADOR: FIXO)*VALORES REFERENCIAIS APROXIMADOS</t>
  </si>
  <si>
    <t>DISJUNTOR EM CAIXA MOLDADA (TIPO: TRIPOLAR|CORRENTE: 250A|ICC: 20KA* EM 380/400V|DISPARADOR: FIXO)*VALORES REFERENCIAIS APROXIMADOS</t>
  </si>
  <si>
    <t>DISJUNTOR EM CAIXA MOLDADA (TIPO: TRIPOLAR|CORRENTE: 300A|ICC: 35KA* EM 380/400V|DISPARADOR: FIXO)*VALORES REFERENCIAIS APROXIMADOS</t>
  </si>
  <si>
    <t>DISJUNTOR EM CAIXA MOLDADA (TIPO: TRIPOLAR|CORRENTE: 400A|ICC: 35KA* EM 380/400V|DISPARADOR: FIXO)*VALORES REFERENCIAIS APROXIMADOS</t>
  </si>
  <si>
    <t>DISJUNTOR EM CAIXA MOLDADA (TIPO: TRIPOLAR|CORRENTE: 450A|ICC: 35KA* EM 380/400V|DISPARADOR: FIXO)*VALORES REFERENCIAIS APROXIMADOS</t>
  </si>
  <si>
    <t>DISJUNTOR EM CAIXA MOLDADA (TIPO: TRIPOLAR|CORRENTE: 500A|ICC: 35KA* EM 380/400V|DISPARADOR: FIXO)*VALORES REFERENCIAIS APROXIMADOS</t>
  </si>
  <si>
    <t>DISJUNTOR EM CAIXA MOLDADA (TIPO: TRIPOLAR|CORRENTE: 630A|ICC: 35KA* EM 380/400V|DISPARADOR: FIXO)*VALORES REFERENCIAIS APROXIMADOS</t>
  </si>
  <si>
    <t>DISJUNTOR EM CAIXA MOLDADA (TIPO: TRIPOLAR|CORRENTE: 700A|ICC: 50KA* EM 380/400V|DISPARADOR: FIXO)*VALORES REFERENCIAIS APROXIMADOS</t>
  </si>
  <si>
    <t>DISJUNTOR EM CAIXA MOLDADA (TIPO: TRIPOLAR|CORRENTE: 800A|ICC: 50KA* EM 380/400V|DISPARADOR: FIXO)*VALORES REFERENCIAIS APROXIMADOS</t>
  </si>
  <si>
    <t>DISPOSITIVO PROTEÇÃO CONTRA SURTOS (QUANTIDADE DE PÓLOS: MONOPOLAR|TIPO: DPS|CLASSE: I-II|TENSÃO DE OPERAÇÃO: 175V-275V|CORRENTE DE DESCARGA MÁXIMA: 40KA|APLICAÇÃO: PROTEÇÃO LINHA NEUTRO OU LINHA TERRA)</t>
  </si>
  <si>
    <t>DISPOSITIVO PROTEÇÃO CONTRA SURTOS (QUANTIDADE DE PÓLOS: MONOPOLAR|TIPO: DPS|CLASSE: I-II|TENSÃO DE OPERAÇÃO: 175V-275V|CORRENTE DE DESCARGA MÁXIMA: 60KA|APLICAÇÃO: PROTEÇÃO LINHA NEUTRO OU LINHA TERRA)</t>
  </si>
  <si>
    <t>SUPRESSOR DE SURTO PARA PROTEÇÃO DE CENTRAL DE TELECOMUNICAÇÕES - IPRM</t>
  </si>
  <si>
    <t>SUPRESSOR DE SURTO PARA PROTEÇÃO PRIMÁRIA EM QGD, PARA SURTOS ATÉ QGD, ATÉ 1,5 KV - 5 KA</t>
  </si>
  <si>
    <t>CABIDE (MATERIAL: LOUCA|TIPO: EMBUTIR|COR: BRANCA|NÚMERO DE GANCHOS: 2|LARGURA*: 70MM|ALTURA*: 120MM)*VALORES REFERENCIAIS APROXIMADOS</t>
  </si>
  <si>
    <t>CABIDE METÁLICO (TIPO: GANCHO SIMPLES|ACABAMENTO: CROMADO|ACESSÓRIOS DE FIXAÇÃO: INCLUSOS)</t>
  </si>
  <si>
    <t>TOALHEIRO (TIPO: CROMADO|BARRA: SIMPLES|COMPRIMENTO: 60CM)</t>
  </si>
  <si>
    <t>PAPELEIRA (MATERIAL: LOUCA|TIPO: EMBUTIR|COR: BRANCA|LARGURA*: 170MM|ALTURA*: 170MM)*VALORES REFERENCIAIS APROXIMADOS</t>
  </si>
  <si>
    <t>PAPELEIRA PARA PAPEL HIGIÊNICO (MATERIAL: AÇO INOX|ACABAMENTO: POLIDO OU ESCOVADO|TIPO: SOBREPOR|CAPACIDADE DO ROLO: 300-500[M]|FORMATO: REDONDO|DIÂMETRO*: 27CM|LARGURA*: 12CM|ACESSÓRIOS DE FIXAÇÃO: INCLUSO)*VALORES REFERENCIAIS APROXIMADOS</t>
  </si>
  <si>
    <t>PAPELEIRA PARA PAPEL HIGIÊNICO (MATERIAL: PLÁSTICO|CAPACIDADE DO ROLO: 300-500[M])</t>
  </si>
  <si>
    <t>PORTA PAPEL-TOALHA PARA 2 OU 3 FOLHAS (MATERIAL: AÇO INOX)</t>
  </si>
  <si>
    <t>PORTA PAPEL-TOALHA PARA 2 OU 3 FOLHAS (MATERIAL: PLÁSTICO)</t>
  </si>
  <si>
    <t>DISPENSER (MATERIAL: PLÁSTICO|COR: BRANCA|CAPACIDADE RESERVATÓRIO: 1500ML|DIMENSÃO*: (26X15)CM|PROFUNDIDADE*: 13CM|APLICAÇÃO: ÁLCOOL EM GEL OU SABONETE LÍQUIDO)* VALORES REFERENCIAIS APROXIMADOS</t>
  </si>
  <si>
    <t>DISPENSER (MATERIAL: PLÁSTICO|COR: BRANCA|CAPACIDADE RESERVATÓRIO: 800ML|DIMENSÃO*: (26X11)CM|PROFUNDIDADE*: 11CM|APLICAÇÃO: ÁLCOOL EM GEL OU SABONETE LÍQUIDO)* VALORES REFERENCIAIS APROXIMADOS</t>
  </si>
  <si>
    <t>MEIA SABONETEIRA (MATERIAL: LOUCA|TIPO: EMBUTIR|COR: BRANCA|LARGURA*: 1750MM|ALTURA*: 100MM)*VALORES REFERENCIAIS APROXIMADOS</t>
  </si>
  <si>
    <t>SABONETEIRA (MATERIAL: LOUCA|TIPO: EMBUTIR|COR: BRANCA|LARGURA*: 150MM|ALTURA*: 150MM)*VALORES REFERENCIAIS APROXIMADOS</t>
  </si>
  <si>
    <t>SABONETEIRA (TIPO: CONCHA|FIXAÇÃO: SOBREPOR|MATERIAL: INOX|ACABAMENTO: CROMADO)</t>
  </si>
  <si>
    <t>ELETROCALHA METÁLICA (TIPO: LISA SEM VIROLA|TRATAMENTO: PRÉ-ZINCADO|CHAPA: N°18|MEDIDAS: 100X100MM)</t>
  </si>
  <si>
    <t>ELETROCALHA METÁLICA (TIPO: LISA SEM VIROLA|TRATAMENTO: PRÉ-ZINCADO|CHAPA: N°18|MEDIDAS: 100X50MM)</t>
  </si>
  <si>
    <t>ELETROCALHA METÁLICA (TIPO: LISA SEM VIROLA|TRATAMENTO: PRÉ-ZINCADO|CHAPA: N°18|MEDIDAS: 150X100MM)</t>
  </si>
  <si>
    <t>ELETROCALHA METÁLICA (TIPO: LISA SEM VIROLA|TRATAMENTO: PRÉ-ZINCADO|CHAPA: N°18|MEDIDAS: 150X50MM)</t>
  </si>
  <si>
    <t>ELETROCALHA METÁLICA (TIPO: LISA SEM VIROLA|TRATAMENTO: PRÉ-ZINCADO|CHAPA: N°18|MEDIDAS: 200X100MM)</t>
  </si>
  <si>
    <t>ELETROCALHA METÁLICA (TIPO: LISA SEM VIROLA|TRATAMENTO: PRÉ-ZINCADO|CHAPA: N°18|MEDIDAS: 200X50MM)</t>
  </si>
  <si>
    <t>ELETROCALHA METÁLICA (TIPO: LISA SEM VIROLA|TRATAMENTO: PRÉ-ZINCADO|CHAPA: N°18|MEDIDAS: 300X100MM)</t>
  </si>
  <si>
    <t>ELETROCALHA METÁLICA (TIPO: LISA SEM VIROLA|TRATAMENTO: PRÉ-ZINCADO|CHAPA: N°18|MEDIDAS: 300X50MM)</t>
  </si>
  <si>
    <t>ELETROCALHA METÁLICA (TIPO: LISA SEM VIROLA|TRATAMENTO: PRÉ-ZINCADO|CHAPA: N°18|MEDIDAS: 400X100MM)</t>
  </si>
  <si>
    <t>ELETROCALHA METÁLICA (TIPO: PERFURADA SEM VIROLA|TRATAMENTO: PRÉ-ZINCADO|CHAPA: N°18|MEDIDAS: 100X100MM)</t>
  </si>
  <si>
    <t>ELETROCALHA METÁLICA (TIPO: PERFURADA SEM VIROLA|TRATAMENTO: PRÉ-ZINCADO|CHAPA: N°18|MEDIDAS: 100X50MM)</t>
  </si>
  <si>
    <t>ELETROCALHA METÁLICA (TIPO: PERFURADA SEM VIROLA|TRATAMENTO: PRÉ-ZINCADO|CHAPA: N°18|MEDIDAS: 150X100MM)</t>
  </si>
  <si>
    <t>ELETROCALHA METÁLICA (TIPO: PERFURADA SEM VIROLA|TRATAMENTO: PRÉ-ZINCADO|CHAPA: N°18|MEDIDAS: 150X50MM)</t>
  </si>
  <si>
    <t>ELETROCALHA METÁLICA (TIPO: PERFURADA SEM VIROLA|TRATAMENTO: PRÉ-ZINCADO|CHAPA: N°18|MEDIDAS: 200X100MM)</t>
  </si>
  <si>
    <t>ELETROCALHA METÁLICA (TIPO: PERFURADA SEM VIROLA|TRATAMENTO: PRÉ-ZINCADO|CHAPA: N°18|MEDIDAS: 200X50MM)</t>
  </si>
  <si>
    <t>ELETROCALHA METÁLICA (TIPO: PERFURADA SEM VIROLA|TRATAMENTO: PRÉ-ZINCADO|CHAPA: N°18|MEDIDAS: 300X100MM)</t>
  </si>
  <si>
    <t>ELETROCALHA METÁLICA (TIPO: PERFURADA SEM VIROLA|TRATAMENTO: PRÉ-ZINCADO|CHAPA: N°18|MEDIDAS: 300X50MM)</t>
  </si>
  <si>
    <t>ELETROCALHA METÁLICA (TIPO: PERFURADA SEM VIROLA|TRATAMENTO: PRÉ-ZINCADO|CHAPA: N°18|MEDIDAS: 400X100MM)</t>
  </si>
  <si>
    <t>TALA RETA (TIPO: AUTOPORTANTE|TRATAMENTO: PRÉ-ZINCADO|CHAPA: N°18|MEDIDA: 100MM|APLICAÇÃO: EMENDA PARA ELETROCALHA)</t>
  </si>
  <si>
    <t>TALA RETA (TIPO: AUTOPORTANTE|TRATAMENTO: PRÉ-ZINCADO|CHAPA: N°18|MEDIDA: 50MM|APLICAÇÃO: EMENDA PARA ELETROCALHA)</t>
  </si>
  <si>
    <t>TAMPA PARA ELETROCALHA METÁLICA (TIPO: ENCAIXE|TRATAMENTO: PRÉ-ZINCADO|CHAPA: N°24|MEDIDA: 100MM)</t>
  </si>
  <si>
    <t>TAMPA PARA ELETROCALHA METÁLICA (TIPO: ENCAIXE|TRATAMENTO: PRÉ-ZINCADO|CHAPA: N°24|MEDIDA: 150MM)</t>
  </si>
  <si>
    <t>TAMPA PARA ELETROCALHA METÁLICA (TIPO: ENCAIXE|TRATAMENTO: PRÉ-ZINCADO|CHAPA: N°24|MEDIDA: 200MM)</t>
  </si>
  <si>
    <t>TAMPA PARA ELETROCALHA METÁLICA (TIPO: ENCAIXE|TRATAMENTO: PRÉ-ZINCADO|CHAPA: N°24|MEDIDA: 300MM)</t>
  </si>
  <si>
    <t>TAMPA PARA ELETROCALHA METÁLICA (TIPO: ENCAIXE|TRATAMENTO: PRÉ-ZINCADO|CHAPA: N°24|MEDIDA: 400MM)</t>
  </si>
  <si>
    <t>ESPUMA EXPANSIVA DE POLIURETANO MONOCOMPONENTE (CONTEÚDO: 500 ML)</t>
  </si>
  <si>
    <t>BALANÇO METÁLICO (TIPO: BONDINHO REMA-REMA|QUANTIDADE DE LUGARES : 6|MATERIAL: TUBO EM AÇO CARBONO|ACABAMENTO: PINTURA ELETROSTÁTICA|COMPRIMENTO*: 280CM|LARGURA*: 140CM|ALTURA*:160CM)*VALORES REFERENCIAIS APROXIMADOS</t>
  </si>
  <si>
    <t>CONJUNTO DE MESA E BANCOS PARA JOGOS (MATERIAL: CONCRETO|DIÂMETRO DA MESA*: 90CM|ALTURA DA MESA*: 87CM|DIÂMETRO DO BANCO*: 30CM|ALTURA DO BANCO*: 52CM|QUANTIDADE DE BANCOS: 4|APLICAÇÃO: PRAÇAS/ÁREAS PÚBLICAS)*VALORES REFERENCIAIS APROXIMADOS</t>
  </si>
  <si>
    <t>ESCADA HORIZONTAL METÁLICA (MATERIAL: TUBO EM AÇO CARBONO|ACABAMENTO: PINTURA ELETROSTÁTICA|COMPRIMENTO*: 300CM|LARGURA*: 50CM|ALTURA*:250CM) *VALORES REFERENCIAIS APROXIMADOS</t>
  </si>
  <si>
    <t>ESCORREGADOR METÁLICO MÉDIO (MATERIAL: TUBO EM AÇO CARBONO|ACABAMENTO: PINTURA ELETROSTÁTICA|COMPRIMENTO*: 235CM|LARGURA*: 90CM|ALTURA*:175CM)*VALORES REFERENCIAIS APROXIMADOS</t>
  </si>
  <si>
    <t>GANGORRA METÁLICA GRANDE (QUANTIDADE DE LUGARES : 2|MATERIAL: TUBO EM AÇO CARBONO|ACABAMENTO: PINTURA ELETROSTÁTICA|COMPRIMENTO*: 270CM|LARGURA*: 120CM|ALTURA*:295CM)*VALORES REFERENCIAIS APROXIMADOS</t>
  </si>
  <si>
    <t>ZANGA BURRINHO METÁLICO (QUANTIDADE DE LUGARES : 4|QUANTIDADE DE PRANCHAS: 2|MATERIAL: TUBO EM AÇO CARBONO|ACABAMENTO: PINTURA ELETROSTÁTICA|COMPRIMENTO*: 250CM|LARGURA*: 150CM|ALTURA*:70CM)*VALORES REFERENCIAIS APROXIMADOS</t>
  </si>
  <si>
    <t>TABELA DE BASQUETE (LARGURA: 180CM*|ALTURA: 120CM*|MATERIAL: COMPENSADO NAVAL PINTADO|ARO E REDE: INCLUSOS|POSTE METÁLICO E SUPORTE DE PISO: INCLUSOS)*VALORES REFERENCIAIS APROXIMADOS</t>
  </si>
  <si>
    <t>TRAVE DE FUTEBOL DE CAMPO OFICIAL (MATERIAL: AÇO|DIÂMETRO*: 4.1/2"[120MM]|ESPESSURA*: 2,5MM|COMPRIMENTO: 732CM|ALTURA: 244CM|ACABAMENTO: TRATAMENTO ANTICORROSIVO|REDE: INCLUSO)*VALORES REFERENCIAIS APROXIMADOS</t>
  </si>
  <si>
    <t>TRAVE DE FUTSAL (MATERIAL: AÇO|DIÂMETRO*: 3"[75MM]|ESPESSURA: 3MM|COMPRIMENTO: 300CM|ALTURA: 200CM||ACABAMENTO: TRATAMENTO ANTICORROSIVO|REDE: INCLUSO)*VALORES REFERENCIAIS APROXIMADOS</t>
  </si>
  <si>
    <t>POSTE DE VÔLEI OU PETECA OFICIAL (MATERIAL: AÇO|TIPO: TELESCÓPICO|DIÂMETRO: 3"[75MM]|ESPESSURA: 3MM|ALTURA*: 250CM|ACABAMENTO: TRATAMENTO ANTICORROSIVO|REDE: INCLUSO)*VALORES REFERENCIAIS APROXIMADOS</t>
  </si>
  <si>
    <t>ESCADA MARINHEIRO COM GRADIL PROTETOR TIPO 2" - IPRM</t>
  </si>
  <si>
    <t>ESCADA MARINHEIRO (MATERIAL: AÇO GALVANIZADO|DIÂMETRO DO TUBO PARA REQUADRO: 3/4"|DIÂMETRO DO TUBO PARA SUBDIVISÕES: 1/2") - IPRM</t>
  </si>
  <si>
    <t>JANELA METÁLICA (TIPO: BASCULANTE|MATERIAL: ALUMÍNIO|DIMENSÃO: 80X80|ACABAMENTO : FOSCO|VIDROS: INCLUSOS) - IPRM</t>
  </si>
  <si>
    <t>BRAÇO PARA JANELA MAXIM-AR (COMPRIMENTO: 400MM|LINHA: 25 OU 32|REFERÊNCIA: BRA-704|EMBALAGEM: PAR)</t>
  </si>
  <si>
    <t>CAIXA DE DRENO (REFERÊNCIA: NYL-329)</t>
  </si>
  <si>
    <t>CONTRA FECHO (REFERÊNCIA: CON-370|ACESSÓRIOS DE FIXAÇÃO: INCLUSOS)</t>
  </si>
  <si>
    <t>DOBRADIÇA DE ALUMÍNIO DE DUAS ABAS, MEDIDAS (LARGURA ABA: 50MM|REFERÊNCIA: DOB-692|ACESSÓRIOS DE FIXAÇÃO: INCLUSOS)</t>
  </si>
  <si>
    <t>FECHO CONCHA PARA JANELA DE CORRER (REFERÊNCIA: CON-7611|ACESSÓRIOS DE FIXAÇÃO: INCLUSOS)</t>
  </si>
  <si>
    <t>FECHO CONCHA PARA PORTA/JANELA DE CORRER (REFERÊNCIA: LINHA 25/SUPREMA|CHAVE: INCLUSA|LINGUETA: INCLUSA|ACESSÓRIOS DE FIXAÇÃO: INCLUSOS)</t>
  </si>
  <si>
    <t>FECHO PARA ABERTURA DE JANELA MAXIM-AR (REFERÊNCIA: FEC-009)</t>
  </si>
  <si>
    <t>GUIA DESLIZANTE (REFERÊNCIA: LINHA 25/SUPREMA|ACESSÓRIOS DE FIXAÇÃO: INCLUSOS)</t>
  </si>
  <si>
    <t>PRESILHA DO ARREMATE (REFERÊNCIA: NYL-190)</t>
  </si>
  <si>
    <t>ROLAMENTO (DIÂMETRO EXTERNO: 30MM|DIÂMETRO INTERNO: 10MM|MATERIAL: AÇO|REFERÊNCIA: 6200)</t>
  </si>
  <si>
    <t>ROLDANA COM REGULAGEM E ROLAMENTO (REFERÊNCIA: ROL-440|CAPACIDADE DE CARGA: 40KG)</t>
  </si>
  <si>
    <t>ROLDANA DUPLA COM REGULAGEM E ROLAMENTO (REFERÊNCIA: ROL-439|CAPACIDADE DE CARGA: 80KG)</t>
  </si>
  <si>
    <t>TAMPA FURO (MEDIDA: 3/8"|REFERÊNCIA: NYL-042)</t>
  </si>
  <si>
    <t>VEDAÇÃO SUPERIOR (REFERÊNCIA: NYL-335)</t>
  </si>
  <si>
    <t>ESCOVA DE VEDAÇÃO SEM BARREIRA PLÁSTICA (MEDIDAS: 5X6MM|REFERÊNCIA: FIT-206)</t>
  </si>
  <si>
    <t>ESCOVA DE VEDAÇÃO SEM BARREIRA PLÁSTICA (MEDIDAS: 5X8MM|REFERÊNCIA: FIT-212)</t>
  </si>
  <si>
    <t>ESCOVA DE VEDAÇÃO SEM BARREIRA PLÁSTICA (MEDIDAS: 7,5X6MM|REFERÊNCIA: FIT-246)</t>
  </si>
  <si>
    <t>GUARNIÇÃO PARA ESQUADRIAS DE ALUMÍNIO (DIÂMETRO: 5MM|REFERÊNCIA: GUA-006)</t>
  </si>
  <si>
    <t>GUARNIÇÃO PARA ESQUADRIAS DE ALUMÍNIO (MEDIDAS: 14X11MM|REFERÊNCIA: GUA-007)</t>
  </si>
  <si>
    <t>GUARNIÇÃO PARA ESQUADRIAS DE ALUMÍNIO (MEDIDAS: 7X10MM|REFERÊNCIA: GUA-239)</t>
  </si>
  <si>
    <t>GUARNIÇÃO PARA ESQUADRIAS DE ALUMÍNIO (MEDIDAS: 7,8X4,7MM|REFERÊNCIA: GUA-053)</t>
  </si>
  <si>
    <t>ALAVANCA PARA JANELA (ACABAMENTO: ZAMAC|TIPO: BASCULANTE|PARAFUSOS: INCLUSOS)</t>
  </si>
  <si>
    <t>ALAVANCA PARA JANELA (ACABAMENTO: ZAMAC|TIPO:MÁXIMO-AR|PARAFUSOS: INCLUSOS) - IPRM</t>
  </si>
  <si>
    <t>PAINEL FIXO EM TELA METÁLICA FIO 12 # 5MM - IPRM</t>
  </si>
  <si>
    <t>CAIXILHO FIXO (MATERIAL: PERFIL CANTONEIRA SOLDADO|DIMENSÃO: 2"X2"|VEDAÇÃO: TELA GALVANIZADA|FIO DA TELA: 12#1/2") - IPRM</t>
  </si>
  <si>
    <t>EM PROCESSO DE DESATIVAÇÃO - GRADE EM BARRA CHATA (DIMENSÃO: 3/4"X1/8"|REQUADRO DE FERRO: 1/4"|APLICAÇÃO: REFLETOR 90CMX90CM) - IPRM</t>
  </si>
  <si>
    <t>EM PROCESSO DE DESATIVAÇÃO - GRADE FIXA (MATERIAL: AÇO|FORMATO: QUADRADO|ESPESSURA: 3/8") - IPRM</t>
  </si>
  <si>
    <t>BASCULANTE DE FERRO - IPRM</t>
  </si>
  <si>
    <t>JANELA BASCULANTE EM METALON - IPRM</t>
  </si>
  <si>
    <t>JANELA DE CORRER EM FERRO - IPRM</t>
  </si>
  <si>
    <t>JANELA DE CORRER EM METALON - IPRM</t>
  </si>
  <si>
    <t>JANELA MAXIMO-AR EM FERRO - IPRM</t>
  </si>
  <si>
    <t>JANELA MAXIMO-AR EM METALON - IPRM</t>
  </si>
  <si>
    <t>JANELA METÁLICA (TIPO: BASCULANTE|MATERIAL: AÇO|DIMENSÃO: 60X60X8XM|ACABAMENTO : SEM PINTURA DE ACABAMENTO|VIDROS: NÃO INCLUSOS) - IPRM</t>
  </si>
  <si>
    <t>JANELA VENEZIANA EM METALON - IPRM</t>
  </si>
  <si>
    <t>MARCO EM CHAPA METÁLICA, CONFORME DETALHE 05 - IPRM</t>
  </si>
  <si>
    <t>ANTEPARO METÁLICO PARA SETEIRAS DAS ALAS H = 50 CM - PADRÃO SEDS - IPRM</t>
  </si>
  <si>
    <t>EM PROCESSO DE DESATIVAÇÃO - PORTA (MATERIAL: AÇO|TIPO: ABRIR|BARRAS TRANSVERSAIS DE FERRO CHATO: 2"X5/16"|REVESTIDA EM CHAPA: 14|PADRÃO: SEDS) - IPRM</t>
  </si>
  <si>
    <t>ESQUADRIA METÁLICA PARA PASSA DOCUMENTOS - PADRÃO SEDS - IPRM</t>
  </si>
  <si>
    <t>GRADE FIXA E PORTA DE ABRIR COM GRADE E CHAPA E TRANCA DE SEGURANÇA - PADRÃO SEDS - IPRM</t>
  </si>
  <si>
    <t>PORTA DE ABRIR EM FERRO E TELA FIO 6 - PADRÃO SEDS - IPRM</t>
  </si>
  <si>
    <t>PORTA DE ABRIR EM GRADE E TELA - PADRÃO SEDS - IPRM</t>
  </si>
  <si>
    <t>PORTA DE ABRIR, 01 FOLHA, EM CHAPA 14 SAE 1020 - PADRÃO SEDS - IPRM</t>
  </si>
  <si>
    <t>PORTA DE ABRIR, 02 FOLHAS, EM CHAPA 14 SAE 1020 - PADRÃO SEDS - IPRM</t>
  </si>
  <si>
    <t>PORTA EM TELA ONDULADA ARTÍSTICA MALHA 30 X 30 FIO 10 - PADRÃO SEDS - IPRM</t>
  </si>
  <si>
    <t>PORTA DE SANITÁRIO COMPLETA, COM BATENTES DE FERRO, ESTRUTURA EM METALON 20 X 30, FOLHA EM CHAPA GALVANIZADA Nº. 18, TRANQUETA E DOBRADIÇAS - 60 X 180 CM - IPRM</t>
  </si>
  <si>
    <t>PORTA DE SANITÁRIO COMPLETA, COM BATENTES DE FERRO, ESTRUTURA EM METALON 20 X 30MM, FOLHA EM CHAPA GALVANIZADA Nº. 18, TRANQUETA E DOBRADIÇAS - 60 X 150 CM - IPRM</t>
  </si>
  <si>
    <t>PORTA DE SANITÁRIO COMPLETA, COM BATENTES DE FERRO, ESTRUTURA EM METALON 20 X 30MM, FOLHA EM CHAPA GALVANIZADA Nº. 18, TRANQUETA E DOBRADIÇAS - 80 X 150 CM - IPRM</t>
  </si>
  <si>
    <t>PG - (70X70CM) PORTA COMPLETA, ESTRUTURA EM CHAPA, ASSENTADA , CONFORME DETALHES E ESPECIFICAÇÕES - IPRM</t>
  </si>
  <si>
    <t>PM - (70 X 210 CM) PORTA COMPLETA, ESTRUTURA EM CHAPA, COM BARRA - IPRM</t>
  </si>
  <si>
    <t>PM1 - (80 X 210 CM) PORTA COMPLETA, ESTRUTURA EM CHAPA, MARCO EM - IPRM</t>
  </si>
  <si>
    <t>PM2 - (90 X 210 CM) PORTA COMPLETA, ESTRUTURA EM CHAPA, COM BARRA - IPRM</t>
  </si>
  <si>
    <t>PM3 - (60 X 210 CM) PORTA COMPLETA, ESTRUTURA EM CHAPA, MARCO EM - IPRM</t>
  </si>
  <si>
    <t>PORTA EM PERFIL E CHAPA METÁLICA - IPRM</t>
  </si>
  <si>
    <t>PORTA AÇO DE ENROLAR, INCLUSIVE EIXO, MOLA, SOLEIRA, ETIQUETA, CAVALETE E GUIAS, FITAS E FECHADURAS LATERAIS (TIPO DE LÂMINA: RAIADA LARGA|CHAPA: 24|LARGURA ÚTIL: 100MM|ACIONAMENTO: MANUAL|QUANTIDADE DE FECHADURA COM TRAVA LATERAL E TETRA CHAVE: 2) - IPRM</t>
  </si>
  <si>
    <t>EM PROCESSO DE DESATIVAÇÃO - PORTÃO (MATERIAL: AÇO GALVANIZADO|TIPO: ABRIR|DIÂMETRO TUBO DE REQUADRO: 2.1/2"|VEDAÇÃO: TELA FIO 12#1/2")</t>
  </si>
  <si>
    <t>PORTÃO DE FERRO PADRÃO, EM CHAPA (TIPO LAMBRI) - IPRM</t>
  </si>
  <si>
    <t>PORTÃO DE GRADE - IPRM</t>
  </si>
  <si>
    <t>PORTÃO EM PERFIL E CHAPA METÁLICA - IPRM</t>
  </si>
  <si>
    <t>TUBO DE AÇO (TIPO: INDUSTRIAL COM COSTURA|MATERIAL: AÇO GALVANIZADO|NORMA: NBR-6591)</t>
  </si>
  <si>
    <t>PORTA CORTA-FOGO (TIPO: ABRIR|FOLHA: 1|ALTURA: 210CM|LARGURA: 80CM|DOBRADIÇA: ESPECIAL COM MOLA DE FECHAMENTO|FECHADURA: INCLUSO|MAÇANETA: INCLUSO|BATENTE: INCLUSO|ACESSÓRIOS DE ACABAMENTO: INCLUSO)</t>
  </si>
  <si>
    <t>PORTA CORTA-FOGO (TIPO: ABRIR|FOLHA: 1|ALTURA: 210CM|LARGURA: 90CM|DOBRADIÇA: ESPECIAL COM MOLA DE FECHAMENTO|FECHADURA: INCLUSO|MAÇANETA: INCLUSO|BATENTE: INCLUSO|ACESSÓRIOS DE ACABAMENTO: INCLUSO)</t>
  </si>
  <si>
    <t>PORTA CORTA-FOGO (TIPO: ABRIR|FOLHAS: 2|ALTURA: 210CM|LARGURA TOTAL: 160CM|DOBRADIÇA: ESPECIAL COM MOLA DE FECHAMENTO|FECHADURA: INCLUSO|MAÇANETA: INCLUSO|BATENTE: INCLUSO|ACESSÓRIOS DE ACABAMENTO: INCLUSO)</t>
  </si>
  <si>
    <t>ESTABILIZADOR (TENSÃO DE ENTRADA: 80V~150V|FREQUÊNCIA: 50/60HZ|TENSAO DE SAÍDA: 110V|POTÊNCIA MÁXIMA: 5KVA)</t>
  </si>
  <si>
    <t>ESTACA PRÉ-MOLDADA (MATERIAL: CONCRETO PROTENDIDO|SEÇÃO: QUADRADA|DIMENSÃO*: 150X150MM|CAPACIDADE DE CARGA:25T)*VALORES REFERENCIAIS APROXIMADOS</t>
  </si>
  <si>
    <t>ESTACA PRÉ-MOLDADA (MATERIAL: CONCRETO PROTENDIDO|SEÇÃO: QUADRADA|DIMENSÃO: 170X170MM|CAPACIDADE DE CARGA:35T)*VALORES REFERENCIAIS APROXIMADOS</t>
  </si>
  <si>
    <t>ESTACA PRÉ-MOLDADA (MATERIAL: CONCRETO PROTENDIDO|SEÇÃO: QUADRADA|DIMENSÃO*: 200X200MM|CAPACIDADE DE CARGA:50T)*VALORES REFERENCIAIS APROXIMADOS</t>
  </si>
  <si>
    <t>ESTACA PRÉ-MOLDADA (MATERIAL: CONCRETO PROTENDIDO|SEÇÃO: QUADRADA|DIMENSÃO*: 215X215MM|CAPACIDADE DE CARGA:60T)*VALORES REFERENCIAIS APROXIMADOS</t>
  </si>
  <si>
    <t>ESTACA PRÉ-MOLDADA (MATERIAL: CONCRETO PROTENDIDO|SEÇÃO: QUADRADA|DIMENSÃO*: 230X230MM|CAPACIDADE DE CARGA: 70T)*VALORES REFERENCIAIS APROXIMADOS</t>
  </si>
  <si>
    <t>ESTACA PRÉ-MOLDADA (MATERIAL: CONCRETO PROTENDIDO|SEÇÃO: QUADRADA|DIMENSÃO*: 255X255MM|CAPACIDADE DE CARGA: 85T)*VALORES REFERENCIAIS APROXIMADOS</t>
  </si>
  <si>
    <t>ANEL DE CONCRETO ARMADO PARA FOSSA (ALTURA: 50CM|DIÂMETRO: 150CM)</t>
  </si>
  <si>
    <t>INATIVADO NÃO USAR - FOSSA SÉPTICA DE CONCRETO ARMADO (ALTURA: 1,50M|DIÂMETRO DA SEÇÃO: 1,50M|NÚMERO DE CONTRIBUINTES: 15)</t>
  </si>
  <si>
    <t>INATIVADO NÃO USAR - FOSSA SÉPTICA DE CONCRETO ARMADO (ALTURA: 2,25M|DIÂMETRO DA SEÇÃO: 1,50M|NÚMERO DE CONTRIBUINTES: 30)</t>
  </si>
  <si>
    <t>INATIVADO NÃO USAR - FOSSA SÉPTICA DE CONCRETO ARMADO (ALTURA: 3,00M|DIÂMETRO DA SEÇÃO: 1,50M|NÚMERO DE CONTRIBUINTES: 40)</t>
  </si>
  <si>
    <t>INATIVADO NÃO USAR - FOSSA SÉPTICA DE CONCRETO ARMADO (ALTURA: 3,50M|DIÂMETRO DA SEÇÃO: 1,50M|NÚMERO DE CONTRIBUINTES: 100)</t>
  </si>
  <si>
    <t>TAMPA DE CONCRETO ARMADO PARA FOSSA (ESPESSURA*: 5CM| DIÂMETRO*: 150CM) *VALORES REFERENCIAIS APROXIMADOS</t>
  </si>
  <si>
    <t>EM PROCESSO DE DESATIVAÇÃO - FAIXA CERÂMICA DECORADA 50 X 200 MM</t>
  </si>
  <si>
    <t xml:space="preserve">PERFIL "U" (MATERIAL: ALUMÍNIO|LARGURA*: 15,87MM[5/8"]|ALTURA*: 15,87MM[5/8"]|ESPESSURA*: 1,58MM[1/16"]|APLICAÇÃO: USO GERAL EM ACABAMENTOS, ESQUADRIAS E FRISOS EM PAREDES)*VALORES REFERENCIAIS </t>
  </si>
  <si>
    <t>EM PROCESSO DE DESATIVAÇÃO - FRISO CERÂMICO 10 X 200MM</t>
  </si>
  <si>
    <t>CADEADO SIMPLES EM LATAO MACIÇO (LARGURA: 25MM|COR: DOURADO|HASTE: AÇO CEMENTADO|Nº CHAVES: 2)</t>
  </si>
  <si>
    <t>CADEADO SIMPLES EM LATAO MACIÇO (LARGURA: 50MM|COR: DOURADO|HASTE: AÇO CEMENTADO|Nº CHAVES: 2)</t>
  </si>
  <si>
    <t>FERROLHO REDONDO (MATERIAL: AÇO GALVANIZADO|COMPRIMENTO: 3"|PARAFUSOS: INCLUSOS)</t>
  </si>
  <si>
    <t>MOLA HIDRÁULICA (TIPO: AÉREA|GRAU DE ABERTURA*: 150°|CAPACIDADE DE PESO*: 50KG|ESPESSURA MÁXIMA DA PORTA*: 850MM)*VALORES REFERENCIAIS APROXIMADOS</t>
  </si>
  <si>
    <t>ROLDANA GUIA SUPERIOR COM ROLAMENTO (DIÂMETRO*: 70MM|MATERIAL: AÇO|ACABAMENTO: NATURAL)*VALORES REFERENCIAIS APROXIMADOS</t>
  </si>
  <si>
    <t>ROLDANA PARA PORTÃO (TIPO: U OU MEIA CANA|DIÂMETRO: 3"|CAPACIDADE*: 200KG|MATERIAL: AÇO|ACABAMENTO: ZINCADO)*VALORES REFERENCIAIS APROXIMADOS</t>
  </si>
  <si>
    <t>TRANQUETA (APLICAÇÃO: BANHEIRO|TIPO: FECHO|PARAFUSOS: INCLUSOS)</t>
  </si>
  <si>
    <t>TRANQUETA (APLICAÇÃO: BANHEIRO|TIPO: LIVRE/OCUPADO|PARAFUSOS: INCLUSOS)</t>
  </si>
  <si>
    <t>DOBRADIÇA DE FERRO PARA PORTA (TIPO: PINO SOLTO COM BOLA|LARGURA: 2.1/2"|ALTURA: 3")</t>
  </si>
  <si>
    <t>DOBRADIÇA DE FERRO PARA PORTA (TIPO: PINO SOLTO COM BOLA|LARGURA: 3.1/2"|ALTURA: 3")</t>
  </si>
  <si>
    <t>DOBRADIÇA DE FERRO PARA PORTA (TIPO: PINO SOLTO|ACABAMENTO: CROMADO|LARGURA: 2.1/4"|ALTURA: 3") - IPRM</t>
  </si>
  <si>
    <t>DOBRADIÇA DE FERRO PARA PORTÃO (TIPO: GONZO N°1|DIÂMETRO DO PINO: 5/8"|LARGURA DA ABA: 3/4"|ACABAMENTO: BICROMATIZADO)</t>
  </si>
  <si>
    <t>DOBRADIÇA DE FERRO PARA PORTÃO (TIPO: GONZO N°2|DIÂMETRO DO PINO: 3/4"|LARGURA DA ABA: 1"|ACABAMENTO: BICROMATIZADO)</t>
  </si>
  <si>
    <t>FECHADURA (APLICAÇÃO: BANHEIRO|TIPO: TRANQUETA|PARAFUSOS: INCLUSOS|Nº DE CHAVE: 1|ESPELHO: CROMADO|DISTÂNCIA DE BROCA: 40MM|GRAU DE SEGURANÇA: MÉDIO|MAÇANETA: ALAVANCA EM ZAMAC)</t>
  </si>
  <si>
    <t>FECHADURA (APLICAÇÃO: DIVISÓRIA|TIPO: YALE|PARAFUSOS: INCLUSOS|Nº DE CHAVE: 3|ESPELHO: CROMADO|MAÇANETA: TUBULAR EM ZAMAC)</t>
  </si>
  <si>
    <t>FECHADURA (APLICAÇÃO: EXTERNA|TIPO: TETRA-CHAVE|PARAFUSOS: INCLUSOS|Nº DE CHAVE: 2|DISTÂNCIA DE BROCA: 40MM|GRAU DE SEGURANÇA: MÉDIO)</t>
  </si>
  <si>
    <t>FECHADURA (APLICAÇÃO: EXTERNA|TIPO: YALE|PARAFUSOS: INCLUSOS|Nº DE CHAVE: 2|ESPELHO: CROMADO|DISTÂNCIA DE BROCA: 40MM|GRAU DE SEGURANÇA: MÉDIO|MAÇANETA: ALAVANCA EM ZAMAC)</t>
  </si>
  <si>
    <t>FECHADURA (APLICAÇÃO: INTERNA|TIPO: GORGE|PARAFUSOS: INCLUSOS|Nº DE CHAVE: 2|ESPELHO: CROMADO|DISTÂNCIA DE BROCA: 40MM|GRAU DE SEGURANÇA: MÉDIO|MAÇANETA: ALAVANCA EM ZAMAC)</t>
  </si>
  <si>
    <t>FECHADURA (APLICAÇÃO: PORTA DE CORRER|TIPO: BICO DE PAPAGAIO|PARAFUSOS: INCLUSOS|Nº DE CHAVE: 2|ESPELHO: CROMADO|DISTÂNCIA MÉDIA DE BROCA: 40MM|GRAU DE SEGURANÇA: MÉDIO)</t>
  </si>
  <si>
    <t>FECHADURA (APLICAÇÃO: SERRALHERIA|TIPO: YALE|PARAFUSOS: INCLUSOS|Nº DE CHAVE: 2|ESPELHO: CROMADO|DISTÂNCIA DE BROCA: 20MM|GRAU DE SEGURANÇA: MÉDIO|MAÇANETA: ALAVANCA EM ZAMAC)</t>
  </si>
  <si>
    <t>PISTOLA DE PINTURA - IPRM</t>
  </si>
  <si>
    <t>PONTEIRO PARA ROMPEDOR (COMPRIMENTO*: 400MM|DIÂMETRO DA SEÇÃO: 18MM|PESO*: 0,6KG)*VALORES REFERENCIAIS APROXIMADOS</t>
  </si>
  <si>
    <t>CABO UNIPOLAR ISOLADO EM POLÍMERO TERMOFIXO, TIPO EPR, NÃO HALOGENADO, 0,6/1KV, 90°C - BAIXA TENSÃO (ENCORDOAMENTO: CLASSE 5|SEÇÃO TRANSVERSAL: 10MM2)</t>
  </si>
  <si>
    <t>CABO UNIPOLAR ISOLADO EM POLÍMERO TERMOFIXO, TIPO EPR, NÃO HALOGENADO, 0,6/1KV, 90°C - BAIXA TENSÃO (ENCORDOAMENTO: CLASSE 5|SEÇÃO TRANSVERSAL: 120MM2)</t>
  </si>
  <si>
    <t>CABO UNIPOLAR ISOLADO EM POLÍMERO TERMOFIXO, TIPO EPR, NÃO HALOGENADO, 0,6/1KV, 90°C - BAIXA TENSÃO (ENCORDOAMENTO: CLASSE 5|SEÇÃO TRANSVERSAL: 1,50MM2)</t>
  </si>
  <si>
    <t>CABO UNIPOLAR ISOLADO EM POLÍMERO TERMOFIXO, TIPO EPR, NÃO HALOGENADO, 0,6/1KV, 90°C - BAIXA TENSÃO (ENCORDOAMENTO: CLASSE 5|SEÇÃO TRANSVERSAL: 150MM2)</t>
  </si>
  <si>
    <t>CABO UNIPOLAR ISOLADO EM POLÍMERO TERMOFIXO, TIPO EPR, NÃO HALOGENADO, 0,6/1KV, 90°C - BAIXA TENSÃO (ENCORDOAMENTO: CLASSE 5|SEÇÃO TRANSVERSAL: 16MM2)</t>
  </si>
  <si>
    <t>CABO UNIPOLAR ISOLADO EM POLÍMERO TERMOFIXO, TIPO EPR, NÃO HALOGENADO, 0,6/1KV, 90°C - BAIXA TENSÃO (ENCORDOAMENTO: CLASSE 5|SEÇÃO TRANSVERSAL: 185MM2)</t>
  </si>
  <si>
    <t>CABO UNIPOLAR ISOLADO EM POLÍMERO TERMOFIXO, TIPO EPR, NÃO HALOGENADO, 0,6/1KV, 90°C - BAIXA TENSÃO (ENCORDOAMENTO: CLASSE 5|SEÇÃO TRANSVERSAL: 240MM2)</t>
  </si>
  <si>
    <t>CABO UNIPOLAR ISOLADO EM POLÍMERO TERMOFIXO, TIPO EPR, NÃO HALOGENADO, 0,6/1KV, 90°C - BAIXA TENSÃO (ENCORDOAMENTO: CLASSE 5|SEÇÃO TRANSVERSAL: 25MM2)</t>
  </si>
  <si>
    <t>CABO UNIPOLAR ISOLADO EM POLÍMERO TERMOFIXO, TIPO EPR, NÃO HALOGENADO, 0,6/1KV, 90°C - BAIXA TENSÃO (ENCORDOAMENTO: CLASSE 5|SEÇÃO TRANSVERSAL: 2,50MM2)</t>
  </si>
  <si>
    <t>CABO UNIPOLAR ISOLADO EM POLÍMERO TERMOFIXO, TIPO EPR, NÃO HALOGENADO, 0,6/1KV, 90°C - BAIXA TENSÃO (ENCORDOAMENTO: CLASSE 5|SEÇÃO TRANSVERSAL: 300MM2)</t>
  </si>
  <si>
    <t>CABO UNIPOLAR ISOLADO EM POLÍMERO TERMOFIXO, TIPO EPR, NÃO HALOGENADO, 0,6/1KV, 90°C - BAIXA TENSÃO (ENCORDOAMENTO: CLASSE 5|SEÇÃO TRANSVERSAL: 35MM2)</t>
  </si>
  <si>
    <t>CABO UNIPOLAR ISOLADO EM POLÍMERO TERMOFIXO, TIPO EPR, NÃO HALOGENADO, 0,6/1KV, 90°C - BAIXA TENSÃO (ENCORDOAMENTO: CLASSE 5|SEÇÃO TRANSVERSAL: 4MM2)</t>
  </si>
  <si>
    <t>CABO UNIPOLAR ISOLADO EM POLÍMERO TERMOFIXO, TIPO EPR, NÃO HALOGENADO, 0,6/1KV, 90°C - BAIXA TENSÃO (ENCORDOAMENTO: CLASSE 5|SEÇÃO TRANSVERSAL: 50MM2)</t>
  </si>
  <si>
    <t>CABO UNIPOLAR ISOLADO EM POLÍMERO TERMOFIXO, TIPO EPR, NÃO HALOGENADO, 0,6/1KV, 90°C - BAIXA TENSÃO (ENCORDOAMENTO: CLASSE 5|SEÇÃO TRANSVERSAL: 6MM2)</t>
  </si>
  <si>
    <t>CABO UNIPOLAR ISOLADO EM POLÍMERO TERMOFIXO, TIPO EPR, NÃO HALOGENADO, 0,6/1KV, 90°C - BAIXA TENSÃO (ENCORDOAMENTO: CLASSE 5|SEÇÃO TRANSVERSAL: 70MM2)</t>
  </si>
  <si>
    <t>CABO UNIPOLAR ISOLADO EM POLÍMERO TERMOFIXO, TIPO EPR, NÃO HALOGENADO, 0,6/1KV, 90°C - BAIXA TENSÃO (ENCORDOAMENTO: CLASSE 5|SEÇÃO TRANSVERSAL: 95MM2)</t>
  </si>
  <si>
    <t>CABO UNIPOLAR ISOLADO EM POLÍMERO TERMOPLÁSTICO, TIPO LSHF/ATOX, NÃO HALOGENADO, 450/750V, 70°C - BAIXA TENSÃO (ENCORDOAMENTO: CLASSE 5|SEÇÃO TRANSVERSAL: 10MM2)</t>
  </si>
  <si>
    <t>CABO UNIPOLAR ISOLADO EM POLÍMERO TERMOPLÁSTICO, TIPO LSHF/ATOX, NÃO HALOGENADO, 450/750V, 70°C - BAIXA TENSÃO (ENCORDOAMENTO: CLASSE 5|SEÇÃO TRANSVERSAL: 1,50MM2)</t>
  </si>
  <si>
    <t>CABO UNIPOLAR ISOLADO EM POLÍMERO TERMOPLÁSTICO, TIPO LSHF/ATOX, NÃO HALOGENADO, 450/750V, 70°C - BAIXA TENSÃO (ENCORDOAMENTO: CLASSE 5|SEÇÃO TRANSVERSAL: 16MM2)</t>
  </si>
  <si>
    <t>CABO UNIPOLAR ISOLADO EM POLÍMERO TERMOPLÁSTICO, TIPO LSHF/ATOX, NÃO HALOGENADO, 450/750V, 70°C - BAIXA TENSÃO (ENCORDOAMENTO: CLASSE 5|SEÇÃO TRANSVERSAL: 25MM2)</t>
  </si>
  <si>
    <t>CABO UNIPOLAR ISOLADO EM POLÍMERO TERMOPLÁSTICO, TIPO LSHF/ATOX, NÃO HALOGENADO, 450/750V, 70°C - BAIXA TENSÃO (ENCORDOAMENTO: CLASSE 5|SEÇÃO TRANSVERSAL: 2,50MM2)</t>
  </si>
  <si>
    <t>CABO UNIPOLAR ISOLADO EM POLÍMERO TERMOPLÁSTICO, TIPO LSHF/ATOX, NÃO HALOGENADO, 450/750V, 70°C - BAIXA TENSÃO (ENCORDOAMENTO: CLASSE 5|SEÇÃO TRANSVERSAL: 35MM2)</t>
  </si>
  <si>
    <t>CABO UNIPOLAR ISOLADO EM POLÍMERO TERMOPLÁSTICO, TIPO LSHF/ATOX, NÃO HALOGENADO, 450/750V, 70°C - BAIXA TENSÃO (ENCORDOAMENTO: CLASSE 5|SEÇÃO TRANSVERSAL: 4MM2)</t>
  </si>
  <si>
    <t>CABO UNIPOLAR ISOLADO EM POLÍMERO TERMOPLÁSTICO, TIPO LSHF/ATOX, NÃO HALOGENADO, 450/750V, 70°C - BAIXA TENSÃO (ENCORDOAMENTO: CLASSE 5|SEÇÃO TRANSVERSAL: 6MM2)</t>
  </si>
  <si>
    <t>CABO MULTIPOLAR ISOLADO (QUANTIDADE DE VIAS: 4|ENCORDOAMENTO: CLASSE 5|SEÇÃO TRANSVERSAL: 4X0,50MM2|TENSÃO: 600V|TEMPERATURA: 105°C)</t>
  </si>
  <si>
    <t>CONE (MATERIAL: PLÁSTICO|ALTURA: 75CM|COR: LARANJA/BRANCO OU PRETO/AMARELO)</t>
  </si>
  <si>
    <t>FITA SUBTERRÂNEA PARA SINALIZAÇÃO DE REDES OU TUBULAÇÕES (LARGURA MÍNIMA: 75MM)</t>
  </si>
  <si>
    <t>FITA ZEBRADA PARA SINALIZAÇÃO (LARGURA: 70MM|ROLO: 200M)</t>
  </si>
  <si>
    <t>GESSO (CONTEÚDO: EM PÓ|APLICAÇÃO: REVESTIMENTO|EMBALAGEM: SACO)</t>
  </si>
  <si>
    <t>GRAXA LUBRIFICANTE (BASE: CÁLCIO)</t>
  </si>
  <si>
    <t>PASTA LUBRIFICANTE PARA TUBO DE PVC (DENSIDADE MÉDIA: 1000KG/M3)</t>
  </si>
  <si>
    <t>PASTA PARA SOLDA EM COBRE E BRONZE (EMBALAGEM: 110G)</t>
  </si>
  <si>
    <t>CANTONEIRA PARA BOCA DE LOBO (MEDIDAS*: 20X100CM|MATERIAL: FERRO FUNDIDO) *MEDIDAS REFERENCIAIS APROXIMADAS</t>
  </si>
  <si>
    <t>CONJUNTO QUADRO E GRELHA PARA BOCA DE LOBO (MEDIDAS*: 52X105CM|MATERIAL: FERRO FUNDIDO) *MEDIDAS REFERENCIAIS APROXIMADAS</t>
  </si>
  <si>
    <t>EM PROCESSO DE DESATIVAÇÃO - GRADE EM BARRA CHATA (DIMENSÃO: 3/4"X1/8"|REQUADRO DE FERRO: 1/4"|APLICAÇÃO: REFLETOR 70CMX70CM) - IPRM</t>
  </si>
  <si>
    <t>EM PROCESSO DE DESATIVAÇÃO - GRELHA PARA CAIXA DE HOLOFOTE REFLETOR EM PERFIL CHATO DE 25 X 3MM, 45 X 45 CM - IPRM</t>
  </si>
  <si>
    <t>RALO/GRELHA (MATERIAL: FERRO FUNDIDO|COMPRIMENTO: 10CM|LARGURA: 10CM|CAIXILHO: INCLUSO)</t>
  </si>
  <si>
    <t>RALO/GRELHA (MATERIAL: FERRO FUNDIDO|COMPRIMENTO: 15CM|LARGURA: 15CM|CAIXILHO: INCLUSO)</t>
  </si>
  <si>
    <t>RALO/GRELHA (MATERIAL: FERRO FUNDIDO|COMPRIMENTO: 20CM|LARGURA: 20CM|CAIXILHO: INCLUSO)</t>
  </si>
  <si>
    <t>RALO/GRELHA (MATERIAL: FERRO FUNDIDO|COMPRIMENTO: 30CM|LARGURA: 30CM|CAIXILHO: INCLUSO)</t>
  </si>
  <si>
    <t>GRELHA (MATERIAL: AÇO INOX|ACABAMENTO: POLIDO|FECHO GIRATÓRIO: INCLUSO|LARGURA: 100MM|COMPRIMENTO: 100MM|CAIXILHO OU PORTA GRELHA: INCLUSO)</t>
  </si>
  <si>
    <t>GRELHA (MATERIAL: AÇO INOX|ACABAMENTO: POLIDO|FECHO GIRATÓRIO: INCLUSO|LARGURA: 150MM|COMPRIMENTO: 150MM|CAIXILHO OU PORTA GRELHA: INCLUSO)</t>
  </si>
  <si>
    <t>GRELHA DE PVC QUADRADA (ACABAMENTO: BRANCO|DIÂMETRO DA SEÇÃO: 100MM)</t>
  </si>
  <si>
    <t>GRELHA DE PVC REDONDA (ACABAMENTO: CROMADO|DIÂMETRO DA SEÇÃO: 100MM)</t>
  </si>
  <si>
    <t>TAMPÃO (MATERIAL: ALUMÍNIO|DIÂMETRO: 102MM|TIPO: SEM ROSCA)</t>
  </si>
  <si>
    <t>TAMPA (MATERIAL: FERRO FUNDIDO|DIÂMETRO*: 300MM|APLICAÇÃO: INSPEÇÃO ELÉTRICA OU SISTEMA DE PROTEÇÃO CONTRA DESCARGAS ATMOSFÉRICAS)*VALORES REREFENCIAIS APROXIMADOS</t>
  </si>
  <si>
    <t>TAMPA PARA CAIXA (TIPO: R1|APLICAÇÃO: TELEFONIA|MATERIAL: FERRO FUNDIDO|COMPRIMENTO*: 600MM|LARGURA*: 500MM|PADRÃO: TELEBRÁS|REQUADRO: INCLUSO)*VALORES REFERENCIAIS APROXIMADOS</t>
  </si>
  <si>
    <t>TAMPA PARA CAIXA TIPO R2 SIMPLES COM QUADRO EM CANTONEIRA EM FERRO FUNDIDO (COMPRIMENTO: 1100MM*|LARGURA: 550MM*|PADRÃO: TELEBRÁS)* MEDIDAS REFERENCIAIS</t>
  </si>
  <si>
    <t>TAMPA PARA HIDRANTE (TIPO: RECALQUE|MATERIAL: FERRO FUNDIDO|COMPRIMENTO: 60CM|LARGURA: 40CM|CAIXILHO: INCLUSO)</t>
  </si>
  <si>
    <t>TAMPÃO ARTICULADO (APLICAÇÃO: POÇO LUMINAR|TIPO: T-5|MATERIAL: FERRO FUNDIDO|MEDIDAS*: 195X190MM)*VALORES REFERENCIAIS APROXIMADOS</t>
  </si>
  <si>
    <t>TAMPÃO E ARO ARTICULADOS (APLICAÇÃO:CAIXA PADRÃO CEMIG|TIPO: ZA|INSTALAÇÃO: PASSEIO|MATERIAL: FERRO FUNDIDO|COMPRIMENTO*: 310MM|LARGURA: 310MM*)*VALORES REFERENCIAIS APROXIMADOS</t>
  </si>
  <si>
    <t>TAMPÃO E ARO ARTICULADOS (APLICAÇÃO:CAIXA PADRÃO CEMIG|TIPO: ZB|INSTALAÇÃO: GARAGEM|MATERIAL: FERRO FUNDIDO|COMPRIMENTO*: 700MM|LARGURA*: 590MM)*VALORES REFERENCIAIS APROXIMADOS</t>
  </si>
  <si>
    <t>TAMPÃO E ARO ARTICULADOS (APLICAÇÃO:CAIXA PADRÃO CEMIG|TIPO: ZB|INSTALAÇÃO: PASSEIO|MATERIAL: FERRO FUNDIDO|COMPRIMENTO*: 640MM|LARGURA*: 564MM)*VALORES REFERENCIAIS APROXIMADOS</t>
  </si>
  <si>
    <t>TAMPÃO E ARO ARTICULADOS (APLICAÇÃO:CAIXA PADRÃO CEMIG|TIPO: ZC|INSTALAÇÃO: GARAGEM|MATERIAL: FERRO FUNDIDO|COMPRIMENTO*: 985MM|LARGURA*: 885MM)*VALORES REFERENCIAIS APROXIMADOS</t>
  </si>
  <si>
    <t>TAMPÃO E ARO ARTICULADOS (APLICAÇÃO:CAIXA PADRÃO CEMIG|TIPO: ZC|INSTALAÇÃO: PASSEIO|MATERIAL: FERRO FUNDIDO|COMPRIMENTO*: 951MM|LARGURA*: 846MM)*VALORES REFERENCIAIS APROXIMADOS</t>
  </si>
  <si>
    <t>TAMPÃO E ARO (MATERIAL: FERRO FUNDIDO|LARGURA*: 30CM|COMPRIMENTO*: 30CM|PESO*: 5KG|APLICAÇÃO: INSPEÇÃO DE ESGOTO, ELÉTRICA OU SISTEMA DE PROTEÇÃO CONTRA DESCARGAS ATMOSFÉRICAS)*VALORES REREFENCIAIS APROXIMADOS</t>
  </si>
  <si>
    <t>TAMPÃO (MATERIAL: AÇO GALVANIZADO|DIÂMETRO: 2"[50MM]|TIPO: COM ROSCA)</t>
  </si>
  <si>
    <t>TAMPÃO PARA POÇO DE VISITA (MATERIAL: FERRO FUNDIDO|TIPO: ARTICULADO|FORMATO: CIRCULAR|DIÂMETRO INTERNO: 60CM|CLASSE: 400|CARGA MÁXIMA: 40T|APLICAÇÃO: REDE PLUVIA E ESGOTO)</t>
  </si>
  <si>
    <t>ABRIGO PARA EXTINTOR DE INCÊNDIO DE SOBREPOR (MATERIAL: AÇO CARBONO|MEDIDAS: 75X30X25CM)</t>
  </si>
  <si>
    <t>ABRIGO PARA MANGUEIRA DE INCÊNDIO DE SOBREPOR (MATERIAL: AÇO CARBONO|MEDIDAS: 90X60X17CM)</t>
  </si>
  <si>
    <t>CHAVE PARA CONEXÕES DE ENGATE RÁPIDO (TIPO: STORZ|MATERIAL: LATÃO|MEDIDAS: 63MM [2.1/2"]X38MM [1.1/2"])</t>
  </si>
  <si>
    <t>ESGUICHO COM ENGATE RÁPIDO (TIPO: AGULHETA|DIÂMETRO DE ENTRADA: 1.1/2" [38MM]|DIÂMETRO DE SAÍDA: 13MM)</t>
  </si>
  <si>
    <t>TAMPÃO CEGO COM CORRENTE PARA HIDRANTE EM LATÃO (DIÂMETRO DA SEÇÃO: 2.1/2")</t>
  </si>
  <si>
    <t>EXTINTOR DE ÁGUA PRESSURIZADA (CAPACIDADE EXTINTORA: 2-A|AGENTE: ÁGUA|CARGA: 10L)</t>
  </si>
  <si>
    <t>EXTINTOR DE GÁS CARBÔNICO (CAPACIDADE EXTINTORA: 5-B:C|AGENTE: GÁS CARBÔNICO[CO2]|CARGA: 6KG)</t>
  </si>
  <si>
    <t>EXTINTOR DE PÓ QUIMICO (CAPACIDADE EXTINTORA: 2-A:20-B:C|AGENTE: FOSFATO MONOAMÔNICO|CARGA: 4KG)</t>
  </si>
  <si>
    <t>EXTINTOR DE PÓ QUIMICO (CAPACIDADE EXTINTORA: 20B:C|AGENTE: FOSFATO MONOAMÔNICO|CARGA: 4KG)</t>
  </si>
  <si>
    <t>ADAPTADOR EM LATÃO PARA INSTALAÇÃO PREDIAL DE COMBATE A INCÊNDIO (MATERIAL: LATÃO|ENGATE RÁPIDO: 1.1/2"|ROSCA INTERNA: 5 FIOS 2.1/2")</t>
  </si>
  <si>
    <t>ADAPTADOR STORZ (TIPO: ENGATE RÁPIDO|MATERIAL: LATÃO|DIÂMETRO ENGATE RÁPIDO: 2.1/2"|DIÂMETRO INTERNO: 2.1/2"|QUANTIDADE DE FIOS: 5|APLICAÇÃO: INSTALAÇÃO PREDIAL PARA COMBATE A INCÊNDIO)</t>
  </si>
  <si>
    <t>MANGUEIRA PARA INCÊNDIO COM UNIÃO E ENGATE RÁPIDO (COMPRIMENTO: 15M|TIPO: 1|PRESSÃO DE TRABALHO: 980KPA|MATERIAL DE REVESTIMENTO: POLIÉSTER E BORRACHA|BITOLA: 38MM [1.1/2"])</t>
  </si>
  <si>
    <t>MANGUEIRA PARA INCÊNDIO COM UNIÃO E ENGATE RÁPIDO (COMPRIMENTO: 15M|TIPO: 2|PRESSÃO DE TRABALHO: 1370KPA|MATERIAL DE REVESTIMENTO: POLIÉSTER E BORRACHA|BITOLA: 38MM [1.1/2"])</t>
  </si>
  <si>
    <t>CANOPLA PARA SPRINKLER (ACABAMENTO: CROMADO)</t>
  </si>
  <si>
    <t>SPRINKLER PENDENTE (BITOLA: 15MM [1/2"]|TEMPERATURA DE FUNCIONAMENTO: 141°C|CLASSE DE TEMPERATURA:ALTA|COR DA AMPOLA: AZUL)</t>
  </si>
  <si>
    <t>SPRINKLER PENDENTE (BITOLA: 15MM [1/2"]|TEMPERATURA DE FUNCIONAMENTO: 68°C|CLASSE DE TEMPERATURA: ORDINÁRIA|COR DA AMPOLA: VERMELHA)</t>
  </si>
  <si>
    <t>SPRINKLER PENDENTE (BITOLA: 15MM [1/2"]|TEMPERATURA DE FUNCIONAMENTO: 79°C|CLASSE DE TEMPERATURA: INTERMEDIÁRIA|COR DA AMPOLA: AMARELA)</t>
  </si>
  <si>
    <t>SPRINKLER PENDENTE (BITOLA: 15MM [1/2"]|TEMPERATURA DE FUNCIONAMENTO: 93° C|CLASSE DE TEMPERATURA: INTERMEDIÁRIA|COR DA AMPOLA: VERDE)</t>
  </si>
  <si>
    <t>BASE DECORATIVA PARA EXTINTORES (TIPO: APOIO NO PISO)</t>
  </si>
  <si>
    <t>SUPORTE PARA EXTINTOR (TIPO: PAREDE|MATERIAL: AÇO GALVANIZADO||CARGA MÁXIMA: EXINTOR COM CARGA DE ATÉ 12KG)</t>
  </si>
  <si>
    <t>TAMPA DE PROTEÇÃO PARA HIDRÔMETRO PADRÃO CONCESSIONÁRIA LOCAL (APLICAÇÃO: EMBUTIDO PAREDE|MATERIAL: AÇO GALVANIZADO|PINTURA: ELETROSTÁTICA|COMPRIMENTO: 60CM|ALTURA: 50CM) - IPRM</t>
  </si>
  <si>
    <t>HIDRÔMETRO (APLICAÇÃO: MEDIDOR DE VAZÃO DE ÁGUA|DIÂMETRO: 20MM (1/2")|VAZÃO NOMINAL: 1,5(M3/H)|VAZÃO MÁXIMA: 3,0(M3/H)|COMPRIMENTO APROXIMADO: 115MM|PADRÃO: CONCESSIONÁRIA LOCAL)</t>
  </si>
  <si>
    <t>KIT CAVALETE PADRÃO CONCESSIONÁRIA LOCAL (DIÂMETRO: 20MM (1/2")|MODELO: EMBUTIDO PAREDE|TUBOS: GALVANIZADOS|NÚMERO DE RAMAIS: 1|REGISTRO: INCLUSO|ALTURA APROXIMADA: 100CM)</t>
  </si>
  <si>
    <t>KIT CAVALETE PADRÃO CONCESSIONÁRIA LOCAL (DIÂMETRO: 20MM (1/2")|MODELO: PISO|TUBOS: GALVANIZADOS|NÚMERO DE RAMAIS: 1|REGISTRO: INCLUSO|ALTURA APROXIMADA: 75CM)</t>
  </si>
  <si>
    <t>KIT CAVALETE PADRÃO CONCESSIONÁRIA LOCAL (DIÂMETRO: 25MM (3/4")|MODELO: EMBUTIDO PAREDE|TUBOS: GALVANIZADOS|NÚMERO DE RAMAIS: 1|REGISTRO: INCLUSO|ALTURA APROXIMADA: 100CM)</t>
  </si>
  <si>
    <t>KIT CAVALETE PADRÃO CONCESSIONÁRIA LOCAL (DIÂMETRO: 25MM (3/4")|MODELO: PISO|TUBOS: GALVANIZADOS|NÚMERO DE RAMAIS: 1|REGISTRO: INCLUSO|ALTURA APROXIMADA: 75CM)</t>
  </si>
  <si>
    <t>LUMINÁRIA EXTERNA PARA LÂMPADA VAPOR DE MERCÚRIO, SÓDIO E METÁLICO (APLICAÇÃO:VIA PÚBLICA|NÚMERO DE LÂMPADAS: 1|POTÊNCIA: 250W-400 W|TIPO DE ROSCA: E40|REATOR: INCLUSO)</t>
  </si>
  <si>
    <t>POSTE DE AÇO GALVANIZADO PARA ILUMINAÇÃO PÚBLICA (MODELO: TELECÔNICO RETO|COMPRIMENTO: 10M|FIXAÇÃO: FLANGE COM CHUMBADORES)</t>
  </si>
  <si>
    <t>SUPORTE PARA LUMINÁRIA PÚBLICA (TIPO: PÉTALA|QUANTIDADE DE LUMINÁRIAS: 2)</t>
  </si>
  <si>
    <t>PROJETOR PARA LÂMPADA DE VAPOR DE MERCÚRIO (POTÊNCIA DA LÂMPADA: 250 W)</t>
  </si>
  <si>
    <t>PROJETOR PARA LÂMPADA DE VAPOR DE MERCÚRIO (POTÊNCIA DA LÂMPADA: 400 W)</t>
  </si>
  <si>
    <t>RELÉ FOTOELÉTRICO (MATERIAL: POLIPROPILENO COM PROTEÇÃO RADIAÇÃO UV|TENSÃO: 120V|CAPACIDADE DA CARGA: 1200VA|POTÊNCIA: 1000W|GRAU DE PROTEÇÃO: IP54|CONTATO CARGA: NF OU NA|BASE: INCLUSA)</t>
  </si>
  <si>
    <t>RELÉ FOTOELÉTRICO (MATERIAL: POLIPROPILENO COM PROTEÇÃO RADIAÇÃO UV|TENSÃO: 220V|CAPACIDADE DA CARGA: 1800VA|POTÊNCIA: 1000W|GRAU DE PROTEÇÃO: IP54|CONTATO CARGA: NF OU NA|BASE: INCLUSA)</t>
  </si>
  <si>
    <t>BANCO ARTICULADO COM CANTOS ARREDONDADOS E SUPERFÍCIE ANTIDERRAPANTE IMPERMEÁVEL, PROFUNDIDADE MÍNIMA DE 0,45 M E COMPRIMENTO MÍNIMO DE 0,70 M, PARA ESFORÇO DE 1,5 KN CONFORME NBR 9050</t>
  </si>
  <si>
    <t>BARRA DE APOIO (MATERIAL: AÇO INOX AISI 304|ACABAMENTO: POLIDO|MODELO: EM"L"|DIÂMETRO TUBO: 1.1/4" [31,75MM]|COMPRIMENTO: 140CM|INSTALAÇÃO: PAREDE|ACESSÓRIOS: INCLUSO CANOPLAS, PARAFUSOS E BUCHAS)</t>
  </si>
  <si>
    <t>BARRA DE APOIO (MATERIAL: AÇO INOX AISI 304|ACABAMENTO: POLIDO|MODELO: PARA LAVATÓRIO DE CANTO|DIÂMETRO TUBO: 1.1/4" [31,75MM]|COMPRIMENTO: APROX. 61CM|INSTALAÇÃO: PAREDE|ACESSÓRIOS: INCLUSO CANOPLAS, PARAFUSOS E BUCHAS)</t>
  </si>
  <si>
    <t>BARRA DE APOIO (MATERIAL: AÇO INOX AISI 304|ACABAMENTO: POLIDO|MODELO: RETA|DIÂMETRO TUBO: 1.1/4" [31,75MM]|COMPRIMENTO: 100CM|INSTALAÇÃO: PAREDE|ACESSÓRIOS: INCLUSO CANOPLAS, PARAFUSOS E BUCHAS)</t>
  </si>
  <si>
    <t>BARRA DE APOIO (MATERIAL: AÇO INOX AISI 304|ACABAMENTO: POLIDO|MODELO: RETA|DIÂMETRO TUBO: 1.1/4" [31,75MM]|COMPRIMENTO: 120CM|INSTALAÇÃO: PAREDE|ACESSÓRIOS: INCLUSO CANOPLAS, PARAFUSOS E BUCHAS)</t>
  </si>
  <si>
    <t>BARRA DE APOIO (MATERIAL: AÇO INOX AISI 304|ACABAMENTO: POLIDO|MODELO: RETA|DIÂMETRO TUBO: 1.1/4" [31,75MM]|COMPRIMENTO: 40CM|INSTALAÇÃO: PORTA OU PAREDE|ACESSÓRIOS: INCLUSO CANOPLAS, PARAFUSOS E BUCHAS)</t>
  </si>
  <si>
    <t>BARRA DE APOIO (MATERIAL: AÇO INOX AISI 304|ACABAMENTO: POLIDO|MODELO: RETA|DIÂMETRO TUBO: 1.1/4" [31,75MM]|COMPRIMENTO: 70CM|INSTALAÇÃO: PAREDE|ACESSÓRIOS: INCLUSO CANOPLAS, PARAFUSOS E BUCHAS)</t>
  </si>
  <si>
    <t>BARRA DE APOIO (MATERIAL: AÇO INOX AISI 304|ACABAMENTO: POLIDO|MODELO: RETA|DIÂMETRO TUBO: 1.1/4" [31,75MM]|COMPRIMENTO: 80CM|INSTALAÇÃO: PAREDE|ACESSÓRIOS: INCLUSO CANOPLAS, PARAFUSOS E BUCHAS)</t>
  </si>
  <si>
    <t>BARRA DE APOIO (MATERIAL: AÇO INOX AISI 304|ACABAMENTO: POLIDO|MODELO: RETA|DIÂMETRO TUBO: 1.1/4" [31,75MM]|COMPRIMENTO: 90CM|INSTALAÇÃO: PAREDE|ACESSÓRIOS: INCLUSO CANOPLAS, PARAFUSOS E BUCHAS)</t>
  </si>
  <si>
    <t>VERMICULITA EXPANDIDA</t>
  </si>
  <si>
    <t>CHAPA DE POLIESTIRENO EXPANDIDO (MATERIAL: EPS (ISOPOR)|ESPESSURA: 20MM|DIMENSÃO DA CHAPA: (100X50)CM)</t>
  </si>
  <si>
    <t>LAJOTA (MATERIAL: POLIESTIRENO EXPANDIDO [EPS]|MEDIDAS: (1000X330X70)MM|TIPO:H7)</t>
  </si>
  <si>
    <t>JUNTA PARA PISO (MATERIAL: ALUMÍNIO|ESPESSURA*: 3,17MM|ALTURA*: 19,05MM|MASSA LINEAR*: 0,164KG/MG)*VALORES REFERENCIAIS APROXIMADOS</t>
  </si>
  <si>
    <t>JUNTA PARA PISO (MATERIAL: PLÁSTICO|ESPESSURA: 3MM|ALTURA: 17MM)</t>
  </si>
  <si>
    <t>JUNTA PARA PISO (MATERIAL: PLÁSTICO|ESPESSURA: 3MM|ALTURA: 27MM)</t>
  </si>
  <si>
    <t>LADRILHO CERÂMICO (COR: VERMELHO NATURAL|MEDIDAS REFERENCIAIS: 24X5,2CM)</t>
  </si>
  <si>
    <t>LADRILHO HIDRÁULICO ANTIDERRAPANTE (COR: NATURAL|COMPRIMENTO: 20CM|LARGURA: 20CM|ESPESSURA: 2CM)</t>
  </si>
  <si>
    <t>LADRILHO HIDRÁULICO ANTIDERRAPANTE (COR: NATURAL|COMPRIMENTO: 25CM|LARGURA: 25CM|ESPESSURA: 2CM)</t>
  </si>
  <si>
    <t>LADRILHO HIDRÁULICO DECORADO (MATERIAL:CIMENTO BRANCO|COR: DUAS (2) CORES|COMPRIMENTO: 20CM|LARGURA: 20CM|ESPESSURA: 2CM)</t>
  </si>
  <si>
    <t>LADRILHO HIDRÁULICO DECORADO (MATERIAL:CIMENTO BRANCO|COR: DUAS (2) CORES|COMPRIMENTO: 25CM|LARGURA: 25CM|ESPESSURA: 2CM)</t>
  </si>
  <si>
    <t>LADRILHO HIDRÁULICO DECORADO (MATERIAL:CIMENTO BRANCO|COR: UMA (1) COR|COMPRIMENTO: 20CM|LARGURA: 20CM|ESPESSURA: 2CM)</t>
  </si>
  <si>
    <t>LADRILHO HIDRÁULICO DECORADO (MATERIAL:CIMENTO BRANCO|COR: UMA (1) COR|COMPRIMENTO: 25CM|LARGURA: 25CM|ESPESSURA: 2CM)</t>
  </si>
  <si>
    <t>CHAPA DE LAMINADO MELAMÍNICO (ACABAMENTO: LISO BRILHANTE|COMPRIMENTO: 308CM|LARGURA: 125CM|ESPESSURA*: 0,8MM) *VALORES REFERENCIAIS APROXIMADOS</t>
  </si>
  <si>
    <t>CHAPA DE LAMINADO MELAMÍNICO (ACABAMENTO: LISO FOSCO|COMPRIMENTO: 308CM|LARGURA: 125CM|ESPESSURA*: 0,8MM) *VALORES REFERENCIAIS APROXIMADOS</t>
  </si>
  <si>
    <t>PISO VINÍLICO (ACABAMENTO: AMADEIRADO|TIPO: COMERCIAL|ESPESSURA*: 2MM|DIMENSÕES*: 18X120CM) * VALORES REFERENCIAIS APROXIMADOS</t>
  </si>
  <si>
    <t>PLACA VINILICA SEMIFLEXIVEL PARA REVESTIMENTO DE PISOS E PAREDES, E = 2MM (SEM COLOCACAO)</t>
  </si>
  <si>
    <t>ADESIVO PARA RODAPÉ (APLICAÇÃO: POLIESTIRENO, EPS, MADEIRA, GESSO)</t>
  </si>
  <si>
    <t>RODAPÉ DE POLIESTIRENO COM PASSA FIO (COR: BRANCO|ESPESSURA*: 12MM|ALTURA: 7CM) *MEDIDAS REFERENCIAIS APROXIMADAS</t>
  </si>
  <si>
    <t>LÂMPADA (TIPO: FLUORESCENTE|FORMATO: MILHO[3U] OU ESPIRAL|POTÊNCIA: 11W|LÚMENS: 570LM-660LM|COR DA LUZ: BRANCA-6500K|SOQUETE-BASE: E27|TENSÃO: 110V) - IPRM</t>
  </si>
  <si>
    <t>LÂMPADA (TIPO: FLUORESCENTE|FORMATO: MILHO[3U] OU ESPIRAL|POTÊNCIA: 15W|LÚMENS: 800LM-950LM|COR DA LUZ: BRANCA-6500K|SOQUETE-BASE: E27|TENSÃO: 110V) - IPRM</t>
  </si>
  <si>
    <t>LÂMPADA (TIPO: FLUORESCENTE|FORMATO: MILHO[3U] OU ESPIRAL|POTÊNCIA: 20W|LÚMENS: 1100LM-1250LM|COR DA LUZ: BRANCA-6500K|SOQUETE-BASE: E27|TENSÃO: 110V) - IPRM</t>
  </si>
  <si>
    <t>LÂMPADA (TIPO: FLUORESCENTE|FORMATO: MILHO[3U] OU ESPIRAL|POTÊNCIA: 23W|LÚMENS: 1449LM-1660LM|COR DA LUZ: BRANCA-6500K|SOQUETE-BASE: E27|TENSÃO: 110V) - IPRM</t>
  </si>
  <si>
    <t>LÂMPADA (TIPO: FLUORESCENTE|FORMATO: MILHO[3U] OU ESPIRAL|POTÊNCIA: 9W|LÚMENS: 486LM-510LM|COR DA LUZ: BRANCA-6500K|SOQUETE-BASE: E27|TENSÃO: 110V) - IPRM</t>
  </si>
  <si>
    <t>LÂMPADA (TIPO: FLUORESCENTE|FORMATO: TUBULAR|COMPRIMENTO: 120CM|DIÂMETRO: TLD-T8[Ø26MM]|POTÊNCIA: 32W|LÚMENS: 2350LM|COR DA LUZ: NEUTRA-4100K|SOQUETE-BASE: G13|TENSÃO: 139V) - IPRM</t>
  </si>
  <si>
    <t>LÂMPADA (TIPO: FLUORESCENTE|FORMATO: TUBULAR|COMPRIMENTO: 120CM|DIÂMETRO: TLT-T10[Ø33MM]|POTÊNCIA: 40W|LÚMENS: 3250LM|COR DA LUZ: NEUTRA-4000K|SOQUETE-BASE: G13|TENSÃO: 106V) - IPRM</t>
  </si>
  <si>
    <t>LÂMPADA (TIPO: FLUORESCENTE|FORMATO: TUBULAR|COMPRIMENTO: 60CM|DIÂMETRO: TLD-T8[Ø26MM]|POTÊNCIA: 16W|LÚMENS: 1070LM|COR DA LUZ: NEUTRA-4100K|SOQUETE-BASE: G13|TENSÃO: 67V) - IPRM</t>
  </si>
  <si>
    <t>LÂMPADA (TIPO: FLUORESCENTE|FORMATO: TUBULAR|COMPRIMENTO: 60CM|DIÂMETRO: TLT-T10[Ø33MM]|POTÊNCIA: 20W|LÚMENS: 1350LM|COR DA LUZ: NEUTRA-4000K|SOQUETE-BASE: G13|TENSÃO: 57V) - IPRM</t>
  </si>
  <si>
    <t>LÂMPADA (TIPO: LED COM SENSOR DE PRESENÇA|FORMATO: BULBO-A60|POTÊNCIA: 9W|LÚMENS: 810LM|COR DA LUZ: BRANCA|TEMPERATURA DA COR: 6500K|SOQUETE-BASE: E27|TENSÃO: 110/220V)</t>
  </si>
  <si>
    <t>LÂMPADA (TIPO: LED|FORMATO: BULBO-A60|POTÊNCIA: 9W|LÚMENS: 810LM|COR DA LUZ: BRANCA|TEMPERATURA DA COR: 6500K|SOQUETE-BASE: E27|TENSÃO: 110/220V)</t>
  </si>
  <si>
    <t>LÂMPADA (TIPO: LED|FORMATO: BULBO-A65|POTÊNCIA: 15W|LÚMENS: 1350LM|COR DA LUZ: BRANCA|TEMPERATURA DA COR: 6500K|SOQUETE-BASE: E27|TENSÃO: 110/220V)</t>
  </si>
  <si>
    <t>LÂMPADA (TIPO: LED|FORMATO: BULBO-A70|POTÊNCIA: 20W|LÚMENS: 2000LM|COR DA LUZ: BRANCA|TEMPERATURA DA COR: 6500K|SOQUETE-BASE: E27|TENSÃO: 110/220V)</t>
  </si>
  <si>
    <t>LÂMPADA (TIPO: LED|FORMATO: TUBULAR|COMPRIMENTO: 120CM|DIÂMETRO: T8[Ø26MM]|POTÊNCIA: 18-20W|LÚMENS: 1850LM|COR DA LUZ: BRANCA-6500K|SOQUETE-BASE: G13|TENSÃO: 110|220V)</t>
  </si>
  <si>
    <t>LÂMPADA (TIPO: LED|FORMATO: TUBULAR|COMPRIMENTO: 240CM/DIÂMETRO: T8[Ø26MM]|POTÊNCIA: 40W|LÚMENS: 3900LM|COR DA LUZ: BRANCA-6500K|SOQUETE-BASE: G13|TENSÃO: 110/220V)</t>
  </si>
  <si>
    <t>LÂMPADA (TIPO: LED|FORMATO: TUBULAR|COMPRIMENTO: 60CM|DIÂMETRO: T8[Ø26MM]|POTÊNCIA: 9-10W|LÚMENS: 900LM|COR DA LUZ: BRANCA-6500K|SOQUETE-BASE: G13|TENSÃO: 110/220V)</t>
  </si>
  <si>
    <t>LÂMPADA MISTA (POTÊNCIA: 160W|TENSÃO: 220V|TIPO DE SOQUETE: E27)</t>
  </si>
  <si>
    <t>LÂMPADA VAPOR DE MERCÚRIO (POTÊNCIA: 250 W|TENSÃO: 220 V|TIPO DE ROSCA: E-40)</t>
  </si>
  <si>
    <t>LÂMPADA VAPOR DE MERCÚRIO (POTÊNCIA: 400 W|TENSÃO: 220 V|TIPO DE ROSCA: E-40)</t>
  </si>
  <si>
    <t>REATOR ELETRÔNICO (FATOR DE POTÊNCIA: ALTO [A.F.P.]|LÂMPADAS: FLUORESCENTE TUBULAR [T8]|NÚMERO DE LÂMPADAS: 1X16W[T8]|TIPO: PARTIDA RÁPIDA|TENSÃO: 127-220V)</t>
  </si>
  <si>
    <t>REATOR ELETRÔNICO (FATOR DE POTÊNCIA: ALTO [A.F.P.]|LÂMPADAS: FLUORESCENTE TUBULAR [T8]|NÚMERO DE LÂMPADAS: 1X32W[T8]|TIPO: PARTIDA RÁPIDA|TENSÃO: 127-220V)</t>
  </si>
  <si>
    <t>REATOR ELETRÔNICO (FATOR DE POTÊNCIA: ALTO [A.F.P.]|LÂMPADAS: FLUORESCENTE TUBULAR [T8]|NÚMERO DE LÂMPADAS: 1X36W[T8] OU 1X40W[T10]|TIPO: PARTIDA RÁPIDA|TENSÃO: 127-220V)</t>
  </si>
  <si>
    <t>REATOR ELETRÔNICO (FATOR DE POTÊNCIA: ALTO [A.F.P.]|LÂMPADAS: FLUORESCENTE TUBULAR [T8]|NÚMERO DE LÂMPADAS: 2X16W[T8]|TIPO: PARTIDA RÁPIDA|TENSÃO: 127-220V)</t>
  </si>
  <si>
    <t>REATOR ELETRÔNICO (FATOR DE POTÊNCIA: ALTO [A.F.P.]|LÂMPADAS: FLUORESCENTE TUBULAR [T8]|NÚMERO DE LÂMPADAS: 2X32W[T8]|TIPO: PARTIDA RÁPIDA|TENSÃO: 127-220V)</t>
  </si>
  <si>
    <t>REATOR ELETRÔNICO (FATOR DE POTÊNCIA: ALTO [A.F.P.]|LÂMPADAS: FLUORESCENTE TUBULAR [T8-T10]|NÚMERO DE LÂMPADAS: 1X18W[T8] OU 1X20W[T10]|TIPO: PARTIDA RÁPIDA|TENSÃO: 127-220V)</t>
  </si>
  <si>
    <t>REATOR ELETRÔNICO (FATOR DE POTÊNCIA: ALTO [A.F.P.]|LÂMPADAS: FLUORESCENTE TUBULAR [T8-T10]|NÚMERO DE LÂMPADAS: 2X18W[T8] OU 2X20W[T10]|TIPO: PARTIDA RÁPIDA|TENSÃO: 127-220V)</t>
  </si>
  <si>
    <t>REATOR ELETRÔNICO (FATOR DE POTÊNCIA: ALTO [A.F.P.]|LÂMPADAS: FLUORESCENTE TUBULAR [T8-T10]|NÚMERO DE LÂMPADAS: 2X36W[T8] OU 2X40W[T10]|TIPO: PARTIDA RÁPIDA|TENSÃO: 127-220V)</t>
  </si>
  <si>
    <t>REATOR PARA LÂMPADAS DE DESCARGA - VAPOR DE MERCÚRIO (FATOR DE POTÊNCIA: ALTO|NÚMERO DE LÂMPADAS: 1|POTÊNCIA DA LÂMPADA: 400 W|TENSÃO: 220 V)</t>
  </si>
  <si>
    <t>REATOR PARA LÂMPADAS DE DESCARGA - VAPOR DE MERCÚRIO 250 W - AFP (POTÊNCIA: 250 W|TENSÃO: 220 V|NÚMERO DE LÂMPADAS: 1)</t>
  </si>
  <si>
    <t>REATOR PARA LÂMPADAS DE DESCARGA - VAPOR DE SÓDIO (FATOR DE POTÊNCIA: ALTO|NÚMERO DE LÂMPADAS: 1|POTÊNCIA DA LÂMPADA: 400 W|TENSÃO: 220 V)</t>
  </si>
  <si>
    <t>SOQUETE PARA LÂMPADA (BASE: G13|SISTEMA: ANTI-VIBRATÓRIO|PORTA-STARTER: NÃO|TIPO: LÂMPADA TUBULAR [T8-T10]|CORRENTE: 2A|TENSÃO: 500V|MATERIAL: POLICARBONATO|COR: BRANCA)</t>
  </si>
  <si>
    <t>SOQUETE PARA LÂMPADA (BASE: G13|SISTEMA: ANTI-VIBRATÓRIO|PORTA-STARTER: SIM|TIPO: LÂMPADA TUBULAR [T8-T10]|CORRENTE: 2A|TENSÃO: 500V|MATERIAL: POLICARBONATO|COR: BRANCA)</t>
  </si>
  <si>
    <t>STARTER PARA LÂMPADA FLUORESCENTE (POTÊNCIA LÂMPADA: 20-40 W|TENSÃO: 110-220V)</t>
  </si>
  <si>
    <t>ESTOPA DE ALGODÃO</t>
  </si>
  <si>
    <t>ÁGUA (TIPO: DEIONIZADA)</t>
  </si>
  <si>
    <t>ÁGUA (TIPO: DESTILADA)</t>
  </si>
  <si>
    <t>ÁLCOOL (TIPO: ETÍLICO HIDRATADO|GL: 96°|DENSIDADE MÉDIA: 0,81KG/DM3)</t>
  </si>
  <si>
    <t>ÁLCOOL (TIPO: POLIVINÍLICO|DENSIDADE MÉDIA: 1,3KG/DM3)</t>
  </si>
  <si>
    <t>ALGODÃO (TIPO: HIDRÓFILO)</t>
  </si>
  <si>
    <t>CARBOXIMETILCELULOSE</t>
  </si>
  <si>
    <t>FILME DE POLIÉSTER (TIPO: CRISTAL| ESPESSURA: 100MICRAS)</t>
  </si>
  <si>
    <t>LIMPEZA E POLIMENTO DE PISO MARMORITE - IPRM</t>
  </si>
  <si>
    <t>SACO DE LIXO (COR: PRETO|CAPACIDADE: 50L)</t>
  </si>
  <si>
    <t>TECIDO NÃO TECIDO (GRAMATURA: 40G/M2)</t>
  </si>
  <si>
    <t>COPO DESCARTÁVEL (CAPACIDADE: 200ML)</t>
  </si>
  <si>
    <t>COPO DESCARTÁVEL (CAPACIDADE: 50ML)</t>
  </si>
  <si>
    <t>PAPEL HIGIÊNICO FOLHA SIMPLES</t>
  </si>
  <si>
    <t>PAPEL TOALHA (TIPO: INTERFOLHADO DE FOLHA SIMPLES|QUANTIDADE: 1000 FOLHAS)</t>
  </si>
  <si>
    <t>SABONETE LÍQUIDO</t>
  </si>
  <si>
    <t>ASSENTO PLÁSTICO PARA BACIA SANITÁRIA (COR: BRANCO|PADRÃO: POPULAR)</t>
  </si>
  <si>
    <t>EM PROCESSO DE INATIVAÇÃO - ASSENTO PARA VASO VOGUE PLUS CÓD. 50.17 - PNE</t>
  </si>
  <si>
    <t>BACIA DE LOUÇA TURCA CONVENCIONAL (COR: BRANCA)</t>
  </si>
  <si>
    <t>VASO/BACIA SANITÁRIA DE LOUÇA COM CAIXA ACOPLADA (COR: BRANCA|PADRÃO: POPULAR|CAIXA ACOPLADA: INCLUSO|ASSENTO: NÃO INCLUSO)</t>
  </si>
  <si>
    <t>VASO/BACIA SANITÁRIA DE LOUÇA SIFONADA CONVENCIONAL (COR: BRANCA|PADRÃO: POPULAR|ASSENTO: NÃO INCLUSO)</t>
  </si>
  <si>
    <t>VASO/BACIA SANITÁRIA DE LOUÇA SIFONADA CONVENCIONAL INFANTIL (COR: BRANCA|PADRÃO: POPULAR|ASSENTO: NÃO INCLUSO)</t>
  </si>
  <si>
    <t>CAIXA DE DESCARGA PLÁSTICA SUSPENSA (VOLUME: 9L)</t>
  </si>
  <si>
    <t>CUBA DE EMBUTIR LOUÇA SEM LADRÃO (COR: BRANCA|FORMATO: OVAL|ALTURA*: 160MM|LARGURA*: 485MM|COMPRIMENTO*: 375MM)*VALORES REFERENCIAIS APROXIMADOS</t>
  </si>
  <si>
    <t>CUBA DE SOBREPOR LOUÇA SEM LADRÃO (COR: BRANCA|FORMATO: OVAL|ALTURA*: 135MM|COMPRIMENTO*: 310MM|LARGURA*: 440MM)*VALORES REFERENCIAIS APROXIMADOS</t>
  </si>
  <si>
    <t>LAVATÓRIO DE CANTO DE LOUÇA SEM COLUNA (COR: BRANCO|TAMANHO: PEQUENO|LARGURA: 410MM*|COMPRIMENTO: 330MM*) *VALORES REFERENCIAIS APROXIMADOS</t>
  </si>
  <si>
    <t>LAVATÓRIO DE LOUÇA COM COLUNA (COR: BRANCO|TAMANHO: MÉDIO|LARGURA: 445MM*|COMPRIMENTO: 355MM*|ALTURA COLUNA: 680MM*|LARGURA COLUNA: 145MM*) *VALORES REFERENCIAIS APROXIMADOS</t>
  </si>
  <si>
    <t>LAVATÓRIO DE LOUÇA SEM COLUNA (COR: BRANCO|TAMANHO: MÉDIO|LARGURA: 445MM*|COMPRIMENTO: 355MM*) *VALORES REFERENCIAIS APROXIMADOS</t>
  </si>
  <si>
    <t>LAVATÓRIO DE LOUÇA SEM COLUNA (COR: BRANCO|TAMANHO: PEQUENO|LARGURA: 400MM*|COMPRIMENTO: 300MM*) *VALORES REFERENCIAIS APROXIMADOS</t>
  </si>
  <si>
    <t>MICTÓRIO DE LOUÇA (COR: BRANCA|SIFÃO: INCLUSO)</t>
  </si>
  <si>
    <t>TANQUE DE LOUÇA COM COLUNA (COR: BRANCA|VOLUME: 22L|COMPRIMENTO*: 540MM|LARGURA*: 505MM|ALTURA*: 325M)*VALORES REFERENCIAIS APROXIMADOS</t>
  </si>
  <si>
    <t>TANQUE DE MÁRMORE SINTÉTICO DUPLO (COR: BRANCA|QUANTIDADE DE BOJO: 2|VOLUME: 37L|COMPRIMENTO*: 1020MM|LARGURA*: 500MM|ALTURA*: 200MM)*VALORES REFERENCIAIS APROXIMADOS</t>
  </si>
  <si>
    <t>TANQUE DE MÁRMORE SINTÉTICO SIMPLES (COR: BRANCA|QUANTIDADE DE BOJO: 1|VOLUME: 20L|COMPRIMENTO*: 550MM|LARGURA*: 420MM|ALTURA*: 220MM)*VALORES REFERENCIAIS APROXIMADOS</t>
  </si>
  <si>
    <t>TANQUE EM POLIPROPILENO (COR: BRANCA|VOLUME: 15L|ALTURA*: 490MM|LARGURA*: 430MM|ALTURA*: 280MM|ACESSÓRIOS PARA FIXAÇÃO: INCLUSO|VÁLVULA 1.1/4": INCLUSO) *VALORES REFERENCIAIS APROXIMADOS</t>
  </si>
  <si>
    <t>TANQUE EM POLIPROPILENO (COR: BRANCA|VOLUME: 24L|ALTURA*: 580MM|LARGURA*: 520MM|ALTURA*: 320MM| ACESSÓRIOS PARA FIXAÇÃO: INCLUSO|VÁLVULA 1.1/4": INCLUSO)*VALORES REFERENCIAIS APROXIMADOS</t>
  </si>
  <si>
    <t>LUMINÁRIA ARANDELA (TIPO: MEIA-LUA|DIÂMETRO: 25CM|ACABAMENTO: ALUMÍNIO COM VIDRO FOSCO|QUANTIDADE DE LÂMPADAS: 1|BASE-SOQUETE: E27|POTÊNCIA MÁXIMA 20W|LÂMPADA E SOQUETE: NÃO INCLUSA)</t>
  </si>
  <si>
    <t>LUMINÁRIA COMERCIAL CHANFRADA (FIXAÇÃO: SOBREPOR|COMPRIMENTO: 120CM|MATERIAL: CHAPA DE AÇO|ACABAMENTO: TRATAMENTO ANTI-CORROSIVO|COR: BRANCA|TIPO DE LÂMPADAS: TUBULAR|BASE: NÃO INCLUSO|REATOR: NÃO INCLUSO|CAPACIDADE: DUAS (2) LÂMPADAS - NÃO INCLUSO)</t>
  </si>
  <si>
    <t>LUMINÁRIA COMERCIAL CHANFRADA (FIXAÇÃO: SOBREPOR|COMPRIMENTO: 120CM|MATERIAL: CHAPA DE AÇO|ACABAMENTO: TRATAMENTO ANTI-CORROSIVO|COR: BRANCA|TIPO DE LÂMPADAS: TUBULAR|BASE: NÃO INCLUSO|REATOR: NÃO INCLUSO|CAPACIDADE: QUATRO (4) LÂMPADAS - NÃO INCLUSO)</t>
  </si>
  <si>
    <t>LUMINÁRIA COMERCIAL CHANFRADA (FIXAÇÃO: SOBREPOR|COMPRIMENTO: 120CM|MATERIAL: CHAPA DE AÇO|ACABAMENTO: TRATAMENTO ANTI-CORROSIVO|COR: BRANCA|TIPO DE LÂMPADAS: TUBULAR|BASE: NÃO INCLUSO|REATOR: NÃO INCLUSO|CAPACIDADE: UMA (1) LÂMPADA - NÃO INCLUSO)</t>
  </si>
  <si>
    <t>LUMINÁRIA COMERCIAL CHANFRADA (FIXAÇÃO: SOBREPOR|COMPRIMENTO: 60CM|MATERIAL: CHAPA DE AÇO|ACABAMENTO: TRATAMENTO ANTI-CORROSIVO|COR: BRANCA|TIPO DE LÂMPADAS: TUBULAR|BASE: NÃO INCLUSO|REATOR: NÃO INCLUSO|CAPACIDADE: DUAS (2) LÂMPADAS - NÃO INCLUSO)</t>
  </si>
  <si>
    <t>LUMINÁRIA COMERCIAL CHANFRADA (FIXAÇÃO: SOBREPOR|COMPRIMENTO: 60CM|MATERIAL: CHAPA DE AÇO|ACABAMENTO: TRATAMENTO ANTI-CORROSIVO|COR: BRANCA|TIPO DE LÂMPADAS: TUBULAR|BASE: NÃO INCLUSO|REATOR: NÃO INCLUSO|CAPACIDADE: QUATRO (4) LÂMPADAS - NÃO INCLUSO)</t>
  </si>
  <si>
    <t>LUMINÁRIA COMERCIAL CHANFRADA (FIXAÇÃO: SOBREPOR|COMPRIMENTO: 60CM|MATERIAL: CHAPA DE AÇO|ACABAMENTO: TRATAMENTO ANTI-CORROSIVO|COR: BRANCA|TIPO DE LÂMPADAS: TUBULAR|BASE: NÃO INCLUSO|REATOR: NÃO INCLUSO|CAPACIDADE: UMA (1) LÂMPADA - NÃO INCLUSO)</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</si>
  <si>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</si>
  <si>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</si>
  <si>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</si>
  <si>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</si>
  <si>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</si>
  <si>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</si>
  <si>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</si>
  <si>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</si>
  <si>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</si>
  <si>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</si>
  <si>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</si>
  <si>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</si>
  <si>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</si>
  <si>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</si>
  <si>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</si>
  <si>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</si>
  <si>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LUMINÁRIA DE EMERGÊNCIA (TIPO: LED|POTÊNCIA: 2W|AUTONOMIA: 6 HORAS|FLUXO LUMINOSO: 100LM|TENSÃO: 110V-220V|ACESSÓRIOS DE FIXAÇÃO: INCLUSOS)</t>
  </si>
  <si>
    <t>LUMINÁRIA DE EMERGÊNCIA (TIPO: LED|POTÊNCIA: 8W|AUTONOMIA: 3 HORAS|FLUXO LUMINOSO: 1200LM|TENSÃO: 110V-220V|QUANTIDADE DE FARÓIS: 2|ACESSÓRIOS DE FIXAÇÃO: INCLUSOS)</t>
  </si>
  <si>
    <t>LUMINÁRIA DE TETO COM BASE (MODELO: DROPS|DIFUSOR: GLOBO COM VIDRO LISO LEITOSO|BASE OU PLAFONIER: GALVANIZADA|LÂMPADA E SOQUETE: NÃO INCLUSA)</t>
  </si>
  <si>
    <t>LUMINÁRIA DE TETO COM BASE (MODELO: PLAFONIER|BASE: PLÁSTICO-POLIPROPILENO|SOQUETE: INCLUSO|TIPO DE SOQUETE: E27|MATERIAL DO SOQUETE: PORCELANA|POTÊNCIA MÁXIMA LÂMPADA: 60W|LÂMPADA: NÃO INCLUSA)</t>
  </si>
  <si>
    <t>LUMINÁRIA DE TETO/ARANDELA (MODELO: TARTARUGA BLINDADA|ACABAMENTO: ALUMÍNIO REFORÇADO COM PINTURA ELETROSTÁTICA|DIFUSOR: LENTE EM POLICARBONATO RESISTENTE|QUANTIDADE DE LÂMPADAS: 1|SOQUETE: E27|POTÊNCIA MÁXIMA: 60W|LÂMPADA E SOQUETE: NÃO INCLUSA)</t>
  </si>
  <si>
    <t>LUMINÁRIA DE TETO/ARANDELA (MODELO: TARTARUGA|ACABAMENTO: FERRO COM PINTURA ELETROSTÁTICA|DIFUSOR: VIDRO TRANSPARENTE|QUANTIDADE DE LÂMPADAS: 1|SOQUETE: E27|POTÊNCIA MÁXIMA 60W|LÂMPADA E SOQUETE: NÃO INCLUSA)</t>
  </si>
  <si>
    <t>LUMINÁRIA PLAFON (TIPO: REDONDA|DIÂMETRO: 25CM|ACABAMENTO: ALUMÍNIO COM VIDRO FOSCO|QUANTIDADE DE LÂMPADAS: 1|BASE-SOQUETE: E27|POTÊNCIA MÁXIMA 20W|LÂMPADA E SOQUETE: NÃO INCLUSA)</t>
  </si>
  <si>
    <t>PROJETOR EXTERNO COM ÂNGULO ELEVAÇÃO REGULÁVEL E ALOJAMENTO PARA REATOR (NÚMERO DE LÂMPADAS: 1|POTÊNCIA: ATÉ 400W|TIPO DE ROSCA: E-40)</t>
  </si>
  <si>
    <t>SOQUETE PARA LÂMPADA (BASE: E27|CORRENTE: 4A|TENSÃO: 250V|MATERIAL: PORCELANA|COR: BRANCA)</t>
  </si>
  <si>
    <t>SUPORTE PARA LUMINÁRIA PÚBLICA (TIPO: PÉTALA|QUANTIDADE DE LUMINÁRIAS: 1)</t>
  </si>
  <si>
    <t>SUPORTE PARA REFLETOR (TIPO: CRUZETA|MATERIAL: AÇO GALVANIZADO|NÚMERO DE PROJETORES: 1|ACESSÓRIOS DE FIXAÇÃO: INCLUSOS)</t>
  </si>
  <si>
    <t>SUPORTE PARA REFLETOR (TIPO: CRUZETA|MATERIAL: AÇO GALVANIZADO|NÚMERO DE PROJETORES: 2|ACESSÓRIOS DE FIXAÇÃO: INCLUSOS)</t>
  </si>
  <si>
    <t>SUPORTE PARA REFLETOR (TIPO: CRUZETA|MATERIAL: AÇO GALVANIZADO|NÚMERO DE PROJETORES: 3|ACESSÓRIOS DE FIXAÇÃO: INCLUSOS)</t>
  </si>
  <si>
    <t>CHAPA DE COMPENSADO RESINADO NAVAL (ESPESSURA: 6MM|DIMENSÃO: 1,60X2,20M)</t>
  </si>
  <si>
    <t>CHAPA DE COMPENSADO PLASTIFICADO (ESPESSURA: 12MM|DIMENSÃO: 1,10X2,20M)</t>
  </si>
  <si>
    <t>CHAPA DE COMPENSADO PLASTIFICADO (ESPESSURA: 14MM|DIMENSÃO: 1,10X2,20M)</t>
  </si>
  <si>
    <t>CHAPA DE COMPENSADO PLASTIFICADO (ESPESSURA: 18MM|DIMENSÃO: 1,10X2,20M)</t>
  </si>
  <si>
    <t>CHAPA DE COMPENSADO RESINADO (ESPESSURA: 10MM|DIMENSÃO: 1,10X2,20M)</t>
  </si>
  <si>
    <t>CHAPA DE COMPENSADO RESINADO (ESPESSURA: 12MM|DIMENSÃO: 1,10X2,20M)</t>
  </si>
  <si>
    <t>CHAPA DE COMPENSADO RESINADO (ESPESSURA: 14MM|DIMENSÃO: 1,10X2,20M)</t>
  </si>
  <si>
    <t>ESCORA DE MADEIRA (DIÂMETRO DA SEÇÃO: 8 A 10CM|TIPO DE MADEIRA: EUCALIPTO IMUNIZADO)</t>
  </si>
  <si>
    <t>PONTALETE (ACABAMENTO: BRUTO|SEÇÃO TRANSVERSAL: 3"X3" [7,5X7,5CM]*|TIPO DE MADEIRA: CEDRO, PINUS, MISTA OU EQUIVALENTE DA REGIÃO)*VALORES REFERENCIAIS APROXIMADOS</t>
  </si>
  <si>
    <t>SARRAFO (ACABAMENTO: BRUTO|SEÇÃO TRANSVERSAL: 1"X2"[POL.]|ALTURA: 50MM[2"]|ESPESSURA: 25MM[1"]|TIPO DE MADEIRA: PINUS, MISTA OU EQUIVALENTE DA REGIÃO)</t>
  </si>
  <si>
    <t>SARRAFO (ACABAMENTO: BRUTO|SEÇÃO TRANSVERSAL: 1"X3"[POL.]|ALTURA: 75MM[3"]|ESPESSURA: 25MM[1"]|TIPO DE MADEIRA: PINUS, MISTA OU EQUIVALENTE DA REGIÃO)</t>
  </si>
  <si>
    <t>SARRAFO (ACABAMENTO: BRUTO|SEÇÃO TRANSVERSAL: 1"X4"[POL.]|ALTURA: 100MM[4"]|ESPESSURA: 25MM[1"]|TIPO DE MADEIRA: CEDRO, MAÇARANDUBA, ANGELIM, PINUS, MISTA OU EQUIVALENTE DA REGIÃO)</t>
  </si>
  <si>
    <t>TÁBUA (ACABAMENTO: BRUTO|SEÇÃO TRANSVERSAL: 1X12"|ESPESSURA: 25MM|LARGURA*: 300MM|TIPO DE MADEIRA: CEDRINHO, PINUS OU MADEIRA EQUIVALENTE DA REGIÃO)*VALORES REFERENCIAIS APROXIMADOS</t>
  </si>
  <si>
    <t>TÁBUA (ACABAMENTO: BRUTO|SEÇÃO TRANSVERSAL: 1X9"|ESPESSURA: 25MM|LARGURA*: 225-250MM|TIPO DE MADEIRA: CEDRINHO, PINUS OU MADEIRA EQUIVALENTE DA REGIÃO)*VALORES REFERENCIAIS APROXIMADOS</t>
  </si>
  <si>
    <t>MANÔMETRO ANALÓGICO (FAIXA DE OPERAÇÃO: 6,89BAR [100PSI])</t>
  </si>
  <si>
    <t>MANÔMETRO ANALÓGICO (ROSCA: 1/2" NPT|FAIXA DE OPERAÇÃO: 600MBAR [8,70PSI])</t>
  </si>
  <si>
    <t>MANÔMETRO ANALÓGICO (ROSCA: 1/4" NPT|FAIXA DE OPERAÇÃO: 600MBAR [8,70PSI])</t>
  </si>
  <si>
    <t>PRESSOSTATO (FAIXA DE OPERAÇÃO: [0,2-4BAR] 3-58PSI)</t>
  </si>
  <si>
    <t>PRESSOSTATO PARA COMPRESSOR (FAIXA DE OPERAÇÃO: 125-175PSI)</t>
  </si>
  <si>
    <t>PRESSOSTATO PARA COMPRESSOR (FAIXA DE OPERAÇÃO: 80-125PSI)</t>
  </si>
  <si>
    <t>GEOTÊXTIL NÃO-TECIDO (ESPESSURA: 2,30MM|LARGURA: 2,15 M|DENSIDADE: 300,00 G/M²|RESISTÊNCIA BIDIRECIONAL: 20,00 KN/M) - REF. RT 21</t>
  </si>
  <si>
    <t>LONA PLÁSTICA (COR: PRETA|ESPESSURA: 150 MICRAS)</t>
  </si>
  <si>
    <t>MANTA DE BORRACHA NATURAL PARA BANCADA LABORATÓRIO (ESPESSURA: 4,8MM[3/16"])</t>
  </si>
  <si>
    <t>MANTA ISOLANTE PARA TELHADO</t>
  </si>
  <si>
    <t>MARCO/BATENTE (MATERIAL: MADEIRA DE LEI|LARGURA: 14CM|COMPRIMENTO: 60CM|ALTURA: 210CM|ESPESSURA: 3CM|ALIZAR: NÃO INCLUSO|MADEIRA: TAUARI, CEDRINHO, ANGELIM OU EQUIVALENTE DA REGIÃO)</t>
  </si>
  <si>
    <t>MARCO/BATENTE (MATERIAL: MADEIRA DE LEI|LARGURA: 14CM|COMPRIMENTO: 70CM|ALTURA: 210CM|ESPESSURA: 3CM|ALIZAR: NÃO INCLUSO|MADEIRA: TAUARI, CEDRINHO, ANGELIM OU EQUIVALENTE DA REGIÃO)</t>
  </si>
  <si>
    <t>MARCO/BATENTE (MATERIAL: MADEIRA DE LEI|LARGURA: 14CM|COMPRIMENTO: 80CM|ALTURA: 210CM|ESPESSURA: 3CM|ALIZAR: NÃO INCLUSO|MADEIRA: TAUARI, CEDRINHO, ANGELIM OU EQUIVALENTE DA REGIÃO)</t>
  </si>
  <si>
    <t>MARCO/BATENTE (MATERIAL: MADEIRA DE LEI|LARGURA: 14CM|COMPRIMENTO: 90CM|ALTURA: 210CM|ESPESSURA: 3CM|ALIZAR: NÃO INCLUSO|MADEIRA: TAUARI, CEDRINHO, ANGELIM OU EQUIVALENTE DA REGIÃO)</t>
  </si>
  <si>
    <t>MASSA CORRIDA (TIPO: PVA|APLICAÇÃO: ALVENARIA, CONCRETO, GESSO E REBOCO)</t>
  </si>
  <si>
    <t>MASSA PARA MADEIRA (TIPO: BASE DE ÓLEO)</t>
  </si>
  <si>
    <t>MASSA ACRÍLICA PARA MADEIRA (APLICAÇÃO: CALAFETAÇÃO DE SUPERFÍCIES|REJUNTAR PISOS MADEIRA)</t>
  </si>
  <si>
    <t>MASSA CORRIDA (TIPO: ACRÍLICA|APLICAÇÃO: ALVENARIA, CONCRETO, GESSO E REBOCO)</t>
  </si>
  <si>
    <t>AQUECEDOR DE MARMITA (MATERIAL: AÇO INOX|TENSÃO: 127V-220V|NÚMERO DE MARMITAS: 25|CONSUMO: 2KW|COMPRIMENTO*: 60CM|LARGURA*: 90CM|ALTURA*: 85CM)*VALORES REFERENCIAIS APROXIMADOS</t>
  </si>
  <si>
    <t>VARAL PANTOGRÁFICO</t>
  </si>
  <si>
    <t>ARMÁRIO (COR: CINZA|MATERIAL: AÇO|NÚMERO DE PORTAS: DUAS [2] PORTAS|ALTURA*: 170CM|LARGURA*: 75CM|PROFUNDIDADE*: 35CM)*VALORES REFERENCIAIS APROXIMADOS</t>
  </si>
  <si>
    <t>ARMÁRIO ROUPEIRO (COR: CINZA|MATERIAL: AÇO|NÚMERO DE PORTAS: 4|ALTURA*: 200CM|LARGURA*: 75CM|PROFUNDIDADE*: 40CM)*VALORES REFERENCIAIS APROXIMADOS</t>
  </si>
  <si>
    <t>ARQUIVO (APLICAÇÃO: ESCRITÓRIO|MATERIAL: AÇO|COR: CINZA|QUANTIDADE DE GAVETAS: 3|MODELO: OFÍCIO|ALTURA*: 110CM|LARGURA*: 45CM|PROFUNDIDADE*: 55CM)*VALORES REFERENCIAIS APROXIMADOS</t>
  </si>
  <si>
    <t>ARQUIVO (APLICAÇÃO: ESCRITÓRIO|MATERIAL: AÇO|COR: CINZA|QUANTIDADE DE GAVETAS: 4|MODELO: OFÍCIO|ALTURA*: 133CM|LARGURA*: 47CM|PROFUNDIDADE*: 55CM)*VALORES REFERENCIAIS APROXIMADOS</t>
  </si>
  <si>
    <t>CADEIRA (TIPO: ALMOFADADA SEM BRAÇO|ESTRUTURA: METALON)</t>
  </si>
  <si>
    <t>MESA (APLICAÇÃO: ESCRITÓRIO E REUNIÃO|FORMATO: REDONDA|COR: CINZA|DIÂMETRO*: 120CM|ALTURA*: 75CM)*VALORES REFERENCIAIS APROXIMADOS</t>
  </si>
  <si>
    <t>MESA (APLICAÇÃO: ESCRITÓRIO|COR: CINZA|MATERIAL: MADEIRA MDP COM PÉS DE METALON|NÚMERO DE GAVETAS: TRÊS [3] PORTAS|COMPRIMENTO*: 150CM|ALTURA*: 75CM|PROFUNDIDADE*: 60CM)*VALORES REFERENCIAIS APROXIMADOS</t>
  </si>
  <si>
    <t>FORMA PLÁSTICA (APLICAÇÃO: LAJE NERVURADA|COMPIRMENTO: 80CM|LARGURA: 80CM|ALTURA TOTAL: 20CM|CONSUMO CONCRETO : 0,116 [M3/M2]*|LOCAÇÃO: MENSAL)*VALORES REFERENCIAIS APROXIMADOS</t>
  </si>
  <si>
    <t>MOURÃO CALHA (MATERIAL: CONCRETO PRÉ-MOLDADO|RESISTÊNCIA CONCRETO: 20MPA|TIPO: V|ALTURA*: 300CM|PESO*: 100KG)*VALORES REFERENCIAIS APROXIMADOS</t>
  </si>
  <si>
    <t>MOURÃO ESTICADOR (MATERIAL: CONCRETO PRÉ-MOLDADO|TIPO: CURVO OU PONTA VIRADA PARA 11 FIOS|ALTURA MÍNIMA*: 300CM|MÁXIMA*: 320CM|PESO*: 60KG)*VALORES REFERENCIAIS APROXIMADOS</t>
  </si>
  <si>
    <t>MOURÃO ESTICADOR (MATERIAL: CONCRETO PRÉ-MOLDADO|TIPO: RETO PARA 11 FIOS|ALTURA MÍNIMA*: 250CM|MÁXIMA*: 280CM|PESO*: 55KG)*VALORES REFERENCIAIS APROXIMADOS</t>
  </si>
  <si>
    <t>MOURÃO (MATERIAL: CONCRETO PRÉ-MOLDADO|TIPO: CURVO OU PONTA VIRADA PARA 11 FIOS|ALTURA MÍNIMA*: 320CM|MÁXIMA*: 330CM|PESO*: 60KG)*VALORES REFERENCIAIS APROXIMADOS</t>
  </si>
  <si>
    <t>MOURÃO (MATERIAL: CONCRETO PRÉ-MOLDADO|TIPO: RETO PARA 11 FIOS|ALTURA MÍNIMA*: 260CM|MÁXIMA*: 270CM|PESO*: 55KG)*VALORES REFERENCIAIS APROXIMADOS</t>
  </si>
  <si>
    <t>MOURÃO ROLIÇO (DIÂMETRO DA SEÇÃO: 11 A 14CM|TIPO DE MADEIRA: EUCALIPTO IMUNIZADO)</t>
  </si>
  <si>
    <t>ARMAÇÃO SECUNDÁRIA DE ESTRIBO (APLICAÇÃO: SUSTENTAÇÃO ISOLADOR ROLDANA|QUANTIDADE DE ESTRIBO: 1)</t>
  </si>
  <si>
    <t>CABEÇOTE DE ALUMÍNIO (APLICAÇÃO: POSTE|MATERIAL: ALUMÍNIO|BITOLA: 25MM [1"])</t>
  </si>
  <si>
    <t>CABEÇOTE DE ALUMÍNIO (APLICAÇÃO: POSTE|MATERIAL: ALUMÍNIO|BITOLA: 32MM [1.1/4"])</t>
  </si>
  <si>
    <t>CABEÇOTE DE ALUMÍNIO (APLICAÇÃO: POSTE|MATERIAL: ALUMÍNIO|BITOLA: 40MM [1.1/2"])</t>
  </si>
  <si>
    <t>CABEÇOTE DE ALUMÍNIO (APLICAÇÃO: POSTE|MATERIAL: ALUMÍNIO|BITOLA: 60MM [2.1/2"])</t>
  </si>
  <si>
    <t>CABEÇOTE DE ALUMÍNIO (APLICAÇÃO: POSTE|MATERIAL: ALUMÍNIO|BITOLA: 75MM [3"])</t>
  </si>
  <si>
    <t>ISOLADOR ROLDANA (MATERIAL: PORCELANA|TENSÃO NOMINAL: 1KV|CARGA DE RUPTURA DE MECÂNICA: 10KN|COR: MARROM)</t>
  </si>
  <si>
    <t>PASTILHA DE PORCELANA (MEDIDA: 3/4"[20MM]|ACABAMENTO: ESMALTADA|CORES: DIVERSAS)</t>
  </si>
  <si>
    <t>PASTILHA DE VIDRO VIDROTIL COR ESCURA - IPRM</t>
  </si>
  <si>
    <t>EM PROCESSO DE INATIVAÇÃO - ALUMÍNIO ESTRUTURAL (TIPO DE ACABAMENTO: NATURAL)</t>
  </si>
  <si>
    <t>MADEIRA (ACABAMENTO: BRUTO|TIPO DE MADEIRA: PINUS, CEDRO OU EQUIVALENTE DA REGIÃO)</t>
  </si>
  <si>
    <t>MADEIRA SERRADA APARELHADA (APLICAÇÃO: TELHADO|MADEIRA: PARAJU, MAÇARANDUBA, CAMBARÁ, ANGELIM, EUCALIPTO OU EQUIVALENTE DA REGIÃO)</t>
  </si>
  <si>
    <t>CANTONEIRA PARA BOCA DE LOBO (MEDIDAS*: 20X110CM|MATERIAL: CONCRETO) *MEDIDAS REFERENCIAIS APROXIMADAS</t>
  </si>
  <si>
    <t>GRELHA PARA BOCA DE LOBO (MEDIDAS*: 99X44CM|MATERIAL: CONCRETO) *MEDIDAS REFERENCIAIS APROXIMADAS</t>
  </si>
  <si>
    <t>QUADRO PARA BOCA DE LOBO (MEDIDAS*: 50X110CM|MATERIAL: CONCRETO) *MEDIDAS REFERENCIAIS APROXIMADAS</t>
  </si>
  <si>
    <t>CANALETA/CALHA (TIPO: MEIA CANA|MATERIAL: CONCRETO|DIÂMETRO: 300MM|PESO*: 32KG/UN|APLICAÇÃO: DRENAGEM SUPERFICIAL) *VALORES REFERENCIAIS APROXIMADOS</t>
  </si>
  <si>
    <t>CANALETA/CALHA (TIPO: MEIA CANA|MATERIAL: CONCRETO|DIÂMETRO: 400MM|PESO*: 81KG/UN|APLICAÇÃO: DRENAGEM SUPERFICIAL) *VALORES REFERENCIAIS APROXIMADOS</t>
  </si>
  <si>
    <t>CANALETA/CALHA (TIPO: MEIA CANA|MATERIAL: CONCRETO|DIÂMETRO: 500MM|PESO*: 111KG/UN|APLICAÇÃO: DRENAGEM SUPERFICIAL) *VALORES REFERENCIAIS APROXIMADOS</t>
  </si>
  <si>
    <t>CANALETA/CALHA (TIPO: MEIA CANA|MATERIAL: CONCRETO|DIÂMETRO: 600MM|PESO*: 150KG/UN|APLICAÇÃO: DRENAGEM SUPERFICIAL) *VALORES REFERENCIAIS APROXIMADOS</t>
  </si>
  <si>
    <t>CORDÃO BOLEADO DE CONCRETO PRÉ-MOLDADO (COMPRIMENTO: 100CM|ALTURA: 10CM|LARGURA: 10CM|CHUMBADORES: INCLUSOS)</t>
  </si>
  <si>
    <t>MEIO-FIO PRÉ-MOLDADO DE CONCRETO (FCK: 20MPA|PADRÃO: DER-MG (MFC-01) OU SUDECAP (TIPO A)|LARGURA SUPERIOR: 12CM|LAGURA INFERIOR: 16,7CM|ALTURA: 35CM|COMPRIMENTO: 80CM)</t>
  </si>
  <si>
    <t>MEIO-FIO PRÉ-MOLDADO DE CONCRETO (FCK: 20MPA|PADRÃO: DER-MG (MFC-03) OU SUDECAP (TIPO B)|LARGURA SUPERIOR: 12CM|LAGURA INFERIOR: 18CM|ALTURA: 45CM|COMPRIMENTO: 80CM)</t>
  </si>
  <si>
    <t>BANCO EM ARDÓSIA (COR: NATURAL|TIPO: POLIDO|ESPESSURA: 3CM|DIMENSÃO: 32X200CM)</t>
  </si>
  <si>
    <t>CHAPA DE ARDÓSIA (COR: NATURAL|ESPESSURA: 2CM)</t>
  </si>
  <si>
    <t>CHAPA DE ARDÓSIA (COR: NATURAL|ESPESSURA: 3CM)</t>
  </si>
  <si>
    <t xml:space="preserve">DEGRAU DE PEDRA EM ARDÓSIA (COR: NATURAL|LARGURA: 30CM|ESPESSURA: 2CM) </t>
  </si>
  <si>
    <t>ESPELHO PARA DEGRAU DE PEDRA EM ARDÓSIA (COR: NATURAL|ALTURA: 20CM|ESPESSURA: 15MM)</t>
  </si>
  <si>
    <t>MESA EM ARDÓSIA (COR: NATURAL|TIPO: POLIDA|ESPESSURA: 3CM|DIMENSÃO: 90X200CM)</t>
  </si>
  <si>
    <t xml:space="preserve">PEITORIL/SOLEIRA EM ARDÓSIA (COR: NATURAL|ESPESSURA: 2CM) </t>
  </si>
  <si>
    <t>REVESTIMENTO EM ARDÓSIA PISO/PAREDE - SERRADA - CALIBRADA (COR:NATURAL|COMPRIMENTO: 20CM|LARGURA: 20CM|ESPESSURA: 1CM)</t>
  </si>
  <si>
    <t>REVESTIMENTO EM ARDÓSIA PISO/PAREDE - SERRADA - CALIBRADA (COR:NATURAL|COMPRIMENTO: 30CM|LARGURA: 30CM|ESPESSURA: 1CM)</t>
  </si>
  <si>
    <t>REVESTIMENTO EM ARDÓSIA PISO/PAREDE - SERRADA - CALIBRADA (COR:NATURAL|COMPRIMENTO: 40CM|LARGURA: 40CM|ESPESSURA: 1CM)</t>
  </si>
  <si>
    <t>RODAPÉ DE ARDÓSIA (COR: NATURAL|ESPESSURA: 7MM|ALTURA: 5CM)</t>
  </si>
  <si>
    <t>RODAPÉ DE ARDÓSIA (COR: NATURAL|ESPESSURA: 7MM|ALTURA: 7CM)</t>
  </si>
  <si>
    <t>BANCO EM GRANITO (COR: CINZA ANDORINHA|TIPO: POLIDO|ESPESSURA: 3CM|DIMENSÃO: 52X30CM)</t>
  </si>
  <si>
    <t>CHAPA DE GRANITO (COR: CINZA ANDORINHA|TIPO: POLIDO|ESPESSURA: 2CM)</t>
  </si>
  <si>
    <t>CHAPA DE GRANITO (COR: CINZA ANDORINHA|TIPO: POLIDO|ESPESSURA: 3CM)</t>
  </si>
  <si>
    <t>PEITORIL/SOLEIRA EM GRANITO (COR: CINZA ANDORINHA|TIPO: POLIDO|ESPESSURA: 2CM)</t>
  </si>
  <si>
    <t>PEITORIL/SOLEIRA EM GRANITO (COR: CINZA ANDORINHA|TIPO: POLIDO|ESPESSURA: 3CM)</t>
  </si>
  <si>
    <t>PISO EM GRANITO (COR: CINZA ANDORINHA|TIPO: POLIDO|ESPESSURA: 3CM|DIMENSÃO: 40X40CM)</t>
  </si>
  <si>
    <t>REVESTIMENTO EM GRANITO (COR: CINZA ANDORINHA|TIPO: POLIDO|ESPESSURA: 2CM)</t>
  </si>
  <si>
    <t>RODAPÉ DE GRANITO (COR: CINZA ANDORINHA|TIPO: POLIDO|ESPESSURA: 2CM|ALTURA: 10CM)</t>
  </si>
  <si>
    <t>RODAPÉ DE GRANITO (COR: CINZA ANDORINHA|TIPO: POLIDO|ESPESSURA: 2CM|ALTURA: 5CM)</t>
  </si>
  <si>
    <t>RODAPÉ DE GRANITO (COR: CINZA ANDORINHA|TIPO: POLIDO|ESPESSURA: 2CM|ALTURA: 7CM)</t>
  </si>
  <si>
    <t>CHAPA DE MÁRMORE (COR: BRANCO COMUM|TIPO: POLIDO|ESPESSURA: 2CM)</t>
  </si>
  <si>
    <t>CHAPA DE MÁRMORE (COR: BRANCO COMUM|TIPO: POLIDO|ESPESSURA: 3CM)</t>
  </si>
  <si>
    <t>PEITORIL/SOLEIRA EM MÁRMORE (COR: BRANCO COMUM|TIPO: POLIDO|ESPESSURA: 2CM)</t>
  </si>
  <si>
    <t>PEITORIL/SOLEIRA EM MÁRMORE (COR: BRANCO COMUM|TIPO: POLIDO|ESPESSURA: 3CM)</t>
  </si>
  <si>
    <t>REVESTIMENTO EM MÁRMORE PARA PISO/PAREDE (COR: BRANCO COMUM|TIPO: POLIDO|ESPESSURA: 2CM)</t>
  </si>
  <si>
    <t>REVESTIMENTO EM MÁRMORE PARA PISO/PAREDE (COR: BRANCO COMUM|TIPO: POLIDO|ESPESSURA: 3CM)</t>
  </si>
  <si>
    <t>RODAPÉ DE MÁRMORE (COR: BRANCO COMUM|ESPESSURA: 2CM|ALTURA: 10CM)</t>
  </si>
  <si>
    <t>RODAPÉ DE MÁRMORE (COR: BRANCO COMUM|ESPESSURA: 2CM|ALTURA: 5CM)</t>
  </si>
  <si>
    <t>RODAPÉ DE MÁRMORE (COR: BRANCO COMUM|ESPESSURA: 2CM|ALTURA: 7CM)</t>
  </si>
  <si>
    <t>GRANILHA/GRANA/PEDRISCO OU AGREGADO (MATERIAL: MÁRMORE, GRANITO, QUARTZO E CALCÁRIO|COR: PRETO, CINZA, PALHA OU BRANCO|APLICAÇÃO:  GRANILITE, MARMORITE OU PISO INDUSTRIAL)</t>
  </si>
  <si>
    <t xml:space="preserve">PEDRA BRITADA POSTO OBRA (NÚMERO: 0|GRANULOMETRIA: 4,8-9,5MM) </t>
  </si>
  <si>
    <t xml:space="preserve">PEDRA BRITADA POSTO OBRA (NÚMERO: 1|GRANULOMETRIA: 9,5-19MM) </t>
  </si>
  <si>
    <t>PEDRA BRITADA POSTO OBRA (NÚMERO: 2|GRANULOMETRIA: 19-38MM)</t>
  </si>
  <si>
    <t xml:space="preserve">PEDRA BRITADA POSTO OBRA (NÚMERO: 3|GRANULOMETRIA: 38-50MM) </t>
  </si>
  <si>
    <t>PEDRA DE MÃO (RACHÃO)</t>
  </si>
  <si>
    <t>ARGILA</t>
  </si>
  <si>
    <t>PEDRA PORTUGUESA PARA CALÇADA (COR: BRANCO, PRETO OU VERMELHO)</t>
  </si>
  <si>
    <t>PEDRA SÃO TOMÉ SERRADA CALIBRADA (COR: NATURAL|APLICAÇÃO: PISO/PAREDE|COMPRIMENTO: 40CM*|LARGURA: 40CM*|ESPESSURA: 20-30MM*) * VALORES REFERENCIAIS APROXIMADOS</t>
  </si>
  <si>
    <t>SEIXO OU CASCALHO ROLADO (TIPO: FINO)</t>
  </si>
  <si>
    <t>CAIXA DE DERIVAÇÃO PARA PERFILADO (TIPO:"C"|MATERIAL: AÇO CARBONO|TRATAMENTO: PRÉ-ZINCADO|CHAPA: #18|PARAFUSOS: INCLUSOS|TAMPA: INCLUSA)</t>
  </si>
  <si>
    <t>CAIXA DE DERIVAÇÃO PARA PERFILADO (TIPO:"I"|MATERIAL: AÇO CARBONO|TRATAMENTO: PRÉ-ZINCADO|CHAPA: #18|PARAFUSOS: INCLUSOS|TAMPA: INCLUSA)</t>
  </si>
  <si>
    <t>CAIXA DE DERIVAÇÃO PARA PERFILADO (TIPO:"L"|MATERIAL: AÇO CARBONO|TRATAMENTO: PRÉ-ZINCADO|CHAPA: #18|PARAFUSOS: INCLUSOS|TAMPA: INCLUSA)</t>
  </si>
  <si>
    <t>CAIXA DE DERIVAÇÃO PARA PERFILADO (TIPO:"T"|MATERIAL: AÇO CARBONO|TRATAMENTO: PRÉ-ZINCADO|CHAPA: #18|PARAFUSOS: INCLUSOS|TAMPA: INCLUSA)</t>
  </si>
  <si>
    <t>CAIXA DE DERIVAÇÃO PARA PERFILADO (TIPO:"X"|MATERIAL: AÇO CARBONO|TRATAMENTO: PRÉ-ZINCADO|CHAPA: #18|PARAFUSOS: INCLUSOS|TAMPA: INCLUSA)</t>
  </si>
  <si>
    <t>CAIXA DE TOMADA PARA PERFILADO (MONTAGEM: APARAFUSADA|MATERIAL: AÇO CARBONO|TRATAMENTO: PRÉ-ZINCADO|TOMADA: NÃO INCLUSO|PARAFUSOS: INCLUSOS)</t>
  </si>
  <si>
    <t>BASE PARA PERFILADO (FIXAÇÃO: EXTERNA|QUANTIDADE FUROS: 4|MATERIAL: AÇO CARBONO|TRATAMENTO: PRÉ-ZINCADO)</t>
  </si>
  <si>
    <t>CANTONEIRA ZZ /JUNÇÃO ANGULAR PARA PERFILADO (MATERIAL: CHAPA DE AÇO|TRATAMENTO: PRÉ-ZINCADO|ALTURA: 38MM|LARGURA:38MM)</t>
  </si>
  <si>
    <t>SUPORTE OU GANCHO PARA LUMINÁRIA EM PERFILADO (TIPO: CURTO|MATERIAL: CHAPA DE AÇO|TRATAMENTO: PRÉ-ZINCADO|COMPRIMENTO: 100MM)</t>
  </si>
  <si>
    <t>SUPORTE OU GANCHO PARA LUMINÁRIA EM PERFILADO (TIPO: LONGO|MATERIAL: CHAPA DE AÇO|TRATAMENTO: PRÉ-ZINCADO|COMPRIMENTO: 165MM)</t>
  </si>
  <si>
    <t>SUPORTE PARA PERFILADO (TIPO: CURTO|MATERIAL: CHAPA DE AÇO|TRATAMENTO: PRÉ-ZINCADO|COMPRIMENTO: 100MM)</t>
  </si>
  <si>
    <t>TALA RETA (TRATAMENTO: PRÉ-ZINCADO|QUANTIDADE DE FUROS: 4|CHAPA: N°18|MEDIDA: 38MM|APLICAÇÃO: EMENDA PARA PERFILADO)</t>
  </si>
  <si>
    <t>PERFILADO (TIPO: LISO|MATERIAL: CHAPA DE AÇO|TRATAMENTO: PRÉ-ZINCADO|CHAPA: N°18|LARGURA: 38MM|ALTURA: 19MM|TAMPA: NÃO INCLUSA)</t>
  </si>
  <si>
    <t>PERFILADO (TIPO: LISO|MATERIAL: CHAPA DE AÇO|TRATAMENTO: PRÉ-ZINCADO|CHAPA: N°18|LARGURA: 38MM|ALTURA: 38MM|TAMPA: NÃO INCLUSA)</t>
  </si>
  <si>
    <t>PERFILADO (TIPO: PERFURADO|MATERIAL: CHAPA DE AÇO|TRATAMENTO: PRÉ-ZINCADO|CHAPA: N°18|LARGURA: 38MM|ALTURA: 38MM|TAMPA: NÃO INCLUSA)</t>
  </si>
  <si>
    <t>TAMPA PARA PERFILADO (TIPO: ENCAIXE|TRATAMENTO: PRÉ-ZINCADO|CHAPA: N°24|MEDIDA: 38MM)</t>
  </si>
  <si>
    <t>BLOCO PRÉ-MOLDADO DE CONCRETO INTERTRAVADO ECOLOGICO (MEDIDAS: 30X15CM|ESPESSURA: 6CM|FCK: 35MPA|PESO APROXIMADO POR BLOCO: 5,5KG)</t>
  </si>
  <si>
    <t>BLOCO PRÉ-MOLDADO DE CONCRETO INTERTRAVADO (MEDIDAS: 20X10CM|ESPESSURA: 10CM|FCK: 35MPA|PESO APROXIMADO POR BLOCO: 5KG)</t>
  </si>
  <si>
    <t>BLOCO PRÉ-MOLDADO DE CONCRETO INTERTRAVADO (MEDIDAS: 20X10CM|ESPESSURA: 10CM|FCK: 40MPA|PESO APROXIMADO POR BLOCO: 5KG)</t>
  </si>
  <si>
    <t>BLOCO PRÉ-MOLDADO DE CONCRETO INTERTRAVADO (MEDIDAS: 20X10CM|ESPESSURA: 6CM|FCK: 35MPA|PESO APROXIMADO POR BLOCO: 3KG)</t>
  </si>
  <si>
    <t>BLOCO PRÉ-MOLDADO DE CONCRETO INTERTRAVADO (MEDIDAS: 20X10CM|ESPESSURA: 8CM|FCK: 35MPA|PESO APROXIMADO POR BLOCO: 4KG)</t>
  </si>
  <si>
    <t>BLOCO PRÉ-MOLDADO DE CONCRETO (MODELO: SEXTAVADO|MEDIDAS: 25X25CM|ESPESSURA: 6CM|FCK: 35MPA|PESO APROXIMADO POR PEÇA: 7,5KG)</t>
  </si>
  <si>
    <t>BLOCO PRÉ-MOLDADO DE CONCRETO (MODELO: SEXTAVADO|MEDIDAS: 25X25CM|ESPESSURA: 8CM|FCK: 35MPA|PESO APROXIMADO POR PEÇA: 9,7KG)</t>
  </si>
  <si>
    <t>LITOCERÂMICA (TIPO: TIJOLINHO|MEDIDAS REFERENCIAIS: 22,5X6CM)</t>
  </si>
  <si>
    <t>REVESTIMENTO CERÂMICO (PADRÃO: COMERCIAL|ACABAMENTO: ESMALTADO|APLICAÇÃO: PAREDE|AMBIENTE: INTERNO|DIMENSÃO: 10X20CM)</t>
  </si>
  <si>
    <t>REVESTIMENTO CERÂMICO (PADRÃO: EXTRA|ACABAMENTO: ESMALTADO|APLICAÇÃO: PAREDE|PEI: III|AMBIENTE: INTERNO OU EXTERNO|DIMENSÃO: ÁREA ATÉ 2025CM2)</t>
  </si>
  <si>
    <t xml:space="preserve">REVESTIMENTO CERÂMICO (PADRÃO: COMERCIAL|ACABAMENTO: ESMALTADO|APLICAÇÃO: PISO OU PAREDE|PEI: IV|AMBIENTE: INTERNO|DIMENSÃO: 10X10CM) </t>
  </si>
  <si>
    <t xml:space="preserve">REVESTIMENTO CERÂMICO (PADRÃO: EXTRA|ACABAMENTO: ESMALTADO|APLICAÇÃO: PISO|PEI: IV|AMBIENTE: EXTERNO ANTIDERRAPANTE|DIMENSÃO: ÁREA ATÉ 2025CM2) </t>
  </si>
  <si>
    <t xml:space="preserve">REVESTIMENTO CERÂMICO (PADRÃO: EXTRA|ACABAMENTO: ESMALTADO|APLICAÇÃO: PISO|PEI: IV|AMBIENTE: INTERNO|DIMENSÃO: ÁREA ATÉ 2025CM2) </t>
  </si>
  <si>
    <t>REVESTIMENTO CERÂMICO (PADRÃO: EXTRA|ACABAMENTO: ESMALTADO|APLICAÇÃO: PISO|PEI: V|AMBIENTE: EXTERNO ANTIDERRAPANTE|DIMENSÃO: ÁREA ATÉ 2025CM2)</t>
  </si>
  <si>
    <t>REVESTIMENTO CERÂMICO (PADRÃO: EXTRA|ACABAMENTO: ESMALTADO|APLICAÇÃO: PISO|PEI: V|AMBIENTE: INTERNO|DIMENSÃO: ÁREA ATÉ 2025CM2)</t>
  </si>
  <si>
    <t>REVESTIMENTO PORCELANATO (PADRÃO: EXTRA|ACABAMENTO: ESMALTADO ACETINADO|APLICAÇÃO: PISO|PEI: V|AMBIENTE: INTERNO OU EXTERNO|BORDA: RETIFICADA|DIMENSÃO: ÁREA ATÉ 2025CM2)</t>
  </si>
  <si>
    <t>REVESTIMENTO PORCELANATO (PADRÃO: EXTRA|ACABAMENTO: POLIDO|APLICAÇÃO: PISO|PEI: V|AMBIENTE: INTERNO OU EXTERNO|BORDA: RETIFICADA|DIMENSÃO: ÁREA ACIMA DE 2025CM2 ATÉ 3600CM2)</t>
  </si>
  <si>
    <t>PISO DE TACÃO (MADEIRA: IPÊ|QUALIDADE: EXTRA|DIMENSÕES: 10X40CM)</t>
  </si>
  <si>
    <t>PISO DE TACO (MADEIRA: IPÊ|QUALIDADE: EXTRA|DIMENSÕES: 7X21CM)</t>
  </si>
  <si>
    <t>PISO TÁTIL/PODOTÁTIL (MATERIAL: BORRACHA|COR: UMA (1) COR|TIPO: ALERTA/DIRECIONAL|COMPRIMENTO: 25CM|LARGURA: 25CM|ESPESSURA BASE: 12MM|ASSENTAMENTO: ARGAMASSA)</t>
  </si>
  <si>
    <t>PISO TÁTIL/PODOTÁTIL (MATERIAL: BORRACHA|COR: UMA (1) COR|TIPO: ALERTA/DIRECIONAL|COMPRIMENTO: 25CM|LARGURA: 25CM|ESPESSURA: 5MM|ASSENTAMENTO: COLA)</t>
  </si>
  <si>
    <t>PLACA DE BORRACHA PASTILHADA/MOEDA (MATERIAL: BORRACHA|COR: PRETO|COMPRIMENTO: 50CM|LARGURA: 50CM|ESPESSURA: 3,5MM*|ASSENTAMENTO: COLA) *MEDIDAS REFERENCIAIS APROXIMADAS</t>
  </si>
  <si>
    <t>PISO TÁTIL/PODOTÁTIL (MATERIAL: CONCRETO|COR: VERMELHO|TIPO: ALERTA/DIRECIONAL|COMPRIMENTO: 20CM|LARGURA: 20CM|ESPESSURA: 2CM*)*VALORES REFERENCIAIS APROXIMADOS</t>
  </si>
  <si>
    <t>PISO TÁTIL/PODOTÁTIL (MATERIAL: CONCRETO|COR: VERMELHO|TIPO: ALERTA/DIRECIONAL|COMPRIMENTO: 40CM|LARGURA: 40CM|ESPESSURA: 3CM*)*VALORES REFERENCIAIS APROXIMADOS</t>
  </si>
  <si>
    <t>PLACA (MATERIAL: ALUMÍNIO ANODIZADO|DIMENSÃO: (15X15)CM|APLICAÇÃO: PICTOGRAMA EM PELÍCULA ADESIVA)</t>
  </si>
  <si>
    <t>PLACA (MATERIAL: ALUMÍNIO ANODIZADO|DIMENSÃO: (25X25)CM|ESPESSURA*: 1,5MM|APLICAÇÃO: IDENTIFICAÇÃO)*VALORES REFERENCIAIS APROXIMADOS</t>
  </si>
  <si>
    <t>PLACA (MATERIAL: ALUMÍNIO ANODIZADO|DIMENSÃO: (70X60)CM|ESPESSURA*: 1MM|APLICAÇÃO: INAUGURAÇÃO)*VALORES REFERENCIAIS APROXIMADOS</t>
  </si>
  <si>
    <t>PLACA (MATERIAL: ALUMÍNIO FUNDIDO|DIMENSÃO: (20X5)CM|ESPESSURA*: 1MM|APLICAÇÃO: DENOMINAÇÃO DE CÔMODOS)*VALORES REFERENCIAIS APROXIMADOS</t>
  </si>
  <si>
    <t>PLACA (MATERIAL: ALUMÍNIO FUNDIDO|DIMENSÃO: (21X4)CM|ESPESSURA*: 1MM|APLICAÇÃO: DENOMINAÇÃO DE CÔMODOS)*VALORES REFERENCIAIS APROXIMADOS</t>
  </si>
  <si>
    <t>PLACA (MATERIAL: ALUMÍNIO FUNDIDO|DIMENSÃO: (3X3)CM|ESPESSURA*: 0,6MM|APLICAÇÃO: NUMERAÇÃO DE PORTA)*VALORES REFERENCIAIS APROXIMADOS</t>
  </si>
  <si>
    <t>PLACA (MATERIAL: ALUMÍNIO FUNDIDO|DIMENSÃO: (5X5)CM|ESPESSURA*: 0,6MM|APLICAÇÃO: NUMERAÇÃO DE PORTA)*VALORES REFERENCIAIS APROXIMADOS</t>
  </si>
  <si>
    <t>PLACA (MATERIAL: ALUMÍNIO FUNDIDO|DIMENSÃO: (60X40)CM|ESPESSURA*: 1,5MM|APLICAÇÃO: INAUGURAÇÃO)*VALORES REFERENCIAIS APROXIMADOS</t>
  </si>
  <si>
    <t>PLACA (MATERIAL: ALUMÍNIO FUNDIDO|DIMENSÃO: (85X50)CM|ESPESSURA*: 1,5MM|APLICAÇÃO: INAUGURAÇÃO)*VALORES REFERENCIAIS APROXIMADOS</t>
  </si>
  <si>
    <t>PLACA (MATERIAL: CHAPA DE AÇO ESCOVADO|DIMENSÃO: (25X12)CM|ESPESSURA*: 1MM|APLICAÇÃO: COMUNICAÇÃO VISUAL)*VALORES REFERENCIAIS APROXIMADOS</t>
  </si>
  <si>
    <t>PLACA DE SINALIZAÇÃO DE EMERGÊNCIA (TIPO: ALERTA["A"]|FORMATO: TRIANGULAR|MATERIAL: PVC|ESPESSURA: 1MM)*VALORES REFERENCIAIS APROXIMADOS</t>
  </si>
  <si>
    <t>PLACA DE SINALIZAÇÃO DE EMERGÊNCIA (TIPO: EQUIPAMENTOS DE COMBATE A INCÊNDIO E ALARME["E"]|FORMATO: QUADRADO|MATERIAL: PVC|ESPESSURA: 1MM)*VALORES REFERENCIAIS APROXIMADOS</t>
  </si>
  <si>
    <t>PLACA DE SINALIZAÇÃO DE EMERGÊNCIA (TIPO: ORIENTAÇÃO E SALVAMENTO["S"]|FORMATO: RETANGULAR|MATERIAL: PVC|ESPESSURA: 1MM)*VALORES REFERENCIAIS APROXIMADOS</t>
  </si>
  <si>
    <t>PLACA DE SINALIZAÇÃO DE EMERGÊNCIA (TIPO: PROIBIÇÃO["P"]|FORMATO: CIRCULAR|MATERIAL: PVC|ESPESSURA: 1MM)*VALORES REFERENCIAIS APROXIMADOS</t>
  </si>
  <si>
    <t>PLACA DE SINALIZAÇÃO DE EMERGÊNCIA (TIPO:MENSAGEM ESCRITA["M"]|FORMATO: RETANGULAR|MATERIAL: PVC|ESPESSURA: 1MM)*VALORES REFERENCIAIS APROXIMADOS</t>
  </si>
  <si>
    <t>PLACA/ADESIVO DE SINALIZAÇÃO DE EMERGÊNCIA (TIPO: EQUIPAMENTOS DE COMBATE A INCÊNDIO E ALARME|CÓDIGO: E12|FORMATO: QUADRADO|MATERIAL: ADESIVO|DIMENSÃO: 100X100CM)</t>
  </si>
  <si>
    <t>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</si>
  <si>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</si>
  <si>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</si>
  <si>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</si>
  <si>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</si>
  <si>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PORTA MADEIRA DE LEI, PRANCHETA COM MARCO E ALIZAR 60 X 210 CM</t>
  </si>
  <si>
    <t>PORTA MADEIRA DE LEI, PRANCHETA COM MARCO E ALIZAR 70 X 210 CM</t>
  </si>
  <si>
    <t>PORTA MADEIRA DE LEI, PRANCHETA COM MARCO E ALIZAR 80 X 210 CM</t>
  </si>
  <si>
    <t>PORTA MADEIRA DE LEI, PRANCHETA COM MARCO E ALIZAR 90 X 210 CM</t>
  </si>
  <si>
    <t>P8 (83 CM X 60 CM) PORTINHOLA EM COMPENSADO PINTADO COM TRINCO, CONFORME DETALHE 33-D AGOSTO 2001 PROJETO PADRÃO - FORNECIMENTO E INSTALAÇÃO - IPRM</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</si>
  <si>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70X210CM - IPRM</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</si>
  <si>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80X210CM - IPRM</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</si>
  <si>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90X210CM</t>
  </si>
  <si>
    <t>CINTA CIRCULAR (DIÂMETRO: 150MM|MATERIAL: AÇO GALVANIZADO)</t>
  </si>
  <si>
    <t>POSTE DE CONCRETO ARMADO (MODELO: DUPLO T|COMPRIMENTO: 7,5M|ENGASTE: 1,35M|RESISTÊNCIA À FLEXÃO: 300DAN)</t>
  </si>
  <si>
    <t>POSTE DE CONCRETO CÔNICO (COMPRIMENTO: 11,00 M|DIÂMETRO DA BASE: 390,00MM|RESISTÊNCIA: 400,00 KG)</t>
  </si>
  <si>
    <t>POSTE DE CONCRETO CÔNICO (COMPRIMENTO: 9,00 M|DIÂMETRO DA BASE: 330,00MM|RESISTÊNCIA: 200,00 KG)</t>
  </si>
  <si>
    <t>POSTE DE AÇO GALVANIZADO COM TAMPÃO (MODELO: PA2|COMPRIMENTO: 4,5M|ENGASTE: 1M|DIÂMETRO: 102MM|ESPESSURA PAREDE: 2,0MM*)*VALORES REFERENCIAIS APROXIMADOS</t>
  </si>
  <si>
    <t>POSTE DE AÇO GALVANIZADO COM TAMPÃO (MODELO: PA4|COMPRIMENTO: 7M|ENGASTE: 1M|DIÂMETRO: 102MM|ESPESSURA PAREDE: 2,0MM*)*VALORES REFERENCIAIS APROXIMADOS</t>
  </si>
  <si>
    <t>POSTE DE AÇO GALVANIZADO COM TAMPÃO (MODELO: PA5|COMPRIMENTO: 7M|ENGASTE: 1M|DIÂMETRO: 102MM|ESPESSURA PAREDE: 4,5MM*)*VALORES REFERENCIAIS APROXIMADOS</t>
  </si>
  <si>
    <t>POSTE DE AÇO GALVANIZADO COM TAMPÃO (MODELO: PA6|COMPRIMENTO: 7M|ENGASTE: 1M|DIÂMETRO: 127MM|ESPESSURA PAREDE: 4,5MM*)*VALORES REFERENCIAIS APROXIMADOS</t>
  </si>
  <si>
    <t>POSTE TELECÔNICO RETO (ALTURA: 9M|MATERIAL: AÇO GALVANIZADO)</t>
  </si>
  <si>
    <t>ARRUELA LISA REDONDA (DIÂMETRO 10,3MM [3/8"]|ACABAMENTO: ZINCADO|PESO*: 185UN/KG)*VALORES REFERENCIAIS APROXIMADOS</t>
  </si>
  <si>
    <t>ARRUELA LISA REDONDA (DIÂMETRO 13,8MM [1/2"]|ACABAMENTO: ZINCADO|PESO: 80UN/KG)*VALORES REFERENCIAIS APROXIMADOS</t>
  </si>
  <si>
    <t>ARRUELA LISA REDONDA (DIÂMETRO 16,8MM [5/8"]|ACABAMENTO: ZINCADO|PESO: 65UN/KG)*VALORES REFERENCIAIS APROXIMADOS</t>
  </si>
  <si>
    <t>ARRUELA LISA REDONDA (DIÂMETRO 26,7MM [1"]|ACABAMENTO: ZINCADO|PESO: 28UN/KG)*VALORES REFERENCIAIS APROXIMADOS</t>
  </si>
  <si>
    <t>ARRUELA LISA REDONDA (DIÂMETRO 6,8MM [1/4"]|ACABAMENTO: ZINCADO|PESO: 560UN/KG)*VALORES REFERENCIAIS APROXIMADOS</t>
  </si>
  <si>
    <t>ARRUELA LISA REDONDA (DIÂMETRO 8,8MM [5/16"]|ACABAMENTO: ZINCADO|PESO: 315UN/KG)*VALORES REFERENCIAIS APROXIMADOS</t>
  </si>
  <si>
    <t>BUCHA DE NYLON (DIÂMETRO NOMINAL: 10MM|COMPRIMENTO DA BUCHA: 50MM|DIÂMETRO DO PARAFUSO: 6-8MM)</t>
  </si>
  <si>
    <t>BUCHA DE NYLON (DIÂMETRO NOMINAL: 5MM|COMPRIMENTO DA BUCHA: 25MM|DIÂMETRO DO PARAFUSO: 2,8-3,8MM)</t>
  </si>
  <si>
    <t>BUCHA DE NYLON (DIÂMETRO NOMINAL: 6MM|COMPRIMENTO DA BUCHA: 30MM|DIÂMETRO DO PARAFUSO: 3,5-4,8MM)</t>
  </si>
  <si>
    <t>BUCHA DE NYLON (DIÂMETRO NOMINAL: 8MM|COMPRIMENTO DA BUCHA: 55MM|DIÂMETRO DO PARAFUSO: 4,5-6MM)</t>
  </si>
  <si>
    <t>PARAFUSO (ROSCA: SOBERBA|CABEÇA SEXTAVADA|MATERAL: AÇO|COMPRIMENTO: 50MM|DIÂMETRO: 4,8MM [3/16"])</t>
  </si>
  <si>
    <t>CHUMBADOR EXPANSÍVEL (TIPO: CBA COM PRISIONEIRO|MATERIAL: AÇO CARBONO|COMPRIMENTO: 95MM|DIÂMETRO DA ROSCA: 1/2"|DIÂMETRO DO FURO: 3/4"[19MM])</t>
  </si>
  <si>
    <t>CHUMBADOR EXPANSÍVEL (TIPO: CBA PITÃO|MATERIAL: AÇO CARBONO|DIÂMETRO DA ROSCA: 1/4"|DIÂMETRO DO FURO: 3/8"[10MM])</t>
  </si>
  <si>
    <t>CHUMBADOR EXPANSÍVEL (TIPO: CBA SEXTAVADO|MATERIAL: AÇO CARBONO|COMPRIMENTO: 2.1/2"|DIÂMETRO DA ROSCA: 3/8"|DIÂMETRO DO FURO: 9/16"[14MM])</t>
  </si>
  <si>
    <t>CHUMBADOR EXPANSÍVEL (TIPO: CBA SEXTAVADO|MATERIAL: AÇO CARBONO|COMPRIMENTO: 3.1/2"|DIÂMETRO DA ROSCA: 3/8"|DIÂMETRO DO FURO: 9/16"[14MM])</t>
  </si>
  <si>
    <t>CHUMBADOR EXPANSÍVEL (TIPO: CBA SEXTAVADO|MATERIAL: AÇO CARBONO|COMPRIMENTO: 5"|DIÂMETRO DA ROSCA: 5/8"|DIÂMETRO DO FURO: 7/8"[22MM])</t>
  </si>
  <si>
    <t>BOTÃO FINESSON (APLICAÇÃO: FIXAÇÃO DE ESPELHOS|MATERIAL: LATÃO OU ZAMAC|ACABAMENTO: CROMADO|PARAFUSO: INCLUSO|BUCHA DE FIXAÇÃO: INCLUSO)</t>
  </si>
  <si>
    <t>OLHAL DE ANCORAGEM FÊMEA (ACABAMENTO: GALVANIZADO|DIÂMETRO: 12,7MM[1/2"])</t>
  </si>
  <si>
    <t>PARAFUSO (ROSCA: AUTOATARRAXANTE COM PONTA GUIA|MATERIAL: AÇO|ACABAMENTO: ZINCADO|COMPRIMENTO: 50MM|DIÂMETRO: 4,8MM[3/16"])</t>
  </si>
  <si>
    <t>PARAFUSO (ROSCA: AUTOATARRAXANTE|APLICAÇÃO: MADEIRA|CABEÇA: CHATA PHILIPS|MATERIAL: AÇO|ACABAMENTO: ZINCADO|COMPRIMENTO: 32MM|DIÂMETRO: 3,9MM)</t>
  </si>
  <si>
    <t>PARAFUSO (ROSCA: AUTOATARRAXANTE|APLICAÇÃO: MADEIRA|CABEÇA: FENDA|MATERIAL: AÇO|ACABAMENTO: ZINCADO|COMPRIMENTO: 16MM|DIÂMETRO: 2,9MM)</t>
  </si>
  <si>
    <t>PARAFUSO (ROSCA: AUTOATARRAXANTE|APLICAÇÃO: MADEIRA|CABEÇA: FENDA|MATERIAL: AÇO|ACABAMENTO: ZINCADO|COMPRIMENTO: 75MM|DIÂMETRO: 6,1MM)</t>
  </si>
  <si>
    <t>PARAFUSO (ROSCA: AUTOATARRAXANTE|CABEÇA: CHATA PHILIPS|COMPRIMENTO: 9,5MM|DIÂMETRO: 3,5MM)</t>
  </si>
  <si>
    <t>PARAFUSO (ROSCA: AUTOATARRAXANTE|CABEÇA: PANELA FENDA|COMPRIMENTO: 38MM|DIÂMETRO: 4,2MM)</t>
  </si>
  <si>
    <t>PARAFUSO (ROSCA: AUTOATARRAXANTE|CABEÇA: PANELA FENDA|COMPRIMENTO: 50MM|DIÂMETRO: 4,8MM)</t>
  </si>
  <si>
    <t>PARAFUSO (ROSCA: AUTOATARRAXANTE|CABEÇA: PANELA PHILIPS|COMPRIMENTO: 60MM|DIÂMETRO: 4,8MM)</t>
  </si>
  <si>
    <t>PARAFUSO (ROSCA: AUTOBROCANTE|MATERIAL: AÇO|ACABAMENTO: ZINCADO|COMPRIMENTO: 50MM|DIÂMETRO: 4,8-5,5MM|DIÂMETRO DO FURO: 8MM[5/16"])</t>
  </si>
  <si>
    <t>PARAFUSO (ROSCA: INTEIRA|APLICAÇÃO: ELETROCALHA E PERFILADO|CABEÇA: LENTILHA|MATERIAL: INOX|ACABAMENTO: CROMADO|BITOLA: 1/4"[6,35MM]X1/2"[12,7MM]|PESO/100PÇ: 0,541KG)</t>
  </si>
  <si>
    <t>PARAFUSO (ROSCA: MÁQUINA|CABEÇA: SEXTAVADA|MATERIAL: AÇO|ACABAMENTO: ZINCADO|COMPRIMENTO: 31,5MM [1.1/4"]|DIÂMETRO: 12,5MM [1/2"])</t>
  </si>
  <si>
    <t>PARAFUSO (ROSCA: MÁQUINA|CABEÇA: SEXTAVADA|MATERIAL: AÇO|ACABAMENTO: ZINCADO|COMPRIMENTO: 38,1MM [1.1/2"]|DIÂMETRO: 12,5MM [1/2"])</t>
  </si>
  <si>
    <t>PARAFUSO (ROSCA: MÁQUINA|CABEÇA: SEXTAVADA|MATERIAL: AÇO|ACABAMENTO: ZINCADO|COMPRIMENTO: 38,1MM [1.1/2"]|DIÂMETRO: 16MM [5/8"])</t>
  </si>
  <si>
    <t>PARAFUSO (ROSCA: MÁQUINA|CABEÇA: SEXTAVADA|MATERIAL: AÇO|ACABAMENTO: ZINCADO|COMPRIMENTO: 50MM [2"]|DIÂMETRO: 12,7MM [1/2"])</t>
  </si>
  <si>
    <t>PARAFUSO (ROSCA: MÁQUINA|CABEÇA: SEXTAVADA|MATERIAL: AÇO|ACABAMENTO: ZINCADO|COMPRIMENTO: 50MM [2"]|DIÂMETRO: 16MM [5/8"])</t>
  </si>
  <si>
    <t>PARAFUSO (ROSCA: MÁQUINA|CABEÇA: SEXTAVADA|MATERIAL: AÇO|ACABAMENTO: ZINCADO|COMPRIMENTO: 50MM [2"]|DIÂMETRO: 6,35MM [1/4"])</t>
  </si>
  <si>
    <t>PARAFUSO (ROSCA: SOBERBA|CABEÇA: SEXTAVADA|APLICAÇÃO: TELHADO|MATERIAL: AÇO|ACABAMENTO: ZINCADO|COMPRIMENTO: 180MM|DIÂMETRO: 8MM)</t>
  </si>
  <si>
    <t>PARAFUSO (ROSCA: SOBERBA|CABEÇA: SEXTAVADA|APLICAÇÃO: TELHADO|MATERIAL: AÇO|ACABAMENTO: ZINCADO|COMPRIMENTO: 250MM|DIÂMETRO: 8MM)</t>
  </si>
  <si>
    <t>PARAFUSO (ROSCA: SOBERBA|CABEÇA: SEXTAVADA|MATERIAL: AÇO|ACABAMENTO: ZINCADO|COMPRIMENTO: 110MM|DIÂMETRO: 8MM)</t>
  </si>
  <si>
    <t>PARAFUSO (ROSCA: UNC|APLICAÇÃO: PEDRAS|MATERIAL: LATÃO|CABEÇA DA PORCA: CALOTA PARA BUCHA|PORCA: INCLUSO|REFERÊCIA: 860CR OU EQUIVALENTE)</t>
  </si>
  <si>
    <t>PARAFUSO (TIPO: ALLEN|ROSCA: MÁQUINA|CABEÇA: SEXTAVADA|MATERIAL: AÇO|ACABAMENTO: ENEGRECIDO DE TÊMPERA|COMPRIMENTO: 25MM |DIÂMETRO: 6MM|CABEÇA: CHATA|PESO/100PÇ: 0,480KG)</t>
  </si>
  <si>
    <t>PARAFUSO (TIPO: CASTELO|MATERIAL: LATÃO|NÚMERO: 10|ARRUELA: INCLUSA|BUCHA: INCLUSA)</t>
  </si>
  <si>
    <t>PARAFUSO (TIPO: CASTELO|MATERIAL: LATÃO|NÚMERO: 8|ARRUELA: INCLUSA|BUCHA: INCLUSA)</t>
  </si>
  <si>
    <t>PINO LISO (MEDIDAS: 1/4"X28MM|MATERIAL: AÇO|ARRUELA: CÔNICA)</t>
  </si>
  <si>
    <t>PORCA SEXTAVADA (MATERIAL: AÇO|DIÂMETRO: 10MM [3/8"]|PESO/100PÇ: 0,68 KG)</t>
  </si>
  <si>
    <t>PORCA SEXTAVADA (MATERIAL: AÇO|DIÂMETRO: 12,5MM [1/2"]|PESO/100PÇ: 1,59 KG)</t>
  </si>
  <si>
    <t>PORCA SEXTAVADA (MATERIAL: AÇO|DIÂMETRO: 16MM [5/8"]|PESO/100PÇ: 3,25 KG)</t>
  </si>
  <si>
    <t>PORCA SEXTAVADA (MATERIAL: AÇO|DIÂMETRO: 25,4MM [1"]|PESO/100PÇ: 12,68 KG)</t>
  </si>
  <si>
    <t>PORCA SEXTAVADA (MATERIAL: AÇO|DIÂMETRO: 6,35MM [1/4"]|PESO/100PÇ: 0,320 KG)</t>
  </si>
  <si>
    <t>PREGO 12X12 SEM CABEÇA (COMPRIMENTO: 28,0MM|DIÂMETRO: 1,8MM|QUANTIDADE POR QUILO: 1681)</t>
  </si>
  <si>
    <t>PREGO 15X15 COM CABEÇA (COMPRIMENTO: 34,5MM|DIÂMETRO: 2,4MM|QUANTIDADE POR QUILO: 777)</t>
  </si>
  <si>
    <t>PREGO 16X24 COM CABEÇA (COMPRIMENTO: 55,0MM|DIÂMETRO: 2,70MM|QUANTIDADE POR QUILO: 386)</t>
  </si>
  <si>
    <t>PREGO 17X21 COM CABEÇA (COMPRIMENTO: 48,3MM|DIÂMETRO: 3,0MM|QUANTIDADE POR QUILO: 334)</t>
  </si>
  <si>
    <t>PREGO 17X21 SEM CABEÇA (COMPRIMENTO: 48,3MM|DIÂMETRO: 3,0MM|QUANTIDADE POR QUILO: 334)</t>
  </si>
  <si>
    <t>PREGO 17X27 COM CABEÇA (COMPRIMENTO: 62,1MM|DIÂMETRO: 3,0MM|QUANTIDADE POR QUILO: 290)</t>
  </si>
  <si>
    <t>PREGO 18X30 COM CABEÇA (COMPRIMENTO: 69,0MM|DIÂMETRO: 3,4MM|QUANTIDADE POR QUILO: 203)</t>
  </si>
  <si>
    <t>REBITE DE REPUXO (DIÂMETRO: 3,2MM|COMPRIMENTO: 10MM|MATERIAL: ALUMÍNIO|ACABAMENTO: NATURAL)</t>
  </si>
  <si>
    <t>REBITE DE REPUXO (DIÂMETRO: 4,8MM|COMPRIMENTO: 40MM|MATERIAL: ALUMÍNIO|ACABAMENTO: NATURAL)</t>
  </si>
  <si>
    <t>QUADRO DE AVISOS (MEDIDAS: 50X80X8CM*|FECHAMENTO: ACRÍLICO|FECHO: INCLUSO) *MEDIDAS REFERENCIAIS</t>
  </si>
  <si>
    <t>QUADRO DE AVISOS (MEDIDAS: 50X80X8CM*|FECHAMENTO: VIDRO|FECHO: INCLUSO) *MEDIDAS REFERENCIAIS - IPRM</t>
  </si>
  <si>
    <t>QUADRO DE AVISOS 80 X 40 CM, COMPLETO, COLOCADO - IPRM</t>
  </si>
  <si>
    <t>QUADRO DE CHAVES/CLAVICULÁRIO (MEDIDAS: 40X60CM*|MATERIAL: MADEIRA|CAPACIDADE: 70 CHAVES|FECHAMENTO: ACRÍLICO|FECHADURA: INCLUSA) * MEDIDAS REFERENCIAIS</t>
  </si>
  <si>
    <t>QUADRO DE CHAVES/CLAVICULÁRIO (MEDIDAS: 40X60CM*|MATERIAL: MADEIRA|CAPACIDADE: 70 CHAVES|FECHAMENTO: VIDRO|FECHADURA: INCLUSA) * MEDIDAS REFERENCIAIS - IPRM</t>
  </si>
  <si>
    <t>QUADRO DE CHAVES/CLAVICULÁRIO (MEDIDAS: 46X50CM*|MATERIAL: MADEIRA|CAPACIDADE: 72 CHAVES|FECHAMENTO: ACRÍLICO|FECHADURA: INCLUSA) * MEDIDAS REFERENCIAIS - IPRM</t>
  </si>
  <si>
    <t>QUADRO DE GIZ E CARTAZES - MOLDURA DE ALUMÍNIO - IPRM</t>
  </si>
  <si>
    <t>QUADRO DE GIZ E CARTAZES, 557 X 126 CM - MOLDURA DE MADEIRA - IPRM</t>
  </si>
  <si>
    <t>QUADRO PARA GIZ DE LAMINADO MELAMÍNICO COLOCADO 308 X 125 CM COM PORTA GIZ E MOLDURA, COM DOIS QUADROS PARA CARTAZES DE 127 X 125 CM - IPRM</t>
  </si>
  <si>
    <t>QUADRO PARA GIZ E CARTAZES, 310 X 131 CM - MOLDURA EM MADEIRA - IPRM</t>
  </si>
  <si>
    <t>QUADRO PARA PINCEL ATÔMICO (MEDIDAS: 310X131CM*|MATERIAL: LOUSA BRANCA) *MEDIDAS REFERENCIAIS</t>
  </si>
  <si>
    <t>GAVETA DE VENTILAÇÃO (NÚMERO DE VENTILADOR: 4|UNIDADE DE RACK: 1U|LARGURA: 19"[482,60MM]|ALTURA: 1,75"[44,45MM OU 1U]|APLICAÇÃO: BASTIDORE/RACK DE REDE)</t>
  </si>
  <si>
    <t>ORGANIZADOR DE CABOS (UNIDADE DE RACK: 1U|LARGURA: 19"[482,60MM]|ALTURA: 1,75"[44,45MM OU 1U]|APLICAÇÃO: BASTIDORE/RACK DE REDE)</t>
  </si>
  <si>
    <t>PATCH CORD RJ45/RJ45 (CONEXÃO: RJ45|CABO: UTP-4P METÁLICO|CATEGORIA: 6|PINAGEM: T568A|COMPRIMENTO: 2M)</t>
  </si>
  <si>
    <t>PATCH CORD RJ45/RJ45 (CONEXÃO: RJ45|CABO: UTP-4P METÁLICO|CATEGORIA: 6|PINAGEM: T568A|COMPRIMENTO: 3M)</t>
  </si>
  <si>
    <t>TAMPA CEGA (UNIDADE DE RACK: 1U|LARGURA: 19"[482,60MM]|ALTURA: 1,75"[44,45MM OU 1U]|APLICAÇÃO: BASTIDORE/RACK DE REDE)</t>
  </si>
  <si>
    <t>PATCH PANEL (POSIÇÕES: 24|CATEGORIA: 6|GUIA TRASEIRO: INCLUSA|UNIDADE DE RACK: 1U|LARGURA: 19"[482,60MM]|ALTURA: 1,75"[44,45MM OU 1U]|APLICAÇÃO: BASTIDORE/RACK DE REDE)</t>
  </si>
  <si>
    <t>PATCH PANEL (POSIÇÕES: 48|CATEGORIA: 6|GUIA TRASEIRO: INCLUSA|UNIDADE DE RACK: 2U|LARGURA: 19"[482,60MM]|ALTURA: 3,50"[88,90MM OU 2U]|APLICAÇÃO: BASTIDORE/RACK DE REDE)</t>
  </si>
  <si>
    <t>RÉGUA COM TOMADAS 2P+T (QUANTIDADE: 8| CORRENTE: 10A|TENSÃO: 110/220V|APLICAÇÃO: RACK DE 19" [1U])</t>
  </si>
  <si>
    <t>CAIXA SIFONADA CEGA DE PVC PARA ESGOTO SANITÁRIO (ALTURA: 172MM|DIÂMETRO DE ENTRADA: 40MM|DIÂMETRO DE SAÍDA: 50MM|DIÂMETRO DA CAIXA: 250MM|NÚMERO DE ENTRADAS: 3)</t>
  </si>
  <si>
    <t>CAIXA SIFONADA CEGA DE PVC PARA ESGOTO SANITÁRIO (ALTURA: 230MM|DIÂMETRO DE ENTRADA: 40MM|DIÂMETRO DE SAÍDA: 75MM|DIÂMETRO DA CAIXA: 250MM|NÚMERO DE ENTRADAS: 3)</t>
  </si>
  <si>
    <t>CAIXA SIFONADA DE PVC PARA ESGOTO SANITÁRIO (ALTURA: 100MM|DIÂMETRO DE ENTRADA: 40MM|DIÂMETRO DE SAÍDA: 40MM|DIÂMETRO DA CAIXA: 100MM|FORMATO DA GRELHA: REDONDO|NÚMERO DE ENTRADAS: 3|GRELHA: INCLUSA)</t>
  </si>
  <si>
    <t>CAIXA SIFONADA DE PVC PARA ESGOTO SANITÁRIO (ALTURA: 100MM|DIÂMETRO DE ENTRADA: 40MM|DIÂMETRO DE SAÍDA: 50MM|DIÂMETRO DA CAIXA: 100MM|FORMATO DA GRELHA: REDONDO|NÚMERO DE ENTRADAS: 3|GRELHA: INCLUSA)</t>
  </si>
  <si>
    <t>CAIXA SIFONADA DE PVC PARA ESGOTO SANITÁRIO (ALTURA: 150MM|DIÂMETRO DE ENTRADA: 40MM|DIÂMETRO DE SAÍDA: 50MM|DIÂMETRO DA CAIXA: 150MM|FORMATO DA GRELHA: QUADRADA|NÚMERO DE ENTRADAS: 7|GRELHA: INCLUSA)</t>
  </si>
  <si>
    <t>CAIXA SIFONADA DE PVC PARA ESGOTO SANITÁRIO (ALTURA: 150MM|DIÂMETRO DE ENTRADA: 40MM|DIÂMETRO DE SAÍDA: 50MM|DIÂMETRO DA CAIXA: 150MM|FORMATO DA GRELHA: REDONDO|NÚMERO DE ENTRADAS: 7|GRELHA: INCLUSA)</t>
  </si>
  <si>
    <t>CAIXA SIFONADA DE PVC PARA ESGOTO SANITÁRIO (ALTURA: 170MM|DIÂMETRO DE ENTRADA: 40MM|DIÂMETRO DE SAÍDA: 75MM|DIÂMETRO DA CAIXA: 150MM|FORMATO DA GRELHA: REDONDO|NÚMERO DE ENTRADAS: 5|GRELHA: INCLUSA)</t>
  </si>
  <si>
    <t>CORPO CAIXA SIFONADA DE PVC PARA ESGOTO SANITÁRIO (ALTURA: 150MM|DIÂMETRO DE ENTRADA: 40MM|DIÂMETRO DE SAÍDA: 50MM|DIÂMETRO DA CAIXA: 150MM|NÚMERO DE ENTRADAS: 3|GRELHA: NÃO INCLUSA)</t>
  </si>
  <si>
    <t>CORPO CAIXA SIFONADA DE PVC PARA ESGOTO SANITÁRIO (ALTURA: 185MM|DIÂMETRO DE ENTRADA: 40MM|DIÂMETRO DE SAÍDA: 75MM|DIÂMETRO DA CAIXA: 150MM|NÚMERO DE ENTRADAS: 3|GRELHA: NÃO INCLUSA)</t>
  </si>
  <si>
    <t>CORPO DE CAIXA SECA DE PVC (ALTURA: 100MM|DIÂMETRO DA CAIXA: 100MM|DIÂMETRO DE SAÍDA: 40MM)</t>
  </si>
  <si>
    <t>PORTA-GRELHA EM PVC (FORMATO: QUADRADO/REDONDO|DIÂMETRO DA SEÇÃO: 100MM)</t>
  </si>
  <si>
    <t>RALO (MATERIAL: FERRO FUNDIDO|TIPO: SEMI-HEMISFÉRICO OU ABACAXI|DIÂMETRO: 100MM)</t>
  </si>
  <si>
    <t>RALO (MATERIAL: FERRO FUNDIDO|TIPO: SEMI-HEMISFÉRICO OU ABACAXI|DIÂMETRO: 50MM)</t>
  </si>
  <si>
    <t>RALO (MATERIAL: FERRO FUNDIDO|TIPO: SEMI-HEMISFÉRICO OU ABACAXI|DIÂMETRO: 75MM)</t>
  </si>
  <si>
    <t>RALO SECO CÔNICO (MATERIAL: PVC|ALTURA: 50MM|DIÂMETRO DE SAÍDA: 40MM|DIÂMETRO: 100MM|GRELHA PVC: INCLUSO|FORMATO DA GRELHA: REDONDO)</t>
  </si>
  <si>
    <t>RALO SECO QUADRADO (MATERIAL: PVC|COMPRIMENTO: 100MM|LARGURA: 100MM|ALTURA: 53MM|DIÂMETRO DE SAÍDA: 40MM|GRELHA PVC: INCLUSO|FORMATO DA GRELHA: QUADRADO)</t>
  </si>
  <si>
    <t>CORPO DE RALO SIFONADO CÔNICO (TIPO: ARTICULADO|MATERIAL: PVC|DIÂMETRO DE SAÍDA: 40MM|DIÂMETRO: 100MM)</t>
  </si>
  <si>
    <t>RALO SIFONADO CÔNICO (MATERIAL: PVC|ALTURA: 38MM|DIÂMETRO DO RALO: 100MM|DIÂMETRO DE SAÍDA: 40MM|GRELHA PVC: INCLUSO|FORMATO DA GRELHA: REDONDO)</t>
  </si>
  <si>
    <t>RALO SIFONADO CÔNICO (MATERIAL: PVC|ALTURA: 70MM|DIÂMETRO DO RALO: 100MM|DIÂMETRO DE SAÍDA: 40MM|GRELHA METÁLICA: INCLUSO|FORMATO DA GRELHA: REDONDO)</t>
  </si>
  <si>
    <t>RALO SIFONADO CÔNICO (MATERIAL: PVC|ALTURA: 70MM|DIÂMETRO DO RALO: 100MM|DIÂMETRO DE SAÍDA: 40MM|GRELHA PVC: INCLUSO|FORMATO DA GRELHA: QUADRADO)</t>
  </si>
  <si>
    <t>RALO SIFONADO CÔNICO (MATERIAL: PVC|ALTURA: 70MM|DIÂMETRO DO RALO: 100MM|DIÂMETRO DE SAÍDA: 40MM|GRELHA PVC: INCLUSO|FORMATO DA GRELHA: REDONDO)</t>
  </si>
  <si>
    <t>RALO SIFONADO QUADRADO (MATERIAL: PVC|COMPRIMENTO: 100MM|LARGURA: 100MM|ALTURA: 53MM|DIÂMETRO DE SAÍDA: 40MM|GRELHA PVC: INCLUSO|FORMATO DA GRELHA: QUADRADO)</t>
  </si>
  <si>
    <t>SIFÃO (TIPO: COPO|MATERIAL: PVC|COR: BRANCA|DIÂMETRO DE ENTRADA: 1.1/4"|DIÂMETRO DE SAÍDA: 1.1/2"|APLICAÇÃO RECOMENDADA: TANQUE)</t>
  </si>
  <si>
    <t>SIFÃO METÁLICO PARA LAVATÓRIO (TIPO: COPO|MATERIAL: METAL|ACABAMENTO: CROMADO|DIÂMETRO DE ENTRADA: 1"|DIÂMETRO DE SAÍDA: 1.1/2")</t>
  </si>
  <si>
    <t>SIFÃO METÁLICO PARA MICTÓRIO (TIPO: COPO|MATERIAL: METAL|ACABAMENTO: CROMADO|DIÂMETRO DE ENTRADA: 1"|DIÂMETRO DE SAÍDA: 1.1/2")</t>
  </si>
  <si>
    <t>SIFÃO METÁLICO PARA PIA AMERICANA (TIPO: COPO|MATERIAL: METAL|ACABAMENTO: CROMADO|DIÂMETRO DE ENTRADA: 1.1/2"|DIÂMETRO DE SAÍDA: 1.1/2" OU 2")</t>
  </si>
  <si>
    <t>SIFÃO METÁLICO PARA TANQUE (TIPO: COPO/MATERIAL: METAL|ACABAMENTO: CROMADO|DIÂMETRO DE ENTRADA: 1.1/4"|DIÂMETRO DE SAÍDA: 1.1/2")</t>
  </si>
  <si>
    <t>VÁLVULA DE ESCOAMENTO METÁLICA PARA LAVATÓRIO COM LADRÃO (MATERIAL: METAL|ACABAMENTO: CROMADO|DIÂMETRO DE ENTRADA: 2.3/8"X1")</t>
  </si>
  <si>
    <t>VÁLVULA DE ESCOAMENTO METÁLICA PARA LAVATÓRIO/BIDÊ (MATERIAL: METAL|ACABAMENTO: CROMADO|DIÂMETRO DE ENTRADA: 7/8" OU 1")</t>
  </si>
  <si>
    <t>VÁLVULA DE ESCOAMENTO METÁLICA PARA PIA DE COZINHA AMERICANA (MATERIAL: METAL|ACABAMENTO: CROMADO|DIÂMETRO DE ENTRADA: 3.1/2")</t>
  </si>
  <si>
    <t>VÁLVULA DE ESCOAMENTO METÁLICA PARA PIA DE COZINHA AMERICANA (MATERIAL: METAL|ACABAMENTO: CROMADO|DIÂMETRO DE ENTRADA: 4.1/2")</t>
  </si>
  <si>
    <t>VÁLVULA DE ESCOAMENTO METÁLICA PARA TANQUE/MICTÓRIO (MATERIAL: METAL|ACABAMENTO: CROMADO|DIÂMETRO DE ENTRADA: 1.1/4")</t>
  </si>
  <si>
    <t>CANOPLA E VOLANTE PARA REGISTRO (ACABAMENTO: MÉDIO|MATERIAL: METAL CROMADO|TIPO: REDONDO|TAMANHO: 1.1/4" ATÉ 1.1/2"|REFERÊNCIA: C40/C50 OU EQUIVALENTE)</t>
  </si>
  <si>
    <t>CANOPLA E VOLANTE PARA REGISTRO (ACABAMENTO: MÉDIO|MATERIAL: METAL CROMADO|TIPO: REDONDO|TAMANHO: 1/2" ATÉ 1"|REFERÊNCIA: C40/C50 OU EQUIVALENTE)</t>
  </si>
  <si>
    <t>CANOPLA E VOLANTE PARA REGISTRO (ACABAMENTO: POPULAR|MATERIAL: METAL CROMADO|TIPO: CRUZETA|TAMANHO: 1.1/4" ATÉ 1.1/2"|REFERÊNCIA: C23/C33 OU EQUIVALENTE)</t>
  </si>
  <si>
    <t>CANOPLA E VOLANTE PARA REGISTRO (ACABAMENTO: POPULAR|MATERIAL: METAL CROMADO|TIPO: CRUZETA|TAMANHO: 1/2" ATÉ 1"|REFERÊNCIA: C23/C33 OU EQUIVALENTE)</t>
  </si>
  <si>
    <t>REGISTRO DE ESFERA (MATERIAL: PVC|DIÂMETRO DA SEÇÃO: 20MM)</t>
  </si>
  <si>
    <t>REGISTRO DE ESFERA (MATERIAL: PVC|DIÂMETRO DA SEÇÃO: 25MM)</t>
  </si>
  <si>
    <t>REGISTRO DE ESFERA (MATERIAL: PVC|DIÂMETRO DA SEÇÃO: 32MM)</t>
  </si>
  <si>
    <t>REGISTRO DE ESFERA (MATERIAL: PVC|DIÂMETRO DA SEÇÃO: 40MM)</t>
  </si>
  <si>
    <t>REGISTRO DE ESFERA (MATERIAL: PVC|DIÂMETRO DA SEÇÃO: 50MM)</t>
  </si>
  <si>
    <t>REGISTRO DE ESFERA (MATERIAL: PVC|DIÂMETRO DA SEÇÃO: 60MM)</t>
  </si>
  <si>
    <t>REGISTRO DE GAVETA BASE (DIÂMETRO DA SEÇÃO: 1"|DIÂMETRO ADAPTADOR OU LUVA SOLDÁVEL: 32MM|ACABAMENTO: NÃO INCLUSO)</t>
  </si>
  <si>
    <t>REGISTRO DE GAVETA BASE (DIÂMETRO DA SEÇÃO: 1.1/2"|DIÂMETRO ADAPTADOR OU LUVA SOLDÁVEL: 50MM|ACABAMENTO: NÃO INCLUSO)</t>
  </si>
  <si>
    <t>REGISTRO DE GAVETA BASE (DIÂMETRO DA SEÇÃO: 1.1/4"|DIÂMETRO ADAPTADOR OU LUVA SOLDÁVEL: 40MM|ACABAMENTO: NÃO INCLUSO)</t>
  </si>
  <si>
    <t>REGISTRO DE GAVETA BASE (DIÂMETRO DA SEÇÃO: 1/2"|DIÂMETRO ADAPTADOR OU LUVA SOLDÁVEL: 20MM|ACABAMENTO: NÃO INCLUSO)</t>
  </si>
  <si>
    <t>REGISTRO DE GAVETA BASE (DIÂMETRO DA SEÇÃO: 3/4"|DIÂMETRO ADAPTADOR OU LUVA SOLDÁVEL: 25MM|ACABAMENTO: NÃO INCLUSO)</t>
  </si>
  <si>
    <t>REGISTRO DE GAVETA COM VOLANTE (DIÂMETRO DA SEÇÃO: 1"|DIÂMETRO ADAPTADOR OU LUVA SOLDÁVEL: 32MM|ACABAMENTO: BRUTO)</t>
  </si>
  <si>
    <t>REGISTRO DE GAVETA COM VOLANTE (DIÂMETRO DA SEÇÃO: 1.1/2"|DIÂMETRO ADAPTADOR OU LUVA SOLDÁVEL: 50MM|ACABAMENTO: BRUTO)</t>
  </si>
  <si>
    <t>REGISTRO DE GAVETA COM VOLANTE (DIÂMETRO DA SEÇÃO: 1.1/4"|DIÂMETRO ADAPTADOR OU LUVA SOLDÁVEL: 40MM|ACABAMENTO: BRUTO)</t>
  </si>
  <si>
    <t>REGISTRO DE GAVETA COM VOLANTE (DIÂMETRO DA SEÇÃO: 1/2"|DIÂMETRO ADAPTADOR OU LUVA SOLDÁVEL: 20MM|ACABAMENTO: BRUTO)</t>
  </si>
  <si>
    <t>REGISTRO DE GAVETA COM VOLANTE (DIÂMETRO DA SEÇÃO: 2"|DIÂMETRO ADAPTADOR OU LUVA SOLDÁVEL: 60MM|ACABAMENTO: BRUTO)</t>
  </si>
  <si>
    <t>REGISTRO DE GAVETA COM VOLANTE (DIÂMETRO DA SEÇÃO: 2.1/2"|DIÂMETRO ADAPTADOR OU LUVA SOLDÁVEL: 75MM|ACABAMENTO: BRUTO)</t>
  </si>
  <si>
    <t>REGISTRO DE GAVETA COM VOLANTE (DIÂMETRO DA SEÇÃO: 3"|DIÂMETRO ADAPTADOR OU LUVA SOLDÁVEL: 85MM|ACABAMENTO: BRUTO)</t>
  </si>
  <si>
    <t>REGISTRO DE GAVETA COM VOLANTE (DIÂMETRO DA SEÇÃO: 3/4"|DIÂMETRO ADAPTADOR OU LUVA SOLDÁVEL: 25MM|ACABAMENTO: BRUTO)</t>
  </si>
  <si>
    <t>REGISTRO DE GAVETA COM VOLANTE (DIÂMETRO DA SEÇÃO: 4"|DIÂMETRO ADAPTADOR OU LUVA SOLDÁVEL: 110MM|ACABAMENTO: BRUTO)</t>
  </si>
  <si>
    <t>REGISTRO TIPO GLOBO ANGULAR (APLICAÇÃO: HIDRANTES|DIÂMETRO: 2.1/2" [63 MM]|ÂNGULO: 45°|MATERIAL: BRONZE|ACABAMENTO: EM LATÃO COM VOLANTE|EXTREMIDADE: ROSCADA)</t>
  </si>
  <si>
    <t>REGISTRO TIPO GLOBO (DIÂMETRO: 1" [25 MM]|CLASSE DE PRESSÃO: PN16|MATERIAL: BRONZE|ACABAMENTO: EM LATÃO COM VOLANTE|EXTREMIDADES: ROSCADAS)</t>
  </si>
  <si>
    <t>REGISTRO TIPO GLOBO (DIÂMETRO: 1.1/2" [15 MM]|CLASSE DE PRESSÃO: PN16|MATERIAL: BRONZE|ACABAMENTO: EM LATÃO COM VOLANTE|EXTREMIDADES: ROSCADAS)</t>
  </si>
  <si>
    <t>REGISTRO TIPO GLOBO (DIÂMETRO: 2.1/2" [63 MM]|CLASSE DE PRESSÃO: PN16|MATERIAL: BRONZE|ACABAMENTO: EM LATÃO COM VOLANTE|EXTREMIDADES: ROSCADAS)</t>
  </si>
  <si>
    <t>REGISTRO DE PRESSÃO BASE (DIÂMETRO DA SEÇÃO: 1/2"|DIÂMETRO ADAPTADOR OU LUVA SOLDÁVEL: 20MM|ACABAMENTO: NÃO INCLUSO)</t>
  </si>
  <si>
    <t>REGISTRO DE PRESSÃO BASE (DIÂMETRO DA SEÇÃO: 3/4"|DIÂMETRO ADAPTADOR OU LUVA SOLDÁVEL: 25MM|ACABAMENTO: NÃO INCLUSO)</t>
  </si>
  <si>
    <t>VÁLVULA REGISTRO GÁS COM TÊ REVERSÍVEL (QUANTIDADE: 2 BOTIJÕES|PADRÃO: P45)</t>
  </si>
  <si>
    <t>ACABAMENTO (APLICAÇÃO: CAIXA DE DESCARGA DE EMBUTIR|ACIONAMENTO: DUPLO|COR: BRANCA|MATERIAL: PLÁSTICO|ACESSÓRIOS: INCLUSO)</t>
  </si>
  <si>
    <t>ACABAMENTO (APLICAÇÃO: CAIXA DE DESCARGA DE EMBUTIR|ACIONAMENTO: DUPLO|TIPO: ANTIVANDALISMO|MATERIAL: AÇO INOX|ACESSÓRIOS: INCLUSO)</t>
  </si>
  <si>
    <t>CAIXA DE DESCARGA (TIPO: EMBUTIR|MATERIAL: POLIPROPILENO|VOLUME TOTAL*: 9L|ACABAMENTO: NÃO INCLUSO|ACESSÓRIOS DA BASE DA CAIXA: INCLUSO)*VALORES REFERENCIAIS APROXIMADOS</t>
  </si>
  <si>
    <t>VÁLVULA DE DESCARGA METÁLICA COM REGISTRO INTERNO COM ACABAMENTO (ACIONAMENTO: DUPLO|DIÂMETRO DA SEÇÃO: 1.1/2"|ACABAMENTO: INCLUSO|ACESSÓRIOS: INCLUSO)</t>
  </si>
  <si>
    <t>VÁLVULA DE DESCARGA METÁLICA COM REGISTRO INTERNO COM ACABAMENTO (ACIONAMENTO: SIMPLES|DIÂMETRO DA SEÇÃO: 1.1/2"|ACABAMENTO: INCLUSO|ACESSÓRIOS: INCLUSO)</t>
  </si>
  <si>
    <t>VÁLVULA DE DESCARGA PARA MICTÓRIO COM FECHAMENTO AUTOMÁTICO (DIÂMETRO DE ENTRADA: 1/2 ")</t>
  </si>
  <si>
    <t>VÁLVULA TIPO ESFERA (MATERIAL: LATÃO|TIPO: MONOBLOCO|ROSCA: NPT [CÔNICA]|DIÂMETRO: 1"|CLASSE: PN40|HASTE DE ACIONAMENTO: INCLUSO)</t>
  </si>
  <si>
    <t>VÁLVULA TIPO ESFERA (MATERIAL: LATÃO|TIPO: MONOBLOCO|ROSCA: NPT [CÔNICA]|DIÂMETRO: 1.1/2"|CLASSE: PN40|HASTE DE ACIONAMENTO: INCLUSO)</t>
  </si>
  <si>
    <t>VÁLVULA TIPO ESFERA (MATERIAL: LATÃO|TIPO: MONOBLOCO|ROSCA: NPT [CÔNICA]|DIÂMETRO: 1.1/4"|CLASSE: PN40|HASTE DE ACIONAMENTO: INCLUSO)</t>
  </si>
  <si>
    <t>VÁLVULA TIPO ESFERA (MATERIAL: LATÃO|TIPO: MONOBLOCO|ROSCA: NPT [CÔNICA]|DIÂMETRO: 1/2"|CLASSE: PN40|HASTE DE ACIONAMENTO: INCLUSO)</t>
  </si>
  <si>
    <t>VÁLVULA TIPO ESFERA (MATERIAL: LATÃO|TIPO: MONOBLOCO|ROSCA: NPT [CÔNICA]|DIÂMETRO: 2"|CLASSE: PN40|HASTE DE ACIONAMENTO: INCLUSO)</t>
  </si>
  <si>
    <t>VÁLVULA TIPO ESFERA (MATERIAL: LATÃO|TIPO: MONOBLOCO|ROSCA: NPT [CÔNICA]|DIÂMETRO: 2.1/2"|CLASSE: PN40|HASTE DE ACIONAMENTO: INCLUSO)</t>
  </si>
  <si>
    <t>VÁLVULA TIPO ESFERA (MATERIAL: LATÃO|TIPO: MONOBLOCO|ROSCA: NPT [CÔNICA]|DIÂMETRO: 3/4"|CLASSE: PN40|HASTE DE ACIONAMENTO: INCLUSO)</t>
  </si>
  <si>
    <t>VÁLVULA TIPO ESFERA (MATERIAL: AÇO CARBONO CLASSE WCB|TIPO: TRIPARTIDA|ROSCA: NPT [CÔNICA]|DIÂMETRO: 1/2"|CLASSE: 300LBS|HASTE DE ACIONAMENTO: INCLUSO)</t>
  </si>
  <si>
    <t>VÁLVULA TIPO ESFERA (MATERIAL: AÇO CARBONO CLASSE WCB|TIPO: TRIPARTIDA|ROSCA: NPT [CÔNICA]|DIÂMETRO: 3/4"|CLASSE: 300LBS|HASTE DE ACIONAMENTO: INCLUSO)</t>
  </si>
  <si>
    <t>VÁLVULA DE RETENÇÃO DE BRONZE HORIZONTAL COM PORTINHOLA (DIÂMETRO DA SEÇÃO: 1")</t>
  </si>
  <si>
    <t>VÁLVULA DE RETENÇÃO DE BRONZE HORIZONTAL COM PORTINHOLA (DIÂMETRO DA SEÇÃO: 1.1/2")</t>
  </si>
  <si>
    <t>VÁLVULA DE RETENÇÃO DE BRONZE HORIZONTAL COM PORTINHOLA (DIÂMETRO DA SEÇÃO: 1.1/4")</t>
  </si>
  <si>
    <t>VÁLVULA DE RETENÇÃO DE BRONZE HORIZONTAL COM PORTINHOLA (DIÂMETRO DA SEÇÃO: 1/2")</t>
  </si>
  <si>
    <t>VÁLVULA DE RETENÇÃO DE BRONZE HORIZONTAL COM PORTINHOLA (DIÂMETRO DA SEÇÃO: 2")</t>
  </si>
  <si>
    <t>VÁLVULA DE RETENÇÃO DE BRONZE HORIZONTAL COM PORTINHOLA (DIÂMETRO DA SEÇÃO: 2.1/2")</t>
  </si>
  <si>
    <t>VÁLVULA DE RETENÇÃO DE BRONZE HORIZONTAL COM PORTINHOLA (DIÂMETRO DA SEÇÃO: 3")</t>
  </si>
  <si>
    <t>VÁLVULA DE RETENÇÃO DE BRONZE HORIZONTAL COM PORTINHOLA (DIÂMETRO DA SEÇÃO: 3/4")</t>
  </si>
  <si>
    <t>VÁLVULA DE RETENÇÃO DE BRONZE HORIZONTAL COM PORTINHOLA (DIÂMETRO DA SEÇÃO: 4")</t>
  </si>
  <si>
    <t>VÁLVULA DE RETENÇÃO DE BRONZE PÉ COM CRIVO (DIÂMETRO DA SEÇÃO: 1")</t>
  </si>
  <si>
    <t>VÁLVULA DE RETENÇÃO DE BRONZE PÉ COM CRIVO (DIÂMETRO DA SEÇÃO: 1.1/2")</t>
  </si>
  <si>
    <t>VÁLVULA DE RETENÇÃO DE BRONZE PÉ COM CRIVO (DIÂMETRO DA SEÇÃO: 1.1/4")</t>
  </si>
  <si>
    <t>VÁLVULA DE RETENÇÃO DE BRONZE PÉ COM CRIVO (DIÂMETRO DA SEÇÃO: 1/2")</t>
  </si>
  <si>
    <t>VÁLVULA DE RETENÇÃO DE BRONZE PÉ COM CRIVO (DIÂMETRO DA SEÇÃO: 2.1/2")</t>
  </si>
  <si>
    <t>VÁLVULA DE RETENÇÃO DE BRONZE PÉ COM CRIVO (DIÂMETRO DA SEÇÃO: 3/4")</t>
  </si>
  <si>
    <t>VÁLVULA DE RETENÇÃO DE BRONZE PÉ COM CRIVO (DIÂMETRO DA SEÇÃO: 4")</t>
  </si>
  <si>
    <t>VÁLVULA DE RETENÇÃO DE BRONZE PÉ COM CRIVO ROSCÁVEL (DIÂMETRO DA SEÇÃO: 2"|TIPO DE ROSCA: NPT)</t>
  </si>
  <si>
    <t>VÁLVULA DE RETENÇÃO DE BRONZE PÉ COM CRIVO ROSCÁVEL (DIÂMETRO DA SEÇÃO: 3"|TIPO DE ROSCA: NPT)</t>
  </si>
  <si>
    <t>VÁLVULA TIPO RETENÇÃO (MATERIAL: LATÃO|ROSCA: BSP [PARALELA]|DIÂMETRO: 1"|CLASSE: PN16)</t>
  </si>
  <si>
    <t>VÁLVULA TIPO RETENÇÃO (MATERIAL: LATÃO|ROSCA: BSP [PARALELA]|DIÂMETRO: 1.1/2"|CLASSE: PN16)</t>
  </si>
  <si>
    <t>VÁLVULA TIPO RETENÇÃO (MATERIAL: LATÃO|ROSCA: BSP [PARALELA]|DIÂMETRO: 1.1/4"|CLASSE: PN16)</t>
  </si>
  <si>
    <t>VÁLVULA TIPO RETENÇÃO (MATERIAL: LATÃO|ROSCA: BSP [PARALELA]|DIÂMETRO: 1/2"|CLASSE: PN16)</t>
  </si>
  <si>
    <t>VÁLVULA TIPO RETENÇÃO (MATERIAL: LATÃO|ROSCA: BSP [PARALELA]|DIÂMETRO: 2"|CLASSE: PN16)</t>
  </si>
  <si>
    <t>VÁLVULA TIPO RETENÇÃO (MATERIAL: LATÃO|ROSCA: BSP [PARALELA]|DIÂMETRO: 2.1/2"|CLASSE: PN16)</t>
  </si>
  <si>
    <t>VÁLVULA TIPO RETENÇÃO (MATERIAL: LATÃO|ROSCA: BSP [PARALELA]|DIÂMETRO: 3/4"|CLASSE: PN16)</t>
  </si>
  <si>
    <t>RESERVATÓRIO D'ÁGUA (MATERIAL: POLIETILENO|CAPACIDADE: 1.000L|FORMA: CILÍNDRICA|PESO APROXIMADO: 17KG)</t>
  </si>
  <si>
    <t>RESERVATÓRIO D'ÁGUA (MATERIAL: POLIETILENO|CAPACIDADE: 1.500L|FORMA: CILÍNDRICA|PESO: 24KG*)*VALORES REFERENCIAIS APROXIMADOS</t>
  </si>
  <si>
    <t>RESERVATÓRIO D'ÁGUA (MATERIAL: POLIETILENO|CAPACIDADE: 250L|FORMA: CILÍNDRICA|PESO APROXIMADO: 7KG)</t>
  </si>
  <si>
    <t>RESERVATÓRIO D'ÁGUA (MATERIAL: POLIETILENO|CAPACIDADE: 3.000L|FORMA: CILÍNDRICA|PESO: 55KG*)*VALORES REFERENCIAIS APROXIMADOS</t>
  </si>
  <si>
    <t>RESERVATÓRIO D'ÁGUA (MATERIAL: POLIETILENO|CAPACIDADE: 310L|FORMA: CILÍNDRICA|PESO: 7,5KG*)*VALORES REFERENCIAIS APROXIMADOS</t>
  </si>
  <si>
    <t>RESERVATÓRIO D'ÁGUA (MATERIAL: POLIETILENO|CAPACIDADE: 500L|FORMA: CILÍNDRICA|PESO: 10KG*)*VALORES REFERENCIAIS APROXIMADOS</t>
  </si>
  <si>
    <t>RESERVATÓRIO D'ÁGUA (MATERIAL: POLIETILENO|CAPACIDADE: 5.000L|FORMA: CILÍNDRICA|PESO: 95KG*)*VALORES REFERENCIAIS APROXIMADOS</t>
  </si>
  <si>
    <t>FUNDO ANTICORROSIVO PARA METAIS FERROSOS (ZARCÃO)</t>
  </si>
  <si>
    <t>FUNDO NIVELADOR PARA MADEIRA (ACABAMENTO: FOSCO|COR: BRANCO)</t>
  </si>
  <si>
    <t>FUNDO PARA SUPERFÍCIE GALVANIZADA (ACABAMENTO: FOSCO)</t>
  </si>
  <si>
    <t>FUNDO/PRIMER EPÓXI (APLICAÇÃO: MADEIRA, ALVENARIA, CERÂMICA E PISO)</t>
  </si>
  <si>
    <t>PRIMER ANTIOXIDANTE (COMPOSIÇÃO: CROMATO DE ZINCO|COR: VERMELHA|DENSIDADE*: 1,39G/CM3)*VALORES REFERENCIAIS APROXIMADOS</t>
  </si>
  <si>
    <t>SELADOR ACRÍLICO (APLICAÇÃO: BLOCOS, CONCRETO OU REBOCO|COR: BRANCO)</t>
  </si>
  <si>
    <t>SELADOR (APLICAÇÃO: MADEIRA|COR: INCOLOR)</t>
  </si>
  <si>
    <t>SINALIZADOR/LUZ DE OBSTÁCULOS AÉREOS DE TOPO (TIPO: DUPLO|ACABAMENTO: ALUMÍNIO FUNDIDO|COR: VERMELHO|GLOBO: POLICARBONATO PRISMÁTICO|POTÊNCIA: 60W|SOQUETE: BASE E-27|SUPORTE: INCLUSO|RELÉ FOTOELÉTRICO: INCLUSO|LÂMPADAS: NÃO INCLUSO|REFERÊNCIA: TEL-600 OU EQUIVALENTE)</t>
  </si>
  <si>
    <t>SINALIZADOR/LUZ DE OBSTÁCULOS AÉREOS DE TOPO (TIPO: SIMPLES|ACABAMENTO: ALUMÍNIO FUNDIDO|COR: VERMELHO|GLOBO: POLICARBONATO PRISMÁTICO|POTÊNCIA: 60W|SOQUETE: BASE E-27|SUPORTE: INCLUSO|RELÉ FOTOELÉTRICO: INCLUSO|LÂMPADA: NÃO INCLUSO)</t>
  </si>
  <si>
    <t>ALARME AUDIOVISUAL SEM FIO PARA PCD (BOTOEIRA: INCLUSA|FONTE: INCLUSO|TENSÃO: 110-220V)</t>
  </si>
  <si>
    <t>SINALIZADOR AUDIOVISUAL ENDEREÇÁVEL (APLICAÇÃO: PCI|PRESSÃO SONORA MÍNIMA: 90 DB)</t>
  </si>
  <si>
    <t>SIRENE DE ALTA POTÊNCIA, TIMBRE Ø 150MM, 100DCB - IPRM</t>
  </si>
  <si>
    <t>SIRENE ELETROMECÂNICA (ALCANCE MÁXIMO: 500M|PRESSÃO SONORA MÍNIMA: 110 DB)</t>
  </si>
  <si>
    <t>SIRENE PARA ALARME DE BOMBA EM FUNCIONAMENTO, 220V - IPRM</t>
  </si>
  <si>
    <t>ÁCIDO MURIÁTICO</t>
  </si>
  <si>
    <t>DESINFETANTE (USO: GERAL)</t>
  </si>
  <si>
    <t>DETERGENTE AMONÍACO</t>
  </si>
  <si>
    <t>DETERGENTE NEUTRO CONCENTRADO (USO: GERAL)</t>
  </si>
  <si>
    <t>SOLVENTE DILUENTE (BASE: AGUARRÁS)</t>
  </si>
  <si>
    <t>TAXA DE BOMBEAMENTO DE CONCRETO</t>
  </si>
  <si>
    <t>GRAMPO (ACABAMENTO: GALVANIZADO|APLICAÇÃO: CERCA|TAMANHO: GRANDE[9X1"]|DIÂMETRO: 9 BWG [3,75MM]|COMPRIMENTO: 1" [25,4MM]|QUANTIDADE POR QUILO: 215)</t>
  </si>
  <si>
    <t>CONCERTINA CLIPADA (MODELO: ESPIRAL HELICOIDAL DUPLA|DIÂMETRO: 45CM)</t>
  </si>
  <si>
    <t>CONCERTINA CLIPADA (MODELO: ESPIRAL HELICOIDAL DUPLA|DIÂMETRO: 61CM)</t>
  </si>
  <si>
    <t>CONCERTINA CLIPADA (MODELO: ESPIRAL HELICOIDAL DUPLA|DIÂMETRO: 73CM)</t>
  </si>
  <si>
    <t>TELA QUADRICULADA ONDULADA (TRAMA: 1" [25,40MM]|BITOLA FIO: 6[4,19MM]|PESO: 11,20KG/M2)</t>
  </si>
  <si>
    <t>TELA QUADRICULADA ONDULADA (TRAMA: 1.1/4" [31,75MM]|BITOLA FIO: 10[3,40MM]|PESO: 4,25KG/M2)</t>
  </si>
  <si>
    <t>TELA QUADRICULADA ONDULADA (TRAMA: 1/2" [12,70MM]|BITOLA FIO: 12[2,77MM]|PESO: 6,40KG/M2)</t>
  </si>
  <si>
    <t>TELA QUADRICULADA ONDULADA (TRAMA: 1"[25,4MM]|BITOLA FIO: 10[3,40MM]|PESO: 5,18KG/M2)</t>
  </si>
  <si>
    <t>TELA QUADRICULADA ONDULADA (TRAMA: 3/8" [9,52MM]|BITOLA FIO: 14[2,11MM]|PESO: 4,94KG/M2)</t>
  </si>
  <si>
    <t>TELA QUADRICULADA ONDULADA (TRAMA: 5/8" [15,88MM]|BITOLA FIO: 12[2,77MM]|PESO: 5,31KG/M2)</t>
  </si>
  <si>
    <t>TELA DE ARAME GALVANIZADO PARA ALAMBRADO (DIMENSÕES DA TRAMA: 2X2" [50,8MM]|TIPO DA MALHA: LOSANGULAR|BITOLA DO FIO: BWG 12 [2,76MM]|PESO: 2,85KG/M2)</t>
  </si>
  <si>
    <t>TELA DE ARAME GALVANIZADO PARA ALAMBRADO (DIMENSÕES DA TRAMA: 2X2" [50,8MM]|TIPO DA MALHA: LOSANGULAR|BITOLA DO FIO: BWG 14 [2,10MM]|PESO: 1,15KG/M2)</t>
  </si>
  <si>
    <t>TELHA CERÂMICA DE CUMEEIRA (TIPO: COLONIAL|MEDIDAS REFERENCIAIS: 41X21CM)</t>
  </si>
  <si>
    <t>TELHA CERÂMICA (TIPO: COLONIAL|MEDIDAS REFERENCIAIS: 46X18X14CM)</t>
  </si>
  <si>
    <t>TELHA CERÂMICA (TIPO: FRANCESA|MEDIDAS REFERENCIAIS: 40X24CM)</t>
  </si>
  <si>
    <t>TELHA CERÂMICA (TIPO: PLANA|MEDIDAS REFERENCIAIS: 46X16X12CM)</t>
  </si>
  <si>
    <t>CONJUNTO VEDAÇÃO ELÁSTICA (APLICAÇÃO: TELHADO|DIÂMETRO DO FURO: 8MM)</t>
  </si>
  <si>
    <t>FIXADOR DE ABA AUTOTRAVANTE PARA CALHA ESTRUTURAL (MATERIAL: AÇO GALVANIZADO|LARGURA DA TELHA: 90CM[CANALETE 90 OU KALHETÃO])</t>
  </si>
  <si>
    <t>FIXADOR DE ABA SIMPLES PARA CALHA ESTRUTURAL (MATERIAL: AÇO GALVANIZADO|LARGURA DA TELHA: 49CM[CANALETE 49 OU KALHETA])</t>
  </si>
  <si>
    <t>GANCHO CHATO PARA FIXAÇÃO DE TELHAS (COMPRIMENTO: 140MM)</t>
  </si>
  <si>
    <t>VEDA ONDA/PASSARINHEIRA (MATERIAL: POLIPROPILENO|COR: OCRE OU CINZA|ALTURA*: 6CM|COMPRIMENTO: 9,5CM|APLICAÇÃO: TELHA ONDULADA)*VALORES REFERENCIAIS APROXIMADOS</t>
  </si>
  <si>
    <t>CUMEEIRA NORMAL (UTILIZAÇÃO: TELHA ESTRUTURAL DE FIBROCIMENTO|LARGURA: 512MM*|COMPRIMENTO: 616MM*|REFERÊNCIA: CANALETE 49 E KALHETAO 49) *MEDIDAS REFERENCIAIS APROXIMADAS</t>
  </si>
  <si>
    <t>CUMEEIRA NORMAL (UTILIZAÇÃO: TELHA ESTRUTURAL DE FIBROCIMENTO|LARGURA: 935MM*|COMPRIMENTO: 1050MM*|REFERÊNCIA: CANALETE 90 E KALHETÃO 90) *MEDIDAS REFERENCIAIS APROXIMADAS</t>
  </si>
  <si>
    <t>ESPIGÃO DE FIBROCIMENTO (UTILIZAÇÃO: TELHA ONDULADA|COMPRIMENTO DA PEÇA: 180CM*) *MEDIDAS REFERENCIAIS APROXIMADAS</t>
  </si>
  <si>
    <t>RUFO DE FIBROCIMENTO (UTILIZAÇÃO: TELHA ONDULADA|INCLINAÇÃO: 30°|ESPESSURA: 4MM)</t>
  </si>
  <si>
    <t>CUMEEIRA GALVANIZADA (UTILIZAÇÃO: TELHA TRAPEZOIDAL|COMPRIMENTO DA PEÇA: 100CM*) *MEDIDAS REFERENCIAIS APROXIMADAS</t>
  </si>
  <si>
    <t>CUMEEIRA ONDULADA (UTILIZAÇÃO: TELHA DE FIBRA VEGETAL TRADICIONAL|COMPRIMENTO DA PEÇA: 100CM*) *MEDIDAS REFERENCIAIS APROXIMADAS</t>
  </si>
  <si>
    <t>RUFO DE POLIETILENO (UTILIZAÇÃO: TELHA DE FIBRA VEGETAL TRADICIONAL|COMPRIMENTO DA PEÇA: 100CM*) *MEDIDAS REFERENCIAIS APROXIMADAS</t>
  </si>
  <si>
    <t>TELHA DE FIBROCIMENTO DE CUMEEIRA (TIPO: ARTICULADA|COMPRIMENTO: 1100MM|ESPESSURA: 6MM)</t>
  </si>
  <si>
    <t>TELHA DE FIBROCIMENTO (TIPO: CALHA ESTRUTURAL|ESPESSURA: 8MM|LARGURA ÚTIL: 490MM|LARGURA NOMINAL: 521MM|VÃO LIVRE: 5,50M|PESO MÉDIO APROXIMADO: 22,20KG/M2)</t>
  </si>
  <si>
    <t>TELHA DE FIBROCIMENTO (TIPO: CALHA ESTRUTURAL|ESPESSURA: 8MM|LARGURA ÚTIL: 900MM|LARGURA NOMINAL: 1008MM|VÃO LIVRE: 6,50M|PESO MÉDIO APROXIMADO: 18,16KG/M2)</t>
  </si>
  <si>
    <t>TELHA DE FIBROCIMENTO (TIPO: ESTRUTURAL|ESPESSURA: 8MM|LARGURA ÚTIL: 1020MM*|LARGURA NOMINAL: 1064MM*|VÃO LIVRE: 4,46M)*VALORES REFERENCIAIS APROXIMADOS</t>
  </si>
  <si>
    <t>TELHA DE FIBROCIMENTO (TIPO: ONDULADA|ESPESSURA: 5MM|LARGURA NOMINAL: 1100MM|LARGURA ÚTIL: 1050MM|VÃO LIVRE: 1,69M)</t>
  </si>
  <si>
    <t>TELHA DE FIBROCIMENTO (TIPO: ONDULADA|ESPESSURA: 6MM|LARGURA NOMINAL: 1100MM|LARGURA ÚTIL: 1050M|VÃO LIVRE: 1,69M)</t>
  </si>
  <si>
    <t>TELHA GALVANIZADA (MODELO: ONDULADA|ACABAMENTO: NATURAL SEM PINTURA|ESPESSURA TELHA: 0,50MM|ALTURA: 17MM|TIPO: SIMPLES SEM ISOLAMENTO TERMOACÚSTICO|MATERIAL: GALVALUME)</t>
  </si>
  <si>
    <t>TELHA GALVANIZADA (MODELO: TRAPEZOIDAL|ACABAMENTO: NATURAL SEM PINTURA|ESPESSURA TELHA: 0,43MM|ESPESSURA EPS: 30MM|ALTURA: 40MM|TIPO: DUPLA TERMOACÚSTICA COM DUAS FACES TRAPEZOIDAIS|PREENCHIMENTO: POLIESTIRENO EXPANDIDO-ISOPOR|MATERIAL: GALVALUME)</t>
  </si>
  <si>
    <t>TELHA GALVANIZADA (MODELO: TRAPEZOIDAL|ACABAMENTO: NATURAL SEM PINTURA|ESPESSURA TELHA: 0,50MM|ALTURA: 40MM|TIPO: SIMPLES SEM ISOLAMENTO TERMOACÚSTICO|MATERIAL: GALVALUME)</t>
  </si>
  <si>
    <t>TELHA DE FIBRA VEGETAL (MODELO: TRADICIONAL OU CLÁSSFICA|IMPERMEABLIZAÇÃO: BETUME|COMPRIMENTO*: 200CM|LARGURA*:  95CM|ESPESSURA: 3MM|PESO: 6,5KG)*VALORES REFERENCIAIS APROXIMADOS</t>
  </si>
  <si>
    <t>TEXTURA ACRÍLICA (TIPO: PREMIUM|ACABAMENTO: LISO OU SUAVE|APLICAÇÃO: USO INTERNO E EXTERNO)</t>
  </si>
  <si>
    <t>TEXTURA ACRÍLICA (TIPO: PREMIUM|ACABAMENTO: RÚSTICO|APLICAÇÃO: USO INTERNO E EXTERNO)</t>
  </si>
  <si>
    <t>TINTA (TIPO: ASFÁLTICA IMPERMEABILIZANTE EMULSIONADA EM ÁGUA|APLICAÇÃO: ALVENARIA, CONCRETO, MADEIRA E METAIS)</t>
  </si>
  <si>
    <t>PIGMENTO PARA TINTAS (TIPO: LÍQUIDO|CORES: DIVERSAS)</t>
  </si>
  <si>
    <t>PIGMENTO PARA TINTAS (TIPO: PÓ|CORES: DIVERSAS)</t>
  </si>
  <si>
    <t>TINTA (TIPO: ACRÍLICA EMULSIONADA EM ÁGUA|APLICAÇÃO: SINALIZAÇÃO HORIZONTAL VIÁRIA|ACABAMENTO: FOSCO)</t>
  </si>
  <si>
    <t>TINTA (TIPO: ACRÍLICA PREMIUM|APLICAÇÃO: ALVENARIA, CONCRETO, GESSO E REBOCO|ACABAMENTO: FOSCO)</t>
  </si>
  <si>
    <t>TINTA (TIPO: ACRÍLICA PREMIUM|APLICAÇÃO: PISO|ACABAMENTO: FOSCO)</t>
  </si>
  <si>
    <t>TINTA (TIPO: BORRACHA CLORADA|APLICAÇÃO: CONCRETO E PISO|ACABAMENTO: SEMIBRILHO)</t>
  </si>
  <si>
    <t>TINTA (TIPO: EPÓXI PREMIUM|APLICAÇÃO: ALVENARIA, CERÂMICA, MADEIRA, METAIS E PISO|ACABAMENTO: BRILHANTE)</t>
  </si>
  <si>
    <t>TINTA (TIPO: ESMALTE SINTÉTICO PREMIUM|APLICAÇÃO: MADEIRA, METAIS E PVC|ACABAMENTO: ACETINADO)</t>
  </si>
  <si>
    <t>TINTA (TIPO: ESMALTE SINTÉTICO PREMIUM|APLICAÇÃO: MADEIRA, METAIS E PVC|ACABAMENTO: FOSCO)</t>
  </si>
  <si>
    <t>TINTA (TIPO: LÁTEX PVA PREMIUM|APLICAÇÃO: ALVENARIA, CONCRETO, GESSO E REBOCO|ACABAMENTO: FOSCO)</t>
  </si>
  <si>
    <t>CAMPAINHA (SOM: CIGARRA|TIPO: EMBUTIR|DIMENSÃO: 2"X4"|TENSÃO: 127V OU 220V|ACESSÓRIOS: INCLUSO)</t>
  </si>
  <si>
    <t>CAMPAINHA (SOM: CIGARRA|TIPO: SOBREPOR|LARGURA OU DIÂMETRO*: 4CM|TENSÃO: 127V OU 220V|ACESSÓRIOS: INCLUSO)*VALORES REFERENCIAIS APROXIMADOS</t>
  </si>
  <si>
    <t>MÓDULO CEGO (PLACA E SUPORTE: NÃO INCLUSO)</t>
  </si>
  <si>
    <t>MÓDULO COM FURO PARA SAÍDA (DIÂMETRO FURO: 10MM|APLICAÇÃO: SAÍDA DE FIOS|PLACA E SUPORTE: NÃO INCLUSO)</t>
  </si>
  <si>
    <t>MÓDULO PARA ANTENA (CONECTOR: COAXIAL 75 OHMS|MATERIAL: PLÁSTICO|PLACA E SUPORTE: NÃO INCLUSO)</t>
  </si>
  <si>
    <t>MÓDULO PARA DADOS/TELEFONIA (CONECTOR: RJ11|QUANTIDADE DE VIAS: 2|MATERIAL: PLÁSTICO|PLACA E SUPORTE: NÃO INCLUSO)</t>
  </si>
  <si>
    <t>MÓDULO PARA DADOS/TELEFONIA (CONECTOR: RJ45 CAT.5|QUANTIDADE DE VIAS: 8|MATERIAL: PLÁSTICO|PLACA E SUPORTE: NÃO INCLUSO)</t>
  </si>
  <si>
    <t>MÓDULO PARA DADOS/TELEFONIA (CONECTOR: RJ45 CAT.6|QUANTIDADE DE VIAS: 8|MATERIAL: PLÁSTICO|PLACA E SUPORTE: NÃO INCLUSO)</t>
  </si>
  <si>
    <t>TOMADA DE REDE (TIPO: LÓGICA|CONECTOR: RJ45|APLICAÇÃO: CANALETA SISTEMA "X" OU EQUIVALENTE|LINHA: SOBREPOR|CAIXA: INCLUSO|SUPORTES E ACESSÓRIOS: INCLUSO)</t>
  </si>
  <si>
    <t>MÓDULO INTERRUPTOR COM SUPORTE (TIPO: PARALELO|CORRENTE: 10A|TENSÃO: 250V|MATERIAL: TERMOPLÁSTICO|REFERÊNCIA: 1001 SILENTOQUE, BLANC FAME OU EQUIVALENTE)</t>
  </si>
  <si>
    <t>MÓDULO INTERRUPTOR COM SUPORTE (TIPO: SIMPLES|CORRENTE: 10A|TENSÃO: 250V|MATERIAL: TERMOPLÁSTICO|REFERÊNCIA: 1000 SILENTOQUE, BLANC FAME OU EQUIVALENTE)</t>
  </si>
  <si>
    <t>MÓDULO INTERRUPTOR (TIPO: BIPOLAR SIMPLES|CORRENTE: 10A|TENSÃO: 250V|MATERIAL: TERMOPLÁSTICO|PLACA E SUPORTE: NÃO INCLUSO)</t>
  </si>
  <si>
    <t>MÓDULO INTERRUPTOR (TIPO: INTERMEDIÁRIO|CORRENTE: 10A|TENSÃO: 250V|MATERIAL: TERMOPLÁSTICO|PLACA E SUPORTE: NÃO INCLUSO)</t>
  </si>
  <si>
    <t>MÓDULO INTERRUPTOR (TIPO: PARALELO|CORRENTE: 10A|TENSÃO: 250V|MATERIAL: TERMOPLÁSTICO|PLACA E SUPORTE: NÃO INCLUSO)</t>
  </si>
  <si>
    <t>MÓDULO INTERRUPTOR (TIPO: SIMPLES|CORRENTE: 10A|TENSÃO: 250V|MATERIAL: TERMOPLÁSTICO|PLACA E SUPORTE: NÃO INCLUSO)</t>
  </si>
  <si>
    <t>MÓDULO PULSADOR CAMPAINHA (CORRENTE: 10A|TENSÃO: 250V|MATERIAL: TERMOPLÁSTICO|PLACA E SUPORTE: NÃO INCLUSO)</t>
  </si>
  <si>
    <t>MÓDULO TOMADA COM SUPORTE (PÓLOS: 2P+T|CORRENTE: 10A|TENSÃO: 250V|MATERIAL: TERMOPLÁSTICO|REFERÊNCIA: 054328 SILENTOQUE, BLANC FAME OU EQUIVALENTE)</t>
  </si>
  <si>
    <t>MÓDULO TOMADA COM SUPORTE (PÓLOS: 2P+T|CORRENTE: 20A|TENSÃO: 250V|MATERIAL: TERMOPLÁSTICO|REFERÊNCIA: 054333 SILENTOQUE, BLANC FAME OU EQUIVALENTE)</t>
  </si>
  <si>
    <t>MÓDULO TOMADA (COR:VERMELHA|PÓLOS: 2P+T|CORRENTE: 20A|TENSÃO: 250V|MATERIAL: TERMOPLÁSTICO|PLACA E SUPORTE: NÃO INCLUSO)</t>
  </si>
  <si>
    <t>MÓDULO TOMADA (PÓLOS: 2P+T|CORRENTE: 10A|TENSÃO: 250V|MATERIAL: TERMOPLÁSTICO|PLACA E SUPORTE: NÃO INCLUSO)</t>
  </si>
  <si>
    <t>MÓDULO TOMADA (PÓLOS: 2P+T|CORRENTE: 20A|TENSÃO: 250V|MATERIAL: TERMOPLÁSTICO|PLACA E SUPORTE: NÃO INCLUSO)</t>
  </si>
  <si>
    <t>MÓDULO TOMADA USB (CORRENTE SAÍDA USB: 1A|QUANTIDADE DE SAÍDA USB: 1|TENSÃO: BIVOLT|MATERIAL: TERMOPLÁSTICO|PLACA E SUPORTE: NÃO INCLUSO)</t>
  </si>
  <si>
    <t>PLACA PARA SUPORTE (TIPO DA PLACA: 3"X3"|QUANTIDADE DE MÓDULOS: CEGA|MATERIAL: PLÁSTICO|SUPORTE: NÃO INCLUSO|FORMATO: REDONDO)</t>
  </si>
  <si>
    <t>PLACA PARA SUPORTE (TIPO DA PLACA: 4"X2"|QUANTIDADE DE MÓDULOS: CEGA|MATERIAL: PLÁSTICO|SUPORTE: NÃO INCLUSO)</t>
  </si>
  <si>
    <t>PLACA PARA SUPORTE (TIPO DA PLACA: 4"X2"|QUANTIDADE DE MÓDULOS: 1 MÓDULO|MATERIAL: PLÁSTICO|SUPORTE: NÃO INCLUSO)</t>
  </si>
  <si>
    <t>PLACA PARA SUPORTE (TIPO DA PLACA: 4"X2"|QUANTIDADE DE MÓDULOS: 2 MÓDULOS|MATERIAL: PLÁSTICO|SUPORTE: NÃO INCLUSO)</t>
  </si>
  <si>
    <t>PLACA PARA SUPORTE (TIPO DA PLACA: 4"X2"|QUANTIDADE DE MÓDULOS: 3 MÓDULOS|MATERIAL: PLÁSTICO|SUPORTE: NÃO INCLUSO)</t>
  </si>
  <si>
    <t>PLACA PARA SUPORTE (TIPO DA PLACA: 4"X4"|QUANTIDADE DE MÓDULOS: CEGA|MATERIAL: PLÁSTICO|SUPORTE: NÃO INCLUSO)</t>
  </si>
  <si>
    <t>PLACA PARA SUPORTE (TIPO DA PLACA: 4"X4"|QUANTIDADE DE MÓDULOS: 2 MÓDULOS|MATERIAL: PLÁSTICO|SUPORTE: NÃO INCLUSO)</t>
  </si>
  <si>
    <t>PLACA PARA SUPORTE (TIPO DA PLACA: 4"X4"|QUANTIDADE DE MÓDULOS: 4 MÓDULOS|MATERIAL: PLÁSTICO|SUPORTE: NÃO INCLUSO)</t>
  </si>
  <si>
    <t>PLACA PARA SUPORTE (TIPO DA PLACA: 4"X4"|QUANTIDADE DE MÓDULOS: 6 MÓDULOS|MATERIAL: PLÁSTICO|SUPORTE: NÃO INCLUSO)</t>
  </si>
  <si>
    <t>SUPORTE PARA PLACA (TIPO DA PLACA: 4"X2"|QUANTIDADE DE MÓDULOS: 3 MÓDULOS|MATERIAL: PLÁSTICO|POSIÇÃO: VERTICAL OU HORIZONTAL|PARAFUSOS: INCLUÍDOS)</t>
  </si>
  <si>
    <t>SUPORTE PARA PLACA (TIPO DA PLACA: 4"X4"|QUANTIDADE DE MÓDULOS: 6 MÓDULOS|MATERIAL: PLÁSTICO|POSIÇÃO: VERTICAL OU HORIZONTAL|PARAFUSOS: INCLUÍDOS)</t>
  </si>
  <si>
    <t>BOIA PLÁSTICA PARA CAIXA DÁGUA (DIÂMETRO DA SEÇÃO: 1/2")</t>
  </si>
  <si>
    <t>BOIA PLÁSTICA PARA CAIXA DÁGUA (DIÂMETRO DA SEÇÃO: 3/4")</t>
  </si>
  <si>
    <t>AUTOMÁTICO DE CHAVE DE BOIA (APLICAÇÃO: REGULADOR DE NÍVEL|CAPACIDADE ELÉTRICA: 2CV EM 220V OU 1CV EM 110V|CORRENTE: 25A|COMPRIMENTO DO CABO: 1,5M)</t>
  </si>
  <si>
    <t>ENGATE FLEXÍVEL (MATERIAL: PVC|APLICAÇÃO: ENTRADA DE ÁGUA|COMPRIMENTO: 30CM|DIÂMETRO DA SEÇÃO: 1/2"[20MM])</t>
  </si>
  <si>
    <t>ENGATE FLEXÍVEL METÁLICO (APLICAÇÃO: ENTRADA DE ÁGUA|COMPRIMENTO: 30CM|DIÂMETRO DA SEÇÃO: 1/2"[20MM])</t>
  </si>
  <si>
    <t>ENGATE FLEXÍVEL METÁLICO (APLICAÇÃO: ENTRADA DE ÁGUA|COMPRIMENTO: 40CM|DIÂMETRO DA SEÇÃO: 1/2"[20MM])</t>
  </si>
  <si>
    <t>TORNEIRA DE BOIA EM LATÃO E BOIA PLÁSTICA PARA CAIXA D ÁGUA (DIÂMETRO DA SEÇÃO: 1")</t>
  </si>
  <si>
    <t>TORNEIRA DE BOIA EM LATÃO E BOIA PLÁSTICA PARA CAIXA D ÁGUA (DIÂMETRO DA SEÇÃO: 1.1/2")</t>
  </si>
  <si>
    <t>TORNEIRA DE BOIA EM LATÃO E BOIA PLÁSTICA PARA CAIXA D ÁGUA (DIÂMETRO DA SEÇÃO: 1.1/4")</t>
  </si>
  <si>
    <t>TORNEIRA DE BOIA EM LATÃO E BOIA PLÁSTICA PARA CAIXA D ÁGUA (DIÂMETRO DA SEÇÃO: 1/2")</t>
  </si>
  <si>
    <t>TORNEIRA DE BOIA EM LATÃO E BOIA PLÁSTICA PARA CAIXA D ÁGUA (DIÂMETRO DA SEÇÃO: 2")</t>
  </si>
  <si>
    <t>TORNEIRA DE BOIA EM LATÃO E BOIA PLÁSTICA PARA CAIXA D ÁGUA (DIÂMETRO DA SEÇÃO: 3/4")</t>
  </si>
  <si>
    <t>TORNEIRA METÁLICA ANTIVANDALISMO (APLICAÇÃO: LAVATÓRIO|BICO: LISO|ABERTURA: PRESSÃO|ACABAMENTO: CROMADO|BITOLA: 3/4"|INSTALAÇÃO: PAREDE|REFERÊNCIA: 1176.C)</t>
  </si>
  <si>
    <t>TORNEIRA METÁLICA (APLICAÇÃO: BEBEDOURO INDUSTRIAL OU LINHA ESCOLAR|BICO: LISO|ABERTURA: PRESSÃO|ACABAMENTO: CROMADO|BITOLA: 1/2"|INSTALAÇÃO: PAREDE|REFERÊNCIA: BEBEDOURO)</t>
  </si>
  <si>
    <t>TORNEIRA METÁLICA (APLICAÇÃO: JARDIM|BICO: ROSCA|ABERTURA: 1/2 VOLTA|ACABAMENTO: CROMADO|BITOLA: 1/2"|INSTALAÇÃO: PAREDE|REFERÊNCIA: 1130)</t>
  </si>
  <si>
    <t>TORNEIRA METÁLICA (APLICAÇÃO: LAVATÓRIO|BICO: AREJADOR|ABERTURA: ALAVANCA COTOVELO 1/4 DE VOLTA|ACABAMENTO: CROMADO|BITOLA: 1/2"|INSTALAÇÃO: MESA|REFERÊNCIA: CLÍNICA HOSPITALAR)</t>
  </si>
  <si>
    <t>TORNEIRA METÁLICA (APLICAÇÃO: LAVATÓRIO|BICO: AREJADOR|ABERTURA: ALAVANCA COTOVELO 1/4 DE VOLTA|ACABAMENTO: CROMADO|BITOLA: 1/2"|INSTALAÇÃO: PAREDE|REFERÊNCIA: CLÍNICA HOSPITALAR)</t>
  </si>
  <si>
    <t>TORNEIRA METÁLICA (APLICAÇÃO: TANQUE|BICO: ROSCA|ABERTURA: 1/2 VOLTA|ACABAMENTO: CROMADO|BITOLA: 1/2" OU 3/4"|INSTALAÇÃO: PAREDE|REFERÊNCIA: 1153)</t>
  </si>
  <si>
    <t>TORNEIRA METÁLICA (APLICAÇÃO: USO GERAL |BICO: AREJADOR|ABERTURA: 1/2 VOLTA|ACABAMENTO: CROMADO|BITOLA: 1/2"|INSTALAÇÃO: PAREDE|REFERÊNCIA: 1154)</t>
  </si>
  <si>
    <t>TORNEIRA METÁLICA CURTA (APLICAÇÃO: BEBEDOURO/TANQUE|BICO: LISO|ABERTURA: 1/2 VOLTA|ACABAMENTO: CROMADO|BITOLA: 1/2" OU 3/4"|INSTALAÇÃO: PAREDE|REFERÊNCIA: 1152)</t>
  </si>
  <si>
    <t>TORNEIRA METÁLICA DE BICA ALTA MÓVEL (APLICAÇÃO: PIA|BICO: AREJADOR|ABERTURA: 1/4 DE VOLTA|ACABAMENTO: CROMADO|BITOLA: 1/2"|INSTALAÇÃO: MESA|REFERÊNCIA: 1167)</t>
  </si>
  <si>
    <t>TORNEIRA METÁLICA DE BICA ALTA MÓVEL (APLICAÇÃO: PIA|BICO: AREJADOR|ABERTURA: 1/4 DE VOLTA|ACABAMENTO: CROMADO|BITOLA: 1/2"|INSTALAÇÃO: PAREDE|REFERÊNCIA: 1168)</t>
  </si>
  <si>
    <t>TORNEIRA METÁLICA DE BICA BAIXA (APLICAÇÃO: LAVATÓRIO|BICO: AREJADOR|ABERTURA: 1/4 DE VOLTA|ACABAMENTO: CROMADO|BITOLA: 1/2"|INSTALAÇÃO: MESA|REFERÊNCIA: 1194)</t>
  </si>
  <si>
    <t>TORNEIRA METÁLICA DE BICA BAIXA PADRÃO POPULAR (APLICAÇÃO: LAVATÓRIO|BICO: AREJADOR|ABERTURA: 1/2 DE VOLTA|ACABAMENTO: CROMADO|BITOLA: 1/2" OU 3/4"|INSTALAÇÃO: MESA|REFERÊNCIA: 1193)</t>
  </si>
  <si>
    <t>TORNEIRA METÁLICA DE FECHAMENTO AUTOMÁTICO (APLICAÇÃO: LAVATÓRIO|BICO: AREJADOR|ABERTURA: PRESSÃO|ACABAMENTO: CROMADO|BITOLA: 1/2"|INSTALAÇÃO: MESA|REFERÊNCIA: 1170/1173)</t>
  </si>
  <si>
    <t>TORNEIRA METÁLICA LONGA (APLICAÇÃO: PIA|BICO: AREJADOR|ABERTURA: 1/4 DE VOLTA|ACABAMENTO: CROMADO|BITOLA: 1/2"|INSTALAÇÃO: PAREDE|REFERÊNCIA: 1159)</t>
  </si>
  <si>
    <t>TORNEIRA METÁLICA LONGA (APLICAÇÃO: PIA|BICO: LISO|ABERTURA: 1/4 DE VOLTA|ACABAMENTO: CROMADO|BITOLA: 1/2"|INSTALAÇÃO: PAREDE|REFERÊNCIA: 1158)</t>
  </si>
  <si>
    <t>TORNEIRA PLÁSTICA CURTA (APLICAÇÃO: TANQUE/JARDIM|BICO: ROSCA|ABERTURA: 1/2 VOLTA|ACABAMENTO: PLÁSTICO|BITOLA: 1/2" OU 3/4"|INSTALAÇÃO: PAREDE|REFERÊNCIA: 1128)</t>
  </si>
  <si>
    <t>TORNEIRA PLÁSTICA LONGA PARA TANQUE/PIA DE COZINHA SEM AREJADOR (ACABAMENTO: PLÁSTICO|DIÂMETRO: 1/2"|APLICAÇÃO: PAREDE|TAMANHO: 15CM|REFERÊNCIA: 1158)</t>
  </si>
  <si>
    <t>TUBO CERÂMICO (TIPO: LISO|APLICAÇÃO: ESGOTO|DIÂMETRO DA SEÇÃO: 100MM)</t>
  </si>
  <si>
    <t>TUBO CERÂMICO (TIPO: LISO|APLICAÇÃO: ESGOTO|DIÂMETRO DA SEÇÃO: 150MM)</t>
  </si>
  <si>
    <t>TUBO CERÂMICO (TIPO: LISO|APLICAÇÃO: ESGOTO|DIÂMETRO DA SEÇÃO: 200MM)</t>
  </si>
  <si>
    <t>TUBO CERÂMICO (TIPO: LISO|APLICAÇÃO: ESGOTO|DIÂMETRO DA SEÇÃO: 250MM)</t>
  </si>
  <si>
    <t>TUBO CERÂMICO (TIPO: LISO|APLICAÇÃO: ESGOTO|DIÂMETRO DA SEÇÃO: 300MM)</t>
  </si>
  <si>
    <t>TUBO DE CPVC SOLDÁVEL (APLICAÇÃO: ÁGUA QUENTE|DIÂMETRO: 114MM)</t>
  </si>
  <si>
    <t>TUBO DE CPVC SOLDÁVEL (APLICAÇÃO: ÁGUA QUENTE|DIÂMETRO: 15MM)</t>
  </si>
  <si>
    <t>TUBO DE CPVC SOLDÁVEL (APLICAÇÃO: ÁGUA QUENTE|DIÂMETRO: 22MM)</t>
  </si>
  <si>
    <t>TUBO DE CPVC SOLDÁVEL (APLICAÇÃO: ÁGUA QUENTE|DIÂMETRO: 28MM)</t>
  </si>
  <si>
    <t>TUBO DE CPVC SOLDÁVEL (APLICAÇÃO: ÁGUA QUENTE|DIÂMETRO: 35MM)</t>
  </si>
  <si>
    <t>TUBO DE CPVC SOLDÁVEL (APLICAÇÃO: ÁGUA QUENTE|DIÂMETRO: 42MM)</t>
  </si>
  <si>
    <t>TUBO DE CPVC SOLDÁVEL (APLICAÇÃO: ÁGUA QUENTE|DIÂMETRO: 54MM)</t>
  </si>
  <si>
    <t>TUBO DE CPVC SOLDÁVEL (APLICAÇÃO: ÁGUA QUENTE|DIÂMETRO: 73MM)</t>
  </si>
  <si>
    <t>TUBO DE CPVC SOLDÁVEL (APLICAÇÃO: ÁGUA QUENTE|DIÂMETRO: 89MM)</t>
  </si>
  <si>
    <t>FILTRO TIPO "Y" (MATERIAL: BRONZE|ROSCA: NPT [CÔNICA]|DIÂMETRO: 1"|CLASSE: PN20)</t>
  </si>
  <si>
    <t>FILTRO TIPO "Y" (MATERIAL: BRONZE|ROSCA: NPT [CÔNICA]|DIÂMETRO: 1.1/2"|CLASSE: PN20)</t>
  </si>
  <si>
    <t>FILTRO TIPO "Y" (MATERIAL: BRONZE|ROSCA: NPT [CÔNICA]|DIÂMETRO: 1.1/4"|CLASSE: PN20)</t>
  </si>
  <si>
    <t>FILTRO TIPO "Y" (MATERIAL: BRONZE|ROSCA: NPT [CÔNICA]|DIÂMETRO: 1/2"|CLASSE: PN20)</t>
  </si>
  <si>
    <t>FILTRO TIPO "Y" (MATERIAL: BRONZE|ROSCA: NPT [CÔNICA]|DIÂMETRO: 2"|CLASSE: PN20)</t>
  </si>
  <si>
    <t>FILTRO TIPO "Y" (MATERIAL: BRONZE|ROSCA: NPT [CÔNICA]|DIÂMETRO: 3/4"|CLASSE: PN20)</t>
  </si>
  <si>
    <t>TUBO DE COBRE (CLASSE: A|COSTURA: SEM|TIPO: RÍGIDO|DIÂMETRO : 1.1/2"[42MM]/APLICAÇÃO: GÁS E ÁGUA QUENTE OU FRIA)</t>
  </si>
  <si>
    <t>TUBO DE COBRE (CLASSE: A|COSTURA: SEM|TIPO: RÍGIDO|DIÂMETRO : 1.1/4"[35MM]/APLICAÇÃO: GÁS E ÁGUA QUENTE OU FRIA)</t>
  </si>
  <si>
    <t>TUBO DE COBRE (CLASSE: A|COSTURA: SEM|TIPO: RÍGIDO|DIÂMETRO : 1/2"[15MM]/APLICAÇÃO: GÁS E ÁGUA QUENTE OU FRIA)</t>
  </si>
  <si>
    <t>TUBO DE COBRE (CLASSE: A|COSTURA: SEM|TIPO: RÍGIDO|DIÂMETRO : 1"[28MM]/APLICAÇÃO: GÁS E ÁGUA QUENTE OU FRIA)</t>
  </si>
  <si>
    <t>TUBO DE COBRE (CLASSE: A|COSTURA: SEM|TIPO: RÍGIDO|DIÂMETRO : 2.1/2"[66MM]/APLICAÇÃO: GÁS E ÁGUA QUENTE OU FRIA)</t>
  </si>
  <si>
    <t>TUBO DE COBRE (CLASSE: A|COSTURA: SEM|TIPO: RÍGIDO|DIÂMETRO : 2"[54MM]/APLICAÇÃO: GÁS E ÁGUA QUENTE OU FRIA)</t>
  </si>
  <si>
    <t>TUBO DE COBRE (CLASSE: A|COSTURA: SEM|TIPO: RÍGIDO|DIÂMETRO : 3/4"[22MM]/APLICAÇÃO: GÁS E ÁGUA QUENTE OU FRIA)</t>
  </si>
  <si>
    <t>TUBO DE COBRE (CLASSE: E|COSTURA: SEM|TIPO: RÍGIDO|DIÂMETRO : 1.1/2"[42MM]/APLICAÇÃO: ÁGUA QUENTE OU FRIA)</t>
  </si>
  <si>
    <t>TUBO DE COBRE (CLASSE: E|COSTURA: SEM|TIPO: RÍGIDO|DIÂMETRO : 1.1/4"[35MM]/APLICAÇÃO: ÁGUA QUENTE OU FRIA)</t>
  </si>
  <si>
    <t>TUBO DE COBRE (CLASSE: E|COSTURA: SEM|TIPO: RÍGIDO|DIÂMETRO : 1/2"[15MM]/APLICAÇÃO: ÁGUA QUENTE OU FRIA)</t>
  </si>
  <si>
    <t>TUBO DE COBRE (CLASSE: E|COSTURA: SEM|TIPO: RÍGIDO|DIÂMETRO : 1"[28MM]/APLICAÇÃO: ÁGUA QUENTE OU FRIA)</t>
  </si>
  <si>
    <t>TUBO DE COBRE (CLASSE: E|COSTURA: SEM|TIPO: RÍGIDO|DIÂMETRO : 2.1/2"[66MM]/APLICAÇÃO: ÁGUA QUENTE OU FRIA)</t>
  </si>
  <si>
    <t>TUBO DE COBRE (CLASSE: E|COSTURA: SEM|TIPO: RÍGIDO|DIÂMETRO : 2"[54MM]/APLICAÇÃO: ÁGUA QUENTE OU FRIA)</t>
  </si>
  <si>
    <t>TUBO DE COBRE (CLASSE: E|COSTURA: SEM|TIPO: RÍGIDO|DIÂMETRO : 3/4"[22MM]/APLICAÇÃO: ÁGUA QUENTE OU FRIA)</t>
  </si>
  <si>
    <t>TUBO DE COBRE (CLASSE: E|COSTURA: SEM|TIPO: RÍGIDO|DIÂMETRO : 3"[79MM]/APLICAÇÃO: ÁGUA QUENTE OU FRIA)</t>
  </si>
  <si>
    <t>TUBO DE COBRE (CLASSE: E|COSTURA: SEM|TIPO: RÍGIDO|DIÂMETRO : 4"[104MM]/APLICAÇÃO: ÁGUA QUENTE OU FRIA)</t>
  </si>
  <si>
    <t>DUTO CORRUGADO HELICOIDAL (TIPO: FLEXÍVEL|MATERIAL: POLIETILENO DE ALTA DENSIDADE [PEAD]|COR: PRETA|DIÂMETRO: 1.1/2")</t>
  </si>
  <si>
    <t>DUTO CORRUGADO HELICOIDAL (TIPO: FLEXÍVEL|MATERIAL: POLIETILENO DE ALTA DENSIDADE [PEAD]|COR: PRETA|DIÂMETRO: 1.1/4")</t>
  </si>
  <si>
    <t>DUTO CORRUGADO HELICOIDAL (TIPO: FLEXÍVEL|MATERIAL: POLIETILENO DE ALTA DENSIDADE [PEAD]|COR: PRETA|DIÂMETRO: 2")</t>
  </si>
  <si>
    <t>DUTO CORRUGADO HELICOIDAL (TIPO: FLEXÍVEL|MATERIAL: POLIETILENO DE ALTA DENSIDADE [PEAD]|COR: PRETA|DIÂMETRO: 3")</t>
  </si>
  <si>
    <t>DUTO CORRUGADO HELICOIDAL (TIPO: FLEXÍVEL|MATERIAL: POLIETILENO DE ALTA DENSIDADE [PEAD]|COR: PRETA|DIÂMETRO: 4")</t>
  </si>
  <si>
    <t>DUTO CORRUGADO HELICOIDAL (TIPO: FLEXÍVEL|MATERIAL: POLIETILENO DE ALTA DENSIDADE [PEAD]|COR: PRETA|DIÂMETRO: 5")</t>
  </si>
  <si>
    <t>DUTO CORRUGADO HELICOIDAL (TIPO: FLEXÍVEL|MATERIAL: POLIETILENO DE ALTA DENSIDADE [PEAD]|COR: PRETA|DIÂMETRO: 6")</t>
  </si>
  <si>
    <t>ELETRODUTO FLEXÍVEL (MATERIAL: PVC|DIÂMETRO DA SEÇÃO: 20MM)</t>
  </si>
  <si>
    <t>ELETRODUTO FLEXÍVEL (MATERIAL: PVC|DIÂMETRO DA SEÇÃO: 25MM)</t>
  </si>
  <si>
    <t>ELETRODUTO FLEXÍVEL (MATERIAL: PVC|DIÂMETRO DA SEÇÃO: 32MM)</t>
  </si>
  <si>
    <t>CAPS FORJADO DE SOLDA (MATERIAL: AÇO SCH-40 SEM COSTURA A234 WPB|BITOLA: 3/4")</t>
  </si>
  <si>
    <t>TAMPÃO (MATERIAL: FERRO FUNDIDO MALEÁVEL|ACABAMENTO: GALVANIZADO|DIÂMETRO: 1/2"[15MM]|ROSCA: NPT [CÔNICA]|CLASSE DE PRESSÃO: 300 LIBRAS|APLICAÇÃO USUAL: INSTALAÇÃO DE LÍQUIDOS, GASES E VAPORES)</t>
  </si>
  <si>
    <t>EM PROCESSO DE INATIVAÇÃO - TUBO AÇO PRETO SCH-40 D = 1/2" SEM COSTURA</t>
  </si>
  <si>
    <t>EM PROCESSO DE INATIVAÇÃO - TUBO AÇO PRETO SCH-40 D = 3/4" SEM COSTURA</t>
  </si>
  <si>
    <t>EM PROCESSO DE INATIVAÇÃO - TUBO AÇO PRETO SCH-40 D = 3/8" SEM COSTURA</t>
  </si>
  <si>
    <t>EM PROCESSO DE INATIVAÇÃO - TUBO DE AÇO CARBONO GALVANIZADO COM COSTURA (CLASSE: MÉDIA|DN: 40MM(1.1/2")|ESPESSURA: 3,35MM|PESO: 3,71KG/M)</t>
  </si>
  <si>
    <t>EM PROCESSO DE INATIVAÇÃO - TUBO DE AÇO CARBONO GALVANIZADO COM COSTURA (CLASSE: MÉDIA|DN: 50MM(2")|ESPESSURA: 3,75MM|PESO: 5,23KG/M)</t>
  </si>
  <si>
    <t>EM PROCESSO DE INATIVAÇÃO - TUBO DE AÇO CARBONO GALVANIZADO COM COSTURA (CLASSE: MÉDIA|DN: 80MM(3")|ESPESSURA: 4,00MM|PESO: 8,38KG/M)</t>
  </si>
  <si>
    <t>EM PROCESSO DE INATIVAÇÃO - TUBO DE AÇO GALVANIZADO SEM COSTURA LÍQUIDOS/GASES/VAPORES/CONDUCAO EM GERAL (DIÂMETRO DA SEÇÃO: 1/2 " / SCHEDULE: 40)</t>
  </si>
  <si>
    <t>TUBO DE AÇO (TIPO: CONDUÇÃO COM COSTURA|MATERIAL: AÇO GALVANIZADO|NORMA: NBR-5580)</t>
  </si>
  <si>
    <t>TUBO DE AÇO (TIPO: CONDUÇÃO COM COSTURA|MATERIAL: AÇO PRETO|NORMA: NBR-5580)</t>
  </si>
  <si>
    <t>TUBO DE AÇO (TIPO: CONDUÇÃO SEM COSTURA|MATERIAL: AÇO PRETO|NORMA: NBR-5590)</t>
  </si>
  <si>
    <t>ELETRODUTO FLEXÍVEL (MATERIAL: AÇO GALVANIZADO REVESTIDO EM PVC PRETO|DIÂMETRO DA SEÇÃO: 1")</t>
  </si>
  <si>
    <t>ELETRODUTO FLEXÍVEL (MATERIAL: AÇO GALVANIZADO REVESTIDO EM PVC PRETO|DIÂMETRO DA SEÇÃO: 1.1/2")</t>
  </si>
  <si>
    <t>ELETRODUTO FLEXÍVEL (MATERIAL: AÇO GALVANIZADO REVESTIDO EM PVC PRETO|DIÂMETRO DA SEÇÃO: 1.1/4")</t>
  </si>
  <si>
    <t>ELETRODUTO FLEXÍVEL (MATERIAL: AÇO GALVANIZADO REVESTIDO EM PVC PRETO|DIÂMETRO DA SEÇÃO: 2")</t>
  </si>
  <si>
    <t>ELETRODUTO FLEXÍVEL (MATERIAL: AÇO GALVANIZADO REVESTIDO EM PVC PRETO|DIÂMETRO DA SEÇÃO: 2.1/2")</t>
  </si>
  <si>
    <t>ELETRODUTO FLEXÍVEL (MATERIAL: AÇO GALVANIZADO REVESTIDO EM PVC PRETO|DIÂMETRO DA SEÇÃO: 3/4")</t>
  </si>
  <si>
    <t>ELETRODUTO RÍGIDO (MATERIAL: AÇO|TRATAMENTO: GALVANIZADO ELETROLÍTICO|SÉRIE: LEVE|DIÂMETRO: 1/2"[15MM]|ESPESSURA*: 0,5-0,6MM|MASSA LINEAR*: 0,3KG/M)*VALORES REFERENCIAIS APROXIMADOS</t>
  </si>
  <si>
    <t>ELETRODUTO RÍGIDO (MATERIAL: AÇO|TRATAMENTO: GALVANIZADO ELETROLÍTICO|SÉRIE: LEVE|DIÂMETRO: 1"[25MM]|ESPESSURA*: 0,5-0,6MM|MASSA LINEAR*: 0,48KG/M)*VALORES REFERENCIAIS APROXIMADOS</t>
  </si>
  <si>
    <t>ELETRODUTO RÍGIDO (MATERIAL: AÇO|TRATAMENTO: GALVANIZADO ELETROLÍTICO|SÉRIE: LEVE|DIÂMETRO: 3/4"[20MM]|ESPESSURA*: 0,5-0,6MM|MASSA LINEAR*: 0,38KG/M)*VALORES REFERENCIAIS APROXIMADOS</t>
  </si>
  <si>
    <t>ELETRODUTO RÍGIDO (MATERIAL: AÇO|TRATAMENTO: GALVANIZADO ELETROLÍTICO|SÉRIE: MÉDIO|DIÂMETRO: 1.1/2"[40MM]|ESPESSURA*: 0,8-0,9MM|MASSA LINEAR*: 1,06KG/M)*VALORES REFERENCIAIS APROXIMADOS</t>
  </si>
  <si>
    <t>ELETRODUTO RÍGIDO (MATERIAL: AÇO|TRATAMENTO: GALVANIZADO ELETROLÍTICO|SÉRIE: MÉDIO|DIÂMETRO: 1.1/4"[32MM]|ESPESSURA*: 0,8-0,9MM|MASSA LINEAR*: 0,92KG/M)*VALORES REFERENCIAIS APROXIMADOS</t>
  </si>
  <si>
    <t>ELETRODUTO RÍGIDO (MATERIAL: AÇO|TRATAMENTO: GALVANIZADO ELETROLÍTICO|SÉRIE: MÉDIO|DIÂMETRO: 2.1/2"[65MM]|ESPESSURA*: 0,8-0,9MM|MASSA LINEAR*: 2,29KG/M)*VALORES REFERENCIAIS APROXIMADOS</t>
  </si>
  <si>
    <t>ELETRODUTO RÍGIDO (MATERIAL: AÇO|TRATAMENTO: GALVANIZADO ELETROLÍTICO|SÉRIE: MÉDIO|DIÂMETRO: 2"[50MM]|ESPESSURA*: 0,8-0,9MM|MASSA LINEAR*: 1,32KG/M)*VALORES REFERENCIAIS APROXIMADOS</t>
  </si>
  <si>
    <t>ELETRODUTO RÍGIDO (MATERIAL: AÇO|TRATAMENTO: GALVANIZADO ELETROLÍTICO|SÉRIE: MÉDIO|DIÂMETRO: 3"[80MM]|ESPESSURA*: 1,2-1,25MM|MASSA LINEAR*: 2,7KG/M)*VALORES REFERENCIAIS APROXIMADOS</t>
  </si>
  <si>
    <t>ELETRODUTO RÍGIDO (MATERIAL: AÇO|TRATAMENTO: GALVANIZADO ELETROLÍTICO|SÉRIE: MÉDIO|DIÂMETRO: 4"[100MM]|ESPESSURA*: 1,2-1,25MM|MASSA LINEAR*: 4,26KG/M)*VALORES REFERENCIAIS APROXIMADOS</t>
  </si>
  <si>
    <t>ELETRODUTO RÍGIDO (MATERIAL: AÇO|TRATAMENTO: GALVANIZADO ELETROLÍTICO|SÉRIE: PESADO|DIÂMETRO: 1.1/2"[40MM]|ESPESSURA*: 1,95-2,25MM|MASSA LINEAR*: 2,51KG/M)*VALORES REFERENCIAIS APROXIMADOS</t>
  </si>
  <si>
    <t>ELETRODUTO RÍGIDO (MATERIAL: AÇO|TRATAMENTO: GALVANIZADO ELETROLÍTICO|SÉRIE: PESADO|DIÂMETRO: 1.1/4"[32MM]|ESPESSURA*: 1,95-2,0MM|MASSA LINEAR*: 2,02KG/M)*VALORES REFERENCIAIS APROXIMADOS</t>
  </si>
  <si>
    <t>ELETRODUTO RÍGIDO (MATERIAL: AÇO|TRATAMENTO: GALVANIZADO ELETROLÍTICO|SÉRIE: PESADO|DIÂMETRO: 1/2"[15MM]|ESPESSURA*: 1,5-1,55MM|MASSA LINEAR*: 0,72KG/M)*VALORES REFERENCIAIS APROXIMADOS</t>
  </si>
  <si>
    <t>ELETRODUTO RÍGIDO (MATERIAL: AÇO|TRATAMENTO: GALVANIZADO ELETROLÍTICO|SÉRIE: PESADO|DIÂMETRO: 1"[25MM]|ESPESSURA*: 1,5-1,55MM|MASSA LINEAR*: 1,17KG/M)*VALORES REFERENCIAIS APROXIMADOS</t>
  </si>
  <si>
    <t>ELETRODUTO RÍGIDO (MATERIAL: AÇO|TRATAMENTO: GALVANIZADO ELETROLÍTICO|SÉRIE: PESADO|DIÂMETRO: 2.1/2"[65MM]|ESPESSURA*: 2,3-2,65MM|MASSA LINEAR*: 4,78KG/M)*VALORES REFERENCIAIS APROXIMADOS</t>
  </si>
  <si>
    <t>ELETRODUTO RÍGIDO (MATERIAL: AÇO|TRATAMENTO: GALVANIZADO ELETROLÍTICO|SÉRIE: PESADO|DIÂMETRO: 2"[50MM]|ESPESSURA*: 1,95-2,25MM|MASSA LINEAR*: 3,23KG/M)*VALORES REFERENCIAIS APROXIMADOS</t>
  </si>
  <si>
    <t>ELETRODUTO RÍGIDO (MATERIAL: AÇO|TRATAMENTO: GALVANIZADO ELETROLÍTICO|SÉRIE: PESADO|DIÂMETRO: 3/4"[20MM]|ESPESSURA*: 1,5-1,55MM|MASSA LINEAR*: 0,92KG/M)*VALORES REFERENCIAIS APROXIMADOS</t>
  </si>
  <si>
    <t>ELETRODUTO RÍGIDO (MATERIAL: AÇO|TRATAMENTO: GALVANIZADO ELETROLÍTICO|SÉRIE: PESADO|DIÂMETRO: 3"[80MM]|ESPESSURA*: 2,3-2,65MM|MASSA LINEAR*: 5,6KG/M)*VALORES REFERENCIAIS APROXIMADOS</t>
  </si>
  <si>
    <t>ELETRODUTO RÍGIDO (MATERIAL: AÇO|TRATAMENTO: GALVANIZADO ELETROLÍTICO|SÉRIE: PESADO|DIÂMETRO: 4"[100MM]|ESPESSURA*: 2,3-2,65MM|MASSA LINEAR*: 7,35KG/M)*VALORES REFERENCIAIS APROXIMADOS</t>
  </si>
  <si>
    <t>DERIVAÇÃO PARA ELETRODUTO (TIPO: DUPLA|SAÍDA: LATERAL|APLICAÇÃO: PERFILADO|TRATAMENTO: PRÉ-ZINCADO|DIÂMETRO DA SEÇÃO: 3/4"|COMPRIMENTO: 120MM)</t>
  </si>
  <si>
    <t>DERIVAÇÃO PARA ELETRODUTO (TIPO: SIMPLES|SAÍDA: FINAL|APLICAÇÃO: PERFILADO|TRATAMENTO: PRÉ-ZINCADO|DIÂMETRO DA SEÇÃO: 3/4"|COMPRIMENTO: 38MM|ALTURA: 38MM)</t>
  </si>
  <si>
    <t>DERIVAÇÃO PARA ELETRODUTO (TIPO: SIMPLES|SAÍDA: LATERAL|APLICAÇÃO: PERFILADO|TRATAMENTO: PRÉ-ZINCADO|DIÂMETRO DA SEÇÃO: 3/4"|COMPRIMENTO: 120MM)</t>
  </si>
  <si>
    <t>ELETRODUTO RÍGIDO (MATERIAL: PVC|TIPO: ROSCÁVEL|DIÂMETRO: 1")</t>
  </si>
  <si>
    <t>ELETRODUTO RÍGIDO (MATERIAL: PVC|TIPO: ROSCÁVEL|DIÂMETRO: 1.1/2")</t>
  </si>
  <si>
    <t>ELETRODUTO RÍGIDO (MATERIAL: PVC|TIPO: ROSCÁVEL|DIÂMETRO: 1.1/4")</t>
  </si>
  <si>
    <t>ELETRODUTO RÍGIDO (MATERIAL: PVC|TIPO: ROSCÁVEL|DIÂMETRO: 1/2")</t>
  </si>
  <si>
    <t>ELETRODUTO RÍGIDO (MATERIAL: PVC|TIPO: ROSCÁVEL|DIÂMETRO: 2")</t>
  </si>
  <si>
    <t>ELETRODUTO RÍGIDO (MATERIAL: PVC|TIPO: ROSCÁVEL|DIÂMETRO: 2.1/2")</t>
  </si>
  <si>
    <t>ELETRODUTO RÍGIDO (MATERIAL: PVC|TIPO: ROSCÁVEL|DIÂMETRO: 3")</t>
  </si>
  <si>
    <t>ELETRODUTO RÍGIDO (MATERIAL: PVC|TIPO: ROSCÁVEL|DIÂMETRO: 3/4")</t>
  </si>
  <si>
    <t>ELETRODUTO RÍGIDO (MATERIAL: PVC|TIPO: ROSCÁVEL|DIÂMETRO: 4")</t>
  </si>
  <si>
    <t>TUBO DE POLIPROPILENO VERDE (DIÂMETRO DA SEÇÃO: 110MM|PRESSÃO NOMINAL: 1,2MPA)</t>
  </si>
  <si>
    <t>TUBO DE POLIPROPILENO VERDE (DIÂMETRO DA SEÇÃO: 110MM|PRESSÃO NOMINAL: 2,0MPA)</t>
  </si>
  <si>
    <t>TUBO DE POLIPROPILENO VERDE (DIÂMETRO DA SEÇÃO: 110MM|PRESSÃO NOMINAL: 2,5MPA)</t>
  </si>
  <si>
    <t>TUBO DE POLIPROPILENO VERDE (DIÂMETRO DA SEÇÃO: 25MM|PRESSÃO NOMINAL: 2,0MPA)</t>
  </si>
  <si>
    <t>TUBO DE POLIPROPILENO VERDE (DIÂMETRO DA SEÇÃO: 25MM|PRESSÃO NOMINAL: 2,5MPA)</t>
  </si>
  <si>
    <t>TUBO DE POLIPROPILENO VERDE (DIÂMETRO DA SEÇÃO: 32MM|PRESSÃO NOMINAL: 1,2MPA)</t>
  </si>
  <si>
    <t>TUBO DE POLIPROPILENO VERDE (DIÂMETRO DA SEÇÃO: 32MM|PRESSÃO NOMINAL: 2,0MPA)</t>
  </si>
  <si>
    <t>TUBO DE POLIPROPILENO VERDE (DIÂMETRO DA SEÇÃO: 32MM|PRESSÃO NOMINAL: 2,5MPA)</t>
  </si>
  <si>
    <t>TUBO DE POLIPROPILENO VERDE (DIÂMETRO DA SEÇÃO: 40MM|PRESSÃO NOMINAL: 1,2MPA)</t>
  </si>
  <si>
    <t>TUBO DE POLIPROPILENO VERDE (DIÂMETRO DA SEÇÃO: 40MM|PRESSÃO NOMINAL: 2,0MPA)</t>
  </si>
  <si>
    <t>TUBO DE POLIPROPILENO VERDE (DIÂMETRO DA SEÇÃO: 40MM|PRESSÃO NOMINAL: 2,5MPA)</t>
  </si>
  <si>
    <t>TUBO DE POLIPROPILENO VERDE (DIÂMETRO DA SEÇÃO: 50MM|PRESSÃO NOMINAL: 1,2MPA)</t>
  </si>
  <si>
    <t>TUBO DE POLIPROPILENO VERDE (DIÂMETRO DA SEÇÃO: 50MM|PRESSÃO NOMINAL: 2,0MPA)</t>
  </si>
  <si>
    <t>TUBO DE POLIPROPILENO VERDE (DIÂMETRO DA SEÇÃO: 50MM|PRESSÃO NOMINAL: 2,5MPA)</t>
  </si>
  <si>
    <t>TUBO DE POLIPROPILENO VERDE (DIÂMETRO DA SEÇÃO: 63MM|PRESSÃO NOMINAL: 1,2MPA)</t>
  </si>
  <si>
    <t>TUBO DE POLIPROPILENO VERDE (DIÂMETRO DA SEÇÃO: 63MM|PRESSÃO NOMINAL: 2,0MPA)</t>
  </si>
  <si>
    <t>TUBO DE POLIPROPILENO VERDE (DIÂMETRO DA SEÇÃO: 63MM|PRESSÃO NOMINAL: 2,5MPA)</t>
  </si>
  <si>
    <t>TUBO DE POLIPROPILENO VERDE (DIÂMETRO DA SEÇÃO: 75MM|PRESSÃO NOMINAL: 1,2MPA)</t>
  </si>
  <si>
    <t>TUBO DE POLIPROPILENO VERDE (DIÂMETRO DA SEÇÃO: 75MM|PRESSÃO NOMINAL: 2,0MPA)</t>
  </si>
  <si>
    <t>TUBO DE POLIPROPILENO VERDE (DIÂMETRO DA SEÇÃO: 75MM|PRESSÃO NOMINAL: 2,5MPA)</t>
  </si>
  <si>
    <t>TUBO DE POLIPROPILENO VERDE (DIÂMETRO DA SEÇÃO: 90MM|PRESSÃO NOMINAL: 1,2MPA)</t>
  </si>
  <si>
    <t>TUBO DE POLIPROPILENO VERDE (DIÂMETRO DA SEÇÃO: 90MM|PRESSÃO NOMINAL: 2,0MPA)</t>
  </si>
  <si>
    <t>TUBO DE POLIPROPILENO VERDE (DIÂMETRO DA SEÇÃO: 90MM|PRESSÃO NOMINAL: 2,5MPA)</t>
  </si>
  <si>
    <t>TUBO DE POLIETILENO RETICULADO FLEXÍVEL (PEX), (DIÂMETRO: 16MM|NORMA: NBR 15939)</t>
  </si>
  <si>
    <t>TUBO DE POLIETILENO RETICULADO FLEXÍVEL (PEX), (DIÂMETRO: 20MM|NORMA: NBR 15939)</t>
  </si>
  <si>
    <t>TUBO DE POLIETILENO RETICULADO FLEXÍVEL (PEX), (DIÂMETRO: 25MM|NORMA: NBR 15939)</t>
  </si>
  <si>
    <t>TUBO DE POLIETILENO RETICULADO FLEXÍVEL (PEX), (DIÂMETRO: 32MM|NORMA: NBR 15939)</t>
  </si>
  <si>
    <t>ANEL DE VEDAÇÃO PARA SAÍDA DE VASO SANITÁRIO COM GUIA (DIÂMETRO DA SEÇÃO: 100MM)</t>
  </si>
  <si>
    <t>BOLSA DE LIGAÇÃO DE BORRACHA PARA VASO SANTÁRIO (DIÂMETRO DA SEÇÃO: 1.1/2")</t>
  </si>
  <si>
    <t>BUCHA DE REDUÇÃO LONGA PBV DE PVC BRANCO PARA ESGOTO SÉRIE NORMAL (DIÂMETRO DE ENTRADA: 50MM|DIÂMETRO DE SAÍDA: 40MM)</t>
  </si>
  <si>
    <t>COBRE BOLSA CROMADA PARA VASO</t>
  </si>
  <si>
    <t>JOELHO 45º PBV DE PVC BRANCO PARA ESGOTO SÉRIE NORMAL (DIÂMETRO: 100MM)</t>
  </si>
  <si>
    <t>JOELHO 45º PBV DE PVC BRANCO PARA ESGOTO SÉRIE NORMAL (DIÂMETRO: 40MM)</t>
  </si>
  <si>
    <t>JOELHO 90° PB SOLDÁVEL DE PVC BRANCO PARA ESGOTO SÉRIE NORMAL (DIÂMETRO DA SEÇÃO: 40MM)</t>
  </si>
  <si>
    <t>JOELHO 90º PBV DE PVC BRANCO PARA ESGOTO SÉRIE NORMAL (DIÂMETRO: 100MM)</t>
  </si>
  <si>
    <t>JUNÇÃO SIMPLES PBV DE PVC BRANCO PARA ESGOTO SÉRIE NORMAL (DIÂMETRO DE ENTRADA: 100MM|DIÂMETRO DE SAÍDA: 100MM)</t>
  </si>
  <si>
    <t>JUNÇÃO SIMPLES PBV DE PVC BRANCO PARA ESGOTO SÉRIE NORMAL (DIÂMETRO DE ENTRADA: 100MM|DIÂMETRO DE SAÍDA: 50MM)</t>
  </si>
  <si>
    <t>JUNÇÃO SIMPLES PBV DE PVC BRANCO PARA ESGOTO SÉRIE NORMAL (DIÂMETRO DE ENTRADA: 50MM|DIÂMETRO DE SAÍDA: 50MM)</t>
  </si>
  <si>
    <t>MITRA DE PVC/TERMINAL DE VENTILAÇÃO (BITOLA: 75 MM)</t>
  </si>
  <si>
    <t>REDUÇÃO EXCÊNTRICA PBV DE PVC BRANCO PARA ESGOTO SÉRIE NORMAL (DIÂMETRO DE ENTRADA: 100MM|DIÂMETRO DE SAÍDA: 50MM)</t>
  </si>
  <si>
    <t>TÊ PBV DE PVC BRANCO PARA ESGOTO SÉRIE NORMAL (DIÂMETRO DE ENTRADA: 50MM|DIÂMETRO DE SAÍDA: 50MM)</t>
  </si>
  <si>
    <t>TÊ 90º DE PBV DE PVC BRANCO PARA ESGOTO SÉRIE NORMAL (DIÂMETRO DE ENTRADA: 100MM|DIÂMETRO DE SAÍDA: 100MM)</t>
  </si>
  <si>
    <t>TÊ 90º DE REDUÇÃO PBV DE PVC BRANCO PARA ESGOTO SÉRIE NORMAL (DIÂMETRO DE ENTRADA: 100MM|DIÂMETRO DE SAÍDA: 50MM)</t>
  </si>
  <si>
    <t>TUBO DE LIGAÇÃO PARA BACIA SANITÁRIA (MATERIAL: LATÃO|ACABAMENTO: CROMADO|COMPRIMENTO: 200MM|DIÂMETRO DA SEÇÃO: 1.1/2"|CANOPLA: INCLUSO|SPUD: INCLUSO)</t>
  </si>
  <si>
    <t>TUBO DE LIGAÇÃO PARA BACIA SANITÁRIA (MATERIAL: LATÃO|ACABAMENTO: CROMADO|COMPRIMENTO: 250MM|DIÂMETRO DA SEÇÃO: 1.1/2"|CANOPLA: INCLUSO|SPUD: INCLUSO)</t>
  </si>
  <si>
    <t>TUBO DE LIGAÇÃO PARA BACIA SANITÁRIA (MATERIAL: PVC|ACABAMENTO: CROMADO|COMPRIMENTO: 250MM|DIÂMETRO DA SEÇÃO: 1.1/2"|CANOPLA: INCLUSO|SPUD: INCLUSO)</t>
  </si>
  <si>
    <t>TUBO DE PVC PARA DESCARGA COM JOELHO AZUL (DIÂMETRO: 1.1/2")</t>
  </si>
  <si>
    <t>TUBO LONGO DE DESCIDA PARA CAIXA DE DESCARGA SOBREPOR (DIÂMETRO DA SEÇÃO: 40MM 1.1/2"/COMPRIMENTO 160CM)</t>
  </si>
  <si>
    <t>LUVA DE CORRER PVC OCRE COM JUNTA ELÁSTICA, PARA ESGOTO PREDIAL (DIÂMETRO DA SEÇÃO: 100MM)</t>
  </si>
  <si>
    <t>TUBO COLETOR LISO PBV DE PVC OCRE PARA ESGOTO COM SISTEMA JUNTA ELÁSTICA INTEGRADA (JEI) (DIÂMETRO DA SEÇÃO: 100MM)</t>
  </si>
  <si>
    <t>TUBO COLETOR LISO PBV DE PVC OCRE PARA ESGOTO COM SISTEMA JUNTA ELÁSTICA INTEGRADA (JEI) (DIÂMETRO DA SEÇÃO: 150MM)</t>
  </si>
  <si>
    <t>TUBO COLETOR LISO PBV DE PVC OCRE PARA ESGOTO COM SISTEMA JUNTA ELÁSTICA INTEGRADA (JEI) (DIÂMETRO DA SEÇÃO: 200MM)</t>
  </si>
  <si>
    <t>TUBO COLETOR LISO PBV DE PVC OCRE PARA ESGOTO COM SISTEMA JUNTA ELÁSTICA INTEGRADA (JEI) (DIÂMETRO DA SEÇÃO: 250MM)</t>
  </si>
  <si>
    <t>TUBO COLETOR LISO PBV DE PVC OCRE PARA ESGOTO COM SISTEMA JUNTA ELÁSTICA INTEGRADA (JEI) (DIÂMETRO DA SEÇÃO: 300MM)</t>
  </si>
  <si>
    <t>TUBO COLETOR LISO PBV DE PVC OCRE PARA ESGOTO COM SISTEMA JUNTA ELÁSTICA INTEGRADA (JEI) (DIÂMETRO DA SEÇÃO: 350MM)</t>
  </si>
  <si>
    <t>TUBO COLETOR LISO PBV DE PVC OCRE PARA ESGOTO COM SISTEMA JUNTA ELÁSTICA INTEGRADA (JEI) (DIÂMETRO DA SEÇÃO: 400MM)</t>
  </si>
  <si>
    <t>TUBO PB DE PVC BRANCO PARA ESGOTO SERIE NORMAL (DIÂMETRO DA SEÇÃO: 40MM)</t>
  </si>
  <si>
    <t>TUBO PBV DE PVC BRANCO PARA ESGOTO SERIE NORMAL (DIÂMETRO DA SEÇÃO: 100MM)</t>
  </si>
  <si>
    <t>TUBO PBV DE PVC BRANCO PARA ESGOTO SERIE NORMAL (DIÂMETRO DA SEÇÃO: 150MM)</t>
  </si>
  <si>
    <t>TUBO PBV DE PVC BRANCO PARA ESGOTO SERIE NORMAL (DIÂMETRO DA SEÇÃO: 200MM)</t>
  </si>
  <si>
    <t>TUBO PBV DE PVC BRANCO PARA ESGOTO SERIE NORMAL (DIÂMETRO DA SEÇÃO: 50MM)</t>
  </si>
  <si>
    <t>TUBO PBV DE PVC BRANCO PARA ESGOTO SERIE NORMAL (DIÂMETRO DA SEÇÃO: 75MM)</t>
  </si>
  <si>
    <t>TUBO PB DE PVC BRANCO PARA ESGOTO SERIE REFORÇADA (DIÂMETRO DA SEÇÃO: 40MM)</t>
  </si>
  <si>
    <t>TUBO PBV DE PVC BRANCO PARA ESGOTO SERIE REFORÇADA (DIÂMETRO DA SEÇÃO: 100MM)</t>
  </si>
  <si>
    <t>TUBO PBV DE PVC BRANCO PARA ESGOTO SERIE REFORÇADA (DIÂMETRO DA SEÇÃO: 150MM)</t>
  </si>
  <si>
    <t>TUBO PBV DE PVC BRANCO PARA ESGOTO SERIE REFORÇADA (DIÂMETRO DA SEÇÃO: 50MM)</t>
  </si>
  <si>
    <t>TUBO PBV DE PVC BRANCO PARA ESGOTO SERIE REFORÇADA (DIÂMETRO DA SEÇÃO: 75MM)</t>
  </si>
  <si>
    <t>TUBO CORRUGADO FLEXÍVEL PERFURADO PARA DRENAGEM (MATERIAL: PEAD| DIÂMETRO: 100MM[4"]*) *VALORES REFERECIAIS APROXIMADOS</t>
  </si>
  <si>
    <t>TUBO CORRUGADO FLEXÍVEL PERFURADO PARA DRENAGEM (MATERIAL: PEAD| DIÂMETRO: 160MM[6"]*) *VALORES REFERECIAIS APROXIMADOS</t>
  </si>
  <si>
    <t>TUBO CORRUGADO FLEXÍVEL PERFURADO PARA DRENAGEM (MATERIAL: PEAD| DIÂMETRO: 200MM[8"]*) *VALORES REFERECIAIS APROXIMADOS</t>
  </si>
  <si>
    <t>TUBO CORRUGADO FLEXÍVEL PERFURADO PARA DRENAGEM (MATERIAL: PEAD| DIÂMETRO: 65MM[2.1/2"]*) *VALORES REFERECIAIS APROXIMADOS</t>
  </si>
  <si>
    <t>FITA VEDA ROSCA (LARGURA: 12MM|APLICAÇÃO: VEDAÇÃO PARA TUBOS E CONEXÕES ROSCÁVEIS)</t>
  </si>
  <si>
    <t>TUBO DE PVC BRANCO ROSCÁVEL (DIÂMETRO DA SEÇÃO: 1")</t>
  </si>
  <si>
    <t>TUBO DE PVC BRANCO ROSCÁVEL (DIÂMETRO DA SEÇÃO: 1.1/2")</t>
  </si>
  <si>
    <t>TUBO DE PVC BRANCO ROSCÁVEL (DIÂMETRO DA SEÇÃO: 1.1/4")</t>
  </si>
  <si>
    <t>TUBO DE PVC BRANCO ROSCÁVEL (DIÂMETRO DA SEÇÃO: 1/2")</t>
  </si>
  <si>
    <t>TUBO DE PVC BRANCO ROSCÁVEL (DIÂMETRO DA SEÇÃO: 2")</t>
  </si>
  <si>
    <t>TUBO DE PVC BRANCO ROSCÁVEL (DIÂMETRO DA SEÇÃO: 2.1/2")</t>
  </si>
  <si>
    <t>TUBO DE PVC BRANCO ROSCÁVEL (DIÂMETRO DA SEÇÃO: 3")</t>
  </si>
  <si>
    <t>TUBO DE PVC BRANCO ROSCÁVEL (DIÂMETRO DA SEÇÃO: 3/4")</t>
  </si>
  <si>
    <t>TUBO DE PVC BRANCO ROSCÁVEL (DIÂMETRO DA SEÇÃO: 4")</t>
  </si>
  <si>
    <t>ADAPTADOR SOLDÁVEL DE PVC MARROM COM FLANGES E ANEL PARA CAIXA DÁGUA (DIÂMETRO ROSCA: 1"|DIÂMETRO SOLDA: 32MM)</t>
  </si>
  <si>
    <t>ADAPTADOR SOLDÁVEL DE PVC MARROM COM FLANGES E ANEL PARA CAIXA DÁGUA (DIÂMETRO ROSCA: 1.1/2"|DIÂMETRO SOLDA: 50MM)</t>
  </si>
  <si>
    <t>ADAPTADOR SOLDÁVEL DE PVC MARROM COM FLANGES E ANEL PARA CAIXA DÁGUA (DIÂMETRO ROSCA: 1.1/4"|DIÂMETRO SOLDA: 40MM)</t>
  </si>
  <si>
    <t>ADAPTADOR SOLDÁVEL DE PVC MARROM COM FLANGES E ANEL PARA CAIXA DÁGUA (DIÂMETRO ROSCA: 1/2"|DIÂMETRO SOLDA: 20MM)</t>
  </si>
  <si>
    <t>ADAPTADOR SOLDÁVEL DE PVC MARROM COM FLANGES E ANEL PARA CAIXA DÁGUA (DIÂMETRO ROSCA: 2"|DIÂMETRO SOLDA: 60MM)</t>
  </si>
  <si>
    <t>ADAPTADOR SOLDÁVEL DE PVC MARROM COM FLANGES E ANEL PARA CAIXA DÁGUA (DIÂMETRO ROSCA: 3/4"|DIÂMETRO SOLDA: 25MM)</t>
  </si>
  <si>
    <t>BUCHA DE REDUÇÃO SOLDÁVEL CURTA (MATERIAL: PVC|DIÂMETRO: 25X20MM)</t>
  </si>
  <si>
    <t>JOELHO 90º SOLDÁVEL COM BUCHA DE LATÃO (MATERIAL: PVC|DIÂMETRO: 20MMX1/2")</t>
  </si>
  <si>
    <t>JOELHO 90º SOLDÁVEL (MATERIAL: PVC|DIÂMETRO: 20MM)</t>
  </si>
  <si>
    <t>JOELHO 90º SOLDÁVEL (MATERIAL: PVC|DIÂMETRO: 25MM)</t>
  </si>
  <si>
    <t>TÊ DE REDUÇÃO SOLDÁVEL (MATERIAL: PVC|DIÂMETRO: 25X20MM)</t>
  </si>
  <si>
    <t>TÊ SOLDÁVEL (MATERIAL: PVC|DIÂMETRO: 20MM)</t>
  </si>
  <si>
    <t>TÊ SOLDÁVEL (MATERIAL: PVC|DIÂMETRO: 25MM)</t>
  </si>
  <si>
    <t>TUBO SOLDÁVEL DE PVC MARROM PARA ÁGUA FRIA (DIÂMETRO DA SEÇÃO: 110 MM)</t>
  </si>
  <si>
    <t>TUBO SOLDÁVEL DE PVC MARROM PARA ÁGUA FRIA (DIÂMETRO DA SEÇÃO: 20 MM)</t>
  </si>
  <si>
    <t>TUBO SOLDÁVEL DE PVC MARROM PARA ÁGUA FRIA (DIÂMETRO DA SEÇÃO: 25 MM)</t>
  </si>
  <si>
    <t>TUBO SOLDÁVEL DE PVC MARROM PARA ÁGUA FRIA (DIÂMETRO DA SEÇÃO: 32 MM)</t>
  </si>
  <si>
    <t>TUBO SOLDÁVEL DE PVC MARROM PARA ÁGUA FRIA (DIÂMETRO DA SEÇÃO: 40 MM)</t>
  </si>
  <si>
    <t>TUBO SOLDÁVEL DE PVC MARROM PARA ÁGUA FRIA (DIÂMETRO DA SEÇÃO: 50 MM)</t>
  </si>
  <si>
    <t>TUBO SOLDÁVEL DE PVC MARROM PARA ÁGUA FRIA (DIÂMETRO DA SEÇÃO: 60 MM)</t>
  </si>
  <si>
    <t>TUBO SOLDÁVEL DE PVC MARROM PARA ÁGUA FRIA (DIÂMETRO DA SEÇÃO: 75 MM)</t>
  </si>
  <si>
    <t>TUBO SOLDÁVEL DE PVC MARROM PARA ÁGUA FRIA (DIÂMETRO DA SEÇÃO: 85 MM)</t>
  </si>
  <si>
    <t>ANEL DE CONCRETO C-2 (DIÂMETRO: 60CM| COMPRIMENTO: 30CM)</t>
  </si>
  <si>
    <t>TUBO DE CONCRETO ARMADO (CLASSE: PA1|APLICAÇÃO: DRENAGEM|ENCAIXE: PONTA E BOLSA|PESO APROXIMADO: 1430KG|DIÂMETRO: 1000MM)</t>
  </si>
  <si>
    <t>TUBO DE CONCRETO ARMADO (CLASSE: PA1|APLICAÇÃO: DRENAGEM|ENCAIXE: PONTA E BOLSA|PESO APROXIMADO: 1640KG|DIÂMETRO: 1200MM)</t>
  </si>
  <si>
    <t>TUBO DE CONCRETO ARMADO (CLASSE: PA1|APLICAÇÃO: DRENAGEM|ENCAIXE: PONTA E BOLSA|PESO APROXIMADO: 2600KG|DIÂMETRO: 1500MM)</t>
  </si>
  <si>
    <t>TUBO DE CONCRETO ARMADO (CLASSE: PA1|APLICAÇÃO: DRENAGEM|ENCAIXE: PONTA E BOLSA|PESO APROXIMADO: 265KG|DIÂMETRO: 400MM)</t>
  </si>
  <si>
    <t>TUBO DE CONCRETO ARMADO (CLASSE: PA1|APLICAÇÃO: DRENAGEM|ENCAIXE: PONTA E BOLSA|PESO APROXIMADO: 330KG|DIÂMETRO: 500MM)</t>
  </si>
  <si>
    <t>TUBO DE CONCRETO ARMADO (CLASSE: PA1|APLICAÇÃO: DRENAGEM|ENCAIXE: PONTA E BOLSA|PESO APROXIMADO: 480KG|DIÂMETRO: 600MM)</t>
  </si>
  <si>
    <t>TUBO DE CONCRETO ARMADO (CLASSE: PA1|APLICAÇÃO: DRENAGEM|ENCAIXE: PONTA E BOLSA|PESO APROXIMADO: 540KG|DIÂMETRO: 700MM)</t>
  </si>
  <si>
    <t>TUBO DE CONCRETO ARMADO (CLASSE: PA1|APLICAÇÃO: DRENAGEM|ENCAIXE: PONTA E BOLSA|PESO APROXIMADO: 860KG|DIÂMETRO: 900MM)</t>
  </si>
  <si>
    <t>TUBO DE CONCRETO ARMADO (CLASSE: PA1|APLICAÇÃO: DRENAGEM|ENCAIXE: PONTA E BOLSA|PESO APROXIMADO: 880KG|DIÂMETRO: 800MM)</t>
  </si>
  <si>
    <t>TUBO DE CONCRETO (APLICAÇÃO: CISTERNA/POÇO|DIÂMETRO: 900MM)</t>
  </si>
  <si>
    <t>TUBO DE CONCRETO PERFURADO (APLICAÇÃO DRENAGEM|ENCAIXE: MACHO E FÊMEA|DIÂMETRO: 150MM)</t>
  </si>
  <si>
    <t>TUBO DE CONCRETO SIMPLES (CLASSE: PS1|APLICAÇÃO: DRENAGEM|ENCAIXE: PONTA E BOLSA|PESO APROXIMADO: 158KG|DIÂMETRO: 400MM)</t>
  </si>
  <si>
    <t>TUBO DE CONCRETO SIMPLES (CLASSE: PS1|APLICAÇÃO: DRENAGEM|ENCAIXE: PONTA E BOLSA|PESO APROXIMADO: 220KG|DIÂMETRO: 500MM)</t>
  </si>
  <si>
    <t>TUBO DE CONCRETO SIMPLES (CLASSE: PS1|APLICAÇÃO: DRENAGEM|ENCAIXE: PONTA E BOLSA|PESO APROXIMADO: 300KG|DIÂMETRO: 600MM)</t>
  </si>
  <si>
    <t>TUBO DE CONCRETO SIMPLES (CLASSE: PS1|APLICAÇÃO: DRENAGEM|ENCAIXE: PONTA E BOLSA|PESO APROXIMADO: 98KG|DIÂMETRO: 300MM)</t>
  </si>
  <si>
    <t>ARMAÇÃO TRELIÇADA DE AÇO CA-60 (ALTURA: 120MM|FERRAGEM SUPERIOR: Ø6MM|FERRAGEM DIAGONAL: Ø4,2MM|FERRAGEM INFERIOR: Ø5,0MM|PESO: 0,886KG/M)</t>
  </si>
  <si>
    <t>ARMAÇÃO TRELIÇADA DE AÇO CA-60 (ALTURA: 80MM|FERRAGEM SUPERIOR: Ø6MM|FERRAGEM DIAGONAL: Ø4,2MM|FERRAGEM INFERIOR: Ø5MM|PESO: 0,825KG/M)</t>
  </si>
  <si>
    <t>BARRA AÇO (TIPO: CA-50 |BITOLA: 12,5MM[1/2"]|MASSA LINEAR: 0,963KG/M)</t>
  </si>
  <si>
    <t>BARRA AÇO (TIPO: CA-50|BITOLA: 10MM[3/8"]|MASSA LINEAR: 0,617KG/M)</t>
  </si>
  <si>
    <t>BARRA AÇO (TIPO: CA-50|BITOLA: 16MM[5/8"]|MASSA LINEAR: 1,578KG/M)</t>
  </si>
  <si>
    <t>BARRA AÇO (TIPO: CA-50|BITOLA: 20MM[3/4"]|MASSA LINEAR: 2,466KG/M)</t>
  </si>
  <si>
    <t>BARRA AÇO (TIPO: CA-50|BITOLA: 6,3MM[1/4"]|MASSA LINEAR: 0,245KG/M)</t>
  </si>
  <si>
    <t>BARRA AÇO (TIPO: CA-50|BITOLA: 8MM[5/16"]|MASSA LINEAR: 0,395KG/M)</t>
  </si>
  <si>
    <t>BARRA AÇO (TIPO: CA-60|BITOLA: 4,2MM|MASSA LINEAR: 0,109KG/M)</t>
  </si>
  <si>
    <t>BARRA AÇO (TIPO: CA-60|BITOLA: 5MM|MASSA LINEAR: 0,154KG/M)</t>
  </si>
  <si>
    <t>BARRA AÇO (TIPO:CA-50|BITOLA: 25MM[1"]|MASSA LINEAR: 3,853KG/M)</t>
  </si>
  <si>
    <t>REBAR (BITOLA: 10MM|COMPRIMENTO: 3M|QUANTIDADE DE CLIPS: 3|BITOLA EMENDA: 8-10MM)</t>
  </si>
  <si>
    <t>REBAR (BITOLA: 3/8"|COMPRIMENTO: 3,4M|QUANTIDADE DE CLIPS: 3|BITOLA EMENDA: 8-10MM)</t>
  </si>
  <si>
    <t>REBAR (BITOLA: 8MM|COMPRIMENTO: 4M|QUANTIDADE DE CLIPS: 3|BITOLA EMENDA: 8-10MM)</t>
  </si>
  <si>
    <t>FIBRA DE AÇO (FATOR DE FORMA: 65|COMPRIMENTO: 60MM|DOSAGEM MÍNIMA: 15KG/M3)</t>
  </si>
  <si>
    <t>TELA SOLDADA PARA LIGAÇÃO DE ALVENARIA/ESTRUTURA (DIÂMETRO DO FIO: 1,24MM|DIMENSÕES DA TRAMA: 25X25MM)</t>
  </si>
  <si>
    <t>TELA DE AÇO CA-60 SOLDADA TIPO Q-138 (DIÂMETRO DO FIO: 4,20 MM|TRAMA: 100X100MM|TIPO DA MALHA: QUADRANGULAR|PESO: 2,20KG/M2)</t>
  </si>
  <si>
    <t>TELA DE AÇO CA-60 SOLDADA TIPO Q-61 (DIÂMETRO DO FIO: 3,40MM|TRAMA: 150X150MM|TIPO DA MALHA: QUADRANGULAR|PESO: 0,97KG/M2)</t>
  </si>
  <si>
    <t>TELA DE AÇO CA-60 SOLDADA TIPO Q-75 (DIÂMETRO DO FIO: 3,80MM|TRAMA: 150X150MM|TIPO DA MALHA: QUADRANGULAR|PESO: 1,21KG/M2)</t>
  </si>
  <si>
    <t>TELA DE AÇO CA-60 SOLDADA TIPO Q-92 (DIÂMETRO DO FIO: 4,20MM|TRAMA: 150X150MM|TIPO DA MALHA: QUADRANGULAR|PESO: 1,48KG/M2)</t>
  </si>
  <si>
    <t>BARRA ROSCADA DE AÇO (DIÂMETRO DA SEÇÃO: 1/2"[12,5MM])</t>
  </si>
  <si>
    <t>BARRA ROSCADA DE AÇO (DIÂMETRO DA SEÇÃO: 1/4"[6MM])</t>
  </si>
  <si>
    <t>BARRA ROSCADA DE AÇO (DIÂMETRO DA SEÇÃO: 3/8"[10MM])</t>
  </si>
  <si>
    <t>BARRA ROSCADA DE AÇO (DIÂMETRO DA SEÇÃO: 5/16"[8MM])</t>
  </si>
  <si>
    <t>BARRA ROSCADA DE AÇO (DIÂMETRO DA SEÇÃO: 5/8"[16MM])</t>
  </si>
  <si>
    <t>IMUNIZANTE PARA MADEIRA CONTRA CUPIM (CUPINICIDA)</t>
  </si>
  <si>
    <t>RESINA (COMPOSIÇÃO: POLIÉSTER| APLICAÇÃO: ANCORAGEM E CHUMBAMENTOS|DENSIDADE RELATIVA*: 1,7KG/DM3)*VALORES REFERENCIAIS APROXIMADOS</t>
  </si>
  <si>
    <t>RESINA DE SILICONE HIDROFUGANTE (BASE QUÍMICA: SILANOS E SILOXANOS À BASE DE ÁGUA|COR: INCOLOR)</t>
  </si>
  <si>
    <t>RESINA (TIPO: ACRÍLICA|BASE: ÁGUA|APLICAÇÃO: PEDRAS, CONCRETO, CERÂMICAS|ACABAMENTO: BRILHANTE)</t>
  </si>
  <si>
    <t>VERNIZ (TIPO: ACRÍLICO|BASE: ÁGUA|APLICAÇÃO: PEDRAS, CONCRETO, CERÂMICAS|ACABAMENTO: BRILHANTE)</t>
  </si>
  <si>
    <t>VERNIZ (TIPO: IMPREGNANTE|APLICAÇÃO: ESQUADRIAS E DECK DE MADEIRA|ACABAMENTO: ACETINADO)</t>
  </si>
  <si>
    <t>VERNIZ (TIPO: MARÍTIMO|BASE: SOLVENTE|APLICAÇÃO: MADEIRA|ACABAMENTO: ACETINADO)</t>
  </si>
  <si>
    <t>VERNIZ (TIPO: MARÍTIMO|BASE: SOLVENTE|APLICAÇÃO: MADEIRA|ACABAMENTO: BRILHANTE)</t>
  </si>
  <si>
    <t>VERNIZ (TIPO: MARÍTIMO|BASE: SOLVENTE|APLICAÇÃO: MADEIRA|ACABAMENTO: FOSCO)</t>
  </si>
  <si>
    <t>VERNIZ (TIPO: POLIURETANO|BASE: SOLVENTE|APLICAÇÃO: PISO DE MADEIRA OU ASSOALHO|ACABAMENTO: BRILHANTE)</t>
  </si>
  <si>
    <t>ANDAIME METÁLICO (PERÍODO DE LOCAÇÃO: MENSAL|TIPO: FACHADEIRO|LARGURA: 120CM|ALTURA: 200CM|PISO METÁLICO: INCLUSO|SAPATA: INCLUSO|ACESSÓRIOS DE MONTAGEM: INCLUSO|MONTAGEM: NÃO INCLUSO)</t>
  </si>
  <si>
    <t>ANDAIME METÁLICO (PERÍODO DE LOCAÇÃO: MENSAL|TIPO: TUBULAR|LARGURA*: 100-150CM|ALTURA: 100CM|PISO METÁLICO: INCLUSO|SAPATA OU RODÍZIO: INCLUSO|ACESSÓRIOS DE MONTAGEM: INCLUSO|MONTAGEM: NÃO INCLUSO)*VALORES REFERENCIAIS APROXIMADOS</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</si>
  <si>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</si>
  <si>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DUTO DE ENTULHO (MATERIAL: POLIETILENO|COMPRIMENTO: 100CM|DIÂMETRO INTERNO*: 38-60CM|PESO*: 5,6KG|ACESSÓRIOS E SUPORTES: INCLUSO|MONTAGEM: NÃO INCLUSO)*VALORES REFERENCIAIS APROXIMADOS</t>
  </si>
  <si>
    <t>LOCAÇÃO CAÇAMBA ESTACIONÁRIA - MUNICÍPIO DE BELO HORIZONTE (MATERIAL: AÇO CARBONO|CAPACIDADE EM VOLUME: 5M3|CAPACIDADE EM TONELADAS: 7,5TON*|APLICAÇÃO: REMOÇÃO DE ENTULHO E/OU TERRA)*VALORES REFERENCIAIS APROXIMADOS</t>
  </si>
  <si>
    <t>LOCAÇÃO CAÇAMBA ESTACIONÁRIA (MATERIAL: AÇO CARBONO|CAPACIDADE EM VOLUME: 5M3|CAPACIDADE EM TONELADAS: 7,5TON*|APLICAÇÃO: REMOÇÃO DE ENTULHO E/OU TERRA)*VALORES REFERENCIAIS APROXIMADOS</t>
  </si>
  <si>
    <t>LOCAÇÃO DE AR CONDICIONADO PARA CONTAINER (TIPO: JANELA|TENSÃO: 220V|BTUS: 12.000-18.000)</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</si>
  <si>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</si>
  <si>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</si>
  <si>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</si>
  <si>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</si>
  <si>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</si>
  <si>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</si>
  <si>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</si>
  <si>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</si>
  <si>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ESCORAMENTO METÁLICO (ABERTURA: 200-310CM|TIPO: A|ACESSÓRIO: INCLUSOS|LOCAÇÃO: MENSAL)</t>
  </si>
  <si>
    <t>ESCORAMENTO METÁLICO (ABERTURA: 300-450CM|TIPO: B|ACESSÓRIO: INCLUSOS|LOCAÇÃO: MENSAL)</t>
  </si>
  <si>
    <t>EM PROCESSO DE DESATIVAÇÃO - MAQUINA ELÉTRICA (APLICAÇÃO: POLIMENTO DE PISO)</t>
  </si>
  <si>
    <t>AC-ARMÁRIO (71 X 52 X 350 CM) EM MADEIRA MACIÇA, COM PORTAS E PUXADORES, SOB BANCADA DO LABORATORIO COM PRATELEIRA, REVESTIDO EM LAMINADO MELAMÍNICO - FORNECIMENTO E INSTALAÇÃO - IPRM</t>
  </si>
  <si>
    <t>ARMÁRIO EM CHAPA DOBRADA #14 COM PRATELEIRA INTERNA E SUPORTES DE METALON PARA TV E VÍDEO - FORNECIMENTO E INSTALAÇÃO - IPRM</t>
  </si>
  <si>
    <t>ARMÁRIO PARA TV E VÍDEO, CONFORME DETALHE 44 - FORNECIMENTO E INSTALAÇÃO - IPRM</t>
  </si>
  <si>
    <t>ARMÁRIO PARA VASSOURAS - D.M.L. - FORNECIMENTO E INSTALAÇÃO - IPRM</t>
  </si>
  <si>
    <t>ARMÁRIO SOB BANCADA DE LABORATÓRIO EM COMPENSADO 20 MM - FORNECIMENTO E INSTALAÇÃO - IPRM</t>
  </si>
  <si>
    <t>ARMÁRIO SOB BANCADA LABORATÓRIO (0,52X0,71X7,05)+(0,52X0,71X3,05) EM ESTRUTURA DE MADEIRA E PORTAS EM COMPENSADO 20 MM, REVESTIDO EM LAMINADO MELAMÍNICO NAS DUAS FACES, CONFORME DETALHES PROJETO PADRÃO - FORNECIMENTO E INSTALAÇÃO - IPRM</t>
  </si>
  <si>
    <t>A1- ARMÁRIO COM PORTAS DE MADEIRA SOB BANCA, UM MÓDULO - FORNECIMENTO E INSTALAÇÃO  IPRM</t>
  </si>
  <si>
    <t>COMPENSADO PINTADO PARA FECHAMENTO BALCÃO SECRETARIA, INCLUSO CANTONEIRAS PARA FIXAÇÃO NA ALVENARIA E TAMPO. CONFORME DETALHE 33-D AGOSTO 2001 PROJETO PADRÃO - FORNECIMENTO E INSTALAÇÃO  IPRM</t>
  </si>
  <si>
    <t>ESCANINHO (MATERIAL: MDF|COR: BRANCA|ESPESSURA: 15MM|COMPRIMENTO: 120CM|ALTURA: 45CM|PROFUNDIDADE: 45CM|NÚMERO DE DIVISÕES: 12|FIXAÇÃO: PAREDE)  IPRM</t>
  </si>
  <si>
    <t>CERTIFICAÇÃO DE GARANTIA DE TRANSMISSÃO DE CABOS LÓGICOS - CATEGORIA 5E  IPRM</t>
  </si>
  <si>
    <t>CERTIFICAÇÃO DE GARANTIA DE TRANSMISSÃO DE CABOS LÓGICOS - CATEGORIA 6E  IPRM</t>
  </si>
  <si>
    <t>CESTA BÁSICA/ALIMENTAÇÃO - HORISTA (ENCARGOS COMPLEMENTARES)</t>
  </si>
  <si>
    <t>CESTA BÁSICA/ALIMENTAÇÃO - MENSALISTA (ENCARGOS COMPLEMENTARES)</t>
  </si>
  <si>
    <t>EPI PARA FAMÍLIA ALMOXARIFE - MENSALISTA (ENCARGOS COMPLEMENTARES)</t>
  </si>
  <si>
    <t>EPI PARA FAMÍLIA CARPINTEIRO DE FORMAS - HORISTA (ENCARGOS COMPLEMENTARES)</t>
  </si>
  <si>
    <t>EPI PARA FAMÍLIA ELETRICISTA - HORISTA (ENCARGOS COMPLEMENTARES)</t>
  </si>
  <si>
    <t>EPI PARA FAMÍLIA ENCANADOR - HORISTA (ENCARGOS COMPLEMENTARES)</t>
  </si>
  <si>
    <t>EPI PARA FAMÍLIA ENCARREGADO GERAL - MENSALISTA (ENCARGOS COMPLEMENTARES)</t>
  </si>
  <si>
    <t>EPI PARA FAMÍLIA ENGENHEIRO CIVIL - MENSALISTA (ENCARGOS COMPLEMENTARES)</t>
  </si>
  <si>
    <t>EPI PARA FAMÍLIA OPERADOR ESCAVADEIRA - HORISTA (ENCARGOS COMPLEMENTARES)</t>
  </si>
  <si>
    <t>EPI PARA FAMÍLIA PARA TOPÓGRAFO - HORISTA (ENCARGOS COMPLEMENTARES)</t>
  </si>
  <si>
    <t>EPI PARA FAMÍLIA PEDREIRO - HORISTA (ENCARGOS COMPLEMENTARES)</t>
  </si>
  <si>
    <t>EPI PARA FAMÍLIA PINTOR - HORISTA (ENCARGOS COMPLEMENTARES)</t>
  </si>
  <si>
    <t>EPI PARA FAMÍLIA SERVENTE - HORISTA (ENCARGOS COMPLEMENTARES)</t>
  </si>
  <si>
    <t>EPI PARA FAMÍLIA SERVENTE - MENSALISTA (ENCARGOS COMPLEMENTARES)</t>
  </si>
  <si>
    <t>EXAMES - HORISTA (ENCARGOS COMPLEMENTARES)</t>
  </si>
  <si>
    <t>EXAMES - MENSALISTA (ENCARGOS COMPLEMENTARES)</t>
  </si>
  <si>
    <t>FERRAMENTAS PARA FAMÍLIA ALMOXARIFE - MENSALISTA (ENCARGOS COMPLEMENTARES)</t>
  </si>
  <si>
    <t>FERRAMENTAS PARA FAMÍLIA CARPINTEIRO DE FORMAS - HORISTA (ENCARGOS COMPLEMENTARES)</t>
  </si>
  <si>
    <t>FERRAMENTAS PARA FAMÍLIA ELETRICISTA - HORISTA (ENCARGOS COMPLEMENTARES)</t>
  </si>
  <si>
    <t>FERRAMENTAS PARA FAMÍLIA ENCANADOR/BOMBEIRO - HORISTA (ENCARGOS COMPLEMENTARES)</t>
  </si>
  <si>
    <t>FERRAMENTAS PARA FAMÍLIA ENCARREGADO GERAL - MENSALISTA (ENCARGOS COMPLEMENTARES)</t>
  </si>
  <si>
    <t>FERRAMENTAS PARA FAMÍLIA ENGENHEIRO CIVIL - MENSALISTA (ENCARGOS COMPLEMENTARES)</t>
  </si>
  <si>
    <t>FERRAMENTAS PARA FAMÍLIA OPERADOR ESCAVADEIRA - HORISTA (ENCARGOS COMPLEMENTARES)</t>
  </si>
  <si>
    <t>FERRAMENTAS PARA FAMÍLIA PARA TOPÓGRAFO - HORISTA (ENCARGOS COMPLEMENTARES)</t>
  </si>
  <si>
    <t>FERRAMENTAS PARA FAMÍLIA PEDREIRO - HORISTA (ENCARGOS COMPLEMENTARES)</t>
  </si>
  <si>
    <t>FERRAMENTAS PARA FAMÍLIA PINTOR - HORISTA (ENCARGOS COMPLEMENTARES)</t>
  </si>
  <si>
    <t>FERRAMENTAS PARA FAMÍLIA SERVENTE - HORISTA (ENCARGOS COMPLEMENTARES)</t>
  </si>
  <si>
    <t>FERRAMENTAS PARA FAMÍLIA SERVENTE - MENSALISTA (ENCARGOS COMPLEMENTARES)</t>
  </si>
  <si>
    <t>FERRAMENTAS PARA FAMÍLIA SOLDADOR - HORISTA (ENCARGOS COMPLEMENTARES)</t>
  </si>
  <si>
    <t>SEGURO - HORISTA (ENCARGOS COMPLEMENTARES)</t>
  </si>
  <si>
    <t>SEGURO - MENSALISTA (ENCARGOS COMPLEMENTARES)</t>
  </si>
  <si>
    <t>TRANSPORTE - HORISTA (ENCARGOS COMPLEMENTARES)</t>
  </si>
  <si>
    <t>TRANSPORTE - MENSALISTA (ENCARGOS COMPLEMENTARES)</t>
  </si>
  <si>
    <t>CHAPA DE GESSO ACARTONADO (TIPO: RESISTÊNCIA A UMIDADE [RU]|COR: VERDE|ESPESSURA: 12,5 MM|LARGURA: 120CM|ALTURA*: 180CM|PESO: 12[KG/M2])*VALOR REFERENCIAL</t>
  </si>
  <si>
    <t>CHAPA DE GESSO ACARTONADO (TIPO: STANDARD [ST]|COR: BRANCA|ESPESSURA: 12,5 MM|LARGURA: 120CM|ALTURA*: 180CM|PESO: 8[KG/M2])*VALOR REFERENCIAL</t>
  </si>
  <si>
    <t>FITA MICROPERFURADA (LARGURA: 5CM|APLICAÇÃO: TRATAMENTO DE JUNTA EM CHAPA DE GESSO PARA ACARTONADO)</t>
  </si>
  <si>
    <t>GESSO COLA (APLICAÇÃO: CHAPAS DE GESSO ACARTONADO)</t>
  </si>
  <si>
    <t>MASSA DE REJUNTE (APLICAÇÃO: CHAPA DE GESSO ACARTONADO)</t>
  </si>
  <si>
    <t>PARAFUSO (ROSCA: AUTOATARRAXANTE|CABEÇA: LENTILHA|MATERIAL: AÇO|ACABAMENTO: ZINCADO|COMPRIMENTO: 9,5MM|DIAMETRO: 4,2MM|APLICAÇÃO: CHAPA DE GESSO ACARTONADO)</t>
  </si>
  <si>
    <t>PARAFUSO (ROSCA: AUTOATARRAXANTE|CABEÇA: TROMBETA|MATERIAL: AÇO|ACABAMENTO: FOSFATIZADO|COMPRIMENTO: 25MM|DIÂMETRO: 3,5MM|APLICAÇÃO: CHAPA DE GESSO ACARTONADO)</t>
  </si>
  <si>
    <t>PARAFUSO (ROSCA: AUTOATARRAXANTE|CABEÇA: TROMBETA|MATERIAL: AÇO|ACABAMENTO: FOSFATIZADO|COMPRIMENTO: 35MM|DIÂMETRO: 3,5MM|APLICAÇÃO: CHAPA DE GESSO ACARTONADO)</t>
  </si>
  <si>
    <t>PARAFUSO (ROSCA: AUTOBROCANTE|MATERIAL: AÇO|ACABAMENTO: ZINCADO|COMPRIMENTO: 19MM|DIÂMETRO: 4,8MM[3/16"])</t>
  </si>
  <si>
    <t>JUNÇÃO PARA FORRO (TIPO: H|LARGURA: 35MM|COMPRIMENTO: 50MM|ESPESSURA: 0,5MM|MATERIAL: AÇO GALVANIZADO|APLICAÇÃO: CHAPA DE GESSO ACARTONADO)</t>
  </si>
  <si>
    <t>PERFIL (TIPO: GUIA|MATERIAL: AÇO GALVANIZADO|ESPESSURA: 0,5MM|LARGURA: 70MM|COMPRIMENTO: 3000MM|APLICAÇÃO: PAREDE EM CHAPA DE GESSO ACARTONADO)</t>
  </si>
  <si>
    <t>PERFIL (TIPO: GUIA|MATERIAL: AÇO GALVANIZADO|ESPESSURA: 0,5MM|LARGURA: 90MM|COMPRIMENTO: 3000MM|APLICAÇÃO: PAREDE EM CHAPA DE GESSO ACARTONADO)</t>
  </si>
  <si>
    <t>PERFIL (TIPO: MONTANTE|MATERIAL: AÇO GALVANIZADO|ESPESSURA: 0,5MM|LARGURA: 70MM|COMPRIMENTO: 3000MM|APLICAÇÃO: PAREDE EM CHAPA DE GESSO ACARTONADO)</t>
  </si>
  <si>
    <t>PERFIL (TIPO: MONTANTE|MATERIAL: AÇO GALVANIZADO|ESPESSURA: 0,5MM|LARGURA: 90MM|COMPRIMENTO: 3000MM|APLICAÇÃO: PAREDE EM CHAPA DE GESSO ACARTONADO)</t>
  </si>
  <si>
    <t>EM PROCESSO DE INATIVAÇÃO - COLOCAÇÃO DE MOLDURA DE GESSO  IPRM</t>
  </si>
  <si>
    <t>PERFIL TABICA (MATERIAL: AÇO GALVANIZADO|TIPO: LISA|ACABAMENTO: PINTURA|COR: BRANCA|LARGURA*: 4,8CM|ALTURA*: 4,0CM|COMPRIMENTO: 300CM)*VALORES REFERENCIAIS APROXIMADOS</t>
  </si>
  <si>
    <t>PLACA DE GESSO (DIMENSÕES: 60X60CM|ESPESSURA*: 2CM|COR: BRANCA|ACABAMENTO: LISO|APLICAÇÃO: FORRO|PESO:* 5,5KG) *VALORES REFERENCIAIS APROXIMADOS</t>
  </si>
  <si>
    <t>PLACA DE GESSO (DIMENSÕES: 60X60CM|ESPESSURA*: 2CM|COR: BRANCA|APLICAÇÃO: FORRO|PESO*: 15,25[KG/M2]) *VALORES REFERENCIAIS APROXIMADOS</t>
  </si>
  <si>
    <t>PRESILHA REGULADORA PARA PERFIL (MATERIAL: AÇO GALVANIZADO|LARGURA: 43MM|ESPESSURA: 0,95MM|COMPRIMENTO*: 114MM)*VALORES REFERENCIAIS APROXIMADOS</t>
  </si>
  <si>
    <t>TIRANTE (MATERIAL: AÇO GALVANIZADO|NÚMERO: 10|DIÂMETRO*: 4,19MM|COMPRIMENTO: 50CM)*VALORES REFERENCIAIS APROXIMADOS</t>
  </si>
  <si>
    <t>UNIÃO (MATERIAL: AÇO GALVANIZADO|LARGURA: 40MM|COMPRIMENTO: 90MM|ESPESSURA: 0,5MM|APLICAÇÃO: PERFIL CANALETA "C")</t>
  </si>
  <si>
    <t>EMENDA DE ESTACA PRÉ MOLDADA ATÉ 65T  IPRM</t>
  </si>
  <si>
    <t>CRAVAÇÃO DE ESTACA (TIPO: PRÉ-MOLDADA|MATERIAL: CONCRETO PROTENDIDO|SEÇÃO: QUADRADA|DIMENSÃO: 15X15CM|CAPACIDADE DE CARGA: 25T)  IPRM</t>
  </si>
  <si>
    <t>CRAVAÇÃO DE ESTACA (TIPO: PRÉ-MOLDADA|MATERIAL: CONCRETO PROTENDIDO|SEÇÃO: QUADRADA|DIMENSÃO: 17X17CM|CAPACIDADE DE CARGA: 35T)  IPRM</t>
  </si>
  <si>
    <t>CRAVAÇÃO DE ESTACA (TIPO: PRÉ-MOLDADA|MATERIAL: CONCRETO PROTENDIDO|SEÇÃO: QUADRADA|DIMENSÃO: 20X20CM|CAPACIDADE DE CARGA: 50T)  IPRM</t>
  </si>
  <si>
    <t>CRAVAÇÃO DE ESTACA (TIPO: PRÉ-MOLDADA|MATERIAL: CONCRETO PROTENDIDO|SEÇÃO: QUADRADA|DIMENSÃO: 21,5X21,5CM|CAPACIDADE DE CARGA: 60T)  IPRM</t>
  </si>
  <si>
    <t>CRAVAÇÃO DE ESTACA (TIPO: PRÉ-MOLDADA|MATERIAL: CONCRETO PROTENDIDO|SEÇÃO: QUADRADA|DIMENSÃO: 23X23CM|CAPACIDADE DE CARGA: 70T)  IPRM</t>
  </si>
  <si>
    <t>CRAVAÇÃO DE ESTACA (TIPO: PRÉ-MOLDADA|MATERIAL: CONCRETO PROTENDIDO|SEÇÃO: QUADRADA|DIMENSÃO: 25,5X25,5CM|CAPACIDADE DE CARGA: 85T)  IPRM</t>
  </si>
  <si>
    <t>MARCO TOPOGRÁFICO (COMPRIMENTO: 40CM|PLACA DE IDENTIFICAÇÃO: INCLUSA)</t>
  </si>
  <si>
    <t>DETERMINAÇÃO E ANÁLISE DE RESULTADO DE RESISTÊNCIA A COMPRESSÃO DO CONCRETO MOLDADO  - IPRM</t>
  </si>
  <si>
    <t>ENSAIO DE COMPACTACAO - AMOSTRAS NAO TRABALHADAS - ENERGIA INTERMEDIARIA - SOLOS  - IPRM</t>
  </si>
  <si>
    <t>ENSAIO DE COMPACTACAO - AMOSTRAS NAO TRABALHADAS - ENERGIA MODIFICADA - SOLOS  - IPRM</t>
  </si>
  <si>
    <t>ENSAIO DE COMPACTACAO - AMOSTRAS NAO TRABALHADAS - ENERGIA NORMAL - SOLOS  - IPRM</t>
  </si>
  <si>
    <t>ENSAIO DE COMPACTACAO - AMOSTRAS TRABALHADAS - SOLOS  - IPRM</t>
  </si>
  <si>
    <t>ENSAIO DE CONCRETO: CURA, FACEAMENTO, RUPTURA, EMISSÃO DE CERTIFICADOS - ATE 6 UNIDADES  - IPRM</t>
  </si>
  <si>
    <t>ENSAIO DE DENSIDADE REAL - SOLOS  - IPRM</t>
  </si>
  <si>
    <t>ENSAIO DE EXPANSIBILIDADE - SOLOS  - IPRM</t>
  </si>
  <si>
    <t>ENSAIO DE GRANULOMETRIA POR PENEIRAMENTO - SOLOS  - IPRM</t>
  </si>
  <si>
    <t>ENSAIO DE GRANULOMETRIA POR PENEIRAMENTO E SEDIMENTACAO - SOLOS  - IPRM</t>
  </si>
  <si>
    <t>ENSAIO DE LIMITE DE LIQUIDEZ - SOLOS  - IPRM</t>
  </si>
  <si>
    <t>ENSAIO DE LIMITE DE PLASTICIDADE - SOLOS  - IPRM</t>
  </si>
  <si>
    <t>ENSAIO DE MASSA ESPECIFICA - IN SITU - EMPREGO DO OLEO - SOLOS  - IPRM</t>
  </si>
  <si>
    <t>ENSAIO DE MASSA ESPECIFICA - IN SITU - METODO BALAO DE BORRACHA - SOLOS  - IPRM</t>
  </si>
  <si>
    <t>ENSAIO DE MASSA ESPECIFICA - IN SITU - METODO FRASCO DE AREIA - SOLOS  - IPRM</t>
  </si>
  <si>
    <t>ENSAIO DE RESILIENCIA - SOLOS  - IPRM</t>
  </si>
  <si>
    <t>ENSAIO DE RESISTENCIA A COMPRESSAO SIMPLES - CONCRETO  - IPRM</t>
  </si>
  <si>
    <t>ENSAIO DE RESISTENCIA A TRACAO NA FLEXAO DE CONCRETO  - IPRM</t>
  </si>
  <si>
    <t>ENSAIO DE RESISTENCIA A TRACAO POR COMPRESSAO DIAMETRAL - CONCRETO  - IPRM</t>
  </si>
  <si>
    <t>ENSAIO DE TEOR DE UMIDADE - EM LABORATORIO - SOLOS  - IPRM</t>
  </si>
  <si>
    <t>ENSAIO DE TEOR DE UMIDADE - METODO EXPEDITO DO ALCOOL - SOLOS  - IPRM</t>
  </si>
  <si>
    <t>ENSAIO DE TEOR DE UMIDADE - PROCESSO SPEEDY - SOLOS E AGREGADOS MIUDOS  - IPRM</t>
  </si>
  <si>
    <t>ENSAIO DE TERRAPLENAGEM - CAMADA FINAL DO ATERRO  - IPRM</t>
  </si>
  <si>
    <t>ENSAIO DE TRAÇÃO, DOBRAMENTO E VERIFICAÇÃO DE BITOLAS EM BARRAS DE AÇO ACIMA DE 1 POL.  - IPRM</t>
  </si>
  <si>
    <t>ENSAIO DE TRAÇÃO, DOBRAMENTO E VERIFICAÇÃO DE BITOLAS EM BARRAS DE AÇO ATÉ 1 POL.  - IPRM</t>
  </si>
  <si>
    <t>ENSAIOS DE TERRAPLENAGEM - CORPO DO ATERRO  - IPRM</t>
  </si>
  <si>
    <t>PREPARACAO DE AMOSTRAS PARA ENSAIO DE CARACTERIZACAO - SOLOS  - IPRM</t>
  </si>
  <si>
    <t>DIVISÓRIA EM PAINEL REMOVÍVEL, NÚCLEO COMPENSADO NAVAL-P.AÇO TIPO C - FORNECIMENTO E INSTALAÇÃO  IPRM</t>
  </si>
  <si>
    <t>DIVISÓRIA EM PAINEL REMOVÍVEL, NÚCLEO COMP.NAVAL-P.ALUMÍNIO TIPO C - FORNECIMENTO E INSTALAÇÃO  IPRM</t>
  </si>
  <si>
    <t>ELETRODO REVESTIDO PARA SOLDA (DIÂMETRO NOMINAL: 3,25MM|FAIXA DE CORRENTE ELÉTRICA: 110-150A|COMPRIMENTO: 350MM|CLASSIFICAÇÃO: E6013|APLICAÇÃO: COMUM DE USO GERAL)</t>
  </si>
  <si>
    <t>ELETRODO REVESTIDO PARA SOLDA (DIÂMETRO NOMINAL: 4,0MM|FAIXA DE CORRENTE ELÉTRICA: 110-150A|COMPRIMENTO: 450MM|CLASSIFICAÇÃO: E7018|APLICAÇÃO: ESTRUTURAS METÁLICAS)</t>
  </si>
  <si>
    <t>ELETRODO REVESTIDO PARA SOLDA (FAIXA DE CORRENTE ELÉTRICA: 90-120A|COMPRIMENTO: 350MM|CLASSIFICAÇÃO: E309L-17|APLICAÇÃO: AÇO INOX AISI 304)</t>
  </si>
  <si>
    <t>GEL DECAPANTE (APLICAÇÃO: LIMPEZA EM SOLDA INOX|CONTEÚDO EMBALAGEM: QUILO|RENDIMENTO*: 15M2)*VALORES REFERENCIAIS APROXIMADOS</t>
  </si>
  <si>
    <t>SOLDA DE TOPO (APLICAÇÃO: PERFIL METÁLICO SIMPLES)  IPRM</t>
  </si>
  <si>
    <t>SOLDA TOPO EM PERFIL METÁLICO TIPO TRILHO DUPLO - FORNECIMENTO E INSTALAÇÃO  IPRM</t>
  </si>
  <si>
    <t>SOLDA TOPO EM PERFIL METÁLICO TIPO TRILHO SIMPLES - FORNECIMENTO E INSTALAÇÃO  IPRM</t>
  </si>
  <si>
    <t>ESPELHO (TIPO: CRISTAL|COR: PRATA|ACABAMENTO: LAPIDADO|ESPESSURA: 4MM)</t>
  </si>
  <si>
    <t>AÇO (APLICAÇÃO: PERFIS ESTRUTURAIS|NORMAS: ASTM A-36/A-572)</t>
  </si>
  <si>
    <t>AÇO (APLICAÇÃO: USO GERAL|NORMAS: ASTM A-36/A-572)</t>
  </si>
  <si>
    <t>AÇO CARBONO (APLICAÇÃO: TRILHOS|MATERIAL: USADO)</t>
  </si>
  <si>
    <t>EM PROCESSO DE INATIVAÇÃO - ESTRUTURA PARA COBERTURA EM AÇO A36, INCLUSIVE MONTAGEM  IPRM</t>
  </si>
  <si>
    <t>FORRO EM RÉGUA (MATERIAL: ANGELIM OU EQUIVALENTE|LARGURA: 10CM|ESPESSURA*: 10MM|SISTEMA: MACHO E FÊMEA|ACABAMENTO: FRISADO|COR: NATURAL)*VALORES REFERENCIAIS APROXIMADOS</t>
  </si>
  <si>
    <t>FORRO EM RÉGUA (MATERIAL: PINUS OU EQUIVALENTE|LARGURA: 10CM|ESPESSURA*: 10MM|SISTEMA: MACHO E FÊMEA|ACABAMENTO: FRISADO|COR: NATURAL)*VALORES REFERENCIAIS APROXIMADOS</t>
  </si>
  <si>
    <t>ACABAMENTO PARA FORRO (MODELO: PERFIL U|MATERIAL: PVC|ALTURA*: 22MM|LARGURA*: 40MM|APLICAÇÃO: FORRO EM RÉGUA DE PVC|COR: BRANCA)*VALORES REFERENCIAIS APROXIMADOS</t>
  </si>
  <si>
    <t>EMENDA PARA FORRO EM RÉGUA (MATERIAL: PVC|LARGURA: 20CM|ESPESSURA*: 10MM|SISTEMA: MACHO E FÊMEA|COR: BRANCA)*VALORES REFERENCIAIS APROXIMADOS</t>
  </si>
  <si>
    <t>FORRO EM RÉGUA (MATERIAL: PVC|LARGURA: 20CM|ESPESSURA*: 10MM|SISTEMA: MACHO E FÊMEA|ACABAMENTO: FRISADO|COR: BRANCA)*VALORES REFERENCIAIS APROXIMADOS</t>
  </si>
  <si>
    <t>CANTONEIRA (MATERIAL: PVC|ABAS IGUAIS*: 25MM[1"]|ESPESSURA*: 1MM|APLICAÇÃO: USO GERAL EM ACABAMENTOS E PROTEÇÃO DE PAREDES)*VALORES REFERENCIAIS APROXIMADOS</t>
  </si>
  <si>
    <t>IMPERMEABILIZAÇÃO POR INFILTRAÇÃO E CRISTALIZAÇÃO - FORNECIMENTO E INSTALAÇÃO  IPRM</t>
  </si>
  <si>
    <t>IMPERMEABILIZAÇÃO COM MANTA ASFÁLTICA E = 4 MM - ANTI-RAIZ - FORNECIMENTO E INSTALAÇÃO  IPRM</t>
  </si>
  <si>
    <t>IMPERMEABILIZAÇÃO COM MANTA ASFÁLTICA E = 4 MM - FORNECIMENTO E INSTALAÇÃO  IPRM</t>
  </si>
  <si>
    <t>DIVISÓRIA EM MARMORITE E = 3 CM  IPRM</t>
  </si>
  <si>
    <t>PISO EM GRANILITE, MARMORITE OU GRANITINA, AGREGADO COR PRETO, CINZA, PALHA OU BRANCO, ESP. 8MM, INCLUSIVE APLICAÇÃO NO LOCAL, SELANTE E POLIMENTO  IPRM</t>
  </si>
  <si>
    <t>PISO EM MARMORITE ACABAMENTO FULGER, COR VERMELHA, NATURAL COM GRÂNULOS BRANCOS - FORNECIMENTO E INSTALAÇÃO  IPRM</t>
  </si>
  <si>
    <t>MASSA DE VIDRACEIRO (DENSIDADE MÉDIA: 2,1KG/DM3)</t>
  </si>
  <si>
    <t>PERFIL DE BORRACHA (MEDIDAS: 3MMX15MM*|APLICAÇÃO: ESQUADRIAS) *VALORES REFERENCIAIS APROXIMADOS</t>
  </si>
  <si>
    <t>VIDRO ARAMADO TRANSLÚCIDO (COR: INCOLOR|ESPESSURA: 6MM|TEXTURA: IMPRESSO)</t>
  </si>
  <si>
    <t>VIDRO COMUM (COR: INCOLOR|ESPESSURA: 3MM|TEXTURA: LISA)</t>
  </si>
  <si>
    <t>VIDRO COMUM (COR: INCOLOR|ESPESSURA: 4MM|TEXTURA: LISA)</t>
  </si>
  <si>
    <t>VIDRO COMUM (COR: INCOLOR|ESPESSURA: 6MM|TEXTURA: LISA)</t>
  </si>
  <si>
    <t>VIDRO FANTASIA (COR: INCOLOR|ESPESSURA: 3MM|TEXTURA: MINI-BOREAL, MARTELADO OU CANELADO)</t>
  </si>
  <si>
    <t>VIDRO FANTASIA (COR: INCOLOR|ESPESSURA: 4MM|TEXTURA: MINI-BOREAL, MARTELADO OU CANELADO)</t>
  </si>
  <si>
    <t>VIDRO PLUMBÍFERO (MEDIDAS: 40X30CM|PROTEÇÃO: 2.1MMPB|APLICAÇÃO: PROTEÇÃO RADIOLÓGICA)</t>
  </si>
  <si>
    <t>VIDRO TEMPERADO (COR: INCOLOR|ESPESSURA: 10MM|TEXTURA: LISA)</t>
  </si>
  <si>
    <t>VIDRO TEMPERADO (COR: INCOLOR|ESPESSURA: 6MM|TEXTURA: LISA)</t>
  </si>
  <si>
    <t>VIDRO TEMPERADO (COR: INCOLOR|ESPESSURA: 8MM|TEXTURA: LISA)</t>
  </si>
  <si>
    <t>CUSTO FIXO - VEÍCULO TIPO HATCH, OBEDECIDOS OS SEGUINTES REQUISITOS MÍNIMOS: TER NO MÁXIMO UM (1) ANO DE USO, ATÉ 20.000KM RODADOS, POTÊNCIA MÍNIMA DE 100CV, DIREÇÃO ASSISTIDA, AR CONDICIONADO, DESEMBAÇADOR DE VIDROS, RÁDIO AM/FM, EMPLACADO, COM SEGURO TOTAL</t>
  </si>
  <si>
    <t>CUSTO FIXO - VEÍCULO TIPO SEDAN, OBEDECIDOS OS SEGUINTES REQUISITOS MÍNIMOS: TER NO MÁXIMO UM (1) ANO DE USO, ATÉ 20.000KM RODADOS, POTÊNCIA MÍNIMA DE 100CV, DIREÇÃO ASSISTIDA, AR CONDICIONADO, DESEMBAÇADOR DE VIDROS, RÁDIO AM/FM, EMPLACADO, COM SEGURO TOTAL</t>
  </si>
  <si>
    <t>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t>
  </si>
  <si>
    <t>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t>
  </si>
  <si>
    <t>ESPAÇADOR/DISTANCIADOR (MATERIAL: PLÁSTICO|COBRIMENTO: 30MM|TIPO: CIRCULAR ENTRADA LATERAL|BITOLA AÇO: MENOR OU IGUAL 12,5MM)</t>
  </si>
  <si>
    <t>ESPAÇADOR/DISTANCIADOR (MATERIAL: PLÁSTICO|COBRIMENTO: 30MM|TIPO: TORRE/CADEIRINHA/PINO|BITOLA AÇO: MENOR OU IGUAL 12,5MM)</t>
  </si>
  <si>
    <t>ESPAÇADOR/DISTANCIADOR (MATERIAL: PLÁSTICO|COBRIMENTO: 50MM|TIPO: CIRCULAR ENTRADA LATERAL|BITOLA AÇO: MAIOR 12,5MM)</t>
  </si>
  <si>
    <t>PROTETOR PARA PONTA DE FERRAGEM (BITOLAS: 8-25MM)</t>
  </si>
  <si>
    <t>ALUMÍNIO ANODIZADO (APLICAÇÃO: PERFIS)</t>
  </si>
  <si>
    <t>sem desoneração</t>
  </si>
  <si>
    <t>Custo Unitário</t>
  </si>
  <si>
    <t>com desoneração</t>
  </si>
  <si>
    <t>001 - Material SICOR</t>
  </si>
  <si>
    <t>MATRO-1771</t>
  </si>
  <si>
    <t>MATRO-1772</t>
  </si>
  <si>
    <t>MATRO-1773</t>
  </si>
  <si>
    <t>MATRO-1774</t>
  </si>
  <si>
    <t>MATRO-1775</t>
  </si>
  <si>
    <t>MATRO-1776</t>
  </si>
  <si>
    <t>MATRO-1777</t>
  </si>
  <si>
    <t>MATRO-1778</t>
  </si>
  <si>
    <t>MATRO-1779</t>
  </si>
  <si>
    <t>MATRO-1780</t>
  </si>
  <si>
    <t>MATRO-1781</t>
  </si>
  <si>
    <t>MATRO-1782</t>
  </si>
  <si>
    <t>MATRO-1783</t>
  </si>
  <si>
    <t>MATRO-1877</t>
  </si>
  <si>
    <t>MATRO-1878</t>
  </si>
  <si>
    <t>MATRO-1784</t>
  </si>
  <si>
    <t>MATRO-1786</t>
  </si>
  <si>
    <t>MATRO-1787</t>
  </si>
  <si>
    <t>MATRO-1788</t>
  </si>
  <si>
    <t>MATRO-1789</t>
  </si>
  <si>
    <t>MATRO-1790</t>
  </si>
  <si>
    <t>MATRO-1791</t>
  </si>
  <si>
    <t>MATRO-1792</t>
  </si>
  <si>
    <t>MATRO-1793</t>
  </si>
  <si>
    <t>MATRO-1794</t>
  </si>
  <si>
    <t>MATRO-1879</t>
  </si>
  <si>
    <t>MATRO-1880</t>
  </si>
  <si>
    <t>MATRO-1881</t>
  </si>
  <si>
    <t>MATRO-1795</t>
  </si>
  <si>
    <t>MATRO-1796</t>
  </si>
  <si>
    <t>MATRO-1797</t>
  </si>
  <si>
    <t>MATRO-1785</t>
  </si>
  <si>
    <t>MATRO-1798</t>
  </si>
  <si>
    <t>MATRO-1799</t>
  </si>
  <si>
    <t>MATRO-1800</t>
  </si>
  <si>
    <t>MATRO-1801</t>
  </si>
  <si>
    <t>MATRO-1802</t>
  </si>
  <si>
    <t>MATRO-1803</t>
  </si>
  <si>
    <t>MATRO-1804</t>
  </si>
  <si>
    <t>MATRO-1805</t>
  </si>
  <si>
    <t>MATRO-1806</t>
  </si>
  <si>
    <t>MATRO-1807</t>
  </si>
  <si>
    <t>MATRO-1808</t>
  </si>
  <si>
    <t>MATRO-1882</t>
  </si>
  <si>
    <t>MATRO-1883</t>
  </si>
  <si>
    <t>MATRO-1884</t>
  </si>
  <si>
    <t>MATRO-1885</t>
  </si>
  <si>
    <t>MATRO-1886</t>
  </si>
  <si>
    <t>MATRO-1887</t>
  </si>
  <si>
    <t>MATRO-1888</t>
  </si>
  <si>
    <t>MATRO-1889</t>
  </si>
  <si>
    <t>MATRO-1890</t>
  </si>
  <si>
    <t>MATRO-1809</t>
  </si>
  <si>
    <t>MATRO-1810</t>
  </si>
  <si>
    <t>MATRO-1811</t>
  </si>
  <si>
    <t>MATRO-1812</t>
  </si>
  <si>
    <t>MATRO-1494</t>
  </si>
  <si>
    <t>MATRO-1813</t>
  </si>
  <si>
    <t>MATRO-1814</t>
  </si>
  <si>
    <t>MATRO-1815</t>
  </si>
  <si>
    <t>MATRO-1816</t>
  </si>
  <si>
    <t>MATRO-1817</t>
  </si>
  <si>
    <t>MATRO-1818</t>
  </si>
  <si>
    <t>MATRO-1819</t>
  </si>
  <si>
    <t>MATRO-1820</t>
  </si>
  <si>
    <t>MATRO-1821</t>
  </si>
  <si>
    <t>MATRO-1822</t>
  </si>
  <si>
    <t>MATRO-1823</t>
  </si>
  <si>
    <t>MATRO-1824</t>
  </si>
  <si>
    <t>MATRO-1825</t>
  </si>
  <si>
    <t>MATRO-1826</t>
  </si>
  <si>
    <t>MATRO-1827</t>
  </si>
  <si>
    <t>MATRO-1828</t>
  </si>
  <si>
    <t>MATRO-1829</t>
  </si>
  <si>
    <t>MATRO-1830</t>
  </si>
  <si>
    <t>MATRO-1831</t>
  </si>
  <si>
    <t>MATRO-1832</t>
  </si>
  <si>
    <t>MATRO-1833</t>
  </si>
  <si>
    <t>MATRO-1834</t>
  </si>
  <si>
    <t>MATRO-1835</t>
  </si>
  <si>
    <t>MATRO-1495</t>
  </si>
  <si>
    <t>MATRO-1836</t>
  </si>
  <si>
    <t>MATRO-1837</t>
  </si>
  <si>
    <t>MATRO-1838</t>
  </si>
  <si>
    <t>MATRO-1839</t>
  </si>
  <si>
    <t>MATRO-1840</t>
  </si>
  <si>
    <t>MATRO-1841</t>
  </si>
  <si>
    <t>MATRO-1842</t>
  </si>
  <si>
    <t>MATRO-1843</t>
  </si>
  <si>
    <t>MATRO-1844</t>
  </si>
  <si>
    <t>MATRO-1845</t>
  </si>
  <si>
    <t>MATRO-1846</t>
  </si>
  <si>
    <t>MATRO-1847</t>
  </si>
  <si>
    <t>MATRO-1848</t>
  </si>
  <si>
    <t>MATRO-1849</t>
  </si>
  <si>
    <t>MATRO-1850</t>
  </si>
  <si>
    <t>MATRO-1851</t>
  </si>
  <si>
    <t>MATRO-1852</t>
  </si>
  <si>
    <t>MATRO-1853</t>
  </si>
  <si>
    <t>MATRO-1854</t>
  </si>
  <si>
    <t>MATRO-1855</t>
  </si>
  <si>
    <t>MATRO-1856</t>
  </si>
  <si>
    <t>MATRO-1857</t>
  </si>
  <si>
    <t>MATRO-1858</t>
  </si>
  <si>
    <t>MATRO-1859</t>
  </si>
  <si>
    <t>MATRO-1860</t>
  </si>
  <si>
    <t>MATRO-1861</t>
  </si>
  <si>
    <t>MATRO-1862</t>
  </si>
  <si>
    <t>MATRO-1863</t>
  </si>
  <si>
    <t>MATRO-1864</t>
  </si>
  <si>
    <t>MATRO-1865</t>
  </si>
  <si>
    <t>MATRO-1866</t>
  </si>
  <si>
    <t>MATRO-1867</t>
  </si>
  <si>
    <t>MATRO-1868</t>
  </si>
  <si>
    <t>MATRO-1869</t>
  </si>
  <si>
    <t>MATRO-1870</t>
  </si>
  <si>
    <t>MATRO-1871</t>
  </si>
  <si>
    <t>MATRO-1872</t>
  </si>
  <si>
    <t>MATRO-1873</t>
  </si>
  <si>
    <t>MATRO-1874</t>
  </si>
  <si>
    <t>MATRO-1875</t>
  </si>
  <si>
    <t>MATRO-1876</t>
  </si>
  <si>
    <t>Aço CA-25 - cortado e dobrado</t>
  </si>
  <si>
    <t>Aço CA-50 - cortado e dobrado</t>
  </si>
  <si>
    <t>Aço CA-60 - cortado e dobrado</t>
  </si>
  <si>
    <t>Aditivo de cura para concreto</t>
  </si>
  <si>
    <t>Aditivo incorporador de ar para concreto e argamassa</t>
  </si>
  <si>
    <t>Aditivo retardador de pega para concreto e argamassa</t>
  </si>
  <si>
    <t>Aditivo superplastificante para concreto e argamassa</t>
  </si>
  <si>
    <t>Arame liso recozido em aço-carbono - D = 1,24 mm (18 BWG)</t>
  </si>
  <si>
    <t>Areia fina lavada</t>
  </si>
  <si>
    <t>Areia média lavada</t>
  </si>
  <si>
    <t>Argamassa expansiva para desmonte de rocha e demolição de concreto</t>
  </si>
  <si>
    <t>Argamassa pré-dosada autoadensável para grauteamento</t>
  </si>
  <si>
    <t>Argamassa pré-dosada para grauteamento</t>
  </si>
  <si>
    <t>Asfalto borracha AB-8</t>
  </si>
  <si>
    <t>Asfalto diluído de petróleo - CM-30</t>
  </si>
  <si>
    <t>Bica corrida</t>
  </si>
  <si>
    <t>Brita 0 ou pedrisco</t>
  </si>
  <si>
    <t>Brita 1</t>
  </si>
  <si>
    <t>Brita 2</t>
  </si>
  <si>
    <t>Brita 3</t>
  </si>
  <si>
    <t>Brita 4</t>
  </si>
  <si>
    <t>Caibro de 7,5 x 7,5 cm - 3ª categoria - pinus ou similar da região - não aparelhada</t>
  </si>
  <si>
    <t>Cal hidratada - a granel</t>
  </si>
  <si>
    <t>Cal hidratada - saco</t>
  </si>
  <si>
    <t>Chumbador em aço A36</t>
  </si>
  <si>
    <t>Cimento asfáltico de petróleo - CAP 50/70</t>
  </si>
  <si>
    <t>Cimento asfáltico de petróleo CAP 85/100</t>
  </si>
  <si>
    <t>Cimento asfáltico de petróleo com polímero - CAP 55/75-E</t>
  </si>
  <si>
    <t>Cimento Portland CP II - 32 - a granel</t>
  </si>
  <si>
    <t>Cimento Portland CP II - 32 - saco</t>
  </si>
  <si>
    <t>Compensado resinado - E = 14 mm</t>
  </si>
  <si>
    <t>Concreto comercial</t>
  </si>
  <si>
    <t>Cordão de polietileno expandido de baixa densidade - D = 10,0 mm</t>
  </si>
  <si>
    <t>Coroa de botões esféricos linha T38 - D = 64 mm (2 1/2")</t>
  </si>
  <si>
    <t>Cunha lateral inferior para britador</t>
  </si>
  <si>
    <t>Cunha lateral superior para britador</t>
  </si>
  <si>
    <t>Dente de corte para fresadora de 455 kW</t>
  </si>
  <si>
    <t>Dente de corte para recicladora</t>
  </si>
  <si>
    <t>Desmoldante para fôrmas de madeira</t>
  </si>
  <si>
    <t>Diluente para tinta epóxi bicomponente ou tricomponente</t>
  </si>
  <si>
    <t>Disco de corte abrasivo para policorte - D = 300 mm</t>
  </si>
  <si>
    <t>Disco de corte com 60 dentes para madeira - D = 350 mm</t>
  </si>
  <si>
    <t>Disco de corte diamantado para concreto e asfalto - D = 350 mm</t>
  </si>
  <si>
    <t>Emulsão asfáltica - RL-1C</t>
  </si>
  <si>
    <t>Emulsão asfáltica - RM-1C</t>
  </si>
  <si>
    <t>Emulsão asfáltica - RR-1C</t>
  </si>
  <si>
    <t>Emulsão asfáltica com polímero - RC-1C-E</t>
  </si>
  <si>
    <t>Emulsão asfáltica com polímero - RL-1C-E</t>
  </si>
  <si>
    <t>Emulsão asfáltica com polímero - RR-1C-E</t>
  </si>
  <si>
    <t>Emulsão asfáltica com polímero - RR-2C-E</t>
  </si>
  <si>
    <t>Emulsão asfáltica para imprimação - EAI</t>
  </si>
  <si>
    <t>Emulsão asfáltica RR-2C</t>
  </si>
  <si>
    <t>Emulsão explosiva encartuchada</t>
  </si>
  <si>
    <t>Escora de madeira - D = 15 cm</t>
  </si>
  <si>
    <t>Escória de aciaria</t>
  </si>
  <si>
    <t>Fíler calcário</t>
  </si>
  <si>
    <t>Gasolina comum</t>
  </si>
  <si>
    <t>Geogrelha bidirecional em polipropileno extrudado - resistência à tração de 30 kN/m, deformação inferior a 5% e malha de 36 x 34 mm</t>
  </si>
  <si>
    <t>Geotêxtil não-tecido agulhado em poliéster - resistência à tração longitudinal de 9 kN/m</t>
  </si>
  <si>
    <t>Haste linha T38 para perfuratriz sobre esteiras - D = 38,0 mm (1 1/2") e C = 3,05 m</t>
  </si>
  <si>
    <t>Lona plástica - E = 200 micra</t>
  </si>
  <si>
    <t>Luva em aço linha T38 para perfuratriz sobre esteiras - D = 38,0 mm (1 1/2")</t>
  </si>
  <si>
    <t>Luva em aço para emenda com rosca cônica - D = 12,5 mm</t>
  </si>
  <si>
    <t>Luva em aço para emenda com rosca cônica - D = 16,0 mm</t>
  </si>
  <si>
    <t>Luva em aço para emenda com rosca cônica - D = 20,0 mm</t>
  </si>
  <si>
    <t>Luva em aço para emenda com rosca cônica - D = 25,0 mm</t>
  </si>
  <si>
    <t>Luva em aço para emenda com rosca cônica - D = 32,0 mm</t>
  </si>
  <si>
    <t>Luva em aço para emenda tipo prensada - D = 12,5 mm</t>
  </si>
  <si>
    <t>Luva em aço para emenda tipo prensada - D = 16,0 mm</t>
  </si>
  <si>
    <t>Luva em aço para emenda tipo prensada - D = 20,0 mm</t>
  </si>
  <si>
    <t>Luva em aço para emenda tipo prensada - D = 25,0 mm</t>
  </si>
  <si>
    <t>Luva em aço para emenda tipo prensada - D = 32,0 mm</t>
  </si>
  <si>
    <t>Mandíbula fixa para britador - abertura de alimentação com L = 930 mm</t>
  </si>
  <si>
    <t>Mandíbula móvel para britador - abertura de alimentação com L = 930 mm</t>
  </si>
  <si>
    <t>Manta do britador cônico HP200 ou similar</t>
  </si>
  <si>
    <t>Nonel de coluna - C = 12,0 m</t>
  </si>
  <si>
    <t>Nonel de coluna - C = 6,0 m</t>
  </si>
  <si>
    <t>Nonel de iniciação para fogacho - C = 6,0 m</t>
  </si>
  <si>
    <t>Nonel de ligação - C = 6,0 m</t>
  </si>
  <si>
    <t>Nonel iniciador - C = 150,0 m</t>
  </si>
  <si>
    <t>Óleo diesel</t>
  </si>
  <si>
    <t>Óleo tipo A1</t>
  </si>
  <si>
    <t>Pedra de mão ou rachão</t>
  </si>
  <si>
    <t>Pino conector de cisalhamento para laje steel deck - D = 19 mm e C = 80 mm</t>
  </si>
  <si>
    <t>Pó de Pedra</t>
  </si>
  <si>
    <t>Ponteiro para rompedor hidráulico de 1.500 kg</t>
  </si>
  <si>
    <t>Porta-dente de corte para fresadora e recicladora a frio</t>
  </si>
  <si>
    <t>Prego de ferro</t>
  </si>
  <si>
    <t>Punho linha T38 para perfuratriz sobre esteiras - D = 38 mm (1 1/2")</t>
  </si>
  <si>
    <t>Revestimento do bojo interno do britador cônico HP200 ou similar</t>
  </si>
  <si>
    <t>Sarrafo de madeira de 2,5 x 7,5 cm - 3ª categoria - pinus ou similar da região - não aparelhada</t>
  </si>
  <si>
    <t>Selante elástico à base de poliuretano e asfalto</t>
  </si>
  <si>
    <t>Série de brocas integrais S12</t>
  </si>
  <si>
    <t>Sílica ativa para concreto e argamassa (microssílica)</t>
  </si>
  <si>
    <t>Silicato de alumínio</t>
  </si>
  <si>
    <t>Tábua de madeira - E = 2,5 cm - 3ª categoria - pinus ou similar da região - não aparelhada</t>
  </si>
  <si>
    <t>Tábua de madeira de 2,5 x 10 cm - 3ª categoria - pinus ou similar da região - não aparelhada</t>
  </si>
  <si>
    <t>Tábua de madeira de 2,5 x 15 cm - 3ª categoria - pinus ou similar da região - não aparelhada</t>
  </si>
  <si>
    <t>Tábua de madeira de 2,5 x 30 cm - 3ª categoria - pinus ou similar da região - não aparelhada</t>
  </si>
  <si>
    <t>Tela em aço CA-60 soldada nervurada</t>
  </si>
  <si>
    <t>Telha-fôrma em aço galvanizado ASTM A653 grau 40 - E = 0,80 mm</t>
  </si>
  <si>
    <t>Telha-fôrma em aço galvanizado ASTM A653 grau 40 - E = 0,95 mm</t>
  </si>
  <si>
    <t>Telha-fôrma em aço galvanizado ASTM A653 grau 40 - E = 1,25 mm</t>
  </si>
  <si>
    <t>Tinta à base de resina epóxi bicomponente para fundo preparador de pintura</t>
  </si>
  <si>
    <t>Tinta esmalte à base de resina epóxi bicomponente</t>
  </si>
  <si>
    <t>Treliça nervurada eletrossoldada em aço CA-60</t>
  </si>
  <si>
    <t>Tubo de concreto armado PA1 - D = 0,60 m</t>
  </si>
  <si>
    <t>Tubo de concreto armado PA1 - D = 0,80 m</t>
  </si>
  <si>
    <t>Tubo de concreto armado PA1 - D = 1,00 m</t>
  </si>
  <si>
    <t>Tubo de concreto armado PA1 - D = 1,20 m</t>
  </si>
  <si>
    <t>Tubo de concreto armado PA1 - D = 1,50 m</t>
  </si>
  <si>
    <t>Tubo de concreto armado PA2 - D = 0,60 m</t>
  </si>
  <si>
    <t>Tubo de concreto armado PA2 - D = 0,80 m</t>
  </si>
  <si>
    <t>Tubo de concreto armado PA2 - D = 1,00 m</t>
  </si>
  <si>
    <t>Tubo de concreto armado PA2 - D = 1,20 m</t>
  </si>
  <si>
    <t>Tubo de concreto armado PA2 - D = 1,50 m</t>
  </si>
  <si>
    <t>Tubo de concreto armado PA3 - D = 0,60 m</t>
  </si>
  <si>
    <t>Tubo de concreto armado PA3 - D = 0,80 m</t>
  </si>
  <si>
    <t>Tubo de concreto armado PA3 - D = 1,00 m</t>
  </si>
  <si>
    <t>Tubo de concreto armado PA3 - D = 1,20 m</t>
  </si>
  <si>
    <t>Tubo de concreto armado PA3 - D = 1,50 m</t>
  </si>
  <si>
    <t>Tubo PEAD PE 100 PN 10 com flanges - D = 160 mm</t>
  </si>
  <si>
    <t>Unid.</t>
  </si>
  <si>
    <t>l</t>
  </si>
  <si>
    <t>COM DESONERÇAÃO</t>
  </si>
  <si>
    <t>ANP</t>
  </si>
  <si>
    <t>ASFALTOS DILUÍDOS CM-30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</si>
</sst>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R$&quot;\ * #,##0.00_-;\-&quot;R$&quot;\ * #,##0.00_-;_-&quot;R$&quot;\ * &quot;-&quot;??_-;_-@_-"/>
    <numFmt numFmtId="164" formatCode="_(* #,##0.00_);_(* \(#,##0.00\);_(* &quot;-&quot;??_);_(@_)"/>
    <numFmt numFmtId="165" formatCode="_(\ #,##0.00_);_(\ \(#,##0.00\);_(\ &quot;-&quot;??_);_(@_)"/>
    <numFmt numFmtId="166" formatCode="_(\ #,##0.00_);_(\ \(#,##0.00\);_(* &quot;-&quot;??_);_(@_)"/>
    <numFmt numFmtId="167" formatCode="0.0000"/>
    <numFmt numFmtId="168" formatCode="_-&quot;R$&quot;* #,##0.00_-;\-&quot;R$&quot;* #,##0.00_-;_-&quot;R$&quot;* &quot;-&quot;??_-;_-@_-"/>
    <numFmt numFmtId="169" formatCode="&quot;R$&quot;\ #,##0.00"/>
    <numFmt numFmtId="170" formatCode="General;General"/>
    <numFmt numFmtId="171" formatCode="[$-416]d\ \ mmmm\,\ yyyy;@"/>
    <numFmt numFmtId="172" formatCode="&quot;Mês&quot;\ 0"/>
    <numFmt numFmtId="173" formatCode="0\ &quot;Meses&quot;"/>
  </numFmts>
  <fonts count="29" x14ac:knownFonts="1">
    <font>
      <sz val="10"/>
      <name val="Arial"/>
    </font>
    <font>
      <sz val="10"/>
      <name val="Arial"/>
      <family val="2"/>
    </font>
    <font>
      <sz val="8"/>
      <name val="Calibri"/>
      <family val="2"/>
    </font>
    <font>
      <b/>
      <sz val="8"/>
      <color indexed="8"/>
      <name val="Calibri"/>
      <family val="2"/>
    </font>
    <font>
      <sz val="8"/>
      <color indexed="8"/>
      <name val="Calibri"/>
      <family val="2"/>
    </font>
    <font>
      <b/>
      <sz val="8"/>
      <name val="Calibri"/>
      <family val="2"/>
    </font>
    <font>
      <b/>
      <sz val="8"/>
      <color indexed="22"/>
      <name val="Calibri"/>
      <family val="2"/>
    </font>
    <font>
      <b/>
      <sz val="12"/>
      <color indexed="8"/>
      <name val="Calibri"/>
      <family val="2"/>
    </font>
    <font>
      <b/>
      <sz val="12"/>
      <name val="Calibri"/>
      <family val="2"/>
    </font>
    <font>
      <b/>
      <sz val="14"/>
      <name val="Calibri"/>
      <family val="2"/>
    </font>
    <font>
      <sz val="8"/>
      <name val="Arial"/>
      <family val="2"/>
    </font>
    <font>
      <sz val="11"/>
      <color theme="1"/>
      <name val="Calibri"/>
      <family val="2"/>
      <scheme val="minor"/>
    </font>
    <font>
      <sz val="8"/>
      <color theme="0"/>
      <name val="Calibri"/>
      <family val="2"/>
    </font>
    <font>
      <sz val="10"/>
      <color rgb="FF000000"/>
      <name val="Arial"/>
      <family val="2"/>
    </font>
    <font>
      <sz val="8"/>
      <color rgb="FF000000"/>
      <name val="Segoe UI"/>
      <family val="2"/>
    </font>
    <font>
      <sz val="10"/>
      <name val="Arial"/>
      <family val="2"/>
    </font>
    <font>
      <b/>
      <sz val="11"/>
      <color theme="1"/>
      <name val="Calibri"/>
      <family val="2"/>
      <scheme val="minor"/>
    </font>
    <font>
      <b/>
      <sz val="10"/>
      <name val="Arial"/>
      <family val="2"/>
    </font>
    <font>
      <b/>
      <sz val="10"/>
      <color theme="0"/>
      <name val="Arial"/>
      <family val="2"/>
    </font>
    <font>
      <b/>
      <sz val="12"/>
      <name val="Arial"/>
      <family val="2"/>
    </font>
    <font>
      <b/>
      <sz val="18"/>
      <name val="Arial"/>
      <family val="2"/>
    </font>
    <font>
      <b/>
      <sz val="10"/>
      <color theme="1"/>
      <name val="Arial"/>
      <family val="2"/>
    </font>
    <font>
      <b/>
      <sz val="9"/>
      <color indexed="8"/>
      <name val="Arial"/>
      <family val="2"/>
    </font>
    <font>
      <b/>
      <sz val="8"/>
      <color theme="1"/>
      <name val="Arial"/>
      <family val="2"/>
    </font>
    <font>
      <sz val="10"/>
      <color indexed="8"/>
      <name val="Arial"/>
      <family val="2"/>
    </font>
    <font>
      <b/>
      <sz val="10"/>
      <color rgb="FFFF0000"/>
      <name val="Arial"/>
      <family val="2"/>
    </font>
    <font>
      <b/>
      <sz val="11"/>
      <name val="Arial"/>
      <family val="2"/>
    </font>
    <font>
      <sz val="9"/>
      <name val="Arial"/>
      <family val="2"/>
    </font>
    <font>
      <b/>
      <sz val="11"/>
      <color rgb="FFFF0000"/>
      <name val="Calibri"/>
      <family val="2"/>
      <scheme val="minor"/>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9"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xf numFmtId="0" fontId="11" fillId="0" borderId="0"/>
    <xf numFmtId="0" fontId="11" fillId="0" borderId="0"/>
    <xf numFmtId="164" fontId="1" fillId="0" borderId="0" applyFont="0" applyFill="0" applyBorder="0" applyAlignment="0" applyProtection="0"/>
    <xf numFmtId="9" fontId="15" fillId="0" borderId="0" applyFont="0" applyFill="0" applyBorder="0" applyAlignment="0" applyProtection="0"/>
    <xf numFmtId="0" fontId="27" fillId="0" borderId="0"/>
  </cellStyleXfs>
  <cellXfs count="212">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0" applyFont="1" applyAlignment="1">
      <alignment horizontal="left"/>
    </xf>
    <xf numFmtId="49" fontId="2" fillId="2" borderId="0" xfId="0" quotePrefix="1" applyNumberFormat="1" applyFont="1" applyFill="1"/>
    <xf numFmtId="0" fontId="2" fillId="2" borderId="0" xfId="0" applyFont="1" applyFill="1"/>
    <xf numFmtId="0" fontId="2" fillId="2" borderId="0" xfId="0" applyFont="1" applyFill="1" applyAlignment="1">
      <alignment wrapText="1"/>
    </xf>
    <xf numFmtId="49" fontId="2" fillId="2" borderId="0" xfId="0" applyNumberFormat="1" applyFont="1" applyFill="1"/>
    <xf numFmtId="0" fontId="3" fillId="2" borderId="0" xfId="2" applyFont="1" applyFill="1" applyAlignment="1">
      <alignment horizontal="center" vertical="center"/>
    </xf>
    <xf numFmtId="49" fontId="3" fillId="2" borderId="0" xfId="2" applyNumberFormat="1" applyFont="1" applyFill="1" applyAlignment="1">
      <alignment horizontal="left" vertical="center"/>
    </xf>
    <xf numFmtId="0" fontId="3" fillId="2" borderId="0" xfId="2" applyFont="1" applyFill="1" applyAlignment="1">
      <alignment vertical="center"/>
    </xf>
    <xf numFmtId="0" fontId="2" fillId="2" borderId="0" xfId="0" applyFont="1" applyFill="1" applyAlignment="1">
      <alignment horizontal="center"/>
    </xf>
    <xf numFmtId="4" fontId="3" fillId="2" borderId="0" xfId="2" applyNumberFormat="1" applyFont="1" applyFill="1" applyAlignment="1">
      <alignment horizontal="center" vertical="center"/>
    </xf>
    <xf numFmtId="0" fontId="2" fillId="2" borderId="0" xfId="0" applyFont="1" applyFill="1" applyAlignment="1">
      <alignment horizontal="left"/>
    </xf>
    <xf numFmtId="0" fontId="2" fillId="3" borderId="1" xfId="0" applyFont="1" applyFill="1" applyBorder="1" applyAlignment="1" applyProtection="1">
      <alignment wrapText="1"/>
      <protection locked="0"/>
    </xf>
    <xf numFmtId="0" fontId="5" fillId="2" borderId="0" xfId="0" applyFont="1" applyFill="1"/>
    <xf numFmtId="0" fontId="5" fillId="0" borderId="0" xfId="0" applyFont="1"/>
    <xf numFmtId="0" fontId="5" fillId="0" borderId="0" xfId="0" applyFont="1" applyFill="1"/>
    <xf numFmtId="49" fontId="2" fillId="0" borderId="0" xfId="0" applyNumberFormat="1" applyFont="1"/>
    <xf numFmtId="49" fontId="2" fillId="2" borderId="0" xfId="0" applyNumberFormat="1" applyFont="1" applyFill="1" applyAlignment="1">
      <alignment horizontal="center"/>
    </xf>
    <xf numFmtId="49" fontId="2" fillId="0" borderId="0" xfId="0" applyNumberFormat="1" applyFont="1" applyAlignment="1">
      <alignment horizontal="center"/>
    </xf>
    <xf numFmtId="49" fontId="5" fillId="0" borderId="0" xfId="0" applyNumberFormat="1" applyFont="1" applyFill="1"/>
    <xf numFmtId="49" fontId="5" fillId="0" borderId="0" xfId="0" applyNumberFormat="1" applyFont="1" applyFill="1" applyAlignment="1">
      <alignment horizontal="center"/>
    </xf>
    <xf numFmtId="49" fontId="2" fillId="2" borderId="0" xfId="0" applyNumberFormat="1" applyFont="1" applyFill="1" applyAlignment="1">
      <alignment horizontal="left"/>
    </xf>
    <xf numFmtId="0" fontId="5" fillId="2" borderId="0" xfId="0" applyFont="1" applyFill="1" applyAlignment="1">
      <alignment horizontal="center"/>
    </xf>
    <xf numFmtId="0" fontId="2" fillId="0" borderId="2" xfId="0" applyFont="1" applyBorder="1" applyAlignment="1">
      <alignment wrapText="1"/>
    </xf>
    <xf numFmtId="0" fontId="2" fillId="3" borderId="2" xfId="0" applyFont="1" applyFill="1" applyBorder="1" applyAlignment="1" applyProtection="1">
      <alignment horizontal="center" wrapText="1"/>
      <protection locked="0"/>
    </xf>
    <xf numFmtId="0" fontId="6" fillId="4" borderId="3" xfId="0" applyFont="1" applyFill="1" applyBorder="1" applyAlignment="1">
      <alignment vertical="center"/>
    </xf>
    <xf numFmtId="49" fontId="5" fillId="3" borderId="4" xfId="0" applyNumberFormat="1" applyFont="1" applyFill="1" applyBorder="1" applyAlignment="1" applyProtection="1">
      <alignment horizontal="center" vertical="center" wrapText="1"/>
      <protection locked="0"/>
    </xf>
    <xf numFmtId="49" fontId="5" fillId="3" borderId="4" xfId="0" applyNumberFormat="1" applyFont="1" applyFill="1" applyBorder="1" applyAlignment="1" applyProtection="1">
      <alignment vertical="center" wrapText="1"/>
      <protection locked="0"/>
    </xf>
    <xf numFmtId="49" fontId="2" fillId="3" borderId="2" xfId="0" applyNumberFormat="1" applyFont="1" applyFill="1" applyBorder="1" applyAlignment="1" applyProtection="1">
      <alignment horizontal="center" wrapText="1"/>
      <protection locked="0"/>
    </xf>
    <xf numFmtId="0" fontId="2" fillId="0" borderId="1" xfId="0" applyFont="1" applyBorder="1"/>
    <xf numFmtId="0" fontId="5" fillId="0" borderId="1" xfId="0" applyFont="1" applyBorder="1"/>
    <xf numFmtId="0" fontId="2" fillId="0" borderId="1" xfId="0" applyFont="1" applyBorder="1" applyAlignment="1">
      <alignment horizontal="center"/>
    </xf>
    <xf numFmtId="0" fontId="5" fillId="0" borderId="5" xfId="0" applyFont="1" applyBorder="1"/>
    <xf numFmtId="0" fontId="5" fillId="0" borderId="1" xfId="0" applyFont="1" applyBorder="1" applyAlignment="1">
      <alignment horizontal="center"/>
    </xf>
    <xf numFmtId="0" fontId="4" fillId="2" borderId="0" xfId="2" applyFont="1" applyFill="1" applyAlignment="1">
      <alignment horizontal="center" vertical="center"/>
    </xf>
    <xf numFmtId="0" fontId="4" fillId="2" borderId="0" xfId="2" applyFont="1" applyFill="1" applyAlignment="1">
      <alignment vertical="center"/>
    </xf>
    <xf numFmtId="4" fontId="4" fillId="2" borderId="0" xfId="2" applyNumberFormat="1" applyFont="1" applyFill="1" applyAlignment="1">
      <alignment horizontal="center" vertical="center"/>
    </xf>
    <xf numFmtId="49" fontId="2" fillId="3" borderId="1" xfId="0" applyNumberFormat="1" applyFont="1" applyFill="1" applyBorder="1" applyProtection="1">
      <protection locked="0"/>
    </xf>
    <xf numFmtId="166" fontId="2" fillId="3" borderId="1" xfId="3" applyNumberFormat="1" applyFont="1" applyFill="1" applyBorder="1" applyAlignment="1" applyProtection="1">
      <alignment horizontal="center"/>
      <protection locked="0"/>
    </xf>
    <xf numFmtId="0" fontId="7" fillId="2" borderId="0" xfId="2" applyFont="1" applyFill="1" applyAlignment="1">
      <alignment horizontal="left" vertical="center"/>
    </xf>
    <xf numFmtId="0" fontId="6" fillId="4" borderId="1" xfId="0" applyFont="1" applyFill="1" applyBorder="1" applyAlignment="1">
      <alignment vertical="center"/>
    </xf>
    <xf numFmtId="0" fontId="2" fillId="0" borderId="6" xfId="0" applyFont="1" applyBorder="1"/>
    <xf numFmtId="0" fontId="5" fillId="0" borderId="0" xfId="0" applyFont="1" applyAlignment="1">
      <alignment horizontal="center"/>
    </xf>
    <xf numFmtId="49" fontId="2" fillId="2" borderId="0" xfId="0" applyNumberFormat="1" applyFont="1" applyFill="1" applyAlignment="1">
      <alignment horizontal="left" wrapText="1"/>
    </xf>
    <xf numFmtId="167" fontId="2" fillId="0" borderId="1" xfId="0" applyNumberFormat="1" applyFont="1" applyBorder="1" applyAlignment="1">
      <alignment horizontal="center"/>
    </xf>
    <xf numFmtId="49" fontId="3" fillId="2" borderId="0" xfId="2" applyNumberFormat="1" applyFont="1" applyFill="1" applyAlignment="1">
      <alignment horizontal="center" vertical="center"/>
    </xf>
    <xf numFmtId="49" fontId="2" fillId="3" borderId="1" xfId="0" applyNumberFormat="1" applyFont="1" applyFill="1" applyBorder="1" applyAlignment="1" applyProtection="1">
      <alignment wrapText="1"/>
      <protection locked="0"/>
    </xf>
    <xf numFmtId="49" fontId="2" fillId="2" borderId="0" xfId="0" quotePrefix="1" applyNumberFormat="1" applyFont="1" applyFill="1" applyAlignment="1">
      <alignment horizontal="center"/>
    </xf>
    <xf numFmtId="0" fontId="8" fillId="0" borderId="0" xfId="0" applyFont="1" applyAlignment="1">
      <alignment horizontal="left"/>
    </xf>
    <xf numFmtId="0" fontId="4" fillId="2" borderId="0" xfId="2" applyNumberFormat="1" applyFont="1" applyFill="1" applyAlignment="1">
      <alignment horizontal="left" vertical="center"/>
    </xf>
    <xf numFmtId="0" fontId="5"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2" fillId="0" borderId="2" xfId="0" applyFont="1" applyBorder="1" applyAlignment="1">
      <alignment horizontal="center" wrapText="1"/>
    </xf>
    <xf numFmtId="0" fontId="2" fillId="0" borderId="0" xfId="0" applyFont="1" applyAlignment="1" applyProtection="1">
      <alignment horizontal="center"/>
      <protection locked="0"/>
    </xf>
    <xf numFmtId="0" fontId="2" fillId="3" borderId="1" xfId="0" applyFont="1" applyFill="1" applyBorder="1" applyAlignment="1" applyProtection="1">
      <alignment horizontal="center"/>
      <protection locked="0"/>
    </xf>
    <xf numFmtId="0" fontId="2" fillId="0" borderId="2" xfId="0" applyFont="1" applyBorder="1" applyAlignment="1">
      <alignment horizontal="center"/>
    </xf>
    <xf numFmtId="49" fontId="5" fillId="3" borderId="1" xfId="0" applyNumberFormat="1" applyFont="1" applyFill="1" applyBorder="1" applyAlignment="1" applyProtection="1">
      <alignment wrapText="1"/>
      <protection locked="0"/>
    </xf>
    <xf numFmtId="49" fontId="5" fillId="3" borderId="1" xfId="0" applyNumberFormat="1" applyFont="1" applyFill="1" applyBorder="1" applyAlignment="1" applyProtection="1">
      <alignment horizontal="center" wrapText="1"/>
      <protection locked="0"/>
    </xf>
    <xf numFmtId="49" fontId="5" fillId="3" borderId="1" xfId="0" quotePrefix="1" applyNumberFormat="1" applyFont="1" applyFill="1" applyBorder="1" applyAlignment="1" applyProtection="1">
      <alignment horizontal="center" wrapText="1"/>
      <protection locked="0"/>
    </xf>
    <xf numFmtId="49" fontId="2" fillId="3" borderId="5" xfId="0" applyNumberFormat="1" applyFont="1" applyFill="1" applyBorder="1" applyAlignment="1" applyProtection="1">
      <alignment horizontal="center" wrapText="1"/>
      <protection locked="0"/>
    </xf>
    <xf numFmtId="4" fontId="5" fillId="4" borderId="4" xfId="0" applyNumberFormat="1" applyFont="1" applyFill="1" applyBorder="1" applyAlignment="1">
      <alignment horizontal="center" vertical="center"/>
    </xf>
    <xf numFmtId="4" fontId="5" fillId="4" borderId="7" xfId="0" applyNumberFormat="1" applyFont="1" applyFill="1" applyBorder="1" applyAlignment="1">
      <alignment horizontal="center" vertical="center"/>
    </xf>
    <xf numFmtId="4" fontId="2" fillId="0" borderId="2" xfId="0" applyNumberFormat="1" applyFont="1" applyBorder="1" applyAlignment="1">
      <alignment horizontal="center"/>
    </xf>
    <xf numFmtId="4" fontId="2" fillId="2" borderId="0" xfId="0" applyNumberFormat="1" applyFont="1" applyFill="1" applyAlignment="1">
      <alignment horizontal="center"/>
    </xf>
    <xf numFmtId="4" fontId="2" fillId="0" borderId="0" xfId="0" applyNumberFormat="1" applyFont="1" applyAlignment="1">
      <alignment horizontal="center"/>
    </xf>
    <xf numFmtId="49" fontId="2" fillId="3" borderId="1" xfId="0" applyNumberFormat="1" applyFont="1" applyFill="1" applyBorder="1" applyAlignment="1" applyProtection="1">
      <alignment horizontal="center"/>
      <protection locked="0"/>
    </xf>
    <xf numFmtId="0" fontId="9" fillId="2" borderId="0" xfId="0" applyFont="1" applyFill="1" applyAlignment="1">
      <alignment vertical="center"/>
    </xf>
    <xf numFmtId="0" fontId="9" fillId="2" borderId="0" xfId="0" applyFont="1" applyFill="1" applyAlignment="1">
      <alignment horizontal="center" vertical="center"/>
    </xf>
    <xf numFmtId="0" fontId="3" fillId="2" borderId="0" xfId="2" applyFont="1" applyFill="1" applyAlignment="1">
      <alignment horizontal="center"/>
    </xf>
    <xf numFmtId="49" fontId="3" fillId="2" borderId="0" xfId="2" applyNumberFormat="1" applyFont="1" applyFill="1" applyAlignment="1">
      <alignment horizontal="left"/>
    </xf>
    <xf numFmtId="0" fontId="3" fillId="2" borderId="0" xfId="2" applyFont="1" applyFill="1" applyAlignment="1"/>
    <xf numFmtId="4" fontId="3" fillId="2" borderId="0" xfId="2" applyNumberFormat="1" applyFont="1" applyFill="1" applyAlignment="1">
      <alignment horizontal="center"/>
    </xf>
    <xf numFmtId="0" fontId="2" fillId="2" borderId="0" xfId="0" applyFont="1" applyFill="1" applyAlignment="1"/>
    <xf numFmtId="0" fontId="12" fillId="2" borderId="0" xfId="0" applyFont="1" applyFill="1"/>
    <xf numFmtId="0" fontId="12" fillId="0" borderId="0" xfId="0" applyFont="1"/>
    <xf numFmtId="49" fontId="3" fillId="2" borderId="0" xfId="2" applyNumberFormat="1" applyFont="1" applyFill="1" applyAlignment="1">
      <alignment horizontal="center"/>
    </xf>
    <xf numFmtId="0" fontId="12" fillId="2" borderId="0" xfId="0" applyFont="1" applyFill="1" applyAlignment="1"/>
    <xf numFmtId="4" fontId="3" fillId="2" borderId="0" xfId="2" applyNumberFormat="1" applyFont="1" applyFill="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left" wrapText="1"/>
    </xf>
    <xf numFmtId="0" fontId="2" fillId="5" borderId="5" xfId="0" applyFont="1" applyFill="1" applyBorder="1" applyAlignment="1" applyProtection="1">
      <alignment horizontal="center" wrapText="1"/>
      <protection locked="0"/>
    </xf>
    <xf numFmtId="4" fontId="2" fillId="0" borderId="5" xfId="0" applyNumberFormat="1" applyFont="1" applyBorder="1" applyAlignment="1">
      <alignment horizontal="center" wrapText="1"/>
    </xf>
    <xf numFmtId="0" fontId="2" fillId="0" borderId="0" xfId="0" applyFont="1" applyAlignment="1">
      <alignment horizontal="center" wrapText="1"/>
    </xf>
    <xf numFmtId="0" fontId="6" fillId="4" borderId="8" xfId="0" applyFont="1" applyFill="1" applyBorder="1"/>
    <xf numFmtId="0" fontId="2" fillId="5" borderId="1" xfId="0" applyFont="1" applyFill="1" applyBorder="1" applyAlignment="1" applyProtection="1">
      <alignment horizontal="center"/>
      <protection locked="0"/>
    </xf>
    <xf numFmtId="0" fontId="0" fillId="0" borderId="0" xfId="0" applyAlignment="1">
      <alignment horizontal="center"/>
    </xf>
    <xf numFmtId="49" fontId="5" fillId="5" borderId="9" xfId="0" applyNumberFormat="1" applyFont="1" applyFill="1" applyBorder="1" applyAlignment="1" applyProtection="1">
      <alignment horizontal="center" wrapText="1"/>
      <protection locked="0"/>
    </xf>
    <xf numFmtId="49" fontId="5" fillId="5" borderId="9" xfId="0" applyNumberFormat="1" applyFont="1" applyFill="1" applyBorder="1" applyAlignment="1" applyProtection="1">
      <alignment wrapText="1"/>
      <protection locked="0"/>
    </xf>
    <xf numFmtId="0" fontId="5" fillId="0" borderId="9" xfId="0" applyFont="1" applyBorder="1" applyAlignment="1">
      <alignment horizontal="center"/>
    </xf>
    <xf numFmtId="0" fontId="5" fillId="4" borderId="9" xfId="0" applyFont="1" applyFill="1" applyBorder="1"/>
    <xf numFmtId="4" fontId="5" fillId="4" borderId="9" xfId="0" applyNumberFormat="1" applyFont="1" applyFill="1" applyBorder="1" applyAlignment="1">
      <alignment horizontal="center"/>
    </xf>
    <xf numFmtId="4" fontId="5" fillId="4" borderId="10" xfId="0" applyNumberFormat="1" applyFont="1" applyFill="1" applyBorder="1" applyAlignment="1">
      <alignment horizontal="center"/>
    </xf>
    <xf numFmtId="49" fontId="2" fillId="5" borderId="5" xfId="0" applyNumberFormat="1" applyFont="1" applyFill="1" applyBorder="1" applyAlignment="1" applyProtection="1">
      <alignment horizontal="center" wrapText="1"/>
      <protection locked="0"/>
    </xf>
    <xf numFmtId="0" fontId="18" fillId="7" borderId="17" xfId="0" applyFont="1" applyFill="1" applyBorder="1" applyAlignment="1" applyProtection="1">
      <alignment vertical="center" wrapText="1" shrinkToFit="1"/>
    </xf>
    <xf numFmtId="0" fontId="17"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shrinkToFit="1"/>
    </xf>
    <xf numFmtId="10" fontId="1" fillId="0" borderId="1" xfId="4" applyNumberFormat="1" applyFont="1" applyFill="1" applyBorder="1" applyAlignment="1" applyProtection="1">
      <alignment horizontal="center" vertical="center" wrapText="1"/>
    </xf>
    <xf numFmtId="0" fontId="19" fillId="0" borderId="0" xfId="0" applyFont="1" applyAlignment="1" applyProtection="1">
      <alignment vertical="center" wrapText="1"/>
    </xf>
    <xf numFmtId="0" fontId="1" fillId="0" borderId="0" xfId="0" applyFont="1"/>
    <xf numFmtId="0" fontId="21" fillId="0" borderId="0" xfId="0" applyFont="1" applyAlignment="1">
      <alignment vertical="center"/>
    </xf>
    <xf numFmtId="0" fontId="22" fillId="0" borderId="0" xfId="0" applyFont="1" applyAlignment="1">
      <alignment vertical="center"/>
    </xf>
    <xf numFmtId="0" fontId="1" fillId="0" borderId="1" xfId="0" applyFont="1" applyFill="1" applyBorder="1" applyAlignment="1" applyProtection="1">
      <alignment horizontal="left" vertical="center" wrapText="1" shrinkToFit="1"/>
    </xf>
    <xf numFmtId="2" fontId="1" fillId="0" borderId="1" xfId="3" applyNumberFormat="1" applyFont="1" applyFill="1" applyBorder="1" applyAlignment="1" applyProtection="1">
      <alignment horizontal="right" vertical="center" wrapText="1" shrinkToFit="1"/>
    </xf>
    <xf numFmtId="0" fontId="21" fillId="0" borderId="19" xfId="0" applyFont="1" applyBorder="1" applyAlignment="1">
      <alignment vertical="center"/>
    </xf>
    <xf numFmtId="0" fontId="23" fillId="0" borderId="23" xfId="0" applyFont="1" applyBorder="1" applyAlignment="1">
      <alignment vertical="center"/>
    </xf>
    <xf numFmtId="0" fontId="23" fillId="0" borderId="22" xfId="0" applyFont="1" applyBorder="1" applyAlignment="1">
      <alignment vertical="center"/>
    </xf>
    <xf numFmtId="0" fontId="24" fillId="0" borderId="21" xfId="0" applyFont="1" applyBorder="1" applyAlignment="1">
      <alignment vertical="center"/>
    </xf>
    <xf numFmtId="0" fontId="23" fillId="0" borderId="0" xfId="0" applyFont="1" applyBorder="1" applyAlignment="1">
      <alignment vertical="center"/>
    </xf>
    <xf numFmtId="0" fontId="24" fillId="0" borderId="0" xfId="0" applyFont="1" applyBorder="1" applyAlignment="1">
      <alignment vertical="center"/>
    </xf>
    <xf numFmtId="0" fontId="24" fillId="0" borderId="12" xfId="0" applyFont="1" applyBorder="1" applyAlignment="1">
      <alignment vertical="center"/>
    </xf>
    <xf numFmtId="0" fontId="1" fillId="0" borderId="0" xfId="0" applyFont="1" applyBorder="1"/>
    <xf numFmtId="0" fontId="1" fillId="0" borderId="19" xfId="0" applyFont="1" applyBorder="1"/>
    <xf numFmtId="0" fontId="1" fillId="0" borderId="23" xfId="0" applyFont="1" applyBorder="1"/>
    <xf numFmtId="0" fontId="17" fillId="0" borderId="0" xfId="0" applyFont="1"/>
    <xf numFmtId="0" fontId="17" fillId="0" borderId="0" xfId="0" applyFont="1" applyBorder="1"/>
    <xf numFmtId="0" fontId="17" fillId="0" borderId="0" xfId="5" applyFont="1" applyBorder="1" applyAlignment="1" applyProtection="1">
      <alignment horizontal="right" vertical="top"/>
    </xf>
    <xf numFmtId="0" fontId="17" fillId="0" borderId="24" xfId="0" applyFont="1" applyFill="1" applyBorder="1" applyAlignment="1" applyProtection="1">
      <alignment horizontal="center" vertical="center" wrapText="1"/>
    </xf>
    <xf numFmtId="0" fontId="0" fillId="0" borderId="26" xfId="0" applyFill="1" applyBorder="1" applyAlignment="1">
      <alignment horizontal="center" vertical="center"/>
    </xf>
    <xf numFmtId="10" fontId="0" fillId="0" borderId="26" xfId="4" applyNumberFormat="1" applyFont="1" applyFill="1" applyBorder="1" applyAlignment="1">
      <alignment horizontal="center" vertical="center"/>
    </xf>
    <xf numFmtId="0" fontId="0" fillId="0" borderId="28" xfId="0" applyFill="1" applyBorder="1" applyAlignment="1">
      <alignment horizontal="center" vertical="center"/>
    </xf>
    <xf numFmtId="44" fontId="0" fillId="0" borderId="28" xfId="0" applyNumberFormat="1" applyFill="1" applyBorder="1" applyAlignment="1">
      <alignment horizontal="center" vertical="center"/>
    </xf>
    <xf numFmtId="2" fontId="1" fillId="8" borderId="1" xfId="0" applyNumberFormat="1" applyFont="1" applyFill="1" applyBorder="1" applyAlignment="1" applyProtection="1">
      <alignment horizontal="right" vertical="center" wrapText="1" shrinkToFit="1"/>
    </xf>
    <xf numFmtId="0" fontId="1" fillId="8" borderId="1" xfId="0" applyFont="1" applyFill="1" applyBorder="1" applyAlignment="1" applyProtection="1">
      <alignment horizontal="center" vertical="center" wrapText="1" shrinkToFit="1"/>
    </xf>
    <xf numFmtId="0" fontId="24" fillId="8" borderId="12" xfId="0" applyFont="1" applyFill="1" applyBorder="1" applyAlignment="1">
      <alignment vertical="center"/>
    </xf>
    <xf numFmtId="0" fontId="24" fillId="8" borderId="21" xfId="0" applyFont="1" applyFill="1" applyBorder="1" applyAlignment="1">
      <alignment vertical="center"/>
    </xf>
    <xf numFmtId="10" fontId="1" fillId="8" borderId="21" xfId="4" applyNumberFormat="1" applyFont="1" applyFill="1" applyBorder="1" applyAlignment="1">
      <alignment horizontal="left"/>
    </xf>
    <xf numFmtId="10" fontId="0" fillId="8" borderId="26" xfId="0" applyNumberFormat="1" applyFill="1" applyBorder="1" applyAlignment="1">
      <alignment horizontal="center" vertical="center"/>
    </xf>
    <xf numFmtId="0" fontId="0" fillId="0" borderId="26" xfId="0" applyFill="1" applyBorder="1" applyAlignment="1">
      <alignment horizontal="left" vertical="center" wrapText="1"/>
    </xf>
    <xf numFmtId="0" fontId="0" fillId="0" borderId="28" xfId="0" applyFill="1" applyBorder="1" applyAlignment="1">
      <alignment horizontal="left" vertical="center" wrapText="1"/>
    </xf>
    <xf numFmtId="4" fontId="16" fillId="0" borderId="1" xfId="0" applyNumberFormat="1" applyFont="1" applyBorder="1" applyAlignment="1">
      <alignment horizontal="center" vertical="center"/>
    </xf>
    <xf numFmtId="0" fontId="16" fillId="6" borderId="1" xfId="0" applyFont="1" applyFill="1" applyBorder="1" applyAlignment="1">
      <alignment horizontal="center" vertical="center"/>
    </xf>
    <xf numFmtId="10" fontId="16" fillId="6" borderId="1" xfId="0" applyNumberFormat="1" applyFont="1" applyFill="1" applyBorder="1" applyAlignment="1">
      <alignment horizontal="center" vertical="center"/>
    </xf>
    <xf numFmtId="4" fontId="16" fillId="6" borderId="1" xfId="0" applyNumberFormat="1" applyFont="1" applyFill="1" applyBorder="1" applyAlignment="1">
      <alignment horizontal="center" vertical="center"/>
    </xf>
    <xf numFmtId="0" fontId="1" fillId="0" borderId="0" xfId="0" applyFont="1" applyFill="1"/>
    <xf numFmtId="10" fontId="16" fillId="0" borderId="1" xfId="0" applyNumberFormat="1" applyFont="1" applyBorder="1" applyAlignment="1">
      <alignment horizontal="center" vertical="center"/>
    </xf>
    <xf numFmtId="0" fontId="24" fillId="0" borderId="23" xfId="0" applyFont="1" applyBorder="1" applyAlignment="1"/>
    <xf numFmtId="169" fontId="25" fillId="0" borderId="23" xfId="0" applyNumberFormat="1" applyFont="1" applyBorder="1" applyAlignment="1"/>
    <xf numFmtId="172" fontId="17" fillId="0" borderId="29" xfId="0" applyNumberFormat="1" applyFont="1" applyFill="1" applyBorder="1" applyAlignment="1" applyProtection="1">
      <alignment horizontal="center" vertical="center" wrapText="1"/>
    </xf>
    <xf numFmtId="0" fontId="18" fillId="7" borderId="3" xfId="0" applyFont="1" applyFill="1" applyBorder="1" applyAlignment="1" applyProtection="1">
      <alignment vertical="center" wrapText="1" shrinkToFit="1"/>
    </xf>
    <xf numFmtId="168" fontId="18" fillId="7" borderId="17" xfId="0" applyNumberFormat="1" applyFont="1" applyFill="1" applyBorder="1" applyAlignment="1" applyProtection="1">
      <alignment vertical="center" wrapText="1" shrinkToFit="1"/>
    </xf>
    <xf numFmtId="0" fontId="19" fillId="0" borderId="1" xfId="0" applyFont="1" applyBorder="1" applyAlignment="1">
      <alignment horizontal="right" vertical="center"/>
    </xf>
    <xf numFmtId="0" fontId="17" fillId="0" borderId="24" xfId="0" applyFont="1" applyFill="1" applyBorder="1" applyAlignment="1" applyProtection="1">
      <alignment horizontal="left" vertical="center" wrapText="1"/>
    </xf>
    <xf numFmtId="4" fontId="28" fillId="0" borderId="1" xfId="0" applyNumberFormat="1" applyFont="1" applyBorder="1" applyAlignment="1">
      <alignment horizontal="center" vertical="center"/>
    </xf>
    <xf numFmtId="10" fontId="28" fillId="0" borderId="1" xfId="0" applyNumberFormat="1" applyFont="1" applyBorder="1" applyAlignment="1">
      <alignment horizontal="center" vertical="center"/>
    </xf>
    <xf numFmtId="0" fontId="28" fillId="0" borderId="1" xfId="0" applyFont="1" applyBorder="1" applyAlignment="1">
      <alignment horizontal="center" vertical="center"/>
    </xf>
    <xf numFmtId="0" fontId="17" fillId="9" borderId="3" xfId="0" applyFont="1" applyFill="1" applyBorder="1" applyAlignment="1" applyProtection="1">
      <alignment vertical="center" wrapText="1" shrinkToFit="1"/>
    </xf>
    <xf numFmtId="0" fontId="17" fillId="9" borderId="17" xfId="0" applyFont="1" applyFill="1" applyBorder="1" applyAlignment="1" applyProtection="1">
      <alignment vertical="center" wrapText="1" shrinkToFit="1"/>
    </xf>
    <xf numFmtId="168" fontId="17" fillId="9" borderId="17" xfId="0" applyNumberFormat="1" applyFont="1" applyFill="1" applyBorder="1" applyAlignment="1" applyProtection="1">
      <alignment vertical="center" wrapText="1" shrinkToFit="1"/>
    </xf>
    <xf numFmtId="168" fontId="17" fillId="9" borderId="18" xfId="0" applyNumberFormat="1" applyFont="1" applyFill="1" applyBorder="1" applyAlignment="1" applyProtection="1">
      <alignment vertical="center" wrapText="1" shrinkToFit="1"/>
    </xf>
    <xf numFmtId="0" fontId="9" fillId="2" borderId="0" xfId="0" applyFont="1" applyFill="1" applyAlignment="1">
      <alignment horizontal="center" vertical="center"/>
    </xf>
    <xf numFmtId="0" fontId="5" fillId="2" borderId="0" xfId="0" applyFont="1" applyFill="1" applyAlignment="1">
      <alignment horizontal="center" wrapText="1"/>
    </xf>
    <xf numFmtId="0" fontId="5" fillId="0" borderId="0" xfId="0" applyFont="1" applyAlignment="1">
      <alignment horizontal="center" wrapText="1"/>
    </xf>
    <xf numFmtId="49" fontId="2" fillId="3" borderId="11" xfId="0" applyNumberFormat="1" applyFont="1" applyFill="1" applyBorder="1" applyAlignment="1" applyProtection="1">
      <alignment horizontal="center"/>
      <protection locked="0"/>
    </xf>
    <xf numFmtId="49" fontId="2" fillId="3" borderId="0" xfId="0" applyNumberFormat="1" applyFont="1" applyFill="1" applyBorder="1" applyAlignment="1" applyProtection="1">
      <alignment horizontal="center"/>
      <protection locked="0"/>
    </xf>
    <xf numFmtId="0" fontId="2" fillId="0" borderId="11" xfId="0" applyFont="1" applyBorder="1" applyAlignment="1">
      <alignment horizontal="right"/>
    </xf>
    <xf numFmtId="0" fontId="2" fillId="0" borderId="0" xfId="0" applyFont="1" applyAlignment="1">
      <alignment horizontal="right"/>
    </xf>
    <xf numFmtId="14" fontId="2" fillId="3" borderId="12" xfId="0" applyNumberFormat="1" applyFont="1" applyFill="1" applyBorder="1" applyAlignment="1" applyProtection="1">
      <alignment horizontal="center"/>
      <protection locked="0"/>
    </xf>
    <xf numFmtId="14" fontId="2" fillId="3" borderId="6" xfId="0" applyNumberFormat="1" applyFont="1" applyFill="1" applyBorder="1" applyAlignment="1" applyProtection="1">
      <alignment horizontal="center"/>
      <protection locked="0"/>
    </xf>
    <xf numFmtId="165" fontId="5" fillId="0" borderId="1" xfId="3" applyNumberFormat="1" applyFont="1" applyBorder="1" applyAlignment="1">
      <alignment horizontal="center"/>
    </xf>
    <xf numFmtId="49" fontId="5" fillId="3" borderId="1" xfId="0" applyNumberFormat="1" applyFont="1" applyFill="1" applyBorder="1" applyAlignment="1" applyProtection="1">
      <alignment horizontal="center"/>
      <protection locked="0"/>
    </xf>
    <xf numFmtId="0" fontId="2" fillId="0" borderId="2" xfId="0" applyFont="1" applyBorder="1" applyAlignment="1">
      <alignment horizontal="center"/>
    </xf>
    <xf numFmtId="165" fontId="2" fillId="3" borderId="5" xfId="3" applyNumberFormat="1" applyFont="1" applyFill="1" applyBorder="1" applyAlignment="1" applyProtection="1">
      <alignment horizontal="center" wrapText="1"/>
      <protection locked="0"/>
    </xf>
    <xf numFmtId="49" fontId="2" fillId="5" borderId="5" xfId="0" applyNumberFormat="1" applyFont="1" applyFill="1" applyBorder="1" applyAlignment="1" applyProtection="1">
      <alignment horizontal="center" wrapText="1"/>
      <protection locked="0"/>
    </xf>
    <xf numFmtId="49" fontId="2" fillId="3" borderId="1" xfId="0" applyNumberFormat="1" applyFont="1" applyFill="1" applyBorder="1" applyProtection="1">
      <protection locked="0"/>
    </xf>
    <xf numFmtId="0" fontId="5" fillId="0" borderId="1" xfId="0" applyFont="1" applyBorder="1" applyAlignment="1">
      <alignment horizontal="center"/>
    </xf>
    <xf numFmtId="49" fontId="2" fillId="3" borderId="1" xfId="0" applyNumberFormat="1" applyFont="1" applyFill="1" applyBorder="1" applyAlignment="1" applyProtection="1">
      <alignment wrapText="1"/>
      <protection locked="0"/>
    </xf>
    <xf numFmtId="0" fontId="2" fillId="0" borderId="13" xfId="0" applyFont="1" applyBorder="1" applyAlignment="1">
      <alignment horizontal="left" wrapText="1"/>
    </xf>
    <xf numFmtId="0" fontId="2" fillId="0" borderId="14" xfId="0" applyFont="1" applyBorder="1" applyAlignment="1">
      <alignment horizontal="left" wrapText="1"/>
    </xf>
    <xf numFmtId="0" fontId="2" fillId="0" borderId="15" xfId="0" applyFont="1" applyBorder="1"/>
    <xf numFmtId="0" fontId="2" fillId="0" borderId="16" xfId="0" applyFont="1" applyBorder="1"/>
    <xf numFmtId="49" fontId="2" fillId="3" borderId="5" xfId="0" applyNumberFormat="1" applyFont="1" applyFill="1" applyBorder="1" applyAlignment="1" applyProtection="1">
      <alignment horizontal="left" wrapText="1"/>
      <protection locked="0"/>
    </xf>
    <xf numFmtId="0" fontId="2" fillId="0" borderId="1" xfId="0" applyFont="1" applyBorder="1"/>
    <xf numFmtId="0" fontId="2" fillId="3" borderId="11" xfId="0" applyFont="1" applyFill="1" applyBorder="1" applyAlignment="1" applyProtection="1">
      <alignment horizontal="center"/>
      <protection locked="0"/>
    </xf>
    <xf numFmtId="49" fontId="2" fillId="2" borderId="0" xfId="0" quotePrefix="1" applyNumberFormat="1" applyFont="1" applyFill="1"/>
    <xf numFmtId="0" fontId="2" fillId="2" borderId="0" xfId="0" applyFont="1" applyFill="1"/>
    <xf numFmtId="0" fontId="24" fillId="8" borderId="12" xfId="0" applyFont="1" applyFill="1" applyBorder="1" applyAlignment="1">
      <alignment horizontal="left"/>
    </xf>
    <xf numFmtId="0" fontId="24" fillId="8" borderId="6" xfId="0" applyFont="1" applyFill="1" applyBorder="1" applyAlignment="1">
      <alignment horizontal="left"/>
    </xf>
    <xf numFmtId="0" fontId="24" fillId="8" borderId="20" xfId="0" applyFont="1" applyFill="1" applyBorder="1" applyAlignment="1">
      <alignment horizontal="left"/>
    </xf>
    <xf numFmtId="169" fontId="25" fillId="0" borderId="12" xfId="0" applyNumberFormat="1" applyFont="1" applyBorder="1" applyAlignment="1">
      <alignment horizontal="left"/>
    </xf>
    <xf numFmtId="169" fontId="25" fillId="0" borderId="6" xfId="0" applyNumberFormat="1" applyFont="1" applyBorder="1" applyAlignment="1">
      <alignment horizontal="left"/>
    </xf>
    <xf numFmtId="169" fontId="25" fillId="0" borderId="20" xfId="0" applyNumberFormat="1" applyFont="1" applyBorder="1" applyAlignment="1">
      <alignment horizontal="left"/>
    </xf>
    <xf numFmtId="0" fontId="20" fillId="0" borderId="0" xfId="0" applyFont="1" applyAlignment="1" applyProtection="1">
      <alignment horizontal="center" vertical="center" wrapText="1"/>
    </xf>
    <xf numFmtId="0" fontId="1" fillId="8" borderId="12" xfId="4" applyNumberFormat="1" applyFont="1" applyFill="1" applyBorder="1" applyAlignment="1">
      <alignment horizontal="left"/>
    </xf>
    <xf numFmtId="0" fontId="1" fillId="8" borderId="20" xfId="4" applyNumberFormat="1" applyFont="1" applyFill="1" applyBorder="1" applyAlignment="1">
      <alignment horizontal="left"/>
    </xf>
    <xf numFmtId="0" fontId="1" fillId="0" borderId="0" xfId="1" applyNumberFormat="1" applyFont="1" applyFill="1" applyBorder="1" applyAlignment="1" applyProtection="1">
      <alignment horizontal="left" vertical="top"/>
    </xf>
    <xf numFmtId="0" fontId="18" fillId="7" borderId="3" xfId="0" applyFont="1" applyFill="1" applyBorder="1" applyAlignment="1" applyProtection="1">
      <alignment horizontal="left" vertical="center" wrapText="1" shrinkToFit="1"/>
    </xf>
    <xf numFmtId="0" fontId="18" fillId="7" borderId="17" xfId="0" applyFont="1" applyFill="1" applyBorder="1" applyAlignment="1" applyProtection="1">
      <alignment horizontal="left" vertical="center" wrapText="1" shrinkToFit="1"/>
    </xf>
    <xf numFmtId="0" fontId="18" fillId="7" borderId="18" xfId="0" applyFont="1" applyFill="1" applyBorder="1" applyAlignment="1" applyProtection="1">
      <alignment horizontal="left" vertical="center" wrapText="1" shrinkToFit="1"/>
    </xf>
    <xf numFmtId="0" fontId="18" fillId="7" borderId="17" xfId="0" applyFont="1" applyFill="1" applyBorder="1" applyAlignment="1" applyProtection="1">
      <alignment horizontal="right" vertical="center" wrapText="1" shrinkToFit="1"/>
    </xf>
    <xf numFmtId="170" fontId="1" fillId="0" borderId="6" xfId="0" applyNumberFormat="1" applyFont="1" applyBorder="1" applyAlignment="1" applyProtection="1">
      <alignment horizontal="left"/>
    </xf>
    <xf numFmtId="171" fontId="1" fillId="0" borderId="6" xfId="0" applyNumberFormat="1" applyFont="1" applyBorder="1" applyAlignment="1" applyProtection="1">
      <alignment horizontal="left" vertical="center"/>
    </xf>
    <xf numFmtId="0" fontId="26" fillId="0" borderId="6" xfId="1" applyFont="1" applyBorder="1" applyAlignment="1" applyProtection="1">
      <alignment horizontal="center" vertical="center"/>
    </xf>
    <xf numFmtId="0" fontId="1" fillId="0" borderId="11" xfId="1" applyFont="1" applyBorder="1" applyAlignment="1" applyProtection="1">
      <alignment horizontal="center" vertical="center"/>
    </xf>
    <xf numFmtId="0" fontId="17" fillId="9" borderId="3" xfId="0" applyFont="1" applyFill="1" applyBorder="1" applyAlignment="1" applyProtection="1">
      <alignment horizontal="left" vertical="center" wrapText="1" shrinkToFit="1"/>
    </xf>
    <xf numFmtId="0" fontId="17" fillId="9" borderId="17" xfId="0" applyFont="1" applyFill="1" applyBorder="1" applyAlignment="1" applyProtection="1">
      <alignment horizontal="left" vertical="center" wrapText="1" shrinkToFit="1"/>
    </xf>
    <xf numFmtId="0" fontId="17" fillId="9" borderId="18" xfId="0" applyFont="1" applyFill="1" applyBorder="1" applyAlignment="1" applyProtection="1">
      <alignment horizontal="left" vertical="center" wrapText="1" shrinkToFit="1"/>
    </xf>
    <xf numFmtId="0" fontId="24" fillId="0" borderId="12" xfId="0" applyFont="1" applyBorder="1" applyAlignment="1">
      <alignment horizontal="left"/>
    </xf>
    <xf numFmtId="0" fontId="24" fillId="0" borderId="6" xfId="0" applyFont="1" applyBorder="1" applyAlignment="1">
      <alignment horizontal="left"/>
    </xf>
    <xf numFmtId="0" fontId="24" fillId="0" borderId="20" xfId="0" applyFont="1" applyBorder="1" applyAlignment="1">
      <alignment horizontal="left"/>
    </xf>
    <xf numFmtId="0" fontId="17" fillId="0" borderId="24" xfId="0" applyFont="1" applyFill="1" applyBorder="1" applyAlignment="1" applyProtection="1">
      <alignment horizontal="left" vertical="center" wrapText="1"/>
    </xf>
    <xf numFmtId="0" fontId="1" fillId="8" borderId="25" xfId="0" applyFont="1" applyFill="1" applyBorder="1" applyAlignment="1">
      <alignment horizontal="center" vertical="center"/>
    </xf>
    <xf numFmtId="0" fontId="0" fillId="8" borderId="27" xfId="0" applyFill="1" applyBorder="1" applyAlignment="1">
      <alignment horizontal="center" vertical="center"/>
    </xf>
    <xf numFmtId="0" fontId="0" fillId="0" borderId="26" xfId="0" applyFill="1" applyBorder="1" applyAlignment="1">
      <alignment horizontal="left" vertical="center" wrapText="1"/>
    </xf>
    <xf numFmtId="0" fontId="0" fillId="0" borderId="28" xfId="0" applyFill="1" applyBorder="1" applyAlignment="1">
      <alignment horizontal="left" vertical="center" wrapText="1"/>
    </xf>
    <xf numFmtId="0" fontId="19" fillId="0" borderId="1" xfId="0" applyFont="1" applyBorder="1" applyAlignment="1">
      <alignment horizontal="right" vertical="center"/>
    </xf>
    <xf numFmtId="0" fontId="23" fillId="0" borderId="23" xfId="0" applyFont="1" applyBorder="1" applyAlignment="1">
      <alignment horizontal="left" vertical="center"/>
    </xf>
    <xf numFmtId="0" fontId="23" fillId="0" borderId="19" xfId="0" applyFont="1" applyBorder="1" applyAlignment="1">
      <alignment horizontal="left" vertical="center"/>
    </xf>
    <xf numFmtId="173" fontId="1" fillId="0" borderId="12" xfId="4" applyNumberFormat="1" applyFont="1" applyBorder="1" applyAlignment="1">
      <alignment horizontal="left"/>
    </xf>
    <xf numFmtId="173" fontId="1" fillId="0" borderId="20" xfId="4" applyNumberFormat="1" applyFont="1" applyBorder="1" applyAlignment="1">
      <alignment horizontal="left"/>
    </xf>
  </cellXfs>
  <cellStyles count="6">
    <cellStyle name="Normal" xfId="0" builtinId="0"/>
    <cellStyle name="Normal 2" xfId="1"/>
    <cellStyle name="Normal 2 2" xfId="2"/>
    <cellStyle name="Normal_FICHA DE VERIFICAÇÃO PRELIMINAR - Plano R" xfId="5"/>
    <cellStyle name="Porcentagem" xfId="4" builtinId="5"/>
    <cellStyle name="Vírgula" xfId="3" builtinId="3"/>
  </cellStyles>
  <dxfs count="79">
    <dxf>
      <font>
        <color theme="0"/>
      </font>
    </dxf>
    <dxf>
      <font>
        <color theme="0"/>
      </font>
    </dxf>
    <dxf>
      <font>
        <color theme="0"/>
      </font>
    </dxf>
    <dxf>
      <font>
        <color theme="0"/>
      </font>
    </dxf>
    <dxf>
      <font>
        <color theme="0"/>
      </font>
    </dxf>
    <dxf>
      <font>
        <color theme="0"/>
      </font>
    </dxf>
    <dxf>
      <font>
        <color theme="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ill>
        <patternFill patternType="none">
          <bgColor indexed="65"/>
        </patternFill>
      </fill>
    </dxf>
    <dxf>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Drop" dropStyle="combo" dx="26" fmlaLink="$K$3" fmlaRange="$K$1:$K$2" noThreeD="1" sel="1" val="0"/>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133350</xdr:colOff>
          <xdr:row>0</xdr:row>
          <xdr:rowOff>28575</xdr:rowOff>
        </xdr:from>
        <xdr:to>
          <xdr:col>6</xdr:col>
          <xdr:colOff>828675</xdr:colOff>
          <xdr:row>1</xdr:row>
          <xdr:rowOff>38100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4324350</xdr:colOff>
          <xdr:row>1</xdr:row>
          <xdr:rowOff>57150</xdr:rowOff>
        </xdr:from>
        <xdr:to>
          <xdr:col>5</xdr:col>
          <xdr:colOff>95250</xdr:colOff>
          <xdr:row>3</xdr:row>
          <xdr:rowOff>66675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4324350</xdr:colOff>
          <xdr:row>0</xdr:row>
          <xdr:rowOff>28575</xdr:rowOff>
        </xdr:from>
        <xdr:to>
          <xdr:col>5</xdr:col>
          <xdr:colOff>95250</xdr:colOff>
          <xdr:row>1</xdr:row>
          <xdr:rowOff>38100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SINAPI (s)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704850</xdr:colOff>
          <xdr:row>0</xdr:row>
          <xdr:rowOff>285750</xdr:rowOff>
        </xdr:to>
        <xdr:sp macro="" textlink="">
          <xdr:nvSpPr>
            <xdr:cNvPr id="1043" name="Object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1</xdr:row>
          <xdr:rowOff>57150</xdr:rowOff>
        </xdr:from>
        <xdr:to>
          <xdr:col>6</xdr:col>
          <xdr:colOff>828675</xdr:colOff>
          <xdr:row>3</xdr:row>
          <xdr:rowOff>66675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9525</xdr:rowOff>
        </xdr:from>
        <xdr:to>
          <xdr:col>3</xdr:col>
          <xdr:colOff>342900</xdr:colOff>
          <xdr:row>3</xdr:row>
          <xdr:rowOff>19050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Composição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1</xdr:row>
          <xdr:rowOff>9525</xdr:rowOff>
        </xdr:from>
        <xdr:to>
          <xdr:col>3</xdr:col>
          <xdr:colOff>2066925</xdr:colOff>
          <xdr:row>3</xdr:row>
          <xdr:rowOff>19050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2105025</xdr:colOff>
          <xdr:row>1</xdr:row>
          <xdr:rowOff>9525</xdr:rowOff>
        </xdr:from>
        <xdr:to>
          <xdr:col>3</xdr:col>
          <xdr:colOff>3400425</xdr:colOff>
          <xdr:row>3</xdr:row>
          <xdr:rowOff>19050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3429000</xdr:colOff>
          <xdr:row>1</xdr:row>
          <xdr:rowOff>9525</xdr:rowOff>
        </xdr:from>
        <xdr:to>
          <xdr:col>7</xdr:col>
          <xdr:colOff>171450</xdr:colOff>
          <xdr:row>3</xdr:row>
          <xdr:rowOff>19050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Buscar Código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xdr:colOff>
          <xdr:row>0</xdr:row>
          <xdr:rowOff>0</xdr:rowOff>
        </xdr:from>
        <xdr:to>
          <xdr:col>3</xdr:col>
          <xdr:colOff>190500</xdr:colOff>
          <xdr:row>1</xdr:row>
          <xdr:rowOff>0</xdr:rowOff>
        </xdr:to>
        <xdr:sp macro="" textlink="">
          <xdr:nvSpPr>
            <xdr:cNvPr id="4134" name="Object 38" hidden="1">
              <a:extLst>
                <a:ext uri="{63B3BB69-23CF-44E3-9099-C40C66FF867C}">
                  <a14:compatExt spid="_x0000_s4134"/>
                </a:ext>
                <a:ext uri="{FF2B5EF4-FFF2-40B4-BE49-F238E27FC236}">
                  <a16:creationId xmlns:a16="http://schemas.microsoft.com/office/drawing/2014/main" id="{00000000-0008-0000-0200-000026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0</xdr:row>
          <xdr:rowOff>57150</xdr:rowOff>
        </xdr:from>
        <xdr:to>
          <xdr:col>14</xdr:col>
          <xdr:colOff>552450</xdr:colOff>
          <xdr:row>0</xdr:row>
          <xdr:rowOff>276225</xdr:rowOff>
        </xdr:to>
        <xdr:sp macro="" textlink="">
          <xdr:nvSpPr>
            <xdr:cNvPr id="4136" name="Button 40" hidden="1">
              <a:extLst>
                <a:ext uri="{63B3BB69-23CF-44E3-9099-C40C66FF867C}">
                  <a14:compatExt spid="_x0000_s4136"/>
                </a:ext>
                <a:ext uri="{FF2B5EF4-FFF2-40B4-BE49-F238E27FC236}">
                  <a16:creationId xmlns:a16="http://schemas.microsoft.com/office/drawing/2014/main" id="{00000000-0008-0000-0200-00002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1</xdr:row>
          <xdr:rowOff>57150</xdr:rowOff>
        </xdr:from>
        <xdr:to>
          <xdr:col>14</xdr:col>
          <xdr:colOff>552450</xdr:colOff>
          <xdr:row>2</xdr:row>
          <xdr:rowOff>123825</xdr:rowOff>
        </xdr:to>
        <xdr:sp macro="" textlink="">
          <xdr:nvSpPr>
            <xdr:cNvPr id="4137" name="Button 41" hidden="1">
              <a:extLst>
                <a:ext uri="{63B3BB69-23CF-44E3-9099-C40C66FF867C}">
                  <a14:compatExt spid="_x0000_s4137"/>
                </a:ext>
                <a:ext uri="{FF2B5EF4-FFF2-40B4-BE49-F238E27FC236}">
                  <a16:creationId xmlns:a16="http://schemas.microsoft.com/office/drawing/2014/main" id="{00000000-0008-0000-0200-00002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1</xdr:row>
          <xdr:rowOff>9525</xdr:rowOff>
        </xdr:from>
        <xdr:to>
          <xdr:col>9</xdr:col>
          <xdr:colOff>752475</xdr:colOff>
          <xdr:row>3</xdr:row>
          <xdr:rowOff>19050</xdr:rowOff>
        </xdr:to>
        <xdr:sp macro="" textlink="">
          <xdr:nvSpPr>
            <xdr:cNvPr id="4138" name="Button 42" hidden="1">
              <a:extLst>
                <a:ext uri="{63B3BB69-23CF-44E3-9099-C40C66FF867C}">
                  <a14:compatExt spid="_x0000_s4138"/>
                </a:ext>
                <a:ext uri="{FF2B5EF4-FFF2-40B4-BE49-F238E27FC236}">
                  <a16:creationId xmlns:a16="http://schemas.microsoft.com/office/drawing/2014/main" id="{00000000-0008-0000-0200-00002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Composições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0</xdr:row>
          <xdr:rowOff>0</xdr:rowOff>
        </xdr:from>
        <xdr:to>
          <xdr:col>9</xdr:col>
          <xdr:colOff>752475</xdr:colOff>
          <xdr:row>1</xdr:row>
          <xdr:rowOff>9525</xdr:rowOff>
        </xdr:to>
        <xdr:sp macro="" textlink="">
          <xdr:nvSpPr>
            <xdr:cNvPr id="4152" name="Button 56" hidden="1">
              <a:extLst>
                <a:ext uri="{63B3BB69-23CF-44E3-9099-C40C66FF867C}">
                  <a14:compatExt spid="_x0000_s4152"/>
                </a:ext>
                <a:ext uri="{FF2B5EF4-FFF2-40B4-BE49-F238E27FC236}">
                  <a16:creationId xmlns:a16="http://schemas.microsoft.com/office/drawing/2014/main" id="{00000000-0008-0000-0200-00003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 Vazias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66675</xdr:rowOff>
        </xdr:from>
        <xdr:to>
          <xdr:col>3</xdr:col>
          <xdr:colOff>133350</xdr:colOff>
          <xdr:row>3</xdr:row>
          <xdr:rowOff>76200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Cotação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361950</xdr:colOff>
          <xdr:row>1</xdr:row>
          <xdr:rowOff>66675</xdr:rowOff>
        </xdr:from>
        <xdr:to>
          <xdr:col>3</xdr:col>
          <xdr:colOff>1543050</xdr:colOff>
          <xdr:row>3</xdr:row>
          <xdr:rowOff>76200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1619250</xdr:colOff>
          <xdr:row>1</xdr:row>
          <xdr:rowOff>66675</xdr:rowOff>
        </xdr:from>
        <xdr:to>
          <xdr:col>4</xdr:col>
          <xdr:colOff>57150</xdr:colOff>
          <xdr:row>3</xdr:row>
          <xdr:rowOff>76200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857250</xdr:colOff>
          <xdr:row>1</xdr:row>
          <xdr:rowOff>0</xdr:rowOff>
        </xdr:to>
        <xdr:sp macro="" textlink="">
          <xdr:nvSpPr>
            <xdr:cNvPr id="5134" name="Object 14" hidden="1">
              <a:extLst>
                <a:ext uri="{63B3BB69-23CF-44E3-9099-C40C66FF867C}">
                  <a14:compatExt spid="_x0000_s5134"/>
                </a:ext>
                <a:ext uri="{FF2B5EF4-FFF2-40B4-BE49-F238E27FC236}">
                  <a16:creationId xmlns:a16="http://schemas.microsoft.com/office/drawing/2014/main" id="{00000000-0008-0000-0300-00000E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2</xdr:row>
          <xdr:rowOff>19050</xdr:rowOff>
        </xdr:from>
        <xdr:to>
          <xdr:col>8</xdr:col>
          <xdr:colOff>600075</xdr:colOff>
          <xdr:row>3</xdr:row>
          <xdr:rowOff>66675</xdr:rowOff>
        </xdr:to>
        <xdr:sp macro="" textlink="">
          <xdr:nvSpPr>
            <xdr:cNvPr id="5135" name="Drop Down 15" hidden="1">
              <a:extLst>
                <a:ext uri="{63B3BB69-23CF-44E3-9099-C40C66FF867C}">
                  <a14:compatExt spid="_x0000_s5135"/>
                </a:ext>
                <a:ext uri="{FF2B5EF4-FFF2-40B4-BE49-F238E27FC236}">
                  <a16:creationId xmlns:a16="http://schemas.microsoft.com/office/drawing/2014/main" id="{00000000-0008-0000-0300-00000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0</xdr:row>
          <xdr:rowOff>266700</xdr:rowOff>
        </xdr:from>
        <xdr:to>
          <xdr:col>9</xdr:col>
          <xdr:colOff>238125</xdr:colOff>
          <xdr:row>1</xdr:row>
          <xdr:rowOff>123825</xdr:rowOff>
        </xdr:to>
        <xdr:sp macro="" textlink="">
          <xdr:nvSpPr>
            <xdr:cNvPr id="5136" name="Label 16" hidden="1">
              <a:extLst>
                <a:ext uri="{63B3BB69-23CF-44E3-9099-C40C66FF867C}">
                  <a14:compatExt spid="_x0000_s5136"/>
                </a:ext>
                <a:ext uri="{FF2B5EF4-FFF2-40B4-BE49-F238E27FC236}">
                  <a16:creationId xmlns:a16="http://schemas.microsoft.com/office/drawing/2014/main" id="{00000000-0008-0000-0300-0000101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pt-BR" sz="800" b="0" i="0" u="none" strike="noStrike" baseline="0">
                  <a:solidFill>
                    <a:srgbClr val="000000"/>
                  </a:solidFill>
                  <a:latin typeface="Segoe UI"/>
                  <a:cs typeface="Segoe UI"/>
                </a:rPr>
                <a:t>Tendência Central Utilizada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276225</xdr:colOff>
          <xdr:row>1</xdr:row>
          <xdr:rowOff>66675</xdr:rowOff>
        </xdr:from>
        <xdr:to>
          <xdr:col>6</xdr:col>
          <xdr:colOff>447675</xdr:colOff>
          <xdr:row>3</xdr:row>
          <xdr:rowOff>76200</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Cotações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0</xdr:row>
          <xdr:rowOff>123825</xdr:rowOff>
        </xdr:from>
        <xdr:to>
          <xdr:col>13</xdr:col>
          <xdr:colOff>600075</xdr:colOff>
          <xdr:row>1</xdr:row>
          <xdr:rowOff>57150</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xdr:row>
          <xdr:rowOff>114300</xdr:rowOff>
        </xdr:from>
        <xdr:to>
          <xdr:col>13</xdr:col>
          <xdr:colOff>600075</xdr:colOff>
          <xdr:row>3</xdr:row>
          <xdr:rowOff>57150</xdr:rowOff>
        </xdr:to>
        <xdr:sp macro="" textlink="">
          <xdr:nvSpPr>
            <xdr:cNvPr id="5150" name="Button 30" hidden="1">
              <a:extLst>
                <a:ext uri="{63B3BB69-23CF-44E3-9099-C40C66FF867C}">
                  <a14:compatExt spid="_x0000_s5150"/>
                </a:ext>
                <a:ext uri="{FF2B5EF4-FFF2-40B4-BE49-F238E27FC236}">
                  <a16:creationId xmlns:a16="http://schemas.microsoft.com/office/drawing/2014/main" id="{00000000-0008-0000-0300-00001E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323850</xdr:colOff>
          <xdr:row>1</xdr:row>
          <xdr:rowOff>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47625</xdr:colOff>
          <xdr:row>0</xdr:row>
          <xdr:rowOff>276225</xdr:rowOff>
        </xdr:from>
        <xdr:to>
          <xdr:col>5</xdr:col>
          <xdr:colOff>514350</xdr:colOff>
          <xdr:row>3</xdr:row>
          <xdr:rowOff>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Buscar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0</xdr:row>
          <xdr:rowOff>276225</xdr:rowOff>
        </xdr:from>
        <xdr:to>
          <xdr:col>6</xdr:col>
          <xdr:colOff>838200</xdr:colOff>
          <xdr:row>3</xdr:row>
          <xdr:rowOff>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257175</xdr:rowOff>
    </xdr:from>
    <xdr:to>
      <xdr:col>2</xdr:col>
      <xdr:colOff>342900</xdr:colOff>
      <xdr:row>7</xdr:row>
      <xdr:rowOff>57150</xdr:rowOff>
    </xdr:to>
    <xdr:pic>
      <xdr:nvPicPr>
        <xdr:cNvPr id="2" name="Imagem 10" descr="Brasão da Entidad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257175"/>
          <a:ext cx="9429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9525</xdr:colOff>
      <xdr:row>7</xdr:row>
      <xdr:rowOff>55060</xdr:rowOff>
    </xdr:from>
    <xdr:ext cx="1933574" cy="630740"/>
    <xdr:sp macro="" textlink="">
      <xdr:nvSpPr>
        <xdr:cNvPr id="3" name="Retângulo 2"/>
        <xdr:cNvSpPr/>
      </xdr:nvSpPr>
      <xdr:spPr>
        <a:xfrm>
          <a:off x="9525" y="1159960"/>
          <a:ext cx="1933574" cy="630740"/>
        </a:xfrm>
        <a:prstGeom prst="rect">
          <a:avLst/>
        </a:prstGeom>
        <a:noFill/>
      </xdr:spPr>
      <xdr:txBody>
        <a:bodyPr wrap="none" lIns="91440" tIns="45720" rIns="91440" bIns="45720">
          <a:noAutofit/>
        </a:bodyPr>
        <a:lstStyle/>
        <a:p>
          <a:pPr algn="ctr"/>
          <a:r>
            <a:rPr lang="pt-BR" sz="800" b="0"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Prefeitura</a:t>
          </a:r>
          <a:r>
            <a:rPr lang="pt-BR" sz="800" b="0"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Municipal de Monte Sião-MG</a:t>
          </a:r>
        </a:p>
        <a:p>
          <a:pPr algn="ctr"/>
          <a:r>
            <a:rPr lang="pt-BR" sz="800" b="0"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Departamento de Obras</a:t>
          </a:r>
          <a:endParaRPr lang="pt-BR" sz="800" b="0"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0</xdr:row>
      <xdr:rowOff>257175</xdr:rowOff>
    </xdr:from>
    <xdr:to>
      <xdr:col>2</xdr:col>
      <xdr:colOff>342900</xdr:colOff>
      <xdr:row>7</xdr:row>
      <xdr:rowOff>57150</xdr:rowOff>
    </xdr:to>
    <xdr:pic>
      <xdr:nvPicPr>
        <xdr:cNvPr id="2" name="Imagem 10" descr="Brasão da Entidad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257175"/>
          <a:ext cx="9429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9525</xdr:colOff>
      <xdr:row>7</xdr:row>
      <xdr:rowOff>55060</xdr:rowOff>
    </xdr:from>
    <xdr:ext cx="1933574" cy="354515"/>
    <xdr:sp macro="" textlink="">
      <xdr:nvSpPr>
        <xdr:cNvPr id="3" name="Retângulo 2"/>
        <xdr:cNvSpPr/>
      </xdr:nvSpPr>
      <xdr:spPr>
        <a:xfrm>
          <a:off x="9525" y="1159960"/>
          <a:ext cx="1933574" cy="354515"/>
        </a:xfrm>
        <a:prstGeom prst="rect">
          <a:avLst/>
        </a:prstGeom>
        <a:noFill/>
      </xdr:spPr>
      <xdr:txBody>
        <a:bodyPr wrap="none" lIns="91440" tIns="45720" rIns="91440" bIns="45720">
          <a:noAutofit/>
        </a:bodyPr>
        <a:lstStyle/>
        <a:p>
          <a:pPr algn="ctr"/>
          <a:r>
            <a:rPr lang="pt-BR" sz="800" b="0"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Prefeitura</a:t>
          </a:r>
          <a:r>
            <a:rPr lang="pt-BR" sz="800" b="0"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Municipal de Monte Sião-MG</a:t>
          </a:r>
        </a:p>
        <a:p>
          <a:pPr algn="ctr"/>
          <a:r>
            <a:rPr lang="pt-BR" sz="800" b="0"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Departamento de Obras</a:t>
          </a:r>
          <a:endParaRPr lang="pt-BR" sz="800" b="0"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wnloads\Planilha%20or&#231;amentaria\Planilha%20or&#231;amentaria%20(pmm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BDI"/>
      <sheetName val="ORÇAMENTO"/>
      <sheetName val="CÁLCULO"/>
      <sheetName val="CRONO"/>
      <sheetName val="QCI"/>
      <sheetName val="BM"/>
    </sheetNames>
    <sheetDataSet>
      <sheetData sheetId="0" refreshError="1">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6.xml"/><Relationship Id="rId12"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image" Target="../media/image1.emf"/><Relationship Id="rId10" Type="http://schemas.openxmlformats.org/officeDocument/2006/relationships/ctrlProp" Target="../ctrlProps/ctrlProp9.xml"/><Relationship Id="rId4" Type="http://schemas.openxmlformats.org/officeDocument/2006/relationships/oleObject" Target="../embeddings/oleObject2.bin"/><Relationship Id="rId9"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image" Target="../media/image1.emf"/><Relationship Id="rId10" Type="http://schemas.openxmlformats.org/officeDocument/2006/relationships/ctrlProp" Target="../ctrlProps/ctrlProp17.xml"/><Relationship Id="rId4" Type="http://schemas.openxmlformats.org/officeDocument/2006/relationships/oleObject" Target="../embeddings/oleObject3.bin"/><Relationship Id="rId9" Type="http://schemas.openxmlformats.org/officeDocument/2006/relationships/ctrlProp" Target="../ctrlProps/ctrlProp16.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
  <sheetViews>
    <sheetView workbookViewId="0">
      <selection activeCell="G1" sqref="G1"/>
    </sheetView>
  </sheetViews>
  <sheetFormatPr defaultRowHeight="12.75" x14ac:dyDescent="0.2"/>
  <cols>
    <col min="2" max="2" width="8" bestFit="1" customWidth="1"/>
    <col min="3" max="3" width="8.5703125" bestFit="1" customWidth="1"/>
    <col min="4" max="4" width="12.5703125" bestFit="1" customWidth="1"/>
    <col min="12" max="12" width="10.140625" bestFit="1" customWidth="1"/>
  </cols>
  <sheetData/>
  <pageMargins left="0.511811024" right="0.511811024" top="0.78740157499999996" bottom="0.78740157499999996" header="0.31496062000000002" footer="0.31496062000000002"/>
  <pageSetup paperSize="9" orientation="portrait" r:id="rId1"/>
  <headerFooter>
    <oddFooter>&amp;LPlanilha Referência.xls versão 1.10 - Desenvolvido por Caixa Econômica Federal - Conteúdo sob responsabilidade do usuário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
    <pageSetUpPr fitToPage="1"/>
  </sheetPr>
  <dimension ref="A1:IU20109"/>
  <sheetViews>
    <sheetView topLeftCell="B1" zoomScaleNormal="100" workbookViewId="0">
      <pane ySplit="5" topLeftCell="A6815" activePane="bottomLeft" state="frozen"/>
      <selection activeCell="B1" sqref="B1"/>
      <selection pane="bottomLeft" activeCell="D6821" sqref="D6821"/>
    </sheetView>
  </sheetViews>
  <sheetFormatPr defaultColWidth="0" defaultRowHeight="11.25" x14ac:dyDescent="0.2"/>
  <cols>
    <col min="1" max="1" width="6.42578125" style="1" hidden="1" customWidth="1"/>
    <col min="2" max="2" width="9.7109375" style="3" customWidth="1"/>
    <col min="3" max="3" width="10.42578125" style="3" customWidth="1"/>
    <col min="4" max="4" width="78.5703125" style="2" customWidth="1"/>
    <col min="5" max="5" width="7" style="3" bestFit="1" customWidth="1"/>
    <col min="6" max="7" width="13.42578125" style="67" customWidth="1"/>
    <col min="8" max="8" width="0.140625" style="77" customWidth="1"/>
    <col min="9" max="9" width="8.7109375" style="3" customWidth="1"/>
    <col min="10" max="11" width="13.42578125" style="3" hidden="1" customWidth="1"/>
    <col min="12" max="12" width="20.140625" style="1" customWidth="1"/>
    <col min="13" max="248" width="9.140625" style="1" hidden="1" customWidth="1"/>
    <col min="249" max="249" width="4" style="1" hidden="1" customWidth="1"/>
    <col min="250" max="250" width="7" style="1" hidden="1" customWidth="1"/>
    <col min="251" max="251" width="8.42578125" style="1" hidden="1" customWidth="1"/>
    <col min="252" max="255" width="9.140625" style="1" hidden="1" customWidth="1"/>
    <col min="256" max="16384" width="9.85546875" style="1" hidden="1"/>
  </cols>
  <sheetData>
    <row r="1" spans="1:11" s="6" customFormat="1" ht="22.5" customHeight="1" x14ac:dyDescent="0.2">
      <c r="B1" s="152" t="s">
        <v>90</v>
      </c>
      <c r="C1" s="152"/>
      <c r="D1" s="152"/>
      <c r="E1" s="69"/>
      <c r="F1" s="69"/>
      <c r="G1" s="69"/>
      <c r="H1" s="76"/>
      <c r="I1" s="14" t="s">
        <v>80</v>
      </c>
      <c r="J1" s="12"/>
      <c r="K1" s="12"/>
    </row>
    <row r="2" spans="1:11" s="6" customFormat="1" x14ac:dyDescent="0.2">
      <c r="B2" s="16" t="s">
        <v>51</v>
      </c>
      <c r="C2" s="25"/>
      <c r="D2" s="16" t="s">
        <v>52</v>
      </c>
      <c r="E2" s="12"/>
      <c r="F2" s="66"/>
      <c r="G2" s="66"/>
      <c r="H2" s="76"/>
      <c r="I2" s="14" t="s">
        <v>81</v>
      </c>
      <c r="J2" s="12"/>
      <c r="K2" s="12"/>
    </row>
    <row r="3" spans="1:11" s="6" customFormat="1" x14ac:dyDescent="0.2">
      <c r="B3" s="8" t="s">
        <v>33123</v>
      </c>
      <c r="C3" s="20"/>
      <c r="D3" s="8" t="s">
        <v>91</v>
      </c>
      <c r="E3" s="12"/>
      <c r="F3" s="66"/>
      <c r="G3" s="66"/>
      <c r="H3" s="76"/>
      <c r="I3" s="14" t="s">
        <v>82</v>
      </c>
      <c r="J3" s="12"/>
      <c r="K3" s="12"/>
    </row>
    <row r="4" spans="1:11" s="6" customFormat="1" ht="11.25" customHeight="1" x14ac:dyDescent="0.2">
      <c r="B4" s="24" t="s">
        <v>34595</v>
      </c>
      <c r="C4" s="12"/>
      <c r="D4" s="46" t="s">
        <v>14</v>
      </c>
      <c r="E4" s="12"/>
      <c r="F4" s="66"/>
      <c r="G4" s="66"/>
      <c r="H4" s="76"/>
      <c r="I4" s="153" t="s">
        <v>79</v>
      </c>
      <c r="J4" s="25"/>
      <c r="K4" s="25"/>
    </row>
    <row r="5" spans="1:11" s="75" customFormat="1" ht="22.5" customHeight="1" x14ac:dyDescent="0.2">
      <c r="B5" s="71" t="s">
        <v>18</v>
      </c>
      <c r="C5" s="78" t="s">
        <v>3</v>
      </c>
      <c r="D5" s="73" t="s">
        <v>4</v>
      </c>
      <c r="E5" s="71" t="s">
        <v>0</v>
      </c>
      <c r="F5" s="80" t="s">
        <v>84</v>
      </c>
      <c r="G5" s="80" t="s">
        <v>85</v>
      </c>
      <c r="H5" s="79"/>
      <c r="I5" s="153"/>
      <c r="J5" s="80" t="s">
        <v>86</v>
      </c>
      <c r="K5" s="80" t="s">
        <v>87</v>
      </c>
    </row>
    <row r="7" spans="1:11" x14ac:dyDescent="0.2">
      <c r="A7" s="1" t="str">
        <f t="shared" ref="A7:A21" ca="1" si="0">CONCATENAR</f>
        <v>0 0</v>
      </c>
      <c r="B7" s="3">
        <f ca="1">OFFSET(Composições!$A$1,MATCH(COUNTIF($H$1:$H7,"Composições"),Composições!$K:$K,0)-1,COLUMN(Banco!B$6)-1)</f>
        <v>0</v>
      </c>
      <c r="C7" s="3">
        <f ca="1">OFFSET(Composições!$A$1,MATCH(COUNTIF($H$1:$H7,"Composições"),Composições!$K:$K,0)-1,COLUMN(Banco!C$6)-1)</f>
        <v>0</v>
      </c>
      <c r="D7" s="2" t="str">
        <f ca="1">IF(COUNTIF(OFFSET(Banco!$A$6,1,0,NCOMPOSICOES),$A7)&gt;1,"CÓDIGO REPETIDO",OFFSET(Composições!$A$1,MATCH(COUNTIF($H$1:$H7,"Composições"),Composições!$K:$K,0)-1,COLUMN(Banco!D$6)-1))</f>
        <v>CÓDIGO REPETIDO</v>
      </c>
      <c r="E7" s="3">
        <f ca="1">OFFSET(Composições!$A$1,MATCH(COUNTIF($H$1:$H7,"Composições"),Composições!$K:$K,0)-1,COLUMN(Banco!E$6)-1)</f>
        <v>0</v>
      </c>
      <c r="F7" s="67">
        <f ca="1">OFFSET(Composições!$A$1,MATCH(COUNTIF($H$1:$H7,"Composições"),Composições!$K:$K,0)-1,COLUMN(Banco!F$6)-1)</f>
        <v>0</v>
      </c>
      <c r="G7" s="67">
        <f ca="1">OFFSET(Composições!$A$1,MATCH(COUNTIF($H$1:$H7,"Composições"),Composições!$K:$K,0)-1,COLUMN(Banco!G$6)-1)</f>
        <v>0</v>
      </c>
      <c r="H7" s="77" t="s">
        <v>22</v>
      </c>
    </row>
    <row r="8" spans="1:11" x14ac:dyDescent="0.2">
      <c r="A8" s="1" t="str">
        <f t="shared" ca="1" si="0"/>
        <v>0 0</v>
      </c>
      <c r="B8" s="3">
        <f ca="1">OFFSET(Composições!$A$1,MATCH(COUNTIF($H$1:$H8,"Composições"),Composições!$K:$K,0)-1,COLUMN(Banco!B$6)-1)</f>
        <v>0</v>
      </c>
      <c r="C8" s="3">
        <f ca="1">OFFSET(Composições!$A$1,MATCH(COUNTIF($H$1:$H8,"Composições"),Composições!$K:$K,0)-1,COLUMN(Banco!C$6)-1)</f>
        <v>0</v>
      </c>
      <c r="D8" s="2" t="str">
        <f ca="1">IF(COUNTIF(OFFSET(Banco!$A$6,1,0,NCOMPOSICOES),$A8)&gt;1,"CÓDIGO REPETIDO",OFFSET(Composições!$A$1,MATCH(COUNTIF($H$1:$H8,"Composições"),Composições!$K:$K,0)-1,COLUMN(Banco!D$6)-1))</f>
        <v>CÓDIGO REPETIDO</v>
      </c>
      <c r="E8" s="3">
        <f ca="1">OFFSET(Composições!$A$1,MATCH(COUNTIF($H$1:$H8,"Composições"),Composições!$K:$K,0)-1,COLUMN(Banco!E$6)-1)</f>
        <v>0</v>
      </c>
      <c r="F8" s="67">
        <f ca="1">OFFSET(Composições!$A$1,MATCH(COUNTIF($H$1:$H8,"Composições"),Composições!$K:$K,0)-1,COLUMN(Banco!F$6)-1)</f>
        <v>0</v>
      </c>
      <c r="G8" s="67">
        <f ca="1">OFFSET(Composições!$A$1,MATCH(COUNTIF($H$1:$H8,"Composições"),Composições!$K:$K,0)-1,COLUMN(Banco!G$6)-1)</f>
        <v>0</v>
      </c>
      <c r="H8" s="77" t="s">
        <v>22</v>
      </c>
    </row>
    <row r="9" spans="1:11" x14ac:dyDescent="0.2">
      <c r="A9" s="1" t="str">
        <f t="shared" ca="1" si="0"/>
        <v>0 0</v>
      </c>
      <c r="B9" s="3">
        <f ca="1">OFFSET(Composições!$A$1,MATCH(COUNTIF($H$1:$H9,"Composições"),Composições!$K:$K,0)-1,COLUMN(Banco!B$6)-1)</f>
        <v>0</v>
      </c>
      <c r="C9" s="3">
        <f ca="1">OFFSET(Composições!$A$1,MATCH(COUNTIF($H$1:$H9,"Composições"),Composições!$K:$K,0)-1,COLUMN(Banco!C$6)-1)</f>
        <v>0</v>
      </c>
      <c r="D9" s="2" t="str">
        <f ca="1">IF(COUNTIF(OFFSET(Banco!$A$6,1,0,NCOMPOSICOES),$A9)&gt;1,"CÓDIGO REPETIDO",OFFSET(Composições!$A$1,MATCH(COUNTIF($H$1:$H9,"Composições"),Composições!$K:$K,0)-1,COLUMN(Banco!D$6)-1))</f>
        <v>CÓDIGO REPETIDO</v>
      </c>
      <c r="E9" s="3">
        <f ca="1">OFFSET(Composições!$A$1,MATCH(COUNTIF($H$1:$H9,"Composições"),Composições!$K:$K,0)-1,COLUMN(Banco!E$6)-1)</f>
        <v>0</v>
      </c>
      <c r="F9" s="67">
        <f ca="1">OFFSET(Composições!$A$1,MATCH(COUNTIF($H$1:$H9,"Composições"),Composições!$K:$K,0)-1,COLUMN(Banco!F$6)-1)</f>
        <v>0</v>
      </c>
      <c r="G9" s="67">
        <f ca="1">OFFSET(Composições!$A$1,MATCH(COUNTIF($H$1:$H9,"Composições"),Composições!$K:$K,0)-1,COLUMN(Banco!G$6)-1)</f>
        <v>0</v>
      </c>
      <c r="H9" s="77" t="s">
        <v>22</v>
      </c>
    </row>
    <row r="10" spans="1:11" x14ac:dyDescent="0.2">
      <c r="A10" s="1" t="str">
        <f t="shared" ca="1" si="0"/>
        <v>0 0</v>
      </c>
      <c r="B10" s="3">
        <f ca="1">OFFSET(Composições!$A$1,MATCH(COUNTIF($H$1:$H10,"Composições"),Composições!$K:$K,0)-1,COLUMN(Banco!B$6)-1)</f>
        <v>0</v>
      </c>
      <c r="C10" s="3">
        <f ca="1">OFFSET(Composições!$A$1,MATCH(COUNTIF($H$1:$H10,"Composições"),Composições!$K:$K,0)-1,COLUMN(Banco!C$6)-1)</f>
        <v>0</v>
      </c>
      <c r="D10" s="2" t="str">
        <f ca="1">IF(COUNTIF(OFFSET(Banco!$A$6,1,0,NCOMPOSICOES),$A10)&gt;1,"CÓDIGO REPETIDO",OFFSET(Composições!$A$1,MATCH(COUNTIF($H$1:$H10,"Composições"),Composições!$K:$K,0)-1,COLUMN(Banco!D$6)-1))</f>
        <v>CÓDIGO REPETIDO</v>
      </c>
      <c r="E10" s="3">
        <f ca="1">OFFSET(Composições!$A$1,MATCH(COUNTIF($H$1:$H10,"Composições"),Composições!$K:$K,0)-1,COLUMN(Banco!E$6)-1)</f>
        <v>0</v>
      </c>
      <c r="F10" s="67">
        <f ca="1">OFFSET(Composições!$A$1,MATCH(COUNTIF($H$1:$H10,"Composições"),Composições!$K:$K,0)-1,COLUMN(Banco!F$6)-1)</f>
        <v>0</v>
      </c>
      <c r="G10" s="67">
        <f ca="1">OFFSET(Composições!$A$1,MATCH(COUNTIF($H$1:$H10,"Composições"),Composições!$K:$K,0)-1,COLUMN(Banco!G$6)-1)</f>
        <v>0</v>
      </c>
      <c r="H10" s="77" t="s">
        <v>22</v>
      </c>
    </row>
    <row r="11" spans="1:11" x14ac:dyDescent="0.2">
      <c r="A11" s="1" t="str">
        <f t="shared" ca="1" si="0"/>
        <v>0 0</v>
      </c>
      <c r="B11" s="3">
        <f ca="1">OFFSET(Composições!$A$1,MATCH(COUNTIF($H$1:$H11,"Composições"),Composições!$K:$K,0)-1,COLUMN(Banco!B$6)-1)</f>
        <v>0</v>
      </c>
      <c r="C11" s="3">
        <f ca="1">OFFSET(Composições!$A$1,MATCH(COUNTIF($H$1:$H11,"Composições"),Composições!$K:$K,0)-1,COLUMN(Banco!C$6)-1)</f>
        <v>0</v>
      </c>
      <c r="D11" s="2" t="str">
        <f ca="1">IF(COUNTIF(OFFSET(Banco!$A$6,1,0,NCOMPOSICOES),$A11)&gt;1,"CÓDIGO REPETIDO",OFFSET(Composições!$A$1,MATCH(COUNTIF($H$1:$H11,"Composições"),Composições!$K:$K,0)-1,COLUMN(Banco!D$6)-1))</f>
        <v>CÓDIGO REPETIDO</v>
      </c>
      <c r="E11" s="3">
        <f ca="1">OFFSET(Composições!$A$1,MATCH(COUNTIF($H$1:$H11,"Composições"),Composições!$K:$K,0)-1,COLUMN(Banco!E$6)-1)</f>
        <v>0</v>
      </c>
      <c r="F11" s="67">
        <f ca="1">OFFSET(Composições!$A$1,MATCH(COUNTIF($H$1:$H11,"Composições"),Composições!$K:$K,0)-1,COLUMN(Banco!F$6)-1)</f>
        <v>0</v>
      </c>
      <c r="G11" s="67">
        <f ca="1">OFFSET(Composições!$A$1,MATCH(COUNTIF($H$1:$H11,"Composições"),Composições!$K:$K,0)-1,COLUMN(Banco!G$6)-1)</f>
        <v>0</v>
      </c>
      <c r="H11" s="77" t="s">
        <v>22</v>
      </c>
    </row>
    <row r="12" spans="1:11" x14ac:dyDescent="0.2">
      <c r="A12" s="1" t="str">
        <f t="shared" ca="1" si="0"/>
        <v>0 0</v>
      </c>
      <c r="B12" s="3">
        <f ca="1">OFFSET(Composições!$A$1,MATCH(COUNTIF($H$1:$H12,"Composições"),Composições!$K:$K,0)-1,COLUMN(Banco!B$6)-1)</f>
        <v>0</v>
      </c>
      <c r="C12" s="3">
        <f ca="1">OFFSET(Composições!$A$1,MATCH(COUNTIF($H$1:$H12,"Composições"),Composições!$K:$K,0)-1,COLUMN(Banco!C$6)-1)</f>
        <v>0</v>
      </c>
      <c r="D12" s="2" t="str">
        <f ca="1">IF(COUNTIF(OFFSET(Banco!$A$6,1,0,NCOMPOSICOES),$A12)&gt;1,"CÓDIGO REPETIDO",OFFSET(Composições!$A$1,MATCH(COUNTIF($H$1:$H12,"Composições"),Composições!$K:$K,0)-1,COLUMN(Banco!D$6)-1))</f>
        <v>CÓDIGO REPETIDO</v>
      </c>
      <c r="E12" s="3">
        <f ca="1">OFFSET(Composições!$A$1,MATCH(COUNTIF($H$1:$H12,"Composições"),Composições!$K:$K,0)-1,COLUMN(Banco!E$6)-1)</f>
        <v>0</v>
      </c>
      <c r="F12" s="67">
        <f ca="1">OFFSET(Composições!$A$1,MATCH(COUNTIF($H$1:$H12,"Composições"),Composições!$K:$K,0)-1,COLUMN(Banco!F$6)-1)</f>
        <v>0</v>
      </c>
      <c r="G12" s="67">
        <f ca="1">OFFSET(Composições!$A$1,MATCH(COUNTIF($H$1:$H12,"Composições"),Composições!$K:$K,0)-1,COLUMN(Banco!G$6)-1)</f>
        <v>0</v>
      </c>
      <c r="H12" s="77" t="s">
        <v>22</v>
      </c>
    </row>
    <row r="13" spans="1:11" x14ac:dyDescent="0.2">
      <c r="A13" s="1" t="str">
        <f t="shared" ca="1" si="0"/>
        <v>0 0</v>
      </c>
      <c r="B13" s="3">
        <f ca="1">OFFSET(Composições!$A$1,MATCH(COUNTIF($H$1:$H13,"Composições"),Composições!$K:$K,0)-1,COLUMN(Banco!B$6)-1)</f>
        <v>0</v>
      </c>
      <c r="C13" s="3">
        <f ca="1">OFFSET(Composições!$A$1,MATCH(COUNTIF($H$1:$H13,"Composições"),Composições!$K:$K,0)-1,COLUMN(Banco!C$6)-1)</f>
        <v>0</v>
      </c>
      <c r="D13" s="2" t="str">
        <f ca="1">IF(COUNTIF(OFFSET(Banco!$A$6,1,0,NCOMPOSICOES),$A13)&gt;1,"CÓDIGO REPETIDO",OFFSET(Composições!$A$1,MATCH(COUNTIF($H$1:$H13,"Composições"),Composições!$K:$K,0)-1,COLUMN(Banco!D$6)-1))</f>
        <v>CÓDIGO REPETIDO</v>
      </c>
      <c r="E13" s="3">
        <f ca="1">OFFSET(Composições!$A$1,MATCH(COUNTIF($H$1:$H13,"Composições"),Composições!$K:$K,0)-1,COLUMN(Banco!E$6)-1)</f>
        <v>0</v>
      </c>
      <c r="F13" s="67">
        <f ca="1">OFFSET(Composições!$A$1,MATCH(COUNTIF($H$1:$H13,"Composições"),Composições!$K:$K,0)-1,COLUMN(Banco!F$6)-1)</f>
        <v>0</v>
      </c>
      <c r="G13" s="67">
        <f ca="1">OFFSET(Composições!$A$1,MATCH(COUNTIF($H$1:$H13,"Composições"),Composições!$K:$K,0)-1,COLUMN(Banco!G$6)-1)</f>
        <v>0</v>
      </c>
      <c r="H13" s="77" t="s">
        <v>22</v>
      </c>
    </row>
    <row r="14" spans="1:11" x14ac:dyDescent="0.2">
      <c r="A14" s="1" t="str">
        <f t="shared" ca="1" si="0"/>
        <v>0 0</v>
      </c>
      <c r="B14" s="3">
        <f ca="1">OFFSET(Composições!$A$1,MATCH(COUNTIF($H$1:$H14,"Composições"),Composições!$K:$K,0)-1,COLUMN(Banco!B$6)-1)</f>
        <v>0</v>
      </c>
      <c r="C14" s="3">
        <f ca="1">OFFSET(Composições!$A$1,MATCH(COUNTIF($H$1:$H14,"Composições"),Composições!$K:$K,0)-1,COLUMN(Banco!C$6)-1)</f>
        <v>0</v>
      </c>
      <c r="D14" s="2" t="str">
        <f ca="1">IF(COUNTIF(OFFSET(Banco!$A$6,1,0,NCOMPOSICOES),$A14)&gt;1,"CÓDIGO REPETIDO",OFFSET(Composições!$A$1,MATCH(COUNTIF($H$1:$H14,"Composições"),Composições!$K:$K,0)-1,COLUMN(Banco!D$6)-1))</f>
        <v>CÓDIGO REPETIDO</v>
      </c>
      <c r="E14" s="3">
        <f ca="1">OFFSET(Composições!$A$1,MATCH(COUNTIF($H$1:$H14,"Composições"),Composições!$K:$K,0)-1,COLUMN(Banco!E$6)-1)</f>
        <v>0</v>
      </c>
      <c r="F14" s="67">
        <f ca="1">OFFSET(Composições!$A$1,MATCH(COUNTIF($H$1:$H14,"Composições"),Composições!$K:$K,0)-1,COLUMN(Banco!F$6)-1)</f>
        <v>0</v>
      </c>
      <c r="G14" s="67">
        <f ca="1">OFFSET(Composições!$A$1,MATCH(COUNTIF($H$1:$H14,"Composições"),Composições!$K:$K,0)-1,COLUMN(Banco!G$6)-1)</f>
        <v>0</v>
      </c>
      <c r="H14" s="77" t="s">
        <v>22</v>
      </c>
    </row>
    <row r="15" spans="1:11" x14ac:dyDescent="0.2">
      <c r="A15" s="1" t="str">
        <f t="shared" ca="1" si="0"/>
        <v>0 0</v>
      </c>
      <c r="B15" s="3">
        <f ca="1">OFFSET(Composições!$A$1,MATCH(COUNTIF($H$1:$H15,"Composições"),Composições!$K:$K,0)-1,COLUMN(Banco!B$6)-1)</f>
        <v>0</v>
      </c>
      <c r="C15" s="3">
        <f ca="1">OFFSET(Composições!$A$1,MATCH(COUNTIF($H$1:$H15,"Composições"),Composições!$K:$K,0)-1,COLUMN(Banco!C$6)-1)</f>
        <v>0</v>
      </c>
      <c r="D15" s="2" t="str">
        <f ca="1">IF(COUNTIF(OFFSET(Banco!$A$6,1,0,NCOMPOSICOES),$A15)&gt;1,"CÓDIGO REPETIDO",OFFSET(Composições!$A$1,MATCH(COUNTIF($H$1:$H15,"Composições"),Composições!$K:$K,0)-1,COLUMN(Banco!D$6)-1))</f>
        <v>CÓDIGO REPETIDO</v>
      </c>
      <c r="E15" s="3">
        <f ca="1">OFFSET(Composições!$A$1,MATCH(COUNTIF($H$1:$H15,"Composições"),Composições!$K:$K,0)-1,COLUMN(Banco!E$6)-1)</f>
        <v>0</v>
      </c>
      <c r="F15" s="67">
        <f ca="1">OFFSET(Composições!$A$1,MATCH(COUNTIF($H$1:$H15,"Composições"),Composições!$K:$K,0)-1,COLUMN(Banco!F$6)-1)</f>
        <v>0</v>
      </c>
      <c r="G15" s="67">
        <f ca="1">OFFSET(Composições!$A$1,MATCH(COUNTIF($H$1:$H15,"Composições"),Composições!$K:$K,0)-1,COLUMN(Banco!G$6)-1)</f>
        <v>0</v>
      </c>
      <c r="H15" s="77" t="s">
        <v>22</v>
      </c>
    </row>
    <row r="16" spans="1:11" x14ac:dyDescent="0.2">
      <c r="A16" s="1" t="str">
        <f t="shared" ca="1" si="0"/>
        <v>0 0</v>
      </c>
      <c r="B16" s="3">
        <f ca="1">OFFSET(Composições!$A$1,MATCH(COUNTIF($H$1:$H16,"Composições"),Composições!$K:$K,0)-1,COLUMN(Banco!B$6)-1)</f>
        <v>0</v>
      </c>
      <c r="C16" s="3">
        <f ca="1">OFFSET(Composições!$A$1,MATCH(COUNTIF($H$1:$H16,"Composições"),Composições!$K:$K,0)-1,COLUMN(Banco!C$6)-1)</f>
        <v>0</v>
      </c>
      <c r="D16" s="2" t="str">
        <f ca="1">IF(COUNTIF(OFFSET(Banco!$A$6,1,0,NCOMPOSICOES),$A16)&gt;1,"CÓDIGO REPETIDO",OFFSET(Composições!$A$1,MATCH(COUNTIF($H$1:$H16,"Composições"),Composições!$K:$K,0)-1,COLUMN(Banco!D$6)-1))</f>
        <v>CÓDIGO REPETIDO</v>
      </c>
      <c r="E16" s="3">
        <f ca="1">OFFSET(Composições!$A$1,MATCH(COUNTIF($H$1:$H16,"Composições"),Composições!$K:$K,0)-1,COLUMN(Banco!E$6)-1)</f>
        <v>0</v>
      </c>
      <c r="F16" s="67">
        <f ca="1">OFFSET(Composições!$A$1,MATCH(COUNTIF($H$1:$H16,"Composições"),Composições!$K:$K,0)-1,COLUMN(Banco!F$6)-1)</f>
        <v>0</v>
      </c>
      <c r="G16" s="67">
        <f ca="1">OFFSET(Composições!$A$1,MATCH(COUNTIF($H$1:$H16,"Composições"),Composições!$K:$K,0)-1,COLUMN(Banco!G$6)-1)</f>
        <v>0</v>
      </c>
      <c r="H16" s="77" t="s">
        <v>22</v>
      </c>
    </row>
    <row r="17" spans="1:8" x14ac:dyDescent="0.2">
      <c r="A17" s="1" t="str">
        <f t="shared" ca="1" si="0"/>
        <v>0 0</v>
      </c>
      <c r="B17" s="3">
        <f ca="1">OFFSET(Composições!$A$1,MATCH(COUNTIF($H$1:$H17,"Composições"),Composições!$K:$K,0)-1,COLUMN(Banco!B$6)-1)</f>
        <v>0</v>
      </c>
      <c r="C17" s="3">
        <f ca="1">OFFSET(Composições!$A$1,MATCH(COUNTIF($H$1:$H17,"Composições"),Composições!$K:$K,0)-1,COLUMN(Banco!C$6)-1)</f>
        <v>0</v>
      </c>
      <c r="D17" s="2" t="str">
        <f ca="1">IF(COUNTIF(OFFSET(Banco!$A$6,1,0,NCOMPOSICOES),$A17)&gt;1,"CÓDIGO REPETIDO",OFFSET(Composições!$A$1,MATCH(COUNTIF($H$1:$H17,"Composições"),Composições!$K:$K,0)-1,COLUMN(Banco!D$6)-1))</f>
        <v>CÓDIGO REPETIDO</v>
      </c>
      <c r="E17" s="3">
        <f ca="1">OFFSET(Composições!$A$1,MATCH(COUNTIF($H$1:$H17,"Composições"),Composições!$K:$K,0)-1,COLUMN(Banco!E$6)-1)</f>
        <v>0</v>
      </c>
      <c r="F17" s="67">
        <f ca="1">OFFSET(Composições!$A$1,MATCH(COUNTIF($H$1:$H17,"Composições"),Composições!$K:$K,0)-1,COLUMN(Banco!F$6)-1)</f>
        <v>0</v>
      </c>
      <c r="G17" s="67">
        <f ca="1">OFFSET(Composições!$A$1,MATCH(COUNTIF($H$1:$H17,"Composições"),Composições!$K:$K,0)-1,COLUMN(Banco!G$6)-1)</f>
        <v>0</v>
      </c>
      <c r="H17" s="77" t="s">
        <v>22</v>
      </c>
    </row>
    <row r="18" spans="1:8" x14ac:dyDescent="0.2">
      <c r="A18" s="1" t="str">
        <f t="shared" ca="1" si="0"/>
        <v>0 0</v>
      </c>
      <c r="B18" s="3">
        <f ca="1">OFFSET(Composições!$A$1,MATCH(COUNTIF($H$1:$H18,"Composições"),Composições!$K:$K,0)-1,COLUMN(Banco!B$6)-1)</f>
        <v>0</v>
      </c>
      <c r="C18" s="3">
        <f ca="1">OFFSET(Composições!$A$1,MATCH(COUNTIF($H$1:$H18,"Composições"),Composições!$K:$K,0)-1,COLUMN(Banco!C$6)-1)</f>
        <v>0</v>
      </c>
      <c r="D18" s="2" t="str">
        <f ca="1">IF(COUNTIF(OFFSET(Banco!$A$6,1,0,NCOMPOSICOES),$A18)&gt;1,"CÓDIGO REPETIDO",OFFSET(Composições!$A$1,MATCH(COUNTIF($H$1:$H18,"Composições"),Composições!$K:$K,0)-1,COLUMN(Banco!D$6)-1))</f>
        <v>CÓDIGO REPETIDO</v>
      </c>
      <c r="E18" s="3">
        <f ca="1">OFFSET(Composições!$A$1,MATCH(COUNTIF($H$1:$H18,"Composições"),Composições!$K:$K,0)-1,COLUMN(Banco!E$6)-1)</f>
        <v>0</v>
      </c>
      <c r="F18" s="67">
        <f ca="1">OFFSET(Composições!$A$1,MATCH(COUNTIF($H$1:$H18,"Composições"),Composições!$K:$K,0)-1,COLUMN(Banco!F$6)-1)</f>
        <v>0</v>
      </c>
      <c r="G18" s="67">
        <f ca="1">OFFSET(Composições!$A$1,MATCH(COUNTIF($H$1:$H18,"Composições"),Composições!$K:$K,0)-1,COLUMN(Banco!G$6)-1)</f>
        <v>0</v>
      </c>
      <c r="H18" s="77" t="s">
        <v>22</v>
      </c>
    </row>
    <row r="19" spans="1:8" x14ac:dyDescent="0.2">
      <c r="A19" s="1" t="str">
        <f t="shared" ca="1" si="0"/>
        <v>0 0</v>
      </c>
      <c r="B19" s="3">
        <f ca="1">OFFSET(Composições!$A$1,MATCH(COUNTIF($H$1:$H19,"Composições"),Composições!$K:$K,0)-1,COLUMN(Banco!B$6)-1)</f>
        <v>0</v>
      </c>
      <c r="C19" s="3">
        <f ca="1">OFFSET(Composições!$A$1,MATCH(COUNTIF($H$1:$H19,"Composições"),Composições!$K:$K,0)-1,COLUMN(Banco!C$6)-1)</f>
        <v>0</v>
      </c>
      <c r="D19" s="2" t="str">
        <f ca="1">IF(COUNTIF(OFFSET(Banco!$A$6,1,0,NCOMPOSICOES),$A19)&gt;1,"CÓDIGO REPETIDO",OFFSET(Composições!$A$1,MATCH(COUNTIF($H$1:$H19,"Composições"),Composições!$K:$K,0)-1,COLUMN(Banco!D$6)-1))</f>
        <v>CÓDIGO REPETIDO</v>
      </c>
      <c r="E19" s="3">
        <f ca="1">OFFSET(Composições!$A$1,MATCH(COUNTIF($H$1:$H19,"Composições"),Composições!$K:$K,0)-1,COLUMN(Banco!E$6)-1)</f>
        <v>0</v>
      </c>
      <c r="F19" s="67">
        <f ca="1">OFFSET(Composições!$A$1,MATCH(COUNTIF($H$1:$H19,"Composições"),Composições!$K:$K,0)-1,COLUMN(Banco!F$6)-1)</f>
        <v>0</v>
      </c>
      <c r="G19" s="67">
        <f ca="1">OFFSET(Composições!$A$1,MATCH(COUNTIF($H$1:$H19,"Composições"),Composições!$K:$K,0)-1,COLUMN(Banco!G$6)-1)</f>
        <v>0</v>
      </c>
      <c r="H19" s="77" t="s">
        <v>22</v>
      </c>
    </row>
    <row r="20" spans="1:8" x14ac:dyDescent="0.2">
      <c r="A20" s="1" t="str">
        <f t="shared" ca="1" si="0"/>
        <v>0 0</v>
      </c>
      <c r="B20" s="3">
        <f ca="1">OFFSET(Composições!$A$1,MATCH(COUNTIF($H$1:$H20,"Composições"),Composições!$K:$K,0)-1,COLUMN(Banco!B$6)-1)</f>
        <v>0</v>
      </c>
      <c r="C20" s="3">
        <f ca="1">OFFSET(Composições!$A$1,MATCH(COUNTIF($H$1:$H20,"Composições"),Composições!$K:$K,0)-1,COLUMN(Banco!C$6)-1)</f>
        <v>0</v>
      </c>
      <c r="D20" s="2" t="str">
        <f ca="1">IF(COUNTIF(OFFSET(Banco!$A$6,1,0,NCOMPOSICOES),$A20)&gt;1,"CÓDIGO REPETIDO",OFFSET(Composições!$A$1,MATCH(COUNTIF($H$1:$H20,"Composições"),Composições!$K:$K,0)-1,COLUMN(Banco!D$6)-1))</f>
        <v>CÓDIGO REPETIDO</v>
      </c>
      <c r="E20" s="3">
        <f ca="1">OFFSET(Composições!$A$1,MATCH(COUNTIF($H$1:$H20,"Composições"),Composições!$K:$K,0)-1,COLUMN(Banco!E$6)-1)</f>
        <v>0</v>
      </c>
      <c r="F20" s="67">
        <f ca="1">OFFSET(Composições!$A$1,MATCH(COUNTIF($H$1:$H20,"Composições"),Composições!$K:$K,0)-1,COLUMN(Banco!F$6)-1)</f>
        <v>0</v>
      </c>
      <c r="G20" s="67">
        <f ca="1">OFFSET(Composições!$A$1,MATCH(COUNTIF($H$1:$H20,"Composições"),Composições!$K:$K,0)-1,COLUMN(Banco!G$6)-1)</f>
        <v>0</v>
      </c>
      <c r="H20" s="77" t="s">
        <v>22</v>
      </c>
    </row>
    <row r="21" spans="1:8" x14ac:dyDescent="0.2">
      <c r="A21" s="1" t="str">
        <f t="shared" ca="1" si="0"/>
        <v>0 0</v>
      </c>
      <c r="B21" s="3">
        <f ca="1">OFFSET(Composições!$A$1,MATCH(COUNTIF($H$1:$H21,"Composições"),Composições!$K:$K,0)-1,COLUMN(Banco!B$6)-1)</f>
        <v>0</v>
      </c>
      <c r="C21" s="3">
        <f ca="1">OFFSET(Composições!$A$1,MATCH(COUNTIF($H$1:$H21,"Composições"),Composições!$K:$K,0)-1,COLUMN(Banco!C$6)-1)</f>
        <v>0</v>
      </c>
      <c r="D21" s="2" t="str">
        <f ca="1">IF(COUNTIF(OFFSET(Banco!$A$6,1,0,NCOMPOSICOES),$A21)&gt;1,"CÓDIGO REPETIDO",OFFSET(Composições!$A$1,MATCH(COUNTIF($H$1:$H21,"Composições"),Composições!$K:$K,0)-1,COLUMN(Banco!D$6)-1))</f>
        <v>CÓDIGO REPETIDO</v>
      </c>
      <c r="E21" s="3">
        <f ca="1">OFFSET(Composições!$A$1,MATCH(COUNTIF($H$1:$H21,"Composições"),Composições!$K:$K,0)-1,COLUMN(Banco!E$6)-1)</f>
        <v>0</v>
      </c>
      <c r="F21" s="67">
        <f ca="1">OFFSET(Composições!$A$1,MATCH(COUNTIF($H$1:$H21,"Composições"),Composições!$K:$K,0)-1,COLUMN(Banco!F$6)-1)</f>
        <v>0</v>
      </c>
      <c r="G21" s="67">
        <f ca="1">OFFSET(Composições!$A$1,MATCH(COUNTIF($H$1:$H21,"Composições"),Composições!$K:$K,0)-1,COLUMN(Banco!G$6)-1)</f>
        <v>0</v>
      </c>
      <c r="H21" s="77" t="s">
        <v>22</v>
      </c>
    </row>
    <row r="22" spans="1:8" x14ac:dyDescent="0.2">
      <c r="A22" s="1" t="str">
        <f t="shared" ref="A22:A34" ca="1" si="1">CONCATENAR</f>
        <v>COTAÇÃO 0</v>
      </c>
      <c r="B22" s="3" t="str">
        <f ca="1">OFFSET(Cotações!$A$1,MATCH(COUNTIF($H$1:$H22,"Cotações"),Cotações!$J:$J,0)-1,COLUMN(Banco!B$6)-1)</f>
        <v>COTAÇÃO</v>
      </c>
      <c r="C22" s="3">
        <f ca="1">OFFSET(Cotações!$A$1,MATCH(COUNTIF($H$1:$H22,"Cotações"),Cotações!$J:$J,0)-1,COLUMN(Banco!C$6)-1)</f>
        <v>0</v>
      </c>
      <c r="D22" s="2" t="str">
        <f ca="1">IF(COUNTIF(OFFSET(Banco!$A$6,1+NCOMPOSICOES,0,NCOTACOES),$A22)&gt;1,"CÓDIGO REPETIDO",OFFSET(Cotações!$A$1,MATCH(COUNTIF($H$1:$H22,"Cotações"),Cotações!$J:$J,0)-1,COLUMN(Banco!D$6)-1))</f>
        <v>CÓDIGO REPETIDO</v>
      </c>
      <c r="E22" s="3">
        <f ca="1">OFFSET(Cotações!$A$1,MATCH(COUNTIF($H$1:$H22,"Cotações"),Cotações!$J:$J,0)-1,COLUMN(Banco!E$6)-1)</f>
        <v>0</v>
      </c>
      <c r="F22" s="67" t="e">
        <f ca="1">OFFSET(Cotações!$A$1,MATCH(COUNTIF($H$1:$H22,"Cotações"),Cotações!$J:$J,0)-1,COLUMN(Banco!F$6)-1)</f>
        <v>#NUM!</v>
      </c>
      <c r="G22" s="67" t="e">
        <f ca="1">OFFSET(Cotações!$A$1,MATCH(COUNTIF($H$1:$H22,"Cotações"),Cotações!$J:$J,0)-1,COLUMN(Banco!F$6)-1)</f>
        <v>#NUM!</v>
      </c>
      <c r="H22" s="77" t="s">
        <v>38</v>
      </c>
    </row>
    <row r="23" spans="1:8" x14ac:dyDescent="0.2">
      <c r="A23" s="1" t="str">
        <f t="shared" ca="1" si="1"/>
        <v>COTAÇÃO 0</v>
      </c>
      <c r="B23" s="3" t="str">
        <f ca="1">OFFSET(Cotações!$A$1,MATCH(COUNTIF($H$1:$H23,"Cotações"),Cotações!$J:$J,0)-1,COLUMN(Banco!B$6)-1)</f>
        <v>COTAÇÃO</v>
      </c>
      <c r="C23" s="3">
        <f ca="1">OFFSET(Cotações!$A$1,MATCH(COUNTIF($H$1:$H23,"Cotações"),Cotações!$J:$J,0)-1,COLUMN(Banco!C$6)-1)</f>
        <v>0</v>
      </c>
      <c r="D23" s="2" t="str">
        <f ca="1">IF(COUNTIF(OFFSET(Banco!$A$6,1+NCOMPOSICOES,0,NCOTACOES),$A23)&gt;1,"CÓDIGO REPETIDO",OFFSET(Cotações!$A$1,MATCH(COUNTIF($H$1:$H23,"Cotações"),Cotações!$J:$J,0)-1,COLUMN(Banco!D$6)-1))</f>
        <v>CÓDIGO REPETIDO</v>
      </c>
      <c r="E23" s="3">
        <f ca="1">OFFSET(Cotações!$A$1,MATCH(COUNTIF($H$1:$H23,"Cotações"),Cotações!$J:$J,0)-1,COLUMN(Banco!E$6)-1)</f>
        <v>0</v>
      </c>
      <c r="F23" s="67" t="e">
        <f ca="1">OFFSET(Cotações!$A$1,MATCH(COUNTIF($H$1:$H23,"Cotações"),Cotações!$J:$J,0)-1,COLUMN(Banco!F$6)-1)</f>
        <v>#NUM!</v>
      </c>
      <c r="G23" s="67" t="e">
        <f ca="1">OFFSET(Cotações!$A$1,MATCH(COUNTIF($H$1:$H23,"Cotações"),Cotações!$J:$J,0)-1,COLUMN(Banco!F$6)-1)</f>
        <v>#NUM!</v>
      </c>
      <c r="H23" s="77" t="s">
        <v>38</v>
      </c>
    </row>
    <row r="24" spans="1:8" x14ac:dyDescent="0.2">
      <c r="A24" s="1" t="str">
        <f t="shared" ca="1" si="1"/>
        <v>COTAÇÃO 0</v>
      </c>
      <c r="B24" s="3" t="str">
        <f ca="1">OFFSET(Cotações!$A$1,MATCH(COUNTIF($H$1:$H24,"Cotações"),Cotações!$J:$J,0)-1,COLUMN(Banco!B$6)-1)</f>
        <v>COTAÇÃO</v>
      </c>
      <c r="C24" s="3">
        <f ca="1">OFFSET(Cotações!$A$1,MATCH(COUNTIF($H$1:$H24,"Cotações"),Cotações!$J:$J,0)-1,COLUMN(Banco!C$6)-1)</f>
        <v>0</v>
      </c>
      <c r="D24" s="2" t="str">
        <f ca="1">IF(COUNTIF(OFFSET(Banco!$A$6,1+NCOMPOSICOES,0,NCOTACOES),$A24)&gt;1,"CÓDIGO REPETIDO",OFFSET(Cotações!$A$1,MATCH(COUNTIF($H$1:$H24,"Cotações"),Cotações!$J:$J,0)-1,COLUMN(Banco!D$6)-1))</f>
        <v>CÓDIGO REPETIDO</v>
      </c>
      <c r="E24" s="3">
        <f ca="1">OFFSET(Cotações!$A$1,MATCH(COUNTIF($H$1:$H24,"Cotações"),Cotações!$J:$J,0)-1,COLUMN(Banco!E$6)-1)</f>
        <v>0</v>
      </c>
      <c r="F24" s="67" t="e">
        <f ca="1">OFFSET(Cotações!$A$1,MATCH(COUNTIF($H$1:$H24,"Cotações"),Cotações!$J:$J,0)-1,COLUMN(Banco!F$6)-1)</f>
        <v>#NUM!</v>
      </c>
      <c r="G24" s="67" t="e">
        <f ca="1">OFFSET(Cotações!$A$1,MATCH(COUNTIF($H$1:$H24,"Cotações"),Cotações!$J:$J,0)-1,COLUMN(Banco!F$6)-1)</f>
        <v>#NUM!</v>
      </c>
      <c r="H24" s="77" t="s">
        <v>38</v>
      </c>
    </row>
    <row r="25" spans="1:8" x14ac:dyDescent="0.2">
      <c r="A25" s="1" t="str">
        <f t="shared" ca="1" si="1"/>
        <v>COTAÇÃO 0</v>
      </c>
      <c r="B25" s="3" t="str">
        <f ca="1">OFFSET(Cotações!$A$1,MATCH(COUNTIF($H$1:$H25,"Cotações"),Cotações!$J:$J,0)-1,COLUMN(Banco!B$6)-1)</f>
        <v>COTAÇÃO</v>
      </c>
      <c r="C25" s="3">
        <f ca="1">OFFSET(Cotações!$A$1,MATCH(COUNTIF($H$1:$H25,"Cotações"),Cotações!$J:$J,0)-1,COLUMN(Banco!C$6)-1)</f>
        <v>0</v>
      </c>
      <c r="D25" s="2" t="str">
        <f ca="1">IF(COUNTIF(OFFSET(Banco!$A$6,1+NCOMPOSICOES,0,NCOTACOES),$A25)&gt;1,"CÓDIGO REPETIDO",OFFSET(Cotações!$A$1,MATCH(COUNTIF($H$1:$H25,"Cotações"),Cotações!$J:$J,0)-1,COLUMN(Banco!D$6)-1))</f>
        <v>CÓDIGO REPETIDO</v>
      </c>
      <c r="E25" s="3">
        <f ca="1">OFFSET(Cotações!$A$1,MATCH(COUNTIF($H$1:$H25,"Cotações"),Cotações!$J:$J,0)-1,COLUMN(Banco!E$6)-1)</f>
        <v>0</v>
      </c>
      <c r="F25" s="67" t="e">
        <f ca="1">OFFSET(Cotações!$A$1,MATCH(COUNTIF($H$1:$H25,"Cotações"),Cotações!$J:$J,0)-1,COLUMN(Banco!F$6)-1)</f>
        <v>#NUM!</v>
      </c>
      <c r="G25" s="67" t="e">
        <f ca="1">OFFSET(Cotações!$A$1,MATCH(COUNTIF($H$1:$H25,"Cotações"),Cotações!$J:$J,0)-1,COLUMN(Banco!F$6)-1)</f>
        <v>#NUM!</v>
      </c>
      <c r="H25" s="77" t="s">
        <v>38</v>
      </c>
    </row>
    <row r="26" spans="1:8" x14ac:dyDescent="0.2">
      <c r="A26" s="1" t="str">
        <f t="shared" ca="1" si="1"/>
        <v>COTAÇÃO 0</v>
      </c>
      <c r="B26" s="3" t="str">
        <f ca="1">OFFSET(Cotações!$A$1,MATCH(COUNTIF($H$1:$H26,"Cotações"),Cotações!$J:$J,0)-1,COLUMN(Banco!B$6)-1)</f>
        <v>COTAÇÃO</v>
      </c>
      <c r="C26" s="3">
        <f ca="1">OFFSET(Cotações!$A$1,MATCH(COUNTIF($H$1:$H26,"Cotações"),Cotações!$J:$J,0)-1,COLUMN(Banco!C$6)-1)</f>
        <v>0</v>
      </c>
      <c r="D26" s="2" t="str">
        <f ca="1">IF(COUNTIF(OFFSET(Banco!$A$6,1+NCOMPOSICOES,0,NCOTACOES),$A26)&gt;1,"CÓDIGO REPETIDO",OFFSET(Cotações!$A$1,MATCH(COUNTIF($H$1:$H26,"Cotações"),Cotações!$J:$J,0)-1,COLUMN(Banco!D$6)-1))</f>
        <v>CÓDIGO REPETIDO</v>
      </c>
      <c r="E26" s="3">
        <f ca="1">OFFSET(Cotações!$A$1,MATCH(COUNTIF($H$1:$H26,"Cotações"),Cotações!$J:$J,0)-1,COLUMN(Banco!E$6)-1)</f>
        <v>0</v>
      </c>
      <c r="F26" s="67" t="e">
        <f ca="1">OFFSET(Cotações!$A$1,MATCH(COUNTIF($H$1:$H26,"Cotações"),Cotações!$J:$J,0)-1,COLUMN(Banco!F$6)-1)</f>
        <v>#NUM!</v>
      </c>
      <c r="G26" s="67" t="e">
        <f ca="1">OFFSET(Cotações!$A$1,MATCH(COUNTIF($H$1:$H26,"Cotações"),Cotações!$J:$J,0)-1,COLUMN(Banco!F$6)-1)</f>
        <v>#NUM!</v>
      </c>
      <c r="H26" s="77" t="s">
        <v>38</v>
      </c>
    </row>
    <row r="27" spans="1:8" x14ac:dyDescent="0.2">
      <c r="A27" s="1" t="str">
        <f t="shared" ca="1" si="1"/>
        <v>COTAÇÃO 0</v>
      </c>
      <c r="B27" s="3" t="str">
        <f ca="1">OFFSET(Cotações!$A$1,MATCH(COUNTIF($H$1:$H27,"Cotações"),Cotações!$J:$J,0)-1,COLUMN(Banco!B$6)-1)</f>
        <v>COTAÇÃO</v>
      </c>
      <c r="C27" s="3">
        <f ca="1">OFFSET(Cotações!$A$1,MATCH(COUNTIF($H$1:$H27,"Cotações"),Cotações!$J:$J,0)-1,COLUMN(Banco!C$6)-1)</f>
        <v>0</v>
      </c>
      <c r="D27" s="2" t="str">
        <f ca="1">IF(COUNTIF(OFFSET(Banco!$A$6,1+NCOMPOSICOES,0,NCOTACOES),$A27)&gt;1,"CÓDIGO REPETIDO",OFFSET(Cotações!$A$1,MATCH(COUNTIF($H$1:$H27,"Cotações"),Cotações!$J:$J,0)-1,COLUMN(Banco!D$6)-1))</f>
        <v>CÓDIGO REPETIDO</v>
      </c>
      <c r="E27" s="3">
        <f ca="1">OFFSET(Cotações!$A$1,MATCH(COUNTIF($H$1:$H27,"Cotações"),Cotações!$J:$J,0)-1,COLUMN(Banco!E$6)-1)</f>
        <v>0</v>
      </c>
      <c r="F27" s="67" t="e">
        <f ca="1">OFFSET(Cotações!$A$1,MATCH(COUNTIF($H$1:$H27,"Cotações"),Cotações!$J:$J,0)-1,COLUMN(Banco!F$6)-1)</f>
        <v>#NUM!</v>
      </c>
      <c r="G27" s="67" t="e">
        <f ca="1">OFFSET(Cotações!$A$1,MATCH(COUNTIF($H$1:$H27,"Cotações"),Cotações!$J:$J,0)-1,COLUMN(Banco!F$6)-1)</f>
        <v>#NUM!</v>
      </c>
      <c r="H27" s="77" t="s">
        <v>38</v>
      </c>
    </row>
    <row r="28" spans="1:8" x14ac:dyDescent="0.2">
      <c r="A28" s="1" t="str">
        <f t="shared" ca="1" si="1"/>
        <v>COTAÇÃO 0</v>
      </c>
      <c r="B28" s="3" t="str">
        <f ca="1">OFFSET(Cotações!$A$1,MATCH(COUNTIF($H$1:$H28,"Cotações"),Cotações!$J:$J,0)-1,COLUMN(Banco!B$6)-1)</f>
        <v>COTAÇÃO</v>
      </c>
      <c r="C28" s="3">
        <f ca="1">OFFSET(Cotações!$A$1,MATCH(COUNTIF($H$1:$H28,"Cotações"),Cotações!$J:$J,0)-1,COLUMN(Banco!C$6)-1)</f>
        <v>0</v>
      </c>
      <c r="D28" s="2" t="str">
        <f ca="1">IF(COUNTIF(OFFSET(Banco!$A$6,1+NCOMPOSICOES,0,NCOTACOES),$A28)&gt;1,"CÓDIGO REPETIDO",OFFSET(Cotações!$A$1,MATCH(COUNTIF($H$1:$H28,"Cotações"),Cotações!$J:$J,0)-1,COLUMN(Banco!D$6)-1))</f>
        <v>CÓDIGO REPETIDO</v>
      </c>
      <c r="E28" s="3">
        <f ca="1">OFFSET(Cotações!$A$1,MATCH(COUNTIF($H$1:$H28,"Cotações"),Cotações!$J:$J,0)-1,COLUMN(Banco!E$6)-1)</f>
        <v>0</v>
      </c>
      <c r="F28" s="67" t="e">
        <f ca="1">OFFSET(Cotações!$A$1,MATCH(COUNTIF($H$1:$H28,"Cotações"),Cotações!$J:$J,0)-1,COLUMN(Banco!F$6)-1)</f>
        <v>#NUM!</v>
      </c>
      <c r="G28" s="67" t="e">
        <f ca="1">OFFSET(Cotações!$A$1,MATCH(COUNTIF($H$1:$H28,"Cotações"),Cotações!$J:$J,0)-1,COLUMN(Banco!F$6)-1)</f>
        <v>#NUM!</v>
      </c>
      <c r="H28" s="77" t="s">
        <v>38</v>
      </c>
    </row>
    <row r="29" spans="1:8" x14ac:dyDescent="0.2">
      <c r="A29" s="1" t="str">
        <f t="shared" ca="1" si="1"/>
        <v>COTAÇÃO 0</v>
      </c>
      <c r="B29" s="3" t="str">
        <f ca="1">OFFSET(Cotações!$A$1,MATCH(COUNTIF($H$1:$H29,"Cotações"),Cotações!$J:$J,0)-1,COLUMN(Banco!B$6)-1)</f>
        <v>COTAÇÃO</v>
      </c>
      <c r="C29" s="3">
        <f ca="1">OFFSET(Cotações!$A$1,MATCH(COUNTIF($H$1:$H29,"Cotações"),Cotações!$J:$J,0)-1,COLUMN(Banco!C$6)-1)</f>
        <v>0</v>
      </c>
      <c r="D29" s="2" t="str">
        <f ca="1">IF(COUNTIF(OFFSET(Banco!$A$6,1+NCOMPOSICOES,0,NCOTACOES),$A29)&gt;1,"CÓDIGO REPETIDO",OFFSET(Cotações!$A$1,MATCH(COUNTIF($H$1:$H29,"Cotações"),Cotações!$J:$J,0)-1,COLUMN(Banco!D$6)-1))</f>
        <v>CÓDIGO REPETIDO</v>
      </c>
      <c r="E29" s="3">
        <f ca="1">OFFSET(Cotações!$A$1,MATCH(COUNTIF($H$1:$H29,"Cotações"),Cotações!$J:$J,0)-1,COLUMN(Banco!E$6)-1)</f>
        <v>0</v>
      </c>
      <c r="F29" s="67" t="e">
        <f ca="1">OFFSET(Cotações!$A$1,MATCH(COUNTIF($H$1:$H29,"Cotações"),Cotações!$J:$J,0)-1,COLUMN(Banco!F$6)-1)</f>
        <v>#NUM!</v>
      </c>
      <c r="G29" s="67" t="e">
        <f ca="1">OFFSET(Cotações!$A$1,MATCH(COUNTIF($H$1:$H29,"Cotações"),Cotações!$J:$J,0)-1,COLUMN(Banco!F$6)-1)</f>
        <v>#NUM!</v>
      </c>
      <c r="H29" s="77" t="s">
        <v>38</v>
      </c>
    </row>
    <row r="30" spans="1:8" x14ac:dyDescent="0.2">
      <c r="A30" s="1" t="str">
        <f t="shared" ca="1" si="1"/>
        <v>COTAÇÃO 0</v>
      </c>
      <c r="B30" s="3" t="str">
        <f ca="1">OFFSET(Cotações!$A$1,MATCH(COUNTIF($H$1:$H30,"Cotações"),Cotações!$J:$J,0)-1,COLUMN(Banco!B$6)-1)</f>
        <v>COTAÇÃO</v>
      </c>
      <c r="C30" s="3">
        <f ca="1">OFFSET(Cotações!$A$1,MATCH(COUNTIF($H$1:$H30,"Cotações"),Cotações!$J:$J,0)-1,COLUMN(Banco!C$6)-1)</f>
        <v>0</v>
      </c>
      <c r="D30" s="2" t="str">
        <f ca="1">IF(COUNTIF(OFFSET(Banco!$A$6,1+NCOMPOSICOES,0,NCOTACOES),$A30)&gt;1,"CÓDIGO REPETIDO",OFFSET(Cotações!$A$1,MATCH(COUNTIF($H$1:$H30,"Cotações"),Cotações!$J:$J,0)-1,COLUMN(Banco!D$6)-1))</f>
        <v>CÓDIGO REPETIDO</v>
      </c>
      <c r="E30" s="3">
        <f ca="1">OFFSET(Cotações!$A$1,MATCH(COUNTIF($H$1:$H30,"Cotações"),Cotações!$J:$J,0)-1,COLUMN(Banco!E$6)-1)</f>
        <v>0</v>
      </c>
      <c r="F30" s="67" t="e">
        <f ca="1">OFFSET(Cotações!$A$1,MATCH(COUNTIF($H$1:$H30,"Cotações"),Cotações!$J:$J,0)-1,COLUMN(Banco!F$6)-1)</f>
        <v>#NUM!</v>
      </c>
      <c r="G30" s="67" t="e">
        <f ca="1">OFFSET(Cotações!$A$1,MATCH(COUNTIF($H$1:$H30,"Cotações"),Cotações!$J:$J,0)-1,COLUMN(Banco!F$6)-1)</f>
        <v>#NUM!</v>
      </c>
      <c r="H30" s="77" t="s">
        <v>38</v>
      </c>
    </row>
    <row r="31" spans="1:8" x14ac:dyDescent="0.2">
      <c r="A31" s="1" t="str">
        <f t="shared" ca="1" si="1"/>
        <v>COTAÇÃO 0</v>
      </c>
      <c r="B31" s="3" t="str">
        <f ca="1">OFFSET(Cotações!$A$1,MATCH(COUNTIF($H$1:$H31,"Cotações"),Cotações!$J:$J,0)-1,COLUMN(Banco!B$6)-1)</f>
        <v>COTAÇÃO</v>
      </c>
      <c r="C31" s="3">
        <f ca="1">OFFSET(Cotações!$A$1,MATCH(COUNTIF($H$1:$H31,"Cotações"),Cotações!$J:$J,0)-1,COLUMN(Banco!C$6)-1)</f>
        <v>0</v>
      </c>
      <c r="D31" s="2" t="str">
        <f ca="1">IF(COUNTIF(OFFSET(Banco!$A$6,1+NCOMPOSICOES,0,NCOTACOES),$A31)&gt;1,"CÓDIGO REPETIDO",OFFSET(Cotações!$A$1,MATCH(COUNTIF($H$1:$H31,"Cotações"),Cotações!$J:$J,0)-1,COLUMN(Banco!D$6)-1))</f>
        <v>CÓDIGO REPETIDO</v>
      </c>
      <c r="E31" s="3">
        <f ca="1">OFFSET(Cotações!$A$1,MATCH(COUNTIF($H$1:$H31,"Cotações"),Cotações!$J:$J,0)-1,COLUMN(Banco!E$6)-1)</f>
        <v>0</v>
      </c>
      <c r="F31" s="67" t="e">
        <f ca="1">OFFSET(Cotações!$A$1,MATCH(COUNTIF($H$1:$H31,"Cotações"),Cotações!$J:$J,0)-1,COLUMN(Banco!F$6)-1)</f>
        <v>#NUM!</v>
      </c>
      <c r="G31" s="67" t="e">
        <f ca="1">OFFSET(Cotações!$A$1,MATCH(COUNTIF($H$1:$H31,"Cotações"),Cotações!$J:$J,0)-1,COLUMN(Banco!F$6)-1)</f>
        <v>#NUM!</v>
      </c>
      <c r="H31" s="77" t="s">
        <v>38</v>
      </c>
    </row>
    <row r="32" spans="1:8" x14ac:dyDescent="0.2">
      <c r="A32" s="1" t="str">
        <f t="shared" ca="1" si="1"/>
        <v>COTAÇÃO 0</v>
      </c>
      <c r="B32" s="3" t="str">
        <f ca="1">OFFSET(Cotações!$A$1,MATCH(COUNTIF($H$1:$H32,"Cotações"),Cotações!$J:$J,0)-1,COLUMN(Banco!B$6)-1)</f>
        <v>COTAÇÃO</v>
      </c>
      <c r="C32" s="3">
        <f ca="1">OFFSET(Cotações!$A$1,MATCH(COUNTIF($H$1:$H32,"Cotações"),Cotações!$J:$J,0)-1,COLUMN(Banco!C$6)-1)</f>
        <v>0</v>
      </c>
      <c r="D32" s="2" t="str">
        <f ca="1">IF(COUNTIF(OFFSET(Banco!$A$6,1+NCOMPOSICOES,0,NCOTACOES),$A32)&gt;1,"CÓDIGO REPETIDO",OFFSET(Cotações!$A$1,MATCH(COUNTIF($H$1:$H32,"Cotações"),Cotações!$J:$J,0)-1,COLUMN(Banco!D$6)-1))</f>
        <v>CÓDIGO REPETIDO</v>
      </c>
      <c r="E32" s="3">
        <f ca="1">OFFSET(Cotações!$A$1,MATCH(COUNTIF($H$1:$H32,"Cotações"),Cotações!$J:$J,0)-1,COLUMN(Banco!E$6)-1)</f>
        <v>0</v>
      </c>
      <c r="F32" s="67" t="e">
        <f ca="1">OFFSET(Cotações!$A$1,MATCH(COUNTIF($H$1:$H32,"Cotações"),Cotações!$J:$J,0)-1,COLUMN(Banco!F$6)-1)</f>
        <v>#NUM!</v>
      </c>
      <c r="G32" s="67" t="e">
        <f ca="1">OFFSET(Cotações!$A$1,MATCH(COUNTIF($H$1:$H32,"Cotações"),Cotações!$J:$J,0)-1,COLUMN(Banco!F$6)-1)</f>
        <v>#NUM!</v>
      </c>
      <c r="H32" s="77" t="s">
        <v>38</v>
      </c>
    </row>
    <row r="33" spans="1:9" x14ac:dyDescent="0.2">
      <c r="A33" s="1" t="str">
        <f t="shared" ca="1" si="1"/>
        <v>COTAÇÃO 0</v>
      </c>
      <c r="B33" s="3" t="str">
        <f ca="1">OFFSET(Cotações!$A$1,MATCH(COUNTIF($H$1:$H33,"Cotações"),Cotações!$J:$J,0)-1,COLUMN(Banco!B$6)-1)</f>
        <v>COTAÇÃO</v>
      </c>
      <c r="C33" s="3">
        <f ca="1">OFFSET(Cotações!$A$1,MATCH(COUNTIF($H$1:$H33,"Cotações"),Cotações!$J:$J,0)-1,COLUMN(Banco!C$6)-1)</f>
        <v>0</v>
      </c>
      <c r="D33" s="2" t="str">
        <f ca="1">IF(COUNTIF(OFFSET(Banco!$A$6,1+NCOMPOSICOES,0,NCOTACOES),$A33)&gt;1,"CÓDIGO REPETIDO",OFFSET(Cotações!$A$1,MATCH(COUNTIF($H$1:$H33,"Cotações"),Cotações!$J:$J,0)-1,COLUMN(Banco!D$6)-1))</f>
        <v>CÓDIGO REPETIDO</v>
      </c>
      <c r="E33" s="3">
        <f ca="1">OFFSET(Cotações!$A$1,MATCH(COUNTIF($H$1:$H33,"Cotações"),Cotações!$J:$J,0)-1,COLUMN(Banco!E$6)-1)</f>
        <v>0</v>
      </c>
      <c r="F33" s="67" t="e">
        <f ca="1">OFFSET(Cotações!$A$1,MATCH(COUNTIF($H$1:$H33,"Cotações"),Cotações!$J:$J,0)-1,COLUMN(Banco!F$6)-1)</f>
        <v>#NUM!</v>
      </c>
      <c r="G33" s="67" t="e">
        <f ca="1">OFFSET(Cotações!$A$1,MATCH(COUNTIF($H$1:$H33,"Cotações"),Cotações!$J:$J,0)-1,COLUMN(Banco!F$6)-1)</f>
        <v>#NUM!</v>
      </c>
      <c r="H33" s="77" t="s">
        <v>38</v>
      </c>
    </row>
    <row r="34" spans="1:9" x14ac:dyDescent="0.2">
      <c r="A34" s="1" t="str">
        <f t="shared" ca="1" si="1"/>
        <v>COTAÇÃO 0</v>
      </c>
      <c r="B34" s="3" t="str">
        <f ca="1">OFFSET(Cotações!$A$1,MATCH(COUNTIF($H$1:$H34,"Cotações"),Cotações!$J:$J,0)-1,COLUMN(Banco!B$6)-1)</f>
        <v>COTAÇÃO</v>
      </c>
      <c r="C34" s="3">
        <f ca="1">OFFSET(Cotações!$A$1,MATCH(COUNTIF($H$1:$H34,"Cotações"),Cotações!$J:$J,0)-1,COLUMN(Banco!C$6)-1)</f>
        <v>0</v>
      </c>
      <c r="D34" s="2" t="str">
        <f ca="1">IF(COUNTIF(OFFSET(Banco!$A$6,1+NCOMPOSICOES,0,NCOTACOES),$A34)&gt;1,"CÓDIGO REPETIDO",OFFSET(Cotações!$A$1,MATCH(COUNTIF($H$1:$H34,"Cotações"),Cotações!$J:$J,0)-1,COLUMN(Banco!D$6)-1))</f>
        <v>CÓDIGO REPETIDO</v>
      </c>
      <c r="E34" s="3">
        <f ca="1">OFFSET(Cotações!$A$1,MATCH(COUNTIF($H$1:$H34,"Cotações"),Cotações!$J:$J,0)-1,COLUMN(Banco!E$6)-1)</f>
        <v>0</v>
      </c>
      <c r="F34" s="67" t="e">
        <f ca="1">OFFSET(Cotações!$A$1,MATCH(COUNTIF($H$1:$H34,"Cotações"),Cotações!$J:$J,0)-1,COLUMN(Banco!F$6)-1)</f>
        <v>#NUM!</v>
      </c>
      <c r="G34" s="67" t="e">
        <f ca="1">OFFSET(Cotações!$A$1,MATCH(COUNTIF($H$1:$H34,"Cotações"),Cotações!$J:$J,0)-1,COLUMN(Banco!F$6)-1)</f>
        <v>#NUM!</v>
      </c>
      <c r="H34" s="77" t="s">
        <v>38</v>
      </c>
    </row>
    <row r="35" spans="1:9" ht="22.5" x14ac:dyDescent="0.2">
      <c r="A35" s="1" t="str">
        <f t="shared" ref="A35:A98" si="2">CONCATENAR</f>
        <v>SINAPI-I 38605</v>
      </c>
      <c r="B35" s="3" t="s">
        <v>6301</v>
      </c>
      <c r="C35" s="3">
        <v>38605</v>
      </c>
      <c r="D35" s="2" t="s">
        <v>92</v>
      </c>
      <c r="E35" s="3" t="s">
        <v>4431</v>
      </c>
      <c r="F35" s="67" t="s">
        <v>28671</v>
      </c>
      <c r="G35" s="67" t="s">
        <v>28671</v>
      </c>
      <c r="H35" s="77" t="s">
        <v>6302</v>
      </c>
      <c r="I35" s="3" t="s">
        <v>6298</v>
      </c>
    </row>
    <row r="36" spans="1:9" x14ac:dyDescent="0.2">
      <c r="A36" s="1" t="str">
        <f t="shared" si="2"/>
        <v>SINAPI-I 11270</v>
      </c>
      <c r="B36" s="3" t="s">
        <v>6301</v>
      </c>
      <c r="C36" s="3">
        <v>11270</v>
      </c>
      <c r="D36" s="2" t="s">
        <v>93</v>
      </c>
      <c r="E36" s="3" t="s">
        <v>4431</v>
      </c>
      <c r="F36" s="67" t="s">
        <v>4453</v>
      </c>
      <c r="G36" s="67" t="s">
        <v>4453</v>
      </c>
      <c r="I36" s="3" t="s">
        <v>6298</v>
      </c>
    </row>
    <row r="37" spans="1:9" x14ac:dyDescent="0.2">
      <c r="A37" s="1" t="str">
        <f t="shared" si="2"/>
        <v>SINAPI-I 412</v>
      </c>
      <c r="B37" s="3" t="s">
        <v>6301</v>
      </c>
      <c r="C37" s="3">
        <v>412</v>
      </c>
      <c r="D37" s="2" t="s">
        <v>94</v>
      </c>
      <c r="E37" s="3" t="s">
        <v>4431</v>
      </c>
      <c r="F37" s="67" t="s">
        <v>4454</v>
      </c>
      <c r="G37" s="67" t="s">
        <v>4454</v>
      </c>
      <c r="I37" s="3" t="s">
        <v>6298</v>
      </c>
    </row>
    <row r="38" spans="1:9" x14ac:dyDescent="0.2">
      <c r="A38" s="1" t="str">
        <f t="shared" si="2"/>
        <v>SINAPI-I 414</v>
      </c>
      <c r="B38" s="3" t="s">
        <v>6301</v>
      </c>
      <c r="C38" s="3">
        <v>414</v>
      </c>
      <c r="D38" s="2" t="s">
        <v>95</v>
      </c>
      <c r="E38" s="3" t="s">
        <v>4431</v>
      </c>
      <c r="F38" s="67" t="s">
        <v>4455</v>
      </c>
      <c r="G38" s="67" t="s">
        <v>4455</v>
      </c>
      <c r="I38" s="3" t="s">
        <v>6298</v>
      </c>
    </row>
    <row r="39" spans="1:9" x14ac:dyDescent="0.2">
      <c r="A39" s="1" t="str">
        <f t="shared" si="2"/>
        <v>SINAPI-I 410</v>
      </c>
      <c r="B39" s="3" t="s">
        <v>6301</v>
      </c>
      <c r="C39" s="3">
        <v>410</v>
      </c>
      <c r="D39" s="2" t="s">
        <v>96</v>
      </c>
      <c r="E39" s="3" t="s">
        <v>4431</v>
      </c>
      <c r="F39" s="67" t="s">
        <v>4456</v>
      </c>
      <c r="G39" s="67" t="s">
        <v>4456</v>
      </c>
      <c r="I39" s="3" t="s">
        <v>6298</v>
      </c>
    </row>
    <row r="40" spans="1:9" x14ac:dyDescent="0.2">
      <c r="A40" s="1" t="str">
        <f t="shared" si="2"/>
        <v>SINAPI-I 411</v>
      </c>
      <c r="B40" s="3" t="s">
        <v>6301</v>
      </c>
      <c r="C40" s="3">
        <v>411</v>
      </c>
      <c r="D40" s="2" t="s">
        <v>97</v>
      </c>
      <c r="E40" s="3" t="s">
        <v>4431</v>
      </c>
      <c r="F40" s="67" t="s">
        <v>4457</v>
      </c>
      <c r="G40" s="67" t="s">
        <v>4457</v>
      </c>
      <c r="I40" s="3" t="s">
        <v>6299</v>
      </c>
    </row>
    <row r="41" spans="1:9" x14ac:dyDescent="0.2">
      <c r="A41" s="1" t="str">
        <f t="shared" si="2"/>
        <v>SINAPI-I 408</v>
      </c>
      <c r="B41" s="3" t="s">
        <v>6301</v>
      </c>
      <c r="C41" s="3">
        <v>408</v>
      </c>
      <c r="D41" s="2" t="s">
        <v>98</v>
      </c>
      <c r="E41" s="3" t="s">
        <v>4431</v>
      </c>
      <c r="F41" s="67" t="s">
        <v>4458</v>
      </c>
      <c r="G41" s="67" t="s">
        <v>4458</v>
      </c>
      <c r="I41" s="3" t="s">
        <v>6298</v>
      </c>
    </row>
    <row r="42" spans="1:9" x14ac:dyDescent="0.2">
      <c r="A42" s="1" t="str">
        <f t="shared" si="2"/>
        <v>SINAPI-I 39131</v>
      </c>
      <c r="B42" s="3" t="s">
        <v>6301</v>
      </c>
      <c r="C42" s="3">
        <v>39131</v>
      </c>
      <c r="D42" s="2" t="s">
        <v>99</v>
      </c>
      <c r="E42" s="3" t="s">
        <v>4431</v>
      </c>
      <c r="F42" s="67" t="s">
        <v>4459</v>
      </c>
      <c r="G42" s="67" t="s">
        <v>4459</v>
      </c>
      <c r="I42" s="3" t="s">
        <v>6298</v>
      </c>
    </row>
    <row r="43" spans="1:9" x14ac:dyDescent="0.2">
      <c r="A43" s="1" t="str">
        <f t="shared" si="2"/>
        <v>SINAPI-I 394</v>
      </c>
      <c r="B43" s="3" t="s">
        <v>6301</v>
      </c>
      <c r="C43" s="3">
        <v>394</v>
      </c>
      <c r="D43" s="2" t="s">
        <v>100</v>
      </c>
      <c r="E43" s="3" t="s">
        <v>4431</v>
      </c>
      <c r="F43" s="67" t="s">
        <v>4460</v>
      </c>
      <c r="G43" s="67" t="s">
        <v>4460</v>
      </c>
      <c r="I43" s="3" t="s">
        <v>6298</v>
      </c>
    </row>
    <row r="44" spans="1:9" x14ac:dyDescent="0.2">
      <c r="A44" s="1" t="str">
        <f t="shared" si="2"/>
        <v>SINAPI-I 39130</v>
      </c>
      <c r="B44" s="3" t="s">
        <v>6301</v>
      </c>
      <c r="C44" s="3">
        <v>39130</v>
      </c>
      <c r="D44" s="2" t="s">
        <v>101</v>
      </c>
      <c r="E44" s="3" t="s">
        <v>4431</v>
      </c>
      <c r="F44" s="67" t="s">
        <v>4461</v>
      </c>
      <c r="G44" s="67" t="s">
        <v>4461</v>
      </c>
      <c r="I44" s="3" t="s">
        <v>6298</v>
      </c>
    </row>
    <row r="45" spans="1:9" x14ac:dyDescent="0.2">
      <c r="A45" s="1" t="str">
        <f t="shared" si="2"/>
        <v>SINAPI-I 395</v>
      </c>
      <c r="B45" s="3" t="s">
        <v>6301</v>
      </c>
      <c r="C45" s="3">
        <v>395</v>
      </c>
      <c r="D45" s="2" t="s">
        <v>102</v>
      </c>
      <c r="E45" s="3" t="s">
        <v>4431</v>
      </c>
      <c r="F45" s="67" t="s">
        <v>4462</v>
      </c>
      <c r="G45" s="67" t="s">
        <v>4462</v>
      </c>
      <c r="I45" s="3" t="s">
        <v>6298</v>
      </c>
    </row>
    <row r="46" spans="1:9" x14ac:dyDescent="0.2">
      <c r="A46" s="1" t="str">
        <f t="shared" si="2"/>
        <v>SINAPI-I 39127</v>
      </c>
      <c r="B46" s="3" t="s">
        <v>6301</v>
      </c>
      <c r="C46" s="3">
        <v>39127</v>
      </c>
      <c r="D46" s="2" t="s">
        <v>103</v>
      </c>
      <c r="E46" s="3" t="s">
        <v>4431</v>
      </c>
      <c r="F46" s="67" t="s">
        <v>4463</v>
      </c>
      <c r="G46" s="67" t="s">
        <v>4463</v>
      </c>
      <c r="I46" s="3" t="s">
        <v>6298</v>
      </c>
    </row>
    <row r="47" spans="1:9" x14ac:dyDescent="0.2">
      <c r="A47" s="1" t="str">
        <f t="shared" si="2"/>
        <v>SINAPI-I 392</v>
      </c>
      <c r="B47" s="3" t="s">
        <v>6301</v>
      </c>
      <c r="C47" s="3">
        <v>392</v>
      </c>
      <c r="D47" s="2" t="s">
        <v>104</v>
      </c>
      <c r="E47" s="3" t="s">
        <v>4431</v>
      </c>
      <c r="F47" s="67" t="s">
        <v>4464</v>
      </c>
      <c r="G47" s="67" t="s">
        <v>4464</v>
      </c>
      <c r="I47" s="3" t="s">
        <v>6298</v>
      </c>
    </row>
    <row r="48" spans="1:9" x14ac:dyDescent="0.2">
      <c r="A48" s="1" t="str">
        <f t="shared" si="2"/>
        <v>SINAPI-I 39129</v>
      </c>
      <c r="B48" s="3" t="s">
        <v>6301</v>
      </c>
      <c r="C48" s="3">
        <v>39129</v>
      </c>
      <c r="D48" s="2" t="s">
        <v>105</v>
      </c>
      <c r="E48" s="3" t="s">
        <v>4431</v>
      </c>
      <c r="F48" s="67" t="s">
        <v>4465</v>
      </c>
      <c r="G48" s="67" t="s">
        <v>4465</v>
      </c>
      <c r="I48" s="3" t="s">
        <v>6298</v>
      </c>
    </row>
    <row r="49" spans="1:9" x14ac:dyDescent="0.2">
      <c r="A49" s="1" t="str">
        <f t="shared" si="2"/>
        <v>SINAPI-I 393</v>
      </c>
      <c r="B49" s="3" t="s">
        <v>6301</v>
      </c>
      <c r="C49" s="3">
        <v>393</v>
      </c>
      <c r="D49" s="2" t="s">
        <v>106</v>
      </c>
      <c r="E49" s="3" t="s">
        <v>4431</v>
      </c>
      <c r="F49" s="67" t="s">
        <v>4466</v>
      </c>
      <c r="G49" s="67" t="s">
        <v>4466</v>
      </c>
      <c r="I49" s="3" t="s">
        <v>6299</v>
      </c>
    </row>
    <row r="50" spans="1:9" x14ac:dyDescent="0.2">
      <c r="A50" s="1" t="str">
        <f t="shared" si="2"/>
        <v>SINAPI-I 39133</v>
      </c>
      <c r="B50" s="3" t="s">
        <v>6301</v>
      </c>
      <c r="C50" s="3">
        <v>39133</v>
      </c>
      <c r="D50" s="2" t="s">
        <v>107</v>
      </c>
      <c r="E50" s="3" t="s">
        <v>4431</v>
      </c>
      <c r="F50" s="67" t="s">
        <v>4467</v>
      </c>
      <c r="G50" s="67" t="s">
        <v>4467</v>
      </c>
      <c r="I50" s="3" t="s">
        <v>6298</v>
      </c>
    </row>
    <row r="51" spans="1:9" x14ac:dyDescent="0.2">
      <c r="A51" s="1" t="str">
        <f t="shared" si="2"/>
        <v>SINAPI-I 397</v>
      </c>
      <c r="B51" s="3" t="s">
        <v>6301</v>
      </c>
      <c r="C51" s="3">
        <v>397</v>
      </c>
      <c r="D51" s="2" t="s">
        <v>108</v>
      </c>
      <c r="E51" s="3" t="s">
        <v>4431</v>
      </c>
      <c r="F51" s="67" t="s">
        <v>30719</v>
      </c>
      <c r="G51" s="67" t="s">
        <v>30719</v>
      </c>
      <c r="I51" s="3" t="s">
        <v>6298</v>
      </c>
    </row>
    <row r="52" spans="1:9" x14ac:dyDescent="0.2">
      <c r="A52" s="1" t="str">
        <f t="shared" si="2"/>
        <v>SINAPI-I 39132</v>
      </c>
      <c r="B52" s="3" t="s">
        <v>6301</v>
      </c>
      <c r="C52" s="3">
        <v>39132</v>
      </c>
      <c r="D52" s="2" t="s">
        <v>109</v>
      </c>
      <c r="E52" s="3" t="s">
        <v>4431</v>
      </c>
      <c r="F52" s="67" t="s">
        <v>4468</v>
      </c>
      <c r="G52" s="67" t="s">
        <v>4468</v>
      </c>
      <c r="I52" s="3" t="s">
        <v>6298</v>
      </c>
    </row>
    <row r="53" spans="1:9" x14ac:dyDescent="0.2">
      <c r="A53" s="1" t="str">
        <f t="shared" si="2"/>
        <v>SINAPI-I 396</v>
      </c>
      <c r="B53" s="3" t="s">
        <v>6301</v>
      </c>
      <c r="C53" s="3">
        <v>396</v>
      </c>
      <c r="D53" s="2" t="s">
        <v>110</v>
      </c>
      <c r="E53" s="3" t="s">
        <v>4431</v>
      </c>
      <c r="F53" s="67" t="s">
        <v>4469</v>
      </c>
      <c r="G53" s="67" t="s">
        <v>4469</v>
      </c>
      <c r="I53" s="3" t="s">
        <v>6298</v>
      </c>
    </row>
    <row r="54" spans="1:9" x14ac:dyDescent="0.2">
      <c r="A54" s="1" t="str">
        <f t="shared" si="2"/>
        <v>SINAPI-I 39135</v>
      </c>
      <c r="B54" s="3" t="s">
        <v>6301</v>
      </c>
      <c r="C54" s="3">
        <v>39135</v>
      </c>
      <c r="D54" s="2" t="s">
        <v>111</v>
      </c>
      <c r="E54" s="3" t="s">
        <v>4431</v>
      </c>
      <c r="F54" s="67" t="s">
        <v>4470</v>
      </c>
      <c r="G54" s="67" t="s">
        <v>4470</v>
      </c>
      <c r="I54" s="3" t="s">
        <v>6298</v>
      </c>
    </row>
    <row r="55" spans="1:9" x14ac:dyDescent="0.2">
      <c r="A55" s="1" t="str">
        <f t="shared" si="2"/>
        <v>SINAPI-I 39128</v>
      </c>
      <c r="B55" s="3" t="s">
        <v>6301</v>
      </c>
      <c r="C55" s="3">
        <v>39128</v>
      </c>
      <c r="D55" s="2" t="s">
        <v>112</v>
      </c>
      <c r="E55" s="3" t="s">
        <v>4431</v>
      </c>
      <c r="F55" s="67" t="s">
        <v>4471</v>
      </c>
      <c r="G55" s="67" t="s">
        <v>4471</v>
      </c>
      <c r="I55" s="3" t="s">
        <v>6298</v>
      </c>
    </row>
    <row r="56" spans="1:9" x14ac:dyDescent="0.2">
      <c r="A56" s="1" t="str">
        <f t="shared" si="2"/>
        <v>SINAPI-I 400</v>
      </c>
      <c r="B56" s="3" t="s">
        <v>6301</v>
      </c>
      <c r="C56" s="3">
        <v>400</v>
      </c>
      <c r="D56" s="2" t="s">
        <v>113</v>
      </c>
      <c r="E56" s="3" t="s">
        <v>4431</v>
      </c>
      <c r="F56" s="67" t="s">
        <v>4472</v>
      </c>
      <c r="G56" s="67" t="s">
        <v>4472</v>
      </c>
      <c r="I56" s="3" t="s">
        <v>6298</v>
      </c>
    </row>
    <row r="57" spans="1:9" x14ac:dyDescent="0.2">
      <c r="A57" s="1" t="str">
        <f t="shared" si="2"/>
        <v>SINAPI-I 39125</v>
      </c>
      <c r="B57" s="3" t="s">
        <v>6301</v>
      </c>
      <c r="C57" s="3">
        <v>39125</v>
      </c>
      <c r="D57" s="2" t="s">
        <v>114</v>
      </c>
      <c r="E57" s="3" t="s">
        <v>4431</v>
      </c>
      <c r="F57" s="67" t="s">
        <v>4471</v>
      </c>
      <c r="G57" s="67" t="s">
        <v>4471</v>
      </c>
      <c r="I57" s="3" t="s">
        <v>6298</v>
      </c>
    </row>
    <row r="58" spans="1:9" x14ac:dyDescent="0.2">
      <c r="A58" s="1" t="str">
        <f t="shared" si="2"/>
        <v>SINAPI-I 39134</v>
      </c>
      <c r="B58" s="3" t="s">
        <v>6301</v>
      </c>
      <c r="C58" s="3">
        <v>39134</v>
      </c>
      <c r="D58" s="2" t="s">
        <v>115</v>
      </c>
      <c r="E58" s="3" t="s">
        <v>4431</v>
      </c>
      <c r="F58" s="67" t="s">
        <v>4473</v>
      </c>
      <c r="G58" s="67" t="s">
        <v>4473</v>
      </c>
      <c r="I58" s="3" t="s">
        <v>6298</v>
      </c>
    </row>
    <row r="59" spans="1:9" x14ac:dyDescent="0.2">
      <c r="A59" s="1" t="str">
        <f t="shared" si="2"/>
        <v>SINAPI-I 398</v>
      </c>
      <c r="B59" s="3" t="s">
        <v>6301</v>
      </c>
      <c r="C59" s="3">
        <v>398</v>
      </c>
      <c r="D59" s="2" t="s">
        <v>116</v>
      </c>
      <c r="E59" s="3" t="s">
        <v>4431</v>
      </c>
      <c r="F59" s="67" t="s">
        <v>4474</v>
      </c>
      <c r="G59" s="67" t="s">
        <v>4474</v>
      </c>
      <c r="I59" s="3" t="s">
        <v>6298</v>
      </c>
    </row>
    <row r="60" spans="1:9" x14ac:dyDescent="0.2">
      <c r="A60" s="1" t="str">
        <f t="shared" si="2"/>
        <v>SINAPI-I 39126</v>
      </c>
      <c r="B60" s="3" t="s">
        <v>6301</v>
      </c>
      <c r="C60" s="3">
        <v>39126</v>
      </c>
      <c r="D60" s="2" t="s">
        <v>117</v>
      </c>
      <c r="E60" s="3" t="s">
        <v>4431</v>
      </c>
      <c r="F60" s="67" t="s">
        <v>4475</v>
      </c>
      <c r="G60" s="67" t="s">
        <v>4475</v>
      </c>
      <c r="I60" s="3" t="s">
        <v>6298</v>
      </c>
    </row>
    <row r="61" spans="1:9" x14ac:dyDescent="0.2">
      <c r="A61" s="1" t="str">
        <f t="shared" si="2"/>
        <v>SINAPI-I 399</v>
      </c>
      <c r="B61" s="3" t="s">
        <v>6301</v>
      </c>
      <c r="C61" s="3">
        <v>399</v>
      </c>
      <c r="D61" s="2" t="s">
        <v>118</v>
      </c>
      <c r="E61" s="3" t="s">
        <v>4431</v>
      </c>
      <c r="F61" s="67" t="s">
        <v>4476</v>
      </c>
      <c r="G61" s="67" t="s">
        <v>4476</v>
      </c>
      <c r="I61" s="3" t="s">
        <v>6298</v>
      </c>
    </row>
    <row r="62" spans="1:9" x14ac:dyDescent="0.2">
      <c r="A62" s="1" t="str">
        <f t="shared" si="2"/>
        <v>SINAPI-I 39158</v>
      </c>
      <c r="B62" s="3" t="s">
        <v>6301</v>
      </c>
      <c r="C62" s="3">
        <v>39158</v>
      </c>
      <c r="D62" s="2" t="s">
        <v>119</v>
      </c>
      <c r="E62" s="3" t="s">
        <v>4431</v>
      </c>
      <c r="F62" s="67" t="s">
        <v>4477</v>
      </c>
      <c r="G62" s="67" t="s">
        <v>4477</v>
      </c>
      <c r="I62" s="3" t="s">
        <v>6298</v>
      </c>
    </row>
    <row r="63" spans="1:9" x14ac:dyDescent="0.2">
      <c r="A63" s="1" t="str">
        <f t="shared" si="2"/>
        <v>SINAPI-I 39141</v>
      </c>
      <c r="B63" s="3" t="s">
        <v>6301</v>
      </c>
      <c r="C63" s="3">
        <v>39141</v>
      </c>
      <c r="D63" s="2" t="s">
        <v>120</v>
      </c>
      <c r="E63" s="3" t="s">
        <v>4431</v>
      </c>
      <c r="F63" s="67" t="s">
        <v>4478</v>
      </c>
      <c r="G63" s="67" t="s">
        <v>4478</v>
      </c>
      <c r="I63" s="3" t="s">
        <v>6298</v>
      </c>
    </row>
    <row r="64" spans="1:9" x14ac:dyDescent="0.2">
      <c r="A64" s="1" t="str">
        <f t="shared" si="2"/>
        <v>SINAPI-I 39140</v>
      </c>
      <c r="B64" s="3" t="s">
        <v>6301</v>
      </c>
      <c r="C64" s="3">
        <v>39140</v>
      </c>
      <c r="D64" s="2" t="s">
        <v>121</v>
      </c>
      <c r="E64" s="3" t="s">
        <v>4431</v>
      </c>
      <c r="F64" s="67" t="s">
        <v>4479</v>
      </c>
      <c r="G64" s="67" t="s">
        <v>4479</v>
      </c>
      <c r="I64" s="3" t="s">
        <v>6298</v>
      </c>
    </row>
    <row r="65" spans="1:9" x14ac:dyDescent="0.2">
      <c r="A65" s="1" t="str">
        <f t="shared" si="2"/>
        <v>SINAPI-I 39137</v>
      </c>
      <c r="B65" s="3" t="s">
        <v>6301</v>
      </c>
      <c r="C65" s="3">
        <v>39137</v>
      </c>
      <c r="D65" s="2" t="s">
        <v>122</v>
      </c>
      <c r="E65" s="3" t="s">
        <v>4431</v>
      </c>
      <c r="F65" s="67" t="s">
        <v>4480</v>
      </c>
      <c r="G65" s="67" t="s">
        <v>4480</v>
      </c>
      <c r="I65" s="3" t="s">
        <v>6298</v>
      </c>
    </row>
    <row r="66" spans="1:9" x14ac:dyDescent="0.2">
      <c r="A66" s="1" t="str">
        <f t="shared" si="2"/>
        <v>SINAPI-I 39139</v>
      </c>
      <c r="B66" s="3" t="s">
        <v>6301</v>
      </c>
      <c r="C66" s="3">
        <v>39139</v>
      </c>
      <c r="D66" s="2" t="s">
        <v>123</v>
      </c>
      <c r="E66" s="3" t="s">
        <v>4431</v>
      </c>
      <c r="F66" s="67" t="s">
        <v>4481</v>
      </c>
      <c r="G66" s="67" t="s">
        <v>4481</v>
      </c>
      <c r="I66" s="3" t="s">
        <v>6298</v>
      </c>
    </row>
    <row r="67" spans="1:9" x14ac:dyDescent="0.2">
      <c r="A67" s="1" t="str">
        <f t="shared" si="2"/>
        <v>SINAPI-I 39143</v>
      </c>
      <c r="B67" s="3" t="s">
        <v>6301</v>
      </c>
      <c r="C67" s="3">
        <v>39143</v>
      </c>
      <c r="D67" s="2" t="s">
        <v>124</v>
      </c>
      <c r="E67" s="3" t="s">
        <v>4431</v>
      </c>
      <c r="F67" s="67" t="s">
        <v>4482</v>
      </c>
      <c r="G67" s="67" t="s">
        <v>4482</v>
      </c>
      <c r="I67" s="3" t="s">
        <v>6298</v>
      </c>
    </row>
    <row r="68" spans="1:9" x14ac:dyDescent="0.2">
      <c r="A68" s="1" t="str">
        <f t="shared" si="2"/>
        <v>SINAPI-I 39142</v>
      </c>
      <c r="B68" s="3" t="s">
        <v>6301</v>
      </c>
      <c r="C68" s="3">
        <v>39142</v>
      </c>
      <c r="D68" s="2" t="s">
        <v>125</v>
      </c>
      <c r="E68" s="3" t="s">
        <v>4431</v>
      </c>
      <c r="F68" s="67" t="s">
        <v>4483</v>
      </c>
      <c r="G68" s="67" t="s">
        <v>4483</v>
      </c>
      <c r="I68" s="3" t="s">
        <v>6298</v>
      </c>
    </row>
    <row r="69" spans="1:9" x14ac:dyDescent="0.2">
      <c r="A69" s="1" t="str">
        <f t="shared" si="2"/>
        <v>SINAPI-I 39138</v>
      </c>
      <c r="B69" s="3" t="s">
        <v>6301</v>
      </c>
      <c r="C69" s="3">
        <v>39138</v>
      </c>
      <c r="D69" s="2" t="s">
        <v>126</v>
      </c>
      <c r="E69" s="3" t="s">
        <v>4431</v>
      </c>
      <c r="F69" s="67" t="s">
        <v>4484</v>
      </c>
      <c r="G69" s="67" t="s">
        <v>4484</v>
      </c>
      <c r="I69" s="3" t="s">
        <v>6298</v>
      </c>
    </row>
    <row r="70" spans="1:9" x14ac:dyDescent="0.2">
      <c r="A70" s="1" t="str">
        <f t="shared" si="2"/>
        <v>SINAPI-I 39136</v>
      </c>
      <c r="B70" s="3" t="s">
        <v>6301</v>
      </c>
      <c r="C70" s="3">
        <v>39136</v>
      </c>
      <c r="D70" s="2" t="s">
        <v>127</v>
      </c>
      <c r="E70" s="3" t="s">
        <v>4431</v>
      </c>
      <c r="F70" s="67" t="s">
        <v>4485</v>
      </c>
      <c r="G70" s="67" t="s">
        <v>4485</v>
      </c>
      <c r="I70" s="3" t="s">
        <v>6298</v>
      </c>
    </row>
    <row r="71" spans="1:9" x14ac:dyDescent="0.2">
      <c r="A71" s="1" t="str">
        <f t="shared" si="2"/>
        <v>SINAPI-I 39144</v>
      </c>
      <c r="B71" s="3" t="s">
        <v>6301</v>
      </c>
      <c r="C71" s="3">
        <v>39144</v>
      </c>
      <c r="D71" s="2" t="s">
        <v>128</v>
      </c>
      <c r="E71" s="3" t="s">
        <v>4431</v>
      </c>
      <c r="F71" s="67" t="s">
        <v>4462</v>
      </c>
      <c r="G71" s="67" t="s">
        <v>4462</v>
      </c>
      <c r="I71" s="3" t="s">
        <v>6298</v>
      </c>
    </row>
    <row r="72" spans="1:9" x14ac:dyDescent="0.2">
      <c r="A72" s="1" t="str">
        <f t="shared" si="2"/>
        <v>SINAPI-I 39145</v>
      </c>
      <c r="B72" s="3" t="s">
        <v>6301</v>
      </c>
      <c r="C72" s="3">
        <v>39145</v>
      </c>
      <c r="D72" s="2" t="s">
        <v>129</v>
      </c>
      <c r="E72" s="3" t="s">
        <v>4431</v>
      </c>
      <c r="F72" s="67" t="s">
        <v>4486</v>
      </c>
      <c r="G72" s="67" t="s">
        <v>4486</v>
      </c>
      <c r="I72" s="3" t="s">
        <v>6298</v>
      </c>
    </row>
    <row r="73" spans="1:9" x14ac:dyDescent="0.2">
      <c r="A73" s="1" t="str">
        <f t="shared" si="2"/>
        <v>SINAPI-I 12615</v>
      </c>
      <c r="B73" s="3" t="s">
        <v>6301</v>
      </c>
      <c r="C73" s="3">
        <v>12615</v>
      </c>
      <c r="D73" s="2" t="s">
        <v>130</v>
      </c>
      <c r="E73" s="3" t="s">
        <v>4431</v>
      </c>
      <c r="F73" s="67" t="s">
        <v>5706</v>
      </c>
      <c r="G73" s="67" t="s">
        <v>5706</v>
      </c>
      <c r="I73" s="3" t="s">
        <v>6298</v>
      </c>
    </row>
    <row r="74" spans="1:9" ht="22.5" x14ac:dyDescent="0.2">
      <c r="A74" s="1" t="str">
        <f t="shared" si="2"/>
        <v>SINAPI-I 11927</v>
      </c>
      <c r="B74" s="3" t="s">
        <v>6301</v>
      </c>
      <c r="C74" s="3">
        <v>11927</v>
      </c>
      <c r="D74" s="2" t="s">
        <v>30261</v>
      </c>
      <c r="E74" s="3" t="s">
        <v>4431</v>
      </c>
      <c r="F74" s="67" t="s">
        <v>4488</v>
      </c>
      <c r="G74" s="67" t="s">
        <v>4488</v>
      </c>
      <c r="I74" s="3" t="s">
        <v>6298</v>
      </c>
    </row>
    <row r="75" spans="1:9" ht="22.5" x14ac:dyDescent="0.2">
      <c r="A75" s="1" t="str">
        <f t="shared" si="2"/>
        <v>SINAPI-I 11928</v>
      </c>
      <c r="B75" s="3" t="s">
        <v>6301</v>
      </c>
      <c r="C75" s="3">
        <v>11928</v>
      </c>
      <c r="D75" s="2" t="s">
        <v>30262</v>
      </c>
      <c r="E75" s="3" t="s">
        <v>4431</v>
      </c>
      <c r="F75" s="67" t="s">
        <v>4489</v>
      </c>
      <c r="G75" s="67" t="s">
        <v>4489</v>
      </c>
      <c r="I75" s="3" t="s">
        <v>6298</v>
      </c>
    </row>
    <row r="76" spans="1:9" ht="22.5" x14ac:dyDescent="0.2">
      <c r="A76" s="1" t="str">
        <f t="shared" si="2"/>
        <v>SINAPI-I 11929</v>
      </c>
      <c r="B76" s="3" t="s">
        <v>6301</v>
      </c>
      <c r="C76" s="3">
        <v>11929</v>
      </c>
      <c r="D76" s="2" t="s">
        <v>30263</v>
      </c>
      <c r="E76" s="3" t="s">
        <v>4431</v>
      </c>
      <c r="F76" s="67" t="s">
        <v>4490</v>
      </c>
      <c r="G76" s="67" t="s">
        <v>4490</v>
      </c>
      <c r="I76" s="3" t="s">
        <v>6298</v>
      </c>
    </row>
    <row r="77" spans="1:9" x14ac:dyDescent="0.2">
      <c r="A77" s="1" t="str">
        <f t="shared" si="2"/>
        <v>SINAPI-I 36801</v>
      </c>
      <c r="B77" s="3" t="s">
        <v>6301</v>
      </c>
      <c r="C77" s="3">
        <v>36801</v>
      </c>
      <c r="D77" s="2" t="s">
        <v>30264</v>
      </c>
      <c r="E77" s="3" t="s">
        <v>4431</v>
      </c>
      <c r="F77" s="67" t="s">
        <v>21129</v>
      </c>
      <c r="G77" s="67" t="s">
        <v>21129</v>
      </c>
      <c r="I77" s="3" t="s">
        <v>6298</v>
      </c>
    </row>
    <row r="78" spans="1:9" x14ac:dyDescent="0.2">
      <c r="A78" s="1" t="str">
        <f t="shared" si="2"/>
        <v>SINAPI-I 36246</v>
      </c>
      <c r="B78" s="3" t="s">
        <v>6301</v>
      </c>
      <c r="C78" s="3">
        <v>36246</v>
      </c>
      <c r="D78" s="2" t="s">
        <v>131</v>
      </c>
      <c r="E78" s="3" t="s">
        <v>4432</v>
      </c>
      <c r="F78" s="67" t="s">
        <v>6141</v>
      </c>
      <c r="G78" s="67" t="s">
        <v>6141</v>
      </c>
      <c r="I78" s="3" t="s">
        <v>6298</v>
      </c>
    </row>
    <row r="79" spans="1:9" x14ac:dyDescent="0.2">
      <c r="A79" s="1" t="str">
        <f t="shared" si="2"/>
        <v>SINAPI-I 37600</v>
      </c>
      <c r="B79" s="3" t="s">
        <v>6301</v>
      </c>
      <c r="C79" s="3">
        <v>37600</v>
      </c>
      <c r="D79" s="2" t="s">
        <v>132</v>
      </c>
      <c r="E79" s="3" t="s">
        <v>4431</v>
      </c>
      <c r="F79" s="67" t="s">
        <v>31940</v>
      </c>
      <c r="G79" s="67" t="s">
        <v>31940</v>
      </c>
      <c r="I79" s="3" t="s">
        <v>6300</v>
      </c>
    </row>
    <row r="80" spans="1:9" x14ac:dyDescent="0.2">
      <c r="A80" s="1" t="str">
        <f t="shared" si="2"/>
        <v>SINAPI-I 37599</v>
      </c>
      <c r="B80" s="3" t="s">
        <v>6301</v>
      </c>
      <c r="C80" s="3">
        <v>37599</v>
      </c>
      <c r="D80" s="2" t="s">
        <v>133</v>
      </c>
      <c r="E80" s="3" t="s">
        <v>4431</v>
      </c>
      <c r="F80" s="67" t="s">
        <v>33148</v>
      </c>
      <c r="G80" s="67" t="s">
        <v>33148</v>
      </c>
      <c r="I80" s="3" t="s">
        <v>6300</v>
      </c>
    </row>
    <row r="81" spans="1:9" ht="22.5" x14ac:dyDescent="0.2">
      <c r="A81" s="1" t="str">
        <f t="shared" si="2"/>
        <v>SINAPI-I 1</v>
      </c>
      <c r="B81" s="3" t="s">
        <v>6301</v>
      </c>
      <c r="C81" s="3">
        <v>1</v>
      </c>
      <c r="D81" s="2" t="s">
        <v>134</v>
      </c>
      <c r="E81" s="3" t="s">
        <v>4433</v>
      </c>
      <c r="F81" s="67" t="s">
        <v>29738</v>
      </c>
      <c r="G81" s="67" t="s">
        <v>29738</v>
      </c>
      <c r="I81" s="3" t="s">
        <v>6299</v>
      </c>
    </row>
    <row r="82" spans="1:9" x14ac:dyDescent="0.2">
      <c r="A82" s="1" t="str">
        <f t="shared" si="2"/>
        <v>SINAPI-I 3</v>
      </c>
      <c r="B82" s="3" t="s">
        <v>6301</v>
      </c>
      <c r="C82" s="3">
        <v>3</v>
      </c>
      <c r="D82" s="2" t="s">
        <v>135</v>
      </c>
      <c r="E82" s="3" t="s">
        <v>4434</v>
      </c>
      <c r="F82" s="67" t="s">
        <v>20650</v>
      </c>
      <c r="G82" s="67" t="s">
        <v>20650</v>
      </c>
      <c r="I82" s="3" t="s">
        <v>6298</v>
      </c>
    </row>
    <row r="83" spans="1:9" x14ac:dyDescent="0.2">
      <c r="A83" s="1" t="str">
        <f t="shared" si="2"/>
        <v>SINAPI-I 43054</v>
      </c>
      <c r="B83" s="3" t="s">
        <v>6301</v>
      </c>
      <c r="C83" s="3">
        <v>43054</v>
      </c>
      <c r="D83" s="2" t="s">
        <v>136</v>
      </c>
      <c r="E83" s="3" t="s">
        <v>4433</v>
      </c>
      <c r="F83" s="67" t="s">
        <v>20926</v>
      </c>
      <c r="G83" s="67" t="s">
        <v>20926</v>
      </c>
      <c r="I83" s="3" t="s">
        <v>6298</v>
      </c>
    </row>
    <row r="84" spans="1:9" x14ac:dyDescent="0.2">
      <c r="A84" s="1" t="str">
        <f t="shared" si="2"/>
        <v>SINAPI-I 42402</v>
      </c>
      <c r="B84" s="3" t="s">
        <v>6301</v>
      </c>
      <c r="C84" s="3">
        <v>42402</v>
      </c>
      <c r="D84" s="2" t="s">
        <v>137</v>
      </c>
      <c r="E84" s="3" t="s">
        <v>4433</v>
      </c>
      <c r="F84" s="67" t="s">
        <v>4647</v>
      </c>
      <c r="G84" s="67" t="s">
        <v>4647</v>
      </c>
      <c r="I84" s="3" t="s">
        <v>6298</v>
      </c>
    </row>
    <row r="85" spans="1:9" x14ac:dyDescent="0.2">
      <c r="A85" s="1" t="str">
        <f t="shared" si="2"/>
        <v>SINAPI-I 42403</v>
      </c>
      <c r="B85" s="3" t="s">
        <v>6301</v>
      </c>
      <c r="C85" s="3">
        <v>42403</v>
      </c>
      <c r="D85" s="2" t="s">
        <v>138</v>
      </c>
      <c r="E85" s="3" t="s">
        <v>4433</v>
      </c>
      <c r="F85" s="67" t="s">
        <v>29690</v>
      </c>
      <c r="G85" s="67" t="s">
        <v>29690</v>
      </c>
      <c r="I85" s="3" t="s">
        <v>6298</v>
      </c>
    </row>
    <row r="86" spans="1:9" x14ac:dyDescent="0.2">
      <c r="A86" s="1" t="str">
        <f t="shared" si="2"/>
        <v>SINAPI-I 42404</v>
      </c>
      <c r="B86" s="3" t="s">
        <v>6301</v>
      </c>
      <c r="C86" s="3">
        <v>42404</v>
      </c>
      <c r="D86" s="2" t="s">
        <v>139</v>
      </c>
      <c r="E86" s="3" t="s">
        <v>4433</v>
      </c>
      <c r="F86" s="67" t="s">
        <v>6232</v>
      </c>
      <c r="G86" s="67" t="s">
        <v>6232</v>
      </c>
      <c r="I86" s="3" t="s">
        <v>6298</v>
      </c>
    </row>
    <row r="87" spans="1:9" x14ac:dyDescent="0.2">
      <c r="A87" s="1" t="str">
        <f t="shared" si="2"/>
        <v>SINAPI-I 42405</v>
      </c>
      <c r="B87" s="3" t="s">
        <v>6301</v>
      </c>
      <c r="C87" s="3">
        <v>42405</v>
      </c>
      <c r="D87" s="2" t="s">
        <v>140</v>
      </c>
      <c r="E87" s="3" t="s">
        <v>4433</v>
      </c>
      <c r="F87" s="67" t="s">
        <v>21575</v>
      </c>
      <c r="G87" s="67" t="s">
        <v>21575</v>
      </c>
      <c r="I87" s="3" t="s">
        <v>6298</v>
      </c>
    </row>
    <row r="88" spans="1:9" x14ac:dyDescent="0.2">
      <c r="A88" s="1" t="str">
        <f t="shared" si="2"/>
        <v>SINAPI-I 34341</v>
      </c>
      <c r="B88" s="3" t="s">
        <v>6301</v>
      </c>
      <c r="C88" s="3">
        <v>34341</v>
      </c>
      <c r="D88" s="2" t="s">
        <v>141</v>
      </c>
      <c r="E88" s="3" t="s">
        <v>4433</v>
      </c>
      <c r="F88" s="67" t="s">
        <v>5026</v>
      </c>
      <c r="G88" s="67" t="s">
        <v>5026</v>
      </c>
      <c r="I88" s="3" t="s">
        <v>6298</v>
      </c>
    </row>
    <row r="89" spans="1:9" x14ac:dyDescent="0.2">
      <c r="A89" s="1" t="str">
        <f t="shared" si="2"/>
        <v>SINAPI-I 43053</v>
      </c>
      <c r="B89" s="3" t="s">
        <v>6301</v>
      </c>
      <c r="C89" s="3">
        <v>43053</v>
      </c>
      <c r="D89" s="2" t="s">
        <v>142</v>
      </c>
      <c r="E89" s="3" t="s">
        <v>4433</v>
      </c>
      <c r="F89" s="67" t="s">
        <v>21708</v>
      </c>
      <c r="G89" s="67" t="s">
        <v>21708</v>
      </c>
      <c r="I89" s="3" t="s">
        <v>6298</v>
      </c>
    </row>
    <row r="90" spans="1:9" x14ac:dyDescent="0.2">
      <c r="A90" s="1" t="str">
        <f t="shared" si="2"/>
        <v>SINAPI-I 43058</v>
      </c>
      <c r="B90" s="3" t="s">
        <v>6301</v>
      </c>
      <c r="C90" s="3">
        <v>43058</v>
      </c>
      <c r="D90" s="2" t="s">
        <v>143</v>
      </c>
      <c r="E90" s="3" t="s">
        <v>4433</v>
      </c>
      <c r="F90" s="67" t="s">
        <v>4475</v>
      </c>
      <c r="G90" s="67" t="s">
        <v>4475</v>
      </c>
      <c r="I90" s="3" t="s">
        <v>6298</v>
      </c>
    </row>
    <row r="91" spans="1:9" x14ac:dyDescent="0.2">
      <c r="A91" s="1" t="str">
        <f t="shared" si="2"/>
        <v>SINAPI-I 34</v>
      </c>
      <c r="B91" s="3" t="s">
        <v>6301</v>
      </c>
      <c r="C91" s="3">
        <v>34</v>
      </c>
      <c r="D91" s="2" t="s">
        <v>144</v>
      </c>
      <c r="E91" s="3" t="s">
        <v>4433</v>
      </c>
      <c r="F91" s="67" t="s">
        <v>31906</v>
      </c>
      <c r="G91" s="67" t="s">
        <v>31906</v>
      </c>
      <c r="I91" s="3" t="s">
        <v>6298</v>
      </c>
    </row>
    <row r="92" spans="1:9" x14ac:dyDescent="0.2">
      <c r="A92" s="1" t="str">
        <f t="shared" si="2"/>
        <v>SINAPI-I 43055</v>
      </c>
      <c r="B92" s="3" t="s">
        <v>6301</v>
      </c>
      <c r="C92" s="3">
        <v>43055</v>
      </c>
      <c r="D92" s="2" t="s">
        <v>145</v>
      </c>
      <c r="E92" s="3" t="s">
        <v>4433</v>
      </c>
      <c r="F92" s="67" t="s">
        <v>5686</v>
      </c>
      <c r="G92" s="67" t="s">
        <v>5686</v>
      </c>
      <c r="I92" s="3" t="s">
        <v>6299</v>
      </c>
    </row>
    <row r="93" spans="1:9" x14ac:dyDescent="0.2">
      <c r="A93" s="1" t="str">
        <f t="shared" si="2"/>
        <v>SINAPI-I 43056</v>
      </c>
      <c r="B93" s="3" t="s">
        <v>6301</v>
      </c>
      <c r="C93" s="3">
        <v>43056</v>
      </c>
      <c r="D93" s="2" t="s">
        <v>146</v>
      </c>
      <c r="E93" s="3" t="s">
        <v>4433</v>
      </c>
      <c r="F93" s="67" t="s">
        <v>4506</v>
      </c>
      <c r="G93" s="67" t="s">
        <v>4506</v>
      </c>
      <c r="I93" s="3" t="s">
        <v>6298</v>
      </c>
    </row>
    <row r="94" spans="1:9" x14ac:dyDescent="0.2">
      <c r="A94" s="1" t="str">
        <f t="shared" si="2"/>
        <v>SINAPI-I 43057</v>
      </c>
      <c r="B94" s="3" t="s">
        <v>6301</v>
      </c>
      <c r="C94" s="3">
        <v>43057</v>
      </c>
      <c r="D94" s="2" t="s">
        <v>147</v>
      </c>
      <c r="E94" s="3" t="s">
        <v>4433</v>
      </c>
      <c r="F94" s="67" t="s">
        <v>4518</v>
      </c>
      <c r="G94" s="67" t="s">
        <v>4518</v>
      </c>
      <c r="I94" s="3" t="s">
        <v>6298</v>
      </c>
    </row>
    <row r="95" spans="1:9" x14ac:dyDescent="0.2">
      <c r="A95" s="1" t="str">
        <f t="shared" si="2"/>
        <v>SINAPI-I 34449</v>
      </c>
      <c r="B95" s="3" t="s">
        <v>6301</v>
      </c>
      <c r="C95" s="3">
        <v>34449</v>
      </c>
      <c r="D95" s="2" t="s">
        <v>148</v>
      </c>
      <c r="E95" s="3" t="s">
        <v>4433</v>
      </c>
      <c r="F95" s="67" t="s">
        <v>21531</v>
      </c>
      <c r="G95" s="67" t="s">
        <v>21531</v>
      </c>
      <c r="I95" s="3" t="s">
        <v>6298</v>
      </c>
    </row>
    <row r="96" spans="1:9" x14ac:dyDescent="0.2">
      <c r="A96" s="1" t="str">
        <f t="shared" si="2"/>
        <v>SINAPI-I 32</v>
      </c>
      <c r="B96" s="3" t="s">
        <v>6301</v>
      </c>
      <c r="C96" s="3">
        <v>32</v>
      </c>
      <c r="D96" s="2" t="s">
        <v>149</v>
      </c>
      <c r="E96" s="3" t="s">
        <v>4433</v>
      </c>
      <c r="F96" s="67" t="s">
        <v>28875</v>
      </c>
      <c r="G96" s="67" t="s">
        <v>28875</v>
      </c>
      <c r="I96" s="3" t="s">
        <v>6298</v>
      </c>
    </row>
    <row r="97" spans="1:9" x14ac:dyDescent="0.2">
      <c r="A97" s="1" t="str">
        <f t="shared" si="2"/>
        <v>SINAPI-I 33</v>
      </c>
      <c r="B97" s="3" t="s">
        <v>6301</v>
      </c>
      <c r="C97" s="3">
        <v>33</v>
      </c>
      <c r="D97" s="2" t="s">
        <v>150</v>
      </c>
      <c r="E97" s="3" t="s">
        <v>4433</v>
      </c>
      <c r="F97" s="67" t="s">
        <v>21333</v>
      </c>
      <c r="G97" s="67" t="s">
        <v>21333</v>
      </c>
      <c r="I97" s="3" t="s">
        <v>6298</v>
      </c>
    </row>
    <row r="98" spans="1:9" x14ac:dyDescent="0.2">
      <c r="A98" s="1" t="str">
        <f t="shared" si="2"/>
        <v>SINAPI-I 43061</v>
      </c>
      <c r="B98" s="3" t="s">
        <v>6301</v>
      </c>
      <c r="C98" s="3">
        <v>43061</v>
      </c>
      <c r="D98" s="2" t="s">
        <v>151</v>
      </c>
      <c r="E98" s="3" t="s">
        <v>4433</v>
      </c>
      <c r="F98" s="67" t="s">
        <v>30745</v>
      </c>
      <c r="G98" s="67" t="s">
        <v>30745</v>
      </c>
      <c r="I98" s="3" t="s">
        <v>6298</v>
      </c>
    </row>
    <row r="99" spans="1:9" x14ac:dyDescent="0.2">
      <c r="A99" s="1" t="str">
        <f t="shared" ref="A99:A162" si="3">CONCATENAR</f>
        <v>SINAPI-I 43059</v>
      </c>
      <c r="B99" s="3" t="s">
        <v>6301</v>
      </c>
      <c r="C99" s="3">
        <v>43059</v>
      </c>
      <c r="D99" s="2" t="s">
        <v>152</v>
      </c>
      <c r="E99" s="3" t="s">
        <v>4433</v>
      </c>
      <c r="F99" s="67" t="s">
        <v>33149</v>
      </c>
      <c r="G99" s="67" t="s">
        <v>33149</v>
      </c>
      <c r="I99" s="3" t="s">
        <v>6298</v>
      </c>
    </row>
    <row r="100" spans="1:9" x14ac:dyDescent="0.2">
      <c r="A100" s="1" t="str">
        <f t="shared" si="3"/>
        <v>SINAPI-I 43062</v>
      </c>
      <c r="B100" s="3" t="s">
        <v>6301</v>
      </c>
      <c r="C100" s="3">
        <v>43062</v>
      </c>
      <c r="D100" s="2" t="s">
        <v>153</v>
      </c>
      <c r="E100" s="3" t="s">
        <v>4433</v>
      </c>
      <c r="F100" s="67" t="s">
        <v>4948</v>
      </c>
      <c r="G100" s="67" t="s">
        <v>4948</v>
      </c>
      <c r="I100" s="3" t="s">
        <v>6298</v>
      </c>
    </row>
    <row r="101" spans="1:9" x14ac:dyDescent="0.2">
      <c r="A101" s="1" t="str">
        <f t="shared" si="3"/>
        <v>SINAPI-I 43060</v>
      </c>
      <c r="B101" s="3" t="s">
        <v>6301</v>
      </c>
      <c r="C101" s="3">
        <v>43060</v>
      </c>
      <c r="D101" s="2" t="s">
        <v>154</v>
      </c>
      <c r="E101" s="3" t="s">
        <v>4433</v>
      </c>
      <c r="F101" s="67" t="s">
        <v>21361</v>
      </c>
      <c r="G101" s="67" t="s">
        <v>21361</v>
      </c>
      <c r="I101" s="3" t="s">
        <v>6298</v>
      </c>
    </row>
    <row r="102" spans="1:9" x14ac:dyDescent="0.2">
      <c r="A102" s="1" t="str">
        <f t="shared" si="3"/>
        <v>SINAPI-I 40410</v>
      </c>
      <c r="B102" s="3" t="s">
        <v>6301</v>
      </c>
      <c r="C102" s="3">
        <v>40410</v>
      </c>
      <c r="D102" s="2" t="s">
        <v>155</v>
      </c>
      <c r="E102" s="3" t="s">
        <v>4431</v>
      </c>
      <c r="F102" s="67" t="s">
        <v>4767</v>
      </c>
      <c r="G102" s="67" t="s">
        <v>4767</v>
      </c>
      <c r="I102" s="3" t="s">
        <v>6300</v>
      </c>
    </row>
    <row r="103" spans="1:9" x14ac:dyDescent="0.2">
      <c r="A103" s="1" t="str">
        <f t="shared" si="3"/>
        <v>SINAPI-I 40411</v>
      </c>
      <c r="B103" s="3" t="s">
        <v>6301</v>
      </c>
      <c r="C103" s="3">
        <v>40411</v>
      </c>
      <c r="D103" s="2" t="s">
        <v>156</v>
      </c>
      <c r="E103" s="3" t="s">
        <v>4431</v>
      </c>
      <c r="F103" s="67" t="s">
        <v>5514</v>
      </c>
      <c r="G103" s="67" t="s">
        <v>5514</v>
      </c>
      <c r="I103" s="3" t="s">
        <v>6300</v>
      </c>
    </row>
    <row r="104" spans="1:9" x14ac:dyDescent="0.2">
      <c r="A104" s="1" t="str">
        <f t="shared" si="3"/>
        <v>SINAPI-I 40412</v>
      </c>
      <c r="B104" s="3" t="s">
        <v>6301</v>
      </c>
      <c r="C104" s="3">
        <v>40412</v>
      </c>
      <c r="D104" s="2" t="s">
        <v>157</v>
      </c>
      <c r="E104" s="3" t="s">
        <v>4431</v>
      </c>
      <c r="F104" s="67" t="s">
        <v>20872</v>
      </c>
      <c r="G104" s="67" t="s">
        <v>20872</v>
      </c>
      <c r="I104" s="3" t="s">
        <v>6300</v>
      </c>
    </row>
    <row r="105" spans="1:9" x14ac:dyDescent="0.2">
      <c r="A105" s="1" t="str">
        <f t="shared" si="3"/>
        <v>SINAPI-I 44254</v>
      </c>
      <c r="B105" s="3" t="s">
        <v>6301</v>
      </c>
      <c r="C105" s="3">
        <v>44254</v>
      </c>
      <c r="D105" s="2" t="s">
        <v>158</v>
      </c>
      <c r="E105" s="3" t="s">
        <v>4431</v>
      </c>
      <c r="F105" s="67" t="s">
        <v>21370</v>
      </c>
      <c r="G105" s="67" t="s">
        <v>21370</v>
      </c>
      <c r="I105" s="3" t="s">
        <v>6298</v>
      </c>
    </row>
    <row r="106" spans="1:9" x14ac:dyDescent="0.2">
      <c r="A106" s="1" t="str">
        <f t="shared" si="3"/>
        <v>SINAPI-I 44255</v>
      </c>
      <c r="B106" s="3" t="s">
        <v>6301</v>
      </c>
      <c r="C106" s="3">
        <v>44255</v>
      </c>
      <c r="D106" s="2" t="s">
        <v>159</v>
      </c>
      <c r="E106" s="3" t="s">
        <v>4431</v>
      </c>
      <c r="F106" s="67" t="s">
        <v>21516</v>
      </c>
      <c r="G106" s="67" t="s">
        <v>21516</v>
      </c>
      <c r="I106" s="3" t="s">
        <v>6298</v>
      </c>
    </row>
    <row r="107" spans="1:9" x14ac:dyDescent="0.2">
      <c r="A107" s="1" t="str">
        <f t="shared" si="3"/>
        <v>SINAPI-I 44256</v>
      </c>
      <c r="B107" s="3" t="s">
        <v>6301</v>
      </c>
      <c r="C107" s="3">
        <v>44256</v>
      </c>
      <c r="D107" s="2" t="s">
        <v>160</v>
      </c>
      <c r="E107" s="3" t="s">
        <v>4431</v>
      </c>
      <c r="F107" s="67" t="s">
        <v>29638</v>
      </c>
      <c r="G107" s="67" t="s">
        <v>29638</v>
      </c>
      <c r="I107" s="3" t="s">
        <v>6298</v>
      </c>
    </row>
    <row r="108" spans="1:9" x14ac:dyDescent="0.2">
      <c r="A108" s="1" t="str">
        <f t="shared" si="3"/>
        <v>SINAPI-I 44257</v>
      </c>
      <c r="B108" s="3" t="s">
        <v>6301</v>
      </c>
      <c r="C108" s="3">
        <v>44257</v>
      </c>
      <c r="D108" s="2" t="s">
        <v>161</v>
      </c>
      <c r="E108" s="3" t="s">
        <v>4431</v>
      </c>
      <c r="F108" s="67" t="s">
        <v>33150</v>
      </c>
      <c r="G108" s="67" t="s">
        <v>33150</v>
      </c>
      <c r="I108" s="3" t="s">
        <v>6298</v>
      </c>
    </row>
    <row r="109" spans="1:9" x14ac:dyDescent="0.2">
      <c r="A109" s="1" t="str">
        <f t="shared" si="3"/>
        <v>SINAPI-I 44258</v>
      </c>
      <c r="B109" s="3" t="s">
        <v>6301</v>
      </c>
      <c r="C109" s="3">
        <v>44258</v>
      </c>
      <c r="D109" s="2" t="s">
        <v>162</v>
      </c>
      <c r="E109" s="3" t="s">
        <v>4431</v>
      </c>
      <c r="F109" s="67" t="s">
        <v>33151</v>
      </c>
      <c r="G109" s="67" t="s">
        <v>33151</v>
      </c>
      <c r="I109" s="3" t="s">
        <v>6298</v>
      </c>
    </row>
    <row r="110" spans="1:9" x14ac:dyDescent="0.2">
      <c r="A110" s="1" t="str">
        <f t="shared" si="3"/>
        <v>SINAPI-I 44259</v>
      </c>
      <c r="B110" s="3" t="s">
        <v>6301</v>
      </c>
      <c r="C110" s="3">
        <v>44259</v>
      </c>
      <c r="D110" s="2" t="s">
        <v>163</v>
      </c>
      <c r="E110" s="3" t="s">
        <v>4431</v>
      </c>
      <c r="F110" s="67" t="s">
        <v>33152</v>
      </c>
      <c r="G110" s="67" t="s">
        <v>33152</v>
      </c>
      <c r="I110" s="3" t="s">
        <v>6298</v>
      </c>
    </row>
    <row r="111" spans="1:9" x14ac:dyDescent="0.2">
      <c r="A111" s="1" t="str">
        <f t="shared" si="3"/>
        <v>SINAPI-I 37997</v>
      </c>
      <c r="B111" s="3" t="s">
        <v>6301</v>
      </c>
      <c r="C111" s="3">
        <v>37997</v>
      </c>
      <c r="D111" s="2" t="s">
        <v>164</v>
      </c>
      <c r="E111" s="3" t="s">
        <v>4431</v>
      </c>
      <c r="F111" s="67" t="s">
        <v>21140</v>
      </c>
      <c r="G111" s="67" t="s">
        <v>21140</v>
      </c>
      <c r="I111" s="3" t="s">
        <v>6298</v>
      </c>
    </row>
    <row r="112" spans="1:9" x14ac:dyDescent="0.2">
      <c r="A112" s="1" t="str">
        <f t="shared" si="3"/>
        <v>SINAPI-I 37998</v>
      </c>
      <c r="B112" s="3" t="s">
        <v>6301</v>
      </c>
      <c r="C112" s="3">
        <v>37998</v>
      </c>
      <c r="D112" s="2" t="s">
        <v>165</v>
      </c>
      <c r="E112" s="3" t="s">
        <v>4431</v>
      </c>
      <c r="F112" s="67" t="s">
        <v>5892</v>
      </c>
      <c r="G112" s="67" t="s">
        <v>5892</v>
      </c>
      <c r="I112" s="3" t="s">
        <v>6298</v>
      </c>
    </row>
    <row r="113" spans="1:9" ht="22.5" x14ac:dyDescent="0.2">
      <c r="A113" s="1" t="str">
        <f t="shared" si="3"/>
        <v>SINAPI-I 55</v>
      </c>
      <c r="B113" s="3" t="s">
        <v>6301</v>
      </c>
      <c r="C113" s="3">
        <v>55</v>
      </c>
      <c r="D113" s="2" t="s">
        <v>166</v>
      </c>
      <c r="E113" s="3" t="s">
        <v>4431</v>
      </c>
      <c r="F113" s="67" t="s">
        <v>5180</v>
      </c>
      <c r="G113" s="67" t="s">
        <v>5180</v>
      </c>
      <c r="I113" s="3" t="s">
        <v>6300</v>
      </c>
    </row>
    <row r="114" spans="1:9" ht="22.5" x14ac:dyDescent="0.2">
      <c r="A114" s="1" t="str">
        <f t="shared" si="3"/>
        <v>SINAPI-I 61</v>
      </c>
      <c r="B114" s="3" t="s">
        <v>6301</v>
      </c>
      <c r="C114" s="3">
        <v>61</v>
      </c>
      <c r="D114" s="2" t="s">
        <v>167</v>
      </c>
      <c r="E114" s="3" t="s">
        <v>4431</v>
      </c>
      <c r="F114" s="67" t="s">
        <v>28672</v>
      </c>
      <c r="G114" s="67" t="s">
        <v>28672</v>
      </c>
      <c r="I114" s="3" t="s">
        <v>6300</v>
      </c>
    </row>
    <row r="115" spans="1:9" ht="22.5" x14ac:dyDescent="0.2">
      <c r="A115" s="1" t="str">
        <f t="shared" si="3"/>
        <v>SINAPI-I 62</v>
      </c>
      <c r="B115" s="3" t="s">
        <v>6301</v>
      </c>
      <c r="C115" s="3">
        <v>62</v>
      </c>
      <c r="D115" s="2" t="s">
        <v>168</v>
      </c>
      <c r="E115" s="3" t="s">
        <v>4431</v>
      </c>
      <c r="F115" s="67" t="s">
        <v>5422</v>
      </c>
      <c r="G115" s="67" t="s">
        <v>5422</v>
      </c>
      <c r="I115" s="3" t="s">
        <v>6300</v>
      </c>
    </row>
    <row r="116" spans="1:9" ht="22.5" x14ac:dyDescent="0.2">
      <c r="A116" s="1" t="str">
        <f t="shared" si="3"/>
        <v>SINAPI-I 10899</v>
      </c>
      <c r="B116" s="3" t="s">
        <v>6301</v>
      </c>
      <c r="C116" s="3">
        <v>10899</v>
      </c>
      <c r="D116" s="2" t="s">
        <v>169</v>
      </c>
      <c r="E116" s="3" t="s">
        <v>4431</v>
      </c>
      <c r="F116" s="67" t="s">
        <v>4519</v>
      </c>
      <c r="G116" s="67" t="s">
        <v>4519</v>
      </c>
      <c r="I116" s="3" t="s">
        <v>6298</v>
      </c>
    </row>
    <row r="117" spans="1:9" ht="22.5" x14ac:dyDescent="0.2">
      <c r="A117" s="1" t="str">
        <f t="shared" si="3"/>
        <v>SINAPI-I 10900</v>
      </c>
      <c r="B117" s="3" t="s">
        <v>6301</v>
      </c>
      <c r="C117" s="3">
        <v>10900</v>
      </c>
      <c r="D117" s="2" t="s">
        <v>170</v>
      </c>
      <c r="E117" s="3" t="s">
        <v>4431</v>
      </c>
      <c r="F117" s="67" t="s">
        <v>4520</v>
      </c>
      <c r="G117" s="67" t="s">
        <v>4520</v>
      </c>
      <c r="I117" s="3" t="s">
        <v>6298</v>
      </c>
    </row>
    <row r="118" spans="1:9" x14ac:dyDescent="0.2">
      <c r="A118" s="1" t="str">
        <f t="shared" si="3"/>
        <v>SINAPI-I 47</v>
      </c>
      <c r="B118" s="3" t="s">
        <v>6301</v>
      </c>
      <c r="C118" s="3">
        <v>47</v>
      </c>
      <c r="D118" s="2" t="s">
        <v>171</v>
      </c>
      <c r="E118" s="3" t="s">
        <v>4431</v>
      </c>
      <c r="F118" s="67" t="s">
        <v>31520</v>
      </c>
      <c r="G118" s="67" t="s">
        <v>31520</v>
      </c>
      <c r="I118" s="3" t="s">
        <v>6300</v>
      </c>
    </row>
    <row r="119" spans="1:9" x14ac:dyDescent="0.2">
      <c r="A119" s="1" t="str">
        <f t="shared" si="3"/>
        <v>SINAPI-I 48</v>
      </c>
      <c r="B119" s="3" t="s">
        <v>6301</v>
      </c>
      <c r="C119" s="3">
        <v>48</v>
      </c>
      <c r="D119" s="2" t="s">
        <v>172</v>
      </c>
      <c r="E119" s="3" t="s">
        <v>4431</v>
      </c>
      <c r="F119" s="67" t="s">
        <v>5681</v>
      </c>
      <c r="G119" s="67" t="s">
        <v>5681</v>
      </c>
      <c r="I119" s="3" t="s">
        <v>6300</v>
      </c>
    </row>
    <row r="120" spans="1:9" x14ac:dyDescent="0.2">
      <c r="A120" s="1" t="str">
        <f t="shared" si="3"/>
        <v>SINAPI-I 46</v>
      </c>
      <c r="B120" s="3" t="s">
        <v>6301</v>
      </c>
      <c r="C120" s="3">
        <v>46</v>
      </c>
      <c r="D120" s="2" t="s">
        <v>30265</v>
      </c>
      <c r="E120" s="3" t="s">
        <v>4431</v>
      </c>
      <c r="F120" s="67" t="s">
        <v>33153</v>
      </c>
      <c r="G120" s="67" t="s">
        <v>33153</v>
      </c>
      <c r="I120" s="3" t="s">
        <v>6300</v>
      </c>
    </row>
    <row r="121" spans="1:9" x14ac:dyDescent="0.2">
      <c r="A121" s="1" t="str">
        <f t="shared" si="3"/>
        <v>SINAPI-I 52</v>
      </c>
      <c r="B121" s="3" t="s">
        <v>6301</v>
      </c>
      <c r="C121" s="3">
        <v>52</v>
      </c>
      <c r="D121" s="2" t="s">
        <v>30266</v>
      </c>
      <c r="E121" s="3" t="s">
        <v>4431</v>
      </c>
      <c r="F121" s="67" t="s">
        <v>5317</v>
      </c>
      <c r="G121" s="67" t="s">
        <v>5317</v>
      </c>
      <c r="I121" s="3" t="s">
        <v>6300</v>
      </c>
    </row>
    <row r="122" spans="1:9" x14ac:dyDescent="0.2">
      <c r="A122" s="1" t="str">
        <f t="shared" si="3"/>
        <v>SINAPI-I 43</v>
      </c>
      <c r="B122" s="3" t="s">
        <v>6301</v>
      </c>
      <c r="C122" s="3">
        <v>43</v>
      </c>
      <c r="D122" s="2" t="s">
        <v>30267</v>
      </c>
      <c r="E122" s="3" t="s">
        <v>4431</v>
      </c>
      <c r="F122" s="67" t="s">
        <v>33154</v>
      </c>
      <c r="G122" s="67" t="s">
        <v>33154</v>
      </c>
      <c r="I122" s="3" t="s">
        <v>6300</v>
      </c>
    </row>
    <row r="123" spans="1:9" x14ac:dyDescent="0.2">
      <c r="A123" s="1" t="str">
        <f t="shared" si="3"/>
        <v>SINAPI-I 103</v>
      </c>
      <c r="B123" s="3" t="s">
        <v>6301</v>
      </c>
      <c r="C123" s="3">
        <v>103</v>
      </c>
      <c r="D123" s="2" t="s">
        <v>173</v>
      </c>
      <c r="E123" s="3" t="s">
        <v>4431</v>
      </c>
      <c r="F123" s="67" t="s">
        <v>32008</v>
      </c>
      <c r="G123" s="67" t="s">
        <v>32008</v>
      </c>
      <c r="I123" s="3" t="s">
        <v>6298</v>
      </c>
    </row>
    <row r="124" spans="1:9" x14ac:dyDescent="0.2">
      <c r="A124" s="1" t="str">
        <f t="shared" si="3"/>
        <v>SINAPI-I 107</v>
      </c>
      <c r="B124" s="3" t="s">
        <v>6301</v>
      </c>
      <c r="C124" s="3">
        <v>107</v>
      </c>
      <c r="D124" s="2" t="s">
        <v>174</v>
      </c>
      <c r="E124" s="3" t="s">
        <v>4431</v>
      </c>
      <c r="F124" s="67" t="s">
        <v>4608</v>
      </c>
      <c r="G124" s="67" t="s">
        <v>4608</v>
      </c>
      <c r="I124" s="3" t="s">
        <v>6298</v>
      </c>
    </row>
    <row r="125" spans="1:9" x14ac:dyDescent="0.2">
      <c r="A125" s="1" t="str">
        <f t="shared" si="3"/>
        <v>SINAPI-I 65</v>
      </c>
      <c r="B125" s="3" t="s">
        <v>6301</v>
      </c>
      <c r="C125" s="3">
        <v>65</v>
      </c>
      <c r="D125" s="2" t="s">
        <v>175</v>
      </c>
      <c r="E125" s="3" t="s">
        <v>4431</v>
      </c>
      <c r="F125" s="67" t="s">
        <v>5405</v>
      </c>
      <c r="G125" s="67" t="s">
        <v>5405</v>
      </c>
      <c r="I125" s="3" t="s">
        <v>6298</v>
      </c>
    </row>
    <row r="126" spans="1:9" x14ac:dyDescent="0.2">
      <c r="A126" s="1" t="str">
        <f t="shared" si="3"/>
        <v>SINAPI-I 108</v>
      </c>
      <c r="B126" s="3" t="s">
        <v>6301</v>
      </c>
      <c r="C126" s="3">
        <v>108</v>
      </c>
      <c r="D126" s="2" t="s">
        <v>176</v>
      </c>
      <c r="E126" s="3" t="s">
        <v>4431</v>
      </c>
      <c r="F126" s="67" t="s">
        <v>4471</v>
      </c>
      <c r="G126" s="67" t="s">
        <v>4471</v>
      </c>
      <c r="I126" s="3" t="s">
        <v>6298</v>
      </c>
    </row>
    <row r="127" spans="1:9" x14ac:dyDescent="0.2">
      <c r="A127" s="1" t="str">
        <f t="shared" si="3"/>
        <v>SINAPI-I 110</v>
      </c>
      <c r="B127" s="3" t="s">
        <v>6301</v>
      </c>
      <c r="C127" s="3">
        <v>110</v>
      </c>
      <c r="D127" s="2" t="s">
        <v>177</v>
      </c>
      <c r="E127" s="3" t="s">
        <v>4431</v>
      </c>
      <c r="F127" s="67" t="s">
        <v>5920</v>
      </c>
      <c r="G127" s="67" t="s">
        <v>5920</v>
      </c>
      <c r="I127" s="3" t="s">
        <v>6298</v>
      </c>
    </row>
    <row r="128" spans="1:9" x14ac:dyDescent="0.2">
      <c r="A128" s="1" t="str">
        <f t="shared" si="3"/>
        <v>SINAPI-I 109</v>
      </c>
      <c r="B128" s="3" t="s">
        <v>6301</v>
      </c>
      <c r="C128" s="3">
        <v>109</v>
      </c>
      <c r="D128" s="2" t="s">
        <v>178</v>
      </c>
      <c r="E128" s="3" t="s">
        <v>4431</v>
      </c>
      <c r="F128" s="67" t="s">
        <v>5555</v>
      </c>
      <c r="G128" s="67" t="s">
        <v>5555</v>
      </c>
      <c r="I128" s="3" t="s">
        <v>6298</v>
      </c>
    </row>
    <row r="129" spans="1:9" x14ac:dyDescent="0.2">
      <c r="A129" s="1" t="str">
        <f t="shared" si="3"/>
        <v>SINAPI-I 111</v>
      </c>
      <c r="B129" s="3" t="s">
        <v>6301</v>
      </c>
      <c r="C129" s="3">
        <v>111</v>
      </c>
      <c r="D129" s="2" t="s">
        <v>179</v>
      </c>
      <c r="E129" s="3" t="s">
        <v>4431</v>
      </c>
      <c r="F129" s="67" t="s">
        <v>20726</v>
      </c>
      <c r="G129" s="67" t="s">
        <v>20726</v>
      </c>
      <c r="I129" s="3" t="s">
        <v>6298</v>
      </c>
    </row>
    <row r="130" spans="1:9" x14ac:dyDescent="0.2">
      <c r="A130" s="1" t="str">
        <f t="shared" si="3"/>
        <v>SINAPI-I 112</v>
      </c>
      <c r="B130" s="3" t="s">
        <v>6301</v>
      </c>
      <c r="C130" s="3">
        <v>112</v>
      </c>
      <c r="D130" s="2" t="s">
        <v>180</v>
      </c>
      <c r="E130" s="3" t="s">
        <v>4431</v>
      </c>
      <c r="F130" s="67" t="s">
        <v>5689</v>
      </c>
      <c r="G130" s="67" t="s">
        <v>5689</v>
      </c>
      <c r="I130" s="3" t="s">
        <v>6298</v>
      </c>
    </row>
    <row r="131" spans="1:9" x14ac:dyDescent="0.2">
      <c r="A131" s="1" t="str">
        <f t="shared" si="3"/>
        <v>SINAPI-I 113</v>
      </c>
      <c r="B131" s="3" t="s">
        <v>6301</v>
      </c>
      <c r="C131" s="3">
        <v>113</v>
      </c>
      <c r="D131" s="2" t="s">
        <v>181</v>
      </c>
      <c r="E131" s="3" t="s">
        <v>4431</v>
      </c>
      <c r="F131" s="67" t="s">
        <v>20975</v>
      </c>
      <c r="G131" s="67" t="s">
        <v>20975</v>
      </c>
      <c r="I131" s="3" t="s">
        <v>6298</v>
      </c>
    </row>
    <row r="132" spans="1:9" x14ac:dyDescent="0.2">
      <c r="A132" s="1" t="str">
        <f t="shared" si="3"/>
        <v>SINAPI-I 104</v>
      </c>
      <c r="B132" s="3" t="s">
        <v>6301</v>
      </c>
      <c r="C132" s="3">
        <v>104</v>
      </c>
      <c r="D132" s="2" t="s">
        <v>182</v>
      </c>
      <c r="E132" s="3" t="s">
        <v>4431</v>
      </c>
      <c r="F132" s="67" t="s">
        <v>5107</v>
      </c>
      <c r="G132" s="67" t="s">
        <v>5107</v>
      </c>
      <c r="I132" s="3" t="s">
        <v>6298</v>
      </c>
    </row>
    <row r="133" spans="1:9" x14ac:dyDescent="0.2">
      <c r="A133" s="1" t="str">
        <f t="shared" si="3"/>
        <v>SINAPI-I 102</v>
      </c>
      <c r="B133" s="3" t="s">
        <v>6301</v>
      </c>
      <c r="C133" s="3">
        <v>102</v>
      </c>
      <c r="D133" s="2" t="s">
        <v>183</v>
      </c>
      <c r="E133" s="3" t="s">
        <v>4431</v>
      </c>
      <c r="F133" s="67" t="s">
        <v>28784</v>
      </c>
      <c r="G133" s="67" t="s">
        <v>28784</v>
      </c>
      <c r="I133" s="3" t="s">
        <v>6298</v>
      </c>
    </row>
    <row r="134" spans="1:9" x14ac:dyDescent="0.2">
      <c r="A134" s="1" t="str">
        <f t="shared" si="3"/>
        <v>SINAPI-I 95</v>
      </c>
      <c r="B134" s="3" t="s">
        <v>6301</v>
      </c>
      <c r="C134" s="3">
        <v>95</v>
      </c>
      <c r="D134" s="2" t="s">
        <v>184</v>
      </c>
      <c r="E134" s="3" t="s">
        <v>4431</v>
      </c>
      <c r="F134" s="67" t="s">
        <v>6020</v>
      </c>
      <c r="G134" s="67" t="s">
        <v>6020</v>
      </c>
      <c r="I134" s="3" t="s">
        <v>6298</v>
      </c>
    </row>
    <row r="135" spans="1:9" x14ac:dyDescent="0.2">
      <c r="A135" s="1" t="str">
        <f t="shared" si="3"/>
        <v>SINAPI-I 96</v>
      </c>
      <c r="B135" s="3" t="s">
        <v>6301</v>
      </c>
      <c r="C135" s="3">
        <v>96</v>
      </c>
      <c r="D135" s="2" t="s">
        <v>185</v>
      </c>
      <c r="E135" s="3" t="s">
        <v>4431</v>
      </c>
      <c r="F135" s="67" t="s">
        <v>5004</v>
      </c>
      <c r="G135" s="67" t="s">
        <v>5004</v>
      </c>
      <c r="I135" s="3" t="s">
        <v>6298</v>
      </c>
    </row>
    <row r="136" spans="1:9" x14ac:dyDescent="0.2">
      <c r="A136" s="1" t="str">
        <f t="shared" si="3"/>
        <v>SINAPI-I 97</v>
      </c>
      <c r="B136" s="3" t="s">
        <v>6301</v>
      </c>
      <c r="C136" s="3">
        <v>97</v>
      </c>
      <c r="D136" s="2" t="s">
        <v>186</v>
      </c>
      <c r="E136" s="3" t="s">
        <v>4431</v>
      </c>
      <c r="F136" s="67" t="s">
        <v>20668</v>
      </c>
      <c r="G136" s="67" t="s">
        <v>20668</v>
      </c>
      <c r="I136" s="3" t="s">
        <v>6298</v>
      </c>
    </row>
    <row r="137" spans="1:9" x14ac:dyDescent="0.2">
      <c r="A137" s="1" t="str">
        <f t="shared" si="3"/>
        <v>SINAPI-I 98</v>
      </c>
      <c r="B137" s="3" t="s">
        <v>6301</v>
      </c>
      <c r="C137" s="3">
        <v>98</v>
      </c>
      <c r="D137" s="2" t="s">
        <v>187</v>
      </c>
      <c r="E137" s="3" t="s">
        <v>4431</v>
      </c>
      <c r="F137" s="67" t="s">
        <v>29605</v>
      </c>
      <c r="G137" s="67" t="s">
        <v>29605</v>
      </c>
      <c r="I137" s="3" t="s">
        <v>6298</v>
      </c>
    </row>
    <row r="138" spans="1:9" x14ac:dyDescent="0.2">
      <c r="A138" s="1" t="str">
        <f t="shared" si="3"/>
        <v>SINAPI-I 99</v>
      </c>
      <c r="B138" s="3" t="s">
        <v>6301</v>
      </c>
      <c r="C138" s="3">
        <v>99</v>
      </c>
      <c r="D138" s="2" t="s">
        <v>188</v>
      </c>
      <c r="E138" s="3" t="s">
        <v>4431</v>
      </c>
      <c r="F138" s="67" t="s">
        <v>31950</v>
      </c>
      <c r="G138" s="67" t="s">
        <v>31950</v>
      </c>
      <c r="I138" s="3" t="s">
        <v>6298</v>
      </c>
    </row>
    <row r="139" spans="1:9" x14ac:dyDescent="0.2">
      <c r="A139" s="1" t="str">
        <f t="shared" si="3"/>
        <v>SINAPI-I 60</v>
      </c>
      <c r="B139" s="3" t="s">
        <v>6301</v>
      </c>
      <c r="C139" s="3">
        <v>60</v>
      </c>
      <c r="D139" s="2" t="s">
        <v>189</v>
      </c>
      <c r="E139" s="3" t="s">
        <v>4431</v>
      </c>
      <c r="F139" s="67" t="s">
        <v>21424</v>
      </c>
      <c r="G139" s="67" t="s">
        <v>21424</v>
      </c>
      <c r="I139" s="3" t="s">
        <v>6300</v>
      </c>
    </row>
    <row r="140" spans="1:9" x14ac:dyDescent="0.2">
      <c r="A140" s="1" t="str">
        <f t="shared" si="3"/>
        <v>SINAPI-I 72</v>
      </c>
      <c r="B140" s="3" t="s">
        <v>6301</v>
      </c>
      <c r="C140" s="3">
        <v>72</v>
      </c>
      <c r="D140" s="2" t="s">
        <v>190</v>
      </c>
      <c r="E140" s="3" t="s">
        <v>4431</v>
      </c>
      <c r="F140" s="67" t="s">
        <v>33155</v>
      </c>
      <c r="G140" s="67" t="s">
        <v>33155</v>
      </c>
      <c r="I140" s="3" t="s">
        <v>6298</v>
      </c>
    </row>
    <row r="141" spans="1:9" x14ac:dyDescent="0.2">
      <c r="A141" s="1" t="str">
        <f t="shared" si="3"/>
        <v>SINAPI-I 67</v>
      </c>
      <c r="B141" s="3" t="s">
        <v>6301</v>
      </c>
      <c r="C141" s="3">
        <v>67</v>
      </c>
      <c r="D141" s="2" t="s">
        <v>30268</v>
      </c>
      <c r="E141" s="3" t="s">
        <v>4431</v>
      </c>
      <c r="F141" s="67" t="s">
        <v>5906</v>
      </c>
      <c r="G141" s="67" t="s">
        <v>5906</v>
      </c>
      <c r="I141" s="3" t="s">
        <v>6298</v>
      </c>
    </row>
    <row r="142" spans="1:9" x14ac:dyDescent="0.2">
      <c r="A142" s="1" t="str">
        <f t="shared" si="3"/>
        <v>SINAPI-I 71</v>
      </c>
      <c r="B142" s="3" t="s">
        <v>6301</v>
      </c>
      <c r="C142" s="3">
        <v>71</v>
      </c>
      <c r="D142" s="2" t="s">
        <v>28665</v>
      </c>
      <c r="E142" s="3" t="s">
        <v>4431</v>
      </c>
      <c r="F142" s="67" t="s">
        <v>33156</v>
      </c>
      <c r="G142" s="67" t="s">
        <v>33156</v>
      </c>
      <c r="I142" s="3" t="s">
        <v>6298</v>
      </c>
    </row>
    <row r="143" spans="1:9" x14ac:dyDescent="0.2">
      <c r="A143" s="1" t="str">
        <f t="shared" si="3"/>
        <v>SINAPI-I 73</v>
      </c>
      <c r="B143" s="3" t="s">
        <v>6301</v>
      </c>
      <c r="C143" s="3">
        <v>73</v>
      </c>
      <c r="D143" s="2" t="s">
        <v>28666</v>
      </c>
      <c r="E143" s="3" t="s">
        <v>4431</v>
      </c>
      <c r="F143" s="67" t="s">
        <v>31720</v>
      </c>
      <c r="G143" s="67" t="s">
        <v>31720</v>
      </c>
      <c r="I143" s="3" t="s">
        <v>6298</v>
      </c>
    </row>
    <row r="144" spans="1:9" x14ac:dyDescent="0.2">
      <c r="A144" s="1" t="str">
        <f t="shared" si="3"/>
        <v>SINAPI-I 100</v>
      </c>
      <c r="B144" s="3" t="s">
        <v>6301</v>
      </c>
      <c r="C144" s="3">
        <v>100</v>
      </c>
      <c r="D144" s="2" t="s">
        <v>28667</v>
      </c>
      <c r="E144" s="3" t="s">
        <v>4431</v>
      </c>
      <c r="F144" s="67" t="s">
        <v>32065</v>
      </c>
      <c r="G144" s="67" t="s">
        <v>32065</v>
      </c>
      <c r="I144" s="3" t="s">
        <v>6298</v>
      </c>
    </row>
    <row r="145" spans="1:9" x14ac:dyDescent="0.2">
      <c r="A145" s="1" t="str">
        <f t="shared" si="3"/>
        <v>SINAPI-I 75</v>
      </c>
      <c r="B145" s="3" t="s">
        <v>6301</v>
      </c>
      <c r="C145" s="3">
        <v>75</v>
      </c>
      <c r="D145" s="2" t="s">
        <v>28668</v>
      </c>
      <c r="E145" s="3" t="s">
        <v>4431</v>
      </c>
      <c r="F145" s="67" t="s">
        <v>33157</v>
      </c>
      <c r="G145" s="67" t="s">
        <v>33157</v>
      </c>
      <c r="I145" s="3" t="s">
        <v>6298</v>
      </c>
    </row>
    <row r="146" spans="1:9" x14ac:dyDescent="0.2">
      <c r="A146" s="1" t="str">
        <f t="shared" si="3"/>
        <v>SINAPI-I 83</v>
      </c>
      <c r="B146" s="3" t="s">
        <v>6301</v>
      </c>
      <c r="C146" s="3">
        <v>83</v>
      </c>
      <c r="D146" s="2" t="s">
        <v>30269</v>
      </c>
      <c r="E146" s="3" t="s">
        <v>4431</v>
      </c>
      <c r="F146" s="67" t="s">
        <v>33158</v>
      </c>
      <c r="G146" s="67" t="s">
        <v>33158</v>
      </c>
      <c r="I146" s="3" t="s">
        <v>6298</v>
      </c>
    </row>
    <row r="147" spans="1:9" x14ac:dyDescent="0.2">
      <c r="A147" s="1" t="str">
        <f t="shared" si="3"/>
        <v>SINAPI-I 74</v>
      </c>
      <c r="B147" s="3" t="s">
        <v>6301</v>
      </c>
      <c r="C147" s="3">
        <v>74</v>
      </c>
      <c r="D147" s="2" t="s">
        <v>28669</v>
      </c>
      <c r="E147" s="3" t="s">
        <v>4431</v>
      </c>
      <c r="F147" s="67" t="s">
        <v>30021</v>
      </c>
      <c r="G147" s="67" t="s">
        <v>30021</v>
      </c>
      <c r="I147" s="3" t="s">
        <v>6298</v>
      </c>
    </row>
    <row r="148" spans="1:9" x14ac:dyDescent="0.2">
      <c r="A148" s="1" t="str">
        <f t="shared" si="3"/>
        <v>SINAPI-I 106</v>
      </c>
      <c r="B148" s="3" t="s">
        <v>6301</v>
      </c>
      <c r="C148" s="3">
        <v>106</v>
      </c>
      <c r="D148" s="2" t="s">
        <v>30270</v>
      </c>
      <c r="E148" s="3" t="s">
        <v>4431</v>
      </c>
      <c r="F148" s="67" t="s">
        <v>33159</v>
      </c>
      <c r="G148" s="67" t="s">
        <v>33159</v>
      </c>
      <c r="I148" s="3" t="s">
        <v>6298</v>
      </c>
    </row>
    <row r="149" spans="1:9" x14ac:dyDescent="0.2">
      <c r="A149" s="1" t="str">
        <f t="shared" si="3"/>
        <v>SINAPI-I 88</v>
      </c>
      <c r="B149" s="3" t="s">
        <v>6301</v>
      </c>
      <c r="C149" s="3">
        <v>88</v>
      </c>
      <c r="D149" s="2" t="s">
        <v>30271</v>
      </c>
      <c r="E149" s="3" t="s">
        <v>4431</v>
      </c>
      <c r="F149" s="67" t="s">
        <v>5322</v>
      </c>
      <c r="G149" s="67" t="s">
        <v>5322</v>
      </c>
      <c r="I149" s="3" t="s">
        <v>6298</v>
      </c>
    </row>
    <row r="150" spans="1:9" x14ac:dyDescent="0.2">
      <c r="A150" s="1" t="str">
        <f t="shared" si="3"/>
        <v>SINAPI-I 82</v>
      </c>
      <c r="B150" s="3" t="s">
        <v>6301</v>
      </c>
      <c r="C150" s="3">
        <v>82</v>
      </c>
      <c r="D150" s="2" t="s">
        <v>30272</v>
      </c>
      <c r="E150" s="3" t="s">
        <v>4431</v>
      </c>
      <c r="F150" s="67" t="s">
        <v>33160</v>
      </c>
      <c r="G150" s="67" t="s">
        <v>33160</v>
      </c>
      <c r="I150" s="3" t="s">
        <v>6298</v>
      </c>
    </row>
    <row r="151" spans="1:9" x14ac:dyDescent="0.2">
      <c r="A151" s="1" t="str">
        <f t="shared" si="3"/>
        <v>SINAPI-I 105</v>
      </c>
      <c r="B151" s="3" t="s">
        <v>6301</v>
      </c>
      <c r="C151" s="3">
        <v>105</v>
      </c>
      <c r="D151" s="2" t="s">
        <v>30273</v>
      </c>
      <c r="E151" s="3" t="s">
        <v>4431</v>
      </c>
      <c r="F151" s="67" t="s">
        <v>33161</v>
      </c>
      <c r="G151" s="67" t="s">
        <v>33161</v>
      </c>
      <c r="I151" s="3" t="s">
        <v>6298</v>
      </c>
    </row>
    <row r="152" spans="1:9" ht="22.5" x14ac:dyDescent="0.2">
      <c r="A152" s="1" t="str">
        <f t="shared" si="3"/>
        <v>SINAPI-I 39719</v>
      </c>
      <c r="B152" s="3" t="s">
        <v>6301</v>
      </c>
      <c r="C152" s="3">
        <v>39719</v>
      </c>
      <c r="D152" s="2" t="s">
        <v>191</v>
      </c>
      <c r="E152" s="3" t="s">
        <v>4434</v>
      </c>
      <c r="F152" s="67" t="s">
        <v>30725</v>
      </c>
      <c r="G152" s="67" t="s">
        <v>30725</v>
      </c>
      <c r="I152" s="3" t="s">
        <v>6298</v>
      </c>
    </row>
    <row r="153" spans="1:9" x14ac:dyDescent="0.2">
      <c r="A153" s="1" t="str">
        <f t="shared" si="3"/>
        <v>SINAPI-I 3410</v>
      </c>
      <c r="B153" s="3" t="s">
        <v>6301</v>
      </c>
      <c r="C153" s="3">
        <v>3410</v>
      </c>
      <c r="D153" s="2" t="s">
        <v>192</v>
      </c>
      <c r="E153" s="3" t="s">
        <v>4433</v>
      </c>
      <c r="F153" s="67" t="s">
        <v>30073</v>
      </c>
      <c r="G153" s="67" t="s">
        <v>30073</v>
      </c>
      <c r="I153" s="3" t="s">
        <v>6298</v>
      </c>
    </row>
    <row r="154" spans="1:9" x14ac:dyDescent="0.2">
      <c r="A154" s="1" t="str">
        <f t="shared" si="3"/>
        <v>SINAPI-I 4791</v>
      </c>
      <c r="B154" s="3" t="s">
        <v>6301</v>
      </c>
      <c r="C154" s="3">
        <v>4791</v>
      </c>
      <c r="D154" s="2" t="s">
        <v>193</v>
      </c>
      <c r="E154" s="3" t="s">
        <v>4433</v>
      </c>
      <c r="F154" s="67" t="s">
        <v>33162</v>
      </c>
      <c r="G154" s="67" t="s">
        <v>33162</v>
      </c>
      <c r="I154" s="3" t="s">
        <v>6298</v>
      </c>
    </row>
    <row r="155" spans="1:9" x14ac:dyDescent="0.2">
      <c r="A155" s="1" t="str">
        <f t="shared" si="3"/>
        <v>SINAPI-I 157</v>
      </c>
      <c r="B155" s="3" t="s">
        <v>6301</v>
      </c>
      <c r="C155" s="3">
        <v>157</v>
      </c>
      <c r="D155" s="2" t="s">
        <v>194</v>
      </c>
      <c r="E155" s="3" t="s">
        <v>4433</v>
      </c>
      <c r="F155" s="67" t="s">
        <v>28673</v>
      </c>
      <c r="G155" s="67" t="s">
        <v>28673</v>
      </c>
      <c r="I155" s="3" t="s">
        <v>6298</v>
      </c>
    </row>
    <row r="156" spans="1:9" x14ac:dyDescent="0.2">
      <c r="A156" s="1" t="str">
        <f t="shared" si="3"/>
        <v>SINAPI-I 156</v>
      </c>
      <c r="B156" s="3" t="s">
        <v>6301</v>
      </c>
      <c r="C156" s="3">
        <v>156</v>
      </c>
      <c r="D156" s="2" t="s">
        <v>195</v>
      </c>
      <c r="E156" s="3" t="s">
        <v>4433</v>
      </c>
      <c r="F156" s="67" t="s">
        <v>28674</v>
      </c>
      <c r="G156" s="67" t="s">
        <v>28674</v>
      </c>
      <c r="I156" s="3" t="s">
        <v>6298</v>
      </c>
    </row>
    <row r="157" spans="1:9" x14ac:dyDescent="0.2">
      <c r="A157" s="1" t="str">
        <f t="shared" si="3"/>
        <v>SINAPI-I 131</v>
      </c>
      <c r="B157" s="3" t="s">
        <v>6301</v>
      </c>
      <c r="C157" s="3">
        <v>131</v>
      </c>
      <c r="D157" s="2" t="s">
        <v>196</v>
      </c>
      <c r="E157" s="3" t="s">
        <v>4433</v>
      </c>
      <c r="F157" s="67" t="s">
        <v>6075</v>
      </c>
      <c r="G157" s="67" t="s">
        <v>6075</v>
      </c>
      <c r="I157" s="3" t="s">
        <v>6298</v>
      </c>
    </row>
    <row r="158" spans="1:9" x14ac:dyDescent="0.2">
      <c r="A158" s="1" t="str">
        <f t="shared" si="3"/>
        <v>SINAPI-I 21114</v>
      </c>
      <c r="B158" s="3" t="s">
        <v>6301</v>
      </c>
      <c r="C158" s="3">
        <v>21114</v>
      </c>
      <c r="D158" s="2" t="s">
        <v>197</v>
      </c>
      <c r="E158" s="3" t="s">
        <v>4431</v>
      </c>
      <c r="F158" s="67" t="s">
        <v>21428</v>
      </c>
      <c r="G158" s="67" t="s">
        <v>21428</v>
      </c>
      <c r="I158" s="3" t="s">
        <v>6298</v>
      </c>
    </row>
    <row r="159" spans="1:9" x14ac:dyDescent="0.2">
      <c r="A159" s="1" t="str">
        <f t="shared" si="3"/>
        <v>SINAPI-I 119</v>
      </c>
      <c r="B159" s="3" t="s">
        <v>6301</v>
      </c>
      <c r="C159" s="3">
        <v>119</v>
      </c>
      <c r="D159" s="2" t="s">
        <v>198</v>
      </c>
      <c r="E159" s="3" t="s">
        <v>4431</v>
      </c>
      <c r="F159" s="67" t="s">
        <v>29815</v>
      </c>
      <c r="G159" s="67" t="s">
        <v>29815</v>
      </c>
      <c r="I159" s="3" t="s">
        <v>6299</v>
      </c>
    </row>
    <row r="160" spans="1:9" x14ac:dyDescent="0.2">
      <c r="A160" s="1" t="str">
        <f t="shared" si="3"/>
        <v>SINAPI-I 122</v>
      </c>
      <c r="B160" s="3" t="s">
        <v>6301</v>
      </c>
      <c r="C160" s="3">
        <v>122</v>
      </c>
      <c r="D160" s="2" t="s">
        <v>199</v>
      </c>
      <c r="E160" s="3" t="s">
        <v>4431</v>
      </c>
      <c r="F160" s="67" t="s">
        <v>30726</v>
      </c>
      <c r="G160" s="67" t="s">
        <v>30726</v>
      </c>
      <c r="I160" s="3" t="s">
        <v>6298</v>
      </c>
    </row>
    <row r="161" spans="1:9" x14ac:dyDescent="0.2">
      <c r="A161" s="1" t="str">
        <f t="shared" si="3"/>
        <v>SINAPI-I 20080</v>
      </c>
      <c r="B161" s="3" t="s">
        <v>6301</v>
      </c>
      <c r="C161" s="3">
        <v>20080</v>
      </c>
      <c r="D161" s="2" t="s">
        <v>200</v>
      </c>
      <c r="E161" s="3" t="s">
        <v>4431</v>
      </c>
      <c r="F161" s="67" t="s">
        <v>20644</v>
      </c>
      <c r="G161" s="67" t="s">
        <v>20644</v>
      </c>
      <c r="I161" s="3" t="s">
        <v>6298</v>
      </c>
    </row>
    <row r="162" spans="1:9" x14ac:dyDescent="0.2">
      <c r="A162" s="1" t="str">
        <f t="shared" si="3"/>
        <v>SINAPI-I 124</v>
      </c>
      <c r="B162" s="3" t="s">
        <v>6301</v>
      </c>
      <c r="C162" s="3">
        <v>124</v>
      </c>
      <c r="D162" s="2" t="s">
        <v>201</v>
      </c>
      <c r="E162" s="3" t="s">
        <v>4434</v>
      </c>
      <c r="F162" s="67" t="s">
        <v>5614</v>
      </c>
      <c r="G162" s="67" t="s">
        <v>5614</v>
      </c>
      <c r="I162" s="3" t="s">
        <v>6298</v>
      </c>
    </row>
    <row r="163" spans="1:9" x14ac:dyDescent="0.2">
      <c r="A163" s="1" t="str">
        <f t="shared" ref="A163:A226" si="4">CONCATENAR</f>
        <v>SINAPI-I 7334</v>
      </c>
      <c r="B163" s="3" t="s">
        <v>6301</v>
      </c>
      <c r="C163" s="3">
        <v>7334</v>
      </c>
      <c r="D163" s="2" t="s">
        <v>202</v>
      </c>
      <c r="E163" s="3" t="s">
        <v>4434</v>
      </c>
      <c r="F163" s="67" t="s">
        <v>20821</v>
      </c>
      <c r="G163" s="67" t="s">
        <v>20821</v>
      </c>
      <c r="I163" s="3" t="s">
        <v>6298</v>
      </c>
    </row>
    <row r="164" spans="1:9" x14ac:dyDescent="0.2">
      <c r="A164" s="1" t="str">
        <f t="shared" si="4"/>
        <v>SINAPI-I 45146</v>
      </c>
      <c r="B164" s="3" t="s">
        <v>6301</v>
      </c>
      <c r="C164" s="3">
        <v>45146</v>
      </c>
      <c r="D164" s="2" t="s">
        <v>203</v>
      </c>
      <c r="E164" s="3" t="s">
        <v>4433</v>
      </c>
      <c r="F164" s="67" t="s">
        <v>21250</v>
      </c>
      <c r="G164" s="67" t="s">
        <v>21250</v>
      </c>
      <c r="I164" s="3" t="s">
        <v>6298</v>
      </c>
    </row>
    <row r="165" spans="1:9" ht="22.5" x14ac:dyDescent="0.2">
      <c r="A165" s="1" t="str">
        <f t="shared" si="4"/>
        <v>SINAPI-I 123</v>
      </c>
      <c r="B165" s="3" t="s">
        <v>6301</v>
      </c>
      <c r="C165" s="3">
        <v>123</v>
      </c>
      <c r="D165" s="2" t="s">
        <v>204</v>
      </c>
      <c r="E165" s="3" t="s">
        <v>4434</v>
      </c>
      <c r="F165" s="67" t="s">
        <v>4832</v>
      </c>
      <c r="G165" s="67" t="s">
        <v>4832</v>
      </c>
      <c r="I165" s="3" t="s">
        <v>6299</v>
      </c>
    </row>
    <row r="166" spans="1:9" x14ac:dyDescent="0.2">
      <c r="A166" s="1" t="str">
        <f t="shared" si="4"/>
        <v>SINAPI-I 127</v>
      </c>
      <c r="B166" s="3" t="s">
        <v>6301</v>
      </c>
      <c r="C166" s="3">
        <v>127</v>
      </c>
      <c r="D166" s="2" t="s">
        <v>205</v>
      </c>
      <c r="E166" s="3" t="s">
        <v>4434</v>
      </c>
      <c r="F166" s="67" t="s">
        <v>21100</v>
      </c>
      <c r="G166" s="67" t="s">
        <v>21100</v>
      </c>
      <c r="I166" s="3" t="s">
        <v>6298</v>
      </c>
    </row>
    <row r="167" spans="1:9" x14ac:dyDescent="0.2">
      <c r="A167" s="1" t="str">
        <f t="shared" si="4"/>
        <v>SINAPI-I 133</v>
      </c>
      <c r="B167" s="3" t="s">
        <v>6301</v>
      </c>
      <c r="C167" s="3">
        <v>133</v>
      </c>
      <c r="D167" s="2" t="s">
        <v>206</v>
      </c>
      <c r="E167" s="3" t="s">
        <v>4434</v>
      </c>
      <c r="F167" s="67" t="s">
        <v>21699</v>
      </c>
      <c r="G167" s="67" t="s">
        <v>21699</v>
      </c>
      <c r="I167" s="3" t="s">
        <v>6298</v>
      </c>
    </row>
    <row r="168" spans="1:9" ht="22.5" x14ac:dyDescent="0.2">
      <c r="A168" s="1" t="str">
        <f t="shared" si="4"/>
        <v>SINAPI-I 43617</v>
      </c>
      <c r="B168" s="3" t="s">
        <v>6301</v>
      </c>
      <c r="C168" s="3">
        <v>43617</v>
      </c>
      <c r="D168" s="2" t="s">
        <v>207</v>
      </c>
      <c r="E168" s="3" t="s">
        <v>4434</v>
      </c>
      <c r="F168" s="67" t="s">
        <v>20837</v>
      </c>
      <c r="G168" s="67" t="s">
        <v>20837</v>
      </c>
      <c r="I168" s="3" t="s">
        <v>6298</v>
      </c>
    </row>
    <row r="169" spans="1:9" x14ac:dyDescent="0.2">
      <c r="A169" s="1" t="str">
        <f t="shared" si="4"/>
        <v>SINAPI-I 132</v>
      </c>
      <c r="B169" s="3" t="s">
        <v>6301</v>
      </c>
      <c r="C169" s="3">
        <v>132</v>
      </c>
      <c r="D169" s="2" t="s">
        <v>208</v>
      </c>
      <c r="E169" s="3" t="s">
        <v>4434</v>
      </c>
      <c r="F169" s="67" t="s">
        <v>4476</v>
      </c>
      <c r="G169" s="67" t="s">
        <v>4476</v>
      </c>
      <c r="I169" s="3" t="s">
        <v>6298</v>
      </c>
    </row>
    <row r="170" spans="1:9" x14ac:dyDescent="0.2">
      <c r="A170" s="1" t="str">
        <f t="shared" si="4"/>
        <v>SINAPI-I 43618</v>
      </c>
      <c r="B170" s="3" t="s">
        <v>6301</v>
      </c>
      <c r="C170" s="3">
        <v>43618</v>
      </c>
      <c r="D170" s="2" t="s">
        <v>209</v>
      </c>
      <c r="E170" s="3" t="s">
        <v>4433</v>
      </c>
      <c r="F170" s="67" t="s">
        <v>21005</v>
      </c>
      <c r="G170" s="67" t="s">
        <v>21005</v>
      </c>
      <c r="I170" s="3" t="s">
        <v>6298</v>
      </c>
    </row>
    <row r="171" spans="1:9" ht="22.5" x14ac:dyDescent="0.2">
      <c r="A171" s="1" t="str">
        <f t="shared" si="4"/>
        <v>SINAPI-I 37476</v>
      </c>
      <c r="B171" s="3" t="s">
        <v>6301</v>
      </c>
      <c r="C171" s="3">
        <v>37476</v>
      </c>
      <c r="D171" s="2" t="s">
        <v>210</v>
      </c>
      <c r="E171" s="3" t="s">
        <v>4431</v>
      </c>
      <c r="F171" s="67" t="s">
        <v>33163</v>
      </c>
      <c r="G171" s="67" t="s">
        <v>33163</v>
      </c>
      <c r="I171" s="3" t="s">
        <v>6298</v>
      </c>
    </row>
    <row r="172" spans="1:9" ht="22.5" x14ac:dyDescent="0.2">
      <c r="A172" s="1" t="str">
        <f t="shared" si="4"/>
        <v>SINAPI-I 37478</v>
      </c>
      <c r="B172" s="3" t="s">
        <v>6301</v>
      </c>
      <c r="C172" s="3">
        <v>37478</v>
      </c>
      <c r="D172" s="2" t="s">
        <v>211</v>
      </c>
      <c r="E172" s="3" t="s">
        <v>4431</v>
      </c>
      <c r="F172" s="67" t="s">
        <v>33164</v>
      </c>
      <c r="G172" s="67" t="s">
        <v>33164</v>
      </c>
      <c r="I172" s="3" t="s">
        <v>6298</v>
      </c>
    </row>
    <row r="173" spans="1:9" ht="22.5" x14ac:dyDescent="0.2">
      <c r="A173" s="1" t="str">
        <f t="shared" si="4"/>
        <v>SINAPI-I 37477</v>
      </c>
      <c r="B173" s="3" t="s">
        <v>6301</v>
      </c>
      <c r="C173" s="3">
        <v>37477</v>
      </c>
      <c r="D173" s="2" t="s">
        <v>212</v>
      </c>
      <c r="E173" s="3" t="s">
        <v>4431</v>
      </c>
      <c r="F173" s="67" t="s">
        <v>33165</v>
      </c>
      <c r="G173" s="67" t="s">
        <v>33165</v>
      </c>
      <c r="I173" s="3" t="s">
        <v>6298</v>
      </c>
    </row>
    <row r="174" spans="1:9" ht="22.5" x14ac:dyDescent="0.2">
      <c r="A174" s="1" t="str">
        <f t="shared" si="4"/>
        <v>SINAPI-I 37479</v>
      </c>
      <c r="B174" s="3" t="s">
        <v>6301</v>
      </c>
      <c r="C174" s="3">
        <v>37479</v>
      </c>
      <c r="D174" s="2" t="s">
        <v>213</v>
      </c>
      <c r="E174" s="3" t="s">
        <v>4431</v>
      </c>
      <c r="F174" s="67" t="s">
        <v>33166</v>
      </c>
      <c r="G174" s="67" t="s">
        <v>33166</v>
      </c>
      <c r="I174" s="3" t="s">
        <v>6298</v>
      </c>
    </row>
    <row r="175" spans="1:9" x14ac:dyDescent="0.2">
      <c r="A175" s="1" t="str">
        <f t="shared" si="4"/>
        <v>SINAPI-I 4319</v>
      </c>
      <c r="B175" s="3" t="s">
        <v>6301</v>
      </c>
      <c r="C175" s="3">
        <v>4319</v>
      </c>
      <c r="D175" s="2" t="s">
        <v>214</v>
      </c>
      <c r="E175" s="3" t="s">
        <v>4431</v>
      </c>
      <c r="F175" s="67" t="s">
        <v>21462</v>
      </c>
      <c r="G175" s="67" t="s">
        <v>21462</v>
      </c>
      <c r="I175" s="3" t="s">
        <v>6298</v>
      </c>
    </row>
    <row r="176" spans="1:9" x14ac:dyDescent="0.2">
      <c r="A176" s="1" t="str">
        <f t="shared" si="4"/>
        <v>SINAPI-I 42409</v>
      </c>
      <c r="B176" s="3" t="s">
        <v>6301</v>
      </c>
      <c r="C176" s="3">
        <v>42409</v>
      </c>
      <c r="D176" s="2" t="s">
        <v>215</v>
      </c>
      <c r="E176" s="3" t="s">
        <v>4433</v>
      </c>
      <c r="F176" s="67" t="s">
        <v>21111</v>
      </c>
      <c r="G176" s="67" t="s">
        <v>21111</v>
      </c>
      <c r="I176" s="3" t="s">
        <v>6298</v>
      </c>
    </row>
    <row r="177" spans="1:9" x14ac:dyDescent="0.2">
      <c r="A177" s="1" t="str">
        <f t="shared" si="4"/>
        <v>SINAPI-I 40553</v>
      </c>
      <c r="B177" s="3" t="s">
        <v>6301</v>
      </c>
      <c r="C177" s="3">
        <v>40553</v>
      </c>
      <c r="D177" s="2" t="s">
        <v>216</v>
      </c>
      <c r="E177" s="3" t="s">
        <v>4435</v>
      </c>
      <c r="F177" s="67" t="s">
        <v>20641</v>
      </c>
      <c r="G177" s="67" t="s">
        <v>20641</v>
      </c>
      <c r="I177" s="3" t="s">
        <v>6300</v>
      </c>
    </row>
    <row r="178" spans="1:9" x14ac:dyDescent="0.2">
      <c r="A178" s="1" t="str">
        <f t="shared" si="4"/>
        <v>SINAPI-I 6114</v>
      </c>
      <c r="B178" s="3" t="s">
        <v>6301</v>
      </c>
      <c r="C178" s="3">
        <v>6114</v>
      </c>
      <c r="D178" s="2" t="s">
        <v>217</v>
      </c>
      <c r="E178" s="3" t="s">
        <v>4436</v>
      </c>
      <c r="F178" s="67" t="s">
        <v>20643</v>
      </c>
      <c r="G178" s="67" t="s">
        <v>21254</v>
      </c>
      <c r="I178" s="3" t="s">
        <v>6298</v>
      </c>
    </row>
    <row r="179" spans="1:9" x14ac:dyDescent="0.2">
      <c r="A179" s="1" t="str">
        <f t="shared" si="4"/>
        <v>SINAPI-I 40912</v>
      </c>
      <c r="B179" s="3" t="s">
        <v>6301</v>
      </c>
      <c r="C179" s="3">
        <v>40912</v>
      </c>
      <c r="D179" s="2" t="s">
        <v>218</v>
      </c>
      <c r="E179" s="3" t="s">
        <v>4437</v>
      </c>
      <c r="F179" s="67" t="s">
        <v>28992</v>
      </c>
      <c r="G179" s="67" t="s">
        <v>28676</v>
      </c>
      <c r="I179" s="3" t="s">
        <v>6298</v>
      </c>
    </row>
    <row r="180" spans="1:9" x14ac:dyDescent="0.2">
      <c r="A180" s="1" t="str">
        <f t="shared" si="4"/>
        <v>SINAPI-I 247</v>
      </c>
      <c r="B180" s="3" t="s">
        <v>6301</v>
      </c>
      <c r="C180" s="3">
        <v>247</v>
      </c>
      <c r="D180" s="2" t="s">
        <v>219</v>
      </c>
      <c r="E180" s="3" t="s">
        <v>4436</v>
      </c>
      <c r="F180" s="67" t="s">
        <v>20643</v>
      </c>
      <c r="G180" s="67" t="s">
        <v>21254</v>
      </c>
      <c r="I180" s="3" t="s">
        <v>6298</v>
      </c>
    </row>
    <row r="181" spans="1:9" x14ac:dyDescent="0.2">
      <c r="A181" s="1" t="str">
        <f t="shared" si="4"/>
        <v>SINAPI-I 40919</v>
      </c>
      <c r="B181" s="3" t="s">
        <v>6301</v>
      </c>
      <c r="C181" s="3">
        <v>40919</v>
      </c>
      <c r="D181" s="2" t="s">
        <v>220</v>
      </c>
      <c r="E181" s="3" t="s">
        <v>4437</v>
      </c>
      <c r="F181" s="67" t="s">
        <v>28992</v>
      </c>
      <c r="G181" s="67" t="s">
        <v>28676</v>
      </c>
      <c r="I181" s="3" t="s">
        <v>6298</v>
      </c>
    </row>
    <row r="182" spans="1:9" x14ac:dyDescent="0.2">
      <c r="A182" s="1" t="str">
        <f t="shared" si="4"/>
        <v>SINAPI-I 44499</v>
      </c>
      <c r="B182" s="3" t="s">
        <v>6301</v>
      </c>
      <c r="C182" s="3">
        <v>44499</v>
      </c>
      <c r="D182" s="2" t="s">
        <v>221</v>
      </c>
      <c r="E182" s="3" t="s">
        <v>4436</v>
      </c>
      <c r="F182" s="67" t="s">
        <v>20643</v>
      </c>
      <c r="G182" s="67" t="s">
        <v>21254</v>
      </c>
      <c r="I182" s="3" t="s">
        <v>6298</v>
      </c>
    </row>
    <row r="183" spans="1:9" x14ac:dyDescent="0.2">
      <c r="A183" s="1" t="str">
        <f t="shared" si="4"/>
        <v>SINAPI-I 40984</v>
      </c>
      <c r="B183" s="3" t="s">
        <v>6301</v>
      </c>
      <c r="C183" s="3">
        <v>40984</v>
      </c>
      <c r="D183" s="2" t="s">
        <v>222</v>
      </c>
      <c r="E183" s="3" t="s">
        <v>4437</v>
      </c>
      <c r="F183" s="67" t="s">
        <v>28992</v>
      </c>
      <c r="G183" s="67" t="s">
        <v>28676</v>
      </c>
      <c r="I183" s="3" t="s">
        <v>6298</v>
      </c>
    </row>
    <row r="184" spans="1:9" x14ac:dyDescent="0.2">
      <c r="A184" s="1" t="str">
        <f t="shared" si="4"/>
        <v>SINAPI-I 248</v>
      </c>
      <c r="B184" s="3" t="s">
        <v>6301</v>
      </c>
      <c r="C184" s="3">
        <v>248</v>
      </c>
      <c r="D184" s="2" t="s">
        <v>223</v>
      </c>
      <c r="E184" s="3" t="s">
        <v>4436</v>
      </c>
      <c r="F184" s="67" t="s">
        <v>4542</v>
      </c>
      <c r="G184" s="67" t="s">
        <v>6120</v>
      </c>
      <c r="I184" s="3" t="s">
        <v>6298</v>
      </c>
    </row>
    <row r="185" spans="1:9" x14ac:dyDescent="0.2">
      <c r="A185" s="1" t="str">
        <f t="shared" si="4"/>
        <v>SINAPI-I 41086</v>
      </c>
      <c r="B185" s="3" t="s">
        <v>6301</v>
      </c>
      <c r="C185" s="3">
        <v>41086</v>
      </c>
      <c r="D185" s="2" t="s">
        <v>224</v>
      </c>
      <c r="E185" s="3" t="s">
        <v>4437</v>
      </c>
      <c r="F185" s="67" t="s">
        <v>28993</v>
      </c>
      <c r="G185" s="67" t="s">
        <v>28677</v>
      </c>
      <c r="I185" s="3" t="s">
        <v>6298</v>
      </c>
    </row>
    <row r="186" spans="1:9" x14ac:dyDescent="0.2">
      <c r="A186" s="1" t="str">
        <f t="shared" si="4"/>
        <v>SINAPI-I 34466</v>
      </c>
      <c r="B186" s="3" t="s">
        <v>6301</v>
      </c>
      <c r="C186" s="3">
        <v>34466</v>
      </c>
      <c r="D186" s="2" t="s">
        <v>225</v>
      </c>
      <c r="E186" s="3" t="s">
        <v>4436</v>
      </c>
      <c r="F186" s="67" t="s">
        <v>20643</v>
      </c>
      <c r="G186" s="67" t="s">
        <v>21254</v>
      </c>
      <c r="I186" s="3" t="s">
        <v>6298</v>
      </c>
    </row>
    <row r="187" spans="1:9" x14ac:dyDescent="0.2">
      <c r="A187" s="1" t="str">
        <f t="shared" si="4"/>
        <v>SINAPI-I 41083</v>
      </c>
      <c r="B187" s="3" t="s">
        <v>6301</v>
      </c>
      <c r="C187" s="3">
        <v>41083</v>
      </c>
      <c r="D187" s="2" t="s">
        <v>226</v>
      </c>
      <c r="E187" s="3" t="s">
        <v>4437</v>
      </c>
      <c r="F187" s="67" t="s">
        <v>28992</v>
      </c>
      <c r="G187" s="67" t="s">
        <v>28676</v>
      </c>
      <c r="I187" s="3" t="s">
        <v>6298</v>
      </c>
    </row>
    <row r="188" spans="1:9" x14ac:dyDescent="0.2">
      <c r="A188" s="1" t="str">
        <f t="shared" si="4"/>
        <v>SINAPI-I 252</v>
      </c>
      <c r="B188" s="3" t="s">
        <v>6301</v>
      </c>
      <c r="C188" s="3">
        <v>252</v>
      </c>
      <c r="D188" s="2" t="s">
        <v>227</v>
      </c>
      <c r="E188" s="3" t="s">
        <v>4436</v>
      </c>
      <c r="F188" s="67" t="s">
        <v>20643</v>
      </c>
      <c r="G188" s="67" t="s">
        <v>21254</v>
      </c>
      <c r="I188" s="3" t="s">
        <v>6298</v>
      </c>
    </row>
    <row r="189" spans="1:9" x14ac:dyDescent="0.2">
      <c r="A189" s="1" t="str">
        <f t="shared" si="4"/>
        <v>SINAPI-I 40909</v>
      </c>
      <c r="B189" s="3" t="s">
        <v>6301</v>
      </c>
      <c r="C189" s="3">
        <v>40909</v>
      </c>
      <c r="D189" s="2" t="s">
        <v>228</v>
      </c>
      <c r="E189" s="3" t="s">
        <v>4437</v>
      </c>
      <c r="F189" s="67" t="s">
        <v>28992</v>
      </c>
      <c r="G189" s="67" t="s">
        <v>28676</v>
      </c>
      <c r="I189" s="3" t="s">
        <v>6298</v>
      </c>
    </row>
    <row r="190" spans="1:9" x14ac:dyDescent="0.2">
      <c r="A190" s="1" t="str">
        <f t="shared" si="4"/>
        <v>SINAPI-I 242</v>
      </c>
      <c r="B190" s="3" t="s">
        <v>6301</v>
      </c>
      <c r="C190" s="3">
        <v>242</v>
      </c>
      <c r="D190" s="2" t="s">
        <v>229</v>
      </c>
      <c r="E190" s="3" t="s">
        <v>4436</v>
      </c>
      <c r="F190" s="67" t="s">
        <v>4542</v>
      </c>
      <c r="G190" s="67" t="s">
        <v>6120</v>
      </c>
      <c r="I190" s="3" t="s">
        <v>6298</v>
      </c>
    </row>
    <row r="191" spans="1:9" x14ac:dyDescent="0.2">
      <c r="A191" s="1" t="str">
        <f t="shared" si="4"/>
        <v>SINAPI-I 41085</v>
      </c>
      <c r="B191" s="3" t="s">
        <v>6301</v>
      </c>
      <c r="C191" s="3">
        <v>41085</v>
      </c>
      <c r="D191" s="2" t="s">
        <v>230</v>
      </c>
      <c r="E191" s="3" t="s">
        <v>4437</v>
      </c>
      <c r="F191" s="67" t="s">
        <v>28993</v>
      </c>
      <c r="G191" s="67" t="s">
        <v>28677</v>
      </c>
      <c r="I191" s="3" t="s">
        <v>6298</v>
      </c>
    </row>
    <row r="192" spans="1:9" x14ac:dyDescent="0.2">
      <c r="A192" s="1" t="str">
        <f t="shared" si="4"/>
        <v>SINAPI-I 427</v>
      </c>
      <c r="B192" s="3" t="s">
        <v>6301</v>
      </c>
      <c r="C192" s="3">
        <v>427</v>
      </c>
      <c r="D192" s="2" t="s">
        <v>231</v>
      </c>
      <c r="E192" s="3" t="s">
        <v>4431</v>
      </c>
      <c r="F192" s="67" t="s">
        <v>5203</v>
      </c>
      <c r="G192" s="67" t="s">
        <v>5203</v>
      </c>
      <c r="I192" s="3" t="s">
        <v>6300</v>
      </c>
    </row>
    <row r="193" spans="1:9" x14ac:dyDescent="0.2">
      <c r="A193" s="1" t="str">
        <f t="shared" si="4"/>
        <v>SINAPI-I 417</v>
      </c>
      <c r="B193" s="3" t="s">
        <v>6301</v>
      </c>
      <c r="C193" s="3">
        <v>417</v>
      </c>
      <c r="D193" s="2" t="s">
        <v>232</v>
      </c>
      <c r="E193" s="3" t="s">
        <v>4431</v>
      </c>
      <c r="F193" s="67" t="s">
        <v>4462</v>
      </c>
      <c r="G193" s="67" t="s">
        <v>4462</v>
      </c>
      <c r="I193" s="3" t="s">
        <v>6300</v>
      </c>
    </row>
    <row r="194" spans="1:9" ht="22.5" x14ac:dyDescent="0.2">
      <c r="A194" s="1" t="str">
        <f t="shared" si="4"/>
        <v>SINAPI-I 11273</v>
      </c>
      <c r="B194" s="3" t="s">
        <v>6301</v>
      </c>
      <c r="C194" s="3">
        <v>11273</v>
      </c>
      <c r="D194" s="2" t="s">
        <v>233</v>
      </c>
      <c r="E194" s="3" t="s">
        <v>4431</v>
      </c>
      <c r="F194" s="67" t="s">
        <v>21392</v>
      </c>
      <c r="G194" s="67" t="s">
        <v>21392</v>
      </c>
      <c r="I194" s="3" t="s">
        <v>6300</v>
      </c>
    </row>
    <row r="195" spans="1:9" ht="22.5" x14ac:dyDescent="0.2">
      <c r="A195" s="1" t="str">
        <f t="shared" si="4"/>
        <v>SINAPI-I 11272</v>
      </c>
      <c r="B195" s="3" t="s">
        <v>6301</v>
      </c>
      <c r="C195" s="3">
        <v>11272</v>
      </c>
      <c r="D195" s="2" t="s">
        <v>234</v>
      </c>
      <c r="E195" s="3" t="s">
        <v>4431</v>
      </c>
      <c r="F195" s="67" t="s">
        <v>28678</v>
      </c>
      <c r="G195" s="67" t="s">
        <v>28678</v>
      </c>
      <c r="I195" s="3" t="s">
        <v>6300</v>
      </c>
    </row>
    <row r="196" spans="1:9" x14ac:dyDescent="0.2">
      <c r="A196" s="1" t="str">
        <f t="shared" si="4"/>
        <v>SINAPI-I 11275</v>
      </c>
      <c r="B196" s="3" t="s">
        <v>6301</v>
      </c>
      <c r="C196" s="3">
        <v>11275</v>
      </c>
      <c r="D196" s="2" t="s">
        <v>235</v>
      </c>
      <c r="E196" s="3" t="s">
        <v>4431</v>
      </c>
      <c r="F196" s="67" t="s">
        <v>5129</v>
      </c>
      <c r="G196" s="67" t="s">
        <v>5129</v>
      </c>
      <c r="I196" s="3" t="s">
        <v>6300</v>
      </c>
    </row>
    <row r="197" spans="1:9" x14ac:dyDescent="0.2">
      <c r="A197" s="1" t="str">
        <f t="shared" si="4"/>
        <v>SINAPI-I 11274</v>
      </c>
      <c r="B197" s="3" t="s">
        <v>6301</v>
      </c>
      <c r="C197" s="3">
        <v>11274</v>
      </c>
      <c r="D197" s="2" t="s">
        <v>236</v>
      </c>
      <c r="E197" s="3" t="s">
        <v>4431</v>
      </c>
      <c r="F197" s="67" t="s">
        <v>21909</v>
      </c>
      <c r="G197" s="67" t="s">
        <v>21909</v>
      </c>
      <c r="I197" s="3" t="s">
        <v>6300</v>
      </c>
    </row>
    <row r="198" spans="1:9" x14ac:dyDescent="0.2">
      <c r="A198" s="1" t="str">
        <f t="shared" si="4"/>
        <v>SINAPI-I 38470</v>
      </c>
      <c r="B198" s="3" t="s">
        <v>6301</v>
      </c>
      <c r="C198" s="3">
        <v>38470</v>
      </c>
      <c r="D198" s="2" t="s">
        <v>30274</v>
      </c>
      <c r="E198" s="3" t="s">
        <v>4431</v>
      </c>
      <c r="F198" s="67" t="s">
        <v>33167</v>
      </c>
      <c r="G198" s="67" t="s">
        <v>33167</v>
      </c>
      <c r="I198" s="3" t="s">
        <v>6299</v>
      </c>
    </row>
    <row r="199" spans="1:9" x14ac:dyDescent="0.2">
      <c r="A199" s="1" t="str">
        <f t="shared" si="4"/>
        <v>SINAPI-I 38547</v>
      </c>
      <c r="B199" s="3" t="s">
        <v>6301</v>
      </c>
      <c r="C199" s="3">
        <v>38547</v>
      </c>
      <c r="D199" s="2" t="s">
        <v>237</v>
      </c>
      <c r="E199" s="3" t="s">
        <v>4431</v>
      </c>
      <c r="F199" s="67" t="s">
        <v>4559</v>
      </c>
      <c r="G199" s="67" t="s">
        <v>4559</v>
      </c>
      <c r="I199" s="3" t="s">
        <v>6298</v>
      </c>
    </row>
    <row r="200" spans="1:9" x14ac:dyDescent="0.2">
      <c r="A200" s="1" t="str">
        <f t="shared" si="4"/>
        <v>SINAPI-I 38469</v>
      </c>
      <c r="B200" s="3" t="s">
        <v>6301</v>
      </c>
      <c r="C200" s="3">
        <v>38469</v>
      </c>
      <c r="D200" s="2" t="s">
        <v>30275</v>
      </c>
      <c r="E200" s="3" t="s">
        <v>4431</v>
      </c>
      <c r="F200" s="67" t="s">
        <v>33168</v>
      </c>
      <c r="G200" s="67" t="s">
        <v>33168</v>
      </c>
      <c r="I200" s="3" t="s">
        <v>6298</v>
      </c>
    </row>
    <row r="201" spans="1:9" x14ac:dyDescent="0.2">
      <c r="A201" s="1" t="str">
        <f t="shared" si="4"/>
        <v>SINAPI-I 38467</v>
      </c>
      <c r="B201" s="3" t="s">
        <v>6301</v>
      </c>
      <c r="C201" s="3">
        <v>38467</v>
      </c>
      <c r="D201" s="2" t="s">
        <v>30276</v>
      </c>
      <c r="E201" s="3" t="s">
        <v>4431</v>
      </c>
      <c r="F201" s="67" t="s">
        <v>33169</v>
      </c>
      <c r="G201" s="67" t="s">
        <v>33169</v>
      </c>
      <c r="I201" s="3" t="s">
        <v>6298</v>
      </c>
    </row>
    <row r="202" spans="1:9" x14ac:dyDescent="0.2">
      <c r="A202" s="1" t="str">
        <f t="shared" si="4"/>
        <v>SINAPI-I 38468</v>
      </c>
      <c r="B202" s="3" t="s">
        <v>6301</v>
      </c>
      <c r="C202" s="3">
        <v>38468</v>
      </c>
      <c r="D202" s="2" t="s">
        <v>30277</v>
      </c>
      <c r="E202" s="3" t="s">
        <v>4431</v>
      </c>
      <c r="F202" s="67" t="s">
        <v>33170</v>
      </c>
      <c r="G202" s="67" t="s">
        <v>33170</v>
      </c>
      <c r="I202" s="3" t="s">
        <v>6298</v>
      </c>
    </row>
    <row r="203" spans="1:9" x14ac:dyDescent="0.2">
      <c r="A203" s="1" t="str">
        <f t="shared" si="4"/>
        <v>SINAPI-I 38471</v>
      </c>
      <c r="B203" s="3" t="s">
        <v>6301</v>
      </c>
      <c r="C203" s="3">
        <v>38471</v>
      </c>
      <c r="D203" s="2" t="s">
        <v>238</v>
      </c>
      <c r="E203" s="3" t="s">
        <v>4431</v>
      </c>
      <c r="F203" s="67" t="s">
        <v>4560</v>
      </c>
      <c r="G203" s="67" t="s">
        <v>4560</v>
      </c>
      <c r="I203" s="3" t="s">
        <v>6298</v>
      </c>
    </row>
    <row r="204" spans="1:9" x14ac:dyDescent="0.2">
      <c r="A204" s="1" t="str">
        <f t="shared" si="4"/>
        <v>SINAPI-I 37370</v>
      </c>
      <c r="B204" s="3" t="s">
        <v>6301</v>
      </c>
      <c r="C204" s="3">
        <v>37370</v>
      </c>
      <c r="D204" s="2" t="s">
        <v>239</v>
      </c>
      <c r="E204" s="3" t="s">
        <v>4436</v>
      </c>
      <c r="F204" s="67" t="s">
        <v>4483</v>
      </c>
      <c r="G204" s="67" t="s">
        <v>4483</v>
      </c>
      <c r="I204" s="3" t="s">
        <v>6299</v>
      </c>
    </row>
    <row r="205" spans="1:9" x14ac:dyDescent="0.2">
      <c r="A205" s="1" t="str">
        <f t="shared" si="4"/>
        <v>SINAPI-I 40862</v>
      </c>
      <c r="B205" s="3" t="s">
        <v>6301</v>
      </c>
      <c r="C205" s="3">
        <v>40862</v>
      </c>
      <c r="D205" s="2" t="s">
        <v>240</v>
      </c>
      <c r="E205" s="3" t="s">
        <v>4437</v>
      </c>
      <c r="F205" s="67" t="s">
        <v>4561</v>
      </c>
      <c r="G205" s="67" t="s">
        <v>4561</v>
      </c>
      <c r="I205" s="3" t="s">
        <v>6299</v>
      </c>
    </row>
    <row r="206" spans="1:9" x14ac:dyDescent="0.2">
      <c r="A206" s="1" t="str">
        <f t="shared" si="4"/>
        <v>SINAPI-I 10658</v>
      </c>
      <c r="B206" s="3" t="s">
        <v>6301</v>
      </c>
      <c r="C206" s="3">
        <v>10658</v>
      </c>
      <c r="D206" s="2" t="s">
        <v>241</v>
      </c>
      <c r="E206" s="3" t="s">
        <v>4431</v>
      </c>
      <c r="F206" s="67" t="s">
        <v>33171</v>
      </c>
      <c r="G206" s="67" t="s">
        <v>33171</v>
      </c>
      <c r="I206" s="3" t="s">
        <v>6300</v>
      </c>
    </row>
    <row r="207" spans="1:9" x14ac:dyDescent="0.2">
      <c r="A207" s="1" t="str">
        <f t="shared" si="4"/>
        <v>SINAPI-I 253</v>
      </c>
      <c r="B207" s="3" t="s">
        <v>6301</v>
      </c>
      <c r="C207" s="3">
        <v>253</v>
      </c>
      <c r="D207" s="2" t="s">
        <v>242</v>
      </c>
      <c r="E207" s="3" t="s">
        <v>4436</v>
      </c>
      <c r="F207" s="67" t="s">
        <v>20981</v>
      </c>
      <c r="G207" s="67" t="s">
        <v>21645</v>
      </c>
      <c r="I207" s="3" t="s">
        <v>6299</v>
      </c>
    </row>
    <row r="208" spans="1:9" x14ac:dyDescent="0.2">
      <c r="A208" s="1" t="str">
        <f t="shared" si="4"/>
        <v>SINAPI-I 40809</v>
      </c>
      <c r="B208" s="3" t="s">
        <v>6301</v>
      </c>
      <c r="C208" s="3">
        <v>40809</v>
      </c>
      <c r="D208" s="2" t="s">
        <v>243</v>
      </c>
      <c r="E208" s="3" t="s">
        <v>4437</v>
      </c>
      <c r="F208" s="67" t="s">
        <v>28994</v>
      </c>
      <c r="G208" s="67" t="s">
        <v>28679</v>
      </c>
      <c r="I208" s="3" t="s">
        <v>6298</v>
      </c>
    </row>
    <row r="209" spans="1:9" ht="22.5" x14ac:dyDescent="0.2">
      <c r="A209" s="1" t="str">
        <f t="shared" si="4"/>
        <v>SINAPI-I 42428</v>
      </c>
      <c r="B209" s="3" t="s">
        <v>6301</v>
      </c>
      <c r="C209" s="3">
        <v>42428</v>
      </c>
      <c r="D209" s="2" t="s">
        <v>244</v>
      </c>
      <c r="E209" s="3" t="s">
        <v>4431</v>
      </c>
      <c r="F209" s="67" t="s">
        <v>4563</v>
      </c>
      <c r="G209" s="67" t="s">
        <v>4563</v>
      </c>
      <c r="I209" s="3" t="s">
        <v>6300</v>
      </c>
    </row>
    <row r="210" spans="1:9" x14ac:dyDescent="0.2">
      <c r="A210" s="1" t="str">
        <f t="shared" si="4"/>
        <v>SINAPI-I 301</v>
      </c>
      <c r="B210" s="3" t="s">
        <v>6301</v>
      </c>
      <c r="C210" s="3">
        <v>301</v>
      </c>
      <c r="D210" s="2" t="s">
        <v>245</v>
      </c>
      <c r="E210" s="3" t="s">
        <v>4431</v>
      </c>
      <c r="F210" s="67" t="s">
        <v>20691</v>
      </c>
      <c r="G210" s="67" t="s">
        <v>20691</v>
      </c>
      <c r="I210" s="3" t="s">
        <v>6299</v>
      </c>
    </row>
    <row r="211" spans="1:9" x14ac:dyDescent="0.2">
      <c r="A211" s="1" t="str">
        <f t="shared" si="4"/>
        <v>SINAPI-I 296</v>
      </c>
      <c r="B211" s="3" t="s">
        <v>6301</v>
      </c>
      <c r="C211" s="3">
        <v>296</v>
      </c>
      <c r="D211" s="2" t="s">
        <v>246</v>
      </c>
      <c r="E211" s="3" t="s">
        <v>4431</v>
      </c>
      <c r="F211" s="67" t="s">
        <v>5842</v>
      </c>
      <c r="G211" s="67" t="s">
        <v>5842</v>
      </c>
      <c r="I211" s="3" t="s">
        <v>6298</v>
      </c>
    </row>
    <row r="212" spans="1:9" x14ac:dyDescent="0.2">
      <c r="A212" s="1" t="str">
        <f t="shared" si="4"/>
        <v>SINAPI-I 297</v>
      </c>
      <c r="B212" s="3" t="s">
        <v>6301</v>
      </c>
      <c r="C212" s="3">
        <v>297</v>
      </c>
      <c r="D212" s="2" t="s">
        <v>247</v>
      </c>
      <c r="E212" s="3" t="s">
        <v>4431</v>
      </c>
      <c r="F212" s="67" t="s">
        <v>21454</v>
      </c>
      <c r="G212" s="67" t="s">
        <v>21454</v>
      </c>
      <c r="I212" s="3" t="s">
        <v>6298</v>
      </c>
    </row>
    <row r="213" spans="1:9" x14ac:dyDescent="0.2">
      <c r="A213" s="1" t="str">
        <f t="shared" si="4"/>
        <v>SINAPI-I 299</v>
      </c>
      <c r="B213" s="3" t="s">
        <v>6301</v>
      </c>
      <c r="C213" s="3">
        <v>299</v>
      </c>
      <c r="D213" s="2" t="s">
        <v>248</v>
      </c>
      <c r="E213" s="3" t="s">
        <v>4431</v>
      </c>
      <c r="F213" s="67" t="s">
        <v>4797</v>
      </c>
      <c r="G213" s="67" t="s">
        <v>4797</v>
      </c>
      <c r="I213" s="3" t="s">
        <v>6298</v>
      </c>
    </row>
    <row r="214" spans="1:9" x14ac:dyDescent="0.2">
      <c r="A214" s="1" t="str">
        <f t="shared" si="4"/>
        <v>SINAPI-I 300</v>
      </c>
      <c r="B214" s="3" t="s">
        <v>6301</v>
      </c>
      <c r="C214" s="3">
        <v>300</v>
      </c>
      <c r="D214" s="2" t="s">
        <v>249</v>
      </c>
      <c r="E214" s="3" t="s">
        <v>4431</v>
      </c>
      <c r="F214" s="67" t="s">
        <v>5563</v>
      </c>
      <c r="G214" s="67" t="s">
        <v>5563</v>
      </c>
      <c r="I214" s="3" t="s">
        <v>6298</v>
      </c>
    </row>
    <row r="215" spans="1:9" x14ac:dyDescent="0.2">
      <c r="A215" s="1" t="str">
        <f t="shared" si="4"/>
        <v>SINAPI-I 20085</v>
      </c>
      <c r="B215" s="3" t="s">
        <v>6301</v>
      </c>
      <c r="C215" s="3">
        <v>20085</v>
      </c>
      <c r="D215" s="2" t="s">
        <v>250</v>
      </c>
      <c r="E215" s="3" t="s">
        <v>4431</v>
      </c>
      <c r="F215" s="67" t="s">
        <v>33172</v>
      </c>
      <c r="G215" s="67" t="s">
        <v>33172</v>
      </c>
      <c r="I215" s="3" t="s">
        <v>6298</v>
      </c>
    </row>
    <row r="216" spans="1:9" x14ac:dyDescent="0.2">
      <c r="A216" s="1" t="str">
        <f t="shared" si="4"/>
        <v>SINAPI-I 298</v>
      </c>
      <c r="B216" s="3" t="s">
        <v>6301</v>
      </c>
      <c r="C216" s="3">
        <v>298</v>
      </c>
      <c r="D216" s="2" t="s">
        <v>251</v>
      </c>
      <c r="E216" s="3" t="s">
        <v>4431</v>
      </c>
      <c r="F216" s="67" t="s">
        <v>31010</v>
      </c>
      <c r="G216" s="67" t="s">
        <v>31010</v>
      </c>
      <c r="I216" s="3" t="s">
        <v>6298</v>
      </c>
    </row>
    <row r="217" spans="1:9" x14ac:dyDescent="0.2">
      <c r="A217" s="1" t="str">
        <f t="shared" si="4"/>
        <v>SINAPI-I 311</v>
      </c>
      <c r="B217" s="3" t="s">
        <v>6301</v>
      </c>
      <c r="C217" s="3">
        <v>311</v>
      </c>
      <c r="D217" s="2" t="s">
        <v>252</v>
      </c>
      <c r="E217" s="3" t="s">
        <v>4431</v>
      </c>
      <c r="F217" s="67" t="s">
        <v>4944</v>
      </c>
      <c r="G217" s="67" t="s">
        <v>4944</v>
      </c>
      <c r="I217" s="3" t="s">
        <v>6298</v>
      </c>
    </row>
    <row r="218" spans="1:9" x14ac:dyDescent="0.2">
      <c r="A218" s="1" t="str">
        <f t="shared" si="4"/>
        <v>SINAPI-I 318</v>
      </c>
      <c r="B218" s="3" t="s">
        <v>6301</v>
      </c>
      <c r="C218" s="3">
        <v>318</v>
      </c>
      <c r="D218" s="2" t="s">
        <v>253</v>
      </c>
      <c r="E218" s="3" t="s">
        <v>4431</v>
      </c>
      <c r="F218" s="67" t="s">
        <v>5934</v>
      </c>
      <c r="G218" s="67" t="s">
        <v>5934</v>
      </c>
      <c r="I218" s="3" t="s">
        <v>6298</v>
      </c>
    </row>
    <row r="219" spans="1:9" x14ac:dyDescent="0.2">
      <c r="A219" s="1" t="str">
        <f t="shared" si="4"/>
        <v>SINAPI-I 319</v>
      </c>
      <c r="B219" s="3" t="s">
        <v>6301</v>
      </c>
      <c r="C219" s="3">
        <v>319</v>
      </c>
      <c r="D219" s="2" t="s">
        <v>254</v>
      </c>
      <c r="E219" s="3" t="s">
        <v>4431</v>
      </c>
      <c r="F219" s="67" t="s">
        <v>30013</v>
      </c>
      <c r="G219" s="67" t="s">
        <v>30013</v>
      </c>
      <c r="I219" s="3" t="s">
        <v>6298</v>
      </c>
    </row>
    <row r="220" spans="1:9" x14ac:dyDescent="0.2">
      <c r="A220" s="1" t="str">
        <f t="shared" si="4"/>
        <v>SINAPI-I 303</v>
      </c>
      <c r="B220" s="3" t="s">
        <v>6301</v>
      </c>
      <c r="C220" s="3">
        <v>303</v>
      </c>
      <c r="D220" s="2" t="s">
        <v>255</v>
      </c>
      <c r="E220" s="3" t="s">
        <v>4431</v>
      </c>
      <c r="F220" s="67" t="s">
        <v>31639</v>
      </c>
      <c r="G220" s="67" t="s">
        <v>31639</v>
      </c>
      <c r="I220" s="3" t="s">
        <v>6298</v>
      </c>
    </row>
    <row r="221" spans="1:9" x14ac:dyDescent="0.2">
      <c r="A221" s="1" t="str">
        <f t="shared" si="4"/>
        <v>SINAPI-I 305</v>
      </c>
      <c r="B221" s="3" t="s">
        <v>6301</v>
      </c>
      <c r="C221" s="3">
        <v>305</v>
      </c>
      <c r="D221" s="2" t="s">
        <v>256</v>
      </c>
      <c r="E221" s="3" t="s">
        <v>4431</v>
      </c>
      <c r="F221" s="67" t="s">
        <v>20761</v>
      </c>
      <c r="G221" s="67" t="s">
        <v>20761</v>
      </c>
      <c r="I221" s="3" t="s">
        <v>6298</v>
      </c>
    </row>
    <row r="222" spans="1:9" x14ac:dyDescent="0.2">
      <c r="A222" s="1" t="str">
        <f t="shared" si="4"/>
        <v>SINAPI-I 306</v>
      </c>
      <c r="B222" s="3" t="s">
        <v>6301</v>
      </c>
      <c r="C222" s="3">
        <v>306</v>
      </c>
      <c r="D222" s="2" t="s">
        <v>257</v>
      </c>
      <c r="E222" s="3" t="s">
        <v>4431</v>
      </c>
      <c r="F222" s="67" t="s">
        <v>21635</v>
      </c>
      <c r="G222" s="67" t="s">
        <v>21635</v>
      </c>
      <c r="I222" s="3" t="s">
        <v>6298</v>
      </c>
    </row>
    <row r="223" spans="1:9" x14ac:dyDescent="0.2">
      <c r="A223" s="1" t="str">
        <f t="shared" si="4"/>
        <v>SINAPI-I 307</v>
      </c>
      <c r="B223" s="3" t="s">
        <v>6301</v>
      </c>
      <c r="C223" s="3">
        <v>307</v>
      </c>
      <c r="D223" s="2" t="s">
        <v>258</v>
      </c>
      <c r="E223" s="3" t="s">
        <v>4431</v>
      </c>
      <c r="F223" s="67" t="s">
        <v>21770</v>
      </c>
      <c r="G223" s="67" t="s">
        <v>21770</v>
      </c>
      <c r="I223" s="3" t="s">
        <v>6298</v>
      </c>
    </row>
    <row r="224" spans="1:9" x14ac:dyDescent="0.2">
      <c r="A224" s="1" t="str">
        <f t="shared" si="4"/>
        <v>SINAPI-I 309</v>
      </c>
      <c r="B224" s="3" t="s">
        <v>6301</v>
      </c>
      <c r="C224" s="3">
        <v>309</v>
      </c>
      <c r="D224" s="2" t="s">
        <v>259</v>
      </c>
      <c r="E224" s="3" t="s">
        <v>4431</v>
      </c>
      <c r="F224" s="67" t="s">
        <v>33173</v>
      </c>
      <c r="G224" s="67" t="s">
        <v>33173</v>
      </c>
      <c r="I224" s="3" t="s">
        <v>6298</v>
      </c>
    </row>
    <row r="225" spans="1:9" x14ac:dyDescent="0.2">
      <c r="A225" s="1" t="str">
        <f t="shared" si="4"/>
        <v>SINAPI-I 310</v>
      </c>
      <c r="B225" s="3" t="s">
        <v>6301</v>
      </c>
      <c r="C225" s="3">
        <v>310</v>
      </c>
      <c r="D225" s="2" t="s">
        <v>260</v>
      </c>
      <c r="E225" s="3" t="s">
        <v>4431</v>
      </c>
      <c r="F225" s="67" t="s">
        <v>33174</v>
      </c>
      <c r="G225" s="67" t="s">
        <v>33174</v>
      </c>
      <c r="I225" s="3" t="s">
        <v>6298</v>
      </c>
    </row>
    <row r="226" spans="1:9" x14ac:dyDescent="0.2">
      <c r="A226" s="1" t="str">
        <f t="shared" si="4"/>
        <v>SINAPI-I 328</v>
      </c>
      <c r="B226" s="3" t="s">
        <v>6301</v>
      </c>
      <c r="C226" s="3">
        <v>328</v>
      </c>
      <c r="D226" s="2" t="s">
        <v>261</v>
      </c>
      <c r="E226" s="3" t="s">
        <v>4431</v>
      </c>
      <c r="F226" s="67" t="s">
        <v>21101</v>
      </c>
      <c r="G226" s="67" t="s">
        <v>21101</v>
      </c>
      <c r="I226" s="3" t="s">
        <v>6298</v>
      </c>
    </row>
    <row r="227" spans="1:9" x14ac:dyDescent="0.2">
      <c r="A227" s="1" t="str">
        <f t="shared" ref="A227:A290" si="5">CONCATENAR</f>
        <v>SINAPI-I 325</v>
      </c>
      <c r="B227" s="3" t="s">
        <v>6301</v>
      </c>
      <c r="C227" s="3">
        <v>325</v>
      </c>
      <c r="D227" s="2" t="s">
        <v>262</v>
      </c>
      <c r="E227" s="3" t="s">
        <v>4431</v>
      </c>
      <c r="F227" s="67" t="s">
        <v>4557</v>
      </c>
      <c r="G227" s="67" t="s">
        <v>4557</v>
      </c>
      <c r="I227" s="3" t="s">
        <v>6298</v>
      </c>
    </row>
    <row r="228" spans="1:9" x14ac:dyDescent="0.2">
      <c r="A228" s="1" t="str">
        <f t="shared" si="5"/>
        <v>SINAPI-I 20326</v>
      </c>
      <c r="B228" s="3" t="s">
        <v>6301</v>
      </c>
      <c r="C228" s="3">
        <v>20326</v>
      </c>
      <c r="D228" s="2" t="s">
        <v>263</v>
      </c>
      <c r="E228" s="3" t="s">
        <v>4431</v>
      </c>
      <c r="F228" s="67" t="s">
        <v>32018</v>
      </c>
      <c r="G228" s="67" t="s">
        <v>32018</v>
      </c>
      <c r="I228" s="3" t="s">
        <v>6298</v>
      </c>
    </row>
    <row r="229" spans="1:9" x14ac:dyDescent="0.2">
      <c r="A229" s="1" t="str">
        <f t="shared" si="5"/>
        <v>SINAPI-I 329</v>
      </c>
      <c r="B229" s="3" t="s">
        <v>6301</v>
      </c>
      <c r="C229" s="3">
        <v>329</v>
      </c>
      <c r="D229" s="2" t="s">
        <v>264</v>
      </c>
      <c r="E229" s="3" t="s">
        <v>4431</v>
      </c>
      <c r="F229" s="67" t="s">
        <v>4553</v>
      </c>
      <c r="G229" s="67" t="s">
        <v>4553</v>
      </c>
      <c r="I229" s="3" t="s">
        <v>6298</v>
      </c>
    </row>
    <row r="230" spans="1:9" x14ac:dyDescent="0.2">
      <c r="A230" s="1" t="str">
        <f t="shared" si="5"/>
        <v>SINAPI-I 308</v>
      </c>
      <c r="B230" s="3" t="s">
        <v>6301</v>
      </c>
      <c r="C230" s="3">
        <v>308</v>
      </c>
      <c r="D230" s="2" t="s">
        <v>265</v>
      </c>
      <c r="E230" s="3" t="s">
        <v>4431</v>
      </c>
      <c r="F230" s="67" t="s">
        <v>31691</v>
      </c>
      <c r="G230" s="67" t="s">
        <v>31691</v>
      </c>
      <c r="I230" s="3" t="s">
        <v>6298</v>
      </c>
    </row>
    <row r="231" spans="1:9" x14ac:dyDescent="0.2">
      <c r="A231" s="1" t="str">
        <f t="shared" si="5"/>
        <v>SINAPI-I 39642</v>
      </c>
      <c r="B231" s="3" t="s">
        <v>6301</v>
      </c>
      <c r="C231" s="3">
        <v>39642</v>
      </c>
      <c r="D231" s="2" t="s">
        <v>266</v>
      </c>
      <c r="E231" s="3" t="s">
        <v>4431</v>
      </c>
      <c r="F231" s="67" t="s">
        <v>4762</v>
      </c>
      <c r="G231" s="67" t="s">
        <v>4762</v>
      </c>
      <c r="I231" s="3" t="s">
        <v>6298</v>
      </c>
    </row>
    <row r="232" spans="1:9" x14ac:dyDescent="0.2">
      <c r="A232" s="1" t="str">
        <f t="shared" si="5"/>
        <v>SINAPI-I 39641</v>
      </c>
      <c r="B232" s="3" t="s">
        <v>6301</v>
      </c>
      <c r="C232" s="3">
        <v>39641</v>
      </c>
      <c r="D232" s="2" t="s">
        <v>267</v>
      </c>
      <c r="E232" s="3" t="s">
        <v>4431</v>
      </c>
      <c r="F232" s="67" t="s">
        <v>4827</v>
      </c>
      <c r="G232" s="67" t="s">
        <v>4827</v>
      </c>
      <c r="I232" s="3" t="s">
        <v>6298</v>
      </c>
    </row>
    <row r="233" spans="1:9" x14ac:dyDescent="0.2">
      <c r="A233" s="1" t="str">
        <f t="shared" si="5"/>
        <v>SINAPI-I 39643</v>
      </c>
      <c r="B233" s="3" t="s">
        <v>6301</v>
      </c>
      <c r="C233" s="3">
        <v>39643</v>
      </c>
      <c r="D233" s="2" t="s">
        <v>268</v>
      </c>
      <c r="E233" s="3" t="s">
        <v>4431</v>
      </c>
      <c r="F233" s="67" t="s">
        <v>5760</v>
      </c>
      <c r="G233" s="67" t="s">
        <v>5760</v>
      </c>
      <c r="I233" s="3" t="s">
        <v>6298</v>
      </c>
    </row>
    <row r="234" spans="1:9" x14ac:dyDescent="0.2">
      <c r="A234" s="1" t="str">
        <f t="shared" si="5"/>
        <v>SINAPI-I 39644</v>
      </c>
      <c r="B234" s="3" t="s">
        <v>6301</v>
      </c>
      <c r="C234" s="3">
        <v>39644</v>
      </c>
      <c r="D234" s="2" t="s">
        <v>269</v>
      </c>
      <c r="E234" s="3" t="s">
        <v>4431</v>
      </c>
      <c r="F234" s="67" t="s">
        <v>21389</v>
      </c>
      <c r="G234" s="67" t="s">
        <v>21389</v>
      </c>
      <c r="I234" s="3" t="s">
        <v>6298</v>
      </c>
    </row>
    <row r="235" spans="1:9" x14ac:dyDescent="0.2">
      <c r="A235" s="1" t="str">
        <f t="shared" si="5"/>
        <v>SINAPI-I 39645</v>
      </c>
      <c r="B235" s="3" t="s">
        <v>6301</v>
      </c>
      <c r="C235" s="3">
        <v>39645</v>
      </c>
      <c r="D235" s="2" t="s">
        <v>270</v>
      </c>
      <c r="E235" s="3" t="s">
        <v>4431</v>
      </c>
      <c r="F235" s="67" t="s">
        <v>5375</v>
      </c>
      <c r="G235" s="67" t="s">
        <v>5375</v>
      </c>
      <c r="I235" s="3" t="s">
        <v>6298</v>
      </c>
    </row>
    <row r="236" spans="1:9" x14ac:dyDescent="0.2">
      <c r="A236" s="1" t="str">
        <f t="shared" si="5"/>
        <v>SINAPI-I 41610</v>
      </c>
      <c r="B236" s="3" t="s">
        <v>6301</v>
      </c>
      <c r="C236" s="3">
        <v>41610</v>
      </c>
      <c r="D236" s="2" t="s">
        <v>271</v>
      </c>
      <c r="E236" s="3" t="s">
        <v>4431</v>
      </c>
      <c r="F236" s="67" t="s">
        <v>33175</v>
      </c>
      <c r="G236" s="67" t="s">
        <v>33175</v>
      </c>
      <c r="I236" s="3" t="s">
        <v>6298</v>
      </c>
    </row>
    <row r="237" spans="1:9" x14ac:dyDescent="0.2">
      <c r="A237" s="1" t="str">
        <f t="shared" si="5"/>
        <v>SINAPI-I 41611</v>
      </c>
      <c r="B237" s="3" t="s">
        <v>6301</v>
      </c>
      <c r="C237" s="3">
        <v>41611</v>
      </c>
      <c r="D237" s="2" t="s">
        <v>272</v>
      </c>
      <c r="E237" s="3" t="s">
        <v>4431</v>
      </c>
      <c r="F237" s="67" t="s">
        <v>33176</v>
      </c>
      <c r="G237" s="67" t="s">
        <v>33176</v>
      </c>
      <c r="I237" s="3" t="s">
        <v>6298</v>
      </c>
    </row>
    <row r="238" spans="1:9" x14ac:dyDescent="0.2">
      <c r="A238" s="1" t="str">
        <f t="shared" si="5"/>
        <v>SINAPI-I 41612</v>
      </c>
      <c r="B238" s="3" t="s">
        <v>6301</v>
      </c>
      <c r="C238" s="3">
        <v>41612</v>
      </c>
      <c r="D238" s="2" t="s">
        <v>273</v>
      </c>
      <c r="E238" s="3" t="s">
        <v>4431</v>
      </c>
      <c r="F238" s="67" t="s">
        <v>33177</v>
      </c>
      <c r="G238" s="67" t="s">
        <v>33177</v>
      </c>
      <c r="I238" s="3" t="s">
        <v>6298</v>
      </c>
    </row>
    <row r="239" spans="1:9" x14ac:dyDescent="0.2">
      <c r="A239" s="1" t="str">
        <f t="shared" si="5"/>
        <v>SINAPI-I 41637</v>
      </c>
      <c r="B239" s="3" t="s">
        <v>6301</v>
      </c>
      <c r="C239" s="3">
        <v>41637</v>
      </c>
      <c r="D239" s="2" t="s">
        <v>274</v>
      </c>
      <c r="E239" s="3" t="s">
        <v>4431</v>
      </c>
      <c r="F239" s="67" t="s">
        <v>33178</v>
      </c>
      <c r="G239" s="67" t="s">
        <v>33178</v>
      </c>
      <c r="I239" s="3" t="s">
        <v>6298</v>
      </c>
    </row>
    <row r="240" spans="1:9" x14ac:dyDescent="0.2">
      <c r="A240" s="1" t="str">
        <f t="shared" si="5"/>
        <v>SINAPI-I 41638</v>
      </c>
      <c r="B240" s="3" t="s">
        <v>6301</v>
      </c>
      <c r="C240" s="3">
        <v>41638</v>
      </c>
      <c r="D240" s="2" t="s">
        <v>275</v>
      </c>
      <c r="E240" s="3" t="s">
        <v>4431</v>
      </c>
      <c r="F240" s="67" t="s">
        <v>33179</v>
      </c>
      <c r="G240" s="67" t="s">
        <v>33179</v>
      </c>
      <c r="I240" s="3" t="s">
        <v>6298</v>
      </c>
    </row>
    <row r="241" spans="1:9" x14ac:dyDescent="0.2">
      <c r="A241" s="1" t="str">
        <f t="shared" si="5"/>
        <v>SINAPI-I 41639</v>
      </c>
      <c r="B241" s="3" t="s">
        <v>6301</v>
      </c>
      <c r="C241" s="3">
        <v>41639</v>
      </c>
      <c r="D241" s="2" t="s">
        <v>276</v>
      </c>
      <c r="E241" s="3" t="s">
        <v>4431</v>
      </c>
      <c r="F241" s="67" t="s">
        <v>33180</v>
      </c>
      <c r="G241" s="67" t="s">
        <v>33180</v>
      </c>
      <c r="I241" s="3" t="s">
        <v>6298</v>
      </c>
    </row>
    <row r="242" spans="1:9" x14ac:dyDescent="0.2">
      <c r="A242" s="1" t="str">
        <f t="shared" si="5"/>
        <v>SINAPI-I 11789</v>
      </c>
      <c r="B242" s="3" t="s">
        <v>6301</v>
      </c>
      <c r="C242" s="3">
        <v>11789</v>
      </c>
      <c r="D242" s="2" t="s">
        <v>277</v>
      </c>
      <c r="E242" s="3" t="s">
        <v>4431</v>
      </c>
      <c r="F242" s="67" t="s">
        <v>4746</v>
      </c>
      <c r="G242" s="67" t="s">
        <v>4746</v>
      </c>
      <c r="I242" s="3" t="s">
        <v>6300</v>
      </c>
    </row>
    <row r="243" spans="1:9" ht="22.5" x14ac:dyDescent="0.2">
      <c r="A243" s="1" t="str">
        <f t="shared" si="5"/>
        <v>SINAPI-I 20975</v>
      </c>
      <c r="B243" s="3" t="s">
        <v>6301</v>
      </c>
      <c r="C243" s="3">
        <v>20975</v>
      </c>
      <c r="D243" s="2" t="s">
        <v>278</v>
      </c>
      <c r="E243" s="3" t="s">
        <v>4431</v>
      </c>
      <c r="F243" s="67" t="s">
        <v>4585</v>
      </c>
      <c r="G243" s="67" t="s">
        <v>4585</v>
      </c>
      <c r="I243" s="3" t="s">
        <v>6298</v>
      </c>
    </row>
    <row r="244" spans="1:9" ht="22.5" x14ac:dyDescent="0.2">
      <c r="A244" s="1" t="str">
        <f t="shared" si="5"/>
        <v>SINAPI-I 20976</v>
      </c>
      <c r="B244" s="3" t="s">
        <v>6301</v>
      </c>
      <c r="C244" s="3">
        <v>20976</v>
      </c>
      <c r="D244" s="2" t="s">
        <v>279</v>
      </c>
      <c r="E244" s="3" t="s">
        <v>4431</v>
      </c>
      <c r="F244" s="67" t="s">
        <v>4586</v>
      </c>
      <c r="G244" s="67" t="s">
        <v>4586</v>
      </c>
      <c r="I244" s="3" t="s">
        <v>6298</v>
      </c>
    </row>
    <row r="245" spans="1:9" x14ac:dyDescent="0.2">
      <c r="A245" s="1" t="str">
        <f t="shared" si="5"/>
        <v>SINAPI-I 40340</v>
      </c>
      <c r="B245" s="3" t="s">
        <v>6301</v>
      </c>
      <c r="C245" s="3">
        <v>40340</v>
      </c>
      <c r="D245" s="2" t="s">
        <v>280</v>
      </c>
      <c r="E245" s="3" t="s">
        <v>4431</v>
      </c>
      <c r="F245" s="67" t="s">
        <v>21088</v>
      </c>
      <c r="G245" s="67" t="s">
        <v>21088</v>
      </c>
      <c r="I245" s="3" t="s">
        <v>6298</v>
      </c>
    </row>
    <row r="246" spans="1:9" x14ac:dyDescent="0.2">
      <c r="A246" s="1" t="str">
        <f t="shared" si="5"/>
        <v>SINAPI-I 40341</v>
      </c>
      <c r="B246" s="3" t="s">
        <v>6301</v>
      </c>
      <c r="C246" s="3">
        <v>40341</v>
      </c>
      <c r="D246" s="2" t="s">
        <v>281</v>
      </c>
      <c r="E246" s="3" t="s">
        <v>4431</v>
      </c>
      <c r="F246" s="67" t="s">
        <v>6095</v>
      </c>
      <c r="G246" s="67" t="s">
        <v>6095</v>
      </c>
      <c r="I246" s="3" t="s">
        <v>6298</v>
      </c>
    </row>
    <row r="247" spans="1:9" x14ac:dyDescent="0.2">
      <c r="A247" s="1" t="str">
        <f t="shared" si="5"/>
        <v>SINAPI-I 40342</v>
      </c>
      <c r="B247" s="3" t="s">
        <v>6301</v>
      </c>
      <c r="C247" s="3">
        <v>40342</v>
      </c>
      <c r="D247" s="2" t="s">
        <v>282</v>
      </c>
      <c r="E247" s="3" t="s">
        <v>4431</v>
      </c>
      <c r="F247" s="67" t="s">
        <v>28977</v>
      </c>
      <c r="G247" s="67" t="s">
        <v>28977</v>
      </c>
      <c r="I247" s="3" t="s">
        <v>6298</v>
      </c>
    </row>
    <row r="248" spans="1:9" x14ac:dyDescent="0.2">
      <c r="A248" s="1" t="str">
        <f t="shared" si="5"/>
        <v>SINAPI-I 40343</v>
      </c>
      <c r="B248" s="3" t="s">
        <v>6301</v>
      </c>
      <c r="C248" s="3">
        <v>40343</v>
      </c>
      <c r="D248" s="2" t="s">
        <v>283</v>
      </c>
      <c r="E248" s="3" t="s">
        <v>4431</v>
      </c>
      <c r="F248" s="67" t="s">
        <v>33181</v>
      </c>
      <c r="G248" s="67" t="s">
        <v>33181</v>
      </c>
      <c r="I248" s="3" t="s">
        <v>6298</v>
      </c>
    </row>
    <row r="249" spans="1:9" x14ac:dyDescent="0.2">
      <c r="A249" s="1" t="str">
        <f t="shared" si="5"/>
        <v>SINAPI-I 40344</v>
      </c>
      <c r="B249" s="3" t="s">
        <v>6301</v>
      </c>
      <c r="C249" s="3">
        <v>40344</v>
      </c>
      <c r="D249" s="2" t="s">
        <v>284</v>
      </c>
      <c r="E249" s="3" t="s">
        <v>4431</v>
      </c>
      <c r="F249" s="67" t="s">
        <v>33182</v>
      </c>
      <c r="G249" s="67" t="s">
        <v>33182</v>
      </c>
      <c r="I249" s="3" t="s">
        <v>6298</v>
      </c>
    </row>
    <row r="250" spans="1:9" x14ac:dyDescent="0.2">
      <c r="A250" s="1" t="str">
        <f t="shared" si="5"/>
        <v>SINAPI-I 40345</v>
      </c>
      <c r="B250" s="3" t="s">
        <v>6301</v>
      </c>
      <c r="C250" s="3">
        <v>40345</v>
      </c>
      <c r="D250" s="2" t="s">
        <v>285</v>
      </c>
      <c r="E250" s="3" t="s">
        <v>4431</v>
      </c>
      <c r="F250" s="67" t="s">
        <v>33183</v>
      </c>
      <c r="G250" s="67" t="s">
        <v>33183</v>
      </c>
      <c r="I250" s="3" t="s">
        <v>6298</v>
      </c>
    </row>
    <row r="251" spans="1:9" x14ac:dyDescent="0.2">
      <c r="A251" s="1" t="str">
        <f t="shared" si="5"/>
        <v>SINAPI-I 40346</v>
      </c>
      <c r="B251" s="3" t="s">
        <v>6301</v>
      </c>
      <c r="C251" s="3">
        <v>40346</v>
      </c>
      <c r="D251" s="2" t="s">
        <v>286</v>
      </c>
      <c r="E251" s="3" t="s">
        <v>4431</v>
      </c>
      <c r="F251" s="67" t="s">
        <v>33184</v>
      </c>
      <c r="G251" s="67" t="s">
        <v>33184</v>
      </c>
      <c r="I251" s="3" t="s">
        <v>6298</v>
      </c>
    </row>
    <row r="252" spans="1:9" x14ac:dyDescent="0.2">
      <c r="A252" s="1" t="str">
        <f t="shared" si="5"/>
        <v>SINAPI-I 40347</v>
      </c>
      <c r="B252" s="3" t="s">
        <v>6301</v>
      </c>
      <c r="C252" s="3">
        <v>40347</v>
      </c>
      <c r="D252" s="2" t="s">
        <v>287</v>
      </c>
      <c r="E252" s="3" t="s">
        <v>4431</v>
      </c>
      <c r="F252" s="67" t="s">
        <v>33185</v>
      </c>
      <c r="G252" s="67" t="s">
        <v>33185</v>
      </c>
      <c r="I252" s="3" t="s">
        <v>6298</v>
      </c>
    </row>
    <row r="253" spans="1:9" x14ac:dyDescent="0.2">
      <c r="A253" s="1" t="str">
        <f t="shared" si="5"/>
        <v>SINAPI-I 6138</v>
      </c>
      <c r="B253" s="3" t="s">
        <v>6301</v>
      </c>
      <c r="C253" s="3">
        <v>6138</v>
      </c>
      <c r="D253" s="2" t="s">
        <v>288</v>
      </c>
      <c r="E253" s="3" t="s">
        <v>4431</v>
      </c>
      <c r="F253" s="67" t="s">
        <v>20816</v>
      </c>
      <c r="G253" s="67" t="s">
        <v>20816</v>
      </c>
      <c r="I253" s="3" t="s">
        <v>6298</v>
      </c>
    </row>
    <row r="254" spans="1:9" ht="22.5" x14ac:dyDescent="0.2">
      <c r="A254" s="1" t="str">
        <f t="shared" si="5"/>
        <v>SINAPI-I 43424</v>
      </c>
      <c r="B254" s="3" t="s">
        <v>6301</v>
      </c>
      <c r="C254" s="3">
        <v>43424</v>
      </c>
      <c r="D254" s="2" t="s">
        <v>30278</v>
      </c>
      <c r="E254" s="3" t="s">
        <v>4431</v>
      </c>
      <c r="F254" s="67" t="s">
        <v>33186</v>
      </c>
      <c r="G254" s="67" t="s">
        <v>33186</v>
      </c>
      <c r="I254" s="3" t="s">
        <v>6298</v>
      </c>
    </row>
    <row r="255" spans="1:9" ht="22.5" x14ac:dyDescent="0.2">
      <c r="A255" s="1" t="str">
        <f t="shared" si="5"/>
        <v>SINAPI-I 43426</v>
      </c>
      <c r="B255" s="3" t="s">
        <v>6301</v>
      </c>
      <c r="C255" s="3">
        <v>43426</v>
      </c>
      <c r="D255" s="2" t="s">
        <v>289</v>
      </c>
      <c r="E255" s="3" t="s">
        <v>4431</v>
      </c>
      <c r="F255" s="67" t="s">
        <v>33187</v>
      </c>
      <c r="G255" s="67" t="s">
        <v>33187</v>
      </c>
      <c r="I255" s="3" t="s">
        <v>6298</v>
      </c>
    </row>
    <row r="256" spans="1:9" ht="22.5" x14ac:dyDescent="0.2">
      <c r="A256" s="1" t="str">
        <f t="shared" si="5"/>
        <v>SINAPI-I 12565</v>
      </c>
      <c r="B256" s="3" t="s">
        <v>6301</v>
      </c>
      <c r="C256" s="3">
        <v>12565</v>
      </c>
      <c r="D256" s="2" t="s">
        <v>290</v>
      </c>
      <c r="E256" s="3" t="s">
        <v>4431</v>
      </c>
      <c r="F256" s="67" t="s">
        <v>33188</v>
      </c>
      <c r="G256" s="67" t="s">
        <v>33188</v>
      </c>
      <c r="I256" s="3" t="s">
        <v>6298</v>
      </c>
    </row>
    <row r="257" spans="1:9" ht="22.5" x14ac:dyDescent="0.2">
      <c r="A257" s="1" t="str">
        <f t="shared" si="5"/>
        <v>SINAPI-I 12567</v>
      </c>
      <c r="B257" s="3" t="s">
        <v>6301</v>
      </c>
      <c r="C257" s="3">
        <v>12567</v>
      </c>
      <c r="D257" s="2" t="s">
        <v>291</v>
      </c>
      <c r="E257" s="3" t="s">
        <v>4431</v>
      </c>
      <c r="F257" s="67" t="s">
        <v>30729</v>
      </c>
      <c r="G257" s="67" t="s">
        <v>30729</v>
      </c>
      <c r="I257" s="3" t="s">
        <v>6298</v>
      </c>
    </row>
    <row r="258" spans="1:9" ht="22.5" x14ac:dyDescent="0.2">
      <c r="A258" s="1" t="str">
        <f t="shared" si="5"/>
        <v>SINAPI-I 12568</v>
      </c>
      <c r="B258" s="3" t="s">
        <v>6301</v>
      </c>
      <c r="C258" s="3">
        <v>12568</v>
      </c>
      <c r="D258" s="2" t="s">
        <v>292</v>
      </c>
      <c r="E258" s="3" t="s">
        <v>4431</v>
      </c>
      <c r="F258" s="67" t="s">
        <v>33189</v>
      </c>
      <c r="G258" s="67" t="s">
        <v>33189</v>
      </c>
      <c r="I258" s="3" t="s">
        <v>6298</v>
      </c>
    </row>
    <row r="259" spans="1:9" ht="22.5" x14ac:dyDescent="0.2">
      <c r="A259" s="1" t="str">
        <f t="shared" si="5"/>
        <v>SINAPI-I 43441</v>
      </c>
      <c r="B259" s="3" t="s">
        <v>6301</v>
      </c>
      <c r="C259" s="3">
        <v>43441</v>
      </c>
      <c r="D259" s="2" t="s">
        <v>293</v>
      </c>
      <c r="E259" s="3" t="s">
        <v>4431</v>
      </c>
      <c r="F259" s="67" t="s">
        <v>33190</v>
      </c>
      <c r="G259" s="67" t="s">
        <v>33190</v>
      </c>
      <c r="I259" s="3" t="s">
        <v>6298</v>
      </c>
    </row>
    <row r="260" spans="1:9" ht="22.5" x14ac:dyDescent="0.2">
      <c r="A260" s="1" t="str">
        <f t="shared" si="5"/>
        <v>SINAPI-I 43423</v>
      </c>
      <c r="B260" s="3" t="s">
        <v>6301</v>
      </c>
      <c r="C260" s="3">
        <v>43423</v>
      </c>
      <c r="D260" s="2" t="s">
        <v>294</v>
      </c>
      <c r="E260" s="3" t="s">
        <v>4431</v>
      </c>
      <c r="F260" s="67" t="s">
        <v>33191</v>
      </c>
      <c r="G260" s="67" t="s">
        <v>33191</v>
      </c>
      <c r="I260" s="3" t="s">
        <v>6298</v>
      </c>
    </row>
    <row r="261" spans="1:9" ht="22.5" x14ac:dyDescent="0.2">
      <c r="A261" s="1" t="str">
        <f t="shared" si="5"/>
        <v>SINAPI-I 12532</v>
      </c>
      <c r="B261" s="3" t="s">
        <v>6301</v>
      </c>
      <c r="C261" s="3">
        <v>12532</v>
      </c>
      <c r="D261" s="2" t="s">
        <v>295</v>
      </c>
      <c r="E261" s="3" t="s">
        <v>4431</v>
      </c>
      <c r="F261" s="67" t="s">
        <v>29967</v>
      </c>
      <c r="G261" s="67" t="s">
        <v>29967</v>
      </c>
      <c r="I261" s="3" t="s">
        <v>6298</v>
      </c>
    </row>
    <row r="262" spans="1:9" ht="22.5" x14ac:dyDescent="0.2">
      <c r="A262" s="1" t="str">
        <f t="shared" si="5"/>
        <v>SINAPI-I 43444</v>
      </c>
      <c r="B262" s="3" t="s">
        <v>6301</v>
      </c>
      <c r="C262" s="3">
        <v>43444</v>
      </c>
      <c r="D262" s="2" t="s">
        <v>296</v>
      </c>
      <c r="E262" s="3" t="s">
        <v>4431</v>
      </c>
      <c r="F262" s="67" t="s">
        <v>33192</v>
      </c>
      <c r="G262" s="67" t="s">
        <v>33192</v>
      </c>
      <c r="I262" s="3" t="s">
        <v>6298</v>
      </c>
    </row>
    <row r="263" spans="1:9" ht="22.5" x14ac:dyDescent="0.2">
      <c r="A263" s="1" t="str">
        <f t="shared" si="5"/>
        <v>SINAPI-I 12551</v>
      </c>
      <c r="B263" s="3" t="s">
        <v>6301</v>
      </c>
      <c r="C263" s="3">
        <v>12551</v>
      </c>
      <c r="D263" s="2" t="s">
        <v>297</v>
      </c>
      <c r="E263" s="3" t="s">
        <v>4431</v>
      </c>
      <c r="F263" s="67" t="s">
        <v>33193</v>
      </c>
      <c r="G263" s="67" t="s">
        <v>33193</v>
      </c>
      <c r="I263" s="3" t="s">
        <v>6298</v>
      </c>
    </row>
    <row r="264" spans="1:9" ht="22.5" x14ac:dyDescent="0.2">
      <c r="A264" s="1" t="str">
        <f t="shared" si="5"/>
        <v>SINAPI-I 43442</v>
      </c>
      <c r="B264" s="3" t="s">
        <v>6301</v>
      </c>
      <c r="C264" s="3">
        <v>43442</v>
      </c>
      <c r="D264" s="2" t="s">
        <v>298</v>
      </c>
      <c r="E264" s="3" t="s">
        <v>4431</v>
      </c>
      <c r="F264" s="67" t="s">
        <v>33194</v>
      </c>
      <c r="G264" s="67" t="s">
        <v>33194</v>
      </c>
      <c r="I264" s="3" t="s">
        <v>6298</v>
      </c>
    </row>
    <row r="265" spans="1:9" ht="22.5" x14ac:dyDescent="0.2">
      <c r="A265" s="1" t="str">
        <f t="shared" si="5"/>
        <v>SINAPI-I 43443</v>
      </c>
      <c r="B265" s="3" t="s">
        <v>6301</v>
      </c>
      <c r="C265" s="3">
        <v>43443</v>
      </c>
      <c r="D265" s="2" t="s">
        <v>299</v>
      </c>
      <c r="E265" s="3" t="s">
        <v>4431</v>
      </c>
      <c r="F265" s="67" t="s">
        <v>33195</v>
      </c>
      <c r="G265" s="67" t="s">
        <v>33195</v>
      </c>
      <c r="I265" s="3" t="s">
        <v>6298</v>
      </c>
    </row>
    <row r="266" spans="1:9" ht="22.5" x14ac:dyDescent="0.2">
      <c r="A266" s="1" t="str">
        <f t="shared" si="5"/>
        <v>SINAPI-I 12544</v>
      </c>
      <c r="B266" s="3" t="s">
        <v>6301</v>
      </c>
      <c r="C266" s="3">
        <v>12544</v>
      </c>
      <c r="D266" s="2" t="s">
        <v>300</v>
      </c>
      <c r="E266" s="3" t="s">
        <v>4431</v>
      </c>
      <c r="F266" s="67" t="s">
        <v>33196</v>
      </c>
      <c r="G266" s="67" t="s">
        <v>33196</v>
      </c>
      <c r="I266" s="3" t="s">
        <v>6298</v>
      </c>
    </row>
    <row r="267" spans="1:9" ht="22.5" x14ac:dyDescent="0.2">
      <c r="A267" s="1" t="str">
        <f t="shared" si="5"/>
        <v>SINAPI-I 12547</v>
      </c>
      <c r="B267" s="3" t="s">
        <v>6301</v>
      </c>
      <c r="C267" s="3">
        <v>12547</v>
      </c>
      <c r="D267" s="2" t="s">
        <v>301</v>
      </c>
      <c r="E267" s="3" t="s">
        <v>4431</v>
      </c>
      <c r="F267" s="67" t="s">
        <v>33197</v>
      </c>
      <c r="G267" s="67" t="s">
        <v>33197</v>
      </c>
      <c r="I267" s="3" t="s">
        <v>6298</v>
      </c>
    </row>
    <row r="268" spans="1:9" ht="22.5" x14ac:dyDescent="0.2">
      <c r="A268" s="1" t="str">
        <f t="shared" si="5"/>
        <v>SINAPI-I 43445</v>
      </c>
      <c r="B268" s="3" t="s">
        <v>6301</v>
      </c>
      <c r="C268" s="3">
        <v>43445</v>
      </c>
      <c r="D268" s="2" t="s">
        <v>302</v>
      </c>
      <c r="E268" s="3" t="s">
        <v>4431</v>
      </c>
      <c r="F268" s="67" t="s">
        <v>33198</v>
      </c>
      <c r="G268" s="67" t="s">
        <v>33198</v>
      </c>
      <c r="I268" s="3" t="s">
        <v>6298</v>
      </c>
    </row>
    <row r="269" spans="1:9" ht="22.5" x14ac:dyDescent="0.2">
      <c r="A269" s="1" t="str">
        <f t="shared" si="5"/>
        <v>SINAPI-I 12563</v>
      </c>
      <c r="B269" s="3" t="s">
        <v>6301</v>
      </c>
      <c r="C269" s="3">
        <v>12563</v>
      </c>
      <c r="D269" s="2" t="s">
        <v>303</v>
      </c>
      <c r="E269" s="3" t="s">
        <v>4431</v>
      </c>
      <c r="F269" s="67" t="s">
        <v>33199</v>
      </c>
      <c r="G269" s="67" t="s">
        <v>33199</v>
      </c>
      <c r="I269" s="3" t="s">
        <v>6298</v>
      </c>
    </row>
    <row r="270" spans="1:9" ht="22.5" x14ac:dyDescent="0.2">
      <c r="A270" s="1" t="str">
        <f t="shared" si="5"/>
        <v>SINAPI-I 43425</v>
      </c>
      <c r="B270" s="3" t="s">
        <v>6301</v>
      </c>
      <c r="C270" s="3">
        <v>43425</v>
      </c>
      <c r="D270" s="2" t="s">
        <v>30279</v>
      </c>
      <c r="E270" s="3" t="s">
        <v>4431</v>
      </c>
      <c r="F270" s="67" t="s">
        <v>33200</v>
      </c>
      <c r="G270" s="67" t="s">
        <v>33200</v>
      </c>
      <c r="I270" s="3" t="s">
        <v>6298</v>
      </c>
    </row>
    <row r="271" spans="1:9" ht="22.5" x14ac:dyDescent="0.2">
      <c r="A271" s="1" t="str">
        <f t="shared" si="5"/>
        <v>SINAPI-I 43446</v>
      </c>
      <c r="B271" s="3" t="s">
        <v>6301</v>
      </c>
      <c r="C271" s="3">
        <v>43446</v>
      </c>
      <c r="D271" s="2" t="s">
        <v>304</v>
      </c>
      <c r="E271" s="3" t="s">
        <v>4431</v>
      </c>
      <c r="F271" s="67" t="s">
        <v>31896</v>
      </c>
      <c r="G271" s="67" t="s">
        <v>31896</v>
      </c>
      <c r="I271" s="3" t="s">
        <v>6298</v>
      </c>
    </row>
    <row r="272" spans="1:9" ht="22.5" x14ac:dyDescent="0.2">
      <c r="A272" s="1" t="str">
        <f t="shared" si="5"/>
        <v>SINAPI-I 43447</v>
      </c>
      <c r="B272" s="3" t="s">
        <v>6301</v>
      </c>
      <c r="C272" s="3">
        <v>43447</v>
      </c>
      <c r="D272" s="2" t="s">
        <v>305</v>
      </c>
      <c r="E272" s="3" t="s">
        <v>4431</v>
      </c>
      <c r="F272" s="67" t="s">
        <v>33201</v>
      </c>
      <c r="G272" s="67" t="s">
        <v>33201</v>
      </c>
      <c r="I272" s="3" t="s">
        <v>6298</v>
      </c>
    </row>
    <row r="273" spans="1:9" ht="22.5" x14ac:dyDescent="0.2">
      <c r="A273" s="1" t="str">
        <f t="shared" si="5"/>
        <v>SINAPI-I 43448</v>
      </c>
      <c r="B273" s="3" t="s">
        <v>6301</v>
      </c>
      <c r="C273" s="3">
        <v>43448</v>
      </c>
      <c r="D273" s="2" t="s">
        <v>306</v>
      </c>
      <c r="E273" s="3" t="s">
        <v>4431</v>
      </c>
      <c r="F273" s="67" t="s">
        <v>33202</v>
      </c>
      <c r="G273" s="67" t="s">
        <v>33202</v>
      </c>
      <c r="I273" s="3" t="s">
        <v>6298</v>
      </c>
    </row>
    <row r="274" spans="1:9" ht="22.5" x14ac:dyDescent="0.2">
      <c r="A274" s="1" t="str">
        <f t="shared" si="5"/>
        <v>SINAPI-I 13761</v>
      </c>
      <c r="B274" s="3" t="s">
        <v>6301</v>
      </c>
      <c r="C274" s="3">
        <v>13761</v>
      </c>
      <c r="D274" s="2" t="s">
        <v>307</v>
      </c>
      <c r="E274" s="3" t="s">
        <v>4431</v>
      </c>
      <c r="F274" s="67" t="s">
        <v>4595</v>
      </c>
      <c r="G274" s="67" t="s">
        <v>4595</v>
      </c>
      <c r="I274" s="3" t="s">
        <v>6298</v>
      </c>
    </row>
    <row r="275" spans="1:9" ht="22.5" x14ac:dyDescent="0.2">
      <c r="A275" s="1" t="str">
        <f t="shared" si="5"/>
        <v>SINAPI-I 4814</v>
      </c>
      <c r="B275" s="3" t="s">
        <v>6301</v>
      </c>
      <c r="C275" s="3">
        <v>4814</v>
      </c>
      <c r="D275" s="2" t="s">
        <v>308</v>
      </c>
      <c r="E275" s="3" t="s">
        <v>4431</v>
      </c>
      <c r="F275" s="67" t="s">
        <v>21295</v>
      </c>
      <c r="G275" s="67" t="s">
        <v>21295</v>
      </c>
      <c r="I275" s="3" t="s">
        <v>6298</v>
      </c>
    </row>
    <row r="276" spans="1:9" x14ac:dyDescent="0.2">
      <c r="A276" s="1" t="str">
        <f t="shared" si="5"/>
        <v>SINAPI-I 44473</v>
      </c>
      <c r="B276" s="3" t="s">
        <v>6301</v>
      </c>
      <c r="C276" s="3">
        <v>44473</v>
      </c>
      <c r="D276" s="2" t="s">
        <v>309</v>
      </c>
      <c r="E276" s="3" t="s">
        <v>4431</v>
      </c>
      <c r="F276" s="67" t="s">
        <v>33203</v>
      </c>
      <c r="G276" s="67" t="s">
        <v>33203</v>
      </c>
      <c r="I276" s="3" t="s">
        <v>6300</v>
      </c>
    </row>
    <row r="277" spans="1:9" x14ac:dyDescent="0.2">
      <c r="A277" s="1" t="str">
        <f t="shared" si="5"/>
        <v>SINAPI-I 6122</v>
      </c>
      <c r="B277" s="3" t="s">
        <v>6301</v>
      </c>
      <c r="C277" s="3">
        <v>6122</v>
      </c>
      <c r="D277" s="2" t="s">
        <v>310</v>
      </c>
      <c r="E277" s="3" t="s">
        <v>4436</v>
      </c>
      <c r="F277" s="67" t="s">
        <v>21290</v>
      </c>
      <c r="G277" s="67" t="s">
        <v>6014</v>
      </c>
      <c r="I277" s="3" t="s">
        <v>6298</v>
      </c>
    </row>
    <row r="278" spans="1:9" x14ac:dyDescent="0.2">
      <c r="A278" s="1" t="str">
        <f t="shared" si="5"/>
        <v>SINAPI-I 40810</v>
      </c>
      <c r="B278" s="3" t="s">
        <v>6301</v>
      </c>
      <c r="C278" s="3">
        <v>40810</v>
      </c>
      <c r="D278" s="2" t="s">
        <v>311</v>
      </c>
      <c r="E278" s="3" t="s">
        <v>4437</v>
      </c>
      <c r="F278" s="67" t="s">
        <v>28995</v>
      </c>
      <c r="G278" s="67" t="s">
        <v>28680</v>
      </c>
      <c r="I278" s="3" t="s">
        <v>6298</v>
      </c>
    </row>
    <row r="279" spans="1:9" x14ac:dyDescent="0.2">
      <c r="A279" s="1" t="str">
        <f t="shared" si="5"/>
        <v>SINAPI-I 21100</v>
      </c>
      <c r="B279" s="3" t="s">
        <v>6301</v>
      </c>
      <c r="C279" s="3">
        <v>21100</v>
      </c>
      <c r="D279" s="2" t="s">
        <v>312</v>
      </c>
      <c r="E279" s="3" t="s">
        <v>4431</v>
      </c>
      <c r="F279" s="67" t="s">
        <v>33204</v>
      </c>
      <c r="G279" s="67" t="s">
        <v>33204</v>
      </c>
      <c r="I279" s="3" t="s">
        <v>6298</v>
      </c>
    </row>
    <row r="280" spans="1:9" ht="22.5" x14ac:dyDescent="0.2">
      <c r="A280" s="1" t="str">
        <f t="shared" si="5"/>
        <v>SINAPI-I 11811</v>
      </c>
      <c r="B280" s="3" t="s">
        <v>6301</v>
      </c>
      <c r="C280" s="3">
        <v>11811</v>
      </c>
      <c r="D280" s="2" t="s">
        <v>313</v>
      </c>
      <c r="E280" s="3" t="s">
        <v>4431</v>
      </c>
      <c r="F280" s="67" t="s">
        <v>33205</v>
      </c>
      <c r="G280" s="67" t="s">
        <v>33205</v>
      </c>
      <c r="I280" s="3" t="s">
        <v>6298</v>
      </c>
    </row>
    <row r="281" spans="1:9" ht="22.5" x14ac:dyDescent="0.2">
      <c r="A281" s="1" t="str">
        <f t="shared" si="5"/>
        <v>SINAPI-I 11816</v>
      </c>
      <c r="B281" s="3" t="s">
        <v>6301</v>
      </c>
      <c r="C281" s="3">
        <v>11816</v>
      </c>
      <c r="D281" s="2" t="s">
        <v>30280</v>
      </c>
      <c r="E281" s="3" t="s">
        <v>4431</v>
      </c>
      <c r="F281" s="67" t="s">
        <v>33206</v>
      </c>
      <c r="G281" s="67" t="s">
        <v>33206</v>
      </c>
      <c r="I281" s="3" t="s">
        <v>6299</v>
      </c>
    </row>
    <row r="282" spans="1:9" ht="22.5" x14ac:dyDescent="0.2">
      <c r="A282" s="1" t="str">
        <f t="shared" si="5"/>
        <v>SINAPI-I 11814</v>
      </c>
      <c r="B282" s="3" t="s">
        <v>6301</v>
      </c>
      <c r="C282" s="3">
        <v>11814</v>
      </c>
      <c r="D282" s="2" t="s">
        <v>30281</v>
      </c>
      <c r="E282" s="3" t="s">
        <v>4431</v>
      </c>
      <c r="F282" s="67" t="s">
        <v>33207</v>
      </c>
      <c r="G282" s="67" t="s">
        <v>33207</v>
      </c>
      <c r="I282" s="3" t="s">
        <v>6298</v>
      </c>
    </row>
    <row r="283" spans="1:9" ht="22.5" x14ac:dyDescent="0.2">
      <c r="A283" s="1" t="str">
        <f t="shared" si="5"/>
        <v>SINAPI-I 14186</v>
      </c>
      <c r="B283" s="3" t="s">
        <v>6301</v>
      </c>
      <c r="C283" s="3">
        <v>14186</v>
      </c>
      <c r="D283" s="2" t="s">
        <v>30282</v>
      </c>
      <c r="E283" s="3" t="s">
        <v>4431</v>
      </c>
      <c r="F283" s="67" t="s">
        <v>33208</v>
      </c>
      <c r="G283" s="67" t="s">
        <v>33208</v>
      </c>
      <c r="I283" s="3" t="s">
        <v>6298</v>
      </c>
    </row>
    <row r="284" spans="1:9" ht="22.5" x14ac:dyDescent="0.2">
      <c r="A284" s="1" t="str">
        <f t="shared" si="5"/>
        <v>SINAPI-I 14185</v>
      </c>
      <c r="B284" s="3" t="s">
        <v>6301</v>
      </c>
      <c r="C284" s="3">
        <v>14185</v>
      </c>
      <c r="D284" s="2" t="s">
        <v>30283</v>
      </c>
      <c r="E284" s="3" t="s">
        <v>4431</v>
      </c>
      <c r="F284" s="67" t="s">
        <v>33209</v>
      </c>
      <c r="G284" s="67" t="s">
        <v>33209</v>
      </c>
      <c r="I284" s="3" t="s">
        <v>6298</v>
      </c>
    </row>
    <row r="285" spans="1:9" x14ac:dyDescent="0.2">
      <c r="A285" s="1" t="str">
        <f t="shared" si="5"/>
        <v>SINAPI-I 44498</v>
      </c>
      <c r="B285" s="3" t="s">
        <v>6301</v>
      </c>
      <c r="C285" s="3">
        <v>44498</v>
      </c>
      <c r="D285" s="2" t="s">
        <v>314</v>
      </c>
      <c r="E285" s="3" t="s">
        <v>4431</v>
      </c>
      <c r="F285" s="67" t="s">
        <v>4597</v>
      </c>
      <c r="G285" s="67" t="s">
        <v>4597</v>
      </c>
      <c r="I285" s="3" t="s">
        <v>6300</v>
      </c>
    </row>
    <row r="286" spans="1:9" ht="22.5" x14ac:dyDescent="0.2">
      <c r="A286" s="1" t="str">
        <f t="shared" si="5"/>
        <v>SINAPI-I 34469</v>
      </c>
      <c r="B286" s="3" t="s">
        <v>6301</v>
      </c>
      <c r="C286" s="3">
        <v>34469</v>
      </c>
      <c r="D286" s="2" t="s">
        <v>315</v>
      </c>
      <c r="E286" s="3" t="s">
        <v>4431</v>
      </c>
      <c r="F286" s="67" t="s">
        <v>33210</v>
      </c>
      <c r="G286" s="67" t="s">
        <v>33210</v>
      </c>
      <c r="I286" s="3" t="s">
        <v>6298</v>
      </c>
    </row>
    <row r="287" spans="1:9" ht="22.5" x14ac:dyDescent="0.2">
      <c r="A287" s="1" t="str">
        <f t="shared" si="5"/>
        <v>SINAPI-I 34476</v>
      </c>
      <c r="B287" s="3" t="s">
        <v>6301</v>
      </c>
      <c r="C287" s="3">
        <v>34476</v>
      </c>
      <c r="D287" s="2" t="s">
        <v>316</v>
      </c>
      <c r="E287" s="3" t="s">
        <v>4431</v>
      </c>
      <c r="F287" s="67" t="s">
        <v>33211</v>
      </c>
      <c r="G287" s="67" t="s">
        <v>33211</v>
      </c>
      <c r="I287" s="3" t="s">
        <v>6298</v>
      </c>
    </row>
    <row r="288" spans="1:9" ht="22.5" x14ac:dyDescent="0.2">
      <c r="A288" s="1" t="str">
        <f t="shared" si="5"/>
        <v>SINAPI-I 34477</v>
      </c>
      <c r="B288" s="3" t="s">
        <v>6301</v>
      </c>
      <c r="C288" s="3">
        <v>34477</v>
      </c>
      <c r="D288" s="2" t="s">
        <v>317</v>
      </c>
      <c r="E288" s="3" t="s">
        <v>4431</v>
      </c>
      <c r="F288" s="67" t="s">
        <v>33212</v>
      </c>
      <c r="G288" s="67" t="s">
        <v>33212</v>
      </c>
      <c r="I288" s="3" t="s">
        <v>6298</v>
      </c>
    </row>
    <row r="289" spans="1:9" ht="22.5" x14ac:dyDescent="0.2">
      <c r="A289" s="1" t="str">
        <f t="shared" si="5"/>
        <v>SINAPI-I 34482</v>
      </c>
      <c r="B289" s="3" t="s">
        <v>6301</v>
      </c>
      <c r="C289" s="3">
        <v>34482</v>
      </c>
      <c r="D289" s="2" t="s">
        <v>318</v>
      </c>
      <c r="E289" s="3" t="s">
        <v>4431</v>
      </c>
      <c r="F289" s="67" t="s">
        <v>33213</v>
      </c>
      <c r="G289" s="67" t="s">
        <v>33213</v>
      </c>
      <c r="I289" s="3" t="s">
        <v>6298</v>
      </c>
    </row>
    <row r="290" spans="1:9" ht="33.75" x14ac:dyDescent="0.2">
      <c r="A290" s="1" t="str">
        <f t="shared" si="5"/>
        <v>SINAPI-I 34472</v>
      </c>
      <c r="B290" s="3" t="s">
        <v>6301</v>
      </c>
      <c r="C290" s="3">
        <v>34472</v>
      </c>
      <c r="D290" s="2" t="s">
        <v>319</v>
      </c>
      <c r="E290" s="3" t="s">
        <v>4431</v>
      </c>
      <c r="F290" s="67" t="s">
        <v>33214</v>
      </c>
      <c r="G290" s="67" t="s">
        <v>33214</v>
      </c>
      <c r="I290" s="3" t="s">
        <v>6299</v>
      </c>
    </row>
    <row r="291" spans="1:9" ht="22.5" x14ac:dyDescent="0.2">
      <c r="A291" s="1" t="str">
        <f t="shared" ref="A291:A354" si="6">CONCATENAR</f>
        <v>SINAPI-I 42425</v>
      </c>
      <c r="B291" s="3" t="s">
        <v>6301</v>
      </c>
      <c r="C291" s="3">
        <v>42425</v>
      </c>
      <c r="D291" s="2" t="s">
        <v>320</v>
      </c>
      <c r="E291" s="3" t="s">
        <v>4431</v>
      </c>
      <c r="F291" s="67" t="s">
        <v>33215</v>
      </c>
      <c r="G291" s="67" t="s">
        <v>33215</v>
      </c>
      <c r="I291" s="3" t="s">
        <v>6298</v>
      </c>
    </row>
    <row r="292" spans="1:9" ht="22.5" x14ac:dyDescent="0.2">
      <c r="A292" s="1" t="str">
        <f t="shared" si="6"/>
        <v>SINAPI-I 42422</v>
      </c>
      <c r="B292" s="3" t="s">
        <v>6301</v>
      </c>
      <c r="C292" s="3">
        <v>42422</v>
      </c>
      <c r="D292" s="2" t="s">
        <v>321</v>
      </c>
      <c r="E292" s="3" t="s">
        <v>4431</v>
      </c>
      <c r="F292" s="67" t="s">
        <v>33216</v>
      </c>
      <c r="G292" s="67" t="s">
        <v>33216</v>
      </c>
      <c r="I292" s="3" t="s">
        <v>6299</v>
      </c>
    </row>
    <row r="293" spans="1:9" ht="22.5" x14ac:dyDescent="0.2">
      <c r="A293" s="1" t="str">
        <f t="shared" si="6"/>
        <v>SINAPI-I 43184</v>
      </c>
      <c r="B293" s="3" t="s">
        <v>6301</v>
      </c>
      <c r="C293" s="3">
        <v>43184</v>
      </c>
      <c r="D293" s="2" t="s">
        <v>322</v>
      </c>
      <c r="E293" s="3" t="s">
        <v>4431</v>
      </c>
      <c r="F293" s="67" t="s">
        <v>33217</v>
      </c>
      <c r="G293" s="67" t="s">
        <v>33217</v>
      </c>
      <c r="I293" s="3" t="s">
        <v>6298</v>
      </c>
    </row>
    <row r="294" spans="1:9" ht="22.5" x14ac:dyDescent="0.2">
      <c r="A294" s="1" t="str">
        <f t="shared" si="6"/>
        <v>SINAPI-I 42424</v>
      </c>
      <c r="B294" s="3" t="s">
        <v>6301</v>
      </c>
      <c r="C294" s="3">
        <v>42424</v>
      </c>
      <c r="D294" s="2" t="s">
        <v>323</v>
      </c>
      <c r="E294" s="3" t="s">
        <v>4431</v>
      </c>
      <c r="F294" s="67" t="s">
        <v>33218</v>
      </c>
      <c r="G294" s="67" t="s">
        <v>33218</v>
      </c>
      <c r="I294" s="3" t="s">
        <v>6298</v>
      </c>
    </row>
    <row r="295" spans="1:9" ht="22.5" x14ac:dyDescent="0.2">
      <c r="A295" s="1" t="str">
        <f t="shared" si="6"/>
        <v>SINAPI-I 42421</v>
      </c>
      <c r="B295" s="3" t="s">
        <v>6301</v>
      </c>
      <c r="C295" s="3">
        <v>42421</v>
      </c>
      <c r="D295" s="2" t="s">
        <v>324</v>
      </c>
      <c r="E295" s="3" t="s">
        <v>4431</v>
      </c>
      <c r="F295" s="67" t="s">
        <v>33219</v>
      </c>
      <c r="G295" s="67" t="s">
        <v>33219</v>
      </c>
      <c r="I295" s="3" t="s">
        <v>6298</v>
      </c>
    </row>
    <row r="296" spans="1:9" ht="22.5" x14ac:dyDescent="0.2">
      <c r="A296" s="1" t="str">
        <f t="shared" si="6"/>
        <v>SINAPI-I 42416</v>
      </c>
      <c r="B296" s="3" t="s">
        <v>6301</v>
      </c>
      <c r="C296" s="3">
        <v>42416</v>
      </c>
      <c r="D296" s="2" t="s">
        <v>325</v>
      </c>
      <c r="E296" s="3" t="s">
        <v>4431</v>
      </c>
      <c r="F296" s="67" t="s">
        <v>33220</v>
      </c>
      <c r="G296" s="67" t="s">
        <v>33220</v>
      </c>
      <c r="I296" s="3" t="s">
        <v>6298</v>
      </c>
    </row>
    <row r="297" spans="1:9" ht="22.5" x14ac:dyDescent="0.2">
      <c r="A297" s="1" t="str">
        <f t="shared" si="6"/>
        <v>SINAPI-I 42417</v>
      </c>
      <c r="B297" s="3" t="s">
        <v>6301</v>
      </c>
      <c r="C297" s="3">
        <v>42417</v>
      </c>
      <c r="D297" s="2" t="s">
        <v>326</v>
      </c>
      <c r="E297" s="3" t="s">
        <v>4431</v>
      </c>
      <c r="F297" s="67" t="s">
        <v>33221</v>
      </c>
      <c r="G297" s="67" t="s">
        <v>33221</v>
      </c>
      <c r="I297" s="3" t="s">
        <v>6298</v>
      </c>
    </row>
    <row r="298" spans="1:9" ht="22.5" x14ac:dyDescent="0.2">
      <c r="A298" s="1" t="str">
        <f t="shared" si="6"/>
        <v>SINAPI-I 42419</v>
      </c>
      <c r="B298" s="3" t="s">
        <v>6301</v>
      </c>
      <c r="C298" s="3">
        <v>42419</v>
      </c>
      <c r="D298" s="2" t="s">
        <v>327</v>
      </c>
      <c r="E298" s="3" t="s">
        <v>4431</v>
      </c>
      <c r="F298" s="67" t="s">
        <v>33222</v>
      </c>
      <c r="G298" s="67" t="s">
        <v>33222</v>
      </c>
      <c r="I298" s="3" t="s">
        <v>6298</v>
      </c>
    </row>
    <row r="299" spans="1:9" ht="22.5" x14ac:dyDescent="0.2">
      <c r="A299" s="1" t="str">
        <f t="shared" si="6"/>
        <v>SINAPI-I 42420</v>
      </c>
      <c r="B299" s="3" t="s">
        <v>6301</v>
      </c>
      <c r="C299" s="3">
        <v>42420</v>
      </c>
      <c r="D299" s="2" t="s">
        <v>328</v>
      </c>
      <c r="E299" s="3" t="s">
        <v>4431</v>
      </c>
      <c r="F299" s="67" t="s">
        <v>33223</v>
      </c>
      <c r="G299" s="67" t="s">
        <v>33223</v>
      </c>
      <c r="I299" s="3" t="s">
        <v>6298</v>
      </c>
    </row>
    <row r="300" spans="1:9" ht="22.5" x14ac:dyDescent="0.2">
      <c r="A300" s="1" t="str">
        <f t="shared" si="6"/>
        <v>SINAPI-I 43195</v>
      </c>
      <c r="B300" s="3" t="s">
        <v>6301</v>
      </c>
      <c r="C300" s="3">
        <v>43195</v>
      </c>
      <c r="D300" s="2" t="s">
        <v>329</v>
      </c>
      <c r="E300" s="3" t="s">
        <v>4431</v>
      </c>
      <c r="F300" s="67" t="s">
        <v>33224</v>
      </c>
      <c r="G300" s="67" t="s">
        <v>33224</v>
      </c>
      <c r="I300" s="3" t="s">
        <v>6298</v>
      </c>
    </row>
    <row r="301" spans="1:9" ht="22.5" x14ac:dyDescent="0.2">
      <c r="A301" s="1" t="str">
        <f t="shared" si="6"/>
        <v>SINAPI-I 43196</v>
      </c>
      <c r="B301" s="3" t="s">
        <v>6301</v>
      </c>
      <c r="C301" s="3">
        <v>43196</v>
      </c>
      <c r="D301" s="2" t="s">
        <v>330</v>
      </c>
      <c r="E301" s="3" t="s">
        <v>4431</v>
      </c>
      <c r="F301" s="67" t="s">
        <v>33225</v>
      </c>
      <c r="G301" s="67" t="s">
        <v>33225</v>
      </c>
      <c r="I301" s="3" t="s">
        <v>6298</v>
      </c>
    </row>
    <row r="302" spans="1:9" ht="22.5" x14ac:dyDescent="0.2">
      <c r="A302" s="1" t="str">
        <f t="shared" si="6"/>
        <v>SINAPI-I 43198</v>
      </c>
      <c r="B302" s="3" t="s">
        <v>6301</v>
      </c>
      <c r="C302" s="3">
        <v>43198</v>
      </c>
      <c r="D302" s="2" t="s">
        <v>331</v>
      </c>
      <c r="E302" s="3" t="s">
        <v>4431</v>
      </c>
      <c r="F302" s="67" t="s">
        <v>33226</v>
      </c>
      <c r="G302" s="67" t="s">
        <v>33226</v>
      </c>
      <c r="I302" s="3" t="s">
        <v>6298</v>
      </c>
    </row>
    <row r="303" spans="1:9" ht="22.5" x14ac:dyDescent="0.2">
      <c r="A303" s="1" t="str">
        <f t="shared" si="6"/>
        <v>SINAPI-I 43199</v>
      </c>
      <c r="B303" s="3" t="s">
        <v>6301</v>
      </c>
      <c r="C303" s="3">
        <v>43199</v>
      </c>
      <c r="D303" s="2" t="s">
        <v>332</v>
      </c>
      <c r="E303" s="3" t="s">
        <v>4431</v>
      </c>
      <c r="F303" s="67" t="s">
        <v>33227</v>
      </c>
      <c r="G303" s="67" t="s">
        <v>33227</v>
      </c>
      <c r="I303" s="3" t="s">
        <v>6298</v>
      </c>
    </row>
    <row r="304" spans="1:9" ht="22.5" x14ac:dyDescent="0.2">
      <c r="A304" s="1" t="str">
        <f t="shared" si="6"/>
        <v>SINAPI-I 43200</v>
      </c>
      <c r="B304" s="3" t="s">
        <v>6301</v>
      </c>
      <c r="C304" s="3">
        <v>43200</v>
      </c>
      <c r="D304" s="2" t="s">
        <v>333</v>
      </c>
      <c r="E304" s="3" t="s">
        <v>4431</v>
      </c>
      <c r="F304" s="67" t="s">
        <v>33228</v>
      </c>
      <c r="G304" s="67" t="s">
        <v>33228</v>
      </c>
      <c r="I304" s="3" t="s">
        <v>6298</v>
      </c>
    </row>
    <row r="305" spans="1:9" ht="22.5" x14ac:dyDescent="0.2">
      <c r="A305" s="1" t="str">
        <f t="shared" si="6"/>
        <v>SINAPI-I 39556</v>
      </c>
      <c r="B305" s="3" t="s">
        <v>6301</v>
      </c>
      <c r="C305" s="3">
        <v>39556</v>
      </c>
      <c r="D305" s="2" t="s">
        <v>334</v>
      </c>
      <c r="E305" s="3" t="s">
        <v>4431</v>
      </c>
      <c r="F305" s="67" t="s">
        <v>33229</v>
      </c>
      <c r="G305" s="67" t="s">
        <v>33229</v>
      </c>
      <c r="I305" s="3" t="s">
        <v>6298</v>
      </c>
    </row>
    <row r="306" spans="1:9" ht="22.5" x14ac:dyDescent="0.2">
      <c r="A306" s="1" t="str">
        <f t="shared" si="6"/>
        <v>SINAPI-I 39557</v>
      </c>
      <c r="B306" s="3" t="s">
        <v>6301</v>
      </c>
      <c r="C306" s="3">
        <v>39557</v>
      </c>
      <c r="D306" s="2" t="s">
        <v>335</v>
      </c>
      <c r="E306" s="3" t="s">
        <v>4431</v>
      </c>
      <c r="F306" s="67" t="s">
        <v>33230</v>
      </c>
      <c r="G306" s="67" t="s">
        <v>33230</v>
      </c>
      <c r="I306" s="3" t="s">
        <v>6298</v>
      </c>
    </row>
    <row r="307" spans="1:9" ht="22.5" x14ac:dyDescent="0.2">
      <c r="A307" s="1" t="str">
        <f t="shared" si="6"/>
        <v>SINAPI-I 39559</v>
      </c>
      <c r="B307" s="3" t="s">
        <v>6301</v>
      </c>
      <c r="C307" s="3">
        <v>39559</v>
      </c>
      <c r="D307" s="2" t="s">
        <v>336</v>
      </c>
      <c r="E307" s="3" t="s">
        <v>4431</v>
      </c>
      <c r="F307" s="67" t="s">
        <v>33231</v>
      </c>
      <c r="G307" s="67" t="s">
        <v>33231</v>
      </c>
      <c r="I307" s="3" t="s">
        <v>6298</v>
      </c>
    </row>
    <row r="308" spans="1:9" ht="22.5" x14ac:dyDescent="0.2">
      <c r="A308" s="1" t="str">
        <f t="shared" si="6"/>
        <v>SINAPI-I 39560</v>
      </c>
      <c r="B308" s="3" t="s">
        <v>6301</v>
      </c>
      <c r="C308" s="3">
        <v>39560</v>
      </c>
      <c r="D308" s="2" t="s">
        <v>337</v>
      </c>
      <c r="E308" s="3" t="s">
        <v>4431</v>
      </c>
      <c r="F308" s="67" t="s">
        <v>33232</v>
      </c>
      <c r="G308" s="67" t="s">
        <v>33232</v>
      </c>
      <c r="I308" s="3" t="s">
        <v>6298</v>
      </c>
    </row>
    <row r="309" spans="1:9" ht="22.5" x14ac:dyDescent="0.2">
      <c r="A309" s="1" t="str">
        <f t="shared" si="6"/>
        <v>SINAPI-I 39561</v>
      </c>
      <c r="B309" s="3" t="s">
        <v>6301</v>
      </c>
      <c r="C309" s="3">
        <v>39561</v>
      </c>
      <c r="D309" s="2" t="s">
        <v>338</v>
      </c>
      <c r="E309" s="3" t="s">
        <v>4431</v>
      </c>
      <c r="F309" s="67" t="s">
        <v>33233</v>
      </c>
      <c r="G309" s="67" t="s">
        <v>33233</v>
      </c>
      <c r="I309" s="3" t="s">
        <v>6298</v>
      </c>
    </row>
    <row r="310" spans="1:9" ht="22.5" x14ac:dyDescent="0.2">
      <c r="A310" s="1" t="str">
        <f t="shared" si="6"/>
        <v>SINAPI-I 43190</v>
      </c>
      <c r="B310" s="3" t="s">
        <v>6301</v>
      </c>
      <c r="C310" s="3">
        <v>43190</v>
      </c>
      <c r="D310" s="2" t="s">
        <v>339</v>
      </c>
      <c r="E310" s="3" t="s">
        <v>4431</v>
      </c>
      <c r="F310" s="67" t="s">
        <v>33234</v>
      </c>
      <c r="G310" s="67" t="s">
        <v>33234</v>
      </c>
      <c r="I310" s="3" t="s">
        <v>6298</v>
      </c>
    </row>
    <row r="311" spans="1:9" ht="22.5" x14ac:dyDescent="0.2">
      <c r="A311" s="1" t="str">
        <f t="shared" si="6"/>
        <v>SINAPI-I 39555</v>
      </c>
      <c r="B311" s="3" t="s">
        <v>6301</v>
      </c>
      <c r="C311" s="3">
        <v>39555</v>
      </c>
      <c r="D311" s="2" t="s">
        <v>340</v>
      </c>
      <c r="E311" s="3" t="s">
        <v>4431</v>
      </c>
      <c r="F311" s="67" t="s">
        <v>33235</v>
      </c>
      <c r="G311" s="67" t="s">
        <v>33235</v>
      </c>
      <c r="I311" s="3" t="s">
        <v>6298</v>
      </c>
    </row>
    <row r="312" spans="1:9" ht="22.5" x14ac:dyDescent="0.2">
      <c r="A312" s="1" t="str">
        <f t="shared" si="6"/>
        <v>SINAPI-I 43191</v>
      </c>
      <c r="B312" s="3" t="s">
        <v>6301</v>
      </c>
      <c r="C312" s="3">
        <v>43191</v>
      </c>
      <c r="D312" s="2" t="s">
        <v>341</v>
      </c>
      <c r="E312" s="3" t="s">
        <v>4431</v>
      </c>
      <c r="F312" s="67" t="s">
        <v>33236</v>
      </c>
      <c r="G312" s="67" t="s">
        <v>33236</v>
      </c>
      <c r="I312" s="3" t="s">
        <v>6298</v>
      </c>
    </row>
    <row r="313" spans="1:9" ht="22.5" x14ac:dyDescent="0.2">
      <c r="A313" s="1" t="str">
        <f t="shared" si="6"/>
        <v>SINAPI-I 39548</v>
      </c>
      <c r="B313" s="3" t="s">
        <v>6301</v>
      </c>
      <c r="C313" s="3">
        <v>39548</v>
      </c>
      <c r="D313" s="2" t="s">
        <v>342</v>
      </c>
      <c r="E313" s="3" t="s">
        <v>4431</v>
      </c>
      <c r="F313" s="67" t="s">
        <v>33237</v>
      </c>
      <c r="G313" s="67" t="s">
        <v>33237</v>
      </c>
      <c r="I313" s="3" t="s">
        <v>6298</v>
      </c>
    </row>
    <row r="314" spans="1:9" ht="22.5" x14ac:dyDescent="0.2">
      <c r="A314" s="1" t="str">
        <f t="shared" si="6"/>
        <v>SINAPI-I 43192</v>
      </c>
      <c r="B314" s="3" t="s">
        <v>6301</v>
      </c>
      <c r="C314" s="3">
        <v>43192</v>
      </c>
      <c r="D314" s="2" t="s">
        <v>343</v>
      </c>
      <c r="E314" s="3" t="s">
        <v>4431</v>
      </c>
      <c r="F314" s="67" t="s">
        <v>33238</v>
      </c>
      <c r="G314" s="67" t="s">
        <v>33238</v>
      </c>
      <c r="I314" s="3" t="s">
        <v>6298</v>
      </c>
    </row>
    <row r="315" spans="1:9" ht="22.5" x14ac:dyDescent="0.2">
      <c r="A315" s="1" t="str">
        <f t="shared" si="6"/>
        <v>SINAPI-I 39554</v>
      </c>
      <c r="B315" s="3" t="s">
        <v>6301</v>
      </c>
      <c r="C315" s="3">
        <v>39554</v>
      </c>
      <c r="D315" s="2" t="s">
        <v>344</v>
      </c>
      <c r="E315" s="3" t="s">
        <v>4431</v>
      </c>
      <c r="F315" s="67" t="s">
        <v>33239</v>
      </c>
      <c r="G315" s="67" t="s">
        <v>33239</v>
      </c>
      <c r="I315" s="3" t="s">
        <v>6298</v>
      </c>
    </row>
    <row r="316" spans="1:9" ht="22.5" x14ac:dyDescent="0.2">
      <c r="A316" s="1" t="str">
        <f t="shared" si="6"/>
        <v>SINAPI-I 43194</v>
      </c>
      <c r="B316" s="3" t="s">
        <v>6301</v>
      </c>
      <c r="C316" s="3">
        <v>43194</v>
      </c>
      <c r="D316" s="2" t="s">
        <v>345</v>
      </c>
      <c r="E316" s="3" t="s">
        <v>4431</v>
      </c>
      <c r="F316" s="67" t="s">
        <v>33240</v>
      </c>
      <c r="G316" s="67" t="s">
        <v>33240</v>
      </c>
      <c r="I316" s="3" t="s">
        <v>6298</v>
      </c>
    </row>
    <row r="317" spans="1:9" ht="22.5" x14ac:dyDescent="0.2">
      <c r="A317" s="1" t="str">
        <f t="shared" si="6"/>
        <v>SINAPI-I 39551</v>
      </c>
      <c r="B317" s="3" t="s">
        <v>6301</v>
      </c>
      <c r="C317" s="3">
        <v>39551</v>
      </c>
      <c r="D317" s="2" t="s">
        <v>346</v>
      </c>
      <c r="E317" s="3" t="s">
        <v>4431</v>
      </c>
      <c r="F317" s="67" t="s">
        <v>33241</v>
      </c>
      <c r="G317" s="67" t="s">
        <v>33241</v>
      </c>
      <c r="I317" s="3" t="s">
        <v>6298</v>
      </c>
    </row>
    <row r="318" spans="1:9" ht="22.5" x14ac:dyDescent="0.2">
      <c r="A318" s="1" t="str">
        <f t="shared" si="6"/>
        <v>SINAPI-I 43185</v>
      </c>
      <c r="B318" s="3" t="s">
        <v>6301</v>
      </c>
      <c r="C318" s="3">
        <v>43185</v>
      </c>
      <c r="D318" s="2" t="s">
        <v>347</v>
      </c>
      <c r="E318" s="3" t="s">
        <v>4431</v>
      </c>
      <c r="F318" s="67" t="s">
        <v>33242</v>
      </c>
      <c r="G318" s="67" t="s">
        <v>33242</v>
      </c>
      <c r="I318" s="3" t="s">
        <v>6298</v>
      </c>
    </row>
    <row r="319" spans="1:9" ht="22.5" x14ac:dyDescent="0.2">
      <c r="A319" s="1" t="str">
        <f t="shared" si="6"/>
        <v>SINAPI-I 43186</v>
      </c>
      <c r="B319" s="3" t="s">
        <v>6301</v>
      </c>
      <c r="C319" s="3">
        <v>43186</v>
      </c>
      <c r="D319" s="2" t="s">
        <v>348</v>
      </c>
      <c r="E319" s="3" t="s">
        <v>4431</v>
      </c>
      <c r="F319" s="67" t="s">
        <v>33243</v>
      </c>
      <c r="G319" s="67" t="s">
        <v>33243</v>
      </c>
      <c r="I319" s="3" t="s">
        <v>6298</v>
      </c>
    </row>
    <row r="320" spans="1:9" ht="22.5" x14ac:dyDescent="0.2">
      <c r="A320" s="1" t="str">
        <f t="shared" si="6"/>
        <v>SINAPI-I 43187</v>
      </c>
      <c r="B320" s="3" t="s">
        <v>6301</v>
      </c>
      <c r="C320" s="3">
        <v>43187</v>
      </c>
      <c r="D320" s="2" t="s">
        <v>349</v>
      </c>
      <c r="E320" s="3" t="s">
        <v>4431</v>
      </c>
      <c r="F320" s="67" t="s">
        <v>33244</v>
      </c>
      <c r="G320" s="67" t="s">
        <v>33244</v>
      </c>
      <c r="I320" s="3" t="s">
        <v>6298</v>
      </c>
    </row>
    <row r="321" spans="1:9" ht="22.5" x14ac:dyDescent="0.2">
      <c r="A321" s="1" t="str">
        <f t="shared" si="6"/>
        <v>SINAPI-I 43188</v>
      </c>
      <c r="B321" s="3" t="s">
        <v>6301</v>
      </c>
      <c r="C321" s="3">
        <v>43188</v>
      </c>
      <c r="D321" s="2" t="s">
        <v>350</v>
      </c>
      <c r="E321" s="3" t="s">
        <v>4431</v>
      </c>
      <c r="F321" s="67" t="s">
        <v>33245</v>
      </c>
      <c r="G321" s="67" t="s">
        <v>33245</v>
      </c>
      <c r="I321" s="3" t="s">
        <v>6298</v>
      </c>
    </row>
    <row r="322" spans="1:9" ht="22.5" x14ac:dyDescent="0.2">
      <c r="A322" s="1" t="str">
        <f t="shared" si="6"/>
        <v>SINAPI-I 43189</v>
      </c>
      <c r="B322" s="3" t="s">
        <v>6301</v>
      </c>
      <c r="C322" s="3">
        <v>43189</v>
      </c>
      <c r="D322" s="2" t="s">
        <v>351</v>
      </c>
      <c r="E322" s="3" t="s">
        <v>4431</v>
      </c>
      <c r="F322" s="67" t="s">
        <v>33246</v>
      </c>
      <c r="G322" s="67" t="s">
        <v>33246</v>
      </c>
      <c r="I322" s="3" t="s">
        <v>6298</v>
      </c>
    </row>
    <row r="323" spans="1:9" x14ac:dyDescent="0.2">
      <c r="A323" s="1" t="str">
        <f t="shared" si="6"/>
        <v>SINAPI-I 39580</v>
      </c>
      <c r="B323" s="3" t="s">
        <v>6301</v>
      </c>
      <c r="C323" s="3">
        <v>39580</v>
      </c>
      <c r="D323" s="2" t="s">
        <v>352</v>
      </c>
      <c r="E323" s="3" t="s">
        <v>4431</v>
      </c>
      <c r="F323" s="67" t="s">
        <v>33247</v>
      </c>
      <c r="G323" s="67" t="s">
        <v>33247</v>
      </c>
      <c r="I323" s="3" t="s">
        <v>6298</v>
      </c>
    </row>
    <row r="324" spans="1:9" x14ac:dyDescent="0.2">
      <c r="A324" s="1" t="str">
        <f t="shared" si="6"/>
        <v>SINAPI-I 39577</v>
      </c>
      <c r="B324" s="3" t="s">
        <v>6301</v>
      </c>
      <c r="C324" s="3">
        <v>39577</v>
      </c>
      <c r="D324" s="2" t="s">
        <v>353</v>
      </c>
      <c r="E324" s="3" t="s">
        <v>4431</v>
      </c>
      <c r="F324" s="67" t="s">
        <v>33248</v>
      </c>
      <c r="G324" s="67" t="s">
        <v>33248</v>
      </c>
      <c r="I324" s="3" t="s">
        <v>6298</v>
      </c>
    </row>
    <row r="325" spans="1:9" x14ac:dyDescent="0.2">
      <c r="A325" s="1" t="str">
        <f t="shared" si="6"/>
        <v>SINAPI-I 39578</v>
      </c>
      <c r="B325" s="3" t="s">
        <v>6301</v>
      </c>
      <c r="C325" s="3">
        <v>39578</v>
      </c>
      <c r="D325" s="2" t="s">
        <v>354</v>
      </c>
      <c r="E325" s="3" t="s">
        <v>4431</v>
      </c>
      <c r="F325" s="67" t="s">
        <v>33249</v>
      </c>
      <c r="G325" s="67" t="s">
        <v>33249</v>
      </c>
      <c r="I325" s="3" t="s">
        <v>6298</v>
      </c>
    </row>
    <row r="326" spans="1:9" x14ac:dyDescent="0.2">
      <c r="A326" s="1" t="str">
        <f t="shared" si="6"/>
        <v>SINAPI-I 39579</v>
      </c>
      <c r="B326" s="3" t="s">
        <v>6301</v>
      </c>
      <c r="C326" s="3">
        <v>39579</v>
      </c>
      <c r="D326" s="2" t="s">
        <v>355</v>
      </c>
      <c r="E326" s="3" t="s">
        <v>4431</v>
      </c>
      <c r="F326" s="67" t="s">
        <v>33250</v>
      </c>
      <c r="G326" s="67" t="s">
        <v>33250</v>
      </c>
      <c r="I326" s="3" t="s">
        <v>6298</v>
      </c>
    </row>
    <row r="327" spans="1:9" ht="22.5" x14ac:dyDescent="0.2">
      <c r="A327" s="1" t="str">
        <f t="shared" si="6"/>
        <v>SINAPI-I 39826</v>
      </c>
      <c r="B327" s="3" t="s">
        <v>6301</v>
      </c>
      <c r="C327" s="3">
        <v>39826</v>
      </c>
      <c r="D327" s="2" t="s">
        <v>356</v>
      </c>
      <c r="E327" s="3" t="s">
        <v>4431</v>
      </c>
      <c r="F327" s="67" t="s">
        <v>33251</v>
      </c>
      <c r="G327" s="67" t="s">
        <v>33251</v>
      </c>
      <c r="I327" s="3" t="s">
        <v>6298</v>
      </c>
    </row>
    <row r="328" spans="1:9" x14ac:dyDescent="0.2">
      <c r="A328" s="1" t="str">
        <f t="shared" si="6"/>
        <v>SINAPI-I 10700</v>
      </c>
      <c r="B328" s="3" t="s">
        <v>6301</v>
      </c>
      <c r="C328" s="3">
        <v>10700</v>
      </c>
      <c r="D328" s="2" t="s">
        <v>357</v>
      </c>
      <c r="E328" s="3" t="s">
        <v>4431</v>
      </c>
      <c r="F328" s="67" t="s">
        <v>33252</v>
      </c>
      <c r="G328" s="67" t="s">
        <v>33252</v>
      </c>
      <c r="I328" s="3" t="s">
        <v>6300</v>
      </c>
    </row>
    <row r="329" spans="1:9" x14ac:dyDescent="0.2">
      <c r="A329" s="1" t="str">
        <f t="shared" si="6"/>
        <v>SINAPI-I 346</v>
      </c>
      <c r="B329" s="3" t="s">
        <v>6301</v>
      </c>
      <c r="C329" s="3">
        <v>346</v>
      </c>
      <c r="D329" s="2" t="s">
        <v>30284</v>
      </c>
      <c r="E329" s="3" t="s">
        <v>4433</v>
      </c>
      <c r="F329" s="67" t="s">
        <v>30730</v>
      </c>
      <c r="G329" s="67" t="s">
        <v>30730</v>
      </c>
      <c r="I329" s="3" t="s">
        <v>6298</v>
      </c>
    </row>
    <row r="330" spans="1:9" x14ac:dyDescent="0.2">
      <c r="A330" s="1" t="str">
        <f t="shared" si="6"/>
        <v>SINAPI-I 3312</v>
      </c>
      <c r="B330" s="3" t="s">
        <v>6301</v>
      </c>
      <c r="C330" s="3">
        <v>3312</v>
      </c>
      <c r="D330" s="2" t="s">
        <v>358</v>
      </c>
      <c r="E330" s="3" t="s">
        <v>4433</v>
      </c>
      <c r="F330" s="67" t="s">
        <v>6123</v>
      </c>
      <c r="G330" s="67" t="s">
        <v>6123</v>
      </c>
      <c r="I330" s="3" t="s">
        <v>6298</v>
      </c>
    </row>
    <row r="331" spans="1:9" x14ac:dyDescent="0.2">
      <c r="A331" s="1" t="str">
        <f t="shared" si="6"/>
        <v>SINAPI-I 339</v>
      </c>
      <c r="B331" s="3" t="s">
        <v>6301</v>
      </c>
      <c r="C331" s="3">
        <v>339</v>
      </c>
      <c r="D331" s="2" t="s">
        <v>359</v>
      </c>
      <c r="E331" s="3" t="s">
        <v>4432</v>
      </c>
      <c r="F331" s="67" t="s">
        <v>21904</v>
      </c>
      <c r="G331" s="67" t="s">
        <v>21904</v>
      </c>
      <c r="I331" s="3" t="s">
        <v>6298</v>
      </c>
    </row>
    <row r="332" spans="1:9" x14ac:dyDescent="0.2">
      <c r="A332" s="1" t="str">
        <f t="shared" si="6"/>
        <v>SINAPI-I 340</v>
      </c>
      <c r="B332" s="3" t="s">
        <v>6301</v>
      </c>
      <c r="C332" s="3">
        <v>340</v>
      </c>
      <c r="D332" s="2" t="s">
        <v>360</v>
      </c>
      <c r="E332" s="3" t="s">
        <v>4432</v>
      </c>
      <c r="F332" s="67" t="s">
        <v>4915</v>
      </c>
      <c r="G332" s="67" t="s">
        <v>4915</v>
      </c>
      <c r="I332" s="3" t="s">
        <v>6298</v>
      </c>
    </row>
    <row r="333" spans="1:9" x14ac:dyDescent="0.2">
      <c r="A333" s="1" t="str">
        <f t="shared" si="6"/>
        <v>SINAPI-I 43130</v>
      </c>
      <c r="B333" s="3" t="s">
        <v>6301</v>
      </c>
      <c r="C333" s="3">
        <v>43130</v>
      </c>
      <c r="D333" s="2" t="s">
        <v>361</v>
      </c>
      <c r="E333" s="3" t="s">
        <v>4433</v>
      </c>
      <c r="F333" s="67" t="s">
        <v>4812</v>
      </c>
      <c r="G333" s="67" t="s">
        <v>4812</v>
      </c>
      <c r="I333" s="3" t="s">
        <v>6299</v>
      </c>
    </row>
    <row r="334" spans="1:9" x14ac:dyDescent="0.2">
      <c r="A334" s="1" t="str">
        <f t="shared" si="6"/>
        <v>SINAPI-I 344</v>
      </c>
      <c r="B334" s="3" t="s">
        <v>6301</v>
      </c>
      <c r="C334" s="3">
        <v>344</v>
      </c>
      <c r="D334" s="2" t="s">
        <v>362</v>
      </c>
      <c r="E334" s="3" t="s">
        <v>4433</v>
      </c>
      <c r="F334" s="67" t="s">
        <v>21045</v>
      </c>
      <c r="G334" s="67" t="s">
        <v>21045</v>
      </c>
      <c r="I334" s="3" t="s">
        <v>6298</v>
      </c>
    </row>
    <row r="335" spans="1:9" x14ac:dyDescent="0.2">
      <c r="A335" s="1" t="str">
        <f t="shared" si="6"/>
        <v>SINAPI-I 345</v>
      </c>
      <c r="B335" s="3" t="s">
        <v>6301</v>
      </c>
      <c r="C335" s="3">
        <v>345</v>
      </c>
      <c r="D335" s="2" t="s">
        <v>363</v>
      </c>
      <c r="E335" s="3" t="s">
        <v>4433</v>
      </c>
      <c r="F335" s="67" t="s">
        <v>30731</v>
      </c>
      <c r="G335" s="67" t="s">
        <v>30731</v>
      </c>
      <c r="I335" s="3" t="s">
        <v>6298</v>
      </c>
    </row>
    <row r="336" spans="1:9" ht="22.5" x14ac:dyDescent="0.2">
      <c r="A336" s="1" t="str">
        <f t="shared" si="6"/>
        <v>SINAPI-I 43131</v>
      </c>
      <c r="B336" s="3" t="s">
        <v>6301</v>
      </c>
      <c r="C336" s="3">
        <v>43131</v>
      </c>
      <c r="D336" s="2" t="s">
        <v>364</v>
      </c>
      <c r="E336" s="3" t="s">
        <v>4433</v>
      </c>
      <c r="F336" s="67" t="s">
        <v>21406</v>
      </c>
      <c r="G336" s="67" t="s">
        <v>21406</v>
      </c>
      <c r="I336" s="3" t="s">
        <v>6298</v>
      </c>
    </row>
    <row r="337" spans="1:9" x14ac:dyDescent="0.2">
      <c r="A337" s="1" t="str">
        <f t="shared" si="6"/>
        <v>SINAPI-I 3313</v>
      </c>
      <c r="B337" s="3" t="s">
        <v>6301</v>
      </c>
      <c r="C337" s="3">
        <v>3313</v>
      </c>
      <c r="D337" s="2" t="s">
        <v>365</v>
      </c>
      <c r="E337" s="3" t="s">
        <v>4433</v>
      </c>
      <c r="F337" s="67" t="s">
        <v>28853</v>
      </c>
      <c r="G337" s="67" t="s">
        <v>28853</v>
      </c>
      <c r="I337" s="3" t="s">
        <v>6298</v>
      </c>
    </row>
    <row r="338" spans="1:9" x14ac:dyDescent="0.2">
      <c r="A338" s="1" t="str">
        <f t="shared" si="6"/>
        <v>SINAPI-I 43132</v>
      </c>
      <c r="B338" s="3" t="s">
        <v>6301</v>
      </c>
      <c r="C338" s="3">
        <v>43132</v>
      </c>
      <c r="D338" s="2" t="s">
        <v>366</v>
      </c>
      <c r="E338" s="3" t="s">
        <v>4433</v>
      </c>
      <c r="F338" s="67" t="s">
        <v>4812</v>
      </c>
      <c r="G338" s="67" t="s">
        <v>4812</v>
      </c>
      <c r="I338" s="3" t="s">
        <v>6298</v>
      </c>
    </row>
    <row r="339" spans="1:9" x14ac:dyDescent="0.2">
      <c r="A339" s="1" t="str">
        <f t="shared" si="6"/>
        <v>SINAPI-I 366</v>
      </c>
      <c r="B339" s="3" t="s">
        <v>6301</v>
      </c>
      <c r="C339" s="3">
        <v>366</v>
      </c>
      <c r="D339" s="2" t="s">
        <v>367</v>
      </c>
      <c r="E339" s="3" t="s">
        <v>4435</v>
      </c>
      <c r="F339" s="67" t="s">
        <v>33253</v>
      </c>
      <c r="G339" s="67" t="s">
        <v>33253</v>
      </c>
      <c r="I339" s="3" t="s">
        <v>6299</v>
      </c>
    </row>
    <row r="340" spans="1:9" x14ac:dyDescent="0.2">
      <c r="A340" s="1" t="str">
        <f t="shared" si="6"/>
        <v>SINAPI-I 367</v>
      </c>
      <c r="B340" s="3" t="s">
        <v>6301</v>
      </c>
      <c r="C340" s="3">
        <v>367</v>
      </c>
      <c r="D340" s="2" t="s">
        <v>368</v>
      </c>
      <c r="E340" s="3" t="s">
        <v>4435</v>
      </c>
      <c r="F340" s="67" t="s">
        <v>32383</v>
      </c>
      <c r="G340" s="67" t="s">
        <v>32383</v>
      </c>
      <c r="I340" s="3" t="s">
        <v>6298</v>
      </c>
    </row>
    <row r="341" spans="1:9" x14ac:dyDescent="0.2">
      <c r="A341" s="1" t="str">
        <f t="shared" si="6"/>
        <v>SINAPI-I 370</v>
      </c>
      <c r="B341" s="3" t="s">
        <v>6301</v>
      </c>
      <c r="C341" s="3">
        <v>370</v>
      </c>
      <c r="D341" s="2" t="s">
        <v>369</v>
      </c>
      <c r="E341" s="3" t="s">
        <v>4435</v>
      </c>
      <c r="F341" s="67" t="s">
        <v>33253</v>
      </c>
      <c r="G341" s="67" t="s">
        <v>33253</v>
      </c>
      <c r="I341" s="3" t="s">
        <v>6298</v>
      </c>
    </row>
    <row r="342" spans="1:9" x14ac:dyDescent="0.2">
      <c r="A342" s="1" t="str">
        <f t="shared" si="6"/>
        <v>SINAPI-I 368</v>
      </c>
      <c r="B342" s="3" t="s">
        <v>6301</v>
      </c>
      <c r="C342" s="3">
        <v>368</v>
      </c>
      <c r="D342" s="2" t="s">
        <v>370</v>
      </c>
      <c r="E342" s="3" t="s">
        <v>4435</v>
      </c>
      <c r="F342" s="67" t="s">
        <v>33254</v>
      </c>
      <c r="G342" s="67" t="s">
        <v>33254</v>
      </c>
      <c r="I342" s="3" t="s">
        <v>6298</v>
      </c>
    </row>
    <row r="343" spans="1:9" ht="22.5" x14ac:dyDescent="0.2">
      <c r="A343" s="1" t="str">
        <f t="shared" si="6"/>
        <v>SINAPI-I 11075</v>
      </c>
      <c r="B343" s="3" t="s">
        <v>6301</v>
      </c>
      <c r="C343" s="3">
        <v>11075</v>
      </c>
      <c r="D343" s="2" t="s">
        <v>371</v>
      </c>
      <c r="E343" s="3" t="s">
        <v>4435</v>
      </c>
      <c r="F343" s="67" t="s">
        <v>33255</v>
      </c>
      <c r="G343" s="67" t="s">
        <v>33255</v>
      </c>
      <c r="I343" s="3" t="s">
        <v>6298</v>
      </c>
    </row>
    <row r="344" spans="1:9" x14ac:dyDescent="0.2">
      <c r="A344" s="1" t="str">
        <f t="shared" si="6"/>
        <v>SINAPI-I 1381</v>
      </c>
      <c r="B344" s="3" t="s">
        <v>6301</v>
      </c>
      <c r="C344" s="3">
        <v>1381</v>
      </c>
      <c r="D344" s="2" t="s">
        <v>372</v>
      </c>
      <c r="E344" s="3" t="s">
        <v>4433</v>
      </c>
      <c r="F344" s="67" t="s">
        <v>4605</v>
      </c>
      <c r="G344" s="67" t="s">
        <v>4605</v>
      </c>
      <c r="I344" s="3" t="s">
        <v>6299</v>
      </c>
    </row>
    <row r="345" spans="1:9" x14ac:dyDescent="0.2">
      <c r="A345" s="1" t="str">
        <f t="shared" si="6"/>
        <v>SINAPI-I 34353</v>
      </c>
      <c r="B345" s="3" t="s">
        <v>6301</v>
      </c>
      <c r="C345" s="3">
        <v>34353</v>
      </c>
      <c r="D345" s="2" t="s">
        <v>373</v>
      </c>
      <c r="E345" s="3" t="s">
        <v>4433</v>
      </c>
      <c r="F345" s="67" t="s">
        <v>4478</v>
      </c>
      <c r="G345" s="67" t="s">
        <v>4478</v>
      </c>
      <c r="I345" s="3" t="s">
        <v>6298</v>
      </c>
    </row>
    <row r="346" spans="1:9" x14ac:dyDescent="0.2">
      <c r="A346" s="1" t="str">
        <f t="shared" si="6"/>
        <v>SINAPI-I 37595</v>
      </c>
      <c r="B346" s="3" t="s">
        <v>6301</v>
      </c>
      <c r="C346" s="3">
        <v>37595</v>
      </c>
      <c r="D346" s="2" t="s">
        <v>374</v>
      </c>
      <c r="E346" s="3" t="s">
        <v>4433</v>
      </c>
      <c r="F346" s="67" t="s">
        <v>4606</v>
      </c>
      <c r="G346" s="67" t="s">
        <v>4606</v>
      </c>
      <c r="I346" s="3" t="s">
        <v>6298</v>
      </c>
    </row>
    <row r="347" spans="1:9" x14ac:dyDescent="0.2">
      <c r="A347" s="1" t="str">
        <f t="shared" si="6"/>
        <v>SINAPI-I 37596</v>
      </c>
      <c r="B347" s="3" t="s">
        <v>6301</v>
      </c>
      <c r="C347" s="3">
        <v>37596</v>
      </c>
      <c r="D347" s="2" t="s">
        <v>375</v>
      </c>
      <c r="E347" s="3" t="s">
        <v>4433</v>
      </c>
      <c r="F347" s="67" t="s">
        <v>4607</v>
      </c>
      <c r="G347" s="67" t="s">
        <v>4607</v>
      </c>
      <c r="I347" s="3" t="s">
        <v>6298</v>
      </c>
    </row>
    <row r="348" spans="1:9" ht="22.5" x14ac:dyDescent="0.2">
      <c r="A348" s="1" t="str">
        <f t="shared" si="6"/>
        <v>SINAPI-I 371</v>
      </c>
      <c r="B348" s="3" t="s">
        <v>6301</v>
      </c>
      <c r="C348" s="3">
        <v>371</v>
      </c>
      <c r="D348" s="2" t="s">
        <v>376</v>
      </c>
      <c r="E348" s="3" t="s">
        <v>4433</v>
      </c>
      <c r="F348" s="67" t="s">
        <v>4608</v>
      </c>
      <c r="G348" s="67" t="s">
        <v>4608</v>
      </c>
      <c r="I348" s="3" t="s">
        <v>6298</v>
      </c>
    </row>
    <row r="349" spans="1:9" x14ac:dyDescent="0.2">
      <c r="A349" s="1" t="str">
        <f t="shared" si="6"/>
        <v>SINAPI-I 37553</v>
      </c>
      <c r="B349" s="3" t="s">
        <v>6301</v>
      </c>
      <c r="C349" s="3">
        <v>37553</v>
      </c>
      <c r="D349" s="2" t="s">
        <v>377</v>
      </c>
      <c r="E349" s="3" t="s">
        <v>4433</v>
      </c>
      <c r="F349" s="67" t="s">
        <v>4609</v>
      </c>
      <c r="G349" s="67" t="s">
        <v>4609</v>
      </c>
      <c r="I349" s="3" t="s">
        <v>6298</v>
      </c>
    </row>
    <row r="350" spans="1:9" x14ac:dyDescent="0.2">
      <c r="A350" s="1" t="str">
        <f t="shared" si="6"/>
        <v>SINAPI-I 37552</v>
      </c>
      <c r="B350" s="3" t="s">
        <v>6301</v>
      </c>
      <c r="C350" s="3">
        <v>37552</v>
      </c>
      <c r="D350" s="2" t="s">
        <v>378</v>
      </c>
      <c r="E350" s="3" t="s">
        <v>4433</v>
      </c>
      <c r="F350" s="67" t="s">
        <v>4610</v>
      </c>
      <c r="G350" s="67" t="s">
        <v>4610</v>
      </c>
      <c r="I350" s="3" t="s">
        <v>6298</v>
      </c>
    </row>
    <row r="351" spans="1:9" x14ac:dyDescent="0.2">
      <c r="A351" s="1" t="str">
        <f t="shared" si="6"/>
        <v>SINAPI-I 36880</v>
      </c>
      <c r="B351" s="3" t="s">
        <v>6301</v>
      </c>
      <c r="C351" s="3">
        <v>36880</v>
      </c>
      <c r="D351" s="2" t="s">
        <v>379</v>
      </c>
      <c r="E351" s="3" t="s">
        <v>4433</v>
      </c>
      <c r="F351" s="67" t="s">
        <v>4611</v>
      </c>
      <c r="G351" s="67" t="s">
        <v>4611</v>
      </c>
      <c r="I351" s="3" t="s">
        <v>6298</v>
      </c>
    </row>
    <row r="352" spans="1:9" x14ac:dyDescent="0.2">
      <c r="A352" s="1" t="str">
        <f t="shared" si="6"/>
        <v>SINAPI-I 34355</v>
      </c>
      <c r="B352" s="3" t="s">
        <v>6301</v>
      </c>
      <c r="C352" s="3">
        <v>34355</v>
      </c>
      <c r="D352" s="2" t="s">
        <v>380</v>
      </c>
      <c r="E352" s="3" t="s">
        <v>4433</v>
      </c>
      <c r="F352" s="67" t="s">
        <v>4612</v>
      </c>
      <c r="G352" s="67" t="s">
        <v>4612</v>
      </c>
      <c r="I352" s="3" t="s">
        <v>6298</v>
      </c>
    </row>
    <row r="353" spans="1:9" x14ac:dyDescent="0.2">
      <c r="A353" s="1" t="str">
        <f t="shared" si="6"/>
        <v>SINAPI-I 130</v>
      </c>
      <c r="B353" s="3" t="s">
        <v>6301</v>
      </c>
      <c r="C353" s="3">
        <v>130</v>
      </c>
      <c r="D353" s="2" t="s">
        <v>381</v>
      </c>
      <c r="E353" s="3" t="s">
        <v>4433</v>
      </c>
      <c r="F353" s="67" t="s">
        <v>4648</v>
      </c>
      <c r="G353" s="67" t="s">
        <v>4648</v>
      </c>
      <c r="I353" s="3" t="s">
        <v>6298</v>
      </c>
    </row>
    <row r="354" spans="1:9" x14ac:dyDescent="0.2">
      <c r="A354" s="1" t="str">
        <f t="shared" si="6"/>
        <v>SINAPI-I 135</v>
      </c>
      <c r="B354" s="3" t="s">
        <v>6301</v>
      </c>
      <c r="C354" s="3">
        <v>135</v>
      </c>
      <c r="D354" s="2" t="s">
        <v>382</v>
      </c>
      <c r="E354" s="3" t="s">
        <v>4433</v>
      </c>
      <c r="F354" s="67" t="s">
        <v>28682</v>
      </c>
      <c r="G354" s="67" t="s">
        <v>28682</v>
      </c>
      <c r="I354" s="3" t="s">
        <v>6298</v>
      </c>
    </row>
    <row r="355" spans="1:9" x14ac:dyDescent="0.2">
      <c r="A355" s="1" t="str">
        <f t="shared" ref="A355:A418" si="7">CONCATENAR</f>
        <v>SINAPI-I 36886</v>
      </c>
      <c r="B355" s="3" t="s">
        <v>6301</v>
      </c>
      <c r="C355" s="3">
        <v>36886</v>
      </c>
      <c r="D355" s="2" t="s">
        <v>383</v>
      </c>
      <c r="E355" s="3" t="s">
        <v>4433</v>
      </c>
      <c r="F355" s="67" t="s">
        <v>4484</v>
      </c>
      <c r="G355" s="67" t="s">
        <v>4484</v>
      </c>
      <c r="I355" s="3" t="s">
        <v>6298</v>
      </c>
    </row>
    <row r="356" spans="1:9" ht="22.5" x14ac:dyDescent="0.2">
      <c r="A356" s="1" t="str">
        <f t="shared" si="7"/>
        <v>SINAPI-I 38546</v>
      </c>
      <c r="B356" s="3" t="s">
        <v>6301</v>
      </c>
      <c r="C356" s="3">
        <v>38546</v>
      </c>
      <c r="D356" s="2" t="s">
        <v>384</v>
      </c>
      <c r="E356" s="3" t="s">
        <v>4435</v>
      </c>
      <c r="F356" s="67" t="s">
        <v>33256</v>
      </c>
      <c r="G356" s="67" t="s">
        <v>33256</v>
      </c>
      <c r="I356" s="3" t="s">
        <v>6298</v>
      </c>
    </row>
    <row r="357" spans="1:9" x14ac:dyDescent="0.2">
      <c r="A357" s="1" t="str">
        <f t="shared" si="7"/>
        <v>SINAPI-I 34549</v>
      </c>
      <c r="B357" s="3" t="s">
        <v>6301</v>
      </c>
      <c r="C357" s="3">
        <v>34549</v>
      </c>
      <c r="D357" s="2" t="s">
        <v>385</v>
      </c>
      <c r="E357" s="3" t="s">
        <v>4435</v>
      </c>
      <c r="F357" s="67" t="s">
        <v>28683</v>
      </c>
      <c r="G357" s="67" t="s">
        <v>28683</v>
      </c>
      <c r="I357" s="3" t="s">
        <v>6300</v>
      </c>
    </row>
    <row r="358" spans="1:9" x14ac:dyDescent="0.2">
      <c r="A358" s="1" t="str">
        <f t="shared" si="7"/>
        <v>SINAPI-I 6081</v>
      </c>
      <c r="B358" s="3" t="s">
        <v>6301</v>
      </c>
      <c r="C358" s="3">
        <v>6081</v>
      </c>
      <c r="D358" s="2" t="s">
        <v>386</v>
      </c>
      <c r="E358" s="3" t="s">
        <v>4435</v>
      </c>
      <c r="F358" s="67" t="s">
        <v>5009</v>
      </c>
      <c r="G358" s="67" t="s">
        <v>5009</v>
      </c>
      <c r="I358" s="3" t="s">
        <v>6300</v>
      </c>
    </row>
    <row r="359" spans="1:9" x14ac:dyDescent="0.2">
      <c r="A359" s="1" t="str">
        <f t="shared" si="7"/>
        <v>SINAPI-I 6077</v>
      </c>
      <c r="B359" s="3" t="s">
        <v>6301</v>
      </c>
      <c r="C359" s="3">
        <v>6077</v>
      </c>
      <c r="D359" s="2" t="s">
        <v>387</v>
      </c>
      <c r="E359" s="3" t="s">
        <v>4435</v>
      </c>
      <c r="F359" s="67" t="s">
        <v>4616</v>
      </c>
      <c r="G359" s="67" t="s">
        <v>4616</v>
      </c>
      <c r="I359" s="3" t="s">
        <v>6300</v>
      </c>
    </row>
    <row r="360" spans="1:9" x14ac:dyDescent="0.2">
      <c r="A360" s="1" t="str">
        <f t="shared" si="7"/>
        <v>SINAPI-I 6079</v>
      </c>
      <c r="B360" s="3" t="s">
        <v>6301</v>
      </c>
      <c r="C360" s="3">
        <v>6079</v>
      </c>
      <c r="D360" s="2" t="s">
        <v>388</v>
      </c>
      <c r="E360" s="3" t="s">
        <v>4435</v>
      </c>
      <c r="F360" s="67" t="s">
        <v>4616</v>
      </c>
      <c r="G360" s="67" t="s">
        <v>4616</v>
      </c>
      <c r="I360" s="3" t="s">
        <v>6300</v>
      </c>
    </row>
    <row r="361" spans="1:9" ht="22.5" x14ac:dyDescent="0.2">
      <c r="A361" s="1" t="str">
        <f t="shared" si="7"/>
        <v>SINAPI-I 1091</v>
      </c>
      <c r="B361" s="3" t="s">
        <v>6301</v>
      </c>
      <c r="C361" s="3">
        <v>1091</v>
      </c>
      <c r="D361" s="2" t="s">
        <v>389</v>
      </c>
      <c r="E361" s="3" t="s">
        <v>4431</v>
      </c>
      <c r="F361" s="67" t="s">
        <v>5171</v>
      </c>
      <c r="G361" s="67" t="s">
        <v>5171</v>
      </c>
      <c r="I361" s="3" t="s">
        <v>6300</v>
      </c>
    </row>
    <row r="362" spans="1:9" ht="22.5" x14ac:dyDescent="0.2">
      <c r="A362" s="1" t="str">
        <f t="shared" si="7"/>
        <v>SINAPI-I 1094</v>
      </c>
      <c r="B362" s="3" t="s">
        <v>6301</v>
      </c>
      <c r="C362" s="3">
        <v>1094</v>
      </c>
      <c r="D362" s="2" t="s">
        <v>390</v>
      </c>
      <c r="E362" s="3" t="s">
        <v>4431</v>
      </c>
      <c r="F362" s="67" t="s">
        <v>6140</v>
      </c>
      <c r="G362" s="67" t="s">
        <v>6140</v>
      </c>
      <c r="I362" s="3" t="s">
        <v>6300</v>
      </c>
    </row>
    <row r="363" spans="1:9" ht="22.5" x14ac:dyDescent="0.2">
      <c r="A363" s="1" t="str">
        <f t="shared" si="7"/>
        <v>SINAPI-I 1095</v>
      </c>
      <c r="B363" s="3" t="s">
        <v>6301</v>
      </c>
      <c r="C363" s="3">
        <v>1095</v>
      </c>
      <c r="D363" s="2" t="s">
        <v>391</v>
      </c>
      <c r="E363" s="3" t="s">
        <v>4431</v>
      </c>
      <c r="F363" s="67" t="s">
        <v>21145</v>
      </c>
      <c r="G363" s="67" t="s">
        <v>21145</v>
      </c>
      <c r="I363" s="3" t="s">
        <v>6300</v>
      </c>
    </row>
    <row r="364" spans="1:9" ht="22.5" x14ac:dyDescent="0.2">
      <c r="A364" s="1" t="str">
        <f t="shared" si="7"/>
        <v>SINAPI-I 1092</v>
      </c>
      <c r="B364" s="3" t="s">
        <v>6301</v>
      </c>
      <c r="C364" s="3">
        <v>1092</v>
      </c>
      <c r="D364" s="2" t="s">
        <v>392</v>
      </c>
      <c r="E364" s="3" t="s">
        <v>4431</v>
      </c>
      <c r="F364" s="67" t="s">
        <v>6016</v>
      </c>
      <c r="G364" s="67" t="s">
        <v>6016</v>
      </c>
      <c r="I364" s="3" t="s">
        <v>6300</v>
      </c>
    </row>
    <row r="365" spans="1:9" ht="22.5" x14ac:dyDescent="0.2">
      <c r="A365" s="1" t="str">
        <f t="shared" si="7"/>
        <v>SINAPI-I 1093</v>
      </c>
      <c r="B365" s="3" t="s">
        <v>6301</v>
      </c>
      <c r="C365" s="3">
        <v>1093</v>
      </c>
      <c r="D365" s="2" t="s">
        <v>393</v>
      </c>
      <c r="E365" s="3" t="s">
        <v>4431</v>
      </c>
      <c r="F365" s="67" t="s">
        <v>21476</v>
      </c>
      <c r="G365" s="67" t="s">
        <v>21476</v>
      </c>
      <c r="I365" s="3" t="s">
        <v>6300</v>
      </c>
    </row>
    <row r="366" spans="1:9" ht="22.5" x14ac:dyDescent="0.2">
      <c r="A366" s="1" t="str">
        <f t="shared" si="7"/>
        <v>SINAPI-I 1090</v>
      </c>
      <c r="B366" s="3" t="s">
        <v>6301</v>
      </c>
      <c r="C366" s="3">
        <v>1090</v>
      </c>
      <c r="D366" s="2" t="s">
        <v>394</v>
      </c>
      <c r="E366" s="3" t="s">
        <v>4431</v>
      </c>
      <c r="F366" s="67" t="s">
        <v>21519</v>
      </c>
      <c r="G366" s="67" t="s">
        <v>21519</v>
      </c>
      <c r="I366" s="3" t="s">
        <v>6300</v>
      </c>
    </row>
    <row r="367" spans="1:9" ht="22.5" x14ac:dyDescent="0.2">
      <c r="A367" s="1" t="str">
        <f t="shared" si="7"/>
        <v>SINAPI-I 1096</v>
      </c>
      <c r="B367" s="3" t="s">
        <v>6301</v>
      </c>
      <c r="C367" s="3">
        <v>1096</v>
      </c>
      <c r="D367" s="2" t="s">
        <v>395</v>
      </c>
      <c r="E367" s="3" t="s">
        <v>4431</v>
      </c>
      <c r="F367" s="67" t="s">
        <v>20893</v>
      </c>
      <c r="G367" s="67" t="s">
        <v>20893</v>
      </c>
      <c r="I367" s="3" t="s">
        <v>6300</v>
      </c>
    </row>
    <row r="368" spans="1:9" ht="22.5" x14ac:dyDescent="0.2">
      <c r="A368" s="1" t="str">
        <f t="shared" si="7"/>
        <v>SINAPI-I 1097</v>
      </c>
      <c r="B368" s="3" t="s">
        <v>6301</v>
      </c>
      <c r="C368" s="3">
        <v>1097</v>
      </c>
      <c r="D368" s="2" t="s">
        <v>396</v>
      </c>
      <c r="E368" s="3" t="s">
        <v>4431</v>
      </c>
      <c r="F368" s="67" t="s">
        <v>28684</v>
      </c>
      <c r="G368" s="67" t="s">
        <v>28684</v>
      </c>
      <c r="I368" s="3" t="s">
        <v>6300</v>
      </c>
    </row>
    <row r="369" spans="1:9" x14ac:dyDescent="0.2">
      <c r="A369" s="1" t="str">
        <f t="shared" si="7"/>
        <v>SINAPI-I 378</v>
      </c>
      <c r="B369" s="3" t="s">
        <v>6301</v>
      </c>
      <c r="C369" s="3">
        <v>378</v>
      </c>
      <c r="D369" s="2" t="s">
        <v>397</v>
      </c>
      <c r="E369" s="3" t="s">
        <v>4436</v>
      </c>
      <c r="F369" s="67" t="s">
        <v>20981</v>
      </c>
      <c r="G369" s="67" t="s">
        <v>21645</v>
      </c>
      <c r="I369" s="3" t="s">
        <v>6298</v>
      </c>
    </row>
    <row r="370" spans="1:9" x14ac:dyDescent="0.2">
      <c r="A370" s="1" t="str">
        <f t="shared" si="7"/>
        <v>SINAPI-I 40911</v>
      </c>
      <c r="B370" s="3" t="s">
        <v>6301</v>
      </c>
      <c r="C370" s="3">
        <v>40911</v>
      </c>
      <c r="D370" s="2" t="s">
        <v>398</v>
      </c>
      <c r="E370" s="3" t="s">
        <v>4437</v>
      </c>
      <c r="F370" s="67" t="s">
        <v>28994</v>
      </c>
      <c r="G370" s="67" t="s">
        <v>28679</v>
      </c>
      <c r="I370" s="3" t="s">
        <v>6298</v>
      </c>
    </row>
    <row r="371" spans="1:9" x14ac:dyDescent="0.2">
      <c r="A371" s="1" t="str">
        <f t="shared" si="7"/>
        <v>SINAPI-I 33939</v>
      </c>
      <c r="B371" s="3" t="s">
        <v>6301</v>
      </c>
      <c r="C371" s="3">
        <v>33939</v>
      </c>
      <c r="D371" s="2" t="s">
        <v>399</v>
      </c>
      <c r="E371" s="3" t="s">
        <v>4436</v>
      </c>
      <c r="F371" s="67" t="s">
        <v>6306</v>
      </c>
      <c r="G371" s="67" t="s">
        <v>4617</v>
      </c>
      <c r="I371" s="3" t="s">
        <v>6298</v>
      </c>
    </row>
    <row r="372" spans="1:9" x14ac:dyDescent="0.2">
      <c r="A372" s="1" t="str">
        <f t="shared" si="7"/>
        <v>SINAPI-I 40815</v>
      </c>
      <c r="B372" s="3" t="s">
        <v>6301</v>
      </c>
      <c r="C372" s="3">
        <v>40815</v>
      </c>
      <c r="D372" s="2" t="s">
        <v>400</v>
      </c>
      <c r="E372" s="3" t="s">
        <v>4437</v>
      </c>
      <c r="F372" s="67" t="s">
        <v>6307</v>
      </c>
      <c r="G372" s="67" t="s">
        <v>4618</v>
      </c>
      <c r="I372" s="3" t="s">
        <v>6298</v>
      </c>
    </row>
    <row r="373" spans="1:9" x14ac:dyDescent="0.2">
      <c r="A373" s="1" t="str">
        <f t="shared" si="7"/>
        <v>SINAPI-I 33952</v>
      </c>
      <c r="B373" s="3" t="s">
        <v>6301</v>
      </c>
      <c r="C373" s="3">
        <v>33952</v>
      </c>
      <c r="D373" s="2" t="s">
        <v>401</v>
      </c>
      <c r="E373" s="3" t="s">
        <v>4436</v>
      </c>
      <c r="F373" s="67" t="s">
        <v>6308</v>
      </c>
      <c r="G373" s="67" t="s">
        <v>4619</v>
      </c>
      <c r="I373" s="3" t="s">
        <v>6298</v>
      </c>
    </row>
    <row r="374" spans="1:9" x14ac:dyDescent="0.2">
      <c r="A374" s="1" t="str">
        <f t="shared" si="7"/>
        <v>SINAPI-I 40816</v>
      </c>
      <c r="B374" s="3" t="s">
        <v>6301</v>
      </c>
      <c r="C374" s="3">
        <v>40816</v>
      </c>
      <c r="D374" s="2" t="s">
        <v>402</v>
      </c>
      <c r="E374" s="3" t="s">
        <v>4437</v>
      </c>
      <c r="F374" s="67" t="s">
        <v>6309</v>
      </c>
      <c r="G374" s="67" t="s">
        <v>4620</v>
      </c>
      <c r="I374" s="3" t="s">
        <v>6298</v>
      </c>
    </row>
    <row r="375" spans="1:9" x14ac:dyDescent="0.2">
      <c r="A375" s="1" t="str">
        <f t="shared" si="7"/>
        <v>SINAPI-I 33953</v>
      </c>
      <c r="B375" s="3" t="s">
        <v>6301</v>
      </c>
      <c r="C375" s="3">
        <v>33953</v>
      </c>
      <c r="D375" s="2" t="s">
        <v>403</v>
      </c>
      <c r="E375" s="3" t="s">
        <v>4436</v>
      </c>
      <c r="F375" s="67" t="s">
        <v>6310</v>
      </c>
      <c r="G375" s="67" t="s">
        <v>4621</v>
      </c>
      <c r="I375" s="3" t="s">
        <v>6298</v>
      </c>
    </row>
    <row r="376" spans="1:9" x14ac:dyDescent="0.2">
      <c r="A376" s="1" t="str">
        <f t="shared" si="7"/>
        <v>SINAPI-I 40817</v>
      </c>
      <c r="B376" s="3" t="s">
        <v>6301</v>
      </c>
      <c r="C376" s="3">
        <v>40817</v>
      </c>
      <c r="D376" s="2" t="s">
        <v>404</v>
      </c>
      <c r="E376" s="3" t="s">
        <v>4437</v>
      </c>
      <c r="F376" s="67" t="s">
        <v>6311</v>
      </c>
      <c r="G376" s="67" t="s">
        <v>4622</v>
      </c>
      <c r="I376" s="3" t="s">
        <v>6298</v>
      </c>
    </row>
    <row r="377" spans="1:9" x14ac:dyDescent="0.2">
      <c r="A377" s="1" t="str">
        <f t="shared" si="7"/>
        <v>SINAPI-I 13348</v>
      </c>
      <c r="B377" s="3" t="s">
        <v>6301</v>
      </c>
      <c r="C377" s="3">
        <v>13348</v>
      </c>
      <c r="D377" s="2" t="s">
        <v>30285</v>
      </c>
      <c r="E377" s="3" t="s">
        <v>4431</v>
      </c>
      <c r="F377" s="67" t="s">
        <v>21463</v>
      </c>
      <c r="G377" s="67" t="s">
        <v>21463</v>
      </c>
      <c r="I377" s="3" t="s">
        <v>6300</v>
      </c>
    </row>
    <row r="378" spans="1:9" x14ac:dyDescent="0.2">
      <c r="A378" s="1" t="str">
        <f t="shared" si="7"/>
        <v>SINAPI-I 39212</v>
      </c>
      <c r="B378" s="3" t="s">
        <v>6301</v>
      </c>
      <c r="C378" s="3">
        <v>39212</v>
      </c>
      <c r="D378" s="2" t="s">
        <v>405</v>
      </c>
      <c r="E378" s="3" t="s">
        <v>4431</v>
      </c>
      <c r="F378" s="67" t="s">
        <v>5374</v>
      </c>
      <c r="G378" s="67" t="s">
        <v>5374</v>
      </c>
      <c r="I378" s="3" t="s">
        <v>6298</v>
      </c>
    </row>
    <row r="379" spans="1:9" x14ac:dyDescent="0.2">
      <c r="A379" s="1" t="str">
        <f t="shared" si="7"/>
        <v>SINAPI-I 39211</v>
      </c>
      <c r="B379" s="3" t="s">
        <v>6301</v>
      </c>
      <c r="C379" s="3">
        <v>39211</v>
      </c>
      <c r="D379" s="2" t="s">
        <v>30286</v>
      </c>
      <c r="E379" s="3" t="s">
        <v>4431</v>
      </c>
      <c r="F379" s="67" t="s">
        <v>5557</v>
      </c>
      <c r="G379" s="67" t="s">
        <v>5557</v>
      </c>
      <c r="I379" s="3" t="s">
        <v>6298</v>
      </c>
    </row>
    <row r="380" spans="1:9" x14ac:dyDescent="0.2">
      <c r="A380" s="1" t="str">
        <f t="shared" si="7"/>
        <v>SINAPI-I 39208</v>
      </c>
      <c r="B380" s="3" t="s">
        <v>6301</v>
      </c>
      <c r="C380" s="3">
        <v>39208</v>
      </c>
      <c r="D380" s="2" t="s">
        <v>406</v>
      </c>
      <c r="E380" s="3" t="s">
        <v>4431</v>
      </c>
      <c r="F380" s="67" t="s">
        <v>5409</v>
      </c>
      <c r="G380" s="67" t="s">
        <v>5409</v>
      </c>
      <c r="I380" s="3" t="s">
        <v>6298</v>
      </c>
    </row>
    <row r="381" spans="1:9" x14ac:dyDescent="0.2">
      <c r="A381" s="1" t="str">
        <f t="shared" si="7"/>
        <v>SINAPI-I 39210</v>
      </c>
      <c r="B381" s="3" t="s">
        <v>6301</v>
      </c>
      <c r="C381" s="3">
        <v>39210</v>
      </c>
      <c r="D381" s="2" t="s">
        <v>407</v>
      </c>
      <c r="E381" s="3" t="s">
        <v>4431</v>
      </c>
      <c r="F381" s="67" t="s">
        <v>4739</v>
      </c>
      <c r="G381" s="67" t="s">
        <v>4739</v>
      </c>
      <c r="I381" s="3" t="s">
        <v>6298</v>
      </c>
    </row>
    <row r="382" spans="1:9" x14ac:dyDescent="0.2">
      <c r="A382" s="1" t="str">
        <f t="shared" si="7"/>
        <v>SINAPI-I 39214</v>
      </c>
      <c r="B382" s="3" t="s">
        <v>6301</v>
      </c>
      <c r="C382" s="3">
        <v>39214</v>
      </c>
      <c r="D382" s="2" t="s">
        <v>408</v>
      </c>
      <c r="E382" s="3" t="s">
        <v>4431</v>
      </c>
      <c r="F382" s="67" t="s">
        <v>4467</v>
      </c>
      <c r="G382" s="67" t="s">
        <v>4467</v>
      </c>
      <c r="I382" s="3" t="s">
        <v>6298</v>
      </c>
    </row>
    <row r="383" spans="1:9" x14ac:dyDescent="0.2">
      <c r="A383" s="1" t="str">
        <f t="shared" si="7"/>
        <v>SINAPI-I 39213</v>
      </c>
      <c r="B383" s="3" t="s">
        <v>6301</v>
      </c>
      <c r="C383" s="3">
        <v>39213</v>
      </c>
      <c r="D383" s="2" t="s">
        <v>409</v>
      </c>
      <c r="E383" s="3" t="s">
        <v>4431</v>
      </c>
      <c r="F383" s="67" t="s">
        <v>28682</v>
      </c>
      <c r="G383" s="67" t="s">
        <v>28682</v>
      </c>
      <c r="I383" s="3" t="s">
        <v>6298</v>
      </c>
    </row>
    <row r="384" spans="1:9" x14ac:dyDescent="0.2">
      <c r="A384" s="1" t="str">
        <f t="shared" si="7"/>
        <v>SINAPI-I 39209</v>
      </c>
      <c r="B384" s="3" t="s">
        <v>6301</v>
      </c>
      <c r="C384" s="3">
        <v>39209</v>
      </c>
      <c r="D384" s="2" t="s">
        <v>410</v>
      </c>
      <c r="E384" s="3" t="s">
        <v>4431</v>
      </c>
      <c r="F384" s="67" t="s">
        <v>4738</v>
      </c>
      <c r="G384" s="67" t="s">
        <v>4738</v>
      </c>
      <c r="I384" s="3" t="s">
        <v>6298</v>
      </c>
    </row>
    <row r="385" spans="1:9" x14ac:dyDescent="0.2">
      <c r="A385" s="1" t="str">
        <f t="shared" si="7"/>
        <v>SINAPI-I 39207</v>
      </c>
      <c r="B385" s="3" t="s">
        <v>6301</v>
      </c>
      <c r="C385" s="3">
        <v>39207</v>
      </c>
      <c r="D385" s="2" t="s">
        <v>411</v>
      </c>
      <c r="E385" s="3" t="s">
        <v>4431</v>
      </c>
      <c r="F385" s="67" t="s">
        <v>4739</v>
      </c>
      <c r="G385" s="67" t="s">
        <v>4739</v>
      </c>
      <c r="I385" s="3" t="s">
        <v>6298</v>
      </c>
    </row>
    <row r="386" spans="1:9" x14ac:dyDescent="0.2">
      <c r="A386" s="1" t="str">
        <f t="shared" si="7"/>
        <v>SINAPI-I 39215</v>
      </c>
      <c r="B386" s="3" t="s">
        <v>6301</v>
      </c>
      <c r="C386" s="3">
        <v>39215</v>
      </c>
      <c r="D386" s="2" t="s">
        <v>412</v>
      </c>
      <c r="E386" s="3" t="s">
        <v>4431</v>
      </c>
      <c r="F386" s="67" t="s">
        <v>6260</v>
      </c>
      <c r="G386" s="67" t="s">
        <v>6260</v>
      </c>
      <c r="I386" s="3" t="s">
        <v>6298</v>
      </c>
    </row>
    <row r="387" spans="1:9" x14ac:dyDescent="0.2">
      <c r="A387" s="1" t="str">
        <f t="shared" si="7"/>
        <v>SINAPI-I 39216</v>
      </c>
      <c r="B387" s="3" t="s">
        <v>6301</v>
      </c>
      <c r="C387" s="3">
        <v>39216</v>
      </c>
      <c r="D387" s="2" t="s">
        <v>413</v>
      </c>
      <c r="E387" s="3" t="s">
        <v>4431</v>
      </c>
      <c r="F387" s="67" t="s">
        <v>31834</v>
      </c>
      <c r="G387" s="67" t="s">
        <v>31834</v>
      </c>
      <c r="I387" s="3" t="s">
        <v>6298</v>
      </c>
    </row>
    <row r="388" spans="1:9" ht="22.5" x14ac:dyDescent="0.2">
      <c r="A388" s="1" t="str">
        <f t="shared" si="7"/>
        <v>SINAPI-I 11267</v>
      </c>
      <c r="B388" s="3" t="s">
        <v>6301</v>
      </c>
      <c r="C388" s="3">
        <v>11267</v>
      </c>
      <c r="D388" s="2" t="s">
        <v>414</v>
      </c>
      <c r="E388" s="3" t="s">
        <v>4431</v>
      </c>
      <c r="F388" s="67" t="s">
        <v>5338</v>
      </c>
      <c r="G388" s="67" t="s">
        <v>5338</v>
      </c>
      <c r="I388" s="3" t="s">
        <v>6300</v>
      </c>
    </row>
    <row r="389" spans="1:9" x14ac:dyDescent="0.2">
      <c r="A389" s="1" t="str">
        <f t="shared" si="7"/>
        <v>SINAPI-I 379</v>
      </c>
      <c r="B389" s="3" t="s">
        <v>6301</v>
      </c>
      <c r="C389" s="3">
        <v>379</v>
      </c>
      <c r="D389" s="2" t="s">
        <v>415</v>
      </c>
      <c r="E389" s="3" t="s">
        <v>4431</v>
      </c>
      <c r="F389" s="67" t="s">
        <v>5338</v>
      </c>
      <c r="G389" s="67" t="s">
        <v>5338</v>
      </c>
      <c r="I389" s="3" t="s">
        <v>6300</v>
      </c>
    </row>
    <row r="390" spans="1:9" ht="22.5" x14ac:dyDescent="0.2">
      <c r="A390" s="1" t="str">
        <f t="shared" si="7"/>
        <v>SINAPI-I 510</v>
      </c>
      <c r="B390" s="3" t="s">
        <v>6301</v>
      </c>
      <c r="C390" s="3">
        <v>510</v>
      </c>
      <c r="D390" s="2" t="s">
        <v>416</v>
      </c>
      <c r="E390" s="3" t="s">
        <v>4433</v>
      </c>
      <c r="F390" s="67" t="s">
        <v>21007</v>
      </c>
      <c r="G390" s="67" t="s">
        <v>21007</v>
      </c>
      <c r="I390" s="3" t="s">
        <v>6298</v>
      </c>
    </row>
    <row r="391" spans="1:9" ht="22.5" x14ac:dyDescent="0.2">
      <c r="A391" s="1" t="str">
        <f t="shared" si="7"/>
        <v>SINAPI-I 516</v>
      </c>
      <c r="B391" s="3" t="s">
        <v>6301</v>
      </c>
      <c r="C391" s="3">
        <v>516</v>
      </c>
      <c r="D391" s="2" t="s">
        <v>417</v>
      </c>
      <c r="E391" s="3" t="s">
        <v>4433</v>
      </c>
      <c r="F391" s="67" t="s">
        <v>21356</v>
      </c>
      <c r="G391" s="67" t="s">
        <v>21356</v>
      </c>
      <c r="I391" s="3" t="s">
        <v>6298</v>
      </c>
    </row>
    <row r="392" spans="1:9" ht="22.5" x14ac:dyDescent="0.2">
      <c r="A392" s="1" t="str">
        <f t="shared" si="7"/>
        <v>SINAPI-I 509</v>
      </c>
      <c r="B392" s="3" t="s">
        <v>6301</v>
      </c>
      <c r="C392" s="3">
        <v>509</v>
      </c>
      <c r="D392" s="2" t="s">
        <v>418</v>
      </c>
      <c r="E392" s="3" t="s">
        <v>4433</v>
      </c>
      <c r="F392" s="67" t="s">
        <v>5737</v>
      </c>
      <c r="G392" s="67" t="s">
        <v>5737</v>
      </c>
      <c r="I392" s="3" t="s">
        <v>6298</v>
      </c>
    </row>
    <row r="393" spans="1:9" x14ac:dyDescent="0.2">
      <c r="A393" s="1" t="str">
        <f t="shared" si="7"/>
        <v>SINAPI-I 40331</v>
      </c>
      <c r="B393" s="3" t="s">
        <v>6301</v>
      </c>
      <c r="C393" s="3">
        <v>40331</v>
      </c>
      <c r="D393" s="2" t="s">
        <v>419</v>
      </c>
      <c r="E393" s="3" t="s">
        <v>4436</v>
      </c>
      <c r="F393" s="67" t="s">
        <v>6313</v>
      </c>
      <c r="G393" s="67" t="s">
        <v>4637</v>
      </c>
      <c r="I393" s="3" t="s">
        <v>6298</v>
      </c>
    </row>
    <row r="394" spans="1:9" x14ac:dyDescent="0.2">
      <c r="A394" s="1" t="str">
        <f t="shared" si="7"/>
        <v>SINAPI-I 40930</v>
      </c>
      <c r="B394" s="3" t="s">
        <v>6301</v>
      </c>
      <c r="C394" s="3">
        <v>40930</v>
      </c>
      <c r="D394" s="2" t="s">
        <v>420</v>
      </c>
      <c r="E394" s="3" t="s">
        <v>4437</v>
      </c>
      <c r="F394" s="67" t="s">
        <v>34575</v>
      </c>
      <c r="G394" s="67" t="s">
        <v>33257</v>
      </c>
      <c r="I394" s="3" t="s">
        <v>6298</v>
      </c>
    </row>
    <row r="395" spans="1:9" x14ac:dyDescent="0.2">
      <c r="A395" s="1" t="str">
        <f t="shared" si="7"/>
        <v>SINAPI-I 377</v>
      </c>
      <c r="B395" s="3" t="s">
        <v>6301</v>
      </c>
      <c r="C395" s="3">
        <v>377</v>
      </c>
      <c r="D395" s="2" t="s">
        <v>421</v>
      </c>
      <c r="E395" s="3" t="s">
        <v>4431</v>
      </c>
      <c r="F395" s="67" t="s">
        <v>4635</v>
      </c>
      <c r="G395" s="67" t="s">
        <v>4635</v>
      </c>
      <c r="I395" s="3" t="s">
        <v>6299</v>
      </c>
    </row>
    <row r="396" spans="1:9" x14ac:dyDescent="0.2">
      <c r="A396" s="1" t="str">
        <f t="shared" si="7"/>
        <v>SINAPI-I 11761</v>
      </c>
      <c r="B396" s="3" t="s">
        <v>6301</v>
      </c>
      <c r="C396" s="3">
        <v>11761</v>
      </c>
      <c r="D396" s="2" t="s">
        <v>30287</v>
      </c>
      <c r="E396" s="3" t="s">
        <v>4431</v>
      </c>
      <c r="F396" s="67" t="s">
        <v>30733</v>
      </c>
      <c r="G396" s="67" t="s">
        <v>30733</v>
      </c>
      <c r="I396" s="3" t="s">
        <v>6298</v>
      </c>
    </row>
    <row r="397" spans="1:9" x14ac:dyDescent="0.2">
      <c r="A397" s="1" t="str">
        <f t="shared" si="7"/>
        <v>SINAPI-I 7588</v>
      </c>
      <c r="B397" s="3" t="s">
        <v>6301</v>
      </c>
      <c r="C397" s="3">
        <v>7588</v>
      </c>
      <c r="D397" s="2" t="s">
        <v>422</v>
      </c>
      <c r="E397" s="3" t="s">
        <v>4431</v>
      </c>
      <c r="F397" s="67" t="s">
        <v>33258</v>
      </c>
      <c r="G397" s="67" t="s">
        <v>33258</v>
      </c>
      <c r="I397" s="3" t="s">
        <v>6299</v>
      </c>
    </row>
    <row r="398" spans="1:9" x14ac:dyDescent="0.2">
      <c r="A398" s="1" t="str">
        <f t="shared" si="7"/>
        <v>SINAPI-I 34551</v>
      </c>
      <c r="B398" s="3" t="s">
        <v>6301</v>
      </c>
      <c r="C398" s="3">
        <v>34551</v>
      </c>
      <c r="D398" s="2" t="s">
        <v>423</v>
      </c>
      <c r="E398" s="3" t="s">
        <v>4436</v>
      </c>
      <c r="F398" s="67" t="s">
        <v>20693</v>
      </c>
      <c r="G398" s="67" t="s">
        <v>21719</v>
      </c>
      <c r="I398" s="3" t="s">
        <v>6298</v>
      </c>
    </row>
    <row r="399" spans="1:9" x14ac:dyDescent="0.2">
      <c r="A399" s="1" t="str">
        <f t="shared" si="7"/>
        <v>SINAPI-I 41078</v>
      </c>
      <c r="B399" s="3" t="s">
        <v>6301</v>
      </c>
      <c r="C399" s="3">
        <v>41078</v>
      </c>
      <c r="D399" s="2" t="s">
        <v>424</v>
      </c>
      <c r="E399" s="3" t="s">
        <v>4437</v>
      </c>
      <c r="F399" s="67" t="s">
        <v>28996</v>
      </c>
      <c r="G399" s="67" t="s">
        <v>28686</v>
      </c>
      <c r="I399" s="3" t="s">
        <v>6298</v>
      </c>
    </row>
    <row r="400" spans="1:9" x14ac:dyDescent="0.2">
      <c r="A400" s="1" t="str">
        <f t="shared" si="7"/>
        <v>SINAPI-I 246</v>
      </c>
      <c r="B400" s="3" t="s">
        <v>6301</v>
      </c>
      <c r="C400" s="3">
        <v>246</v>
      </c>
      <c r="D400" s="2" t="s">
        <v>425</v>
      </c>
      <c r="E400" s="3" t="s">
        <v>4436</v>
      </c>
      <c r="F400" s="67" t="s">
        <v>20643</v>
      </c>
      <c r="G400" s="67" t="s">
        <v>21254</v>
      </c>
      <c r="I400" s="3" t="s">
        <v>6298</v>
      </c>
    </row>
    <row r="401" spans="1:9" x14ac:dyDescent="0.2">
      <c r="A401" s="1" t="str">
        <f t="shared" si="7"/>
        <v>SINAPI-I 40927</v>
      </c>
      <c r="B401" s="3" t="s">
        <v>6301</v>
      </c>
      <c r="C401" s="3">
        <v>40927</v>
      </c>
      <c r="D401" s="2" t="s">
        <v>426</v>
      </c>
      <c r="E401" s="3" t="s">
        <v>4437</v>
      </c>
      <c r="F401" s="67" t="s">
        <v>28992</v>
      </c>
      <c r="G401" s="67" t="s">
        <v>28676</v>
      </c>
      <c r="I401" s="3" t="s">
        <v>6298</v>
      </c>
    </row>
    <row r="402" spans="1:9" x14ac:dyDescent="0.2">
      <c r="A402" s="1" t="str">
        <f t="shared" si="7"/>
        <v>SINAPI-I 2350</v>
      </c>
      <c r="B402" s="3" t="s">
        <v>6301</v>
      </c>
      <c r="C402" s="3">
        <v>2350</v>
      </c>
      <c r="D402" s="2" t="s">
        <v>427</v>
      </c>
      <c r="E402" s="3" t="s">
        <v>4436</v>
      </c>
      <c r="F402" s="67" t="s">
        <v>21016</v>
      </c>
      <c r="G402" s="67" t="s">
        <v>5037</v>
      </c>
      <c r="I402" s="3" t="s">
        <v>6298</v>
      </c>
    </row>
    <row r="403" spans="1:9" x14ac:dyDescent="0.2">
      <c r="A403" s="1" t="str">
        <f t="shared" si="7"/>
        <v>SINAPI-I 40812</v>
      </c>
      <c r="B403" s="3" t="s">
        <v>6301</v>
      </c>
      <c r="C403" s="3">
        <v>40812</v>
      </c>
      <c r="D403" s="2" t="s">
        <v>428</v>
      </c>
      <c r="E403" s="3" t="s">
        <v>4437</v>
      </c>
      <c r="F403" s="67" t="s">
        <v>28997</v>
      </c>
      <c r="G403" s="67" t="s">
        <v>28687</v>
      </c>
      <c r="I403" s="3" t="s">
        <v>6298</v>
      </c>
    </row>
    <row r="404" spans="1:9" x14ac:dyDescent="0.2">
      <c r="A404" s="1" t="str">
        <f t="shared" si="7"/>
        <v>SINAPI-I 245</v>
      </c>
      <c r="B404" s="3" t="s">
        <v>6301</v>
      </c>
      <c r="C404" s="3">
        <v>245</v>
      </c>
      <c r="D404" s="2" t="s">
        <v>429</v>
      </c>
      <c r="E404" s="3" t="s">
        <v>4436</v>
      </c>
      <c r="F404" s="67" t="s">
        <v>21695</v>
      </c>
      <c r="G404" s="67" t="s">
        <v>21153</v>
      </c>
      <c r="I404" s="3" t="s">
        <v>6298</v>
      </c>
    </row>
    <row r="405" spans="1:9" x14ac:dyDescent="0.2">
      <c r="A405" s="1" t="str">
        <f t="shared" si="7"/>
        <v>SINAPI-I 41090</v>
      </c>
      <c r="B405" s="3" t="s">
        <v>6301</v>
      </c>
      <c r="C405" s="3">
        <v>41090</v>
      </c>
      <c r="D405" s="2" t="s">
        <v>430</v>
      </c>
      <c r="E405" s="3" t="s">
        <v>4437</v>
      </c>
      <c r="F405" s="67" t="s">
        <v>28998</v>
      </c>
      <c r="G405" s="67" t="s">
        <v>28688</v>
      </c>
      <c r="I405" s="3" t="s">
        <v>6298</v>
      </c>
    </row>
    <row r="406" spans="1:9" x14ac:dyDescent="0.2">
      <c r="A406" s="1" t="str">
        <f t="shared" si="7"/>
        <v>SINAPI-I 251</v>
      </c>
      <c r="B406" s="3" t="s">
        <v>6301</v>
      </c>
      <c r="C406" s="3">
        <v>251</v>
      </c>
      <c r="D406" s="2" t="s">
        <v>431</v>
      </c>
      <c r="E406" s="3" t="s">
        <v>4436</v>
      </c>
      <c r="F406" s="67" t="s">
        <v>20643</v>
      </c>
      <c r="G406" s="67" t="s">
        <v>21254</v>
      </c>
      <c r="I406" s="3" t="s">
        <v>6298</v>
      </c>
    </row>
    <row r="407" spans="1:9" x14ac:dyDescent="0.2">
      <c r="A407" s="1" t="str">
        <f t="shared" si="7"/>
        <v>SINAPI-I 40975</v>
      </c>
      <c r="B407" s="3" t="s">
        <v>6301</v>
      </c>
      <c r="C407" s="3">
        <v>40975</v>
      </c>
      <c r="D407" s="2" t="s">
        <v>432</v>
      </c>
      <c r="E407" s="3" t="s">
        <v>4437</v>
      </c>
      <c r="F407" s="67" t="s">
        <v>28992</v>
      </c>
      <c r="G407" s="67" t="s">
        <v>28676</v>
      </c>
      <c r="I407" s="3" t="s">
        <v>6298</v>
      </c>
    </row>
    <row r="408" spans="1:9" x14ac:dyDescent="0.2">
      <c r="A408" s="1" t="str">
        <f t="shared" si="7"/>
        <v>SINAPI-I 6127</v>
      </c>
      <c r="B408" s="3" t="s">
        <v>6301</v>
      </c>
      <c r="C408" s="3">
        <v>6127</v>
      </c>
      <c r="D408" s="2" t="s">
        <v>433</v>
      </c>
      <c r="E408" s="3" t="s">
        <v>4436</v>
      </c>
      <c r="F408" s="67" t="s">
        <v>20643</v>
      </c>
      <c r="G408" s="67" t="s">
        <v>21254</v>
      </c>
      <c r="I408" s="3" t="s">
        <v>6298</v>
      </c>
    </row>
    <row r="409" spans="1:9" x14ac:dyDescent="0.2">
      <c r="A409" s="1" t="str">
        <f t="shared" si="7"/>
        <v>SINAPI-I 41072</v>
      </c>
      <c r="B409" s="3" t="s">
        <v>6301</v>
      </c>
      <c r="C409" s="3">
        <v>41072</v>
      </c>
      <c r="D409" s="2" t="s">
        <v>434</v>
      </c>
      <c r="E409" s="3" t="s">
        <v>4437</v>
      </c>
      <c r="F409" s="67" t="s">
        <v>28992</v>
      </c>
      <c r="G409" s="67" t="s">
        <v>28676</v>
      </c>
      <c r="I409" s="3" t="s">
        <v>6298</v>
      </c>
    </row>
    <row r="410" spans="1:9" x14ac:dyDescent="0.2">
      <c r="A410" s="1" t="str">
        <f t="shared" si="7"/>
        <v>SINAPI-I 6121</v>
      </c>
      <c r="B410" s="3" t="s">
        <v>6301</v>
      </c>
      <c r="C410" s="3">
        <v>6121</v>
      </c>
      <c r="D410" s="2" t="s">
        <v>435</v>
      </c>
      <c r="E410" s="3" t="s">
        <v>4436</v>
      </c>
      <c r="F410" s="67" t="s">
        <v>21839</v>
      </c>
      <c r="G410" s="67" t="s">
        <v>5754</v>
      </c>
      <c r="I410" s="3" t="s">
        <v>6298</v>
      </c>
    </row>
    <row r="411" spans="1:9" x14ac:dyDescent="0.2">
      <c r="A411" s="1" t="str">
        <f t="shared" si="7"/>
        <v>SINAPI-I 41071</v>
      </c>
      <c r="B411" s="3" t="s">
        <v>6301</v>
      </c>
      <c r="C411" s="3">
        <v>41071</v>
      </c>
      <c r="D411" s="2" t="s">
        <v>436</v>
      </c>
      <c r="E411" s="3" t="s">
        <v>4437</v>
      </c>
      <c r="F411" s="67" t="s">
        <v>28999</v>
      </c>
      <c r="G411" s="67" t="s">
        <v>28689</v>
      </c>
      <c r="I411" s="3" t="s">
        <v>6298</v>
      </c>
    </row>
    <row r="412" spans="1:9" x14ac:dyDescent="0.2">
      <c r="A412" s="1" t="str">
        <f t="shared" si="7"/>
        <v>SINAPI-I 244</v>
      </c>
      <c r="B412" s="3" t="s">
        <v>6301</v>
      </c>
      <c r="C412" s="3">
        <v>244</v>
      </c>
      <c r="D412" s="2" t="s">
        <v>437</v>
      </c>
      <c r="E412" s="3" t="s">
        <v>4436</v>
      </c>
      <c r="F412" s="67" t="s">
        <v>29620</v>
      </c>
      <c r="G412" s="67" t="s">
        <v>6334</v>
      </c>
      <c r="I412" s="3" t="s">
        <v>6298</v>
      </c>
    </row>
    <row r="413" spans="1:9" x14ac:dyDescent="0.2">
      <c r="A413" s="1" t="str">
        <f t="shared" si="7"/>
        <v>SINAPI-I 41093</v>
      </c>
      <c r="B413" s="3" t="s">
        <v>6301</v>
      </c>
      <c r="C413" s="3">
        <v>41093</v>
      </c>
      <c r="D413" s="2" t="s">
        <v>438</v>
      </c>
      <c r="E413" s="3" t="s">
        <v>4437</v>
      </c>
      <c r="F413" s="67" t="s">
        <v>31069</v>
      </c>
      <c r="G413" s="67" t="s">
        <v>30734</v>
      </c>
      <c r="I413" s="3" t="s">
        <v>6298</v>
      </c>
    </row>
    <row r="414" spans="1:9" x14ac:dyDescent="0.2">
      <c r="A414" s="1" t="str">
        <f t="shared" si="7"/>
        <v>SINAPI-I 532</v>
      </c>
      <c r="B414" s="3" t="s">
        <v>6301</v>
      </c>
      <c r="C414" s="3">
        <v>532</v>
      </c>
      <c r="D414" s="2" t="s">
        <v>439</v>
      </c>
      <c r="E414" s="3" t="s">
        <v>4436</v>
      </c>
      <c r="F414" s="67" t="s">
        <v>6026</v>
      </c>
      <c r="G414" s="67" t="s">
        <v>4640</v>
      </c>
      <c r="I414" s="3" t="s">
        <v>6298</v>
      </c>
    </row>
    <row r="415" spans="1:9" x14ac:dyDescent="0.2">
      <c r="A415" s="1" t="str">
        <f t="shared" si="7"/>
        <v>SINAPI-I 40931</v>
      </c>
      <c r="B415" s="3" t="s">
        <v>6301</v>
      </c>
      <c r="C415" s="3">
        <v>40931</v>
      </c>
      <c r="D415" s="2" t="s">
        <v>440</v>
      </c>
      <c r="E415" s="3" t="s">
        <v>4437</v>
      </c>
      <c r="F415" s="67" t="s">
        <v>6315</v>
      </c>
      <c r="G415" s="67" t="s">
        <v>4641</v>
      </c>
      <c r="I415" s="3" t="s">
        <v>6298</v>
      </c>
    </row>
    <row r="416" spans="1:9" x14ac:dyDescent="0.2">
      <c r="A416" s="1" t="str">
        <f t="shared" si="7"/>
        <v>SINAPI-I 36150</v>
      </c>
      <c r="B416" s="3" t="s">
        <v>6301</v>
      </c>
      <c r="C416" s="3">
        <v>36150</v>
      </c>
      <c r="D416" s="2" t="s">
        <v>441</v>
      </c>
      <c r="E416" s="3" t="s">
        <v>4431</v>
      </c>
      <c r="F416" s="67" t="s">
        <v>30735</v>
      </c>
      <c r="G416" s="67" t="s">
        <v>30735</v>
      </c>
      <c r="I416" s="3" t="s">
        <v>6298</v>
      </c>
    </row>
    <row r="417" spans="1:9" x14ac:dyDescent="0.2">
      <c r="A417" s="1" t="str">
        <f t="shared" si="7"/>
        <v>SINAPI-I 4760</v>
      </c>
      <c r="B417" s="3" t="s">
        <v>6301</v>
      </c>
      <c r="C417" s="3">
        <v>4760</v>
      </c>
      <c r="D417" s="2" t="s">
        <v>442</v>
      </c>
      <c r="E417" s="3" t="s">
        <v>4436</v>
      </c>
      <c r="F417" s="67" t="s">
        <v>21344</v>
      </c>
      <c r="G417" s="67" t="s">
        <v>5834</v>
      </c>
      <c r="I417" s="3" t="s">
        <v>6298</v>
      </c>
    </row>
    <row r="418" spans="1:9" x14ac:dyDescent="0.2">
      <c r="A418" s="1" t="str">
        <f t="shared" si="7"/>
        <v>SINAPI-I 41069</v>
      </c>
      <c r="B418" s="3" t="s">
        <v>6301</v>
      </c>
      <c r="C418" s="3">
        <v>41069</v>
      </c>
      <c r="D418" s="2" t="s">
        <v>443</v>
      </c>
      <c r="E418" s="3" t="s">
        <v>4437</v>
      </c>
      <c r="F418" s="67" t="s">
        <v>29000</v>
      </c>
      <c r="G418" s="67" t="s">
        <v>28690</v>
      </c>
      <c r="I418" s="3" t="s">
        <v>6298</v>
      </c>
    </row>
    <row r="419" spans="1:9" x14ac:dyDescent="0.2">
      <c r="A419" s="1" t="str">
        <f t="shared" ref="A419:A482" si="8">CONCATENAR</f>
        <v>SINAPI-I 10422</v>
      </c>
      <c r="B419" s="3" t="s">
        <v>6301</v>
      </c>
      <c r="C419" s="3">
        <v>10422</v>
      </c>
      <c r="D419" s="2" t="s">
        <v>444</v>
      </c>
      <c r="E419" s="3" t="s">
        <v>4431</v>
      </c>
      <c r="F419" s="67" t="s">
        <v>33259</v>
      </c>
      <c r="G419" s="67" t="s">
        <v>33259</v>
      </c>
      <c r="I419" s="3" t="s">
        <v>6298</v>
      </c>
    </row>
    <row r="420" spans="1:9" ht="22.5" x14ac:dyDescent="0.2">
      <c r="A420" s="1" t="str">
        <f t="shared" si="8"/>
        <v>SINAPI-I 44019</v>
      </c>
      <c r="B420" s="3" t="s">
        <v>6301</v>
      </c>
      <c r="C420" s="3">
        <v>44019</v>
      </c>
      <c r="D420" s="2" t="s">
        <v>30288</v>
      </c>
      <c r="E420" s="3" t="s">
        <v>4431</v>
      </c>
      <c r="F420" s="67" t="s">
        <v>33260</v>
      </c>
      <c r="G420" s="67" t="s">
        <v>33260</v>
      </c>
      <c r="I420" s="3" t="s">
        <v>6298</v>
      </c>
    </row>
    <row r="421" spans="1:9" x14ac:dyDescent="0.2">
      <c r="A421" s="1" t="str">
        <f t="shared" si="8"/>
        <v>SINAPI-I 36520</v>
      </c>
      <c r="B421" s="3" t="s">
        <v>6301</v>
      </c>
      <c r="C421" s="3">
        <v>36520</v>
      </c>
      <c r="D421" s="2" t="s">
        <v>445</v>
      </c>
      <c r="E421" s="3" t="s">
        <v>4431</v>
      </c>
      <c r="F421" s="67" t="s">
        <v>33261</v>
      </c>
      <c r="G421" s="67" t="s">
        <v>33261</v>
      </c>
      <c r="I421" s="3" t="s">
        <v>6298</v>
      </c>
    </row>
    <row r="422" spans="1:9" ht="22.5" x14ac:dyDescent="0.2">
      <c r="A422" s="1" t="str">
        <f t="shared" si="8"/>
        <v>SINAPI-I 42319</v>
      </c>
      <c r="B422" s="3" t="s">
        <v>6301</v>
      </c>
      <c r="C422" s="3">
        <v>42319</v>
      </c>
      <c r="D422" s="2" t="s">
        <v>446</v>
      </c>
      <c r="E422" s="3" t="s">
        <v>4431</v>
      </c>
      <c r="F422" s="67" t="s">
        <v>33262</v>
      </c>
      <c r="G422" s="67" t="s">
        <v>33262</v>
      </c>
      <c r="I422" s="3" t="s">
        <v>6298</v>
      </c>
    </row>
    <row r="423" spans="1:9" x14ac:dyDescent="0.2">
      <c r="A423" s="1" t="str">
        <f t="shared" si="8"/>
        <v>SINAPI-I 10420</v>
      </c>
      <c r="B423" s="3" t="s">
        <v>6301</v>
      </c>
      <c r="C423" s="3">
        <v>10420</v>
      </c>
      <c r="D423" s="2" t="s">
        <v>447</v>
      </c>
      <c r="E423" s="3" t="s">
        <v>4431</v>
      </c>
      <c r="F423" s="67" t="s">
        <v>33263</v>
      </c>
      <c r="G423" s="67" t="s">
        <v>33263</v>
      </c>
      <c r="I423" s="3" t="s">
        <v>6299</v>
      </c>
    </row>
    <row r="424" spans="1:9" x14ac:dyDescent="0.2">
      <c r="A424" s="1" t="str">
        <f t="shared" si="8"/>
        <v>SINAPI-I 10421</v>
      </c>
      <c r="B424" s="3" t="s">
        <v>6301</v>
      </c>
      <c r="C424" s="3">
        <v>10421</v>
      </c>
      <c r="D424" s="2" t="s">
        <v>448</v>
      </c>
      <c r="E424" s="3" t="s">
        <v>4431</v>
      </c>
      <c r="F424" s="67" t="s">
        <v>33264</v>
      </c>
      <c r="G424" s="67" t="s">
        <v>33264</v>
      </c>
      <c r="I424" s="3" t="s">
        <v>6298</v>
      </c>
    </row>
    <row r="425" spans="1:9" x14ac:dyDescent="0.2">
      <c r="A425" s="1" t="str">
        <f t="shared" si="8"/>
        <v>SINAPI-I 11786</v>
      </c>
      <c r="B425" s="3" t="s">
        <v>6301</v>
      </c>
      <c r="C425" s="3">
        <v>11786</v>
      </c>
      <c r="D425" s="2" t="s">
        <v>449</v>
      </c>
      <c r="E425" s="3" t="s">
        <v>4431</v>
      </c>
      <c r="F425" s="67" t="s">
        <v>33265</v>
      </c>
      <c r="G425" s="67" t="s">
        <v>33265</v>
      </c>
      <c r="I425" s="3" t="s">
        <v>6298</v>
      </c>
    </row>
    <row r="426" spans="1:9" x14ac:dyDescent="0.2">
      <c r="A426" s="1" t="str">
        <f t="shared" si="8"/>
        <v>SINAPI-I 4815</v>
      </c>
      <c r="B426" s="3" t="s">
        <v>6301</v>
      </c>
      <c r="C426" s="3">
        <v>4815</v>
      </c>
      <c r="D426" s="2" t="s">
        <v>450</v>
      </c>
      <c r="E426" s="3" t="s">
        <v>4431</v>
      </c>
      <c r="F426" s="67" t="s">
        <v>5740</v>
      </c>
      <c r="G426" s="67" t="s">
        <v>5740</v>
      </c>
      <c r="I426" s="3" t="s">
        <v>6298</v>
      </c>
    </row>
    <row r="427" spans="1:9" x14ac:dyDescent="0.2">
      <c r="A427" s="1" t="str">
        <f t="shared" si="8"/>
        <v>SINAPI-I 541</v>
      </c>
      <c r="B427" s="3" t="s">
        <v>6301</v>
      </c>
      <c r="C427" s="3">
        <v>541</v>
      </c>
      <c r="D427" s="2" t="s">
        <v>451</v>
      </c>
      <c r="E427" s="3" t="s">
        <v>4431</v>
      </c>
      <c r="F427" s="67" t="s">
        <v>33266</v>
      </c>
      <c r="G427" s="67" t="s">
        <v>33266</v>
      </c>
      <c r="I427" s="3" t="s">
        <v>6299</v>
      </c>
    </row>
    <row r="428" spans="1:9" x14ac:dyDescent="0.2">
      <c r="A428" s="1" t="str">
        <f t="shared" si="8"/>
        <v>SINAPI-I 542</v>
      </c>
      <c r="B428" s="3" t="s">
        <v>6301</v>
      </c>
      <c r="C428" s="3">
        <v>542</v>
      </c>
      <c r="D428" s="2" t="s">
        <v>452</v>
      </c>
      <c r="E428" s="3" t="s">
        <v>4431</v>
      </c>
      <c r="F428" s="67" t="s">
        <v>21931</v>
      </c>
      <c r="G428" s="67" t="s">
        <v>21931</v>
      </c>
      <c r="I428" s="3" t="s">
        <v>6298</v>
      </c>
    </row>
    <row r="429" spans="1:9" x14ac:dyDescent="0.2">
      <c r="A429" s="1" t="str">
        <f t="shared" si="8"/>
        <v>SINAPI-I 540</v>
      </c>
      <c r="B429" s="3" t="s">
        <v>6301</v>
      </c>
      <c r="C429" s="3">
        <v>540</v>
      </c>
      <c r="D429" s="2" t="s">
        <v>453</v>
      </c>
      <c r="E429" s="3" t="s">
        <v>4431</v>
      </c>
      <c r="F429" s="67" t="s">
        <v>33267</v>
      </c>
      <c r="G429" s="67" t="s">
        <v>33267</v>
      </c>
      <c r="I429" s="3" t="s">
        <v>6298</v>
      </c>
    </row>
    <row r="430" spans="1:9" ht="22.5" x14ac:dyDescent="0.2">
      <c r="A430" s="1" t="str">
        <f t="shared" si="8"/>
        <v>SINAPI-I 38364</v>
      </c>
      <c r="B430" s="3" t="s">
        <v>6301</v>
      </c>
      <c r="C430" s="3">
        <v>38364</v>
      </c>
      <c r="D430" s="2" t="s">
        <v>30289</v>
      </c>
      <c r="E430" s="3" t="s">
        <v>4431</v>
      </c>
      <c r="F430" s="67" t="s">
        <v>33268</v>
      </c>
      <c r="G430" s="67" t="s">
        <v>33268</v>
      </c>
      <c r="I430" s="3" t="s">
        <v>6298</v>
      </c>
    </row>
    <row r="431" spans="1:9" ht="22.5" x14ac:dyDescent="0.2">
      <c r="A431" s="1" t="str">
        <f t="shared" si="8"/>
        <v>SINAPI-I 11692</v>
      </c>
      <c r="B431" s="3" t="s">
        <v>6301</v>
      </c>
      <c r="C431" s="3">
        <v>11692</v>
      </c>
      <c r="D431" s="2" t="s">
        <v>454</v>
      </c>
      <c r="E431" s="3" t="s">
        <v>4438</v>
      </c>
      <c r="F431" s="67" t="s">
        <v>28691</v>
      </c>
      <c r="G431" s="67" t="s">
        <v>28691</v>
      </c>
      <c r="I431" s="3" t="s">
        <v>6298</v>
      </c>
    </row>
    <row r="432" spans="1:9" ht="22.5" x14ac:dyDescent="0.2">
      <c r="A432" s="1" t="str">
        <f t="shared" si="8"/>
        <v>SINAPI-I 1746</v>
      </c>
      <c r="B432" s="3" t="s">
        <v>6301</v>
      </c>
      <c r="C432" s="3">
        <v>1746</v>
      </c>
      <c r="D432" s="2" t="s">
        <v>455</v>
      </c>
      <c r="E432" s="3" t="s">
        <v>4431</v>
      </c>
      <c r="F432" s="67" t="s">
        <v>28692</v>
      </c>
      <c r="G432" s="67" t="s">
        <v>28692</v>
      </c>
      <c r="I432" s="3" t="s">
        <v>6299</v>
      </c>
    </row>
    <row r="433" spans="1:9" ht="22.5" x14ac:dyDescent="0.2">
      <c r="A433" s="1" t="str">
        <f t="shared" si="8"/>
        <v>SINAPI-I 1748</v>
      </c>
      <c r="B433" s="3" t="s">
        <v>6301</v>
      </c>
      <c r="C433" s="3">
        <v>1748</v>
      </c>
      <c r="D433" s="2" t="s">
        <v>456</v>
      </c>
      <c r="E433" s="3" t="s">
        <v>4431</v>
      </c>
      <c r="F433" s="67" t="s">
        <v>28693</v>
      </c>
      <c r="G433" s="67" t="s">
        <v>28693</v>
      </c>
      <c r="I433" s="3" t="s">
        <v>6298</v>
      </c>
    </row>
    <row r="434" spans="1:9" ht="22.5" x14ac:dyDescent="0.2">
      <c r="A434" s="1" t="str">
        <f t="shared" si="8"/>
        <v>SINAPI-I 1749</v>
      </c>
      <c r="B434" s="3" t="s">
        <v>6301</v>
      </c>
      <c r="C434" s="3">
        <v>1749</v>
      </c>
      <c r="D434" s="2" t="s">
        <v>457</v>
      </c>
      <c r="E434" s="3" t="s">
        <v>4431</v>
      </c>
      <c r="F434" s="67" t="s">
        <v>28694</v>
      </c>
      <c r="G434" s="67" t="s">
        <v>28694</v>
      </c>
      <c r="I434" s="3" t="s">
        <v>6298</v>
      </c>
    </row>
    <row r="435" spans="1:9" ht="22.5" x14ac:dyDescent="0.2">
      <c r="A435" s="1" t="str">
        <f t="shared" si="8"/>
        <v>SINAPI-I 37412</v>
      </c>
      <c r="B435" s="3" t="s">
        <v>6301</v>
      </c>
      <c r="C435" s="3">
        <v>37412</v>
      </c>
      <c r="D435" s="2" t="s">
        <v>458</v>
      </c>
      <c r="E435" s="3" t="s">
        <v>4431</v>
      </c>
      <c r="F435" s="67" t="s">
        <v>28695</v>
      </c>
      <c r="G435" s="67" t="s">
        <v>28695</v>
      </c>
      <c r="I435" s="3" t="s">
        <v>6298</v>
      </c>
    </row>
    <row r="436" spans="1:9" ht="22.5" x14ac:dyDescent="0.2">
      <c r="A436" s="1" t="str">
        <f t="shared" si="8"/>
        <v>SINAPI-I 1745</v>
      </c>
      <c r="B436" s="3" t="s">
        <v>6301</v>
      </c>
      <c r="C436" s="3">
        <v>1745</v>
      </c>
      <c r="D436" s="2" t="s">
        <v>459</v>
      </c>
      <c r="E436" s="3" t="s">
        <v>4431</v>
      </c>
      <c r="F436" s="67" t="s">
        <v>28696</v>
      </c>
      <c r="G436" s="67" t="s">
        <v>28696</v>
      </c>
      <c r="I436" s="3" t="s">
        <v>6298</v>
      </c>
    </row>
    <row r="437" spans="1:9" ht="22.5" x14ac:dyDescent="0.2">
      <c r="A437" s="1" t="str">
        <f t="shared" si="8"/>
        <v>SINAPI-I 1750</v>
      </c>
      <c r="B437" s="3" t="s">
        <v>6301</v>
      </c>
      <c r="C437" s="3">
        <v>1750</v>
      </c>
      <c r="D437" s="2" t="s">
        <v>460</v>
      </c>
      <c r="E437" s="3" t="s">
        <v>4431</v>
      </c>
      <c r="F437" s="67" t="s">
        <v>28697</v>
      </c>
      <c r="G437" s="67" t="s">
        <v>28697</v>
      </c>
      <c r="I437" s="3" t="s">
        <v>6298</v>
      </c>
    </row>
    <row r="438" spans="1:9" x14ac:dyDescent="0.2">
      <c r="A438" s="1" t="str">
        <f t="shared" si="8"/>
        <v>SINAPI-I 11687</v>
      </c>
      <c r="B438" s="3" t="s">
        <v>6301</v>
      </c>
      <c r="C438" s="3">
        <v>11687</v>
      </c>
      <c r="D438" s="2" t="s">
        <v>461</v>
      </c>
      <c r="E438" s="3" t="s">
        <v>4432</v>
      </c>
      <c r="F438" s="67" t="s">
        <v>28698</v>
      </c>
      <c r="G438" s="67" t="s">
        <v>28698</v>
      </c>
      <c r="I438" s="3" t="s">
        <v>6298</v>
      </c>
    </row>
    <row r="439" spans="1:9" x14ac:dyDescent="0.2">
      <c r="A439" s="1" t="str">
        <f t="shared" si="8"/>
        <v>SINAPI-I 11689</v>
      </c>
      <c r="B439" s="3" t="s">
        <v>6301</v>
      </c>
      <c r="C439" s="3">
        <v>11689</v>
      </c>
      <c r="D439" s="2" t="s">
        <v>462</v>
      </c>
      <c r="E439" s="3" t="s">
        <v>4432</v>
      </c>
      <c r="F439" s="67" t="s">
        <v>28699</v>
      </c>
      <c r="G439" s="67" t="s">
        <v>28699</v>
      </c>
      <c r="I439" s="3" t="s">
        <v>6298</v>
      </c>
    </row>
    <row r="440" spans="1:9" x14ac:dyDescent="0.2">
      <c r="A440" s="1" t="str">
        <f t="shared" si="8"/>
        <v>SINAPI-I 11693</v>
      </c>
      <c r="B440" s="3" t="s">
        <v>6301</v>
      </c>
      <c r="C440" s="3">
        <v>11693</v>
      </c>
      <c r="D440" s="2" t="s">
        <v>463</v>
      </c>
      <c r="E440" s="3" t="s">
        <v>4438</v>
      </c>
      <c r="F440" s="67" t="s">
        <v>33269</v>
      </c>
      <c r="G440" s="67" t="s">
        <v>33269</v>
      </c>
      <c r="I440" s="3" t="s">
        <v>6298</v>
      </c>
    </row>
    <row r="441" spans="1:9" x14ac:dyDescent="0.2">
      <c r="A441" s="1" t="str">
        <f t="shared" si="8"/>
        <v>SINAPI-I 36215</v>
      </c>
      <c r="B441" s="3" t="s">
        <v>6301</v>
      </c>
      <c r="C441" s="3">
        <v>36215</v>
      </c>
      <c r="D441" s="2" t="s">
        <v>464</v>
      </c>
      <c r="E441" s="3" t="s">
        <v>4431</v>
      </c>
      <c r="F441" s="67" t="s">
        <v>4644</v>
      </c>
      <c r="G441" s="67" t="s">
        <v>4644</v>
      </c>
      <c r="I441" s="3" t="s">
        <v>6300</v>
      </c>
    </row>
    <row r="442" spans="1:9" ht="22.5" x14ac:dyDescent="0.2">
      <c r="A442" s="1" t="str">
        <f t="shared" si="8"/>
        <v>SINAPI-I 42439</v>
      </c>
      <c r="B442" s="3" t="s">
        <v>6301</v>
      </c>
      <c r="C442" s="3">
        <v>42439</v>
      </c>
      <c r="D442" s="2" t="s">
        <v>465</v>
      </c>
      <c r="E442" s="3" t="s">
        <v>4431</v>
      </c>
      <c r="F442" s="67" t="s">
        <v>4645</v>
      </c>
      <c r="G442" s="67" t="s">
        <v>4645</v>
      </c>
      <c r="I442" s="3" t="s">
        <v>6300</v>
      </c>
    </row>
    <row r="443" spans="1:9" x14ac:dyDescent="0.2">
      <c r="A443" s="1" t="str">
        <f t="shared" si="8"/>
        <v>SINAPI-I 38381</v>
      </c>
      <c r="B443" s="3" t="s">
        <v>6301</v>
      </c>
      <c r="C443" s="3">
        <v>38381</v>
      </c>
      <c r="D443" s="2" t="s">
        <v>466</v>
      </c>
      <c r="E443" s="3" t="s">
        <v>4431</v>
      </c>
      <c r="F443" s="67" t="s">
        <v>29599</v>
      </c>
      <c r="G443" s="67" t="s">
        <v>29599</v>
      </c>
      <c r="I443" s="3" t="s">
        <v>6298</v>
      </c>
    </row>
    <row r="444" spans="1:9" x14ac:dyDescent="0.2">
      <c r="A444" s="1" t="str">
        <f t="shared" si="8"/>
        <v>SINAPI-I 39621</v>
      </c>
      <c r="B444" s="3" t="s">
        <v>6301</v>
      </c>
      <c r="C444" s="3">
        <v>39621</v>
      </c>
      <c r="D444" s="2" t="s">
        <v>467</v>
      </c>
      <c r="E444" s="3" t="s">
        <v>4439</v>
      </c>
      <c r="F444" s="67" t="s">
        <v>30736</v>
      </c>
      <c r="G444" s="67" t="s">
        <v>30736</v>
      </c>
      <c r="I444" s="3" t="s">
        <v>6298</v>
      </c>
    </row>
    <row r="445" spans="1:9" x14ac:dyDescent="0.2">
      <c r="A445" s="1" t="str">
        <f t="shared" si="8"/>
        <v>SINAPI-I 39624</v>
      </c>
      <c r="B445" s="3" t="s">
        <v>6301</v>
      </c>
      <c r="C445" s="3">
        <v>39624</v>
      </c>
      <c r="D445" s="2" t="s">
        <v>468</v>
      </c>
      <c r="E445" s="3" t="s">
        <v>4439</v>
      </c>
      <c r="F445" s="67" t="s">
        <v>30737</v>
      </c>
      <c r="G445" s="67" t="s">
        <v>30737</v>
      </c>
      <c r="I445" s="3" t="s">
        <v>6298</v>
      </c>
    </row>
    <row r="446" spans="1:9" x14ac:dyDescent="0.2">
      <c r="A446" s="1" t="str">
        <f t="shared" si="8"/>
        <v>SINAPI-I 39615</v>
      </c>
      <c r="B446" s="3" t="s">
        <v>6301</v>
      </c>
      <c r="C446" s="3">
        <v>39615</v>
      </c>
      <c r="D446" s="2" t="s">
        <v>469</v>
      </c>
      <c r="E446" s="3" t="s">
        <v>4431</v>
      </c>
      <c r="F446" s="67" t="s">
        <v>30738</v>
      </c>
      <c r="G446" s="67" t="s">
        <v>30738</v>
      </c>
      <c r="I446" s="3" t="s">
        <v>6298</v>
      </c>
    </row>
    <row r="447" spans="1:9" x14ac:dyDescent="0.2">
      <c r="A447" s="1" t="str">
        <f t="shared" si="8"/>
        <v>SINAPI-I 39620</v>
      </c>
      <c r="B447" s="3" t="s">
        <v>6301</v>
      </c>
      <c r="C447" s="3">
        <v>39620</v>
      </c>
      <c r="D447" s="2" t="s">
        <v>470</v>
      </c>
      <c r="E447" s="3" t="s">
        <v>4431</v>
      </c>
      <c r="F447" s="67" t="s">
        <v>30739</v>
      </c>
      <c r="G447" s="67" t="s">
        <v>30739</v>
      </c>
      <c r="I447" s="3" t="s">
        <v>6298</v>
      </c>
    </row>
    <row r="448" spans="1:9" x14ac:dyDescent="0.2">
      <c r="A448" s="1" t="str">
        <f t="shared" si="8"/>
        <v>SINAPI-I 39623</v>
      </c>
      <c r="B448" s="3" t="s">
        <v>6301</v>
      </c>
      <c r="C448" s="3">
        <v>39623</v>
      </c>
      <c r="D448" s="2" t="s">
        <v>471</v>
      </c>
      <c r="E448" s="3" t="s">
        <v>4431</v>
      </c>
      <c r="F448" s="67" t="s">
        <v>30740</v>
      </c>
      <c r="G448" s="67" t="s">
        <v>30740</v>
      </c>
      <c r="I448" s="3" t="s">
        <v>6298</v>
      </c>
    </row>
    <row r="449" spans="1:9" x14ac:dyDescent="0.2">
      <c r="A449" s="1" t="str">
        <f t="shared" si="8"/>
        <v>SINAPI-I 546</v>
      </c>
      <c r="B449" s="3" t="s">
        <v>6301</v>
      </c>
      <c r="C449" s="3">
        <v>546</v>
      </c>
      <c r="D449" s="2" t="s">
        <v>472</v>
      </c>
      <c r="E449" s="3" t="s">
        <v>4433</v>
      </c>
      <c r="F449" s="67" t="s">
        <v>5795</v>
      </c>
      <c r="G449" s="67" t="s">
        <v>5795</v>
      </c>
      <c r="I449" s="3" t="s">
        <v>6299</v>
      </c>
    </row>
    <row r="450" spans="1:9" x14ac:dyDescent="0.2">
      <c r="A450" s="1" t="str">
        <f t="shared" si="8"/>
        <v>SINAPI-I 566</v>
      </c>
      <c r="B450" s="3" t="s">
        <v>6301</v>
      </c>
      <c r="C450" s="3">
        <v>566</v>
      </c>
      <c r="D450" s="2" t="s">
        <v>473</v>
      </c>
      <c r="E450" s="3" t="s">
        <v>4432</v>
      </c>
      <c r="F450" s="67" t="s">
        <v>29577</v>
      </c>
      <c r="G450" s="67" t="s">
        <v>29577</v>
      </c>
      <c r="I450" s="3" t="s">
        <v>6298</v>
      </c>
    </row>
    <row r="451" spans="1:9" x14ac:dyDescent="0.2">
      <c r="A451" s="1" t="str">
        <f t="shared" si="8"/>
        <v>SINAPI-I 565</v>
      </c>
      <c r="B451" s="3" t="s">
        <v>6301</v>
      </c>
      <c r="C451" s="3">
        <v>565</v>
      </c>
      <c r="D451" s="2" t="s">
        <v>474</v>
      </c>
      <c r="E451" s="3" t="s">
        <v>4432</v>
      </c>
      <c r="F451" s="67" t="s">
        <v>20772</v>
      </c>
      <c r="G451" s="67" t="s">
        <v>20772</v>
      </c>
      <c r="I451" s="3" t="s">
        <v>6298</v>
      </c>
    </row>
    <row r="452" spans="1:9" x14ac:dyDescent="0.2">
      <c r="A452" s="1" t="str">
        <f t="shared" si="8"/>
        <v>SINAPI-I 555</v>
      </c>
      <c r="B452" s="3" t="s">
        <v>6301</v>
      </c>
      <c r="C452" s="3">
        <v>555</v>
      </c>
      <c r="D452" s="2" t="s">
        <v>475</v>
      </c>
      <c r="E452" s="3" t="s">
        <v>4432</v>
      </c>
      <c r="F452" s="67" t="s">
        <v>29985</v>
      </c>
      <c r="G452" s="67" t="s">
        <v>29985</v>
      </c>
      <c r="I452" s="3" t="s">
        <v>6298</v>
      </c>
    </row>
    <row r="453" spans="1:9" x14ac:dyDescent="0.2">
      <c r="A453" s="1" t="str">
        <f t="shared" si="8"/>
        <v>SINAPI-I 557</v>
      </c>
      <c r="B453" s="3" t="s">
        <v>6301</v>
      </c>
      <c r="C453" s="3">
        <v>557</v>
      </c>
      <c r="D453" s="2" t="s">
        <v>476</v>
      </c>
      <c r="E453" s="3" t="s">
        <v>4432</v>
      </c>
      <c r="F453" s="67" t="s">
        <v>21002</v>
      </c>
      <c r="G453" s="67" t="s">
        <v>21002</v>
      </c>
      <c r="I453" s="3" t="s">
        <v>6298</v>
      </c>
    </row>
    <row r="454" spans="1:9" x14ac:dyDescent="0.2">
      <c r="A454" s="1" t="str">
        <f t="shared" si="8"/>
        <v>SINAPI-I 552</v>
      </c>
      <c r="B454" s="3" t="s">
        <v>6301</v>
      </c>
      <c r="C454" s="3">
        <v>552</v>
      </c>
      <c r="D454" s="2" t="s">
        <v>477</v>
      </c>
      <c r="E454" s="3" t="s">
        <v>4432</v>
      </c>
      <c r="F454" s="67" t="s">
        <v>29984</v>
      </c>
      <c r="G454" s="67" t="s">
        <v>29984</v>
      </c>
      <c r="I454" s="3" t="s">
        <v>6298</v>
      </c>
    </row>
    <row r="455" spans="1:9" x14ac:dyDescent="0.2">
      <c r="A455" s="1" t="str">
        <f t="shared" si="8"/>
        <v>SINAPI-I 563</v>
      </c>
      <c r="B455" s="3" t="s">
        <v>6301</v>
      </c>
      <c r="C455" s="3">
        <v>563</v>
      </c>
      <c r="D455" s="2" t="s">
        <v>478</v>
      </c>
      <c r="E455" s="3" t="s">
        <v>4432</v>
      </c>
      <c r="F455" s="67" t="s">
        <v>21562</v>
      </c>
      <c r="G455" s="67" t="s">
        <v>21562</v>
      </c>
      <c r="I455" s="3" t="s">
        <v>6298</v>
      </c>
    </row>
    <row r="456" spans="1:9" x14ac:dyDescent="0.2">
      <c r="A456" s="1" t="str">
        <f t="shared" si="8"/>
        <v>SINAPI-I 549</v>
      </c>
      <c r="B456" s="3" t="s">
        <v>6301</v>
      </c>
      <c r="C456" s="3">
        <v>549</v>
      </c>
      <c r="D456" s="2" t="s">
        <v>479</v>
      </c>
      <c r="E456" s="3" t="s">
        <v>4432</v>
      </c>
      <c r="F456" s="67" t="s">
        <v>33270</v>
      </c>
      <c r="G456" s="67" t="s">
        <v>33270</v>
      </c>
      <c r="I456" s="3" t="s">
        <v>6298</v>
      </c>
    </row>
    <row r="457" spans="1:9" x14ac:dyDescent="0.2">
      <c r="A457" s="1" t="str">
        <f t="shared" si="8"/>
        <v>SINAPI-I 551</v>
      </c>
      <c r="B457" s="3" t="s">
        <v>6301</v>
      </c>
      <c r="C457" s="3">
        <v>551</v>
      </c>
      <c r="D457" s="2" t="s">
        <v>480</v>
      </c>
      <c r="E457" s="3" t="s">
        <v>4432</v>
      </c>
      <c r="F457" s="67" t="s">
        <v>33271</v>
      </c>
      <c r="G457" s="67" t="s">
        <v>33271</v>
      </c>
      <c r="I457" s="3" t="s">
        <v>6298</v>
      </c>
    </row>
    <row r="458" spans="1:9" x14ac:dyDescent="0.2">
      <c r="A458" s="1" t="str">
        <f t="shared" si="8"/>
        <v>SINAPI-I 559</v>
      </c>
      <c r="B458" s="3" t="s">
        <v>6301</v>
      </c>
      <c r="C458" s="3">
        <v>559</v>
      </c>
      <c r="D458" s="2" t="s">
        <v>481</v>
      </c>
      <c r="E458" s="3" t="s">
        <v>4432</v>
      </c>
      <c r="F458" s="67" t="s">
        <v>29021</v>
      </c>
      <c r="G458" s="67" t="s">
        <v>29021</v>
      </c>
      <c r="I458" s="3" t="s">
        <v>6298</v>
      </c>
    </row>
    <row r="459" spans="1:9" x14ac:dyDescent="0.2">
      <c r="A459" s="1" t="str">
        <f t="shared" si="8"/>
        <v>SINAPI-I 560</v>
      </c>
      <c r="B459" s="3" t="s">
        <v>6301</v>
      </c>
      <c r="C459" s="3">
        <v>560</v>
      </c>
      <c r="D459" s="2" t="s">
        <v>482</v>
      </c>
      <c r="E459" s="3" t="s">
        <v>4432</v>
      </c>
      <c r="F459" s="67" t="s">
        <v>30730</v>
      </c>
      <c r="G459" s="67" t="s">
        <v>30730</v>
      </c>
      <c r="I459" s="3" t="s">
        <v>6298</v>
      </c>
    </row>
    <row r="460" spans="1:9" x14ac:dyDescent="0.2">
      <c r="A460" s="1" t="str">
        <f t="shared" si="8"/>
        <v>SINAPI-I 547</v>
      </c>
      <c r="B460" s="3" t="s">
        <v>6301</v>
      </c>
      <c r="C460" s="3">
        <v>547</v>
      </c>
      <c r="D460" s="2" t="s">
        <v>483</v>
      </c>
      <c r="E460" s="3" t="s">
        <v>4432</v>
      </c>
      <c r="F460" s="67" t="s">
        <v>30041</v>
      </c>
      <c r="G460" s="67" t="s">
        <v>30041</v>
      </c>
      <c r="I460" s="3" t="s">
        <v>6298</v>
      </c>
    </row>
    <row r="461" spans="1:9" x14ac:dyDescent="0.2">
      <c r="A461" s="1" t="str">
        <f t="shared" si="8"/>
        <v>SINAPI-I 36207</v>
      </c>
      <c r="B461" s="3" t="s">
        <v>6301</v>
      </c>
      <c r="C461" s="3">
        <v>36207</v>
      </c>
      <c r="D461" s="2" t="s">
        <v>484</v>
      </c>
      <c r="E461" s="3" t="s">
        <v>4431</v>
      </c>
      <c r="F461" s="67" t="s">
        <v>4654</v>
      </c>
      <c r="G461" s="67" t="s">
        <v>4654</v>
      </c>
      <c r="I461" s="3" t="s">
        <v>6300</v>
      </c>
    </row>
    <row r="462" spans="1:9" x14ac:dyDescent="0.2">
      <c r="A462" s="1" t="str">
        <f t="shared" si="8"/>
        <v>SINAPI-I 36209</v>
      </c>
      <c r="B462" s="3" t="s">
        <v>6301</v>
      </c>
      <c r="C462" s="3">
        <v>36209</v>
      </c>
      <c r="D462" s="2" t="s">
        <v>485</v>
      </c>
      <c r="E462" s="3" t="s">
        <v>4431</v>
      </c>
      <c r="F462" s="67" t="s">
        <v>4655</v>
      </c>
      <c r="G462" s="67" t="s">
        <v>4655</v>
      </c>
      <c r="I462" s="3" t="s">
        <v>6300</v>
      </c>
    </row>
    <row r="463" spans="1:9" x14ac:dyDescent="0.2">
      <c r="A463" s="1" t="str">
        <f t="shared" si="8"/>
        <v>SINAPI-I 36210</v>
      </c>
      <c r="B463" s="3" t="s">
        <v>6301</v>
      </c>
      <c r="C463" s="3">
        <v>36210</v>
      </c>
      <c r="D463" s="2" t="s">
        <v>486</v>
      </c>
      <c r="E463" s="3" t="s">
        <v>4431</v>
      </c>
      <c r="F463" s="67" t="s">
        <v>4656</v>
      </c>
      <c r="G463" s="67" t="s">
        <v>4656</v>
      </c>
      <c r="I463" s="3" t="s">
        <v>6300</v>
      </c>
    </row>
    <row r="464" spans="1:9" x14ac:dyDescent="0.2">
      <c r="A464" s="1" t="str">
        <f t="shared" si="8"/>
        <v>SINAPI-I 36204</v>
      </c>
      <c r="B464" s="3" t="s">
        <v>6301</v>
      </c>
      <c r="C464" s="3">
        <v>36204</v>
      </c>
      <c r="D464" s="2" t="s">
        <v>487</v>
      </c>
      <c r="E464" s="3" t="s">
        <v>4431</v>
      </c>
      <c r="F464" s="67" t="s">
        <v>4657</v>
      </c>
      <c r="G464" s="67" t="s">
        <v>4657</v>
      </c>
      <c r="I464" s="3" t="s">
        <v>6300</v>
      </c>
    </row>
    <row r="465" spans="1:9" x14ac:dyDescent="0.2">
      <c r="A465" s="1" t="str">
        <f t="shared" si="8"/>
        <v>SINAPI-I 36205</v>
      </c>
      <c r="B465" s="3" t="s">
        <v>6301</v>
      </c>
      <c r="C465" s="3">
        <v>36205</v>
      </c>
      <c r="D465" s="2" t="s">
        <v>488</v>
      </c>
      <c r="E465" s="3" t="s">
        <v>4431</v>
      </c>
      <c r="F465" s="67" t="s">
        <v>4658</v>
      </c>
      <c r="G465" s="67" t="s">
        <v>4658</v>
      </c>
      <c r="I465" s="3" t="s">
        <v>6300</v>
      </c>
    </row>
    <row r="466" spans="1:9" x14ac:dyDescent="0.2">
      <c r="A466" s="1" t="str">
        <f t="shared" si="8"/>
        <v>SINAPI-I 36081</v>
      </c>
      <c r="B466" s="3" t="s">
        <v>6301</v>
      </c>
      <c r="C466" s="3">
        <v>36081</v>
      </c>
      <c r="D466" s="2" t="s">
        <v>489</v>
      </c>
      <c r="E466" s="3" t="s">
        <v>4431</v>
      </c>
      <c r="F466" s="67" t="s">
        <v>4659</v>
      </c>
      <c r="G466" s="67" t="s">
        <v>4659</v>
      </c>
      <c r="I466" s="3" t="s">
        <v>6300</v>
      </c>
    </row>
    <row r="467" spans="1:9" x14ac:dyDescent="0.2">
      <c r="A467" s="1" t="str">
        <f t="shared" si="8"/>
        <v>SINAPI-I 36206</v>
      </c>
      <c r="B467" s="3" t="s">
        <v>6301</v>
      </c>
      <c r="C467" s="3">
        <v>36206</v>
      </c>
      <c r="D467" s="2" t="s">
        <v>490</v>
      </c>
      <c r="E467" s="3" t="s">
        <v>4431</v>
      </c>
      <c r="F467" s="67" t="s">
        <v>4660</v>
      </c>
      <c r="G467" s="67" t="s">
        <v>4660</v>
      </c>
      <c r="I467" s="3" t="s">
        <v>6300</v>
      </c>
    </row>
    <row r="468" spans="1:9" x14ac:dyDescent="0.2">
      <c r="A468" s="1" t="str">
        <f t="shared" si="8"/>
        <v>SINAPI-I 36218</v>
      </c>
      <c r="B468" s="3" t="s">
        <v>6301</v>
      </c>
      <c r="C468" s="3">
        <v>36218</v>
      </c>
      <c r="D468" s="2" t="s">
        <v>491</v>
      </c>
      <c r="E468" s="3" t="s">
        <v>4431</v>
      </c>
      <c r="F468" s="67" t="s">
        <v>30742</v>
      </c>
      <c r="G468" s="67" t="s">
        <v>30742</v>
      </c>
      <c r="I468" s="3" t="s">
        <v>6300</v>
      </c>
    </row>
    <row r="469" spans="1:9" x14ac:dyDescent="0.2">
      <c r="A469" s="1" t="str">
        <f t="shared" si="8"/>
        <v>SINAPI-I 36220</v>
      </c>
      <c r="B469" s="3" t="s">
        <v>6301</v>
      </c>
      <c r="C469" s="3">
        <v>36220</v>
      </c>
      <c r="D469" s="2" t="s">
        <v>492</v>
      </c>
      <c r="E469" s="3" t="s">
        <v>4431</v>
      </c>
      <c r="F469" s="67" t="s">
        <v>30743</v>
      </c>
      <c r="G469" s="67" t="s">
        <v>30743</v>
      </c>
      <c r="I469" s="3" t="s">
        <v>6300</v>
      </c>
    </row>
    <row r="470" spans="1:9" x14ac:dyDescent="0.2">
      <c r="A470" s="1" t="str">
        <f t="shared" si="8"/>
        <v>SINAPI-I 36080</v>
      </c>
      <c r="B470" s="3" t="s">
        <v>6301</v>
      </c>
      <c r="C470" s="3">
        <v>36080</v>
      </c>
      <c r="D470" s="2" t="s">
        <v>493</v>
      </c>
      <c r="E470" s="3" t="s">
        <v>4431</v>
      </c>
      <c r="F470" s="67" t="s">
        <v>30744</v>
      </c>
      <c r="G470" s="67" t="s">
        <v>30744</v>
      </c>
      <c r="I470" s="3" t="s">
        <v>6300</v>
      </c>
    </row>
    <row r="471" spans="1:9" x14ac:dyDescent="0.2">
      <c r="A471" s="1" t="str">
        <f t="shared" si="8"/>
        <v>SINAPI-I 36223</v>
      </c>
      <c r="B471" s="3" t="s">
        <v>6301</v>
      </c>
      <c r="C471" s="3">
        <v>36223</v>
      </c>
      <c r="D471" s="2" t="s">
        <v>494</v>
      </c>
      <c r="E471" s="3" t="s">
        <v>4431</v>
      </c>
      <c r="F471" s="67" t="s">
        <v>4538</v>
      </c>
      <c r="G471" s="67" t="s">
        <v>4538</v>
      </c>
      <c r="I471" s="3" t="s">
        <v>6300</v>
      </c>
    </row>
    <row r="472" spans="1:9" x14ac:dyDescent="0.2">
      <c r="A472" s="1" t="str">
        <f t="shared" si="8"/>
        <v>SINAPI-I 38127</v>
      </c>
      <c r="B472" s="3" t="s">
        <v>6301</v>
      </c>
      <c r="C472" s="3">
        <v>38127</v>
      </c>
      <c r="D472" s="2" t="s">
        <v>495</v>
      </c>
      <c r="E472" s="3" t="s">
        <v>4431</v>
      </c>
      <c r="F472" s="67" t="s">
        <v>33272</v>
      </c>
      <c r="G472" s="67" t="s">
        <v>33272</v>
      </c>
      <c r="I472" s="3" t="s">
        <v>6298</v>
      </c>
    </row>
    <row r="473" spans="1:9" x14ac:dyDescent="0.2">
      <c r="A473" s="1" t="str">
        <f t="shared" si="8"/>
        <v>SINAPI-I 38060</v>
      </c>
      <c r="B473" s="3" t="s">
        <v>6301</v>
      </c>
      <c r="C473" s="3">
        <v>38060</v>
      </c>
      <c r="D473" s="2" t="s">
        <v>496</v>
      </c>
      <c r="E473" s="3" t="s">
        <v>4431</v>
      </c>
      <c r="F473" s="67" t="s">
        <v>21542</v>
      </c>
      <c r="G473" s="67" t="s">
        <v>21542</v>
      </c>
      <c r="I473" s="3" t="s">
        <v>6298</v>
      </c>
    </row>
    <row r="474" spans="1:9" x14ac:dyDescent="0.2">
      <c r="A474" s="1" t="str">
        <f t="shared" si="8"/>
        <v>SINAPI-I 10956</v>
      </c>
      <c r="B474" s="3" t="s">
        <v>6301</v>
      </c>
      <c r="C474" s="3">
        <v>10956</v>
      </c>
      <c r="D474" s="2" t="s">
        <v>497</v>
      </c>
      <c r="E474" s="3" t="s">
        <v>4431</v>
      </c>
      <c r="F474" s="67" t="s">
        <v>33273</v>
      </c>
      <c r="G474" s="67" t="s">
        <v>33273</v>
      </c>
      <c r="I474" s="3" t="s">
        <v>6298</v>
      </c>
    </row>
    <row r="475" spans="1:9" x14ac:dyDescent="0.2">
      <c r="A475" s="1" t="str">
        <f t="shared" si="8"/>
        <v>SINAPI-I 39380</v>
      </c>
      <c r="B475" s="3" t="s">
        <v>6301</v>
      </c>
      <c r="C475" s="3">
        <v>39380</v>
      </c>
      <c r="D475" s="2" t="s">
        <v>498</v>
      </c>
      <c r="E475" s="3" t="s">
        <v>4431</v>
      </c>
      <c r="F475" s="67" t="s">
        <v>21815</v>
      </c>
      <c r="G475" s="67" t="s">
        <v>21815</v>
      </c>
      <c r="I475" s="3" t="s">
        <v>6300</v>
      </c>
    </row>
    <row r="476" spans="1:9" x14ac:dyDescent="0.2">
      <c r="A476" s="1" t="str">
        <f t="shared" si="8"/>
        <v>SINAPI-I 44172</v>
      </c>
      <c r="B476" s="3" t="s">
        <v>6301</v>
      </c>
      <c r="C476" s="3">
        <v>44172</v>
      </c>
      <c r="D476" s="2" t="s">
        <v>499</v>
      </c>
      <c r="E476" s="3" t="s">
        <v>4431</v>
      </c>
      <c r="F476" s="67" t="s">
        <v>5758</v>
      </c>
      <c r="G476" s="67" t="s">
        <v>5758</v>
      </c>
      <c r="I476" s="3" t="s">
        <v>6298</v>
      </c>
    </row>
    <row r="477" spans="1:9" x14ac:dyDescent="0.2">
      <c r="A477" s="1" t="str">
        <f t="shared" si="8"/>
        <v>SINAPI-I 37597</v>
      </c>
      <c r="B477" s="3" t="s">
        <v>6301</v>
      </c>
      <c r="C477" s="3">
        <v>37597</v>
      </c>
      <c r="D477" s="2" t="s">
        <v>500</v>
      </c>
      <c r="E477" s="3" t="s">
        <v>4431</v>
      </c>
      <c r="F477" s="67" t="s">
        <v>33274</v>
      </c>
      <c r="G477" s="67" t="s">
        <v>33274</v>
      </c>
      <c r="I477" s="3" t="s">
        <v>6300</v>
      </c>
    </row>
    <row r="478" spans="1:9" ht="33.75" x14ac:dyDescent="0.2">
      <c r="A478" s="1" t="str">
        <f t="shared" si="8"/>
        <v>SINAPI-I 183</v>
      </c>
      <c r="B478" s="3" t="s">
        <v>6301</v>
      </c>
      <c r="C478" s="3">
        <v>183</v>
      </c>
      <c r="D478" s="2" t="s">
        <v>30290</v>
      </c>
      <c r="E478" s="3" t="s">
        <v>4440</v>
      </c>
      <c r="F478" s="67" t="s">
        <v>29541</v>
      </c>
      <c r="G478" s="67" t="s">
        <v>29541</v>
      </c>
      <c r="I478" s="3" t="s">
        <v>6299</v>
      </c>
    </row>
    <row r="479" spans="1:9" ht="33.75" x14ac:dyDescent="0.2">
      <c r="A479" s="1" t="str">
        <f t="shared" si="8"/>
        <v>SINAPI-I 184</v>
      </c>
      <c r="B479" s="3" t="s">
        <v>6301</v>
      </c>
      <c r="C479" s="3">
        <v>184</v>
      </c>
      <c r="D479" s="2" t="s">
        <v>30291</v>
      </c>
      <c r="E479" s="3" t="s">
        <v>4440</v>
      </c>
      <c r="F479" s="67" t="s">
        <v>33275</v>
      </c>
      <c r="G479" s="67" t="s">
        <v>33275</v>
      </c>
      <c r="I479" s="3" t="s">
        <v>6298</v>
      </c>
    </row>
    <row r="480" spans="1:9" ht="33.75" x14ac:dyDescent="0.2">
      <c r="A480" s="1" t="str">
        <f t="shared" si="8"/>
        <v>SINAPI-I 181</v>
      </c>
      <c r="B480" s="3" t="s">
        <v>6301</v>
      </c>
      <c r="C480" s="3">
        <v>181</v>
      </c>
      <c r="D480" s="2" t="s">
        <v>30292</v>
      </c>
      <c r="E480" s="3" t="s">
        <v>4440</v>
      </c>
      <c r="F480" s="67" t="s">
        <v>33276</v>
      </c>
      <c r="G480" s="67" t="s">
        <v>33276</v>
      </c>
      <c r="I480" s="3" t="s">
        <v>6298</v>
      </c>
    </row>
    <row r="481" spans="1:9" ht="33.75" x14ac:dyDescent="0.2">
      <c r="A481" s="1" t="str">
        <f t="shared" si="8"/>
        <v>SINAPI-I 20001</v>
      </c>
      <c r="B481" s="3" t="s">
        <v>6301</v>
      </c>
      <c r="C481" s="3">
        <v>20001</v>
      </c>
      <c r="D481" s="2" t="s">
        <v>30293</v>
      </c>
      <c r="E481" s="3" t="s">
        <v>4440</v>
      </c>
      <c r="F481" s="67" t="s">
        <v>33277</v>
      </c>
      <c r="G481" s="67" t="s">
        <v>33277</v>
      </c>
      <c r="I481" s="3" t="s">
        <v>6298</v>
      </c>
    </row>
    <row r="482" spans="1:9" ht="22.5" x14ac:dyDescent="0.2">
      <c r="A482" s="1" t="str">
        <f t="shared" si="8"/>
        <v>SINAPI-I 39837</v>
      </c>
      <c r="B482" s="3" t="s">
        <v>6301</v>
      </c>
      <c r="C482" s="3">
        <v>39837</v>
      </c>
      <c r="D482" s="2" t="s">
        <v>501</v>
      </c>
      <c r="E482" s="3" t="s">
        <v>4440</v>
      </c>
      <c r="F482" s="67" t="s">
        <v>33278</v>
      </c>
      <c r="G482" s="67" t="s">
        <v>33278</v>
      </c>
      <c r="I482" s="3" t="s">
        <v>6298</v>
      </c>
    </row>
    <row r="483" spans="1:9" x14ac:dyDescent="0.2">
      <c r="A483" s="1" t="str">
        <f t="shared" ref="A483:A546" si="9">CONCATENAR</f>
        <v>SINAPI-I 43366</v>
      </c>
      <c r="B483" s="3" t="s">
        <v>6301</v>
      </c>
      <c r="C483" s="3">
        <v>43366</v>
      </c>
      <c r="D483" s="2" t="s">
        <v>502</v>
      </c>
      <c r="E483" s="3" t="s">
        <v>4433</v>
      </c>
      <c r="F483" s="67" t="s">
        <v>5630</v>
      </c>
      <c r="G483" s="67" t="s">
        <v>5630</v>
      </c>
      <c r="I483" s="3" t="s">
        <v>6300</v>
      </c>
    </row>
    <row r="484" spans="1:9" ht="22.5" x14ac:dyDescent="0.2">
      <c r="A484" s="1" t="str">
        <f t="shared" si="9"/>
        <v>SINAPI-I 10535</v>
      </c>
      <c r="B484" s="3" t="s">
        <v>6301</v>
      </c>
      <c r="C484" s="3">
        <v>10535</v>
      </c>
      <c r="D484" s="2" t="s">
        <v>30294</v>
      </c>
      <c r="E484" s="3" t="s">
        <v>4431</v>
      </c>
      <c r="F484" s="67" t="s">
        <v>4662</v>
      </c>
      <c r="G484" s="67" t="s">
        <v>4662</v>
      </c>
      <c r="I484" s="3" t="s">
        <v>6299</v>
      </c>
    </row>
    <row r="485" spans="1:9" ht="22.5" x14ac:dyDescent="0.2">
      <c r="A485" s="1" t="str">
        <f t="shared" si="9"/>
        <v>SINAPI-I 10537</v>
      </c>
      <c r="B485" s="3" t="s">
        <v>6301</v>
      </c>
      <c r="C485" s="3">
        <v>10537</v>
      </c>
      <c r="D485" s="2" t="s">
        <v>503</v>
      </c>
      <c r="E485" s="3" t="s">
        <v>4431</v>
      </c>
      <c r="F485" s="67" t="s">
        <v>4663</v>
      </c>
      <c r="G485" s="67" t="s">
        <v>4663</v>
      </c>
      <c r="I485" s="3" t="s">
        <v>6298</v>
      </c>
    </row>
    <row r="486" spans="1:9" ht="22.5" x14ac:dyDescent="0.2">
      <c r="A486" s="1" t="str">
        <f t="shared" si="9"/>
        <v>SINAPI-I 13891</v>
      </c>
      <c r="B486" s="3" t="s">
        <v>6301</v>
      </c>
      <c r="C486" s="3">
        <v>13891</v>
      </c>
      <c r="D486" s="2" t="s">
        <v>504</v>
      </c>
      <c r="E486" s="3" t="s">
        <v>4431</v>
      </c>
      <c r="F486" s="67" t="s">
        <v>4664</v>
      </c>
      <c r="G486" s="67" t="s">
        <v>4664</v>
      </c>
      <c r="I486" s="3" t="s">
        <v>6298</v>
      </c>
    </row>
    <row r="487" spans="1:9" ht="22.5" x14ac:dyDescent="0.2">
      <c r="A487" s="1" t="str">
        <f t="shared" si="9"/>
        <v>SINAPI-I 44492</v>
      </c>
      <c r="B487" s="3" t="s">
        <v>6301</v>
      </c>
      <c r="C487" s="3">
        <v>44492</v>
      </c>
      <c r="D487" s="2" t="s">
        <v>505</v>
      </c>
      <c r="E487" s="3" t="s">
        <v>4431</v>
      </c>
      <c r="F487" s="67" t="s">
        <v>4665</v>
      </c>
      <c r="G487" s="67" t="s">
        <v>4665</v>
      </c>
      <c r="I487" s="3" t="s">
        <v>6298</v>
      </c>
    </row>
    <row r="488" spans="1:9" ht="22.5" x14ac:dyDescent="0.2">
      <c r="A488" s="1" t="str">
        <f t="shared" si="9"/>
        <v>SINAPI-I 36396</v>
      </c>
      <c r="B488" s="3" t="s">
        <v>6301</v>
      </c>
      <c r="C488" s="3">
        <v>36396</v>
      </c>
      <c r="D488" s="2" t="s">
        <v>506</v>
      </c>
      <c r="E488" s="3" t="s">
        <v>4431</v>
      </c>
      <c r="F488" s="67" t="s">
        <v>4666</v>
      </c>
      <c r="G488" s="67" t="s">
        <v>4666</v>
      </c>
      <c r="I488" s="3" t="s">
        <v>6298</v>
      </c>
    </row>
    <row r="489" spans="1:9" ht="22.5" x14ac:dyDescent="0.2">
      <c r="A489" s="1" t="str">
        <f t="shared" si="9"/>
        <v>SINAPI-I 36397</v>
      </c>
      <c r="B489" s="3" t="s">
        <v>6301</v>
      </c>
      <c r="C489" s="3">
        <v>36397</v>
      </c>
      <c r="D489" s="2" t="s">
        <v>30295</v>
      </c>
      <c r="E489" s="3" t="s">
        <v>4431</v>
      </c>
      <c r="F489" s="67" t="s">
        <v>4667</v>
      </c>
      <c r="G489" s="67" t="s">
        <v>4667</v>
      </c>
      <c r="I489" s="3" t="s">
        <v>6298</v>
      </c>
    </row>
    <row r="490" spans="1:9" ht="22.5" x14ac:dyDescent="0.2">
      <c r="A490" s="1" t="str">
        <f t="shared" si="9"/>
        <v>SINAPI-I 36398</v>
      </c>
      <c r="B490" s="3" t="s">
        <v>6301</v>
      </c>
      <c r="C490" s="3">
        <v>36398</v>
      </c>
      <c r="D490" s="2" t="s">
        <v>507</v>
      </c>
      <c r="E490" s="3" t="s">
        <v>4431</v>
      </c>
      <c r="F490" s="67" t="s">
        <v>4668</v>
      </c>
      <c r="G490" s="67" t="s">
        <v>4668</v>
      </c>
      <c r="I490" s="3" t="s">
        <v>6298</v>
      </c>
    </row>
    <row r="491" spans="1:9" x14ac:dyDescent="0.2">
      <c r="A491" s="1" t="str">
        <f t="shared" si="9"/>
        <v>SINAPI-I 647</v>
      </c>
      <c r="B491" s="3" t="s">
        <v>6301</v>
      </c>
      <c r="C491" s="3">
        <v>647</v>
      </c>
      <c r="D491" s="2" t="s">
        <v>508</v>
      </c>
      <c r="E491" s="3" t="s">
        <v>4436</v>
      </c>
      <c r="F491" s="67" t="s">
        <v>21117</v>
      </c>
      <c r="G491" s="67" t="s">
        <v>21368</v>
      </c>
      <c r="I491" s="3" t="s">
        <v>6298</v>
      </c>
    </row>
    <row r="492" spans="1:9" x14ac:dyDescent="0.2">
      <c r="A492" s="1" t="str">
        <f t="shared" si="9"/>
        <v>SINAPI-I 40920</v>
      </c>
      <c r="B492" s="3" t="s">
        <v>6301</v>
      </c>
      <c r="C492" s="3">
        <v>40920</v>
      </c>
      <c r="D492" s="2" t="s">
        <v>509</v>
      </c>
      <c r="E492" s="3" t="s">
        <v>4437</v>
      </c>
      <c r="F492" s="67" t="s">
        <v>34576</v>
      </c>
      <c r="G492" s="67" t="s">
        <v>33279</v>
      </c>
      <c r="I492" s="3" t="s">
        <v>6298</v>
      </c>
    </row>
    <row r="493" spans="1:9" x14ac:dyDescent="0.2">
      <c r="A493" s="1" t="str">
        <f t="shared" si="9"/>
        <v>SINAPI-I 715</v>
      </c>
      <c r="B493" s="3" t="s">
        <v>6301</v>
      </c>
      <c r="C493" s="3">
        <v>715</v>
      </c>
      <c r="D493" s="2" t="s">
        <v>510</v>
      </c>
      <c r="E493" s="3" t="s">
        <v>4431</v>
      </c>
      <c r="F493" s="67" t="s">
        <v>33280</v>
      </c>
      <c r="G493" s="67" t="s">
        <v>33280</v>
      </c>
      <c r="I493" s="3" t="s">
        <v>6300</v>
      </c>
    </row>
    <row r="494" spans="1:9" x14ac:dyDescent="0.2">
      <c r="A494" s="1" t="str">
        <f t="shared" si="9"/>
        <v>SINAPI-I 716</v>
      </c>
      <c r="B494" s="3" t="s">
        <v>6301</v>
      </c>
      <c r="C494" s="3">
        <v>716</v>
      </c>
      <c r="D494" s="2" t="s">
        <v>511</v>
      </c>
      <c r="E494" s="3" t="s">
        <v>4431</v>
      </c>
      <c r="F494" s="67" t="s">
        <v>5440</v>
      </c>
      <c r="G494" s="67" t="s">
        <v>5440</v>
      </c>
      <c r="I494" s="3" t="s">
        <v>6300</v>
      </c>
    </row>
    <row r="495" spans="1:9" ht="22.5" x14ac:dyDescent="0.2">
      <c r="A495" s="1" t="str">
        <f t="shared" si="9"/>
        <v>SINAPI-I 38783</v>
      </c>
      <c r="B495" s="3" t="s">
        <v>6301</v>
      </c>
      <c r="C495" s="3">
        <v>38783</v>
      </c>
      <c r="D495" s="2" t="s">
        <v>512</v>
      </c>
      <c r="E495" s="3" t="s">
        <v>4431</v>
      </c>
      <c r="F495" s="67" t="s">
        <v>4677</v>
      </c>
      <c r="G495" s="67" t="s">
        <v>4677</v>
      </c>
      <c r="I495" s="3" t="s">
        <v>6298</v>
      </c>
    </row>
    <row r="496" spans="1:9" x14ac:dyDescent="0.2">
      <c r="A496" s="1" t="str">
        <f t="shared" si="9"/>
        <v>SINAPI-I 37593</v>
      </c>
      <c r="B496" s="3" t="s">
        <v>6301</v>
      </c>
      <c r="C496" s="3">
        <v>37593</v>
      </c>
      <c r="D496" s="2" t="s">
        <v>513</v>
      </c>
      <c r="E496" s="3" t="s">
        <v>4431</v>
      </c>
      <c r="F496" s="67" t="s">
        <v>5531</v>
      </c>
      <c r="G496" s="67" t="s">
        <v>5531</v>
      </c>
      <c r="I496" s="3" t="s">
        <v>6298</v>
      </c>
    </row>
    <row r="497" spans="1:9" x14ac:dyDescent="0.2">
      <c r="A497" s="1" t="str">
        <f t="shared" si="9"/>
        <v>SINAPI-I 37594</v>
      </c>
      <c r="B497" s="3" t="s">
        <v>6301</v>
      </c>
      <c r="C497" s="3">
        <v>37594</v>
      </c>
      <c r="D497" s="2" t="s">
        <v>514</v>
      </c>
      <c r="E497" s="3" t="s">
        <v>4431</v>
      </c>
      <c r="F497" s="67" t="s">
        <v>29510</v>
      </c>
      <c r="G497" s="67" t="s">
        <v>29510</v>
      </c>
      <c r="I497" s="3" t="s">
        <v>6298</v>
      </c>
    </row>
    <row r="498" spans="1:9" x14ac:dyDescent="0.2">
      <c r="A498" s="1" t="str">
        <f t="shared" si="9"/>
        <v>SINAPI-I 37592</v>
      </c>
      <c r="B498" s="3" t="s">
        <v>6301</v>
      </c>
      <c r="C498" s="3">
        <v>37592</v>
      </c>
      <c r="D498" s="2" t="s">
        <v>515</v>
      </c>
      <c r="E498" s="3" t="s">
        <v>4431</v>
      </c>
      <c r="F498" s="67" t="s">
        <v>5096</v>
      </c>
      <c r="G498" s="67" t="s">
        <v>5096</v>
      </c>
      <c r="I498" s="3" t="s">
        <v>6298</v>
      </c>
    </row>
    <row r="499" spans="1:9" ht="22.5" x14ac:dyDescent="0.2">
      <c r="A499" s="1" t="str">
        <f t="shared" si="9"/>
        <v>SINAPI-I 7270</v>
      </c>
      <c r="B499" s="3" t="s">
        <v>6301</v>
      </c>
      <c r="C499" s="3">
        <v>7270</v>
      </c>
      <c r="D499" s="2" t="s">
        <v>516</v>
      </c>
      <c r="E499" s="3" t="s">
        <v>4431</v>
      </c>
      <c r="F499" s="67" t="s">
        <v>20810</v>
      </c>
      <c r="G499" s="67" t="s">
        <v>20810</v>
      </c>
      <c r="I499" s="3" t="s">
        <v>6298</v>
      </c>
    </row>
    <row r="500" spans="1:9" ht="22.5" x14ac:dyDescent="0.2">
      <c r="A500" s="1" t="str">
        <f t="shared" si="9"/>
        <v>SINAPI-I 7267</v>
      </c>
      <c r="B500" s="3" t="s">
        <v>6301</v>
      </c>
      <c r="C500" s="3">
        <v>7267</v>
      </c>
      <c r="D500" s="2" t="s">
        <v>517</v>
      </c>
      <c r="E500" s="3" t="s">
        <v>4431</v>
      </c>
      <c r="F500" s="67" t="s">
        <v>4484</v>
      </c>
      <c r="G500" s="67" t="s">
        <v>4484</v>
      </c>
      <c r="I500" s="3" t="s">
        <v>6298</v>
      </c>
    </row>
    <row r="501" spans="1:9" ht="22.5" x14ac:dyDescent="0.2">
      <c r="A501" s="1" t="str">
        <f t="shared" si="9"/>
        <v>SINAPI-I 7271</v>
      </c>
      <c r="B501" s="3" t="s">
        <v>6301</v>
      </c>
      <c r="C501" s="3">
        <v>7271</v>
      </c>
      <c r="D501" s="2" t="s">
        <v>518</v>
      </c>
      <c r="E501" s="3" t="s">
        <v>4431</v>
      </c>
      <c r="F501" s="67" t="s">
        <v>5336</v>
      </c>
      <c r="G501" s="67" t="s">
        <v>5336</v>
      </c>
      <c r="I501" s="3" t="s">
        <v>6299</v>
      </c>
    </row>
    <row r="502" spans="1:9" ht="22.5" x14ac:dyDescent="0.2">
      <c r="A502" s="1" t="str">
        <f t="shared" si="9"/>
        <v>SINAPI-I 7268</v>
      </c>
      <c r="B502" s="3" t="s">
        <v>6301</v>
      </c>
      <c r="C502" s="3">
        <v>7268</v>
      </c>
      <c r="D502" s="2" t="s">
        <v>519</v>
      </c>
      <c r="E502" s="3" t="s">
        <v>4431</v>
      </c>
      <c r="F502" s="67" t="s">
        <v>4880</v>
      </c>
      <c r="G502" s="67" t="s">
        <v>4880</v>
      </c>
      <c r="I502" s="3" t="s">
        <v>6298</v>
      </c>
    </row>
    <row r="503" spans="1:9" x14ac:dyDescent="0.2">
      <c r="A503" s="1" t="str">
        <f t="shared" si="9"/>
        <v>SINAPI-I 41372</v>
      </c>
      <c r="B503" s="3" t="s">
        <v>6301</v>
      </c>
      <c r="C503" s="3">
        <v>41372</v>
      </c>
      <c r="D503" s="2" t="s">
        <v>520</v>
      </c>
      <c r="E503" s="3" t="s">
        <v>4438</v>
      </c>
      <c r="F503" s="67" t="s">
        <v>31632</v>
      </c>
      <c r="G503" s="67" t="s">
        <v>31632</v>
      </c>
      <c r="I503" s="3" t="s">
        <v>6298</v>
      </c>
    </row>
    <row r="504" spans="1:9" x14ac:dyDescent="0.2">
      <c r="A504" s="1" t="str">
        <f t="shared" si="9"/>
        <v>SINAPI-I 41371</v>
      </c>
      <c r="B504" s="3" t="s">
        <v>6301</v>
      </c>
      <c r="C504" s="3">
        <v>41371</v>
      </c>
      <c r="D504" s="2" t="s">
        <v>521</v>
      </c>
      <c r="E504" s="3" t="s">
        <v>4438</v>
      </c>
      <c r="F504" s="67" t="s">
        <v>29462</v>
      </c>
      <c r="G504" s="67" t="s">
        <v>29462</v>
      </c>
      <c r="I504" s="3" t="s">
        <v>6298</v>
      </c>
    </row>
    <row r="505" spans="1:9" x14ac:dyDescent="0.2">
      <c r="A505" s="1" t="str">
        <f t="shared" si="9"/>
        <v>SINAPI-I 34556</v>
      </c>
      <c r="B505" s="3" t="s">
        <v>6301</v>
      </c>
      <c r="C505" s="3">
        <v>34556</v>
      </c>
      <c r="D505" s="2" t="s">
        <v>522</v>
      </c>
      <c r="E505" s="3" t="s">
        <v>4431</v>
      </c>
      <c r="F505" s="67" t="s">
        <v>4679</v>
      </c>
      <c r="G505" s="67" t="s">
        <v>4679</v>
      </c>
      <c r="I505" s="3" t="s">
        <v>6298</v>
      </c>
    </row>
    <row r="506" spans="1:9" x14ac:dyDescent="0.2">
      <c r="A506" s="1" t="str">
        <f t="shared" si="9"/>
        <v>SINAPI-I 37873</v>
      </c>
      <c r="B506" s="3" t="s">
        <v>6301</v>
      </c>
      <c r="C506" s="3">
        <v>37873</v>
      </c>
      <c r="D506" s="2" t="s">
        <v>523</v>
      </c>
      <c r="E506" s="3" t="s">
        <v>4431</v>
      </c>
      <c r="F506" s="67" t="s">
        <v>4680</v>
      </c>
      <c r="G506" s="67" t="s">
        <v>4680</v>
      </c>
      <c r="I506" s="3" t="s">
        <v>6298</v>
      </c>
    </row>
    <row r="507" spans="1:9" x14ac:dyDescent="0.2">
      <c r="A507" s="1" t="str">
        <f t="shared" si="9"/>
        <v>SINAPI-I 34564</v>
      </c>
      <c r="B507" s="3" t="s">
        <v>6301</v>
      </c>
      <c r="C507" s="3">
        <v>34564</v>
      </c>
      <c r="D507" s="2" t="s">
        <v>524</v>
      </c>
      <c r="E507" s="3" t="s">
        <v>4431</v>
      </c>
      <c r="F507" s="67" t="s">
        <v>4681</v>
      </c>
      <c r="G507" s="67" t="s">
        <v>4681</v>
      </c>
      <c r="I507" s="3" t="s">
        <v>6298</v>
      </c>
    </row>
    <row r="508" spans="1:9" x14ac:dyDescent="0.2">
      <c r="A508" s="1" t="str">
        <f t="shared" si="9"/>
        <v>SINAPI-I 34565</v>
      </c>
      <c r="B508" s="3" t="s">
        <v>6301</v>
      </c>
      <c r="C508" s="3">
        <v>34565</v>
      </c>
      <c r="D508" s="2" t="s">
        <v>525</v>
      </c>
      <c r="E508" s="3" t="s">
        <v>4431</v>
      </c>
      <c r="F508" s="67" t="s">
        <v>4682</v>
      </c>
      <c r="G508" s="67" t="s">
        <v>4682</v>
      </c>
      <c r="I508" s="3" t="s">
        <v>6298</v>
      </c>
    </row>
    <row r="509" spans="1:9" x14ac:dyDescent="0.2">
      <c r="A509" s="1" t="str">
        <f t="shared" si="9"/>
        <v>SINAPI-I 38590</v>
      </c>
      <c r="B509" s="3" t="s">
        <v>6301</v>
      </c>
      <c r="C509" s="3">
        <v>38590</v>
      </c>
      <c r="D509" s="2" t="s">
        <v>526</v>
      </c>
      <c r="E509" s="3" t="s">
        <v>4431</v>
      </c>
      <c r="F509" s="67" t="s">
        <v>4683</v>
      </c>
      <c r="G509" s="67" t="s">
        <v>4683</v>
      </c>
      <c r="I509" s="3" t="s">
        <v>6298</v>
      </c>
    </row>
    <row r="510" spans="1:9" x14ac:dyDescent="0.2">
      <c r="A510" s="1" t="str">
        <f t="shared" si="9"/>
        <v>SINAPI-I 34566</v>
      </c>
      <c r="B510" s="3" t="s">
        <v>6301</v>
      </c>
      <c r="C510" s="3">
        <v>34566</v>
      </c>
      <c r="D510" s="2" t="s">
        <v>527</v>
      </c>
      <c r="E510" s="3" t="s">
        <v>4431</v>
      </c>
      <c r="F510" s="67" t="s">
        <v>4467</v>
      </c>
      <c r="G510" s="67" t="s">
        <v>4467</v>
      </c>
      <c r="I510" s="3" t="s">
        <v>6298</v>
      </c>
    </row>
    <row r="511" spans="1:9" x14ac:dyDescent="0.2">
      <c r="A511" s="1" t="str">
        <f t="shared" si="9"/>
        <v>SINAPI-I 34567</v>
      </c>
      <c r="B511" s="3" t="s">
        <v>6301</v>
      </c>
      <c r="C511" s="3">
        <v>34567</v>
      </c>
      <c r="D511" s="2" t="s">
        <v>528</v>
      </c>
      <c r="E511" s="3" t="s">
        <v>4431</v>
      </c>
      <c r="F511" s="67" t="s">
        <v>4684</v>
      </c>
      <c r="G511" s="67" t="s">
        <v>4684</v>
      </c>
      <c r="I511" s="3" t="s">
        <v>6298</v>
      </c>
    </row>
    <row r="512" spans="1:9" x14ac:dyDescent="0.2">
      <c r="A512" s="1" t="str">
        <f t="shared" si="9"/>
        <v>SINAPI-I 38591</v>
      </c>
      <c r="B512" s="3" t="s">
        <v>6301</v>
      </c>
      <c r="C512" s="3">
        <v>38591</v>
      </c>
      <c r="D512" s="2" t="s">
        <v>529</v>
      </c>
      <c r="E512" s="3" t="s">
        <v>4431</v>
      </c>
      <c r="F512" s="67" t="s">
        <v>4685</v>
      </c>
      <c r="G512" s="67" t="s">
        <v>4685</v>
      </c>
      <c r="I512" s="3" t="s">
        <v>6298</v>
      </c>
    </row>
    <row r="513" spans="1:9" x14ac:dyDescent="0.2">
      <c r="A513" s="1" t="str">
        <f t="shared" si="9"/>
        <v>SINAPI-I 34568</v>
      </c>
      <c r="B513" s="3" t="s">
        <v>6301</v>
      </c>
      <c r="C513" s="3">
        <v>34568</v>
      </c>
      <c r="D513" s="2" t="s">
        <v>530</v>
      </c>
      <c r="E513" s="3" t="s">
        <v>4431</v>
      </c>
      <c r="F513" s="67" t="s">
        <v>4686</v>
      </c>
      <c r="G513" s="67" t="s">
        <v>4686</v>
      </c>
      <c r="I513" s="3" t="s">
        <v>6298</v>
      </c>
    </row>
    <row r="514" spans="1:9" x14ac:dyDescent="0.2">
      <c r="A514" s="1" t="str">
        <f t="shared" si="9"/>
        <v>SINAPI-I 34569</v>
      </c>
      <c r="B514" s="3" t="s">
        <v>6301</v>
      </c>
      <c r="C514" s="3">
        <v>34569</v>
      </c>
      <c r="D514" s="2" t="s">
        <v>531</v>
      </c>
      <c r="E514" s="3" t="s">
        <v>4431</v>
      </c>
      <c r="F514" s="67" t="s">
        <v>4682</v>
      </c>
      <c r="G514" s="67" t="s">
        <v>4682</v>
      </c>
      <c r="I514" s="3" t="s">
        <v>6298</v>
      </c>
    </row>
    <row r="515" spans="1:9" x14ac:dyDescent="0.2">
      <c r="A515" s="1" t="str">
        <f t="shared" si="9"/>
        <v>SINAPI-I 34570</v>
      </c>
      <c r="B515" s="3" t="s">
        <v>6301</v>
      </c>
      <c r="C515" s="3">
        <v>34570</v>
      </c>
      <c r="D515" s="2" t="s">
        <v>532</v>
      </c>
      <c r="E515" s="3" t="s">
        <v>4431</v>
      </c>
      <c r="F515" s="67" t="s">
        <v>4687</v>
      </c>
      <c r="G515" s="67" t="s">
        <v>4687</v>
      </c>
      <c r="I515" s="3" t="s">
        <v>6298</v>
      </c>
    </row>
    <row r="516" spans="1:9" x14ac:dyDescent="0.2">
      <c r="A516" s="1" t="str">
        <f t="shared" si="9"/>
        <v>SINAPI-I 25070</v>
      </c>
      <c r="B516" s="3" t="s">
        <v>6301</v>
      </c>
      <c r="C516" s="3">
        <v>25070</v>
      </c>
      <c r="D516" s="2" t="s">
        <v>533</v>
      </c>
      <c r="E516" s="3" t="s">
        <v>4431</v>
      </c>
      <c r="F516" s="67" t="s">
        <v>4688</v>
      </c>
      <c r="G516" s="67" t="s">
        <v>4688</v>
      </c>
      <c r="I516" s="3" t="s">
        <v>6298</v>
      </c>
    </row>
    <row r="517" spans="1:9" x14ac:dyDescent="0.2">
      <c r="A517" s="1" t="str">
        <f t="shared" si="9"/>
        <v>SINAPI-I 34571</v>
      </c>
      <c r="B517" s="3" t="s">
        <v>6301</v>
      </c>
      <c r="C517" s="3">
        <v>34571</v>
      </c>
      <c r="D517" s="2" t="s">
        <v>534</v>
      </c>
      <c r="E517" s="3" t="s">
        <v>4431</v>
      </c>
      <c r="F517" s="67" t="s">
        <v>4689</v>
      </c>
      <c r="G517" s="67" t="s">
        <v>4689</v>
      </c>
      <c r="I517" s="3" t="s">
        <v>6298</v>
      </c>
    </row>
    <row r="518" spans="1:9" x14ac:dyDescent="0.2">
      <c r="A518" s="1" t="str">
        <f t="shared" si="9"/>
        <v>SINAPI-I 34573</v>
      </c>
      <c r="B518" s="3" t="s">
        <v>6301</v>
      </c>
      <c r="C518" s="3">
        <v>34573</v>
      </c>
      <c r="D518" s="2" t="s">
        <v>535</v>
      </c>
      <c r="E518" s="3" t="s">
        <v>4431</v>
      </c>
      <c r="F518" s="67" t="s">
        <v>4690</v>
      </c>
      <c r="G518" s="67" t="s">
        <v>4690</v>
      </c>
      <c r="I518" s="3" t="s">
        <v>6298</v>
      </c>
    </row>
    <row r="519" spans="1:9" x14ac:dyDescent="0.2">
      <c r="A519" s="1" t="str">
        <f t="shared" si="9"/>
        <v>SINAPI-I 37107</v>
      </c>
      <c r="B519" s="3" t="s">
        <v>6301</v>
      </c>
      <c r="C519" s="3">
        <v>37107</v>
      </c>
      <c r="D519" s="2" t="s">
        <v>536</v>
      </c>
      <c r="E519" s="3" t="s">
        <v>4431</v>
      </c>
      <c r="F519" s="67" t="s">
        <v>4691</v>
      </c>
      <c r="G519" s="67" t="s">
        <v>4691</v>
      </c>
      <c r="I519" s="3" t="s">
        <v>6298</v>
      </c>
    </row>
    <row r="520" spans="1:9" x14ac:dyDescent="0.2">
      <c r="A520" s="1" t="str">
        <f t="shared" si="9"/>
        <v>SINAPI-I 34576</v>
      </c>
      <c r="B520" s="3" t="s">
        <v>6301</v>
      </c>
      <c r="C520" s="3">
        <v>34576</v>
      </c>
      <c r="D520" s="2" t="s">
        <v>537</v>
      </c>
      <c r="E520" s="3" t="s">
        <v>4431</v>
      </c>
      <c r="F520" s="67" t="s">
        <v>4692</v>
      </c>
      <c r="G520" s="67" t="s">
        <v>4692</v>
      </c>
      <c r="I520" s="3" t="s">
        <v>6298</v>
      </c>
    </row>
    <row r="521" spans="1:9" x14ac:dyDescent="0.2">
      <c r="A521" s="1" t="str">
        <f t="shared" si="9"/>
        <v>SINAPI-I 34577</v>
      </c>
      <c r="B521" s="3" t="s">
        <v>6301</v>
      </c>
      <c r="C521" s="3">
        <v>34577</v>
      </c>
      <c r="D521" s="2" t="s">
        <v>538</v>
      </c>
      <c r="E521" s="3" t="s">
        <v>4431</v>
      </c>
      <c r="F521" s="67" t="s">
        <v>4502</v>
      </c>
      <c r="G521" s="67" t="s">
        <v>4502</v>
      </c>
      <c r="I521" s="3" t="s">
        <v>6298</v>
      </c>
    </row>
    <row r="522" spans="1:9" x14ac:dyDescent="0.2">
      <c r="A522" s="1" t="str">
        <f t="shared" si="9"/>
        <v>SINAPI-I 34578</v>
      </c>
      <c r="B522" s="3" t="s">
        <v>6301</v>
      </c>
      <c r="C522" s="3">
        <v>34578</v>
      </c>
      <c r="D522" s="2" t="s">
        <v>539</v>
      </c>
      <c r="E522" s="3" t="s">
        <v>4431</v>
      </c>
      <c r="F522" s="67" t="s">
        <v>4693</v>
      </c>
      <c r="G522" s="67" t="s">
        <v>4693</v>
      </c>
      <c r="I522" s="3" t="s">
        <v>6298</v>
      </c>
    </row>
    <row r="523" spans="1:9" x14ac:dyDescent="0.2">
      <c r="A523" s="1" t="str">
        <f t="shared" si="9"/>
        <v>SINAPI-I 34579</v>
      </c>
      <c r="B523" s="3" t="s">
        <v>6301</v>
      </c>
      <c r="C523" s="3">
        <v>34579</v>
      </c>
      <c r="D523" s="2" t="s">
        <v>540</v>
      </c>
      <c r="E523" s="3" t="s">
        <v>4431</v>
      </c>
      <c r="F523" s="67" t="s">
        <v>4694</v>
      </c>
      <c r="G523" s="67" t="s">
        <v>4694</v>
      </c>
      <c r="I523" s="3" t="s">
        <v>6298</v>
      </c>
    </row>
    <row r="524" spans="1:9" x14ac:dyDescent="0.2">
      <c r="A524" s="1" t="str">
        <f t="shared" si="9"/>
        <v>SINAPI-I 25067</v>
      </c>
      <c r="B524" s="3" t="s">
        <v>6301</v>
      </c>
      <c r="C524" s="3">
        <v>25067</v>
      </c>
      <c r="D524" s="2" t="s">
        <v>541</v>
      </c>
      <c r="E524" s="3" t="s">
        <v>4431</v>
      </c>
      <c r="F524" s="67" t="s">
        <v>4695</v>
      </c>
      <c r="G524" s="67" t="s">
        <v>4695</v>
      </c>
      <c r="I524" s="3" t="s">
        <v>6298</v>
      </c>
    </row>
    <row r="525" spans="1:9" x14ac:dyDescent="0.2">
      <c r="A525" s="1" t="str">
        <f t="shared" si="9"/>
        <v>SINAPI-I 34580</v>
      </c>
      <c r="B525" s="3" t="s">
        <v>6301</v>
      </c>
      <c r="C525" s="3">
        <v>34580</v>
      </c>
      <c r="D525" s="2" t="s">
        <v>542</v>
      </c>
      <c r="E525" s="3" t="s">
        <v>4431</v>
      </c>
      <c r="F525" s="67" t="s">
        <v>4696</v>
      </c>
      <c r="G525" s="67" t="s">
        <v>4696</v>
      </c>
      <c r="I525" s="3" t="s">
        <v>6298</v>
      </c>
    </row>
    <row r="526" spans="1:9" x14ac:dyDescent="0.2">
      <c r="A526" s="1" t="str">
        <f t="shared" si="9"/>
        <v>SINAPI-I 25071</v>
      </c>
      <c r="B526" s="3" t="s">
        <v>6301</v>
      </c>
      <c r="C526" s="3">
        <v>25071</v>
      </c>
      <c r="D526" s="2" t="s">
        <v>543</v>
      </c>
      <c r="E526" s="3" t="s">
        <v>4431</v>
      </c>
      <c r="F526" s="67" t="s">
        <v>4697</v>
      </c>
      <c r="G526" s="67" t="s">
        <v>4697</v>
      </c>
      <c r="I526" s="3" t="s">
        <v>6298</v>
      </c>
    </row>
    <row r="527" spans="1:9" x14ac:dyDescent="0.2">
      <c r="A527" s="1" t="str">
        <f t="shared" si="9"/>
        <v>SINAPI-I 44171</v>
      </c>
      <c r="B527" s="3" t="s">
        <v>6301</v>
      </c>
      <c r="C527" s="3">
        <v>44171</v>
      </c>
      <c r="D527" s="2" t="s">
        <v>544</v>
      </c>
      <c r="E527" s="3" t="s">
        <v>4431</v>
      </c>
      <c r="F527" s="67" t="s">
        <v>30037</v>
      </c>
      <c r="G527" s="67" t="s">
        <v>30037</v>
      </c>
      <c r="I527" s="3" t="s">
        <v>6298</v>
      </c>
    </row>
    <row r="528" spans="1:9" x14ac:dyDescent="0.2">
      <c r="A528" s="1" t="str">
        <f t="shared" si="9"/>
        <v>SINAPI-I 38395</v>
      </c>
      <c r="B528" s="3" t="s">
        <v>6301</v>
      </c>
      <c r="C528" s="3">
        <v>38395</v>
      </c>
      <c r="D528" s="2" t="s">
        <v>545</v>
      </c>
      <c r="E528" s="3" t="s">
        <v>4431</v>
      </c>
      <c r="F528" s="67" t="s">
        <v>20671</v>
      </c>
      <c r="G528" s="67" t="s">
        <v>20671</v>
      </c>
      <c r="I528" s="3" t="s">
        <v>6298</v>
      </c>
    </row>
    <row r="529" spans="1:9" x14ac:dyDescent="0.2">
      <c r="A529" s="1" t="str">
        <f t="shared" si="9"/>
        <v>SINAPI-I 34583</v>
      </c>
      <c r="B529" s="3" t="s">
        <v>6301</v>
      </c>
      <c r="C529" s="3">
        <v>34583</v>
      </c>
      <c r="D529" s="2" t="s">
        <v>546</v>
      </c>
      <c r="E529" s="3" t="s">
        <v>4438</v>
      </c>
      <c r="F529" s="67" t="s">
        <v>4700</v>
      </c>
      <c r="G529" s="67" t="s">
        <v>4700</v>
      </c>
      <c r="I529" s="3" t="s">
        <v>6298</v>
      </c>
    </row>
    <row r="530" spans="1:9" x14ac:dyDescent="0.2">
      <c r="A530" s="1" t="str">
        <f t="shared" si="9"/>
        <v>SINAPI-I 34584</v>
      </c>
      <c r="B530" s="3" t="s">
        <v>6301</v>
      </c>
      <c r="C530" s="3">
        <v>34584</v>
      </c>
      <c r="D530" s="2" t="s">
        <v>547</v>
      </c>
      <c r="E530" s="3" t="s">
        <v>4438</v>
      </c>
      <c r="F530" s="67" t="s">
        <v>4701</v>
      </c>
      <c r="G530" s="67" t="s">
        <v>4701</v>
      </c>
      <c r="I530" s="3" t="s">
        <v>6298</v>
      </c>
    </row>
    <row r="531" spans="1:9" ht="22.5" x14ac:dyDescent="0.2">
      <c r="A531" s="1" t="str">
        <f t="shared" si="9"/>
        <v>SINAPI-I 709</v>
      </c>
      <c r="B531" s="3" t="s">
        <v>6301</v>
      </c>
      <c r="C531" s="3">
        <v>709</v>
      </c>
      <c r="D531" s="2" t="s">
        <v>30296</v>
      </c>
      <c r="E531" s="3" t="s">
        <v>4438</v>
      </c>
      <c r="F531" s="67" t="s">
        <v>28702</v>
      </c>
      <c r="G531" s="67" t="s">
        <v>28702</v>
      </c>
      <c r="I531" s="3" t="s">
        <v>6300</v>
      </c>
    </row>
    <row r="532" spans="1:9" x14ac:dyDescent="0.2">
      <c r="A532" s="1" t="str">
        <f t="shared" si="9"/>
        <v>SINAPI-I 34599</v>
      </c>
      <c r="B532" s="3" t="s">
        <v>6301</v>
      </c>
      <c r="C532" s="3">
        <v>34599</v>
      </c>
      <c r="D532" s="2" t="s">
        <v>548</v>
      </c>
      <c r="E532" s="3" t="s">
        <v>4431</v>
      </c>
      <c r="F532" s="67" t="s">
        <v>4702</v>
      </c>
      <c r="G532" s="67" t="s">
        <v>4702</v>
      </c>
      <c r="I532" s="3" t="s">
        <v>6298</v>
      </c>
    </row>
    <row r="533" spans="1:9" x14ac:dyDescent="0.2">
      <c r="A533" s="1" t="str">
        <f t="shared" si="9"/>
        <v>SINAPI-I 34592</v>
      </c>
      <c r="B533" s="3" t="s">
        <v>6301</v>
      </c>
      <c r="C533" s="3">
        <v>34592</v>
      </c>
      <c r="D533" s="2" t="s">
        <v>549</v>
      </c>
      <c r="E533" s="3" t="s">
        <v>4431</v>
      </c>
      <c r="F533" s="67" t="s">
        <v>4703</v>
      </c>
      <c r="G533" s="67" t="s">
        <v>4703</v>
      </c>
      <c r="I533" s="3" t="s">
        <v>6298</v>
      </c>
    </row>
    <row r="534" spans="1:9" x14ac:dyDescent="0.2">
      <c r="A534" s="1" t="str">
        <f t="shared" si="9"/>
        <v>SINAPI-I 37103</v>
      </c>
      <c r="B534" s="3" t="s">
        <v>6301</v>
      </c>
      <c r="C534" s="3">
        <v>37103</v>
      </c>
      <c r="D534" s="2" t="s">
        <v>550</v>
      </c>
      <c r="E534" s="3" t="s">
        <v>4431</v>
      </c>
      <c r="F534" s="67" t="s">
        <v>4517</v>
      </c>
      <c r="G534" s="67" t="s">
        <v>4517</v>
      </c>
      <c r="I534" s="3" t="s">
        <v>6298</v>
      </c>
    </row>
    <row r="535" spans="1:9" x14ac:dyDescent="0.2">
      <c r="A535" s="1" t="str">
        <f t="shared" si="9"/>
        <v>SINAPI-I 34555</v>
      </c>
      <c r="B535" s="3" t="s">
        <v>6301</v>
      </c>
      <c r="C535" s="3">
        <v>34555</v>
      </c>
      <c r="D535" s="2" t="s">
        <v>30297</v>
      </c>
      <c r="E535" s="3" t="s">
        <v>4431</v>
      </c>
      <c r="F535" s="67" t="s">
        <v>4704</v>
      </c>
      <c r="G535" s="67" t="s">
        <v>4704</v>
      </c>
      <c r="I535" s="3" t="s">
        <v>6298</v>
      </c>
    </row>
    <row r="536" spans="1:9" x14ac:dyDescent="0.2">
      <c r="A536" s="1" t="str">
        <f t="shared" si="9"/>
        <v>SINAPI-I 674</v>
      </c>
      <c r="B536" s="3" t="s">
        <v>6301</v>
      </c>
      <c r="C536" s="3">
        <v>674</v>
      </c>
      <c r="D536" s="2" t="s">
        <v>551</v>
      </c>
      <c r="E536" s="3" t="s">
        <v>4438</v>
      </c>
      <c r="F536" s="67" t="s">
        <v>33281</v>
      </c>
      <c r="G536" s="67" t="s">
        <v>33281</v>
      </c>
      <c r="I536" s="3" t="s">
        <v>6298</v>
      </c>
    </row>
    <row r="537" spans="1:9" x14ac:dyDescent="0.2">
      <c r="A537" s="1" t="str">
        <f t="shared" si="9"/>
        <v>SINAPI-I 34600</v>
      </c>
      <c r="B537" s="3" t="s">
        <v>6301</v>
      </c>
      <c r="C537" s="3">
        <v>34600</v>
      </c>
      <c r="D537" s="2" t="s">
        <v>552</v>
      </c>
      <c r="E537" s="3" t="s">
        <v>4438</v>
      </c>
      <c r="F537" s="67" t="s">
        <v>33282</v>
      </c>
      <c r="G537" s="67" t="s">
        <v>33282</v>
      </c>
      <c r="I537" s="3" t="s">
        <v>6299</v>
      </c>
    </row>
    <row r="538" spans="1:9" x14ac:dyDescent="0.2">
      <c r="A538" s="1" t="str">
        <f t="shared" si="9"/>
        <v>SINAPI-I 652</v>
      </c>
      <c r="B538" s="3" t="s">
        <v>6301</v>
      </c>
      <c r="C538" s="3">
        <v>652</v>
      </c>
      <c r="D538" s="2" t="s">
        <v>553</v>
      </c>
      <c r="E538" s="3" t="s">
        <v>4438</v>
      </c>
      <c r="F538" s="67" t="s">
        <v>33283</v>
      </c>
      <c r="G538" s="67" t="s">
        <v>33283</v>
      </c>
      <c r="I538" s="3" t="s">
        <v>6298</v>
      </c>
    </row>
    <row r="539" spans="1:9" x14ac:dyDescent="0.2">
      <c r="A539" s="1" t="str">
        <f t="shared" si="9"/>
        <v>SINAPI-I 651</v>
      </c>
      <c r="B539" s="3" t="s">
        <v>6301</v>
      </c>
      <c r="C539" s="3">
        <v>651</v>
      </c>
      <c r="D539" s="2" t="s">
        <v>554</v>
      </c>
      <c r="E539" s="3" t="s">
        <v>4431</v>
      </c>
      <c r="F539" s="67" t="s">
        <v>4705</v>
      </c>
      <c r="G539" s="67" t="s">
        <v>4705</v>
      </c>
      <c r="I539" s="3" t="s">
        <v>6298</v>
      </c>
    </row>
    <row r="540" spans="1:9" x14ac:dyDescent="0.2">
      <c r="A540" s="1" t="str">
        <f t="shared" si="9"/>
        <v>SINAPI-I 654</v>
      </c>
      <c r="B540" s="3" t="s">
        <v>6301</v>
      </c>
      <c r="C540" s="3">
        <v>654</v>
      </c>
      <c r="D540" s="2" t="s">
        <v>555</v>
      </c>
      <c r="E540" s="3" t="s">
        <v>4431</v>
      </c>
      <c r="F540" s="67" t="s">
        <v>4679</v>
      </c>
      <c r="G540" s="67" t="s">
        <v>4679</v>
      </c>
      <c r="I540" s="3" t="s">
        <v>6298</v>
      </c>
    </row>
    <row r="541" spans="1:9" x14ac:dyDescent="0.2">
      <c r="A541" s="1" t="str">
        <f t="shared" si="9"/>
        <v>SINAPI-I 650</v>
      </c>
      <c r="B541" s="3" t="s">
        <v>6301</v>
      </c>
      <c r="C541" s="3">
        <v>650</v>
      </c>
      <c r="D541" s="2" t="s">
        <v>556</v>
      </c>
      <c r="E541" s="3" t="s">
        <v>4431</v>
      </c>
      <c r="F541" s="67" t="s">
        <v>4706</v>
      </c>
      <c r="G541" s="67" t="s">
        <v>4706</v>
      </c>
      <c r="I541" s="3" t="s">
        <v>6299</v>
      </c>
    </row>
    <row r="542" spans="1:9" x14ac:dyDescent="0.2">
      <c r="A542" s="1" t="str">
        <f t="shared" si="9"/>
        <v>SINAPI-I 718</v>
      </c>
      <c r="B542" s="3" t="s">
        <v>6301</v>
      </c>
      <c r="C542" s="3">
        <v>718</v>
      </c>
      <c r="D542" s="2" t="s">
        <v>557</v>
      </c>
      <c r="E542" s="3" t="s">
        <v>4431</v>
      </c>
      <c r="F542" s="67" t="s">
        <v>29663</v>
      </c>
      <c r="G542" s="67" t="s">
        <v>29663</v>
      </c>
      <c r="I542" s="3" t="s">
        <v>6300</v>
      </c>
    </row>
    <row r="543" spans="1:9" x14ac:dyDescent="0.2">
      <c r="A543" s="1" t="str">
        <f t="shared" si="9"/>
        <v>SINAPI-I 11981</v>
      </c>
      <c r="B543" s="3" t="s">
        <v>6301</v>
      </c>
      <c r="C543" s="3">
        <v>11981</v>
      </c>
      <c r="D543" s="2" t="s">
        <v>558</v>
      </c>
      <c r="E543" s="3" t="s">
        <v>4431</v>
      </c>
      <c r="F543" s="67" t="s">
        <v>21533</v>
      </c>
      <c r="G543" s="67" t="s">
        <v>21533</v>
      </c>
      <c r="I543" s="3" t="s">
        <v>6300</v>
      </c>
    </row>
    <row r="544" spans="1:9" x14ac:dyDescent="0.2">
      <c r="A544" s="1" t="str">
        <f t="shared" si="9"/>
        <v>SINAPI-I 34586</v>
      </c>
      <c r="B544" s="3" t="s">
        <v>6301</v>
      </c>
      <c r="C544" s="3">
        <v>34586</v>
      </c>
      <c r="D544" s="2" t="s">
        <v>559</v>
      </c>
      <c r="E544" s="3" t="s">
        <v>4431</v>
      </c>
      <c r="F544" s="67" t="s">
        <v>4908</v>
      </c>
      <c r="G544" s="67" t="s">
        <v>4908</v>
      </c>
      <c r="I544" s="3" t="s">
        <v>6298</v>
      </c>
    </row>
    <row r="545" spans="1:9" x14ac:dyDescent="0.2">
      <c r="A545" s="1" t="str">
        <f t="shared" si="9"/>
        <v>SINAPI-I 38603</v>
      </c>
      <c r="B545" s="3" t="s">
        <v>6301</v>
      </c>
      <c r="C545" s="3">
        <v>38603</v>
      </c>
      <c r="D545" s="2" t="s">
        <v>560</v>
      </c>
      <c r="E545" s="3" t="s">
        <v>4431</v>
      </c>
      <c r="F545" s="67" t="s">
        <v>5186</v>
      </c>
      <c r="G545" s="67" t="s">
        <v>5186</v>
      </c>
      <c r="I545" s="3" t="s">
        <v>6298</v>
      </c>
    </row>
    <row r="546" spans="1:9" x14ac:dyDescent="0.2">
      <c r="A546" s="1" t="str">
        <f t="shared" si="9"/>
        <v>SINAPI-I 34588</v>
      </c>
      <c r="B546" s="3" t="s">
        <v>6301</v>
      </c>
      <c r="C546" s="3">
        <v>34588</v>
      </c>
      <c r="D546" s="2" t="s">
        <v>561</v>
      </c>
      <c r="E546" s="3" t="s">
        <v>4431</v>
      </c>
      <c r="F546" s="67" t="s">
        <v>5752</v>
      </c>
      <c r="G546" s="67" t="s">
        <v>5752</v>
      </c>
      <c r="I546" s="3" t="s">
        <v>6298</v>
      </c>
    </row>
    <row r="547" spans="1:9" x14ac:dyDescent="0.2">
      <c r="A547" s="1" t="str">
        <f t="shared" ref="A547:A610" si="10">CONCATENAR</f>
        <v>SINAPI-I 34590</v>
      </c>
      <c r="B547" s="3" t="s">
        <v>6301</v>
      </c>
      <c r="C547" s="3">
        <v>34590</v>
      </c>
      <c r="D547" s="2" t="s">
        <v>30298</v>
      </c>
      <c r="E547" s="3" t="s">
        <v>4431</v>
      </c>
      <c r="F547" s="67" t="s">
        <v>21461</v>
      </c>
      <c r="G547" s="67" t="s">
        <v>21461</v>
      </c>
      <c r="I547" s="3" t="s">
        <v>6298</v>
      </c>
    </row>
    <row r="548" spans="1:9" x14ac:dyDescent="0.2">
      <c r="A548" s="1" t="str">
        <f t="shared" si="10"/>
        <v>SINAPI-I 34591</v>
      </c>
      <c r="B548" s="3" t="s">
        <v>6301</v>
      </c>
      <c r="C548" s="3">
        <v>34591</v>
      </c>
      <c r="D548" s="2" t="s">
        <v>562</v>
      </c>
      <c r="E548" s="3" t="s">
        <v>4431</v>
      </c>
      <c r="F548" s="67" t="s">
        <v>5119</v>
      </c>
      <c r="G548" s="67" t="s">
        <v>5119</v>
      </c>
      <c r="I548" s="3" t="s">
        <v>6298</v>
      </c>
    </row>
    <row r="549" spans="1:9" ht="22.5" x14ac:dyDescent="0.2">
      <c r="A549" s="1" t="str">
        <f t="shared" si="10"/>
        <v>SINAPI-I 40517</v>
      </c>
      <c r="B549" s="3" t="s">
        <v>6301</v>
      </c>
      <c r="C549" s="3">
        <v>40517</v>
      </c>
      <c r="D549" s="2" t="s">
        <v>563</v>
      </c>
      <c r="E549" s="3" t="s">
        <v>4438</v>
      </c>
      <c r="F549" s="67" t="s">
        <v>31930</v>
      </c>
      <c r="G549" s="67" t="s">
        <v>31930</v>
      </c>
      <c r="I549" s="3" t="s">
        <v>6298</v>
      </c>
    </row>
    <row r="550" spans="1:9" ht="22.5" x14ac:dyDescent="0.2">
      <c r="A550" s="1" t="str">
        <f t="shared" si="10"/>
        <v>SINAPI-I 40515</v>
      </c>
      <c r="B550" s="3" t="s">
        <v>6301</v>
      </c>
      <c r="C550" s="3">
        <v>40515</v>
      </c>
      <c r="D550" s="2" t="s">
        <v>564</v>
      </c>
      <c r="E550" s="3" t="s">
        <v>4438</v>
      </c>
      <c r="F550" s="67" t="s">
        <v>33284</v>
      </c>
      <c r="G550" s="67" t="s">
        <v>33284</v>
      </c>
      <c r="I550" s="3" t="s">
        <v>6298</v>
      </c>
    </row>
    <row r="551" spans="1:9" ht="33.75" x14ac:dyDescent="0.2">
      <c r="A551" s="1" t="str">
        <f t="shared" si="10"/>
        <v>SINAPI-I 40524</v>
      </c>
      <c r="B551" s="3" t="s">
        <v>6301</v>
      </c>
      <c r="C551" s="3">
        <v>40524</v>
      </c>
      <c r="D551" s="2" t="s">
        <v>565</v>
      </c>
      <c r="E551" s="3" t="s">
        <v>4438</v>
      </c>
      <c r="F551" s="67" t="s">
        <v>4713</v>
      </c>
      <c r="G551" s="67" t="s">
        <v>4713</v>
      </c>
      <c r="I551" s="3" t="s">
        <v>6298</v>
      </c>
    </row>
    <row r="552" spans="1:9" ht="33.75" x14ac:dyDescent="0.2">
      <c r="A552" s="1" t="str">
        <f t="shared" si="10"/>
        <v>SINAPI-I 40529</v>
      </c>
      <c r="B552" s="3" t="s">
        <v>6301</v>
      </c>
      <c r="C552" s="3">
        <v>40529</v>
      </c>
      <c r="D552" s="2" t="s">
        <v>566</v>
      </c>
      <c r="E552" s="3" t="s">
        <v>4438</v>
      </c>
      <c r="F552" s="67" t="s">
        <v>20717</v>
      </c>
      <c r="G552" s="67" t="s">
        <v>20717</v>
      </c>
      <c r="I552" s="3" t="s">
        <v>6298</v>
      </c>
    </row>
    <row r="553" spans="1:9" ht="33.75" x14ac:dyDescent="0.2">
      <c r="A553" s="1" t="str">
        <f t="shared" si="10"/>
        <v>SINAPI-I 36156</v>
      </c>
      <c r="B553" s="3" t="s">
        <v>6301</v>
      </c>
      <c r="C553" s="3">
        <v>36156</v>
      </c>
      <c r="D553" s="2" t="s">
        <v>567</v>
      </c>
      <c r="E553" s="3" t="s">
        <v>4438</v>
      </c>
      <c r="F553" s="67" t="s">
        <v>33285</v>
      </c>
      <c r="G553" s="67" t="s">
        <v>33285</v>
      </c>
      <c r="I553" s="3" t="s">
        <v>6298</v>
      </c>
    </row>
    <row r="554" spans="1:9" ht="33.75" x14ac:dyDescent="0.2">
      <c r="A554" s="1" t="str">
        <f t="shared" si="10"/>
        <v>SINAPI-I 36155</v>
      </c>
      <c r="B554" s="3" t="s">
        <v>6301</v>
      </c>
      <c r="C554" s="3">
        <v>36155</v>
      </c>
      <c r="D554" s="2" t="s">
        <v>568</v>
      </c>
      <c r="E554" s="3" t="s">
        <v>4438</v>
      </c>
      <c r="F554" s="67" t="s">
        <v>33286</v>
      </c>
      <c r="G554" s="67" t="s">
        <v>33286</v>
      </c>
      <c r="I554" s="3" t="s">
        <v>6298</v>
      </c>
    </row>
    <row r="555" spans="1:9" ht="33.75" x14ac:dyDescent="0.2">
      <c r="A555" s="1" t="str">
        <f t="shared" si="10"/>
        <v>SINAPI-I 36154</v>
      </c>
      <c r="B555" s="3" t="s">
        <v>6301</v>
      </c>
      <c r="C555" s="3">
        <v>36154</v>
      </c>
      <c r="D555" s="2" t="s">
        <v>569</v>
      </c>
      <c r="E555" s="3" t="s">
        <v>4438</v>
      </c>
      <c r="F555" s="67" t="s">
        <v>32187</v>
      </c>
      <c r="G555" s="67" t="s">
        <v>32187</v>
      </c>
      <c r="I555" s="3" t="s">
        <v>6298</v>
      </c>
    </row>
    <row r="556" spans="1:9" ht="33.75" x14ac:dyDescent="0.2">
      <c r="A556" s="1" t="str">
        <f t="shared" si="10"/>
        <v>SINAPI-I 36170</v>
      </c>
      <c r="B556" s="3" t="s">
        <v>6301</v>
      </c>
      <c r="C556" s="3">
        <v>36170</v>
      </c>
      <c r="D556" s="2" t="s">
        <v>570</v>
      </c>
      <c r="E556" s="3" t="s">
        <v>4438</v>
      </c>
      <c r="F556" s="67" t="s">
        <v>5608</v>
      </c>
      <c r="G556" s="67" t="s">
        <v>5608</v>
      </c>
      <c r="I556" s="3" t="s">
        <v>6299</v>
      </c>
    </row>
    <row r="557" spans="1:9" ht="22.5" x14ac:dyDescent="0.2">
      <c r="A557" s="1" t="str">
        <f t="shared" si="10"/>
        <v>SINAPI-I 695</v>
      </c>
      <c r="B557" s="3" t="s">
        <v>6301</v>
      </c>
      <c r="C557" s="3">
        <v>695</v>
      </c>
      <c r="D557" s="2" t="s">
        <v>571</v>
      </c>
      <c r="E557" s="3" t="s">
        <v>4438</v>
      </c>
      <c r="F557" s="67" t="s">
        <v>33287</v>
      </c>
      <c r="G557" s="67" t="s">
        <v>33287</v>
      </c>
      <c r="I557" s="3" t="s">
        <v>6298</v>
      </c>
    </row>
    <row r="558" spans="1:9" ht="22.5" x14ac:dyDescent="0.2">
      <c r="A558" s="1" t="str">
        <f t="shared" si="10"/>
        <v>SINAPI-I 679</v>
      </c>
      <c r="B558" s="3" t="s">
        <v>6301</v>
      </c>
      <c r="C558" s="3">
        <v>679</v>
      </c>
      <c r="D558" s="2" t="s">
        <v>572</v>
      </c>
      <c r="E558" s="3" t="s">
        <v>4438</v>
      </c>
      <c r="F558" s="67" t="s">
        <v>20717</v>
      </c>
      <c r="G558" s="67" t="s">
        <v>20717</v>
      </c>
      <c r="I558" s="3" t="s">
        <v>6298</v>
      </c>
    </row>
    <row r="559" spans="1:9" ht="22.5" x14ac:dyDescent="0.2">
      <c r="A559" s="1" t="str">
        <f t="shared" si="10"/>
        <v>SINAPI-I 711</v>
      </c>
      <c r="B559" s="3" t="s">
        <v>6301</v>
      </c>
      <c r="C559" s="3">
        <v>711</v>
      </c>
      <c r="D559" s="2" t="s">
        <v>573</v>
      </c>
      <c r="E559" s="3" t="s">
        <v>4438</v>
      </c>
      <c r="F559" s="67" t="s">
        <v>33288</v>
      </c>
      <c r="G559" s="67" t="s">
        <v>33288</v>
      </c>
      <c r="I559" s="3" t="s">
        <v>6298</v>
      </c>
    </row>
    <row r="560" spans="1:9" ht="22.5" x14ac:dyDescent="0.2">
      <c r="A560" s="1" t="str">
        <f t="shared" si="10"/>
        <v>SINAPI-I 712</v>
      </c>
      <c r="B560" s="3" t="s">
        <v>6301</v>
      </c>
      <c r="C560" s="3">
        <v>712</v>
      </c>
      <c r="D560" s="2" t="s">
        <v>574</v>
      </c>
      <c r="E560" s="3" t="s">
        <v>4438</v>
      </c>
      <c r="F560" s="67" t="s">
        <v>6277</v>
      </c>
      <c r="G560" s="67" t="s">
        <v>6277</v>
      </c>
      <c r="I560" s="3" t="s">
        <v>6298</v>
      </c>
    </row>
    <row r="561" spans="1:9" x14ac:dyDescent="0.2">
      <c r="A561" s="1" t="str">
        <f t="shared" si="10"/>
        <v>SINAPI-I 12614</v>
      </c>
      <c r="B561" s="3" t="s">
        <v>6301</v>
      </c>
      <c r="C561" s="3">
        <v>12614</v>
      </c>
      <c r="D561" s="2" t="s">
        <v>575</v>
      </c>
      <c r="E561" s="3" t="s">
        <v>4431</v>
      </c>
      <c r="F561" s="67" t="s">
        <v>32343</v>
      </c>
      <c r="G561" s="67" t="s">
        <v>32343</v>
      </c>
      <c r="I561" s="3" t="s">
        <v>6298</v>
      </c>
    </row>
    <row r="562" spans="1:9" x14ac:dyDescent="0.2">
      <c r="A562" s="1" t="str">
        <f t="shared" si="10"/>
        <v>SINAPI-I 6140</v>
      </c>
      <c r="B562" s="3" t="s">
        <v>6301</v>
      </c>
      <c r="C562" s="3">
        <v>6140</v>
      </c>
      <c r="D562" s="2" t="s">
        <v>576</v>
      </c>
      <c r="E562" s="3" t="s">
        <v>4431</v>
      </c>
      <c r="F562" s="67" t="s">
        <v>20851</v>
      </c>
      <c r="G562" s="67" t="s">
        <v>20851</v>
      </c>
      <c r="I562" s="3" t="s">
        <v>6298</v>
      </c>
    </row>
    <row r="563" spans="1:9" x14ac:dyDescent="0.2">
      <c r="A563" s="1" t="str">
        <f t="shared" si="10"/>
        <v>SINAPI-I 38399</v>
      </c>
      <c r="B563" s="3" t="s">
        <v>6301</v>
      </c>
      <c r="C563" s="3">
        <v>38399</v>
      </c>
      <c r="D563" s="2" t="s">
        <v>577</v>
      </c>
      <c r="E563" s="3" t="s">
        <v>4431</v>
      </c>
      <c r="F563" s="67" t="s">
        <v>30752</v>
      </c>
      <c r="G563" s="67" t="s">
        <v>30752</v>
      </c>
      <c r="I563" s="3" t="s">
        <v>6298</v>
      </c>
    </row>
    <row r="564" spans="1:9" ht="22.5" x14ac:dyDescent="0.2">
      <c r="A564" s="1" t="str">
        <f t="shared" si="10"/>
        <v>SINAPI-I 729</v>
      </c>
      <c r="B564" s="3" t="s">
        <v>6301</v>
      </c>
      <c r="C564" s="3">
        <v>729</v>
      </c>
      <c r="D564" s="2" t="s">
        <v>30299</v>
      </c>
      <c r="E564" s="3" t="s">
        <v>4431</v>
      </c>
      <c r="F564" s="67" t="s">
        <v>33289</v>
      </c>
      <c r="G564" s="67" t="s">
        <v>33289</v>
      </c>
      <c r="I564" s="3" t="s">
        <v>6299</v>
      </c>
    </row>
    <row r="565" spans="1:9" ht="22.5" x14ac:dyDescent="0.2">
      <c r="A565" s="1" t="str">
        <f t="shared" si="10"/>
        <v>SINAPI-I 39925</v>
      </c>
      <c r="B565" s="3" t="s">
        <v>6301</v>
      </c>
      <c r="C565" s="3">
        <v>39925</v>
      </c>
      <c r="D565" s="2" t="s">
        <v>30300</v>
      </c>
      <c r="E565" s="3" t="s">
        <v>4431</v>
      </c>
      <c r="F565" s="67" t="s">
        <v>33290</v>
      </c>
      <c r="G565" s="67" t="s">
        <v>33290</v>
      </c>
      <c r="I565" s="3" t="s">
        <v>6298</v>
      </c>
    </row>
    <row r="566" spans="1:9" ht="22.5" x14ac:dyDescent="0.2">
      <c r="A566" s="1" t="str">
        <f t="shared" si="10"/>
        <v>SINAPI-I 731</v>
      </c>
      <c r="B566" s="3" t="s">
        <v>6301</v>
      </c>
      <c r="C566" s="3">
        <v>731</v>
      </c>
      <c r="D566" s="2" t="s">
        <v>30301</v>
      </c>
      <c r="E566" s="3" t="s">
        <v>4431</v>
      </c>
      <c r="F566" s="67" t="s">
        <v>33291</v>
      </c>
      <c r="G566" s="67" t="s">
        <v>33291</v>
      </c>
      <c r="I566" s="3" t="s">
        <v>6298</v>
      </c>
    </row>
    <row r="567" spans="1:9" ht="22.5" x14ac:dyDescent="0.2">
      <c r="A567" s="1" t="str">
        <f t="shared" si="10"/>
        <v>SINAPI-I 10575</v>
      </c>
      <c r="B567" s="3" t="s">
        <v>6301</v>
      </c>
      <c r="C567" s="3">
        <v>10575</v>
      </c>
      <c r="D567" s="2" t="s">
        <v>578</v>
      </c>
      <c r="E567" s="3" t="s">
        <v>4431</v>
      </c>
      <c r="F567" s="67" t="s">
        <v>33292</v>
      </c>
      <c r="G567" s="67" t="s">
        <v>33292</v>
      </c>
      <c r="I567" s="3" t="s">
        <v>6298</v>
      </c>
    </row>
    <row r="568" spans="1:9" ht="22.5" x14ac:dyDescent="0.2">
      <c r="A568" s="1" t="str">
        <f t="shared" si="10"/>
        <v>SINAPI-I 733</v>
      </c>
      <c r="B568" s="3" t="s">
        <v>6301</v>
      </c>
      <c r="C568" s="3">
        <v>733</v>
      </c>
      <c r="D568" s="2" t="s">
        <v>30302</v>
      </c>
      <c r="E568" s="3" t="s">
        <v>4431</v>
      </c>
      <c r="F568" s="67" t="s">
        <v>33293</v>
      </c>
      <c r="G568" s="67" t="s">
        <v>33293</v>
      </c>
      <c r="I568" s="3" t="s">
        <v>6298</v>
      </c>
    </row>
    <row r="569" spans="1:9" ht="22.5" x14ac:dyDescent="0.2">
      <c r="A569" s="1" t="str">
        <f t="shared" si="10"/>
        <v>SINAPI-I 732</v>
      </c>
      <c r="B569" s="3" t="s">
        <v>6301</v>
      </c>
      <c r="C569" s="3">
        <v>732</v>
      </c>
      <c r="D569" s="2" t="s">
        <v>30303</v>
      </c>
      <c r="E569" s="3" t="s">
        <v>4431</v>
      </c>
      <c r="F569" s="67" t="s">
        <v>33294</v>
      </c>
      <c r="G569" s="67" t="s">
        <v>33294</v>
      </c>
      <c r="I569" s="3" t="s">
        <v>6298</v>
      </c>
    </row>
    <row r="570" spans="1:9" ht="22.5" x14ac:dyDescent="0.2">
      <c r="A570" s="1" t="str">
        <f t="shared" si="10"/>
        <v>SINAPI-I 735</v>
      </c>
      <c r="B570" s="3" t="s">
        <v>6301</v>
      </c>
      <c r="C570" s="3">
        <v>735</v>
      </c>
      <c r="D570" s="2" t="s">
        <v>30304</v>
      </c>
      <c r="E570" s="3" t="s">
        <v>4431</v>
      </c>
      <c r="F570" s="67" t="s">
        <v>33295</v>
      </c>
      <c r="G570" s="67" t="s">
        <v>33295</v>
      </c>
      <c r="I570" s="3" t="s">
        <v>6298</v>
      </c>
    </row>
    <row r="571" spans="1:9" ht="22.5" x14ac:dyDescent="0.2">
      <c r="A571" s="1" t="str">
        <f t="shared" si="10"/>
        <v>SINAPI-I 737</v>
      </c>
      <c r="B571" s="3" t="s">
        <v>6301</v>
      </c>
      <c r="C571" s="3">
        <v>737</v>
      </c>
      <c r="D571" s="2" t="s">
        <v>579</v>
      </c>
      <c r="E571" s="3" t="s">
        <v>4431</v>
      </c>
      <c r="F571" s="67" t="s">
        <v>33296</v>
      </c>
      <c r="G571" s="67" t="s">
        <v>33296</v>
      </c>
      <c r="I571" s="3" t="s">
        <v>6298</v>
      </c>
    </row>
    <row r="572" spans="1:9" ht="22.5" x14ac:dyDescent="0.2">
      <c r="A572" s="1" t="str">
        <f t="shared" si="10"/>
        <v>SINAPI-I 736</v>
      </c>
      <c r="B572" s="3" t="s">
        <v>6301</v>
      </c>
      <c r="C572" s="3">
        <v>736</v>
      </c>
      <c r="D572" s="2" t="s">
        <v>30305</v>
      </c>
      <c r="E572" s="3" t="s">
        <v>4431</v>
      </c>
      <c r="F572" s="67" t="s">
        <v>33297</v>
      </c>
      <c r="G572" s="67" t="s">
        <v>33297</v>
      </c>
      <c r="I572" s="3" t="s">
        <v>6298</v>
      </c>
    </row>
    <row r="573" spans="1:9" ht="22.5" x14ac:dyDescent="0.2">
      <c r="A573" s="1" t="str">
        <f t="shared" si="10"/>
        <v>SINAPI-I 738</v>
      </c>
      <c r="B573" s="3" t="s">
        <v>6301</v>
      </c>
      <c r="C573" s="3">
        <v>738</v>
      </c>
      <c r="D573" s="2" t="s">
        <v>580</v>
      </c>
      <c r="E573" s="3" t="s">
        <v>4431</v>
      </c>
      <c r="F573" s="67" t="s">
        <v>33298</v>
      </c>
      <c r="G573" s="67" t="s">
        <v>33298</v>
      </c>
      <c r="I573" s="3" t="s">
        <v>6298</v>
      </c>
    </row>
    <row r="574" spans="1:9" ht="22.5" x14ac:dyDescent="0.2">
      <c r="A574" s="1" t="str">
        <f t="shared" si="10"/>
        <v>SINAPI-I 740</v>
      </c>
      <c r="B574" s="3" t="s">
        <v>6301</v>
      </c>
      <c r="C574" s="3">
        <v>740</v>
      </c>
      <c r="D574" s="2" t="s">
        <v>581</v>
      </c>
      <c r="E574" s="3" t="s">
        <v>4431</v>
      </c>
      <c r="F574" s="67" t="s">
        <v>33299</v>
      </c>
      <c r="G574" s="67" t="s">
        <v>33299</v>
      </c>
      <c r="I574" s="3" t="s">
        <v>6298</v>
      </c>
    </row>
    <row r="575" spans="1:9" ht="22.5" x14ac:dyDescent="0.2">
      <c r="A575" s="1" t="str">
        <f t="shared" si="10"/>
        <v>SINAPI-I 734</v>
      </c>
      <c r="B575" s="3" t="s">
        <v>6301</v>
      </c>
      <c r="C575" s="3">
        <v>734</v>
      </c>
      <c r="D575" s="2" t="s">
        <v>30306</v>
      </c>
      <c r="E575" s="3" t="s">
        <v>4431</v>
      </c>
      <c r="F575" s="67" t="s">
        <v>33300</v>
      </c>
      <c r="G575" s="67" t="s">
        <v>33300</v>
      </c>
      <c r="I575" s="3" t="s">
        <v>6298</v>
      </c>
    </row>
    <row r="576" spans="1:9" x14ac:dyDescent="0.2">
      <c r="A576" s="1" t="str">
        <f t="shared" si="10"/>
        <v>SINAPI-I 39008</v>
      </c>
      <c r="B576" s="3" t="s">
        <v>6301</v>
      </c>
      <c r="C576" s="3">
        <v>39008</v>
      </c>
      <c r="D576" s="2" t="s">
        <v>582</v>
      </c>
      <c r="E576" s="3" t="s">
        <v>4431</v>
      </c>
      <c r="F576" s="67" t="s">
        <v>4717</v>
      </c>
      <c r="G576" s="67" t="s">
        <v>4717</v>
      </c>
      <c r="I576" s="3" t="s">
        <v>6298</v>
      </c>
    </row>
    <row r="577" spans="1:9" x14ac:dyDescent="0.2">
      <c r="A577" s="1" t="str">
        <f t="shared" si="10"/>
        <v>SINAPI-I 39009</v>
      </c>
      <c r="B577" s="3" t="s">
        <v>6301</v>
      </c>
      <c r="C577" s="3">
        <v>39009</v>
      </c>
      <c r="D577" s="2" t="s">
        <v>583</v>
      </c>
      <c r="E577" s="3" t="s">
        <v>4431</v>
      </c>
      <c r="F577" s="67" t="s">
        <v>4718</v>
      </c>
      <c r="G577" s="67" t="s">
        <v>4718</v>
      </c>
      <c r="I577" s="3" t="s">
        <v>6298</v>
      </c>
    </row>
    <row r="578" spans="1:9" ht="33.75" x14ac:dyDescent="0.2">
      <c r="A578" s="1" t="str">
        <f t="shared" si="10"/>
        <v>SINAPI-I 10587</v>
      </c>
      <c r="B578" s="3" t="s">
        <v>6301</v>
      </c>
      <c r="C578" s="3">
        <v>10587</v>
      </c>
      <c r="D578" s="2" t="s">
        <v>584</v>
      </c>
      <c r="E578" s="3" t="s">
        <v>4431</v>
      </c>
      <c r="F578" s="67" t="s">
        <v>4719</v>
      </c>
      <c r="G578" s="67" t="s">
        <v>4719</v>
      </c>
      <c r="I578" s="3" t="s">
        <v>6298</v>
      </c>
    </row>
    <row r="579" spans="1:9" ht="33.75" x14ac:dyDescent="0.2">
      <c r="A579" s="1" t="str">
        <f t="shared" si="10"/>
        <v>SINAPI-I 759</v>
      </c>
      <c r="B579" s="3" t="s">
        <v>6301</v>
      </c>
      <c r="C579" s="3">
        <v>759</v>
      </c>
      <c r="D579" s="2" t="s">
        <v>585</v>
      </c>
      <c r="E579" s="3" t="s">
        <v>4431</v>
      </c>
      <c r="F579" s="67" t="s">
        <v>4720</v>
      </c>
      <c r="G579" s="67" t="s">
        <v>4720</v>
      </c>
      <c r="I579" s="3" t="s">
        <v>6298</v>
      </c>
    </row>
    <row r="580" spans="1:9" ht="33.75" x14ac:dyDescent="0.2">
      <c r="A580" s="1" t="str">
        <f t="shared" si="10"/>
        <v>SINAPI-I 761</v>
      </c>
      <c r="B580" s="3" t="s">
        <v>6301</v>
      </c>
      <c r="C580" s="3">
        <v>761</v>
      </c>
      <c r="D580" s="2" t="s">
        <v>586</v>
      </c>
      <c r="E580" s="3" t="s">
        <v>4431</v>
      </c>
      <c r="F580" s="67" t="s">
        <v>4721</v>
      </c>
      <c r="G580" s="67" t="s">
        <v>4721</v>
      </c>
      <c r="I580" s="3" t="s">
        <v>6298</v>
      </c>
    </row>
    <row r="581" spans="1:9" ht="33.75" x14ac:dyDescent="0.2">
      <c r="A581" s="1" t="str">
        <f t="shared" si="10"/>
        <v>SINAPI-I 750</v>
      </c>
      <c r="B581" s="3" t="s">
        <v>6301</v>
      </c>
      <c r="C581" s="3">
        <v>750</v>
      </c>
      <c r="D581" s="2" t="s">
        <v>587</v>
      </c>
      <c r="E581" s="3" t="s">
        <v>4431</v>
      </c>
      <c r="F581" s="67" t="s">
        <v>4722</v>
      </c>
      <c r="G581" s="67" t="s">
        <v>4722</v>
      </c>
      <c r="I581" s="3" t="s">
        <v>6298</v>
      </c>
    </row>
    <row r="582" spans="1:9" ht="33.75" x14ac:dyDescent="0.2">
      <c r="A582" s="1" t="str">
        <f t="shared" si="10"/>
        <v>SINAPI-I 755</v>
      </c>
      <c r="B582" s="3" t="s">
        <v>6301</v>
      </c>
      <c r="C582" s="3">
        <v>755</v>
      </c>
      <c r="D582" s="2" t="s">
        <v>588</v>
      </c>
      <c r="E582" s="3" t="s">
        <v>4431</v>
      </c>
      <c r="F582" s="67" t="s">
        <v>4723</v>
      </c>
      <c r="G582" s="67" t="s">
        <v>4723</v>
      </c>
      <c r="I582" s="3" t="s">
        <v>6298</v>
      </c>
    </row>
    <row r="583" spans="1:9" ht="33.75" x14ac:dyDescent="0.2">
      <c r="A583" s="1" t="str">
        <f t="shared" si="10"/>
        <v>SINAPI-I 749</v>
      </c>
      <c r="B583" s="3" t="s">
        <v>6301</v>
      </c>
      <c r="C583" s="3">
        <v>749</v>
      </c>
      <c r="D583" s="2" t="s">
        <v>589</v>
      </c>
      <c r="E583" s="3" t="s">
        <v>4431</v>
      </c>
      <c r="F583" s="67" t="s">
        <v>4724</v>
      </c>
      <c r="G583" s="67" t="s">
        <v>4724</v>
      </c>
      <c r="I583" s="3" t="s">
        <v>6298</v>
      </c>
    </row>
    <row r="584" spans="1:9" ht="33.75" x14ac:dyDescent="0.2">
      <c r="A584" s="1" t="str">
        <f t="shared" si="10"/>
        <v>SINAPI-I 756</v>
      </c>
      <c r="B584" s="3" t="s">
        <v>6301</v>
      </c>
      <c r="C584" s="3">
        <v>756</v>
      </c>
      <c r="D584" s="2" t="s">
        <v>590</v>
      </c>
      <c r="E584" s="3" t="s">
        <v>4431</v>
      </c>
      <c r="F584" s="67" t="s">
        <v>4725</v>
      </c>
      <c r="G584" s="67" t="s">
        <v>4725</v>
      </c>
      <c r="I584" s="3" t="s">
        <v>6298</v>
      </c>
    </row>
    <row r="585" spans="1:9" ht="22.5" x14ac:dyDescent="0.2">
      <c r="A585" s="1" t="str">
        <f t="shared" si="10"/>
        <v>SINAPI-I 10588</v>
      </c>
      <c r="B585" s="3" t="s">
        <v>6301</v>
      </c>
      <c r="C585" s="3">
        <v>10588</v>
      </c>
      <c r="D585" s="2" t="s">
        <v>591</v>
      </c>
      <c r="E585" s="3" t="s">
        <v>4431</v>
      </c>
      <c r="F585" s="67" t="s">
        <v>4727</v>
      </c>
      <c r="G585" s="67" t="s">
        <v>4727</v>
      </c>
      <c r="I585" s="3" t="s">
        <v>6298</v>
      </c>
    </row>
    <row r="586" spans="1:9" ht="22.5" x14ac:dyDescent="0.2">
      <c r="A586" s="1" t="str">
        <f t="shared" si="10"/>
        <v>SINAPI-I 10592</v>
      </c>
      <c r="B586" s="3" t="s">
        <v>6301</v>
      </c>
      <c r="C586" s="3">
        <v>10592</v>
      </c>
      <c r="D586" s="2" t="s">
        <v>592</v>
      </c>
      <c r="E586" s="3" t="s">
        <v>4431</v>
      </c>
      <c r="F586" s="67" t="s">
        <v>4728</v>
      </c>
      <c r="G586" s="67" t="s">
        <v>4728</v>
      </c>
      <c r="I586" s="3" t="s">
        <v>6299</v>
      </c>
    </row>
    <row r="587" spans="1:9" ht="22.5" x14ac:dyDescent="0.2">
      <c r="A587" s="1" t="str">
        <f t="shared" si="10"/>
        <v>SINAPI-I 10589</v>
      </c>
      <c r="B587" s="3" t="s">
        <v>6301</v>
      </c>
      <c r="C587" s="3">
        <v>10589</v>
      </c>
      <c r="D587" s="2" t="s">
        <v>593</v>
      </c>
      <c r="E587" s="3" t="s">
        <v>4431</v>
      </c>
      <c r="F587" s="67" t="s">
        <v>4729</v>
      </c>
      <c r="G587" s="67" t="s">
        <v>4729</v>
      </c>
      <c r="I587" s="3" t="s">
        <v>6298</v>
      </c>
    </row>
    <row r="588" spans="1:9" ht="22.5" x14ac:dyDescent="0.2">
      <c r="A588" s="1" t="str">
        <f t="shared" si="10"/>
        <v>SINAPI-I 760</v>
      </c>
      <c r="B588" s="3" t="s">
        <v>6301</v>
      </c>
      <c r="C588" s="3">
        <v>760</v>
      </c>
      <c r="D588" s="2" t="s">
        <v>594</v>
      </c>
      <c r="E588" s="3" t="s">
        <v>4431</v>
      </c>
      <c r="F588" s="67" t="s">
        <v>4730</v>
      </c>
      <c r="G588" s="67" t="s">
        <v>4730</v>
      </c>
      <c r="I588" s="3" t="s">
        <v>6298</v>
      </c>
    </row>
    <row r="589" spans="1:9" ht="22.5" x14ac:dyDescent="0.2">
      <c r="A589" s="1" t="str">
        <f t="shared" si="10"/>
        <v>SINAPI-I 751</v>
      </c>
      <c r="B589" s="3" t="s">
        <v>6301</v>
      </c>
      <c r="C589" s="3">
        <v>751</v>
      </c>
      <c r="D589" s="2" t="s">
        <v>595</v>
      </c>
      <c r="E589" s="3" t="s">
        <v>4431</v>
      </c>
      <c r="F589" s="67" t="s">
        <v>4731</v>
      </c>
      <c r="G589" s="67" t="s">
        <v>4731</v>
      </c>
      <c r="I589" s="3" t="s">
        <v>6298</v>
      </c>
    </row>
    <row r="590" spans="1:9" ht="22.5" x14ac:dyDescent="0.2">
      <c r="A590" s="1" t="str">
        <f t="shared" si="10"/>
        <v>SINAPI-I 754</v>
      </c>
      <c r="B590" s="3" t="s">
        <v>6301</v>
      </c>
      <c r="C590" s="3">
        <v>754</v>
      </c>
      <c r="D590" s="2" t="s">
        <v>596</v>
      </c>
      <c r="E590" s="3" t="s">
        <v>4431</v>
      </c>
      <c r="F590" s="67" t="s">
        <v>4732</v>
      </c>
      <c r="G590" s="67" t="s">
        <v>4732</v>
      </c>
      <c r="I590" s="3" t="s">
        <v>6298</v>
      </c>
    </row>
    <row r="591" spans="1:9" ht="22.5" x14ac:dyDescent="0.2">
      <c r="A591" s="1" t="str">
        <f t="shared" si="10"/>
        <v>SINAPI-I 757</v>
      </c>
      <c r="B591" s="3" t="s">
        <v>6301</v>
      </c>
      <c r="C591" s="3">
        <v>757</v>
      </c>
      <c r="D591" s="2" t="s">
        <v>30307</v>
      </c>
      <c r="E591" s="3" t="s">
        <v>4431</v>
      </c>
      <c r="F591" s="67" t="s">
        <v>4726</v>
      </c>
      <c r="G591" s="67" t="s">
        <v>4726</v>
      </c>
      <c r="I591" s="3" t="s">
        <v>6298</v>
      </c>
    </row>
    <row r="592" spans="1:9" x14ac:dyDescent="0.2">
      <c r="A592" s="1" t="str">
        <f t="shared" si="10"/>
        <v>SINAPI-I 44489</v>
      </c>
      <c r="B592" s="3" t="s">
        <v>6301</v>
      </c>
      <c r="C592" s="3">
        <v>44489</v>
      </c>
      <c r="D592" s="2" t="s">
        <v>30308</v>
      </c>
      <c r="E592" s="3" t="s">
        <v>4431</v>
      </c>
      <c r="F592" s="67" t="s">
        <v>33301</v>
      </c>
      <c r="G592" s="67" t="s">
        <v>33301</v>
      </c>
      <c r="I592" s="3" t="s">
        <v>6298</v>
      </c>
    </row>
    <row r="593" spans="1:9" ht="22.5" x14ac:dyDescent="0.2">
      <c r="A593" s="1" t="str">
        <f t="shared" si="10"/>
        <v>SINAPI-I 39917</v>
      </c>
      <c r="B593" s="3" t="s">
        <v>6301</v>
      </c>
      <c r="C593" s="3">
        <v>39917</v>
      </c>
      <c r="D593" s="2" t="s">
        <v>597</v>
      </c>
      <c r="E593" s="3" t="s">
        <v>4431</v>
      </c>
      <c r="F593" s="67" t="s">
        <v>4733</v>
      </c>
      <c r="G593" s="67" t="s">
        <v>4733</v>
      </c>
      <c r="I593" s="3" t="s">
        <v>6298</v>
      </c>
    </row>
    <row r="594" spans="1:9" x14ac:dyDescent="0.2">
      <c r="A594" s="1" t="str">
        <f t="shared" si="10"/>
        <v>SINAPI-I 38167</v>
      </c>
      <c r="B594" s="3" t="s">
        <v>6301</v>
      </c>
      <c r="C594" s="3">
        <v>38167</v>
      </c>
      <c r="D594" s="2" t="s">
        <v>598</v>
      </c>
      <c r="E594" s="3" t="s">
        <v>4439</v>
      </c>
      <c r="F594" s="67" t="s">
        <v>33302</v>
      </c>
      <c r="G594" s="67" t="s">
        <v>33302</v>
      </c>
      <c r="I594" s="3" t="s">
        <v>6298</v>
      </c>
    </row>
    <row r="595" spans="1:9" x14ac:dyDescent="0.2">
      <c r="A595" s="1" t="str">
        <f t="shared" si="10"/>
        <v>SINAPI-I 36145</v>
      </c>
      <c r="B595" s="3" t="s">
        <v>6301</v>
      </c>
      <c r="C595" s="3">
        <v>36145</v>
      </c>
      <c r="D595" s="2" t="s">
        <v>599</v>
      </c>
      <c r="E595" s="3" t="s">
        <v>4439</v>
      </c>
      <c r="F595" s="67" t="s">
        <v>28716</v>
      </c>
      <c r="G595" s="67" t="s">
        <v>28716</v>
      </c>
      <c r="I595" s="3" t="s">
        <v>6298</v>
      </c>
    </row>
    <row r="596" spans="1:9" x14ac:dyDescent="0.2">
      <c r="A596" s="1" t="str">
        <f t="shared" si="10"/>
        <v>SINAPI-I 12893</v>
      </c>
      <c r="B596" s="3" t="s">
        <v>6301</v>
      </c>
      <c r="C596" s="3">
        <v>12893</v>
      </c>
      <c r="D596" s="2" t="s">
        <v>600</v>
      </c>
      <c r="E596" s="3" t="s">
        <v>4439</v>
      </c>
      <c r="F596" s="67" t="s">
        <v>30753</v>
      </c>
      <c r="G596" s="67" t="s">
        <v>30753</v>
      </c>
      <c r="I596" s="3" t="s">
        <v>6298</v>
      </c>
    </row>
    <row r="597" spans="1:9" x14ac:dyDescent="0.2">
      <c r="A597" s="1" t="str">
        <f t="shared" si="10"/>
        <v>SINAPI-I 11685</v>
      </c>
      <c r="B597" s="3" t="s">
        <v>6301</v>
      </c>
      <c r="C597" s="3">
        <v>11685</v>
      </c>
      <c r="D597" s="2" t="s">
        <v>30309</v>
      </c>
      <c r="E597" s="3" t="s">
        <v>4431</v>
      </c>
      <c r="F597" s="67" t="s">
        <v>4735</v>
      </c>
      <c r="G597" s="67" t="s">
        <v>4735</v>
      </c>
      <c r="I597" s="3" t="s">
        <v>6298</v>
      </c>
    </row>
    <row r="598" spans="1:9" x14ac:dyDescent="0.2">
      <c r="A598" s="1" t="str">
        <f t="shared" si="10"/>
        <v>SINAPI-I 11680</v>
      </c>
      <c r="B598" s="3" t="s">
        <v>6301</v>
      </c>
      <c r="C598" s="3">
        <v>11680</v>
      </c>
      <c r="D598" s="2" t="s">
        <v>601</v>
      </c>
      <c r="E598" s="3" t="s">
        <v>4431</v>
      </c>
      <c r="F598" s="67" t="s">
        <v>20900</v>
      </c>
      <c r="G598" s="67" t="s">
        <v>20900</v>
      </c>
      <c r="I598" s="3" t="s">
        <v>6298</v>
      </c>
    </row>
    <row r="599" spans="1:9" x14ac:dyDescent="0.2">
      <c r="A599" s="1" t="str">
        <f t="shared" si="10"/>
        <v>SINAPI-I 11679</v>
      </c>
      <c r="B599" s="3" t="s">
        <v>6301</v>
      </c>
      <c r="C599" s="3">
        <v>11679</v>
      </c>
      <c r="D599" s="2" t="s">
        <v>602</v>
      </c>
      <c r="E599" s="3" t="s">
        <v>4431</v>
      </c>
      <c r="F599" s="67" t="s">
        <v>5929</v>
      </c>
      <c r="G599" s="67" t="s">
        <v>5929</v>
      </c>
      <c r="I599" s="3" t="s">
        <v>6298</v>
      </c>
    </row>
    <row r="600" spans="1:9" x14ac:dyDescent="0.2">
      <c r="A600" s="1" t="str">
        <f t="shared" si="10"/>
        <v>SINAPI-I 2512</v>
      </c>
      <c r="B600" s="3" t="s">
        <v>6301</v>
      </c>
      <c r="C600" s="3">
        <v>2512</v>
      </c>
      <c r="D600" s="2" t="s">
        <v>603</v>
      </c>
      <c r="E600" s="3" t="s">
        <v>4431</v>
      </c>
      <c r="F600" s="67" t="s">
        <v>30754</v>
      </c>
      <c r="G600" s="67" t="s">
        <v>30754</v>
      </c>
      <c r="I600" s="3" t="s">
        <v>6300</v>
      </c>
    </row>
    <row r="601" spans="1:9" x14ac:dyDescent="0.2">
      <c r="A601" s="1" t="str">
        <f t="shared" si="10"/>
        <v>SINAPI-I 4374</v>
      </c>
      <c r="B601" s="3" t="s">
        <v>6301</v>
      </c>
      <c r="C601" s="3">
        <v>4374</v>
      </c>
      <c r="D601" s="2" t="s">
        <v>604</v>
      </c>
      <c r="E601" s="3" t="s">
        <v>4431</v>
      </c>
      <c r="F601" s="67" t="s">
        <v>4737</v>
      </c>
      <c r="G601" s="67" t="s">
        <v>4737</v>
      </c>
      <c r="I601" s="3" t="s">
        <v>6298</v>
      </c>
    </row>
    <row r="602" spans="1:9" ht="22.5" x14ac:dyDescent="0.2">
      <c r="A602" s="1" t="str">
        <f t="shared" si="10"/>
        <v>SINAPI-I 7568</v>
      </c>
      <c r="B602" s="3" t="s">
        <v>6301</v>
      </c>
      <c r="C602" s="3">
        <v>7568</v>
      </c>
      <c r="D602" s="2" t="s">
        <v>605</v>
      </c>
      <c r="E602" s="3" t="s">
        <v>4431</v>
      </c>
      <c r="F602" s="67" t="s">
        <v>4738</v>
      </c>
      <c r="G602" s="67" t="s">
        <v>4738</v>
      </c>
      <c r="I602" s="3" t="s">
        <v>6298</v>
      </c>
    </row>
    <row r="603" spans="1:9" ht="22.5" x14ac:dyDescent="0.2">
      <c r="A603" s="1" t="str">
        <f t="shared" si="10"/>
        <v>SINAPI-I 7584</v>
      </c>
      <c r="B603" s="3" t="s">
        <v>6301</v>
      </c>
      <c r="C603" s="3">
        <v>7584</v>
      </c>
      <c r="D603" s="2" t="s">
        <v>606</v>
      </c>
      <c r="E603" s="3" t="s">
        <v>4431</v>
      </c>
      <c r="F603" s="67" t="s">
        <v>4739</v>
      </c>
      <c r="G603" s="67" t="s">
        <v>4739</v>
      </c>
      <c r="I603" s="3" t="s">
        <v>6298</v>
      </c>
    </row>
    <row r="604" spans="1:9" x14ac:dyDescent="0.2">
      <c r="A604" s="1" t="str">
        <f t="shared" si="10"/>
        <v>SINAPI-I 11945</v>
      </c>
      <c r="B604" s="3" t="s">
        <v>6301</v>
      </c>
      <c r="C604" s="3">
        <v>11945</v>
      </c>
      <c r="D604" s="2" t="s">
        <v>607</v>
      </c>
      <c r="E604" s="3" t="s">
        <v>4431</v>
      </c>
      <c r="F604" s="67" t="s">
        <v>4740</v>
      </c>
      <c r="G604" s="67" t="s">
        <v>4740</v>
      </c>
      <c r="I604" s="3" t="s">
        <v>6298</v>
      </c>
    </row>
    <row r="605" spans="1:9" x14ac:dyDescent="0.2">
      <c r="A605" s="1" t="str">
        <f t="shared" si="10"/>
        <v>SINAPI-I 11946</v>
      </c>
      <c r="B605" s="3" t="s">
        <v>6301</v>
      </c>
      <c r="C605" s="3">
        <v>11946</v>
      </c>
      <c r="D605" s="2" t="s">
        <v>608</v>
      </c>
      <c r="E605" s="3" t="s">
        <v>4431</v>
      </c>
      <c r="F605" s="67" t="s">
        <v>4741</v>
      </c>
      <c r="G605" s="67" t="s">
        <v>4741</v>
      </c>
      <c r="I605" s="3" t="s">
        <v>6298</v>
      </c>
    </row>
    <row r="606" spans="1:9" x14ac:dyDescent="0.2">
      <c r="A606" s="1" t="str">
        <f t="shared" si="10"/>
        <v>SINAPI-I 4375</v>
      </c>
      <c r="B606" s="3" t="s">
        <v>6301</v>
      </c>
      <c r="C606" s="3">
        <v>4375</v>
      </c>
      <c r="D606" s="2" t="s">
        <v>609</v>
      </c>
      <c r="E606" s="3" t="s">
        <v>4431</v>
      </c>
      <c r="F606" s="67" t="s">
        <v>4742</v>
      </c>
      <c r="G606" s="67" t="s">
        <v>4742</v>
      </c>
      <c r="I606" s="3" t="s">
        <v>6299</v>
      </c>
    </row>
    <row r="607" spans="1:9" ht="22.5" x14ac:dyDescent="0.2">
      <c r="A607" s="1" t="str">
        <f t="shared" si="10"/>
        <v>SINAPI-I 11950</v>
      </c>
      <c r="B607" s="3" t="s">
        <v>6301</v>
      </c>
      <c r="C607" s="3">
        <v>11950</v>
      </c>
      <c r="D607" s="2" t="s">
        <v>610</v>
      </c>
      <c r="E607" s="3" t="s">
        <v>4431</v>
      </c>
      <c r="F607" s="67" t="s">
        <v>4743</v>
      </c>
      <c r="G607" s="67" t="s">
        <v>4743</v>
      </c>
      <c r="I607" s="3" t="s">
        <v>6298</v>
      </c>
    </row>
    <row r="608" spans="1:9" x14ac:dyDescent="0.2">
      <c r="A608" s="1" t="str">
        <f t="shared" si="10"/>
        <v>SINAPI-I 4376</v>
      </c>
      <c r="B608" s="3" t="s">
        <v>6301</v>
      </c>
      <c r="C608" s="3">
        <v>4376</v>
      </c>
      <c r="D608" s="2" t="s">
        <v>611</v>
      </c>
      <c r="E608" s="3" t="s">
        <v>4431</v>
      </c>
      <c r="F608" s="67" t="s">
        <v>4744</v>
      </c>
      <c r="G608" s="67" t="s">
        <v>4744</v>
      </c>
      <c r="I608" s="3" t="s">
        <v>6298</v>
      </c>
    </row>
    <row r="609" spans="1:9" ht="22.5" x14ac:dyDescent="0.2">
      <c r="A609" s="1" t="str">
        <f t="shared" si="10"/>
        <v>SINAPI-I 7583</v>
      </c>
      <c r="B609" s="3" t="s">
        <v>6301</v>
      </c>
      <c r="C609" s="3">
        <v>7583</v>
      </c>
      <c r="D609" s="2" t="s">
        <v>612</v>
      </c>
      <c r="E609" s="3" t="s">
        <v>4431</v>
      </c>
      <c r="F609" s="67" t="s">
        <v>4745</v>
      </c>
      <c r="G609" s="67" t="s">
        <v>4745</v>
      </c>
      <c r="I609" s="3" t="s">
        <v>6298</v>
      </c>
    </row>
    <row r="610" spans="1:9" ht="22.5" x14ac:dyDescent="0.2">
      <c r="A610" s="1" t="str">
        <f t="shared" si="10"/>
        <v>SINAPI-I 4350</v>
      </c>
      <c r="B610" s="3" t="s">
        <v>6301</v>
      </c>
      <c r="C610" s="3">
        <v>4350</v>
      </c>
      <c r="D610" s="2" t="s">
        <v>613</v>
      </c>
      <c r="E610" s="3" t="s">
        <v>4431</v>
      </c>
      <c r="F610" s="67" t="s">
        <v>4746</v>
      </c>
      <c r="G610" s="67" t="s">
        <v>4746</v>
      </c>
      <c r="I610" s="3" t="s">
        <v>6298</v>
      </c>
    </row>
    <row r="611" spans="1:9" x14ac:dyDescent="0.2">
      <c r="A611" s="1" t="str">
        <f t="shared" ref="A611:A674" si="11">CONCATENAR</f>
        <v>SINAPI-I 44400</v>
      </c>
      <c r="B611" s="3" t="s">
        <v>6301</v>
      </c>
      <c r="C611" s="3">
        <v>44400</v>
      </c>
      <c r="D611" s="2" t="s">
        <v>614</v>
      </c>
      <c r="E611" s="3" t="s">
        <v>4431</v>
      </c>
      <c r="F611" s="67" t="s">
        <v>5639</v>
      </c>
      <c r="G611" s="67" t="s">
        <v>5639</v>
      </c>
      <c r="I611" s="3" t="s">
        <v>6298</v>
      </c>
    </row>
    <row r="612" spans="1:9" x14ac:dyDescent="0.2">
      <c r="A612" s="1" t="str">
        <f t="shared" si="11"/>
        <v>SINAPI-I 39886</v>
      </c>
      <c r="B612" s="3" t="s">
        <v>6301</v>
      </c>
      <c r="C612" s="3">
        <v>39886</v>
      </c>
      <c r="D612" s="2" t="s">
        <v>615</v>
      </c>
      <c r="E612" s="3" t="s">
        <v>4431</v>
      </c>
      <c r="F612" s="67" t="s">
        <v>4584</v>
      </c>
      <c r="G612" s="67" t="s">
        <v>4584</v>
      </c>
      <c r="I612" s="3" t="s">
        <v>6300</v>
      </c>
    </row>
    <row r="613" spans="1:9" x14ac:dyDescent="0.2">
      <c r="A613" s="1" t="str">
        <f t="shared" si="11"/>
        <v>SINAPI-I 39887</v>
      </c>
      <c r="B613" s="3" t="s">
        <v>6301</v>
      </c>
      <c r="C613" s="3">
        <v>39887</v>
      </c>
      <c r="D613" s="2" t="s">
        <v>616</v>
      </c>
      <c r="E613" s="3" t="s">
        <v>4431</v>
      </c>
      <c r="F613" s="67" t="s">
        <v>5323</v>
      </c>
      <c r="G613" s="67" t="s">
        <v>5323</v>
      </c>
      <c r="I613" s="3" t="s">
        <v>6300</v>
      </c>
    </row>
    <row r="614" spans="1:9" x14ac:dyDescent="0.2">
      <c r="A614" s="1" t="str">
        <f t="shared" si="11"/>
        <v>SINAPI-I 39888</v>
      </c>
      <c r="B614" s="3" t="s">
        <v>6301</v>
      </c>
      <c r="C614" s="3">
        <v>39888</v>
      </c>
      <c r="D614" s="2" t="s">
        <v>617</v>
      </c>
      <c r="E614" s="3" t="s">
        <v>4431</v>
      </c>
      <c r="F614" s="67" t="s">
        <v>30052</v>
      </c>
      <c r="G614" s="67" t="s">
        <v>30052</v>
      </c>
      <c r="I614" s="3" t="s">
        <v>6300</v>
      </c>
    </row>
    <row r="615" spans="1:9" x14ac:dyDescent="0.2">
      <c r="A615" s="1" t="str">
        <f t="shared" si="11"/>
        <v>SINAPI-I 39890</v>
      </c>
      <c r="B615" s="3" t="s">
        <v>6301</v>
      </c>
      <c r="C615" s="3">
        <v>39890</v>
      </c>
      <c r="D615" s="2" t="s">
        <v>618</v>
      </c>
      <c r="E615" s="3" t="s">
        <v>4431</v>
      </c>
      <c r="F615" s="67" t="s">
        <v>32221</v>
      </c>
      <c r="G615" s="67" t="s">
        <v>32221</v>
      </c>
      <c r="I615" s="3" t="s">
        <v>6300</v>
      </c>
    </row>
    <row r="616" spans="1:9" x14ac:dyDescent="0.2">
      <c r="A616" s="1" t="str">
        <f t="shared" si="11"/>
        <v>SINAPI-I 39891</v>
      </c>
      <c r="B616" s="3" t="s">
        <v>6301</v>
      </c>
      <c r="C616" s="3">
        <v>39891</v>
      </c>
      <c r="D616" s="2" t="s">
        <v>619</v>
      </c>
      <c r="E616" s="3" t="s">
        <v>4431</v>
      </c>
      <c r="F616" s="67" t="s">
        <v>29867</v>
      </c>
      <c r="G616" s="67" t="s">
        <v>29867</v>
      </c>
      <c r="I616" s="3" t="s">
        <v>6300</v>
      </c>
    </row>
    <row r="617" spans="1:9" x14ac:dyDescent="0.2">
      <c r="A617" s="1" t="str">
        <f t="shared" si="11"/>
        <v>SINAPI-I 39892</v>
      </c>
      <c r="B617" s="3" t="s">
        <v>6301</v>
      </c>
      <c r="C617" s="3">
        <v>39892</v>
      </c>
      <c r="D617" s="2" t="s">
        <v>620</v>
      </c>
      <c r="E617" s="3" t="s">
        <v>4431</v>
      </c>
      <c r="F617" s="67" t="s">
        <v>33303</v>
      </c>
      <c r="G617" s="67" t="s">
        <v>33303</v>
      </c>
      <c r="I617" s="3" t="s">
        <v>6300</v>
      </c>
    </row>
    <row r="618" spans="1:9" x14ac:dyDescent="0.2">
      <c r="A618" s="1" t="str">
        <f t="shared" si="11"/>
        <v>SINAPI-I 790</v>
      </c>
      <c r="B618" s="3" t="s">
        <v>6301</v>
      </c>
      <c r="C618" s="3">
        <v>790</v>
      </c>
      <c r="D618" s="2" t="s">
        <v>621</v>
      </c>
      <c r="E618" s="3" t="s">
        <v>4431</v>
      </c>
      <c r="F618" s="67" t="s">
        <v>5012</v>
      </c>
      <c r="G618" s="67" t="s">
        <v>5012</v>
      </c>
      <c r="I618" s="3" t="s">
        <v>6298</v>
      </c>
    </row>
    <row r="619" spans="1:9" x14ac:dyDescent="0.2">
      <c r="A619" s="1" t="str">
        <f t="shared" si="11"/>
        <v>SINAPI-I 766</v>
      </c>
      <c r="B619" s="3" t="s">
        <v>6301</v>
      </c>
      <c r="C619" s="3">
        <v>766</v>
      </c>
      <c r="D619" s="2" t="s">
        <v>622</v>
      </c>
      <c r="E619" s="3" t="s">
        <v>4431</v>
      </c>
      <c r="F619" s="67" t="s">
        <v>5012</v>
      </c>
      <c r="G619" s="67" t="s">
        <v>5012</v>
      </c>
      <c r="I619" s="3" t="s">
        <v>6298</v>
      </c>
    </row>
    <row r="620" spans="1:9" x14ac:dyDescent="0.2">
      <c r="A620" s="1" t="str">
        <f t="shared" si="11"/>
        <v>SINAPI-I 791</v>
      </c>
      <c r="B620" s="3" t="s">
        <v>6301</v>
      </c>
      <c r="C620" s="3">
        <v>791</v>
      </c>
      <c r="D620" s="2" t="s">
        <v>623</v>
      </c>
      <c r="E620" s="3" t="s">
        <v>4431</v>
      </c>
      <c r="F620" s="67" t="s">
        <v>5012</v>
      </c>
      <c r="G620" s="67" t="s">
        <v>5012</v>
      </c>
      <c r="I620" s="3" t="s">
        <v>6298</v>
      </c>
    </row>
    <row r="621" spans="1:9" x14ac:dyDescent="0.2">
      <c r="A621" s="1" t="str">
        <f t="shared" si="11"/>
        <v>SINAPI-I 767</v>
      </c>
      <c r="B621" s="3" t="s">
        <v>6301</v>
      </c>
      <c r="C621" s="3">
        <v>767</v>
      </c>
      <c r="D621" s="2" t="s">
        <v>624</v>
      </c>
      <c r="E621" s="3" t="s">
        <v>4431</v>
      </c>
      <c r="F621" s="67" t="s">
        <v>5012</v>
      </c>
      <c r="G621" s="67" t="s">
        <v>5012</v>
      </c>
      <c r="I621" s="3" t="s">
        <v>6298</v>
      </c>
    </row>
    <row r="622" spans="1:9" x14ac:dyDescent="0.2">
      <c r="A622" s="1" t="str">
        <f t="shared" si="11"/>
        <v>SINAPI-I 768</v>
      </c>
      <c r="B622" s="3" t="s">
        <v>6301</v>
      </c>
      <c r="C622" s="3">
        <v>768</v>
      </c>
      <c r="D622" s="2" t="s">
        <v>625</v>
      </c>
      <c r="E622" s="3" t="s">
        <v>4431</v>
      </c>
      <c r="F622" s="67" t="s">
        <v>21190</v>
      </c>
      <c r="G622" s="67" t="s">
        <v>21190</v>
      </c>
      <c r="I622" s="3" t="s">
        <v>6298</v>
      </c>
    </row>
    <row r="623" spans="1:9" x14ac:dyDescent="0.2">
      <c r="A623" s="1" t="str">
        <f t="shared" si="11"/>
        <v>SINAPI-I 789</v>
      </c>
      <c r="B623" s="3" t="s">
        <v>6301</v>
      </c>
      <c r="C623" s="3">
        <v>789</v>
      </c>
      <c r="D623" s="2" t="s">
        <v>626</v>
      </c>
      <c r="E623" s="3" t="s">
        <v>4431</v>
      </c>
      <c r="F623" s="67" t="s">
        <v>5419</v>
      </c>
      <c r="G623" s="67" t="s">
        <v>5419</v>
      </c>
      <c r="I623" s="3" t="s">
        <v>6298</v>
      </c>
    </row>
    <row r="624" spans="1:9" x14ac:dyDescent="0.2">
      <c r="A624" s="1" t="str">
        <f t="shared" si="11"/>
        <v>SINAPI-I 769</v>
      </c>
      <c r="B624" s="3" t="s">
        <v>6301</v>
      </c>
      <c r="C624" s="3">
        <v>769</v>
      </c>
      <c r="D624" s="2" t="s">
        <v>627</v>
      </c>
      <c r="E624" s="3" t="s">
        <v>4431</v>
      </c>
      <c r="F624" s="67" t="s">
        <v>21190</v>
      </c>
      <c r="G624" s="67" t="s">
        <v>21190</v>
      </c>
      <c r="I624" s="3" t="s">
        <v>6298</v>
      </c>
    </row>
    <row r="625" spans="1:9" x14ac:dyDescent="0.2">
      <c r="A625" s="1" t="str">
        <f t="shared" si="11"/>
        <v>SINAPI-I 770</v>
      </c>
      <c r="B625" s="3" t="s">
        <v>6301</v>
      </c>
      <c r="C625" s="3">
        <v>770</v>
      </c>
      <c r="D625" s="2" t="s">
        <v>628</v>
      </c>
      <c r="E625" s="3" t="s">
        <v>4431</v>
      </c>
      <c r="F625" s="67" t="s">
        <v>5329</v>
      </c>
      <c r="G625" s="67" t="s">
        <v>5329</v>
      </c>
      <c r="I625" s="3" t="s">
        <v>6298</v>
      </c>
    </row>
    <row r="626" spans="1:9" x14ac:dyDescent="0.2">
      <c r="A626" s="1" t="str">
        <f t="shared" si="11"/>
        <v>SINAPI-I 12394</v>
      </c>
      <c r="B626" s="3" t="s">
        <v>6301</v>
      </c>
      <c r="C626" s="3">
        <v>12394</v>
      </c>
      <c r="D626" s="2" t="s">
        <v>629</v>
      </c>
      <c r="E626" s="3" t="s">
        <v>4431</v>
      </c>
      <c r="F626" s="67" t="s">
        <v>5329</v>
      </c>
      <c r="G626" s="67" t="s">
        <v>5329</v>
      </c>
      <c r="I626" s="3" t="s">
        <v>6298</v>
      </c>
    </row>
    <row r="627" spans="1:9" x14ac:dyDescent="0.2">
      <c r="A627" s="1" t="str">
        <f t="shared" si="11"/>
        <v>SINAPI-I 764</v>
      </c>
      <c r="B627" s="3" t="s">
        <v>6301</v>
      </c>
      <c r="C627" s="3">
        <v>764</v>
      </c>
      <c r="D627" s="2" t="s">
        <v>630</v>
      </c>
      <c r="E627" s="3" t="s">
        <v>4431</v>
      </c>
      <c r="F627" s="67" t="s">
        <v>6048</v>
      </c>
      <c r="G627" s="67" t="s">
        <v>6048</v>
      </c>
      <c r="I627" s="3" t="s">
        <v>6299</v>
      </c>
    </row>
    <row r="628" spans="1:9" x14ac:dyDescent="0.2">
      <c r="A628" s="1" t="str">
        <f t="shared" si="11"/>
        <v>SINAPI-I 765</v>
      </c>
      <c r="B628" s="3" t="s">
        <v>6301</v>
      </c>
      <c r="C628" s="3">
        <v>765</v>
      </c>
      <c r="D628" s="2" t="s">
        <v>631</v>
      </c>
      <c r="E628" s="3" t="s">
        <v>4431</v>
      </c>
      <c r="F628" s="67" t="s">
        <v>6048</v>
      </c>
      <c r="G628" s="67" t="s">
        <v>6048</v>
      </c>
      <c r="I628" s="3" t="s">
        <v>6298</v>
      </c>
    </row>
    <row r="629" spans="1:9" x14ac:dyDescent="0.2">
      <c r="A629" s="1" t="str">
        <f t="shared" si="11"/>
        <v>SINAPI-I 787</v>
      </c>
      <c r="B629" s="3" t="s">
        <v>6301</v>
      </c>
      <c r="C629" s="3">
        <v>787</v>
      </c>
      <c r="D629" s="2" t="s">
        <v>632</v>
      </c>
      <c r="E629" s="3" t="s">
        <v>4431</v>
      </c>
      <c r="F629" s="67" t="s">
        <v>33304</v>
      </c>
      <c r="G629" s="67" t="s">
        <v>33304</v>
      </c>
      <c r="I629" s="3" t="s">
        <v>6298</v>
      </c>
    </row>
    <row r="630" spans="1:9" x14ac:dyDescent="0.2">
      <c r="A630" s="1" t="str">
        <f t="shared" si="11"/>
        <v>SINAPI-I 774</v>
      </c>
      <c r="B630" s="3" t="s">
        <v>6301</v>
      </c>
      <c r="C630" s="3">
        <v>774</v>
      </c>
      <c r="D630" s="2" t="s">
        <v>633</v>
      </c>
      <c r="E630" s="3" t="s">
        <v>4431</v>
      </c>
      <c r="F630" s="67" t="s">
        <v>33304</v>
      </c>
      <c r="G630" s="67" t="s">
        <v>33304</v>
      </c>
      <c r="I630" s="3" t="s">
        <v>6298</v>
      </c>
    </row>
    <row r="631" spans="1:9" x14ac:dyDescent="0.2">
      <c r="A631" s="1" t="str">
        <f t="shared" si="11"/>
        <v>SINAPI-I 773</v>
      </c>
      <c r="B631" s="3" t="s">
        <v>6301</v>
      </c>
      <c r="C631" s="3">
        <v>773</v>
      </c>
      <c r="D631" s="2" t="s">
        <v>634</v>
      </c>
      <c r="E631" s="3" t="s">
        <v>4431</v>
      </c>
      <c r="F631" s="67" t="s">
        <v>33304</v>
      </c>
      <c r="G631" s="67" t="s">
        <v>33304</v>
      </c>
      <c r="I631" s="3" t="s">
        <v>6298</v>
      </c>
    </row>
    <row r="632" spans="1:9" x14ac:dyDescent="0.2">
      <c r="A632" s="1" t="str">
        <f t="shared" si="11"/>
        <v>SINAPI-I 775</v>
      </c>
      <c r="B632" s="3" t="s">
        <v>6301</v>
      </c>
      <c r="C632" s="3">
        <v>775</v>
      </c>
      <c r="D632" s="2" t="s">
        <v>635</v>
      </c>
      <c r="E632" s="3" t="s">
        <v>4431</v>
      </c>
      <c r="F632" s="67" t="s">
        <v>33304</v>
      </c>
      <c r="G632" s="67" t="s">
        <v>33304</v>
      </c>
      <c r="I632" s="3" t="s">
        <v>6298</v>
      </c>
    </row>
    <row r="633" spans="1:9" x14ac:dyDescent="0.2">
      <c r="A633" s="1" t="str">
        <f t="shared" si="11"/>
        <v>SINAPI-I 788</v>
      </c>
      <c r="B633" s="3" t="s">
        <v>6301</v>
      </c>
      <c r="C633" s="3">
        <v>788</v>
      </c>
      <c r="D633" s="2" t="s">
        <v>636</v>
      </c>
      <c r="E633" s="3" t="s">
        <v>4431</v>
      </c>
      <c r="F633" s="67" t="s">
        <v>28709</v>
      </c>
      <c r="G633" s="67" t="s">
        <v>28709</v>
      </c>
      <c r="I633" s="3" t="s">
        <v>6298</v>
      </c>
    </row>
    <row r="634" spans="1:9" x14ac:dyDescent="0.2">
      <c r="A634" s="1" t="str">
        <f t="shared" si="11"/>
        <v>SINAPI-I 772</v>
      </c>
      <c r="B634" s="3" t="s">
        <v>6301</v>
      </c>
      <c r="C634" s="3">
        <v>772</v>
      </c>
      <c r="D634" s="2" t="s">
        <v>637</v>
      </c>
      <c r="E634" s="3" t="s">
        <v>4431</v>
      </c>
      <c r="F634" s="67" t="s">
        <v>28709</v>
      </c>
      <c r="G634" s="67" t="s">
        <v>28709</v>
      </c>
      <c r="I634" s="3" t="s">
        <v>6298</v>
      </c>
    </row>
    <row r="635" spans="1:9" x14ac:dyDescent="0.2">
      <c r="A635" s="1" t="str">
        <f t="shared" si="11"/>
        <v>SINAPI-I 771</v>
      </c>
      <c r="B635" s="3" t="s">
        <v>6301</v>
      </c>
      <c r="C635" s="3">
        <v>771</v>
      </c>
      <c r="D635" s="2" t="s">
        <v>638</v>
      </c>
      <c r="E635" s="3" t="s">
        <v>4431</v>
      </c>
      <c r="F635" s="67" t="s">
        <v>28709</v>
      </c>
      <c r="G635" s="67" t="s">
        <v>28709</v>
      </c>
      <c r="I635" s="3" t="s">
        <v>6298</v>
      </c>
    </row>
    <row r="636" spans="1:9" x14ac:dyDescent="0.2">
      <c r="A636" s="1" t="str">
        <f t="shared" si="11"/>
        <v>SINAPI-I 779</v>
      </c>
      <c r="B636" s="3" t="s">
        <v>6301</v>
      </c>
      <c r="C636" s="3">
        <v>779</v>
      </c>
      <c r="D636" s="2" t="s">
        <v>639</v>
      </c>
      <c r="E636" s="3" t="s">
        <v>4431</v>
      </c>
      <c r="F636" s="67" t="s">
        <v>4500</v>
      </c>
      <c r="G636" s="67" t="s">
        <v>4500</v>
      </c>
      <c r="I636" s="3" t="s">
        <v>6298</v>
      </c>
    </row>
    <row r="637" spans="1:9" x14ac:dyDescent="0.2">
      <c r="A637" s="1" t="str">
        <f t="shared" si="11"/>
        <v>SINAPI-I 776</v>
      </c>
      <c r="B637" s="3" t="s">
        <v>6301</v>
      </c>
      <c r="C637" s="3">
        <v>776</v>
      </c>
      <c r="D637" s="2" t="s">
        <v>640</v>
      </c>
      <c r="E637" s="3" t="s">
        <v>4431</v>
      </c>
      <c r="F637" s="67" t="s">
        <v>33305</v>
      </c>
      <c r="G637" s="67" t="s">
        <v>33305</v>
      </c>
      <c r="I637" s="3" t="s">
        <v>6298</v>
      </c>
    </row>
    <row r="638" spans="1:9" x14ac:dyDescent="0.2">
      <c r="A638" s="1" t="str">
        <f t="shared" si="11"/>
        <v>SINAPI-I 777</v>
      </c>
      <c r="B638" s="3" t="s">
        <v>6301</v>
      </c>
      <c r="C638" s="3">
        <v>777</v>
      </c>
      <c r="D638" s="2" t="s">
        <v>641</v>
      </c>
      <c r="E638" s="3" t="s">
        <v>4431</v>
      </c>
      <c r="F638" s="67" t="s">
        <v>33306</v>
      </c>
      <c r="G638" s="67" t="s">
        <v>33306</v>
      </c>
      <c r="I638" s="3" t="s">
        <v>6298</v>
      </c>
    </row>
    <row r="639" spans="1:9" x14ac:dyDescent="0.2">
      <c r="A639" s="1" t="str">
        <f t="shared" si="11"/>
        <v>SINAPI-I 780</v>
      </c>
      <c r="B639" s="3" t="s">
        <v>6301</v>
      </c>
      <c r="C639" s="3">
        <v>780</v>
      </c>
      <c r="D639" s="2" t="s">
        <v>642</v>
      </c>
      <c r="E639" s="3" t="s">
        <v>4431</v>
      </c>
      <c r="F639" s="67" t="s">
        <v>33307</v>
      </c>
      <c r="G639" s="67" t="s">
        <v>33307</v>
      </c>
      <c r="I639" s="3" t="s">
        <v>6298</v>
      </c>
    </row>
    <row r="640" spans="1:9" x14ac:dyDescent="0.2">
      <c r="A640" s="1" t="str">
        <f t="shared" si="11"/>
        <v>SINAPI-I 778</v>
      </c>
      <c r="B640" s="3" t="s">
        <v>6301</v>
      </c>
      <c r="C640" s="3">
        <v>778</v>
      </c>
      <c r="D640" s="2" t="s">
        <v>643</v>
      </c>
      <c r="E640" s="3" t="s">
        <v>4431</v>
      </c>
      <c r="F640" s="67" t="s">
        <v>33305</v>
      </c>
      <c r="G640" s="67" t="s">
        <v>33305</v>
      </c>
      <c r="I640" s="3" t="s">
        <v>6298</v>
      </c>
    </row>
    <row r="641" spans="1:9" x14ac:dyDescent="0.2">
      <c r="A641" s="1" t="str">
        <f t="shared" si="11"/>
        <v>SINAPI-I 781</v>
      </c>
      <c r="B641" s="3" t="s">
        <v>6301</v>
      </c>
      <c r="C641" s="3">
        <v>781</v>
      </c>
      <c r="D641" s="2" t="s">
        <v>644</v>
      </c>
      <c r="E641" s="3" t="s">
        <v>4431</v>
      </c>
      <c r="F641" s="67" t="s">
        <v>33308</v>
      </c>
      <c r="G641" s="67" t="s">
        <v>33308</v>
      </c>
      <c r="I641" s="3" t="s">
        <v>6298</v>
      </c>
    </row>
    <row r="642" spans="1:9" x14ac:dyDescent="0.2">
      <c r="A642" s="1" t="str">
        <f t="shared" si="11"/>
        <v>SINAPI-I 786</v>
      </c>
      <c r="B642" s="3" t="s">
        <v>6301</v>
      </c>
      <c r="C642" s="3">
        <v>786</v>
      </c>
      <c r="D642" s="2" t="s">
        <v>645</v>
      </c>
      <c r="E642" s="3" t="s">
        <v>4431</v>
      </c>
      <c r="F642" s="67" t="s">
        <v>33308</v>
      </c>
      <c r="G642" s="67" t="s">
        <v>33308</v>
      </c>
      <c r="I642" s="3" t="s">
        <v>6298</v>
      </c>
    </row>
    <row r="643" spans="1:9" x14ac:dyDescent="0.2">
      <c r="A643" s="1" t="str">
        <f t="shared" si="11"/>
        <v>SINAPI-I 782</v>
      </c>
      <c r="B643" s="3" t="s">
        <v>6301</v>
      </c>
      <c r="C643" s="3">
        <v>782</v>
      </c>
      <c r="D643" s="2" t="s">
        <v>646</v>
      </c>
      <c r="E643" s="3" t="s">
        <v>4431</v>
      </c>
      <c r="F643" s="67" t="s">
        <v>33308</v>
      </c>
      <c r="G643" s="67" t="s">
        <v>33308</v>
      </c>
      <c r="I643" s="3" t="s">
        <v>6298</v>
      </c>
    </row>
    <row r="644" spans="1:9" x14ac:dyDescent="0.2">
      <c r="A644" s="1" t="str">
        <f t="shared" si="11"/>
        <v>SINAPI-I 783</v>
      </c>
      <c r="B644" s="3" t="s">
        <v>6301</v>
      </c>
      <c r="C644" s="3">
        <v>783</v>
      </c>
      <c r="D644" s="2" t="s">
        <v>647</v>
      </c>
      <c r="E644" s="3" t="s">
        <v>4431</v>
      </c>
      <c r="F644" s="67" t="s">
        <v>33309</v>
      </c>
      <c r="G644" s="67" t="s">
        <v>33309</v>
      </c>
      <c r="I644" s="3" t="s">
        <v>6298</v>
      </c>
    </row>
    <row r="645" spans="1:9" x14ac:dyDescent="0.2">
      <c r="A645" s="1" t="str">
        <f t="shared" si="11"/>
        <v>SINAPI-I 785</v>
      </c>
      <c r="B645" s="3" t="s">
        <v>6301</v>
      </c>
      <c r="C645" s="3">
        <v>785</v>
      </c>
      <c r="D645" s="2" t="s">
        <v>648</v>
      </c>
      <c r="E645" s="3" t="s">
        <v>4431</v>
      </c>
      <c r="F645" s="67" t="s">
        <v>33310</v>
      </c>
      <c r="G645" s="67" t="s">
        <v>33310</v>
      </c>
      <c r="I645" s="3" t="s">
        <v>6298</v>
      </c>
    </row>
    <row r="646" spans="1:9" x14ac:dyDescent="0.2">
      <c r="A646" s="1" t="str">
        <f t="shared" si="11"/>
        <v>SINAPI-I 784</v>
      </c>
      <c r="B646" s="3" t="s">
        <v>6301</v>
      </c>
      <c r="C646" s="3">
        <v>784</v>
      </c>
      <c r="D646" s="2" t="s">
        <v>649</v>
      </c>
      <c r="E646" s="3" t="s">
        <v>4431</v>
      </c>
      <c r="F646" s="67" t="s">
        <v>28710</v>
      </c>
      <c r="G646" s="67" t="s">
        <v>28710</v>
      </c>
      <c r="I646" s="3" t="s">
        <v>6298</v>
      </c>
    </row>
    <row r="647" spans="1:9" x14ac:dyDescent="0.2">
      <c r="A647" s="1" t="str">
        <f t="shared" si="11"/>
        <v>SINAPI-I 828</v>
      </c>
      <c r="B647" s="3" t="s">
        <v>6301</v>
      </c>
      <c r="C647" s="3">
        <v>828</v>
      </c>
      <c r="D647" s="2" t="s">
        <v>650</v>
      </c>
      <c r="E647" s="3" t="s">
        <v>4431</v>
      </c>
      <c r="F647" s="67" t="s">
        <v>21504</v>
      </c>
      <c r="G647" s="67" t="s">
        <v>21504</v>
      </c>
      <c r="I647" s="3" t="s">
        <v>6298</v>
      </c>
    </row>
    <row r="648" spans="1:9" x14ac:dyDescent="0.2">
      <c r="A648" s="1" t="str">
        <f t="shared" si="11"/>
        <v>SINAPI-I 829</v>
      </c>
      <c r="B648" s="3" t="s">
        <v>6301</v>
      </c>
      <c r="C648" s="3">
        <v>829</v>
      </c>
      <c r="D648" s="2" t="s">
        <v>651</v>
      </c>
      <c r="E648" s="3" t="s">
        <v>4431</v>
      </c>
      <c r="F648" s="67" t="s">
        <v>4675</v>
      </c>
      <c r="G648" s="67" t="s">
        <v>4675</v>
      </c>
      <c r="I648" s="3" t="s">
        <v>6298</v>
      </c>
    </row>
    <row r="649" spans="1:9" x14ac:dyDescent="0.2">
      <c r="A649" s="1" t="str">
        <f t="shared" si="11"/>
        <v>SINAPI-I 812</v>
      </c>
      <c r="B649" s="3" t="s">
        <v>6301</v>
      </c>
      <c r="C649" s="3">
        <v>812</v>
      </c>
      <c r="D649" s="2" t="s">
        <v>652</v>
      </c>
      <c r="E649" s="3" t="s">
        <v>4431</v>
      </c>
      <c r="F649" s="67" t="s">
        <v>5300</v>
      </c>
      <c r="G649" s="67" t="s">
        <v>5300</v>
      </c>
      <c r="I649" s="3" t="s">
        <v>6298</v>
      </c>
    </row>
    <row r="650" spans="1:9" x14ac:dyDescent="0.2">
      <c r="A650" s="1" t="str">
        <f t="shared" si="11"/>
        <v>SINAPI-I 819</v>
      </c>
      <c r="B650" s="3" t="s">
        <v>6301</v>
      </c>
      <c r="C650" s="3">
        <v>819</v>
      </c>
      <c r="D650" s="2" t="s">
        <v>653</v>
      </c>
      <c r="E650" s="3" t="s">
        <v>4431</v>
      </c>
      <c r="F650" s="67" t="s">
        <v>6067</v>
      </c>
      <c r="G650" s="67" t="s">
        <v>6067</v>
      </c>
      <c r="I650" s="3" t="s">
        <v>6298</v>
      </c>
    </row>
    <row r="651" spans="1:9" x14ac:dyDescent="0.2">
      <c r="A651" s="1" t="str">
        <f t="shared" si="11"/>
        <v>SINAPI-I 818</v>
      </c>
      <c r="B651" s="3" t="s">
        <v>6301</v>
      </c>
      <c r="C651" s="3">
        <v>818</v>
      </c>
      <c r="D651" s="2" t="s">
        <v>654</v>
      </c>
      <c r="E651" s="3" t="s">
        <v>4431</v>
      </c>
      <c r="F651" s="67" t="s">
        <v>5140</v>
      </c>
      <c r="G651" s="67" t="s">
        <v>5140</v>
      </c>
      <c r="I651" s="3" t="s">
        <v>6298</v>
      </c>
    </row>
    <row r="652" spans="1:9" x14ac:dyDescent="0.2">
      <c r="A652" s="1" t="str">
        <f t="shared" si="11"/>
        <v>SINAPI-I 832</v>
      </c>
      <c r="B652" s="3" t="s">
        <v>6301</v>
      </c>
      <c r="C652" s="3">
        <v>832</v>
      </c>
      <c r="D652" s="2" t="s">
        <v>655</v>
      </c>
      <c r="E652" s="3" t="s">
        <v>4431</v>
      </c>
      <c r="F652" s="67" t="s">
        <v>5060</v>
      </c>
      <c r="G652" s="67" t="s">
        <v>5060</v>
      </c>
      <c r="I652" s="3" t="s">
        <v>6298</v>
      </c>
    </row>
    <row r="653" spans="1:9" x14ac:dyDescent="0.2">
      <c r="A653" s="1" t="str">
        <f t="shared" si="11"/>
        <v>SINAPI-I 834</v>
      </c>
      <c r="B653" s="3" t="s">
        <v>6301</v>
      </c>
      <c r="C653" s="3">
        <v>834</v>
      </c>
      <c r="D653" s="2" t="s">
        <v>656</v>
      </c>
      <c r="E653" s="3" t="s">
        <v>4431</v>
      </c>
      <c r="F653" s="67" t="s">
        <v>6067</v>
      </c>
      <c r="G653" s="67" t="s">
        <v>6067</v>
      </c>
      <c r="I653" s="3" t="s">
        <v>6298</v>
      </c>
    </row>
    <row r="654" spans="1:9" x14ac:dyDescent="0.2">
      <c r="A654" s="1" t="str">
        <f t="shared" si="11"/>
        <v>SINAPI-I 813</v>
      </c>
      <c r="B654" s="3" t="s">
        <v>6301</v>
      </c>
      <c r="C654" s="3">
        <v>813</v>
      </c>
      <c r="D654" s="2" t="s">
        <v>657</v>
      </c>
      <c r="E654" s="3" t="s">
        <v>4431</v>
      </c>
      <c r="F654" s="67" t="s">
        <v>6249</v>
      </c>
      <c r="G654" s="67" t="s">
        <v>6249</v>
      </c>
      <c r="I654" s="3" t="s">
        <v>6298</v>
      </c>
    </row>
    <row r="655" spans="1:9" x14ac:dyDescent="0.2">
      <c r="A655" s="1" t="str">
        <f t="shared" si="11"/>
        <v>SINAPI-I 820</v>
      </c>
      <c r="B655" s="3" t="s">
        <v>6301</v>
      </c>
      <c r="C655" s="3">
        <v>820</v>
      </c>
      <c r="D655" s="2" t="s">
        <v>658</v>
      </c>
      <c r="E655" s="3" t="s">
        <v>4431</v>
      </c>
      <c r="F655" s="67" t="s">
        <v>20729</v>
      </c>
      <c r="G655" s="67" t="s">
        <v>20729</v>
      </c>
      <c r="I655" s="3" t="s">
        <v>6298</v>
      </c>
    </row>
    <row r="656" spans="1:9" x14ac:dyDescent="0.2">
      <c r="A656" s="1" t="str">
        <f t="shared" si="11"/>
        <v>SINAPI-I 816</v>
      </c>
      <c r="B656" s="3" t="s">
        <v>6301</v>
      </c>
      <c r="C656" s="3">
        <v>816</v>
      </c>
      <c r="D656" s="2" t="s">
        <v>659</v>
      </c>
      <c r="E656" s="3" t="s">
        <v>4431</v>
      </c>
      <c r="F656" s="67" t="s">
        <v>31724</v>
      </c>
      <c r="G656" s="67" t="s">
        <v>31724</v>
      </c>
      <c r="I656" s="3" t="s">
        <v>6298</v>
      </c>
    </row>
    <row r="657" spans="1:9" x14ac:dyDescent="0.2">
      <c r="A657" s="1" t="str">
        <f t="shared" si="11"/>
        <v>SINAPI-I 814</v>
      </c>
      <c r="B657" s="3" t="s">
        <v>6301</v>
      </c>
      <c r="C657" s="3">
        <v>814</v>
      </c>
      <c r="D657" s="2" t="s">
        <v>660</v>
      </c>
      <c r="E657" s="3" t="s">
        <v>4431</v>
      </c>
      <c r="F657" s="67" t="s">
        <v>28964</v>
      </c>
      <c r="G657" s="67" t="s">
        <v>28964</v>
      </c>
      <c r="I657" s="3" t="s">
        <v>6298</v>
      </c>
    </row>
    <row r="658" spans="1:9" x14ac:dyDescent="0.2">
      <c r="A658" s="1" t="str">
        <f t="shared" si="11"/>
        <v>SINAPI-I 822</v>
      </c>
      <c r="B658" s="3" t="s">
        <v>6301</v>
      </c>
      <c r="C658" s="3">
        <v>822</v>
      </c>
      <c r="D658" s="2" t="s">
        <v>661</v>
      </c>
      <c r="E658" s="3" t="s">
        <v>4431</v>
      </c>
      <c r="F658" s="67" t="s">
        <v>21293</v>
      </c>
      <c r="G658" s="67" t="s">
        <v>21293</v>
      </c>
      <c r="I658" s="3" t="s">
        <v>6298</v>
      </c>
    </row>
    <row r="659" spans="1:9" x14ac:dyDescent="0.2">
      <c r="A659" s="1" t="str">
        <f t="shared" si="11"/>
        <v>SINAPI-I 821</v>
      </c>
      <c r="B659" s="3" t="s">
        <v>6301</v>
      </c>
      <c r="C659" s="3">
        <v>821</v>
      </c>
      <c r="D659" s="2" t="s">
        <v>662</v>
      </c>
      <c r="E659" s="3" t="s">
        <v>4431</v>
      </c>
      <c r="F659" s="67" t="s">
        <v>20697</v>
      </c>
      <c r="G659" s="67" t="s">
        <v>20697</v>
      </c>
      <c r="I659" s="3" t="s">
        <v>6298</v>
      </c>
    </row>
    <row r="660" spans="1:9" x14ac:dyDescent="0.2">
      <c r="A660" s="1" t="str">
        <f t="shared" si="11"/>
        <v>SINAPI-I 20086</v>
      </c>
      <c r="B660" s="3" t="s">
        <v>6301</v>
      </c>
      <c r="C660" s="3">
        <v>20086</v>
      </c>
      <c r="D660" s="2" t="s">
        <v>663</v>
      </c>
      <c r="E660" s="3" t="s">
        <v>4431</v>
      </c>
      <c r="F660" s="67" t="s">
        <v>5192</v>
      </c>
      <c r="G660" s="67" t="s">
        <v>5192</v>
      </c>
      <c r="I660" s="3" t="s">
        <v>6298</v>
      </c>
    </row>
    <row r="661" spans="1:9" x14ac:dyDescent="0.2">
      <c r="A661" s="1" t="str">
        <f t="shared" si="11"/>
        <v>SINAPI-I 39191</v>
      </c>
      <c r="B661" s="3" t="s">
        <v>6301</v>
      </c>
      <c r="C661" s="3">
        <v>39191</v>
      </c>
      <c r="D661" s="2" t="s">
        <v>664</v>
      </c>
      <c r="E661" s="3" t="s">
        <v>4431</v>
      </c>
      <c r="F661" s="67" t="s">
        <v>21838</v>
      </c>
      <c r="G661" s="67" t="s">
        <v>21838</v>
      </c>
      <c r="I661" s="3" t="s">
        <v>6298</v>
      </c>
    </row>
    <row r="662" spans="1:9" x14ac:dyDescent="0.2">
      <c r="A662" s="1" t="str">
        <f t="shared" si="11"/>
        <v>SINAPI-I 39190</v>
      </c>
      <c r="B662" s="3" t="s">
        <v>6301</v>
      </c>
      <c r="C662" s="3">
        <v>39190</v>
      </c>
      <c r="D662" s="2" t="s">
        <v>665</v>
      </c>
      <c r="E662" s="3" t="s">
        <v>4431</v>
      </c>
      <c r="F662" s="67" t="s">
        <v>32182</v>
      </c>
      <c r="G662" s="67" t="s">
        <v>32182</v>
      </c>
      <c r="I662" s="3" t="s">
        <v>6298</v>
      </c>
    </row>
    <row r="663" spans="1:9" x14ac:dyDescent="0.2">
      <c r="A663" s="1" t="str">
        <f t="shared" si="11"/>
        <v>SINAPI-I 39189</v>
      </c>
      <c r="B663" s="3" t="s">
        <v>6301</v>
      </c>
      <c r="C663" s="3">
        <v>39189</v>
      </c>
      <c r="D663" s="2" t="s">
        <v>666</v>
      </c>
      <c r="E663" s="3" t="s">
        <v>4431</v>
      </c>
      <c r="F663" s="67" t="s">
        <v>29489</v>
      </c>
      <c r="G663" s="67" t="s">
        <v>29489</v>
      </c>
      <c r="I663" s="3" t="s">
        <v>6298</v>
      </c>
    </row>
    <row r="664" spans="1:9" x14ac:dyDescent="0.2">
      <c r="A664" s="1" t="str">
        <f t="shared" si="11"/>
        <v>SINAPI-I 39186</v>
      </c>
      <c r="B664" s="3" t="s">
        <v>6301</v>
      </c>
      <c r="C664" s="3">
        <v>39186</v>
      </c>
      <c r="D664" s="2" t="s">
        <v>667</v>
      </c>
      <c r="E664" s="3" t="s">
        <v>4431</v>
      </c>
      <c r="F664" s="67" t="s">
        <v>29432</v>
      </c>
      <c r="G664" s="67" t="s">
        <v>29432</v>
      </c>
      <c r="I664" s="3" t="s">
        <v>6298</v>
      </c>
    </row>
    <row r="665" spans="1:9" x14ac:dyDescent="0.2">
      <c r="A665" s="1" t="str">
        <f t="shared" si="11"/>
        <v>SINAPI-I 39188</v>
      </c>
      <c r="B665" s="3" t="s">
        <v>6301</v>
      </c>
      <c r="C665" s="3">
        <v>39188</v>
      </c>
      <c r="D665" s="2" t="s">
        <v>668</v>
      </c>
      <c r="E665" s="3" t="s">
        <v>4431</v>
      </c>
      <c r="F665" s="67" t="s">
        <v>20740</v>
      </c>
      <c r="G665" s="67" t="s">
        <v>20740</v>
      </c>
      <c r="I665" s="3" t="s">
        <v>6298</v>
      </c>
    </row>
    <row r="666" spans="1:9" x14ac:dyDescent="0.2">
      <c r="A666" s="1" t="str">
        <f t="shared" si="11"/>
        <v>SINAPI-I 39187</v>
      </c>
      <c r="B666" s="3" t="s">
        <v>6301</v>
      </c>
      <c r="C666" s="3">
        <v>39187</v>
      </c>
      <c r="D666" s="2" t="s">
        <v>669</v>
      </c>
      <c r="E666" s="3" t="s">
        <v>4431</v>
      </c>
      <c r="F666" s="67" t="s">
        <v>5005</v>
      </c>
      <c r="G666" s="67" t="s">
        <v>5005</v>
      </c>
      <c r="I666" s="3" t="s">
        <v>6298</v>
      </c>
    </row>
    <row r="667" spans="1:9" x14ac:dyDescent="0.2">
      <c r="A667" s="1" t="str">
        <f t="shared" si="11"/>
        <v>SINAPI-I 39184</v>
      </c>
      <c r="B667" s="3" t="s">
        <v>6301</v>
      </c>
      <c r="C667" s="3">
        <v>39184</v>
      </c>
      <c r="D667" s="2" t="s">
        <v>670</v>
      </c>
      <c r="E667" s="3" t="s">
        <v>4431</v>
      </c>
      <c r="F667" s="67" t="s">
        <v>6260</v>
      </c>
      <c r="G667" s="67" t="s">
        <v>6260</v>
      </c>
      <c r="I667" s="3" t="s">
        <v>6298</v>
      </c>
    </row>
    <row r="668" spans="1:9" x14ac:dyDescent="0.2">
      <c r="A668" s="1" t="str">
        <f t="shared" si="11"/>
        <v>SINAPI-I 39185</v>
      </c>
      <c r="B668" s="3" t="s">
        <v>6301</v>
      </c>
      <c r="C668" s="3">
        <v>39185</v>
      </c>
      <c r="D668" s="2" t="s">
        <v>671</v>
      </c>
      <c r="E668" s="3" t="s">
        <v>4431</v>
      </c>
      <c r="F668" s="67" t="s">
        <v>4753</v>
      </c>
      <c r="G668" s="67" t="s">
        <v>4753</v>
      </c>
      <c r="I668" s="3" t="s">
        <v>6298</v>
      </c>
    </row>
    <row r="669" spans="1:9" x14ac:dyDescent="0.2">
      <c r="A669" s="1" t="str">
        <f t="shared" si="11"/>
        <v>SINAPI-I 39198</v>
      </c>
      <c r="B669" s="3" t="s">
        <v>6301</v>
      </c>
      <c r="C669" s="3">
        <v>39198</v>
      </c>
      <c r="D669" s="2" t="s">
        <v>672</v>
      </c>
      <c r="E669" s="3" t="s">
        <v>4431</v>
      </c>
      <c r="F669" s="67" t="s">
        <v>33311</v>
      </c>
      <c r="G669" s="67" t="s">
        <v>33311</v>
      </c>
      <c r="I669" s="3" t="s">
        <v>6298</v>
      </c>
    </row>
    <row r="670" spans="1:9" x14ac:dyDescent="0.2">
      <c r="A670" s="1" t="str">
        <f t="shared" si="11"/>
        <v>SINAPI-I 39197</v>
      </c>
      <c r="B670" s="3" t="s">
        <v>6301</v>
      </c>
      <c r="C670" s="3">
        <v>39197</v>
      </c>
      <c r="D670" s="2" t="s">
        <v>673</v>
      </c>
      <c r="E670" s="3" t="s">
        <v>4431</v>
      </c>
      <c r="F670" s="67" t="s">
        <v>29784</v>
      </c>
      <c r="G670" s="67" t="s">
        <v>29784</v>
      </c>
      <c r="I670" s="3" t="s">
        <v>6298</v>
      </c>
    </row>
    <row r="671" spans="1:9" x14ac:dyDescent="0.2">
      <c r="A671" s="1" t="str">
        <f t="shared" si="11"/>
        <v>SINAPI-I 39196</v>
      </c>
      <c r="B671" s="3" t="s">
        <v>6301</v>
      </c>
      <c r="C671" s="3">
        <v>39196</v>
      </c>
      <c r="D671" s="2" t="s">
        <v>674</v>
      </c>
      <c r="E671" s="3" t="s">
        <v>4431</v>
      </c>
      <c r="F671" s="67" t="s">
        <v>33312</v>
      </c>
      <c r="G671" s="67" t="s">
        <v>33312</v>
      </c>
      <c r="I671" s="3" t="s">
        <v>6298</v>
      </c>
    </row>
    <row r="672" spans="1:9" x14ac:dyDescent="0.2">
      <c r="A672" s="1" t="str">
        <f t="shared" si="11"/>
        <v>SINAPI-I 39199</v>
      </c>
      <c r="B672" s="3" t="s">
        <v>6301</v>
      </c>
      <c r="C672" s="3">
        <v>39199</v>
      </c>
      <c r="D672" s="2" t="s">
        <v>675</v>
      </c>
      <c r="E672" s="3" t="s">
        <v>4431</v>
      </c>
      <c r="F672" s="67" t="s">
        <v>20702</v>
      </c>
      <c r="G672" s="67" t="s">
        <v>20702</v>
      </c>
      <c r="I672" s="3" t="s">
        <v>6298</v>
      </c>
    </row>
    <row r="673" spans="1:9" x14ac:dyDescent="0.2">
      <c r="A673" s="1" t="str">
        <f t="shared" si="11"/>
        <v>SINAPI-I 39195</v>
      </c>
      <c r="B673" s="3" t="s">
        <v>6301</v>
      </c>
      <c r="C673" s="3">
        <v>39195</v>
      </c>
      <c r="D673" s="2" t="s">
        <v>676</v>
      </c>
      <c r="E673" s="3" t="s">
        <v>4431</v>
      </c>
      <c r="F673" s="67" t="s">
        <v>4970</v>
      </c>
      <c r="G673" s="67" t="s">
        <v>4970</v>
      </c>
      <c r="I673" s="3" t="s">
        <v>6298</v>
      </c>
    </row>
    <row r="674" spans="1:9" x14ac:dyDescent="0.2">
      <c r="A674" s="1" t="str">
        <f t="shared" si="11"/>
        <v>SINAPI-I 39194</v>
      </c>
      <c r="B674" s="3" t="s">
        <v>6301</v>
      </c>
      <c r="C674" s="3">
        <v>39194</v>
      </c>
      <c r="D674" s="2" t="s">
        <v>677</v>
      </c>
      <c r="E674" s="3" t="s">
        <v>4431</v>
      </c>
      <c r="F674" s="67" t="s">
        <v>31785</v>
      </c>
      <c r="G674" s="67" t="s">
        <v>31785</v>
      </c>
      <c r="I674" s="3" t="s">
        <v>6298</v>
      </c>
    </row>
    <row r="675" spans="1:9" x14ac:dyDescent="0.2">
      <c r="A675" s="1" t="str">
        <f t="shared" ref="A675:A738" si="12">CONCATENAR</f>
        <v>SINAPI-I 39193</v>
      </c>
      <c r="B675" s="3" t="s">
        <v>6301</v>
      </c>
      <c r="C675" s="3">
        <v>39193</v>
      </c>
      <c r="D675" s="2" t="s">
        <v>678</v>
      </c>
      <c r="E675" s="3" t="s">
        <v>4431</v>
      </c>
      <c r="F675" s="67" t="s">
        <v>33313</v>
      </c>
      <c r="G675" s="67" t="s">
        <v>33313</v>
      </c>
      <c r="I675" s="3" t="s">
        <v>6298</v>
      </c>
    </row>
    <row r="676" spans="1:9" x14ac:dyDescent="0.2">
      <c r="A676" s="1" t="str">
        <f t="shared" si="12"/>
        <v>SINAPI-I 39192</v>
      </c>
      <c r="B676" s="3" t="s">
        <v>6301</v>
      </c>
      <c r="C676" s="3">
        <v>39192</v>
      </c>
      <c r="D676" s="2" t="s">
        <v>679</v>
      </c>
      <c r="E676" s="3" t="s">
        <v>4431</v>
      </c>
      <c r="F676" s="67" t="s">
        <v>28704</v>
      </c>
      <c r="G676" s="67" t="s">
        <v>28704</v>
      </c>
      <c r="I676" s="3" t="s">
        <v>6298</v>
      </c>
    </row>
    <row r="677" spans="1:9" x14ac:dyDescent="0.2">
      <c r="A677" s="1" t="str">
        <f t="shared" si="12"/>
        <v>SINAPI-I 39920</v>
      </c>
      <c r="B677" s="3" t="s">
        <v>6301</v>
      </c>
      <c r="C677" s="3">
        <v>39920</v>
      </c>
      <c r="D677" s="2" t="s">
        <v>680</v>
      </c>
      <c r="E677" s="3" t="s">
        <v>4431</v>
      </c>
      <c r="F677" s="67" t="s">
        <v>21699</v>
      </c>
      <c r="G677" s="67" t="s">
        <v>21699</v>
      </c>
      <c r="I677" s="3" t="s">
        <v>6298</v>
      </c>
    </row>
    <row r="678" spans="1:9" x14ac:dyDescent="0.2">
      <c r="A678" s="1" t="str">
        <f t="shared" si="12"/>
        <v>SINAPI-I 39201</v>
      </c>
      <c r="B678" s="3" t="s">
        <v>6301</v>
      </c>
      <c r="C678" s="3">
        <v>39201</v>
      </c>
      <c r="D678" s="2" t="s">
        <v>681</v>
      </c>
      <c r="E678" s="3" t="s">
        <v>4431</v>
      </c>
      <c r="F678" s="67" t="s">
        <v>33314</v>
      </c>
      <c r="G678" s="67" t="s">
        <v>33314</v>
      </c>
      <c r="I678" s="3" t="s">
        <v>6298</v>
      </c>
    </row>
    <row r="679" spans="1:9" x14ac:dyDescent="0.2">
      <c r="A679" s="1" t="str">
        <f t="shared" si="12"/>
        <v>SINAPI-I 39200</v>
      </c>
      <c r="B679" s="3" t="s">
        <v>6301</v>
      </c>
      <c r="C679" s="3">
        <v>39200</v>
      </c>
      <c r="D679" s="2" t="s">
        <v>682</v>
      </c>
      <c r="E679" s="3" t="s">
        <v>4431</v>
      </c>
      <c r="F679" s="67" t="s">
        <v>31837</v>
      </c>
      <c r="G679" s="67" t="s">
        <v>31837</v>
      </c>
      <c r="I679" s="3" t="s">
        <v>6298</v>
      </c>
    </row>
    <row r="680" spans="1:9" x14ac:dyDescent="0.2">
      <c r="A680" s="1" t="str">
        <f t="shared" si="12"/>
        <v>SINAPI-I 39203</v>
      </c>
      <c r="B680" s="3" t="s">
        <v>6301</v>
      </c>
      <c r="C680" s="3">
        <v>39203</v>
      </c>
      <c r="D680" s="2" t="s">
        <v>683</v>
      </c>
      <c r="E680" s="3" t="s">
        <v>4431</v>
      </c>
      <c r="F680" s="67" t="s">
        <v>33315</v>
      </c>
      <c r="G680" s="67" t="s">
        <v>33315</v>
      </c>
      <c r="I680" s="3" t="s">
        <v>6298</v>
      </c>
    </row>
    <row r="681" spans="1:9" x14ac:dyDescent="0.2">
      <c r="A681" s="1" t="str">
        <f t="shared" si="12"/>
        <v>SINAPI-I 39202</v>
      </c>
      <c r="B681" s="3" t="s">
        <v>6301</v>
      </c>
      <c r="C681" s="3">
        <v>39202</v>
      </c>
      <c r="D681" s="2" t="s">
        <v>684</v>
      </c>
      <c r="E681" s="3" t="s">
        <v>4431</v>
      </c>
      <c r="F681" s="67" t="s">
        <v>31677</v>
      </c>
      <c r="G681" s="67" t="s">
        <v>31677</v>
      </c>
      <c r="I681" s="3" t="s">
        <v>6298</v>
      </c>
    </row>
    <row r="682" spans="1:9" x14ac:dyDescent="0.2">
      <c r="A682" s="1" t="str">
        <f t="shared" si="12"/>
        <v>SINAPI-I 39205</v>
      </c>
      <c r="B682" s="3" t="s">
        <v>6301</v>
      </c>
      <c r="C682" s="3">
        <v>39205</v>
      </c>
      <c r="D682" s="2" t="s">
        <v>685</v>
      </c>
      <c r="E682" s="3" t="s">
        <v>4431</v>
      </c>
      <c r="F682" s="67" t="s">
        <v>33316</v>
      </c>
      <c r="G682" s="67" t="s">
        <v>33316</v>
      </c>
      <c r="I682" s="3" t="s">
        <v>6298</v>
      </c>
    </row>
    <row r="683" spans="1:9" x14ac:dyDescent="0.2">
      <c r="A683" s="1" t="str">
        <f t="shared" si="12"/>
        <v>SINAPI-I 39204</v>
      </c>
      <c r="B683" s="3" t="s">
        <v>6301</v>
      </c>
      <c r="C683" s="3">
        <v>39204</v>
      </c>
      <c r="D683" s="2" t="s">
        <v>686</v>
      </c>
      <c r="E683" s="3" t="s">
        <v>4431</v>
      </c>
      <c r="F683" s="67" t="s">
        <v>33317</v>
      </c>
      <c r="G683" s="67" t="s">
        <v>33317</v>
      </c>
      <c r="I683" s="3" t="s">
        <v>6298</v>
      </c>
    </row>
    <row r="684" spans="1:9" x14ac:dyDescent="0.2">
      <c r="A684" s="1" t="str">
        <f t="shared" si="12"/>
        <v>SINAPI-I 39206</v>
      </c>
      <c r="B684" s="3" t="s">
        <v>6301</v>
      </c>
      <c r="C684" s="3">
        <v>39206</v>
      </c>
      <c r="D684" s="2" t="s">
        <v>687</v>
      </c>
      <c r="E684" s="3" t="s">
        <v>4431</v>
      </c>
      <c r="F684" s="67" t="s">
        <v>33318</v>
      </c>
      <c r="G684" s="67" t="s">
        <v>33318</v>
      </c>
      <c r="I684" s="3" t="s">
        <v>6298</v>
      </c>
    </row>
    <row r="685" spans="1:9" x14ac:dyDescent="0.2">
      <c r="A685" s="1" t="str">
        <f t="shared" si="12"/>
        <v>SINAPI-I 798</v>
      </c>
      <c r="B685" s="3" t="s">
        <v>6301</v>
      </c>
      <c r="C685" s="3">
        <v>798</v>
      </c>
      <c r="D685" s="2" t="s">
        <v>688</v>
      </c>
      <c r="E685" s="3" t="s">
        <v>4431</v>
      </c>
      <c r="F685" s="67" t="s">
        <v>4880</v>
      </c>
      <c r="G685" s="67" t="s">
        <v>4880</v>
      </c>
      <c r="I685" s="3" t="s">
        <v>6298</v>
      </c>
    </row>
    <row r="686" spans="1:9" x14ac:dyDescent="0.2">
      <c r="A686" s="1" t="str">
        <f t="shared" si="12"/>
        <v>SINAPI-I 797</v>
      </c>
      <c r="B686" s="3" t="s">
        <v>6301</v>
      </c>
      <c r="C686" s="3">
        <v>797</v>
      </c>
      <c r="D686" s="2" t="s">
        <v>689</v>
      </c>
      <c r="E686" s="3" t="s">
        <v>4431</v>
      </c>
      <c r="F686" s="67" t="s">
        <v>21321</v>
      </c>
      <c r="G686" s="67" t="s">
        <v>21321</v>
      </c>
      <c r="I686" s="3" t="s">
        <v>6298</v>
      </c>
    </row>
    <row r="687" spans="1:9" x14ac:dyDescent="0.2">
      <c r="A687" s="1" t="str">
        <f t="shared" si="12"/>
        <v>SINAPI-I 796</v>
      </c>
      <c r="B687" s="3" t="s">
        <v>6301</v>
      </c>
      <c r="C687" s="3">
        <v>796</v>
      </c>
      <c r="D687" s="2" t="s">
        <v>690</v>
      </c>
      <c r="E687" s="3" t="s">
        <v>4431</v>
      </c>
      <c r="F687" s="67" t="s">
        <v>33319</v>
      </c>
      <c r="G687" s="67" t="s">
        <v>33319</v>
      </c>
      <c r="I687" s="3" t="s">
        <v>6298</v>
      </c>
    </row>
    <row r="688" spans="1:9" x14ac:dyDescent="0.2">
      <c r="A688" s="1" t="str">
        <f t="shared" si="12"/>
        <v>SINAPI-I 799</v>
      </c>
      <c r="B688" s="3" t="s">
        <v>6301</v>
      </c>
      <c r="C688" s="3">
        <v>799</v>
      </c>
      <c r="D688" s="2" t="s">
        <v>691</v>
      </c>
      <c r="E688" s="3" t="s">
        <v>4431</v>
      </c>
      <c r="F688" s="67" t="s">
        <v>5796</v>
      </c>
      <c r="G688" s="67" t="s">
        <v>5796</v>
      </c>
      <c r="I688" s="3" t="s">
        <v>6298</v>
      </c>
    </row>
    <row r="689" spans="1:9" x14ac:dyDescent="0.2">
      <c r="A689" s="1" t="str">
        <f t="shared" si="12"/>
        <v>SINAPI-I 792</v>
      </c>
      <c r="B689" s="3" t="s">
        <v>6301</v>
      </c>
      <c r="C689" s="3">
        <v>792</v>
      </c>
      <c r="D689" s="2" t="s">
        <v>692</v>
      </c>
      <c r="E689" s="3" t="s">
        <v>4431</v>
      </c>
      <c r="F689" s="67" t="s">
        <v>31639</v>
      </c>
      <c r="G689" s="67" t="s">
        <v>31639</v>
      </c>
      <c r="I689" s="3" t="s">
        <v>6298</v>
      </c>
    </row>
    <row r="690" spans="1:9" x14ac:dyDescent="0.2">
      <c r="A690" s="1" t="str">
        <f t="shared" si="12"/>
        <v>SINAPI-I 38001</v>
      </c>
      <c r="B690" s="3" t="s">
        <v>6301</v>
      </c>
      <c r="C690" s="3">
        <v>38001</v>
      </c>
      <c r="D690" s="2" t="s">
        <v>693</v>
      </c>
      <c r="E690" s="3" t="s">
        <v>4431</v>
      </c>
      <c r="F690" s="67" t="s">
        <v>20797</v>
      </c>
      <c r="G690" s="67" t="s">
        <v>20797</v>
      </c>
      <c r="I690" s="3" t="s">
        <v>6298</v>
      </c>
    </row>
    <row r="691" spans="1:9" x14ac:dyDescent="0.2">
      <c r="A691" s="1" t="str">
        <f t="shared" si="12"/>
        <v>SINAPI-I 38002</v>
      </c>
      <c r="B691" s="3" t="s">
        <v>6301</v>
      </c>
      <c r="C691" s="3">
        <v>38002</v>
      </c>
      <c r="D691" s="2" t="s">
        <v>694</v>
      </c>
      <c r="E691" s="3" t="s">
        <v>4431</v>
      </c>
      <c r="F691" s="67" t="s">
        <v>4900</v>
      </c>
      <c r="G691" s="67" t="s">
        <v>4900</v>
      </c>
      <c r="I691" s="3" t="s">
        <v>6298</v>
      </c>
    </row>
    <row r="692" spans="1:9" x14ac:dyDescent="0.2">
      <c r="A692" s="1" t="str">
        <f t="shared" si="12"/>
        <v>SINAPI-I 38003</v>
      </c>
      <c r="B692" s="3" t="s">
        <v>6301</v>
      </c>
      <c r="C692" s="3">
        <v>38003</v>
      </c>
      <c r="D692" s="2" t="s">
        <v>695</v>
      </c>
      <c r="E692" s="3" t="s">
        <v>4431</v>
      </c>
      <c r="F692" s="67" t="s">
        <v>32335</v>
      </c>
      <c r="G692" s="67" t="s">
        <v>32335</v>
      </c>
      <c r="I692" s="3" t="s">
        <v>6298</v>
      </c>
    </row>
    <row r="693" spans="1:9" x14ac:dyDescent="0.2">
      <c r="A693" s="1" t="str">
        <f t="shared" si="12"/>
        <v>SINAPI-I 38004</v>
      </c>
      <c r="B693" s="3" t="s">
        <v>6301</v>
      </c>
      <c r="C693" s="3">
        <v>38004</v>
      </c>
      <c r="D693" s="2" t="s">
        <v>696</v>
      </c>
      <c r="E693" s="3" t="s">
        <v>4431</v>
      </c>
      <c r="F693" s="67" t="s">
        <v>30887</v>
      </c>
      <c r="G693" s="67" t="s">
        <v>30887</v>
      </c>
      <c r="I693" s="3" t="s">
        <v>6298</v>
      </c>
    </row>
    <row r="694" spans="1:9" x14ac:dyDescent="0.2">
      <c r="A694" s="1" t="str">
        <f t="shared" si="12"/>
        <v>SINAPI-I 44263</v>
      </c>
      <c r="B694" s="3" t="s">
        <v>6301</v>
      </c>
      <c r="C694" s="3">
        <v>44263</v>
      </c>
      <c r="D694" s="2" t="s">
        <v>697</v>
      </c>
      <c r="E694" s="3" t="s">
        <v>4431</v>
      </c>
      <c r="F694" s="67" t="s">
        <v>21048</v>
      </c>
      <c r="G694" s="67" t="s">
        <v>21048</v>
      </c>
      <c r="I694" s="3" t="s">
        <v>6298</v>
      </c>
    </row>
    <row r="695" spans="1:9" x14ac:dyDescent="0.2">
      <c r="A695" s="1" t="str">
        <f t="shared" si="12"/>
        <v>SINAPI-I 36327</v>
      </c>
      <c r="B695" s="3" t="s">
        <v>6301</v>
      </c>
      <c r="C695" s="3">
        <v>36327</v>
      </c>
      <c r="D695" s="2" t="s">
        <v>698</v>
      </c>
      <c r="E695" s="3" t="s">
        <v>4431</v>
      </c>
      <c r="F695" s="67" t="s">
        <v>4780</v>
      </c>
      <c r="G695" s="67" t="s">
        <v>4780</v>
      </c>
      <c r="I695" s="3" t="s">
        <v>6300</v>
      </c>
    </row>
    <row r="696" spans="1:9" x14ac:dyDescent="0.2">
      <c r="A696" s="1" t="str">
        <f t="shared" si="12"/>
        <v>SINAPI-I 38992</v>
      </c>
      <c r="B696" s="3" t="s">
        <v>6301</v>
      </c>
      <c r="C696" s="3">
        <v>38992</v>
      </c>
      <c r="D696" s="2" t="s">
        <v>699</v>
      </c>
      <c r="E696" s="3" t="s">
        <v>4431</v>
      </c>
      <c r="F696" s="67" t="s">
        <v>4781</v>
      </c>
      <c r="G696" s="67" t="s">
        <v>4781</v>
      </c>
      <c r="I696" s="3" t="s">
        <v>6300</v>
      </c>
    </row>
    <row r="697" spans="1:9" x14ac:dyDescent="0.2">
      <c r="A697" s="1" t="str">
        <f t="shared" si="12"/>
        <v>SINAPI-I 38993</v>
      </c>
      <c r="B697" s="3" t="s">
        <v>6301</v>
      </c>
      <c r="C697" s="3">
        <v>38993</v>
      </c>
      <c r="D697" s="2" t="s">
        <v>700</v>
      </c>
      <c r="E697" s="3" t="s">
        <v>4431</v>
      </c>
      <c r="F697" s="67" t="s">
        <v>4782</v>
      </c>
      <c r="G697" s="67" t="s">
        <v>4782</v>
      </c>
      <c r="I697" s="3" t="s">
        <v>6300</v>
      </c>
    </row>
    <row r="698" spans="1:9" x14ac:dyDescent="0.2">
      <c r="A698" s="1" t="str">
        <f t="shared" si="12"/>
        <v>SINAPI-I 44175</v>
      </c>
      <c r="B698" s="3" t="s">
        <v>6301</v>
      </c>
      <c r="C698" s="3">
        <v>44175</v>
      </c>
      <c r="D698" s="2" t="s">
        <v>701</v>
      </c>
      <c r="E698" s="3" t="s">
        <v>4431</v>
      </c>
      <c r="F698" s="67" t="s">
        <v>4783</v>
      </c>
      <c r="G698" s="67" t="s">
        <v>4783</v>
      </c>
      <c r="I698" s="3" t="s">
        <v>6300</v>
      </c>
    </row>
    <row r="699" spans="1:9" x14ac:dyDescent="0.2">
      <c r="A699" s="1" t="str">
        <f t="shared" si="12"/>
        <v>SINAPI-I 44177</v>
      </c>
      <c r="B699" s="3" t="s">
        <v>6301</v>
      </c>
      <c r="C699" s="3">
        <v>44177</v>
      </c>
      <c r="D699" s="2" t="s">
        <v>702</v>
      </c>
      <c r="E699" s="3" t="s">
        <v>4431</v>
      </c>
      <c r="F699" s="67" t="s">
        <v>4784</v>
      </c>
      <c r="G699" s="67" t="s">
        <v>4784</v>
      </c>
      <c r="I699" s="3" t="s">
        <v>6300</v>
      </c>
    </row>
    <row r="700" spans="1:9" x14ac:dyDescent="0.2">
      <c r="A700" s="1" t="str">
        <f t="shared" si="12"/>
        <v>SINAPI-I 38418</v>
      </c>
      <c r="B700" s="3" t="s">
        <v>6301</v>
      </c>
      <c r="C700" s="3">
        <v>38418</v>
      </c>
      <c r="D700" s="2" t="s">
        <v>703</v>
      </c>
      <c r="E700" s="3" t="s">
        <v>4431</v>
      </c>
      <c r="F700" s="67" t="s">
        <v>4895</v>
      </c>
      <c r="G700" s="67" t="s">
        <v>4895</v>
      </c>
      <c r="I700" s="3" t="s">
        <v>6298</v>
      </c>
    </row>
    <row r="701" spans="1:9" x14ac:dyDescent="0.2">
      <c r="A701" s="1" t="str">
        <f t="shared" si="12"/>
        <v>SINAPI-I 39178</v>
      </c>
      <c r="B701" s="3" t="s">
        <v>6301</v>
      </c>
      <c r="C701" s="3">
        <v>39178</v>
      </c>
      <c r="D701" s="2" t="s">
        <v>30310</v>
      </c>
      <c r="E701" s="3" t="s">
        <v>4431</v>
      </c>
      <c r="F701" s="67" t="s">
        <v>5311</v>
      </c>
      <c r="G701" s="67" t="s">
        <v>5311</v>
      </c>
      <c r="I701" s="3" t="s">
        <v>6298</v>
      </c>
    </row>
    <row r="702" spans="1:9" x14ac:dyDescent="0.2">
      <c r="A702" s="1" t="str">
        <f t="shared" si="12"/>
        <v>SINAPI-I 39177</v>
      </c>
      <c r="B702" s="3" t="s">
        <v>6301</v>
      </c>
      <c r="C702" s="3">
        <v>39177</v>
      </c>
      <c r="D702" s="2" t="s">
        <v>704</v>
      </c>
      <c r="E702" s="3" t="s">
        <v>4431</v>
      </c>
      <c r="F702" s="67" t="s">
        <v>4611</v>
      </c>
      <c r="G702" s="67" t="s">
        <v>4611</v>
      </c>
      <c r="I702" s="3" t="s">
        <v>6298</v>
      </c>
    </row>
    <row r="703" spans="1:9" x14ac:dyDescent="0.2">
      <c r="A703" s="1" t="str">
        <f t="shared" si="12"/>
        <v>SINAPI-I 39174</v>
      </c>
      <c r="B703" s="3" t="s">
        <v>6301</v>
      </c>
      <c r="C703" s="3">
        <v>39174</v>
      </c>
      <c r="D703" s="2" t="s">
        <v>705</v>
      </c>
      <c r="E703" s="3" t="s">
        <v>4431</v>
      </c>
      <c r="F703" s="67" t="s">
        <v>20797</v>
      </c>
      <c r="G703" s="67" t="s">
        <v>20797</v>
      </c>
      <c r="I703" s="3" t="s">
        <v>6298</v>
      </c>
    </row>
    <row r="704" spans="1:9" x14ac:dyDescent="0.2">
      <c r="A704" s="1" t="str">
        <f t="shared" si="12"/>
        <v>SINAPI-I 39176</v>
      </c>
      <c r="B704" s="3" t="s">
        <v>6301</v>
      </c>
      <c r="C704" s="3">
        <v>39176</v>
      </c>
      <c r="D704" s="2" t="s">
        <v>706</v>
      </c>
      <c r="E704" s="3" t="s">
        <v>4431</v>
      </c>
      <c r="F704" s="67" t="s">
        <v>28751</v>
      </c>
      <c r="G704" s="67" t="s">
        <v>28751</v>
      </c>
      <c r="I704" s="3" t="s">
        <v>6298</v>
      </c>
    </row>
    <row r="705" spans="1:9" x14ac:dyDescent="0.2">
      <c r="A705" s="1" t="str">
        <f t="shared" si="12"/>
        <v>SINAPI-I 39180</v>
      </c>
      <c r="B705" s="3" t="s">
        <v>6301</v>
      </c>
      <c r="C705" s="3">
        <v>39180</v>
      </c>
      <c r="D705" s="2" t="s">
        <v>707</v>
      </c>
      <c r="E705" s="3" t="s">
        <v>4431</v>
      </c>
      <c r="F705" s="67" t="s">
        <v>20925</v>
      </c>
      <c r="G705" s="67" t="s">
        <v>20925</v>
      </c>
      <c r="I705" s="3" t="s">
        <v>6298</v>
      </c>
    </row>
    <row r="706" spans="1:9" x14ac:dyDescent="0.2">
      <c r="A706" s="1" t="str">
        <f t="shared" si="12"/>
        <v>SINAPI-I 39179</v>
      </c>
      <c r="B706" s="3" t="s">
        <v>6301</v>
      </c>
      <c r="C706" s="3">
        <v>39179</v>
      </c>
      <c r="D706" s="2" t="s">
        <v>708</v>
      </c>
      <c r="E706" s="3" t="s">
        <v>4431</v>
      </c>
      <c r="F706" s="67" t="s">
        <v>4691</v>
      </c>
      <c r="G706" s="67" t="s">
        <v>4691</v>
      </c>
      <c r="I706" s="3" t="s">
        <v>6298</v>
      </c>
    </row>
    <row r="707" spans="1:9" x14ac:dyDescent="0.2">
      <c r="A707" s="1" t="str">
        <f t="shared" si="12"/>
        <v>SINAPI-I 39175</v>
      </c>
      <c r="B707" s="3" t="s">
        <v>6301</v>
      </c>
      <c r="C707" s="3">
        <v>39175</v>
      </c>
      <c r="D707" s="2" t="s">
        <v>709</v>
      </c>
      <c r="E707" s="3" t="s">
        <v>4431</v>
      </c>
      <c r="F707" s="67" t="s">
        <v>4609</v>
      </c>
      <c r="G707" s="67" t="s">
        <v>4609</v>
      </c>
      <c r="I707" s="3" t="s">
        <v>6298</v>
      </c>
    </row>
    <row r="708" spans="1:9" x14ac:dyDescent="0.2">
      <c r="A708" s="1" t="str">
        <f t="shared" si="12"/>
        <v>SINAPI-I 39217</v>
      </c>
      <c r="B708" s="3" t="s">
        <v>6301</v>
      </c>
      <c r="C708" s="3">
        <v>39217</v>
      </c>
      <c r="D708" s="2" t="s">
        <v>710</v>
      </c>
      <c r="E708" s="3" t="s">
        <v>4431</v>
      </c>
      <c r="F708" s="67" t="s">
        <v>4880</v>
      </c>
      <c r="G708" s="67" t="s">
        <v>4880</v>
      </c>
      <c r="I708" s="3" t="s">
        <v>6298</v>
      </c>
    </row>
    <row r="709" spans="1:9" x14ac:dyDescent="0.2">
      <c r="A709" s="1" t="str">
        <f t="shared" si="12"/>
        <v>SINAPI-I 39181</v>
      </c>
      <c r="B709" s="3" t="s">
        <v>6301</v>
      </c>
      <c r="C709" s="3">
        <v>39181</v>
      </c>
      <c r="D709" s="2" t="s">
        <v>711</v>
      </c>
      <c r="E709" s="3" t="s">
        <v>4431</v>
      </c>
      <c r="F709" s="67" t="s">
        <v>21576</v>
      </c>
      <c r="G709" s="67" t="s">
        <v>21576</v>
      </c>
      <c r="I709" s="3" t="s">
        <v>6298</v>
      </c>
    </row>
    <row r="710" spans="1:9" x14ac:dyDescent="0.2">
      <c r="A710" s="1" t="str">
        <f t="shared" si="12"/>
        <v>SINAPI-I 39182</v>
      </c>
      <c r="B710" s="3" t="s">
        <v>6301</v>
      </c>
      <c r="C710" s="3">
        <v>39182</v>
      </c>
      <c r="D710" s="2" t="s">
        <v>712</v>
      </c>
      <c r="E710" s="3" t="s">
        <v>4431</v>
      </c>
      <c r="F710" s="67" t="s">
        <v>5832</v>
      </c>
      <c r="G710" s="67" t="s">
        <v>5832</v>
      </c>
      <c r="I710" s="3" t="s">
        <v>6298</v>
      </c>
    </row>
    <row r="711" spans="1:9" ht="22.5" x14ac:dyDescent="0.2">
      <c r="A711" s="1" t="str">
        <f t="shared" si="12"/>
        <v>SINAPI-I 12616</v>
      </c>
      <c r="B711" s="3" t="s">
        <v>6301</v>
      </c>
      <c r="C711" s="3">
        <v>12616</v>
      </c>
      <c r="D711" s="2" t="s">
        <v>713</v>
      </c>
      <c r="E711" s="3" t="s">
        <v>4431</v>
      </c>
      <c r="F711" s="67" t="s">
        <v>21080</v>
      </c>
      <c r="G711" s="67" t="s">
        <v>21080</v>
      </c>
      <c r="I711" s="3" t="s">
        <v>6298</v>
      </c>
    </row>
    <row r="712" spans="1:9" ht="22.5" x14ac:dyDescent="0.2">
      <c r="A712" s="1" t="str">
        <f t="shared" si="12"/>
        <v>SINAPI-I 1049</v>
      </c>
      <c r="B712" s="3" t="s">
        <v>6301</v>
      </c>
      <c r="C712" s="3">
        <v>1049</v>
      </c>
      <c r="D712" s="2" t="s">
        <v>714</v>
      </c>
      <c r="E712" s="3" t="s">
        <v>4431</v>
      </c>
      <c r="F712" s="67" t="s">
        <v>21760</v>
      </c>
      <c r="G712" s="67" t="s">
        <v>21760</v>
      </c>
      <c r="I712" s="3" t="s">
        <v>6298</v>
      </c>
    </row>
    <row r="713" spans="1:9" ht="22.5" x14ac:dyDescent="0.2">
      <c r="A713" s="1" t="str">
        <f t="shared" si="12"/>
        <v>SINAPI-I 1099</v>
      </c>
      <c r="B713" s="3" t="s">
        <v>6301</v>
      </c>
      <c r="C713" s="3">
        <v>1099</v>
      </c>
      <c r="D713" s="2" t="s">
        <v>715</v>
      </c>
      <c r="E713" s="3" t="s">
        <v>4431</v>
      </c>
      <c r="F713" s="67" t="s">
        <v>5617</v>
      </c>
      <c r="G713" s="67" t="s">
        <v>5617</v>
      </c>
      <c r="I713" s="3" t="s">
        <v>6298</v>
      </c>
    </row>
    <row r="714" spans="1:9" ht="22.5" x14ac:dyDescent="0.2">
      <c r="A714" s="1" t="str">
        <f t="shared" si="12"/>
        <v>SINAPI-I 39678</v>
      </c>
      <c r="B714" s="3" t="s">
        <v>6301</v>
      </c>
      <c r="C714" s="3">
        <v>39678</v>
      </c>
      <c r="D714" s="2" t="s">
        <v>716</v>
      </c>
      <c r="E714" s="3" t="s">
        <v>4431</v>
      </c>
      <c r="F714" s="67" t="s">
        <v>33320</v>
      </c>
      <c r="G714" s="67" t="s">
        <v>33320</v>
      </c>
      <c r="I714" s="3" t="s">
        <v>6298</v>
      </c>
    </row>
    <row r="715" spans="1:9" ht="22.5" x14ac:dyDescent="0.2">
      <c r="A715" s="1" t="str">
        <f t="shared" si="12"/>
        <v>SINAPI-I 1050</v>
      </c>
      <c r="B715" s="3" t="s">
        <v>6301</v>
      </c>
      <c r="C715" s="3">
        <v>1050</v>
      </c>
      <c r="D715" s="2" t="s">
        <v>717</v>
      </c>
      <c r="E715" s="3" t="s">
        <v>4431</v>
      </c>
      <c r="F715" s="67" t="s">
        <v>33321</v>
      </c>
      <c r="G715" s="67" t="s">
        <v>33321</v>
      </c>
      <c r="I715" s="3" t="s">
        <v>6298</v>
      </c>
    </row>
    <row r="716" spans="1:9" ht="22.5" x14ac:dyDescent="0.2">
      <c r="A716" s="1" t="str">
        <f t="shared" si="12"/>
        <v>SINAPI-I 1101</v>
      </c>
      <c r="B716" s="3" t="s">
        <v>6301</v>
      </c>
      <c r="C716" s="3">
        <v>1101</v>
      </c>
      <c r="D716" s="2" t="s">
        <v>718</v>
      </c>
      <c r="E716" s="3" t="s">
        <v>4431</v>
      </c>
      <c r="F716" s="67" t="s">
        <v>32034</v>
      </c>
      <c r="G716" s="67" t="s">
        <v>32034</v>
      </c>
      <c r="I716" s="3" t="s">
        <v>6298</v>
      </c>
    </row>
    <row r="717" spans="1:9" ht="22.5" x14ac:dyDescent="0.2">
      <c r="A717" s="1" t="str">
        <f t="shared" si="12"/>
        <v>SINAPI-I 1100</v>
      </c>
      <c r="B717" s="3" t="s">
        <v>6301</v>
      </c>
      <c r="C717" s="3">
        <v>1100</v>
      </c>
      <c r="D717" s="2" t="s">
        <v>719</v>
      </c>
      <c r="E717" s="3" t="s">
        <v>4431</v>
      </c>
      <c r="F717" s="67" t="s">
        <v>20982</v>
      </c>
      <c r="G717" s="67" t="s">
        <v>20982</v>
      </c>
      <c r="I717" s="3" t="s">
        <v>6298</v>
      </c>
    </row>
    <row r="718" spans="1:9" ht="22.5" x14ac:dyDescent="0.2">
      <c r="A718" s="1" t="str">
        <f t="shared" si="12"/>
        <v>SINAPI-I 39679</v>
      </c>
      <c r="B718" s="3" t="s">
        <v>6301</v>
      </c>
      <c r="C718" s="3">
        <v>39679</v>
      </c>
      <c r="D718" s="2" t="s">
        <v>720</v>
      </c>
      <c r="E718" s="3" t="s">
        <v>4431</v>
      </c>
      <c r="F718" s="67" t="s">
        <v>32020</v>
      </c>
      <c r="G718" s="67" t="s">
        <v>32020</v>
      </c>
      <c r="I718" s="3" t="s">
        <v>6298</v>
      </c>
    </row>
    <row r="719" spans="1:9" ht="22.5" x14ac:dyDescent="0.2">
      <c r="A719" s="1" t="str">
        <f t="shared" si="12"/>
        <v>SINAPI-I 1098</v>
      </c>
      <c r="B719" s="3" t="s">
        <v>6301</v>
      </c>
      <c r="C719" s="3">
        <v>1098</v>
      </c>
      <c r="D719" s="2" t="s">
        <v>721</v>
      </c>
      <c r="E719" s="3" t="s">
        <v>4431</v>
      </c>
      <c r="F719" s="67" t="s">
        <v>5699</v>
      </c>
      <c r="G719" s="67" t="s">
        <v>5699</v>
      </c>
      <c r="I719" s="3" t="s">
        <v>6298</v>
      </c>
    </row>
    <row r="720" spans="1:9" ht="22.5" x14ac:dyDescent="0.2">
      <c r="A720" s="1" t="str">
        <f t="shared" si="12"/>
        <v>SINAPI-I 1102</v>
      </c>
      <c r="B720" s="3" t="s">
        <v>6301</v>
      </c>
      <c r="C720" s="3">
        <v>1102</v>
      </c>
      <c r="D720" s="2" t="s">
        <v>722</v>
      </c>
      <c r="E720" s="3" t="s">
        <v>4431</v>
      </c>
      <c r="F720" s="67" t="s">
        <v>6247</v>
      </c>
      <c r="G720" s="67" t="s">
        <v>6247</v>
      </c>
      <c r="I720" s="3" t="s">
        <v>6298</v>
      </c>
    </row>
    <row r="721" spans="1:9" ht="22.5" x14ac:dyDescent="0.2">
      <c r="A721" s="1" t="str">
        <f t="shared" si="12"/>
        <v>SINAPI-I 1051</v>
      </c>
      <c r="B721" s="3" t="s">
        <v>6301</v>
      </c>
      <c r="C721" s="3">
        <v>1051</v>
      </c>
      <c r="D721" s="2" t="s">
        <v>723</v>
      </c>
      <c r="E721" s="3" t="s">
        <v>4431</v>
      </c>
      <c r="F721" s="67" t="s">
        <v>33322</v>
      </c>
      <c r="G721" s="67" t="s">
        <v>33322</v>
      </c>
      <c r="I721" s="3" t="s">
        <v>6298</v>
      </c>
    </row>
    <row r="722" spans="1:9" x14ac:dyDescent="0.2">
      <c r="A722" s="1" t="str">
        <f t="shared" si="12"/>
        <v>SINAPI-I 37399</v>
      </c>
      <c r="B722" s="3" t="s">
        <v>6301</v>
      </c>
      <c r="C722" s="3">
        <v>37399</v>
      </c>
      <c r="D722" s="2" t="s">
        <v>724</v>
      </c>
      <c r="E722" s="3" t="s">
        <v>4431</v>
      </c>
      <c r="F722" s="67" t="s">
        <v>4804</v>
      </c>
      <c r="G722" s="67" t="s">
        <v>4804</v>
      </c>
      <c r="I722" s="3" t="s">
        <v>6298</v>
      </c>
    </row>
    <row r="723" spans="1:9" x14ac:dyDescent="0.2">
      <c r="A723" s="1" t="str">
        <f t="shared" si="12"/>
        <v>SINAPI-I 43834</v>
      </c>
      <c r="B723" s="3" t="s">
        <v>6301</v>
      </c>
      <c r="C723" s="3">
        <v>43834</v>
      </c>
      <c r="D723" s="2" t="s">
        <v>725</v>
      </c>
      <c r="E723" s="3" t="s">
        <v>4432</v>
      </c>
      <c r="F723" s="67" t="s">
        <v>4975</v>
      </c>
      <c r="G723" s="67" t="s">
        <v>4975</v>
      </c>
      <c r="I723" s="3" t="s">
        <v>6298</v>
      </c>
    </row>
    <row r="724" spans="1:9" x14ac:dyDescent="0.2">
      <c r="A724" s="1" t="str">
        <f t="shared" si="12"/>
        <v>SINAPI-I 43835</v>
      </c>
      <c r="B724" s="3" t="s">
        <v>6301</v>
      </c>
      <c r="C724" s="3">
        <v>43835</v>
      </c>
      <c r="D724" s="2" t="s">
        <v>726</v>
      </c>
      <c r="E724" s="3" t="s">
        <v>4432</v>
      </c>
      <c r="F724" s="67" t="s">
        <v>5849</v>
      </c>
      <c r="G724" s="67" t="s">
        <v>5849</v>
      </c>
      <c r="I724" s="3" t="s">
        <v>6298</v>
      </c>
    </row>
    <row r="725" spans="1:9" x14ac:dyDescent="0.2">
      <c r="A725" s="1" t="str">
        <f t="shared" si="12"/>
        <v>SINAPI-I 43833</v>
      </c>
      <c r="B725" s="3" t="s">
        <v>6301</v>
      </c>
      <c r="C725" s="3">
        <v>43833</v>
      </c>
      <c r="D725" s="2" t="s">
        <v>727</v>
      </c>
      <c r="E725" s="3" t="s">
        <v>4432</v>
      </c>
      <c r="F725" s="67" t="s">
        <v>5766</v>
      </c>
      <c r="G725" s="67" t="s">
        <v>5766</v>
      </c>
      <c r="I725" s="3" t="s">
        <v>6298</v>
      </c>
    </row>
    <row r="726" spans="1:9" x14ac:dyDescent="0.2">
      <c r="A726" s="1" t="str">
        <f t="shared" si="12"/>
        <v>SINAPI-I 41955</v>
      </c>
      <c r="B726" s="3" t="s">
        <v>6301</v>
      </c>
      <c r="C726" s="3">
        <v>41955</v>
      </c>
      <c r="D726" s="2" t="s">
        <v>728</v>
      </c>
      <c r="E726" s="3" t="s">
        <v>4433</v>
      </c>
      <c r="F726" s="67" t="s">
        <v>30758</v>
      </c>
      <c r="G726" s="67" t="s">
        <v>30758</v>
      </c>
      <c r="I726" s="3" t="s">
        <v>6298</v>
      </c>
    </row>
    <row r="727" spans="1:9" x14ac:dyDescent="0.2">
      <c r="A727" s="1" t="str">
        <f t="shared" si="12"/>
        <v>SINAPI-I 41953</v>
      </c>
      <c r="B727" s="3" t="s">
        <v>6301</v>
      </c>
      <c r="C727" s="3">
        <v>41953</v>
      </c>
      <c r="D727" s="2" t="s">
        <v>729</v>
      </c>
      <c r="E727" s="3" t="s">
        <v>4433</v>
      </c>
      <c r="F727" s="67" t="s">
        <v>20687</v>
      </c>
      <c r="G727" s="67" t="s">
        <v>20687</v>
      </c>
      <c r="I727" s="3" t="s">
        <v>6298</v>
      </c>
    </row>
    <row r="728" spans="1:9" x14ac:dyDescent="0.2">
      <c r="A728" s="1" t="str">
        <f t="shared" si="12"/>
        <v>SINAPI-I 41954</v>
      </c>
      <c r="B728" s="3" t="s">
        <v>6301</v>
      </c>
      <c r="C728" s="3">
        <v>41954</v>
      </c>
      <c r="D728" s="2" t="s">
        <v>730</v>
      </c>
      <c r="E728" s="3" t="s">
        <v>4433</v>
      </c>
      <c r="F728" s="67" t="s">
        <v>29585</v>
      </c>
      <c r="G728" s="67" t="s">
        <v>29585</v>
      </c>
      <c r="I728" s="3" t="s">
        <v>6298</v>
      </c>
    </row>
    <row r="729" spans="1:9" x14ac:dyDescent="0.2">
      <c r="A729" s="1" t="str">
        <f t="shared" si="12"/>
        <v>SINAPI-I 25004</v>
      </c>
      <c r="B729" s="3" t="s">
        <v>6301</v>
      </c>
      <c r="C729" s="3">
        <v>25004</v>
      </c>
      <c r="D729" s="2" t="s">
        <v>731</v>
      </c>
      <c r="E729" s="3" t="s">
        <v>4433</v>
      </c>
      <c r="F729" s="67" t="s">
        <v>33323</v>
      </c>
      <c r="G729" s="67" t="s">
        <v>33323</v>
      </c>
      <c r="I729" s="3" t="s">
        <v>6298</v>
      </c>
    </row>
    <row r="730" spans="1:9" x14ac:dyDescent="0.2">
      <c r="A730" s="1" t="str">
        <f t="shared" si="12"/>
        <v>SINAPI-I 25002</v>
      </c>
      <c r="B730" s="3" t="s">
        <v>6301</v>
      </c>
      <c r="C730" s="3">
        <v>25002</v>
      </c>
      <c r="D730" s="2" t="s">
        <v>732</v>
      </c>
      <c r="E730" s="3" t="s">
        <v>4433</v>
      </c>
      <c r="F730" s="67" t="s">
        <v>33323</v>
      </c>
      <c r="G730" s="67" t="s">
        <v>33323</v>
      </c>
      <c r="I730" s="3" t="s">
        <v>6298</v>
      </c>
    </row>
    <row r="731" spans="1:9" x14ac:dyDescent="0.2">
      <c r="A731" s="1" t="str">
        <f t="shared" si="12"/>
        <v>SINAPI-I 37409</v>
      </c>
      <c r="B731" s="3" t="s">
        <v>6301</v>
      </c>
      <c r="C731" s="3">
        <v>37409</v>
      </c>
      <c r="D731" s="2" t="s">
        <v>733</v>
      </c>
      <c r="E731" s="3" t="s">
        <v>4433</v>
      </c>
      <c r="F731" s="67" t="s">
        <v>33323</v>
      </c>
      <c r="G731" s="67" t="s">
        <v>33323</v>
      </c>
      <c r="I731" s="3" t="s">
        <v>6298</v>
      </c>
    </row>
    <row r="732" spans="1:9" x14ac:dyDescent="0.2">
      <c r="A732" s="1" t="str">
        <f t="shared" si="12"/>
        <v>SINAPI-I 841</v>
      </c>
      <c r="B732" s="3" t="s">
        <v>6301</v>
      </c>
      <c r="C732" s="3">
        <v>841</v>
      </c>
      <c r="D732" s="2" t="s">
        <v>734</v>
      </c>
      <c r="E732" s="3" t="s">
        <v>4433</v>
      </c>
      <c r="F732" s="67" t="s">
        <v>6072</v>
      </c>
      <c r="G732" s="67" t="s">
        <v>6072</v>
      </c>
      <c r="I732" s="3" t="s">
        <v>6298</v>
      </c>
    </row>
    <row r="733" spans="1:9" x14ac:dyDescent="0.2">
      <c r="A733" s="1" t="str">
        <f t="shared" si="12"/>
        <v>SINAPI-I 25005</v>
      </c>
      <c r="B733" s="3" t="s">
        <v>6301</v>
      </c>
      <c r="C733" s="3">
        <v>25005</v>
      </c>
      <c r="D733" s="2" t="s">
        <v>735</v>
      </c>
      <c r="E733" s="3" t="s">
        <v>4433</v>
      </c>
      <c r="F733" s="67" t="s">
        <v>33324</v>
      </c>
      <c r="G733" s="67" t="s">
        <v>33324</v>
      </c>
      <c r="I733" s="3" t="s">
        <v>6298</v>
      </c>
    </row>
    <row r="734" spans="1:9" x14ac:dyDescent="0.2">
      <c r="A734" s="1" t="str">
        <f t="shared" si="12"/>
        <v>SINAPI-I 25003</v>
      </c>
      <c r="B734" s="3" t="s">
        <v>6301</v>
      </c>
      <c r="C734" s="3">
        <v>25003</v>
      </c>
      <c r="D734" s="2" t="s">
        <v>736</v>
      </c>
      <c r="E734" s="3" t="s">
        <v>4433</v>
      </c>
      <c r="F734" s="67" t="s">
        <v>33325</v>
      </c>
      <c r="G734" s="67" t="s">
        <v>33325</v>
      </c>
      <c r="I734" s="3" t="s">
        <v>6298</v>
      </c>
    </row>
    <row r="735" spans="1:9" x14ac:dyDescent="0.2">
      <c r="A735" s="1" t="str">
        <f t="shared" si="12"/>
        <v>SINAPI-I 37410</v>
      </c>
      <c r="B735" s="3" t="s">
        <v>6301</v>
      </c>
      <c r="C735" s="3">
        <v>37410</v>
      </c>
      <c r="D735" s="2" t="s">
        <v>737</v>
      </c>
      <c r="E735" s="3" t="s">
        <v>4433</v>
      </c>
      <c r="F735" s="67" t="s">
        <v>33324</v>
      </c>
      <c r="G735" s="67" t="s">
        <v>33324</v>
      </c>
      <c r="I735" s="3" t="s">
        <v>6298</v>
      </c>
    </row>
    <row r="736" spans="1:9" x14ac:dyDescent="0.2">
      <c r="A736" s="1" t="str">
        <f t="shared" si="12"/>
        <v>SINAPI-I 842</v>
      </c>
      <c r="B736" s="3" t="s">
        <v>6301</v>
      </c>
      <c r="C736" s="3">
        <v>842</v>
      </c>
      <c r="D736" s="2" t="s">
        <v>738</v>
      </c>
      <c r="E736" s="3" t="s">
        <v>4433</v>
      </c>
      <c r="F736" s="67" t="s">
        <v>33326</v>
      </c>
      <c r="G736" s="67" t="s">
        <v>33326</v>
      </c>
      <c r="I736" s="3" t="s">
        <v>6298</v>
      </c>
    </row>
    <row r="737" spans="1:9" x14ac:dyDescent="0.2">
      <c r="A737" s="1" t="str">
        <f t="shared" si="12"/>
        <v>SINAPI-I 44391</v>
      </c>
      <c r="B737" s="3" t="s">
        <v>6301</v>
      </c>
      <c r="C737" s="3">
        <v>44391</v>
      </c>
      <c r="D737" s="2" t="s">
        <v>739</v>
      </c>
      <c r="E737" s="3" t="s">
        <v>4432</v>
      </c>
      <c r="F737" s="67" t="s">
        <v>33327</v>
      </c>
      <c r="G737" s="67" t="s">
        <v>33327</v>
      </c>
      <c r="I737" s="3" t="s">
        <v>6298</v>
      </c>
    </row>
    <row r="738" spans="1:9" x14ac:dyDescent="0.2">
      <c r="A738" s="1" t="str">
        <f t="shared" si="12"/>
        <v>SINAPI-I 44388</v>
      </c>
      <c r="B738" s="3" t="s">
        <v>6301</v>
      </c>
      <c r="C738" s="3">
        <v>44388</v>
      </c>
      <c r="D738" s="2" t="s">
        <v>740</v>
      </c>
      <c r="E738" s="3" t="s">
        <v>4432</v>
      </c>
      <c r="F738" s="67" t="s">
        <v>4565</v>
      </c>
      <c r="G738" s="67" t="s">
        <v>4565</v>
      </c>
      <c r="I738" s="3" t="s">
        <v>6298</v>
      </c>
    </row>
    <row r="739" spans="1:9" x14ac:dyDescent="0.2">
      <c r="A739" s="1" t="str">
        <f t="shared" ref="A739:A802" si="13">CONCATENAR</f>
        <v>SINAPI-I 44392</v>
      </c>
      <c r="B739" s="3" t="s">
        <v>6301</v>
      </c>
      <c r="C739" s="3">
        <v>44392</v>
      </c>
      <c r="D739" s="2" t="s">
        <v>741</v>
      </c>
      <c r="E739" s="3" t="s">
        <v>4432</v>
      </c>
      <c r="F739" s="67" t="s">
        <v>33328</v>
      </c>
      <c r="G739" s="67" t="s">
        <v>33328</v>
      </c>
      <c r="I739" s="3" t="s">
        <v>6298</v>
      </c>
    </row>
    <row r="740" spans="1:9" x14ac:dyDescent="0.2">
      <c r="A740" s="1" t="str">
        <f t="shared" si="13"/>
        <v>SINAPI-I 44390</v>
      </c>
      <c r="B740" s="3" t="s">
        <v>6301</v>
      </c>
      <c r="C740" s="3">
        <v>44390</v>
      </c>
      <c r="D740" s="2" t="s">
        <v>742</v>
      </c>
      <c r="E740" s="3" t="s">
        <v>4432</v>
      </c>
      <c r="F740" s="67" t="s">
        <v>31608</v>
      </c>
      <c r="G740" s="67" t="s">
        <v>31608</v>
      </c>
      <c r="I740" s="3" t="s">
        <v>6298</v>
      </c>
    </row>
    <row r="741" spans="1:9" x14ac:dyDescent="0.2">
      <c r="A741" s="1" t="str">
        <f t="shared" si="13"/>
        <v>SINAPI-I 44389</v>
      </c>
      <c r="B741" s="3" t="s">
        <v>6301</v>
      </c>
      <c r="C741" s="3">
        <v>44389</v>
      </c>
      <c r="D741" s="2" t="s">
        <v>743</v>
      </c>
      <c r="E741" s="3" t="s">
        <v>4432</v>
      </c>
      <c r="F741" s="67" t="s">
        <v>5810</v>
      </c>
      <c r="G741" s="67" t="s">
        <v>5810</v>
      </c>
      <c r="I741" s="3" t="s">
        <v>6298</v>
      </c>
    </row>
    <row r="742" spans="1:9" x14ac:dyDescent="0.2">
      <c r="A742" s="1" t="str">
        <f t="shared" si="13"/>
        <v>SINAPI-I 862</v>
      </c>
      <c r="B742" s="3" t="s">
        <v>6301</v>
      </c>
      <c r="C742" s="3">
        <v>862</v>
      </c>
      <c r="D742" s="2" t="s">
        <v>744</v>
      </c>
      <c r="E742" s="3" t="s">
        <v>4432</v>
      </c>
      <c r="F742" s="67" t="s">
        <v>33329</v>
      </c>
      <c r="G742" s="67" t="s">
        <v>33329</v>
      </c>
      <c r="I742" s="3" t="s">
        <v>6298</v>
      </c>
    </row>
    <row r="743" spans="1:9" x14ac:dyDescent="0.2">
      <c r="A743" s="1" t="str">
        <f t="shared" si="13"/>
        <v>SINAPI-I 866</v>
      </c>
      <c r="B743" s="3" t="s">
        <v>6301</v>
      </c>
      <c r="C743" s="3">
        <v>866</v>
      </c>
      <c r="D743" s="2" t="s">
        <v>745</v>
      </c>
      <c r="E743" s="3" t="s">
        <v>4432</v>
      </c>
      <c r="F743" s="67" t="s">
        <v>33330</v>
      </c>
      <c r="G743" s="67" t="s">
        <v>33330</v>
      </c>
      <c r="I743" s="3" t="s">
        <v>6298</v>
      </c>
    </row>
    <row r="744" spans="1:9" x14ac:dyDescent="0.2">
      <c r="A744" s="1" t="str">
        <f t="shared" si="13"/>
        <v>SINAPI-I 892</v>
      </c>
      <c r="B744" s="3" t="s">
        <v>6301</v>
      </c>
      <c r="C744" s="3">
        <v>892</v>
      </c>
      <c r="D744" s="2" t="s">
        <v>746</v>
      </c>
      <c r="E744" s="3" t="s">
        <v>4432</v>
      </c>
      <c r="F744" s="67" t="s">
        <v>33331</v>
      </c>
      <c r="G744" s="67" t="s">
        <v>33331</v>
      </c>
      <c r="I744" s="3" t="s">
        <v>6298</v>
      </c>
    </row>
    <row r="745" spans="1:9" x14ac:dyDescent="0.2">
      <c r="A745" s="1" t="str">
        <f t="shared" si="13"/>
        <v>SINAPI-I 857</v>
      </c>
      <c r="B745" s="3" t="s">
        <v>6301</v>
      </c>
      <c r="C745" s="3">
        <v>857</v>
      </c>
      <c r="D745" s="2" t="s">
        <v>747</v>
      </c>
      <c r="E745" s="3" t="s">
        <v>4432</v>
      </c>
      <c r="F745" s="67" t="s">
        <v>33332</v>
      </c>
      <c r="G745" s="67" t="s">
        <v>33332</v>
      </c>
      <c r="I745" s="3" t="s">
        <v>6298</v>
      </c>
    </row>
    <row r="746" spans="1:9" x14ac:dyDescent="0.2">
      <c r="A746" s="1" t="str">
        <f t="shared" si="13"/>
        <v>SINAPI-I 37404</v>
      </c>
      <c r="B746" s="3" t="s">
        <v>6301</v>
      </c>
      <c r="C746" s="3">
        <v>37404</v>
      </c>
      <c r="D746" s="2" t="s">
        <v>748</v>
      </c>
      <c r="E746" s="3" t="s">
        <v>4432</v>
      </c>
      <c r="F746" s="67" t="s">
        <v>33333</v>
      </c>
      <c r="G746" s="67" t="s">
        <v>33333</v>
      </c>
      <c r="I746" s="3" t="s">
        <v>6298</v>
      </c>
    </row>
    <row r="747" spans="1:9" x14ac:dyDescent="0.2">
      <c r="A747" s="1" t="str">
        <f t="shared" si="13"/>
        <v>SINAPI-I 868</v>
      </c>
      <c r="B747" s="3" t="s">
        <v>6301</v>
      </c>
      <c r="C747" s="3">
        <v>868</v>
      </c>
      <c r="D747" s="2" t="s">
        <v>749</v>
      </c>
      <c r="E747" s="3" t="s">
        <v>4432</v>
      </c>
      <c r="F747" s="67" t="s">
        <v>21346</v>
      </c>
      <c r="G747" s="67" t="s">
        <v>21346</v>
      </c>
      <c r="I747" s="3" t="s">
        <v>6298</v>
      </c>
    </row>
    <row r="748" spans="1:9" x14ac:dyDescent="0.2">
      <c r="A748" s="1" t="str">
        <f t="shared" si="13"/>
        <v>SINAPI-I 863</v>
      </c>
      <c r="B748" s="3" t="s">
        <v>6301</v>
      </c>
      <c r="C748" s="3">
        <v>863</v>
      </c>
      <c r="D748" s="2" t="s">
        <v>750</v>
      </c>
      <c r="E748" s="3" t="s">
        <v>4432</v>
      </c>
      <c r="F748" s="67" t="s">
        <v>33334</v>
      </c>
      <c r="G748" s="67" t="s">
        <v>33334</v>
      </c>
      <c r="I748" s="3" t="s">
        <v>6298</v>
      </c>
    </row>
    <row r="749" spans="1:9" x14ac:dyDescent="0.2">
      <c r="A749" s="1" t="str">
        <f t="shared" si="13"/>
        <v>SINAPI-I 867</v>
      </c>
      <c r="B749" s="3" t="s">
        <v>6301</v>
      </c>
      <c r="C749" s="3">
        <v>867</v>
      </c>
      <c r="D749" s="2" t="s">
        <v>751</v>
      </c>
      <c r="E749" s="3" t="s">
        <v>4432</v>
      </c>
      <c r="F749" s="67" t="s">
        <v>30068</v>
      </c>
      <c r="G749" s="67" t="s">
        <v>30068</v>
      </c>
      <c r="I749" s="3" t="s">
        <v>6298</v>
      </c>
    </row>
    <row r="750" spans="1:9" x14ac:dyDescent="0.2">
      <c r="A750" s="1" t="str">
        <f t="shared" si="13"/>
        <v>SINAPI-I 864</v>
      </c>
      <c r="B750" s="3" t="s">
        <v>6301</v>
      </c>
      <c r="C750" s="3">
        <v>864</v>
      </c>
      <c r="D750" s="2" t="s">
        <v>752</v>
      </c>
      <c r="E750" s="3" t="s">
        <v>4432</v>
      </c>
      <c r="F750" s="67" t="s">
        <v>33335</v>
      </c>
      <c r="G750" s="67" t="s">
        <v>33335</v>
      </c>
      <c r="I750" s="3" t="s">
        <v>6298</v>
      </c>
    </row>
    <row r="751" spans="1:9" x14ac:dyDescent="0.2">
      <c r="A751" s="1" t="str">
        <f t="shared" si="13"/>
        <v>SINAPI-I 865</v>
      </c>
      <c r="B751" s="3" t="s">
        <v>6301</v>
      </c>
      <c r="C751" s="3">
        <v>865</v>
      </c>
      <c r="D751" s="2" t="s">
        <v>753</v>
      </c>
      <c r="E751" s="3" t="s">
        <v>4432</v>
      </c>
      <c r="F751" s="67" t="s">
        <v>33336</v>
      </c>
      <c r="G751" s="67" t="s">
        <v>33336</v>
      </c>
      <c r="I751" s="3" t="s">
        <v>6298</v>
      </c>
    </row>
    <row r="752" spans="1:9" ht="22.5" x14ac:dyDescent="0.2">
      <c r="A752" s="1" t="str">
        <f t="shared" si="13"/>
        <v>SINAPI-I 993</v>
      </c>
      <c r="B752" s="3" t="s">
        <v>6301</v>
      </c>
      <c r="C752" s="3">
        <v>993</v>
      </c>
      <c r="D752" s="2" t="s">
        <v>754</v>
      </c>
      <c r="E752" s="3" t="s">
        <v>4432</v>
      </c>
      <c r="F752" s="67" t="s">
        <v>4819</v>
      </c>
      <c r="G752" s="67" t="s">
        <v>4819</v>
      </c>
      <c r="I752" s="3" t="s">
        <v>6298</v>
      </c>
    </row>
    <row r="753" spans="1:9" ht="22.5" x14ac:dyDescent="0.2">
      <c r="A753" s="1" t="str">
        <f t="shared" si="13"/>
        <v>SINAPI-I 1020</v>
      </c>
      <c r="B753" s="3" t="s">
        <v>6301</v>
      </c>
      <c r="C753" s="3">
        <v>1020</v>
      </c>
      <c r="D753" s="2" t="s">
        <v>755</v>
      </c>
      <c r="E753" s="3" t="s">
        <v>4432</v>
      </c>
      <c r="F753" s="67" t="s">
        <v>5110</v>
      </c>
      <c r="G753" s="67" t="s">
        <v>5110</v>
      </c>
      <c r="I753" s="3" t="s">
        <v>6298</v>
      </c>
    </row>
    <row r="754" spans="1:9" ht="22.5" x14ac:dyDescent="0.2">
      <c r="A754" s="1" t="str">
        <f t="shared" si="13"/>
        <v>SINAPI-I 1017</v>
      </c>
      <c r="B754" s="3" t="s">
        <v>6301</v>
      </c>
      <c r="C754" s="3">
        <v>1017</v>
      </c>
      <c r="D754" s="2" t="s">
        <v>756</v>
      </c>
      <c r="E754" s="3" t="s">
        <v>4432</v>
      </c>
      <c r="F754" s="67" t="s">
        <v>33337</v>
      </c>
      <c r="G754" s="67" t="s">
        <v>33337</v>
      </c>
      <c r="I754" s="3" t="s">
        <v>6298</v>
      </c>
    </row>
    <row r="755" spans="1:9" ht="22.5" x14ac:dyDescent="0.2">
      <c r="A755" s="1" t="str">
        <f t="shared" si="13"/>
        <v>SINAPI-I 999</v>
      </c>
      <c r="B755" s="3" t="s">
        <v>6301</v>
      </c>
      <c r="C755" s="3">
        <v>999</v>
      </c>
      <c r="D755" s="2" t="s">
        <v>757</v>
      </c>
      <c r="E755" s="3" t="s">
        <v>4432</v>
      </c>
      <c r="F755" s="67" t="s">
        <v>33338</v>
      </c>
      <c r="G755" s="67" t="s">
        <v>33338</v>
      </c>
      <c r="I755" s="3" t="s">
        <v>6298</v>
      </c>
    </row>
    <row r="756" spans="1:9" ht="22.5" x14ac:dyDescent="0.2">
      <c r="A756" s="1" t="str">
        <f t="shared" si="13"/>
        <v>SINAPI-I 995</v>
      </c>
      <c r="B756" s="3" t="s">
        <v>6301</v>
      </c>
      <c r="C756" s="3">
        <v>995</v>
      </c>
      <c r="D756" s="2" t="s">
        <v>758</v>
      </c>
      <c r="E756" s="3" t="s">
        <v>4432</v>
      </c>
      <c r="F756" s="67" t="s">
        <v>21057</v>
      </c>
      <c r="G756" s="67" t="s">
        <v>21057</v>
      </c>
      <c r="I756" s="3" t="s">
        <v>6298</v>
      </c>
    </row>
    <row r="757" spans="1:9" ht="22.5" x14ac:dyDescent="0.2">
      <c r="A757" s="1" t="str">
        <f t="shared" si="13"/>
        <v>SINAPI-I 1000</v>
      </c>
      <c r="B757" s="3" t="s">
        <v>6301</v>
      </c>
      <c r="C757" s="3">
        <v>1000</v>
      </c>
      <c r="D757" s="2" t="s">
        <v>759</v>
      </c>
      <c r="E757" s="3" t="s">
        <v>4432</v>
      </c>
      <c r="F757" s="67" t="s">
        <v>33339</v>
      </c>
      <c r="G757" s="67" t="s">
        <v>33339</v>
      </c>
      <c r="I757" s="3" t="s">
        <v>6298</v>
      </c>
    </row>
    <row r="758" spans="1:9" ht="22.5" x14ac:dyDescent="0.2">
      <c r="A758" s="1" t="str">
        <f t="shared" si="13"/>
        <v>SINAPI-I 1022</v>
      </c>
      <c r="B758" s="3" t="s">
        <v>6301</v>
      </c>
      <c r="C758" s="3">
        <v>1022</v>
      </c>
      <c r="D758" s="2" t="s">
        <v>760</v>
      </c>
      <c r="E758" s="3" t="s">
        <v>4432</v>
      </c>
      <c r="F758" s="67" t="s">
        <v>4482</v>
      </c>
      <c r="G758" s="67" t="s">
        <v>4482</v>
      </c>
      <c r="I758" s="3" t="s">
        <v>6298</v>
      </c>
    </row>
    <row r="759" spans="1:9" ht="22.5" x14ac:dyDescent="0.2">
      <c r="A759" s="1" t="str">
        <f t="shared" si="13"/>
        <v>SINAPI-I 1015</v>
      </c>
      <c r="B759" s="3" t="s">
        <v>6301</v>
      </c>
      <c r="C759" s="3">
        <v>1015</v>
      </c>
      <c r="D759" s="2" t="s">
        <v>761</v>
      </c>
      <c r="E759" s="3" t="s">
        <v>4432</v>
      </c>
      <c r="F759" s="67" t="s">
        <v>33340</v>
      </c>
      <c r="G759" s="67" t="s">
        <v>33340</v>
      </c>
      <c r="I759" s="3" t="s">
        <v>6298</v>
      </c>
    </row>
    <row r="760" spans="1:9" ht="22.5" x14ac:dyDescent="0.2">
      <c r="A760" s="1" t="str">
        <f t="shared" si="13"/>
        <v>SINAPI-I 996</v>
      </c>
      <c r="B760" s="3" t="s">
        <v>6301</v>
      </c>
      <c r="C760" s="3">
        <v>996</v>
      </c>
      <c r="D760" s="2" t="s">
        <v>762</v>
      </c>
      <c r="E760" s="3" t="s">
        <v>4432</v>
      </c>
      <c r="F760" s="67" t="s">
        <v>29844</v>
      </c>
      <c r="G760" s="67" t="s">
        <v>29844</v>
      </c>
      <c r="I760" s="3" t="s">
        <v>6298</v>
      </c>
    </row>
    <row r="761" spans="1:9" ht="22.5" x14ac:dyDescent="0.2">
      <c r="A761" s="1" t="str">
        <f t="shared" si="13"/>
        <v>SINAPI-I 1001</v>
      </c>
      <c r="B761" s="3" t="s">
        <v>6301</v>
      </c>
      <c r="C761" s="3">
        <v>1001</v>
      </c>
      <c r="D761" s="2" t="s">
        <v>763</v>
      </c>
      <c r="E761" s="3" t="s">
        <v>4432</v>
      </c>
      <c r="F761" s="67" t="s">
        <v>33341</v>
      </c>
      <c r="G761" s="67" t="s">
        <v>33341</v>
      </c>
      <c r="I761" s="3" t="s">
        <v>6298</v>
      </c>
    </row>
    <row r="762" spans="1:9" ht="22.5" x14ac:dyDescent="0.2">
      <c r="A762" s="1" t="str">
        <f t="shared" si="13"/>
        <v>SINAPI-I 1019</v>
      </c>
      <c r="B762" s="3" t="s">
        <v>6301</v>
      </c>
      <c r="C762" s="3">
        <v>1019</v>
      </c>
      <c r="D762" s="2" t="s">
        <v>764</v>
      </c>
      <c r="E762" s="3" t="s">
        <v>4432</v>
      </c>
      <c r="F762" s="67" t="s">
        <v>4848</v>
      </c>
      <c r="G762" s="67" t="s">
        <v>4848</v>
      </c>
      <c r="I762" s="3" t="s">
        <v>6298</v>
      </c>
    </row>
    <row r="763" spans="1:9" ht="22.5" x14ac:dyDescent="0.2">
      <c r="A763" s="1" t="str">
        <f t="shared" si="13"/>
        <v>SINAPI-I 1021</v>
      </c>
      <c r="B763" s="3" t="s">
        <v>6301</v>
      </c>
      <c r="C763" s="3">
        <v>1021</v>
      </c>
      <c r="D763" s="2" t="s">
        <v>765</v>
      </c>
      <c r="E763" s="3" t="s">
        <v>4432</v>
      </c>
      <c r="F763" s="67" t="s">
        <v>4913</v>
      </c>
      <c r="G763" s="67" t="s">
        <v>4913</v>
      </c>
      <c r="I763" s="3" t="s">
        <v>6298</v>
      </c>
    </row>
    <row r="764" spans="1:9" ht="22.5" x14ac:dyDescent="0.2">
      <c r="A764" s="1" t="str">
        <f t="shared" si="13"/>
        <v>SINAPI-I 39249</v>
      </c>
      <c r="B764" s="3" t="s">
        <v>6301</v>
      </c>
      <c r="C764" s="3">
        <v>39249</v>
      </c>
      <c r="D764" s="2" t="s">
        <v>766</v>
      </c>
      <c r="E764" s="3" t="s">
        <v>4432</v>
      </c>
      <c r="F764" s="67" t="s">
        <v>33342</v>
      </c>
      <c r="G764" s="67" t="s">
        <v>33342</v>
      </c>
      <c r="I764" s="3" t="s">
        <v>6298</v>
      </c>
    </row>
    <row r="765" spans="1:9" ht="22.5" x14ac:dyDescent="0.2">
      <c r="A765" s="1" t="str">
        <f t="shared" si="13"/>
        <v>SINAPI-I 1018</v>
      </c>
      <c r="B765" s="3" t="s">
        <v>6301</v>
      </c>
      <c r="C765" s="3">
        <v>1018</v>
      </c>
      <c r="D765" s="2" t="s">
        <v>767</v>
      </c>
      <c r="E765" s="3" t="s">
        <v>4432</v>
      </c>
      <c r="F765" s="67" t="s">
        <v>33343</v>
      </c>
      <c r="G765" s="67" t="s">
        <v>33343</v>
      </c>
      <c r="I765" s="3" t="s">
        <v>6298</v>
      </c>
    </row>
    <row r="766" spans="1:9" ht="22.5" x14ac:dyDescent="0.2">
      <c r="A766" s="1" t="str">
        <f t="shared" si="13"/>
        <v>SINAPI-I 39250</v>
      </c>
      <c r="B766" s="3" t="s">
        <v>6301</v>
      </c>
      <c r="C766" s="3">
        <v>39250</v>
      </c>
      <c r="D766" s="2" t="s">
        <v>768</v>
      </c>
      <c r="E766" s="3" t="s">
        <v>4432</v>
      </c>
      <c r="F766" s="67" t="s">
        <v>33344</v>
      </c>
      <c r="G766" s="67" t="s">
        <v>33344</v>
      </c>
      <c r="I766" s="3" t="s">
        <v>6298</v>
      </c>
    </row>
    <row r="767" spans="1:9" ht="22.5" x14ac:dyDescent="0.2">
      <c r="A767" s="1" t="str">
        <f t="shared" si="13"/>
        <v>SINAPI-I 994</v>
      </c>
      <c r="B767" s="3" t="s">
        <v>6301</v>
      </c>
      <c r="C767" s="3">
        <v>994</v>
      </c>
      <c r="D767" s="2" t="s">
        <v>769</v>
      </c>
      <c r="E767" s="3" t="s">
        <v>4432</v>
      </c>
      <c r="F767" s="67" t="s">
        <v>5187</v>
      </c>
      <c r="G767" s="67" t="s">
        <v>5187</v>
      </c>
      <c r="I767" s="3" t="s">
        <v>6298</v>
      </c>
    </row>
    <row r="768" spans="1:9" ht="22.5" x14ac:dyDescent="0.2">
      <c r="A768" s="1" t="str">
        <f t="shared" si="13"/>
        <v>SINAPI-I 977</v>
      </c>
      <c r="B768" s="3" t="s">
        <v>6301</v>
      </c>
      <c r="C768" s="3">
        <v>977</v>
      </c>
      <c r="D768" s="2" t="s">
        <v>770</v>
      </c>
      <c r="E768" s="3" t="s">
        <v>4432</v>
      </c>
      <c r="F768" s="67" t="s">
        <v>33345</v>
      </c>
      <c r="G768" s="67" t="s">
        <v>33345</v>
      </c>
      <c r="I768" s="3" t="s">
        <v>6298</v>
      </c>
    </row>
    <row r="769" spans="1:9" ht="22.5" x14ac:dyDescent="0.2">
      <c r="A769" s="1" t="str">
        <f t="shared" si="13"/>
        <v>SINAPI-I 998</v>
      </c>
      <c r="B769" s="3" t="s">
        <v>6301</v>
      </c>
      <c r="C769" s="3">
        <v>998</v>
      </c>
      <c r="D769" s="2" t="s">
        <v>771</v>
      </c>
      <c r="E769" s="3" t="s">
        <v>4432</v>
      </c>
      <c r="F769" s="67" t="s">
        <v>33346</v>
      </c>
      <c r="G769" s="67" t="s">
        <v>33346</v>
      </c>
      <c r="I769" s="3" t="s">
        <v>6298</v>
      </c>
    </row>
    <row r="770" spans="1:9" ht="22.5" x14ac:dyDescent="0.2">
      <c r="A770" s="1" t="str">
        <f t="shared" si="13"/>
        <v>SINAPI-I 39251</v>
      </c>
      <c r="B770" s="3" t="s">
        <v>6301</v>
      </c>
      <c r="C770" s="3">
        <v>39251</v>
      </c>
      <c r="D770" s="2" t="s">
        <v>772</v>
      </c>
      <c r="E770" s="3" t="s">
        <v>4432</v>
      </c>
      <c r="F770" s="67" t="s">
        <v>6151</v>
      </c>
      <c r="G770" s="67" t="s">
        <v>6151</v>
      </c>
      <c r="I770" s="3" t="s">
        <v>6298</v>
      </c>
    </row>
    <row r="771" spans="1:9" ht="22.5" x14ac:dyDescent="0.2">
      <c r="A771" s="1" t="str">
        <f t="shared" si="13"/>
        <v>SINAPI-I 1011</v>
      </c>
      <c r="B771" s="3" t="s">
        <v>6301</v>
      </c>
      <c r="C771" s="3">
        <v>1011</v>
      </c>
      <c r="D771" s="2" t="s">
        <v>773</v>
      </c>
      <c r="E771" s="3" t="s">
        <v>4432</v>
      </c>
      <c r="F771" s="67" t="s">
        <v>20724</v>
      </c>
      <c r="G771" s="67" t="s">
        <v>20724</v>
      </c>
      <c r="I771" s="3" t="s">
        <v>6298</v>
      </c>
    </row>
    <row r="772" spans="1:9" ht="22.5" x14ac:dyDescent="0.2">
      <c r="A772" s="1" t="str">
        <f t="shared" si="13"/>
        <v>SINAPI-I 39252</v>
      </c>
      <c r="B772" s="3" t="s">
        <v>6301</v>
      </c>
      <c r="C772" s="3">
        <v>39252</v>
      </c>
      <c r="D772" s="2" t="s">
        <v>774</v>
      </c>
      <c r="E772" s="3" t="s">
        <v>4432</v>
      </c>
      <c r="F772" s="67" t="s">
        <v>20660</v>
      </c>
      <c r="G772" s="67" t="s">
        <v>20660</v>
      </c>
      <c r="I772" s="3" t="s">
        <v>6298</v>
      </c>
    </row>
    <row r="773" spans="1:9" ht="22.5" x14ac:dyDescent="0.2">
      <c r="A773" s="1" t="str">
        <f t="shared" si="13"/>
        <v>SINAPI-I 1013</v>
      </c>
      <c r="B773" s="3" t="s">
        <v>6301</v>
      </c>
      <c r="C773" s="3">
        <v>1013</v>
      </c>
      <c r="D773" s="2" t="s">
        <v>775</v>
      </c>
      <c r="E773" s="3" t="s">
        <v>4432</v>
      </c>
      <c r="F773" s="67" t="s">
        <v>4609</v>
      </c>
      <c r="G773" s="67" t="s">
        <v>4609</v>
      </c>
      <c r="I773" s="3" t="s">
        <v>6298</v>
      </c>
    </row>
    <row r="774" spans="1:9" ht="22.5" x14ac:dyDescent="0.2">
      <c r="A774" s="1" t="str">
        <f t="shared" si="13"/>
        <v>SINAPI-I 980</v>
      </c>
      <c r="B774" s="3" t="s">
        <v>6301</v>
      </c>
      <c r="C774" s="3">
        <v>980</v>
      </c>
      <c r="D774" s="2" t="s">
        <v>776</v>
      </c>
      <c r="E774" s="3" t="s">
        <v>4432</v>
      </c>
      <c r="F774" s="67" t="s">
        <v>20920</v>
      </c>
      <c r="G774" s="67" t="s">
        <v>20920</v>
      </c>
      <c r="I774" s="3" t="s">
        <v>6298</v>
      </c>
    </row>
    <row r="775" spans="1:9" ht="22.5" x14ac:dyDescent="0.2">
      <c r="A775" s="1" t="str">
        <f t="shared" si="13"/>
        <v>SINAPI-I 39237</v>
      </c>
      <c r="B775" s="3" t="s">
        <v>6301</v>
      </c>
      <c r="C775" s="3">
        <v>39237</v>
      </c>
      <c r="D775" s="2" t="s">
        <v>777</v>
      </c>
      <c r="E775" s="3" t="s">
        <v>4432</v>
      </c>
      <c r="F775" s="67" t="s">
        <v>33347</v>
      </c>
      <c r="G775" s="67" t="s">
        <v>33347</v>
      </c>
      <c r="I775" s="3" t="s">
        <v>6298</v>
      </c>
    </row>
    <row r="776" spans="1:9" ht="22.5" x14ac:dyDescent="0.2">
      <c r="A776" s="1" t="str">
        <f t="shared" si="13"/>
        <v>SINAPI-I 39238</v>
      </c>
      <c r="B776" s="3" t="s">
        <v>6301</v>
      </c>
      <c r="C776" s="3">
        <v>39238</v>
      </c>
      <c r="D776" s="2" t="s">
        <v>778</v>
      </c>
      <c r="E776" s="3" t="s">
        <v>4432</v>
      </c>
      <c r="F776" s="67" t="s">
        <v>33348</v>
      </c>
      <c r="G776" s="67" t="s">
        <v>33348</v>
      </c>
      <c r="I776" s="3" t="s">
        <v>6298</v>
      </c>
    </row>
    <row r="777" spans="1:9" ht="22.5" x14ac:dyDescent="0.2">
      <c r="A777" s="1" t="str">
        <f t="shared" si="13"/>
        <v>SINAPI-I 979</v>
      </c>
      <c r="B777" s="3" t="s">
        <v>6301</v>
      </c>
      <c r="C777" s="3">
        <v>979</v>
      </c>
      <c r="D777" s="2" t="s">
        <v>779</v>
      </c>
      <c r="E777" s="3" t="s">
        <v>4432</v>
      </c>
      <c r="F777" s="67" t="s">
        <v>31736</v>
      </c>
      <c r="G777" s="67" t="s">
        <v>31736</v>
      </c>
      <c r="I777" s="3" t="s">
        <v>6298</v>
      </c>
    </row>
    <row r="778" spans="1:9" ht="22.5" x14ac:dyDescent="0.2">
      <c r="A778" s="1" t="str">
        <f t="shared" si="13"/>
        <v>SINAPI-I 39239</v>
      </c>
      <c r="B778" s="3" t="s">
        <v>6301</v>
      </c>
      <c r="C778" s="3">
        <v>39239</v>
      </c>
      <c r="D778" s="2" t="s">
        <v>780</v>
      </c>
      <c r="E778" s="3" t="s">
        <v>4432</v>
      </c>
      <c r="F778" s="67" t="s">
        <v>33349</v>
      </c>
      <c r="G778" s="67" t="s">
        <v>33349</v>
      </c>
      <c r="I778" s="3" t="s">
        <v>6298</v>
      </c>
    </row>
    <row r="779" spans="1:9" ht="22.5" x14ac:dyDescent="0.2">
      <c r="A779" s="1" t="str">
        <f t="shared" si="13"/>
        <v>SINAPI-I 1014</v>
      </c>
      <c r="B779" s="3" t="s">
        <v>6301</v>
      </c>
      <c r="C779" s="3">
        <v>1014</v>
      </c>
      <c r="D779" s="2" t="s">
        <v>781</v>
      </c>
      <c r="E779" s="3" t="s">
        <v>4432</v>
      </c>
      <c r="F779" s="67" t="s">
        <v>4557</v>
      </c>
      <c r="G779" s="67" t="s">
        <v>4557</v>
      </c>
      <c r="I779" s="3" t="s">
        <v>6298</v>
      </c>
    </row>
    <row r="780" spans="1:9" ht="22.5" x14ac:dyDescent="0.2">
      <c r="A780" s="1" t="str">
        <f t="shared" si="13"/>
        <v>SINAPI-I 39240</v>
      </c>
      <c r="B780" s="3" t="s">
        <v>6301</v>
      </c>
      <c r="C780" s="3">
        <v>39240</v>
      </c>
      <c r="D780" s="2" t="s">
        <v>782</v>
      </c>
      <c r="E780" s="3" t="s">
        <v>4432</v>
      </c>
      <c r="F780" s="67" t="s">
        <v>33350</v>
      </c>
      <c r="G780" s="67" t="s">
        <v>33350</v>
      </c>
      <c r="I780" s="3" t="s">
        <v>6298</v>
      </c>
    </row>
    <row r="781" spans="1:9" ht="22.5" x14ac:dyDescent="0.2">
      <c r="A781" s="1" t="str">
        <f t="shared" si="13"/>
        <v>SINAPI-I 39232</v>
      </c>
      <c r="B781" s="3" t="s">
        <v>6301</v>
      </c>
      <c r="C781" s="3">
        <v>39232</v>
      </c>
      <c r="D781" s="2" t="s">
        <v>783</v>
      </c>
      <c r="E781" s="3" t="s">
        <v>4432</v>
      </c>
      <c r="F781" s="67" t="s">
        <v>29523</v>
      </c>
      <c r="G781" s="67" t="s">
        <v>29523</v>
      </c>
      <c r="I781" s="3" t="s">
        <v>6298</v>
      </c>
    </row>
    <row r="782" spans="1:9" ht="22.5" x14ac:dyDescent="0.2">
      <c r="A782" s="1" t="str">
        <f t="shared" si="13"/>
        <v>SINAPI-I 39233</v>
      </c>
      <c r="B782" s="3" t="s">
        <v>6301</v>
      </c>
      <c r="C782" s="3">
        <v>39233</v>
      </c>
      <c r="D782" s="2" t="s">
        <v>784</v>
      </c>
      <c r="E782" s="3" t="s">
        <v>4432</v>
      </c>
      <c r="F782" s="67" t="s">
        <v>33351</v>
      </c>
      <c r="G782" s="67" t="s">
        <v>33351</v>
      </c>
      <c r="I782" s="3" t="s">
        <v>6298</v>
      </c>
    </row>
    <row r="783" spans="1:9" ht="22.5" x14ac:dyDescent="0.2">
      <c r="A783" s="1" t="str">
        <f t="shared" si="13"/>
        <v>SINAPI-I 981</v>
      </c>
      <c r="B783" s="3" t="s">
        <v>6301</v>
      </c>
      <c r="C783" s="3">
        <v>981</v>
      </c>
      <c r="D783" s="2" t="s">
        <v>785</v>
      </c>
      <c r="E783" s="3" t="s">
        <v>4432</v>
      </c>
      <c r="F783" s="67" t="s">
        <v>5185</v>
      </c>
      <c r="G783" s="67" t="s">
        <v>5185</v>
      </c>
      <c r="I783" s="3" t="s">
        <v>6299</v>
      </c>
    </row>
    <row r="784" spans="1:9" ht="22.5" x14ac:dyDescent="0.2">
      <c r="A784" s="1" t="str">
        <f t="shared" si="13"/>
        <v>SINAPI-I 39234</v>
      </c>
      <c r="B784" s="3" t="s">
        <v>6301</v>
      </c>
      <c r="C784" s="3">
        <v>39234</v>
      </c>
      <c r="D784" s="2" t="s">
        <v>786</v>
      </c>
      <c r="E784" s="3" t="s">
        <v>4432</v>
      </c>
      <c r="F784" s="67" t="s">
        <v>33352</v>
      </c>
      <c r="G784" s="67" t="s">
        <v>33352</v>
      </c>
      <c r="I784" s="3" t="s">
        <v>6298</v>
      </c>
    </row>
    <row r="785" spans="1:9" ht="22.5" x14ac:dyDescent="0.2">
      <c r="A785" s="1" t="str">
        <f t="shared" si="13"/>
        <v>SINAPI-I 982</v>
      </c>
      <c r="B785" s="3" t="s">
        <v>6301</v>
      </c>
      <c r="C785" s="3">
        <v>982</v>
      </c>
      <c r="D785" s="2" t="s">
        <v>787</v>
      </c>
      <c r="E785" s="3" t="s">
        <v>4432</v>
      </c>
      <c r="F785" s="67" t="s">
        <v>5148</v>
      </c>
      <c r="G785" s="67" t="s">
        <v>5148</v>
      </c>
      <c r="I785" s="3" t="s">
        <v>6298</v>
      </c>
    </row>
    <row r="786" spans="1:9" ht="22.5" x14ac:dyDescent="0.2">
      <c r="A786" s="1" t="str">
        <f t="shared" si="13"/>
        <v>SINAPI-I 39235</v>
      </c>
      <c r="B786" s="3" t="s">
        <v>6301</v>
      </c>
      <c r="C786" s="3">
        <v>39235</v>
      </c>
      <c r="D786" s="2" t="s">
        <v>788</v>
      </c>
      <c r="E786" s="3" t="s">
        <v>4432</v>
      </c>
      <c r="F786" s="67" t="s">
        <v>29462</v>
      </c>
      <c r="G786" s="67" t="s">
        <v>29462</v>
      </c>
      <c r="I786" s="3" t="s">
        <v>6298</v>
      </c>
    </row>
    <row r="787" spans="1:9" ht="22.5" x14ac:dyDescent="0.2">
      <c r="A787" s="1" t="str">
        <f t="shared" si="13"/>
        <v>SINAPI-I 39236</v>
      </c>
      <c r="B787" s="3" t="s">
        <v>6301</v>
      </c>
      <c r="C787" s="3">
        <v>39236</v>
      </c>
      <c r="D787" s="2" t="s">
        <v>789</v>
      </c>
      <c r="E787" s="3" t="s">
        <v>4432</v>
      </c>
      <c r="F787" s="67" t="s">
        <v>33353</v>
      </c>
      <c r="G787" s="67" t="s">
        <v>33353</v>
      </c>
      <c r="I787" s="3" t="s">
        <v>6298</v>
      </c>
    </row>
    <row r="788" spans="1:9" ht="22.5" x14ac:dyDescent="0.2">
      <c r="A788" s="1" t="str">
        <f t="shared" si="13"/>
        <v>SINAPI-I 990</v>
      </c>
      <c r="B788" s="3" t="s">
        <v>6301</v>
      </c>
      <c r="C788" s="3">
        <v>990</v>
      </c>
      <c r="D788" s="2" t="s">
        <v>790</v>
      </c>
      <c r="E788" s="3" t="s">
        <v>4432</v>
      </c>
      <c r="F788" s="67" t="s">
        <v>33354</v>
      </c>
      <c r="G788" s="67" t="s">
        <v>33354</v>
      </c>
      <c r="I788" s="3" t="s">
        <v>6298</v>
      </c>
    </row>
    <row r="789" spans="1:9" ht="22.5" x14ac:dyDescent="0.2">
      <c r="A789" s="1" t="str">
        <f t="shared" si="13"/>
        <v>SINAPI-I 39241</v>
      </c>
      <c r="B789" s="3" t="s">
        <v>6301</v>
      </c>
      <c r="C789" s="3">
        <v>39241</v>
      </c>
      <c r="D789" s="2" t="s">
        <v>791</v>
      </c>
      <c r="E789" s="3" t="s">
        <v>4432</v>
      </c>
      <c r="F789" s="67" t="s">
        <v>5833</v>
      </c>
      <c r="G789" s="67" t="s">
        <v>5833</v>
      </c>
      <c r="I789" s="3" t="s">
        <v>6298</v>
      </c>
    </row>
    <row r="790" spans="1:9" ht="22.5" x14ac:dyDescent="0.2">
      <c r="A790" s="1" t="str">
        <f t="shared" si="13"/>
        <v>SINAPI-I 1005</v>
      </c>
      <c r="B790" s="3" t="s">
        <v>6301</v>
      </c>
      <c r="C790" s="3">
        <v>1005</v>
      </c>
      <c r="D790" s="2" t="s">
        <v>792</v>
      </c>
      <c r="E790" s="3" t="s">
        <v>4432</v>
      </c>
      <c r="F790" s="67" t="s">
        <v>33355</v>
      </c>
      <c r="G790" s="67" t="s">
        <v>33355</v>
      </c>
      <c r="I790" s="3" t="s">
        <v>6298</v>
      </c>
    </row>
    <row r="791" spans="1:9" ht="22.5" x14ac:dyDescent="0.2">
      <c r="A791" s="1" t="str">
        <f t="shared" si="13"/>
        <v>SINAPI-I 991</v>
      </c>
      <c r="B791" s="3" t="s">
        <v>6301</v>
      </c>
      <c r="C791" s="3">
        <v>991</v>
      </c>
      <c r="D791" s="2" t="s">
        <v>793</v>
      </c>
      <c r="E791" s="3" t="s">
        <v>4432</v>
      </c>
      <c r="F791" s="67" t="s">
        <v>33356</v>
      </c>
      <c r="G791" s="67" t="s">
        <v>33356</v>
      </c>
      <c r="I791" s="3" t="s">
        <v>6298</v>
      </c>
    </row>
    <row r="792" spans="1:9" ht="22.5" x14ac:dyDescent="0.2">
      <c r="A792" s="1" t="str">
        <f t="shared" si="13"/>
        <v>SINAPI-I 986</v>
      </c>
      <c r="B792" s="3" t="s">
        <v>6301</v>
      </c>
      <c r="C792" s="3">
        <v>986</v>
      </c>
      <c r="D792" s="2" t="s">
        <v>794</v>
      </c>
      <c r="E792" s="3" t="s">
        <v>4432</v>
      </c>
      <c r="F792" s="67" t="s">
        <v>33357</v>
      </c>
      <c r="G792" s="67" t="s">
        <v>33357</v>
      </c>
      <c r="I792" s="3" t="s">
        <v>6298</v>
      </c>
    </row>
    <row r="793" spans="1:9" ht="22.5" x14ac:dyDescent="0.2">
      <c r="A793" s="1" t="str">
        <f t="shared" si="13"/>
        <v>SINAPI-I 987</v>
      </c>
      <c r="B793" s="3" t="s">
        <v>6301</v>
      </c>
      <c r="C793" s="3">
        <v>987</v>
      </c>
      <c r="D793" s="2" t="s">
        <v>795</v>
      </c>
      <c r="E793" s="3" t="s">
        <v>4432</v>
      </c>
      <c r="F793" s="67" t="s">
        <v>21744</v>
      </c>
      <c r="G793" s="67" t="s">
        <v>21744</v>
      </c>
      <c r="I793" s="3" t="s">
        <v>6298</v>
      </c>
    </row>
    <row r="794" spans="1:9" ht="22.5" x14ac:dyDescent="0.2">
      <c r="A794" s="1" t="str">
        <f t="shared" si="13"/>
        <v>SINAPI-I 1007</v>
      </c>
      <c r="B794" s="3" t="s">
        <v>6301</v>
      </c>
      <c r="C794" s="3">
        <v>1007</v>
      </c>
      <c r="D794" s="2" t="s">
        <v>796</v>
      </c>
      <c r="E794" s="3" t="s">
        <v>4432</v>
      </c>
      <c r="F794" s="67" t="s">
        <v>33358</v>
      </c>
      <c r="G794" s="67" t="s">
        <v>33358</v>
      </c>
      <c r="I794" s="3" t="s">
        <v>6298</v>
      </c>
    </row>
    <row r="795" spans="1:9" ht="22.5" x14ac:dyDescent="0.2">
      <c r="A795" s="1" t="str">
        <f t="shared" si="13"/>
        <v>SINAPI-I 1008</v>
      </c>
      <c r="B795" s="3" t="s">
        <v>6301</v>
      </c>
      <c r="C795" s="3">
        <v>1008</v>
      </c>
      <c r="D795" s="2" t="s">
        <v>797</v>
      </c>
      <c r="E795" s="3" t="s">
        <v>4432</v>
      </c>
      <c r="F795" s="67" t="s">
        <v>4988</v>
      </c>
      <c r="G795" s="67" t="s">
        <v>4988</v>
      </c>
      <c r="I795" s="3" t="s">
        <v>6298</v>
      </c>
    </row>
    <row r="796" spans="1:9" ht="22.5" x14ac:dyDescent="0.2">
      <c r="A796" s="1" t="str">
        <f t="shared" si="13"/>
        <v>SINAPI-I 988</v>
      </c>
      <c r="B796" s="3" t="s">
        <v>6301</v>
      </c>
      <c r="C796" s="3">
        <v>988</v>
      </c>
      <c r="D796" s="2" t="s">
        <v>798</v>
      </c>
      <c r="E796" s="3" t="s">
        <v>4432</v>
      </c>
      <c r="F796" s="67" t="s">
        <v>6328</v>
      </c>
      <c r="G796" s="67" t="s">
        <v>6328</v>
      </c>
      <c r="I796" s="3" t="s">
        <v>6298</v>
      </c>
    </row>
    <row r="797" spans="1:9" ht="22.5" x14ac:dyDescent="0.2">
      <c r="A797" s="1" t="str">
        <f t="shared" si="13"/>
        <v>SINAPI-I 989</v>
      </c>
      <c r="B797" s="3" t="s">
        <v>6301</v>
      </c>
      <c r="C797" s="3">
        <v>989</v>
      </c>
      <c r="D797" s="2" t="s">
        <v>799</v>
      </c>
      <c r="E797" s="3" t="s">
        <v>4432</v>
      </c>
      <c r="F797" s="67" t="s">
        <v>31933</v>
      </c>
      <c r="G797" s="67" t="s">
        <v>31933</v>
      </c>
      <c r="I797" s="3" t="s">
        <v>6298</v>
      </c>
    </row>
    <row r="798" spans="1:9" ht="22.5" x14ac:dyDescent="0.2">
      <c r="A798" s="1" t="str">
        <f t="shared" si="13"/>
        <v>SINAPI-I 1006</v>
      </c>
      <c r="B798" s="3" t="s">
        <v>6301</v>
      </c>
      <c r="C798" s="3">
        <v>1006</v>
      </c>
      <c r="D798" s="2" t="s">
        <v>800</v>
      </c>
      <c r="E798" s="3" t="s">
        <v>4432</v>
      </c>
      <c r="F798" s="67" t="s">
        <v>33359</v>
      </c>
      <c r="G798" s="67" t="s">
        <v>33359</v>
      </c>
      <c r="I798" s="3" t="s">
        <v>6298</v>
      </c>
    </row>
    <row r="799" spans="1:9" x14ac:dyDescent="0.2">
      <c r="A799" s="1" t="str">
        <f t="shared" si="13"/>
        <v>SINAPI-I 43972</v>
      </c>
      <c r="B799" s="3" t="s">
        <v>6301</v>
      </c>
      <c r="C799" s="3">
        <v>43972</v>
      </c>
      <c r="D799" s="2" t="s">
        <v>801</v>
      </c>
      <c r="E799" s="3" t="s">
        <v>4432</v>
      </c>
      <c r="F799" s="67" t="s">
        <v>33360</v>
      </c>
      <c r="G799" s="67" t="s">
        <v>33360</v>
      </c>
      <c r="I799" s="3" t="s">
        <v>6298</v>
      </c>
    </row>
    <row r="800" spans="1:9" x14ac:dyDescent="0.2">
      <c r="A800" s="1" t="str">
        <f t="shared" si="13"/>
        <v>SINAPI-I 43971</v>
      </c>
      <c r="B800" s="3" t="s">
        <v>6301</v>
      </c>
      <c r="C800" s="3">
        <v>43971</v>
      </c>
      <c r="D800" s="2" t="s">
        <v>802</v>
      </c>
      <c r="E800" s="3" t="s">
        <v>4432</v>
      </c>
      <c r="F800" s="67" t="s">
        <v>4672</v>
      </c>
      <c r="G800" s="67" t="s">
        <v>4672</v>
      </c>
      <c r="I800" s="3" t="s">
        <v>6299</v>
      </c>
    </row>
    <row r="801" spans="1:9" x14ac:dyDescent="0.2">
      <c r="A801" s="1" t="str">
        <f t="shared" si="13"/>
        <v>SINAPI-I 39598</v>
      </c>
      <c r="B801" s="3" t="s">
        <v>6301</v>
      </c>
      <c r="C801" s="3">
        <v>39598</v>
      </c>
      <c r="D801" s="2" t="s">
        <v>803</v>
      </c>
      <c r="E801" s="3" t="s">
        <v>4432</v>
      </c>
      <c r="F801" s="67" t="s">
        <v>20760</v>
      </c>
      <c r="G801" s="67" t="s">
        <v>20760</v>
      </c>
      <c r="I801" s="3" t="s">
        <v>6298</v>
      </c>
    </row>
    <row r="802" spans="1:9" x14ac:dyDescent="0.2">
      <c r="A802" s="1" t="str">
        <f t="shared" si="13"/>
        <v>SINAPI-I 43973</v>
      </c>
      <c r="B802" s="3" t="s">
        <v>6301</v>
      </c>
      <c r="C802" s="3">
        <v>43973</v>
      </c>
      <c r="D802" s="2" t="s">
        <v>804</v>
      </c>
      <c r="E802" s="3" t="s">
        <v>4432</v>
      </c>
      <c r="F802" s="67" t="s">
        <v>29822</v>
      </c>
      <c r="G802" s="67" t="s">
        <v>29822</v>
      </c>
      <c r="I802" s="3" t="s">
        <v>6298</v>
      </c>
    </row>
    <row r="803" spans="1:9" x14ac:dyDescent="0.2">
      <c r="A803" s="1" t="str">
        <f t="shared" ref="A803:A866" si="14">CONCATENAR</f>
        <v>SINAPI-I 39599</v>
      </c>
      <c r="B803" s="3" t="s">
        <v>6301</v>
      </c>
      <c r="C803" s="3">
        <v>39599</v>
      </c>
      <c r="D803" s="2" t="s">
        <v>805</v>
      </c>
      <c r="E803" s="3" t="s">
        <v>4432</v>
      </c>
      <c r="F803" s="67" t="s">
        <v>6069</v>
      </c>
      <c r="G803" s="67" t="s">
        <v>6069</v>
      </c>
      <c r="I803" s="3" t="s">
        <v>6298</v>
      </c>
    </row>
    <row r="804" spans="1:9" x14ac:dyDescent="0.2">
      <c r="A804" s="1" t="str">
        <f t="shared" si="14"/>
        <v>SINAPI-I 43832</v>
      </c>
      <c r="B804" s="3" t="s">
        <v>6301</v>
      </c>
      <c r="C804" s="3">
        <v>43832</v>
      </c>
      <c r="D804" s="2" t="s">
        <v>806</v>
      </c>
      <c r="E804" s="3" t="s">
        <v>4432</v>
      </c>
      <c r="F804" s="67" t="s">
        <v>21771</v>
      </c>
      <c r="G804" s="67" t="s">
        <v>21771</v>
      </c>
      <c r="I804" s="3" t="s">
        <v>6298</v>
      </c>
    </row>
    <row r="805" spans="1:9" x14ac:dyDescent="0.2">
      <c r="A805" s="1" t="str">
        <f t="shared" si="14"/>
        <v>SINAPI-I 34602</v>
      </c>
      <c r="B805" s="3" t="s">
        <v>6301</v>
      </c>
      <c r="C805" s="3">
        <v>34602</v>
      </c>
      <c r="D805" s="2" t="s">
        <v>807</v>
      </c>
      <c r="E805" s="3" t="s">
        <v>4432</v>
      </c>
      <c r="F805" s="67" t="s">
        <v>32077</v>
      </c>
      <c r="G805" s="67" t="s">
        <v>32077</v>
      </c>
      <c r="I805" s="3" t="s">
        <v>6298</v>
      </c>
    </row>
    <row r="806" spans="1:9" x14ac:dyDescent="0.2">
      <c r="A806" s="1" t="str">
        <f t="shared" si="14"/>
        <v>SINAPI-I 34607</v>
      </c>
      <c r="B806" s="3" t="s">
        <v>6301</v>
      </c>
      <c r="C806" s="3">
        <v>34607</v>
      </c>
      <c r="D806" s="2" t="s">
        <v>808</v>
      </c>
      <c r="E806" s="3" t="s">
        <v>4432</v>
      </c>
      <c r="F806" s="67" t="s">
        <v>5065</v>
      </c>
      <c r="G806" s="67" t="s">
        <v>5065</v>
      </c>
      <c r="I806" s="3" t="s">
        <v>6298</v>
      </c>
    </row>
    <row r="807" spans="1:9" x14ac:dyDescent="0.2">
      <c r="A807" s="1" t="str">
        <f t="shared" si="14"/>
        <v>SINAPI-I 34609</v>
      </c>
      <c r="B807" s="3" t="s">
        <v>6301</v>
      </c>
      <c r="C807" s="3">
        <v>34609</v>
      </c>
      <c r="D807" s="2" t="s">
        <v>809</v>
      </c>
      <c r="E807" s="3" t="s">
        <v>4432</v>
      </c>
      <c r="F807" s="67" t="s">
        <v>21768</v>
      </c>
      <c r="G807" s="67" t="s">
        <v>21768</v>
      </c>
      <c r="I807" s="3" t="s">
        <v>6298</v>
      </c>
    </row>
    <row r="808" spans="1:9" x14ac:dyDescent="0.2">
      <c r="A808" s="1" t="str">
        <f t="shared" si="14"/>
        <v>SINAPI-I 34618</v>
      </c>
      <c r="B808" s="3" t="s">
        <v>6301</v>
      </c>
      <c r="C808" s="3">
        <v>34618</v>
      </c>
      <c r="D808" s="2" t="s">
        <v>810</v>
      </c>
      <c r="E808" s="3" t="s">
        <v>4432</v>
      </c>
      <c r="F808" s="67" t="s">
        <v>31920</v>
      </c>
      <c r="G808" s="67" t="s">
        <v>31920</v>
      </c>
      <c r="I808" s="3" t="s">
        <v>6298</v>
      </c>
    </row>
    <row r="809" spans="1:9" x14ac:dyDescent="0.2">
      <c r="A809" s="1" t="str">
        <f t="shared" si="14"/>
        <v>SINAPI-I 34621</v>
      </c>
      <c r="B809" s="3" t="s">
        <v>6301</v>
      </c>
      <c r="C809" s="3">
        <v>34621</v>
      </c>
      <c r="D809" s="2" t="s">
        <v>811</v>
      </c>
      <c r="E809" s="3" t="s">
        <v>4432</v>
      </c>
      <c r="F809" s="67" t="s">
        <v>21729</v>
      </c>
      <c r="G809" s="67" t="s">
        <v>21729</v>
      </c>
      <c r="I809" s="3" t="s">
        <v>6298</v>
      </c>
    </row>
    <row r="810" spans="1:9" x14ac:dyDescent="0.2">
      <c r="A810" s="1" t="str">
        <f t="shared" si="14"/>
        <v>SINAPI-I 34622</v>
      </c>
      <c r="B810" s="3" t="s">
        <v>6301</v>
      </c>
      <c r="C810" s="3">
        <v>34622</v>
      </c>
      <c r="D810" s="2" t="s">
        <v>812</v>
      </c>
      <c r="E810" s="3" t="s">
        <v>4432</v>
      </c>
      <c r="F810" s="67" t="s">
        <v>21678</v>
      </c>
      <c r="G810" s="67" t="s">
        <v>21678</v>
      </c>
      <c r="I810" s="3" t="s">
        <v>6298</v>
      </c>
    </row>
    <row r="811" spans="1:9" x14ac:dyDescent="0.2">
      <c r="A811" s="1" t="str">
        <f t="shared" si="14"/>
        <v>SINAPI-I 34624</v>
      </c>
      <c r="B811" s="3" t="s">
        <v>6301</v>
      </c>
      <c r="C811" s="3">
        <v>34624</v>
      </c>
      <c r="D811" s="2" t="s">
        <v>813</v>
      </c>
      <c r="E811" s="3" t="s">
        <v>4432</v>
      </c>
      <c r="F811" s="67" t="s">
        <v>4506</v>
      </c>
      <c r="G811" s="67" t="s">
        <v>4506</v>
      </c>
      <c r="I811" s="3" t="s">
        <v>6298</v>
      </c>
    </row>
    <row r="812" spans="1:9" x14ac:dyDescent="0.2">
      <c r="A812" s="1" t="str">
        <f t="shared" si="14"/>
        <v>SINAPI-I 34627</v>
      </c>
      <c r="B812" s="3" t="s">
        <v>6301</v>
      </c>
      <c r="C812" s="3">
        <v>34627</v>
      </c>
      <c r="D812" s="2" t="s">
        <v>814</v>
      </c>
      <c r="E812" s="3" t="s">
        <v>4432</v>
      </c>
      <c r="F812" s="67" t="s">
        <v>21027</v>
      </c>
      <c r="G812" s="67" t="s">
        <v>21027</v>
      </c>
      <c r="I812" s="3" t="s">
        <v>6298</v>
      </c>
    </row>
    <row r="813" spans="1:9" x14ac:dyDescent="0.2">
      <c r="A813" s="1" t="str">
        <f t="shared" si="14"/>
        <v>SINAPI-I 34629</v>
      </c>
      <c r="B813" s="3" t="s">
        <v>6301</v>
      </c>
      <c r="C813" s="3">
        <v>34629</v>
      </c>
      <c r="D813" s="2" t="s">
        <v>815</v>
      </c>
      <c r="E813" s="3" t="s">
        <v>4432</v>
      </c>
      <c r="F813" s="67" t="s">
        <v>20707</v>
      </c>
      <c r="G813" s="67" t="s">
        <v>20707</v>
      </c>
      <c r="I813" s="3" t="s">
        <v>6298</v>
      </c>
    </row>
    <row r="814" spans="1:9" ht="22.5" x14ac:dyDescent="0.2">
      <c r="A814" s="1" t="str">
        <f t="shared" si="14"/>
        <v>SINAPI-I 39257</v>
      </c>
      <c r="B814" s="3" t="s">
        <v>6301</v>
      </c>
      <c r="C814" s="3">
        <v>39257</v>
      </c>
      <c r="D814" s="2" t="s">
        <v>816</v>
      </c>
      <c r="E814" s="3" t="s">
        <v>4432</v>
      </c>
      <c r="F814" s="67" t="s">
        <v>21843</v>
      </c>
      <c r="G814" s="67" t="s">
        <v>21843</v>
      </c>
      <c r="I814" s="3" t="s">
        <v>6298</v>
      </c>
    </row>
    <row r="815" spans="1:9" ht="22.5" x14ac:dyDescent="0.2">
      <c r="A815" s="1" t="str">
        <f t="shared" si="14"/>
        <v>SINAPI-I 39261</v>
      </c>
      <c r="B815" s="3" t="s">
        <v>6301</v>
      </c>
      <c r="C815" s="3">
        <v>39261</v>
      </c>
      <c r="D815" s="2" t="s">
        <v>817</v>
      </c>
      <c r="E815" s="3" t="s">
        <v>4432</v>
      </c>
      <c r="F815" s="67" t="s">
        <v>33361</v>
      </c>
      <c r="G815" s="67" t="s">
        <v>33361</v>
      </c>
      <c r="I815" s="3" t="s">
        <v>6298</v>
      </c>
    </row>
    <row r="816" spans="1:9" ht="22.5" x14ac:dyDescent="0.2">
      <c r="A816" s="1" t="str">
        <f t="shared" si="14"/>
        <v>SINAPI-I 39268</v>
      </c>
      <c r="B816" s="3" t="s">
        <v>6301</v>
      </c>
      <c r="C816" s="3">
        <v>39268</v>
      </c>
      <c r="D816" s="2" t="s">
        <v>818</v>
      </c>
      <c r="E816" s="3" t="s">
        <v>4432</v>
      </c>
      <c r="F816" s="67" t="s">
        <v>33362</v>
      </c>
      <c r="G816" s="67" t="s">
        <v>33362</v>
      </c>
      <c r="I816" s="3" t="s">
        <v>6298</v>
      </c>
    </row>
    <row r="817" spans="1:9" ht="22.5" x14ac:dyDescent="0.2">
      <c r="A817" s="1" t="str">
        <f t="shared" si="14"/>
        <v>SINAPI-I 39262</v>
      </c>
      <c r="B817" s="3" t="s">
        <v>6301</v>
      </c>
      <c r="C817" s="3">
        <v>39262</v>
      </c>
      <c r="D817" s="2" t="s">
        <v>819</v>
      </c>
      <c r="E817" s="3" t="s">
        <v>4432</v>
      </c>
      <c r="F817" s="67" t="s">
        <v>28910</v>
      </c>
      <c r="G817" s="67" t="s">
        <v>28910</v>
      </c>
      <c r="I817" s="3" t="s">
        <v>6298</v>
      </c>
    </row>
    <row r="818" spans="1:9" ht="22.5" x14ac:dyDescent="0.2">
      <c r="A818" s="1" t="str">
        <f t="shared" si="14"/>
        <v>SINAPI-I 39258</v>
      </c>
      <c r="B818" s="3" t="s">
        <v>6301</v>
      </c>
      <c r="C818" s="3">
        <v>39258</v>
      </c>
      <c r="D818" s="2" t="s">
        <v>820</v>
      </c>
      <c r="E818" s="3" t="s">
        <v>4432</v>
      </c>
      <c r="F818" s="67" t="s">
        <v>5064</v>
      </c>
      <c r="G818" s="67" t="s">
        <v>5064</v>
      </c>
      <c r="I818" s="3" t="s">
        <v>6298</v>
      </c>
    </row>
    <row r="819" spans="1:9" ht="22.5" x14ac:dyDescent="0.2">
      <c r="A819" s="1" t="str">
        <f t="shared" si="14"/>
        <v>SINAPI-I 39263</v>
      </c>
      <c r="B819" s="3" t="s">
        <v>6301</v>
      </c>
      <c r="C819" s="3">
        <v>39263</v>
      </c>
      <c r="D819" s="2" t="s">
        <v>821</v>
      </c>
      <c r="E819" s="3" t="s">
        <v>4432</v>
      </c>
      <c r="F819" s="67" t="s">
        <v>20715</v>
      </c>
      <c r="G819" s="67" t="s">
        <v>20715</v>
      </c>
      <c r="I819" s="3" t="s">
        <v>6298</v>
      </c>
    </row>
    <row r="820" spans="1:9" ht="22.5" x14ac:dyDescent="0.2">
      <c r="A820" s="1" t="str">
        <f t="shared" si="14"/>
        <v>SINAPI-I 39264</v>
      </c>
      <c r="B820" s="3" t="s">
        <v>6301</v>
      </c>
      <c r="C820" s="3">
        <v>39264</v>
      </c>
      <c r="D820" s="2" t="s">
        <v>822</v>
      </c>
      <c r="E820" s="3" t="s">
        <v>4432</v>
      </c>
      <c r="F820" s="67" t="s">
        <v>33363</v>
      </c>
      <c r="G820" s="67" t="s">
        <v>33363</v>
      </c>
      <c r="I820" s="3" t="s">
        <v>6298</v>
      </c>
    </row>
    <row r="821" spans="1:9" ht="22.5" x14ac:dyDescent="0.2">
      <c r="A821" s="1" t="str">
        <f t="shared" si="14"/>
        <v>SINAPI-I 39259</v>
      </c>
      <c r="B821" s="3" t="s">
        <v>6301</v>
      </c>
      <c r="C821" s="3">
        <v>39259</v>
      </c>
      <c r="D821" s="2" t="s">
        <v>823</v>
      </c>
      <c r="E821" s="3" t="s">
        <v>4432</v>
      </c>
      <c r="F821" s="67" t="s">
        <v>5469</v>
      </c>
      <c r="G821" s="67" t="s">
        <v>5469</v>
      </c>
      <c r="I821" s="3" t="s">
        <v>6298</v>
      </c>
    </row>
    <row r="822" spans="1:9" ht="22.5" x14ac:dyDescent="0.2">
      <c r="A822" s="1" t="str">
        <f t="shared" si="14"/>
        <v>SINAPI-I 39265</v>
      </c>
      <c r="B822" s="3" t="s">
        <v>6301</v>
      </c>
      <c r="C822" s="3">
        <v>39265</v>
      </c>
      <c r="D822" s="2" t="s">
        <v>824</v>
      </c>
      <c r="E822" s="3" t="s">
        <v>4432</v>
      </c>
      <c r="F822" s="67" t="s">
        <v>33364</v>
      </c>
      <c r="G822" s="67" t="s">
        <v>33364</v>
      </c>
      <c r="I822" s="3" t="s">
        <v>6298</v>
      </c>
    </row>
    <row r="823" spans="1:9" ht="22.5" x14ac:dyDescent="0.2">
      <c r="A823" s="1" t="str">
        <f t="shared" si="14"/>
        <v>SINAPI-I 39260</v>
      </c>
      <c r="B823" s="3" t="s">
        <v>6301</v>
      </c>
      <c r="C823" s="3">
        <v>39260</v>
      </c>
      <c r="D823" s="2" t="s">
        <v>825</v>
      </c>
      <c r="E823" s="3" t="s">
        <v>4432</v>
      </c>
      <c r="F823" s="67" t="s">
        <v>5835</v>
      </c>
      <c r="G823" s="67" t="s">
        <v>5835</v>
      </c>
      <c r="I823" s="3" t="s">
        <v>6298</v>
      </c>
    </row>
    <row r="824" spans="1:9" ht="22.5" x14ac:dyDescent="0.2">
      <c r="A824" s="1" t="str">
        <f t="shared" si="14"/>
        <v>SINAPI-I 39266</v>
      </c>
      <c r="B824" s="3" t="s">
        <v>6301</v>
      </c>
      <c r="C824" s="3">
        <v>39266</v>
      </c>
      <c r="D824" s="2" t="s">
        <v>826</v>
      </c>
      <c r="E824" s="3" t="s">
        <v>4432</v>
      </c>
      <c r="F824" s="67" t="s">
        <v>33365</v>
      </c>
      <c r="G824" s="67" t="s">
        <v>33365</v>
      </c>
      <c r="I824" s="3" t="s">
        <v>6298</v>
      </c>
    </row>
    <row r="825" spans="1:9" ht="22.5" x14ac:dyDescent="0.2">
      <c r="A825" s="1" t="str">
        <f t="shared" si="14"/>
        <v>SINAPI-I 39267</v>
      </c>
      <c r="B825" s="3" t="s">
        <v>6301</v>
      </c>
      <c r="C825" s="3">
        <v>39267</v>
      </c>
      <c r="D825" s="2" t="s">
        <v>827</v>
      </c>
      <c r="E825" s="3" t="s">
        <v>4432</v>
      </c>
      <c r="F825" s="67" t="s">
        <v>33366</v>
      </c>
      <c r="G825" s="67" t="s">
        <v>33366</v>
      </c>
      <c r="I825" s="3" t="s">
        <v>6298</v>
      </c>
    </row>
    <row r="826" spans="1:9" x14ac:dyDescent="0.2">
      <c r="A826" s="1" t="str">
        <f t="shared" si="14"/>
        <v>SINAPI-I 11901</v>
      </c>
      <c r="B826" s="3" t="s">
        <v>6301</v>
      </c>
      <c r="C826" s="3">
        <v>11901</v>
      </c>
      <c r="D826" s="2" t="s">
        <v>828</v>
      </c>
      <c r="E826" s="3" t="s">
        <v>4432</v>
      </c>
      <c r="F826" s="67" t="s">
        <v>4625</v>
      </c>
      <c r="G826" s="67" t="s">
        <v>4625</v>
      </c>
      <c r="I826" s="3" t="s">
        <v>6298</v>
      </c>
    </row>
    <row r="827" spans="1:9" x14ac:dyDescent="0.2">
      <c r="A827" s="1" t="str">
        <f t="shared" si="14"/>
        <v>SINAPI-I 11902</v>
      </c>
      <c r="B827" s="3" t="s">
        <v>6301</v>
      </c>
      <c r="C827" s="3">
        <v>11902</v>
      </c>
      <c r="D827" s="2" t="s">
        <v>829</v>
      </c>
      <c r="E827" s="3" t="s">
        <v>4432</v>
      </c>
      <c r="F827" s="67" t="s">
        <v>20797</v>
      </c>
      <c r="G827" s="67" t="s">
        <v>20797</v>
      </c>
      <c r="I827" s="3" t="s">
        <v>6298</v>
      </c>
    </row>
    <row r="828" spans="1:9" x14ac:dyDescent="0.2">
      <c r="A828" s="1" t="str">
        <f t="shared" si="14"/>
        <v>SINAPI-I 11903</v>
      </c>
      <c r="B828" s="3" t="s">
        <v>6301</v>
      </c>
      <c r="C828" s="3">
        <v>11903</v>
      </c>
      <c r="D828" s="2" t="s">
        <v>830</v>
      </c>
      <c r="E828" s="3" t="s">
        <v>4432</v>
      </c>
      <c r="F828" s="67" t="s">
        <v>33367</v>
      </c>
      <c r="G828" s="67" t="s">
        <v>33367</v>
      </c>
      <c r="I828" s="3" t="s">
        <v>6298</v>
      </c>
    </row>
    <row r="829" spans="1:9" x14ac:dyDescent="0.2">
      <c r="A829" s="1" t="str">
        <f t="shared" si="14"/>
        <v>SINAPI-I 11904</v>
      </c>
      <c r="B829" s="3" t="s">
        <v>6301</v>
      </c>
      <c r="C829" s="3">
        <v>11904</v>
      </c>
      <c r="D829" s="2" t="s">
        <v>831</v>
      </c>
      <c r="E829" s="3" t="s">
        <v>4432</v>
      </c>
      <c r="F829" s="67" t="s">
        <v>5764</v>
      </c>
      <c r="G829" s="67" t="s">
        <v>5764</v>
      </c>
      <c r="I829" s="3" t="s">
        <v>6298</v>
      </c>
    </row>
    <row r="830" spans="1:9" x14ac:dyDescent="0.2">
      <c r="A830" s="1" t="str">
        <f t="shared" si="14"/>
        <v>SINAPI-I 11905</v>
      </c>
      <c r="B830" s="3" t="s">
        <v>6301</v>
      </c>
      <c r="C830" s="3">
        <v>11905</v>
      </c>
      <c r="D830" s="2" t="s">
        <v>832</v>
      </c>
      <c r="E830" s="3" t="s">
        <v>4432</v>
      </c>
      <c r="F830" s="67" t="s">
        <v>32378</v>
      </c>
      <c r="G830" s="67" t="s">
        <v>32378</v>
      </c>
      <c r="I830" s="3" t="s">
        <v>6298</v>
      </c>
    </row>
    <row r="831" spans="1:9" x14ac:dyDescent="0.2">
      <c r="A831" s="1" t="str">
        <f t="shared" si="14"/>
        <v>SINAPI-I 11906</v>
      </c>
      <c r="B831" s="3" t="s">
        <v>6301</v>
      </c>
      <c r="C831" s="3">
        <v>11906</v>
      </c>
      <c r="D831" s="2" t="s">
        <v>833</v>
      </c>
      <c r="E831" s="3" t="s">
        <v>4432</v>
      </c>
      <c r="F831" s="67" t="s">
        <v>5192</v>
      </c>
      <c r="G831" s="67" t="s">
        <v>5192</v>
      </c>
      <c r="I831" s="3" t="s">
        <v>6298</v>
      </c>
    </row>
    <row r="832" spans="1:9" x14ac:dyDescent="0.2">
      <c r="A832" s="1" t="str">
        <f t="shared" si="14"/>
        <v>SINAPI-I 11919</v>
      </c>
      <c r="B832" s="3" t="s">
        <v>6301</v>
      </c>
      <c r="C832" s="3">
        <v>11919</v>
      </c>
      <c r="D832" s="2" t="s">
        <v>834</v>
      </c>
      <c r="E832" s="3" t="s">
        <v>4432</v>
      </c>
      <c r="F832" s="67" t="s">
        <v>5125</v>
      </c>
      <c r="G832" s="67" t="s">
        <v>5125</v>
      </c>
      <c r="I832" s="3" t="s">
        <v>6298</v>
      </c>
    </row>
    <row r="833" spans="1:9" x14ac:dyDescent="0.2">
      <c r="A833" s="1" t="str">
        <f t="shared" si="14"/>
        <v>SINAPI-I 11920</v>
      </c>
      <c r="B833" s="3" t="s">
        <v>6301</v>
      </c>
      <c r="C833" s="3">
        <v>11920</v>
      </c>
      <c r="D833" s="2" t="s">
        <v>835</v>
      </c>
      <c r="E833" s="3" t="s">
        <v>4432</v>
      </c>
      <c r="F833" s="67" t="s">
        <v>21298</v>
      </c>
      <c r="G833" s="67" t="s">
        <v>21298</v>
      </c>
      <c r="I833" s="3" t="s">
        <v>6298</v>
      </c>
    </row>
    <row r="834" spans="1:9" x14ac:dyDescent="0.2">
      <c r="A834" s="1" t="str">
        <f t="shared" si="14"/>
        <v>SINAPI-I 11924</v>
      </c>
      <c r="B834" s="3" t="s">
        <v>6301</v>
      </c>
      <c r="C834" s="3">
        <v>11924</v>
      </c>
      <c r="D834" s="2" t="s">
        <v>836</v>
      </c>
      <c r="E834" s="3" t="s">
        <v>4432</v>
      </c>
      <c r="F834" s="67" t="s">
        <v>33368</v>
      </c>
      <c r="G834" s="67" t="s">
        <v>33368</v>
      </c>
      <c r="I834" s="3" t="s">
        <v>6298</v>
      </c>
    </row>
    <row r="835" spans="1:9" x14ac:dyDescent="0.2">
      <c r="A835" s="1" t="str">
        <f t="shared" si="14"/>
        <v>SINAPI-I 11921</v>
      </c>
      <c r="B835" s="3" t="s">
        <v>6301</v>
      </c>
      <c r="C835" s="3">
        <v>11921</v>
      </c>
      <c r="D835" s="2" t="s">
        <v>837</v>
      </c>
      <c r="E835" s="3" t="s">
        <v>4432</v>
      </c>
      <c r="F835" s="67" t="s">
        <v>31516</v>
      </c>
      <c r="G835" s="67" t="s">
        <v>31516</v>
      </c>
      <c r="I835" s="3" t="s">
        <v>6298</v>
      </c>
    </row>
    <row r="836" spans="1:9" x14ac:dyDescent="0.2">
      <c r="A836" s="1" t="str">
        <f t="shared" si="14"/>
        <v>SINAPI-I 11922</v>
      </c>
      <c r="B836" s="3" t="s">
        <v>6301</v>
      </c>
      <c r="C836" s="3">
        <v>11922</v>
      </c>
      <c r="D836" s="2" t="s">
        <v>838</v>
      </c>
      <c r="E836" s="3" t="s">
        <v>4432</v>
      </c>
      <c r="F836" s="67" t="s">
        <v>21838</v>
      </c>
      <c r="G836" s="67" t="s">
        <v>21838</v>
      </c>
      <c r="I836" s="3" t="s">
        <v>6298</v>
      </c>
    </row>
    <row r="837" spans="1:9" x14ac:dyDescent="0.2">
      <c r="A837" s="1" t="str">
        <f t="shared" si="14"/>
        <v>SINAPI-I 11923</v>
      </c>
      <c r="B837" s="3" t="s">
        <v>6301</v>
      </c>
      <c r="C837" s="3">
        <v>11923</v>
      </c>
      <c r="D837" s="2" t="s">
        <v>839</v>
      </c>
      <c r="E837" s="3" t="s">
        <v>4432</v>
      </c>
      <c r="F837" s="67" t="s">
        <v>33369</v>
      </c>
      <c r="G837" s="67" t="s">
        <v>33369</v>
      </c>
      <c r="I837" s="3" t="s">
        <v>6298</v>
      </c>
    </row>
    <row r="838" spans="1:9" x14ac:dyDescent="0.2">
      <c r="A838" s="1" t="str">
        <f t="shared" si="14"/>
        <v>SINAPI-I 11916</v>
      </c>
      <c r="B838" s="3" t="s">
        <v>6301</v>
      </c>
      <c r="C838" s="3">
        <v>11916</v>
      </c>
      <c r="D838" s="2" t="s">
        <v>840</v>
      </c>
      <c r="E838" s="3" t="s">
        <v>4432</v>
      </c>
      <c r="F838" s="67" t="s">
        <v>20786</v>
      </c>
      <c r="G838" s="67" t="s">
        <v>20786</v>
      </c>
      <c r="I838" s="3" t="s">
        <v>6298</v>
      </c>
    </row>
    <row r="839" spans="1:9" x14ac:dyDescent="0.2">
      <c r="A839" s="1" t="str">
        <f t="shared" si="14"/>
        <v>SINAPI-I 11914</v>
      </c>
      <c r="B839" s="3" t="s">
        <v>6301</v>
      </c>
      <c r="C839" s="3">
        <v>11914</v>
      </c>
      <c r="D839" s="2" t="s">
        <v>841</v>
      </c>
      <c r="E839" s="3" t="s">
        <v>4432</v>
      </c>
      <c r="F839" s="67" t="s">
        <v>30140</v>
      </c>
      <c r="G839" s="67" t="s">
        <v>30140</v>
      </c>
      <c r="I839" s="3" t="s">
        <v>6298</v>
      </c>
    </row>
    <row r="840" spans="1:9" x14ac:dyDescent="0.2">
      <c r="A840" s="1" t="str">
        <f t="shared" si="14"/>
        <v>SINAPI-I 11917</v>
      </c>
      <c r="B840" s="3" t="s">
        <v>6301</v>
      </c>
      <c r="C840" s="3">
        <v>11917</v>
      </c>
      <c r="D840" s="2" t="s">
        <v>842</v>
      </c>
      <c r="E840" s="3" t="s">
        <v>4432</v>
      </c>
      <c r="F840" s="67" t="s">
        <v>5690</v>
      </c>
      <c r="G840" s="67" t="s">
        <v>5690</v>
      </c>
      <c r="I840" s="3" t="s">
        <v>6298</v>
      </c>
    </row>
    <row r="841" spans="1:9" x14ac:dyDescent="0.2">
      <c r="A841" s="1" t="str">
        <f t="shared" si="14"/>
        <v>SINAPI-I 11918</v>
      </c>
      <c r="B841" s="3" t="s">
        <v>6301</v>
      </c>
      <c r="C841" s="3">
        <v>11918</v>
      </c>
      <c r="D841" s="2" t="s">
        <v>843</v>
      </c>
      <c r="E841" s="3" t="s">
        <v>4432</v>
      </c>
      <c r="F841" s="67" t="s">
        <v>21043</v>
      </c>
      <c r="G841" s="67" t="s">
        <v>21043</v>
      </c>
      <c r="I841" s="3" t="s">
        <v>6298</v>
      </c>
    </row>
    <row r="842" spans="1:9" x14ac:dyDescent="0.2">
      <c r="A842" s="1" t="str">
        <f t="shared" si="14"/>
        <v>SINAPI-I 37734</v>
      </c>
      <c r="B842" s="3" t="s">
        <v>6301</v>
      </c>
      <c r="C842" s="3">
        <v>37734</v>
      </c>
      <c r="D842" s="2" t="s">
        <v>844</v>
      </c>
      <c r="E842" s="3" t="s">
        <v>4431</v>
      </c>
      <c r="F842" s="67" t="s">
        <v>33370</v>
      </c>
      <c r="G842" s="67" t="s">
        <v>33370</v>
      </c>
      <c r="I842" s="3" t="s">
        <v>6298</v>
      </c>
    </row>
    <row r="843" spans="1:9" x14ac:dyDescent="0.2">
      <c r="A843" s="1" t="str">
        <f t="shared" si="14"/>
        <v>SINAPI-I 42251</v>
      </c>
      <c r="B843" s="3" t="s">
        <v>6301</v>
      </c>
      <c r="C843" s="3">
        <v>42251</v>
      </c>
      <c r="D843" s="2" t="s">
        <v>845</v>
      </c>
      <c r="E843" s="3" t="s">
        <v>4431</v>
      </c>
      <c r="F843" s="67" t="s">
        <v>33371</v>
      </c>
      <c r="G843" s="67" t="s">
        <v>33371</v>
      </c>
      <c r="I843" s="3" t="s">
        <v>6298</v>
      </c>
    </row>
    <row r="844" spans="1:9" x14ac:dyDescent="0.2">
      <c r="A844" s="1" t="str">
        <f t="shared" si="14"/>
        <v>SINAPI-I 37733</v>
      </c>
      <c r="B844" s="3" t="s">
        <v>6301</v>
      </c>
      <c r="C844" s="3">
        <v>37733</v>
      </c>
      <c r="D844" s="2" t="s">
        <v>846</v>
      </c>
      <c r="E844" s="3" t="s">
        <v>4431</v>
      </c>
      <c r="F844" s="67" t="s">
        <v>33372</v>
      </c>
      <c r="G844" s="67" t="s">
        <v>33372</v>
      </c>
      <c r="I844" s="3" t="s">
        <v>6298</v>
      </c>
    </row>
    <row r="845" spans="1:9" x14ac:dyDescent="0.2">
      <c r="A845" s="1" t="str">
        <f t="shared" si="14"/>
        <v>SINAPI-I 37735</v>
      </c>
      <c r="B845" s="3" t="s">
        <v>6301</v>
      </c>
      <c r="C845" s="3">
        <v>37735</v>
      </c>
      <c r="D845" s="2" t="s">
        <v>847</v>
      </c>
      <c r="E845" s="3" t="s">
        <v>4431</v>
      </c>
      <c r="F845" s="67" t="s">
        <v>33373</v>
      </c>
      <c r="G845" s="67" t="s">
        <v>33373</v>
      </c>
      <c r="I845" s="3" t="s">
        <v>6298</v>
      </c>
    </row>
    <row r="846" spans="1:9" ht="22.5" x14ac:dyDescent="0.2">
      <c r="A846" s="1" t="str">
        <f t="shared" si="14"/>
        <v>SINAPI-I 5090</v>
      </c>
      <c r="B846" s="3" t="s">
        <v>6301</v>
      </c>
      <c r="C846" s="3">
        <v>5090</v>
      </c>
      <c r="D846" s="2" t="s">
        <v>848</v>
      </c>
      <c r="E846" s="3" t="s">
        <v>4431</v>
      </c>
      <c r="F846" s="67" t="s">
        <v>4851</v>
      </c>
      <c r="G846" s="67" t="s">
        <v>4851</v>
      </c>
      <c r="I846" s="3" t="s">
        <v>6299</v>
      </c>
    </row>
    <row r="847" spans="1:9" ht="22.5" x14ac:dyDescent="0.2">
      <c r="A847" s="1" t="str">
        <f t="shared" si="14"/>
        <v>SINAPI-I 5085</v>
      </c>
      <c r="B847" s="3" t="s">
        <v>6301</v>
      </c>
      <c r="C847" s="3">
        <v>5085</v>
      </c>
      <c r="D847" s="2" t="s">
        <v>849</v>
      </c>
      <c r="E847" s="3" t="s">
        <v>4431</v>
      </c>
      <c r="F847" s="67" t="s">
        <v>4852</v>
      </c>
      <c r="G847" s="67" t="s">
        <v>4852</v>
      </c>
      <c r="I847" s="3" t="s">
        <v>6298</v>
      </c>
    </row>
    <row r="848" spans="1:9" ht="22.5" x14ac:dyDescent="0.2">
      <c r="A848" s="1" t="str">
        <f t="shared" si="14"/>
        <v>SINAPI-I 43603</v>
      </c>
      <c r="B848" s="3" t="s">
        <v>6301</v>
      </c>
      <c r="C848" s="3">
        <v>43603</v>
      </c>
      <c r="D848" s="2" t="s">
        <v>850</v>
      </c>
      <c r="E848" s="3" t="s">
        <v>4431</v>
      </c>
      <c r="F848" s="67" t="s">
        <v>4853</v>
      </c>
      <c r="G848" s="67" t="s">
        <v>4853</v>
      </c>
      <c r="I848" s="3" t="s">
        <v>6298</v>
      </c>
    </row>
    <row r="849" spans="1:9" x14ac:dyDescent="0.2">
      <c r="A849" s="1" t="str">
        <f t="shared" si="14"/>
        <v>SINAPI-I 38374</v>
      </c>
      <c r="B849" s="3" t="s">
        <v>6301</v>
      </c>
      <c r="C849" s="3">
        <v>38374</v>
      </c>
      <c r="D849" s="2" t="s">
        <v>851</v>
      </c>
      <c r="E849" s="3" t="s">
        <v>4431</v>
      </c>
      <c r="F849" s="67" t="s">
        <v>30768</v>
      </c>
      <c r="G849" s="67" t="s">
        <v>30768</v>
      </c>
      <c r="I849" s="3" t="s">
        <v>6298</v>
      </c>
    </row>
    <row r="850" spans="1:9" x14ac:dyDescent="0.2">
      <c r="A850" s="1" t="str">
        <f t="shared" si="14"/>
        <v>SINAPI-I 20212</v>
      </c>
      <c r="B850" s="3" t="s">
        <v>6301</v>
      </c>
      <c r="C850" s="3">
        <v>20212</v>
      </c>
      <c r="D850" s="2" t="s">
        <v>852</v>
      </c>
      <c r="E850" s="3" t="s">
        <v>4432</v>
      </c>
      <c r="F850" s="67" t="s">
        <v>33374</v>
      </c>
      <c r="G850" s="67" t="s">
        <v>33374</v>
      </c>
      <c r="I850" s="3" t="s">
        <v>6298</v>
      </c>
    </row>
    <row r="851" spans="1:9" x14ac:dyDescent="0.2">
      <c r="A851" s="1" t="str">
        <f t="shared" si="14"/>
        <v>SINAPI-I 20209</v>
      </c>
      <c r="B851" s="3" t="s">
        <v>6301</v>
      </c>
      <c r="C851" s="3">
        <v>20209</v>
      </c>
      <c r="D851" s="2" t="s">
        <v>853</v>
      </c>
      <c r="E851" s="3" t="s">
        <v>4432</v>
      </c>
      <c r="F851" s="67" t="s">
        <v>21009</v>
      </c>
      <c r="G851" s="67" t="s">
        <v>21009</v>
      </c>
      <c r="I851" s="3" t="s">
        <v>6298</v>
      </c>
    </row>
    <row r="852" spans="1:9" ht="22.5" x14ac:dyDescent="0.2">
      <c r="A852" s="1" t="str">
        <f t="shared" si="14"/>
        <v>SINAPI-I 4430</v>
      </c>
      <c r="B852" s="3" t="s">
        <v>6301</v>
      </c>
      <c r="C852" s="3">
        <v>4430</v>
      </c>
      <c r="D852" s="2" t="s">
        <v>854</v>
      </c>
      <c r="E852" s="3" t="s">
        <v>4432</v>
      </c>
      <c r="F852" s="67" t="s">
        <v>5161</v>
      </c>
      <c r="G852" s="67" t="s">
        <v>5161</v>
      </c>
      <c r="I852" s="3" t="s">
        <v>6299</v>
      </c>
    </row>
    <row r="853" spans="1:9" ht="22.5" x14ac:dyDescent="0.2">
      <c r="A853" s="1" t="str">
        <f t="shared" si="14"/>
        <v>SINAPI-I 4433</v>
      </c>
      <c r="B853" s="3" t="s">
        <v>6301</v>
      </c>
      <c r="C853" s="3">
        <v>4433</v>
      </c>
      <c r="D853" s="2" t="s">
        <v>855</v>
      </c>
      <c r="E853" s="3" t="s">
        <v>4432</v>
      </c>
      <c r="F853" s="67" t="s">
        <v>31011</v>
      </c>
      <c r="G853" s="67" t="s">
        <v>31011</v>
      </c>
      <c r="I853" s="3" t="s">
        <v>6298</v>
      </c>
    </row>
    <row r="854" spans="1:9" ht="22.5" x14ac:dyDescent="0.2">
      <c r="A854" s="1" t="str">
        <f t="shared" si="14"/>
        <v>SINAPI-I 4400</v>
      </c>
      <c r="B854" s="3" t="s">
        <v>6301</v>
      </c>
      <c r="C854" s="3">
        <v>4400</v>
      </c>
      <c r="D854" s="2" t="s">
        <v>856</v>
      </c>
      <c r="E854" s="3" t="s">
        <v>4432</v>
      </c>
      <c r="F854" s="67" t="s">
        <v>20696</v>
      </c>
      <c r="G854" s="67" t="s">
        <v>20696</v>
      </c>
      <c r="I854" s="3" t="s">
        <v>6298</v>
      </c>
    </row>
    <row r="855" spans="1:9" x14ac:dyDescent="0.2">
      <c r="A855" s="1" t="str">
        <f t="shared" si="14"/>
        <v>SINAPI-I 2729</v>
      </c>
      <c r="B855" s="3" t="s">
        <v>6301</v>
      </c>
      <c r="C855" s="3">
        <v>2729</v>
      </c>
      <c r="D855" s="2" t="s">
        <v>857</v>
      </c>
      <c r="E855" s="3" t="s">
        <v>4431</v>
      </c>
      <c r="F855" s="67" t="s">
        <v>29743</v>
      </c>
      <c r="G855" s="67" t="s">
        <v>29743</v>
      </c>
      <c r="I855" s="3" t="s">
        <v>6298</v>
      </c>
    </row>
    <row r="856" spans="1:9" x14ac:dyDescent="0.2">
      <c r="A856" s="1" t="str">
        <f t="shared" si="14"/>
        <v>SINAPI-I 4513</v>
      </c>
      <c r="B856" s="3" t="s">
        <v>6301</v>
      </c>
      <c r="C856" s="3">
        <v>4513</v>
      </c>
      <c r="D856" s="2" t="s">
        <v>858</v>
      </c>
      <c r="E856" s="3" t="s">
        <v>4432</v>
      </c>
      <c r="F856" s="67" t="s">
        <v>5581</v>
      </c>
      <c r="G856" s="67" t="s">
        <v>5581</v>
      </c>
      <c r="I856" s="3" t="s">
        <v>6298</v>
      </c>
    </row>
    <row r="857" spans="1:9" x14ac:dyDescent="0.2">
      <c r="A857" s="1" t="str">
        <f t="shared" si="14"/>
        <v>SINAPI-I 37106</v>
      </c>
      <c r="B857" s="3" t="s">
        <v>6301</v>
      </c>
      <c r="C857" s="3">
        <v>37106</v>
      </c>
      <c r="D857" s="2" t="s">
        <v>859</v>
      </c>
      <c r="E857" s="3" t="s">
        <v>4431</v>
      </c>
      <c r="F857" s="67" t="s">
        <v>28717</v>
      </c>
      <c r="G857" s="67" t="s">
        <v>28717</v>
      </c>
      <c r="I857" s="3" t="s">
        <v>6298</v>
      </c>
    </row>
    <row r="858" spans="1:9" x14ac:dyDescent="0.2">
      <c r="A858" s="1" t="str">
        <f t="shared" si="14"/>
        <v>SINAPI-I 11869</v>
      </c>
      <c r="B858" s="3" t="s">
        <v>6301</v>
      </c>
      <c r="C858" s="3">
        <v>11869</v>
      </c>
      <c r="D858" s="2" t="s">
        <v>860</v>
      </c>
      <c r="E858" s="3" t="s">
        <v>4431</v>
      </c>
      <c r="F858" s="67" t="s">
        <v>28718</v>
      </c>
      <c r="G858" s="67" t="s">
        <v>28718</v>
      </c>
      <c r="I858" s="3" t="s">
        <v>6298</v>
      </c>
    </row>
    <row r="859" spans="1:9" x14ac:dyDescent="0.2">
      <c r="A859" s="1" t="str">
        <f t="shared" si="14"/>
        <v>SINAPI-I 43981</v>
      </c>
      <c r="B859" s="3" t="s">
        <v>6301</v>
      </c>
      <c r="C859" s="3">
        <v>43981</v>
      </c>
      <c r="D859" s="2" t="s">
        <v>861</v>
      </c>
      <c r="E859" s="3" t="s">
        <v>4431</v>
      </c>
      <c r="F859" s="67" t="s">
        <v>28719</v>
      </c>
      <c r="G859" s="67" t="s">
        <v>28719</v>
      </c>
      <c r="I859" s="3" t="s">
        <v>6298</v>
      </c>
    </row>
    <row r="860" spans="1:9" x14ac:dyDescent="0.2">
      <c r="A860" s="1" t="str">
        <f t="shared" si="14"/>
        <v>SINAPI-I 37104</v>
      </c>
      <c r="B860" s="3" t="s">
        <v>6301</v>
      </c>
      <c r="C860" s="3">
        <v>37104</v>
      </c>
      <c r="D860" s="2" t="s">
        <v>862</v>
      </c>
      <c r="E860" s="3" t="s">
        <v>4431</v>
      </c>
      <c r="F860" s="67" t="s">
        <v>28720</v>
      </c>
      <c r="G860" s="67" t="s">
        <v>28720</v>
      </c>
      <c r="I860" s="3" t="s">
        <v>6298</v>
      </c>
    </row>
    <row r="861" spans="1:9" x14ac:dyDescent="0.2">
      <c r="A861" s="1" t="str">
        <f t="shared" si="14"/>
        <v>SINAPI-I 43982</v>
      </c>
      <c r="B861" s="3" t="s">
        <v>6301</v>
      </c>
      <c r="C861" s="3">
        <v>43982</v>
      </c>
      <c r="D861" s="2" t="s">
        <v>863</v>
      </c>
      <c r="E861" s="3" t="s">
        <v>4431</v>
      </c>
      <c r="F861" s="67" t="s">
        <v>28721</v>
      </c>
      <c r="G861" s="67" t="s">
        <v>28721</v>
      </c>
      <c r="I861" s="3" t="s">
        <v>6298</v>
      </c>
    </row>
    <row r="862" spans="1:9" x14ac:dyDescent="0.2">
      <c r="A862" s="1" t="str">
        <f t="shared" si="14"/>
        <v>SINAPI-I 43978</v>
      </c>
      <c r="B862" s="3" t="s">
        <v>6301</v>
      </c>
      <c r="C862" s="3">
        <v>43978</v>
      </c>
      <c r="D862" s="2" t="s">
        <v>864</v>
      </c>
      <c r="E862" s="3" t="s">
        <v>4431</v>
      </c>
      <c r="F862" s="67" t="s">
        <v>28722</v>
      </c>
      <c r="G862" s="67" t="s">
        <v>28722</v>
      </c>
      <c r="I862" s="3" t="s">
        <v>6298</v>
      </c>
    </row>
    <row r="863" spans="1:9" x14ac:dyDescent="0.2">
      <c r="A863" s="1" t="str">
        <f t="shared" si="14"/>
        <v>SINAPI-I 11871</v>
      </c>
      <c r="B863" s="3" t="s">
        <v>6301</v>
      </c>
      <c r="C863" s="3">
        <v>11871</v>
      </c>
      <c r="D863" s="2" t="s">
        <v>865</v>
      </c>
      <c r="E863" s="3" t="s">
        <v>4431</v>
      </c>
      <c r="F863" s="67" t="s">
        <v>28723</v>
      </c>
      <c r="G863" s="67" t="s">
        <v>28723</v>
      </c>
      <c r="I863" s="3" t="s">
        <v>6298</v>
      </c>
    </row>
    <row r="864" spans="1:9" x14ac:dyDescent="0.2">
      <c r="A864" s="1" t="str">
        <f t="shared" si="14"/>
        <v>SINAPI-I 37105</v>
      </c>
      <c r="B864" s="3" t="s">
        <v>6301</v>
      </c>
      <c r="C864" s="3">
        <v>37105</v>
      </c>
      <c r="D864" s="2" t="s">
        <v>866</v>
      </c>
      <c r="E864" s="3" t="s">
        <v>4431</v>
      </c>
      <c r="F864" s="67" t="s">
        <v>28724</v>
      </c>
      <c r="G864" s="67" t="s">
        <v>28724</v>
      </c>
      <c r="I864" s="3" t="s">
        <v>6298</v>
      </c>
    </row>
    <row r="865" spans="1:9" x14ac:dyDescent="0.2">
      <c r="A865" s="1" t="str">
        <f t="shared" si="14"/>
        <v>SINAPI-I 43980</v>
      </c>
      <c r="B865" s="3" t="s">
        <v>6301</v>
      </c>
      <c r="C865" s="3">
        <v>43980</v>
      </c>
      <c r="D865" s="2" t="s">
        <v>867</v>
      </c>
      <c r="E865" s="3" t="s">
        <v>4431</v>
      </c>
      <c r="F865" s="67" t="s">
        <v>28725</v>
      </c>
      <c r="G865" s="67" t="s">
        <v>28725</v>
      </c>
      <c r="I865" s="3" t="s">
        <v>6298</v>
      </c>
    </row>
    <row r="866" spans="1:9" x14ac:dyDescent="0.2">
      <c r="A866" s="1" t="str">
        <f t="shared" si="14"/>
        <v>SINAPI-I 43979</v>
      </c>
      <c r="B866" s="3" t="s">
        <v>6301</v>
      </c>
      <c r="C866" s="3">
        <v>43979</v>
      </c>
      <c r="D866" s="2" t="s">
        <v>868</v>
      </c>
      <c r="E866" s="3" t="s">
        <v>4431</v>
      </c>
      <c r="F866" s="67" t="s">
        <v>28726</v>
      </c>
      <c r="G866" s="67" t="s">
        <v>28726</v>
      </c>
      <c r="I866" s="3" t="s">
        <v>6298</v>
      </c>
    </row>
    <row r="867" spans="1:9" x14ac:dyDescent="0.2">
      <c r="A867" s="1" t="str">
        <f t="shared" ref="A867:A930" si="15">CONCATENAR</f>
        <v>SINAPI-I 11868</v>
      </c>
      <c r="B867" s="3" t="s">
        <v>6301</v>
      </c>
      <c r="C867" s="3">
        <v>11868</v>
      </c>
      <c r="D867" s="2" t="s">
        <v>869</v>
      </c>
      <c r="E867" s="3" t="s">
        <v>4431</v>
      </c>
      <c r="F867" s="67" t="s">
        <v>28727</v>
      </c>
      <c r="G867" s="67" t="s">
        <v>28727</v>
      </c>
      <c r="I867" s="3" t="s">
        <v>6298</v>
      </c>
    </row>
    <row r="868" spans="1:9" x14ac:dyDescent="0.2">
      <c r="A868" s="1" t="str">
        <f t="shared" si="15"/>
        <v>SINAPI-I 34636</v>
      </c>
      <c r="B868" s="3" t="s">
        <v>6301</v>
      </c>
      <c r="C868" s="3">
        <v>34636</v>
      </c>
      <c r="D868" s="2" t="s">
        <v>870</v>
      </c>
      <c r="E868" s="3" t="s">
        <v>4431</v>
      </c>
      <c r="F868" s="67" t="s">
        <v>28728</v>
      </c>
      <c r="G868" s="67" t="s">
        <v>28728</v>
      </c>
      <c r="I868" s="3" t="s">
        <v>6299</v>
      </c>
    </row>
    <row r="869" spans="1:9" x14ac:dyDescent="0.2">
      <c r="A869" s="1" t="str">
        <f t="shared" si="15"/>
        <v>SINAPI-I 34639</v>
      </c>
      <c r="B869" s="3" t="s">
        <v>6301</v>
      </c>
      <c r="C869" s="3">
        <v>34639</v>
      </c>
      <c r="D869" s="2" t="s">
        <v>871</v>
      </c>
      <c r="E869" s="3" t="s">
        <v>4431</v>
      </c>
      <c r="F869" s="67" t="s">
        <v>28729</v>
      </c>
      <c r="G869" s="67" t="s">
        <v>28729</v>
      </c>
      <c r="I869" s="3" t="s">
        <v>6298</v>
      </c>
    </row>
    <row r="870" spans="1:9" x14ac:dyDescent="0.2">
      <c r="A870" s="1" t="str">
        <f t="shared" si="15"/>
        <v>SINAPI-I 34640</v>
      </c>
      <c r="B870" s="3" t="s">
        <v>6301</v>
      </c>
      <c r="C870" s="3">
        <v>34640</v>
      </c>
      <c r="D870" s="2" t="s">
        <v>872</v>
      </c>
      <c r="E870" s="3" t="s">
        <v>4431</v>
      </c>
      <c r="F870" s="67" t="s">
        <v>28730</v>
      </c>
      <c r="G870" s="67" t="s">
        <v>28730</v>
      </c>
      <c r="I870" s="3" t="s">
        <v>6298</v>
      </c>
    </row>
    <row r="871" spans="1:9" x14ac:dyDescent="0.2">
      <c r="A871" s="1" t="str">
        <f t="shared" si="15"/>
        <v>SINAPI-I 43977</v>
      </c>
      <c r="B871" s="3" t="s">
        <v>6301</v>
      </c>
      <c r="C871" s="3">
        <v>43977</v>
      </c>
      <c r="D871" s="2" t="s">
        <v>873</v>
      </c>
      <c r="E871" s="3" t="s">
        <v>4431</v>
      </c>
      <c r="F871" s="67" t="s">
        <v>5923</v>
      </c>
      <c r="G871" s="67" t="s">
        <v>5923</v>
      </c>
      <c r="I871" s="3" t="s">
        <v>6298</v>
      </c>
    </row>
    <row r="872" spans="1:9" x14ac:dyDescent="0.2">
      <c r="A872" s="1" t="str">
        <f t="shared" si="15"/>
        <v>SINAPI-I 34637</v>
      </c>
      <c r="B872" s="3" t="s">
        <v>6301</v>
      </c>
      <c r="C872" s="3">
        <v>34637</v>
      </c>
      <c r="D872" s="2" t="s">
        <v>874</v>
      </c>
      <c r="E872" s="3" t="s">
        <v>4431</v>
      </c>
      <c r="F872" s="67" t="s">
        <v>28731</v>
      </c>
      <c r="G872" s="67" t="s">
        <v>28731</v>
      </c>
      <c r="I872" s="3" t="s">
        <v>6298</v>
      </c>
    </row>
    <row r="873" spans="1:9" x14ac:dyDescent="0.2">
      <c r="A873" s="1" t="str">
        <f t="shared" si="15"/>
        <v>SINAPI-I 34638</v>
      </c>
      <c r="B873" s="3" t="s">
        <v>6301</v>
      </c>
      <c r="C873" s="3">
        <v>34638</v>
      </c>
      <c r="D873" s="2" t="s">
        <v>875</v>
      </c>
      <c r="E873" s="3" t="s">
        <v>4431</v>
      </c>
      <c r="F873" s="67" t="s">
        <v>28732</v>
      </c>
      <c r="G873" s="67" t="s">
        <v>28732</v>
      </c>
      <c r="I873" s="3" t="s">
        <v>6298</v>
      </c>
    </row>
    <row r="874" spans="1:9" ht="22.5" x14ac:dyDescent="0.2">
      <c r="A874" s="1" t="str">
        <f t="shared" si="15"/>
        <v>SINAPI-I 34641</v>
      </c>
      <c r="B874" s="3" t="s">
        <v>6301</v>
      </c>
      <c r="C874" s="3">
        <v>34641</v>
      </c>
      <c r="D874" s="2" t="s">
        <v>876</v>
      </c>
      <c r="E874" s="3" t="s">
        <v>4431</v>
      </c>
      <c r="F874" s="67" t="s">
        <v>33375</v>
      </c>
      <c r="G874" s="67" t="s">
        <v>33375</v>
      </c>
      <c r="I874" s="3" t="s">
        <v>6298</v>
      </c>
    </row>
    <row r="875" spans="1:9" x14ac:dyDescent="0.2">
      <c r="A875" s="1" t="str">
        <f t="shared" si="15"/>
        <v>SINAPI-I 43434</v>
      </c>
      <c r="B875" s="3" t="s">
        <v>6301</v>
      </c>
      <c r="C875" s="3">
        <v>43434</v>
      </c>
      <c r="D875" s="2" t="s">
        <v>877</v>
      </c>
      <c r="E875" s="3" t="s">
        <v>4431</v>
      </c>
      <c r="F875" s="67" t="s">
        <v>33376</v>
      </c>
      <c r="G875" s="67" t="s">
        <v>33376</v>
      </c>
      <c r="I875" s="3" t="s">
        <v>6298</v>
      </c>
    </row>
    <row r="876" spans="1:9" x14ac:dyDescent="0.2">
      <c r="A876" s="1" t="str">
        <f t="shared" si="15"/>
        <v>SINAPI-I 43435</v>
      </c>
      <c r="B876" s="3" t="s">
        <v>6301</v>
      </c>
      <c r="C876" s="3">
        <v>43435</v>
      </c>
      <c r="D876" s="2" t="s">
        <v>878</v>
      </c>
      <c r="E876" s="3" t="s">
        <v>4431</v>
      </c>
      <c r="F876" s="67" t="s">
        <v>33377</v>
      </c>
      <c r="G876" s="67" t="s">
        <v>33377</v>
      </c>
      <c r="I876" s="3" t="s">
        <v>6298</v>
      </c>
    </row>
    <row r="877" spans="1:9" x14ac:dyDescent="0.2">
      <c r="A877" s="1" t="str">
        <f t="shared" si="15"/>
        <v>SINAPI-I 43436</v>
      </c>
      <c r="B877" s="3" t="s">
        <v>6301</v>
      </c>
      <c r="C877" s="3">
        <v>43436</v>
      </c>
      <c r="D877" s="2" t="s">
        <v>879</v>
      </c>
      <c r="E877" s="3" t="s">
        <v>4431</v>
      </c>
      <c r="F877" s="67" t="s">
        <v>33378</v>
      </c>
      <c r="G877" s="67" t="s">
        <v>33378</v>
      </c>
      <c r="I877" s="3" t="s">
        <v>6298</v>
      </c>
    </row>
    <row r="878" spans="1:9" x14ac:dyDescent="0.2">
      <c r="A878" s="1" t="str">
        <f t="shared" si="15"/>
        <v>SINAPI-I 43437</v>
      </c>
      <c r="B878" s="3" t="s">
        <v>6301</v>
      </c>
      <c r="C878" s="3">
        <v>43437</v>
      </c>
      <c r="D878" s="2" t="s">
        <v>880</v>
      </c>
      <c r="E878" s="3" t="s">
        <v>4431</v>
      </c>
      <c r="F878" s="67" t="s">
        <v>33379</v>
      </c>
      <c r="G878" s="67" t="s">
        <v>33379</v>
      </c>
      <c r="I878" s="3" t="s">
        <v>6298</v>
      </c>
    </row>
    <row r="879" spans="1:9" x14ac:dyDescent="0.2">
      <c r="A879" s="1" t="str">
        <f t="shared" si="15"/>
        <v>SINAPI-I 43438</v>
      </c>
      <c r="B879" s="3" t="s">
        <v>6301</v>
      </c>
      <c r="C879" s="3">
        <v>43438</v>
      </c>
      <c r="D879" s="2" t="s">
        <v>881</v>
      </c>
      <c r="E879" s="3" t="s">
        <v>4431</v>
      </c>
      <c r="F879" s="67" t="s">
        <v>33380</v>
      </c>
      <c r="G879" s="67" t="s">
        <v>33380</v>
      </c>
      <c r="I879" s="3" t="s">
        <v>6298</v>
      </c>
    </row>
    <row r="880" spans="1:9" x14ac:dyDescent="0.2">
      <c r="A880" s="1" t="str">
        <f t="shared" si="15"/>
        <v>SINAPI-I 41627</v>
      </c>
      <c r="B880" s="3" t="s">
        <v>6301</v>
      </c>
      <c r="C880" s="3">
        <v>41627</v>
      </c>
      <c r="D880" s="2" t="s">
        <v>882</v>
      </c>
      <c r="E880" s="3" t="s">
        <v>4431</v>
      </c>
      <c r="F880" s="67" t="s">
        <v>33381</v>
      </c>
      <c r="G880" s="67" t="s">
        <v>33381</v>
      </c>
      <c r="I880" s="3" t="s">
        <v>6298</v>
      </c>
    </row>
    <row r="881" spans="1:9" x14ac:dyDescent="0.2">
      <c r="A881" s="1" t="str">
        <f t="shared" si="15"/>
        <v>SINAPI-I 41628</v>
      </c>
      <c r="B881" s="3" t="s">
        <v>6301</v>
      </c>
      <c r="C881" s="3">
        <v>41628</v>
      </c>
      <c r="D881" s="2" t="s">
        <v>883</v>
      </c>
      <c r="E881" s="3" t="s">
        <v>4431</v>
      </c>
      <c r="F881" s="67" t="s">
        <v>33382</v>
      </c>
      <c r="G881" s="67" t="s">
        <v>33382</v>
      </c>
      <c r="I881" s="3" t="s">
        <v>6298</v>
      </c>
    </row>
    <row r="882" spans="1:9" x14ac:dyDescent="0.2">
      <c r="A882" s="1" t="str">
        <f t="shared" si="15"/>
        <v>SINAPI-I 41629</v>
      </c>
      <c r="B882" s="3" t="s">
        <v>6301</v>
      </c>
      <c r="C882" s="3">
        <v>41629</v>
      </c>
      <c r="D882" s="2" t="s">
        <v>884</v>
      </c>
      <c r="E882" s="3" t="s">
        <v>4431</v>
      </c>
      <c r="F882" s="67" t="s">
        <v>33383</v>
      </c>
      <c r="G882" s="67" t="s">
        <v>33383</v>
      </c>
      <c r="I882" s="3" t="s">
        <v>6298</v>
      </c>
    </row>
    <row r="883" spans="1:9" x14ac:dyDescent="0.2">
      <c r="A883" s="1" t="str">
        <f t="shared" si="15"/>
        <v>SINAPI-I 43429</v>
      </c>
      <c r="B883" s="3" t="s">
        <v>6301</v>
      </c>
      <c r="C883" s="3">
        <v>43429</v>
      </c>
      <c r="D883" s="2" t="s">
        <v>885</v>
      </c>
      <c r="E883" s="3" t="s">
        <v>4431</v>
      </c>
      <c r="F883" s="67" t="s">
        <v>33384</v>
      </c>
      <c r="G883" s="67" t="s">
        <v>33384</v>
      </c>
      <c r="I883" s="3" t="s">
        <v>6298</v>
      </c>
    </row>
    <row r="884" spans="1:9" x14ac:dyDescent="0.2">
      <c r="A884" s="1" t="str">
        <f t="shared" si="15"/>
        <v>SINAPI-I 43430</v>
      </c>
      <c r="B884" s="3" t="s">
        <v>6301</v>
      </c>
      <c r="C884" s="3">
        <v>43430</v>
      </c>
      <c r="D884" s="2" t="s">
        <v>886</v>
      </c>
      <c r="E884" s="3" t="s">
        <v>4431</v>
      </c>
      <c r="F884" s="67" t="s">
        <v>33385</v>
      </c>
      <c r="G884" s="67" t="s">
        <v>33385</v>
      </c>
      <c r="I884" s="3" t="s">
        <v>6298</v>
      </c>
    </row>
    <row r="885" spans="1:9" x14ac:dyDescent="0.2">
      <c r="A885" s="1" t="str">
        <f t="shared" si="15"/>
        <v>SINAPI-I 43431</v>
      </c>
      <c r="B885" s="3" t="s">
        <v>6301</v>
      </c>
      <c r="C885" s="3">
        <v>43431</v>
      </c>
      <c r="D885" s="2" t="s">
        <v>887</v>
      </c>
      <c r="E885" s="3" t="s">
        <v>4431</v>
      </c>
      <c r="F885" s="67" t="s">
        <v>33386</v>
      </c>
      <c r="G885" s="67" t="s">
        <v>33386</v>
      </c>
      <c r="I885" s="3" t="s">
        <v>6298</v>
      </c>
    </row>
    <row r="886" spans="1:9" x14ac:dyDescent="0.2">
      <c r="A886" s="1" t="str">
        <f t="shared" si="15"/>
        <v>SINAPI-I 43432</v>
      </c>
      <c r="B886" s="3" t="s">
        <v>6301</v>
      </c>
      <c r="C886" s="3">
        <v>43432</v>
      </c>
      <c r="D886" s="2" t="s">
        <v>888</v>
      </c>
      <c r="E886" s="3" t="s">
        <v>4431</v>
      </c>
      <c r="F886" s="67" t="s">
        <v>33387</v>
      </c>
      <c r="G886" s="67" t="s">
        <v>33387</v>
      </c>
      <c r="I886" s="3" t="s">
        <v>6298</v>
      </c>
    </row>
    <row r="887" spans="1:9" x14ac:dyDescent="0.2">
      <c r="A887" s="1" t="str">
        <f t="shared" si="15"/>
        <v>SINAPI-I 43433</v>
      </c>
      <c r="B887" s="3" t="s">
        <v>6301</v>
      </c>
      <c r="C887" s="3">
        <v>43433</v>
      </c>
      <c r="D887" s="2" t="s">
        <v>889</v>
      </c>
      <c r="E887" s="3" t="s">
        <v>4431</v>
      </c>
      <c r="F887" s="67" t="s">
        <v>33388</v>
      </c>
      <c r="G887" s="67" t="s">
        <v>33388</v>
      </c>
      <c r="I887" s="3" t="s">
        <v>6298</v>
      </c>
    </row>
    <row r="888" spans="1:9" ht="22.5" x14ac:dyDescent="0.2">
      <c r="A888" s="1" t="str">
        <f t="shared" si="15"/>
        <v>SINAPI-I 43094</v>
      </c>
      <c r="B888" s="3" t="s">
        <v>6301</v>
      </c>
      <c r="C888" s="3">
        <v>43094</v>
      </c>
      <c r="D888" s="2" t="s">
        <v>890</v>
      </c>
      <c r="E888" s="3" t="s">
        <v>4431</v>
      </c>
      <c r="F888" s="67" t="s">
        <v>4859</v>
      </c>
      <c r="G888" s="67" t="s">
        <v>4859</v>
      </c>
      <c r="I888" s="3" t="s">
        <v>6298</v>
      </c>
    </row>
    <row r="889" spans="1:9" ht="22.5" x14ac:dyDescent="0.2">
      <c r="A889" s="1" t="str">
        <f t="shared" si="15"/>
        <v>SINAPI-I 43093</v>
      </c>
      <c r="B889" s="3" t="s">
        <v>6301</v>
      </c>
      <c r="C889" s="3">
        <v>43093</v>
      </c>
      <c r="D889" s="2" t="s">
        <v>891</v>
      </c>
      <c r="E889" s="3" t="s">
        <v>4431</v>
      </c>
      <c r="F889" s="67" t="s">
        <v>4860</v>
      </c>
      <c r="G889" s="67" t="s">
        <v>4860</v>
      </c>
      <c r="I889" s="3" t="s">
        <v>6298</v>
      </c>
    </row>
    <row r="890" spans="1:9" ht="22.5" x14ac:dyDescent="0.2">
      <c r="A890" s="1" t="str">
        <f t="shared" si="15"/>
        <v>SINAPI-I 11694</v>
      </c>
      <c r="B890" s="3" t="s">
        <v>6301</v>
      </c>
      <c r="C890" s="3">
        <v>11694</v>
      </c>
      <c r="D890" s="2" t="s">
        <v>892</v>
      </c>
      <c r="E890" s="3" t="s">
        <v>4431</v>
      </c>
      <c r="F890" s="67" t="s">
        <v>33389</v>
      </c>
      <c r="G890" s="67" t="s">
        <v>33389</v>
      </c>
      <c r="I890" s="3" t="s">
        <v>6298</v>
      </c>
    </row>
    <row r="891" spans="1:9" ht="22.5" x14ac:dyDescent="0.2">
      <c r="A891" s="1" t="str">
        <f t="shared" si="15"/>
        <v>SINAPI-I 1030</v>
      </c>
      <c r="B891" s="3" t="s">
        <v>6301</v>
      </c>
      <c r="C891" s="3">
        <v>1030</v>
      </c>
      <c r="D891" s="2" t="s">
        <v>893</v>
      </c>
      <c r="E891" s="3" t="s">
        <v>4431</v>
      </c>
      <c r="F891" s="67" t="s">
        <v>29467</v>
      </c>
      <c r="G891" s="67" t="s">
        <v>29467</v>
      </c>
      <c r="I891" s="3" t="s">
        <v>6299</v>
      </c>
    </row>
    <row r="892" spans="1:9" ht="22.5" x14ac:dyDescent="0.2">
      <c r="A892" s="1" t="str">
        <f t="shared" si="15"/>
        <v>SINAPI-I 11881</v>
      </c>
      <c r="B892" s="3" t="s">
        <v>6301</v>
      </c>
      <c r="C892" s="3">
        <v>11881</v>
      </c>
      <c r="D892" s="2" t="s">
        <v>30311</v>
      </c>
      <c r="E892" s="3" t="s">
        <v>4431</v>
      </c>
      <c r="F892" s="67" t="s">
        <v>33196</v>
      </c>
      <c r="G892" s="67" t="s">
        <v>33196</v>
      </c>
      <c r="I892" s="3" t="s">
        <v>6298</v>
      </c>
    </row>
    <row r="893" spans="1:9" ht="22.5" x14ac:dyDescent="0.2">
      <c r="A893" s="1" t="str">
        <f t="shared" si="15"/>
        <v>SINAPI-I 35277</v>
      </c>
      <c r="B893" s="3" t="s">
        <v>6301</v>
      </c>
      <c r="C893" s="3">
        <v>35277</v>
      </c>
      <c r="D893" s="2" t="s">
        <v>30312</v>
      </c>
      <c r="E893" s="3" t="s">
        <v>4431</v>
      </c>
      <c r="F893" s="67" t="s">
        <v>33390</v>
      </c>
      <c r="G893" s="67" t="s">
        <v>33390</v>
      </c>
      <c r="I893" s="3" t="s">
        <v>6298</v>
      </c>
    </row>
    <row r="894" spans="1:9" ht="33.75" x14ac:dyDescent="0.2">
      <c r="A894" s="1" t="str">
        <f t="shared" si="15"/>
        <v>SINAPI-I 10521</v>
      </c>
      <c r="B894" s="3" t="s">
        <v>6301</v>
      </c>
      <c r="C894" s="3">
        <v>10521</v>
      </c>
      <c r="D894" s="2" t="s">
        <v>894</v>
      </c>
      <c r="E894" s="3" t="s">
        <v>4431</v>
      </c>
      <c r="F894" s="67" t="s">
        <v>33391</v>
      </c>
      <c r="G894" s="67" t="s">
        <v>33391</v>
      </c>
      <c r="I894" s="3" t="s">
        <v>6298</v>
      </c>
    </row>
    <row r="895" spans="1:9" ht="33.75" x14ac:dyDescent="0.2">
      <c r="A895" s="1" t="str">
        <f t="shared" si="15"/>
        <v>SINAPI-I 10885</v>
      </c>
      <c r="B895" s="3" t="s">
        <v>6301</v>
      </c>
      <c r="C895" s="3">
        <v>10885</v>
      </c>
      <c r="D895" s="2" t="s">
        <v>895</v>
      </c>
      <c r="E895" s="3" t="s">
        <v>4431</v>
      </c>
      <c r="F895" s="67" t="s">
        <v>29929</v>
      </c>
      <c r="G895" s="67" t="s">
        <v>29929</v>
      </c>
      <c r="I895" s="3" t="s">
        <v>6298</v>
      </c>
    </row>
    <row r="896" spans="1:9" ht="33.75" x14ac:dyDescent="0.2">
      <c r="A896" s="1" t="str">
        <f t="shared" si="15"/>
        <v>SINAPI-I 20962</v>
      </c>
      <c r="B896" s="3" t="s">
        <v>6301</v>
      </c>
      <c r="C896" s="3">
        <v>20962</v>
      </c>
      <c r="D896" s="2" t="s">
        <v>896</v>
      </c>
      <c r="E896" s="3" t="s">
        <v>4431</v>
      </c>
      <c r="F896" s="67" t="s">
        <v>28942</v>
      </c>
      <c r="G896" s="67" t="s">
        <v>28942</v>
      </c>
      <c r="I896" s="3" t="s">
        <v>6299</v>
      </c>
    </row>
    <row r="897" spans="1:9" ht="33.75" x14ac:dyDescent="0.2">
      <c r="A897" s="1" t="str">
        <f t="shared" si="15"/>
        <v>SINAPI-I 20963</v>
      </c>
      <c r="B897" s="3" t="s">
        <v>6301</v>
      </c>
      <c r="C897" s="3">
        <v>20963</v>
      </c>
      <c r="D897" s="2" t="s">
        <v>897</v>
      </c>
      <c r="E897" s="3" t="s">
        <v>4431</v>
      </c>
      <c r="F897" s="67" t="s">
        <v>33392</v>
      </c>
      <c r="G897" s="67" t="s">
        <v>33392</v>
      </c>
      <c r="I897" s="3" t="s">
        <v>6298</v>
      </c>
    </row>
    <row r="898" spans="1:9" ht="22.5" x14ac:dyDescent="0.2">
      <c r="A898" s="1" t="str">
        <f t="shared" si="15"/>
        <v>SINAPI-I 34643</v>
      </c>
      <c r="B898" s="3" t="s">
        <v>6301</v>
      </c>
      <c r="C898" s="3">
        <v>34643</v>
      </c>
      <c r="D898" s="2" t="s">
        <v>30313</v>
      </c>
      <c r="E898" s="3" t="s">
        <v>4431</v>
      </c>
      <c r="F898" s="67" t="s">
        <v>6236</v>
      </c>
      <c r="G898" s="67" t="s">
        <v>6236</v>
      </c>
      <c r="I898" s="3" t="s">
        <v>6298</v>
      </c>
    </row>
    <row r="899" spans="1:9" x14ac:dyDescent="0.2">
      <c r="A899" s="1" t="str">
        <f t="shared" si="15"/>
        <v>SINAPI-I 41480</v>
      </c>
      <c r="B899" s="3" t="s">
        <v>6301</v>
      </c>
      <c r="C899" s="3">
        <v>41480</v>
      </c>
      <c r="D899" s="2" t="s">
        <v>898</v>
      </c>
      <c r="E899" s="3" t="s">
        <v>4431</v>
      </c>
      <c r="F899" s="67" t="s">
        <v>20968</v>
      </c>
      <c r="G899" s="67" t="s">
        <v>20968</v>
      </c>
      <c r="I899" s="3" t="s">
        <v>6298</v>
      </c>
    </row>
    <row r="900" spans="1:9" x14ac:dyDescent="0.2">
      <c r="A900" s="1" t="str">
        <f t="shared" si="15"/>
        <v>SINAPI-I 41474</v>
      </c>
      <c r="B900" s="3" t="s">
        <v>6301</v>
      </c>
      <c r="C900" s="3">
        <v>41474</v>
      </c>
      <c r="D900" s="2" t="s">
        <v>899</v>
      </c>
      <c r="E900" s="3" t="s">
        <v>4431</v>
      </c>
      <c r="F900" s="67" t="s">
        <v>31672</v>
      </c>
      <c r="G900" s="67" t="s">
        <v>31672</v>
      </c>
      <c r="I900" s="3" t="s">
        <v>6298</v>
      </c>
    </row>
    <row r="901" spans="1:9" x14ac:dyDescent="0.2">
      <c r="A901" s="1" t="str">
        <f t="shared" si="15"/>
        <v>SINAPI-I 41475</v>
      </c>
      <c r="B901" s="3" t="s">
        <v>6301</v>
      </c>
      <c r="C901" s="3">
        <v>41475</v>
      </c>
      <c r="D901" s="2" t="s">
        <v>900</v>
      </c>
      <c r="E901" s="3" t="s">
        <v>4431</v>
      </c>
      <c r="F901" s="67" t="s">
        <v>33393</v>
      </c>
      <c r="G901" s="67" t="s">
        <v>33393</v>
      </c>
      <c r="I901" s="3" t="s">
        <v>6298</v>
      </c>
    </row>
    <row r="902" spans="1:9" x14ac:dyDescent="0.2">
      <c r="A902" s="1" t="str">
        <f t="shared" si="15"/>
        <v>SINAPI-I 41476</v>
      </c>
      <c r="B902" s="3" t="s">
        <v>6301</v>
      </c>
      <c r="C902" s="3">
        <v>41476</v>
      </c>
      <c r="D902" s="2" t="s">
        <v>901</v>
      </c>
      <c r="E902" s="3" t="s">
        <v>4431</v>
      </c>
      <c r="F902" s="67" t="s">
        <v>33394</v>
      </c>
      <c r="G902" s="67" t="s">
        <v>33394</v>
      </c>
      <c r="I902" s="3" t="s">
        <v>6298</v>
      </c>
    </row>
    <row r="903" spans="1:9" x14ac:dyDescent="0.2">
      <c r="A903" s="1" t="str">
        <f t="shared" si="15"/>
        <v>SINAPI-I 2555</v>
      </c>
      <c r="B903" s="3" t="s">
        <v>6301</v>
      </c>
      <c r="C903" s="3">
        <v>2555</v>
      </c>
      <c r="D903" s="2" t="s">
        <v>902</v>
      </c>
      <c r="E903" s="3" t="s">
        <v>4431</v>
      </c>
      <c r="F903" s="67" t="s">
        <v>4609</v>
      </c>
      <c r="G903" s="67" t="s">
        <v>4609</v>
      </c>
      <c r="I903" s="3" t="s">
        <v>6298</v>
      </c>
    </row>
    <row r="904" spans="1:9" x14ac:dyDescent="0.2">
      <c r="A904" s="1" t="str">
        <f t="shared" si="15"/>
        <v>SINAPI-I 2556</v>
      </c>
      <c r="B904" s="3" t="s">
        <v>6301</v>
      </c>
      <c r="C904" s="3">
        <v>2556</v>
      </c>
      <c r="D904" s="2" t="s">
        <v>903</v>
      </c>
      <c r="E904" s="3" t="s">
        <v>4431</v>
      </c>
      <c r="F904" s="67" t="s">
        <v>20828</v>
      </c>
      <c r="G904" s="67" t="s">
        <v>20828</v>
      </c>
      <c r="I904" s="3" t="s">
        <v>6298</v>
      </c>
    </row>
    <row r="905" spans="1:9" x14ac:dyDescent="0.2">
      <c r="A905" s="1" t="str">
        <f t="shared" si="15"/>
        <v>SINAPI-I 2557</v>
      </c>
      <c r="B905" s="3" t="s">
        <v>6301</v>
      </c>
      <c r="C905" s="3">
        <v>2557</v>
      </c>
      <c r="D905" s="2" t="s">
        <v>904</v>
      </c>
      <c r="E905" s="3" t="s">
        <v>4431</v>
      </c>
      <c r="F905" s="67" t="s">
        <v>21449</v>
      </c>
      <c r="G905" s="67" t="s">
        <v>21449</v>
      </c>
      <c r="I905" s="3" t="s">
        <v>6298</v>
      </c>
    </row>
    <row r="906" spans="1:9" x14ac:dyDescent="0.2">
      <c r="A906" s="1" t="str">
        <f t="shared" si="15"/>
        <v>SINAPI-I 10569</v>
      </c>
      <c r="B906" s="3" t="s">
        <v>6301</v>
      </c>
      <c r="C906" s="3">
        <v>10569</v>
      </c>
      <c r="D906" s="2" t="s">
        <v>905</v>
      </c>
      <c r="E906" s="3" t="s">
        <v>4431</v>
      </c>
      <c r="F906" s="67" t="s">
        <v>21449</v>
      </c>
      <c r="G906" s="67" t="s">
        <v>21449</v>
      </c>
      <c r="I906" s="3" t="s">
        <v>6298</v>
      </c>
    </row>
    <row r="907" spans="1:9" ht="22.5" x14ac:dyDescent="0.2">
      <c r="A907" s="1" t="str">
        <f t="shared" si="15"/>
        <v>SINAPI-I 39810</v>
      </c>
      <c r="B907" s="3" t="s">
        <v>6301</v>
      </c>
      <c r="C907" s="3">
        <v>39810</v>
      </c>
      <c r="D907" s="2" t="s">
        <v>906</v>
      </c>
      <c r="E907" s="3" t="s">
        <v>4431</v>
      </c>
      <c r="F907" s="67" t="s">
        <v>4862</v>
      </c>
      <c r="G907" s="67" t="s">
        <v>4862</v>
      </c>
      <c r="I907" s="3" t="s">
        <v>6298</v>
      </c>
    </row>
    <row r="908" spans="1:9" ht="22.5" x14ac:dyDescent="0.2">
      <c r="A908" s="1" t="str">
        <f t="shared" si="15"/>
        <v>SINAPI-I 39811</v>
      </c>
      <c r="B908" s="3" t="s">
        <v>6301</v>
      </c>
      <c r="C908" s="3">
        <v>39811</v>
      </c>
      <c r="D908" s="2" t="s">
        <v>907</v>
      </c>
      <c r="E908" s="3" t="s">
        <v>4431</v>
      </c>
      <c r="F908" s="67" t="s">
        <v>4863</v>
      </c>
      <c r="G908" s="67" t="s">
        <v>4863</v>
      </c>
      <c r="I908" s="3" t="s">
        <v>6298</v>
      </c>
    </row>
    <row r="909" spans="1:9" ht="22.5" x14ac:dyDescent="0.2">
      <c r="A909" s="1" t="str">
        <f t="shared" si="15"/>
        <v>SINAPI-I 39812</v>
      </c>
      <c r="B909" s="3" t="s">
        <v>6301</v>
      </c>
      <c r="C909" s="3">
        <v>39812</v>
      </c>
      <c r="D909" s="2" t="s">
        <v>908</v>
      </c>
      <c r="E909" s="3" t="s">
        <v>4431</v>
      </c>
      <c r="F909" s="67" t="s">
        <v>4864</v>
      </c>
      <c r="G909" s="67" t="s">
        <v>4864</v>
      </c>
      <c r="I909" s="3" t="s">
        <v>6298</v>
      </c>
    </row>
    <row r="910" spans="1:9" ht="22.5" x14ac:dyDescent="0.2">
      <c r="A910" s="1" t="str">
        <f t="shared" si="15"/>
        <v>SINAPI-I 43096</v>
      </c>
      <c r="B910" s="3" t="s">
        <v>6301</v>
      </c>
      <c r="C910" s="3">
        <v>43096</v>
      </c>
      <c r="D910" s="2" t="s">
        <v>909</v>
      </c>
      <c r="E910" s="3" t="s">
        <v>4431</v>
      </c>
      <c r="F910" s="67" t="s">
        <v>4865</v>
      </c>
      <c r="G910" s="67" t="s">
        <v>4865</v>
      </c>
      <c r="I910" s="3" t="s">
        <v>6298</v>
      </c>
    </row>
    <row r="911" spans="1:9" ht="22.5" x14ac:dyDescent="0.2">
      <c r="A911" s="1" t="str">
        <f t="shared" si="15"/>
        <v>SINAPI-I 43102</v>
      </c>
      <c r="B911" s="3" t="s">
        <v>6301</v>
      </c>
      <c r="C911" s="3">
        <v>43102</v>
      </c>
      <c r="D911" s="2" t="s">
        <v>910</v>
      </c>
      <c r="E911" s="3" t="s">
        <v>4431</v>
      </c>
      <c r="F911" s="67" t="s">
        <v>4866</v>
      </c>
      <c r="G911" s="67" t="s">
        <v>4866</v>
      </c>
      <c r="I911" s="3" t="s">
        <v>6298</v>
      </c>
    </row>
    <row r="912" spans="1:9" ht="22.5" x14ac:dyDescent="0.2">
      <c r="A912" s="1" t="str">
        <f t="shared" si="15"/>
        <v>SINAPI-I 43103</v>
      </c>
      <c r="B912" s="3" t="s">
        <v>6301</v>
      </c>
      <c r="C912" s="3">
        <v>43103</v>
      </c>
      <c r="D912" s="2" t="s">
        <v>911</v>
      </c>
      <c r="E912" s="3" t="s">
        <v>4431</v>
      </c>
      <c r="F912" s="67" t="s">
        <v>4867</v>
      </c>
      <c r="G912" s="67" t="s">
        <v>4867</v>
      </c>
      <c r="I912" s="3" t="s">
        <v>6298</v>
      </c>
    </row>
    <row r="913" spans="1:9" ht="22.5" x14ac:dyDescent="0.2">
      <c r="A913" s="1" t="str">
        <f t="shared" si="15"/>
        <v>SINAPI-I 43098</v>
      </c>
      <c r="B913" s="3" t="s">
        <v>6301</v>
      </c>
      <c r="C913" s="3">
        <v>43098</v>
      </c>
      <c r="D913" s="2" t="s">
        <v>33124</v>
      </c>
      <c r="E913" s="3" t="s">
        <v>4431</v>
      </c>
      <c r="F913" s="67" t="s">
        <v>4868</v>
      </c>
      <c r="G913" s="67" t="s">
        <v>4868</v>
      </c>
      <c r="I913" s="3" t="s">
        <v>6298</v>
      </c>
    </row>
    <row r="914" spans="1:9" ht="22.5" x14ac:dyDescent="0.2">
      <c r="A914" s="1" t="str">
        <f t="shared" si="15"/>
        <v>SINAPI-I 43097</v>
      </c>
      <c r="B914" s="3" t="s">
        <v>6301</v>
      </c>
      <c r="C914" s="3">
        <v>43097</v>
      </c>
      <c r="D914" s="2" t="s">
        <v>912</v>
      </c>
      <c r="E914" s="3" t="s">
        <v>4431</v>
      </c>
      <c r="F914" s="67" t="s">
        <v>4869</v>
      </c>
      <c r="G914" s="67" t="s">
        <v>4869</v>
      </c>
      <c r="I914" s="3" t="s">
        <v>6298</v>
      </c>
    </row>
    <row r="915" spans="1:9" x14ac:dyDescent="0.2">
      <c r="A915" s="1" t="str">
        <f t="shared" si="15"/>
        <v>SINAPI-I 43104</v>
      </c>
      <c r="B915" s="3" t="s">
        <v>6301</v>
      </c>
      <c r="C915" s="3">
        <v>43104</v>
      </c>
      <c r="D915" s="2" t="s">
        <v>913</v>
      </c>
      <c r="E915" s="3" t="s">
        <v>4431</v>
      </c>
      <c r="F915" s="67" t="s">
        <v>4870</v>
      </c>
      <c r="G915" s="67" t="s">
        <v>4870</v>
      </c>
      <c r="I915" s="3" t="s">
        <v>6298</v>
      </c>
    </row>
    <row r="916" spans="1:9" x14ac:dyDescent="0.2">
      <c r="A916" s="1" t="str">
        <f t="shared" si="15"/>
        <v>SINAPI-I 39771</v>
      </c>
      <c r="B916" s="3" t="s">
        <v>6301</v>
      </c>
      <c r="C916" s="3">
        <v>39771</v>
      </c>
      <c r="D916" s="2" t="s">
        <v>914</v>
      </c>
      <c r="E916" s="3" t="s">
        <v>4431</v>
      </c>
      <c r="F916" s="67" t="s">
        <v>21377</v>
      </c>
      <c r="G916" s="67" t="s">
        <v>21377</v>
      </c>
      <c r="I916" s="3" t="s">
        <v>6298</v>
      </c>
    </row>
    <row r="917" spans="1:9" x14ac:dyDescent="0.2">
      <c r="A917" s="1" t="str">
        <f t="shared" si="15"/>
        <v>SINAPI-I 39772</v>
      </c>
      <c r="B917" s="3" t="s">
        <v>6301</v>
      </c>
      <c r="C917" s="3">
        <v>39772</v>
      </c>
      <c r="D917" s="2" t="s">
        <v>915</v>
      </c>
      <c r="E917" s="3" t="s">
        <v>4431</v>
      </c>
      <c r="F917" s="67" t="s">
        <v>5746</v>
      </c>
      <c r="G917" s="67" t="s">
        <v>5746</v>
      </c>
      <c r="I917" s="3" t="s">
        <v>6298</v>
      </c>
    </row>
    <row r="918" spans="1:9" x14ac:dyDescent="0.2">
      <c r="A918" s="1" t="str">
        <f t="shared" si="15"/>
        <v>SINAPI-I 39773</v>
      </c>
      <c r="B918" s="3" t="s">
        <v>6301</v>
      </c>
      <c r="C918" s="3">
        <v>39773</v>
      </c>
      <c r="D918" s="2" t="s">
        <v>916</v>
      </c>
      <c r="E918" s="3" t="s">
        <v>4431</v>
      </c>
      <c r="F918" s="67" t="s">
        <v>33395</v>
      </c>
      <c r="G918" s="67" t="s">
        <v>33395</v>
      </c>
      <c r="I918" s="3" t="s">
        <v>6298</v>
      </c>
    </row>
    <row r="919" spans="1:9" x14ac:dyDescent="0.2">
      <c r="A919" s="1" t="str">
        <f t="shared" si="15"/>
        <v>SINAPI-I 39774</v>
      </c>
      <c r="B919" s="3" t="s">
        <v>6301</v>
      </c>
      <c r="C919" s="3">
        <v>39774</v>
      </c>
      <c r="D919" s="2" t="s">
        <v>917</v>
      </c>
      <c r="E919" s="3" t="s">
        <v>4431</v>
      </c>
      <c r="F919" s="67" t="s">
        <v>33396</v>
      </c>
      <c r="G919" s="67" t="s">
        <v>33396</v>
      </c>
      <c r="I919" s="3" t="s">
        <v>6298</v>
      </c>
    </row>
    <row r="920" spans="1:9" x14ac:dyDescent="0.2">
      <c r="A920" s="1" t="str">
        <f t="shared" si="15"/>
        <v>SINAPI-I 39775</v>
      </c>
      <c r="B920" s="3" t="s">
        <v>6301</v>
      </c>
      <c r="C920" s="3">
        <v>39775</v>
      </c>
      <c r="D920" s="2" t="s">
        <v>918</v>
      </c>
      <c r="E920" s="3" t="s">
        <v>4431</v>
      </c>
      <c r="F920" s="67" t="s">
        <v>33397</v>
      </c>
      <c r="G920" s="67" t="s">
        <v>33397</v>
      </c>
      <c r="I920" s="3" t="s">
        <v>6298</v>
      </c>
    </row>
    <row r="921" spans="1:9" x14ac:dyDescent="0.2">
      <c r="A921" s="1" t="str">
        <f t="shared" si="15"/>
        <v>SINAPI-I 39776</v>
      </c>
      <c r="B921" s="3" t="s">
        <v>6301</v>
      </c>
      <c r="C921" s="3">
        <v>39776</v>
      </c>
      <c r="D921" s="2" t="s">
        <v>919</v>
      </c>
      <c r="E921" s="3" t="s">
        <v>4431</v>
      </c>
      <c r="F921" s="67" t="s">
        <v>33398</v>
      </c>
      <c r="G921" s="67" t="s">
        <v>33398</v>
      </c>
      <c r="I921" s="3" t="s">
        <v>6298</v>
      </c>
    </row>
    <row r="922" spans="1:9" x14ac:dyDescent="0.2">
      <c r="A922" s="1" t="str">
        <f t="shared" si="15"/>
        <v>SINAPI-I 39777</v>
      </c>
      <c r="B922" s="3" t="s">
        <v>6301</v>
      </c>
      <c r="C922" s="3">
        <v>39777</v>
      </c>
      <c r="D922" s="2" t="s">
        <v>920</v>
      </c>
      <c r="E922" s="3" t="s">
        <v>4431</v>
      </c>
      <c r="F922" s="67" t="s">
        <v>33399</v>
      </c>
      <c r="G922" s="67" t="s">
        <v>33399</v>
      </c>
      <c r="I922" s="3" t="s">
        <v>6298</v>
      </c>
    </row>
    <row r="923" spans="1:9" x14ac:dyDescent="0.2">
      <c r="A923" s="1" t="str">
        <f t="shared" si="15"/>
        <v>SINAPI-I 20254</v>
      </c>
      <c r="B923" s="3" t="s">
        <v>6301</v>
      </c>
      <c r="C923" s="3">
        <v>20254</v>
      </c>
      <c r="D923" s="2" t="s">
        <v>921</v>
      </c>
      <c r="E923" s="3" t="s">
        <v>4431</v>
      </c>
      <c r="F923" s="67" t="s">
        <v>21127</v>
      </c>
      <c r="G923" s="67" t="s">
        <v>21127</v>
      </c>
      <c r="I923" s="3" t="s">
        <v>6298</v>
      </c>
    </row>
    <row r="924" spans="1:9" x14ac:dyDescent="0.2">
      <c r="A924" s="1" t="str">
        <f t="shared" si="15"/>
        <v>SINAPI-I 20253</v>
      </c>
      <c r="B924" s="3" t="s">
        <v>6301</v>
      </c>
      <c r="C924" s="3">
        <v>20253</v>
      </c>
      <c r="D924" s="2" t="s">
        <v>922</v>
      </c>
      <c r="E924" s="3" t="s">
        <v>4431</v>
      </c>
      <c r="F924" s="67" t="s">
        <v>31521</v>
      </c>
      <c r="G924" s="67" t="s">
        <v>31521</v>
      </c>
      <c r="I924" s="3" t="s">
        <v>6298</v>
      </c>
    </row>
    <row r="925" spans="1:9" ht="22.5" x14ac:dyDescent="0.2">
      <c r="A925" s="1" t="str">
        <f t="shared" si="15"/>
        <v>SINAPI-I 14055</v>
      </c>
      <c r="B925" s="3" t="s">
        <v>6301</v>
      </c>
      <c r="C925" s="3">
        <v>14055</v>
      </c>
      <c r="D925" s="2" t="s">
        <v>923</v>
      </c>
      <c r="E925" s="3" t="s">
        <v>4431</v>
      </c>
      <c r="F925" s="67" t="s">
        <v>33400</v>
      </c>
      <c r="G925" s="67" t="s">
        <v>33400</v>
      </c>
      <c r="I925" s="3" t="s">
        <v>6298</v>
      </c>
    </row>
    <row r="926" spans="1:9" ht="22.5" x14ac:dyDescent="0.2">
      <c r="A926" s="1" t="str">
        <f t="shared" si="15"/>
        <v>SINAPI-I 11247</v>
      </c>
      <c r="B926" s="3" t="s">
        <v>6301</v>
      </c>
      <c r="C926" s="3">
        <v>11247</v>
      </c>
      <c r="D926" s="2" t="s">
        <v>30314</v>
      </c>
      <c r="E926" s="3" t="s">
        <v>4431</v>
      </c>
      <c r="F926" s="67" t="s">
        <v>33401</v>
      </c>
      <c r="G926" s="67" t="s">
        <v>33401</v>
      </c>
      <c r="I926" s="3" t="s">
        <v>6298</v>
      </c>
    </row>
    <row r="927" spans="1:9" ht="22.5" x14ac:dyDescent="0.2">
      <c r="A927" s="1" t="str">
        <f t="shared" si="15"/>
        <v>SINAPI-I 11250</v>
      </c>
      <c r="B927" s="3" t="s">
        <v>6301</v>
      </c>
      <c r="C927" s="3">
        <v>11250</v>
      </c>
      <c r="D927" s="2" t="s">
        <v>30315</v>
      </c>
      <c r="E927" s="3" t="s">
        <v>4431</v>
      </c>
      <c r="F927" s="67" t="s">
        <v>5291</v>
      </c>
      <c r="G927" s="67" t="s">
        <v>5291</v>
      </c>
      <c r="I927" s="3" t="s">
        <v>6298</v>
      </c>
    </row>
    <row r="928" spans="1:9" ht="22.5" x14ac:dyDescent="0.2">
      <c r="A928" s="1" t="str">
        <f t="shared" si="15"/>
        <v>SINAPI-I 11249</v>
      </c>
      <c r="B928" s="3" t="s">
        <v>6301</v>
      </c>
      <c r="C928" s="3">
        <v>11249</v>
      </c>
      <c r="D928" s="2" t="s">
        <v>30316</v>
      </c>
      <c r="E928" s="3" t="s">
        <v>4431</v>
      </c>
      <c r="F928" s="67" t="s">
        <v>33402</v>
      </c>
      <c r="G928" s="67" t="s">
        <v>33402</v>
      </c>
      <c r="I928" s="3" t="s">
        <v>6298</v>
      </c>
    </row>
    <row r="929" spans="1:9" ht="22.5" x14ac:dyDescent="0.2">
      <c r="A929" s="1" t="str">
        <f t="shared" si="15"/>
        <v>SINAPI-I 11251</v>
      </c>
      <c r="B929" s="3" t="s">
        <v>6301</v>
      </c>
      <c r="C929" s="3">
        <v>11251</v>
      </c>
      <c r="D929" s="2" t="s">
        <v>30317</v>
      </c>
      <c r="E929" s="3" t="s">
        <v>4431</v>
      </c>
      <c r="F929" s="67" t="s">
        <v>33403</v>
      </c>
      <c r="G929" s="67" t="s">
        <v>33403</v>
      </c>
      <c r="I929" s="3" t="s">
        <v>6298</v>
      </c>
    </row>
    <row r="930" spans="1:9" ht="22.5" x14ac:dyDescent="0.2">
      <c r="A930" s="1" t="str">
        <f t="shared" si="15"/>
        <v>SINAPI-I 11253</v>
      </c>
      <c r="B930" s="3" t="s">
        <v>6301</v>
      </c>
      <c r="C930" s="3">
        <v>11253</v>
      </c>
      <c r="D930" s="2" t="s">
        <v>30318</v>
      </c>
      <c r="E930" s="3" t="s">
        <v>4431</v>
      </c>
      <c r="F930" s="67" t="s">
        <v>33404</v>
      </c>
      <c r="G930" s="67" t="s">
        <v>33404</v>
      </c>
      <c r="I930" s="3" t="s">
        <v>6298</v>
      </c>
    </row>
    <row r="931" spans="1:9" ht="22.5" x14ac:dyDescent="0.2">
      <c r="A931" s="1" t="str">
        <f t="shared" ref="A931:A994" si="16">CONCATENAR</f>
        <v>SINAPI-I 11255</v>
      </c>
      <c r="B931" s="3" t="s">
        <v>6301</v>
      </c>
      <c r="C931" s="3">
        <v>11255</v>
      </c>
      <c r="D931" s="2" t="s">
        <v>30319</v>
      </c>
      <c r="E931" s="3" t="s">
        <v>4431</v>
      </c>
      <c r="F931" s="67" t="s">
        <v>33405</v>
      </c>
      <c r="G931" s="67" t="s">
        <v>33405</v>
      </c>
      <c r="I931" s="3" t="s">
        <v>6298</v>
      </c>
    </row>
    <row r="932" spans="1:9" ht="22.5" x14ac:dyDescent="0.2">
      <c r="A932" s="1" t="str">
        <f t="shared" si="16"/>
        <v>SINAPI-I 11256</v>
      </c>
      <c r="B932" s="3" t="s">
        <v>6301</v>
      </c>
      <c r="C932" s="3">
        <v>11256</v>
      </c>
      <c r="D932" s="2" t="s">
        <v>30320</v>
      </c>
      <c r="E932" s="3" t="s">
        <v>4431</v>
      </c>
      <c r="F932" s="67" t="s">
        <v>33406</v>
      </c>
      <c r="G932" s="67" t="s">
        <v>33406</v>
      </c>
      <c r="I932" s="3" t="s">
        <v>6298</v>
      </c>
    </row>
    <row r="933" spans="1:9" x14ac:dyDescent="0.2">
      <c r="A933" s="1" t="str">
        <f t="shared" si="16"/>
        <v>SINAPI-I 1872</v>
      </c>
      <c r="B933" s="3" t="s">
        <v>6301</v>
      </c>
      <c r="C933" s="3">
        <v>1872</v>
      </c>
      <c r="D933" s="2" t="s">
        <v>924</v>
      </c>
      <c r="E933" s="3" t="s">
        <v>4431</v>
      </c>
      <c r="F933" s="67" t="s">
        <v>4874</v>
      </c>
      <c r="G933" s="67" t="s">
        <v>4874</v>
      </c>
      <c r="I933" s="3" t="s">
        <v>6298</v>
      </c>
    </row>
    <row r="934" spans="1:9" x14ac:dyDescent="0.2">
      <c r="A934" s="1" t="str">
        <f t="shared" si="16"/>
        <v>SINAPI-I 1873</v>
      </c>
      <c r="B934" s="3" t="s">
        <v>6301</v>
      </c>
      <c r="C934" s="3">
        <v>1873</v>
      </c>
      <c r="D934" s="2" t="s">
        <v>925</v>
      </c>
      <c r="E934" s="3" t="s">
        <v>4431</v>
      </c>
      <c r="F934" s="67" t="s">
        <v>4810</v>
      </c>
      <c r="G934" s="67" t="s">
        <v>4810</v>
      </c>
      <c r="I934" s="3" t="s">
        <v>6298</v>
      </c>
    </row>
    <row r="935" spans="1:9" ht="22.5" x14ac:dyDescent="0.2">
      <c r="A935" s="1" t="str">
        <f t="shared" si="16"/>
        <v>SINAPI-I 39693</v>
      </c>
      <c r="B935" s="3" t="s">
        <v>6301</v>
      </c>
      <c r="C935" s="3">
        <v>39693</v>
      </c>
      <c r="D935" s="2" t="s">
        <v>926</v>
      </c>
      <c r="E935" s="3" t="s">
        <v>4431</v>
      </c>
      <c r="F935" s="67" t="s">
        <v>33407</v>
      </c>
      <c r="G935" s="67" t="s">
        <v>33407</v>
      </c>
      <c r="I935" s="3" t="s">
        <v>6298</v>
      </c>
    </row>
    <row r="936" spans="1:9" ht="22.5" x14ac:dyDescent="0.2">
      <c r="A936" s="1" t="str">
        <f t="shared" si="16"/>
        <v>SINAPI-I 39692</v>
      </c>
      <c r="B936" s="3" t="s">
        <v>6301</v>
      </c>
      <c r="C936" s="3">
        <v>39692</v>
      </c>
      <c r="D936" s="2" t="s">
        <v>927</v>
      </c>
      <c r="E936" s="3" t="s">
        <v>4431</v>
      </c>
      <c r="F936" s="67" t="s">
        <v>33408</v>
      </c>
      <c r="G936" s="67" t="s">
        <v>33408</v>
      </c>
      <c r="I936" s="3" t="s">
        <v>6298</v>
      </c>
    </row>
    <row r="937" spans="1:9" ht="22.5" x14ac:dyDescent="0.2">
      <c r="A937" s="1" t="str">
        <f t="shared" si="16"/>
        <v>SINAPI-I 1062</v>
      </c>
      <c r="B937" s="3" t="s">
        <v>6301</v>
      </c>
      <c r="C937" s="3">
        <v>1062</v>
      </c>
      <c r="D937" s="2" t="s">
        <v>928</v>
      </c>
      <c r="E937" s="3" t="s">
        <v>4431</v>
      </c>
      <c r="F937" s="67" t="s">
        <v>33409</v>
      </c>
      <c r="G937" s="67" t="s">
        <v>33409</v>
      </c>
      <c r="I937" s="3" t="s">
        <v>6298</v>
      </c>
    </row>
    <row r="938" spans="1:9" ht="22.5" x14ac:dyDescent="0.2">
      <c r="A938" s="1" t="str">
        <f t="shared" si="16"/>
        <v>SINAPI-I 39686</v>
      </c>
      <c r="B938" s="3" t="s">
        <v>6301</v>
      </c>
      <c r="C938" s="3">
        <v>39686</v>
      </c>
      <c r="D938" s="2" t="s">
        <v>929</v>
      </c>
      <c r="E938" s="3" t="s">
        <v>4431</v>
      </c>
      <c r="F938" s="67" t="s">
        <v>33410</v>
      </c>
      <c r="G938" s="67" t="s">
        <v>33410</v>
      </c>
      <c r="I938" s="3" t="s">
        <v>6298</v>
      </c>
    </row>
    <row r="939" spans="1:9" ht="22.5" x14ac:dyDescent="0.2">
      <c r="A939" s="1" t="str">
        <f t="shared" si="16"/>
        <v>SINAPI-I 43095</v>
      </c>
      <c r="B939" s="3" t="s">
        <v>6301</v>
      </c>
      <c r="C939" s="3">
        <v>43095</v>
      </c>
      <c r="D939" s="2" t="s">
        <v>30321</v>
      </c>
      <c r="E939" s="3" t="s">
        <v>4431</v>
      </c>
      <c r="F939" s="67" t="s">
        <v>4875</v>
      </c>
      <c r="G939" s="67" t="s">
        <v>4875</v>
      </c>
      <c r="I939" s="3" t="s">
        <v>6298</v>
      </c>
    </row>
    <row r="940" spans="1:9" x14ac:dyDescent="0.2">
      <c r="A940" s="1" t="str">
        <f t="shared" si="16"/>
        <v>SINAPI-I 1871</v>
      </c>
      <c r="B940" s="3" t="s">
        <v>6301</v>
      </c>
      <c r="C940" s="3">
        <v>1871</v>
      </c>
      <c r="D940" s="2" t="s">
        <v>930</v>
      </c>
      <c r="E940" s="3" t="s">
        <v>4431</v>
      </c>
      <c r="F940" s="67" t="s">
        <v>4689</v>
      </c>
      <c r="G940" s="67" t="s">
        <v>4689</v>
      </c>
      <c r="I940" s="3" t="s">
        <v>6298</v>
      </c>
    </row>
    <row r="941" spans="1:9" x14ac:dyDescent="0.2">
      <c r="A941" s="1" t="str">
        <f t="shared" si="16"/>
        <v>SINAPI-I 12001</v>
      </c>
      <c r="B941" s="3" t="s">
        <v>6301</v>
      </c>
      <c r="C941" s="3">
        <v>12001</v>
      </c>
      <c r="D941" s="2" t="s">
        <v>931</v>
      </c>
      <c r="E941" s="3" t="s">
        <v>4431</v>
      </c>
      <c r="F941" s="67" t="s">
        <v>4876</v>
      </c>
      <c r="G941" s="67" t="s">
        <v>4876</v>
      </c>
      <c r="I941" s="3" t="s">
        <v>6298</v>
      </c>
    </row>
    <row r="942" spans="1:9" x14ac:dyDescent="0.2">
      <c r="A942" s="1" t="str">
        <f t="shared" si="16"/>
        <v>SINAPI-I 11882</v>
      </c>
      <c r="B942" s="3" t="s">
        <v>6301</v>
      </c>
      <c r="C942" s="3">
        <v>11882</v>
      </c>
      <c r="D942" s="2" t="s">
        <v>932</v>
      </c>
      <c r="E942" s="3" t="s">
        <v>4431</v>
      </c>
      <c r="F942" s="67" t="s">
        <v>33411</v>
      </c>
      <c r="G942" s="67" t="s">
        <v>33411</v>
      </c>
      <c r="I942" s="3" t="s">
        <v>6298</v>
      </c>
    </row>
    <row r="943" spans="1:9" ht="22.5" x14ac:dyDescent="0.2">
      <c r="A943" s="1" t="str">
        <f t="shared" si="16"/>
        <v>SINAPI-I 1068</v>
      </c>
      <c r="B943" s="3" t="s">
        <v>6301</v>
      </c>
      <c r="C943" s="3">
        <v>1068</v>
      </c>
      <c r="D943" s="2" t="s">
        <v>933</v>
      </c>
      <c r="E943" s="3" t="s">
        <v>4431</v>
      </c>
      <c r="F943" s="67" t="s">
        <v>33412</v>
      </c>
      <c r="G943" s="67" t="s">
        <v>33412</v>
      </c>
      <c r="I943" s="3" t="s">
        <v>6298</v>
      </c>
    </row>
    <row r="944" spans="1:9" ht="22.5" x14ac:dyDescent="0.2">
      <c r="A944" s="1" t="str">
        <f t="shared" si="16"/>
        <v>SINAPI-I 39690</v>
      </c>
      <c r="B944" s="3" t="s">
        <v>6301</v>
      </c>
      <c r="C944" s="3">
        <v>39690</v>
      </c>
      <c r="D944" s="2" t="s">
        <v>934</v>
      </c>
      <c r="E944" s="3" t="s">
        <v>4431</v>
      </c>
      <c r="F944" s="67" t="s">
        <v>33413</v>
      </c>
      <c r="G944" s="67" t="s">
        <v>33413</v>
      </c>
      <c r="I944" s="3" t="s">
        <v>6298</v>
      </c>
    </row>
    <row r="945" spans="1:9" ht="22.5" x14ac:dyDescent="0.2">
      <c r="A945" s="1" t="str">
        <f t="shared" si="16"/>
        <v>SINAPI-I 39691</v>
      </c>
      <c r="B945" s="3" t="s">
        <v>6301</v>
      </c>
      <c r="C945" s="3">
        <v>39691</v>
      </c>
      <c r="D945" s="2" t="s">
        <v>935</v>
      </c>
      <c r="E945" s="3" t="s">
        <v>4431</v>
      </c>
      <c r="F945" s="67" t="s">
        <v>33414</v>
      </c>
      <c r="G945" s="67" t="s">
        <v>33414</v>
      </c>
      <c r="I945" s="3" t="s">
        <v>6298</v>
      </c>
    </row>
    <row r="946" spans="1:9" ht="22.5" x14ac:dyDescent="0.2">
      <c r="A946" s="1" t="str">
        <f t="shared" si="16"/>
        <v>SINAPI-I 39808</v>
      </c>
      <c r="B946" s="3" t="s">
        <v>6301</v>
      </c>
      <c r="C946" s="3">
        <v>39808</v>
      </c>
      <c r="D946" s="2" t="s">
        <v>936</v>
      </c>
      <c r="E946" s="3" t="s">
        <v>4431</v>
      </c>
      <c r="F946" s="67" t="s">
        <v>4877</v>
      </c>
      <c r="G946" s="67" t="s">
        <v>4877</v>
      </c>
      <c r="I946" s="3" t="s">
        <v>6298</v>
      </c>
    </row>
    <row r="947" spans="1:9" ht="22.5" x14ac:dyDescent="0.2">
      <c r="A947" s="1" t="str">
        <f t="shared" si="16"/>
        <v>SINAPI-I 39809</v>
      </c>
      <c r="B947" s="3" t="s">
        <v>6301</v>
      </c>
      <c r="C947" s="3">
        <v>39809</v>
      </c>
      <c r="D947" s="2" t="s">
        <v>937</v>
      </c>
      <c r="E947" s="3" t="s">
        <v>4431</v>
      </c>
      <c r="F947" s="67" t="s">
        <v>4878</v>
      </c>
      <c r="G947" s="67" t="s">
        <v>4878</v>
      </c>
      <c r="I947" s="3" t="s">
        <v>6298</v>
      </c>
    </row>
    <row r="948" spans="1:9" ht="22.5" x14ac:dyDescent="0.2">
      <c r="A948" s="1" t="str">
        <f t="shared" si="16"/>
        <v>SINAPI-I 43439</v>
      </c>
      <c r="B948" s="3" t="s">
        <v>6301</v>
      </c>
      <c r="C948" s="3">
        <v>43439</v>
      </c>
      <c r="D948" s="2" t="s">
        <v>938</v>
      </c>
      <c r="E948" s="3" t="s">
        <v>4431</v>
      </c>
      <c r="F948" s="67" t="s">
        <v>33415</v>
      </c>
      <c r="G948" s="67" t="s">
        <v>33415</v>
      </c>
      <c r="I948" s="3" t="s">
        <v>6298</v>
      </c>
    </row>
    <row r="949" spans="1:9" x14ac:dyDescent="0.2">
      <c r="A949" s="1" t="str">
        <f t="shared" si="16"/>
        <v>SINAPI-I 5103</v>
      </c>
      <c r="B949" s="3" t="s">
        <v>6301</v>
      </c>
      <c r="C949" s="3">
        <v>5103</v>
      </c>
      <c r="D949" s="2" t="s">
        <v>939</v>
      </c>
      <c r="E949" s="3" t="s">
        <v>4431</v>
      </c>
      <c r="F949" s="67" t="s">
        <v>32308</v>
      </c>
      <c r="G949" s="67" t="s">
        <v>32308</v>
      </c>
      <c r="I949" s="3" t="s">
        <v>6298</v>
      </c>
    </row>
    <row r="950" spans="1:9" x14ac:dyDescent="0.2">
      <c r="A950" s="1" t="str">
        <f t="shared" si="16"/>
        <v>SINAPI-I 11880</v>
      </c>
      <c r="B950" s="3" t="s">
        <v>6301</v>
      </c>
      <c r="C950" s="3">
        <v>11880</v>
      </c>
      <c r="D950" s="2" t="s">
        <v>940</v>
      </c>
      <c r="E950" s="3" t="s">
        <v>4431</v>
      </c>
      <c r="F950" s="67" t="s">
        <v>33416</v>
      </c>
      <c r="G950" s="67" t="s">
        <v>33416</v>
      </c>
      <c r="I950" s="3" t="s">
        <v>6298</v>
      </c>
    </row>
    <row r="951" spans="1:9" x14ac:dyDescent="0.2">
      <c r="A951" s="1" t="str">
        <f t="shared" si="16"/>
        <v>SINAPI-I 11714</v>
      </c>
      <c r="B951" s="3" t="s">
        <v>6301</v>
      </c>
      <c r="C951" s="3">
        <v>11714</v>
      </c>
      <c r="D951" s="2" t="s">
        <v>941</v>
      </c>
      <c r="E951" s="3" t="s">
        <v>4431</v>
      </c>
      <c r="F951" s="67" t="s">
        <v>21431</v>
      </c>
      <c r="G951" s="67" t="s">
        <v>21431</v>
      </c>
      <c r="I951" s="3" t="s">
        <v>6298</v>
      </c>
    </row>
    <row r="952" spans="1:9" x14ac:dyDescent="0.2">
      <c r="A952" s="1" t="str">
        <f t="shared" si="16"/>
        <v>SINAPI-I 11712</v>
      </c>
      <c r="B952" s="3" t="s">
        <v>6301</v>
      </c>
      <c r="C952" s="3">
        <v>11712</v>
      </c>
      <c r="D952" s="2" t="s">
        <v>942</v>
      </c>
      <c r="E952" s="3" t="s">
        <v>4431</v>
      </c>
      <c r="F952" s="67" t="s">
        <v>31658</v>
      </c>
      <c r="G952" s="67" t="s">
        <v>31658</v>
      </c>
      <c r="I952" s="3" t="s">
        <v>6299</v>
      </c>
    </row>
    <row r="953" spans="1:9" x14ac:dyDescent="0.2">
      <c r="A953" s="1" t="str">
        <f t="shared" si="16"/>
        <v>SINAPI-I 11717</v>
      </c>
      <c r="B953" s="3" t="s">
        <v>6301</v>
      </c>
      <c r="C953" s="3">
        <v>11717</v>
      </c>
      <c r="D953" s="2" t="s">
        <v>943</v>
      </c>
      <c r="E953" s="3" t="s">
        <v>4431</v>
      </c>
      <c r="F953" s="67" t="s">
        <v>33417</v>
      </c>
      <c r="G953" s="67" t="s">
        <v>33417</v>
      </c>
      <c r="I953" s="3" t="s">
        <v>6298</v>
      </c>
    </row>
    <row r="954" spans="1:9" x14ac:dyDescent="0.2">
      <c r="A954" s="1" t="str">
        <f t="shared" si="16"/>
        <v>SINAPI-I 1106</v>
      </c>
      <c r="B954" s="3" t="s">
        <v>6301</v>
      </c>
      <c r="C954" s="3">
        <v>1106</v>
      </c>
      <c r="D954" s="2" t="s">
        <v>944</v>
      </c>
      <c r="E954" s="3" t="s">
        <v>4433</v>
      </c>
      <c r="F954" s="67" t="s">
        <v>4787</v>
      </c>
      <c r="G954" s="67" t="s">
        <v>4787</v>
      </c>
      <c r="I954" s="3" t="s">
        <v>6299</v>
      </c>
    </row>
    <row r="955" spans="1:9" x14ac:dyDescent="0.2">
      <c r="A955" s="1" t="str">
        <f t="shared" si="16"/>
        <v>SINAPI-I 11161</v>
      </c>
      <c r="B955" s="3" t="s">
        <v>6301</v>
      </c>
      <c r="C955" s="3">
        <v>11161</v>
      </c>
      <c r="D955" s="2" t="s">
        <v>945</v>
      </c>
      <c r="E955" s="3" t="s">
        <v>4433</v>
      </c>
      <c r="F955" s="67" t="s">
        <v>4819</v>
      </c>
      <c r="G955" s="67" t="s">
        <v>4819</v>
      </c>
      <c r="I955" s="3" t="s">
        <v>6298</v>
      </c>
    </row>
    <row r="956" spans="1:9" x14ac:dyDescent="0.2">
      <c r="A956" s="1" t="str">
        <f t="shared" si="16"/>
        <v>SINAPI-I 1107</v>
      </c>
      <c r="B956" s="3" t="s">
        <v>6301</v>
      </c>
      <c r="C956" s="3">
        <v>1107</v>
      </c>
      <c r="D956" s="2" t="s">
        <v>946</v>
      </c>
      <c r="E956" s="3" t="s">
        <v>4433</v>
      </c>
      <c r="F956" s="67" t="s">
        <v>4454</v>
      </c>
      <c r="G956" s="67" t="s">
        <v>4454</v>
      </c>
      <c r="I956" s="3" t="s">
        <v>6298</v>
      </c>
    </row>
    <row r="957" spans="1:9" x14ac:dyDescent="0.2">
      <c r="A957" s="1" t="str">
        <f t="shared" si="16"/>
        <v>SINAPI-I 44479</v>
      </c>
      <c r="B957" s="3" t="s">
        <v>6301</v>
      </c>
      <c r="C957" s="3">
        <v>44479</v>
      </c>
      <c r="D957" s="2" t="s">
        <v>947</v>
      </c>
      <c r="E957" s="3" t="s">
        <v>4433</v>
      </c>
      <c r="F957" s="67" t="s">
        <v>4457</v>
      </c>
      <c r="G957" s="67" t="s">
        <v>4457</v>
      </c>
      <c r="I957" s="3" t="s">
        <v>6298</v>
      </c>
    </row>
    <row r="958" spans="1:9" x14ac:dyDescent="0.2">
      <c r="A958" s="1" t="str">
        <f t="shared" si="16"/>
        <v>SINAPI-I 4759</v>
      </c>
      <c r="B958" s="3" t="s">
        <v>6301</v>
      </c>
      <c r="C958" s="3">
        <v>4759</v>
      </c>
      <c r="D958" s="2" t="s">
        <v>948</v>
      </c>
      <c r="E958" s="3" t="s">
        <v>4436</v>
      </c>
      <c r="F958" s="67" t="s">
        <v>21620</v>
      </c>
      <c r="G958" s="67" t="s">
        <v>21057</v>
      </c>
      <c r="I958" s="3" t="s">
        <v>6298</v>
      </c>
    </row>
    <row r="959" spans="1:9" x14ac:dyDescent="0.2">
      <c r="A959" s="1" t="str">
        <f t="shared" si="16"/>
        <v>SINAPI-I 41068</v>
      </c>
      <c r="B959" s="3" t="s">
        <v>6301</v>
      </c>
      <c r="C959" s="3">
        <v>41068</v>
      </c>
      <c r="D959" s="2" t="s">
        <v>949</v>
      </c>
      <c r="E959" s="3" t="s">
        <v>4437</v>
      </c>
      <c r="F959" s="67" t="s">
        <v>29001</v>
      </c>
      <c r="G959" s="67" t="s">
        <v>28733</v>
      </c>
      <c r="I959" s="3" t="s">
        <v>6298</v>
      </c>
    </row>
    <row r="960" spans="1:9" ht="22.5" x14ac:dyDescent="0.2">
      <c r="A960" s="1" t="str">
        <f t="shared" si="16"/>
        <v>SINAPI-I 12618</v>
      </c>
      <c r="B960" s="3" t="s">
        <v>6301</v>
      </c>
      <c r="C960" s="3">
        <v>12618</v>
      </c>
      <c r="D960" s="2" t="s">
        <v>950</v>
      </c>
      <c r="E960" s="3" t="s">
        <v>4431</v>
      </c>
      <c r="F960" s="67" t="s">
        <v>33418</v>
      </c>
      <c r="G960" s="67" t="s">
        <v>33418</v>
      </c>
      <c r="I960" s="3" t="s">
        <v>6298</v>
      </c>
    </row>
    <row r="961" spans="1:9" x14ac:dyDescent="0.2">
      <c r="A961" s="1" t="str">
        <f t="shared" si="16"/>
        <v>SINAPI-I 1108</v>
      </c>
      <c r="B961" s="3" t="s">
        <v>6301</v>
      </c>
      <c r="C961" s="3">
        <v>1108</v>
      </c>
      <c r="D961" s="2" t="s">
        <v>951</v>
      </c>
      <c r="E961" s="3" t="s">
        <v>4432</v>
      </c>
      <c r="F961" s="67" t="s">
        <v>31982</v>
      </c>
      <c r="G961" s="67" t="s">
        <v>31982</v>
      </c>
      <c r="I961" s="3" t="s">
        <v>6298</v>
      </c>
    </row>
    <row r="962" spans="1:9" x14ac:dyDescent="0.2">
      <c r="A962" s="1" t="str">
        <f t="shared" si="16"/>
        <v>SINAPI-I 1117</v>
      </c>
      <c r="B962" s="3" t="s">
        <v>6301</v>
      </c>
      <c r="C962" s="3">
        <v>1117</v>
      </c>
      <c r="D962" s="2" t="s">
        <v>952</v>
      </c>
      <c r="E962" s="3" t="s">
        <v>4432</v>
      </c>
      <c r="F962" s="67" t="s">
        <v>21479</v>
      </c>
      <c r="G962" s="67" t="s">
        <v>21479</v>
      </c>
      <c r="I962" s="3" t="s">
        <v>6298</v>
      </c>
    </row>
    <row r="963" spans="1:9" x14ac:dyDescent="0.2">
      <c r="A963" s="1" t="str">
        <f t="shared" si="16"/>
        <v>SINAPI-I 1118</v>
      </c>
      <c r="B963" s="3" t="s">
        <v>6301</v>
      </c>
      <c r="C963" s="3">
        <v>1118</v>
      </c>
      <c r="D963" s="2" t="s">
        <v>953</v>
      </c>
      <c r="E963" s="3" t="s">
        <v>4432</v>
      </c>
      <c r="F963" s="67" t="s">
        <v>33419</v>
      </c>
      <c r="G963" s="67" t="s">
        <v>33419</v>
      </c>
      <c r="I963" s="3" t="s">
        <v>6298</v>
      </c>
    </row>
    <row r="964" spans="1:9" x14ac:dyDescent="0.2">
      <c r="A964" s="1" t="str">
        <f t="shared" si="16"/>
        <v>SINAPI-I 1110</v>
      </c>
      <c r="B964" s="3" t="s">
        <v>6301</v>
      </c>
      <c r="C964" s="3">
        <v>1110</v>
      </c>
      <c r="D964" s="2" t="s">
        <v>954</v>
      </c>
      <c r="E964" s="3" t="s">
        <v>4432</v>
      </c>
      <c r="F964" s="67" t="s">
        <v>33419</v>
      </c>
      <c r="G964" s="67" t="s">
        <v>33419</v>
      </c>
      <c r="I964" s="3" t="s">
        <v>6298</v>
      </c>
    </row>
    <row r="965" spans="1:9" x14ac:dyDescent="0.2">
      <c r="A965" s="1" t="str">
        <f t="shared" si="16"/>
        <v>SINAPI-I 40784</v>
      </c>
      <c r="B965" s="3" t="s">
        <v>6301</v>
      </c>
      <c r="C965" s="3">
        <v>40784</v>
      </c>
      <c r="D965" s="2" t="s">
        <v>955</v>
      </c>
      <c r="E965" s="3" t="s">
        <v>4432</v>
      </c>
      <c r="F965" s="67" t="s">
        <v>33420</v>
      </c>
      <c r="G965" s="67" t="s">
        <v>33420</v>
      </c>
      <c r="I965" s="3" t="s">
        <v>6298</v>
      </c>
    </row>
    <row r="966" spans="1:9" x14ac:dyDescent="0.2">
      <c r="A966" s="1" t="str">
        <f t="shared" si="16"/>
        <v>SINAPI-I 40782</v>
      </c>
      <c r="B966" s="3" t="s">
        <v>6301</v>
      </c>
      <c r="C966" s="3">
        <v>40782</v>
      </c>
      <c r="D966" s="2" t="s">
        <v>956</v>
      </c>
      <c r="E966" s="3" t="s">
        <v>4432</v>
      </c>
      <c r="F966" s="67" t="s">
        <v>33421</v>
      </c>
      <c r="G966" s="67" t="s">
        <v>33421</v>
      </c>
      <c r="I966" s="3" t="s">
        <v>6298</v>
      </c>
    </row>
    <row r="967" spans="1:9" x14ac:dyDescent="0.2">
      <c r="A967" s="1" t="str">
        <f t="shared" si="16"/>
        <v>SINAPI-I 40783</v>
      </c>
      <c r="B967" s="3" t="s">
        <v>6301</v>
      </c>
      <c r="C967" s="3">
        <v>40783</v>
      </c>
      <c r="D967" s="2" t="s">
        <v>957</v>
      </c>
      <c r="E967" s="3" t="s">
        <v>4432</v>
      </c>
      <c r="F967" s="67" t="s">
        <v>5942</v>
      </c>
      <c r="G967" s="67" t="s">
        <v>5942</v>
      </c>
      <c r="I967" s="3" t="s">
        <v>6298</v>
      </c>
    </row>
    <row r="968" spans="1:9" x14ac:dyDescent="0.2">
      <c r="A968" s="1" t="str">
        <f t="shared" si="16"/>
        <v>SINAPI-I 1109</v>
      </c>
      <c r="B968" s="3" t="s">
        <v>6301</v>
      </c>
      <c r="C968" s="3">
        <v>1109</v>
      </c>
      <c r="D968" s="2" t="s">
        <v>958</v>
      </c>
      <c r="E968" s="3" t="s">
        <v>4432</v>
      </c>
      <c r="F968" s="67" t="s">
        <v>31982</v>
      </c>
      <c r="G968" s="67" t="s">
        <v>31982</v>
      </c>
      <c r="I968" s="3" t="s">
        <v>6298</v>
      </c>
    </row>
    <row r="969" spans="1:9" x14ac:dyDescent="0.2">
      <c r="A969" s="1" t="str">
        <f t="shared" si="16"/>
        <v>SINAPI-I 1119</v>
      </c>
      <c r="B969" s="3" t="s">
        <v>6301</v>
      </c>
      <c r="C969" s="3">
        <v>1119</v>
      </c>
      <c r="D969" s="2" t="s">
        <v>959</v>
      </c>
      <c r="E969" s="3" t="s">
        <v>4432</v>
      </c>
      <c r="F969" s="67" t="s">
        <v>20668</v>
      </c>
      <c r="G969" s="67" t="s">
        <v>20668</v>
      </c>
      <c r="I969" s="3" t="s">
        <v>6298</v>
      </c>
    </row>
    <row r="970" spans="1:9" x14ac:dyDescent="0.2">
      <c r="A970" s="1" t="str">
        <f t="shared" si="16"/>
        <v>SINAPI-I 13115</v>
      </c>
      <c r="B970" s="3" t="s">
        <v>6301</v>
      </c>
      <c r="C970" s="3">
        <v>13115</v>
      </c>
      <c r="D970" s="2" t="s">
        <v>960</v>
      </c>
      <c r="E970" s="3" t="s">
        <v>4432</v>
      </c>
      <c r="F970" s="67" t="s">
        <v>4887</v>
      </c>
      <c r="G970" s="67" t="s">
        <v>4887</v>
      </c>
      <c r="I970" s="3" t="s">
        <v>6298</v>
      </c>
    </row>
    <row r="971" spans="1:9" x14ac:dyDescent="0.2">
      <c r="A971" s="1" t="str">
        <f t="shared" si="16"/>
        <v>SINAPI-I 10541</v>
      </c>
      <c r="B971" s="3" t="s">
        <v>6301</v>
      </c>
      <c r="C971" s="3">
        <v>10541</v>
      </c>
      <c r="D971" s="2" t="s">
        <v>961</v>
      </c>
      <c r="E971" s="3" t="s">
        <v>4432</v>
      </c>
      <c r="F971" s="67" t="s">
        <v>4888</v>
      </c>
      <c r="G971" s="67" t="s">
        <v>4888</v>
      </c>
      <c r="I971" s="3" t="s">
        <v>6298</v>
      </c>
    </row>
    <row r="972" spans="1:9" x14ac:dyDescent="0.2">
      <c r="A972" s="1" t="str">
        <f t="shared" si="16"/>
        <v>SINAPI-I 10542</v>
      </c>
      <c r="B972" s="3" t="s">
        <v>6301</v>
      </c>
      <c r="C972" s="3">
        <v>10542</v>
      </c>
      <c r="D972" s="2" t="s">
        <v>962</v>
      </c>
      <c r="E972" s="3" t="s">
        <v>4432</v>
      </c>
      <c r="F972" s="67" t="s">
        <v>4889</v>
      </c>
      <c r="G972" s="67" t="s">
        <v>4889</v>
      </c>
      <c r="I972" s="3" t="s">
        <v>6298</v>
      </c>
    </row>
    <row r="973" spans="1:9" x14ac:dyDescent="0.2">
      <c r="A973" s="1" t="str">
        <f t="shared" si="16"/>
        <v>SINAPI-I 10543</v>
      </c>
      <c r="B973" s="3" t="s">
        <v>6301</v>
      </c>
      <c r="C973" s="3">
        <v>10543</v>
      </c>
      <c r="D973" s="2" t="s">
        <v>963</v>
      </c>
      <c r="E973" s="3" t="s">
        <v>4432</v>
      </c>
      <c r="F973" s="67" t="s">
        <v>4890</v>
      </c>
      <c r="G973" s="67" t="s">
        <v>4890</v>
      </c>
      <c r="I973" s="3" t="s">
        <v>6298</v>
      </c>
    </row>
    <row r="974" spans="1:9" x14ac:dyDescent="0.2">
      <c r="A974" s="1" t="str">
        <f t="shared" si="16"/>
        <v>SINAPI-I 10544</v>
      </c>
      <c r="B974" s="3" t="s">
        <v>6301</v>
      </c>
      <c r="C974" s="3">
        <v>10544</v>
      </c>
      <c r="D974" s="2" t="s">
        <v>964</v>
      </c>
      <c r="E974" s="3" t="s">
        <v>4432</v>
      </c>
      <c r="F974" s="67" t="s">
        <v>4891</v>
      </c>
      <c r="G974" s="67" t="s">
        <v>4891</v>
      </c>
      <c r="I974" s="3" t="s">
        <v>6298</v>
      </c>
    </row>
    <row r="975" spans="1:9" x14ac:dyDescent="0.2">
      <c r="A975" s="1" t="str">
        <f t="shared" si="16"/>
        <v>SINAPI-I 10545</v>
      </c>
      <c r="B975" s="3" t="s">
        <v>6301</v>
      </c>
      <c r="C975" s="3">
        <v>10545</v>
      </c>
      <c r="D975" s="2" t="s">
        <v>965</v>
      </c>
      <c r="E975" s="3" t="s">
        <v>4432</v>
      </c>
      <c r="F975" s="67" t="s">
        <v>4892</v>
      </c>
      <c r="G975" s="67" t="s">
        <v>4892</v>
      </c>
      <c r="I975" s="3" t="s">
        <v>6298</v>
      </c>
    </row>
    <row r="976" spans="1:9" x14ac:dyDescent="0.2">
      <c r="A976" s="1" t="str">
        <f t="shared" si="16"/>
        <v>SINAPI-I 38365</v>
      </c>
      <c r="B976" s="3" t="s">
        <v>6301</v>
      </c>
      <c r="C976" s="3">
        <v>38365</v>
      </c>
      <c r="D976" s="2" t="s">
        <v>966</v>
      </c>
      <c r="E976" s="3" t="s">
        <v>4438</v>
      </c>
      <c r="F976" s="67" t="s">
        <v>4483</v>
      </c>
      <c r="G976" s="67" t="s">
        <v>4483</v>
      </c>
      <c r="I976" s="3" t="s">
        <v>6298</v>
      </c>
    </row>
    <row r="977" spans="1:9" ht="22.5" x14ac:dyDescent="0.2">
      <c r="A977" s="1" t="str">
        <f t="shared" si="16"/>
        <v>SINAPI-I 44056</v>
      </c>
      <c r="B977" s="3" t="s">
        <v>6301</v>
      </c>
      <c r="C977" s="3">
        <v>44056</v>
      </c>
      <c r="D977" s="2" t="s">
        <v>967</v>
      </c>
      <c r="E977" s="3" t="s">
        <v>4431</v>
      </c>
      <c r="F977" s="67" t="s">
        <v>33422</v>
      </c>
      <c r="G977" s="67" t="s">
        <v>33422</v>
      </c>
      <c r="I977" s="3" t="s">
        <v>6298</v>
      </c>
    </row>
    <row r="978" spans="1:9" ht="22.5" x14ac:dyDescent="0.2">
      <c r="A978" s="1" t="str">
        <f t="shared" si="16"/>
        <v>SINAPI-I 44057</v>
      </c>
      <c r="B978" s="3" t="s">
        <v>6301</v>
      </c>
      <c r="C978" s="3">
        <v>44057</v>
      </c>
      <c r="D978" s="2" t="s">
        <v>968</v>
      </c>
      <c r="E978" s="3" t="s">
        <v>4431</v>
      </c>
      <c r="F978" s="67" t="s">
        <v>33423</v>
      </c>
      <c r="G978" s="67" t="s">
        <v>33423</v>
      </c>
      <c r="I978" s="3" t="s">
        <v>6299</v>
      </c>
    </row>
    <row r="979" spans="1:9" ht="22.5" x14ac:dyDescent="0.2">
      <c r="A979" s="1" t="str">
        <f t="shared" si="16"/>
        <v>SINAPI-I 37754</v>
      </c>
      <c r="B979" s="3" t="s">
        <v>6301</v>
      </c>
      <c r="C979" s="3">
        <v>37754</v>
      </c>
      <c r="D979" s="2" t="s">
        <v>969</v>
      </c>
      <c r="E979" s="3" t="s">
        <v>4431</v>
      </c>
      <c r="F979" s="67" t="s">
        <v>33424</v>
      </c>
      <c r="G979" s="67" t="s">
        <v>33424</v>
      </c>
      <c r="I979" s="3" t="s">
        <v>6298</v>
      </c>
    </row>
    <row r="980" spans="1:9" ht="22.5" x14ac:dyDescent="0.2">
      <c r="A980" s="1" t="str">
        <f t="shared" si="16"/>
        <v>SINAPI-I 37757</v>
      </c>
      <c r="B980" s="3" t="s">
        <v>6301</v>
      </c>
      <c r="C980" s="3">
        <v>37757</v>
      </c>
      <c r="D980" s="2" t="s">
        <v>970</v>
      </c>
      <c r="E980" s="3" t="s">
        <v>4431</v>
      </c>
      <c r="F980" s="67" t="s">
        <v>33425</v>
      </c>
      <c r="G980" s="67" t="s">
        <v>33425</v>
      </c>
      <c r="I980" s="3" t="s">
        <v>6298</v>
      </c>
    </row>
    <row r="981" spans="1:9" ht="22.5" x14ac:dyDescent="0.2">
      <c r="A981" s="1" t="str">
        <f t="shared" si="16"/>
        <v>SINAPI-I 44058</v>
      </c>
      <c r="B981" s="3" t="s">
        <v>6301</v>
      </c>
      <c r="C981" s="3">
        <v>44058</v>
      </c>
      <c r="D981" s="2" t="s">
        <v>971</v>
      </c>
      <c r="E981" s="3" t="s">
        <v>4431</v>
      </c>
      <c r="F981" s="67" t="s">
        <v>33426</v>
      </c>
      <c r="G981" s="67" t="s">
        <v>33426</v>
      </c>
      <c r="I981" s="3" t="s">
        <v>6298</v>
      </c>
    </row>
    <row r="982" spans="1:9" ht="22.5" x14ac:dyDescent="0.2">
      <c r="A982" s="1" t="str">
        <f t="shared" si="16"/>
        <v>SINAPI-I 37752</v>
      </c>
      <c r="B982" s="3" t="s">
        <v>6301</v>
      </c>
      <c r="C982" s="3">
        <v>37752</v>
      </c>
      <c r="D982" s="2" t="s">
        <v>972</v>
      </c>
      <c r="E982" s="3" t="s">
        <v>4431</v>
      </c>
      <c r="F982" s="67" t="s">
        <v>33427</v>
      </c>
      <c r="G982" s="67" t="s">
        <v>33427</v>
      </c>
      <c r="I982" s="3" t="s">
        <v>6298</v>
      </c>
    </row>
    <row r="983" spans="1:9" ht="22.5" x14ac:dyDescent="0.2">
      <c r="A983" s="1" t="str">
        <f t="shared" si="16"/>
        <v>SINAPI-I 44059</v>
      </c>
      <c r="B983" s="3" t="s">
        <v>6301</v>
      </c>
      <c r="C983" s="3">
        <v>44059</v>
      </c>
      <c r="D983" s="2" t="s">
        <v>973</v>
      </c>
      <c r="E983" s="3" t="s">
        <v>4431</v>
      </c>
      <c r="F983" s="67" t="s">
        <v>33428</v>
      </c>
      <c r="G983" s="67" t="s">
        <v>33428</v>
      </c>
      <c r="I983" s="3" t="s">
        <v>6298</v>
      </c>
    </row>
    <row r="984" spans="1:9" ht="22.5" x14ac:dyDescent="0.2">
      <c r="A984" s="1" t="str">
        <f t="shared" si="16"/>
        <v>SINAPI-I 37750</v>
      </c>
      <c r="B984" s="3" t="s">
        <v>6301</v>
      </c>
      <c r="C984" s="3">
        <v>37750</v>
      </c>
      <c r="D984" s="2" t="s">
        <v>974</v>
      </c>
      <c r="E984" s="3" t="s">
        <v>4431</v>
      </c>
      <c r="F984" s="67" t="s">
        <v>33429</v>
      </c>
      <c r="G984" s="67" t="s">
        <v>33429</v>
      </c>
      <c r="I984" s="3" t="s">
        <v>6298</v>
      </c>
    </row>
    <row r="985" spans="1:9" ht="22.5" x14ac:dyDescent="0.2">
      <c r="A985" s="1" t="str">
        <f t="shared" si="16"/>
        <v>SINAPI-I 37758</v>
      </c>
      <c r="B985" s="3" t="s">
        <v>6301</v>
      </c>
      <c r="C985" s="3">
        <v>37758</v>
      </c>
      <c r="D985" s="2" t="s">
        <v>975</v>
      </c>
      <c r="E985" s="3" t="s">
        <v>4431</v>
      </c>
      <c r="F985" s="67" t="s">
        <v>33430</v>
      </c>
      <c r="G985" s="67" t="s">
        <v>33430</v>
      </c>
      <c r="I985" s="3" t="s">
        <v>6298</v>
      </c>
    </row>
    <row r="986" spans="1:9" ht="22.5" x14ac:dyDescent="0.2">
      <c r="A986" s="1" t="str">
        <f t="shared" si="16"/>
        <v>SINAPI-I 44060</v>
      </c>
      <c r="B986" s="3" t="s">
        <v>6301</v>
      </c>
      <c r="C986" s="3">
        <v>44060</v>
      </c>
      <c r="D986" s="2" t="s">
        <v>976</v>
      </c>
      <c r="E986" s="3" t="s">
        <v>4431</v>
      </c>
      <c r="F986" s="67" t="s">
        <v>33431</v>
      </c>
      <c r="G986" s="67" t="s">
        <v>33431</v>
      </c>
      <c r="I986" s="3" t="s">
        <v>6298</v>
      </c>
    </row>
    <row r="987" spans="1:9" ht="22.5" x14ac:dyDescent="0.2">
      <c r="A987" s="1" t="str">
        <f t="shared" si="16"/>
        <v>SINAPI-I 37749</v>
      </c>
      <c r="B987" s="3" t="s">
        <v>6301</v>
      </c>
      <c r="C987" s="3">
        <v>37749</v>
      </c>
      <c r="D987" s="2" t="s">
        <v>977</v>
      </c>
      <c r="E987" s="3" t="s">
        <v>4431</v>
      </c>
      <c r="F987" s="67" t="s">
        <v>33432</v>
      </c>
      <c r="G987" s="67" t="s">
        <v>33432</v>
      </c>
      <c r="I987" s="3" t="s">
        <v>6298</v>
      </c>
    </row>
    <row r="988" spans="1:9" ht="22.5" x14ac:dyDescent="0.2">
      <c r="A988" s="1" t="str">
        <f t="shared" si="16"/>
        <v>SINAPI-I 44061</v>
      </c>
      <c r="B988" s="3" t="s">
        <v>6301</v>
      </c>
      <c r="C988" s="3">
        <v>44061</v>
      </c>
      <c r="D988" s="2" t="s">
        <v>978</v>
      </c>
      <c r="E988" s="3" t="s">
        <v>4431</v>
      </c>
      <c r="F988" s="67" t="s">
        <v>33433</v>
      </c>
      <c r="G988" s="67" t="s">
        <v>33433</v>
      </c>
      <c r="I988" s="3" t="s">
        <v>6298</v>
      </c>
    </row>
    <row r="989" spans="1:9" x14ac:dyDescent="0.2">
      <c r="A989" s="1" t="str">
        <f t="shared" si="16"/>
        <v>SINAPI-I 1159</v>
      </c>
      <c r="B989" s="3" t="s">
        <v>6301</v>
      </c>
      <c r="C989" s="3">
        <v>1159</v>
      </c>
      <c r="D989" s="2" t="s">
        <v>979</v>
      </c>
      <c r="E989" s="3" t="s">
        <v>4431</v>
      </c>
      <c r="F989" s="67" t="s">
        <v>33434</v>
      </c>
      <c r="G989" s="67" t="s">
        <v>33434</v>
      </c>
      <c r="I989" s="3" t="s">
        <v>6299</v>
      </c>
    </row>
    <row r="990" spans="1:9" x14ac:dyDescent="0.2">
      <c r="A990" s="1" t="str">
        <f t="shared" si="16"/>
        <v>SINAPI-I 12114</v>
      </c>
      <c r="B990" s="3" t="s">
        <v>6301</v>
      </c>
      <c r="C990" s="3">
        <v>12114</v>
      </c>
      <c r="D990" s="2" t="s">
        <v>980</v>
      </c>
      <c r="E990" s="3" t="s">
        <v>4431</v>
      </c>
      <c r="F990" s="67" t="s">
        <v>33435</v>
      </c>
      <c r="G990" s="67" t="s">
        <v>33435</v>
      </c>
      <c r="I990" s="3" t="s">
        <v>6298</v>
      </c>
    </row>
    <row r="991" spans="1:9" x14ac:dyDescent="0.2">
      <c r="A991" s="1" t="str">
        <f t="shared" si="16"/>
        <v>SINAPI-I 38106</v>
      </c>
      <c r="B991" s="3" t="s">
        <v>6301</v>
      </c>
      <c r="C991" s="3">
        <v>38106</v>
      </c>
      <c r="D991" s="2" t="s">
        <v>981</v>
      </c>
      <c r="E991" s="3" t="s">
        <v>4431</v>
      </c>
      <c r="F991" s="67" t="s">
        <v>6120</v>
      </c>
      <c r="G991" s="67" t="s">
        <v>6120</v>
      </c>
      <c r="I991" s="3" t="s">
        <v>6298</v>
      </c>
    </row>
    <row r="992" spans="1:9" x14ac:dyDescent="0.2">
      <c r="A992" s="1" t="str">
        <f t="shared" si="16"/>
        <v>SINAPI-I 38085</v>
      </c>
      <c r="B992" s="3" t="s">
        <v>6301</v>
      </c>
      <c r="C992" s="3">
        <v>38085</v>
      </c>
      <c r="D992" s="2" t="s">
        <v>982</v>
      </c>
      <c r="E992" s="3" t="s">
        <v>4431</v>
      </c>
      <c r="F992" s="67" t="s">
        <v>4851</v>
      </c>
      <c r="G992" s="67" t="s">
        <v>4851</v>
      </c>
      <c r="I992" s="3" t="s">
        <v>6298</v>
      </c>
    </row>
    <row r="993" spans="1:9" x14ac:dyDescent="0.2">
      <c r="A993" s="1" t="str">
        <f t="shared" si="16"/>
        <v>SINAPI-I 38599</v>
      </c>
      <c r="B993" s="3" t="s">
        <v>6301</v>
      </c>
      <c r="C993" s="3">
        <v>38599</v>
      </c>
      <c r="D993" s="2" t="s">
        <v>983</v>
      </c>
      <c r="E993" s="3" t="s">
        <v>4431</v>
      </c>
      <c r="F993" s="67" t="s">
        <v>4527</v>
      </c>
      <c r="G993" s="67" t="s">
        <v>4527</v>
      </c>
      <c r="I993" s="3" t="s">
        <v>6298</v>
      </c>
    </row>
    <row r="994" spans="1:9" x14ac:dyDescent="0.2">
      <c r="A994" s="1" t="str">
        <f t="shared" si="16"/>
        <v>SINAPI-I 38596</v>
      </c>
      <c r="B994" s="3" t="s">
        <v>6301</v>
      </c>
      <c r="C994" s="3">
        <v>38596</v>
      </c>
      <c r="D994" s="2" t="s">
        <v>984</v>
      </c>
      <c r="E994" s="3" t="s">
        <v>4431</v>
      </c>
      <c r="F994" s="67" t="s">
        <v>4893</v>
      </c>
      <c r="G994" s="67" t="s">
        <v>4893</v>
      </c>
      <c r="I994" s="3" t="s">
        <v>6298</v>
      </c>
    </row>
    <row r="995" spans="1:9" x14ac:dyDescent="0.2">
      <c r="A995" s="1" t="str">
        <f t="shared" ref="A995:A1058" si="17">CONCATENAR</f>
        <v>SINAPI-I 38600</v>
      </c>
      <c r="B995" s="3" t="s">
        <v>6301</v>
      </c>
      <c r="C995" s="3">
        <v>38600</v>
      </c>
      <c r="D995" s="2" t="s">
        <v>985</v>
      </c>
      <c r="E995" s="3" t="s">
        <v>4431</v>
      </c>
      <c r="F995" s="67" t="s">
        <v>4894</v>
      </c>
      <c r="G995" s="67" t="s">
        <v>4894</v>
      </c>
      <c r="I995" s="3" t="s">
        <v>6298</v>
      </c>
    </row>
    <row r="996" spans="1:9" x14ac:dyDescent="0.2">
      <c r="A996" s="1" t="str">
        <f t="shared" si="17"/>
        <v>SINAPI-I 38597</v>
      </c>
      <c r="B996" s="3" t="s">
        <v>6301</v>
      </c>
      <c r="C996" s="3">
        <v>38597</v>
      </c>
      <c r="D996" s="2" t="s">
        <v>986</v>
      </c>
      <c r="E996" s="3" t="s">
        <v>4431</v>
      </c>
      <c r="F996" s="67" t="s">
        <v>4895</v>
      </c>
      <c r="G996" s="67" t="s">
        <v>4895</v>
      </c>
      <c r="I996" s="3" t="s">
        <v>6298</v>
      </c>
    </row>
    <row r="997" spans="1:9" x14ac:dyDescent="0.2">
      <c r="A997" s="1" t="str">
        <f t="shared" si="17"/>
        <v>SINAPI-I 659</v>
      </c>
      <c r="B997" s="3" t="s">
        <v>6301</v>
      </c>
      <c r="C997" s="3">
        <v>659</v>
      </c>
      <c r="D997" s="2" t="s">
        <v>987</v>
      </c>
      <c r="E997" s="3" t="s">
        <v>4431</v>
      </c>
      <c r="F997" s="67" t="s">
        <v>4896</v>
      </c>
      <c r="G997" s="67" t="s">
        <v>4896</v>
      </c>
      <c r="I997" s="3" t="s">
        <v>6298</v>
      </c>
    </row>
    <row r="998" spans="1:9" x14ac:dyDescent="0.2">
      <c r="A998" s="1" t="str">
        <f t="shared" si="17"/>
        <v>SINAPI-I 660</v>
      </c>
      <c r="B998" s="3" t="s">
        <v>6301</v>
      </c>
      <c r="C998" s="3">
        <v>660</v>
      </c>
      <c r="D998" s="2" t="s">
        <v>988</v>
      </c>
      <c r="E998" s="3" t="s">
        <v>4431</v>
      </c>
      <c r="F998" s="67" t="s">
        <v>4897</v>
      </c>
      <c r="G998" s="67" t="s">
        <v>4897</v>
      </c>
      <c r="I998" s="3" t="s">
        <v>6298</v>
      </c>
    </row>
    <row r="999" spans="1:9" x14ac:dyDescent="0.2">
      <c r="A999" s="1" t="str">
        <f t="shared" si="17"/>
        <v>SINAPI-I 658</v>
      </c>
      <c r="B999" s="3" t="s">
        <v>6301</v>
      </c>
      <c r="C999" s="3">
        <v>658</v>
      </c>
      <c r="D999" s="2" t="s">
        <v>989</v>
      </c>
      <c r="E999" s="3" t="s">
        <v>4431</v>
      </c>
      <c r="F999" s="67" t="s">
        <v>4898</v>
      </c>
      <c r="G999" s="67" t="s">
        <v>4898</v>
      </c>
      <c r="I999" s="3" t="s">
        <v>6298</v>
      </c>
    </row>
    <row r="1000" spans="1:9" x14ac:dyDescent="0.2">
      <c r="A1000" s="1" t="str">
        <f t="shared" si="17"/>
        <v>SINAPI-I 38548</v>
      </c>
      <c r="B1000" s="3" t="s">
        <v>6301</v>
      </c>
      <c r="C1000" s="3">
        <v>38548</v>
      </c>
      <c r="D1000" s="2" t="s">
        <v>990</v>
      </c>
      <c r="E1000" s="3" t="s">
        <v>4431</v>
      </c>
      <c r="F1000" s="67" t="s">
        <v>33436</v>
      </c>
      <c r="G1000" s="67" t="s">
        <v>33436</v>
      </c>
      <c r="I1000" s="3" t="s">
        <v>6298</v>
      </c>
    </row>
    <row r="1001" spans="1:9" x14ac:dyDescent="0.2">
      <c r="A1001" s="1" t="str">
        <f t="shared" si="17"/>
        <v>SINAPI-I 34649</v>
      </c>
      <c r="B1001" s="3" t="s">
        <v>6301</v>
      </c>
      <c r="C1001" s="3">
        <v>34649</v>
      </c>
      <c r="D1001" s="2" t="s">
        <v>991</v>
      </c>
      <c r="E1001" s="3" t="s">
        <v>4431</v>
      </c>
      <c r="F1001" s="67" t="s">
        <v>5421</v>
      </c>
      <c r="G1001" s="67" t="s">
        <v>5421</v>
      </c>
      <c r="I1001" s="3" t="s">
        <v>6298</v>
      </c>
    </row>
    <row r="1002" spans="1:9" x14ac:dyDescent="0.2">
      <c r="A1002" s="1" t="str">
        <f t="shared" si="17"/>
        <v>SINAPI-I 34655</v>
      </c>
      <c r="B1002" s="3" t="s">
        <v>6301</v>
      </c>
      <c r="C1002" s="3">
        <v>34655</v>
      </c>
      <c r="D1002" s="2" t="s">
        <v>992</v>
      </c>
      <c r="E1002" s="3" t="s">
        <v>4431</v>
      </c>
      <c r="F1002" s="67" t="s">
        <v>4582</v>
      </c>
      <c r="G1002" s="67" t="s">
        <v>4582</v>
      </c>
      <c r="I1002" s="3" t="s">
        <v>6298</v>
      </c>
    </row>
    <row r="1003" spans="1:9" x14ac:dyDescent="0.2">
      <c r="A1003" s="1" t="str">
        <f t="shared" si="17"/>
        <v>SINAPI-I 40607</v>
      </c>
      <c r="B1003" s="3" t="s">
        <v>6301</v>
      </c>
      <c r="C1003" s="3">
        <v>40607</v>
      </c>
      <c r="D1003" s="2" t="s">
        <v>993</v>
      </c>
      <c r="E1003" s="3" t="s">
        <v>4431</v>
      </c>
      <c r="F1003" s="67" t="s">
        <v>20712</v>
      </c>
      <c r="G1003" s="67" t="s">
        <v>20712</v>
      </c>
      <c r="I1003" s="3" t="s">
        <v>6300</v>
      </c>
    </row>
    <row r="1004" spans="1:9" x14ac:dyDescent="0.2">
      <c r="A1004" s="1" t="str">
        <f t="shared" si="17"/>
        <v>SINAPI-I 567</v>
      </c>
      <c r="B1004" s="3" t="s">
        <v>6301</v>
      </c>
      <c r="C1004" s="3">
        <v>567</v>
      </c>
      <c r="D1004" s="2" t="s">
        <v>994</v>
      </c>
      <c r="E1004" s="3" t="s">
        <v>4432</v>
      </c>
      <c r="F1004" s="67" t="s">
        <v>5322</v>
      </c>
      <c r="G1004" s="67" t="s">
        <v>5322</v>
      </c>
      <c r="I1004" s="3" t="s">
        <v>6298</v>
      </c>
    </row>
    <row r="1005" spans="1:9" x14ac:dyDescent="0.2">
      <c r="A1005" s="1" t="str">
        <f t="shared" si="17"/>
        <v>SINAPI-I 574</v>
      </c>
      <c r="B1005" s="3" t="s">
        <v>6301</v>
      </c>
      <c r="C1005" s="3">
        <v>574</v>
      </c>
      <c r="D1005" s="2" t="s">
        <v>995</v>
      </c>
      <c r="E1005" s="3" t="s">
        <v>4432</v>
      </c>
      <c r="F1005" s="67" t="s">
        <v>33437</v>
      </c>
      <c r="G1005" s="67" t="s">
        <v>33437</v>
      </c>
      <c r="I1005" s="3" t="s">
        <v>6298</v>
      </c>
    </row>
    <row r="1006" spans="1:9" x14ac:dyDescent="0.2">
      <c r="A1006" s="1" t="str">
        <f t="shared" si="17"/>
        <v>SINAPI-I 568</v>
      </c>
      <c r="B1006" s="3" t="s">
        <v>6301</v>
      </c>
      <c r="C1006" s="3">
        <v>568</v>
      </c>
      <c r="D1006" s="2" t="s">
        <v>996</v>
      </c>
      <c r="E1006" s="3" t="s">
        <v>4432</v>
      </c>
      <c r="F1006" s="67" t="s">
        <v>32109</v>
      </c>
      <c r="G1006" s="67" t="s">
        <v>32109</v>
      </c>
      <c r="I1006" s="3" t="s">
        <v>6298</v>
      </c>
    </row>
    <row r="1007" spans="1:9" x14ac:dyDescent="0.2">
      <c r="A1007" s="1" t="str">
        <f t="shared" si="17"/>
        <v>SINAPI-I 4777</v>
      </c>
      <c r="B1007" s="3" t="s">
        <v>6301</v>
      </c>
      <c r="C1007" s="3">
        <v>4777</v>
      </c>
      <c r="D1007" s="2" t="s">
        <v>997</v>
      </c>
      <c r="E1007" s="3" t="s">
        <v>4433</v>
      </c>
      <c r="F1007" s="67" t="s">
        <v>21303</v>
      </c>
      <c r="G1007" s="67" t="s">
        <v>21303</v>
      </c>
      <c r="I1007" s="3" t="s">
        <v>6298</v>
      </c>
    </row>
    <row r="1008" spans="1:9" ht="22.5" x14ac:dyDescent="0.2">
      <c r="A1008" s="1" t="str">
        <f t="shared" si="17"/>
        <v>SINAPI-I 592</v>
      </c>
      <c r="B1008" s="3" t="s">
        <v>6301</v>
      </c>
      <c r="C1008" s="3">
        <v>592</v>
      </c>
      <c r="D1008" s="2" t="s">
        <v>998</v>
      </c>
      <c r="E1008" s="3" t="s">
        <v>4433</v>
      </c>
      <c r="F1008" s="67" t="s">
        <v>21868</v>
      </c>
      <c r="G1008" s="67" t="s">
        <v>21868</v>
      </c>
      <c r="I1008" s="3" t="s">
        <v>6299</v>
      </c>
    </row>
    <row r="1009" spans="1:9" ht="22.5" x14ac:dyDescent="0.2">
      <c r="A1009" s="1" t="str">
        <f t="shared" si="17"/>
        <v>SINAPI-I 586</v>
      </c>
      <c r="B1009" s="3" t="s">
        <v>6301</v>
      </c>
      <c r="C1009" s="3">
        <v>586</v>
      </c>
      <c r="D1009" s="2" t="s">
        <v>33125</v>
      </c>
      <c r="E1009" s="3" t="s">
        <v>4432</v>
      </c>
      <c r="F1009" s="67" t="s">
        <v>6259</v>
      </c>
      <c r="G1009" s="67" t="s">
        <v>6259</v>
      </c>
      <c r="I1009" s="3" t="s">
        <v>6298</v>
      </c>
    </row>
    <row r="1010" spans="1:9" ht="22.5" x14ac:dyDescent="0.2">
      <c r="A1010" s="1" t="str">
        <f t="shared" si="17"/>
        <v>SINAPI-I 588</v>
      </c>
      <c r="B1010" s="3" t="s">
        <v>6301</v>
      </c>
      <c r="C1010" s="3">
        <v>588</v>
      </c>
      <c r="D1010" s="2" t="s">
        <v>999</v>
      </c>
      <c r="E1010" s="3" t="s">
        <v>4432</v>
      </c>
      <c r="F1010" s="67" t="s">
        <v>33438</v>
      </c>
      <c r="G1010" s="67" t="s">
        <v>33438</v>
      </c>
      <c r="I1010" s="3" t="s">
        <v>6298</v>
      </c>
    </row>
    <row r="1011" spans="1:9" ht="22.5" x14ac:dyDescent="0.2">
      <c r="A1011" s="1" t="str">
        <f t="shared" si="17"/>
        <v>SINAPI-I 591</v>
      </c>
      <c r="B1011" s="3" t="s">
        <v>6301</v>
      </c>
      <c r="C1011" s="3">
        <v>591</v>
      </c>
      <c r="D1011" s="2" t="s">
        <v>1000</v>
      </c>
      <c r="E1011" s="3" t="s">
        <v>4433</v>
      </c>
      <c r="F1011" s="67" t="s">
        <v>33439</v>
      </c>
      <c r="G1011" s="67" t="s">
        <v>33439</v>
      </c>
      <c r="I1011" s="3" t="s">
        <v>6298</v>
      </c>
    </row>
    <row r="1012" spans="1:9" ht="22.5" x14ac:dyDescent="0.2">
      <c r="A1012" s="1" t="str">
        <f t="shared" si="17"/>
        <v>SINAPI-I 584</v>
      </c>
      <c r="B1012" s="3" t="s">
        <v>6301</v>
      </c>
      <c r="C1012" s="3">
        <v>584</v>
      </c>
      <c r="D1012" s="2" t="s">
        <v>30322</v>
      </c>
      <c r="E1012" s="3" t="s">
        <v>4432</v>
      </c>
      <c r="F1012" s="67" t="s">
        <v>31799</v>
      </c>
      <c r="G1012" s="67" t="s">
        <v>31799</v>
      </c>
      <c r="I1012" s="3" t="s">
        <v>6298</v>
      </c>
    </row>
    <row r="1013" spans="1:9" ht="22.5" x14ac:dyDescent="0.2">
      <c r="A1013" s="1" t="str">
        <f t="shared" si="17"/>
        <v>SINAPI-I 589</v>
      </c>
      <c r="B1013" s="3" t="s">
        <v>6301</v>
      </c>
      <c r="C1013" s="3">
        <v>589</v>
      </c>
      <c r="D1013" s="2" t="s">
        <v>1001</v>
      </c>
      <c r="E1013" s="3" t="s">
        <v>4432</v>
      </c>
      <c r="F1013" s="67" t="s">
        <v>33440</v>
      </c>
      <c r="G1013" s="67" t="s">
        <v>33440</v>
      </c>
      <c r="I1013" s="3" t="s">
        <v>6298</v>
      </c>
    </row>
    <row r="1014" spans="1:9" x14ac:dyDescent="0.2">
      <c r="A1014" s="1" t="str">
        <f t="shared" si="17"/>
        <v>SINAPI-I 1165</v>
      </c>
      <c r="B1014" s="3" t="s">
        <v>6301</v>
      </c>
      <c r="C1014" s="3">
        <v>1165</v>
      </c>
      <c r="D1014" s="2" t="s">
        <v>1002</v>
      </c>
      <c r="E1014" s="3" t="s">
        <v>4431</v>
      </c>
      <c r="F1014" s="67" t="s">
        <v>21237</v>
      </c>
      <c r="G1014" s="67" t="s">
        <v>21237</v>
      </c>
      <c r="I1014" s="3" t="s">
        <v>6298</v>
      </c>
    </row>
    <row r="1015" spans="1:9" x14ac:dyDescent="0.2">
      <c r="A1015" s="1" t="str">
        <f t="shared" si="17"/>
        <v>SINAPI-I 1164</v>
      </c>
      <c r="B1015" s="3" t="s">
        <v>6301</v>
      </c>
      <c r="C1015" s="3">
        <v>1164</v>
      </c>
      <c r="D1015" s="2" t="s">
        <v>1003</v>
      </c>
      <c r="E1015" s="3" t="s">
        <v>4431</v>
      </c>
      <c r="F1015" s="67" t="s">
        <v>4708</v>
      </c>
      <c r="G1015" s="67" t="s">
        <v>4708</v>
      </c>
      <c r="I1015" s="3" t="s">
        <v>6298</v>
      </c>
    </row>
    <row r="1016" spans="1:9" x14ac:dyDescent="0.2">
      <c r="A1016" s="1" t="str">
        <f t="shared" si="17"/>
        <v>SINAPI-I 1162</v>
      </c>
      <c r="B1016" s="3" t="s">
        <v>6301</v>
      </c>
      <c r="C1016" s="3">
        <v>1162</v>
      </c>
      <c r="D1016" s="2" t="s">
        <v>1004</v>
      </c>
      <c r="E1016" s="3" t="s">
        <v>4431</v>
      </c>
      <c r="F1016" s="67" t="s">
        <v>28735</v>
      </c>
      <c r="G1016" s="67" t="s">
        <v>28735</v>
      </c>
      <c r="I1016" s="3" t="s">
        <v>6298</v>
      </c>
    </row>
    <row r="1017" spans="1:9" x14ac:dyDescent="0.2">
      <c r="A1017" s="1" t="str">
        <f t="shared" si="17"/>
        <v>SINAPI-I 12395</v>
      </c>
      <c r="B1017" s="3" t="s">
        <v>6301</v>
      </c>
      <c r="C1017" s="3">
        <v>12395</v>
      </c>
      <c r="D1017" s="2" t="s">
        <v>1005</v>
      </c>
      <c r="E1017" s="3" t="s">
        <v>4431</v>
      </c>
      <c r="F1017" s="67" t="s">
        <v>5631</v>
      </c>
      <c r="G1017" s="67" t="s">
        <v>5631</v>
      </c>
      <c r="I1017" s="3" t="s">
        <v>6298</v>
      </c>
    </row>
    <row r="1018" spans="1:9" x14ac:dyDescent="0.2">
      <c r="A1018" s="1" t="str">
        <f t="shared" si="17"/>
        <v>SINAPI-I 1170</v>
      </c>
      <c r="B1018" s="3" t="s">
        <v>6301</v>
      </c>
      <c r="C1018" s="3">
        <v>1170</v>
      </c>
      <c r="D1018" s="2" t="s">
        <v>1006</v>
      </c>
      <c r="E1018" s="3" t="s">
        <v>4431</v>
      </c>
      <c r="F1018" s="67" t="s">
        <v>5676</v>
      </c>
      <c r="G1018" s="67" t="s">
        <v>5676</v>
      </c>
      <c r="I1018" s="3" t="s">
        <v>6298</v>
      </c>
    </row>
    <row r="1019" spans="1:9" x14ac:dyDescent="0.2">
      <c r="A1019" s="1" t="str">
        <f t="shared" si="17"/>
        <v>SINAPI-I 1169</v>
      </c>
      <c r="B1019" s="3" t="s">
        <v>6301</v>
      </c>
      <c r="C1019" s="3">
        <v>1169</v>
      </c>
      <c r="D1019" s="2" t="s">
        <v>1007</v>
      </c>
      <c r="E1019" s="3" t="s">
        <v>4431</v>
      </c>
      <c r="F1019" s="67" t="s">
        <v>28736</v>
      </c>
      <c r="G1019" s="67" t="s">
        <v>28736</v>
      </c>
      <c r="I1019" s="3" t="s">
        <v>6298</v>
      </c>
    </row>
    <row r="1020" spans="1:9" x14ac:dyDescent="0.2">
      <c r="A1020" s="1" t="str">
        <f t="shared" si="17"/>
        <v>SINAPI-I 1166</v>
      </c>
      <c r="B1020" s="3" t="s">
        <v>6301</v>
      </c>
      <c r="C1020" s="3">
        <v>1166</v>
      </c>
      <c r="D1020" s="2" t="s">
        <v>1008</v>
      </c>
      <c r="E1020" s="3" t="s">
        <v>4431</v>
      </c>
      <c r="F1020" s="67" t="s">
        <v>6112</v>
      </c>
      <c r="G1020" s="67" t="s">
        <v>6112</v>
      </c>
      <c r="I1020" s="3" t="s">
        <v>6298</v>
      </c>
    </row>
    <row r="1021" spans="1:9" x14ac:dyDescent="0.2">
      <c r="A1021" s="1" t="str">
        <f t="shared" si="17"/>
        <v>SINAPI-I 1163</v>
      </c>
      <c r="B1021" s="3" t="s">
        <v>6301</v>
      </c>
      <c r="C1021" s="3">
        <v>1163</v>
      </c>
      <c r="D1021" s="2" t="s">
        <v>1009</v>
      </c>
      <c r="E1021" s="3" t="s">
        <v>4431</v>
      </c>
      <c r="F1021" s="67" t="s">
        <v>28737</v>
      </c>
      <c r="G1021" s="67" t="s">
        <v>28737</v>
      </c>
      <c r="I1021" s="3" t="s">
        <v>6298</v>
      </c>
    </row>
    <row r="1022" spans="1:9" x14ac:dyDescent="0.2">
      <c r="A1022" s="1" t="str">
        <f t="shared" si="17"/>
        <v>SINAPI-I 12396</v>
      </c>
      <c r="B1022" s="3" t="s">
        <v>6301</v>
      </c>
      <c r="C1022" s="3">
        <v>12396</v>
      </c>
      <c r="D1022" s="2" t="s">
        <v>1010</v>
      </c>
      <c r="E1022" s="3" t="s">
        <v>4431</v>
      </c>
      <c r="F1022" s="67" t="s">
        <v>5631</v>
      </c>
      <c r="G1022" s="67" t="s">
        <v>5631</v>
      </c>
      <c r="I1022" s="3" t="s">
        <v>6298</v>
      </c>
    </row>
    <row r="1023" spans="1:9" x14ac:dyDescent="0.2">
      <c r="A1023" s="1" t="str">
        <f t="shared" si="17"/>
        <v>SINAPI-I 1168</v>
      </c>
      <c r="B1023" s="3" t="s">
        <v>6301</v>
      </c>
      <c r="C1023" s="3">
        <v>1168</v>
      </c>
      <c r="D1023" s="2" t="s">
        <v>1011</v>
      </c>
      <c r="E1023" s="3" t="s">
        <v>4431</v>
      </c>
      <c r="F1023" s="67" t="s">
        <v>6280</v>
      </c>
      <c r="G1023" s="67" t="s">
        <v>6280</v>
      </c>
      <c r="I1023" s="3" t="s">
        <v>6298</v>
      </c>
    </row>
    <row r="1024" spans="1:9" x14ac:dyDescent="0.2">
      <c r="A1024" s="1" t="str">
        <f t="shared" si="17"/>
        <v>SINAPI-I 1167</v>
      </c>
      <c r="B1024" s="3" t="s">
        <v>6301</v>
      </c>
      <c r="C1024" s="3">
        <v>1167</v>
      </c>
      <c r="D1024" s="2" t="s">
        <v>1012</v>
      </c>
      <c r="E1024" s="3" t="s">
        <v>4431</v>
      </c>
      <c r="F1024" s="67" t="s">
        <v>28738</v>
      </c>
      <c r="G1024" s="67" t="s">
        <v>28738</v>
      </c>
      <c r="I1024" s="3" t="s">
        <v>6298</v>
      </c>
    </row>
    <row r="1025" spans="1:9" x14ac:dyDescent="0.2">
      <c r="A1025" s="1" t="str">
        <f t="shared" si="17"/>
        <v>SINAPI-I 36331</v>
      </c>
      <c r="B1025" s="3" t="s">
        <v>6301</v>
      </c>
      <c r="C1025" s="3">
        <v>36331</v>
      </c>
      <c r="D1025" s="2" t="s">
        <v>1013</v>
      </c>
      <c r="E1025" s="3" t="s">
        <v>4431</v>
      </c>
      <c r="F1025" s="67" t="s">
        <v>4908</v>
      </c>
      <c r="G1025" s="67" t="s">
        <v>4908</v>
      </c>
      <c r="I1025" s="3" t="s">
        <v>6300</v>
      </c>
    </row>
    <row r="1026" spans="1:9" x14ac:dyDescent="0.2">
      <c r="A1026" s="1" t="str">
        <f t="shared" si="17"/>
        <v>SINAPI-I 36346</v>
      </c>
      <c r="B1026" s="3" t="s">
        <v>6301</v>
      </c>
      <c r="C1026" s="3">
        <v>36346</v>
      </c>
      <c r="D1026" s="2" t="s">
        <v>1014</v>
      </c>
      <c r="E1026" s="3" t="s">
        <v>4431</v>
      </c>
      <c r="F1026" s="67" t="s">
        <v>4468</v>
      </c>
      <c r="G1026" s="67" t="s">
        <v>4468</v>
      </c>
      <c r="I1026" s="3" t="s">
        <v>6300</v>
      </c>
    </row>
    <row r="1027" spans="1:9" x14ac:dyDescent="0.2">
      <c r="A1027" s="1" t="str">
        <f t="shared" si="17"/>
        <v>SINAPI-I 1197</v>
      </c>
      <c r="B1027" s="3" t="s">
        <v>6301</v>
      </c>
      <c r="C1027" s="3">
        <v>1197</v>
      </c>
      <c r="D1027" s="2" t="s">
        <v>1015</v>
      </c>
      <c r="E1027" s="3" t="s">
        <v>4431</v>
      </c>
      <c r="F1027" s="67" t="s">
        <v>4472</v>
      </c>
      <c r="G1027" s="67" t="s">
        <v>4472</v>
      </c>
      <c r="I1027" s="3" t="s">
        <v>6298</v>
      </c>
    </row>
    <row r="1028" spans="1:9" x14ac:dyDescent="0.2">
      <c r="A1028" s="1" t="str">
        <f t="shared" si="17"/>
        <v>SINAPI-I 1202</v>
      </c>
      <c r="B1028" s="3" t="s">
        <v>6301</v>
      </c>
      <c r="C1028" s="3">
        <v>1202</v>
      </c>
      <c r="D1028" s="2" t="s">
        <v>30323</v>
      </c>
      <c r="E1028" s="3" t="s">
        <v>4431</v>
      </c>
      <c r="F1028" s="67" t="s">
        <v>5643</v>
      </c>
      <c r="G1028" s="67" t="s">
        <v>5643</v>
      </c>
      <c r="I1028" s="3" t="s">
        <v>6298</v>
      </c>
    </row>
    <row r="1029" spans="1:9" x14ac:dyDescent="0.2">
      <c r="A1029" s="1" t="str">
        <f t="shared" si="17"/>
        <v>SINAPI-I 1198</v>
      </c>
      <c r="B1029" s="3" t="s">
        <v>6301</v>
      </c>
      <c r="C1029" s="3">
        <v>1198</v>
      </c>
      <c r="D1029" s="2" t="s">
        <v>30324</v>
      </c>
      <c r="E1029" s="3" t="s">
        <v>4431</v>
      </c>
      <c r="F1029" s="67" t="s">
        <v>4710</v>
      </c>
      <c r="G1029" s="67" t="s">
        <v>4710</v>
      </c>
      <c r="I1029" s="3" t="s">
        <v>6298</v>
      </c>
    </row>
    <row r="1030" spans="1:9" x14ac:dyDescent="0.2">
      <c r="A1030" s="1" t="str">
        <f t="shared" si="17"/>
        <v>SINAPI-I 20088</v>
      </c>
      <c r="B1030" s="3" t="s">
        <v>6301</v>
      </c>
      <c r="C1030" s="3">
        <v>20088</v>
      </c>
      <c r="D1030" s="2" t="s">
        <v>1016</v>
      </c>
      <c r="E1030" s="3" t="s">
        <v>4431</v>
      </c>
      <c r="F1030" s="67" t="s">
        <v>5561</v>
      </c>
      <c r="G1030" s="67" t="s">
        <v>5561</v>
      </c>
      <c r="I1030" s="3" t="s">
        <v>6298</v>
      </c>
    </row>
    <row r="1031" spans="1:9" x14ac:dyDescent="0.2">
      <c r="A1031" s="1" t="str">
        <f t="shared" si="17"/>
        <v>SINAPI-I 20089</v>
      </c>
      <c r="B1031" s="3" t="s">
        <v>6301</v>
      </c>
      <c r="C1031" s="3">
        <v>20089</v>
      </c>
      <c r="D1031" s="2" t="s">
        <v>1017</v>
      </c>
      <c r="E1031" s="3" t="s">
        <v>4431</v>
      </c>
      <c r="F1031" s="67" t="s">
        <v>33441</v>
      </c>
      <c r="G1031" s="67" t="s">
        <v>33441</v>
      </c>
      <c r="I1031" s="3" t="s">
        <v>6298</v>
      </c>
    </row>
    <row r="1032" spans="1:9" x14ac:dyDescent="0.2">
      <c r="A1032" s="1" t="str">
        <f t="shared" si="17"/>
        <v>SINAPI-I 20087</v>
      </c>
      <c r="B1032" s="3" t="s">
        <v>6301</v>
      </c>
      <c r="C1032" s="3">
        <v>20087</v>
      </c>
      <c r="D1032" s="2" t="s">
        <v>1018</v>
      </c>
      <c r="E1032" s="3" t="s">
        <v>4431</v>
      </c>
      <c r="F1032" s="67" t="s">
        <v>20984</v>
      </c>
      <c r="G1032" s="67" t="s">
        <v>20984</v>
      </c>
      <c r="I1032" s="3" t="s">
        <v>6298</v>
      </c>
    </row>
    <row r="1033" spans="1:9" x14ac:dyDescent="0.2">
      <c r="A1033" s="1" t="str">
        <f t="shared" si="17"/>
        <v>SINAPI-I 1200</v>
      </c>
      <c r="B1033" s="3" t="s">
        <v>6301</v>
      </c>
      <c r="C1033" s="3">
        <v>1200</v>
      </c>
      <c r="D1033" s="2" t="s">
        <v>1019</v>
      </c>
      <c r="E1033" s="3" t="s">
        <v>4431</v>
      </c>
      <c r="F1033" s="67" t="s">
        <v>21142</v>
      </c>
      <c r="G1033" s="67" t="s">
        <v>21142</v>
      </c>
      <c r="I1033" s="3" t="s">
        <v>6298</v>
      </c>
    </row>
    <row r="1034" spans="1:9" x14ac:dyDescent="0.2">
      <c r="A1034" s="1" t="str">
        <f t="shared" si="17"/>
        <v>SINAPI-I 12909</v>
      </c>
      <c r="B1034" s="3" t="s">
        <v>6301</v>
      </c>
      <c r="C1034" s="3">
        <v>12909</v>
      </c>
      <c r="D1034" s="2" t="s">
        <v>1020</v>
      </c>
      <c r="E1034" s="3" t="s">
        <v>4431</v>
      </c>
      <c r="F1034" s="67" t="s">
        <v>21060</v>
      </c>
      <c r="G1034" s="67" t="s">
        <v>21060</v>
      </c>
      <c r="I1034" s="3" t="s">
        <v>6298</v>
      </c>
    </row>
    <row r="1035" spans="1:9" x14ac:dyDescent="0.2">
      <c r="A1035" s="1" t="str">
        <f t="shared" si="17"/>
        <v>SINAPI-I 12910</v>
      </c>
      <c r="B1035" s="3" t="s">
        <v>6301</v>
      </c>
      <c r="C1035" s="3">
        <v>12910</v>
      </c>
      <c r="D1035" s="2" t="s">
        <v>1021</v>
      </c>
      <c r="E1035" s="3" t="s">
        <v>4431</v>
      </c>
      <c r="F1035" s="67" t="s">
        <v>4475</v>
      </c>
      <c r="G1035" s="67" t="s">
        <v>4475</v>
      </c>
      <c r="I1035" s="3" t="s">
        <v>6298</v>
      </c>
    </row>
    <row r="1036" spans="1:9" x14ac:dyDescent="0.2">
      <c r="A1036" s="1" t="str">
        <f t="shared" si="17"/>
        <v>SINAPI-I 1191</v>
      </c>
      <c r="B1036" s="3" t="s">
        <v>6301</v>
      </c>
      <c r="C1036" s="3">
        <v>1191</v>
      </c>
      <c r="D1036" s="2" t="s">
        <v>1022</v>
      </c>
      <c r="E1036" s="3" t="s">
        <v>4431</v>
      </c>
      <c r="F1036" s="67" t="s">
        <v>4479</v>
      </c>
      <c r="G1036" s="67" t="s">
        <v>4479</v>
      </c>
      <c r="I1036" s="3" t="s">
        <v>6298</v>
      </c>
    </row>
    <row r="1037" spans="1:9" x14ac:dyDescent="0.2">
      <c r="A1037" s="1" t="str">
        <f t="shared" si="17"/>
        <v>SINAPI-I 1185</v>
      </c>
      <c r="B1037" s="3" t="s">
        <v>6301</v>
      </c>
      <c r="C1037" s="3">
        <v>1185</v>
      </c>
      <c r="D1037" s="2" t="s">
        <v>1023</v>
      </c>
      <c r="E1037" s="3" t="s">
        <v>4431</v>
      </c>
      <c r="F1037" s="67" t="s">
        <v>4479</v>
      </c>
      <c r="G1037" s="67" t="s">
        <v>4479</v>
      </c>
      <c r="I1037" s="3" t="s">
        <v>6298</v>
      </c>
    </row>
    <row r="1038" spans="1:9" x14ac:dyDescent="0.2">
      <c r="A1038" s="1" t="str">
        <f t="shared" si="17"/>
        <v>SINAPI-I 1189</v>
      </c>
      <c r="B1038" s="3" t="s">
        <v>6301</v>
      </c>
      <c r="C1038" s="3">
        <v>1189</v>
      </c>
      <c r="D1038" s="2" t="s">
        <v>1024</v>
      </c>
      <c r="E1038" s="3" t="s">
        <v>4431</v>
      </c>
      <c r="F1038" s="67" t="s">
        <v>4483</v>
      </c>
      <c r="G1038" s="67" t="s">
        <v>4483</v>
      </c>
      <c r="I1038" s="3" t="s">
        <v>6298</v>
      </c>
    </row>
    <row r="1039" spans="1:9" x14ac:dyDescent="0.2">
      <c r="A1039" s="1" t="str">
        <f t="shared" si="17"/>
        <v>SINAPI-I 1193</v>
      </c>
      <c r="B1039" s="3" t="s">
        <v>6301</v>
      </c>
      <c r="C1039" s="3">
        <v>1193</v>
      </c>
      <c r="D1039" s="2" t="s">
        <v>1025</v>
      </c>
      <c r="E1039" s="3" t="s">
        <v>4431</v>
      </c>
      <c r="F1039" s="67" t="s">
        <v>5578</v>
      </c>
      <c r="G1039" s="67" t="s">
        <v>5578</v>
      </c>
      <c r="I1039" s="3" t="s">
        <v>6298</v>
      </c>
    </row>
    <row r="1040" spans="1:9" x14ac:dyDescent="0.2">
      <c r="A1040" s="1" t="str">
        <f t="shared" si="17"/>
        <v>SINAPI-I 1194</v>
      </c>
      <c r="B1040" s="3" t="s">
        <v>6301</v>
      </c>
      <c r="C1040" s="3">
        <v>1194</v>
      </c>
      <c r="D1040" s="2" t="s">
        <v>1026</v>
      </c>
      <c r="E1040" s="3" t="s">
        <v>4431</v>
      </c>
      <c r="F1040" s="67" t="s">
        <v>4476</v>
      </c>
      <c r="G1040" s="67" t="s">
        <v>4476</v>
      </c>
      <c r="I1040" s="3" t="s">
        <v>6298</v>
      </c>
    </row>
    <row r="1041" spans="1:9" x14ac:dyDescent="0.2">
      <c r="A1041" s="1" t="str">
        <f t="shared" si="17"/>
        <v>SINAPI-I 1195</v>
      </c>
      <c r="B1041" s="3" t="s">
        <v>6301</v>
      </c>
      <c r="C1041" s="3">
        <v>1195</v>
      </c>
      <c r="D1041" s="2" t="s">
        <v>1027</v>
      </c>
      <c r="E1041" s="3" t="s">
        <v>4431</v>
      </c>
      <c r="F1041" s="67" t="s">
        <v>5102</v>
      </c>
      <c r="G1041" s="67" t="s">
        <v>5102</v>
      </c>
      <c r="I1041" s="3" t="s">
        <v>6298</v>
      </c>
    </row>
    <row r="1042" spans="1:9" x14ac:dyDescent="0.2">
      <c r="A1042" s="1" t="str">
        <f t="shared" si="17"/>
        <v>SINAPI-I 1204</v>
      </c>
      <c r="B1042" s="3" t="s">
        <v>6301</v>
      </c>
      <c r="C1042" s="3">
        <v>1204</v>
      </c>
      <c r="D1042" s="2" t="s">
        <v>1028</v>
      </c>
      <c r="E1042" s="3" t="s">
        <v>4431</v>
      </c>
      <c r="F1042" s="67" t="s">
        <v>4750</v>
      </c>
      <c r="G1042" s="67" t="s">
        <v>4750</v>
      </c>
      <c r="I1042" s="3" t="s">
        <v>6298</v>
      </c>
    </row>
    <row r="1043" spans="1:9" x14ac:dyDescent="0.2">
      <c r="A1043" s="1" t="str">
        <f t="shared" si="17"/>
        <v>SINAPI-I 1207</v>
      </c>
      <c r="B1043" s="3" t="s">
        <v>6301</v>
      </c>
      <c r="C1043" s="3">
        <v>1207</v>
      </c>
      <c r="D1043" s="2" t="s">
        <v>30325</v>
      </c>
      <c r="E1043" s="3" t="s">
        <v>4431</v>
      </c>
      <c r="F1043" s="67" t="s">
        <v>5174</v>
      </c>
      <c r="G1043" s="67" t="s">
        <v>5174</v>
      </c>
      <c r="I1043" s="3" t="s">
        <v>6300</v>
      </c>
    </row>
    <row r="1044" spans="1:9" x14ac:dyDescent="0.2">
      <c r="A1044" s="1" t="str">
        <f t="shared" si="17"/>
        <v>SINAPI-I 1206</v>
      </c>
      <c r="B1044" s="3" t="s">
        <v>6301</v>
      </c>
      <c r="C1044" s="3">
        <v>1206</v>
      </c>
      <c r="D1044" s="2" t="s">
        <v>30326</v>
      </c>
      <c r="E1044" s="3" t="s">
        <v>4431</v>
      </c>
      <c r="F1044" s="67" t="s">
        <v>4775</v>
      </c>
      <c r="G1044" s="67" t="s">
        <v>4775</v>
      </c>
      <c r="I1044" s="3" t="s">
        <v>6300</v>
      </c>
    </row>
    <row r="1045" spans="1:9" x14ac:dyDescent="0.2">
      <c r="A1045" s="1" t="str">
        <f t="shared" si="17"/>
        <v>SINAPI-I 1183</v>
      </c>
      <c r="B1045" s="3" t="s">
        <v>6301</v>
      </c>
      <c r="C1045" s="3">
        <v>1183</v>
      </c>
      <c r="D1045" s="2" t="s">
        <v>30327</v>
      </c>
      <c r="E1045" s="3" t="s">
        <v>4431</v>
      </c>
      <c r="F1045" s="67" t="s">
        <v>21093</v>
      </c>
      <c r="G1045" s="67" t="s">
        <v>21093</v>
      </c>
      <c r="I1045" s="3" t="s">
        <v>6300</v>
      </c>
    </row>
    <row r="1046" spans="1:9" x14ac:dyDescent="0.2">
      <c r="A1046" s="1" t="str">
        <f t="shared" si="17"/>
        <v>SINAPI-I 42685</v>
      </c>
      <c r="B1046" s="3" t="s">
        <v>6301</v>
      </c>
      <c r="C1046" s="3">
        <v>42685</v>
      </c>
      <c r="D1046" s="2" t="s">
        <v>1029</v>
      </c>
      <c r="E1046" s="3" t="s">
        <v>4431</v>
      </c>
      <c r="F1046" s="67" t="s">
        <v>30106</v>
      </c>
      <c r="G1046" s="67" t="s">
        <v>30106</v>
      </c>
      <c r="I1046" s="3" t="s">
        <v>6298</v>
      </c>
    </row>
    <row r="1047" spans="1:9" x14ac:dyDescent="0.2">
      <c r="A1047" s="1" t="str">
        <f t="shared" si="17"/>
        <v>SINAPI-I 42686</v>
      </c>
      <c r="B1047" s="3" t="s">
        <v>6301</v>
      </c>
      <c r="C1047" s="3">
        <v>42686</v>
      </c>
      <c r="D1047" s="2" t="s">
        <v>1030</v>
      </c>
      <c r="E1047" s="3" t="s">
        <v>4431</v>
      </c>
      <c r="F1047" s="67" t="s">
        <v>31743</v>
      </c>
      <c r="G1047" s="67" t="s">
        <v>31743</v>
      </c>
      <c r="I1047" s="3" t="s">
        <v>6298</v>
      </c>
    </row>
    <row r="1048" spans="1:9" x14ac:dyDescent="0.2">
      <c r="A1048" s="1" t="str">
        <f t="shared" si="17"/>
        <v>SINAPI-I 12894</v>
      </c>
      <c r="B1048" s="3" t="s">
        <v>6301</v>
      </c>
      <c r="C1048" s="3">
        <v>12894</v>
      </c>
      <c r="D1048" s="2" t="s">
        <v>1031</v>
      </c>
      <c r="E1048" s="3" t="s">
        <v>4431</v>
      </c>
      <c r="F1048" s="67" t="s">
        <v>30071</v>
      </c>
      <c r="G1048" s="67" t="s">
        <v>30071</v>
      </c>
      <c r="I1048" s="3" t="s">
        <v>6298</v>
      </c>
    </row>
    <row r="1049" spans="1:9" x14ac:dyDescent="0.2">
      <c r="A1049" s="1" t="str">
        <f t="shared" si="17"/>
        <v>SINAPI-I 12895</v>
      </c>
      <c r="B1049" s="3" t="s">
        <v>6301</v>
      </c>
      <c r="C1049" s="3">
        <v>12895</v>
      </c>
      <c r="D1049" s="2" t="s">
        <v>1032</v>
      </c>
      <c r="E1049" s="3" t="s">
        <v>4431</v>
      </c>
      <c r="F1049" s="67" t="s">
        <v>5668</v>
      </c>
      <c r="G1049" s="67" t="s">
        <v>5668</v>
      </c>
      <c r="I1049" s="3" t="s">
        <v>6299</v>
      </c>
    </row>
    <row r="1050" spans="1:9" ht="22.5" x14ac:dyDescent="0.2">
      <c r="A1050" s="1" t="str">
        <f t="shared" si="17"/>
        <v>SINAPI-I 1631</v>
      </c>
      <c r="B1050" s="3" t="s">
        <v>6301</v>
      </c>
      <c r="C1050" s="3">
        <v>1631</v>
      </c>
      <c r="D1050" s="2" t="s">
        <v>1033</v>
      </c>
      <c r="E1050" s="3" t="s">
        <v>4431</v>
      </c>
      <c r="F1050" s="67" t="s">
        <v>4924</v>
      </c>
      <c r="G1050" s="67" t="s">
        <v>4924</v>
      </c>
      <c r="I1050" s="3" t="s">
        <v>6298</v>
      </c>
    </row>
    <row r="1051" spans="1:9" ht="22.5" x14ac:dyDescent="0.2">
      <c r="A1051" s="1" t="str">
        <f t="shared" si="17"/>
        <v>SINAPI-I 1633</v>
      </c>
      <c r="B1051" s="3" t="s">
        <v>6301</v>
      </c>
      <c r="C1051" s="3">
        <v>1633</v>
      </c>
      <c r="D1051" s="2" t="s">
        <v>1034</v>
      </c>
      <c r="E1051" s="3" t="s">
        <v>4431</v>
      </c>
      <c r="F1051" s="67" t="s">
        <v>4925</v>
      </c>
      <c r="G1051" s="67" t="s">
        <v>4925</v>
      </c>
      <c r="I1051" s="3" t="s">
        <v>6298</v>
      </c>
    </row>
    <row r="1052" spans="1:9" x14ac:dyDescent="0.2">
      <c r="A1052" s="1" t="str">
        <f t="shared" si="17"/>
        <v>SINAPI-I 10818</v>
      </c>
      <c r="B1052" s="3" t="s">
        <v>6301</v>
      </c>
      <c r="C1052" s="3">
        <v>10818</v>
      </c>
      <c r="D1052" s="2" t="s">
        <v>1035</v>
      </c>
      <c r="E1052" s="3" t="s">
        <v>4433</v>
      </c>
      <c r="F1052" s="67" t="s">
        <v>4926</v>
      </c>
      <c r="G1052" s="67" t="s">
        <v>4926</v>
      </c>
      <c r="I1052" s="3" t="s">
        <v>6298</v>
      </c>
    </row>
    <row r="1053" spans="1:9" x14ac:dyDescent="0.2">
      <c r="A1053" s="1" t="str">
        <f t="shared" si="17"/>
        <v>SINAPI-I 41410</v>
      </c>
      <c r="B1053" s="3" t="s">
        <v>6301</v>
      </c>
      <c r="C1053" s="3">
        <v>41410</v>
      </c>
      <c r="D1053" s="2" t="s">
        <v>1036</v>
      </c>
      <c r="E1053" s="3" t="s">
        <v>4431</v>
      </c>
      <c r="F1053" s="67" t="s">
        <v>33442</v>
      </c>
      <c r="G1053" s="67" t="s">
        <v>33442</v>
      </c>
      <c r="I1053" s="3" t="s">
        <v>6298</v>
      </c>
    </row>
    <row r="1054" spans="1:9" x14ac:dyDescent="0.2">
      <c r="A1054" s="1" t="str">
        <f t="shared" si="17"/>
        <v>SINAPI-I 41411</v>
      </c>
      <c r="B1054" s="3" t="s">
        <v>6301</v>
      </c>
      <c r="C1054" s="3">
        <v>41411</v>
      </c>
      <c r="D1054" s="2" t="s">
        <v>1037</v>
      </c>
      <c r="E1054" s="3" t="s">
        <v>4431</v>
      </c>
      <c r="F1054" s="67" t="s">
        <v>31616</v>
      </c>
      <c r="G1054" s="67" t="s">
        <v>31616</v>
      </c>
      <c r="I1054" s="3" t="s">
        <v>6298</v>
      </c>
    </row>
    <row r="1055" spans="1:9" x14ac:dyDescent="0.2">
      <c r="A1055" s="1" t="str">
        <f t="shared" si="17"/>
        <v>SINAPI-I 41412</v>
      </c>
      <c r="B1055" s="3" t="s">
        <v>6301</v>
      </c>
      <c r="C1055" s="3">
        <v>41412</v>
      </c>
      <c r="D1055" s="2" t="s">
        <v>1038</v>
      </c>
      <c r="E1055" s="3" t="s">
        <v>4431</v>
      </c>
      <c r="F1055" s="67" t="s">
        <v>33443</v>
      </c>
      <c r="G1055" s="67" t="s">
        <v>33443</v>
      </c>
      <c r="I1055" s="3" t="s">
        <v>6298</v>
      </c>
    </row>
    <row r="1056" spans="1:9" x14ac:dyDescent="0.2">
      <c r="A1056" s="1" t="str">
        <f t="shared" si="17"/>
        <v>SINAPI-I 41413</v>
      </c>
      <c r="B1056" s="3" t="s">
        <v>6301</v>
      </c>
      <c r="C1056" s="3">
        <v>41413</v>
      </c>
      <c r="D1056" s="2" t="s">
        <v>1039</v>
      </c>
      <c r="E1056" s="3" t="s">
        <v>4431</v>
      </c>
      <c r="F1056" s="67" t="s">
        <v>33444</v>
      </c>
      <c r="G1056" s="67" t="s">
        <v>33444</v>
      </c>
      <c r="I1056" s="3" t="s">
        <v>6298</v>
      </c>
    </row>
    <row r="1057" spans="1:9" ht="22.5" x14ac:dyDescent="0.2">
      <c r="A1057" s="1" t="str">
        <f t="shared" si="17"/>
        <v>SINAPI-I 39359</v>
      </c>
      <c r="B1057" s="3" t="s">
        <v>6301</v>
      </c>
      <c r="C1057" s="3">
        <v>39359</v>
      </c>
      <c r="D1057" s="2" t="s">
        <v>1040</v>
      </c>
      <c r="E1057" s="3" t="s">
        <v>4431</v>
      </c>
      <c r="F1057" s="67" t="s">
        <v>31970</v>
      </c>
      <c r="G1057" s="67" t="s">
        <v>31970</v>
      </c>
      <c r="I1057" s="3" t="s">
        <v>6300</v>
      </c>
    </row>
    <row r="1058" spans="1:9" ht="22.5" x14ac:dyDescent="0.2">
      <c r="A1058" s="1" t="str">
        <f t="shared" si="17"/>
        <v>SINAPI-I 39360</v>
      </c>
      <c r="B1058" s="3" t="s">
        <v>6301</v>
      </c>
      <c r="C1058" s="3">
        <v>39360</v>
      </c>
      <c r="D1058" s="2" t="s">
        <v>1041</v>
      </c>
      <c r="E1058" s="3" t="s">
        <v>4431</v>
      </c>
      <c r="F1058" s="67" t="s">
        <v>31970</v>
      </c>
      <c r="G1058" s="67" t="s">
        <v>31970</v>
      </c>
      <c r="I1058" s="3" t="s">
        <v>6300</v>
      </c>
    </row>
    <row r="1059" spans="1:9" x14ac:dyDescent="0.2">
      <c r="A1059" s="1" t="str">
        <f t="shared" ref="A1059:A1122" si="18">CONCATENAR</f>
        <v>SINAPI-I 10710</v>
      </c>
      <c r="B1059" s="3" t="s">
        <v>6301</v>
      </c>
      <c r="C1059" s="3">
        <v>10710</v>
      </c>
      <c r="D1059" s="2" t="s">
        <v>1042</v>
      </c>
      <c r="E1059" s="3" t="s">
        <v>4438</v>
      </c>
      <c r="F1059" s="67" t="s">
        <v>4929</v>
      </c>
      <c r="G1059" s="67" t="s">
        <v>4929</v>
      </c>
      <c r="I1059" s="3" t="s">
        <v>6300</v>
      </c>
    </row>
    <row r="1060" spans="1:9" x14ac:dyDescent="0.2">
      <c r="A1060" s="1" t="str">
        <f t="shared" si="18"/>
        <v>SINAPI-I 10709</v>
      </c>
      <c r="B1060" s="3" t="s">
        <v>6301</v>
      </c>
      <c r="C1060" s="3">
        <v>10709</v>
      </c>
      <c r="D1060" s="2" t="s">
        <v>1043</v>
      </c>
      <c r="E1060" s="3" t="s">
        <v>4438</v>
      </c>
      <c r="F1060" s="67" t="s">
        <v>4930</v>
      </c>
      <c r="G1060" s="67" t="s">
        <v>4930</v>
      </c>
      <c r="I1060" s="3" t="s">
        <v>6300</v>
      </c>
    </row>
    <row r="1061" spans="1:9" x14ac:dyDescent="0.2">
      <c r="A1061" s="1" t="str">
        <f t="shared" si="18"/>
        <v>SINAPI-I 39636</v>
      </c>
      <c r="B1061" s="3" t="s">
        <v>6301</v>
      </c>
      <c r="C1061" s="3">
        <v>39636</v>
      </c>
      <c r="D1061" s="2" t="s">
        <v>1044</v>
      </c>
      <c r="E1061" s="3" t="s">
        <v>4438</v>
      </c>
      <c r="F1061" s="67" t="s">
        <v>4931</v>
      </c>
      <c r="G1061" s="67" t="s">
        <v>4931</v>
      </c>
      <c r="I1061" s="3" t="s">
        <v>6300</v>
      </c>
    </row>
    <row r="1062" spans="1:9" x14ac:dyDescent="0.2">
      <c r="A1062" s="1" t="str">
        <f t="shared" si="18"/>
        <v>SINAPI-I 10708</v>
      </c>
      <c r="B1062" s="3" t="s">
        <v>6301</v>
      </c>
      <c r="C1062" s="3">
        <v>10708</v>
      </c>
      <c r="D1062" s="2" t="s">
        <v>1045</v>
      </c>
      <c r="E1062" s="3" t="s">
        <v>4438</v>
      </c>
      <c r="F1062" s="67" t="s">
        <v>4932</v>
      </c>
      <c r="G1062" s="67" t="s">
        <v>4932</v>
      </c>
      <c r="I1062" s="3" t="s">
        <v>6300</v>
      </c>
    </row>
    <row r="1063" spans="1:9" x14ac:dyDescent="0.2">
      <c r="A1063" s="1" t="str">
        <f t="shared" si="18"/>
        <v>SINAPI-I 39635</v>
      </c>
      <c r="B1063" s="3" t="s">
        <v>6301</v>
      </c>
      <c r="C1063" s="3">
        <v>39635</v>
      </c>
      <c r="D1063" s="2" t="s">
        <v>1046</v>
      </c>
      <c r="E1063" s="3" t="s">
        <v>4438</v>
      </c>
      <c r="F1063" s="67" t="s">
        <v>4933</v>
      </c>
      <c r="G1063" s="67" t="s">
        <v>4933</v>
      </c>
      <c r="I1063" s="3" t="s">
        <v>6300</v>
      </c>
    </row>
    <row r="1064" spans="1:9" x14ac:dyDescent="0.2">
      <c r="A1064" s="1" t="str">
        <f t="shared" si="18"/>
        <v>SINAPI-I 6117</v>
      </c>
      <c r="B1064" s="3" t="s">
        <v>6301</v>
      </c>
      <c r="C1064" s="3">
        <v>6117</v>
      </c>
      <c r="D1064" s="2" t="s">
        <v>1047</v>
      </c>
      <c r="E1064" s="3" t="s">
        <v>4436</v>
      </c>
      <c r="F1064" s="67" t="s">
        <v>20643</v>
      </c>
      <c r="G1064" s="67" t="s">
        <v>21254</v>
      </c>
      <c r="I1064" s="3" t="s">
        <v>6298</v>
      </c>
    </row>
    <row r="1065" spans="1:9" x14ac:dyDescent="0.2">
      <c r="A1065" s="1" t="str">
        <f t="shared" si="18"/>
        <v>SINAPI-I 40913</v>
      </c>
      <c r="B1065" s="3" t="s">
        <v>6301</v>
      </c>
      <c r="C1065" s="3">
        <v>40913</v>
      </c>
      <c r="D1065" s="2" t="s">
        <v>1048</v>
      </c>
      <c r="E1065" s="3" t="s">
        <v>4437</v>
      </c>
      <c r="F1065" s="67" t="s">
        <v>28992</v>
      </c>
      <c r="G1065" s="67" t="s">
        <v>28676</v>
      </c>
      <c r="I1065" s="3" t="s">
        <v>6298</v>
      </c>
    </row>
    <row r="1066" spans="1:9" x14ac:dyDescent="0.2">
      <c r="A1066" s="1" t="str">
        <f t="shared" si="18"/>
        <v>SINAPI-I 1214</v>
      </c>
      <c r="B1066" s="3" t="s">
        <v>6301</v>
      </c>
      <c r="C1066" s="3">
        <v>1214</v>
      </c>
      <c r="D1066" s="2" t="s">
        <v>1049</v>
      </c>
      <c r="E1066" s="3" t="s">
        <v>4436</v>
      </c>
      <c r="F1066" s="67" t="s">
        <v>21488</v>
      </c>
      <c r="G1066" s="67" t="s">
        <v>21346</v>
      </c>
      <c r="I1066" s="3" t="s">
        <v>6298</v>
      </c>
    </row>
    <row r="1067" spans="1:9" x14ac:dyDescent="0.2">
      <c r="A1067" s="1" t="str">
        <f t="shared" si="18"/>
        <v>SINAPI-I 40915</v>
      </c>
      <c r="B1067" s="3" t="s">
        <v>6301</v>
      </c>
      <c r="C1067" s="3">
        <v>40915</v>
      </c>
      <c r="D1067" s="2" t="s">
        <v>1050</v>
      </c>
      <c r="E1067" s="3" t="s">
        <v>4437</v>
      </c>
      <c r="F1067" s="67" t="s">
        <v>29002</v>
      </c>
      <c r="G1067" s="67" t="s">
        <v>28740</v>
      </c>
      <c r="I1067" s="3" t="s">
        <v>6298</v>
      </c>
    </row>
    <row r="1068" spans="1:9" x14ac:dyDescent="0.2">
      <c r="A1068" s="1" t="str">
        <f t="shared" si="18"/>
        <v>SINAPI-I 1213</v>
      </c>
      <c r="B1068" s="3" t="s">
        <v>6301</v>
      </c>
      <c r="C1068" s="3">
        <v>1213</v>
      </c>
      <c r="D1068" s="2" t="s">
        <v>30328</v>
      </c>
      <c r="E1068" s="3" t="s">
        <v>4436</v>
      </c>
      <c r="F1068" s="67" t="s">
        <v>20981</v>
      </c>
      <c r="G1068" s="67" t="s">
        <v>21645</v>
      </c>
      <c r="I1068" s="3" t="s">
        <v>6299</v>
      </c>
    </row>
    <row r="1069" spans="1:9" x14ac:dyDescent="0.2">
      <c r="A1069" s="1" t="str">
        <f t="shared" si="18"/>
        <v>SINAPI-I 40914</v>
      </c>
      <c r="B1069" s="3" t="s">
        <v>6301</v>
      </c>
      <c r="C1069" s="3">
        <v>40914</v>
      </c>
      <c r="D1069" s="2" t="s">
        <v>30329</v>
      </c>
      <c r="E1069" s="3" t="s">
        <v>4437</v>
      </c>
      <c r="F1069" s="67" t="s">
        <v>28994</v>
      </c>
      <c r="G1069" s="67" t="s">
        <v>28679</v>
      </c>
      <c r="I1069" s="3" t="s">
        <v>6298</v>
      </c>
    </row>
    <row r="1070" spans="1:9" x14ac:dyDescent="0.2">
      <c r="A1070" s="1" t="str">
        <f t="shared" si="18"/>
        <v>SINAPI-I 5091</v>
      </c>
      <c r="B1070" s="3" t="s">
        <v>6301</v>
      </c>
      <c r="C1070" s="3">
        <v>5091</v>
      </c>
      <c r="D1070" s="2" t="s">
        <v>1051</v>
      </c>
      <c r="E1070" s="3" t="s">
        <v>4431</v>
      </c>
      <c r="F1070" s="67" t="s">
        <v>4934</v>
      </c>
      <c r="G1070" s="67" t="s">
        <v>4934</v>
      </c>
      <c r="I1070" s="3" t="s">
        <v>6298</v>
      </c>
    </row>
    <row r="1071" spans="1:9" ht="22.5" x14ac:dyDescent="0.2">
      <c r="A1071" s="1" t="str">
        <f t="shared" si="18"/>
        <v>SINAPI-I 14615</v>
      </c>
      <c r="B1071" s="3" t="s">
        <v>6301</v>
      </c>
      <c r="C1071" s="3">
        <v>14615</v>
      </c>
      <c r="D1071" s="2" t="s">
        <v>1052</v>
      </c>
      <c r="E1071" s="3" t="s">
        <v>4431</v>
      </c>
      <c r="F1071" s="67" t="s">
        <v>33445</v>
      </c>
      <c r="G1071" s="67" t="s">
        <v>33445</v>
      </c>
      <c r="I1071" s="3" t="s">
        <v>6298</v>
      </c>
    </row>
    <row r="1072" spans="1:9" x14ac:dyDescent="0.2">
      <c r="A1072" s="1" t="str">
        <f t="shared" si="18"/>
        <v>SINAPI-I 2711</v>
      </c>
      <c r="B1072" s="3" t="s">
        <v>6301</v>
      </c>
      <c r="C1072" s="3">
        <v>2711</v>
      </c>
      <c r="D1072" s="2" t="s">
        <v>1053</v>
      </c>
      <c r="E1072" s="3" t="s">
        <v>4431</v>
      </c>
      <c r="F1072" s="67" t="s">
        <v>30778</v>
      </c>
      <c r="G1072" s="67" t="s">
        <v>30778</v>
      </c>
      <c r="I1072" s="3" t="s">
        <v>6299</v>
      </c>
    </row>
    <row r="1073" spans="1:9" ht="22.5" x14ac:dyDescent="0.2">
      <c r="A1073" s="1" t="str">
        <f t="shared" si="18"/>
        <v>SINAPI-I 37727</v>
      </c>
      <c r="B1073" s="3" t="s">
        <v>6301</v>
      </c>
      <c r="C1073" s="3">
        <v>37727</v>
      </c>
      <c r="D1073" s="2" t="s">
        <v>1054</v>
      </c>
      <c r="E1073" s="3" t="s">
        <v>4431</v>
      </c>
      <c r="F1073" s="67" t="s">
        <v>33446</v>
      </c>
      <c r="G1073" s="67" t="s">
        <v>33446</v>
      </c>
      <c r="I1073" s="3" t="s">
        <v>6299</v>
      </c>
    </row>
    <row r="1074" spans="1:9" ht="22.5" x14ac:dyDescent="0.2">
      <c r="A1074" s="1" t="str">
        <f t="shared" si="18"/>
        <v>SINAPI-I 37728</v>
      </c>
      <c r="B1074" s="3" t="s">
        <v>6301</v>
      </c>
      <c r="C1074" s="3">
        <v>37728</v>
      </c>
      <c r="D1074" s="2" t="s">
        <v>1055</v>
      </c>
      <c r="E1074" s="3" t="s">
        <v>4431</v>
      </c>
      <c r="F1074" s="67" t="s">
        <v>33447</v>
      </c>
      <c r="G1074" s="67" t="s">
        <v>33447</v>
      </c>
      <c r="I1074" s="3" t="s">
        <v>6298</v>
      </c>
    </row>
    <row r="1075" spans="1:9" ht="22.5" x14ac:dyDescent="0.2">
      <c r="A1075" s="1" t="str">
        <f t="shared" si="18"/>
        <v>SINAPI-I 37729</v>
      </c>
      <c r="B1075" s="3" t="s">
        <v>6301</v>
      </c>
      <c r="C1075" s="3">
        <v>37729</v>
      </c>
      <c r="D1075" s="2" t="s">
        <v>1056</v>
      </c>
      <c r="E1075" s="3" t="s">
        <v>4431</v>
      </c>
      <c r="F1075" s="67" t="s">
        <v>33448</v>
      </c>
      <c r="G1075" s="67" t="s">
        <v>33448</v>
      </c>
      <c r="I1075" s="3" t="s">
        <v>6298</v>
      </c>
    </row>
    <row r="1076" spans="1:9" ht="22.5" x14ac:dyDescent="0.2">
      <c r="A1076" s="1" t="str">
        <f t="shared" si="18"/>
        <v>SINAPI-I 37730</v>
      </c>
      <c r="B1076" s="3" t="s">
        <v>6301</v>
      </c>
      <c r="C1076" s="3">
        <v>37730</v>
      </c>
      <c r="D1076" s="2" t="s">
        <v>1057</v>
      </c>
      <c r="E1076" s="3" t="s">
        <v>4431</v>
      </c>
      <c r="F1076" s="67" t="s">
        <v>33449</v>
      </c>
      <c r="G1076" s="67" t="s">
        <v>33449</v>
      </c>
      <c r="I1076" s="3" t="s">
        <v>6298</v>
      </c>
    </row>
    <row r="1077" spans="1:9" ht="22.5" x14ac:dyDescent="0.2">
      <c r="A1077" s="1" t="str">
        <f t="shared" si="18"/>
        <v>SINAPI-I 37731</v>
      </c>
      <c r="B1077" s="3" t="s">
        <v>6301</v>
      </c>
      <c r="C1077" s="3">
        <v>37731</v>
      </c>
      <c r="D1077" s="2" t="s">
        <v>1058</v>
      </c>
      <c r="E1077" s="3" t="s">
        <v>4431</v>
      </c>
      <c r="F1077" s="67" t="s">
        <v>33450</v>
      </c>
      <c r="G1077" s="67" t="s">
        <v>33450</v>
      </c>
      <c r="I1077" s="3" t="s">
        <v>6298</v>
      </c>
    </row>
    <row r="1078" spans="1:9" ht="22.5" x14ac:dyDescent="0.2">
      <c r="A1078" s="1" t="str">
        <f t="shared" si="18"/>
        <v>SINAPI-I 37732</v>
      </c>
      <c r="B1078" s="3" t="s">
        <v>6301</v>
      </c>
      <c r="C1078" s="3">
        <v>37732</v>
      </c>
      <c r="D1078" s="2" t="s">
        <v>1059</v>
      </c>
      <c r="E1078" s="3" t="s">
        <v>4431</v>
      </c>
      <c r="F1078" s="67" t="s">
        <v>33451</v>
      </c>
      <c r="G1078" s="67" t="s">
        <v>33451</v>
      </c>
      <c r="I1078" s="3" t="s">
        <v>6298</v>
      </c>
    </row>
    <row r="1079" spans="1:9" ht="33.75" x14ac:dyDescent="0.2">
      <c r="A1079" s="1" t="str">
        <f t="shared" si="18"/>
        <v>SINAPI-I 36496</v>
      </c>
      <c r="B1079" s="3" t="s">
        <v>6301</v>
      </c>
      <c r="C1079" s="3">
        <v>36496</v>
      </c>
      <c r="D1079" s="2" t="s">
        <v>1060</v>
      </c>
      <c r="E1079" s="3" t="s">
        <v>4431</v>
      </c>
      <c r="F1079" s="67" t="s">
        <v>33452</v>
      </c>
      <c r="G1079" s="67" t="s">
        <v>33452</v>
      </c>
      <c r="I1079" s="3" t="s">
        <v>6298</v>
      </c>
    </row>
    <row r="1080" spans="1:9" ht="22.5" x14ac:dyDescent="0.2">
      <c r="A1080" s="1" t="str">
        <f t="shared" si="18"/>
        <v>SINAPI-I 10630</v>
      </c>
      <c r="B1080" s="3" t="s">
        <v>6301</v>
      </c>
      <c r="C1080" s="3">
        <v>10630</v>
      </c>
      <c r="D1080" s="2" t="s">
        <v>1061</v>
      </c>
      <c r="E1080" s="3" t="s">
        <v>4431</v>
      </c>
      <c r="F1080" s="67" t="s">
        <v>33453</v>
      </c>
      <c r="G1080" s="67" t="s">
        <v>33453</v>
      </c>
      <c r="I1080" s="3" t="s">
        <v>6298</v>
      </c>
    </row>
    <row r="1081" spans="1:9" ht="22.5" x14ac:dyDescent="0.2">
      <c r="A1081" s="1" t="str">
        <f t="shared" si="18"/>
        <v>SINAPI-I 37762</v>
      </c>
      <c r="B1081" s="3" t="s">
        <v>6301</v>
      </c>
      <c r="C1081" s="3">
        <v>37762</v>
      </c>
      <c r="D1081" s="2" t="s">
        <v>1062</v>
      </c>
      <c r="E1081" s="3" t="s">
        <v>4431</v>
      </c>
      <c r="F1081" s="67" t="s">
        <v>33454</v>
      </c>
      <c r="G1081" s="67" t="s">
        <v>33454</v>
      </c>
      <c r="I1081" s="3" t="s">
        <v>6298</v>
      </c>
    </row>
    <row r="1082" spans="1:9" ht="22.5" x14ac:dyDescent="0.2">
      <c r="A1082" s="1" t="str">
        <f t="shared" si="18"/>
        <v>SINAPI-I 37763</v>
      </c>
      <c r="B1082" s="3" t="s">
        <v>6301</v>
      </c>
      <c r="C1082" s="3">
        <v>37763</v>
      </c>
      <c r="D1082" s="2" t="s">
        <v>1063</v>
      </c>
      <c r="E1082" s="3" t="s">
        <v>4431</v>
      </c>
      <c r="F1082" s="67" t="s">
        <v>33455</v>
      </c>
      <c r="G1082" s="67" t="s">
        <v>33455</v>
      </c>
      <c r="I1082" s="3" t="s">
        <v>6298</v>
      </c>
    </row>
    <row r="1083" spans="1:9" ht="22.5" x14ac:dyDescent="0.2">
      <c r="A1083" s="1" t="str">
        <f t="shared" si="18"/>
        <v>SINAPI-I 41992</v>
      </c>
      <c r="B1083" s="3" t="s">
        <v>6301</v>
      </c>
      <c r="C1083" s="3">
        <v>41992</v>
      </c>
      <c r="D1083" s="2" t="s">
        <v>1064</v>
      </c>
      <c r="E1083" s="3" t="s">
        <v>4431</v>
      </c>
      <c r="F1083" s="67" t="s">
        <v>33456</v>
      </c>
      <c r="G1083" s="67" t="s">
        <v>33456</v>
      </c>
      <c r="I1083" s="3" t="s">
        <v>6299</v>
      </c>
    </row>
    <row r="1084" spans="1:9" ht="22.5" x14ac:dyDescent="0.2">
      <c r="A1084" s="1" t="str">
        <f t="shared" si="18"/>
        <v>SINAPI-I 13215</v>
      </c>
      <c r="B1084" s="3" t="s">
        <v>6301</v>
      </c>
      <c r="C1084" s="3">
        <v>13215</v>
      </c>
      <c r="D1084" s="2" t="s">
        <v>1065</v>
      </c>
      <c r="E1084" s="3" t="s">
        <v>4431</v>
      </c>
      <c r="F1084" s="67" t="s">
        <v>33457</v>
      </c>
      <c r="G1084" s="67" t="s">
        <v>33457</v>
      </c>
      <c r="I1084" s="3" t="s">
        <v>6298</v>
      </c>
    </row>
    <row r="1085" spans="1:9" x14ac:dyDescent="0.2">
      <c r="A1085" s="1" t="str">
        <f t="shared" si="18"/>
        <v>SINAPI-I 4235</v>
      </c>
      <c r="B1085" s="3" t="s">
        <v>6301</v>
      </c>
      <c r="C1085" s="3">
        <v>4235</v>
      </c>
      <c r="D1085" s="2" t="s">
        <v>1066</v>
      </c>
      <c r="E1085" s="3" t="s">
        <v>4436</v>
      </c>
      <c r="F1085" s="67" t="s">
        <v>28765</v>
      </c>
      <c r="G1085" s="67" t="s">
        <v>21038</v>
      </c>
      <c r="I1085" s="3" t="s">
        <v>6298</v>
      </c>
    </row>
    <row r="1086" spans="1:9" x14ac:dyDescent="0.2">
      <c r="A1086" s="1" t="str">
        <f t="shared" si="18"/>
        <v>SINAPI-I 40976</v>
      </c>
      <c r="B1086" s="3" t="s">
        <v>6301</v>
      </c>
      <c r="C1086" s="3">
        <v>40976</v>
      </c>
      <c r="D1086" s="2" t="s">
        <v>1067</v>
      </c>
      <c r="E1086" s="3" t="s">
        <v>4437</v>
      </c>
      <c r="F1086" s="67" t="s">
        <v>29003</v>
      </c>
      <c r="G1086" s="67" t="s">
        <v>28741</v>
      </c>
      <c r="I1086" s="3" t="s">
        <v>6298</v>
      </c>
    </row>
    <row r="1087" spans="1:9" ht="22.5" x14ac:dyDescent="0.2">
      <c r="A1087" s="1" t="str">
        <f t="shared" si="18"/>
        <v>SINAPI-I 43091</v>
      </c>
      <c r="B1087" s="3" t="s">
        <v>6301</v>
      </c>
      <c r="C1087" s="3">
        <v>43091</v>
      </c>
      <c r="D1087" s="2" t="s">
        <v>1068</v>
      </c>
      <c r="E1087" s="3" t="s">
        <v>4431</v>
      </c>
      <c r="F1087" s="67" t="s">
        <v>4936</v>
      </c>
      <c r="G1087" s="67" t="s">
        <v>4936</v>
      </c>
      <c r="I1087" s="3" t="s">
        <v>6298</v>
      </c>
    </row>
    <row r="1088" spans="1:9" ht="22.5" x14ac:dyDescent="0.2">
      <c r="A1088" s="1" t="str">
        <f t="shared" si="18"/>
        <v>SINAPI-I 43092</v>
      </c>
      <c r="B1088" s="3" t="s">
        <v>6301</v>
      </c>
      <c r="C1088" s="3">
        <v>43092</v>
      </c>
      <c r="D1088" s="2" t="s">
        <v>1069</v>
      </c>
      <c r="E1088" s="3" t="s">
        <v>4431</v>
      </c>
      <c r="F1088" s="67" t="s">
        <v>4937</v>
      </c>
      <c r="G1088" s="67" t="s">
        <v>4937</v>
      </c>
      <c r="I1088" s="3" t="s">
        <v>6298</v>
      </c>
    </row>
    <row r="1089" spans="1:9" ht="22.5" x14ac:dyDescent="0.2">
      <c r="A1089" s="1" t="str">
        <f t="shared" si="18"/>
        <v>SINAPI-I 43089</v>
      </c>
      <c r="B1089" s="3" t="s">
        <v>6301</v>
      </c>
      <c r="C1089" s="3">
        <v>43089</v>
      </c>
      <c r="D1089" s="2" t="s">
        <v>1070</v>
      </c>
      <c r="E1089" s="3" t="s">
        <v>4431</v>
      </c>
      <c r="F1089" s="67" t="s">
        <v>4938</v>
      </c>
      <c r="G1089" s="67" t="s">
        <v>4938</v>
      </c>
      <c r="I1089" s="3" t="s">
        <v>6298</v>
      </c>
    </row>
    <row r="1090" spans="1:9" ht="22.5" x14ac:dyDescent="0.2">
      <c r="A1090" s="1" t="str">
        <f t="shared" si="18"/>
        <v>SINAPI-I 43090</v>
      </c>
      <c r="B1090" s="3" t="s">
        <v>6301</v>
      </c>
      <c r="C1090" s="3">
        <v>43090</v>
      </c>
      <c r="D1090" s="2" t="s">
        <v>1071</v>
      </c>
      <c r="E1090" s="3" t="s">
        <v>4431</v>
      </c>
      <c r="F1090" s="67" t="s">
        <v>4939</v>
      </c>
      <c r="G1090" s="67" t="s">
        <v>4939</v>
      </c>
      <c r="I1090" s="3" t="s">
        <v>6298</v>
      </c>
    </row>
    <row r="1091" spans="1:9" x14ac:dyDescent="0.2">
      <c r="A1091" s="1" t="str">
        <f t="shared" si="18"/>
        <v>SINAPI-I 41967</v>
      </c>
      <c r="B1091" s="3" t="s">
        <v>6301</v>
      </c>
      <c r="C1091" s="3">
        <v>41967</v>
      </c>
      <c r="D1091" s="2" t="s">
        <v>1072</v>
      </c>
      <c r="E1091" s="3" t="s">
        <v>4434</v>
      </c>
      <c r="F1091" s="67" t="s">
        <v>33374</v>
      </c>
      <c r="G1091" s="67" t="s">
        <v>33374</v>
      </c>
      <c r="I1091" s="3" t="s">
        <v>6298</v>
      </c>
    </row>
    <row r="1092" spans="1:9" x14ac:dyDescent="0.2">
      <c r="A1092" s="1" t="str">
        <f t="shared" si="18"/>
        <v>SINAPI-I 12760</v>
      </c>
      <c r="B1092" s="3" t="s">
        <v>6301</v>
      </c>
      <c r="C1092" s="3">
        <v>12760</v>
      </c>
      <c r="D1092" s="2" t="s">
        <v>1073</v>
      </c>
      <c r="E1092" s="3" t="s">
        <v>4438</v>
      </c>
      <c r="F1092" s="67" t="s">
        <v>28742</v>
      </c>
      <c r="G1092" s="67" t="s">
        <v>28742</v>
      </c>
      <c r="I1092" s="3" t="s">
        <v>6298</v>
      </c>
    </row>
    <row r="1093" spans="1:9" x14ac:dyDescent="0.2">
      <c r="A1093" s="1" t="str">
        <f t="shared" si="18"/>
        <v>SINAPI-I 12759</v>
      </c>
      <c r="B1093" s="3" t="s">
        <v>6301</v>
      </c>
      <c r="C1093" s="3">
        <v>12759</v>
      </c>
      <c r="D1093" s="2" t="s">
        <v>1074</v>
      </c>
      <c r="E1093" s="3" t="s">
        <v>4438</v>
      </c>
      <c r="F1093" s="67" t="s">
        <v>28743</v>
      </c>
      <c r="G1093" s="67" t="s">
        <v>28743</v>
      </c>
      <c r="I1093" s="3" t="s">
        <v>6298</v>
      </c>
    </row>
    <row r="1094" spans="1:9" ht="22.5" x14ac:dyDescent="0.2">
      <c r="A1094" s="1" t="str">
        <f t="shared" si="18"/>
        <v>SINAPI-I 43105</v>
      </c>
      <c r="B1094" s="3" t="s">
        <v>6301</v>
      </c>
      <c r="C1094" s="3">
        <v>43105</v>
      </c>
      <c r="D1094" s="2" t="s">
        <v>1075</v>
      </c>
      <c r="E1094" s="3" t="s">
        <v>4433</v>
      </c>
      <c r="F1094" s="67" t="s">
        <v>33458</v>
      </c>
      <c r="G1094" s="67" t="s">
        <v>33458</v>
      </c>
      <c r="I1094" s="3" t="s">
        <v>6298</v>
      </c>
    </row>
    <row r="1095" spans="1:9" x14ac:dyDescent="0.2">
      <c r="A1095" s="1" t="str">
        <f t="shared" si="18"/>
        <v>SINAPI-I 40424</v>
      </c>
      <c r="B1095" s="3" t="s">
        <v>6301</v>
      </c>
      <c r="C1095" s="3">
        <v>40424</v>
      </c>
      <c r="D1095" s="2" t="s">
        <v>1076</v>
      </c>
      <c r="E1095" s="3" t="s">
        <v>4433</v>
      </c>
      <c r="F1095" s="67" t="s">
        <v>5905</v>
      </c>
      <c r="G1095" s="67" t="s">
        <v>5905</v>
      </c>
      <c r="I1095" s="3" t="s">
        <v>6298</v>
      </c>
    </row>
    <row r="1096" spans="1:9" x14ac:dyDescent="0.2">
      <c r="A1096" s="1" t="str">
        <f t="shared" si="18"/>
        <v>SINAPI-I 1325</v>
      </c>
      <c r="B1096" s="3" t="s">
        <v>6301</v>
      </c>
      <c r="C1096" s="3">
        <v>1325</v>
      </c>
      <c r="D1096" s="2" t="s">
        <v>1077</v>
      </c>
      <c r="E1096" s="3" t="s">
        <v>4433</v>
      </c>
      <c r="F1096" s="67" t="s">
        <v>20930</v>
      </c>
      <c r="G1096" s="67" t="s">
        <v>20930</v>
      </c>
      <c r="I1096" s="3" t="s">
        <v>6298</v>
      </c>
    </row>
    <row r="1097" spans="1:9" x14ac:dyDescent="0.2">
      <c r="A1097" s="1" t="str">
        <f t="shared" si="18"/>
        <v>SINAPI-I 1327</v>
      </c>
      <c r="B1097" s="3" t="s">
        <v>6301</v>
      </c>
      <c r="C1097" s="3">
        <v>1327</v>
      </c>
      <c r="D1097" s="2" t="s">
        <v>1078</v>
      </c>
      <c r="E1097" s="3" t="s">
        <v>4433</v>
      </c>
      <c r="F1097" s="67" t="s">
        <v>4539</v>
      </c>
      <c r="G1097" s="67" t="s">
        <v>4539</v>
      </c>
      <c r="I1097" s="3" t="s">
        <v>6298</v>
      </c>
    </row>
    <row r="1098" spans="1:9" x14ac:dyDescent="0.2">
      <c r="A1098" s="1" t="str">
        <f t="shared" si="18"/>
        <v>SINAPI-I 1328</v>
      </c>
      <c r="B1098" s="3" t="s">
        <v>6301</v>
      </c>
      <c r="C1098" s="3">
        <v>1328</v>
      </c>
      <c r="D1098" s="2" t="s">
        <v>1079</v>
      </c>
      <c r="E1098" s="3" t="s">
        <v>4433</v>
      </c>
      <c r="F1098" s="67" t="s">
        <v>5297</v>
      </c>
      <c r="G1098" s="67" t="s">
        <v>5297</v>
      </c>
      <c r="I1098" s="3" t="s">
        <v>6298</v>
      </c>
    </row>
    <row r="1099" spans="1:9" x14ac:dyDescent="0.2">
      <c r="A1099" s="1" t="str">
        <f t="shared" si="18"/>
        <v>SINAPI-I 1321</v>
      </c>
      <c r="B1099" s="3" t="s">
        <v>6301</v>
      </c>
      <c r="C1099" s="3">
        <v>1321</v>
      </c>
      <c r="D1099" s="2" t="s">
        <v>1080</v>
      </c>
      <c r="E1099" s="3" t="s">
        <v>4433</v>
      </c>
      <c r="F1099" s="67" t="s">
        <v>5067</v>
      </c>
      <c r="G1099" s="67" t="s">
        <v>5067</v>
      </c>
      <c r="I1099" s="3" t="s">
        <v>6298</v>
      </c>
    </row>
    <row r="1100" spans="1:9" x14ac:dyDescent="0.2">
      <c r="A1100" s="1" t="str">
        <f t="shared" si="18"/>
        <v>SINAPI-I 1318</v>
      </c>
      <c r="B1100" s="3" t="s">
        <v>6301</v>
      </c>
      <c r="C1100" s="3">
        <v>1318</v>
      </c>
      <c r="D1100" s="2" t="s">
        <v>1081</v>
      </c>
      <c r="E1100" s="3" t="s">
        <v>4433</v>
      </c>
      <c r="F1100" s="67" t="s">
        <v>21142</v>
      </c>
      <c r="G1100" s="67" t="s">
        <v>21142</v>
      </c>
      <c r="I1100" s="3" t="s">
        <v>6298</v>
      </c>
    </row>
    <row r="1101" spans="1:9" x14ac:dyDescent="0.2">
      <c r="A1101" s="1" t="str">
        <f t="shared" si="18"/>
        <v>SINAPI-I 1322</v>
      </c>
      <c r="B1101" s="3" t="s">
        <v>6301</v>
      </c>
      <c r="C1101" s="3">
        <v>1322</v>
      </c>
      <c r="D1101" s="2" t="s">
        <v>1082</v>
      </c>
      <c r="E1101" s="3" t="s">
        <v>4433</v>
      </c>
      <c r="F1101" s="67" t="s">
        <v>6101</v>
      </c>
      <c r="G1101" s="67" t="s">
        <v>6101</v>
      </c>
      <c r="I1101" s="3" t="s">
        <v>6298</v>
      </c>
    </row>
    <row r="1102" spans="1:9" x14ac:dyDescent="0.2">
      <c r="A1102" s="1" t="str">
        <f t="shared" si="18"/>
        <v>SINAPI-I 1323</v>
      </c>
      <c r="B1102" s="3" t="s">
        <v>6301</v>
      </c>
      <c r="C1102" s="3">
        <v>1323</v>
      </c>
      <c r="D1102" s="2" t="s">
        <v>1083</v>
      </c>
      <c r="E1102" s="3" t="s">
        <v>4433</v>
      </c>
      <c r="F1102" s="67" t="s">
        <v>6101</v>
      </c>
      <c r="G1102" s="67" t="s">
        <v>6101</v>
      </c>
      <c r="I1102" s="3" t="s">
        <v>6298</v>
      </c>
    </row>
    <row r="1103" spans="1:9" x14ac:dyDescent="0.2">
      <c r="A1103" s="1" t="str">
        <f t="shared" si="18"/>
        <v>SINAPI-I 1319</v>
      </c>
      <c r="B1103" s="3" t="s">
        <v>6301</v>
      </c>
      <c r="C1103" s="3">
        <v>1319</v>
      </c>
      <c r="D1103" s="2" t="s">
        <v>1084</v>
      </c>
      <c r="E1103" s="3" t="s">
        <v>4433</v>
      </c>
      <c r="F1103" s="67" t="s">
        <v>33459</v>
      </c>
      <c r="G1103" s="67" t="s">
        <v>33459</v>
      </c>
      <c r="I1103" s="3" t="s">
        <v>6298</v>
      </c>
    </row>
    <row r="1104" spans="1:9" x14ac:dyDescent="0.2">
      <c r="A1104" s="1" t="str">
        <f t="shared" si="18"/>
        <v>SINAPI-I 11026</v>
      </c>
      <c r="B1104" s="3" t="s">
        <v>6301</v>
      </c>
      <c r="C1104" s="3">
        <v>11026</v>
      </c>
      <c r="D1104" s="2" t="s">
        <v>1085</v>
      </c>
      <c r="E1104" s="3" t="s">
        <v>4433</v>
      </c>
      <c r="F1104" s="67" t="s">
        <v>20816</v>
      </c>
      <c r="G1104" s="67" t="s">
        <v>20816</v>
      </c>
      <c r="I1104" s="3" t="s">
        <v>6298</v>
      </c>
    </row>
    <row r="1105" spans="1:9" x14ac:dyDescent="0.2">
      <c r="A1105" s="1" t="str">
        <f t="shared" si="18"/>
        <v>SINAPI-I 11027</v>
      </c>
      <c r="B1105" s="3" t="s">
        <v>6301</v>
      </c>
      <c r="C1105" s="3">
        <v>11027</v>
      </c>
      <c r="D1105" s="2" t="s">
        <v>1086</v>
      </c>
      <c r="E1105" s="3" t="s">
        <v>4433</v>
      </c>
      <c r="F1105" s="67" t="s">
        <v>5004</v>
      </c>
      <c r="G1105" s="67" t="s">
        <v>5004</v>
      </c>
      <c r="I1105" s="3" t="s">
        <v>6298</v>
      </c>
    </row>
    <row r="1106" spans="1:9" x14ac:dyDescent="0.2">
      <c r="A1106" s="1" t="str">
        <f t="shared" si="18"/>
        <v>SINAPI-I 11046</v>
      </c>
      <c r="B1106" s="3" t="s">
        <v>6301</v>
      </c>
      <c r="C1106" s="3">
        <v>11046</v>
      </c>
      <c r="D1106" s="2" t="s">
        <v>1087</v>
      </c>
      <c r="E1106" s="3" t="s">
        <v>4433</v>
      </c>
      <c r="F1106" s="67" t="s">
        <v>21122</v>
      </c>
      <c r="G1106" s="67" t="s">
        <v>21122</v>
      </c>
      <c r="I1106" s="3" t="s">
        <v>6298</v>
      </c>
    </row>
    <row r="1107" spans="1:9" x14ac:dyDescent="0.2">
      <c r="A1107" s="1" t="str">
        <f t="shared" si="18"/>
        <v>SINAPI-I 11047</v>
      </c>
      <c r="B1107" s="3" t="s">
        <v>6301</v>
      </c>
      <c r="C1107" s="3">
        <v>11047</v>
      </c>
      <c r="D1107" s="2" t="s">
        <v>1088</v>
      </c>
      <c r="E1107" s="3" t="s">
        <v>4433</v>
      </c>
      <c r="F1107" s="67" t="s">
        <v>21848</v>
      </c>
      <c r="G1107" s="67" t="s">
        <v>21848</v>
      </c>
      <c r="I1107" s="3" t="s">
        <v>6298</v>
      </c>
    </row>
    <row r="1108" spans="1:9" x14ac:dyDescent="0.2">
      <c r="A1108" s="1" t="str">
        <f t="shared" si="18"/>
        <v>SINAPI-I 43668</v>
      </c>
      <c r="B1108" s="3" t="s">
        <v>6301</v>
      </c>
      <c r="C1108" s="3">
        <v>43668</v>
      </c>
      <c r="D1108" s="2" t="s">
        <v>1089</v>
      </c>
      <c r="E1108" s="3" t="s">
        <v>4433</v>
      </c>
      <c r="F1108" s="67" t="s">
        <v>5648</v>
      </c>
      <c r="G1108" s="67" t="s">
        <v>5648</v>
      </c>
      <c r="I1108" s="3" t="s">
        <v>6298</v>
      </c>
    </row>
    <row r="1109" spans="1:9" x14ac:dyDescent="0.2">
      <c r="A1109" s="1" t="str">
        <f t="shared" si="18"/>
        <v>SINAPI-I 11049</v>
      </c>
      <c r="B1109" s="3" t="s">
        <v>6301</v>
      </c>
      <c r="C1109" s="3">
        <v>11049</v>
      </c>
      <c r="D1109" s="2" t="s">
        <v>1090</v>
      </c>
      <c r="E1109" s="3" t="s">
        <v>4433</v>
      </c>
      <c r="F1109" s="67" t="s">
        <v>4992</v>
      </c>
      <c r="G1109" s="67" t="s">
        <v>4992</v>
      </c>
      <c r="I1109" s="3" t="s">
        <v>6299</v>
      </c>
    </row>
    <row r="1110" spans="1:9" x14ac:dyDescent="0.2">
      <c r="A1110" s="1" t="str">
        <f t="shared" si="18"/>
        <v>SINAPI-I 43106</v>
      </c>
      <c r="B1110" s="3" t="s">
        <v>6301</v>
      </c>
      <c r="C1110" s="3">
        <v>43106</v>
      </c>
      <c r="D1110" s="2" t="s">
        <v>1091</v>
      </c>
      <c r="E1110" s="3" t="s">
        <v>4433</v>
      </c>
      <c r="F1110" s="67" t="s">
        <v>20883</v>
      </c>
      <c r="G1110" s="67" t="s">
        <v>20883</v>
      </c>
      <c r="I1110" s="3" t="s">
        <v>6298</v>
      </c>
    </row>
    <row r="1111" spans="1:9" x14ac:dyDescent="0.2">
      <c r="A1111" s="1" t="str">
        <f t="shared" si="18"/>
        <v>SINAPI-I 11051</v>
      </c>
      <c r="B1111" s="3" t="s">
        <v>6301</v>
      </c>
      <c r="C1111" s="3">
        <v>11051</v>
      </c>
      <c r="D1111" s="2" t="s">
        <v>1092</v>
      </c>
      <c r="E1111" s="3" t="s">
        <v>4433</v>
      </c>
      <c r="F1111" s="67" t="s">
        <v>33460</v>
      </c>
      <c r="G1111" s="67" t="s">
        <v>33460</v>
      </c>
      <c r="I1111" s="3" t="s">
        <v>6298</v>
      </c>
    </row>
    <row r="1112" spans="1:9" x14ac:dyDescent="0.2">
      <c r="A1112" s="1" t="str">
        <f t="shared" si="18"/>
        <v>SINAPI-I 11061</v>
      </c>
      <c r="B1112" s="3" t="s">
        <v>6301</v>
      </c>
      <c r="C1112" s="3">
        <v>11061</v>
      </c>
      <c r="D1112" s="2" t="s">
        <v>1093</v>
      </c>
      <c r="E1112" s="3" t="s">
        <v>4433</v>
      </c>
      <c r="F1112" s="67" t="s">
        <v>5528</v>
      </c>
      <c r="G1112" s="67" t="s">
        <v>5528</v>
      </c>
      <c r="I1112" s="3" t="s">
        <v>6298</v>
      </c>
    </row>
    <row r="1113" spans="1:9" x14ac:dyDescent="0.2">
      <c r="A1113" s="1" t="str">
        <f t="shared" si="18"/>
        <v>SINAPI-I 1333</v>
      </c>
      <c r="B1113" s="3" t="s">
        <v>6301</v>
      </c>
      <c r="C1113" s="3">
        <v>1333</v>
      </c>
      <c r="D1113" s="2" t="s">
        <v>30330</v>
      </c>
      <c r="E1113" s="3" t="s">
        <v>4433</v>
      </c>
      <c r="F1113" s="67" t="s">
        <v>4941</v>
      </c>
      <c r="G1113" s="67" t="s">
        <v>4941</v>
      </c>
      <c r="I1113" s="3" t="s">
        <v>6298</v>
      </c>
    </row>
    <row r="1114" spans="1:9" x14ac:dyDescent="0.2">
      <c r="A1114" s="1" t="str">
        <f t="shared" si="18"/>
        <v>SINAPI-I 1330</v>
      </c>
      <c r="B1114" s="3" t="s">
        <v>6301</v>
      </c>
      <c r="C1114" s="3">
        <v>1330</v>
      </c>
      <c r="D1114" s="2" t="s">
        <v>30331</v>
      </c>
      <c r="E1114" s="3" t="s">
        <v>4433</v>
      </c>
      <c r="F1114" s="67" t="s">
        <v>6183</v>
      </c>
      <c r="G1114" s="67" t="s">
        <v>6183</v>
      </c>
      <c r="I1114" s="3" t="s">
        <v>6298</v>
      </c>
    </row>
    <row r="1115" spans="1:9" x14ac:dyDescent="0.2">
      <c r="A1115" s="1" t="str">
        <f t="shared" si="18"/>
        <v>SINAPI-I 43667</v>
      </c>
      <c r="B1115" s="3" t="s">
        <v>6301</v>
      </c>
      <c r="C1115" s="3">
        <v>43667</v>
      </c>
      <c r="D1115" s="2" t="s">
        <v>30332</v>
      </c>
      <c r="E1115" s="3" t="s">
        <v>4433</v>
      </c>
      <c r="F1115" s="67" t="s">
        <v>21111</v>
      </c>
      <c r="G1115" s="67" t="s">
        <v>21111</v>
      </c>
      <c r="I1115" s="3" t="s">
        <v>6298</v>
      </c>
    </row>
    <row r="1116" spans="1:9" x14ac:dyDescent="0.2">
      <c r="A1116" s="1" t="str">
        <f t="shared" si="18"/>
        <v>SINAPI-I 10957</v>
      </c>
      <c r="B1116" s="3" t="s">
        <v>6301</v>
      </c>
      <c r="C1116" s="3">
        <v>10957</v>
      </c>
      <c r="D1116" s="2" t="s">
        <v>30333</v>
      </c>
      <c r="E1116" s="3" t="s">
        <v>4433</v>
      </c>
      <c r="F1116" s="67" t="s">
        <v>20761</v>
      </c>
      <c r="G1116" s="67" t="s">
        <v>20761</v>
      </c>
      <c r="I1116" s="3" t="s">
        <v>6298</v>
      </c>
    </row>
    <row r="1117" spans="1:9" x14ac:dyDescent="0.2">
      <c r="A1117" s="1" t="str">
        <f t="shared" si="18"/>
        <v>SINAPI-I 1332</v>
      </c>
      <c r="B1117" s="3" t="s">
        <v>6301</v>
      </c>
      <c r="C1117" s="3">
        <v>1332</v>
      </c>
      <c r="D1117" s="2" t="s">
        <v>30334</v>
      </c>
      <c r="E1117" s="3" t="s">
        <v>4433</v>
      </c>
      <c r="F1117" s="67" t="s">
        <v>4945</v>
      </c>
      <c r="G1117" s="67" t="s">
        <v>4945</v>
      </c>
      <c r="I1117" s="3" t="s">
        <v>6298</v>
      </c>
    </row>
    <row r="1118" spans="1:9" x14ac:dyDescent="0.2">
      <c r="A1118" s="1" t="str">
        <f t="shared" si="18"/>
        <v>SINAPI-I 1334</v>
      </c>
      <c r="B1118" s="3" t="s">
        <v>6301</v>
      </c>
      <c r="C1118" s="3">
        <v>1334</v>
      </c>
      <c r="D1118" s="2" t="s">
        <v>30335</v>
      </c>
      <c r="E1118" s="3" t="s">
        <v>4433</v>
      </c>
      <c r="F1118" s="67" t="s">
        <v>21114</v>
      </c>
      <c r="G1118" s="67" t="s">
        <v>21114</v>
      </c>
      <c r="I1118" s="3" t="s">
        <v>6298</v>
      </c>
    </row>
    <row r="1119" spans="1:9" x14ac:dyDescent="0.2">
      <c r="A1119" s="1" t="str">
        <f t="shared" si="18"/>
        <v>SINAPI-I 1335</v>
      </c>
      <c r="B1119" s="3" t="s">
        <v>6301</v>
      </c>
      <c r="C1119" s="3">
        <v>1335</v>
      </c>
      <c r="D1119" s="2" t="s">
        <v>30336</v>
      </c>
      <c r="E1119" s="3" t="s">
        <v>4433</v>
      </c>
      <c r="F1119" s="67" t="s">
        <v>6084</v>
      </c>
      <c r="G1119" s="67" t="s">
        <v>6084</v>
      </c>
      <c r="I1119" s="3" t="s">
        <v>6298</v>
      </c>
    </row>
    <row r="1120" spans="1:9" x14ac:dyDescent="0.2">
      <c r="A1120" s="1" t="str">
        <f t="shared" si="18"/>
        <v>SINAPI-I 40425</v>
      </c>
      <c r="B1120" s="3" t="s">
        <v>6301</v>
      </c>
      <c r="C1120" s="3">
        <v>40425</v>
      </c>
      <c r="D1120" s="2" t="s">
        <v>1094</v>
      </c>
      <c r="E1120" s="3" t="s">
        <v>4433</v>
      </c>
      <c r="F1120" s="67" t="s">
        <v>28713</v>
      </c>
      <c r="G1120" s="67" t="s">
        <v>28713</v>
      </c>
      <c r="I1120" s="3" t="s">
        <v>6298</v>
      </c>
    </row>
    <row r="1121" spans="1:9" x14ac:dyDescent="0.2">
      <c r="A1121" s="1" t="str">
        <f t="shared" si="18"/>
        <v>SINAPI-I 1337</v>
      </c>
      <c r="B1121" s="3" t="s">
        <v>6301</v>
      </c>
      <c r="C1121" s="3">
        <v>1337</v>
      </c>
      <c r="D1121" s="2" t="s">
        <v>30337</v>
      </c>
      <c r="E1121" s="3" t="s">
        <v>4433</v>
      </c>
      <c r="F1121" s="67" t="s">
        <v>20761</v>
      </c>
      <c r="G1121" s="67" t="s">
        <v>20761</v>
      </c>
      <c r="I1121" s="3" t="s">
        <v>6298</v>
      </c>
    </row>
    <row r="1122" spans="1:9" x14ac:dyDescent="0.2">
      <c r="A1122" s="1" t="str">
        <f t="shared" si="18"/>
        <v>SINAPI-I 1338</v>
      </c>
      <c r="B1122" s="3" t="s">
        <v>6301</v>
      </c>
      <c r="C1122" s="3">
        <v>1338</v>
      </c>
      <c r="D1122" s="2" t="s">
        <v>1095</v>
      </c>
      <c r="E1122" s="3" t="s">
        <v>4438</v>
      </c>
      <c r="F1122" s="67" t="s">
        <v>33461</v>
      </c>
      <c r="G1122" s="67" t="s">
        <v>33461</v>
      </c>
      <c r="I1122" s="3" t="s">
        <v>6299</v>
      </c>
    </row>
    <row r="1123" spans="1:9" x14ac:dyDescent="0.2">
      <c r="A1123" s="1" t="str">
        <f t="shared" ref="A1123:A1186" si="19">CONCATENAR</f>
        <v>SINAPI-I 1340</v>
      </c>
      <c r="B1123" s="3" t="s">
        <v>6301</v>
      </c>
      <c r="C1123" s="3">
        <v>1340</v>
      </c>
      <c r="D1123" s="2" t="s">
        <v>1096</v>
      </c>
      <c r="E1123" s="3" t="s">
        <v>4438</v>
      </c>
      <c r="F1123" s="67" t="s">
        <v>33462</v>
      </c>
      <c r="G1123" s="67" t="s">
        <v>33462</v>
      </c>
      <c r="I1123" s="3" t="s">
        <v>6298</v>
      </c>
    </row>
    <row r="1124" spans="1:9" x14ac:dyDescent="0.2">
      <c r="A1124" s="1" t="str">
        <f t="shared" si="19"/>
        <v>SINAPI-I 1341</v>
      </c>
      <c r="B1124" s="3" t="s">
        <v>6301</v>
      </c>
      <c r="C1124" s="3">
        <v>1341</v>
      </c>
      <c r="D1124" s="2" t="s">
        <v>1097</v>
      </c>
      <c r="E1124" s="3" t="s">
        <v>4438</v>
      </c>
      <c r="F1124" s="67" t="s">
        <v>31533</v>
      </c>
      <c r="G1124" s="67" t="s">
        <v>31533</v>
      </c>
      <c r="I1124" s="3" t="s">
        <v>6298</v>
      </c>
    </row>
    <row r="1125" spans="1:9" x14ac:dyDescent="0.2">
      <c r="A1125" s="1" t="str">
        <f t="shared" si="19"/>
        <v>SINAPI-I 34659</v>
      </c>
      <c r="B1125" s="3" t="s">
        <v>6301</v>
      </c>
      <c r="C1125" s="3">
        <v>34659</v>
      </c>
      <c r="D1125" s="2" t="s">
        <v>1098</v>
      </c>
      <c r="E1125" s="3" t="s">
        <v>4438</v>
      </c>
      <c r="F1125" s="67" t="s">
        <v>21039</v>
      </c>
      <c r="G1125" s="67" t="s">
        <v>21039</v>
      </c>
      <c r="I1125" s="3" t="s">
        <v>6298</v>
      </c>
    </row>
    <row r="1126" spans="1:9" x14ac:dyDescent="0.2">
      <c r="A1126" s="1" t="str">
        <f t="shared" si="19"/>
        <v>SINAPI-I 34514</v>
      </c>
      <c r="B1126" s="3" t="s">
        <v>6301</v>
      </c>
      <c r="C1126" s="3">
        <v>34514</v>
      </c>
      <c r="D1126" s="2" t="s">
        <v>1099</v>
      </c>
      <c r="E1126" s="3" t="s">
        <v>4438</v>
      </c>
      <c r="F1126" s="67" t="s">
        <v>29693</v>
      </c>
      <c r="G1126" s="67" t="s">
        <v>29693</v>
      </c>
      <c r="I1126" s="3" t="s">
        <v>6299</v>
      </c>
    </row>
    <row r="1127" spans="1:9" x14ac:dyDescent="0.2">
      <c r="A1127" s="1" t="str">
        <f t="shared" si="19"/>
        <v>SINAPI-I 34660</v>
      </c>
      <c r="B1127" s="3" t="s">
        <v>6301</v>
      </c>
      <c r="C1127" s="3">
        <v>34660</v>
      </c>
      <c r="D1127" s="2" t="s">
        <v>1100</v>
      </c>
      <c r="E1127" s="3" t="s">
        <v>4438</v>
      </c>
      <c r="F1127" s="67" t="s">
        <v>33463</v>
      </c>
      <c r="G1127" s="67" t="s">
        <v>33463</v>
      </c>
      <c r="I1127" s="3" t="s">
        <v>6298</v>
      </c>
    </row>
    <row r="1128" spans="1:9" x14ac:dyDescent="0.2">
      <c r="A1128" s="1" t="str">
        <f t="shared" si="19"/>
        <v>SINAPI-I 34661</v>
      </c>
      <c r="B1128" s="3" t="s">
        <v>6301</v>
      </c>
      <c r="C1128" s="3">
        <v>34661</v>
      </c>
      <c r="D1128" s="2" t="s">
        <v>1101</v>
      </c>
      <c r="E1128" s="3" t="s">
        <v>4438</v>
      </c>
      <c r="F1128" s="67" t="s">
        <v>33464</v>
      </c>
      <c r="G1128" s="67" t="s">
        <v>33464</v>
      </c>
      <c r="I1128" s="3" t="s">
        <v>6298</v>
      </c>
    </row>
    <row r="1129" spans="1:9" x14ac:dyDescent="0.2">
      <c r="A1129" s="1" t="str">
        <f t="shared" si="19"/>
        <v>SINAPI-I 34667</v>
      </c>
      <c r="B1129" s="3" t="s">
        <v>6301</v>
      </c>
      <c r="C1129" s="3">
        <v>34667</v>
      </c>
      <c r="D1129" s="2" t="s">
        <v>1102</v>
      </c>
      <c r="E1129" s="3" t="s">
        <v>4438</v>
      </c>
      <c r="F1129" s="67" t="s">
        <v>33465</v>
      </c>
      <c r="G1129" s="67" t="s">
        <v>33465</v>
      </c>
      <c r="I1129" s="3" t="s">
        <v>6298</v>
      </c>
    </row>
    <row r="1130" spans="1:9" x14ac:dyDescent="0.2">
      <c r="A1130" s="1" t="str">
        <f t="shared" si="19"/>
        <v>SINAPI-I 34668</v>
      </c>
      <c r="B1130" s="3" t="s">
        <v>6301</v>
      </c>
      <c r="C1130" s="3">
        <v>34668</v>
      </c>
      <c r="D1130" s="2" t="s">
        <v>1103</v>
      </c>
      <c r="E1130" s="3" t="s">
        <v>4438</v>
      </c>
      <c r="F1130" s="67" t="s">
        <v>31844</v>
      </c>
      <c r="G1130" s="67" t="s">
        <v>31844</v>
      </c>
      <c r="I1130" s="3" t="s">
        <v>6298</v>
      </c>
    </row>
    <row r="1131" spans="1:9" x14ac:dyDescent="0.2">
      <c r="A1131" s="1" t="str">
        <f t="shared" si="19"/>
        <v>SINAPI-I 34741</v>
      </c>
      <c r="B1131" s="3" t="s">
        <v>6301</v>
      </c>
      <c r="C1131" s="3">
        <v>34741</v>
      </c>
      <c r="D1131" s="2" t="s">
        <v>1104</v>
      </c>
      <c r="E1131" s="3" t="s">
        <v>4438</v>
      </c>
      <c r="F1131" s="67" t="s">
        <v>32024</v>
      </c>
      <c r="G1131" s="67" t="s">
        <v>32024</v>
      </c>
      <c r="I1131" s="3" t="s">
        <v>6298</v>
      </c>
    </row>
    <row r="1132" spans="1:9" x14ac:dyDescent="0.2">
      <c r="A1132" s="1" t="str">
        <f t="shared" si="19"/>
        <v>SINAPI-I 34664</v>
      </c>
      <c r="B1132" s="3" t="s">
        <v>6301</v>
      </c>
      <c r="C1132" s="3">
        <v>34664</v>
      </c>
      <c r="D1132" s="2" t="s">
        <v>1105</v>
      </c>
      <c r="E1132" s="3" t="s">
        <v>4438</v>
      </c>
      <c r="F1132" s="67" t="s">
        <v>31543</v>
      </c>
      <c r="G1132" s="67" t="s">
        <v>31543</v>
      </c>
      <c r="I1132" s="3" t="s">
        <v>6298</v>
      </c>
    </row>
    <row r="1133" spans="1:9" x14ac:dyDescent="0.2">
      <c r="A1133" s="1" t="str">
        <f t="shared" si="19"/>
        <v>SINAPI-I 34665</v>
      </c>
      <c r="B1133" s="3" t="s">
        <v>6301</v>
      </c>
      <c r="C1133" s="3">
        <v>34665</v>
      </c>
      <c r="D1133" s="2" t="s">
        <v>1106</v>
      </c>
      <c r="E1133" s="3" t="s">
        <v>4438</v>
      </c>
      <c r="F1133" s="67" t="s">
        <v>33466</v>
      </c>
      <c r="G1133" s="67" t="s">
        <v>33466</v>
      </c>
      <c r="I1133" s="3" t="s">
        <v>6298</v>
      </c>
    </row>
    <row r="1134" spans="1:9" x14ac:dyDescent="0.2">
      <c r="A1134" s="1" t="str">
        <f t="shared" si="19"/>
        <v>SINAPI-I 34666</v>
      </c>
      <c r="B1134" s="3" t="s">
        <v>6301</v>
      </c>
      <c r="C1134" s="3">
        <v>34666</v>
      </c>
      <c r="D1134" s="2" t="s">
        <v>1107</v>
      </c>
      <c r="E1134" s="3" t="s">
        <v>4438</v>
      </c>
      <c r="F1134" s="67" t="s">
        <v>33467</v>
      </c>
      <c r="G1134" s="67" t="s">
        <v>33467</v>
      </c>
      <c r="I1134" s="3" t="s">
        <v>6298</v>
      </c>
    </row>
    <row r="1135" spans="1:9" x14ac:dyDescent="0.2">
      <c r="A1135" s="1" t="str">
        <f t="shared" si="19"/>
        <v>SINAPI-I 34669</v>
      </c>
      <c r="B1135" s="3" t="s">
        <v>6301</v>
      </c>
      <c r="C1135" s="3">
        <v>34669</v>
      </c>
      <c r="D1135" s="2" t="s">
        <v>1108</v>
      </c>
      <c r="E1135" s="3" t="s">
        <v>4438</v>
      </c>
      <c r="F1135" s="67" t="s">
        <v>21052</v>
      </c>
      <c r="G1135" s="67" t="s">
        <v>21052</v>
      </c>
      <c r="I1135" s="3" t="s">
        <v>6298</v>
      </c>
    </row>
    <row r="1136" spans="1:9" x14ac:dyDescent="0.2">
      <c r="A1136" s="1" t="str">
        <f t="shared" si="19"/>
        <v>SINAPI-I 34670</v>
      </c>
      <c r="B1136" s="3" t="s">
        <v>6301</v>
      </c>
      <c r="C1136" s="3">
        <v>34670</v>
      </c>
      <c r="D1136" s="2" t="s">
        <v>1109</v>
      </c>
      <c r="E1136" s="3" t="s">
        <v>4438</v>
      </c>
      <c r="F1136" s="67" t="s">
        <v>29702</v>
      </c>
      <c r="G1136" s="67" t="s">
        <v>29702</v>
      </c>
      <c r="I1136" s="3" t="s">
        <v>6298</v>
      </c>
    </row>
    <row r="1137" spans="1:9" x14ac:dyDescent="0.2">
      <c r="A1137" s="1" t="str">
        <f t="shared" si="19"/>
        <v>SINAPI-I 34671</v>
      </c>
      <c r="B1137" s="3" t="s">
        <v>6301</v>
      </c>
      <c r="C1137" s="3">
        <v>34671</v>
      </c>
      <c r="D1137" s="2" t="s">
        <v>1110</v>
      </c>
      <c r="E1137" s="3" t="s">
        <v>4438</v>
      </c>
      <c r="F1137" s="67" t="s">
        <v>28824</v>
      </c>
      <c r="G1137" s="67" t="s">
        <v>28824</v>
      </c>
      <c r="I1137" s="3" t="s">
        <v>6298</v>
      </c>
    </row>
    <row r="1138" spans="1:9" x14ac:dyDescent="0.2">
      <c r="A1138" s="1" t="str">
        <f t="shared" si="19"/>
        <v>SINAPI-I 34672</v>
      </c>
      <c r="B1138" s="3" t="s">
        <v>6301</v>
      </c>
      <c r="C1138" s="3">
        <v>34672</v>
      </c>
      <c r="D1138" s="2" t="s">
        <v>1111</v>
      </c>
      <c r="E1138" s="3" t="s">
        <v>4438</v>
      </c>
      <c r="F1138" s="67" t="s">
        <v>28714</v>
      </c>
      <c r="G1138" s="67" t="s">
        <v>28714</v>
      </c>
      <c r="I1138" s="3" t="s">
        <v>6298</v>
      </c>
    </row>
    <row r="1139" spans="1:9" x14ac:dyDescent="0.2">
      <c r="A1139" s="1" t="str">
        <f t="shared" si="19"/>
        <v>SINAPI-I 34673</v>
      </c>
      <c r="B1139" s="3" t="s">
        <v>6301</v>
      </c>
      <c r="C1139" s="3">
        <v>34673</v>
      </c>
      <c r="D1139" s="2" t="s">
        <v>1112</v>
      </c>
      <c r="E1139" s="3" t="s">
        <v>4438</v>
      </c>
      <c r="F1139" s="67" t="s">
        <v>33468</v>
      </c>
      <c r="G1139" s="67" t="s">
        <v>33468</v>
      </c>
      <c r="I1139" s="3" t="s">
        <v>6298</v>
      </c>
    </row>
    <row r="1140" spans="1:9" x14ac:dyDescent="0.2">
      <c r="A1140" s="1" t="str">
        <f t="shared" si="19"/>
        <v>SINAPI-I 34674</v>
      </c>
      <c r="B1140" s="3" t="s">
        <v>6301</v>
      </c>
      <c r="C1140" s="3">
        <v>34674</v>
      </c>
      <c r="D1140" s="2" t="s">
        <v>1113</v>
      </c>
      <c r="E1140" s="3" t="s">
        <v>4438</v>
      </c>
      <c r="F1140" s="67" t="s">
        <v>33469</v>
      </c>
      <c r="G1140" s="67" t="s">
        <v>33469</v>
      </c>
      <c r="I1140" s="3" t="s">
        <v>6298</v>
      </c>
    </row>
    <row r="1141" spans="1:9" x14ac:dyDescent="0.2">
      <c r="A1141" s="1" t="str">
        <f t="shared" si="19"/>
        <v>SINAPI-I 34675</v>
      </c>
      <c r="B1141" s="3" t="s">
        <v>6301</v>
      </c>
      <c r="C1141" s="3">
        <v>34675</v>
      </c>
      <c r="D1141" s="2" t="s">
        <v>1114</v>
      </c>
      <c r="E1141" s="3" t="s">
        <v>4438</v>
      </c>
      <c r="F1141" s="67" t="s">
        <v>33470</v>
      </c>
      <c r="G1141" s="67" t="s">
        <v>33470</v>
      </c>
      <c r="I1141" s="3" t="s">
        <v>6298</v>
      </c>
    </row>
    <row r="1142" spans="1:9" x14ac:dyDescent="0.2">
      <c r="A1142" s="1" t="str">
        <f t="shared" si="19"/>
        <v>SINAPI-I 34676</v>
      </c>
      <c r="B1142" s="3" t="s">
        <v>6301</v>
      </c>
      <c r="C1142" s="3">
        <v>34676</v>
      </c>
      <c r="D1142" s="2" t="s">
        <v>1115</v>
      </c>
      <c r="E1142" s="3" t="s">
        <v>4438</v>
      </c>
      <c r="F1142" s="67" t="s">
        <v>4987</v>
      </c>
      <c r="G1142" s="67" t="s">
        <v>4987</v>
      </c>
      <c r="I1142" s="3" t="s">
        <v>6298</v>
      </c>
    </row>
    <row r="1143" spans="1:9" x14ac:dyDescent="0.2">
      <c r="A1143" s="1" t="str">
        <f t="shared" si="19"/>
        <v>SINAPI-I 34677</v>
      </c>
      <c r="B1143" s="3" t="s">
        <v>6301</v>
      </c>
      <c r="C1143" s="3">
        <v>34677</v>
      </c>
      <c r="D1143" s="2" t="s">
        <v>1116</v>
      </c>
      <c r="E1143" s="3" t="s">
        <v>4438</v>
      </c>
      <c r="F1143" s="67" t="s">
        <v>6245</v>
      </c>
      <c r="G1143" s="67" t="s">
        <v>6245</v>
      </c>
      <c r="I1143" s="3" t="s">
        <v>6298</v>
      </c>
    </row>
    <row r="1144" spans="1:9" ht="22.5" x14ac:dyDescent="0.2">
      <c r="A1144" s="1" t="str">
        <f t="shared" si="19"/>
        <v>SINAPI-I 43126</v>
      </c>
      <c r="B1144" s="3" t="s">
        <v>6301</v>
      </c>
      <c r="C1144" s="3">
        <v>43126</v>
      </c>
      <c r="D1144" s="2" t="s">
        <v>1117</v>
      </c>
      <c r="E1144" s="3" t="s">
        <v>4438</v>
      </c>
      <c r="F1144" s="67" t="s">
        <v>33471</v>
      </c>
      <c r="G1144" s="67" t="s">
        <v>33471</v>
      </c>
      <c r="I1144" s="3" t="s">
        <v>6298</v>
      </c>
    </row>
    <row r="1145" spans="1:9" ht="22.5" x14ac:dyDescent="0.2">
      <c r="A1145" s="1" t="str">
        <f t="shared" si="19"/>
        <v>SINAPI-I 43124</v>
      </c>
      <c r="B1145" s="3" t="s">
        <v>6301</v>
      </c>
      <c r="C1145" s="3">
        <v>43124</v>
      </c>
      <c r="D1145" s="2" t="s">
        <v>1118</v>
      </c>
      <c r="E1145" s="3" t="s">
        <v>4438</v>
      </c>
      <c r="F1145" s="67" t="s">
        <v>33472</v>
      </c>
      <c r="G1145" s="67" t="s">
        <v>33472</v>
      </c>
      <c r="I1145" s="3" t="s">
        <v>6298</v>
      </c>
    </row>
    <row r="1146" spans="1:9" ht="22.5" x14ac:dyDescent="0.2">
      <c r="A1146" s="1" t="str">
        <f t="shared" si="19"/>
        <v>SINAPI-I 43125</v>
      </c>
      <c r="B1146" s="3" t="s">
        <v>6301</v>
      </c>
      <c r="C1146" s="3">
        <v>43125</v>
      </c>
      <c r="D1146" s="2" t="s">
        <v>1119</v>
      </c>
      <c r="E1146" s="3" t="s">
        <v>4438</v>
      </c>
      <c r="F1146" s="67" t="s">
        <v>33473</v>
      </c>
      <c r="G1146" s="67" t="s">
        <v>33473</v>
      </c>
      <c r="I1146" s="3" t="s">
        <v>6298</v>
      </c>
    </row>
    <row r="1147" spans="1:9" ht="22.5" x14ac:dyDescent="0.2">
      <c r="A1147" s="1" t="str">
        <f t="shared" si="19"/>
        <v>SINAPI-I 40623</v>
      </c>
      <c r="B1147" s="3" t="s">
        <v>6301</v>
      </c>
      <c r="C1147" s="3">
        <v>40623</v>
      </c>
      <c r="D1147" s="2" t="s">
        <v>1120</v>
      </c>
      <c r="E1147" s="3" t="s">
        <v>4439</v>
      </c>
      <c r="F1147" s="67" t="s">
        <v>32006</v>
      </c>
      <c r="G1147" s="67" t="s">
        <v>32006</v>
      </c>
      <c r="I1147" s="3" t="s">
        <v>6298</v>
      </c>
    </row>
    <row r="1148" spans="1:9" x14ac:dyDescent="0.2">
      <c r="A1148" s="1" t="str">
        <f t="shared" si="19"/>
        <v>SINAPI-I 43701</v>
      </c>
      <c r="B1148" s="3" t="s">
        <v>6301</v>
      </c>
      <c r="C1148" s="3">
        <v>43701</v>
      </c>
      <c r="D1148" s="2" t="s">
        <v>1121</v>
      </c>
      <c r="E1148" s="3" t="s">
        <v>4433</v>
      </c>
      <c r="F1148" s="67" t="s">
        <v>29538</v>
      </c>
      <c r="G1148" s="67" t="s">
        <v>29538</v>
      </c>
      <c r="I1148" s="3" t="s">
        <v>6299</v>
      </c>
    </row>
    <row r="1149" spans="1:9" ht="22.5" x14ac:dyDescent="0.2">
      <c r="A1149" s="1" t="str">
        <f t="shared" si="19"/>
        <v>SINAPI-I 1345</v>
      </c>
      <c r="B1149" s="3" t="s">
        <v>6301</v>
      </c>
      <c r="C1149" s="3">
        <v>1345</v>
      </c>
      <c r="D1149" s="2" t="s">
        <v>30338</v>
      </c>
      <c r="E1149" s="3" t="s">
        <v>4438</v>
      </c>
      <c r="F1149" s="67" t="s">
        <v>30786</v>
      </c>
      <c r="G1149" s="67" t="s">
        <v>30786</v>
      </c>
      <c r="I1149" s="3" t="s">
        <v>6298</v>
      </c>
    </row>
    <row r="1150" spans="1:9" ht="22.5" x14ac:dyDescent="0.2">
      <c r="A1150" s="1" t="str">
        <f t="shared" si="19"/>
        <v>SINAPI-I 1346</v>
      </c>
      <c r="B1150" s="3" t="s">
        <v>6301</v>
      </c>
      <c r="C1150" s="3">
        <v>1346</v>
      </c>
      <c r="D1150" s="2" t="s">
        <v>30339</v>
      </c>
      <c r="E1150" s="3" t="s">
        <v>4438</v>
      </c>
      <c r="F1150" s="67" t="s">
        <v>30787</v>
      </c>
      <c r="G1150" s="67" t="s">
        <v>30787</v>
      </c>
      <c r="I1150" s="3" t="s">
        <v>6298</v>
      </c>
    </row>
    <row r="1151" spans="1:9" ht="22.5" x14ac:dyDescent="0.2">
      <c r="A1151" s="1" t="str">
        <f t="shared" si="19"/>
        <v>SINAPI-I 1347</v>
      </c>
      <c r="B1151" s="3" t="s">
        <v>6301</v>
      </c>
      <c r="C1151" s="3">
        <v>1347</v>
      </c>
      <c r="D1151" s="2" t="s">
        <v>30340</v>
      </c>
      <c r="E1151" s="3" t="s">
        <v>4438</v>
      </c>
      <c r="F1151" s="67" t="s">
        <v>30788</v>
      </c>
      <c r="G1151" s="67" t="s">
        <v>30788</v>
      </c>
      <c r="I1151" s="3" t="s">
        <v>6298</v>
      </c>
    </row>
    <row r="1152" spans="1:9" ht="22.5" x14ac:dyDescent="0.2">
      <c r="A1152" s="1" t="str">
        <f t="shared" si="19"/>
        <v>SINAPI-I 43678</v>
      </c>
      <c r="B1152" s="3" t="s">
        <v>6301</v>
      </c>
      <c r="C1152" s="3">
        <v>43678</v>
      </c>
      <c r="D1152" s="2" t="s">
        <v>1122</v>
      </c>
      <c r="E1152" s="3" t="s">
        <v>4438</v>
      </c>
      <c r="F1152" s="67" t="s">
        <v>21456</v>
      </c>
      <c r="G1152" s="67" t="s">
        <v>21456</v>
      </c>
      <c r="I1152" s="3" t="s">
        <v>6298</v>
      </c>
    </row>
    <row r="1153" spans="1:9" ht="22.5" x14ac:dyDescent="0.2">
      <c r="A1153" s="1" t="str">
        <f t="shared" si="19"/>
        <v>SINAPI-I 43680</v>
      </c>
      <c r="B1153" s="3" t="s">
        <v>6301</v>
      </c>
      <c r="C1153" s="3">
        <v>43680</v>
      </c>
      <c r="D1153" s="2" t="s">
        <v>1123</v>
      </c>
      <c r="E1153" s="3" t="s">
        <v>4438</v>
      </c>
      <c r="F1153" s="67" t="s">
        <v>30789</v>
      </c>
      <c r="G1153" s="67" t="s">
        <v>30789</v>
      </c>
      <c r="I1153" s="3" t="s">
        <v>6298</v>
      </c>
    </row>
    <row r="1154" spans="1:9" ht="22.5" x14ac:dyDescent="0.2">
      <c r="A1154" s="1" t="str">
        <f t="shared" si="19"/>
        <v>SINAPI-I 43679</v>
      </c>
      <c r="B1154" s="3" t="s">
        <v>6301</v>
      </c>
      <c r="C1154" s="3">
        <v>43679</v>
      </c>
      <c r="D1154" s="2" t="s">
        <v>1124</v>
      </c>
      <c r="E1154" s="3" t="s">
        <v>4438</v>
      </c>
      <c r="F1154" s="67" t="s">
        <v>21002</v>
      </c>
      <c r="G1154" s="67" t="s">
        <v>21002</v>
      </c>
      <c r="I1154" s="3" t="s">
        <v>6298</v>
      </c>
    </row>
    <row r="1155" spans="1:9" ht="22.5" x14ac:dyDescent="0.2">
      <c r="A1155" s="1" t="str">
        <f t="shared" si="19"/>
        <v>SINAPI-I 1355</v>
      </c>
      <c r="B1155" s="3" t="s">
        <v>6301</v>
      </c>
      <c r="C1155" s="3">
        <v>1355</v>
      </c>
      <c r="D1155" s="2" t="s">
        <v>30341</v>
      </c>
      <c r="E1155" s="3" t="s">
        <v>4438</v>
      </c>
      <c r="F1155" s="67" t="s">
        <v>30790</v>
      </c>
      <c r="G1155" s="67" t="s">
        <v>30790</v>
      </c>
      <c r="I1155" s="3" t="s">
        <v>6298</v>
      </c>
    </row>
    <row r="1156" spans="1:9" ht="22.5" x14ac:dyDescent="0.2">
      <c r="A1156" s="1" t="str">
        <f t="shared" si="19"/>
        <v>SINAPI-I 1358</v>
      </c>
      <c r="B1156" s="3" t="s">
        <v>6301</v>
      </c>
      <c r="C1156" s="3">
        <v>1358</v>
      </c>
      <c r="D1156" s="2" t="s">
        <v>30342</v>
      </c>
      <c r="E1156" s="3" t="s">
        <v>4438</v>
      </c>
      <c r="F1156" s="67" t="s">
        <v>30791</v>
      </c>
      <c r="G1156" s="67" t="s">
        <v>30791</v>
      </c>
      <c r="I1156" s="3" t="s">
        <v>6298</v>
      </c>
    </row>
    <row r="1157" spans="1:9" ht="22.5" x14ac:dyDescent="0.2">
      <c r="A1157" s="1" t="str">
        <f t="shared" si="19"/>
        <v>SINAPI-I 43677</v>
      </c>
      <c r="B1157" s="3" t="s">
        <v>6301</v>
      </c>
      <c r="C1157" s="3">
        <v>43677</v>
      </c>
      <c r="D1157" s="2" t="s">
        <v>1125</v>
      </c>
      <c r="E1157" s="3" t="s">
        <v>4438</v>
      </c>
      <c r="F1157" s="67" t="s">
        <v>6243</v>
      </c>
      <c r="G1157" s="67" t="s">
        <v>6243</v>
      </c>
      <c r="I1157" s="3" t="s">
        <v>6298</v>
      </c>
    </row>
    <row r="1158" spans="1:9" ht="22.5" x14ac:dyDescent="0.2">
      <c r="A1158" s="1" t="str">
        <f t="shared" si="19"/>
        <v>SINAPI-I 43682</v>
      </c>
      <c r="B1158" s="3" t="s">
        <v>6301</v>
      </c>
      <c r="C1158" s="3">
        <v>43682</v>
      </c>
      <c r="D1158" s="2" t="s">
        <v>1126</v>
      </c>
      <c r="E1158" s="3" t="s">
        <v>4438</v>
      </c>
      <c r="F1158" s="67" t="s">
        <v>29620</v>
      </c>
      <c r="G1158" s="67" t="s">
        <v>29620</v>
      </c>
      <c r="I1158" s="3" t="s">
        <v>6298</v>
      </c>
    </row>
    <row r="1159" spans="1:9" ht="22.5" x14ac:dyDescent="0.2">
      <c r="A1159" s="1" t="str">
        <f t="shared" si="19"/>
        <v>SINAPI-I 43681</v>
      </c>
      <c r="B1159" s="3" t="s">
        <v>6301</v>
      </c>
      <c r="C1159" s="3">
        <v>43681</v>
      </c>
      <c r="D1159" s="2" t="s">
        <v>30343</v>
      </c>
      <c r="E1159" s="3" t="s">
        <v>4438</v>
      </c>
      <c r="F1159" s="67" t="s">
        <v>5975</v>
      </c>
      <c r="G1159" s="67" t="s">
        <v>5975</v>
      </c>
      <c r="I1159" s="3" t="s">
        <v>6299</v>
      </c>
    </row>
    <row r="1160" spans="1:9" ht="22.5" x14ac:dyDescent="0.2">
      <c r="A1160" s="1" t="str">
        <f t="shared" si="19"/>
        <v>SINAPI-I 20971</v>
      </c>
      <c r="B1160" s="3" t="s">
        <v>6301</v>
      </c>
      <c r="C1160" s="3">
        <v>20971</v>
      </c>
      <c r="D1160" s="2" t="s">
        <v>1127</v>
      </c>
      <c r="E1160" s="3" t="s">
        <v>4431</v>
      </c>
      <c r="F1160" s="67" t="s">
        <v>4975</v>
      </c>
      <c r="G1160" s="67" t="s">
        <v>4975</v>
      </c>
      <c r="I1160" s="3" t="s">
        <v>6298</v>
      </c>
    </row>
    <row r="1161" spans="1:9" x14ac:dyDescent="0.2">
      <c r="A1161" s="1" t="str">
        <f t="shared" si="19"/>
        <v>SINAPI-I 39746</v>
      </c>
      <c r="B1161" s="3" t="s">
        <v>6301</v>
      </c>
      <c r="C1161" s="3">
        <v>39746</v>
      </c>
      <c r="D1161" s="2" t="s">
        <v>1128</v>
      </c>
      <c r="E1161" s="3" t="s">
        <v>4431</v>
      </c>
      <c r="F1161" s="67" t="s">
        <v>4976</v>
      </c>
      <c r="G1161" s="67" t="s">
        <v>4976</v>
      </c>
      <c r="I1161" s="3" t="s">
        <v>6298</v>
      </c>
    </row>
    <row r="1162" spans="1:9" x14ac:dyDescent="0.2">
      <c r="A1162" s="1" t="str">
        <f t="shared" si="19"/>
        <v>SINAPI-I 13279</v>
      </c>
      <c r="B1162" s="3" t="s">
        <v>6301</v>
      </c>
      <c r="C1162" s="3">
        <v>13279</v>
      </c>
      <c r="D1162" s="2" t="s">
        <v>30344</v>
      </c>
      <c r="E1162" s="3" t="s">
        <v>4433</v>
      </c>
      <c r="F1162" s="67" t="s">
        <v>4977</v>
      </c>
      <c r="G1162" s="67" t="s">
        <v>4977</v>
      </c>
      <c r="I1162" s="3" t="s">
        <v>6298</v>
      </c>
    </row>
    <row r="1163" spans="1:9" x14ac:dyDescent="0.2">
      <c r="A1163" s="1" t="str">
        <f t="shared" si="19"/>
        <v>SINAPI-I 11977</v>
      </c>
      <c r="B1163" s="3" t="s">
        <v>6301</v>
      </c>
      <c r="C1163" s="3">
        <v>11977</v>
      </c>
      <c r="D1163" s="2" t="s">
        <v>1129</v>
      </c>
      <c r="E1163" s="3" t="s">
        <v>4431</v>
      </c>
      <c r="F1163" s="67" t="s">
        <v>4978</v>
      </c>
      <c r="G1163" s="67" t="s">
        <v>4978</v>
      </c>
      <c r="I1163" s="3" t="s">
        <v>6298</v>
      </c>
    </row>
    <row r="1164" spans="1:9" x14ac:dyDescent="0.2">
      <c r="A1164" s="1" t="str">
        <f t="shared" si="19"/>
        <v>SINAPI-I 11976</v>
      </c>
      <c r="B1164" s="3" t="s">
        <v>6301</v>
      </c>
      <c r="C1164" s="3">
        <v>11976</v>
      </c>
      <c r="D1164" s="2" t="s">
        <v>1130</v>
      </c>
      <c r="E1164" s="3" t="s">
        <v>4431</v>
      </c>
      <c r="F1164" s="67" t="s">
        <v>4979</v>
      </c>
      <c r="G1164" s="67" t="s">
        <v>4979</v>
      </c>
      <c r="I1164" s="3" t="s">
        <v>6298</v>
      </c>
    </row>
    <row r="1165" spans="1:9" x14ac:dyDescent="0.2">
      <c r="A1165" s="1" t="str">
        <f t="shared" si="19"/>
        <v>SINAPI-I 11975</v>
      </c>
      <c r="B1165" s="3" t="s">
        <v>6301</v>
      </c>
      <c r="C1165" s="3">
        <v>11975</v>
      </c>
      <c r="D1165" s="2" t="s">
        <v>1131</v>
      </c>
      <c r="E1165" s="3" t="s">
        <v>4431</v>
      </c>
      <c r="F1165" s="67" t="s">
        <v>4980</v>
      </c>
      <c r="G1165" s="67" t="s">
        <v>4980</v>
      </c>
      <c r="I1165" s="3" t="s">
        <v>6298</v>
      </c>
    </row>
    <row r="1166" spans="1:9" x14ac:dyDescent="0.2">
      <c r="A1166" s="1" t="str">
        <f t="shared" si="19"/>
        <v>SINAPI-I 1368</v>
      </c>
      <c r="B1166" s="3" t="s">
        <v>6301</v>
      </c>
      <c r="C1166" s="3">
        <v>1368</v>
      </c>
      <c r="D1166" s="2" t="s">
        <v>1132</v>
      </c>
      <c r="E1166" s="3" t="s">
        <v>4431</v>
      </c>
      <c r="F1166" s="67" t="s">
        <v>33474</v>
      </c>
      <c r="G1166" s="67" t="s">
        <v>33474</v>
      </c>
      <c r="I1166" s="3" t="s">
        <v>6299</v>
      </c>
    </row>
    <row r="1167" spans="1:9" x14ac:dyDescent="0.2">
      <c r="A1167" s="1" t="str">
        <f t="shared" si="19"/>
        <v>SINAPI-I 1367</v>
      </c>
      <c r="B1167" s="3" t="s">
        <v>6301</v>
      </c>
      <c r="C1167" s="3">
        <v>1367</v>
      </c>
      <c r="D1167" s="2" t="s">
        <v>1133</v>
      </c>
      <c r="E1167" s="3" t="s">
        <v>4431</v>
      </c>
      <c r="F1167" s="67" t="s">
        <v>4981</v>
      </c>
      <c r="G1167" s="67" t="s">
        <v>4981</v>
      </c>
      <c r="I1167" s="3" t="s">
        <v>6298</v>
      </c>
    </row>
    <row r="1168" spans="1:9" x14ac:dyDescent="0.2">
      <c r="A1168" s="1" t="str">
        <f t="shared" si="19"/>
        <v>SINAPI-I 1380</v>
      </c>
      <c r="B1168" s="3" t="s">
        <v>6301</v>
      </c>
      <c r="C1168" s="3">
        <v>1380</v>
      </c>
      <c r="D1168" s="2" t="s">
        <v>1134</v>
      </c>
      <c r="E1168" s="3" t="s">
        <v>4433</v>
      </c>
      <c r="F1168" s="67" t="s">
        <v>20793</v>
      </c>
      <c r="G1168" s="67" t="s">
        <v>20793</v>
      </c>
      <c r="I1168" s="3" t="s">
        <v>6298</v>
      </c>
    </row>
    <row r="1169" spans="1:9" x14ac:dyDescent="0.2">
      <c r="A1169" s="1" t="str">
        <f t="shared" si="19"/>
        <v>SINAPI-I 1375</v>
      </c>
      <c r="B1169" s="3" t="s">
        <v>6301</v>
      </c>
      <c r="C1169" s="3">
        <v>1375</v>
      </c>
      <c r="D1169" s="2" t="s">
        <v>1135</v>
      </c>
      <c r="E1169" s="3" t="s">
        <v>4433</v>
      </c>
      <c r="F1169" s="67" t="s">
        <v>5906</v>
      </c>
      <c r="G1169" s="67" t="s">
        <v>5906</v>
      </c>
      <c r="I1169" s="3" t="s">
        <v>6298</v>
      </c>
    </row>
    <row r="1170" spans="1:9" x14ac:dyDescent="0.2">
      <c r="A1170" s="1" t="str">
        <f t="shared" si="19"/>
        <v>SINAPI-I 1379</v>
      </c>
      <c r="B1170" s="3" t="s">
        <v>6301</v>
      </c>
      <c r="C1170" s="3">
        <v>1379</v>
      </c>
      <c r="D1170" s="2" t="s">
        <v>1136</v>
      </c>
      <c r="E1170" s="3" t="s">
        <v>4433</v>
      </c>
      <c r="F1170" s="67" t="s">
        <v>21372</v>
      </c>
      <c r="G1170" s="67" t="s">
        <v>21372</v>
      </c>
      <c r="I1170" s="3" t="s">
        <v>6299</v>
      </c>
    </row>
    <row r="1171" spans="1:9" x14ac:dyDescent="0.2">
      <c r="A1171" s="1" t="str">
        <f t="shared" si="19"/>
        <v>SINAPI-I 13284</v>
      </c>
      <c r="B1171" s="3" t="s">
        <v>6301</v>
      </c>
      <c r="C1171" s="3">
        <v>13284</v>
      </c>
      <c r="D1171" s="2" t="s">
        <v>1137</v>
      </c>
      <c r="E1171" s="3" t="s">
        <v>4433</v>
      </c>
      <c r="F1171" s="67" t="s">
        <v>20849</v>
      </c>
      <c r="G1171" s="67" t="s">
        <v>20849</v>
      </c>
      <c r="I1171" s="3" t="s">
        <v>6298</v>
      </c>
    </row>
    <row r="1172" spans="1:9" x14ac:dyDescent="0.2">
      <c r="A1172" s="1" t="str">
        <f t="shared" si="19"/>
        <v>SINAPI-I 44528</v>
      </c>
      <c r="B1172" s="3" t="s">
        <v>6301</v>
      </c>
      <c r="C1172" s="3">
        <v>44528</v>
      </c>
      <c r="D1172" s="2" t="s">
        <v>30345</v>
      </c>
      <c r="E1172" s="3" t="s">
        <v>4433</v>
      </c>
      <c r="F1172" s="67" t="s">
        <v>4467</v>
      </c>
      <c r="G1172" s="67" t="s">
        <v>4467</v>
      </c>
      <c r="I1172" s="3" t="s">
        <v>6298</v>
      </c>
    </row>
    <row r="1173" spans="1:9" x14ac:dyDescent="0.2">
      <c r="A1173" s="1" t="str">
        <f t="shared" si="19"/>
        <v>SINAPI-I 34753</v>
      </c>
      <c r="B1173" s="3" t="s">
        <v>6301</v>
      </c>
      <c r="C1173" s="3">
        <v>34753</v>
      </c>
      <c r="D1173" s="2" t="s">
        <v>1138</v>
      </c>
      <c r="E1173" s="3" t="s">
        <v>4433</v>
      </c>
      <c r="F1173" s="67" t="s">
        <v>4608</v>
      </c>
      <c r="G1173" s="67" t="s">
        <v>4608</v>
      </c>
      <c r="I1173" s="3" t="s">
        <v>6298</v>
      </c>
    </row>
    <row r="1174" spans="1:9" ht="22.5" x14ac:dyDescent="0.2">
      <c r="A1174" s="1" t="str">
        <f t="shared" si="19"/>
        <v>SINAPI-I 420</v>
      </c>
      <c r="B1174" s="3" t="s">
        <v>6301</v>
      </c>
      <c r="C1174" s="3">
        <v>420</v>
      </c>
      <c r="D1174" s="2" t="s">
        <v>1139</v>
      </c>
      <c r="E1174" s="3" t="s">
        <v>4431</v>
      </c>
      <c r="F1174" s="67" t="s">
        <v>28745</v>
      </c>
      <c r="G1174" s="67" t="s">
        <v>28745</v>
      </c>
      <c r="I1174" s="3" t="s">
        <v>6300</v>
      </c>
    </row>
    <row r="1175" spans="1:9" ht="22.5" x14ac:dyDescent="0.2">
      <c r="A1175" s="1" t="str">
        <f t="shared" si="19"/>
        <v>SINAPI-I 12327</v>
      </c>
      <c r="B1175" s="3" t="s">
        <v>6301</v>
      </c>
      <c r="C1175" s="3">
        <v>12327</v>
      </c>
      <c r="D1175" s="2" t="s">
        <v>1140</v>
      </c>
      <c r="E1175" s="3" t="s">
        <v>4431</v>
      </c>
      <c r="F1175" s="67" t="s">
        <v>28746</v>
      </c>
      <c r="G1175" s="67" t="s">
        <v>28746</v>
      </c>
      <c r="I1175" s="3" t="s">
        <v>6300</v>
      </c>
    </row>
    <row r="1176" spans="1:9" x14ac:dyDescent="0.2">
      <c r="A1176" s="1" t="str">
        <f t="shared" si="19"/>
        <v>SINAPI-I 36148</v>
      </c>
      <c r="B1176" s="3" t="s">
        <v>6301</v>
      </c>
      <c r="C1176" s="3">
        <v>36148</v>
      </c>
      <c r="D1176" s="2" t="s">
        <v>33126</v>
      </c>
      <c r="E1176" s="3" t="s">
        <v>4431</v>
      </c>
      <c r="F1176" s="67" t="s">
        <v>30753</v>
      </c>
      <c r="G1176" s="67" t="s">
        <v>30753</v>
      </c>
      <c r="I1176" s="3" t="s">
        <v>6298</v>
      </c>
    </row>
    <row r="1177" spans="1:9" x14ac:dyDescent="0.2">
      <c r="A1177" s="1" t="str">
        <f t="shared" si="19"/>
        <v>SINAPI-I 12329</v>
      </c>
      <c r="B1177" s="3" t="s">
        <v>6301</v>
      </c>
      <c r="C1177" s="3">
        <v>12329</v>
      </c>
      <c r="D1177" s="2" t="s">
        <v>1141</v>
      </c>
      <c r="E1177" s="3" t="s">
        <v>4433</v>
      </c>
      <c r="F1177" s="67" t="s">
        <v>33475</v>
      </c>
      <c r="G1177" s="67" t="s">
        <v>33475</v>
      </c>
      <c r="I1177" s="3" t="s">
        <v>6298</v>
      </c>
    </row>
    <row r="1178" spans="1:9" x14ac:dyDescent="0.2">
      <c r="A1178" s="1" t="str">
        <f t="shared" si="19"/>
        <v>SINAPI-I 1339</v>
      </c>
      <c r="B1178" s="3" t="s">
        <v>6301</v>
      </c>
      <c r="C1178" s="3">
        <v>1339</v>
      </c>
      <c r="D1178" s="2" t="s">
        <v>1142</v>
      </c>
      <c r="E1178" s="3" t="s">
        <v>4433</v>
      </c>
      <c r="F1178" s="67" t="s">
        <v>33476</v>
      </c>
      <c r="G1178" s="67" t="s">
        <v>33476</v>
      </c>
      <c r="I1178" s="3" t="s">
        <v>6298</v>
      </c>
    </row>
    <row r="1179" spans="1:9" x14ac:dyDescent="0.2">
      <c r="A1179" s="1" t="str">
        <f t="shared" si="19"/>
        <v>SINAPI-I 44396</v>
      </c>
      <c r="B1179" s="3" t="s">
        <v>6301</v>
      </c>
      <c r="C1179" s="3">
        <v>44396</v>
      </c>
      <c r="D1179" s="2" t="s">
        <v>1143</v>
      </c>
      <c r="E1179" s="3" t="s">
        <v>4433</v>
      </c>
      <c r="F1179" s="67" t="s">
        <v>21208</v>
      </c>
      <c r="G1179" s="67" t="s">
        <v>21208</v>
      </c>
      <c r="I1179" s="3" t="s">
        <v>6298</v>
      </c>
    </row>
    <row r="1180" spans="1:9" x14ac:dyDescent="0.2">
      <c r="A1180" s="1" t="str">
        <f t="shared" si="19"/>
        <v>SINAPI-I 44327</v>
      </c>
      <c r="B1180" s="3" t="s">
        <v>6301</v>
      </c>
      <c r="C1180" s="3">
        <v>44327</v>
      </c>
      <c r="D1180" s="2" t="s">
        <v>1144</v>
      </c>
      <c r="E1180" s="3" t="s">
        <v>4434</v>
      </c>
      <c r="F1180" s="67" t="s">
        <v>31532</v>
      </c>
      <c r="G1180" s="67" t="s">
        <v>31532</v>
      </c>
      <c r="I1180" s="3" t="s">
        <v>6298</v>
      </c>
    </row>
    <row r="1181" spans="1:9" x14ac:dyDescent="0.2">
      <c r="A1181" s="1" t="str">
        <f t="shared" si="19"/>
        <v>SINAPI-I 37418</v>
      </c>
      <c r="B1181" s="3" t="s">
        <v>6301</v>
      </c>
      <c r="C1181" s="3">
        <v>37418</v>
      </c>
      <c r="D1181" s="2" t="s">
        <v>1145</v>
      </c>
      <c r="E1181" s="3" t="s">
        <v>4431</v>
      </c>
      <c r="F1181" s="67" t="s">
        <v>4974</v>
      </c>
      <c r="G1181" s="67" t="s">
        <v>4974</v>
      </c>
      <c r="I1181" s="3" t="s">
        <v>6300</v>
      </c>
    </row>
    <row r="1182" spans="1:9" x14ac:dyDescent="0.2">
      <c r="A1182" s="1" t="str">
        <f t="shared" si="19"/>
        <v>SINAPI-I 37419</v>
      </c>
      <c r="B1182" s="3" t="s">
        <v>6301</v>
      </c>
      <c r="C1182" s="3">
        <v>37419</v>
      </c>
      <c r="D1182" s="2" t="s">
        <v>1146</v>
      </c>
      <c r="E1182" s="3" t="s">
        <v>4431</v>
      </c>
      <c r="F1182" s="67" t="s">
        <v>20811</v>
      </c>
      <c r="G1182" s="67" t="s">
        <v>20811</v>
      </c>
      <c r="I1182" s="3" t="s">
        <v>6300</v>
      </c>
    </row>
    <row r="1183" spans="1:9" ht="22.5" x14ac:dyDescent="0.2">
      <c r="A1183" s="1" t="str">
        <f t="shared" si="19"/>
        <v>SINAPI-I 1427</v>
      </c>
      <c r="B1183" s="3" t="s">
        <v>6301</v>
      </c>
      <c r="C1183" s="3">
        <v>1427</v>
      </c>
      <c r="D1183" s="2" t="s">
        <v>1147</v>
      </c>
      <c r="E1183" s="3" t="s">
        <v>4431</v>
      </c>
      <c r="F1183" s="67" t="s">
        <v>29470</v>
      </c>
      <c r="G1183" s="67" t="s">
        <v>29470</v>
      </c>
      <c r="I1183" s="3" t="s">
        <v>6300</v>
      </c>
    </row>
    <row r="1184" spans="1:9" ht="22.5" x14ac:dyDescent="0.2">
      <c r="A1184" s="1" t="str">
        <f t="shared" si="19"/>
        <v>SINAPI-I 1402</v>
      </c>
      <c r="B1184" s="3" t="s">
        <v>6301</v>
      </c>
      <c r="C1184" s="3">
        <v>1402</v>
      </c>
      <c r="D1184" s="2" t="s">
        <v>1148</v>
      </c>
      <c r="E1184" s="3" t="s">
        <v>4431</v>
      </c>
      <c r="F1184" s="67" t="s">
        <v>4474</v>
      </c>
      <c r="G1184" s="67" t="s">
        <v>4474</v>
      </c>
      <c r="I1184" s="3" t="s">
        <v>6300</v>
      </c>
    </row>
    <row r="1185" spans="1:9" ht="22.5" x14ac:dyDescent="0.2">
      <c r="A1185" s="1" t="str">
        <f t="shared" si="19"/>
        <v>SINAPI-I 1420</v>
      </c>
      <c r="B1185" s="3" t="s">
        <v>6301</v>
      </c>
      <c r="C1185" s="3">
        <v>1420</v>
      </c>
      <c r="D1185" s="2" t="s">
        <v>1149</v>
      </c>
      <c r="E1185" s="3" t="s">
        <v>4431</v>
      </c>
      <c r="F1185" s="67" t="s">
        <v>33477</v>
      </c>
      <c r="G1185" s="67" t="s">
        <v>33477</v>
      </c>
      <c r="I1185" s="3" t="s">
        <v>6300</v>
      </c>
    </row>
    <row r="1186" spans="1:9" ht="22.5" x14ac:dyDescent="0.2">
      <c r="A1186" s="1" t="str">
        <f t="shared" si="19"/>
        <v>SINAPI-I 1419</v>
      </c>
      <c r="B1186" s="3" t="s">
        <v>6301</v>
      </c>
      <c r="C1186" s="3">
        <v>1419</v>
      </c>
      <c r="D1186" s="2" t="s">
        <v>1150</v>
      </c>
      <c r="E1186" s="3" t="s">
        <v>4431</v>
      </c>
      <c r="F1186" s="67" t="s">
        <v>21321</v>
      </c>
      <c r="G1186" s="67" t="s">
        <v>21321</v>
      </c>
      <c r="I1186" s="3" t="s">
        <v>6300</v>
      </c>
    </row>
    <row r="1187" spans="1:9" ht="22.5" x14ac:dyDescent="0.2">
      <c r="A1187" s="1" t="str">
        <f t="shared" ref="A1187:A1250" si="20">CONCATENAR</f>
        <v>SINAPI-I 1414</v>
      </c>
      <c r="B1187" s="3" t="s">
        <v>6301</v>
      </c>
      <c r="C1187" s="3">
        <v>1414</v>
      </c>
      <c r="D1187" s="2" t="s">
        <v>1151</v>
      </c>
      <c r="E1187" s="3" t="s">
        <v>4431</v>
      </c>
      <c r="F1187" s="67" t="s">
        <v>4503</v>
      </c>
      <c r="G1187" s="67" t="s">
        <v>4503</v>
      </c>
      <c r="I1187" s="3" t="s">
        <v>6300</v>
      </c>
    </row>
    <row r="1188" spans="1:9" ht="22.5" x14ac:dyDescent="0.2">
      <c r="A1188" s="1" t="str">
        <f t="shared" si="20"/>
        <v>SINAPI-I 1413</v>
      </c>
      <c r="B1188" s="3" t="s">
        <v>6301</v>
      </c>
      <c r="C1188" s="3">
        <v>1413</v>
      </c>
      <c r="D1188" s="2" t="s">
        <v>1152</v>
      </c>
      <c r="E1188" s="3" t="s">
        <v>4431</v>
      </c>
      <c r="F1188" s="67" t="s">
        <v>5025</v>
      </c>
      <c r="G1188" s="67" t="s">
        <v>5025</v>
      </c>
      <c r="I1188" s="3" t="s">
        <v>6300</v>
      </c>
    </row>
    <row r="1189" spans="1:9" ht="22.5" x14ac:dyDescent="0.2">
      <c r="A1189" s="1" t="str">
        <f t="shared" si="20"/>
        <v>SINAPI-I 1412</v>
      </c>
      <c r="B1189" s="3" t="s">
        <v>6301</v>
      </c>
      <c r="C1189" s="3">
        <v>1412</v>
      </c>
      <c r="D1189" s="2" t="s">
        <v>1153</v>
      </c>
      <c r="E1189" s="3" t="s">
        <v>4431</v>
      </c>
      <c r="F1189" s="67" t="s">
        <v>20785</v>
      </c>
      <c r="G1189" s="67" t="s">
        <v>20785</v>
      </c>
      <c r="I1189" s="3" t="s">
        <v>6300</v>
      </c>
    </row>
    <row r="1190" spans="1:9" ht="22.5" x14ac:dyDescent="0.2">
      <c r="A1190" s="1" t="str">
        <f t="shared" si="20"/>
        <v>SINAPI-I 1406</v>
      </c>
      <c r="B1190" s="3" t="s">
        <v>6301</v>
      </c>
      <c r="C1190" s="3">
        <v>1406</v>
      </c>
      <c r="D1190" s="2" t="s">
        <v>1154</v>
      </c>
      <c r="E1190" s="3" t="s">
        <v>4431</v>
      </c>
      <c r="F1190" s="67" t="s">
        <v>5569</v>
      </c>
      <c r="G1190" s="67" t="s">
        <v>5569</v>
      </c>
      <c r="I1190" s="3" t="s">
        <v>6300</v>
      </c>
    </row>
    <row r="1191" spans="1:9" ht="33.75" x14ac:dyDescent="0.2">
      <c r="A1191" s="1" t="str">
        <f t="shared" si="20"/>
        <v>SINAPI-I 11281</v>
      </c>
      <c r="B1191" s="3" t="s">
        <v>6301</v>
      </c>
      <c r="C1191" s="3">
        <v>11281</v>
      </c>
      <c r="D1191" s="2" t="s">
        <v>1155</v>
      </c>
      <c r="E1191" s="3" t="s">
        <v>4431</v>
      </c>
      <c r="F1191" s="67" t="s">
        <v>4994</v>
      </c>
      <c r="G1191" s="67" t="s">
        <v>4994</v>
      </c>
      <c r="I1191" s="3" t="s">
        <v>6299</v>
      </c>
    </row>
    <row r="1192" spans="1:9" ht="33.75" x14ac:dyDescent="0.2">
      <c r="A1192" s="1" t="str">
        <f t="shared" si="20"/>
        <v>SINAPI-I 1442</v>
      </c>
      <c r="B1192" s="3" t="s">
        <v>6301</v>
      </c>
      <c r="C1192" s="3">
        <v>1442</v>
      </c>
      <c r="D1192" s="2" t="s">
        <v>1156</v>
      </c>
      <c r="E1192" s="3" t="s">
        <v>4431</v>
      </c>
      <c r="F1192" s="67" t="s">
        <v>4995</v>
      </c>
      <c r="G1192" s="67" t="s">
        <v>4995</v>
      </c>
      <c r="I1192" s="3" t="s">
        <v>6298</v>
      </c>
    </row>
    <row r="1193" spans="1:9" ht="33.75" x14ac:dyDescent="0.2">
      <c r="A1193" s="1" t="str">
        <f t="shared" si="20"/>
        <v>SINAPI-I 13457</v>
      </c>
      <c r="B1193" s="3" t="s">
        <v>6301</v>
      </c>
      <c r="C1193" s="3">
        <v>13457</v>
      </c>
      <c r="D1193" s="2" t="s">
        <v>1157</v>
      </c>
      <c r="E1193" s="3" t="s">
        <v>4431</v>
      </c>
      <c r="F1193" s="67" t="s">
        <v>4996</v>
      </c>
      <c r="G1193" s="67" t="s">
        <v>4996</v>
      </c>
      <c r="I1193" s="3" t="s">
        <v>6298</v>
      </c>
    </row>
    <row r="1194" spans="1:9" ht="33.75" x14ac:dyDescent="0.2">
      <c r="A1194" s="1" t="str">
        <f t="shared" si="20"/>
        <v>SINAPI-I 40699</v>
      </c>
      <c r="B1194" s="3" t="s">
        <v>6301</v>
      </c>
      <c r="C1194" s="3">
        <v>40699</v>
      </c>
      <c r="D1194" s="2" t="s">
        <v>1158</v>
      </c>
      <c r="E1194" s="3" t="s">
        <v>4431</v>
      </c>
      <c r="F1194" s="67" t="s">
        <v>4997</v>
      </c>
      <c r="G1194" s="67" t="s">
        <v>4997</v>
      </c>
      <c r="I1194" s="3" t="s">
        <v>6298</v>
      </c>
    </row>
    <row r="1195" spans="1:9" ht="33.75" x14ac:dyDescent="0.2">
      <c r="A1195" s="1" t="str">
        <f t="shared" si="20"/>
        <v>SINAPI-I 40701</v>
      </c>
      <c r="B1195" s="3" t="s">
        <v>6301</v>
      </c>
      <c r="C1195" s="3">
        <v>40701</v>
      </c>
      <c r="D1195" s="2" t="s">
        <v>1159</v>
      </c>
      <c r="E1195" s="3" t="s">
        <v>4431</v>
      </c>
      <c r="F1195" s="67" t="s">
        <v>4998</v>
      </c>
      <c r="G1195" s="67" t="s">
        <v>4998</v>
      </c>
      <c r="I1195" s="3" t="s">
        <v>6298</v>
      </c>
    </row>
    <row r="1196" spans="1:9" ht="33.75" x14ac:dyDescent="0.2">
      <c r="A1196" s="1" t="str">
        <f t="shared" si="20"/>
        <v>SINAPI-I 40700</v>
      </c>
      <c r="B1196" s="3" t="s">
        <v>6301</v>
      </c>
      <c r="C1196" s="3">
        <v>40700</v>
      </c>
      <c r="D1196" s="2" t="s">
        <v>1160</v>
      </c>
      <c r="E1196" s="3" t="s">
        <v>4431</v>
      </c>
      <c r="F1196" s="67" t="s">
        <v>4999</v>
      </c>
      <c r="G1196" s="67" t="s">
        <v>4999</v>
      </c>
      <c r="I1196" s="3" t="s">
        <v>6298</v>
      </c>
    </row>
    <row r="1197" spans="1:9" x14ac:dyDescent="0.2">
      <c r="A1197" s="1" t="str">
        <f t="shared" si="20"/>
        <v>SINAPI-I 13458</v>
      </c>
      <c r="B1197" s="3" t="s">
        <v>6301</v>
      </c>
      <c r="C1197" s="3">
        <v>13458</v>
      </c>
      <c r="D1197" s="2" t="s">
        <v>1161</v>
      </c>
      <c r="E1197" s="3" t="s">
        <v>4431</v>
      </c>
      <c r="F1197" s="67" t="s">
        <v>5000</v>
      </c>
      <c r="G1197" s="67" t="s">
        <v>5000</v>
      </c>
      <c r="I1197" s="3" t="s">
        <v>6298</v>
      </c>
    </row>
    <row r="1198" spans="1:9" x14ac:dyDescent="0.2">
      <c r="A1198" s="1" t="str">
        <f t="shared" si="20"/>
        <v>SINAPI-I 11134</v>
      </c>
      <c r="B1198" s="3" t="s">
        <v>6301</v>
      </c>
      <c r="C1198" s="3">
        <v>11134</v>
      </c>
      <c r="D1198" s="2" t="s">
        <v>1162</v>
      </c>
      <c r="E1198" s="3" t="s">
        <v>4438</v>
      </c>
      <c r="F1198" s="67" t="s">
        <v>30792</v>
      </c>
      <c r="G1198" s="67" t="s">
        <v>30792</v>
      </c>
      <c r="I1198" s="3" t="s">
        <v>6298</v>
      </c>
    </row>
    <row r="1199" spans="1:9" x14ac:dyDescent="0.2">
      <c r="A1199" s="1" t="str">
        <f t="shared" si="20"/>
        <v>SINAPI-I 11135</v>
      </c>
      <c r="B1199" s="3" t="s">
        <v>6301</v>
      </c>
      <c r="C1199" s="3">
        <v>11135</v>
      </c>
      <c r="D1199" s="2" t="s">
        <v>1163</v>
      </c>
      <c r="E1199" s="3" t="s">
        <v>4438</v>
      </c>
      <c r="F1199" s="67" t="s">
        <v>30793</v>
      </c>
      <c r="G1199" s="67" t="s">
        <v>30793</v>
      </c>
      <c r="I1199" s="3" t="s">
        <v>6298</v>
      </c>
    </row>
    <row r="1200" spans="1:9" x14ac:dyDescent="0.2">
      <c r="A1200" s="1" t="str">
        <f t="shared" si="20"/>
        <v>SINAPI-I 11136</v>
      </c>
      <c r="B1200" s="3" t="s">
        <v>6301</v>
      </c>
      <c r="C1200" s="3">
        <v>11136</v>
      </c>
      <c r="D1200" s="2" t="s">
        <v>1164</v>
      </c>
      <c r="E1200" s="3" t="s">
        <v>4438</v>
      </c>
      <c r="F1200" s="67" t="s">
        <v>30794</v>
      </c>
      <c r="G1200" s="67" t="s">
        <v>30794</v>
      </c>
      <c r="I1200" s="3" t="s">
        <v>6298</v>
      </c>
    </row>
    <row r="1201" spans="1:9" x14ac:dyDescent="0.2">
      <c r="A1201" s="1" t="str">
        <f t="shared" si="20"/>
        <v>SINAPI-I 34743</v>
      </c>
      <c r="B1201" s="3" t="s">
        <v>6301</v>
      </c>
      <c r="C1201" s="3">
        <v>34743</v>
      </c>
      <c r="D1201" s="2" t="s">
        <v>1165</v>
      </c>
      <c r="E1201" s="3" t="s">
        <v>4438</v>
      </c>
      <c r="F1201" s="67" t="s">
        <v>5871</v>
      </c>
      <c r="G1201" s="67" t="s">
        <v>5871</v>
      </c>
      <c r="I1201" s="3" t="s">
        <v>6298</v>
      </c>
    </row>
    <row r="1202" spans="1:9" x14ac:dyDescent="0.2">
      <c r="A1202" s="1" t="str">
        <f t="shared" si="20"/>
        <v>SINAPI-I 11137</v>
      </c>
      <c r="B1202" s="3" t="s">
        <v>6301</v>
      </c>
      <c r="C1202" s="3">
        <v>11137</v>
      </c>
      <c r="D1202" s="2" t="s">
        <v>1166</v>
      </c>
      <c r="E1202" s="3" t="s">
        <v>4438</v>
      </c>
      <c r="F1202" s="67" t="s">
        <v>30795</v>
      </c>
      <c r="G1202" s="67" t="s">
        <v>30795</v>
      </c>
      <c r="I1202" s="3" t="s">
        <v>6298</v>
      </c>
    </row>
    <row r="1203" spans="1:9" x14ac:dyDescent="0.2">
      <c r="A1203" s="1" t="str">
        <f t="shared" si="20"/>
        <v>SINAPI-I 34745</v>
      </c>
      <c r="B1203" s="3" t="s">
        <v>6301</v>
      </c>
      <c r="C1203" s="3">
        <v>34745</v>
      </c>
      <c r="D1203" s="2" t="s">
        <v>1167</v>
      </c>
      <c r="E1203" s="3" t="s">
        <v>4438</v>
      </c>
      <c r="F1203" s="67" t="s">
        <v>30796</v>
      </c>
      <c r="G1203" s="67" t="s">
        <v>30796</v>
      </c>
      <c r="I1203" s="3" t="s">
        <v>6298</v>
      </c>
    </row>
    <row r="1204" spans="1:9" x14ac:dyDescent="0.2">
      <c r="A1204" s="1" t="str">
        <f t="shared" si="20"/>
        <v>SINAPI-I 34746</v>
      </c>
      <c r="B1204" s="3" t="s">
        <v>6301</v>
      </c>
      <c r="C1204" s="3">
        <v>34746</v>
      </c>
      <c r="D1204" s="2" t="s">
        <v>1168</v>
      </c>
      <c r="E1204" s="3" t="s">
        <v>4438</v>
      </c>
      <c r="F1204" s="67" t="s">
        <v>21227</v>
      </c>
      <c r="G1204" s="67" t="s">
        <v>21227</v>
      </c>
      <c r="I1204" s="3" t="s">
        <v>6298</v>
      </c>
    </row>
    <row r="1205" spans="1:9" x14ac:dyDescent="0.2">
      <c r="A1205" s="1" t="str">
        <f t="shared" si="20"/>
        <v>SINAPI-I 1360</v>
      </c>
      <c r="B1205" s="3" t="s">
        <v>6301</v>
      </c>
      <c r="C1205" s="3">
        <v>1360</v>
      </c>
      <c r="D1205" s="2" t="s">
        <v>1169</v>
      </c>
      <c r="E1205" s="3" t="s">
        <v>4438</v>
      </c>
      <c r="F1205" s="67" t="s">
        <v>29698</v>
      </c>
      <c r="G1205" s="67" t="s">
        <v>29698</v>
      </c>
      <c r="I1205" s="3" t="s">
        <v>6298</v>
      </c>
    </row>
    <row r="1206" spans="1:9" ht="22.5" x14ac:dyDescent="0.2">
      <c r="A1206" s="1" t="str">
        <f t="shared" si="20"/>
        <v>SINAPI-I 36524</v>
      </c>
      <c r="B1206" s="3" t="s">
        <v>6301</v>
      </c>
      <c r="C1206" s="3">
        <v>36524</v>
      </c>
      <c r="D1206" s="2" t="s">
        <v>1170</v>
      </c>
      <c r="E1206" s="3" t="s">
        <v>4431</v>
      </c>
      <c r="F1206" s="67" t="s">
        <v>33478</v>
      </c>
      <c r="G1206" s="67" t="s">
        <v>33478</v>
      </c>
      <c r="I1206" s="3" t="s">
        <v>6300</v>
      </c>
    </row>
    <row r="1207" spans="1:9" ht="22.5" x14ac:dyDescent="0.2">
      <c r="A1207" s="1" t="str">
        <f t="shared" si="20"/>
        <v>SINAPI-I 36526</v>
      </c>
      <c r="B1207" s="3" t="s">
        <v>6301</v>
      </c>
      <c r="C1207" s="3">
        <v>36526</v>
      </c>
      <c r="D1207" s="2" t="s">
        <v>1171</v>
      </c>
      <c r="E1207" s="3" t="s">
        <v>4431</v>
      </c>
      <c r="F1207" s="67" t="s">
        <v>33479</v>
      </c>
      <c r="G1207" s="67" t="s">
        <v>33479</v>
      </c>
      <c r="I1207" s="3" t="s">
        <v>6300</v>
      </c>
    </row>
    <row r="1208" spans="1:9" ht="22.5" x14ac:dyDescent="0.2">
      <c r="A1208" s="1" t="str">
        <f t="shared" si="20"/>
        <v>SINAPI-I 36523</v>
      </c>
      <c r="B1208" s="3" t="s">
        <v>6301</v>
      </c>
      <c r="C1208" s="3">
        <v>36523</v>
      </c>
      <c r="D1208" s="2" t="s">
        <v>1172</v>
      </c>
      <c r="E1208" s="3" t="s">
        <v>4431</v>
      </c>
      <c r="F1208" s="67" t="s">
        <v>33480</v>
      </c>
      <c r="G1208" s="67" t="s">
        <v>33480</v>
      </c>
      <c r="I1208" s="3" t="s">
        <v>6300</v>
      </c>
    </row>
    <row r="1209" spans="1:9" ht="22.5" x14ac:dyDescent="0.2">
      <c r="A1209" s="1" t="str">
        <f t="shared" si="20"/>
        <v>SINAPI-I 36527</v>
      </c>
      <c r="B1209" s="3" t="s">
        <v>6301</v>
      </c>
      <c r="C1209" s="3">
        <v>36527</v>
      </c>
      <c r="D1209" s="2" t="s">
        <v>1173</v>
      </c>
      <c r="E1209" s="3" t="s">
        <v>4431</v>
      </c>
      <c r="F1209" s="67" t="s">
        <v>33481</v>
      </c>
      <c r="G1209" s="67" t="s">
        <v>33481</v>
      </c>
      <c r="I1209" s="3" t="s">
        <v>6300</v>
      </c>
    </row>
    <row r="1210" spans="1:9" ht="22.5" x14ac:dyDescent="0.2">
      <c r="A1210" s="1" t="str">
        <f t="shared" si="20"/>
        <v>SINAPI-I 38642</v>
      </c>
      <c r="B1210" s="3" t="s">
        <v>6301</v>
      </c>
      <c r="C1210" s="3">
        <v>38642</v>
      </c>
      <c r="D1210" s="2" t="s">
        <v>1174</v>
      </c>
      <c r="E1210" s="3" t="s">
        <v>4431</v>
      </c>
      <c r="F1210" s="67" t="s">
        <v>33482</v>
      </c>
      <c r="G1210" s="67" t="s">
        <v>33482</v>
      </c>
      <c r="I1210" s="3" t="s">
        <v>6300</v>
      </c>
    </row>
    <row r="1211" spans="1:9" ht="22.5" x14ac:dyDescent="0.2">
      <c r="A1211" s="1" t="str">
        <f t="shared" si="20"/>
        <v>SINAPI-I 36522</v>
      </c>
      <c r="B1211" s="3" t="s">
        <v>6301</v>
      </c>
      <c r="C1211" s="3">
        <v>36522</v>
      </c>
      <c r="D1211" s="2" t="s">
        <v>1175</v>
      </c>
      <c r="E1211" s="3" t="s">
        <v>4431</v>
      </c>
      <c r="F1211" s="67" t="s">
        <v>33483</v>
      </c>
      <c r="G1211" s="67" t="s">
        <v>33483</v>
      </c>
      <c r="I1211" s="3" t="s">
        <v>6300</v>
      </c>
    </row>
    <row r="1212" spans="1:9" ht="22.5" x14ac:dyDescent="0.2">
      <c r="A1212" s="1" t="str">
        <f t="shared" si="20"/>
        <v>SINAPI-I 36525</v>
      </c>
      <c r="B1212" s="3" t="s">
        <v>6301</v>
      </c>
      <c r="C1212" s="3">
        <v>36525</v>
      </c>
      <c r="D1212" s="2" t="s">
        <v>1176</v>
      </c>
      <c r="E1212" s="3" t="s">
        <v>4431</v>
      </c>
      <c r="F1212" s="67" t="s">
        <v>33484</v>
      </c>
      <c r="G1212" s="67" t="s">
        <v>33484</v>
      </c>
      <c r="I1212" s="3" t="s">
        <v>6300</v>
      </c>
    </row>
    <row r="1213" spans="1:9" ht="22.5" x14ac:dyDescent="0.2">
      <c r="A1213" s="1" t="str">
        <f t="shared" si="20"/>
        <v>SINAPI-I 13803</v>
      </c>
      <c r="B1213" s="3" t="s">
        <v>6301</v>
      </c>
      <c r="C1213" s="3">
        <v>13803</v>
      </c>
      <c r="D1213" s="2" t="s">
        <v>1177</v>
      </c>
      <c r="E1213" s="3" t="s">
        <v>4431</v>
      </c>
      <c r="F1213" s="67" t="s">
        <v>33485</v>
      </c>
      <c r="G1213" s="67" t="s">
        <v>33485</v>
      </c>
      <c r="I1213" s="3" t="s">
        <v>6300</v>
      </c>
    </row>
    <row r="1214" spans="1:9" x14ac:dyDescent="0.2">
      <c r="A1214" s="1" t="str">
        <f t="shared" si="20"/>
        <v>SINAPI-I 34348</v>
      </c>
      <c r="B1214" s="3" t="s">
        <v>6301</v>
      </c>
      <c r="C1214" s="3">
        <v>34348</v>
      </c>
      <c r="D1214" s="2" t="s">
        <v>1178</v>
      </c>
      <c r="E1214" s="3" t="s">
        <v>4432</v>
      </c>
      <c r="F1214" s="67" t="s">
        <v>5892</v>
      </c>
      <c r="G1214" s="67" t="s">
        <v>5892</v>
      </c>
      <c r="I1214" s="3" t="s">
        <v>6298</v>
      </c>
    </row>
    <row r="1215" spans="1:9" x14ac:dyDescent="0.2">
      <c r="A1215" s="1" t="str">
        <f t="shared" si="20"/>
        <v>SINAPI-I 34347</v>
      </c>
      <c r="B1215" s="3" t="s">
        <v>6301</v>
      </c>
      <c r="C1215" s="3">
        <v>34347</v>
      </c>
      <c r="D1215" s="2" t="s">
        <v>1179</v>
      </c>
      <c r="E1215" s="3" t="s">
        <v>4432</v>
      </c>
      <c r="F1215" s="67" t="s">
        <v>30797</v>
      </c>
      <c r="G1215" s="67" t="s">
        <v>30797</v>
      </c>
      <c r="I1215" s="3" t="s">
        <v>6298</v>
      </c>
    </row>
    <row r="1216" spans="1:9" ht="22.5" x14ac:dyDescent="0.2">
      <c r="A1216" s="1" t="str">
        <f t="shared" si="20"/>
        <v>SINAPI-I 11146</v>
      </c>
      <c r="B1216" s="3" t="s">
        <v>6301</v>
      </c>
      <c r="C1216" s="3">
        <v>11146</v>
      </c>
      <c r="D1216" s="2" t="s">
        <v>1180</v>
      </c>
      <c r="E1216" s="3" t="s">
        <v>4435</v>
      </c>
      <c r="F1216" s="67" t="s">
        <v>33486</v>
      </c>
      <c r="G1216" s="67" t="s">
        <v>33486</v>
      </c>
      <c r="I1216" s="3" t="s">
        <v>6298</v>
      </c>
    </row>
    <row r="1217" spans="1:9" ht="22.5" x14ac:dyDescent="0.2">
      <c r="A1217" s="1" t="str">
        <f t="shared" si="20"/>
        <v>SINAPI-I 11147</v>
      </c>
      <c r="B1217" s="3" t="s">
        <v>6301</v>
      </c>
      <c r="C1217" s="3">
        <v>11147</v>
      </c>
      <c r="D1217" s="2" t="s">
        <v>1181</v>
      </c>
      <c r="E1217" s="3" t="s">
        <v>4435</v>
      </c>
      <c r="F1217" s="67" t="s">
        <v>33487</v>
      </c>
      <c r="G1217" s="67" t="s">
        <v>33487</v>
      </c>
      <c r="I1217" s="3" t="s">
        <v>6298</v>
      </c>
    </row>
    <row r="1218" spans="1:9" ht="22.5" x14ac:dyDescent="0.2">
      <c r="A1218" s="1" t="str">
        <f t="shared" si="20"/>
        <v>SINAPI-I 34872</v>
      </c>
      <c r="B1218" s="3" t="s">
        <v>6301</v>
      </c>
      <c r="C1218" s="3">
        <v>34872</v>
      </c>
      <c r="D1218" s="2" t="s">
        <v>1182</v>
      </c>
      <c r="E1218" s="3" t="s">
        <v>4435</v>
      </c>
      <c r="F1218" s="67" t="s">
        <v>33488</v>
      </c>
      <c r="G1218" s="67" t="s">
        <v>33488</v>
      </c>
      <c r="I1218" s="3" t="s">
        <v>6298</v>
      </c>
    </row>
    <row r="1219" spans="1:9" ht="22.5" x14ac:dyDescent="0.2">
      <c r="A1219" s="1" t="str">
        <f t="shared" si="20"/>
        <v>SINAPI-I 34491</v>
      </c>
      <c r="B1219" s="3" t="s">
        <v>6301</v>
      </c>
      <c r="C1219" s="3">
        <v>34491</v>
      </c>
      <c r="D1219" s="2" t="s">
        <v>1183</v>
      </c>
      <c r="E1219" s="3" t="s">
        <v>4435</v>
      </c>
      <c r="F1219" s="67" t="s">
        <v>33489</v>
      </c>
      <c r="G1219" s="67" t="s">
        <v>33489</v>
      </c>
      <c r="I1219" s="3" t="s">
        <v>6298</v>
      </c>
    </row>
    <row r="1220" spans="1:9" ht="22.5" x14ac:dyDescent="0.2">
      <c r="A1220" s="1" t="str">
        <f t="shared" si="20"/>
        <v>SINAPI-I 34770</v>
      </c>
      <c r="B1220" s="3" t="s">
        <v>6301</v>
      </c>
      <c r="C1220" s="3">
        <v>34770</v>
      </c>
      <c r="D1220" s="2" t="s">
        <v>1184</v>
      </c>
      <c r="E1220" s="3" t="s">
        <v>4441</v>
      </c>
      <c r="F1220" s="67" t="s">
        <v>33490</v>
      </c>
      <c r="G1220" s="67" t="s">
        <v>33490</v>
      </c>
      <c r="I1220" s="3" t="s">
        <v>6298</v>
      </c>
    </row>
    <row r="1221" spans="1:9" ht="22.5" x14ac:dyDescent="0.2">
      <c r="A1221" s="1" t="str">
        <f t="shared" si="20"/>
        <v>SINAPI-I 1518</v>
      </c>
      <c r="B1221" s="3" t="s">
        <v>6301</v>
      </c>
      <c r="C1221" s="3">
        <v>1518</v>
      </c>
      <c r="D1221" s="2" t="s">
        <v>1185</v>
      </c>
      <c r="E1221" s="3" t="s">
        <v>4441</v>
      </c>
      <c r="F1221" s="67" t="s">
        <v>33491</v>
      </c>
      <c r="G1221" s="67" t="s">
        <v>33491</v>
      </c>
      <c r="I1221" s="3" t="s">
        <v>6299</v>
      </c>
    </row>
    <row r="1222" spans="1:9" ht="22.5" x14ac:dyDescent="0.2">
      <c r="A1222" s="1" t="str">
        <f t="shared" si="20"/>
        <v>SINAPI-I 41965</v>
      </c>
      <c r="B1222" s="3" t="s">
        <v>6301</v>
      </c>
      <c r="C1222" s="3">
        <v>41965</v>
      </c>
      <c r="D1222" s="2" t="s">
        <v>1186</v>
      </c>
      <c r="E1222" s="3" t="s">
        <v>4441</v>
      </c>
      <c r="F1222" s="67" t="s">
        <v>33492</v>
      </c>
      <c r="G1222" s="67" t="s">
        <v>33492</v>
      </c>
      <c r="I1222" s="3" t="s">
        <v>6298</v>
      </c>
    </row>
    <row r="1223" spans="1:9" ht="22.5" x14ac:dyDescent="0.2">
      <c r="A1223" s="1" t="str">
        <f t="shared" si="20"/>
        <v>SINAPI-I 1524</v>
      </c>
      <c r="B1223" s="3" t="s">
        <v>6301</v>
      </c>
      <c r="C1223" s="3">
        <v>1524</v>
      </c>
      <c r="D1223" s="2" t="s">
        <v>1187</v>
      </c>
      <c r="E1223" s="3" t="s">
        <v>4435</v>
      </c>
      <c r="F1223" s="67" t="s">
        <v>33493</v>
      </c>
      <c r="G1223" s="67" t="s">
        <v>33493</v>
      </c>
      <c r="I1223" s="3" t="s">
        <v>6298</v>
      </c>
    </row>
    <row r="1224" spans="1:9" ht="22.5" x14ac:dyDescent="0.2">
      <c r="A1224" s="1" t="str">
        <f t="shared" si="20"/>
        <v>SINAPI-I 34492</v>
      </c>
      <c r="B1224" s="3" t="s">
        <v>6301</v>
      </c>
      <c r="C1224" s="3">
        <v>34492</v>
      </c>
      <c r="D1224" s="2" t="s">
        <v>1188</v>
      </c>
      <c r="E1224" s="3" t="s">
        <v>4435</v>
      </c>
      <c r="F1224" s="67" t="s">
        <v>33494</v>
      </c>
      <c r="G1224" s="67" t="s">
        <v>33494</v>
      </c>
      <c r="I1224" s="3" t="s">
        <v>6299</v>
      </c>
    </row>
    <row r="1225" spans="1:9" ht="22.5" x14ac:dyDescent="0.2">
      <c r="A1225" s="1" t="str">
        <f t="shared" si="20"/>
        <v>SINAPI-I 38404</v>
      </c>
      <c r="B1225" s="3" t="s">
        <v>6301</v>
      </c>
      <c r="C1225" s="3">
        <v>38404</v>
      </c>
      <c r="D1225" s="2" t="s">
        <v>1189</v>
      </c>
      <c r="E1225" s="3" t="s">
        <v>4435</v>
      </c>
      <c r="F1225" s="67" t="s">
        <v>33495</v>
      </c>
      <c r="G1225" s="67" t="s">
        <v>33495</v>
      </c>
      <c r="I1225" s="3" t="s">
        <v>6298</v>
      </c>
    </row>
    <row r="1226" spans="1:9" ht="22.5" x14ac:dyDescent="0.2">
      <c r="A1226" s="1" t="str">
        <f t="shared" si="20"/>
        <v>SINAPI-I 39849</v>
      </c>
      <c r="B1226" s="3" t="s">
        <v>6301</v>
      </c>
      <c r="C1226" s="3">
        <v>39849</v>
      </c>
      <c r="D1226" s="2" t="s">
        <v>1190</v>
      </c>
      <c r="E1226" s="3" t="s">
        <v>4435</v>
      </c>
      <c r="F1226" s="67" t="s">
        <v>33496</v>
      </c>
      <c r="G1226" s="67" t="s">
        <v>33496</v>
      </c>
      <c r="I1226" s="3" t="s">
        <v>6298</v>
      </c>
    </row>
    <row r="1227" spans="1:9" ht="22.5" x14ac:dyDescent="0.2">
      <c r="A1227" s="1" t="str">
        <f t="shared" si="20"/>
        <v>SINAPI-I 38464</v>
      </c>
      <c r="B1227" s="3" t="s">
        <v>6301</v>
      </c>
      <c r="C1227" s="3">
        <v>38464</v>
      </c>
      <c r="D1227" s="2" t="s">
        <v>1191</v>
      </c>
      <c r="E1227" s="3" t="s">
        <v>4435</v>
      </c>
      <c r="F1227" s="67" t="s">
        <v>33497</v>
      </c>
      <c r="G1227" s="67" t="s">
        <v>33497</v>
      </c>
      <c r="I1227" s="3" t="s">
        <v>6298</v>
      </c>
    </row>
    <row r="1228" spans="1:9" ht="22.5" x14ac:dyDescent="0.2">
      <c r="A1228" s="1" t="str">
        <f t="shared" si="20"/>
        <v>SINAPI-I 1527</v>
      </c>
      <c r="B1228" s="3" t="s">
        <v>6301</v>
      </c>
      <c r="C1228" s="3">
        <v>1527</v>
      </c>
      <c r="D1228" s="2" t="s">
        <v>1192</v>
      </c>
      <c r="E1228" s="3" t="s">
        <v>4435</v>
      </c>
      <c r="F1228" s="67" t="s">
        <v>33498</v>
      </c>
      <c r="G1228" s="67" t="s">
        <v>33498</v>
      </c>
      <c r="I1228" s="3" t="s">
        <v>6298</v>
      </c>
    </row>
    <row r="1229" spans="1:9" ht="22.5" x14ac:dyDescent="0.2">
      <c r="A1229" s="1" t="str">
        <f t="shared" si="20"/>
        <v>SINAPI-I 34493</v>
      </c>
      <c r="B1229" s="3" t="s">
        <v>6301</v>
      </c>
      <c r="C1229" s="3">
        <v>34493</v>
      </c>
      <c r="D1229" s="2" t="s">
        <v>1193</v>
      </c>
      <c r="E1229" s="3" t="s">
        <v>4435</v>
      </c>
      <c r="F1229" s="67" t="s">
        <v>33499</v>
      </c>
      <c r="G1229" s="67" t="s">
        <v>33499</v>
      </c>
      <c r="I1229" s="3" t="s">
        <v>6298</v>
      </c>
    </row>
    <row r="1230" spans="1:9" ht="22.5" x14ac:dyDescent="0.2">
      <c r="A1230" s="1" t="str">
        <f t="shared" si="20"/>
        <v>SINAPI-I 38405</v>
      </c>
      <c r="B1230" s="3" t="s">
        <v>6301</v>
      </c>
      <c r="C1230" s="3">
        <v>38405</v>
      </c>
      <c r="D1230" s="2" t="s">
        <v>1194</v>
      </c>
      <c r="E1230" s="3" t="s">
        <v>4435</v>
      </c>
      <c r="F1230" s="67" t="s">
        <v>33500</v>
      </c>
      <c r="G1230" s="67" t="s">
        <v>33500</v>
      </c>
      <c r="I1230" s="3" t="s">
        <v>6298</v>
      </c>
    </row>
    <row r="1231" spans="1:9" ht="22.5" x14ac:dyDescent="0.2">
      <c r="A1231" s="1" t="str">
        <f t="shared" si="20"/>
        <v>SINAPI-I 38408</v>
      </c>
      <c r="B1231" s="3" t="s">
        <v>6301</v>
      </c>
      <c r="C1231" s="3">
        <v>38408</v>
      </c>
      <c r="D1231" s="2" t="s">
        <v>1195</v>
      </c>
      <c r="E1231" s="3" t="s">
        <v>4435</v>
      </c>
      <c r="F1231" s="67" t="s">
        <v>33501</v>
      </c>
      <c r="G1231" s="67" t="s">
        <v>33501</v>
      </c>
      <c r="I1231" s="3" t="s">
        <v>6298</v>
      </c>
    </row>
    <row r="1232" spans="1:9" ht="22.5" x14ac:dyDescent="0.2">
      <c r="A1232" s="1" t="str">
        <f t="shared" si="20"/>
        <v>SINAPI-I 1525</v>
      </c>
      <c r="B1232" s="3" t="s">
        <v>6301</v>
      </c>
      <c r="C1232" s="3">
        <v>1525</v>
      </c>
      <c r="D1232" s="2" t="s">
        <v>1196</v>
      </c>
      <c r="E1232" s="3" t="s">
        <v>4435</v>
      </c>
      <c r="F1232" s="67" t="s">
        <v>33502</v>
      </c>
      <c r="G1232" s="67" t="s">
        <v>33502</v>
      </c>
      <c r="I1232" s="3" t="s">
        <v>6298</v>
      </c>
    </row>
    <row r="1233" spans="1:9" ht="22.5" x14ac:dyDescent="0.2">
      <c r="A1233" s="1" t="str">
        <f t="shared" si="20"/>
        <v>SINAPI-I 34494</v>
      </c>
      <c r="B1233" s="3" t="s">
        <v>6301</v>
      </c>
      <c r="C1233" s="3">
        <v>34494</v>
      </c>
      <c r="D1233" s="2" t="s">
        <v>1197</v>
      </c>
      <c r="E1233" s="3" t="s">
        <v>4435</v>
      </c>
      <c r="F1233" s="67" t="s">
        <v>33503</v>
      </c>
      <c r="G1233" s="67" t="s">
        <v>33503</v>
      </c>
      <c r="I1233" s="3" t="s">
        <v>6298</v>
      </c>
    </row>
    <row r="1234" spans="1:9" ht="22.5" x14ac:dyDescent="0.2">
      <c r="A1234" s="1" t="str">
        <f t="shared" si="20"/>
        <v>SINAPI-I 38406</v>
      </c>
      <c r="B1234" s="3" t="s">
        <v>6301</v>
      </c>
      <c r="C1234" s="3">
        <v>38406</v>
      </c>
      <c r="D1234" s="2" t="s">
        <v>1198</v>
      </c>
      <c r="E1234" s="3" t="s">
        <v>4435</v>
      </c>
      <c r="F1234" s="67" t="s">
        <v>33504</v>
      </c>
      <c r="G1234" s="67" t="s">
        <v>33504</v>
      </c>
      <c r="I1234" s="3" t="s">
        <v>6298</v>
      </c>
    </row>
    <row r="1235" spans="1:9" ht="22.5" x14ac:dyDescent="0.2">
      <c r="A1235" s="1" t="str">
        <f t="shared" si="20"/>
        <v>SINAPI-I 38409</v>
      </c>
      <c r="B1235" s="3" t="s">
        <v>6301</v>
      </c>
      <c r="C1235" s="3">
        <v>38409</v>
      </c>
      <c r="D1235" s="2" t="s">
        <v>1199</v>
      </c>
      <c r="E1235" s="3" t="s">
        <v>4435</v>
      </c>
      <c r="F1235" s="67" t="s">
        <v>33505</v>
      </c>
      <c r="G1235" s="67" t="s">
        <v>33505</v>
      </c>
      <c r="I1235" s="3" t="s">
        <v>6298</v>
      </c>
    </row>
    <row r="1236" spans="1:9" ht="22.5" x14ac:dyDescent="0.2">
      <c r="A1236" s="1" t="str">
        <f t="shared" si="20"/>
        <v>SINAPI-I 43360</v>
      </c>
      <c r="B1236" s="3" t="s">
        <v>6301</v>
      </c>
      <c r="C1236" s="3">
        <v>43360</v>
      </c>
      <c r="D1236" s="2" t="s">
        <v>1200</v>
      </c>
      <c r="E1236" s="3" t="s">
        <v>4435</v>
      </c>
      <c r="F1236" s="67" t="s">
        <v>33506</v>
      </c>
      <c r="G1236" s="67" t="s">
        <v>33506</v>
      </c>
      <c r="I1236" s="3" t="s">
        <v>6298</v>
      </c>
    </row>
    <row r="1237" spans="1:9" ht="22.5" x14ac:dyDescent="0.2">
      <c r="A1237" s="1" t="str">
        <f t="shared" si="20"/>
        <v>SINAPI-I 11145</v>
      </c>
      <c r="B1237" s="3" t="s">
        <v>6301</v>
      </c>
      <c r="C1237" s="3">
        <v>11145</v>
      </c>
      <c r="D1237" s="2" t="s">
        <v>1201</v>
      </c>
      <c r="E1237" s="3" t="s">
        <v>4435</v>
      </c>
      <c r="F1237" s="67" t="s">
        <v>33488</v>
      </c>
      <c r="G1237" s="67" t="s">
        <v>33488</v>
      </c>
      <c r="I1237" s="3" t="s">
        <v>6298</v>
      </c>
    </row>
    <row r="1238" spans="1:9" ht="22.5" x14ac:dyDescent="0.2">
      <c r="A1238" s="1" t="str">
        <f t="shared" si="20"/>
        <v>SINAPI-I 34495</v>
      </c>
      <c r="B1238" s="3" t="s">
        <v>6301</v>
      </c>
      <c r="C1238" s="3">
        <v>34495</v>
      </c>
      <c r="D1238" s="2" t="s">
        <v>1202</v>
      </c>
      <c r="E1238" s="3" t="s">
        <v>4435</v>
      </c>
      <c r="F1238" s="67" t="s">
        <v>33507</v>
      </c>
      <c r="G1238" s="67" t="s">
        <v>33507</v>
      </c>
      <c r="I1238" s="3" t="s">
        <v>6298</v>
      </c>
    </row>
    <row r="1239" spans="1:9" ht="22.5" x14ac:dyDescent="0.2">
      <c r="A1239" s="1" t="str">
        <f t="shared" si="20"/>
        <v>SINAPI-I 34479</v>
      </c>
      <c r="B1239" s="3" t="s">
        <v>6301</v>
      </c>
      <c r="C1239" s="3">
        <v>34479</v>
      </c>
      <c r="D1239" s="2" t="s">
        <v>1203</v>
      </c>
      <c r="E1239" s="3" t="s">
        <v>4435</v>
      </c>
      <c r="F1239" s="67" t="s">
        <v>33489</v>
      </c>
      <c r="G1239" s="67" t="s">
        <v>33489</v>
      </c>
      <c r="I1239" s="3" t="s">
        <v>6298</v>
      </c>
    </row>
    <row r="1240" spans="1:9" ht="22.5" x14ac:dyDescent="0.2">
      <c r="A1240" s="1" t="str">
        <f t="shared" si="20"/>
        <v>SINAPI-I 34496</v>
      </c>
      <c r="B1240" s="3" t="s">
        <v>6301</v>
      </c>
      <c r="C1240" s="3">
        <v>34496</v>
      </c>
      <c r="D1240" s="2" t="s">
        <v>1204</v>
      </c>
      <c r="E1240" s="3" t="s">
        <v>4435</v>
      </c>
      <c r="F1240" s="67" t="s">
        <v>33508</v>
      </c>
      <c r="G1240" s="67" t="s">
        <v>33508</v>
      </c>
      <c r="I1240" s="3" t="s">
        <v>6298</v>
      </c>
    </row>
    <row r="1241" spans="1:9" ht="22.5" x14ac:dyDescent="0.2">
      <c r="A1241" s="1" t="str">
        <f t="shared" si="20"/>
        <v>SINAPI-I 34481</v>
      </c>
      <c r="B1241" s="3" t="s">
        <v>6301</v>
      </c>
      <c r="C1241" s="3">
        <v>34481</v>
      </c>
      <c r="D1241" s="2" t="s">
        <v>1205</v>
      </c>
      <c r="E1241" s="3" t="s">
        <v>4435</v>
      </c>
      <c r="F1241" s="67" t="s">
        <v>33509</v>
      </c>
      <c r="G1241" s="67" t="s">
        <v>33509</v>
      </c>
      <c r="I1241" s="3" t="s">
        <v>6298</v>
      </c>
    </row>
    <row r="1242" spans="1:9" ht="22.5" x14ac:dyDescent="0.2">
      <c r="A1242" s="1" t="str">
        <f t="shared" si="20"/>
        <v>SINAPI-I 34483</v>
      </c>
      <c r="B1242" s="3" t="s">
        <v>6301</v>
      </c>
      <c r="C1242" s="3">
        <v>34483</v>
      </c>
      <c r="D1242" s="2" t="s">
        <v>1206</v>
      </c>
      <c r="E1242" s="3" t="s">
        <v>4435</v>
      </c>
      <c r="F1242" s="67" t="s">
        <v>33510</v>
      </c>
      <c r="G1242" s="67" t="s">
        <v>33510</v>
      </c>
      <c r="I1242" s="3" t="s">
        <v>6298</v>
      </c>
    </row>
    <row r="1243" spans="1:9" ht="22.5" x14ac:dyDescent="0.2">
      <c r="A1243" s="1" t="str">
        <f t="shared" si="20"/>
        <v>SINAPI-I 34485</v>
      </c>
      <c r="B1243" s="3" t="s">
        <v>6301</v>
      </c>
      <c r="C1243" s="3">
        <v>34485</v>
      </c>
      <c r="D1243" s="2" t="s">
        <v>1207</v>
      </c>
      <c r="E1243" s="3" t="s">
        <v>4435</v>
      </c>
      <c r="F1243" s="67" t="s">
        <v>33511</v>
      </c>
      <c r="G1243" s="67" t="s">
        <v>33511</v>
      </c>
      <c r="I1243" s="3" t="s">
        <v>6298</v>
      </c>
    </row>
    <row r="1244" spans="1:9" ht="22.5" x14ac:dyDescent="0.2">
      <c r="A1244" s="1" t="str">
        <f t="shared" si="20"/>
        <v>SINAPI-I 14041</v>
      </c>
      <c r="B1244" s="3" t="s">
        <v>6301</v>
      </c>
      <c r="C1244" s="3">
        <v>14041</v>
      </c>
      <c r="D1244" s="2" t="s">
        <v>1208</v>
      </c>
      <c r="E1244" s="3" t="s">
        <v>4435</v>
      </c>
      <c r="F1244" s="67" t="s">
        <v>33512</v>
      </c>
      <c r="G1244" s="67" t="s">
        <v>33512</v>
      </c>
      <c r="I1244" s="3" t="s">
        <v>6298</v>
      </c>
    </row>
    <row r="1245" spans="1:9" ht="22.5" x14ac:dyDescent="0.2">
      <c r="A1245" s="1" t="str">
        <f t="shared" si="20"/>
        <v>SINAPI-I 1523</v>
      </c>
      <c r="B1245" s="3" t="s">
        <v>6301</v>
      </c>
      <c r="C1245" s="3">
        <v>1523</v>
      </c>
      <c r="D1245" s="2" t="s">
        <v>1209</v>
      </c>
      <c r="E1245" s="3" t="s">
        <v>4435</v>
      </c>
      <c r="F1245" s="67" t="s">
        <v>33513</v>
      </c>
      <c r="G1245" s="67" t="s">
        <v>33513</v>
      </c>
      <c r="I1245" s="3" t="s">
        <v>6298</v>
      </c>
    </row>
    <row r="1246" spans="1:9" x14ac:dyDescent="0.2">
      <c r="A1246" s="1" t="str">
        <f t="shared" si="20"/>
        <v>SINAPI-I 14052</v>
      </c>
      <c r="B1246" s="3" t="s">
        <v>6301</v>
      </c>
      <c r="C1246" s="3">
        <v>14052</v>
      </c>
      <c r="D1246" s="2" t="s">
        <v>1210</v>
      </c>
      <c r="E1246" s="3" t="s">
        <v>4431</v>
      </c>
      <c r="F1246" s="67" t="s">
        <v>33514</v>
      </c>
      <c r="G1246" s="67" t="s">
        <v>33514</v>
      </c>
      <c r="I1246" s="3" t="s">
        <v>6298</v>
      </c>
    </row>
    <row r="1247" spans="1:9" x14ac:dyDescent="0.2">
      <c r="A1247" s="1" t="str">
        <f t="shared" si="20"/>
        <v>SINAPI-I 14054</v>
      </c>
      <c r="B1247" s="3" t="s">
        <v>6301</v>
      </c>
      <c r="C1247" s="3">
        <v>14054</v>
      </c>
      <c r="D1247" s="2" t="s">
        <v>1211</v>
      </c>
      <c r="E1247" s="3" t="s">
        <v>4431</v>
      </c>
      <c r="F1247" s="67" t="s">
        <v>21296</v>
      </c>
      <c r="G1247" s="67" t="s">
        <v>21296</v>
      </c>
      <c r="I1247" s="3" t="s">
        <v>6298</v>
      </c>
    </row>
    <row r="1248" spans="1:9" x14ac:dyDescent="0.2">
      <c r="A1248" s="1" t="str">
        <f t="shared" si="20"/>
        <v>SINAPI-I 14053</v>
      </c>
      <c r="B1248" s="3" t="s">
        <v>6301</v>
      </c>
      <c r="C1248" s="3">
        <v>14053</v>
      </c>
      <c r="D1248" s="2" t="s">
        <v>1212</v>
      </c>
      <c r="E1248" s="3" t="s">
        <v>4431</v>
      </c>
      <c r="F1248" s="67" t="s">
        <v>21068</v>
      </c>
      <c r="G1248" s="67" t="s">
        <v>21068</v>
      </c>
      <c r="I1248" s="3" t="s">
        <v>6298</v>
      </c>
    </row>
    <row r="1249" spans="1:9" x14ac:dyDescent="0.2">
      <c r="A1249" s="1" t="str">
        <f t="shared" si="20"/>
        <v>SINAPI-I 2558</v>
      </c>
      <c r="B1249" s="3" t="s">
        <v>6301</v>
      </c>
      <c r="C1249" s="3">
        <v>2558</v>
      </c>
      <c r="D1249" s="2" t="s">
        <v>1213</v>
      </c>
      <c r="E1249" s="3" t="s">
        <v>4431</v>
      </c>
      <c r="F1249" s="67" t="s">
        <v>5940</v>
      </c>
      <c r="G1249" s="67" t="s">
        <v>5940</v>
      </c>
      <c r="I1249" s="3" t="s">
        <v>6298</v>
      </c>
    </row>
    <row r="1250" spans="1:9" x14ac:dyDescent="0.2">
      <c r="A1250" s="1" t="str">
        <f t="shared" si="20"/>
        <v>SINAPI-I 2560</v>
      </c>
      <c r="B1250" s="3" t="s">
        <v>6301</v>
      </c>
      <c r="C1250" s="3">
        <v>2560</v>
      </c>
      <c r="D1250" s="2" t="s">
        <v>1214</v>
      </c>
      <c r="E1250" s="3" t="s">
        <v>4431</v>
      </c>
      <c r="F1250" s="67" t="s">
        <v>20812</v>
      </c>
      <c r="G1250" s="67" t="s">
        <v>20812</v>
      </c>
      <c r="I1250" s="3" t="s">
        <v>6298</v>
      </c>
    </row>
    <row r="1251" spans="1:9" x14ac:dyDescent="0.2">
      <c r="A1251" s="1" t="str">
        <f t="shared" ref="A1251:A1314" si="21">CONCATENAR</f>
        <v>SINAPI-I 2559</v>
      </c>
      <c r="B1251" s="3" t="s">
        <v>6301</v>
      </c>
      <c r="C1251" s="3">
        <v>2559</v>
      </c>
      <c r="D1251" s="2" t="s">
        <v>1215</v>
      </c>
      <c r="E1251" s="3" t="s">
        <v>4431</v>
      </c>
      <c r="F1251" s="67" t="s">
        <v>21234</v>
      </c>
      <c r="G1251" s="67" t="s">
        <v>21234</v>
      </c>
      <c r="I1251" s="3" t="s">
        <v>6299</v>
      </c>
    </row>
    <row r="1252" spans="1:9" x14ac:dyDescent="0.2">
      <c r="A1252" s="1" t="str">
        <f t="shared" si="21"/>
        <v>SINAPI-I 2592</v>
      </c>
      <c r="B1252" s="3" t="s">
        <v>6301</v>
      </c>
      <c r="C1252" s="3">
        <v>2592</v>
      </c>
      <c r="D1252" s="2" t="s">
        <v>1216</v>
      </c>
      <c r="E1252" s="3" t="s">
        <v>4431</v>
      </c>
      <c r="F1252" s="67" t="s">
        <v>33515</v>
      </c>
      <c r="G1252" s="67" t="s">
        <v>33515</v>
      </c>
      <c r="I1252" s="3" t="s">
        <v>6298</v>
      </c>
    </row>
    <row r="1253" spans="1:9" x14ac:dyDescent="0.2">
      <c r="A1253" s="1" t="str">
        <f t="shared" si="21"/>
        <v>SINAPI-I 2589</v>
      </c>
      <c r="B1253" s="3" t="s">
        <v>6301</v>
      </c>
      <c r="C1253" s="3">
        <v>2589</v>
      </c>
      <c r="D1253" s="2" t="s">
        <v>1217</v>
      </c>
      <c r="E1253" s="3" t="s">
        <v>4431</v>
      </c>
      <c r="F1253" s="67" t="s">
        <v>6230</v>
      </c>
      <c r="G1253" s="67" t="s">
        <v>6230</v>
      </c>
      <c r="I1253" s="3" t="s">
        <v>6298</v>
      </c>
    </row>
    <row r="1254" spans="1:9" x14ac:dyDescent="0.2">
      <c r="A1254" s="1" t="str">
        <f t="shared" si="21"/>
        <v>SINAPI-I 2566</v>
      </c>
      <c r="B1254" s="3" t="s">
        <v>6301</v>
      </c>
      <c r="C1254" s="3">
        <v>2566</v>
      </c>
      <c r="D1254" s="2" t="s">
        <v>30346</v>
      </c>
      <c r="E1254" s="3" t="s">
        <v>4431</v>
      </c>
      <c r="F1254" s="67" t="s">
        <v>32214</v>
      </c>
      <c r="G1254" s="67" t="s">
        <v>32214</v>
      </c>
      <c r="I1254" s="3" t="s">
        <v>6298</v>
      </c>
    </row>
    <row r="1255" spans="1:9" x14ac:dyDescent="0.2">
      <c r="A1255" s="1" t="str">
        <f t="shared" si="21"/>
        <v>SINAPI-I 2591</v>
      </c>
      <c r="B1255" s="3" t="s">
        <v>6301</v>
      </c>
      <c r="C1255" s="3">
        <v>2591</v>
      </c>
      <c r="D1255" s="2" t="s">
        <v>1218</v>
      </c>
      <c r="E1255" s="3" t="s">
        <v>4431</v>
      </c>
      <c r="F1255" s="67" t="s">
        <v>5324</v>
      </c>
      <c r="G1255" s="67" t="s">
        <v>5324</v>
      </c>
      <c r="I1255" s="3" t="s">
        <v>6298</v>
      </c>
    </row>
    <row r="1256" spans="1:9" x14ac:dyDescent="0.2">
      <c r="A1256" s="1" t="str">
        <f t="shared" si="21"/>
        <v>SINAPI-I 2590</v>
      </c>
      <c r="B1256" s="3" t="s">
        <v>6301</v>
      </c>
      <c r="C1256" s="3">
        <v>2590</v>
      </c>
      <c r="D1256" s="2" t="s">
        <v>1219</v>
      </c>
      <c r="E1256" s="3" t="s">
        <v>4431</v>
      </c>
      <c r="F1256" s="67" t="s">
        <v>5529</v>
      </c>
      <c r="G1256" s="67" t="s">
        <v>5529</v>
      </c>
      <c r="I1256" s="3" t="s">
        <v>6298</v>
      </c>
    </row>
    <row r="1257" spans="1:9" x14ac:dyDescent="0.2">
      <c r="A1257" s="1" t="str">
        <f t="shared" si="21"/>
        <v>SINAPI-I 2567</v>
      </c>
      <c r="B1257" s="3" t="s">
        <v>6301</v>
      </c>
      <c r="C1257" s="3">
        <v>2567</v>
      </c>
      <c r="D1257" s="2" t="s">
        <v>1220</v>
      </c>
      <c r="E1257" s="3" t="s">
        <v>4431</v>
      </c>
      <c r="F1257" s="67" t="s">
        <v>31822</v>
      </c>
      <c r="G1257" s="67" t="s">
        <v>31822</v>
      </c>
      <c r="I1257" s="3" t="s">
        <v>6298</v>
      </c>
    </row>
    <row r="1258" spans="1:9" x14ac:dyDescent="0.2">
      <c r="A1258" s="1" t="str">
        <f t="shared" si="21"/>
        <v>SINAPI-I 2565</v>
      </c>
      <c r="B1258" s="3" t="s">
        <v>6301</v>
      </c>
      <c r="C1258" s="3">
        <v>2565</v>
      </c>
      <c r="D1258" s="2" t="s">
        <v>1221</v>
      </c>
      <c r="E1258" s="3" t="s">
        <v>4431</v>
      </c>
      <c r="F1258" s="67" t="s">
        <v>30025</v>
      </c>
      <c r="G1258" s="67" t="s">
        <v>30025</v>
      </c>
      <c r="I1258" s="3" t="s">
        <v>6298</v>
      </c>
    </row>
    <row r="1259" spans="1:9" x14ac:dyDescent="0.2">
      <c r="A1259" s="1" t="str">
        <f t="shared" si="21"/>
        <v>SINAPI-I 2568</v>
      </c>
      <c r="B1259" s="3" t="s">
        <v>6301</v>
      </c>
      <c r="C1259" s="3">
        <v>2568</v>
      </c>
      <c r="D1259" s="2" t="s">
        <v>1222</v>
      </c>
      <c r="E1259" s="3" t="s">
        <v>4431</v>
      </c>
      <c r="F1259" s="67" t="s">
        <v>30996</v>
      </c>
      <c r="G1259" s="67" t="s">
        <v>30996</v>
      </c>
      <c r="I1259" s="3" t="s">
        <v>6298</v>
      </c>
    </row>
    <row r="1260" spans="1:9" x14ac:dyDescent="0.2">
      <c r="A1260" s="1" t="str">
        <f t="shared" si="21"/>
        <v>SINAPI-I 2594</v>
      </c>
      <c r="B1260" s="3" t="s">
        <v>6301</v>
      </c>
      <c r="C1260" s="3">
        <v>2594</v>
      </c>
      <c r="D1260" s="2" t="s">
        <v>1223</v>
      </c>
      <c r="E1260" s="3" t="s">
        <v>4431</v>
      </c>
      <c r="F1260" s="67" t="s">
        <v>33516</v>
      </c>
      <c r="G1260" s="67" t="s">
        <v>33516</v>
      </c>
      <c r="I1260" s="3" t="s">
        <v>6298</v>
      </c>
    </row>
    <row r="1261" spans="1:9" x14ac:dyDescent="0.2">
      <c r="A1261" s="1" t="str">
        <f t="shared" si="21"/>
        <v>SINAPI-I 2587</v>
      </c>
      <c r="B1261" s="3" t="s">
        <v>6301</v>
      </c>
      <c r="C1261" s="3">
        <v>2587</v>
      </c>
      <c r="D1261" s="2" t="s">
        <v>1224</v>
      </c>
      <c r="E1261" s="3" t="s">
        <v>4431</v>
      </c>
      <c r="F1261" s="67" t="s">
        <v>20875</v>
      </c>
      <c r="G1261" s="67" t="s">
        <v>20875</v>
      </c>
      <c r="I1261" s="3" t="s">
        <v>6298</v>
      </c>
    </row>
    <row r="1262" spans="1:9" x14ac:dyDescent="0.2">
      <c r="A1262" s="1" t="str">
        <f t="shared" si="21"/>
        <v>SINAPI-I 2588</v>
      </c>
      <c r="B1262" s="3" t="s">
        <v>6301</v>
      </c>
      <c r="C1262" s="3">
        <v>2588</v>
      </c>
      <c r="D1262" s="2" t="s">
        <v>1225</v>
      </c>
      <c r="E1262" s="3" t="s">
        <v>4431</v>
      </c>
      <c r="F1262" s="67" t="s">
        <v>21537</v>
      </c>
      <c r="G1262" s="67" t="s">
        <v>21537</v>
      </c>
      <c r="I1262" s="3" t="s">
        <v>6298</v>
      </c>
    </row>
    <row r="1263" spans="1:9" x14ac:dyDescent="0.2">
      <c r="A1263" s="1" t="str">
        <f t="shared" si="21"/>
        <v>SINAPI-I 2569</v>
      </c>
      <c r="B1263" s="3" t="s">
        <v>6301</v>
      </c>
      <c r="C1263" s="3">
        <v>2569</v>
      </c>
      <c r="D1263" s="2" t="s">
        <v>1226</v>
      </c>
      <c r="E1263" s="3" t="s">
        <v>4431</v>
      </c>
      <c r="F1263" s="67" t="s">
        <v>21157</v>
      </c>
      <c r="G1263" s="67" t="s">
        <v>21157</v>
      </c>
      <c r="I1263" s="3" t="s">
        <v>6298</v>
      </c>
    </row>
    <row r="1264" spans="1:9" x14ac:dyDescent="0.2">
      <c r="A1264" s="1" t="str">
        <f t="shared" si="21"/>
        <v>SINAPI-I 2570</v>
      </c>
      <c r="B1264" s="3" t="s">
        <v>6301</v>
      </c>
      <c r="C1264" s="3">
        <v>2570</v>
      </c>
      <c r="D1264" s="2" t="s">
        <v>1227</v>
      </c>
      <c r="E1264" s="3" t="s">
        <v>4431</v>
      </c>
      <c r="F1264" s="67" t="s">
        <v>5603</v>
      </c>
      <c r="G1264" s="67" t="s">
        <v>5603</v>
      </c>
      <c r="I1264" s="3" t="s">
        <v>6298</v>
      </c>
    </row>
    <row r="1265" spans="1:9" x14ac:dyDescent="0.2">
      <c r="A1265" s="1" t="str">
        <f t="shared" si="21"/>
        <v>SINAPI-I 2571</v>
      </c>
      <c r="B1265" s="3" t="s">
        <v>6301</v>
      </c>
      <c r="C1265" s="3">
        <v>2571</v>
      </c>
      <c r="D1265" s="2" t="s">
        <v>1228</v>
      </c>
      <c r="E1265" s="3" t="s">
        <v>4431</v>
      </c>
      <c r="F1265" s="67" t="s">
        <v>33517</v>
      </c>
      <c r="G1265" s="67" t="s">
        <v>33517</v>
      </c>
      <c r="I1265" s="3" t="s">
        <v>6298</v>
      </c>
    </row>
    <row r="1266" spans="1:9" x14ac:dyDescent="0.2">
      <c r="A1266" s="1" t="str">
        <f t="shared" si="21"/>
        <v>SINAPI-I 2593</v>
      </c>
      <c r="B1266" s="3" t="s">
        <v>6301</v>
      </c>
      <c r="C1266" s="3">
        <v>2593</v>
      </c>
      <c r="D1266" s="2" t="s">
        <v>1229</v>
      </c>
      <c r="E1266" s="3" t="s">
        <v>4431</v>
      </c>
      <c r="F1266" s="67" t="s">
        <v>6233</v>
      </c>
      <c r="G1266" s="67" t="s">
        <v>6233</v>
      </c>
      <c r="I1266" s="3" t="s">
        <v>6298</v>
      </c>
    </row>
    <row r="1267" spans="1:9" x14ac:dyDescent="0.2">
      <c r="A1267" s="1" t="str">
        <f t="shared" si="21"/>
        <v>SINAPI-I 2572</v>
      </c>
      <c r="B1267" s="3" t="s">
        <v>6301</v>
      </c>
      <c r="C1267" s="3">
        <v>2572</v>
      </c>
      <c r="D1267" s="2" t="s">
        <v>1230</v>
      </c>
      <c r="E1267" s="3" t="s">
        <v>4431</v>
      </c>
      <c r="F1267" s="67" t="s">
        <v>33518</v>
      </c>
      <c r="G1267" s="67" t="s">
        <v>33518</v>
      </c>
      <c r="I1267" s="3" t="s">
        <v>6298</v>
      </c>
    </row>
    <row r="1268" spans="1:9" x14ac:dyDescent="0.2">
      <c r="A1268" s="1" t="str">
        <f t="shared" si="21"/>
        <v>SINAPI-I 2595</v>
      </c>
      <c r="B1268" s="3" t="s">
        <v>6301</v>
      </c>
      <c r="C1268" s="3">
        <v>2595</v>
      </c>
      <c r="D1268" s="2" t="s">
        <v>1231</v>
      </c>
      <c r="E1268" s="3" t="s">
        <v>4431</v>
      </c>
      <c r="F1268" s="67" t="s">
        <v>33519</v>
      </c>
      <c r="G1268" s="67" t="s">
        <v>33519</v>
      </c>
      <c r="I1268" s="3" t="s">
        <v>6298</v>
      </c>
    </row>
    <row r="1269" spans="1:9" x14ac:dyDescent="0.2">
      <c r="A1269" s="1" t="str">
        <f t="shared" si="21"/>
        <v>SINAPI-I 2576</v>
      </c>
      <c r="B1269" s="3" t="s">
        <v>6301</v>
      </c>
      <c r="C1269" s="3">
        <v>2576</v>
      </c>
      <c r="D1269" s="2" t="s">
        <v>1232</v>
      </c>
      <c r="E1269" s="3" t="s">
        <v>4431</v>
      </c>
      <c r="F1269" s="67" t="s">
        <v>4773</v>
      </c>
      <c r="G1269" s="67" t="s">
        <v>4773</v>
      </c>
      <c r="I1269" s="3" t="s">
        <v>6298</v>
      </c>
    </row>
    <row r="1270" spans="1:9" x14ac:dyDescent="0.2">
      <c r="A1270" s="1" t="str">
        <f t="shared" si="21"/>
        <v>SINAPI-I 2575</v>
      </c>
      <c r="B1270" s="3" t="s">
        <v>6301</v>
      </c>
      <c r="C1270" s="3">
        <v>2575</v>
      </c>
      <c r="D1270" s="2" t="s">
        <v>1233</v>
      </c>
      <c r="E1270" s="3" t="s">
        <v>4431</v>
      </c>
      <c r="F1270" s="67" t="s">
        <v>5907</v>
      </c>
      <c r="G1270" s="67" t="s">
        <v>5907</v>
      </c>
      <c r="I1270" s="3" t="s">
        <v>6298</v>
      </c>
    </row>
    <row r="1271" spans="1:9" x14ac:dyDescent="0.2">
      <c r="A1271" s="1" t="str">
        <f t="shared" si="21"/>
        <v>SINAPI-I 2573</v>
      </c>
      <c r="B1271" s="3" t="s">
        <v>6301</v>
      </c>
      <c r="C1271" s="3">
        <v>2573</v>
      </c>
      <c r="D1271" s="2" t="s">
        <v>1234</v>
      </c>
      <c r="E1271" s="3" t="s">
        <v>4431</v>
      </c>
      <c r="F1271" s="67" t="s">
        <v>5114</v>
      </c>
      <c r="G1271" s="67" t="s">
        <v>5114</v>
      </c>
      <c r="I1271" s="3" t="s">
        <v>6298</v>
      </c>
    </row>
    <row r="1272" spans="1:9" x14ac:dyDescent="0.2">
      <c r="A1272" s="1" t="str">
        <f t="shared" si="21"/>
        <v>SINAPI-I 2586</v>
      </c>
      <c r="B1272" s="3" t="s">
        <v>6301</v>
      </c>
      <c r="C1272" s="3">
        <v>2586</v>
      </c>
      <c r="D1272" s="2" t="s">
        <v>1235</v>
      </c>
      <c r="E1272" s="3" t="s">
        <v>4431</v>
      </c>
      <c r="F1272" s="67" t="s">
        <v>33520</v>
      </c>
      <c r="G1272" s="67" t="s">
        <v>33520</v>
      </c>
      <c r="I1272" s="3" t="s">
        <v>6298</v>
      </c>
    </row>
    <row r="1273" spans="1:9" x14ac:dyDescent="0.2">
      <c r="A1273" s="1" t="str">
        <f t="shared" si="21"/>
        <v>SINAPI-I 2577</v>
      </c>
      <c r="B1273" s="3" t="s">
        <v>6301</v>
      </c>
      <c r="C1273" s="3">
        <v>2577</v>
      </c>
      <c r="D1273" s="2" t="s">
        <v>1236</v>
      </c>
      <c r="E1273" s="3" t="s">
        <v>4431</v>
      </c>
      <c r="F1273" s="67" t="s">
        <v>31761</v>
      </c>
      <c r="G1273" s="67" t="s">
        <v>31761</v>
      </c>
      <c r="I1273" s="3" t="s">
        <v>6298</v>
      </c>
    </row>
    <row r="1274" spans="1:9" x14ac:dyDescent="0.2">
      <c r="A1274" s="1" t="str">
        <f t="shared" si="21"/>
        <v>SINAPI-I 2574</v>
      </c>
      <c r="B1274" s="3" t="s">
        <v>6301</v>
      </c>
      <c r="C1274" s="3">
        <v>2574</v>
      </c>
      <c r="D1274" s="2" t="s">
        <v>1237</v>
      </c>
      <c r="E1274" s="3" t="s">
        <v>4431</v>
      </c>
      <c r="F1274" s="67" t="s">
        <v>6325</v>
      </c>
      <c r="G1274" s="67" t="s">
        <v>6325</v>
      </c>
      <c r="I1274" s="3" t="s">
        <v>6298</v>
      </c>
    </row>
    <row r="1275" spans="1:9" x14ac:dyDescent="0.2">
      <c r="A1275" s="1" t="str">
        <f t="shared" si="21"/>
        <v>SINAPI-I 2578</v>
      </c>
      <c r="B1275" s="3" t="s">
        <v>6301</v>
      </c>
      <c r="C1275" s="3">
        <v>2578</v>
      </c>
      <c r="D1275" s="2" t="s">
        <v>1238</v>
      </c>
      <c r="E1275" s="3" t="s">
        <v>4431</v>
      </c>
      <c r="F1275" s="67" t="s">
        <v>33521</v>
      </c>
      <c r="G1275" s="67" t="s">
        <v>33521</v>
      </c>
      <c r="I1275" s="3" t="s">
        <v>6298</v>
      </c>
    </row>
    <row r="1276" spans="1:9" x14ac:dyDescent="0.2">
      <c r="A1276" s="1" t="str">
        <f t="shared" si="21"/>
        <v>SINAPI-I 2585</v>
      </c>
      <c r="B1276" s="3" t="s">
        <v>6301</v>
      </c>
      <c r="C1276" s="3">
        <v>2585</v>
      </c>
      <c r="D1276" s="2" t="s">
        <v>1239</v>
      </c>
      <c r="E1276" s="3" t="s">
        <v>4431</v>
      </c>
      <c r="F1276" s="67" t="s">
        <v>33522</v>
      </c>
      <c r="G1276" s="67" t="s">
        <v>33522</v>
      </c>
      <c r="I1276" s="3" t="s">
        <v>6298</v>
      </c>
    </row>
    <row r="1277" spans="1:9" x14ac:dyDescent="0.2">
      <c r="A1277" s="1" t="str">
        <f t="shared" si="21"/>
        <v>SINAPI-I 12008</v>
      </c>
      <c r="B1277" s="3" t="s">
        <v>6301</v>
      </c>
      <c r="C1277" s="3">
        <v>12008</v>
      </c>
      <c r="D1277" s="2" t="s">
        <v>1240</v>
      </c>
      <c r="E1277" s="3" t="s">
        <v>4431</v>
      </c>
      <c r="F1277" s="67" t="s">
        <v>33523</v>
      </c>
      <c r="G1277" s="67" t="s">
        <v>33523</v>
      </c>
      <c r="I1277" s="3" t="s">
        <v>6298</v>
      </c>
    </row>
    <row r="1278" spans="1:9" x14ac:dyDescent="0.2">
      <c r="A1278" s="1" t="str">
        <f t="shared" si="21"/>
        <v>SINAPI-I 2582</v>
      </c>
      <c r="B1278" s="3" t="s">
        <v>6301</v>
      </c>
      <c r="C1278" s="3">
        <v>2582</v>
      </c>
      <c r="D1278" s="2" t="s">
        <v>1241</v>
      </c>
      <c r="E1278" s="3" t="s">
        <v>4431</v>
      </c>
      <c r="F1278" s="67" t="s">
        <v>21755</v>
      </c>
      <c r="G1278" s="67" t="s">
        <v>21755</v>
      </c>
      <c r="I1278" s="3" t="s">
        <v>6298</v>
      </c>
    </row>
    <row r="1279" spans="1:9" x14ac:dyDescent="0.2">
      <c r="A1279" s="1" t="str">
        <f t="shared" si="21"/>
        <v>SINAPI-I 2597</v>
      </c>
      <c r="B1279" s="3" t="s">
        <v>6301</v>
      </c>
      <c r="C1279" s="3">
        <v>2597</v>
      </c>
      <c r="D1279" s="2" t="s">
        <v>1242</v>
      </c>
      <c r="E1279" s="3" t="s">
        <v>4431</v>
      </c>
      <c r="F1279" s="67" t="s">
        <v>21070</v>
      </c>
      <c r="G1279" s="67" t="s">
        <v>21070</v>
      </c>
      <c r="I1279" s="3" t="s">
        <v>6298</v>
      </c>
    </row>
    <row r="1280" spans="1:9" x14ac:dyDescent="0.2">
      <c r="A1280" s="1" t="str">
        <f t="shared" si="21"/>
        <v>SINAPI-I 2579</v>
      </c>
      <c r="B1280" s="3" t="s">
        <v>6301</v>
      </c>
      <c r="C1280" s="3">
        <v>2579</v>
      </c>
      <c r="D1280" s="2" t="s">
        <v>1243</v>
      </c>
      <c r="E1280" s="3" t="s">
        <v>4431</v>
      </c>
      <c r="F1280" s="67" t="s">
        <v>21218</v>
      </c>
      <c r="G1280" s="67" t="s">
        <v>21218</v>
      </c>
      <c r="I1280" s="3" t="s">
        <v>6298</v>
      </c>
    </row>
    <row r="1281" spans="1:9" x14ac:dyDescent="0.2">
      <c r="A1281" s="1" t="str">
        <f t="shared" si="21"/>
        <v>SINAPI-I 2581</v>
      </c>
      <c r="B1281" s="3" t="s">
        <v>6301</v>
      </c>
      <c r="C1281" s="3">
        <v>2581</v>
      </c>
      <c r="D1281" s="2" t="s">
        <v>1244</v>
      </c>
      <c r="E1281" s="3" t="s">
        <v>4431</v>
      </c>
      <c r="F1281" s="67" t="s">
        <v>20836</v>
      </c>
      <c r="G1281" s="67" t="s">
        <v>20836</v>
      </c>
      <c r="I1281" s="3" t="s">
        <v>6298</v>
      </c>
    </row>
    <row r="1282" spans="1:9" x14ac:dyDescent="0.2">
      <c r="A1282" s="1" t="str">
        <f t="shared" si="21"/>
        <v>SINAPI-I 2596</v>
      </c>
      <c r="B1282" s="3" t="s">
        <v>6301</v>
      </c>
      <c r="C1282" s="3">
        <v>2596</v>
      </c>
      <c r="D1282" s="2" t="s">
        <v>1245</v>
      </c>
      <c r="E1282" s="3" t="s">
        <v>4431</v>
      </c>
      <c r="F1282" s="67" t="s">
        <v>31985</v>
      </c>
      <c r="G1282" s="67" t="s">
        <v>31985</v>
      </c>
      <c r="I1282" s="3" t="s">
        <v>6298</v>
      </c>
    </row>
    <row r="1283" spans="1:9" x14ac:dyDescent="0.2">
      <c r="A1283" s="1" t="str">
        <f t="shared" si="21"/>
        <v>SINAPI-I 2580</v>
      </c>
      <c r="B1283" s="3" t="s">
        <v>6301</v>
      </c>
      <c r="C1283" s="3">
        <v>2580</v>
      </c>
      <c r="D1283" s="2" t="s">
        <v>1246</v>
      </c>
      <c r="E1283" s="3" t="s">
        <v>4431</v>
      </c>
      <c r="F1283" s="67" t="s">
        <v>4752</v>
      </c>
      <c r="G1283" s="67" t="s">
        <v>4752</v>
      </c>
      <c r="I1283" s="3" t="s">
        <v>6298</v>
      </c>
    </row>
    <row r="1284" spans="1:9" x14ac:dyDescent="0.2">
      <c r="A1284" s="1" t="str">
        <f t="shared" si="21"/>
        <v>SINAPI-I 2583</v>
      </c>
      <c r="B1284" s="3" t="s">
        <v>6301</v>
      </c>
      <c r="C1284" s="3">
        <v>2583</v>
      </c>
      <c r="D1284" s="2" t="s">
        <v>1247</v>
      </c>
      <c r="E1284" s="3" t="s">
        <v>4431</v>
      </c>
      <c r="F1284" s="67" t="s">
        <v>33524</v>
      </c>
      <c r="G1284" s="67" t="s">
        <v>33524</v>
      </c>
      <c r="I1284" s="3" t="s">
        <v>6298</v>
      </c>
    </row>
    <row r="1285" spans="1:9" x14ac:dyDescent="0.2">
      <c r="A1285" s="1" t="str">
        <f t="shared" si="21"/>
        <v>SINAPI-I 2584</v>
      </c>
      <c r="B1285" s="3" t="s">
        <v>6301</v>
      </c>
      <c r="C1285" s="3">
        <v>2584</v>
      </c>
      <c r="D1285" s="2" t="s">
        <v>1248</v>
      </c>
      <c r="E1285" s="3" t="s">
        <v>4431</v>
      </c>
      <c r="F1285" s="67" t="s">
        <v>33525</v>
      </c>
      <c r="G1285" s="67" t="s">
        <v>33525</v>
      </c>
      <c r="I1285" s="3" t="s">
        <v>6298</v>
      </c>
    </row>
    <row r="1286" spans="1:9" x14ac:dyDescent="0.2">
      <c r="A1286" s="1" t="str">
        <f t="shared" si="21"/>
        <v>SINAPI-I 12010</v>
      </c>
      <c r="B1286" s="3" t="s">
        <v>6301</v>
      </c>
      <c r="C1286" s="3">
        <v>12010</v>
      </c>
      <c r="D1286" s="2" t="s">
        <v>1249</v>
      </c>
      <c r="E1286" s="3" t="s">
        <v>4431</v>
      </c>
      <c r="F1286" s="67" t="s">
        <v>5022</v>
      </c>
      <c r="G1286" s="67" t="s">
        <v>5022</v>
      </c>
      <c r="I1286" s="3" t="s">
        <v>6298</v>
      </c>
    </row>
    <row r="1287" spans="1:9" x14ac:dyDescent="0.2">
      <c r="A1287" s="1" t="str">
        <f t="shared" si="21"/>
        <v>SINAPI-I 39329</v>
      </c>
      <c r="B1287" s="3" t="s">
        <v>6301</v>
      </c>
      <c r="C1287" s="3">
        <v>39329</v>
      </c>
      <c r="D1287" s="2" t="s">
        <v>1250</v>
      </c>
      <c r="E1287" s="3" t="s">
        <v>4431</v>
      </c>
      <c r="F1287" s="67" t="s">
        <v>4949</v>
      </c>
      <c r="G1287" s="67" t="s">
        <v>4949</v>
      </c>
      <c r="I1287" s="3" t="s">
        <v>6298</v>
      </c>
    </row>
    <row r="1288" spans="1:9" x14ac:dyDescent="0.2">
      <c r="A1288" s="1" t="str">
        <f t="shared" si="21"/>
        <v>SINAPI-I 39330</v>
      </c>
      <c r="B1288" s="3" t="s">
        <v>6301</v>
      </c>
      <c r="C1288" s="3">
        <v>39330</v>
      </c>
      <c r="D1288" s="2" t="s">
        <v>1251</v>
      </c>
      <c r="E1288" s="3" t="s">
        <v>4431</v>
      </c>
      <c r="F1288" s="67" t="s">
        <v>4992</v>
      </c>
      <c r="G1288" s="67" t="s">
        <v>4992</v>
      </c>
      <c r="I1288" s="3" t="s">
        <v>6298</v>
      </c>
    </row>
    <row r="1289" spans="1:9" x14ac:dyDescent="0.2">
      <c r="A1289" s="1" t="str">
        <f t="shared" si="21"/>
        <v>SINAPI-I 39332</v>
      </c>
      <c r="B1289" s="3" t="s">
        <v>6301</v>
      </c>
      <c r="C1289" s="3">
        <v>39332</v>
      </c>
      <c r="D1289" s="2" t="s">
        <v>1252</v>
      </c>
      <c r="E1289" s="3" t="s">
        <v>4431</v>
      </c>
      <c r="F1289" s="67" t="s">
        <v>5023</v>
      </c>
      <c r="G1289" s="67" t="s">
        <v>5023</v>
      </c>
      <c r="I1289" s="3" t="s">
        <v>6298</v>
      </c>
    </row>
    <row r="1290" spans="1:9" x14ac:dyDescent="0.2">
      <c r="A1290" s="1" t="str">
        <f t="shared" si="21"/>
        <v>SINAPI-I 39331</v>
      </c>
      <c r="B1290" s="3" t="s">
        <v>6301</v>
      </c>
      <c r="C1290" s="3">
        <v>39331</v>
      </c>
      <c r="D1290" s="2" t="s">
        <v>1253</v>
      </c>
      <c r="E1290" s="3" t="s">
        <v>4431</v>
      </c>
      <c r="F1290" s="67" t="s">
        <v>4943</v>
      </c>
      <c r="G1290" s="67" t="s">
        <v>4943</v>
      </c>
      <c r="I1290" s="3" t="s">
        <v>6298</v>
      </c>
    </row>
    <row r="1291" spans="1:9" x14ac:dyDescent="0.2">
      <c r="A1291" s="1" t="str">
        <f t="shared" si="21"/>
        <v>SINAPI-I 39333</v>
      </c>
      <c r="B1291" s="3" t="s">
        <v>6301</v>
      </c>
      <c r="C1291" s="3">
        <v>39333</v>
      </c>
      <c r="D1291" s="2" t="s">
        <v>1254</v>
      </c>
      <c r="E1291" s="3" t="s">
        <v>4431</v>
      </c>
      <c r="F1291" s="67" t="s">
        <v>5024</v>
      </c>
      <c r="G1291" s="67" t="s">
        <v>5024</v>
      </c>
      <c r="I1291" s="3" t="s">
        <v>6298</v>
      </c>
    </row>
    <row r="1292" spans="1:9" x14ac:dyDescent="0.2">
      <c r="A1292" s="1" t="str">
        <f t="shared" si="21"/>
        <v>SINAPI-I 39335</v>
      </c>
      <c r="B1292" s="3" t="s">
        <v>6301</v>
      </c>
      <c r="C1292" s="3">
        <v>39335</v>
      </c>
      <c r="D1292" s="2" t="s">
        <v>1255</v>
      </c>
      <c r="E1292" s="3" t="s">
        <v>4431</v>
      </c>
      <c r="F1292" s="67" t="s">
        <v>5025</v>
      </c>
      <c r="G1292" s="67" t="s">
        <v>5025</v>
      </c>
      <c r="I1292" s="3" t="s">
        <v>6298</v>
      </c>
    </row>
    <row r="1293" spans="1:9" x14ac:dyDescent="0.2">
      <c r="A1293" s="1" t="str">
        <f t="shared" si="21"/>
        <v>SINAPI-I 39334</v>
      </c>
      <c r="B1293" s="3" t="s">
        <v>6301</v>
      </c>
      <c r="C1293" s="3">
        <v>39334</v>
      </c>
      <c r="D1293" s="2" t="s">
        <v>1256</v>
      </c>
      <c r="E1293" s="3" t="s">
        <v>4431</v>
      </c>
      <c r="F1293" s="67" t="s">
        <v>5026</v>
      </c>
      <c r="G1293" s="67" t="s">
        <v>5026</v>
      </c>
      <c r="I1293" s="3" t="s">
        <v>6298</v>
      </c>
    </row>
    <row r="1294" spans="1:9" x14ac:dyDescent="0.2">
      <c r="A1294" s="1" t="str">
        <f t="shared" si="21"/>
        <v>SINAPI-I 12016</v>
      </c>
      <c r="B1294" s="3" t="s">
        <v>6301</v>
      </c>
      <c r="C1294" s="3">
        <v>12016</v>
      </c>
      <c r="D1294" s="2" t="s">
        <v>1257</v>
      </c>
      <c r="E1294" s="3" t="s">
        <v>4431</v>
      </c>
      <c r="F1294" s="67" t="s">
        <v>5027</v>
      </c>
      <c r="G1294" s="67" t="s">
        <v>5027</v>
      </c>
      <c r="I1294" s="3" t="s">
        <v>6298</v>
      </c>
    </row>
    <row r="1295" spans="1:9" x14ac:dyDescent="0.2">
      <c r="A1295" s="1" t="str">
        <f t="shared" si="21"/>
        <v>SINAPI-I 12015</v>
      </c>
      <c r="B1295" s="3" t="s">
        <v>6301</v>
      </c>
      <c r="C1295" s="3">
        <v>12015</v>
      </c>
      <c r="D1295" s="2" t="s">
        <v>1258</v>
      </c>
      <c r="E1295" s="3" t="s">
        <v>4431</v>
      </c>
      <c r="F1295" s="67" t="s">
        <v>5028</v>
      </c>
      <c r="G1295" s="67" t="s">
        <v>5028</v>
      </c>
      <c r="I1295" s="3" t="s">
        <v>6298</v>
      </c>
    </row>
    <row r="1296" spans="1:9" x14ac:dyDescent="0.2">
      <c r="A1296" s="1" t="str">
        <f t="shared" si="21"/>
        <v>SINAPI-I 12020</v>
      </c>
      <c r="B1296" s="3" t="s">
        <v>6301</v>
      </c>
      <c r="C1296" s="3">
        <v>12020</v>
      </c>
      <c r="D1296" s="2" t="s">
        <v>1259</v>
      </c>
      <c r="E1296" s="3" t="s">
        <v>4431</v>
      </c>
      <c r="F1296" s="67" t="s">
        <v>5027</v>
      </c>
      <c r="G1296" s="67" t="s">
        <v>5027</v>
      </c>
      <c r="I1296" s="3" t="s">
        <v>6298</v>
      </c>
    </row>
    <row r="1297" spans="1:9" x14ac:dyDescent="0.2">
      <c r="A1297" s="1" t="str">
        <f t="shared" si="21"/>
        <v>SINAPI-I 12019</v>
      </c>
      <c r="B1297" s="3" t="s">
        <v>6301</v>
      </c>
      <c r="C1297" s="3">
        <v>12019</v>
      </c>
      <c r="D1297" s="2" t="s">
        <v>1260</v>
      </c>
      <c r="E1297" s="3" t="s">
        <v>4431</v>
      </c>
      <c r="F1297" s="67" t="s">
        <v>5028</v>
      </c>
      <c r="G1297" s="67" t="s">
        <v>5028</v>
      </c>
      <c r="I1297" s="3" t="s">
        <v>6298</v>
      </c>
    </row>
    <row r="1298" spans="1:9" x14ac:dyDescent="0.2">
      <c r="A1298" s="1" t="str">
        <f t="shared" si="21"/>
        <v>SINAPI-I 39336</v>
      </c>
      <c r="B1298" s="3" t="s">
        <v>6301</v>
      </c>
      <c r="C1298" s="3">
        <v>39336</v>
      </c>
      <c r="D1298" s="2" t="s">
        <v>1261</v>
      </c>
      <c r="E1298" s="3" t="s">
        <v>4431</v>
      </c>
      <c r="F1298" s="67" t="s">
        <v>4992</v>
      </c>
      <c r="G1298" s="67" t="s">
        <v>4992</v>
      </c>
      <c r="I1298" s="3" t="s">
        <v>6298</v>
      </c>
    </row>
    <row r="1299" spans="1:9" x14ac:dyDescent="0.2">
      <c r="A1299" s="1" t="str">
        <f t="shared" si="21"/>
        <v>SINAPI-I 39338</v>
      </c>
      <c r="B1299" s="3" t="s">
        <v>6301</v>
      </c>
      <c r="C1299" s="3">
        <v>39338</v>
      </c>
      <c r="D1299" s="2" t="s">
        <v>1262</v>
      </c>
      <c r="E1299" s="3" t="s">
        <v>4431</v>
      </c>
      <c r="F1299" s="67" t="s">
        <v>5023</v>
      </c>
      <c r="G1299" s="67" t="s">
        <v>5023</v>
      </c>
      <c r="I1299" s="3" t="s">
        <v>6298</v>
      </c>
    </row>
    <row r="1300" spans="1:9" x14ac:dyDescent="0.2">
      <c r="A1300" s="1" t="str">
        <f t="shared" si="21"/>
        <v>SINAPI-I 39337</v>
      </c>
      <c r="B1300" s="3" t="s">
        <v>6301</v>
      </c>
      <c r="C1300" s="3">
        <v>39337</v>
      </c>
      <c r="D1300" s="2" t="s">
        <v>1263</v>
      </c>
      <c r="E1300" s="3" t="s">
        <v>4431</v>
      </c>
      <c r="F1300" s="67" t="s">
        <v>4943</v>
      </c>
      <c r="G1300" s="67" t="s">
        <v>4943</v>
      </c>
      <c r="I1300" s="3" t="s">
        <v>6298</v>
      </c>
    </row>
    <row r="1301" spans="1:9" x14ac:dyDescent="0.2">
      <c r="A1301" s="1" t="str">
        <f t="shared" si="21"/>
        <v>SINAPI-I 39341</v>
      </c>
      <c r="B1301" s="3" t="s">
        <v>6301</v>
      </c>
      <c r="C1301" s="3">
        <v>39341</v>
      </c>
      <c r="D1301" s="2" t="s">
        <v>1264</v>
      </c>
      <c r="E1301" s="3" t="s">
        <v>4431</v>
      </c>
      <c r="F1301" s="67" t="s">
        <v>4634</v>
      </c>
      <c r="G1301" s="67" t="s">
        <v>4634</v>
      </c>
      <c r="I1301" s="3" t="s">
        <v>6298</v>
      </c>
    </row>
    <row r="1302" spans="1:9" x14ac:dyDescent="0.2">
      <c r="A1302" s="1" t="str">
        <f t="shared" si="21"/>
        <v>SINAPI-I 39340</v>
      </c>
      <c r="B1302" s="3" t="s">
        <v>6301</v>
      </c>
      <c r="C1302" s="3">
        <v>39340</v>
      </c>
      <c r="D1302" s="2" t="s">
        <v>1265</v>
      </c>
      <c r="E1302" s="3" t="s">
        <v>4431</v>
      </c>
      <c r="F1302" s="67" t="s">
        <v>5029</v>
      </c>
      <c r="G1302" s="67" t="s">
        <v>5029</v>
      </c>
      <c r="I1302" s="3" t="s">
        <v>6298</v>
      </c>
    </row>
    <row r="1303" spans="1:9" x14ac:dyDescent="0.2">
      <c r="A1303" s="1" t="str">
        <f t="shared" si="21"/>
        <v>SINAPI-I 12025</v>
      </c>
      <c r="B1303" s="3" t="s">
        <v>6301</v>
      </c>
      <c r="C1303" s="3">
        <v>12025</v>
      </c>
      <c r="D1303" s="2" t="s">
        <v>1266</v>
      </c>
      <c r="E1303" s="3" t="s">
        <v>4431</v>
      </c>
      <c r="F1303" s="67" t="s">
        <v>5030</v>
      </c>
      <c r="G1303" s="67" t="s">
        <v>5030</v>
      </c>
      <c r="I1303" s="3" t="s">
        <v>6298</v>
      </c>
    </row>
    <row r="1304" spans="1:9" x14ac:dyDescent="0.2">
      <c r="A1304" s="1" t="str">
        <f t="shared" si="21"/>
        <v>SINAPI-I 39342</v>
      </c>
      <c r="B1304" s="3" t="s">
        <v>6301</v>
      </c>
      <c r="C1304" s="3">
        <v>39342</v>
      </c>
      <c r="D1304" s="2" t="s">
        <v>1267</v>
      </c>
      <c r="E1304" s="3" t="s">
        <v>4431</v>
      </c>
      <c r="F1304" s="67" t="s">
        <v>4634</v>
      </c>
      <c r="G1304" s="67" t="s">
        <v>4634</v>
      </c>
      <c r="I1304" s="3" t="s">
        <v>6298</v>
      </c>
    </row>
    <row r="1305" spans="1:9" x14ac:dyDescent="0.2">
      <c r="A1305" s="1" t="str">
        <f t="shared" si="21"/>
        <v>SINAPI-I 39343</v>
      </c>
      <c r="B1305" s="3" t="s">
        <v>6301</v>
      </c>
      <c r="C1305" s="3">
        <v>39343</v>
      </c>
      <c r="D1305" s="2" t="s">
        <v>1268</v>
      </c>
      <c r="E1305" s="3" t="s">
        <v>4431</v>
      </c>
      <c r="F1305" s="67" t="s">
        <v>5031</v>
      </c>
      <c r="G1305" s="67" t="s">
        <v>5031</v>
      </c>
      <c r="I1305" s="3" t="s">
        <v>6298</v>
      </c>
    </row>
    <row r="1306" spans="1:9" x14ac:dyDescent="0.2">
      <c r="A1306" s="1" t="str">
        <f t="shared" si="21"/>
        <v>SINAPI-I 39345</v>
      </c>
      <c r="B1306" s="3" t="s">
        <v>6301</v>
      </c>
      <c r="C1306" s="3">
        <v>39345</v>
      </c>
      <c r="D1306" s="2" t="s">
        <v>1269</v>
      </c>
      <c r="E1306" s="3" t="s">
        <v>4431</v>
      </c>
      <c r="F1306" s="67" t="s">
        <v>5032</v>
      </c>
      <c r="G1306" s="67" t="s">
        <v>5032</v>
      </c>
      <c r="I1306" s="3" t="s">
        <v>6298</v>
      </c>
    </row>
    <row r="1307" spans="1:9" x14ac:dyDescent="0.2">
      <c r="A1307" s="1" t="str">
        <f t="shared" si="21"/>
        <v>SINAPI-I 39344</v>
      </c>
      <c r="B1307" s="3" t="s">
        <v>6301</v>
      </c>
      <c r="C1307" s="3">
        <v>39344</v>
      </c>
      <c r="D1307" s="2" t="s">
        <v>1270</v>
      </c>
      <c r="E1307" s="3" t="s">
        <v>4431</v>
      </c>
      <c r="F1307" s="67" t="s">
        <v>5033</v>
      </c>
      <c r="G1307" s="67" t="s">
        <v>5033</v>
      </c>
      <c r="I1307" s="3" t="s">
        <v>6298</v>
      </c>
    </row>
    <row r="1308" spans="1:9" x14ac:dyDescent="0.2">
      <c r="A1308" s="1" t="str">
        <f t="shared" si="21"/>
        <v>SINAPI-I 12623</v>
      </c>
      <c r="B1308" s="3" t="s">
        <v>6301</v>
      </c>
      <c r="C1308" s="3">
        <v>12623</v>
      </c>
      <c r="D1308" s="2" t="s">
        <v>1271</v>
      </c>
      <c r="E1308" s="3" t="s">
        <v>4432</v>
      </c>
      <c r="F1308" s="67" t="s">
        <v>33526</v>
      </c>
      <c r="G1308" s="67" t="s">
        <v>33526</v>
      </c>
      <c r="I1308" s="3" t="s">
        <v>6298</v>
      </c>
    </row>
    <row r="1309" spans="1:9" x14ac:dyDescent="0.2">
      <c r="A1309" s="1" t="str">
        <f t="shared" si="21"/>
        <v>SINAPI-I 34498</v>
      </c>
      <c r="B1309" s="3" t="s">
        <v>6301</v>
      </c>
      <c r="C1309" s="3">
        <v>34498</v>
      </c>
      <c r="D1309" s="2" t="s">
        <v>1272</v>
      </c>
      <c r="E1309" s="3" t="s">
        <v>4431</v>
      </c>
      <c r="F1309" s="67" t="s">
        <v>33527</v>
      </c>
      <c r="G1309" s="67" t="s">
        <v>33527</v>
      </c>
      <c r="I1309" s="3" t="s">
        <v>6298</v>
      </c>
    </row>
    <row r="1310" spans="1:9" x14ac:dyDescent="0.2">
      <c r="A1310" s="1" t="str">
        <f t="shared" si="21"/>
        <v>SINAPI-I 13244</v>
      </c>
      <c r="B1310" s="3" t="s">
        <v>6301</v>
      </c>
      <c r="C1310" s="3">
        <v>13244</v>
      </c>
      <c r="D1310" s="2" t="s">
        <v>1273</v>
      </c>
      <c r="E1310" s="3" t="s">
        <v>4431</v>
      </c>
      <c r="F1310" s="67" t="s">
        <v>33528</v>
      </c>
      <c r="G1310" s="67" t="s">
        <v>33528</v>
      </c>
      <c r="I1310" s="3" t="s">
        <v>6299</v>
      </c>
    </row>
    <row r="1311" spans="1:9" x14ac:dyDescent="0.2">
      <c r="A1311" s="1" t="str">
        <f t="shared" si="21"/>
        <v>SINAPI-I 38998</v>
      </c>
      <c r="B1311" s="3" t="s">
        <v>6301</v>
      </c>
      <c r="C1311" s="3">
        <v>38998</v>
      </c>
      <c r="D1311" s="2" t="s">
        <v>1274</v>
      </c>
      <c r="E1311" s="3" t="s">
        <v>4431</v>
      </c>
      <c r="F1311" s="67" t="s">
        <v>5035</v>
      </c>
      <c r="G1311" s="67" t="s">
        <v>5035</v>
      </c>
      <c r="I1311" s="3" t="s">
        <v>6300</v>
      </c>
    </row>
    <row r="1312" spans="1:9" x14ac:dyDescent="0.2">
      <c r="A1312" s="1" t="str">
        <f t="shared" si="21"/>
        <v>SINAPI-I 38999</v>
      </c>
      <c r="B1312" s="3" t="s">
        <v>6301</v>
      </c>
      <c r="C1312" s="3">
        <v>38999</v>
      </c>
      <c r="D1312" s="2" t="s">
        <v>1275</v>
      </c>
      <c r="E1312" s="3" t="s">
        <v>4431</v>
      </c>
      <c r="F1312" s="67" t="s">
        <v>5036</v>
      </c>
      <c r="G1312" s="67" t="s">
        <v>5036</v>
      </c>
      <c r="I1312" s="3" t="s">
        <v>6300</v>
      </c>
    </row>
    <row r="1313" spans="1:9" x14ac:dyDescent="0.2">
      <c r="A1313" s="1" t="str">
        <f t="shared" si="21"/>
        <v>SINAPI-I 38996</v>
      </c>
      <c r="B1313" s="3" t="s">
        <v>6301</v>
      </c>
      <c r="C1313" s="3">
        <v>38996</v>
      </c>
      <c r="D1313" s="2" t="s">
        <v>1276</v>
      </c>
      <c r="E1313" s="3" t="s">
        <v>4431</v>
      </c>
      <c r="F1313" s="67" t="s">
        <v>5037</v>
      </c>
      <c r="G1313" s="67" t="s">
        <v>5037</v>
      </c>
      <c r="I1313" s="3" t="s">
        <v>6300</v>
      </c>
    </row>
    <row r="1314" spans="1:9" x14ac:dyDescent="0.2">
      <c r="A1314" s="1" t="str">
        <f t="shared" si="21"/>
        <v>SINAPI-I 44173</v>
      </c>
      <c r="B1314" s="3" t="s">
        <v>6301</v>
      </c>
      <c r="C1314" s="3">
        <v>44173</v>
      </c>
      <c r="D1314" s="2" t="s">
        <v>1277</v>
      </c>
      <c r="E1314" s="3" t="s">
        <v>4431</v>
      </c>
      <c r="F1314" s="67" t="s">
        <v>4987</v>
      </c>
      <c r="G1314" s="67" t="s">
        <v>4987</v>
      </c>
      <c r="I1314" s="3" t="s">
        <v>6300</v>
      </c>
    </row>
    <row r="1315" spans="1:9" x14ac:dyDescent="0.2">
      <c r="A1315" s="1" t="str">
        <f t="shared" ref="A1315:A1378" si="22">CONCATENAR</f>
        <v>SINAPI-I 44174</v>
      </c>
      <c r="B1315" s="3" t="s">
        <v>6301</v>
      </c>
      <c r="C1315" s="3">
        <v>44174</v>
      </c>
      <c r="D1315" s="2" t="s">
        <v>1278</v>
      </c>
      <c r="E1315" s="3" t="s">
        <v>4431</v>
      </c>
      <c r="F1315" s="67" t="s">
        <v>5038</v>
      </c>
      <c r="G1315" s="67" t="s">
        <v>5038</v>
      </c>
      <c r="I1315" s="3" t="s">
        <v>6300</v>
      </c>
    </row>
    <row r="1316" spans="1:9" x14ac:dyDescent="0.2">
      <c r="A1316" s="1" t="str">
        <f t="shared" si="22"/>
        <v>SINAPI-I 38997</v>
      </c>
      <c r="B1316" s="3" t="s">
        <v>6301</v>
      </c>
      <c r="C1316" s="3">
        <v>38997</v>
      </c>
      <c r="D1316" s="2" t="s">
        <v>1279</v>
      </c>
      <c r="E1316" s="3" t="s">
        <v>4431</v>
      </c>
      <c r="F1316" s="67" t="s">
        <v>5039</v>
      </c>
      <c r="G1316" s="67" t="s">
        <v>5039</v>
      </c>
      <c r="I1316" s="3" t="s">
        <v>6300</v>
      </c>
    </row>
    <row r="1317" spans="1:9" x14ac:dyDescent="0.2">
      <c r="A1317" s="1" t="str">
        <f t="shared" si="22"/>
        <v>SINAPI-I 39600</v>
      </c>
      <c r="B1317" s="3" t="s">
        <v>6301</v>
      </c>
      <c r="C1317" s="3">
        <v>39600</v>
      </c>
      <c r="D1317" s="2" t="s">
        <v>1280</v>
      </c>
      <c r="E1317" s="3" t="s">
        <v>4431</v>
      </c>
      <c r="F1317" s="67" t="s">
        <v>30196</v>
      </c>
      <c r="G1317" s="67" t="s">
        <v>30196</v>
      </c>
      <c r="I1317" s="3" t="s">
        <v>6298</v>
      </c>
    </row>
    <row r="1318" spans="1:9" x14ac:dyDescent="0.2">
      <c r="A1318" s="1" t="str">
        <f t="shared" si="22"/>
        <v>SINAPI-I 39601</v>
      </c>
      <c r="B1318" s="3" t="s">
        <v>6301</v>
      </c>
      <c r="C1318" s="3">
        <v>39601</v>
      </c>
      <c r="D1318" s="2" t="s">
        <v>1281</v>
      </c>
      <c r="E1318" s="3" t="s">
        <v>4431</v>
      </c>
      <c r="F1318" s="67" t="s">
        <v>5500</v>
      </c>
      <c r="G1318" s="67" t="s">
        <v>5500</v>
      </c>
      <c r="I1318" s="3" t="s">
        <v>6298</v>
      </c>
    </row>
    <row r="1319" spans="1:9" x14ac:dyDescent="0.2">
      <c r="A1319" s="1" t="str">
        <f t="shared" si="22"/>
        <v>SINAPI-I 39862</v>
      </c>
      <c r="B1319" s="3" t="s">
        <v>6301</v>
      </c>
      <c r="C1319" s="3">
        <v>39862</v>
      </c>
      <c r="D1319" s="2" t="s">
        <v>1282</v>
      </c>
      <c r="E1319" s="3" t="s">
        <v>4431</v>
      </c>
      <c r="F1319" s="67" t="s">
        <v>4993</v>
      </c>
      <c r="G1319" s="67" t="s">
        <v>4993</v>
      </c>
      <c r="I1319" s="3" t="s">
        <v>6300</v>
      </c>
    </row>
    <row r="1320" spans="1:9" x14ac:dyDescent="0.2">
      <c r="A1320" s="1" t="str">
        <f t="shared" si="22"/>
        <v>SINAPI-I 39863</v>
      </c>
      <c r="B1320" s="3" t="s">
        <v>6301</v>
      </c>
      <c r="C1320" s="3">
        <v>39863</v>
      </c>
      <c r="D1320" s="2" t="s">
        <v>1283</v>
      </c>
      <c r="E1320" s="3" t="s">
        <v>4431</v>
      </c>
      <c r="F1320" s="67" t="s">
        <v>5814</v>
      </c>
      <c r="G1320" s="67" t="s">
        <v>5814</v>
      </c>
      <c r="I1320" s="3" t="s">
        <v>6300</v>
      </c>
    </row>
    <row r="1321" spans="1:9" x14ac:dyDescent="0.2">
      <c r="A1321" s="1" t="str">
        <f t="shared" si="22"/>
        <v>SINAPI-I 39864</v>
      </c>
      <c r="B1321" s="3" t="s">
        <v>6301</v>
      </c>
      <c r="C1321" s="3">
        <v>39864</v>
      </c>
      <c r="D1321" s="2" t="s">
        <v>1284</v>
      </c>
      <c r="E1321" s="3" t="s">
        <v>4431</v>
      </c>
      <c r="F1321" s="67" t="s">
        <v>5455</v>
      </c>
      <c r="G1321" s="67" t="s">
        <v>5455</v>
      </c>
      <c r="I1321" s="3" t="s">
        <v>6300</v>
      </c>
    </row>
    <row r="1322" spans="1:9" x14ac:dyDescent="0.2">
      <c r="A1322" s="1" t="str">
        <f t="shared" si="22"/>
        <v>SINAPI-I 39865</v>
      </c>
      <c r="B1322" s="3" t="s">
        <v>6301</v>
      </c>
      <c r="C1322" s="3">
        <v>39865</v>
      </c>
      <c r="D1322" s="2" t="s">
        <v>1285</v>
      </c>
      <c r="E1322" s="3" t="s">
        <v>4431</v>
      </c>
      <c r="F1322" s="67" t="s">
        <v>4764</v>
      </c>
      <c r="G1322" s="67" t="s">
        <v>4764</v>
      </c>
      <c r="I1322" s="3" t="s">
        <v>6300</v>
      </c>
    </row>
    <row r="1323" spans="1:9" ht="22.5" x14ac:dyDescent="0.2">
      <c r="A1323" s="1" t="str">
        <f t="shared" si="22"/>
        <v>SINAPI-I 2517</v>
      </c>
      <c r="B1323" s="3" t="s">
        <v>6301</v>
      </c>
      <c r="C1323" s="3">
        <v>2517</v>
      </c>
      <c r="D1323" s="2" t="s">
        <v>1286</v>
      </c>
      <c r="E1323" s="3" t="s">
        <v>4431</v>
      </c>
      <c r="F1323" s="67" t="s">
        <v>5900</v>
      </c>
      <c r="G1323" s="67" t="s">
        <v>5900</v>
      </c>
      <c r="I1323" s="3" t="s">
        <v>6298</v>
      </c>
    </row>
    <row r="1324" spans="1:9" ht="22.5" x14ac:dyDescent="0.2">
      <c r="A1324" s="1" t="str">
        <f t="shared" si="22"/>
        <v>SINAPI-I 2522</v>
      </c>
      <c r="B1324" s="3" t="s">
        <v>6301</v>
      </c>
      <c r="C1324" s="3">
        <v>2522</v>
      </c>
      <c r="D1324" s="2" t="s">
        <v>1287</v>
      </c>
      <c r="E1324" s="3" t="s">
        <v>4431</v>
      </c>
      <c r="F1324" s="67" t="s">
        <v>6334</v>
      </c>
      <c r="G1324" s="67" t="s">
        <v>6334</v>
      </c>
      <c r="I1324" s="3" t="s">
        <v>6298</v>
      </c>
    </row>
    <row r="1325" spans="1:9" ht="22.5" x14ac:dyDescent="0.2">
      <c r="A1325" s="1" t="str">
        <f t="shared" si="22"/>
        <v>SINAPI-I 2548</v>
      </c>
      <c r="B1325" s="3" t="s">
        <v>6301</v>
      </c>
      <c r="C1325" s="3">
        <v>2548</v>
      </c>
      <c r="D1325" s="2" t="s">
        <v>1288</v>
      </c>
      <c r="E1325" s="3" t="s">
        <v>4431</v>
      </c>
      <c r="F1325" s="67" t="s">
        <v>6126</v>
      </c>
      <c r="G1325" s="67" t="s">
        <v>6126</v>
      </c>
      <c r="I1325" s="3" t="s">
        <v>6298</v>
      </c>
    </row>
    <row r="1326" spans="1:9" ht="22.5" x14ac:dyDescent="0.2">
      <c r="A1326" s="1" t="str">
        <f t="shared" si="22"/>
        <v>SINAPI-I 2516</v>
      </c>
      <c r="B1326" s="3" t="s">
        <v>6301</v>
      </c>
      <c r="C1326" s="3">
        <v>2516</v>
      </c>
      <c r="D1326" s="2" t="s">
        <v>1289</v>
      </c>
      <c r="E1326" s="3" t="s">
        <v>4431</v>
      </c>
      <c r="F1326" s="67" t="s">
        <v>33529</v>
      </c>
      <c r="G1326" s="67" t="s">
        <v>33529</v>
      </c>
      <c r="I1326" s="3" t="s">
        <v>6298</v>
      </c>
    </row>
    <row r="1327" spans="1:9" ht="22.5" x14ac:dyDescent="0.2">
      <c r="A1327" s="1" t="str">
        <f t="shared" si="22"/>
        <v>SINAPI-I 2518</v>
      </c>
      <c r="B1327" s="3" t="s">
        <v>6301</v>
      </c>
      <c r="C1327" s="3">
        <v>2518</v>
      </c>
      <c r="D1327" s="2" t="s">
        <v>1290</v>
      </c>
      <c r="E1327" s="3" t="s">
        <v>4431</v>
      </c>
      <c r="F1327" s="67" t="s">
        <v>33530</v>
      </c>
      <c r="G1327" s="67" t="s">
        <v>33530</v>
      </c>
      <c r="I1327" s="3" t="s">
        <v>6298</v>
      </c>
    </row>
    <row r="1328" spans="1:9" ht="22.5" x14ac:dyDescent="0.2">
      <c r="A1328" s="1" t="str">
        <f t="shared" si="22"/>
        <v>SINAPI-I 2521</v>
      </c>
      <c r="B1328" s="3" t="s">
        <v>6301</v>
      </c>
      <c r="C1328" s="3">
        <v>2521</v>
      </c>
      <c r="D1328" s="2" t="s">
        <v>1291</v>
      </c>
      <c r="E1328" s="3" t="s">
        <v>4431</v>
      </c>
      <c r="F1328" s="67" t="s">
        <v>33531</v>
      </c>
      <c r="G1328" s="67" t="s">
        <v>33531</v>
      </c>
      <c r="I1328" s="3" t="s">
        <v>6298</v>
      </c>
    </row>
    <row r="1329" spans="1:9" ht="22.5" x14ac:dyDescent="0.2">
      <c r="A1329" s="1" t="str">
        <f t="shared" si="22"/>
        <v>SINAPI-I 2515</v>
      </c>
      <c r="B1329" s="3" t="s">
        <v>6301</v>
      </c>
      <c r="C1329" s="3">
        <v>2515</v>
      </c>
      <c r="D1329" s="2" t="s">
        <v>1292</v>
      </c>
      <c r="E1329" s="3" t="s">
        <v>4431</v>
      </c>
      <c r="F1329" s="67" t="s">
        <v>21161</v>
      </c>
      <c r="G1329" s="67" t="s">
        <v>21161</v>
      </c>
      <c r="I1329" s="3" t="s">
        <v>6298</v>
      </c>
    </row>
    <row r="1330" spans="1:9" ht="22.5" x14ac:dyDescent="0.2">
      <c r="A1330" s="1" t="str">
        <f t="shared" si="22"/>
        <v>SINAPI-I 2519</v>
      </c>
      <c r="B1330" s="3" t="s">
        <v>6301</v>
      </c>
      <c r="C1330" s="3">
        <v>2519</v>
      </c>
      <c r="D1330" s="2" t="s">
        <v>1293</v>
      </c>
      <c r="E1330" s="3" t="s">
        <v>4431</v>
      </c>
      <c r="F1330" s="67" t="s">
        <v>33532</v>
      </c>
      <c r="G1330" s="67" t="s">
        <v>33532</v>
      </c>
      <c r="I1330" s="3" t="s">
        <v>6298</v>
      </c>
    </row>
    <row r="1331" spans="1:9" ht="22.5" x14ac:dyDescent="0.2">
      <c r="A1331" s="1" t="str">
        <f t="shared" si="22"/>
        <v>SINAPI-I 2520</v>
      </c>
      <c r="B1331" s="3" t="s">
        <v>6301</v>
      </c>
      <c r="C1331" s="3">
        <v>2520</v>
      </c>
      <c r="D1331" s="2" t="s">
        <v>1294</v>
      </c>
      <c r="E1331" s="3" t="s">
        <v>4431</v>
      </c>
      <c r="F1331" s="67" t="s">
        <v>33533</v>
      </c>
      <c r="G1331" s="67" t="s">
        <v>33533</v>
      </c>
      <c r="I1331" s="3" t="s">
        <v>6298</v>
      </c>
    </row>
    <row r="1332" spans="1:9" x14ac:dyDescent="0.2">
      <c r="A1332" s="1" t="str">
        <f t="shared" si="22"/>
        <v>SINAPI-I 1602</v>
      </c>
      <c r="B1332" s="3" t="s">
        <v>6301</v>
      </c>
      <c r="C1332" s="3">
        <v>1602</v>
      </c>
      <c r="D1332" s="2" t="s">
        <v>1295</v>
      </c>
      <c r="E1332" s="3" t="s">
        <v>4431</v>
      </c>
      <c r="F1332" s="67" t="s">
        <v>4801</v>
      </c>
      <c r="G1332" s="67" t="s">
        <v>4801</v>
      </c>
      <c r="I1332" s="3" t="s">
        <v>6298</v>
      </c>
    </row>
    <row r="1333" spans="1:9" x14ac:dyDescent="0.2">
      <c r="A1333" s="1" t="str">
        <f t="shared" si="22"/>
        <v>SINAPI-I 1601</v>
      </c>
      <c r="B1333" s="3" t="s">
        <v>6301</v>
      </c>
      <c r="C1333" s="3">
        <v>1601</v>
      </c>
      <c r="D1333" s="2" t="s">
        <v>1296</v>
      </c>
      <c r="E1333" s="3" t="s">
        <v>4431</v>
      </c>
      <c r="F1333" s="67" t="s">
        <v>21592</v>
      </c>
      <c r="G1333" s="67" t="s">
        <v>21592</v>
      </c>
      <c r="I1333" s="3" t="s">
        <v>6298</v>
      </c>
    </row>
    <row r="1334" spans="1:9" x14ac:dyDescent="0.2">
      <c r="A1334" s="1" t="str">
        <f t="shared" si="22"/>
        <v>SINAPI-I 1598</v>
      </c>
      <c r="B1334" s="3" t="s">
        <v>6301</v>
      </c>
      <c r="C1334" s="3">
        <v>1598</v>
      </c>
      <c r="D1334" s="2" t="s">
        <v>1297</v>
      </c>
      <c r="E1334" s="3" t="s">
        <v>4431</v>
      </c>
      <c r="F1334" s="67" t="s">
        <v>20783</v>
      </c>
      <c r="G1334" s="67" t="s">
        <v>20783</v>
      </c>
      <c r="I1334" s="3" t="s">
        <v>6298</v>
      </c>
    </row>
    <row r="1335" spans="1:9" x14ac:dyDescent="0.2">
      <c r="A1335" s="1" t="str">
        <f t="shared" si="22"/>
        <v>SINAPI-I 1600</v>
      </c>
      <c r="B1335" s="3" t="s">
        <v>6301</v>
      </c>
      <c r="C1335" s="3">
        <v>1600</v>
      </c>
      <c r="D1335" s="2" t="s">
        <v>1298</v>
      </c>
      <c r="E1335" s="3" t="s">
        <v>4431</v>
      </c>
      <c r="F1335" s="67" t="s">
        <v>20950</v>
      </c>
      <c r="G1335" s="67" t="s">
        <v>20950</v>
      </c>
      <c r="I1335" s="3" t="s">
        <v>6298</v>
      </c>
    </row>
    <row r="1336" spans="1:9" x14ac:dyDescent="0.2">
      <c r="A1336" s="1" t="str">
        <f t="shared" si="22"/>
        <v>SINAPI-I 1603</v>
      </c>
      <c r="B1336" s="3" t="s">
        <v>6301</v>
      </c>
      <c r="C1336" s="3">
        <v>1603</v>
      </c>
      <c r="D1336" s="2" t="s">
        <v>1299</v>
      </c>
      <c r="E1336" s="3" t="s">
        <v>4431</v>
      </c>
      <c r="F1336" s="67" t="s">
        <v>33534</v>
      </c>
      <c r="G1336" s="67" t="s">
        <v>33534</v>
      </c>
      <c r="I1336" s="3" t="s">
        <v>6298</v>
      </c>
    </row>
    <row r="1337" spans="1:9" x14ac:dyDescent="0.2">
      <c r="A1337" s="1" t="str">
        <f t="shared" si="22"/>
        <v>SINAPI-I 1599</v>
      </c>
      <c r="B1337" s="3" t="s">
        <v>6301</v>
      </c>
      <c r="C1337" s="3">
        <v>1599</v>
      </c>
      <c r="D1337" s="2" t="s">
        <v>1300</v>
      </c>
      <c r="E1337" s="3" t="s">
        <v>4431</v>
      </c>
      <c r="F1337" s="67" t="s">
        <v>33535</v>
      </c>
      <c r="G1337" s="67" t="s">
        <v>33535</v>
      </c>
      <c r="I1337" s="3" t="s">
        <v>6298</v>
      </c>
    </row>
    <row r="1338" spans="1:9" x14ac:dyDescent="0.2">
      <c r="A1338" s="1" t="str">
        <f t="shared" si="22"/>
        <v>SINAPI-I 1597</v>
      </c>
      <c r="B1338" s="3" t="s">
        <v>6301</v>
      </c>
      <c r="C1338" s="3">
        <v>1597</v>
      </c>
      <c r="D1338" s="2" t="s">
        <v>1301</v>
      </c>
      <c r="E1338" s="3" t="s">
        <v>4431</v>
      </c>
      <c r="F1338" s="67" t="s">
        <v>5554</v>
      </c>
      <c r="G1338" s="67" t="s">
        <v>5554</v>
      </c>
      <c r="I1338" s="3" t="s">
        <v>6298</v>
      </c>
    </row>
    <row r="1339" spans="1:9" x14ac:dyDescent="0.2">
      <c r="A1339" s="1" t="str">
        <f t="shared" si="22"/>
        <v>SINAPI-I 39602</v>
      </c>
      <c r="B1339" s="3" t="s">
        <v>6301</v>
      </c>
      <c r="C1339" s="3">
        <v>39602</v>
      </c>
      <c r="D1339" s="2" t="s">
        <v>1302</v>
      </c>
      <c r="E1339" s="3" t="s">
        <v>4431</v>
      </c>
      <c r="F1339" s="67" t="s">
        <v>4790</v>
      </c>
      <c r="G1339" s="67" t="s">
        <v>4790</v>
      </c>
      <c r="I1339" s="3" t="s">
        <v>6298</v>
      </c>
    </row>
    <row r="1340" spans="1:9" x14ac:dyDescent="0.2">
      <c r="A1340" s="1" t="str">
        <f t="shared" si="22"/>
        <v>SINAPI-I 39603</v>
      </c>
      <c r="B1340" s="3" t="s">
        <v>6301</v>
      </c>
      <c r="C1340" s="3">
        <v>39603</v>
      </c>
      <c r="D1340" s="2" t="s">
        <v>1303</v>
      </c>
      <c r="E1340" s="3" t="s">
        <v>4431</v>
      </c>
      <c r="F1340" s="67" t="s">
        <v>5843</v>
      </c>
      <c r="G1340" s="67" t="s">
        <v>5843</v>
      </c>
      <c r="I1340" s="3" t="s">
        <v>6298</v>
      </c>
    </row>
    <row r="1341" spans="1:9" ht="22.5" x14ac:dyDescent="0.2">
      <c r="A1341" s="1" t="str">
        <f t="shared" si="22"/>
        <v>SINAPI-I 11821</v>
      </c>
      <c r="B1341" s="3" t="s">
        <v>6301</v>
      </c>
      <c r="C1341" s="3">
        <v>11821</v>
      </c>
      <c r="D1341" s="2" t="s">
        <v>1304</v>
      </c>
      <c r="E1341" s="3" t="s">
        <v>4431</v>
      </c>
      <c r="F1341" s="67" t="s">
        <v>29632</v>
      </c>
      <c r="G1341" s="67" t="s">
        <v>29632</v>
      </c>
      <c r="I1341" s="3" t="s">
        <v>6298</v>
      </c>
    </row>
    <row r="1342" spans="1:9" ht="22.5" x14ac:dyDescent="0.2">
      <c r="A1342" s="1" t="str">
        <f t="shared" si="22"/>
        <v>SINAPI-I 1562</v>
      </c>
      <c r="B1342" s="3" t="s">
        <v>6301</v>
      </c>
      <c r="C1342" s="3">
        <v>1562</v>
      </c>
      <c r="D1342" s="2" t="s">
        <v>1305</v>
      </c>
      <c r="E1342" s="3" t="s">
        <v>4431</v>
      </c>
      <c r="F1342" s="67" t="s">
        <v>32218</v>
      </c>
      <c r="G1342" s="67" t="s">
        <v>32218</v>
      </c>
      <c r="I1342" s="3" t="s">
        <v>6298</v>
      </c>
    </row>
    <row r="1343" spans="1:9" ht="22.5" x14ac:dyDescent="0.2">
      <c r="A1343" s="1" t="str">
        <f t="shared" si="22"/>
        <v>SINAPI-I 1563</v>
      </c>
      <c r="B1343" s="3" t="s">
        <v>6301</v>
      </c>
      <c r="C1343" s="3">
        <v>1563</v>
      </c>
      <c r="D1343" s="2" t="s">
        <v>1306</v>
      </c>
      <c r="E1343" s="3" t="s">
        <v>4431</v>
      </c>
      <c r="F1343" s="67" t="s">
        <v>30120</v>
      </c>
      <c r="G1343" s="67" t="s">
        <v>30120</v>
      </c>
      <c r="I1343" s="3" t="s">
        <v>6298</v>
      </c>
    </row>
    <row r="1344" spans="1:9" x14ac:dyDescent="0.2">
      <c r="A1344" s="1" t="str">
        <f t="shared" si="22"/>
        <v>SINAPI-I 11856</v>
      </c>
      <c r="B1344" s="3" t="s">
        <v>6301</v>
      </c>
      <c r="C1344" s="3">
        <v>11856</v>
      </c>
      <c r="D1344" s="2" t="s">
        <v>1307</v>
      </c>
      <c r="E1344" s="3" t="s">
        <v>4431</v>
      </c>
      <c r="F1344" s="67" t="s">
        <v>5153</v>
      </c>
      <c r="G1344" s="67" t="s">
        <v>5153</v>
      </c>
      <c r="I1344" s="3" t="s">
        <v>6299</v>
      </c>
    </row>
    <row r="1345" spans="1:9" x14ac:dyDescent="0.2">
      <c r="A1345" s="1" t="str">
        <f t="shared" si="22"/>
        <v>SINAPI-I 11857</v>
      </c>
      <c r="B1345" s="3" t="s">
        <v>6301</v>
      </c>
      <c r="C1345" s="3">
        <v>11857</v>
      </c>
      <c r="D1345" s="2" t="s">
        <v>1308</v>
      </c>
      <c r="E1345" s="3" t="s">
        <v>4431</v>
      </c>
      <c r="F1345" s="67" t="s">
        <v>33536</v>
      </c>
      <c r="G1345" s="67" t="s">
        <v>33536</v>
      </c>
      <c r="I1345" s="3" t="s">
        <v>6298</v>
      </c>
    </row>
    <row r="1346" spans="1:9" x14ac:dyDescent="0.2">
      <c r="A1346" s="1" t="str">
        <f t="shared" si="22"/>
        <v>SINAPI-I 11858</v>
      </c>
      <c r="B1346" s="3" t="s">
        <v>6301</v>
      </c>
      <c r="C1346" s="3">
        <v>11858</v>
      </c>
      <c r="D1346" s="2" t="s">
        <v>1309</v>
      </c>
      <c r="E1346" s="3" t="s">
        <v>4431</v>
      </c>
      <c r="F1346" s="67" t="s">
        <v>21315</v>
      </c>
      <c r="G1346" s="67" t="s">
        <v>21315</v>
      </c>
      <c r="I1346" s="3" t="s">
        <v>6298</v>
      </c>
    </row>
    <row r="1347" spans="1:9" x14ac:dyDescent="0.2">
      <c r="A1347" s="1" t="str">
        <f t="shared" si="22"/>
        <v>SINAPI-I 1539</v>
      </c>
      <c r="B1347" s="3" t="s">
        <v>6301</v>
      </c>
      <c r="C1347" s="3">
        <v>1539</v>
      </c>
      <c r="D1347" s="2" t="s">
        <v>1310</v>
      </c>
      <c r="E1347" s="3" t="s">
        <v>4431</v>
      </c>
      <c r="F1347" s="67" t="s">
        <v>20929</v>
      </c>
      <c r="G1347" s="67" t="s">
        <v>20929</v>
      </c>
      <c r="I1347" s="3" t="s">
        <v>6298</v>
      </c>
    </row>
    <row r="1348" spans="1:9" x14ac:dyDescent="0.2">
      <c r="A1348" s="1" t="str">
        <f t="shared" si="22"/>
        <v>SINAPI-I 11859</v>
      </c>
      <c r="B1348" s="3" t="s">
        <v>6301</v>
      </c>
      <c r="C1348" s="3">
        <v>11859</v>
      </c>
      <c r="D1348" s="2" t="s">
        <v>1311</v>
      </c>
      <c r="E1348" s="3" t="s">
        <v>4431</v>
      </c>
      <c r="F1348" s="67" t="s">
        <v>21433</v>
      </c>
      <c r="G1348" s="67" t="s">
        <v>21433</v>
      </c>
      <c r="I1348" s="3" t="s">
        <v>6298</v>
      </c>
    </row>
    <row r="1349" spans="1:9" x14ac:dyDescent="0.2">
      <c r="A1349" s="1" t="str">
        <f t="shared" si="22"/>
        <v>SINAPI-I 1550</v>
      </c>
      <c r="B1349" s="3" t="s">
        <v>6301</v>
      </c>
      <c r="C1349" s="3">
        <v>1550</v>
      </c>
      <c r="D1349" s="2" t="s">
        <v>1312</v>
      </c>
      <c r="E1349" s="3" t="s">
        <v>4431</v>
      </c>
      <c r="F1349" s="67" t="s">
        <v>4952</v>
      </c>
      <c r="G1349" s="67" t="s">
        <v>4952</v>
      </c>
      <c r="I1349" s="3" t="s">
        <v>6298</v>
      </c>
    </row>
    <row r="1350" spans="1:9" x14ac:dyDescent="0.2">
      <c r="A1350" s="1" t="str">
        <f t="shared" si="22"/>
        <v>SINAPI-I 11854</v>
      </c>
      <c r="B1350" s="3" t="s">
        <v>6301</v>
      </c>
      <c r="C1350" s="3">
        <v>11854</v>
      </c>
      <c r="D1350" s="2" t="s">
        <v>1313</v>
      </c>
      <c r="E1350" s="3" t="s">
        <v>4431</v>
      </c>
      <c r="F1350" s="67" t="s">
        <v>4516</v>
      </c>
      <c r="G1350" s="67" t="s">
        <v>4516</v>
      </c>
      <c r="I1350" s="3" t="s">
        <v>6298</v>
      </c>
    </row>
    <row r="1351" spans="1:9" x14ac:dyDescent="0.2">
      <c r="A1351" s="1" t="str">
        <f t="shared" si="22"/>
        <v>SINAPI-I 11862</v>
      </c>
      <c r="B1351" s="3" t="s">
        <v>6301</v>
      </c>
      <c r="C1351" s="3">
        <v>11862</v>
      </c>
      <c r="D1351" s="2" t="s">
        <v>1314</v>
      </c>
      <c r="E1351" s="3" t="s">
        <v>4431</v>
      </c>
      <c r="F1351" s="67" t="s">
        <v>5514</v>
      </c>
      <c r="G1351" s="67" t="s">
        <v>5514</v>
      </c>
      <c r="I1351" s="3" t="s">
        <v>6298</v>
      </c>
    </row>
    <row r="1352" spans="1:9" x14ac:dyDescent="0.2">
      <c r="A1352" s="1" t="str">
        <f t="shared" si="22"/>
        <v>SINAPI-I 11863</v>
      </c>
      <c r="B1352" s="3" t="s">
        <v>6301</v>
      </c>
      <c r="C1352" s="3">
        <v>11863</v>
      </c>
      <c r="D1352" s="2" t="s">
        <v>1315</v>
      </c>
      <c r="E1352" s="3" t="s">
        <v>4431</v>
      </c>
      <c r="F1352" s="67" t="s">
        <v>21468</v>
      </c>
      <c r="G1352" s="67" t="s">
        <v>21468</v>
      </c>
      <c r="I1352" s="3" t="s">
        <v>6298</v>
      </c>
    </row>
    <row r="1353" spans="1:9" x14ac:dyDescent="0.2">
      <c r="A1353" s="1" t="str">
        <f t="shared" si="22"/>
        <v>SINAPI-I 11855</v>
      </c>
      <c r="B1353" s="3" t="s">
        <v>6301</v>
      </c>
      <c r="C1353" s="3">
        <v>11855</v>
      </c>
      <c r="D1353" s="2" t="s">
        <v>1316</v>
      </c>
      <c r="E1353" s="3" t="s">
        <v>4431</v>
      </c>
      <c r="F1353" s="67" t="s">
        <v>29694</v>
      </c>
      <c r="G1353" s="67" t="s">
        <v>29694</v>
      </c>
      <c r="I1353" s="3" t="s">
        <v>6298</v>
      </c>
    </row>
    <row r="1354" spans="1:9" x14ac:dyDescent="0.2">
      <c r="A1354" s="1" t="str">
        <f t="shared" si="22"/>
        <v>SINAPI-I 11864</v>
      </c>
      <c r="B1354" s="3" t="s">
        <v>6301</v>
      </c>
      <c r="C1354" s="3">
        <v>11864</v>
      </c>
      <c r="D1354" s="2" t="s">
        <v>1317</v>
      </c>
      <c r="E1354" s="3" t="s">
        <v>4431</v>
      </c>
      <c r="F1354" s="67" t="s">
        <v>33537</v>
      </c>
      <c r="G1354" s="67" t="s">
        <v>33537</v>
      </c>
      <c r="I1354" s="3" t="s">
        <v>6298</v>
      </c>
    </row>
    <row r="1355" spans="1:9" ht="22.5" x14ac:dyDescent="0.2">
      <c r="A1355" s="1" t="str">
        <f t="shared" si="22"/>
        <v>SINAPI-I 2527</v>
      </c>
      <c r="B1355" s="3" t="s">
        <v>6301</v>
      </c>
      <c r="C1355" s="3">
        <v>2527</v>
      </c>
      <c r="D1355" s="2" t="s">
        <v>1318</v>
      </c>
      <c r="E1355" s="3" t="s">
        <v>4431</v>
      </c>
      <c r="F1355" s="67" t="s">
        <v>30911</v>
      </c>
      <c r="G1355" s="67" t="s">
        <v>30911</v>
      </c>
      <c r="I1355" s="3" t="s">
        <v>6298</v>
      </c>
    </row>
    <row r="1356" spans="1:9" ht="22.5" x14ac:dyDescent="0.2">
      <c r="A1356" s="1" t="str">
        <f t="shared" si="22"/>
        <v>SINAPI-I 2526</v>
      </c>
      <c r="B1356" s="3" t="s">
        <v>6301</v>
      </c>
      <c r="C1356" s="3">
        <v>2526</v>
      </c>
      <c r="D1356" s="2" t="s">
        <v>1319</v>
      </c>
      <c r="E1356" s="3" t="s">
        <v>4431</v>
      </c>
      <c r="F1356" s="67" t="s">
        <v>5540</v>
      </c>
      <c r="G1356" s="67" t="s">
        <v>5540</v>
      </c>
      <c r="I1356" s="3" t="s">
        <v>6298</v>
      </c>
    </row>
    <row r="1357" spans="1:9" ht="22.5" x14ac:dyDescent="0.2">
      <c r="A1357" s="1" t="str">
        <f t="shared" si="22"/>
        <v>SINAPI-I 2487</v>
      </c>
      <c r="B1357" s="3" t="s">
        <v>6301</v>
      </c>
      <c r="C1357" s="3">
        <v>2487</v>
      </c>
      <c r="D1357" s="2" t="s">
        <v>1320</v>
      </c>
      <c r="E1357" s="3" t="s">
        <v>4431</v>
      </c>
      <c r="F1357" s="67" t="s">
        <v>32378</v>
      </c>
      <c r="G1357" s="67" t="s">
        <v>32378</v>
      </c>
      <c r="I1357" s="3" t="s">
        <v>6298</v>
      </c>
    </row>
    <row r="1358" spans="1:9" ht="22.5" x14ac:dyDescent="0.2">
      <c r="A1358" s="1" t="str">
        <f t="shared" si="22"/>
        <v>SINAPI-I 2483</v>
      </c>
      <c r="B1358" s="3" t="s">
        <v>6301</v>
      </c>
      <c r="C1358" s="3">
        <v>2483</v>
      </c>
      <c r="D1358" s="2" t="s">
        <v>1321</v>
      </c>
      <c r="E1358" s="3" t="s">
        <v>4431</v>
      </c>
      <c r="F1358" s="67" t="s">
        <v>33538</v>
      </c>
      <c r="G1358" s="67" t="s">
        <v>33538</v>
      </c>
      <c r="I1358" s="3" t="s">
        <v>6298</v>
      </c>
    </row>
    <row r="1359" spans="1:9" ht="22.5" x14ac:dyDescent="0.2">
      <c r="A1359" s="1" t="str">
        <f t="shared" si="22"/>
        <v>SINAPI-I 2528</v>
      </c>
      <c r="B1359" s="3" t="s">
        <v>6301</v>
      </c>
      <c r="C1359" s="3">
        <v>2528</v>
      </c>
      <c r="D1359" s="2" t="s">
        <v>1322</v>
      </c>
      <c r="E1359" s="3" t="s">
        <v>4431</v>
      </c>
      <c r="F1359" s="67" t="s">
        <v>33539</v>
      </c>
      <c r="G1359" s="67" t="s">
        <v>33539</v>
      </c>
      <c r="I1359" s="3" t="s">
        <v>6298</v>
      </c>
    </row>
    <row r="1360" spans="1:9" ht="22.5" x14ac:dyDescent="0.2">
      <c r="A1360" s="1" t="str">
        <f t="shared" si="22"/>
        <v>SINAPI-I 2489</v>
      </c>
      <c r="B1360" s="3" t="s">
        <v>6301</v>
      </c>
      <c r="C1360" s="3">
        <v>2489</v>
      </c>
      <c r="D1360" s="2" t="s">
        <v>1323</v>
      </c>
      <c r="E1360" s="3" t="s">
        <v>4431</v>
      </c>
      <c r="F1360" s="67" t="s">
        <v>33540</v>
      </c>
      <c r="G1360" s="67" t="s">
        <v>33540</v>
      </c>
      <c r="I1360" s="3" t="s">
        <v>6298</v>
      </c>
    </row>
    <row r="1361" spans="1:9" ht="22.5" x14ac:dyDescent="0.2">
      <c r="A1361" s="1" t="str">
        <f t="shared" si="22"/>
        <v>SINAPI-I 2488</v>
      </c>
      <c r="B1361" s="3" t="s">
        <v>6301</v>
      </c>
      <c r="C1361" s="3">
        <v>2488</v>
      </c>
      <c r="D1361" s="2" t="s">
        <v>1324</v>
      </c>
      <c r="E1361" s="3" t="s">
        <v>4431</v>
      </c>
      <c r="F1361" s="67" t="s">
        <v>21461</v>
      </c>
      <c r="G1361" s="67" t="s">
        <v>21461</v>
      </c>
      <c r="I1361" s="3" t="s">
        <v>6298</v>
      </c>
    </row>
    <row r="1362" spans="1:9" ht="22.5" x14ac:dyDescent="0.2">
      <c r="A1362" s="1" t="str">
        <f t="shared" si="22"/>
        <v>SINAPI-I 2484</v>
      </c>
      <c r="B1362" s="3" t="s">
        <v>6301</v>
      </c>
      <c r="C1362" s="3">
        <v>2484</v>
      </c>
      <c r="D1362" s="2" t="s">
        <v>1325</v>
      </c>
      <c r="E1362" s="3" t="s">
        <v>4431</v>
      </c>
      <c r="F1362" s="67" t="s">
        <v>28856</v>
      </c>
      <c r="G1362" s="67" t="s">
        <v>28856</v>
      </c>
      <c r="I1362" s="3" t="s">
        <v>6298</v>
      </c>
    </row>
    <row r="1363" spans="1:9" ht="22.5" x14ac:dyDescent="0.2">
      <c r="A1363" s="1" t="str">
        <f t="shared" si="22"/>
        <v>SINAPI-I 2485</v>
      </c>
      <c r="B1363" s="3" t="s">
        <v>6301</v>
      </c>
      <c r="C1363" s="3">
        <v>2485</v>
      </c>
      <c r="D1363" s="2" t="s">
        <v>1326</v>
      </c>
      <c r="E1363" s="3" t="s">
        <v>4431</v>
      </c>
      <c r="F1363" s="67" t="s">
        <v>31671</v>
      </c>
      <c r="G1363" s="67" t="s">
        <v>31671</v>
      </c>
      <c r="I1363" s="3" t="s">
        <v>6298</v>
      </c>
    </row>
    <row r="1364" spans="1:9" ht="22.5" x14ac:dyDescent="0.2">
      <c r="A1364" s="1" t="str">
        <f t="shared" si="22"/>
        <v>SINAPI-I 39279</v>
      </c>
      <c r="B1364" s="3" t="s">
        <v>6301</v>
      </c>
      <c r="C1364" s="3">
        <v>39279</v>
      </c>
      <c r="D1364" s="2" t="s">
        <v>1327</v>
      </c>
      <c r="E1364" s="3" t="s">
        <v>4431</v>
      </c>
      <c r="F1364" s="67" t="s">
        <v>20670</v>
      </c>
      <c r="G1364" s="67" t="s">
        <v>20670</v>
      </c>
      <c r="I1364" s="3" t="s">
        <v>6300</v>
      </c>
    </row>
    <row r="1365" spans="1:9" ht="22.5" x14ac:dyDescent="0.2">
      <c r="A1365" s="1" t="str">
        <f t="shared" si="22"/>
        <v>SINAPI-I 39280</v>
      </c>
      <c r="B1365" s="3" t="s">
        <v>6301</v>
      </c>
      <c r="C1365" s="3">
        <v>39280</v>
      </c>
      <c r="D1365" s="2" t="s">
        <v>1328</v>
      </c>
      <c r="E1365" s="3" t="s">
        <v>4431</v>
      </c>
      <c r="F1365" s="67" t="s">
        <v>21114</v>
      </c>
      <c r="G1365" s="67" t="s">
        <v>21114</v>
      </c>
      <c r="I1365" s="3" t="s">
        <v>6300</v>
      </c>
    </row>
    <row r="1366" spans="1:9" ht="22.5" x14ac:dyDescent="0.2">
      <c r="A1366" s="1" t="str">
        <f t="shared" si="22"/>
        <v>SINAPI-I 39281</v>
      </c>
      <c r="B1366" s="3" t="s">
        <v>6301</v>
      </c>
      <c r="C1366" s="3">
        <v>39281</v>
      </c>
      <c r="D1366" s="2" t="s">
        <v>1329</v>
      </c>
      <c r="E1366" s="3" t="s">
        <v>4431</v>
      </c>
      <c r="F1366" s="67" t="s">
        <v>21331</v>
      </c>
      <c r="G1366" s="67" t="s">
        <v>21331</v>
      </c>
      <c r="I1366" s="3" t="s">
        <v>6300</v>
      </c>
    </row>
    <row r="1367" spans="1:9" ht="22.5" x14ac:dyDescent="0.2">
      <c r="A1367" s="1" t="str">
        <f t="shared" si="22"/>
        <v>SINAPI-I 39282</v>
      </c>
      <c r="B1367" s="3" t="s">
        <v>6301</v>
      </c>
      <c r="C1367" s="3">
        <v>39282</v>
      </c>
      <c r="D1367" s="2" t="s">
        <v>1330</v>
      </c>
      <c r="E1367" s="3" t="s">
        <v>4431</v>
      </c>
      <c r="F1367" s="67" t="s">
        <v>21017</v>
      </c>
      <c r="G1367" s="67" t="s">
        <v>21017</v>
      </c>
      <c r="I1367" s="3" t="s">
        <v>6300</v>
      </c>
    </row>
    <row r="1368" spans="1:9" ht="22.5" x14ac:dyDescent="0.2">
      <c r="A1368" s="1" t="str">
        <f t="shared" si="22"/>
        <v>SINAPI-I 38844</v>
      </c>
      <c r="B1368" s="3" t="s">
        <v>6301</v>
      </c>
      <c r="C1368" s="3">
        <v>38844</v>
      </c>
      <c r="D1368" s="2" t="s">
        <v>1331</v>
      </c>
      <c r="E1368" s="3" t="s">
        <v>4431</v>
      </c>
      <c r="F1368" s="67" t="s">
        <v>21162</v>
      </c>
      <c r="G1368" s="67" t="s">
        <v>21162</v>
      </c>
      <c r="I1368" s="3" t="s">
        <v>6300</v>
      </c>
    </row>
    <row r="1369" spans="1:9" ht="22.5" x14ac:dyDescent="0.2">
      <c r="A1369" s="1" t="str">
        <f t="shared" si="22"/>
        <v>SINAPI-I 38846</v>
      </c>
      <c r="B1369" s="3" t="s">
        <v>6301</v>
      </c>
      <c r="C1369" s="3">
        <v>38846</v>
      </c>
      <c r="D1369" s="2" t="s">
        <v>1332</v>
      </c>
      <c r="E1369" s="3" t="s">
        <v>4431</v>
      </c>
      <c r="F1369" s="67" t="s">
        <v>21109</v>
      </c>
      <c r="G1369" s="67" t="s">
        <v>21109</v>
      </c>
      <c r="I1369" s="3" t="s">
        <v>6300</v>
      </c>
    </row>
    <row r="1370" spans="1:9" ht="22.5" x14ac:dyDescent="0.2">
      <c r="A1370" s="1" t="str">
        <f t="shared" si="22"/>
        <v>SINAPI-I 38847</v>
      </c>
      <c r="B1370" s="3" t="s">
        <v>6301</v>
      </c>
      <c r="C1370" s="3">
        <v>38847</v>
      </c>
      <c r="D1370" s="2" t="s">
        <v>1333</v>
      </c>
      <c r="E1370" s="3" t="s">
        <v>4431</v>
      </c>
      <c r="F1370" s="67" t="s">
        <v>4488</v>
      </c>
      <c r="G1370" s="67" t="s">
        <v>4488</v>
      </c>
      <c r="I1370" s="3" t="s">
        <v>6300</v>
      </c>
    </row>
    <row r="1371" spans="1:9" ht="22.5" x14ac:dyDescent="0.2">
      <c r="A1371" s="1" t="str">
        <f t="shared" si="22"/>
        <v>SINAPI-I 38850</v>
      </c>
      <c r="B1371" s="3" t="s">
        <v>6301</v>
      </c>
      <c r="C1371" s="3">
        <v>38850</v>
      </c>
      <c r="D1371" s="2" t="s">
        <v>1334</v>
      </c>
      <c r="E1371" s="3" t="s">
        <v>4431</v>
      </c>
      <c r="F1371" s="67" t="s">
        <v>4698</v>
      </c>
      <c r="G1371" s="67" t="s">
        <v>4698</v>
      </c>
      <c r="I1371" s="3" t="s">
        <v>6300</v>
      </c>
    </row>
    <row r="1372" spans="1:9" ht="22.5" x14ac:dyDescent="0.2">
      <c r="A1372" s="1" t="str">
        <f t="shared" si="22"/>
        <v>SINAPI-I 38848</v>
      </c>
      <c r="B1372" s="3" t="s">
        <v>6301</v>
      </c>
      <c r="C1372" s="3">
        <v>38848</v>
      </c>
      <c r="D1372" s="2" t="s">
        <v>1335</v>
      </c>
      <c r="E1372" s="3" t="s">
        <v>4431</v>
      </c>
      <c r="F1372" s="67" t="s">
        <v>5075</v>
      </c>
      <c r="G1372" s="67" t="s">
        <v>5075</v>
      </c>
      <c r="I1372" s="3" t="s">
        <v>6300</v>
      </c>
    </row>
    <row r="1373" spans="1:9" ht="22.5" x14ac:dyDescent="0.2">
      <c r="A1373" s="1" t="str">
        <f t="shared" si="22"/>
        <v>SINAPI-I 38851</v>
      </c>
      <c r="B1373" s="3" t="s">
        <v>6301</v>
      </c>
      <c r="C1373" s="3">
        <v>38851</v>
      </c>
      <c r="D1373" s="2" t="s">
        <v>1336</v>
      </c>
      <c r="E1373" s="3" t="s">
        <v>4431</v>
      </c>
      <c r="F1373" s="67" t="s">
        <v>5271</v>
      </c>
      <c r="G1373" s="67" t="s">
        <v>5271</v>
      </c>
      <c r="I1373" s="3" t="s">
        <v>6300</v>
      </c>
    </row>
    <row r="1374" spans="1:9" ht="22.5" x14ac:dyDescent="0.2">
      <c r="A1374" s="1" t="str">
        <f t="shared" si="22"/>
        <v>SINAPI-I 38854</v>
      </c>
      <c r="B1374" s="3" t="s">
        <v>6301</v>
      </c>
      <c r="C1374" s="3">
        <v>38854</v>
      </c>
      <c r="D1374" s="2" t="s">
        <v>1337</v>
      </c>
      <c r="E1374" s="3" t="s">
        <v>4431</v>
      </c>
      <c r="F1374" s="67" t="s">
        <v>5061</v>
      </c>
      <c r="G1374" s="67" t="s">
        <v>5061</v>
      </c>
      <c r="I1374" s="3" t="s">
        <v>6300</v>
      </c>
    </row>
    <row r="1375" spans="1:9" x14ac:dyDescent="0.2">
      <c r="A1375" s="1" t="str">
        <f t="shared" si="22"/>
        <v>SINAPI-I 44247</v>
      </c>
      <c r="B1375" s="3" t="s">
        <v>6301</v>
      </c>
      <c r="C1375" s="3">
        <v>44247</v>
      </c>
      <c r="D1375" s="2" t="s">
        <v>1338</v>
      </c>
      <c r="E1375" s="3" t="s">
        <v>4431</v>
      </c>
      <c r="F1375" s="67" t="s">
        <v>33541</v>
      </c>
      <c r="G1375" s="67" t="s">
        <v>33541</v>
      </c>
      <c r="I1375" s="3" t="s">
        <v>6298</v>
      </c>
    </row>
    <row r="1376" spans="1:9" x14ac:dyDescent="0.2">
      <c r="A1376" s="1" t="str">
        <f t="shared" si="22"/>
        <v>SINAPI-I 38005</v>
      </c>
      <c r="B1376" s="3" t="s">
        <v>6301</v>
      </c>
      <c r="C1376" s="3">
        <v>38005</v>
      </c>
      <c r="D1376" s="2" t="s">
        <v>1339</v>
      </c>
      <c r="E1376" s="3" t="s">
        <v>4431</v>
      </c>
      <c r="F1376" s="67" t="s">
        <v>21716</v>
      </c>
      <c r="G1376" s="67" t="s">
        <v>21716</v>
      </c>
      <c r="I1376" s="3" t="s">
        <v>6298</v>
      </c>
    </row>
    <row r="1377" spans="1:9" x14ac:dyDescent="0.2">
      <c r="A1377" s="1" t="str">
        <f t="shared" si="22"/>
        <v>SINAPI-I 38006</v>
      </c>
      <c r="B1377" s="3" t="s">
        <v>6301</v>
      </c>
      <c r="C1377" s="3">
        <v>38006</v>
      </c>
      <c r="D1377" s="2" t="s">
        <v>1340</v>
      </c>
      <c r="E1377" s="3" t="s">
        <v>4431</v>
      </c>
      <c r="F1377" s="67" t="s">
        <v>5787</v>
      </c>
      <c r="G1377" s="67" t="s">
        <v>5787</v>
      </c>
      <c r="I1377" s="3" t="s">
        <v>6298</v>
      </c>
    </row>
    <row r="1378" spans="1:9" x14ac:dyDescent="0.2">
      <c r="A1378" s="1" t="str">
        <f t="shared" si="22"/>
        <v>SINAPI-I 38428</v>
      </c>
      <c r="B1378" s="3" t="s">
        <v>6301</v>
      </c>
      <c r="C1378" s="3">
        <v>38428</v>
      </c>
      <c r="D1378" s="2" t="s">
        <v>1341</v>
      </c>
      <c r="E1378" s="3" t="s">
        <v>4431</v>
      </c>
      <c r="F1378" s="67" t="s">
        <v>21171</v>
      </c>
      <c r="G1378" s="67" t="s">
        <v>21171</v>
      </c>
      <c r="I1378" s="3" t="s">
        <v>6298</v>
      </c>
    </row>
    <row r="1379" spans="1:9" x14ac:dyDescent="0.2">
      <c r="A1379" s="1" t="str">
        <f t="shared" ref="A1379:A1442" si="23">CONCATENAR</f>
        <v>SINAPI-I 38007</v>
      </c>
      <c r="B1379" s="3" t="s">
        <v>6301</v>
      </c>
      <c r="C1379" s="3">
        <v>38007</v>
      </c>
      <c r="D1379" s="2" t="s">
        <v>1342</v>
      </c>
      <c r="E1379" s="3" t="s">
        <v>4431</v>
      </c>
      <c r="F1379" s="67" t="s">
        <v>29915</v>
      </c>
      <c r="G1379" s="67" t="s">
        <v>29915</v>
      </c>
      <c r="I1379" s="3" t="s">
        <v>6298</v>
      </c>
    </row>
    <row r="1380" spans="1:9" x14ac:dyDescent="0.2">
      <c r="A1380" s="1" t="str">
        <f t="shared" si="23"/>
        <v>SINAPI-I 38008</v>
      </c>
      <c r="B1380" s="3" t="s">
        <v>6301</v>
      </c>
      <c r="C1380" s="3">
        <v>38008</v>
      </c>
      <c r="D1380" s="2" t="s">
        <v>1343</v>
      </c>
      <c r="E1380" s="3" t="s">
        <v>4431</v>
      </c>
      <c r="F1380" s="67" t="s">
        <v>20947</v>
      </c>
      <c r="G1380" s="67" t="s">
        <v>20947</v>
      </c>
      <c r="I1380" s="3" t="s">
        <v>6298</v>
      </c>
    </row>
    <row r="1381" spans="1:9" x14ac:dyDescent="0.2">
      <c r="A1381" s="1" t="str">
        <f t="shared" si="23"/>
        <v>SINAPI-I 38009</v>
      </c>
      <c r="B1381" s="3" t="s">
        <v>6301</v>
      </c>
      <c r="C1381" s="3">
        <v>38009</v>
      </c>
      <c r="D1381" s="2" t="s">
        <v>1344</v>
      </c>
      <c r="E1381" s="3" t="s">
        <v>4431</v>
      </c>
      <c r="F1381" s="67" t="s">
        <v>6082</v>
      </c>
      <c r="G1381" s="67" t="s">
        <v>6082</v>
      </c>
      <c r="I1381" s="3" t="s">
        <v>6298</v>
      </c>
    </row>
    <row r="1382" spans="1:9" x14ac:dyDescent="0.2">
      <c r="A1382" s="1" t="str">
        <f t="shared" si="23"/>
        <v>SINAPI-I 44248</v>
      </c>
      <c r="B1382" s="3" t="s">
        <v>6301</v>
      </c>
      <c r="C1382" s="3">
        <v>44248</v>
      </c>
      <c r="D1382" s="2" t="s">
        <v>1345</v>
      </c>
      <c r="E1382" s="3" t="s">
        <v>4431</v>
      </c>
      <c r="F1382" s="67" t="s">
        <v>33542</v>
      </c>
      <c r="G1382" s="67" t="s">
        <v>33542</v>
      </c>
      <c r="I1382" s="3" t="s">
        <v>6298</v>
      </c>
    </row>
    <row r="1383" spans="1:9" x14ac:dyDescent="0.2">
      <c r="A1383" s="1" t="str">
        <f t="shared" si="23"/>
        <v>SINAPI-I 44249</v>
      </c>
      <c r="B1383" s="3" t="s">
        <v>6301</v>
      </c>
      <c r="C1383" s="3">
        <v>44249</v>
      </c>
      <c r="D1383" s="2" t="s">
        <v>1346</v>
      </c>
      <c r="E1383" s="3" t="s">
        <v>4431</v>
      </c>
      <c r="F1383" s="67" t="s">
        <v>33543</v>
      </c>
      <c r="G1383" s="67" t="s">
        <v>33543</v>
      </c>
      <c r="I1383" s="3" t="s">
        <v>6298</v>
      </c>
    </row>
    <row r="1384" spans="1:9" x14ac:dyDescent="0.2">
      <c r="A1384" s="1" t="str">
        <f t="shared" si="23"/>
        <v>SINAPI-I 44250</v>
      </c>
      <c r="B1384" s="3" t="s">
        <v>6301</v>
      </c>
      <c r="C1384" s="3">
        <v>44250</v>
      </c>
      <c r="D1384" s="2" t="s">
        <v>1347</v>
      </c>
      <c r="E1384" s="3" t="s">
        <v>4431</v>
      </c>
      <c r="F1384" s="67" t="s">
        <v>33544</v>
      </c>
      <c r="G1384" s="67" t="s">
        <v>33544</v>
      </c>
      <c r="I1384" s="3" t="s">
        <v>6298</v>
      </c>
    </row>
    <row r="1385" spans="1:9" ht="33.75" x14ac:dyDescent="0.2">
      <c r="A1385" s="1" t="str">
        <f t="shared" si="23"/>
        <v>SINAPI-I 3104</v>
      </c>
      <c r="B1385" s="3" t="s">
        <v>6301</v>
      </c>
      <c r="C1385" s="3">
        <v>3104</v>
      </c>
      <c r="D1385" s="2" t="s">
        <v>1348</v>
      </c>
      <c r="E1385" s="3" t="s">
        <v>4442</v>
      </c>
      <c r="F1385" s="67" t="s">
        <v>30801</v>
      </c>
      <c r="G1385" s="67" t="s">
        <v>30801</v>
      </c>
      <c r="I1385" s="3" t="s">
        <v>6298</v>
      </c>
    </row>
    <row r="1386" spans="1:9" ht="22.5" x14ac:dyDescent="0.2">
      <c r="A1386" s="1" t="str">
        <f t="shared" si="23"/>
        <v>SINAPI-I 1607</v>
      </c>
      <c r="B1386" s="3" t="s">
        <v>6301</v>
      </c>
      <c r="C1386" s="3">
        <v>1607</v>
      </c>
      <c r="D1386" s="2" t="s">
        <v>1349</v>
      </c>
      <c r="E1386" s="3" t="s">
        <v>4442</v>
      </c>
      <c r="F1386" s="67" t="s">
        <v>5367</v>
      </c>
      <c r="G1386" s="67" t="s">
        <v>5367</v>
      </c>
      <c r="I1386" s="3" t="s">
        <v>6298</v>
      </c>
    </row>
    <row r="1387" spans="1:9" ht="22.5" x14ac:dyDescent="0.2">
      <c r="A1387" s="1" t="str">
        <f t="shared" si="23"/>
        <v>SINAPI-I 38169</v>
      </c>
      <c r="B1387" s="3" t="s">
        <v>6301</v>
      </c>
      <c r="C1387" s="3">
        <v>38169</v>
      </c>
      <c r="D1387" s="2" t="s">
        <v>30347</v>
      </c>
      <c r="E1387" s="3" t="s">
        <v>4442</v>
      </c>
      <c r="F1387" s="67" t="s">
        <v>33545</v>
      </c>
      <c r="G1387" s="67" t="s">
        <v>33545</v>
      </c>
      <c r="I1387" s="3" t="s">
        <v>6298</v>
      </c>
    </row>
    <row r="1388" spans="1:9" ht="22.5" x14ac:dyDescent="0.2">
      <c r="A1388" s="1" t="str">
        <f t="shared" si="23"/>
        <v>SINAPI-I 6142</v>
      </c>
      <c r="B1388" s="3" t="s">
        <v>6301</v>
      </c>
      <c r="C1388" s="3">
        <v>6142</v>
      </c>
      <c r="D1388" s="2" t="s">
        <v>30348</v>
      </c>
      <c r="E1388" s="3" t="s">
        <v>4431</v>
      </c>
      <c r="F1388" s="67" t="s">
        <v>5142</v>
      </c>
      <c r="G1388" s="67" t="s">
        <v>5142</v>
      </c>
      <c r="I1388" s="3" t="s">
        <v>6298</v>
      </c>
    </row>
    <row r="1389" spans="1:9" ht="22.5" x14ac:dyDescent="0.2">
      <c r="A1389" s="1" t="str">
        <f t="shared" si="23"/>
        <v>SINAPI-I 11686</v>
      </c>
      <c r="B1389" s="3" t="s">
        <v>6301</v>
      </c>
      <c r="C1389" s="3">
        <v>11686</v>
      </c>
      <c r="D1389" s="2" t="s">
        <v>1350</v>
      </c>
      <c r="E1389" s="3" t="s">
        <v>4431</v>
      </c>
      <c r="F1389" s="67" t="s">
        <v>5324</v>
      </c>
      <c r="G1389" s="67" t="s">
        <v>5324</v>
      </c>
      <c r="I1389" s="3" t="s">
        <v>6298</v>
      </c>
    </row>
    <row r="1390" spans="1:9" x14ac:dyDescent="0.2">
      <c r="A1390" s="1" t="str">
        <f t="shared" si="23"/>
        <v>SINAPI-I 37598</v>
      </c>
      <c r="B1390" s="3" t="s">
        <v>6301</v>
      </c>
      <c r="C1390" s="3">
        <v>37598</v>
      </c>
      <c r="D1390" s="2" t="s">
        <v>1351</v>
      </c>
      <c r="E1390" s="3" t="s">
        <v>4431</v>
      </c>
      <c r="F1390" s="67" t="s">
        <v>21697</v>
      </c>
      <c r="G1390" s="67" t="s">
        <v>21697</v>
      </c>
      <c r="I1390" s="3" t="s">
        <v>6300</v>
      </c>
    </row>
    <row r="1391" spans="1:9" ht="22.5" x14ac:dyDescent="0.2">
      <c r="A1391" s="1" t="str">
        <f t="shared" si="23"/>
        <v>SINAPI-I 25398</v>
      </c>
      <c r="B1391" s="3" t="s">
        <v>6301</v>
      </c>
      <c r="C1391" s="3">
        <v>25398</v>
      </c>
      <c r="D1391" s="2" t="s">
        <v>1352</v>
      </c>
      <c r="E1391" s="3" t="s">
        <v>4431</v>
      </c>
      <c r="F1391" s="67" t="s">
        <v>33546</v>
      </c>
      <c r="G1391" s="67" t="s">
        <v>33546</v>
      </c>
      <c r="I1391" s="3" t="s">
        <v>6300</v>
      </c>
    </row>
    <row r="1392" spans="1:9" ht="22.5" x14ac:dyDescent="0.2">
      <c r="A1392" s="1" t="str">
        <f t="shared" si="23"/>
        <v>SINAPI-I 25399</v>
      </c>
      <c r="B1392" s="3" t="s">
        <v>6301</v>
      </c>
      <c r="C1392" s="3">
        <v>25399</v>
      </c>
      <c r="D1392" s="2" t="s">
        <v>30349</v>
      </c>
      <c r="E1392" s="3" t="s">
        <v>4431</v>
      </c>
      <c r="F1392" s="67" t="s">
        <v>33547</v>
      </c>
      <c r="G1392" s="67" t="s">
        <v>33547</v>
      </c>
      <c r="I1392" s="3" t="s">
        <v>6300</v>
      </c>
    </row>
    <row r="1393" spans="1:9" ht="22.5" x14ac:dyDescent="0.2">
      <c r="A1393" s="1" t="str">
        <f t="shared" si="23"/>
        <v>SINAPI-I 43440</v>
      </c>
      <c r="B1393" s="3" t="s">
        <v>6301</v>
      </c>
      <c r="C1393" s="3">
        <v>43440</v>
      </c>
      <c r="D1393" s="2" t="s">
        <v>1353</v>
      </c>
      <c r="E1393" s="3" t="s">
        <v>4431</v>
      </c>
      <c r="F1393" s="67" t="s">
        <v>33548</v>
      </c>
      <c r="G1393" s="67" t="s">
        <v>33548</v>
      </c>
      <c r="I1393" s="3" t="s">
        <v>6298</v>
      </c>
    </row>
    <row r="1394" spans="1:9" ht="22.5" x14ac:dyDescent="0.2">
      <c r="A1394" s="1" t="str">
        <f t="shared" si="23"/>
        <v>SINAPI-I 10667</v>
      </c>
      <c r="B1394" s="3" t="s">
        <v>6301</v>
      </c>
      <c r="C1394" s="3">
        <v>10667</v>
      </c>
      <c r="D1394" s="2" t="s">
        <v>1354</v>
      </c>
      <c r="E1394" s="3" t="s">
        <v>4431</v>
      </c>
      <c r="F1394" s="67" t="s">
        <v>5076</v>
      </c>
      <c r="G1394" s="67" t="s">
        <v>5076</v>
      </c>
      <c r="I1394" s="3" t="s">
        <v>6300</v>
      </c>
    </row>
    <row r="1395" spans="1:9" x14ac:dyDescent="0.2">
      <c r="A1395" s="1" t="str">
        <f t="shared" si="23"/>
        <v>SINAPI-I 1613</v>
      </c>
      <c r="B1395" s="3" t="s">
        <v>6301</v>
      </c>
      <c r="C1395" s="3">
        <v>1613</v>
      </c>
      <c r="D1395" s="2" t="s">
        <v>1355</v>
      </c>
      <c r="E1395" s="3" t="s">
        <v>4431</v>
      </c>
      <c r="F1395" s="67" t="s">
        <v>5077</v>
      </c>
      <c r="G1395" s="67" t="s">
        <v>5077</v>
      </c>
      <c r="I1395" s="3" t="s">
        <v>6298</v>
      </c>
    </row>
    <row r="1396" spans="1:9" x14ac:dyDescent="0.2">
      <c r="A1396" s="1" t="str">
        <f t="shared" si="23"/>
        <v>SINAPI-I 1626</v>
      </c>
      <c r="B1396" s="3" t="s">
        <v>6301</v>
      </c>
      <c r="C1396" s="3">
        <v>1626</v>
      </c>
      <c r="D1396" s="2" t="s">
        <v>1356</v>
      </c>
      <c r="E1396" s="3" t="s">
        <v>4431</v>
      </c>
      <c r="F1396" s="67" t="s">
        <v>5078</v>
      </c>
      <c r="G1396" s="67" t="s">
        <v>5078</v>
      </c>
      <c r="I1396" s="3" t="s">
        <v>6298</v>
      </c>
    </row>
    <row r="1397" spans="1:9" x14ac:dyDescent="0.2">
      <c r="A1397" s="1" t="str">
        <f t="shared" si="23"/>
        <v>SINAPI-I 1625</v>
      </c>
      <c r="B1397" s="3" t="s">
        <v>6301</v>
      </c>
      <c r="C1397" s="3">
        <v>1625</v>
      </c>
      <c r="D1397" s="2" t="s">
        <v>1357</v>
      </c>
      <c r="E1397" s="3" t="s">
        <v>4431</v>
      </c>
      <c r="F1397" s="67" t="s">
        <v>5079</v>
      </c>
      <c r="G1397" s="67" t="s">
        <v>5079</v>
      </c>
      <c r="I1397" s="3" t="s">
        <v>6298</v>
      </c>
    </row>
    <row r="1398" spans="1:9" x14ac:dyDescent="0.2">
      <c r="A1398" s="1" t="str">
        <f t="shared" si="23"/>
        <v>SINAPI-I 1622</v>
      </c>
      <c r="B1398" s="3" t="s">
        <v>6301</v>
      </c>
      <c r="C1398" s="3">
        <v>1622</v>
      </c>
      <c r="D1398" s="2" t="s">
        <v>1358</v>
      </c>
      <c r="E1398" s="3" t="s">
        <v>4431</v>
      </c>
      <c r="F1398" s="67" t="s">
        <v>5080</v>
      </c>
      <c r="G1398" s="67" t="s">
        <v>5080</v>
      </c>
      <c r="I1398" s="3" t="s">
        <v>6298</v>
      </c>
    </row>
    <row r="1399" spans="1:9" x14ac:dyDescent="0.2">
      <c r="A1399" s="1" t="str">
        <f t="shared" si="23"/>
        <v>SINAPI-I 1620</v>
      </c>
      <c r="B1399" s="3" t="s">
        <v>6301</v>
      </c>
      <c r="C1399" s="3">
        <v>1620</v>
      </c>
      <c r="D1399" s="2" t="s">
        <v>1359</v>
      </c>
      <c r="E1399" s="3" t="s">
        <v>4431</v>
      </c>
      <c r="F1399" s="67" t="s">
        <v>5081</v>
      </c>
      <c r="G1399" s="67" t="s">
        <v>5081</v>
      </c>
      <c r="I1399" s="3" t="s">
        <v>6298</v>
      </c>
    </row>
    <row r="1400" spans="1:9" x14ac:dyDescent="0.2">
      <c r="A1400" s="1" t="str">
        <f t="shared" si="23"/>
        <v>SINAPI-I 1629</v>
      </c>
      <c r="B1400" s="3" t="s">
        <v>6301</v>
      </c>
      <c r="C1400" s="3">
        <v>1629</v>
      </c>
      <c r="D1400" s="2" t="s">
        <v>1360</v>
      </c>
      <c r="E1400" s="3" t="s">
        <v>4431</v>
      </c>
      <c r="F1400" s="67" t="s">
        <v>5082</v>
      </c>
      <c r="G1400" s="67" t="s">
        <v>5082</v>
      </c>
      <c r="I1400" s="3" t="s">
        <v>6298</v>
      </c>
    </row>
    <row r="1401" spans="1:9" x14ac:dyDescent="0.2">
      <c r="A1401" s="1" t="str">
        <f t="shared" si="23"/>
        <v>SINAPI-I 1627</v>
      </c>
      <c r="B1401" s="3" t="s">
        <v>6301</v>
      </c>
      <c r="C1401" s="3">
        <v>1627</v>
      </c>
      <c r="D1401" s="2" t="s">
        <v>1361</v>
      </c>
      <c r="E1401" s="3" t="s">
        <v>4431</v>
      </c>
      <c r="F1401" s="67" t="s">
        <v>5083</v>
      </c>
      <c r="G1401" s="67" t="s">
        <v>5083</v>
      </c>
      <c r="I1401" s="3" t="s">
        <v>6298</v>
      </c>
    </row>
    <row r="1402" spans="1:9" x14ac:dyDescent="0.2">
      <c r="A1402" s="1" t="str">
        <f t="shared" si="23"/>
        <v>SINAPI-I 1623</v>
      </c>
      <c r="B1402" s="3" t="s">
        <v>6301</v>
      </c>
      <c r="C1402" s="3">
        <v>1623</v>
      </c>
      <c r="D1402" s="2" t="s">
        <v>1362</v>
      </c>
      <c r="E1402" s="3" t="s">
        <v>4431</v>
      </c>
      <c r="F1402" s="67" t="s">
        <v>5084</v>
      </c>
      <c r="G1402" s="67" t="s">
        <v>5084</v>
      </c>
      <c r="I1402" s="3" t="s">
        <v>6298</v>
      </c>
    </row>
    <row r="1403" spans="1:9" x14ac:dyDescent="0.2">
      <c r="A1403" s="1" t="str">
        <f t="shared" si="23"/>
        <v>SINAPI-I 1619</v>
      </c>
      <c r="B1403" s="3" t="s">
        <v>6301</v>
      </c>
      <c r="C1403" s="3">
        <v>1619</v>
      </c>
      <c r="D1403" s="2" t="s">
        <v>1363</v>
      </c>
      <c r="E1403" s="3" t="s">
        <v>4431</v>
      </c>
      <c r="F1403" s="67" t="s">
        <v>5085</v>
      </c>
      <c r="G1403" s="67" t="s">
        <v>5085</v>
      </c>
      <c r="I1403" s="3" t="s">
        <v>6298</v>
      </c>
    </row>
    <row r="1404" spans="1:9" x14ac:dyDescent="0.2">
      <c r="A1404" s="1" t="str">
        <f t="shared" si="23"/>
        <v>SINAPI-I 1630</v>
      </c>
      <c r="B1404" s="3" t="s">
        <v>6301</v>
      </c>
      <c r="C1404" s="3">
        <v>1630</v>
      </c>
      <c r="D1404" s="2" t="s">
        <v>1364</v>
      </c>
      <c r="E1404" s="3" t="s">
        <v>4431</v>
      </c>
      <c r="F1404" s="67" t="s">
        <v>5086</v>
      </c>
      <c r="G1404" s="67" t="s">
        <v>5086</v>
      </c>
      <c r="I1404" s="3" t="s">
        <v>6298</v>
      </c>
    </row>
    <row r="1405" spans="1:9" x14ac:dyDescent="0.2">
      <c r="A1405" s="1" t="str">
        <f t="shared" si="23"/>
        <v>SINAPI-I 1616</v>
      </c>
      <c r="B1405" s="3" t="s">
        <v>6301</v>
      </c>
      <c r="C1405" s="3">
        <v>1616</v>
      </c>
      <c r="D1405" s="2" t="s">
        <v>1365</v>
      </c>
      <c r="E1405" s="3" t="s">
        <v>4431</v>
      </c>
      <c r="F1405" s="67" t="s">
        <v>5087</v>
      </c>
      <c r="G1405" s="67" t="s">
        <v>5087</v>
      </c>
      <c r="I1405" s="3" t="s">
        <v>6298</v>
      </c>
    </row>
    <row r="1406" spans="1:9" x14ac:dyDescent="0.2">
      <c r="A1406" s="1" t="str">
        <f t="shared" si="23"/>
        <v>SINAPI-I 1614</v>
      </c>
      <c r="B1406" s="3" t="s">
        <v>6301</v>
      </c>
      <c r="C1406" s="3">
        <v>1614</v>
      </c>
      <c r="D1406" s="2" t="s">
        <v>1366</v>
      </c>
      <c r="E1406" s="3" t="s">
        <v>4431</v>
      </c>
      <c r="F1406" s="67" t="s">
        <v>5088</v>
      </c>
      <c r="G1406" s="67" t="s">
        <v>5088</v>
      </c>
      <c r="I1406" s="3" t="s">
        <v>6298</v>
      </c>
    </row>
    <row r="1407" spans="1:9" x14ac:dyDescent="0.2">
      <c r="A1407" s="1" t="str">
        <f t="shared" si="23"/>
        <v>SINAPI-I 1617</v>
      </c>
      <c r="B1407" s="3" t="s">
        <v>6301</v>
      </c>
      <c r="C1407" s="3">
        <v>1617</v>
      </c>
      <c r="D1407" s="2" t="s">
        <v>1367</v>
      </c>
      <c r="E1407" s="3" t="s">
        <v>4431</v>
      </c>
      <c r="F1407" s="67" t="s">
        <v>5089</v>
      </c>
      <c r="G1407" s="67" t="s">
        <v>5089</v>
      </c>
      <c r="I1407" s="3" t="s">
        <v>6298</v>
      </c>
    </row>
    <row r="1408" spans="1:9" x14ac:dyDescent="0.2">
      <c r="A1408" s="1" t="str">
        <f t="shared" si="23"/>
        <v>SINAPI-I 1621</v>
      </c>
      <c r="B1408" s="3" t="s">
        <v>6301</v>
      </c>
      <c r="C1408" s="3">
        <v>1621</v>
      </c>
      <c r="D1408" s="2" t="s">
        <v>1368</v>
      </c>
      <c r="E1408" s="3" t="s">
        <v>4431</v>
      </c>
      <c r="F1408" s="67" t="s">
        <v>5090</v>
      </c>
      <c r="G1408" s="67" t="s">
        <v>5090</v>
      </c>
      <c r="I1408" s="3" t="s">
        <v>6298</v>
      </c>
    </row>
    <row r="1409" spans="1:9" x14ac:dyDescent="0.2">
      <c r="A1409" s="1" t="str">
        <f t="shared" si="23"/>
        <v>SINAPI-I 1624</v>
      </c>
      <c r="B1409" s="3" t="s">
        <v>6301</v>
      </c>
      <c r="C1409" s="3">
        <v>1624</v>
      </c>
      <c r="D1409" s="2" t="s">
        <v>1369</v>
      </c>
      <c r="E1409" s="3" t="s">
        <v>4431</v>
      </c>
      <c r="F1409" s="67" t="s">
        <v>5091</v>
      </c>
      <c r="G1409" s="67" t="s">
        <v>5091</v>
      </c>
      <c r="I1409" s="3" t="s">
        <v>6298</v>
      </c>
    </row>
    <row r="1410" spans="1:9" x14ac:dyDescent="0.2">
      <c r="A1410" s="1" t="str">
        <f t="shared" si="23"/>
        <v>SINAPI-I 1615</v>
      </c>
      <c r="B1410" s="3" t="s">
        <v>6301</v>
      </c>
      <c r="C1410" s="3">
        <v>1615</v>
      </c>
      <c r="D1410" s="2" t="s">
        <v>1370</v>
      </c>
      <c r="E1410" s="3" t="s">
        <v>4431</v>
      </c>
      <c r="F1410" s="67" t="s">
        <v>5092</v>
      </c>
      <c r="G1410" s="67" t="s">
        <v>5092</v>
      </c>
      <c r="I1410" s="3" t="s">
        <v>6298</v>
      </c>
    </row>
    <row r="1411" spans="1:9" x14ac:dyDescent="0.2">
      <c r="A1411" s="1" t="str">
        <f t="shared" si="23"/>
        <v>SINAPI-I 1612</v>
      </c>
      <c r="B1411" s="3" t="s">
        <v>6301</v>
      </c>
      <c r="C1411" s="3">
        <v>1612</v>
      </c>
      <c r="D1411" s="2" t="s">
        <v>1371</v>
      </c>
      <c r="E1411" s="3" t="s">
        <v>4431</v>
      </c>
      <c r="F1411" s="67" t="s">
        <v>5093</v>
      </c>
      <c r="G1411" s="67" t="s">
        <v>5093</v>
      </c>
      <c r="I1411" s="3" t="s">
        <v>6299</v>
      </c>
    </row>
    <row r="1412" spans="1:9" x14ac:dyDescent="0.2">
      <c r="A1412" s="1" t="str">
        <f t="shared" si="23"/>
        <v>SINAPI-I 1618</v>
      </c>
      <c r="B1412" s="3" t="s">
        <v>6301</v>
      </c>
      <c r="C1412" s="3">
        <v>1618</v>
      </c>
      <c r="D1412" s="2" t="s">
        <v>1372</v>
      </c>
      <c r="E1412" s="3" t="s">
        <v>4431</v>
      </c>
      <c r="F1412" s="67" t="s">
        <v>5094</v>
      </c>
      <c r="G1412" s="67" t="s">
        <v>5094</v>
      </c>
      <c r="I1412" s="3" t="s">
        <v>6298</v>
      </c>
    </row>
    <row r="1413" spans="1:9" x14ac:dyDescent="0.2">
      <c r="A1413" s="1" t="str">
        <f t="shared" si="23"/>
        <v>SINAPI-I 14211</v>
      </c>
      <c r="B1413" s="3" t="s">
        <v>6301</v>
      </c>
      <c r="C1413" s="3">
        <v>14211</v>
      </c>
      <c r="D1413" s="2" t="s">
        <v>1373</v>
      </c>
      <c r="E1413" s="3" t="s">
        <v>4431</v>
      </c>
      <c r="F1413" s="67" t="s">
        <v>5095</v>
      </c>
      <c r="G1413" s="67" t="s">
        <v>5095</v>
      </c>
      <c r="I1413" s="3" t="s">
        <v>6298</v>
      </c>
    </row>
    <row r="1414" spans="1:9" ht="22.5" x14ac:dyDescent="0.2">
      <c r="A1414" s="1" t="str">
        <f t="shared" si="23"/>
        <v>SINAPI-I 43657</v>
      </c>
      <c r="B1414" s="3" t="s">
        <v>6301</v>
      </c>
      <c r="C1414" s="3">
        <v>43657</v>
      </c>
      <c r="D1414" s="2" t="s">
        <v>1374</v>
      </c>
      <c r="E1414" s="3" t="s">
        <v>4432</v>
      </c>
      <c r="F1414" s="67" t="s">
        <v>5272</v>
      </c>
      <c r="G1414" s="67" t="s">
        <v>5272</v>
      </c>
      <c r="I1414" s="3" t="s">
        <v>6300</v>
      </c>
    </row>
    <row r="1415" spans="1:9" x14ac:dyDescent="0.2">
      <c r="A1415" s="1" t="str">
        <f t="shared" si="23"/>
        <v>SINAPI-I 38200</v>
      </c>
      <c r="B1415" s="3" t="s">
        <v>6301</v>
      </c>
      <c r="C1415" s="3">
        <v>38200</v>
      </c>
      <c r="D1415" s="2" t="s">
        <v>1375</v>
      </c>
      <c r="E1415" s="3" t="s">
        <v>4443</v>
      </c>
      <c r="F1415" s="67" t="s">
        <v>30802</v>
      </c>
      <c r="G1415" s="67" t="s">
        <v>30802</v>
      </c>
      <c r="I1415" s="3" t="s">
        <v>6298</v>
      </c>
    </row>
    <row r="1416" spans="1:9" x14ac:dyDescent="0.2">
      <c r="A1416" s="1" t="str">
        <f t="shared" si="23"/>
        <v>SINAPI-I 39269</v>
      </c>
      <c r="B1416" s="3" t="s">
        <v>6301</v>
      </c>
      <c r="C1416" s="3">
        <v>39269</v>
      </c>
      <c r="D1416" s="2" t="s">
        <v>1376</v>
      </c>
      <c r="E1416" s="3" t="s">
        <v>4432</v>
      </c>
      <c r="F1416" s="67" t="s">
        <v>5383</v>
      </c>
      <c r="G1416" s="67" t="s">
        <v>5383</v>
      </c>
      <c r="I1416" s="3" t="s">
        <v>6298</v>
      </c>
    </row>
    <row r="1417" spans="1:9" x14ac:dyDescent="0.2">
      <c r="A1417" s="1" t="str">
        <f t="shared" si="23"/>
        <v>SINAPI-I 11889</v>
      </c>
      <c r="B1417" s="3" t="s">
        <v>6301</v>
      </c>
      <c r="C1417" s="3">
        <v>11889</v>
      </c>
      <c r="D1417" s="2" t="s">
        <v>1377</v>
      </c>
      <c r="E1417" s="3" t="s">
        <v>4432</v>
      </c>
      <c r="F1417" s="67" t="s">
        <v>5764</v>
      </c>
      <c r="G1417" s="67" t="s">
        <v>5764</v>
      </c>
      <c r="I1417" s="3" t="s">
        <v>6298</v>
      </c>
    </row>
    <row r="1418" spans="1:9" x14ac:dyDescent="0.2">
      <c r="A1418" s="1" t="str">
        <f t="shared" si="23"/>
        <v>SINAPI-I 39270</v>
      </c>
      <c r="B1418" s="3" t="s">
        <v>6301</v>
      </c>
      <c r="C1418" s="3">
        <v>39270</v>
      </c>
      <c r="D1418" s="2" t="s">
        <v>1378</v>
      </c>
      <c r="E1418" s="3" t="s">
        <v>4432</v>
      </c>
      <c r="F1418" s="67" t="s">
        <v>5275</v>
      </c>
      <c r="G1418" s="67" t="s">
        <v>5275</v>
      </c>
      <c r="I1418" s="3" t="s">
        <v>6298</v>
      </c>
    </row>
    <row r="1419" spans="1:9" x14ac:dyDescent="0.2">
      <c r="A1419" s="1" t="str">
        <f t="shared" si="23"/>
        <v>SINAPI-I 11890</v>
      </c>
      <c r="B1419" s="3" t="s">
        <v>6301</v>
      </c>
      <c r="C1419" s="3">
        <v>11890</v>
      </c>
      <c r="D1419" s="2" t="s">
        <v>1379</v>
      </c>
      <c r="E1419" s="3" t="s">
        <v>4432</v>
      </c>
      <c r="F1419" s="67" t="s">
        <v>5796</v>
      </c>
      <c r="G1419" s="67" t="s">
        <v>5796</v>
      </c>
      <c r="I1419" s="3" t="s">
        <v>6298</v>
      </c>
    </row>
    <row r="1420" spans="1:9" x14ac:dyDescent="0.2">
      <c r="A1420" s="1" t="str">
        <f t="shared" si="23"/>
        <v>SINAPI-I 11891</v>
      </c>
      <c r="B1420" s="3" t="s">
        <v>6301</v>
      </c>
      <c r="C1420" s="3">
        <v>11891</v>
      </c>
      <c r="D1420" s="2" t="s">
        <v>1380</v>
      </c>
      <c r="E1420" s="3" t="s">
        <v>4432</v>
      </c>
      <c r="F1420" s="67" t="s">
        <v>21337</v>
      </c>
      <c r="G1420" s="67" t="s">
        <v>21337</v>
      </c>
      <c r="I1420" s="3" t="s">
        <v>6298</v>
      </c>
    </row>
    <row r="1421" spans="1:9" x14ac:dyDescent="0.2">
      <c r="A1421" s="1" t="str">
        <f t="shared" si="23"/>
        <v>SINAPI-I 11892</v>
      </c>
      <c r="B1421" s="3" t="s">
        <v>6301</v>
      </c>
      <c r="C1421" s="3">
        <v>11892</v>
      </c>
      <c r="D1421" s="2" t="s">
        <v>1381</v>
      </c>
      <c r="E1421" s="3" t="s">
        <v>4432</v>
      </c>
      <c r="F1421" s="67" t="s">
        <v>4829</v>
      </c>
      <c r="G1421" s="67" t="s">
        <v>4829</v>
      </c>
      <c r="I1421" s="3" t="s">
        <v>6298</v>
      </c>
    </row>
    <row r="1422" spans="1:9" x14ac:dyDescent="0.2">
      <c r="A1422" s="1" t="str">
        <f t="shared" si="23"/>
        <v>SINAPI-I 37601</v>
      </c>
      <c r="B1422" s="3" t="s">
        <v>6301</v>
      </c>
      <c r="C1422" s="3">
        <v>37601</v>
      </c>
      <c r="D1422" s="2" t="s">
        <v>1382</v>
      </c>
      <c r="E1422" s="3" t="s">
        <v>4432</v>
      </c>
      <c r="F1422" s="67" t="s">
        <v>33549</v>
      </c>
      <c r="G1422" s="67" t="s">
        <v>33549</v>
      </c>
      <c r="I1422" s="3" t="s">
        <v>6300</v>
      </c>
    </row>
    <row r="1423" spans="1:9" x14ac:dyDescent="0.2">
      <c r="A1423" s="1" t="str">
        <f t="shared" si="23"/>
        <v>SINAPI-I 1634</v>
      </c>
      <c r="B1423" s="3" t="s">
        <v>6301</v>
      </c>
      <c r="C1423" s="3">
        <v>1634</v>
      </c>
      <c r="D1423" s="2" t="s">
        <v>1383</v>
      </c>
      <c r="E1423" s="3" t="s">
        <v>4432</v>
      </c>
      <c r="F1423" s="67" t="s">
        <v>21711</v>
      </c>
      <c r="G1423" s="67" t="s">
        <v>21711</v>
      </c>
      <c r="I1423" s="3" t="s">
        <v>6300</v>
      </c>
    </row>
    <row r="1424" spans="1:9" x14ac:dyDescent="0.2">
      <c r="A1424" s="1" t="str">
        <f t="shared" si="23"/>
        <v>SINAPI-I 5086</v>
      </c>
      <c r="B1424" s="3" t="s">
        <v>6301</v>
      </c>
      <c r="C1424" s="3">
        <v>5086</v>
      </c>
      <c r="D1424" s="2" t="s">
        <v>1384</v>
      </c>
      <c r="E1424" s="3" t="s">
        <v>4433</v>
      </c>
      <c r="F1424" s="67" t="s">
        <v>5099</v>
      </c>
      <c r="G1424" s="67" t="s">
        <v>5099</v>
      </c>
      <c r="I1424" s="3" t="s">
        <v>6298</v>
      </c>
    </row>
    <row r="1425" spans="1:9" ht="22.5" x14ac:dyDescent="0.2">
      <c r="A1425" s="1" t="str">
        <f t="shared" si="23"/>
        <v>SINAPI-I 11280</v>
      </c>
      <c r="B1425" s="3" t="s">
        <v>6301</v>
      </c>
      <c r="C1425" s="3">
        <v>11280</v>
      </c>
      <c r="D1425" s="2" t="s">
        <v>30350</v>
      </c>
      <c r="E1425" s="3" t="s">
        <v>4431</v>
      </c>
      <c r="F1425" s="67" t="s">
        <v>33550</v>
      </c>
      <c r="G1425" s="67" t="s">
        <v>33550</v>
      </c>
      <c r="I1425" s="3" t="s">
        <v>6298</v>
      </c>
    </row>
    <row r="1426" spans="1:9" ht="22.5" x14ac:dyDescent="0.2">
      <c r="A1426" s="1" t="str">
        <f t="shared" si="23"/>
        <v>SINAPI-I 40519</v>
      </c>
      <c r="B1426" s="3" t="s">
        <v>6301</v>
      </c>
      <c r="C1426" s="3">
        <v>40519</v>
      </c>
      <c r="D1426" s="2" t="s">
        <v>1385</v>
      </c>
      <c r="E1426" s="3" t="s">
        <v>4431</v>
      </c>
      <c r="F1426" s="67" t="s">
        <v>33551</v>
      </c>
      <c r="G1426" s="67" t="s">
        <v>33551</v>
      </c>
      <c r="I1426" s="3" t="s">
        <v>6298</v>
      </c>
    </row>
    <row r="1427" spans="1:9" x14ac:dyDescent="0.2">
      <c r="A1427" s="1" t="str">
        <f t="shared" si="23"/>
        <v>SINAPI-I 39869</v>
      </c>
      <c r="B1427" s="3" t="s">
        <v>6301</v>
      </c>
      <c r="C1427" s="3">
        <v>39869</v>
      </c>
      <c r="D1427" s="2" t="s">
        <v>1386</v>
      </c>
      <c r="E1427" s="3" t="s">
        <v>4431</v>
      </c>
      <c r="F1427" s="67" t="s">
        <v>21692</v>
      </c>
      <c r="G1427" s="67" t="s">
        <v>21692</v>
      </c>
      <c r="I1427" s="3" t="s">
        <v>6300</v>
      </c>
    </row>
    <row r="1428" spans="1:9" x14ac:dyDescent="0.2">
      <c r="A1428" s="1" t="str">
        <f t="shared" si="23"/>
        <v>SINAPI-I 39870</v>
      </c>
      <c r="B1428" s="3" t="s">
        <v>6301</v>
      </c>
      <c r="C1428" s="3">
        <v>39870</v>
      </c>
      <c r="D1428" s="2" t="s">
        <v>1387</v>
      </c>
      <c r="E1428" s="3" t="s">
        <v>4431</v>
      </c>
      <c r="F1428" s="67" t="s">
        <v>20936</v>
      </c>
      <c r="G1428" s="67" t="s">
        <v>20936</v>
      </c>
      <c r="I1428" s="3" t="s">
        <v>6300</v>
      </c>
    </row>
    <row r="1429" spans="1:9" x14ac:dyDescent="0.2">
      <c r="A1429" s="1" t="str">
        <f t="shared" si="23"/>
        <v>SINAPI-I 39871</v>
      </c>
      <c r="B1429" s="3" t="s">
        <v>6301</v>
      </c>
      <c r="C1429" s="3">
        <v>39871</v>
      </c>
      <c r="D1429" s="2" t="s">
        <v>1388</v>
      </c>
      <c r="E1429" s="3" t="s">
        <v>4431</v>
      </c>
      <c r="F1429" s="67" t="s">
        <v>29987</v>
      </c>
      <c r="G1429" s="67" t="s">
        <v>29987</v>
      </c>
      <c r="I1429" s="3" t="s">
        <v>6300</v>
      </c>
    </row>
    <row r="1430" spans="1:9" x14ac:dyDescent="0.2">
      <c r="A1430" s="1" t="str">
        <f t="shared" si="23"/>
        <v>SINAPI-I 12722</v>
      </c>
      <c r="B1430" s="3" t="s">
        <v>6301</v>
      </c>
      <c r="C1430" s="3">
        <v>12722</v>
      </c>
      <c r="D1430" s="2" t="s">
        <v>1389</v>
      </c>
      <c r="E1430" s="3" t="s">
        <v>4431</v>
      </c>
      <c r="F1430" s="67" t="s">
        <v>33552</v>
      </c>
      <c r="G1430" s="67" t="s">
        <v>33552</v>
      </c>
      <c r="I1430" s="3" t="s">
        <v>6300</v>
      </c>
    </row>
    <row r="1431" spans="1:9" x14ac:dyDescent="0.2">
      <c r="A1431" s="1" t="str">
        <f t="shared" si="23"/>
        <v>SINAPI-I 12714</v>
      </c>
      <c r="B1431" s="3" t="s">
        <v>6301</v>
      </c>
      <c r="C1431" s="3">
        <v>12714</v>
      </c>
      <c r="D1431" s="2" t="s">
        <v>1390</v>
      </c>
      <c r="E1431" s="3" t="s">
        <v>4431</v>
      </c>
      <c r="F1431" s="67" t="s">
        <v>4825</v>
      </c>
      <c r="G1431" s="67" t="s">
        <v>4825</v>
      </c>
      <c r="I1431" s="3" t="s">
        <v>6300</v>
      </c>
    </row>
    <row r="1432" spans="1:9" x14ac:dyDescent="0.2">
      <c r="A1432" s="1" t="str">
        <f t="shared" si="23"/>
        <v>SINAPI-I 12715</v>
      </c>
      <c r="B1432" s="3" t="s">
        <v>6301</v>
      </c>
      <c r="C1432" s="3">
        <v>12715</v>
      </c>
      <c r="D1432" s="2" t="s">
        <v>1391</v>
      </c>
      <c r="E1432" s="3" t="s">
        <v>4431</v>
      </c>
      <c r="F1432" s="67" t="s">
        <v>5940</v>
      </c>
      <c r="G1432" s="67" t="s">
        <v>5940</v>
      </c>
      <c r="I1432" s="3" t="s">
        <v>6300</v>
      </c>
    </row>
    <row r="1433" spans="1:9" x14ac:dyDescent="0.2">
      <c r="A1433" s="1" t="str">
        <f t="shared" si="23"/>
        <v>SINAPI-I 12716</v>
      </c>
      <c r="B1433" s="3" t="s">
        <v>6301</v>
      </c>
      <c r="C1433" s="3">
        <v>12716</v>
      </c>
      <c r="D1433" s="2" t="s">
        <v>1392</v>
      </c>
      <c r="E1433" s="3" t="s">
        <v>4431</v>
      </c>
      <c r="F1433" s="67" t="s">
        <v>21741</v>
      </c>
      <c r="G1433" s="67" t="s">
        <v>21741</v>
      </c>
      <c r="I1433" s="3" t="s">
        <v>6300</v>
      </c>
    </row>
    <row r="1434" spans="1:9" x14ac:dyDescent="0.2">
      <c r="A1434" s="1" t="str">
        <f t="shared" si="23"/>
        <v>SINAPI-I 12717</v>
      </c>
      <c r="B1434" s="3" t="s">
        <v>6301</v>
      </c>
      <c r="C1434" s="3">
        <v>12717</v>
      </c>
      <c r="D1434" s="2" t="s">
        <v>1393</v>
      </c>
      <c r="E1434" s="3" t="s">
        <v>4431</v>
      </c>
      <c r="F1434" s="67" t="s">
        <v>29783</v>
      </c>
      <c r="G1434" s="67" t="s">
        <v>29783</v>
      </c>
      <c r="I1434" s="3" t="s">
        <v>6300</v>
      </c>
    </row>
    <row r="1435" spans="1:9" x14ac:dyDescent="0.2">
      <c r="A1435" s="1" t="str">
        <f t="shared" si="23"/>
        <v>SINAPI-I 12718</v>
      </c>
      <c r="B1435" s="3" t="s">
        <v>6301</v>
      </c>
      <c r="C1435" s="3">
        <v>12718</v>
      </c>
      <c r="D1435" s="2" t="s">
        <v>1394</v>
      </c>
      <c r="E1435" s="3" t="s">
        <v>4431</v>
      </c>
      <c r="F1435" s="67" t="s">
        <v>33553</v>
      </c>
      <c r="G1435" s="67" t="s">
        <v>33553</v>
      </c>
      <c r="I1435" s="3" t="s">
        <v>6300</v>
      </c>
    </row>
    <row r="1436" spans="1:9" x14ac:dyDescent="0.2">
      <c r="A1436" s="1" t="str">
        <f t="shared" si="23"/>
        <v>SINAPI-I 12719</v>
      </c>
      <c r="B1436" s="3" t="s">
        <v>6301</v>
      </c>
      <c r="C1436" s="3">
        <v>12719</v>
      </c>
      <c r="D1436" s="2" t="s">
        <v>1395</v>
      </c>
      <c r="E1436" s="3" t="s">
        <v>4431</v>
      </c>
      <c r="F1436" s="67" t="s">
        <v>31751</v>
      </c>
      <c r="G1436" s="67" t="s">
        <v>31751</v>
      </c>
      <c r="I1436" s="3" t="s">
        <v>6300</v>
      </c>
    </row>
    <row r="1437" spans="1:9" x14ac:dyDescent="0.2">
      <c r="A1437" s="1" t="str">
        <f t="shared" si="23"/>
        <v>SINAPI-I 12720</v>
      </c>
      <c r="B1437" s="3" t="s">
        <v>6301</v>
      </c>
      <c r="C1437" s="3">
        <v>12720</v>
      </c>
      <c r="D1437" s="2" t="s">
        <v>1396</v>
      </c>
      <c r="E1437" s="3" t="s">
        <v>4431</v>
      </c>
      <c r="F1437" s="67" t="s">
        <v>33554</v>
      </c>
      <c r="G1437" s="67" t="s">
        <v>33554</v>
      </c>
      <c r="I1437" s="3" t="s">
        <v>6300</v>
      </c>
    </row>
    <row r="1438" spans="1:9" x14ac:dyDescent="0.2">
      <c r="A1438" s="1" t="str">
        <f t="shared" si="23"/>
        <v>SINAPI-I 12721</v>
      </c>
      <c r="B1438" s="3" t="s">
        <v>6301</v>
      </c>
      <c r="C1438" s="3">
        <v>12721</v>
      </c>
      <c r="D1438" s="2" t="s">
        <v>1397</v>
      </c>
      <c r="E1438" s="3" t="s">
        <v>4431</v>
      </c>
      <c r="F1438" s="67" t="s">
        <v>33555</v>
      </c>
      <c r="G1438" s="67" t="s">
        <v>33555</v>
      </c>
      <c r="I1438" s="3" t="s">
        <v>6300</v>
      </c>
    </row>
    <row r="1439" spans="1:9" x14ac:dyDescent="0.2">
      <c r="A1439" s="1" t="str">
        <f t="shared" si="23"/>
        <v>SINAPI-I 3468</v>
      </c>
      <c r="B1439" s="3" t="s">
        <v>6301</v>
      </c>
      <c r="C1439" s="3">
        <v>3468</v>
      </c>
      <c r="D1439" s="2" t="s">
        <v>1398</v>
      </c>
      <c r="E1439" s="3" t="s">
        <v>4431</v>
      </c>
      <c r="F1439" s="67" t="s">
        <v>33556</v>
      </c>
      <c r="G1439" s="67" t="s">
        <v>33556</v>
      </c>
      <c r="I1439" s="3" t="s">
        <v>6298</v>
      </c>
    </row>
    <row r="1440" spans="1:9" x14ac:dyDescent="0.2">
      <c r="A1440" s="1" t="str">
        <f t="shared" si="23"/>
        <v>SINAPI-I 3465</v>
      </c>
      <c r="B1440" s="3" t="s">
        <v>6301</v>
      </c>
      <c r="C1440" s="3">
        <v>3465</v>
      </c>
      <c r="D1440" s="2" t="s">
        <v>1399</v>
      </c>
      <c r="E1440" s="3" t="s">
        <v>4431</v>
      </c>
      <c r="F1440" s="67" t="s">
        <v>33557</v>
      </c>
      <c r="G1440" s="67" t="s">
        <v>33557</v>
      </c>
      <c r="I1440" s="3" t="s">
        <v>6298</v>
      </c>
    </row>
    <row r="1441" spans="1:9" x14ac:dyDescent="0.2">
      <c r="A1441" s="1" t="str">
        <f t="shared" si="23"/>
        <v>SINAPI-I 12403</v>
      </c>
      <c r="B1441" s="3" t="s">
        <v>6301</v>
      </c>
      <c r="C1441" s="3">
        <v>12403</v>
      </c>
      <c r="D1441" s="2" t="s">
        <v>1400</v>
      </c>
      <c r="E1441" s="3" t="s">
        <v>4431</v>
      </c>
      <c r="F1441" s="67" t="s">
        <v>21520</v>
      </c>
      <c r="G1441" s="67" t="s">
        <v>21520</v>
      </c>
      <c r="I1441" s="3" t="s">
        <v>6298</v>
      </c>
    </row>
    <row r="1442" spans="1:9" x14ac:dyDescent="0.2">
      <c r="A1442" s="1" t="str">
        <f t="shared" si="23"/>
        <v>SINAPI-I 3463</v>
      </c>
      <c r="B1442" s="3" t="s">
        <v>6301</v>
      </c>
      <c r="C1442" s="3">
        <v>3463</v>
      </c>
      <c r="D1442" s="2" t="s">
        <v>1401</v>
      </c>
      <c r="E1442" s="3" t="s">
        <v>4431</v>
      </c>
      <c r="F1442" s="67" t="s">
        <v>21017</v>
      </c>
      <c r="G1442" s="67" t="s">
        <v>21017</v>
      </c>
      <c r="I1442" s="3" t="s">
        <v>6298</v>
      </c>
    </row>
    <row r="1443" spans="1:9" x14ac:dyDescent="0.2">
      <c r="A1443" s="1" t="str">
        <f t="shared" ref="A1443:A1506" si="24">CONCATENAR</f>
        <v>SINAPI-I 3464</v>
      </c>
      <c r="B1443" s="3" t="s">
        <v>6301</v>
      </c>
      <c r="C1443" s="3">
        <v>3464</v>
      </c>
      <c r="D1443" s="2" t="s">
        <v>1402</v>
      </c>
      <c r="E1443" s="3" t="s">
        <v>4431</v>
      </c>
      <c r="F1443" s="67" t="s">
        <v>21017</v>
      </c>
      <c r="G1443" s="67" t="s">
        <v>21017</v>
      </c>
      <c r="I1443" s="3" t="s">
        <v>6298</v>
      </c>
    </row>
    <row r="1444" spans="1:9" x14ac:dyDescent="0.2">
      <c r="A1444" s="1" t="str">
        <f t="shared" si="24"/>
        <v>SINAPI-I 3466</v>
      </c>
      <c r="B1444" s="3" t="s">
        <v>6301</v>
      </c>
      <c r="C1444" s="3">
        <v>3466</v>
      </c>
      <c r="D1444" s="2" t="s">
        <v>1403</v>
      </c>
      <c r="E1444" s="3" t="s">
        <v>4431</v>
      </c>
      <c r="F1444" s="67" t="s">
        <v>33558</v>
      </c>
      <c r="G1444" s="67" t="s">
        <v>33558</v>
      </c>
      <c r="I1444" s="3" t="s">
        <v>6298</v>
      </c>
    </row>
    <row r="1445" spans="1:9" x14ac:dyDescent="0.2">
      <c r="A1445" s="1" t="str">
        <f t="shared" si="24"/>
        <v>SINAPI-I 3467</v>
      </c>
      <c r="B1445" s="3" t="s">
        <v>6301</v>
      </c>
      <c r="C1445" s="3">
        <v>3467</v>
      </c>
      <c r="D1445" s="2" t="s">
        <v>1404</v>
      </c>
      <c r="E1445" s="3" t="s">
        <v>4431</v>
      </c>
      <c r="F1445" s="67" t="s">
        <v>28753</v>
      </c>
      <c r="G1445" s="67" t="s">
        <v>28753</v>
      </c>
      <c r="I1445" s="3" t="s">
        <v>6298</v>
      </c>
    </row>
    <row r="1446" spans="1:9" x14ac:dyDescent="0.2">
      <c r="A1446" s="1" t="str">
        <f t="shared" si="24"/>
        <v>SINAPI-I 3462</v>
      </c>
      <c r="B1446" s="3" t="s">
        <v>6301</v>
      </c>
      <c r="C1446" s="3">
        <v>3462</v>
      </c>
      <c r="D1446" s="2" t="s">
        <v>1405</v>
      </c>
      <c r="E1446" s="3" t="s">
        <v>4431</v>
      </c>
      <c r="F1446" s="67" t="s">
        <v>21848</v>
      </c>
      <c r="G1446" s="67" t="s">
        <v>21848</v>
      </c>
      <c r="I1446" s="3" t="s">
        <v>6298</v>
      </c>
    </row>
    <row r="1447" spans="1:9" x14ac:dyDescent="0.2">
      <c r="A1447" s="1" t="str">
        <f t="shared" si="24"/>
        <v>SINAPI-I 3446</v>
      </c>
      <c r="B1447" s="3" t="s">
        <v>6301</v>
      </c>
      <c r="C1447" s="3">
        <v>3446</v>
      </c>
      <c r="D1447" s="2" t="s">
        <v>1406</v>
      </c>
      <c r="E1447" s="3" t="s">
        <v>4431</v>
      </c>
      <c r="F1447" s="67" t="s">
        <v>6202</v>
      </c>
      <c r="G1447" s="67" t="s">
        <v>6202</v>
      </c>
      <c r="I1447" s="3" t="s">
        <v>6298</v>
      </c>
    </row>
    <row r="1448" spans="1:9" x14ac:dyDescent="0.2">
      <c r="A1448" s="1" t="str">
        <f t="shared" si="24"/>
        <v>SINAPI-I 3445</v>
      </c>
      <c r="B1448" s="3" t="s">
        <v>6301</v>
      </c>
      <c r="C1448" s="3">
        <v>3445</v>
      </c>
      <c r="D1448" s="2" t="s">
        <v>1407</v>
      </c>
      <c r="E1448" s="3" t="s">
        <v>4431</v>
      </c>
      <c r="F1448" s="67" t="s">
        <v>28754</v>
      </c>
      <c r="G1448" s="67" t="s">
        <v>28754</v>
      </c>
      <c r="I1448" s="3" t="s">
        <v>6298</v>
      </c>
    </row>
    <row r="1449" spans="1:9" x14ac:dyDescent="0.2">
      <c r="A1449" s="1" t="str">
        <f t="shared" si="24"/>
        <v>SINAPI-I 3441</v>
      </c>
      <c r="B1449" s="3" t="s">
        <v>6301</v>
      </c>
      <c r="C1449" s="3">
        <v>3441</v>
      </c>
      <c r="D1449" s="2" t="s">
        <v>1408</v>
      </c>
      <c r="E1449" s="3" t="s">
        <v>4431</v>
      </c>
      <c r="F1449" s="67" t="s">
        <v>5507</v>
      </c>
      <c r="G1449" s="67" t="s">
        <v>5507</v>
      </c>
      <c r="I1449" s="3" t="s">
        <v>6298</v>
      </c>
    </row>
    <row r="1450" spans="1:9" x14ac:dyDescent="0.2">
      <c r="A1450" s="1" t="str">
        <f t="shared" si="24"/>
        <v>SINAPI-I 3444</v>
      </c>
      <c r="B1450" s="3" t="s">
        <v>6301</v>
      </c>
      <c r="C1450" s="3">
        <v>3444</v>
      </c>
      <c r="D1450" s="2" t="s">
        <v>1409</v>
      </c>
      <c r="E1450" s="3" t="s">
        <v>4431</v>
      </c>
      <c r="F1450" s="67" t="s">
        <v>21733</v>
      </c>
      <c r="G1450" s="67" t="s">
        <v>21733</v>
      </c>
      <c r="I1450" s="3" t="s">
        <v>6298</v>
      </c>
    </row>
    <row r="1451" spans="1:9" x14ac:dyDescent="0.2">
      <c r="A1451" s="1" t="str">
        <f t="shared" si="24"/>
        <v>SINAPI-I 12402</v>
      </c>
      <c r="B1451" s="3" t="s">
        <v>6301</v>
      </c>
      <c r="C1451" s="3">
        <v>12402</v>
      </c>
      <c r="D1451" s="2" t="s">
        <v>1410</v>
      </c>
      <c r="E1451" s="3" t="s">
        <v>4431</v>
      </c>
      <c r="F1451" s="67" t="s">
        <v>28755</v>
      </c>
      <c r="G1451" s="67" t="s">
        <v>28755</v>
      </c>
      <c r="I1451" s="3" t="s">
        <v>6298</v>
      </c>
    </row>
    <row r="1452" spans="1:9" x14ac:dyDescent="0.2">
      <c r="A1452" s="1" t="str">
        <f t="shared" si="24"/>
        <v>SINAPI-I 3447</v>
      </c>
      <c r="B1452" s="3" t="s">
        <v>6301</v>
      </c>
      <c r="C1452" s="3">
        <v>3447</v>
      </c>
      <c r="D1452" s="2" t="s">
        <v>1411</v>
      </c>
      <c r="E1452" s="3" t="s">
        <v>4431</v>
      </c>
      <c r="F1452" s="67" t="s">
        <v>21877</v>
      </c>
      <c r="G1452" s="67" t="s">
        <v>21877</v>
      </c>
      <c r="I1452" s="3" t="s">
        <v>6298</v>
      </c>
    </row>
    <row r="1453" spans="1:9" x14ac:dyDescent="0.2">
      <c r="A1453" s="1" t="str">
        <f t="shared" si="24"/>
        <v>SINAPI-I 3442</v>
      </c>
      <c r="B1453" s="3" t="s">
        <v>6301</v>
      </c>
      <c r="C1453" s="3">
        <v>3442</v>
      </c>
      <c r="D1453" s="2" t="s">
        <v>1412</v>
      </c>
      <c r="E1453" s="3" t="s">
        <v>4431</v>
      </c>
      <c r="F1453" s="67" t="s">
        <v>5690</v>
      </c>
      <c r="G1453" s="67" t="s">
        <v>5690</v>
      </c>
      <c r="I1453" s="3" t="s">
        <v>6298</v>
      </c>
    </row>
    <row r="1454" spans="1:9" x14ac:dyDescent="0.2">
      <c r="A1454" s="1" t="str">
        <f t="shared" si="24"/>
        <v>SINAPI-I 3448</v>
      </c>
      <c r="B1454" s="3" t="s">
        <v>6301</v>
      </c>
      <c r="C1454" s="3">
        <v>3448</v>
      </c>
      <c r="D1454" s="2" t="s">
        <v>1413</v>
      </c>
      <c r="E1454" s="3" t="s">
        <v>4431</v>
      </c>
      <c r="F1454" s="67" t="s">
        <v>33559</v>
      </c>
      <c r="G1454" s="67" t="s">
        <v>33559</v>
      </c>
      <c r="I1454" s="3" t="s">
        <v>6298</v>
      </c>
    </row>
    <row r="1455" spans="1:9" x14ac:dyDescent="0.2">
      <c r="A1455" s="1" t="str">
        <f t="shared" si="24"/>
        <v>SINAPI-I 3449</v>
      </c>
      <c r="B1455" s="3" t="s">
        <v>6301</v>
      </c>
      <c r="C1455" s="3">
        <v>3449</v>
      </c>
      <c r="D1455" s="2" t="s">
        <v>1414</v>
      </c>
      <c r="E1455" s="3" t="s">
        <v>4431</v>
      </c>
      <c r="F1455" s="67" t="s">
        <v>33560</v>
      </c>
      <c r="G1455" s="67" t="s">
        <v>33560</v>
      </c>
      <c r="I1455" s="3" t="s">
        <v>6298</v>
      </c>
    </row>
    <row r="1456" spans="1:9" x14ac:dyDescent="0.2">
      <c r="A1456" s="1" t="str">
        <f t="shared" si="24"/>
        <v>SINAPI-I 37438</v>
      </c>
      <c r="B1456" s="3" t="s">
        <v>6301</v>
      </c>
      <c r="C1456" s="3">
        <v>37438</v>
      </c>
      <c r="D1456" s="2" t="s">
        <v>1415</v>
      </c>
      <c r="E1456" s="3" t="s">
        <v>4431</v>
      </c>
      <c r="F1456" s="67" t="s">
        <v>28756</v>
      </c>
      <c r="G1456" s="67" t="s">
        <v>28756</v>
      </c>
      <c r="I1456" s="3" t="s">
        <v>6300</v>
      </c>
    </row>
    <row r="1457" spans="1:9" x14ac:dyDescent="0.2">
      <c r="A1457" s="1" t="str">
        <f t="shared" si="24"/>
        <v>SINAPI-I 37439</v>
      </c>
      <c r="B1457" s="3" t="s">
        <v>6301</v>
      </c>
      <c r="C1457" s="3">
        <v>37439</v>
      </c>
      <c r="D1457" s="2" t="s">
        <v>1416</v>
      </c>
      <c r="E1457" s="3" t="s">
        <v>4431</v>
      </c>
      <c r="F1457" s="67" t="s">
        <v>28757</v>
      </c>
      <c r="G1457" s="67" t="s">
        <v>28757</v>
      </c>
      <c r="I1457" s="3" t="s">
        <v>6300</v>
      </c>
    </row>
    <row r="1458" spans="1:9" x14ac:dyDescent="0.2">
      <c r="A1458" s="1" t="str">
        <f t="shared" si="24"/>
        <v>SINAPI-I 37435</v>
      </c>
      <c r="B1458" s="3" t="s">
        <v>6301</v>
      </c>
      <c r="C1458" s="3">
        <v>37435</v>
      </c>
      <c r="D1458" s="2" t="s">
        <v>1417</v>
      </c>
      <c r="E1458" s="3" t="s">
        <v>4431</v>
      </c>
      <c r="F1458" s="67" t="s">
        <v>21399</v>
      </c>
      <c r="G1458" s="67" t="s">
        <v>21399</v>
      </c>
      <c r="I1458" s="3" t="s">
        <v>6300</v>
      </c>
    </row>
    <row r="1459" spans="1:9" x14ac:dyDescent="0.2">
      <c r="A1459" s="1" t="str">
        <f t="shared" si="24"/>
        <v>SINAPI-I 37436</v>
      </c>
      <c r="B1459" s="3" t="s">
        <v>6301</v>
      </c>
      <c r="C1459" s="3">
        <v>37436</v>
      </c>
      <c r="D1459" s="2" t="s">
        <v>1418</v>
      </c>
      <c r="E1459" s="3" t="s">
        <v>4431</v>
      </c>
      <c r="F1459" s="67" t="s">
        <v>21350</v>
      </c>
      <c r="G1459" s="67" t="s">
        <v>21350</v>
      </c>
      <c r="I1459" s="3" t="s">
        <v>6300</v>
      </c>
    </row>
    <row r="1460" spans="1:9" x14ac:dyDescent="0.2">
      <c r="A1460" s="1" t="str">
        <f t="shared" si="24"/>
        <v>SINAPI-I 37437</v>
      </c>
      <c r="B1460" s="3" t="s">
        <v>6301</v>
      </c>
      <c r="C1460" s="3">
        <v>37437</v>
      </c>
      <c r="D1460" s="2" t="s">
        <v>1419</v>
      </c>
      <c r="E1460" s="3" t="s">
        <v>4431</v>
      </c>
      <c r="F1460" s="67" t="s">
        <v>28758</v>
      </c>
      <c r="G1460" s="67" t="s">
        <v>28758</v>
      </c>
      <c r="I1460" s="3" t="s">
        <v>6300</v>
      </c>
    </row>
    <row r="1461" spans="1:9" x14ac:dyDescent="0.2">
      <c r="A1461" s="1" t="str">
        <f t="shared" si="24"/>
        <v>SINAPI-I 3473</v>
      </c>
      <c r="B1461" s="3" t="s">
        <v>6301</v>
      </c>
      <c r="C1461" s="3">
        <v>3473</v>
      </c>
      <c r="D1461" s="2" t="s">
        <v>1420</v>
      </c>
      <c r="E1461" s="3" t="s">
        <v>4431</v>
      </c>
      <c r="F1461" s="67" t="s">
        <v>33561</v>
      </c>
      <c r="G1461" s="67" t="s">
        <v>33561</v>
      </c>
      <c r="I1461" s="3" t="s">
        <v>6298</v>
      </c>
    </row>
    <row r="1462" spans="1:9" x14ac:dyDescent="0.2">
      <c r="A1462" s="1" t="str">
        <f t="shared" si="24"/>
        <v>SINAPI-I 3474</v>
      </c>
      <c r="B1462" s="3" t="s">
        <v>6301</v>
      </c>
      <c r="C1462" s="3">
        <v>3474</v>
      </c>
      <c r="D1462" s="2" t="s">
        <v>1421</v>
      </c>
      <c r="E1462" s="3" t="s">
        <v>4431</v>
      </c>
      <c r="F1462" s="67" t="s">
        <v>5099</v>
      </c>
      <c r="G1462" s="67" t="s">
        <v>5099</v>
      </c>
      <c r="I1462" s="3" t="s">
        <v>6298</v>
      </c>
    </row>
    <row r="1463" spans="1:9" x14ac:dyDescent="0.2">
      <c r="A1463" s="1" t="str">
        <f t="shared" si="24"/>
        <v>SINAPI-I 3450</v>
      </c>
      <c r="B1463" s="3" t="s">
        <v>6301</v>
      </c>
      <c r="C1463" s="3">
        <v>3450</v>
      </c>
      <c r="D1463" s="2" t="s">
        <v>1422</v>
      </c>
      <c r="E1463" s="3" t="s">
        <v>4431</v>
      </c>
      <c r="F1463" s="67" t="s">
        <v>20671</v>
      </c>
      <c r="G1463" s="67" t="s">
        <v>20671</v>
      </c>
      <c r="I1463" s="3" t="s">
        <v>6298</v>
      </c>
    </row>
    <row r="1464" spans="1:9" x14ac:dyDescent="0.2">
      <c r="A1464" s="1" t="str">
        <f t="shared" si="24"/>
        <v>SINAPI-I 3443</v>
      </c>
      <c r="B1464" s="3" t="s">
        <v>6301</v>
      </c>
      <c r="C1464" s="3">
        <v>3443</v>
      </c>
      <c r="D1464" s="2" t="s">
        <v>1423</v>
      </c>
      <c r="E1464" s="3" t="s">
        <v>4431</v>
      </c>
      <c r="F1464" s="67" t="s">
        <v>28759</v>
      </c>
      <c r="G1464" s="67" t="s">
        <v>28759</v>
      </c>
      <c r="I1464" s="3" t="s">
        <v>6298</v>
      </c>
    </row>
    <row r="1465" spans="1:9" x14ac:dyDescent="0.2">
      <c r="A1465" s="1" t="str">
        <f t="shared" si="24"/>
        <v>SINAPI-I 3453</v>
      </c>
      <c r="B1465" s="3" t="s">
        <v>6301</v>
      </c>
      <c r="C1465" s="3">
        <v>3453</v>
      </c>
      <c r="D1465" s="2" t="s">
        <v>1424</v>
      </c>
      <c r="E1465" s="3" t="s">
        <v>4431</v>
      </c>
      <c r="F1465" s="67" t="s">
        <v>33562</v>
      </c>
      <c r="G1465" s="67" t="s">
        <v>33562</v>
      </c>
      <c r="I1465" s="3" t="s">
        <v>6298</v>
      </c>
    </row>
    <row r="1466" spans="1:9" x14ac:dyDescent="0.2">
      <c r="A1466" s="1" t="str">
        <f t="shared" si="24"/>
        <v>SINAPI-I 3452</v>
      </c>
      <c r="B1466" s="3" t="s">
        <v>6301</v>
      </c>
      <c r="C1466" s="3">
        <v>3452</v>
      </c>
      <c r="D1466" s="2" t="s">
        <v>1425</v>
      </c>
      <c r="E1466" s="3" t="s">
        <v>4431</v>
      </c>
      <c r="F1466" s="67" t="s">
        <v>33563</v>
      </c>
      <c r="G1466" s="67" t="s">
        <v>33563</v>
      </c>
      <c r="I1466" s="3" t="s">
        <v>6298</v>
      </c>
    </row>
    <row r="1467" spans="1:9" x14ac:dyDescent="0.2">
      <c r="A1467" s="1" t="str">
        <f t="shared" si="24"/>
        <v>SINAPI-I 3451</v>
      </c>
      <c r="B1467" s="3" t="s">
        <v>6301</v>
      </c>
      <c r="C1467" s="3">
        <v>3451</v>
      </c>
      <c r="D1467" s="2" t="s">
        <v>1426</v>
      </c>
      <c r="E1467" s="3" t="s">
        <v>4431</v>
      </c>
      <c r="F1467" s="67" t="s">
        <v>4782</v>
      </c>
      <c r="G1467" s="67" t="s">
        <v>4782</v>
      </c>
      <c r="I1467" s="3" t="s">
        <v>6298</v>
      </c>
    </row>
    <row r="1468" spans="1:9" x14ac:dyDescent="0.2">
      <c r="A1468" s="1" t="str">
        <f t="shared" si="24"/>
        <v>SINAPI-I 3454</v>
      </c>
      <c r="B1468" s="3" t="s">
        <v>6301</v>
      </c>
      <c r="C1468" s="3">
        <v>3454</v>
      </c>
      <c r="D1468" s="2" t="s">
        <v>1427</v>
      </c>
      <c r="E1468" s="3" t="s">
        <v>4431</v>
      </c>
      <c r="F1468" s="67" t="s">
        <v>33564</v>
      </c>
      <c r="G1468" s="67" t="s">
        <v>33564</v>
      </c>
      <c r="I1468" s="3" t="s">
        <v>6298</v>
      </c>
    </row>
    <row r="1469" spans="1:9" x14ac:dyDescent="0.2">
      <c r="A1469" s="1" t="str">
        <f t="shared" si="24"/>
        <v>SINAPI-I 3458</v>
      </c>
      <c r="B1469" s="3" t="s">
        <v>6301</v>
      </c>
      <c r="C1469" s="3">
        <v>3458</v>
      </c>
      <c r="D1469" s="2" t="s">
        <v>1428</v>
      </c>
      <c r="E1469" s="3" t="s">
        <v>4431</v>
      </c>
      <c r="F1469" s="67" t="s">
        <v>21563</v>
      </c>
      <c r="G1469" s="67" t="s">
        <v>21563</v>
      </c>
      <c r="I1469" s="3" t="s">
        <v>6298</v>
      </c>
    </row>
    <row r="1470" spans="1:9" x14ac:dyDescent="0.2">
      <c r="A1470" s="1" t="str">
        <f t="shared" si="24"/>
        <v>SINAPI-I 3457</v>
      </c>
      <c r="B1470" s="3" t="s">
        <v>6301</v>
      </c>
      <c r="C1470" s="3">
        <v>3457</v>
      </c>
      <c r="D1470" s="2" t="s">
        <v>1429</v>
      </c>
      <c r="E1470" s="3" t="s">
        <v>4431</v>
      </c>
      <c r="F1470" s="67" t="s">
        <v>20774</v>
      </c>
      <c r="G1470" s="67" t="s">
        <v>20774</v>
      </c>
      <c r="I1470" s="3" t="s">
        <v>6298</v>
      </c>
    </row>
    <row r="1471" spans="1:9" x14ac:dyDescent="0.2">
      <c r="A1471" s="1" t="str">
        <f t="shared" si="24"/>
        <v>SINAPI-I 3455</v>
      </c>
      <c r="B1471" s="3" t="s">
        <v>6301</v>
      </c>
      <c r="C1471" s="3">
        <v>3455</v>
      </c>
      <c r="D1471" s="2" t="s">
        <v>1430</v>
      </c>
      <c r="E1471" s="3" t="s">
        <v>4431</v>
      </c>
      <c r="F1471" s="67" t="s">
        <v>20837</v>
      </c>
      <c r="G1471" s="67" t="s">
        <v>20837</v>
      </c>
      <c r="I1471" s="3" t="s">
        <v>6298</v>
      </c>
    </row>
    <row r="1472" spans="1:9" x14ac:dyDescent="0.2">
      <c r="A1472" s="1" t="str">
        <f t="shared" si="24"/>
        <v>SINAPI-I 3472</v>
      </c>
      <c r="B1472" s="3" t="s">
        <v>6301</v>
      </c>
      <c r="C1472" s="3">
        <v>3472</v>
      </c>
      <c r="D1472" s="2" t="s">
        <v>1431</v>
      </c>
      <c r="E1472" s="3" t="s">
        <v>4431</v>
      </c>
      <c r="F1472" s="67" t="s">
        <v>21547</v>
      </c>
      <c r="G1472" s="67" t="s">
        <v>21547</v>
      </c>
      <c r="I1472" s="3" t="s">
        <v>6298</v>
      </c>
    </row>
    <row r="1473" spans="1:9" x14ac:dyDescent="0.2">
      <c r="A1473" s="1" t="str">
        <f t="shared" si="24"/>
        <v>SINAPI-I 3470</v>
      </c>
      <c r="B1473" s="3" t="s">
        <v>6301</v>
      </c>
      <c r="C1473" s="3">
        <v>3470</v>
      </c>
      <c r="D1473" s="2" t="s">
        <v>1432</v>
      </c>
      <c r="E1473" s="3" t="s">
        <v>4431</v>
      </c>
      <c r="F1473" s="67" t="s">
        <v>33565</v>
      </c>
      <c r="G1473" s="67" t="s">
        <v>33565</v>
      </c>
      <c r="I1473" s="3" t="s">
        <v>6298</v>
      </c>
    </row>
    <row r="1474" spans="1:9" x14ac:dyDescent="0.2">
      <c r="A1474" s="1" t="str">
        <f t="shared" si="24"/>
        <v>SINAPI-I 3471</v>
      </c>
      <c r="B1474" s="3" t="s">
        <v>6301</v>
      </c>
      <c r="C1474" s="3">
        <v>3471</v>
      </c>
      <c r="D1474" s="2" t="s">
        <v>1433</v>
      </c>
      <c r="E1474" s="3" t="s">
        <v>4431</v>
      </c>
      <c r="F1474" s="67" t="s">
        <v>33566</v>
      </c>
      <c r="G1474" s="67" t="s">
        <v>33566</v>
      </c>
      <c r="I1474" s="3" t="s">
        <v>6298</v>
      </c>
    </row>
    <row r="1475" spans="1:9" x14ac:dyDescent="0.2">
      <c r="A1475" s="1" t="str">
        <f t="shared" si="24"/>
        <v>SINAPI-I 3456</v>
      </c>
      <c r="B1475" s="3" t="s">
        <v>6301</v>
      </c>
      <c r="C1475" s="3">
        <v>3456</v>
      </c>
      <c r="D1475" s="2" t="s">
        <v>1434</v>
      </c>
      <c r="E1475" s="3" t="s">
        <v>4431</v>
      </c>
      <c r="F1475" s="67" t="s">
        <v>28760</v>
      </c>
      <c r="G1475" s="67" t="s">
        <v>28760</v>
      </c>
      <c r="I1475" s="3" t="s">
        <v>6298</v>
      </c>
    </row>
    <row r="1476" spans="1:9" x14ac:dyDescent="0.2">
      <c r="A1476" s="1" t="str">
        <f t="shared" si="24"/>
        <v>SINAPI-I 3459</v>
      </c>
      <c r="B1476" s="3" t="s">
        <v>6301</v>
      </c>
      <c r="C1476" s="3">
        <v>3459</v>
      </c>
      <c r="D1476" s="2" t="s">
        <v>1435</v>
      </c>
      <c r="E1476" s="3" t="s">
        <v>4431</v>
      </c>
      <c r="F1476" s="67" t="s">
        <v>33567</v>
      </c>
      <c r="G1476" s="67" t="s">
        <v>33567</v>
      </c>
      <c r="I1476" s="3" t="s">
        <v>6298</v>
      </c>
    </row>
    <row r="1477" spans="1:9" x14ac:dyDescent="0.2">
      <c r="A1477" s="1" t="str">
        <f t="shared" si="24"/>
        <v>SINAPI-I 3469</v>
      </c>
      <c r="B1477" s="3" t="s">
        <v>6301</v>
      </c>
      <c r="C1477" s="3">
        <v>3469</v>
      </c>
      <c r="D1477" s="2" t="s">
        <v>1436</v>
      </c>
      <c r="E1477" s="3" t="s">
        <v>4431</v>
      </c>
      <c r="F1477" s="67" t="s">
        <v>33568</v>
      </c>
      <c r="G1477" s="67" t="s">
        <v>33568</v>
      </c>
      <c r="I1477" s="3" t="s">
        <v>6298</v>
      </c>
    </row>
    <row r="1478" spans="1:9" x14ac:dyDescent="0.2">
      <c r="A1478" s="1" t="str">
        <f t="shared" si="24"/>
        <v>SINAPI-I 3460</v>
      </c>
      <c r="B1478" s="3" t="s">
        <v>6301</v>
      </c>
      <c r="C1478" s="3">
        <v>3460</v>
      </c>
      <c r="D1478" s="2" t="s">
        <v>1437</v>
      </c>
      <c r="E1478" s="3" t="s">
        <v>4431</v>
      </c>
      <c r="F1478" s="67" t="s">
        <v>33569</v>
      </c>
      <c r="G1478" s="67" t="s">
        <v>33569</v>
      </c>
      <c r="I1478" s="3" t="s">
        <v>6298</v>
      </c>
    </row>
    <row r="1479" spans="1:9" x14ac:dyDescent="0.2">
      <c r="A1479" s="1" t="str">
        <f t="shared" si="24"/>
        <v>SINAPI-I 3461</v>
      </c>
      <c r="B1479" s="3" t="s">
        <v>6301</v>
      </c>
      <c r="C1479" s="3">
        <v>3461</v>
      </c>
      <c r="D1479" s="2" t="s">
        <v>1438</v>
      </c>
      <c r="E1479" s="3" t="s">
        <v>4431</v>
      </c>
      <c r="F1479" s="67" t="s">
        <v>33570</v>
      </c>
      <c r="G1479" s="67" t="s">
        <v>33570</v>
      </c>
      <c r="I1479" s="3" t="s">
        <v>6298</v>
      </c>
    </row>
    <row r="1480" spans="1:9" x14ac:dyDescent="0.2">
      <c r="A1480" s="1" t="str">
        <f t="shared" si="24"/>
        <v>SINAPI-I 37433</v>
      </c>
      <c r="B1480" s="3" t="s">
        <v>6301</v>
      </c>
      <c r="C1480" s="3">
        <v>37433</v>
      </c>
      <c r="D1480" s="2" t="s">
        <v>1439</v>
      </c>
      <c r="E1480" s="3" t="s">
        <v>4431</v>
      </c>
      <c r="F1480" s="67" t="s">
        <v>28756</v>
      </c>
      <c r="G1480" s="67" t="s">
        <v>28756</v>
      </c>
      <c r="I1480" s="3" t="s">
        <v>6300</v>
      </c>
    </row>
    <row r="1481" spans="1:9" x14ac:dyDescent="0.2">
      <c r="A1481" s="1" t="str">
        <f t="shared" si="24"/>
        <v>SINAPI-I 37430</v>
      </c>
      <c r="B1481" s="3" t="s">
        <v>6301</v>
      </c>
      <c r="C1481" s="3">
        <v>37430</v>
      </c>
      <c r="D1481" s="2" t="s">
        <v>1440</v>
      </c>
      <c r="E1481" s="3" t="s">
        <v>4431</v>
      </c>
      <c r="F1481" s="67" t="s">
        <v>20829</v>
      </c>
      <c r="G1481" s="67" t="s">
        <v>20829</v>
      </c>
      <c r="I1481" s="3" t="s">
        <v>6300</v>
      </c>
    </row>
    <row r="1482" spans="1:9" x14ac:dyDescent="0.2">
      <c r="A1482" s="1" t="str">
        <f t="shared" si="24"/>
        <v>SINAPI-I 37434</v>
      </c>
      <c r="B1482" s="3" t="s">
        <v>6301</v>
      </c>
      <c r="C1482" s="3">
        <v>37434</v>
      </c>
      <c r="D1482" s="2" t="s">
        <v>1441</v>
      </c>
      <c r="E1482" s="3" t="s">
        <v>4431</v>
      </c>
      <c r="F1482" s="67" t="s">
        <v>28761</v>
      </c>
      <c r="G1482" s="67" t="s">
        <v>28761</v>
      </c>
      <c r="I1482" s="3" t="s">
        <v>6300</v>
      </c>
    </row>
    <row r="1483" spans="1:9" x14ac:dyDescent="0.2">
      <c r="A1483" s="1" t="str">
        <f t="shared" si="24"/>
        <v>SINAPI-I 37431</v>
      </c>
      <c r="B1483" s="3" t="s">
        <v>6301</v>
      </c>
      <c r="C1483" s="3">
        <v>37431</v>
      </c>
      <c r="D1483" s="2" t="s">
        <v>1442</v>
      </c>
      <c r="E1483" s="3" t="s">
        <v>4431</v>
      </c>
      <c r="F1483" s="67" t="s">
        <v>28762</v>
      </c>
      <c r="G1483" s="67" t="s">
        <v>28762</v>
      </c>
      <c r="I1483" s="3" t="s">
        <v>6300</v>
      </c>
    </row>
    <row r="1484" spans="1:9" x14ac:dyDescent="0.2">
      <c r="A1484" s="1" t="str">
        <f t="shared" si="24"/>
        <v>SINAPI-I 37432</v>
      </c>
      <c r="B1484" s="3" t="s">
        <v>6301</v>
      </c>
      <c r="C1484" s="3">
        <v>37432</v>
      </c>
      <c r="D1484" s="2" t="s">
        <v>1443</v>
      </c>
      <c r="E1484" s="3" t="s">
        <v>4431</v>
      </c>
      <c r="F1484" s="67" t="s">
        <v>28763</v>
      </c>
      <c r="G1484" s="67" t="s">
        <v>28763</v>
      </c>
      <c r="I1484" s="3" t="s">
        <v>6300</v>
      </c>
    </row>
    <row r="1485" spans="1:9" ht="22.5" x14ac:dyDescent="0.2">
      <c r="A1485" s="1" t="str">
        <f t="shared" si="24"/>
        <v>SINAPI-I 37413</v>
      </c>
      <c r="B1485" s="3" t="s">
        <v>6301</v>
      </c>
      <c r="C1485" s="3">
        <v>37413</v>
      </c>
      <c r="D1485" s="2" t="s">
        <v>1444</v>
      </c>
      <c r="E1485" s="3" t="s">
        <v>4431</v>
      </c>
      <c r="F1485" s="67" t="s">
        <v>21469</v>
      </c>
      <c r="G1485" s="67" t="s">
        <v>21469</v>
      </c>
      <c r="I1485" s="3" t="s">
        <v>6300</v>
      </c>
    </row>
    <row r="1486" spans="1:9" ht="22.5" x14ac:dyDescent="0.2">
      <c r="A1486" s="1" t="str">
        <f t="shared" si="24"/>
        <v>SINAPI-I 37414</v>
      </c>
      <c r="B1486" s="3" t="s">
        <v>6301</v>
      </c>
      <c r="C1486" s="3">
        <v>37414</v>
      </c>
      <c r="D1486" s="2" t="s">
        <v>1445</v>
      </c>
      <c r="E1486" s="3" t="s">
        <v>4431</v>
      </c>
      <c r="F1486" s="67" t="s">
        <v>28764</v>
      </c>
      <c r="G1486" s="67" t="s">
        <v>28764</v>
      </c>
      <c r="I1486" s="3" t="s">
        <v>6300</v>
      </c>
    </row>
    <row r="1487" spans="1:9" ht="22.5" x14ac:dyDescent="0.2">
      <c r="A1487" s="1" t="str">
        <f t="shared" si="24"/>
        <v>SINAPI-I 37415</v>
      </c>
      <c r="B1487" s="3" t="s">
        <v>6301</v>
      </c>
      <c r="C1487" s="3">
        <v>37415</v>
      </c>
      <c r="D1487" s="2" t="s">
        <v>1446</v>
      </c>
      <c r="E1487" s="3" t="s">
        <v>4431</v>
      </c>
      <c r="F1487" s="67" t="s">
        <v>21423</v>
      </c>
      <c r="G1487" s="67" t="s">
        <v>21423</v>
      </c>
      <c r="I1487" s="3" t="s">
        <v>6300</v>
      </c>
    </row>
    <row r="1488" spans="1:9" ht="22.5" x14ac:dyDescent="0.2">
      <c r="A1488" s="1" t="str">
        <f t="shared" si="24"/>
        <v>SINAPI-I 37416</v>
      </c>
      <c r="B1488" s="3" t="s">
        <v>6301</v>
      </c>
      <c r="C1488" s="3">
        <v>37416</v>
      </c>
      <c r="D1488" s="2" t="s">
        <v>1447</v>
      </c>
      <c r="E1488" s="3" t="s">
        <v>4431</v>
      </c>
      <c r="F1488" s="67" t="s">
        <v>20678</v>
      </c>
      <c r="G1488" s="67" t="s">
        <v>20678</v>
      </c>
      <c r="I1488" s="3" t="s">
        <v>6300</v>
      </c>
    </row>
    <row r="1489" spans="1:9" ht="22.5" x14ac:dyDescent="0.2">
      <c r="A1489" s="1" t="str">
        <f t="shared" si="24"/>
        <v>SINAPI-I 37417</v>
      </c>
      <c r="B1489" s="3" t="s">
        <v>6301</v>
      </c>
      <c r="C1489" s="3">
        <v>37417</v>
      </c>
      <c r="D1489" s="2" t="s">
        <v>1448</v>
      </c>
      <c r="E1489" s="3" t="s">
        <v>4431</v>
      </c>
      <c r="F1489" s="67" t="s">
        <v>4825</v>
      </c>
      <c r="G1489" s="67" t="s">
        <v>4825</v>
      </c>
      <c r="I1489" s="3" t="s">
        <v>6300</v>
      </c>
    </row>
    <row r="1490" spans="1:9" ht="22.5" x14ac:dyDescent="0.2">
      <c r="A1490" s="1" t="str">
        <f t="shared" si="24"/>
        <v>SINAPI-I 43590</v>
      </c>
      <c r="B1490" s="3" t="s">
        <v>6301</v>
      </c>
      <c r="C1490" s="3">
        <v>43590</v>
      </c>
      <c r="D1490" s="2" t="s">
        <v>1449</v>
      </c>
      <c r="E1490" s="3" t="s">
        <v>4431</v>
      </c>
      <c r="F1490" s="67" t="s">
        <v>33571</v>
      </c>
      <c r="G1490" s="67" t="s">
        <v>33571</v>
      </c>
      <c r="I1490" s="3" t="s">
        <v>6298</v>
      </c>
    </row>
    <row r="1491" spans="1:9" ht="22.5" x14ac:dyDescent="0.2">
      <c r="A1491" s="1" t="str">
        <f t="shared" si="24"/>
        <v>SINAPI-I 43589</v>
      </c>
      <c r="B1491" s="3" t="s">
        <v>6301</v>
      </c>
      <c r="C1491" s="3">
        <v>43589</v>
      </c>
      <c r="D1491" s="2" t="s">
        <v>1450</v>
      </c>
      <c r="E1491" s="3" t="s">
        <v>4431</v>
      </c>
      <c r="F1491" s="67" t="s">
        <v>5120</v>
      </c>
      <c r="G1491" s="67" t="s">
        <v>5120</v>
      </c>
      <c r="I1491" s="3" t="s">
        <v>6298</v>
      </c>
    </row>
    <row r="1492" spans="1:9" x14ac:dyDescent="0.2">
      <c r="A1492" s="1" t="str">
        <f t="shared" si="24"/>
        <v>SINAPI-I 34519</v>
      </c>
      <c r="B1492" s="3" t="s">
        <v>6301</v>
      </c>
      <c r="C1492" s="3">
        <v>34519</v>
      </c>
      <c r="D1492" s="2" t="s">
        <v>1451</v>
      </c>
      <c r="E1492" s="3" t="s">
        <v>4431</v>
      </c>
      <c r="F1492" s="67" t="s">
        <v>33572</v>
      </c>
      <c r="G1492" s="67" t="s">
        <v>33572</v>
      </c>
      <c r="I1492" s="3" t="s">
        <v>6298</v>
      </c>
    </row>
    <row r="1493" spans="1:9" x14ac:dyDescent="0.2">
      <c r="A1493" s="1" t="str">
        <f t="shared" si="24"/>
        <v>SINAPI-I 1649</v>
      </c>
      <c r="B1493" s="3" t="s">
        <v>6301</v>
      </c>
      <c r="C1493" s="3">
        <v>1649</v>
      </c>
      <c r="D1493" s="2" t="s">
        <v>1452</v>
      </c>
      <c r="E1493" s="3" t="s">
        <v>4431</v>
      </c>
      <c r="F1493" s="67" t="s">
        <v>33573</v>
      </c>
      <c r="G1493" s="67" t="s">
        <v>33573</v>
      </c>
      <c r="I1493" s="3" t="s">
        <v>6298</v>
      </c>
    </row>
    <row r="1494" spans="1:9" x14ac:dyDescent="0.2">
      <c r="A1494" s="1" t="str">
        <f t="shared" si="24"/>
        <v>SINAPI-I 1653</v>
      </c>
      <c r="B1494" s="3" t="s">
        <v>6301</v>
      </c>
      <c r="C1494" s="3">
        <v>1653</v>
      </c>
      <c r="D1494" s="2" t="s">
        <v>1453</v>
      </c>
      <c r="E1494" s="3" t="s">
        <v>4431</v>
      </c>
      <c r="F1494" s="67" t="s">
        <v>21853</v>
      </c>
      <c r="G1494" s="67" t="s">
        <v>21853</v>
      </c>
      <c r="I1494" s="3" t="s">
        <v>6298</v>
      </c>
    </row>
    <row r="1495" spans="1:9" x14ac:dyDescent="0.2">
      <c r="A1495" s="1" t="str">
        <f t="shared" si="24"/>
        <v>SINAPI-I 1647</v>
      </c>
      <c r="B1495" s="3" t="s">
        <v>6301</v>
      </c>
      <c r="C1495" s="3">
        <v>1647</v>
      </c>
      <c r="D1495" s="2" t="s">
        <v>1454</v>
      </c>
      <c r="E1495" s="3" t="s">
        <v>4431</v>
      </c>
      <c r="F1495" s="67" t="s">
        <v>28765</v>
      </c>
      <c r="G1495" s="67" t="s">
        <v>28765</v>
      </c>
      <c r="I1495" s="3" t="s">
        <v>6298</v>
      </c>
    </row>
    <row r="1496" spans="1:9" x14ac:dyDescent="0.2">
      <c r="A1496" s="1" t="str">
        <f t="shared" si="24"/>
        <v>SINAPI-I 1648</v>
      </c>
      <c r="B1496" s="3" t="s">
        <v>6301</v>
      </c>
      <c r="C1496" s="3">
        <v>1648</v>
      </c>
      <c r="D1496" s="2" t="s">
        <v>1455</v>
      </c>
      <c r="E1496" s="3" t="s">
        <v>4431</v>
      </c>
      <c r="F1496" s="67" t="s">
        <v>33574</v>
      </c>
      <c r="G1496" s="67" t="s">
        <v>33574</v>
      </c>
      <c r="I1496" s="3" t="s">
        <v>6298</v>
      </c>
    </row>
    <row r="1497" spans="1:9" x14ac:dyDescent="0.2">
      <c r="A1497" s="1" t="str">
        <f t="shared" si="24"/>
        <v>SINAPI-I 1651</v>
      </c>
      <c r="B1497" s="3" t="s">
        <v>6301</v>
      </c>
      <c r="C1497" s="3">
        <v>1651</v>
      </c>
      <c r="D1497" s="2" t="s">
        <v>1456</v>
      </c>
      <c r="E1497" s="3" t="s">
        <v>4431</v>
      </c>
      <c r="F1497" s="67" t="s">
        <v>28766</v>
      </c>
      <c r="G1497" s="67" t="s">
        <v>28766</v>
      </c>
      <c r="I1497" s="3" t="s">
        <v>6298</v>
      </c>
    </row>
    <row r="1498" spans="1:9" x14ac:dyDescent="0.2">
      <c r="A1498" s="1" t="str">
        <f t="shared" si="24"/>
        <v>SINAPI-I 1650</v>
      </c>
      <c r="B1498" s="3" t="s">
        <v>6301</v>
      </c>
      <c r="C1498" s="3">
        <v>1650</v>
      </c>
      <c r="D1498" s="2" t="s">
        <v>1457</v>
      </c>
      <c r="E1498" s="3" t="s">
        <v>4431</v>
      </c>
      <c r="F1498" s="67" t="s">
        <v>28767</v>
      </c>
      <c r="G1498" s="67" t="s">
        <v>28767</v>
      </c>
      <c r="I1498" s="3" t="s">
        <v>6298</v>
      </c>
    </row>
    <row r="1499" spans="1:9" x14ac:dyDescent="0.2">
      <c r="A1499" s="1" t="str">
        <f t="shared" si="24"/>
        <v>SINAPI-I 1654</v>
      </c>
      <c r="B1499" s="3" t="s">
        <v>6301</v>
      </c>
      <c r="C1499" s="3">
        <v>1654</v>
      </c>
      <c r="D1499" s="2" t="s">
        <v>1458</v>
      </c>
      <c r="E1499" s="3" t="s">
        <v>4431</v>
      </c>
      <c r="F1499" s="67" t="s">
        <v>5435</v>
      </c>
      <c r="G1499" s="67" t="s">
        <v>5435</v>
      </c>
      <c r="I1499" s="3" t="s">
        <v>6298</v>
      </c>
    </row>
    <row r="1500" spans="1:9" x14ac:dyDescent="0.2">
      <c r="A1500" s="1" t="str">
        <f t="shared" si="24"/>
        <v>SINAPI-I 1652</v>
      </c>
      <c r="B1500" s="3" t="s">
        <v>6301</v>
      </c>
      <c r="C1500" s="3">
        <v>1652</v>
      </c>
      <c r="D1500" s="2" t="s">
        <v>1459</v>
      </c>
      <c r="E1500" s="3" t="s">
        <v>4431</v>
      </c>
      <c r="F1500" s="67" t="s">
        <v>33575</v>
      </c>
      <c r="G1500" s="67" t="s">
        <v>33575</v>
      </c>
      <c r="I1500" s="3" t="s">
        <v>6298</v>
      </c>
    </row>
    <row r="1501" spans="1:9" x14ac:dyDescent="0.2">
      <c r="A1501" s="1" t="str">
        <f t="shared" si="24"/>
        <v>SINAPI-I 10510</v>
      </c>
      <c r="B1501" s="3" t="s">
        <v>6301</v>
      </c>
      <c r="C1501" s="3">
        <v>10510</v>
      </c>
      <c r="D1501" s="2" t="s">
        <v>1460</v>
      </c>
      <c r="E1501" s="3" t="s">
        <v>4431</v>
      </c>
      <c r="F1501" s="67" t="s">
        <v>33576</v>
      </c>
      <c r="G1501" s="67" t="s">
        <v>33576</v>
      </c>
      <c r="I1501" s="3" t="s">
        <v>6298</v>
      </c>
    </row>
    <row r="1502" spans="1:9" x14ac:dyDescent="0.2">
      <c r="A1502" s="1" t="str">
        <f t="shared" si="24"/>
        <v>SINAPI-I 1747</v>
      </c>
      <c r="B1502" s="3" t="s">
        <v>6301</v>
      </c>
      <c r="C1502" s="3">
        <v>1747</v>
      </c>
      <c r="D1502" s="2" t="s">
        <v>1461</v>
      </c>
      <c r="E1502" s="3" t="s">
        <v>4431</v>
      </c>
      <c r="F1502" s="67" t="s">
        <v>28768</v>
      </c>
      <c r="G1502" s="67" t="s">
        <v>28768</v>
      </c>
      <c r="I1502" s="3" t="s">
        <v>6298</v>
      </c>
    </row>
    <row r="1503" spans="1:9" x14ac:dyDescent="0.2">
      <c r="A1503" s="1" t="str">
        <f t="shared" si="24"/>
        <v>SINAPI-I 1744</v>
      </c>
      <c r="B1503" s="3" t="s">
        <v>6301</v>
      </c>
      <c r="C1503" s="3">
        <v>1744</v>
      </c>
      <c r="D1503" s="2" t="s">
        <v>1462</v>
      </c>
      <c r="E1503" s="3" t="s">
        <v>4431</v>
      </c>
      <c r="F1503" s="67" t="s">
        <v>20711</v>
      </c>
      <c r="G1503" s="67" t="s">
        <v>20711</v>
      </c>
      <c r="I1503" s="3" t="s">
        <v>6298</v>
      </c>
    </row>
    <row r="1504" spans="1:9" x14ac:dyDescent="0.2">
      <c r="A1504" s="1" t="str">
        <f t="shared" si="24"/>
        <v>SINAPI-I 1743</v>
      </c>
      <c r="B1504" s="3" t="s">
        <v>6301</v>
      </c>
      <c r="C1504" s="3">
        <v>1743</v>
      </c>
      <c r="D1504" s="2" t="s">
        <v>1463</v>
      </c>
      <c r="E1504" s="3" t="s">
        <v>4431</v>
      </c>
      <c r="F1504" s="67" t="s">
        <v>28769</v>
      </c>
      <c r="G1504" s="67" t="s">
        <v>28769</v>
      </c>
      <c r="I1504" s="3" t="s">
        <v>6298</v>
      </c>
    </row>
    <row r="1505" spans="1:9" ht="22.5" x14ac:dyDescent="0.2">
      <c r="A1505" s="1" t="str">
        <f t="shared" si="24"/>
        <v>SINAPI-I 39640</v>
      </c>
      <c r="B1505" s="3" t="s">
        <v>6301</v>
      </c>
      <c r="C1505" s="3">
        <v>39640</v>
      </c>
      <c r="D1505" s="2" t="s">
        <v>1464</v>
      </c>
      <c r="E1505" s="3" t="s">
        <v>4431</v>
      </c>
      <c r="F1505" s="67" t="s">
        <v>6084</v>
      </c>
      <c r="G1505" s="67" t="s">
        <v>6084</v>
      </c>
      <c r="I1505" s="3" t="s">
        <v>6298</v>
      </c>
    </row>
    <row r="1506" spans="1:9" ht="22.5" x14ac:dyDescent="0.2">
      <c r="A1506" s="1" t="str">
        <f t="shared" si="24"/>
        <v>SINAPI-I 7216</v>
      </c>
      <c r="B1506" s="3" t="s">
        <v>6301</v>
      </c>
      <c r="C1506" s="3">
        <v>7216</v>
      </c>
      <c r="D1506" s="2" t="s">
        <v>1465</v>
      </c>
      <c r="E1506" s="3" t="s">
        <v>4431</v>
      </c>
      <c r="F1506" s="67" t="s">
        <v>33577</v>
      </c>
      <c r="G1506" s="67" t="s">
        <v>33577</v>
      </c>
      <c r="I1506" s="3" t="s">
        <v>6298</v>
      </c>
    </row>
    <row r="1507" spans="1:9" ht="22.5" x14ac:dyDescent="0.2">
      <c r="A1507" s="1" t="str">
        <f t="shared" ref="A1507:A1570" si="25">CONCATENAR</f>
        <v>SINAPI-I 20235</v>
      </c>
      <c r="B1507" s="3" t="s">
        <v>6301</v>
      </c>
      <c r="C1507" s="3">
        <v>20235</v>
      </c>
      <c r="D1507" s="2" t="s">
        <v>1466</v>
      </c>
      <c r="E1507" s="3" t="s">
        <v>4431</v>
      </c>
      <c r="F1507" s="67" t="s">
        <v>29979</v>
      </c>
      <c r="G1507" s="67" t="s">
        <v>29979</v>
      </c>
      <c r="I1507" s="3" t="s">
        <v>6298</v>
      </c>
    </row>
    <row r="1508" spans="1:9" x14ac:dyDescent="0.2">
      <c r="A1508" s="1" t="str">
        <f t="shared" si="25"/>
        <v>SINAPI-I 7181</v>
      </c>
      <c r="B1508" s="3" t="s">
        <v>6301</v>
      </c>
      <c r="C1508" s="3">
        <v>7181</v>
      </c>
      <c r="D1508" s="2" t="s">
        <v>1467</v>
      </c>
      <c r="E1508" s="3" t="s">
        <v>4431</v>
      </c>
      <c r="F1508" s="67" t="s">
        <v>20966</v>
      </c>
      <c r="G1508" s="67" t="s">
        <v>20966</v>
      </c>
      <c r="I1508" s="3" t="s">
        <v>6298</v>
      </c>
    </row>
    <row r="1509" spans="1:9" x14ac:dyDescent="0.2">
      <c r="A1509" s="1" t="str">
        <f t="shared" si="25"/>
        <v>SINAPI-I 40742</v>
      </c>
      <c r="B1509" s="3" t="s">
        <v>6301</v>
      </c>
      <c r="C1509" s="3">
        <v>40742</v>
      </c>
      <c r="D1509" s="2" t="s">
        <v>1468</v>
      </c>
      <c r="E1509" s="3" t="s">
        <v>4431</v>
      </c>
      <c r="F1509" s="67" t="s">
        <v>5025</v>
      </c>
      <c r="G1509" s="67" t="s">
        <v>5025</v>
      </c>
      <c r="I1509" s="3" t="s">
        <v>6298</v>
      </c>
    </row>
    <row r="1510" spans="1:9" ht="22.5" x14ac:dyDescent="0.2">
      <c r="A1510" s="1" t="str">
        <f t="shared" si="25"/>
        <v>SINAPI-I 7214</v>
      </c>
      <c r="B1510" s="3" t="s">
        <v>6301</v>
      </c>
      <c r="C1510" s="3">
        <v>7214</v>
      </c>
      <c r="D1510" s="2" t="s">
        <v>1469</v>
      </c>
      <c r="E1510" s="3" t="s">
        <v>4431</v>
      </c>
      <c r="F1510" s="67" t="s">
        <v>6155</v>
      </c>
      <c r="G1510" s="67" t="s">
        <v>6155</v>
      </c>
      <c r="I1510" s="3" t="s">
        <v>6298</v>
      </c>
    </row>
    <row r="1511" spans="1:9" ht="22.5" x14ac:dyDescent="0.2">
      <c r="A1511" s="1" t="str">
        <f t="shared" si="25"/>
        <v>SINAPI-I 7219</v>
      </c>
      <c r="B1511" s="3" t="s">
        <v>6301</v>
      </c>
      <c r="C1511" s="3">
        <v>7219</v>
      </c>
      <c r="D1511" s="2" t="s">
        <v>1470</v>
      </c>
      <c r="E1511" s="3" t="s">
        <v>4431</v>
      </c>
      <c r="F1511" s="67" t="s">
        <v>21639</v>
      </c>
      <c r="G1511" s="67" t="s">
        <v>21639</v>
      </c>
      <c r="I1511" s="3" t="s">
        <v>6298</v>
      </c>
    </row>
    <row r="1512" spans="1:9" x14ac:dyDescent="0.2">
      <c r="A1512" s="1" t="str">
        <f t="shared" si="25"/>
        <v>SINAPI-I 37971</v>
      </c>
      <c r="B1512" s="3" t="s">
        <v>6301</v>
      </c>
      <c r="C1512" s="3">
        <v>37971</v>
      </c>
      <c r="D1512" s="2" t="s">
        <v>1471</v>
      </c>
      <c r="E1512" s="3" t="s">
        <v>4431</v>
      </c>
      <c r="F1512" s="67" t="s">
        <v>21124</v>
      </c>
      <c r="G1512" s="67" t="s">
        <v>21124</v>
      </c>
      <c r="I1512" s="3" t="s">
        <v>6298</v>
      </c>
    </row>
    <row r="1513" spans="1:9" x14ac:dyDescent="0.2">
      <c r="A1513" s="1" t="str">
        <f t="shared" si="25"/>
        <v>SINAPI-I 37972</v>
      </c>
      <c r="B1513" s="3" t="s">
        <v>6301</v>
      </c>
      <c r="C1513" s="3">
        <v>37972</v>
      </c>
      <c r="D1513" s="2" t="s">
        <v>1472</v>
      </c>
      <c r="E1513" s="3" t="s">
        <v>4431</v>
      </c>
      <c r="F1513" s="67" t="s">
        <v>21063</v>
      </c>
      <c r="G1513" s="67" t="s">
        <v>21063</v>
      </c>
      <c r="I1513" s="3" t="s">
        <v>6298</v>
      </c>
    </row>
    <row r="1514" spans="1:9" x14ac:dyDescent="0.2">
      <c r="A1514" s="1" t="str">
        <f t="shared" si="25"/>
        <v>SINAPI-I 37973</v>
      </c>
      <c r="B1514" s="3" t="s">
        <v>6301</v>
      </c>
      <c r="C1514" s="3">
        <v>37973</v>
      </c>
      <c r="D1514" s="2" t="s">
        <v>1473</v>
      </c>
      <c r="E1514" s="3" t="s">
        <v>4431</v>
      </c>
      <c r="F1514" s="67" t="s">
        <v>5028</v>
      </c>
      <c r="G1514" s="67" t="s">
        <v>5028</v>
      </c>
      <c r="I1514" s="3" t="s">
        <v>6298</v>
      </c>
    </row>
    <row r="1515" spans="1:9" x14ac:dyDescent="0.2">
      <c r="A1515" s="1" t="str">
        <f t="shared" si="25"/>
        <v>SINAPI-I 1926</v>
      </c>
      <c r="B1515" s="3" t="s">
        <v>6301</v>
      </c>
      <c r="C1515" s="3">
        <v>1926</v>
      </c>
      <c r="D1515" s="2" t="s">
        <v>1474</v>
      </c>
      <c r="E1515" s="3" t="s">
        <v>4431</v>
      </c>
      <c r="F1515" s="67" t="s">
        <v>5635</v>
      </c>
      <c r="G1515" s="67" t="s">
        <v>5635</v>
      </c>
      <c r="I1515" s="3" t="s">
        <v>6298</v>
      </c>
    </row>
    <row r="1516" spans="1:9" x14ac:dyDescent="0.2">
      <c r="A1516" s="1" t="str">
        <f t="shared" si="25"/>
        <v>SINAPI-I 1927</v>
      </c>
      <c r="B1516" s="3" t="s">
        <v>6301</v>
      </c>
      <c r="C1516" s="3">
        <v>1927</v>
      </c>
      <c r="D1516" s="2" t="s">
        <v>1475</v>
      </c>
      <c r="E1516" s="3" t="s">
        <v>4431</v>
      </c>
      <c r="F1516" s="67" t="s">
        <v>5496</v>
      </c>
      <c r="G1516" s="67" t="s">
        <v>5496</v>
      </c>
      <c r="I1516" s="3" t="s">
        <v>6298</v>
      </c>
    </row>
    <row r="1517" spans="1:9" x14ac:dyDescent="0.2">
      <c r="A1517" s="1" t="str">
        <f t="shared" si="25"/>
        <v>SINAPI-I 1923</v>
      </c>
      <c r="B1517" s="3" t="s">
        <v>6301</v>
      </c>
      <c r="C1517" s="3">
        <v>1923</v>
      </c>
      <c r="D1517" s="2" t="s">
        <v>1476</v>
      </c>
      <c r="E1517" s="3" t="s">
        <v>4431</v>
      </c>
      <c r="F1517" s="67" t="s">
        <v>4716</v>
      </c>
      <c r="G1517" s="67" t="s">
        <v>4716</v>
      </c>
      <c r="I1517" s="3" t="s">
        <v>6298</v>
      </c>
    </row>
    <row r="1518" spans="1:9" x14ac:dyDescent="0.2">
      <c r="A1518" s="1" t="str">
        <f t="shared" si="25"/>
        <v>SINAPI-I 1929</v>
      </c>
      <c r="B1518" s="3" t="s">
        <v>6301</v>
      </c>
      <c r="C1518" s="3">
        <v>1929</v>
      </c>
      <c r="D1518" s="2" t="s">
        <v>1477</v>
      </c>
      <c r="E1518" s="3" t="s">
        <v>4431</v>
      </c>
      <c r="F1518" s="67" t="s">
        <v>5869</v>
      </c>
      <c r="G1518" s="67" t="s">
        <v>5869</v>
      </c>
      <c r="I1518" s="3" t="s">
        <v>6298</v>
      </c>
    </row>
    <row r="1519" spans="1:9" x14ac:dyDescent="0.2">
      <c r="A1519" s="1" t="str">
        <f t="shared" si="25"/>
        <v>SINAPI-I 1930</v>
      </c>
      <c r="B1519" s="3" t="s">
        <v>6301</v>
      </c>
      <c r="C1519" s="3">
        <v>1930</v>
      </c>
      <c r="D1519" s="2" t="s">
        <v>1478</v>
      </c>
      <c r="E1519" s="3" t="s">
        <v>4431</v>
      </c>
      <c r="F1519" s="67" t="s">
        <v>5738</v>
      </c>
      <c r="G1519" s="67" t="s">
        <v>5738</v>
      </c>
      <c r="I1519" s="3" t="s">
        <v>6298</v>
      </c>
    </row>
    <row r="1520" spans="1:9" x14ac:dyDescent="0.2">
      <c r="A1520" s="1" t="str">
        <f t="shared" si="25"/>
        <v>SINAPI-I 1924</v>
      </c>
      <c r="B1520" s="3" t="s">
        <v>6301</v>
      </c>
      <c r="C1520" s="3">
        <v>1924</v>
      </c>
      <c r="D1520" s="2" t="s">
        <v>1479</v>
      </c>
      <c r="E1520" s="3" t="s">
        <v>4431</v>
      </c>
      <c r="F1520" s="67" t="s">
        <v>4636</v>
      </c>
      <c r="G1520" s="67" t="s">
        <v>4636</v>
      </c>
      <c r="I1520" s="3" t="s">
        <v>6298</v>
      </c>
    </row>
    <row r="1521" spans="1:9" x14ac:dyDescent="0.2">
      <c r="A1521" s="1" t="str">
        <f t="shared" si="25"/>
        <v>SINAPI-I 1922</v>
      </c>
      <c r="B1521" s="3" t="s">
        <v>6301</v>
      </c>
      <c r="C1521" s="3">
        <v>1922</v>
      </c>
      <c r="D1521" s="2" t="s">
        <v>1480</v>
      </c>
      <c r="E1521" s="3" t="s">
        <v>4431</v>
      </c>
      <c r="F1521" s="67" t="s">
        <v>29648</v>
      </c>
      <c r="G1521" s="67" t="s">
        <v>29648</v>
      </c>
      <c r="I1521" s="3" t="s">
        <v>6298</v>
      </c>
    </row>
    <row r="1522" spans="1:9" x14ac:dyDescent="0.2">
      <c r="A1522" s="1" t="str">
        <f t="shared" si="25"/>
        <v>SINAPI-I 1953</v>
      </c>
      <c r="B1522" s="3" t="s">
        <v>6301</v>
      </c>
      <c r="C1522" s="3">
        <v>1953</v>
      </c>
      <c r="D1522" s="2" t="s">
        <v>1481</v>
      </c>
      <c r="E1522" s="3" t="s">
        <v>4431</v>
      </c>
      <c r="F1522" s="67" t="s">
        <v>30066</v>
      </c>
      <c r="G1522" s="67" t="s">
        <v>30066</v>
      </c>
      <c r="I1522" s="3" t="s">
        <v>6298</v>
      </c>
    </row>
    <row r="1523" spans="1:9" x14ac:dyDescent="0.2">
      <c r="A1523" s="1" t="str">
        <f t="shared" si="25"/>
        <v>SINAPI-I 1962</v>
      </c>
      <c r="B1523" s="3" t="s">
        <v>6301</v>
      </c>
      <c r="C1523" s="3">
        <v>1962</v>
      </c>
      <c r="D1523" s="2" t="s">
        <v>1482</v>
      </c>
      <c r="E1523" s="3" t="s">
        <v>4431</v>
      </c>
      <c r="F1523" s="67" t="s">
        <v>33578</v>
      </c>
      <c r="G1523" s="67" t="s">
        <v>33578</v>
      </c>
      <c r="I1523" s="3" t="s">
        <v>6298</v>
      </c>
    </row>
    <row r="1524" spans="1:9" x14ac:dyDescent="0.2">
      <c r="A1524" s="1" t="str">
        <f t="shared" si="25"/>
        <v>SINAPI-I 1955</v>
      </c>
      <c r="B1524" s="3" t="s">
        <v>6301</v>
      </c>
      <c r="C1524" s="3">
        <v>1955</v>
      </c>
      <c r="D1524" s="2" t="s">
        <v>1483</v>
      </c>
      <c r="E1524" s="3" t="s">
        <v>4431</v>
      </c>
      <c r="F1524" s="67" t="s">
        <v>4674</v>
      </c>
      <c r="G1524" s="67" t="s">
        <v>4674</v>
      </c>
      <c r="I1524" s="3" t="s">
        <v>6298</v>
      </c>
    </row>
    <row r="1525" spans="1:9" x14ac:dyDescent="0.2">
      <c r="A1525" s="1" t="str">
        <f t="shared" si="25"/>
        <v>SINAPI-I 1956</v>
      </c>
      <c r="B1525" s="3" t="s">
        <v>6301</v>
      </c>
      <c r="C1525" s="3">
        <v>1956</v>
      </c>
      <c r="D1525" s="2" t="s">
        <v>1484</v>
      </c>
      <c r="E1525" s="3" t="s">
        <v>4431</v>
      </c>
      <c r="F1525" s="67" t="s">
        <v>5558</v>
      </c>
      <c r="G1525" s="67" t="s">
        <v>5558</v>
      </c>
      <c r="I1525" s="3" t="s">
        <v>6298</v>
      </c>
    </row>
    <row r="1526" spans="1:9" x14ac:dyDescent="0.2">
      <c r="A1526" s="1" t="str">
        <f t="shared" si="25"/>
        <v>SINAPI-I 1957</v>
      </c>
      <c r="B1526" s="3" t="s">
        <v>6301</v>
      </c>
      <c r="C1526" s="3">
        <v>1957</v>
      </c>
      <c r="D1526" s="2" t="s">
        <v>1485</v>
      </c>
      <c r="E1526" s="3" t="s">
        <v>4431</v>
      </c>
      <c r="F1526" s="67" t="s">
        <v>5657</v>
      </c>
      <c r="G1526" s="67" t="s">
        <v>5657</v>
      </c>
      <c r="I1526" s="3" t="s">
        <v>6298</v>
      </c>
    </row>
    <row r="1527" spans="1:9" x14ac:dyDescent="0.2">
      <c r="A1527" s="1" t="str">
        <f t="shared" si="25"/>
        <v>SINAPI-I 1958</v>
      </c>
      <c r="B1527" s="3" t="s">
        <v>6301</v>
      </c>
      <c r="C1527" s="3">
        <v>1958</v>
      </c>
      <c r="D1527" s="2" t="s">
        <v>1486</v>
      </c>
      <c r="E1527" s="3" t="s">
        <v>4431</v>
      </c>
      <c r="F1527" s="67" t="s">
        <v>4838</v>
      </c>
      <c r="G1527" s="67" t="s">
        <v>4838</v>
      </c>
      <c r="I1527" s="3" t="s">
        <v>6298</v>
      </c>
    </row>
    <row r="1528" spans="1:9" x14ac:dyDescent="0.2">
      <c r="A1528" s="1" t="str">
        <f t="shared" si="25"/>
        <v>SINAPI-I 1959</v>
      </c>
      <c r="B1528" s="3" t="s">
        <v>6301</v>
      </c>
      <c r="C1528" s="3">
        <v>1959</v>
      </c>
      <c r="D1528" s="2" t="s">
        <v>1487</v>
      </c>
      <c r="E1528" s="3" t="s">
        <v>4431</v>
      </c>
      <c r="F1528" s="67" t="s">
        <v>5910</v>
      </c>
      <c r="G1528" s="67" t="s">
        <v>5910</v>
      </c>
      <c r="I1528" s="3" t="s">
        <v>6298</v>
      </c>
    </row>
    <row r="1529" spans="1:9" x14ac:dyDescent="0.2">
      <c r="A1529" s="1" t="str">
        <f t="shared" si="25"/>
        <v>SINAPI-I 1925</v>
      </c>
      <c r="B1529" s="3" t="s">
        <v>6301</v>
      </c>
      <c r="C1529" s="3">
        <v>1925</v>
      </c>
      <c r="D1529" s="2" t="s">
        <v>1488</v>
      </c>
      <c r="E1529" s="3" t="s">
        <v>4431</v>
      </c>
      <c r="F1529" s="67" t="s">
        <v>31732</v>
      </c>
      <c r="G1529" s="67" t="s">
        <v>31732</v>
      </c>
      <c r="I1529" s="3" t="s">
        <v>6298</v>
      </c>
    </row>
    <row r="1530" spans="1:9" x14ac:dyDescent="0.2">
      <c r="A1530" s="1" t="str">
        <f t="shared" si="25"/>
        <v>SINAPI-I 1960</v>
      </c>
      <c r="B1530" s="3" t="s">
        <v>6301</v>
      </c>
      <c r="C1530" s="3">
        <v>1960</v>
      </c>
      <c r="D1530" s="2" t="s">
        <v>1489</v>
      </c>
      <c r="E1530" s="3" t="s">
        <v>4431</v>
      </c>
      <c r="F1530" s="67" t="s">
        <v>33579</v>
      </c>
      <c r="G1530" s="67" t="s">
        <v>33579</v>
      </c>
      <c r="I1530" s="3" t="s">
        <v>6298</v>
      </c>
    </row>
    <row r="1531" spans="1:9" x14ac:dyDescent="0.2">
      <c r="A1531" s="1" t="str">
        <f t="shared" si="25"/>
        <v>SINAPI-I 1961</v>
      </c>
      <c r="B1531" s="3" t="s">
        <v>6301</v>
      </c>
      <c r="C1531" s="3">
        <v>1961</v>
      </c>
      <c r="D1531" s="2" t="s">
        <v>1490</v>
      </c>
      <c r="E1531" s="3" t="s">
        <v>4431</v>
      </c>
      <c r="F1531" s="67" t="s">
        <v>33580</v>
      </c>
      <c r="G1531" s="67" t="s">
        <v>33580</v>
      </c>
      <c r="I1531" s="3" t="s">
        <v>6298</v>
      </c>
    </row>
    <row r="1532" spans="1:9" x14ac:dyDescent="0.2">
      <c r="A1532" s="1" t="str">
        <f t="shared" si="25"/>
        <v>SINAPI-I 38423</v>
      </c>
      <c r="B1532" s="3" t="s">
        <v>6301</v>
      </c>
      <c r="C1532" s="3">
        <v>38423</v>
      </c>
      <c r="D1532" s="2" t="s">
        <v>1491</v>
      </c>
      <c r="E1532" s="3" t="s">
        <v>4431</v>
      </c>
      <c r="F1532" s="67" t="s">
        <v>33581</v>
      </c>
      <c r="G1532" s="67" t="s">
        <v>33581</v>
      </c>
      <c r="I1532" s="3" t="s">
        <v>6298</v>
      </c>
    </row>
    <row r="1533" spans="1:9" x14ac:dyDescent="0.2">
      <c r="A1533" s="1" t="str">
        <f t="shared" si="25"/>
        <v>SINAPI-I 39866</v>
      </c>
      <c r="B1533" s="3" t="s">
        <v>6301</v>
      </c>
      <c r="C1533" s="3">
        <v>39866</v>
      </c>
      <c r="D1533" s="2" t="s">
        <v>1492</v>
      </c>
      <c r="E1533" s="3" t="s">
        <v>4431</v>
      </c>
      <c r="F1533" s="67" t="s">
        <v>33582</v>
      </c>
      <c r="G1533" s="67" t="s">
        <v>33582</v>
      </c>
      <c r="I1533" s="3" t="s">
        <v>6300</v>
      </c>
    </row>
    <row r="1534" spans="1:9" x14ac:dyDescent="0.2">
      <c r="A1534" s="1" t="str">
        <f t="shared" si="25"/>
        <v>SINAPI-I 39867</v>
      </c>
      <c r="B1534" s="3" t="s">
        <v>6301</v>
      </c>
      <c r="C1534" s="3">
        <v>39867</v>
      </c>
      <c r="D1534" s="2" t="s">
        <v>1493</v>
      </c>
      <c r="E1534" s="3" t="s">
        <v>4431</v>
      </c>
      <c r="F1534" s="67" t="s">
        <v>30810</v>
      </c>
      <c r="G1534" s="67" t="s">
        <v>30810</v>
      </c>
      <c r="I1534" s="3" t="s">
        <v>6300</v>
      </c>
    </row>
    <row r="1535" spans="1:9" x14ac:dyDescent="0.2">
      <c r="A1535" s="1" t="str">
        <f t="shared" si="25"/>
        <v>SINAPI-I 39868</v>
      </c>
      <c r="B1535" s="3" t="s">
        <v>6301</v>
      </c>
      <c r="C1535" s="3">
        <v>39868</v>
      </c>
      <c r="D1535" s="2" t="s">
        <v>1494</v>
      </c>
      <c r="E1535" s="3" t="s">
        <v>4431</v>
      </c>
      <c r="F1535" s="67" t="s">
        <v>32309</v>
      </c>
      <c r="G1535" s="67" t="s">
        <v>32309</v>
      </c>
      <c r="I1535" s="3" t="s">
        <v>6300</v>
      </c>
    </row>
    <row r="1536" spans="1:9" x14ac:dyDescent="0.2">
      <c r="A1536" s="1" t="str">
        <f t="shared" si="25"/>
        <v>SINAPI-I 37999</v>
      </c>
      <c r="B1536" s="3" t="s">
        <v>6301</v>
      </c>
      <c r="C1536" s="3">
        <v>37999</v>
      </c>
      <c r="D1536" s="2" t="s">
        <v>1495</v>
      </c>
      <c r="E1536" s="3" t="s">
        <v>4431</v>
      </c>
      <c r="F1536" s="67" t="s">
        <v>21201</v>
      </c>
      <c r="G1536" s="67" t="s">
        <v>21201</v>
      </c>
      <c r="I1536" s="3" t="s">
        <v>6298</v>
      </c>
    </row>
    <row r="1537" spans="1:9" x14ac:dyDescent="0.2">
      <c r="A1537" s="1" t="str">
        <f t="shared" si="25"/>
        <v>SINAPI-I 38000</v>
      </c>
      <c r="B1537" s="3" t="s">
        <v>6301</v>
      </c>
      <c r="C1537" s="3">
        <v>38000</v>
      </c>
      <c r="D1537" s="2" t="s">
        <v>1496</v>
      </c>
      <c r="E1537" s="3" t="s">
        <v>4431</v>
      </c>
      <c r="F1537" s="67" t="s">
        <v>21335</v>
      </c>
      <c r="G1537" s="67" t="s">
        <v>21335</v>
      </c>
      <c r="I1537" s="3" t="s">
        <v>6298</v>
      </c>
    </row>
    <row r="1538" spans="1:9" x14ac:dyDescent="0.2">
      <c r="A1538" s="1" t="str">
        <f t="shared" si="25"/>
        <v>SINAPI-I 38129</v>
      </c>
      <c r="B1538" s="3" t="s">
        <v>6301</v>
      </c>
      <c r="C1538" s="3">
        <v>38129</v>
      </c>
      <c r="D1538" s="2" t="s">
        <v>1497</v>
      </c>
      <c r="E1538" s="3" t="s">
        <v>4431</v>
      </c>
      <c r="F1538" s="67" t="s">
        <v>4781</v>
      </c>
      <c r="G1538" s="67" t="s">
        <v>4781</v>
      </c>
      <c r="I1538" s="3" t="s">
        <v>6298</v>
      </c>
    </row>
    <row r="1539" spans="1:9" x14ac:dyDescent="0.2">
      <c r="A1539" s="1" t="str">
        <f t="shared" si="25"/>
        <v>SINAPI-I 38025</v>
      </c>
      <c r="B1539" s="3" t="s">
        <v>6301</v>
      </c>
      <c r="C1539" s="3">
        <v>38025</v>
      </c>
      <c r="D1539" s="2" t="s">
        <v>1498</v>
      </c>
      <c r="E1539" s="3" t="s">
        <v>4431</v>
      </c>
      <c r="F1539" s="67" t="s">
        <v>21451</v>
      </c>
      <c r="G1539" s="67" t="s">
        <v>21451</v>
      </c>
      <c r="I1539" s="3" t="s">
        <v>6298</v>
      </c>
    </row>
    <row r="1540" spans="1:9" x14ac:dyDescent="0.2">
      <c r="A1540" s="1" t="str">
        <f t="shared" si="25"/>
        <v>SINAPI-I 38026</v>
      </c>
      <c r="B1540" s="3" t="s">
        <v>6301</v>
      </c>
      <c r="C1540" s="3">
        <v>38026</v>
      </c>
      <c r="D1540" s="2" t="s">
        <v>1499</v>
      </c>
      <c r="E1540" s="3" t="s">
        <v>4431</v>
      </c>
      <c r="F1540" s="67" t="s">
        <v>28924</v>
      </c>
      <c r="G1540" s="67" t="s">
        <v>28924</v>
      </c>
      <c r="I1540" s="3" t="s">
        <v>6298</v>
      </c>
    </row>
    <row r="1541" spans="1:9" x14ac:dyDescent="0.2">
      <c r="A1541" s="1" t="str">
        <f t="shared" si="25"/>
        <v>SINAPI-I 1858</v>
      </c>
      <c r="B1541" s="3" t="s">
        <v>6301</v>
      </c>
      <c r="C1541" s="3">
        <v>1858</v>
      </c>
      <c r="D1541" s="2" t="s">
        <v>1500</v>
      </c>
      <c r="E1541" s="3" t="s">
        <v>4431</v>
      </c>
      <c r="F1541" s="67" t="s">
        <v>33466</v>
      </c>
      <c r="G1541" s="67" t="s">
        <v>33466</v>
      </c>
      <c r="I1541" s="3" t="s">
        <v>6298</v>
      </c>
    </row>
    <row r="1542" spans="1:9" x14ac:dyDescent="0.2">
      <c r="A1542" s="1" t="str">
        <f t="shared" si="25"/>
        <v>SINAPI-I 1844</v>
      </c>
      <c r="B1542" s="3" t="s">
        <v>6301</v>
      </c>
      <c r="C1542" s="3">
        <v>1844</v>
      </c>
      <c r="D1542" s="2" t="s">
        <v>1501</v>
      </c>
      <c r="E1542" s="3" t="s">
        <v>4431</v>
      </c>
      <c r="F1542" s="67" t="s">
        <v>29946</v>
      </c>
      <c r="G1542" s="67" t="s">
        <v>29946</v>
      </c>
      <c r="I1542" s="3" t="s">
        <v>6298</v>
      </c>
    </row>
    <row r="1543" spans="1:9" x14ac:dyDescent="0.2">
      <c r="A1543" s="1" t="str">
        <f t="shared" si="25"/>
        <v>SINAPI-I 1863</v>
      </c>
      <c r="B1543" s="3" t="s">
        <v>6301</v>
      </c>
      <c r="C1543" s="3">
        <v>1863</v>
      </c>
      <c r="D1543" s="2" t="s">
        <v>1502</v>
      </c>
      <c r="E1543" s="3" t="s">
        <v>4431</v>
      </c>
      <c r="F1543" s="67" t="s">
        <v>32352</v>
      </c>
      <c r="G1543" s="67" t="s">
        <v>32352</v>
      </c>
      <c r="I1543" s="3" t="s">
        <v>6298</v>
      </c>
    </row>
    <row r="1544" spans="1:9" x14ac:dyDescent="0.2">
      <c r="A1544" s="1" t="str">
        <f t="shared" si="25"/>
        <v>SINAPI-I 1865</v>
      </c>
      <c r="B1544" s="3" t="s">
        <v>6301</v>
      </c>
      <c r="C1544" s="3">
        <v>1865</v>
      </c>
      <c r="D1544" s="2" t="s">
        <v>1503</v>
      </c>
      <c r="E1544" s="3" t="s">
        <v>4431</v>
      </c>
      <c r="F1544" s="67" t="s">
        <v>28861</v>
      </c>
      <c r="G1544" s="67" t="s">
        <v>28861</v>
      </c>
      <c r="I1544" s="3" t="s">
        <v>6298</v>
      </c>
    </row>
    <row r="1545" spans="1:9" x14ac:dyDescent="0.2">
      <c r="A1545" s="1" t="str">
        <f t="shared" si="25"/>
        <v>SINAPI-I 36355</v>
      </c>
      <c r="B1545" s="3" t="s">
        <v>6301</v>
      </c>
      <c r="C1545" s="3">
        <v>36355</v>
      </c>
      <c r="D1545" s="2" t="s">
        <v>1504</v>
      </c>
      <c r="E1545" s="3" t="s">
        <v>4431</v>
      </c>
      <c r="F1545" s="67" t="s">
        <v>5142</v>
      </c>
      <c r="G1545" s="67" t="s">
        <v>5142</v>
      </c>
      <c r="I1545" s="3" t="s">
        <v>6300</v>
      </c>
    </row>
    <row r="1546" spans="1:9" x14ac:dyDescent="0.2">
      <c r="A1546" s="1" t="str">
        <f t="shared" si="25"/>
        <v>SINAPI-I 36356</v>
      </c>
      <c r="B1546" s="3" t="s">
        <v>6301</v>
      </c>
      <c r="C1546" s="3">
        <v>36356</v>
      </c>
      <c r="D1546" s="2" t="s">
        <v>1505</v>
      </c>
      <c r="E1546" s="3" t="s">
        <v>4431</v>
      </c>
      <c r="F1546" s="67" t="s">
        <v>5143</v>
      </c>
      <c r="G1546" s="67" t="s">
        <v>5143</v>
      </c>
      <c r="I1546" s="3" t="s">
        <v>6300</v>
      </c>
    </row>
    <row r="1547" spans="1:9" x14ac:dyDescent="0.2">
      <c r="A1547" s="1" t="str">
        <f t="shared" si="25"/>
        <v>SINAPI-I 1966</v>
      </c>
      <c r="B1547" s="3" t="s">
        <v>6301</v>
      </c>
      <c r="C1547" s="3">
        <v>1966</v>
      </c>
      <c r="D1547" s="2" t="s">
        <v>1506</v>
      </c>
      <c r="E1547" s="3" t="s">
        <v>4431</v>
      </c>
      <c r="F1547" s="67" t="s">
        <v>30907</v>
      </c>
      <c r="G1547" s="67" t="s">
        <v>30907</v>
      </c>
      <c r="I1547" s="3" t="s">
        <v>6298</v>
      </c>
    </row>
    <row r="1548" spans="1:9" x14ac:dyDescent="0.2">
      <c r="A1548" s="1" t="str">
        <f t="shared" si="25"/>
        <v>SINAPI-I 1933</v>
      </c>
      <c r="B1548" s="3" t="s">
        <v>6301</v>
      </c>
      <c r="C1548" s="3">
        <v>1933</v>
      </c>
      <c r="D1548" s="2" t="s">
        <v>1507</v>
      </c>
      <c r="E1548" s="3" t="s">
        <v>4431</v>
      </c>
      <c r="F1548" s="67" t="s">
        <v>5058</v>
      </c>
      <c r="G1548" s="67" t="s">
        <v>5058</v>
      </c>
      <c r="I1548" s="3" t="s">
        <v>6298</v>
      </c>
    </row>
    <row r="1549" spans="1:9" x14ac:dyDescent="0.2">
      <c r="A1549" s="1" t="str">
        <f t="shared" si="25"/>
        <v>SINAPI-I 1932</v>
      </c>
      <c r="B1549" s="3" t="s">
        <v>6301</v>
      </c>
      <c r="C1549" s="3">
        <v>1932</v>
      </c>
      <c r="D1549" s="2" t="s">
        <v>1508</v>
      </c>
      <c r="E1549" s="3" t="s">
        <v>4431</v>
      </c>
      <c r="F1549" s="67" t="s">
        <v>5378</v>
      </c>
      <c r="G1549" s="67" t="s">
        <v>5378</v>
      </c>
      <c r="I1549" s="3" t="s">
        <v>6298</v>
      </c>
    </row>
    <row r="1550" spans="1:9" x14ac:dyDescent="0.2">
      <c r="A1550" s="1" t="str">
        <f t="shared" si="25"/>
        <v>SINAPI-I 1951</v>
      </c>
      <c r="B1550" s="3" t="s">
        <v>6301</v>
      </c>
      <c r="C1550" s="3">
        <v>1951</v>
      </c>
      <c r="D1550" s="2" t="s">
        <v>1509</v>
      </c>
      <c r="E1550" s="3" t="s">
        <v>4431</v>
      </c>
      <c r="F1550" s="67" t="s">
        <v>32305</v>
      </c>
      <c r="G1550" s="67" t="s">
        <v>32305</v>
      </c>
      <c r="I1550" s="3" t="s">
        <v>6298</v>
      </c>
    </row>
    <row r="1551" spans="1:9" x14ac:dyDescent="0.2">
      <c r="A1551" s="1" t="str">
        <f t="shared" si="25"/>
        <v>SINAPI-I 1970</v>
      </c>
      <c r="B1551" s="3" t="s">
        <v>6301</v>
      </c>
      <c r="C1551" s="3">
        <v>1970</v>
      </c>
      <c r="D1551" s="2" t="s">
        <v>1510</v>
      </c>
      <c r="E1551" s="3" t="s">
        <v>4431</v>
      </c>
      <c r="F1551" s="67" t="s">
        <v>31519</v>
      </c>
      <c r="G1551" s="67" t="s">
        <v>31519</v>
      </c>
      <c r="I1551" s="3" t="s">
        <v>6298</v>
      </c>
    </row>
    <row r="1552" spans="1:9" x14ac:dyDescent="0.2">
      <c r="A1552" s="1" t="str">
        <f t="shared" si="25"/>
        <v>SINAPI-I 1967</v>
      </c>
      <c r="B1552" s="3" t="s">
        <v>6301</v>
      </c>
      <c r="C1552" s="3">
        <v>1967</v>
      </c>
      <c r="D1552" s="2" t="s">
        <v>1511</v>
      </c>
      <c r="E1552" s="3" t="s">
        <v>4431</v>
      </c>
      <c r="F1552" s="67" t="s">
        <v>21554</v>
      </c>
      <c r="G1552" s="67" t="s">
        <v>21554</v>
      </c>
      <c r="I1552" s="3" t="s">
        <v>6298</v>
      </c>
    </row>
    <row r="1553" spans="1:9" x14ac:dyDescent="0.2">
      <c r="A1553" s="1" t="str">
        <f t="shared" si="25"/>
        <v>SINAPI-I 1968</v>
      </c>
      <c r="B1553" s="3" t="s">
        <v>6301</v>
      </c>
      <c r="C1553" s="3">
        <v>1968</v>
      </c>
      <c r="D1553" s="2" t="s">
        <v>1512</v>
      </c>
      <c r="E1553" s="3" t="s">
        <v>4431</v>
      </c>
      <c r="F1553" s="67" t="s">
        <v>29641</v>
      </c>
      <c r="G1553" s="67" t="s">
        <v>29641</v>
      </c>
      <c r="I1553" s="3" t="s">
        <v>6298</v>
      </c>
    </row>
    <row r="1554" spans="1:9" x14ac:dyDescent="0.2">
      <c r="A1554" s="1" t="str">
        <f t="shared" si="25"/>
        <v>SINAPI-I 1969</v>
      </c>
      <c r="B1554" s="3" t="s">
        <v>6301</v>
      </c>
      <c r="C1554" s="3">
        <v>1969</v>
      </c>
      <c r="D1554" s="2" t="s">
        <v>1513</v>
      </c>
      <c r="E1554" s="3" t="s">
        <v>4431</v>
      </c>
      <c r="F1554" s="67" t="s">
        <v>30083</v>
      </c>
      <c r="G1554" s="67" t="s">
        <v>30083</v>
      </c>
      <c r="I1554" s="3" t="s">
        <v>6298</v>
      </c>
    </row>
    <row r="1555" spans="1:9" x14ac:dyDescent="0.2">
      <c r="A1555" s="1" t="str">
        <f t="shared" si="25"/>
        <v>SINAPI-I 1827</v>
      </c>
      <c r="B1555" s="3" t="s">
        <v>6301</v>
      </c>
      <c r="C1555" s="3">
        <v>1827</v>
      </c>
      <c r="D1555" s="2" t="s">
        <v>1514</v>
      </c>
      <c r="E1555" s="3" t="s">
        <v>4431</v>
      </c>
      <c r="F1555" s="67" t="s">
        <v>33583</v>
      </c>
      <c r="G1555" s="67" t="s">
        <v>33583</v>
      </c>
      <c r="I1555" s="3" t="s">
        <v>6300</v>
      </c>
    </row>
    <row r="1556" spans="1:9" x14ac:dyDescent="0.2">
      <c r="A1556" s="1" t="str">
        <f t="shared" si="25"/>
        <v>SINAPI-I 1831</v>
      </c>
      <c r="B1556" s="3" t="s">
        <v>6301</v>
      </c>
      <c r="C1556" s="3">
        <v>1831</v>
      </c>
      <c r="D1556" s="2" t="s">
        <v>1515</v>
      </c>
      <c r="E1556" s="3" t="s">
        <v>4431</v>
      </c>
      <c r="F1556" s="67" t="s">
        <v>5713</v>
      </c>
      <c r="G1556" s="67" t="s">
        <v>5713</v>
      </c>
      <c r="I1556" s="3" t="s">
        <v>6300</v>
      </c>
    </row>
    <row r="1557" spans="1:9" x14ac:dyDescent="0.2">
      <c r="A1557" s="1" t="str">
        <f t="shared" si="25"/>
        <v>SINAPI-I 1825</v>
      </c>
      <c r="B1557" s="3" t="s">
        <v>6301</v>
      </c>
      <c r="C1557" s="3">
        <v>1825</v>
      </c>
      <c r="D1557" s="2" t="s">
        <v>1516</v>
      </c>
      <c r="E1557" s="3" t="s">
        <v>4431</v>
      </c>
      <c r="F1557" s="67" t="s">
        <v>31710</v>
      </c>
      <c r="G1557" s="67" t="s">
        <v>31710</v>
      </c>
      <c r="I1557" s="3" t="s">
        <v>6300</v>
      </c>
    </row>
    <row r="1558" spans="1:9" x14ac:dyDescent="0.2">
      <c r="A1558" s="1" t="str">
        <f t="shared" si="25"/>
        <v>SINAPI-I 1828</v>
      </c>
      <c r="B1558" s="3" t="s">
        <v>6301</v>
      </c>
      <c r="C1558" s="3">
        <v>1828</v>
      </c>
      <c r="D1558" s="2" t="s">
        <v>1517</v>
      </c>
      <c r="E1558" s="3" t="s">
        <v>4431</v>
      </c>
      <c r="F1558" s="67" t="s">
        <v>30136</v>
      </c>
      <c r="G1558" s="67" t="s">
        <v>30136</v>
      </c>
      <c r="I1558" s="3" t="s">
        <v>6300</v>
      </c>
    </row>
    <row r="1559" spans="1:9" x14ac:dyDescent="0.2">
      <c r="A1559" s="1" t="str">
        <f t="shared" si="25"/>
        <v>SINAPI-I 1845</v>
      </c>
      <c r="B1559" s="3" t="s">
        <v>6301</v>
      </c>
      <c r="C1559" s="3">
        <v>1845</v>
      </c>
      <c r="D1559" s="2" t="s">
        <v>1518</v>
      </c>
      <c r="E1559" s="3" t="s">
        <v>4431</v>
      </c>
      <c r="F1559" s="67" t="s">
        <v>20829</v>
      </c>
      <c r="G1559" s="67" t="s">
        <v>20829</v>
      </c>
      <c r="I1559" s="3" t="s">
        <v>6300</v>
      </c>
    </row>
    <row r="1560" spans="1:9" x14ac:dyDescent="0.2">
      <c r="A1560" s="1" t="str">
        <f t="shared" si="25"/>
        <v>SINAPI-I 1824</v>
      </c>
      <c r="B1560" s="3" t="s">
        <v>6301</v>
      </c>
      <c r="C1560" s="3">
        <v>1824</v>
      </c>
      <c r="D1560" s="2" t="s">
        <v>1519</v>
      </c>
      <c r="E1560" s="3" t="s">
        <v>4431</v>
      </c>
      <c r="F1560" s="67" t="s">
        <v>33584</v>
      </c>
      <c r="G1560" s="67" t="s">
        <v>33584</v>
      </c>
      <c r="I1560" s="3" t="s">
        <v>6300</v>
      </c>
    </row>
    <row r="1561" spans="1:9" x14ac:dyDescent="0.2">
      <c r="A1561" s="1" t="str">
        <f t="shared" si="25"/>
        <v>SINAPI-I 1940</v>
      </c>
      <c r="B1561" s="3" t="s">
        <v>6301</v>
      </c>
      <c r="C1561" s="3">
        <v>1940</v>
      </c>
      <c r="D1561" s="2" t="s">
        <v>1520</v>
      </c>
      <c r="E1561" s="3" t="s">
        <v>4431</v>
      </c>
      <c r="F1561" s="67" t="s">
        <v>5309</v>
      </c>
      <c r="G1561" s="67" t="s">
        <v>5309</v>
      </c>
      <c r="I1561" s="3" t="s">
        <v>6298</v>
      </c>
    </row>
    <row r="1562" spans="1:9" x14ac:dyDescent="0.2">
      <c r="A1562" s="1" t="str">
        <f t="shared" si="25"/>
        <v>SINAPI-I 1937</v>
      </c>
      <c r="B1562" s="3" t="s">
        <v>6301</v>
      </c>
      <c r="C1562" s="3">
        <v>1937</v>
      </c>
      <c r="D1562" s="2" t="s">
        <v>1521</v>
      </c>
      <c r="E1562" s="3" t="s">
        <v>4431</v>
      </c>
      <c r="F1562" s="67" t="s">
        <v>33585</v>
      </c>
      <c r="G1562" s="67" t="s">
        <v>33585</v>
      </c>
      <c r="I1562" s="3" t="s">
        <v>6298</v>
      </c>
    </row>
    <row r="1563" spans="1:9" x14ac:dyDescent="0.2">
      <c r="A1563" s="1" t="str">
        <f t="shared" si="25"/>
        <v>SINAPI-I 1939</v>
      </c>
      <c r="B1563" s="3" t="s">
        <v>6301</v>
      </c>
      <c r="C1563" s="3">
        <v>1939</v>
      </c>
      <c r="D1563" s="2" t="s">
        <v>1522</v>
      </c>
      <c r="E1563" s="3" t="s">
        <v>4431</v>
      </c>
      <c r="F1563" s="67" t="s">
        <v>5064</v>
      </c>
      <c r="G1563" s="67" t="s">
        <v>5064</v>
      </c>
      <c r="I1563" s="3" t="s">
        <v>6298</v>
      </c>
    </row>
    <row r="1564" spans="1:9" x14ac:dyDescent="0.2">
      <c r="A1564" s="1" t="str">
        <f t="shared" si="25"/>
        <v>SINAPI-I 1938</v>
      </c>
      <c r="B1564" s="3" t="s">
        <v>6301</v>
      </c>
      <c r="C1564" s="3">
        <v>1938</v>
      </c>
      <c r="D1564" s="2" t="s">
        <v>1523</v>
      </c>
      <c r="E1564" s="3" t="s">
        <v>4431</v>
      </c>
      <c r="F1564" s="67" t="s">
        <v>5522</v>
      </c>
      <c r="G1564" s="67" t="s">
        <v>5522</v>
      </c>
      <c r="I1564" s="3" t="s">
        <v>6298</v>
      </c>
    </row>
    <row r="1565" spans="1:9" x14ac:dyDescent="0.2">
      <c r="A1565" s="1" t="str">
        <f t="shared" si="25"/>
        <v>SINAPI-I 42693</v>
      </c>
      <c r="B1565" s="3" t="s">
        <v>6301</v>
      </c>
      <c r="C1565" s="3">
        <v>42693</v>
      </c>
      <c r="D1565" s="2" t="s">
        <v>1524</v>
      </c>
      <c r="E1565" s="3" t="s">
        <v>4431</v>
      </c>
      <c r="F1565" s="67" t="s">
        <v>33586</v>
      </c>
      <c r="G1565" s="67" t="s">
        <v>33586</v>
      </c>
      <c r="I1565" s="3" t="s">
        <v>6298</v>
      </c>
    </row>
    <row r="1566" spans="1:9" x14ac:dyDescent="0.2">
      <c r="A1566" s="1" t="str">
        <f t="shared" si="25"/>
        <v>SINAPI-I 42695</v>
      </c>
      <c r="B1566" s="3" t="s">
        <v>6301</v>
      </c>
      <c r="C1566" s="3">
        <v>42695</v>
      </c>
      <c r="D1566" s="2" t="s">
        <v>1525</v>
      </c>
      <c r="E1566" s="3" t="s">
        <v>4431</v>
      </c>
      <c r="F1566" s="67" t="s">
        <v>33587</v>
      </c>
      <c r="G1566" s="67" t="s">
        <v>33587</v>
      </c>
      <c r="I1566" s="3" t="s">
        <v>6298</v>
      </c>
    </row>
    <row r="1567" spans="1:9" x14ac:dyDescent="0.2">
      <c r="A1567" s="1" t="str">
        <f t="shared" si="25"/>
        <v>SINAPI-I 42694</v>
      </c>
      <c r="B1567" s="3" t="s">
        <v>6301</v>
      </c>
      <c r="C1567" s="3">
        <v>42694</v>
      </c>
      <c r="D1567" s="2" t="s">
        <v>1526</v>
      </c>
      <c r="E1567" s="3" t="s">
        <v>4431</v>
      </c>
      <c r="F1567" s="67" t="s">
        <v>33588</v>
      </c>
      <c r="G1567" s="67" t="s">
        <v>33588</v>
      </c>
      <c r="I1567" s="3" t="s">
        <v>6298</v>
      </c>
    </row>
    <row r="1568" spans="1:9" x14ac:dyDescent="0.2">
      <c r="A1568" s="1" t="str">
        <f t="shared" si="25"/>
        <v>SINAPI-I 20097</v>
      </c>
      <c r="B1568" s="3" t="s">
        <v>6301</v>
      </c>
      <c r="C1568" s="3">
        <v>20097</v>
      </c>
      <c r="D1568" s="2" t="s">
        <v>1527</v>
      </c>
      <c r="E1568" s="3" t="s">
        <v>4431</v>
      </c>
      <c r="F1568" s="67" t="s">
        <v>33589</v>
      </c>
      <c r="G1568" s="67" t="s">
        <v>33589</v>
      </c>
      <c r="I1568" s="3" t="s">
        <v>6298</v>
      </c>
    </row>
    <row r="1569" spans="1:9" x14ac:dyDescent="0.2">
      <c r="A1569" s="1" t="str">
        <f t="shared" si="25"/>
        <v>SINAPI-I 20098</v>
      </c>
      <c r="B1569" s="3" t="s">
        <v>6301</v>
      </c>
      <c r="C1569" s="3">
        <v>20098</v>
      </c>
      <c r="D1569" s="2" t="s">
        <v>1528</v>
      </c>
      <c r="E1569" s="3" t="s">
        <v>4431</v>
      </c>
      <c r="F1569" s="67" t="s">
        <v>33590</v>
      </c>
      <c r="G1569" s="67" t="s">
        <v>33590</v>
      </c>
      <c r="I1569" s="3" t="s">
        <v>6298</v>
      </c>
    </row>
    <row r="1570" spans="1:9" x14ac:dyDescent="0.2">
      <c r="A1570" s="1" t="str">
        <f t="shared" si="25"/>
        <v>SINAPI-I 20096</v>
      </c>
      <c r="B1570" s="3" t="s">
        <v>6301</v>
      </c>
      <c r="C1570" s="3">
        <v>20096</v>
      </c>
      <c r="D1570" s="2" t="s">
        <v>1529</v>
      </c>
      <c r="E1570" s="3" t="s">
        <v>4431</v>
      </c>
      <c r="F1570" s="67" t="s">
        <v>33591</v>
      </c>
      <c r="G1570" s="67" t="s">
        <v>33591</v>
      </c>
      <c r="I1570" s="3" t="s">
        <v>6298</v>
      </c>
    </row>
    <row r="1571" spans="1:9" x14ac:dyDescent="0.2">
      <c r="A1571" s="1" t="str">
        <f t="shared" ref="A1571:A1634" si="26">CONCATENAR</f>
        <v>SINAPI-I 2628</v>
      </c>
      <c r="B1571" s="3" t="s">
        <v>6301</v>
      </c>
      <c r="C1571" s="3">
        <v>2628</v>
      </c>
      <c r="D1571" s="2" t="s">
        <v>1530</v>
      </c>
      <c r="E1571" s="3" t="s">
        <v>4431</v>
      </c>
      <c r="F1571" s="67" t="s">
        <v>5340</v>
      </c>
      <c r="G1571" s="67" t="s">
        <v>5340</v>
      </c>
      <c r="I1571" s="3" t="s">
        <v>6300</v>
      </c>
    </row>
    <row r="1572" spans="1:9" ht="22.5" x14ac:dyDescent="0.2">
      <c r="A1572" s="1" t="str">
        <f t="shared" si="26"/>
        <v>SINAPI-I 2622</v>
      </c>
      <c r="B1572" s="3" t="s">
        <v>6301</v>
      </c>
      <c r="C1572" s="3">
        <v>2622</v>
      </c>
      <c r="D1572" s="2" t="s">
        <v>1531</v>
      </c>
      <c r="E1572" s="3" t="s">
        <v>4431</v>
      </c>
      <c r="F1572" s="67" t="s">
        <v>5631</v>
      </c>
      <c r="G1572" s="67" t="s">
        <v>5631</v>
      </c>
      <c r="I1572" s="3" t="s">
        <v>6300</v>
      </c>
    </row>
    <row r="1573" spans="1:9" ht="22.5" x14ac:dyDescent="0.2">
      <c r="A1573" s="1" t="str">
        <f t="shared" si="26"/>
        <v>SINAPI-I 2623</v>
      </c>
      <c r="B1573" s="3" t="s">
        <v>6301</v>
      </c>
      <c r="C1573" s="3">
        <v>2623</v>
      </c>
      <c r="D1573" s="2" t="s">
        <v>1532</v>
      </c>
      <c r="E1573" s="3" t="s">
        <v>4431</v>
      </c>
      <c r="F1573" s="67" t="s">
        <v>5750</v>
      </c>
      <c r="G1573" s="67" t="s">
        <v>5750</v>
      </c>
      <c r="I1573" s="3" t="s">
        <v>6300</v>
      </c>
    </row>
    <row r="1574" spans="1:9" ht="22.5" x14ac:dyDescent="0.2">
      <c r="A1574" s="1" t="str">
        <f t="shared" si="26"/>
        <v>SINAPI-I 2624</v>
      </c>
      <c r="B1574" s="3" t="s">
        <v>6301</v>
      </c>
      <c r="C1574" s="3">
        <v>2624</v>
      </c>
      <c r="D1574" s="2" t="s">
        <v>1533</v>
      </c>
      <c r="E1574" s="3" t="s">
        <v>4431</v>
      </c>
      <c r="F1574" s="67" t="s">
        <v>21113</v>
      </c>
      <c r="G1574" s="67" t="s">
        <v>21113</v>
      </c>
      <c r="I1574" s="3" t="s">
        <v>6300</v>
      </c>
    </row>
    <row r="1575" spans="1:9" ht="22.5" x14ac:dyDescent="0.2">
      <c r="A1575" s="1" t="str">
        <f t="shared" si="26"/>
        <v>SINAPI-I 2625</v>
      </c>
      <c r="B1575" s="3" t="s">
        <v>6301</v>
      </c>
      <c r="C1575" s="3">
        <v>2625</v>
      </c>
      <c r="D1575" s="2" t="s">
        <v>1534</v>
      </c>
      <c r="E1575" s="3" t="s">
        <v>4431</v>
      </c>
      <c r="F1575" s="67" t="s">
        <v>29655</v>
      </c>
      <c r="G1575" s="67" t="s">
        <v>29655</v>
      </c>
      <c r="I1575" s="3" t="s">
        <v>6300</v>
      </c>
    </row>
    <row r="1576" spans="1:9" ht="22.5" x14ac:dyDescent="0.2">
      <c r="A1576" s="1" t="str">
        <f t="shared" si="26"/>
        <v>SINAPI-I 2626</v>
      </c>
      <c r="B1576" s="3" t="s">
        <v>6301</v>
      </c>
      <c r="C1576" s="3">
        <v>2626</v>
      </c>
      <c r="D1576" s="2" t="s">
        <v>1535</v>
      </c>
      <c r="E1576" s="3" t="s">
        <v>4431</v>
      </c>
      <c r="F1576" s="67" t="s">
        <v>30120</v>
      </c>
      <c r="G1576" s="67" t="s">
        <v>30120</v>
      </c>
      <c r="I1576" s="3" t="s">
        <v>6300</v>
      </c>
    </row>
    <row r="1577" spans="1:9" x14ac:dyDescent="0.2">
      <c r="A1577" s="1" t="str">
        <f t="shared" si="26"/>
        <v>SINAPI-I 2630</v>
      </c>
      <c r="B1577" s="3" t="s">
        <v>6301</v>
      </c>
      <c r="C1577" s="3">
        <v>2630</v>
      </c>
      <c r="D1577" s="2" t="s">
        <v>1536</v>
      </c>
      <c r="E1577" s="3" t="s">
        <v>4431</v>
      </c>
      <c r="F1577" s="67" t="s">
        <v>33592</v>
      </c>
      <c r="G1577" s="67" t="s">
        <v>33592</v>
      </c>
      <c r="I1577" s="3" t="s">
        <v>6300</v>
      </c>
    </row>
    <row r="1578" spans="1:9" ht="22.5" x14ac:dyDescent="0.2">
      <c r="A1578" s="1" t="str">
        <f t="shared" si="26"/>
        <v>SINAPI-I 2627</v>
      </c>
      <c r="B1578" s="3" t="s">
        <v>6301</v>
      </c>
      <c r="C1578" s="3">
        <v>2627</v>
      </c>
      <c r="D1578" s="2" t="s">
        <v>1537</v>
      </c>
      <c r="E1578" s="3" t="s">
        <v>4431</v>
      </c>
      <c r="F1578" s="67" t="s">
        <v>33593</v>
      </c>
      <c r="G1578" s="67" t="s">
        <v>33593</v>
      </c>
      <c r="I1578" s="3" t="s">
        <v>6300</v>
      </c>
    </row>
    <row r="1579" spans="1:9" x14ac:dyDescent="0.2">
      <c r="A1579" s="1" t="str">
        <f t="shared" si="26"/>
        <v>SINAPI-I 2629</v>
      </c>
      <c r="B1579" s="3" t="s">
        <v>6301</v>
      </c>
      <c r="C1579" s="3">
        <v>2629</v>
      </c>
      <c r="D1579" s="2" t="s">
        <v>1538</v>
      </c>
      <c r="E1579" s="3" t="s">
        <v>4431</v>
      </c>
      <c r="F1579" s="67" t="s">
        <v>33594</v>
      </c>
      <c r="G1579" s="67" t="s">
        <v>33594</v>
      </c>
      <c r="I1579" s="3" t="s">
        <v>6300</v>
      </c>
    </row>
    <row r="1580" spans="1:9" x14ac:dyDescent="0.2">
      <c r="A1580" s="1" t="str">
        <f t="shared" si="26"/>
        <v>SINAPI-I 1880</v>
      </c>
      <c r="B1580" s="3" t="s">
        <v>6301</v>
      </c>
      <c r="C1580" s="3">
        <v>1880</v>
      </c>
      <c r="D1580" s="2" t="s">
        <v>1539</v>
      </c>
      <c r="E1580" s="3" t="s">
        <v>4431</v>
      </c>
      <c r="F1580" s="67" t="s">
        <v>4897</v>
      </c>
      <c r="G1580" s="67" t="s">
        <v>4897</v>
      </c>
      <c r="I1580" s="3" t="s">
        <v>6298</v>
      </c>
    </row>
    <row r="1581" spans="1:9" x14ac:dyDescent="0.2">
      <c r="A1581" s="1" t="str">
        <f t="shared" si="26"/>
        <v>SINAPI-I 39274</v>
      </c>
      <c r="B1581" s="3" t="s">
        <v>6301</v>
      </c>
      <c r="C1581" s="3">
        <v>39274</v>
      </c>
      <c r="D1581" s="2" t="s">
        <v>1540</v>
      </c>
      <c r="E1581" s="3" t="s">
        <v>4431</v>
      </c>
      <c r="F1581" s="67" t="s">
        <v>5156</v>
      </c>
      <c r="G1581" s="67" t="s">
        <v>5156</v>
      </c>
      <c r="I1581" s="3" t="s">
        <v>6298</v>
      </c>
    </row>
    <row r="1582" spans="1:9" x14ac:dyDescent="0.2">
      <c r="A1582" s="1" t="str">
        <f t="shared" si="26"/>
        <v>SINAPI-I 12033</v>
      </c>
      <c r="B1582" s="3" t="s">
        <v>6301</v>
      </c>
      <c r="C1582" s="3">
        <v>12033</v>
      </c>
      <c r="D1582" s="2" t="s">
        <v>1541</v>
      </c>
      <c r="E1582" s="3" t="s">
        <v>4431</v>
      </c>
      <c r="F1582" s="67" t="s">
        <v>4795</v>
      </c>
      <c r="G1582" s="67" t="s">
        <v>4795</v>
      </c>
      <c r="I1582" s="3" t="s">
        <v>6298</v>
      </c>
    </row>
    <row r="1583" spans="1:9" x14ac:dyDescent="0.2">
      <c r="A1583" s="1" t="str">
        <f t="shared" si="26"/>
        <v>SINAPI-I 40408</v>
      </c>
      <c r="B1583" s="3" t="s">
        <v>6301</v>
      </c>
      <c r="C1583" s="3">
        <v>40408</v>
      </c>
      <c r="D1583" s="2" t="s">
        <v>1542</v>
      </c>
      <c r="E1583" s="3" t="s">
        <v>4431</v>
      </c>
      <c r="F1583" s="67" t="s">
        <v>5157</v>
      </c>
      <c r="G1583" s="67" t="s">
        <v>5157</v>
      </c>
      <c r="I1583" s="3" t="s">
        <v>6298</v>
      </c>
    </row>
    <row r="1584" spans="1:9" x14ac:dyDescent="0.2">
      <c r="A1584" s="1" t="str">
        <f t="shared" si="26"/>
        <v>SINAPI-I 40409</v>
      </c>
      <c r="B1584" s="3" t="s">
        <v>6301</v>
      </c>
      <c r="C1584" s="3">
        <v>40409</v>
      </c>
      <c r="D1584" s="2" t="s">
        <v>1543</v>
      </c>
      <c r="E1584" s="3" t="s">
        <v>4431</v>
      </c>
      <c r="F1584" s="67" t="s">
        <v>5158</v>
      </c>
      <c r="G1584" s="67" t="s">
        <v>5158</v>
      </c>
      <c r="I1584" s="3" t="s">
        <v>6298</v>
      </c>
    </row>
    <row r="1585" spans="1:9" x14ac:dyDescent="0.2">
      <c r="A1585" s="1" t="str">
        <f t="shared" si="26"/>
        <v>SINAPI-I 39276</v>
      </c>
      <c r="B1585" s="3" t="s">
        <v>6301</v>
      </c>
      <c r="C1585" s="3">
        <v>39276</v>
      </c>
      <c r="D1585" s="2" t="s">
        <v>1544</v>
      </c>
      <c r="E1585" s="3" t="s">
        <v>4431</v>
      </c>
      <c r="F1585" s="67" t="s">
        <v>4832</v>
      </c>
      <c r="G1585" s="67" t="s">
        <v>4832</v>
      </c>
      <c r="I1585" s="3" t="s">
        <v>6298</v>
      </c>
    </row>
    <row r="1586" spans="1:9" x14ac:dyDescent="0.2">
      <c r="A1586" s="1" t="str">
        <f t="shared" si="26"/>
        <v>SINAPI-I 39277</v>
      </c>
      <c r="B1586" s="3" t="s">
        <v>6301</v>
      </c>
      <c r="C1586" s="3">
        <v>39277</v>
      </c>
      <c r="D1586" s="2" t="s">
        <v>1545</v>
      </c>
      <c r="E1586" s="3" t="s">
        <v>4431</v>
      </c>
      <c r="F1586" s="67" t="s">
        <v>5159</v>
      </c>
      <c r="G1586" s="67" t="s">
        <v>5159</v>
      </c>
      <c r="I1586" s="3" t="s">
        <v>6298</v>
      </c>
    </row>
    <row r="1587" spans="1:9" x14ac:dyDescent="0.2">
      <c r="A1587" s="1" t="str">
        <f t="shared" si="26"/>
        <v>SINAPI-I 12034</v>
      </c>
      <c r="B1587" s="3" t="s">
        <v>6301</v>
      </c>
      <c r="C1587" s="3">
        <v>12034</v>
      </c>
      <c r="D1587" s="2" t="s">
        <v>1546</v>
      </c>
      <c r="E1587" s="3" t="s">
        <v>4431</v>
      </c>
      <c r="F1587" s="67" t="s">
        <v>4810</v>
      </c>
      <c r="G1587" s="67" t="s">
        <v>4810</v>
      </c>
      <c r="I1587" s="3" t="s">
        <v>6298</v>
      </c>
    </row>
    <row r="1588" spans="1:9" x14ac:dyDescent="0.2">
      <c r="A1588" s="1" t="str">
        <f t="shared" si="26"/>
        <v>SINAPI-I 39879</v>
      </c>
      <c r="B1588" s="3" t="s">
        <v>6301</v>
      </c>
      <c r="C1588" s="3">
        <v>39879</v>
      </c>
      <c r="D1588" s="2" t="s">
        <v>1547</v>
      </c>
      <c r="E1588" s="3" t="s">
        <v>4431</v>
      </c>
      <c r="F1588" s="67" t="s">
        <v>4486</v>
      </c>
      <c r="G1588" s="67" t="s">
        <v>4486</v>
      </c>
      <c r="I1588" s="3" t="s">
        <v>6300</v>
      </c>
    </row>
    <row r="1589" spans="1:9" x14ac:dyDescent="0.2">
      <c r="A1589" s="1" t="str">
        <f t="shared" si="26"/>
        <v>SINAPI-I 39880</v>
      </c>
      <c r="B1589" s="3" t="s">
        <v>6301</v>
      </c>
      <c r="C1589" s="3">
        <v>39880</v>
      </c>
      <c r="D1589" s="2" t="s">
        <v>1548</v>
      </c>
      <c r="E1589" s="3" t="s">
        <v>4431</v>
      </c>
      <c r="F1589" s="67" t="s">
        <v>4954</v>
      </c>
      <c r="G1589" s="67" t="s">
        <v>4954</v>
      </c>
      <c r="I1589" s="3" t="s">
        <v>6300</v>
      </c>
    </row>
    <row r="1590" spans="1:9" x14ac:dyDescent="0.2">
      <c r="A1590" s="1" t="str">
        <f t="shared" si="26"/>
        <v>SINAPI-I 39881</v>
      </c>
      <c r="B1590" s="3" t="s">
        <v>6301</v>
      </c>
      <c r="C1590" s="3">
        <v>39881</v>
      </c>
      <c r="D1590" s="2" t="s">
        <v>1549</v>
      </c>
      <c r="E1590" s="3" t="s">
        <v>4431</v>
      </c>
      <c r="F1590" s="67" t="s">
        <v>21017</v>
      </c>
      <c r="G1590" s="67" t="s">
        <v>21017</v>
      </c>
      <c r="I1590" s="3" t="s">
        <v>6300</v>
      </c>
    </row>
    <row r="1591" spans="1:9" x14ac:dyDescent="0.2">
      <c r="A1591" s="1" t="str">
        <f t="shared" si="26"/>
        <v>SINAPI-I 39882</v>
      </c>
      <c r="B1591" s="3" t="s">
        <v>6301</v>
      </c>
      <c r="C1591" s="3">
        <v>39882</v>
      </c>
      <c r="D1591" s="2" t="s">
        <v>1550</v>
      </c>
      <c r="E1591" s="3" t="s">
        <v>4431</v>
      </c>
      <c r="F1591" s="67" t="s">
        <v>33595</v>
      </c>
      <c r="G1591" s="67" t="s">
        <v>33595</v>
      </c>
      <c r="I1591" s="3" t="s">
        <v>6300</v>
      </c>
    </row>
    <row r="1592" spans="1:9" x14ac:dyDescent="0.2">
      <c r="A1592" s="1" t="str">
        <f t="shared" si="26"/>
        <v>SINAPI-I 39883</v>
      </c>
      <c r="B1592" s="3" t="s">
        <v>6301</v>
      </c>
      <c r="C1592" s="3">
        <v>39883</v>
      </c>
      <c r="D1592" s="2" t="s">
        <v>1551</v>
      </c>
      <c r="E1592" s="3" t="s">
        <v>4431</v>
      </c>
      <c r="F1592" s="67" t="s">
        <v>33596</v>
      </c>
      <c r="G1592" s="67" t="s">
        <v>33596</v>
      </c>
      <c r="I1592" s="3" t="s">
        <v>6300</v>
      </c>
    </row>
    <row r="1593" spans="1:9" x14ac:dyDescent="0.2">
      <c r="A1593" s="1" t="str">
        <f t="shared" si="26"/>
        <v>SINAPI-I 39884</v>
      </c>
      <c r="B1593" s="3" t="s">
        <v>6301</v>
      </c>
      <c r="C1593" s="3">
        <v>39884</v>
      </c>
      <c r="D1593" s="2" t="s">
        <v>1552</v>
      </c>
      <c r="E1593" s="3" t="s">
        <v>4431</v>
      </c>
      <c r="F1593" s="67" t="s">
        <v>33597</v>
      </c>
      <c r="G1593" s="67" t="s">
        <v>33597</v>
      </c>
      <c r="I1593" s="3" t="s">
        <v>6300</v>
      </c>
    </row>
    <row r="1594" spans="1:9" x14ac:dyDescent="0.2">
      <c r="A1594" s="1" t="str">
        <f t="shared" si="26"/>
        <v>SINAPI-I 39885</v>
      </c>
      <c r="B1594" s="3" t="s">
        <v>6301</v>
      </c>
      <c r="C1594" s="3">
        <v>39885</v>
      </c>
      <c r="D1594" s="2" t="s">
        <v>1553</v>
      </c>
      <c r="E1594" s="3" t="s">
        <v>4431</v>
      </c>
      <c r="F1594" s="67" t="s">
        <v>33598</v>
      </c>
      <c r="G1594" s="67" t="s">
        <v>33598</v>
      </c>
      <c r="I1594" s="3" t="s">
        <v>6300</v>
      </c>
    </row>
    <row r="1595" spans="1:9" x14ac:dyDescent="0.2">
      <c r="A1595" s="1" t="str">
        <f t="shared" si="26"/>
        <v>SINAPI-I 1777</v>
      </c>
      <c r="B1595" s="3" t="s">
        <v>6301</v>
      </c>
      <c r="C1595" s="3">
        <v>1777</v>
      </c>
      <c r="D1595" s="2" t="s">
        <v>1554</v>
      </c>
      <c r="E1595" s="3" t="s">
        <v>4431</v>
      </c>
      <c r="F1595" s="67" t="s">
        <v>28773</v>
      </c>
      <c r="G1595" s="67" t="s">
        <v>28773</v>
      </c>
      <c r="I1595" s="3" t="s">
        <v>6298</v>
      </c>
    </row>
    <row r="1596" spans="1:9" x14ac:dyDescent="0.2">
      <c r="A1596" s="1" t="str">
        <f t="shared" si="26"/>
        <v>SINAPI-I 1819</v>
      </c>
      <c r="B1596" s="3" t="s">
        <v>6301</v>
      </c>
      <c r="C1596" s="3">
        <v>1819</v>
      </c>
      <c r="D1596" s="2" t="s">
        <v>1555</v>
      </c>
      <c r="E1596" s="3" t="s">
        <v>4431</v>
      </c>
      <c r="F1596" s="67" t="s">
        <v>33599</v>
      </c>
      <c r="G1596" s="67" t="s">
        <v>33599</v>
      </c>
      <c r="I1596" s="3" t="s">
        <v>6298</v>
      </c>
    </row>
    <row r="1597" spans="1:9" x14ac:dyDescent="0.2">
      <c r="A1597" s="1" t="str">
        <f t="shared" si="26"/>
        <v>SINAPI-I 1775</v>
      </c>
      <c r="B1597" s="3" t="s">
        <v>6301</v>
      </c>
      <c r="C1597" s="3">
        <v>1775</v>
      </c>
      <c r="D1597" s="2" t="s">
        <v>1556</v>
      </c>
      <c r="E1597" s="3" t="s">
        <v>4431</v>
      </c>
      <c r="F1597" s="67" t="s">
        <v>21318</v>
      </c>
      <c r="G1597" s="67" t="s">
        <v>21318</v>
      </c>
      <c r="I1597" s="3" t="s">
        <v>6298</v>
      </c>
    </row>
    <row r="1598" spans="1:9" x14ac:dyDescent="0.2">
      <c r="A1598" s="1" t="str">
        <f t="shared" si="26"/>
        <v>SINAPI-I 1776</v>
      </c>
      <c r="B1598" s="3" t="s">
        <v>6301</v>
      </c>
      <c r="C1598" s="3">
        <v>1776</v>
      </c>
      <c r="D1598" s="2" t="s">
        <v>1557</v>
      </c>
      <c r="E1598" s="3" t="s">
        <v>4431</v>
      </c>
      <c r="F1598" s="67" t="s">
        <v>33600</v>
      </c>
      <c r="G1598" s="67" t="s">
        <v>33600</v>
      </c>
      <c r="I1598" s="3" t="s">
        <v>6298</v>
      </c>
    </row>
    <row r="1599" spans="1:9" x14ac:dyDescent="0.2">
      <c r="A1599" s="1" t="str">
        <f t="shared" si="26"/>
        <v>SINAPI-I 1778</v>
      </c>
      <c r="B1599" s="3" t="s">
        <v>6301</v>
      </c>
      <c r="C1599" s="3">
        <v>1778</v>
      </c>
      <c r="D1599" s="2" t="s">
        <v>1558</v>
      </c>
      <c r="E1599" s="3" t="s">
        <v>4431</v>
      </c>
      <c r="F1599" s="67" t="s">
        <v>33601</v>
      </c>
      <c r="G1599" s="67" t="s">
        <v>33601</v>
      </c>
      <c r="I1599" s="3" t="s">
        <v>6298</v>
      </c>
    </row>
    <row r="1600" spans="1:9" x14ac:dyDescent="0.2">
      <c r="A1600" s="1" t="str">
        <f t="shared" si="26"/>
        <v>SINAPI-I 1818</v>
      </c>
      <c r="B1600" s="3" t="s">
        <v>6301</v>
      </c>
      <c r="C1600" s="3">
        <v>1818</v>
      </c>
      <c r="D1600" s="2" t="s">
        <v>1559</v>
      </c>
      <c r="E1600" s="3" t="s">
        <v>4431</v>
      </c>
      <c r="F1600" s="67" t="s">
        <v>33602</v>
      </c>
      <c r="G1600" s="67" t="s">
        <v>33602</v>
      </c>
      <c r="I1600" s="3" t="s">
        <v>6298</v>
      </c>
    </row>
    <row r="1601" spans="1:9" x14ac:dyDescent="0.2">
      <c r="A1601" s="1" t="str">
        <f t="shared" si="26"/>
        <v>SINAPI-I 1820</v>
      </c>
      <c r="B1601" s="3" t="s">
        <v>6301</v>
      </c>
      <c r="C1601" s="3">
        <v>1820</v>
      </c>
      <c r="D1601" s="2" t="s">
        <v>1560</v>
      </c>
      <c r="E1601" s="3" t="s">
        <v>4431</v>
      </c>
      <c r="F1601" s="67" t="s">
        <v>20801</v>
      </c>
      <c r="G1601" s="67" t="s">
        <v>20801</v>
      </c>
      <c r="I1601" s="3" t="s">
        <v>6298</v>
      </c>
    </row>
    <row r="1602" spans="1:9" x14ac:dyDescent="0.2">
      <c r="A1602" s="1" t="str">
        <f t="shared" si="26"/>
        <v>SINAPI-I 1779</v>
      </c>
      <c r="B1602" s="3" t="s">
        <v>6301</v>
      </c>
      <c r="C1602" s="3">
        <v>1779</v>
      </c>
      <c r="D1602" s="2" t="s">
        <v>1561</v>
      </c>
      <c r="E1602" s="3" t="s">
        <v>4431</v>
      </c>
      <c r="F1602" s="67" t="s">
        <v>33603</v>
      </c>
      <c r="G1602" s="67" t="s">
        <v>33603</v>
      </c>
      <c r="I1602" s="3" t="s">
        <v>6298</v>
      </c>
    </row>
    <row r="1603" spans="1:9" x14ac:dyDescent="0.2">
      <c r="A1603" s="1" t="str">
        <f t="shared" si="26"/>
        <v>SINAPI-I 1780</v>
      </c>
      <c r="B1603" s="3" t="s">
        <v>6301</v>
      </c>
      <c r="C1603" s="3">
        <v>1780</v>
      </c>
      <c r="D1603" s="2" t="s">
        <v>1562</v>
      </c>
      <c r="E1603" s="3" t="s">
        <v>4431</v>
      </c>
      <c r="F1603" s="67" t="s">
        <v>33604</v>
      </c>
      <c r="G1603" s="67" t="s">
        <v>33604</v>
      </c>
      <c r="I1603" s="3" t="s">
        <v>6298</v>
      </c>
    </row>
    <row r="1604" spans="1:9" x14ac:dyDescent="0.2">
      <c r="A1604" s="1" t="str">
        <f t="shared" si="26"/>
        <v>SINAPI-I 1783</v>
      </c>
      <c r="B1604" s="3" t="s">
        <v>6301</v>
      </c>
      <c r="C1604" s="3">
        <v>1783</v>
      </c>
      <c r="D1604" s="2" t="s">
        <v>1563</v>
      </c>
      <c r="E1604" s="3" t="s">
        <v>4431</v>
      </c>
      <c r="F1604" s="67" t="s">
        <v>28774</v>
      </c>
      <c r="G1604" s="67" t="s">
        <v>28774</v>
      </c>
      <c r="I1604" s="3" t="s">
        <v>6298</v>
      </c>
    </row>
    <row r="1605" spans="1:9" x14ac:dyDescent="0.2">
      <c r="A1605" s="1" t="str">
        <f t="shared" si="26"/>
        <v>SINAPI-I 1782</v>
      </c>
      <c r="B1605" s="3" t="s">
        <v>6301</v>
      </c>
      <c r="C1605" s="3">
        <v>1782</v>
      </c>
      <c r="D1605" s="2" t="s">
        <v>1564</v>
      </c>
      <c r="E1605" s="3" t="s">
        <v>4431</v>
      </c>
      <c r="F1605" s="67" t="s">
        <v>28775</v>
      </c>
      <c r="G1605" s="67" t="s">
        <v>28775</v>
      </c>
      <c r="I1605" s="3" t="s">
        <v>6298</v>
      </c>
    </row>
    <row r="1606" spans="1:9" x14ac:dyDescent="0.2">
      <c r="A1606" s="1" t="str">
        <f t="shared" si="26"/>
        <v>SINAPI-I 1817</v>
      </c>
      <c r="B1606" s="3" t="s">
        <v>6301</v>
      </c>
      <c r="C1606" s="3">
        <v>1817</v>
      </c>
      <c r="D1606" s="2" t="s">
        <v>1565</v>
      </c>
      <c r="E1606" s="3" t="s">
        <v>4431</v>
      </c>
      <c r="F1606" s="67" t="s">
        <v>21100</v>
      </c>
      <c r="G1606" s="67" t="s">
        <v>21100</v>
      </c>
      <c r="I1606" s="3" t="s">
        <v>6298</v>
      </c>
    </row>
    <row r="1607" spans="1:9" x14ac:dyDescent="0.2">
      <c r="A1607" s="1" t="str">
        <f t="shared" si="26"/>
        <v>SINAPI-I 1781</v>
      </c>
      <c r="B1607" s="3" t="s">
        <v>6301</v>
      </c>
      <c r="C1607" s="3">
        <v>1781</v>
      </c>
      <c r="D1607" s="2" t="s">
        <v>1566</v>
      </c>
      <c r="E1607" s="3" t="s">
        <v>4431</v>
      </c>
      <c r="F1607" s="67" t="s">
        <v>5109</v>
      </c>
      <c r="G1607" s="67" t="s">
        <v>5109</v>
      </c>
      <c r="I1607" s="3" t="s">
        <v>6298</v>
      </c>
    </row>
    <row r="1608" spans="1:9" x14ac:dyDescent="0.2">
      <c r="A1608" s="1" t="str">
        <f t="shared" si="26"/>
        <v>SINAPI-I 1784</v>
      </c>
      <c r="B1608" s="3" t="s">
        <v>6301</v>
      </c>
      <c r="C1608" s="3">
        <v>1784</v>
      </c>
      <c r="D1608" s="2" t="s">
        <v>1567</v>
      </c>
      <c r="E1608" s="3" t="s">
        <v>4431</v>
      </c>
      <c r="F1608" s="67" t="s">
        <v>33605</v>
      </c>
      <c r="G1608" s="67" t="s">
        <v>33605</v>
      </c>
      <c r="I1608" s="3" t="s">
        <v>6298</v>
      </c>
    </row>
    <row r="1609" spans="1:9" x14ac:dyDescent="0.2">
      <c r="A1609" s="1" t="str">
        <f t="shared" si="26"/>
        <v>SINAPI-I 1810</v>
      </c>
      <c r="B1609" s="3" t="s">
        <v>6301</v>
      </c>
      <c r="C1609" s="3">
        <v>1810</v>
      </c>
      <c r="D1609" s="2" t="s">
        <v>1568</v>
      </c>
      <c r="E1609" s="3" t="s">
        <v>4431</v>
      </c>
      <c r="F1609" s="67" t="s">
        <v>28776</v>
      </c>
      <c r="G1609" s="67" t="s">
        <v>28776</v>
      </c>
      <c r="I1609" s="3" t="s">
        <v>6298</v>
      </c>
    </row>
    <row r="1610" spans="1:9" x14ac:dyDescent="0.2">
      <c r="A1610" s="1" t="str">
        <f t="shared" si="26"/>
        <v>SINAPI-I 1811</v>
      </c>
      <c r="B1610" s="3" t="s">
        <v>6301</v>
      </c>
      <c r="C1610" s="3">
        <v>1811</v>
      </c>
      <c r="D1610" s="2" t="s">
        <v>1569</v>
      </c>
      <c r="E1610" s="3" t="s">
        <v>4431</v>
      </c>
      <c r="F1610" s="67" t="s">
        <v>21533</v>
      </c>
      <c r="G1610" s="67" t="s">
        <v>21533</v>
      </c>
      <c r="I1610" s="3" t="s">
        <v>6298</v>
      </c>
    </row>
    <row r="1611" spans="1:9" x14ac:dyDescent="0.2">
      <c r="A1611" s="1" t="str">
        <f t="shared" si="26"/>
        <v>SINAPI-I 1812</v>
      </c>
      <c r="B1611" s="3" t="s">
        <v>6301</v>
      </c>
      <c r="C1611" s="3">
        <v>1812</v>
      </c>
      <c r="D1611" s="2" t="s">
        <v>1570</v>
      </c>
      <c r="E1611" s="3" t="s">
        <v>4431</v>
      </c>
      <c r="F1611" s="67" t="s">
        <v>33606</v>
      </c>
      <c r="G1611" s="67" t="s">
        <v>33606</v>
      </c>
      <c r="I1611" s="3" t="s">
        <v>6298</v>
      </c>
    </row>
    <row r="1612" spans="1:9" x14ac:dyDescent="0.2">
      <c r="A1612" s="1" t="str">
        <f t="shared" si="26"/>
        <v>SINAPI-I 40386</v>
      </c>
      <c r="B1612" s="3" t="s">
        <v>6301</v>
      </c>
      <c r="C1612" s="3">
        <v>40386</v>
      </c>
      <c r="D1612" s="2" t="s">
        <v>1571</v>
      </c>
      <c r="E1612" s="3" t="s">
        <v>4431</v>
      </c>
      <c r="F1612" s="67" t="s">
        <v>33607</v>
      </c>
      <c r="G1612" s="67" t="s">
        <v>33607</v>
      </c>
      <c r="I1612" s="3" t="s">
        <v>6300</v>
      </c>
    </row>
    <row r="1613" spans="1:9" x14ac:dyDescent="0.2">
      <c r="A1613" s="1" t="str">
        <f t="shared" si="26"/>
        <v>SINAPI-I 40384</v>
      </c>
      <c r="B1613" s="3" t="s">
        <v>6301</v>
      </c>
      <c r="C1613" s="3">
        <v>40384</v>
      </c>
      <c r="D1613" s="2" t="s">
        <v>1572</v>
      </c>
      <c r="E1613" s="3" t="s">
        <v>4431</v>
      </c>
      <c r="F1613" s="67" t="s">
        <v>5168</v>
      </c>
      <c r="G1613" s="67" t="s">
        <v>5168</v>
      </c>
      <c r="I1613" s="3" t="s">
        <v>6300</v>
      </c>
    </row>
    <row r="1614" spans="1:9" x14ac:dyDescent="0.2">
      <c r="A1614" s="1" t="str">
        <f t="shared" si="26"/>
        <v>SINAPI-I 40379</v>
      </c>
      <c r="B1614" s="3" t="s">
        <v>6301</v>
      </c>
      <c r="C1614" s="3">
        <v>40379</v>
      </c>
      <c r="D1614" s="2" t="s">
        <v>1573</v>
      </c>
      <c r="E1614" s="3" t="s">
        <v>4431</v>
      </c>
      <c r="F1614" s="67" t="s">
        <v>5169</v>
      </c>
      <c r="G1614" s="67" t="s">
        <v>5169</v>
      </c>
      <c r="I1614" s="3" t="s">
        <v>6300</v>
      </c>
    </row>
    <row r="1615" spans="1:9" x14ac:dyDescent="0.2">
      <c r="A1615" s="1" t="str">
        <f t="shared" si="26"/>
        <v>SINAPI-I 40423</v>
      </c>
      <c r="B1615" s="3" t="s">
        <v>6301</v>
      </c>
      <c r="C1615" s="3">
        <v>40423</v>
      </c>
      <c r="D1615" s="2" t="s">
        <v>1574</v>
      </c>
      <c r="E1615" s="3" t="s">
        <v>4431</v>
      </c>
      <c r="F1615" s="67" t="s">
        <v>5071</v>
      </c>
      <c r="G1615" s="67" t="s">
        <v>5071</v>
      </c>
      <c r="I1615" s="3" t="s">
        <v>6300</v>
      </c>
    </row>
    <row r="1616" spans="1:9" x14ac:dyDescent="0.2">
      <c r="A1616" s="1" t="str">
        <f t="shared" si="26"/>
        <v>SINAPI-I 40389</v>
      </c>
      <c r="B1616" s="3" t="s">
        <v>6301</v>
      </c>
      <c r="C1616" s="3">
        <v>40389</v>
      </c>
      <c r="D1616" s="2" t="s">
        <v>1575</v>
      </c>
      <c r="E1616" s="3" t="s">
        <v>4431</v>
      </c>
      <c r="F1616" s="67" t="s">
        <v>33608</v>
      </c>
      <c r="G1616" s="67" t="s">
        <v>33608</v>
      </c>
      <c r="I1616" s="3" t="s">
        <v>6300</v>
      </c>
    </row>
    <row r="1617" spans="1:9" x14ac:dyDescent="0.2">
      <c r="A1617" s="1" t="str">
        <f t="shared" si="26"/>
        <v>SINAPI-I 40388</v>
      </c>
      <c r="B1617" s="3" t="s">
        <v>6301</v>
      </c>
      <c r="C1617" s="3">
        <v>40388</v>
      </c>
      <c r="D1617" s="2" t="s">
        <v>1576</v>
      </c>
      <c r="E1617" s="3" t="s">
        <v>4431</v>
      </c>
      <c r="F1617" s="67" t="s">
        <v>33609</v>
      </c>
      <c r="G1617" s="67" t="s">
        <v>33609</v>
      </c>
      <c r="I1617" s="3" t="s">
        <v>6300</v>
      </c>
    </row>
    <row r="1618" spans="1:9" x14ac:dyDescent="0.2">
      <c r="A1618" s="1" t="str">
        <f t="shared" si="26"/>
        <v>SINAPI-I 40381</v>
      </c>
      <c r="B1618" s="3" t="s">
        <v>6301</v>
      </c>
      <c r="C1618" s="3">
        <v>40381</v>
      </c>
      <c r="D1618" s="2" t="s">
        <v>1577</v>
      </c>
      <c r="E1618" s="3" t="s">
        <v>4431</v>
      </c>
      <c r="F1618" s="67" t="s">
        <v>5170</v>
      </c>
      <c r="G1618" s="67" t="s">
        <v>5170</v>
      </c>
      <c r="I1618" s="3" t="s">
        <v>6300</v>
      </c>
    </row>
    <row r="1619" spans="1:9" x14ac:dyDescent="0.2">
      <c r="A1619" s="1" t="str">
        <f t="shared" si="26"/>
        <v>SINAPI-I 40391</v>
      </c>
      <c r="B1619" s="3" t="s">
        <v>6301</v>
      </c>
      <c r="C1619" s="3">
        <v>40391</v>
      </c>
      <c r="D1619" s="2" t="s">
        <v>1578</v>
      </c>
      <c r="E1619" s="3" t="s">
        <v>4431</v>
      </c>
      <c r="F1619" s="67" t="s">
        <v>33610</v>
      </c>
      <c r="G1619" s="67" t="s">
        <v>33610</v>
      </c>
      <c r="I1619" s="3" t="s">
        <v>6300</v>
      </c>
    </row>
    <row r="1620" spans="1:9" ht="22.5" x14ac:dyDescent="0.2">
      <c r="A1620" s="1" t="str">
        <f t="shared" si="26"/>
        <v>SINAPI-I 2609</v>
      </c>
      <c r="B1620" s="3" t="s">
        <v>6301</v>
      </c>
      <c r="C1620" s="3">
        <v>2609</v>
      </c>
      <c r="D1620" s="2" t="s">
        <v>1579</v>
      </c>
      <c r="E1620" s="3" t="s">
        <v>4431</v>
      </c>
      <c r="F1620" s="67" t="s">
        <v>4681</v>
      </c>
      <c r="G1620" s="67" t="s">
        <v>4681</v>
      </c>
      <c r="I1620" s="3" t="s">
        <v>6300</v>
      </c>
    </row>
    <row r="1621" spans="1:9" ht="22.5" x14ac:dyDescent="0.2">
      <c r="A1621" s="1" t="str">
        <f t="shared" si="26"/>
        <v>SINAPI-I 2634</v>
      </c>
      <c r="B1621" s="3" t="s">
        <v>6301</v>
      </c>
      <c r="C1621" s="3">
        <v>2634</v>
      </c>
      <c r="D1621" s="2" t="s">
        <v>1580</v>
      </c>
      <c r="E1621" s="3" t="s">
        <v>4431</v>
      </c>
      <c r="F1621" s="67" t="s">
        <v>5874</v>
      </c>
      <c r="G1621" s="67" t="s">
        <v>5874</v>
      </c>
      <c r="I1621" s="3" t="s">
        <v>6300</v>
      </c>
    </row>
    <row r="1622" spans="1:9" ht="22.5" x14ac:dyDescent="0.2">
      <c r="A1622" s="1" t="str">
        <f t="shared" si="26"/>
        <v>SINAPI-I 2611</v>
      </c>
      <c r="B1622" s="3" t="s">
        <v>6301</v>
      </c>
      <c r="C1622" s="3">
        <v>2611</v>
      </c>
      <c r="D1622" s="2" t="s">
        <v>1581</v>
      </c>
      <c r="E1622" s="3" t="s">
        <v>4431</v>
      </c>
      <c r="F1622" s="67" t="s">
        <v>33611</v>
      </c>
      <c r="G1622" s="67" t="s">
        <v>33611</v>
      </c>
      <c r="I1622" s="3" t="s">
        <v>6300</v>
      </c>
    </row>
    <row r="1623" spans="1:9" x14ac:dyDescent="0.2">
      <c r="A1623" s="1" t="str">
        <f t="shared" si="26"/>
        <v>SINAPI-I 40414</v>
      </c>
      <c r="B1623" s="3" t="s">
        <v>6301</v>
      </c>
      <c r="C1623" s="3">
        <v>40414</v>
      </c>
      <c r="D1623" s="2" t="s">
        <v>1582</v>
      </c>
      <c r="E1623" s="3" t="s">
        <v>4431</v>
      </c>
      <c r="F1623" s="67" t="s">
        <v>21167</v>
      </c>
      <c r="G1623" s="67" t="s">
        <v>21167</v>
      </c>
      <c r="I1623" s="3" t="s">
        <v>6300</v>
      </c>
    </row>
    <row r="1624" spans="1:9" x14ac:dyDescent="0.2">
      <c r="A1624" s="1" t="str">
        <f t="shared" si="26"/>
        <v>SINAPI-I 40416</v>
      </c>
      <c r="B1624" s="3" t="s">
        <v>6301</v>
      </c>
      <c r="C1624" s="3">
        <v>40416</v>
      </c>
      <c r="D1624" s="2" t="s">
        <v>1583</v>
      </c>
      <c r="E1624" s="3" t="s">
        <v>4431</v>
      </c>
      <c r="F1624" s="67" t="s">
        <v>31780</v>
      </c>
      <c r="G1624" s="67" t="s">
        <v>31780</v>
      </c>
      <c r="I1624" s="3" t="s">
        <v>6300</v>
      </c>
    </row>
    <row r="1625" spans="1:9" x14ac:dyDescent="0.2">
      <c r="A1625" s="1" t="str">
        <f t="shared" si="26"/>
        <v>SINAPI-I 40418</v>
      </c>
      <c r="B1625" s="3" t="s">
        <v>6301</v>
      </c>
      <c r="C1625" s="3">
        <v>40418</v>
      </c>
      <c r="D1625" s="2" t="s">
        <v>1584</v>
      </c>
      <c r="E1625" s="3" t="s">
        <v>4431</v>
      </c>
      <c r="F1625" s="67" t="s">
        <v>21866</v>
      </c>
      <c r="G1625" s="67" t="s">
        <v>21866</v>
      </c>
      <c r="I1625" s="3" t="s">
        <v>6300</v>
      </c>
    </row>
    <row r="1626" spans="1:9" x14ac:dyDescent="0.2">
      <c r="A1626" s="1" t="str">
        <f t="shared" si="26"/>
        <v>SINAPI-I 34359</v>
      </c>
      <c r="B1626" s="3" t="s">
        <v>6301</v>
      </c>
      <c r="C1626" s="3">
        <v>34359</v>
      </c>
      <c r="D1626" s="2" t="s">
        <v>1585</v>
      </c>
      <c r="E1626" s="3" t="s">
        <v>4431</v>
      </c>
      <c r="F1626" s="67" t="s">
        <v>5114</v>
      </c>
      <c r="G1626" s="67" t="s">
        <v>5114</v>
      </c>
      <c r="I1626" s="3" t="s">
        <v>6298</v>
      </c>
    </row>
    <row r="1627" spans="1:9" x14ac:dyDescent="0.2">
      <c r="A1627" s="1" t="str">
        <f t="shared" si="26"/>
        <v>SINAPI-I 1789</v>
      </c>
      <c r="B1627" s="3" t="s">
        <v>6301</v>
      </c>
      <c r="C1627" s="3">
        <v>1789</v>
      </c>
      <c r="D1627" s="2" t="s">
        <v>1586</v>
      </c>
      <c r="E1627" s="3" t="s">
        <v>4431</v>
      </c>
      <c r="F1627" s="67" t="s">
        <v>33612</v>
      </c>
      <c r="G1627" s="67" t="s">
        <v>33612</v>
      </c>
      <c r="I1627" s="3" t="s">
        <v>6298</v>
      </c>
    </row>
    <row r="1628" spans="1:9" x14ac:dyDescent="0.2">
      <c r="A1628" s="1" t="str">
        <f t="shared" si="26"/>
        <v>SINAPI-I 1788</v>
      </c>
      <c r="B1628" s="3" t="s">
        <v>6301</v>
      </c>
      <c r="C1628" s="3">
        <v>1788</v>
      </c>
      <c r="D1628" s="2" t="s">
        <v>1587</v>
      </c>
      <c r="E1628" s="3" t="s">
        <v>4431</v>
      </c>
      <c r="F1628" s="67" t="s">
        <v>6328</v>
      </c>
      <c r="G1628" s="67" t="s">
        <v>6328</v>
      </c>
      <c r="I1628" s="3" t="s">
        <v>6298</v>
      </c>
    </row>
    <row r="1629" spans="1:9" x14ac:dyDescent="0.2">
      <c r="A1629" s="1" t="str">
        <f t="shared" si="26"/>
        <v>SINAPI-I 1786</v>
      </c>
      <c r="B1629" s="3" t="s">
        <v>6301</v>
      </c>
      <c r="C1629" s="3">
        <v>1786</v>
      </c>
      <c r="D1629" s="2" t="s">
        <v>1588</v>
      </c>
      <c r="E1629" s="3" t="s">
        <v>4431</v>
      </c>
      <c r="F1629" s="67" t="s">
        <v>21864</v>
      </c>
      <c r="G1629" s="67" t="s">
        <v>21864</v>
      </c>
      <c r="I1629" s="3" t="s">
        <v>6298</v>
      </c>
    </row>
    <row r="1630" spans="1:9" x14ac:dyDescent="0.2">
      <c r="A1630" s="1" t="str">
        <f t="shared" si="26"/>
        <v>SINAPI-I 1787</v>
      </c>
      <c r="B1630" s="3" t="s">
        <v>6301</v>
      </c>
      <c r="C1630" s="3">
        <v>1787</v>
      </c>
      <c r="D1630" s="2" t="s">
        <v>1589</v>
      </c>
      <c r="E1630" s="3" t="s">
        <v>4431</v>
      </c>
      <c r="F1630" s="67" t="s">
        <v>33613</v>
      </c>
      <c r="G1630" s="67" t="s">
        <v>33613</v>
      </c>
      <c r="I1630" s="3" t="s">
        <v>6298</v>
      </c>
    </row>
    <row r="1631" spans="1:9" x14ac:dyDescent="0.2">
      <c r="A1631" s="1" t="str">
        <f t="shared" si="26"/>
        <v>SINAPI-I 1791</v>
      </c>
      <c r="B1631" s="3" t="s">
        <v>6301</v>
      </c>
      <c r="C1631" s="3">
        <v>1791</v>
      </c>
      <c r="D1631" s="2" t="s">
        <v>1590</v>
      </c>
      <c r="E1631" s="3" t="s">
        <v>4431</v>
      </c>
      <c r="F1631" s="67" t="s">
        <v>33614</v>
      </c>
      <c r="G1631" s="67" t="s">
        <v>33614</v>
      </c>
      <c r="I1631" s="3" t="s">
        <v>6298</v>
      </c>
    </row>
    <row r="1632" spans="1:9" x14ac:dyDescent="0.2">
      <c r="A1632" s="1" t="str">
        <f t="shared" si="26"/>
        <v>SINAPI-I 1790</v>
      </c>
      <c r="B1632" s="3" t="s">
        <v>6301</v>
      </c>
      <c r="C1632" s="3">
        <v>1790</v>
      </c>
      <c r="D1632" s="2" t="s">
        <v>1591</v>
      </c>
      <c r="E1632" s="3" t="s">
        <v>4431</v>
      </c>
      <c r="F1632" s="67" t="s">
        <v>33615</v>
      </c>
      <c r="G1632" s="67" t="s">
        <v>33615</v>
      </c>
      <c r="I1632" s="3" t="s">
        <v>6298</v>
      </c>
    </row>
    <row r="1633" spans="1:9" x14ac:dyDescent="0.2">
      <c r="A1633" s="1" t="str">
        <f t="shared" si="26"/>
        <v>SINAPI-I 1813</v>
      </c>
      <c r="B1633" s="3" t="s">
        <v>6301</v>
      </c>
      <c r="C1633" s="3">
        <v>1813</v>
      </c>
      <c r="D1633" s="2" t="s">
        <v>1592</v>
      </c>
      <c r="E1633" s="3" t="s">
        <v>4431</v>
      </c>
      <c r="F1633" s="67" t="s">
        <v>21021</v>
      </c>
      <c r="G1633" s="67" t="s">
        <v>21021</v>
      </c>
      <c r="I1633" s="3" t="s">
        <v>6298</v>
      </c>
    </row>
    <row r="1634" spans="1:9" x14ac:dyDescent="0.2">
      <c r="A1634" s="1" t="str">
        <f t="shared" si="26"/>
        <v>SINAPI-I 1792</v>
      </c>
      <c r="B1634" s="3" t="s">
        <v>6301</v>
      </c>
      <c r="C1634" s="3">
        <v>1792</v>
      </c>
      <c r="D1634" s="2" t="s">
        <v>1593</v>
      </c>
      <c r="E1634" s="3" t="s">
        <v>4431</v>
      </c>
      <c r="F1634" s="67" t="s">
        <v>33616</v>
      </c>
      <c r="G1634" s="67" t="s">
        <v>33616</v>
      </c>
      <c r="I1634" s="3" t="s">
        <v>6298</v>
      </c>
    </row>
    <row r="1635" spans="1:9" x14ac:dyDescent="0.2">
      <c r="A1635" s="1" t="str">
        <f t="shared" ref="A1635:A1698" si="27">CONCATENAR</f>
        <v>SINAPI-I 1793</v>
      </c>
      <c r="B1635" s="3" t="s">
        <v>6301</v>
      </c>
      <c r="C1635" s="3">
        <v>1793</v>
      </c>
      <c r="D1635" s="2" t="s">
        <v>1594</v>
      </c>
      <c r="E1635" s="3" t="s">
        <v>4431</v>
      </c>
      <c r="F1635" s="67" t="s">
        <v>33617</v>
      </c>
      <c r="G1635" s="67" t="s">
        <v>33617</v>
      </c>
      <c r="I1635" s="3" t="s">
        <v>6298</v>
      </c>
    </row>
    <row r="1636" spans="1:9" x14ac:dyDescent="0.2">
      <c r="A1636" s="1" t="str">
        <f t="shared" si="27"/>
        <v>SINAPI-I 1809</v>
      </c>
      <c r="B1636" s="3" t="s">
        <v>6301</v>
      </c>
      <c r="C1636" s="3">
        <v>1809</v>
      </c>
      <c r="D1636" s="2" t="s">
        <v>1595</v>
      </c>
      <c r="E1636" s="3" t="s">
        <v>4431</v>
      </c>
      <c r="F1636" s="67" t="s">
        <v>33618</v>
      </c>
      <c r="G1636" s="67" t="s">
        <v>33618</v>
      </c>
      <c r="I1636" s="3" t="s">
        <v>6298</v>
      </c>
    </row>
    <row r="1637" spans="1:9" x14ac:dyDescent="0.2">
      <c r="A1637" s="1" t="str">
        <f t="shared" si="27"/>
        <v>SINAPI-I 1814</v>
      </c>
      <c r="B1637" s="3" t="s">
        <v>6301</v>
      </c>
      <c r="C1637" s="3">
        <v>1814</v>
      </c>
      <c r="D1637" s="2" t="s">
        <v>1596</v>
      </c>
      <c r="E1637" s="3" t="s">
        <v>4431</v>
      </c>
      <c r="F1637" s="67" t="s">
        <v>21200</v>
      </c>
      <c r="G1637" s="67" t="s">
        <v>21200</v>
      </c>
      <c r="I1637" s="3" t="s">
        <v>6298</v>
      </c>
    </row>
    <row r="1638" spans="1:9" x14ac:dyDescent="0.2">
      <c r="A1638" s="1" t="str">
        <f t="shared" si="27"/>
        <v>SINAPI-I 1803</v>
      </c>
      <c r="B1638" s="3" t="s">
        <v>6301</v>
      </c>
      <c r="C1638" s="3">
        <v>1803</v>
      </c>
      <c r="D1638" s="2" t="s">
        <v>1597</v>
      </c>
      <c r="E1638" s="3" t="s">
        <v>4431</v>
      </c>
      <c r="F1638" s="67" t="s">
        <v>21166</v>
      </c>
      <c r="G1638" s="67" t="s">
        <v>21166</v>
      </c>
      <c r="I1638" s="3" t="s">
        <v>6298</v>
      </c>
    </row>
    <row r="1639" spans="1:9" x14ac:dyDescent="0.2">
      <c r="A1639" s="1" t="str">
        <f t="shared" si="27"/>
        <v>SINAPI-I 1805</v>
      </c>
      <c r="B1639" s="3" t="s">
        <v>6301</v>
      </c>
      <c r="C1639" s="3">
        <v>1805</v>
      </c>
      <c r="D1639" s="2" t="s">
        <v>1598</v>
      </c>
      <c r="E1639" s="3" t="s">
        <v>4431</v>
      </c>
      <c r="F1639" s="67" t="s">
        <v>28777</v>
      </c>
      <c r="G1639" s="67" t="s">
        <v>28777</v>
      </c>
      <c r="I1639" s="3" t="s">
        <v>6298</v>
      </c>
    </row>
    <row r="1640" spans="1:9" x14ac:dyDescent="0.2">
      <c r="A1640" s="1" t="str">
        <f t="shared" si="27"/>
        <v>SINAPI-I 1821</v>
      </c>
      <c r="B1640" s="3" t="s">
        <v>6301</v>
      </c>
      <c r="C1640" s="3">
        <v>1821</v>
      </c>
      <c r="D1640" s="2" t="s">
        <v>1599</v>
      </c>
      <c r="E1640" s="3" t="s">
        <v>4431</v>
      </c>
      <c r="F1640" s="67" t="s">
        <v>33619</v>
      </c>
      <c r="G1640" s="67" t="s">
        <v>33619</v>
      </c>
      <c r="I1640" s="3" t="s">
        <v>6298</v>
      </c>
    </row>
    <row r="1641" spans="1:9" x14ac:dyDescent="0.2">
      <c r="A1641" s="1" t="str">
        <f t="shared" si="27"/>
        <v>SINAPI-I 1806</v>
      </c>
      <c r="B1641" s="3" t="s">
        <v>6301</v>
      </c>
      <c r="C1641" s="3">
        <v>1806</v>
      </c>
      <c r="D1641" s="2" t="s">
        <v>1600</v>
      </c>
      <c r="E1641" s="3" t="s">
        <v>4431</v>
      </c>
      <c r="F1641" s="67" t="s">
        <v>33620</v>
      </c>
      <c r="G1641" s="67" t="s">
        <v>33620</v>
      </c>
      <c r="I1641" s="3" t="s">
        <v>6298</v>
      </c>
    </row>
    <row r="1642" spans="1:9" x14ac:dyDescent="0.2">
      <c r="A1642" s="1" t="str">
        <f t="shared" si="27"/>
        <v>SINAPI-I 1804</v>
      </c>
      <c r="B1642" s="3" t="s">
        <v>6301</v>
      </c>
      <c r="C1642" s="3">
        <v>1804</v>
      </c>
      <c r="D1642" s="2" t="s">
        <v>1601</v>
      </c>
      <c r="E1642" s="3" t="s">
        <v>4431</v>
      </c>
      <c r="F1642" s="67" t="s">
        <v>6288</v>
      </c>
      <c r="G1642" s="67" t="s">
        <v>6288</v>
      </c>
      <c r="I1642" s="3" t="s">
        <v>6298</v>
      </c>
    </row>
    <row r="1643" spans="1:9" x14ac:dyDescent="0.2">
      <c r="A1643" s="1" t="str">
        <f t="shared" si="27"/>
        <v>SINAPI-I 1807</v>
      </c>
      <c r="B1643" s="3" t="s">
        <v>6301</v>
      </c>
      <c r="C1643" s="3">
        <v>1807</v>
      </c>
      <c r="D1643" s="2" t="s">
        <v>1602</v>
      </c>
      <c r="E1643" s="3" t="s">
        <v>4431</v>
      </c>
      <c r="F1643" s="67" t="s">
        <v>33621</v>
      </c>
      <c r="G1643" s="67" t="s">
        <v>33621</v>
      </c>
      <c r="I1643" s="3" t="s">
        <v>6298</v>
      </c>
    </row>
    <row r="1644" spans="1:9" x14ac:dyDescent="0.2">
      <c r="A1644" s="1" t="str">
        <f t="shared" si="27"/>
        <v>SINAPI-I 1808</v>
      </c>
      <c r="B1644" s="3" t="s">
        <v>6301</v>
      </c>
      <c r="C1644" s="3">
        <v>1808</v>
      </c>
      <c r="D1644" s="2" t="s">
        <v>1603</v>
      </c>
      <c r="E1644" s="3" t="s">
        <v>4431</v>
      </c>
      <c r="F1644" s="67" t="s">
        <v>33622</v>
      </c>
      <c r="G1644" s="67" t="s">
        <v>33622</v>
      </c>
      <c r="I1644" s="3" t="s">
        <v>6298</v>
      </c>
    </row>
    <row r="1645" spans="1:9" x14ac:dyDescent="0.2">
      <c r="A1645" s="1" t="str">
        <f t="shared" si="27"/>
        <v>SINAPI-I 1797</v>
      </c>
      <c r="B1645" s="3" t="s">
        <v>6301</v>
      </c>
      <c r="C1645" s="3">
        <v>1797</v>
      </c>
      <c r="D1645" s="2" t="s">
        <v>1604</v>
      </c>
      <c r="E1645" s="3" t="s">
        <v>4431</v>
      </c>
      <c r="F1645" s="67" t="s">
        <v>21765</v>
      </c>
      <c r="G1645" s="67" t="s">
        <v>21765</v>
      </c>
      <c r="I1645" s="3" t="s">
        <v>6298</v>
      </c>
    </row>
    <row r="1646" spans="1:9" x14ac:dyDescent="0.2">
      <c r="A1646" s="1" t="str">
        <f t="shared" si="27"/>
        <v>SINAPI-I 1796</v>
      </c>
      <c r="B1646" s="3" t="s">
        <v>6301</v>
      </c>
      <c r="C1646" s="3">
        <v>1796</v>
      </c>
      <c r="D1646" s="2" t="s">
        <v>1605</v>
      </c>
      <c r="E1646" s="3" t="s">
        <v>4431</v>
      </c>
      <c r="F1646" s="67" t="s">
        <v>33623</v>
      </c>
      <c r="G1646" s="67" t="s">
        <v>33623</v>
      </c>
      <c r="I1646" s="3" t="s">
        <v>6298</v>
      </c>
    </row>
    <row r="1647" spans="1:9" x14ac:dyDescent="0.2">
      <c r="A1647" s="1" t="str">
        <f t="shared" si="27"/>
        <v>SINAPI-I 1794</v>
      </c>
      <c r="B1647" s="3" t="s">
        <v>6301</v>
      </c>
      <c r="C1647" s="3">
        <v>1794</v>
      </c>
      <c r="D1647" s="2" t="s">
        <v>1606</v>
      </c>
      <c r="E1647" s="3" t="s">
        <v>4431</v>
      </c>
      <c r="F1647" s="67" t="s">
        <v>6131</v>
      </c>
      <c r="G1647" s="67" t="s">
        <v>6131</v>
      </c>
      <c r="I1647" s="3" t="s">
        <v>6298</v>
      </c>
    </row>
    <row r="1648" spans="1:9" x14ac:dyDescent="0.2">
      <c r="A1648" s="1" t="str">
        <f t="shared" si="27"/>
        <v>SINAPI-I 1816</v>
      </c>
      <c r="B1648" s="3" t="s">
        <v>6301</v>
      </c>
      <c r="C1648" s="3">
        <v>1816</v>
      </c>
      <c r="D1648" s="2" t="s">
        <v>1607</v>
      </c>
      <c r="E1648" s="3" t="s">
        <v>4431</v>
      </c>
      <c r="F1648" s="67" t="s">
        <v>28778</v>
      </c>
      <c r="G1648" s="67" t="s">
        <v>28778</v>
      </c>
      <c r="I1648" s="3" t="s">
        <v>6298</v>
      </c>
    </row>
    <row r="1649" spans="1:9" x14ac:dyDescent="0.2">
      <c r="A1649" s="1" t="str">
        <f t="shared" si="27"/>
        <v>SINAPI-I 1815</v>
      </c>
      <c r="B1649" s="3" t="s">
        <v>6301</v>
      </c>
      <c r="C1649" s="3">
        <v>1815</v>
      </c>
      <c r="D1649" s="2" t="s">
        <v>1608</v>
      </c>
      <c r="E1649" s="3" t="s">
        <v>4431</v>
      </c>
      <c r="F1649" s="67" t="s">
        <v>33624</v>
      </c>
      <c r="G1649" s="67" t="s">
        <v>33624</v>
      </c>
      <c r="I1649" s="3" t="s">
        <v>6298</v>
      </c>
    </row>
    <row r="1650" spans="1:9" x14ac:dyDescent="0.2">
      <c r="A1650" s="1" t="str">
        <f t="shared" si="27"/>
        <v>SINAPI-I 1798</v>
      </c>
      <c r="B1650" s="3" t="s">
        <v>6301</v>
      </c>
      <c r="C1650" s="3">
        <v>1798</v>
      </c>
      <c r="D1650" s="2" t="s">
        <v>1609</v>
      </c>
      <c r="E1650" s="3" t="s">
        <v>4431</v>
      </c>
      <c r="F1650" s="67" t="s">
        <v>28779</v>
      </c>
      <c r="G1650" s="67" t="s">
        <v>28779</v>
      </c>
      <c r="I1650" s="3" t="s">
        <v>6298</v>
      </c>
    </row>
    <row r="1651" spans="1:9" x14ac:dyDescent="0.2">
      <c r="A1651" s="1" t="str">
        <f t="shared" si="27"/>
        <v>SINAPI-I 1795</v>
      </c>
      <c r="B1651" s="3" t="s">
        <v>6301</v>
      </c>
      <c r="C1651" s="3">
        <v>1795</v>
      </c>
      <c r="D1651" s="2" t="s">
        <v>1610</v>
      </c>
      <c r="E1651" s="3" t="s">
        <v>4431</v>
      </c>
      <c r="F1651" s="67" t="s">
        <v>21151</v>
      </c>
      <c r="G1651" s="67" t="s">
        <v>21151</v>
      </c>
      <c r="I1651" s="3" t="s">
        <v>6298</v>
      </c>
    </row>
    <row r="1652" spans="1:9" x14ac:dyDescent="0.2">
      <c r="A1652" s="1" t="str">
        <f t="shared" si="27"/>
        <v>SINAPI-I 1799</v>
      </c>
      <c r="B1652" s="3" t="s">
        <v>6301</v>
      </c>
      <c r="C1652" s="3">
        <v>1799</v>
      </c>
      <c r="D1652" s="2" t="s">
        <v>1611</v>
      </c>
      <c r="E1652" s="3" t="s">
        <v>4431</v>
      </c>
      <c r="F1652" s="67" t="s">
        <v>33625</v>
      </c>
      <c r="G1652" s="67" t="s">
        <v>33625</v>
      </c>
      <c r="I1652" s="3" t="s">
        <v>6298</v>
      </c>
    </row>
    <row r="1653" spans="1:9" x14ac:dyDescent="0.2">
      <c r="A1653" s="1" t="str">
        <f t="shared" si="27"/>
        <v>SINAPI-I 1800</v>
      </c>
      <c r="B1653" s="3" t="s">
        <v>6301</v>
      </c>
      <c r="C1653" s="3">
        <v>1800</v>
      </c>
      <c r="D1653" s="2" t="s">
        <v>1612</v>
      </c>
      <c r="E1653" s="3" t="s">
        <v>4431</v>
      </c>
      <c r="F1653" s="67" t="s">
        <v>33626</v>
      </c>
      <c r="G1653" s="67" t="s">
        <v>33626</v>
      </c>
      <c r="I1653" s="3" t="s">
        <v>6298</v>
      </c>
    </row>
    <row r="1654" spans="1:9" x14ac:dyDescent="0.2">
      <c r="A1654" s="1" t="str">
        <f t="shared" si="27"/>
        <v>SINAPI-I 1802</v>
      </c>
      <c r="B1654" s="3" t="s">
        <v>6301</v>
      </c>
      <c r="C1654" s="3">
        <v>1802</v>
      </c>
      <c r="D1654" s="2" t="s">
        <v>1613</v>
      </c>
      <c r="E1654" s="3" t="s">
        <v>4431</v>
      </c>
      <c r="F1654" s="67" t="s">
        <v>33627</v>
      </c>
      <c r="G1654" s="67" t="s">
        <v>33627</v>
      </c>
      <c r="I1654" s="3" t="s">
        <v>6298</v>
      </c>
    </row>
    <row r="1655" spans="1:9" x14ac:dyDescent="0.2">
      <c r="A1655" s="1" t="str">
        <f t="shared" si="27"/>
        <v>SINAPI-I 40385</v>
      </c>
      <c r="B1655" s="3" t="s">
        <v>6301</v>
      </c>
      <c r="C1655" s="3">
        <v>40385</v>
      </c>
      <c r="D1655" s="2" t="s">
        <v>1614</v>
      </c>
      <c r="E1655" s="3" t="s">
        <v>4431</v>
      </c>
      <c r="F1655" s="67" t="s">
        <v>33607</v>
      </c>
      <c r="G1655" s="67" t="s">
        <v>33607</v>
      </c>
      <c r="I1655" s="3" t="s">
        <v>6300</v>
      </c>
    </row>
    <row r="1656" spans="1:9" x14ac:dyDescent="0.2">
      <c r="A1656" s="1" t="str">
        <f t="shared" si="27"/>
        <v>SINAPI-I 40383</v>
      </c>
      <c r="B1656" s="3" t="s">
        <v>6301</v>
      </c>
      <c r="C1656" s="3">
        <v>40383</v>
      </c>
      <c r="D1656" s="2" t="s">
        <v>1615</v>
      </c>
      <c r="E1656" s="3" t="s">
        <v>4431</v>
      </c>
      <c r="F1656" s="67" t="s">
        <v>5168</v>
      </c>
      <c r="G1656" s="67" t="s">
        <v>5168</v>
      </c>
      <c r="I1656" s="3" t="s">
        <v>6300</v>
      </c>
    </row>
    <row r="1657" spans="1:9" x14ac:dyDescent="0.2">
      <c r="A1657" s="1" t="str">
        <f t="shared" si="27"/>
        <v>SINAPI-I 40378</v>
      </c>
      <c r="B1657" s="3" t="s">
        <v>6301</v>
      </c>
      <c r="C1657" s="3">
        <v>40378</v>
      </c>
      <c r="D1657" s="2" t="s">
        <v>1616</v>
      </c>
      <c r="E1657" s="3" t="s">
        <v>4431</v>
      </c>
      <c r="F1657" s="67" t="s">
        <v>5169</v>
      </c>
      <c r="G1657" s="67" t="s">
        <v>5169</v>
      </c>
      <c r="I1657" s="3" t="s">
        <v>6300</v>
      </c>
    </row>
    <row r="1658" spans="1:9" x14ac:dyDescent="0.2">
      <c r="A1658" s="1" t="str">
        <f t="shared" si="27"/>
        <v>SINAPI-I 40382</v>
      </c>
      <c r="B1658" s="3" t="s">
        <v>6301</v>
      </c>
      <c r="C1658" s="3">
        <v>40382</v>
      </c>
      <c r="D1658" s="2" t="s">
        <v>1617</v>
      </c>
      <c r="E1658" s="3" t="s">
        <v>4431</v>
      </c>
      <c r="F1658" s="67" t="s">
        <v>5071</v>
      </c>
      <c r="G1658" s="67" t="s">
        <v>5071</v>
      </c>
      <c r="I1658" s="3" t="s">
        <v>6300</v>
      </c>
    </row>
    <row r="1659" spans="1:9" x14ac:dyDescent="0.2">
      <c r="A1659" s="1" t="str">
        <f t="shared" si="27"/>
        <v>SINAPI-I 40422</v>
      </c>
      <c r="B1659" s="3" t="s">
        <v>6301</v>
      </c>
      <c r="C1659" s="3">
        <v>40422</v>
      </c>
      <c r="D1659" s="2" t="s">
        <v>1618</v>
      </c>
      <c r="E1659" s="3" t="s">
        <v>4431</v>
      </c>
      <c r="F1659" s="67" t="s">
        <v>33628</v>
      </c>
      <c r="G1659" s="67" t="s">
        <v>33628</v>
      </c>
      <c r="I1659" s="3" t="s">
        <v>6300</v>
      </c>
    </row>
    <row r="1660" spans="1:9" x14ac:dyDescent="0.2">
      <c r="A1660" s="1" t="str">
        <f t="shared" si="27"/>
        <v>SINAPI-I 40387</v>
      </c>
      <c r="B1660" s="3" t="s">
        <v>6301</v>
      </c>
      <c r="C1660" s="3">
        <v>40387</v>
      </c>
      <c r="D1660" s="2" t="s">
        <v>1619</v>
      </c>
      <c r="E1660" s="3" t="s">
        <v>4431</v>
      </c>
      <c r="F1660" s="67" t="s">
        <v>33629</v>
      </c>
      <c r="G1660" s="67" t="s">
        <v>33629</v>
      </c>
      <c r="I1660" s="3" t="s">
        <v>6300</v>
      </c>
    </row>
    <row r="1661" spans="1:9" x14ac:dyDescent="0.2">
      <c r="A1661" s="1" t="str">
        <f t="shared" si="27"/>
        <v>SINAPI-I 40380</v>
      </c>
      <c r="B1661" s="3" t="s">
        <v>6301</v>
      </c>
      <c r="C1661" s="3">
        <v>40380</v>
      </c>
      <c r="D1661" s="2" t="s">
        <v>1620</v>
      </c>
      <c r="E1661" s="3" t="s">
        <v>4431</v>
      </c>
      <c r="F1661" s="67" t="s">
        <v>5170</v>
      </c>
      <c r="G1661" s="67" t="s">
        <v>5170</v>
      </c>
      <c r="I1661" s="3" t="s">
        <v>6300</v>
      </c>
    </row>
    <row r="1662" spans="1:9" x14ac:dyDescent="0.2">
      <c r="A1662" s="1" t="str">
        <f t="shared" si="27"/>
        <v>SINAPI-I 40390</v>
      </c>
      <c r="B1662" s="3" t="s">
        <v>6301</v>
      </c>
      <c r="C1662" s="3">
        <v>40390</v>
      </c>
      <c r="D1662" s="2" t="s">
        <v>1621</v>
      </c>
      <c r="E1662" s="3" t="s">
        <v>4431</v>
      </c>
      <c r="F1662" s="67" t="s">
        <v>33630</v>
      </c>
      <c r="G1662" s="67" t="s">
        <v>33630</v>
      </c>
      <c r="I1662" s="3" t="s">
        <v>6300</v>
      </c>
    </row>
    <row r="1663" spans="1:9" x14ac:dyDescent="0.2">
      <c r="A1663" s="1" t="str">
        <f t="shared" si="27"/>
        <v>SINAPI-I 2621</v>
      </c>
      <c r="B1663" s="3" t="s">
        <v>6301</v>
      </c>
      <c r="C1663" s="3">
        <v>2621</v>
      </c>
      <c r="D1663" s="2" t="s">
        <v>1622</v>
      </c>
      <c r="E1663" s="3" t="s">
        <v>4431</v>
      </c>
      <c r="F1663" s="67" t="s">
        <v>33631</v>
      </c>
      <c r="G1663" s="67" t="s">
        <v>33631</v>
      </c>
      <c r="I1663" s="3" t="s">
        <v>6300</v>
      </c>
    </row>
    <row r="1664" spans="1:9" ht="22.5" x14ac:dyDescent="0.2">
      <c r="A1664" s="1" t="str">
        <f t="shared" si="27"/>
        <v>SINAPI-I 2616</v>
      </c>
      <c r="B1664" s="3" t="s">
        <v>6301</v>
      </c>
      <c r="C1664" s="3">
        <v>2616</v>
      </c>
      <c r="D1664" s="2" t="s">
        <v>1623</v>
      </c>
      <c r="E1664" s="3" t="s">
        <v>4431</v>
      </c>
      <c r="F1664" s="67" t="s">
        <v>28952</v>
      </c>
      <c r="G1664" s="67" t="s">
        <v>28952</v>
      </c>
      <c r="I1664" s="3" t="s">
        <v>6300</v>
      </c>
    </row>
    <row r="1665" spans="1:9" ht="22.5" x14ac:dyDescent="0.2">
      <c r="A1665" s="1" t="str">
        <f t="shared" si="27"/>
        <v>SINAPI-I 2633</v>
      </c>
      <c r="B1665" s="3" t="s">
        <v>6301</v>
      </c>
      <c r="C1665" s="3">
        <v>2633</v>
      </c>
      <c r="D1665" s="2" t="s">
        <v>1624</v>
      </c>
      <c r="E1665" s="3" t="s">
        <v>4431</v>
      </c>
      <c r="F1665" s="67" t="s">
        <v>21735</v>
      </c>
      <c r="G1665" s="67" t="s">
        <v>21735</v>
      </c>
      <c r="I1665" s="3" t="s">
        <v>6300</v>
      </c>
    </row>
    <row r="1666" spans="1:9" ht="22.5" x14ac:dyDescent="0.2">
      <c r="A1666" s="1" t="str">
        <f t="shared" si="27"/>
        <v>SINAPI-I 2617</v>
      </c>
      <c r="B1666" s="3" t="s">
        <v>6301</v>
      </c>
      <c r="C1666" s="3">
        <v>2617</v>
      </c>
      <c r="D1666" s="2" t="s">
        <v>1625</v>
      </c>
      <c r="E1666" s="3" t="s">
        <v>4431</v>
      </c>
      <c r="F1666" s="67" t="s">
        <v>5444</v>
      </c>
      <c r="G1666" s="67" t="s">
        <v>5444</v>
      </c>
      <c r="I1666" s="3" t="s">
        <v>6300</v>
      </c>
    </row>
    <row r="1667" spans="1:9" ht="22.5" x14ac:dyDescent="0.2">
      <c r="A1667" s="1" t="str">
        <f t="shared" si="27"/>
        <v>SINAPI-I 2618</v>
      </c>
      <c r="B1667" s="3" t="s">
        <v>6301</v>
      </c>
      <c r="C1667" s="3">
        <v>2618</v>
      </c>
      <c r="D1667" s="2" t="s">
        <v>1626</v>
      </c>
      <c r="E1667" s="3" t="s">
        <v>4431</v>
      </c>
      <c r="F1667" s="67" t="s">
        <v>20821</v>
      </c>
      <c r="G1667" s="67" t="s">
        <v>20821</v>
      </c>
      <c r="I1667" s="3" t="s">
        <v>6300</v>
      </c>
    </row>
    <row r="1668" spans="1:9" ht="22.5" x14ac:dyDescent="0.2">
      <c r="A1668" s="1" t="str">
        <f t="shared" si="27"/>
        <v>SINAPI-I 2632</v>
      </c>
      <c r="B1668" s="3" t="s">
        <v>6301</v>
      </c>
      <c r="C1668" s="3">
        <v>2632</v>
      </c>
      <c r="D1668" s="2" t="s">
        <v>1627</v>
      </c>
      <c r="E1668" s="3" t="s">
        <v>4431</v>
      </c>
      <c r="F1668" s="67" t="s">
        <v>5933</v>
      </c>
      <c r="G1668" s="67" t="s">
        <v>5933</v>
      </c>
      <c r="I1668" s="3" t="s">
        <v>6300</v>
      </c>
    </row>
    <row r="1669" spans="1:9" x14ac:dyDescent="0.2">
      <c r="A1669" s="1" t="str">
        <f t="shared" si="27"/>
        <v>SINAPI-I 2631</v>
      </c>
      <c r="B1669" s="3" t="s">
        <v>6301</v>
      </c>
      <c r="C1669" s="3">
        <v>2631</v>
      </c>
      <c r="D1669" s="2" t="s">
        <v>1628</v>
      </c>
      <c r="E1669" s="3" t="s">
        <v>4431</v>
      </c>
      <c r="F1669" s="67" t="s">
        <v>32325</v>
      </c>
      <c r="G1669" s="67" t="s">
        <v>32325</v>
      </c>
      <c r="I1669" s="3" t="s">
        <v>6300</v>
      </c>
    </row>
    <row r="1670" spans="1:9" ht="22.5" x14ac:dyDescent="0.2">
      <c r="A1670" s="1" t="str">
        <f t="shared" si="27"/>
        <v>SINAPI-I 2619</v>
      </c>
      <c r="B1670" s="3" t="s">
        <v>6301</v>
      </c>
      <c r="C1670" s="3">
        <v>2619</v>
      </c>
      <c r="D1670" s="2" t="s">
        <v>1629</v>
      </c>
      <c r="E1670" s="3" t="s">
        <v>4431</v>
      </c>
      <c r="F1670" s="67" t="s">
        <v>33632</v>
      </c>
      <c r="G1670" s="67" t="s">
        <v>33632</v>
      </c>
      <c r="I1670" s="3" t="s">
        <v>6300</v>
      </c>
    </row>
    <row r="1671" spans="1:9" x14ac:dyDescent="0.2">
      <c r="A1671" s="1" t="str">
        <f t="shared" si="27"/>
        <v>SINAPI-I 2620</v>
      </c>
      <c r="B1671" s="3" t="s">
        <v>6301</v>
      </c>
      <c r="C1671" s="3">
        <v>2620</v>
      </c>
      <c r="D1671" s="2" t="s">
        <v>1630</v>
      </c>
      <c r="E1671" s="3" t="s">
        <v>4431</v>
      </c>
      <c r="F1671" s="67" t="s">
        <v>33633</v>
      </c>
      <c r="G1671" s="67" t="s">
        <v>33633</v>
      </c>
      <c r="I1671" s="3" t="s">
        <v>6300</v>
      </c>
    </row>
    <row r="1672" spans="1:9" x14ac:dyDescent="0.2">
      <c r="A1672" s="1" t="str">
        <f t="shared" si="27"/>
        <v>SINAPI-I 40413</v>
      </c>
      <c r="B1672" s="3" t="s">
        <v>6301</v>
      </c>
      <c r="C1672" s="3">
        <v>40413</v>
      </c>
      <c r="D1672" s="2" t="s">
        <v>1631</v>
      </c>
      <c r="E1672" s="3" t="s">
        <v>4431</v>
      </c>
      <c r="F1672" s="67" t="s">
        <v>21027</v>
      </c>
      <c r="G1672" s="67" t="s">
        <v>21027</v>
      </c>
      <c r="I1672" s="3" t="s">
        <v>6300</v>
      </c>
    </row>
    <row r="1673" spans="1:9" x14ac:dyDescent="0.2">
      <c r="A1673" s="1" t="str">
        <f t="shared" si="27"/>
        <v>SINAPI-I 40415</v>
      </c>
      <c r="B1673" s="3" t="s">
        <v>6301</v>
      </c>
      <c r="C1673" s="3">
        <v>40415</v>
      </c>
      <c r="D1673" s="2" t="s">
        <v>1632</v>
      </c>
      <c r="E1673" s="3" t="s">
        <v>4431</v>
      </c>
      <c r="F1673" s="67" t="s">
        <v>5052</v>
      </c>
      <c r="G1673" s="67" t="s">
        <v>5052</v>
      </c>
      <c r="I1673" s="3" t="s">
        <v>6300</v>
      </c>
    </row>
    <row r="1674" spans="1:9" x14ac:dyDescent="0.2">
      <c r="A1674" s="1" t="str">
        <f t="shared" si="27"/>
        <v>SINAPI-I 40417</v>
      </c>
      <c r="B1674" s="3" t="s">
        <v>6301</v>
      </c>
      <c r="C1674" s="3">
        <v>40417</v>
      </c>
      <c r="D1674" s="2" t="s">
        <v>1633</v>
      </c>
      <c r="E1674" s="3" t="s">
        <v>4431</v>
      </c>
      <c r="F1674" s="67" t="s">
        <v>21276</v>
      </c>
      <c r="G1674" s="67" t="s">
        <v>21276</v>
      </c>
      <c r="I1674" s="3" t="s">
        <v>6300</v>
      </c>
    </row>
    <row r="1675" spans="1:9" x14ac:dyDescent="0.2">
      <c r="A1675" s="1" t="str">
        <f t="shared" si="27"/>
        <v>SINAPI-I 39271</v>
      </c>
      <c r="B1675" s="3" t="s">
        <v>6301</v>
      </c>
      <c r="C1675" s="3">
        <v>39271</v>
      </c>
      <c r="D1675" s="2" t="s">
        <v>1634</v>
      </c>
      <c r="E1675" s="3" t="s">
        <v>4431</v>
      </c>
      <c r="F1675" s="67" t="s">
        <v>5184</v>
      </c>
      <c r="G1675" s="67" t="s">
        <v>5184</v>
      </c>
      <c r="I1675" s="3" t="s">
        <v>6298</v>
      </c>
    </row>
    <row r="1676" spans="1:9" x14ac:dyDescent="0.2">
      <c r="A1676" s="1" t="str">
        <f t="shared" si="27"/>
        <v>SINAPI-I 39273</v>
      </c>
      <c r="B1676" s="3" t="s">
        <v>6301</v>
      </c>
      <c r="C1676" s="3">
        <v>39273</v>
      </c>
      <c r="D1676" s="2" t="s">
        <v>1635</v>
      </c>
      <c r="E1676" s="3" t="s">
        <v>4431</v>
      </c>
      <c r="F1676" s="67" t="s">
        <v>5185</v>
      </c>
      <c r="G1676" s="67" t="s">
        <v>5185</v>
      </c>
      <c r="I1676" s="3" t="s">
        <v>6298</v>
      </c>
    </row>
    <row r="1677" spans="1:9" x14ac:dyDescent="0.2">
      <c r="A1677" s="1" t="str">
        <f t="shared" si="27"/>
        <v>SINAPI-I 39272</v>
      </c>
      <c r="B1677" s="3" t="s">
        <v>6301</v>
      </c>
      <c r="C1677" s="3">
        <v>39272</v>
      </c>
      <c r="D1677" s="2" t="s">
        <v>1636</v>
      </c>
      <c r="E1677" s="3" t="s">
        <v>4431</v>
      </c>
      <c r="F1677" s="67" t="s">
        <v>5186</v>
      </c>
      <c r="G1677" s="67" t="s">
        <v>5186</v>
      </c>
      <c r="I1677" s="3" t="s">
        <v>6298</v>
      </c>
    </row>
    <row r="1678" spans="1:9" x14ac:dyDescent="0.2">
      <c r="A1678" s="1" t="str">
        <f t="shared" si="27"/>
        <v>SINAPI-I 1875</v>
      </c>
      <c r="B1678" s="3" t="s">
        <v>6301</v>
      </c>
      <c r="C1678" s="3">
        <v>1875</v>
      </c>
      <c r="D1678" s="2" t="s">
        <v>1637</v>
      </c>
      <c r="E1678" s="3" t="s">
        <v>4431</v>
      </c>
      <c r="F1678" s="67" t="s">
        <v>5187</v>
      </c>
      <c r="G1678" s="67" t="s">
        <v>5187</v>
      </c>
      <c r="I1678" s="3" t="s">
        <v>6298</v>
      </c>
    </row>
    <row r="1679" spans="1:9" x14ac:dyDescent="0.2">
      <c r="A1679" s="1" t="str">
        <f t="shared" si="27"/>
        <v>SINAPI-I 1874</v>
      </c>
      <c r="B1679" s="3" t="s">
        <v>6301</v>
      </c>
      <c r="C1679" s="3">
        <v>1874</v>
      </c>
      <c r="D1679" s="2" t="s">
        <v>1638</v>
      </c>
      <c r="E1679" s="3" t="s">
        <v>4431</v>
      </c>
      <c r="F1679" s="67" t="s">
        <v>5188</v>
      </c>
      <c r="G1679" s="67" t="s">
        <v>5188</v>
      </c>
      <c r="I1679" s="3" t="s">
        <v>6298</v>
      </c>
    </row>
    <row r="1680" spans="1:9" x14ac:dyDescent="0.2">
      <c r="A1680" s="1" t="str">
        <f t="shared" si="27"/>
        <v>SINAPI-I 1870</v>
      </c>
      <c r="B1680" s="3" t="s">
        <v>6301</v>
      </c>
      <c r="C1680" s="3">
        <v>1870</v>
      </c>
      <c r="D1680" s="2" t="s">
        <v>1639</v>
      </c>
      <c r="E1680" s="3" t="s">
        <v>4431</v>
      </c>
      <c r="F1680" s="67" t="s">
        <v>5134</v>
      </c>
      <c r="G1680" s="67" t="s">
        <v>5134</v>
      </c>
      <c r="I1680" s="3" t="s">
        <v>6299</v>
      </c>
    </row>
    <row r="1681" spans="1:9" x14ac:dyDescent="0.2">
      <c r="A1681" s="1" t="str">
        <f t="shared" si="27"/>
        <v>SINAPI-I 1884</v>
      </c>
      <c r="B1681" s="3" t="s">
        <v>6301</v>
      </c>
      <c r="C1681" s="3">
        <v>1884</v>
      </c>
      <c r="D1681" s="2" t="s">
        <v>1640</v>
      </c>
      <c r="E1681" s="3" t="s">
        <v>4431</v>
      </c>
      <c r="F1681" s="67" t="s">
        <v>5189</v>
      </c>
      <c r="G1681" s="67" t="s">
        <v>5189</v>
      </c>
      <c r="I1681" s="3" t="s">
        <v>6298</v>
      </c>
    </row>
    <row r="1682" spans="1:9" x14ac:dyDescent="0.2">
      <c r="A1682" s="1" t="str">
        <f t="shared" si="27"/>
        <v>SINAPI-I 1887</v>
      </c>
      <c r="B1682" s="3" t="s">
        <v>6301</v>
      </c>
      <c r="C1682" s="3">
        <v>1887</v>
      </c>
      <c r="D1682" s="2" t="s">
        <v>1641</v>
      </c>
      <c r="E1682" s="3" t="s">
        <v>4431</v>
      </c>
      <c r="F1682" s="67" t="s">
        <v>5190</v>
      </c>
      <c r="G1682" s="67" t="s">
        <v>5190</v>
      </c>
      <c r="I1682" s="3" t="s">
        <v>6298</v>
      </c>
    </row>
    <row r="1683" spans="1:9" x14ac:dyDescent="0.2">
      <c r="A1683" s="1" t="str">
        <f t="shared" si="27"/>
        <v>SINAPI-I 1876</v>
      </c>
      <c r="B1683" s="3" t="s">
        <v>6301</v>
      </c>
      <c r="C1683" s="3">
        <v>1876</v>
      </c>
      <c r="D1683" s="2" t="s">
        <v>1642</v>
      </c>
      <c r="E1683" s="3" t="s">
        <v>4431</v>
      </c>
      <c r="F1683" s="67" t="s">
        <v>5191</v>
      </c>
      <c r="G1683" s="67" t="s">
        <v>5191</v>
      </c>
      <c r="I1683" s="3" t="s">
        <v>6298</v>
      </c>
    </row>
    <row r="1684" spans="1:9" x14ac:dyDescent="0.2">
      <c r="A1684" s="1" t="str">
        <f t="shared" si="27"/>
        <v>SINAPI-I 1879</v>
      </c>
      <c r="B1684" s="3" t="s">
        <v>6301</v>
      </c>
      <c r="C1684" s="3">
        <v>1879</v>
      </c>
      <c r="D1684" s="2" t="s">
        <v>1643</v>
      </c>
      <c r="E1684" s="3" t="s">
        <v>4431</v>
      </c>
      <c r="F1684" s="67" t="s">
        <v>5192</v>
      </c>
      <c r="G1684" s="67" t="s">
        <v>5192</v>
      </c>
      <c r="I1684" s="3" t="s">
        <v>6298</v>
      </c>
    </row>
    <row r="1685" spans="1:9" x14ac:dyDescent="0.2">
      <c r="A1685" s="1" t="str">
        <f t="shared" si="27"/>
        <v>SINAPI-I 1877</v>
      </c>
      <c r="B1685" s="3" t="s">
        <v>6301</v>
      </c>
      <c r="C1685" s="3">
        <v>1877</v>
      </c>
      <c r="D1685" s="2" t="s">
        <v>1644</v>
      </c>
      <c r="E1685" s="3" t="s">
        <v>4431</v>
      </c>
      <c r="F1685" s="67" t="s">
        <v>5193</v>
      </c>
      <c r="G1685" s="67" t="s">
        <v>5193</v>
      </c>
      <c r="I1685" s="3" t="s">
        <v>6298</v>
      </c>
    </row>
    <row r="1686" spans="1:9" x14ac:dyDescent="0.2">
      <c r="A1686" s="1" t="str">
        <f t="shared" si="27"/>
        <v>SINAPI-I 1878</v>
      </c>
      <c r="B1686" s="3" t="s">
        <v>6301</v>
      </c>
      <c r="C1686" s="3">
        <v>1878</v>
      </c>
      <c r="D1686" s="2" t="s">
        <v>1645</v>
      </c>
      <c r="E1686" s="3" t="s">
        <v>4431</v>
      </c>
      <c r="F1686" s="67" t="s">
        <v>5194</v>
      </c>
      <c r="G1686" s="67" t="s">
        <v>5194</v>
      </c>
      <c r="I1686" s="3" t="s">
        <v>6298</v>
      </c>
    </row>
    <row r="1687" spans="1:9" x14ac:dyDescent="0.2">
      <c r="A1687" s="1" t="str">
        <f t="shared" si="27"/>
        <v>SINAPI-I 44472</v>
      </c>
      <c r="B1687" s="3" t="s">
        <v>6301</v>
      </c>
      <c r="C1687" s="3">
        <v>44472</v>
      </c>
      <c r="D1687" s="2" t="s">
        <v>1646</v>
      </c>
      <c r="E1687" s="3" t="s">
        <v>4431</v>
      </c>
      <c r="F1687" s="67" t="s">
        <v>21432</v>
      </c>
      <c r="G1687" s="67" t="s">
        <v>21432</v>
      </c>
      <c r="I1687" s="3" t="s">
        <v>6300</v>
      </c>
    </row>
    <row r="1688" spans="1:9" x14ac:dyDescent="0.2">
      <c r="A1688" s="1" t="str">
        <f t="shared" si="27"/>
        <v>SINAPI-I 38369</v>
      </c>
      <c r="B1688" s="3" t="s">
        <v>6301</v>
      </c>
      <c r="C1688" s="3">
        <v>38369</v>
      </c>
      <c r="D1688" s="2" t="s">
        <v>1647</v>
      </c>
      <c r="E1688" s="3" t="s">
        <v>4431</v>
      </c>
      <c r="F1688" s="67" t="s">
        <v>29672</v>
      </c>
      <c r="G1688" s="67" t="s">
        <v>29672</v>
      </c>
      <c r="I1688" s="3" t="s">
        <v>6298</v>
      </c>
    </row>
    <row r="1689" spans="1:9" x14ac:dyDescent="0.2">
      <c r="A1689" s="1" t="str">
        <f t="shared" si="27"/>
        <v>SINAPI-I 38370</v>
      </c>
      <c r="B1689" s="3" t="s">
        <v>6301</v>
      </c>
      <c r="C1689" s="3">
        <v>38370</v>
      </c>
      <c r="D1689" s="2" t="s">
        <v>1648</v>
      </c>
      <c r="E1689" s="3" t="s">
        <v>4431</v>
      </c>
      <c r="F1689" s="67" t="s">
        <v>29672</v>
      </c>
      <c r="G1689" s="67" t="s">
        <v>29672</v>
      </c>
      <c r="I1689" s="3" t="s">
        <v>6298</v>
      </c>
    </row>
    <row r="1690" spans="1:9" x14ac:dyDescent="0.2">
      <c r="A1690" s="1" t="str">
        <f t="shared" si="27"/>
        <v>SINAPI-I 38372</v>
      </c>
      <c r="B1690" s="3" t="s">
        <v>6301</v>
      </c>
      <c r="C1690" s="3">
        <v>38372</v>
      </c>
      <c r="D1690" s="2" t="s">
        <v>1649</v>
      </c>
      <c r="E1690" s="3" t="s">
        <v>4431</v>
      </c>
      <c r="F1690" s="67" t="s">
        <v>5298</v>
      </c>
      <c r="G1690" s="67" t="s">
        <v>5298</v>
      </c>
      <c r="I1690" s="3" t="s">
        <v>6298</v>
      </c>
    </row>
    <row r="1691" spans="1:9" x14ac:dyDescent="0.2">
      <c r="A1691" s="1" t="str">
        <f t="shared" si="27"/>
        <v>SINAPI-I 2358</v>
      </c>
      <c r="B1691" s="3" t="s">
        <v>6301</v>
      </c>
      <c r="C1691" s="3">
        <v>2358</v>
      </c>
      <c r="D1691" s="2" t="s">
        <v>1650</v>
      </c>
      <c r="E1691" s="3" t="s">
        <v>4436</v>
      </c>
      <c r="F1691" s="67" t="s">
        <v>21418</v>
      </c>
      <c r="G1691" s="67" t="s">
        <v>29569</v>
      </c>
      <c r="I1691" s="3" t="s">
        <v>6298</v>
      </c>
    </row>
    <row r="1692" spans="1:9" x14ac:dyDescent="0.2">
      <c r="A1692" s="1" t="str">
        <f t="shared" si="27"/>
        <v>SINAPI-I 40807</v>
      </c>
      <c r="B1692" s="3" t="s">
        <v>6301</v>
      </c>
      <c r="C1692" s="3">
        <v>40807</v>
      </c>
      <c r="D1692" s="2" t="s">
        <v>1651</v>
      </c>
      <c r="E1692" s="3" t="s">
        <v>4437</v>
      </c>
      <c r="F1692" s="67" t="s">
        <v>31070</v>
      </c>
      <c r="G1692" s="67" t="s">
        <v>30816</v>
      </c>
      <c r="I1692" s="3" t="s">
        <v>6298</v>
      </c>
    </row>
    <row r="1693" spans="1:9" x14ac:dyDescent="0.2">
      <c r="A1693" s="1" t="str">
        <f t="shared" si="27"/>
        <v>SINAPI-I 44330</v>
      </c>
      <c r="B1693" s="3" t="s">
        <v>6301</v>
      </c>
      <c r="C1693" s="3">
        <v>44330</v>
      </c>
      <c r="D1693" s="2" t="s">
        <v>1652</v>
      </c>
      <c r="E1693" s="3" t="s">
        <v>4434</v>
      </c>
      <c r="F1693" s="67" t="s">
        <v>20840</v>
      </c>
      <c r="G1693" s="67" t="s">
        <v>20840</v>
      </c>
      <c r="I1693" s="3" t="s">
        <v>6298</v>
      </c>
    </row>
    <row r="1694" spans="1:9" x14ac:dyDescent="0.2">
      <c r="A1694" s="1" t="str">
        <f t="shared" si="27"/>
        <v>SINAPI-I 43144</v>
      </c>
      <c r="B1694" s="3" t="s">
        <v>6301</v>
      </c>
      <c r="C1694" s="3">
        <v>43144</v>
      </c>
      <c r="D1694" s="2" t="s">
        <v>1653</v>
      </c>
      <c r="E1694" s="3" t="s">
        <v>4433</v>
      </c>
      <c r="F1694" s="67" t="s">
        <v>28783</v>
      </c>
      <c r="G1694" s="67" t="s">
        <v>28783</v>
      </c>
      <c r="I1694" s="3" t="s">
        <v>6298</v>
      </c>
    </row>
    <row r="1695" spans="1:9" x14ac:dyDescent="0.2">
      <c r="A1695" s="1" t="str">
        <f t="shared" si="27"/>
        <v>SINAPI-I 39397</v>
      </c>
      <c r="B1695" s="3" t="s">
        <v>6301</v>
      </c>
      <c r="C1695" s="3">
        <v>39397</v>
      </c>
      <c r="D1695" s="2" t="s">
        <v>1654</v>
      </c>
      <c r="E1695" s="3" t="s">
        <v>4434</v>
      </c>
      <c r="F1695" s="67" t="s">
        <v>20960</v>
      </c>
      <c r="G1695" s="67" t="s">
        <v>20960</v>
      </c>
      <c r="I1695" s="3" t="s">
        <v>6298</v>
      </c>
    </row>
    <row r="1696" spans="1:9" x14ac:dyDescent="0.2">
      <c r="A1696" s="1" t="str">
        <f t="shared" si="27"/>
        <v>SINAPI-I 2692</v>
      </c>
      <c r="B1696" s="3" t="s">
        <v>6301</v>
      </c>
      <c r="C1696" s="3">
        <v>2692</v>
      </c>
      <c r="D1696" s="2" t="s">
        <v>1655</v>
      </c>
      <c r="E1696" s="3" t="s">
        <v>4434</v>
      </c>
      <c r="F1696" s="67" t="s">
        <v>21798</v>
      </c>
      <c r="G1696" s="67" t="s">
        <v>21798</v>
      </c>
      <c r="I1696" s="3" t="s">
        <v>6298</v>
      </c>
    </row>
    <row r="1697" spans="1:9" x14ac:dyDescent="0.2">
      <c r="A1697" s="1" t="str">
        <f t="shared" si="27"/>
        <v>SINAPI-I 44329</v>
      </c>
      <c r="B1697" s="3" t="s">
        <v>6301</v>
      </c>
      <c r="C1697" s="3">
        <v>44329</v>
      </c>
      <c r="D1697" s="2" t="s">
        <v>1656</v>
      </c>
      <c r="E1697" s="3" t="s">
        <v>4434</v>
      </c>
      <c r="F1697" s="67" t="s">
        <v>21348</v>
      </c>
      <c r="G1697" s="67" t="s">
        <v>21348</v>
      </c>
      <c r="I1697" s="3" t="s">
        <v>6298</v>
      </c>
    </row>
    <row r="1698" spans="1:9" x14ac:dyDescent="0.2">
      <c r="A1698" s="1" t="str">
        <f t="shared" si="27"/>
        <v>SINAPI-I 5318</v>
      </c>
      <c r="B1698" s="3" t="s">
        <v>6301</v>
      </c>
      <c r="C1698" s="3">
        <v>5318</v>
      </c>
      <c r="D1698" s="2" t="s">
        <v>1657</v>
      </c>
      <c r="E1698" s="3" t="s">
        <v>4434</v>
      </c>
      <c r="F1698" s="67" t="s">
        <v>29977</v>
      </c>
      <c r="G1698" s="67" t="s">
        <v>29977</v>
      </c>
      <c r="I1698" s="3" t="s">
        <v>6299</v>
      </c>
    </row>
    <row r="1699" spans="1:9" x14ac:dyDescent="0.2">
      <c r="A1699" s="1" t="str">
        <f t="shared" ref="A1699:A1762" si="28">CONCATENAR</f>
        <v>SINAPI-I 5330</v>
      </c>
      <c r="B1699" s="3" t="s">
        <v>6301</v>
      </c>
      <c r="C1699" s="3">
        <v>5330</v>
      </c>
      <c r="D1699" s="2" t="s">
        <v>1658</v>
      </c>
      <c r="E1699" s="3" t="s">
        <v>4434</v>
      </c>
      <c r="F1699" s="67" t="s">
        <v>33634</v>
      </c>
      <c r="G1699" s="67" t="s">
        <v>33634</v>
      </c>
      <c r="I1699" s="3" t="s">
        <v>6298</v>
      </c>
    </row>
    <row r="1700" spans="1:9" x14ac:dyDescent="0.2">
      <c r="A1700" s="1" t="str">
        <f t="shared" si="28"/>
        <v>SINAPI-I 44532</v>
      </c>
      <c r="B1700" s="3" t="s">
        <v>6301</v>
      </c>
      <c r="C1700" s="3">
        <v>44532</v>
      </c>
      <c r="D1700" s="2" t="s">
        <v>30351</v>
      </c>
      <c r="E1700" s="3" t="s">
        <v>4431</v>
      </c>
      <c r="F1700" s="67" t="s">
        <v>31825</v>
      </c>
      <c r="G1700" s="67" t="s">
        <v>31825</v>
      </c>
      <c r="I1700" s="3" t="s">
        <v>6298</v>
      </c>
    </row>
    <row r="1701" spans="1:9" x14ac:dyDescent="0.2">
      <c r="A1701" s="1" t="str">
        <f t="shared" si="28"/>
        <v>SINAPI-I 44531</v>
      </c>
      <c r="B1701" s="3" t="s">
        <v>6301</v>
      </c>
      <c r="C1701" s="3">
        <v>44531</v>
      </c>
      <c r="D1701" s="2" t="s">
        <v>30352</v>
      </c>
      <c r="E1701" s="3" t="s">
        <v>4431</v>
      </c>
      <c r="F1701" s="67" t="s">
        <v>33635</v>
      </c>
      <c r="G1701" s="67" t="s">
        <v>33635</v>
      </c>
      <c r="I1701" s="3" t="s">
        <v>6298</v>
      </c>
    </row>
    <row r="1702" spans="1:9" x14ac:dyDescent="0.2">
      <c r="A1702" s="1" t="str">
        <f t="shared" si="28"/>
        <v>SINAPI-I 38140</v>
      </c>
      <c r="B1702" s="3" t="s">
        <v>6301</v>
      </c>
      <c r="C1702" s="3">
        <v>38140</v>
      </c>
      <c r="D1702" s="2" t="s">
        <v>1659</v>
      </c>
      <c r="E1702" s="3" t="s">
        <v>4431</v>
      </c>
      <c r="F1702" s="67" t="s">
        <v>33280</v>
      </c>
      <c r="G1702" s="67" t="s">
        <v>33280</v>
      </c>
      <c r="I1702" s="3" t="s">
        <v>6299</v>
      </c>
    </row>
    <row r="1703" spans="1:9" x14ac:dyDescent="0.2">
      <c r="A1703" s="1" t="str">
        <f t="shared" si="28"/>
        <v>SINAPI-I 13887</v>
      </c>
      <c r="B1703" s="3" t="s">
        <v>6301</v>
      </c>
      <c r="C1703" s="3">
        <v>13887</v>
      </c>
      <c r="D1703" s="2" t="s">
        <v>30353</v>
      </c>
      <c r="E1703" s="3" t="s">
        <v>4431</v>
      </c>
      <c r="F1703" s="67" t="s">
        <v>33636</v>
      </c>
      <c r="G1703" s="67" t="s">
        <v>33636</v>
      </c>
      <c r="I1703" s="3" t="s">
        <v>6298</v>
      </c>
    </row>
    <row r="1704" spans="1:9" x14ac:dyDescent="0.2">
      <c r="A1704" s="1" t="str">
        <f t="shared" si="28"/>
        <v>SINAPI-I 44495</v>
      </c>
      <c r="B1704" s="3" t="s">
        <v>6301</v>
      </c>
      <c r="C1704" s="3">
        <v>44495</v>
      </c>
      <c r="D1704" s="2" t="s">
        <v>30354</v>
      </c>
      <c r="E1704" s="3" t="s">
        <v>4431</v>
      </c>
      <c r="F1704" s="67" t="s">
        <v>21937</v>
      </c>
      <c r="G1704" s="67" t="s">
        <v>21937</v>
      </c>
      <c r="I1704" s="3" t="s">
        <v>6298</v>
      </c>
    </row>
    <row r="1705" spans="1:9" x14ac:dyDescent="0.2">
      <c r="A1705" s="1" t="str">
        <f t="shared" si="28"/>
        <v>SINAPI-I 44533</v>
      </c>
      <c r="B1705" s="3" t="s">
        <v>6301</v>
      </c>
      <c r="C1705" s="3">
        <v>44533</v>
      </c>
      <c r="D1705" s="2" t="s">
        <v>30355</v>
      </c>
      <c r="E1705" s="3" t="s">
        <v>4431</v>
      </c>
      <c r="F1705" s="67" t="s">
        <v>32308</v>
      </c>
      <c r="G1705" s="67" t="s">
        <v>32308</v>
      </c>
      <c r="I1705" s="3" t="s">
        <v>6298</v>
      </c>
    </row>
    <row r="1706" spans="1:9" x14ac:dyDescent="0.2">
      <c r="A1706" s="1" t="str">
        <f t="shared" si="28"/>
        <v>SINAPI-I 44534</v>
      </c>
      <c r="B1706" s="3" t="s">
        <v>6301</v>
      </c>
      <c r="C1706" s="3">
        <v>44534</v>
      </c>
      <c r="D1706" s="2" t="s">
        <v>1660</v>
      </c>
      <c r="E1706" s="3" t="s">
        <v>4431</v>
      </c>
      <c r="F1706" s="67" t="s">
        <v>5701</v>
      </c>
      <c r="G1706" s="67" t="s">
        <v>5701</v>
      </c>
      <c r="I1706" s="3" t="s">
        <v>6298</v>
      </c>
    </row>
    <row r="1707" spans="1:9" x14ac:dyDescent="0.2">
      <c r="A1707" s="1" t="str">
        <f t="shared" si="28"/>
        <v>SINAPI-I 34729</v>
      </c>
      <c r="B1707" s="3" t="s">
        <v>6301</v>
      </c>
      <c r="C1707" s="3">
        <v>34729</v>
      </c>
      <c r="D1707" s="2" t="s">
        <v>1661</v>
      </c>
      <c r="E1707" s="3" t="s">
        <v>4431</v>
      </c>
      <c r="F1707" s="67" t="s">
        <v>5205</v>
      </c>
      <c r="G1707" s="67" t="s">
        <v>5205</v>
      </c>
      <c r="I1707" s="3" t="s">
        <v>6298</v>
      </c>
    </row>
    <row r="1708" spans="1:9" x14ac:dyDescent="0.2">
      <c r="A1708" s="1" t="str">
        <f t="shared" si="28"/>
        <v>SINAPI-I 34734</v>
      </c>
      <c r="B1708" s="3" t="s">
        <v>6301</v>
      </c>
      <c r="C1708" s="3">
        <v>34734</v>
      </c>
      <c r="D1708" s="2" t="s">
        <v>1662</v>
      </c>
      <c r="E1708" s="3" t="s">
        <v>4431</v>
      </c>
      <c r="F1708" s="67" t="s">
        <v>5206</v>
      </c>
      <c r="G1708" s="67" t="s">
        <v>5206</v>
      </c>
      <c r="I1708" s="3" t="s">
        <v>6298</v>
      </c>
    </row>
    <row r="1709" spans="1:9" x14ac:dyDescent="0.2">
      <c r="A1709" s="1" t="str">
        <f t="shared" si="28"/>
        <v>SINAPI-I 34738</v>
      </c>
      <c r="B1709" s="3" t="s">
        <v>6301</v>
      </c>
      <c r="C1709" s="3">
        <v>34738</v>
      </c>
      <c r="D1709" s="2" t="s">
        <v>1663</v>
      </c>
      <c r="E1709" s="3" t="s">
        <v>4431</v>
      </c>
      <c r="F1709" s="67" t="s">
        <v>5207</v>
      </c>
      <c r="G1709" s="67" t="s">
        <v>5207</v>
      </c>
      <c r="I1709" s="3" t="s">
        <v>6298</v>
      </c>
    </row>
    <row r="1710" spans="1:9" x14ac:dyDescent="0.2">
      <c r="A1710" s="1" t="str">
        <f t="shared" si="28"/>
        <v>SINAPI-I 34623</v>
      </c>
      <c r="B1710" s="3" t="s">
        <v>6301</v>
      </c>
      <c r="C1710" s="3">
        <v>34623</v>
      </c>
      <c r="D1710" s="2" t="s">
        <v>1664</v>
      </c>
      <c r="E1710" s="3" t="s">
        <v>4431</v>
      </c>
      <c r="F1710" s="67" t="s">
        <v>5208</v>
      </c>
      <c r="G1710" s="67" t="s">
        <v>5208</v>
      </c>
      <c r="I1710" s="3" t="s">
        <v>6298</v>
      </c>
    </row>
    <row r="1711" spans="1:9" x14ac:dyDescent="0.2">
      <c r="A1711" s="1" t="str">
        <f t="shared" si="28"/>
        <v>SINAPI-I 34616</v>
      </c>
      <c r="B1711" s="3" t="s">
        <v>6301</v>
      </c>
      <c r="C1711" s="3">
        <v>34616</v>
      </c>
      <c r="D1711" s="2" t="s">
        <v>1665</v>
      </c>
      <c r="E1711" s="3" t="s">
        <v>4431</v>
      </c>
      <c r="F1711" s="67" t="s">
        <v>5209</v>
      </c>
      <c r="G1711" s="67" t="s">
        <v>5209</v>
      </c>
      <c r="I1711" s="3" t="s">
        <v>6298</v>
      </c>
    </row>
    <row r="1712" spans="1:9" x14ac:dyDescent="0.2">
      <c r="A1712" s="1" t="str">
        <f t="shared" si="28"/>
        <v>SINAPI-I 34628</v>
      </c>
      <c r="B1712" s="3" t="s">
        <v>6301</v>
      </c>
      <c r="C1712" s="3">
        <v>34628</v>
      </c>
      <c r="D1712" s="2" t="s">
        <v>1666</v>
      </c>
      <c r="E1712" s="3" t="s">
        <v>4431</v>
      </c>
      <c r="F1712" s="67" t="s">
        <v>5210</v>
      </c>
      <c r="G1712" s="67" t="s">
        <v>5210</v>
      </c>
      <c r="I1712" s="3" t="s">
        <v>6298</v>
      </c>
    </row>
    <row r="1713" spans="1:9" x14ac:dyDescent="0.2">
      <c r="A1713" s="1" t="str">
        <f t="shared" si="28"/>
        <v>SINAPI-I 34686</v>
      </c>
      <c r="B1713" s="3" t="s">
        <v>6301</v>
      </c>
      <c r="C1713" s="3">
        <v>34686</v>
      </c>
      <c r="D1713" s="2" t="s">
        <v>1667</v>
      </c>
      <c r="E1713" s="3" t="s">
        <v>4431</v>
      </c>
      <c r="F1713" s="67" t="s">
        <v>5169</v>
      </c>
      <c r="G1713" s="67" t="s">
        <v>5169</v>
      </c>
      <c r="I1713" s="3" t="s">
        <v>6298</v>
      </c>
    </row>
    <row r="1714" spans="1:9" x14ac:dyDescent="0.2">
      <c r="A1714" s="1" t="str">
        <f t="shared" si="28"/>
        <v>SINAPI-I 34653</v>
      </c>
      <c r="B1714" s="3" t="s">
        <v>6301</v>
      </c>
      <c r="C1714" s="3">
        <v>34653</v>
      </c>
      <c r="D1714" s="2" t="s">
        <v>1668</v>
      </c>
      <c r="E1714" s="3" t="s">
        <v>4431</v>
      </c>
      <c r="F1714" s="67" t="s">
        <v>5211</v>
      </c>
      <c r="G1714" s="67" t="s">
        <v>5211</v>
      </c>
      <c r="I1714" s="3" t="s">
        <v>6298</v>
      </c>
    </row>
    <row r="1715" spans="1:9" x14ac:dyDescent="0.2">
      <c r="A1715" s="1" t="str">
        <f t="shared" si="28"/>
        <v>SINAPI-I 34688</v>
      </c>
      <c r="B1715" s="3" t="s">
        <v>6301</v>
      </c>
      <c r="C1715" s="3">
        <v>34688</v>
      </c>
      <c r="D1715" s="2" t="s">
        <v>1669</v>
      </c>
      <c r="E1715" s="3" t="s">
        <v>4431</v>
      </c>
      <c r="F1715" s="67" t="s">
        <v>5212</v>
      </c>
      <c r="G1715" s="67" t="s">
        <v>5212</v>
      </c>
      <c r="I1715" s="3" t="s">
        <v>6298</v>
      </c>
    </row>
    <row r="1716" spans="1:9" x14ac:dyDescent="0.2">
      <c r="A1716" s="1" t="str">
        <f t="shared" si="28"/>
        <v>SINAPI-I 34709</v>
      </c>
      <c r="B1716" s="3" t="s">
        <v>6301</v>
      </c>
      <c r="C1716" s="3">
        <v>34709</v>
      </c>
      <c r="D1716" s="2" t="s">
        <v>1670</v>
      </c>
      <c r="E1716" s="3" t="s">
        <v>4431</v>
      </c>
      <c r="F1716" s="67" t="s">
        <v>5213</v>
      </c>
      <c r="G1716" s="67" t="s">
        <v>5213</v>
      </c>
      <c r="I1716" s="3" t="s">
        <v>6298</v>
      </c>
    </row>
    <row r="1717" spans="1:9" x14ac:dyDescent="0.2">
      <c r="A1717" s="1" t="str">
        <f t="shared" si="28"/>
        <v>SINAPI-I 34714</v>
      </c>
      <c r="B1717" s="3" t="s">
        <v>6301</v>
      </c>
      <c r="C1717" s="3">
        <v>34714</v>
      </c>
      <c r="D1717" s="2" t="s">
        <v>1671</v>
      </c>
      <c r="E1717" s="3" t="s">
        <v>4431</v>
      </c>
      <c r="F1717" s="67" t="s">
        <v>5214</v>
      </c>
      <c r="G1717" s="67" t="s">
        <v>5214</v>
      </c>
      <c r="I1717" s="3" t="s">
        <v>6298</v>
      </c>
    </row>
    <row r="1718" spans="1:9" x14ac:dyDescent="0.2">
      <c r="A1718" s="1" t="str">
        <f t="shared" si="28"/>
        <v>SINAPI-I 2391</v>
      </c>
      <c r="B1718" s="3" t="s">
        <v>6301</v>
      </c>
      <c r="C1718" s="3">
        <v>2391</v>
      </c>
      <c r="D1718" s="2" t="s">
        <v>1672</v>
      </c>
      <c r="E1718" s="3" t="s">
        <v>4431</v>
      </c>
      <c r="F1718" s="67" t="s">
        <v>5215</v>
      </c>
      <c r="G1718" s="67" t="s">
        <v>5215</v>
      </c>
      <c r="I1718" s="3" t="s">
        <v>6298</v>
      </c>
    </row>
    <row r="1719" spans="1:9" x14ac:dyDescent="0.2">
      <c r="A1719" s="1" t="str">
        <f t="shared" si="28"/>
        <v>SINAPI-I 2374</v>
      </c>
      <c r="B1719" s="3" t="s">
        <v>6301</v>
      </c>
      <c r="C1719" s="3">
        <v>2374</v>
      </c>
      <c r="D1719" s="2" t="s">
        <v>1673</v>
      </c>
      <c r="E1719" s="3" t="s">
        <v>4431</v>
      </c>
      <c r="F1719" s="67" t="s">
        <v>5216</v>
      </c>
      <c r="G1719" s="67" t="s">
        <v>5216</v>
      </c>
      <c r="I1719" s="3" t="s">
        <v>6298</v>
      </c>
    </row>
    <row r="1720" spans="1:9" x14ac:dyDescent="0.2">
      <c r="A1720" s="1" t="str">
        <f t="shared" si="28"/>
        <v>SINAPI-I 2377</v>
      </c>
      <c r="B1720" s="3" t="s">
        <v>6301</v>
      </c>
      <c r="C1720" s="3">
        <v>2377</v>
      </c>
      <c r="D1720" s="2" t="s">
        <v>1674</v>
      </c>
      <c r="E1720" s="3" t="s">
        <v>4431</v>
      </c>
      <c r="F1720" s="67" t="s">
        <v>5217</v>
      </c>
      <c r="G1720" s="67" t="s">
        <v>5217</v>
      </c>
      <c r="I1720" s="3" t="s">
        <v>6298</v>
      </c>
    </row>
    <row r="1721" spans="1:9" x14ac:dyDescent="0.2">
      <c r="A1721" s="1" t="str">
        <f t="shared" si="28"/>
        <v>SINAPI-I 2393</v>
      </c>
      <c r="B1721" s="3" t="s">
        <v>6301</v>
      </c>
      <c r="C1721" s="3">
        <v>2393</v>
      </c>
      <c r="D1721" s="2" t="s">
        <v>1675</v>
      </c>
      <c r="E1721" s="3" t="s">
        <v>4431</v>
      </c>
      <c r="F1721" s="67" t="s">
        <v>5218</v>
      </c>
      <c r="G1721" s="67" t="s">
        <v>5218</v>
      </c>
      <c r="I1721" s="3" t="s">
        <v>6298</v>
      </c>
    </row>
    <row r="1722" spans="1:9" x14ac:dyDescent="0.2">
      <c r="A1722" s="1" t="str">
        <f t="shared" si="28"/>
        <v>SINAPI-I 34705</v>
      </c>
      <c r="B1722" s="3" t="s">
        <v>6301</v>
      </c>
      <c r="C1722" s="3">
        <v>34705</v>
      </c>
      <c r="D1722" s="2" t="s">
        <v>30356</v>
      </c>
      <c r="E1722" s="3" t="s">
        <v>4431</v>
      </c>
      <c r="F1722" s="67" t="s">
        <v>5219</v>
      </c>
      <c r="G1722" s="67" t="s">
        <v>5219</v>
      </c>
      <c r="I1722" s="3" t="s">
        <v>6298</v>
      </c>
    </row>
    <row r="1723" spans="1:9" x14ac:dyDescent="0.2">
      <c r="A1723" s="1" t="str">
        <f t="shared" si="28"/>
        <v>SINAPI-I 34707</v>
      </c>
      <c r="B1723" s="3" t="s">
        <v>6301</v>
      </c>
      <c r="C1723" s="3">
        <v>34707</v>
      </c>
      <c r="D1723" s="2" t="s">
        <v>1676</v>
      </c>
      <c r="E1723" s="3" t="s">
        <v>4431</v>
      </c>
      <c r="F1723" s="67" t="s">
        <v>5220</v>
      </c>
      <c r="G1723" s="67" t="s">
        <v>5220</v>
      </c>
      <c r="I1723" s="3" t="s">
        <v>6298</v>
      </c>
    </row>
    <row r="1724" spans="1:9" x14ac:dyDescent="0.2">
      <c r="A1724" s="1" t="str">
        <f t="shared" si="28"/>
        <v>SINAPI-I 34544</v>
      </c>
      <c r="B1724" s="3" t="s">
        <v>6301</v>
      </c>
      <c r="C1724" s="3">
        <v>34544</v>
      </c>
      <c r="D1724" s="2" t="s">
        <v>30357</v>
      </c>
      <c r="E1724" s="3" t="s">
        <v>4431</v>
      </c>
      <c r="F1724" s="67" t="s">
        <v>5204</v>
      </c>
      <c r="G1724" s="67" t="s">
        <v>5204</v>
      </c>
      <c r="I1724" s="3" t="s">
        <v>6298</v>
      </c>
    </row>
    <row r="1725" spans="1:9" x14ac:dyDescent="0.2">
      <c r="A1725" s="1" t="str">
        <f t="shared" si="28"/>
        <v>SINAPI-I 2378</v>
      </c>
      <c r="B1725" s="3" t="s">
        <v>6301</v>
      </c>
      <c r="C1725" s="3">
        <v>2378</v>
      </c>
      <c r="D1725" s="2" t="s">
        <v>1677</v>
      </c>
      <c r="E1725" s="3" t="s">
        <v>4431</v>
      </c>
      <c r="F1725" s="67" t="s">
        <v>5221</v>
      </c>
      <c r="G1725" s="67" t="s">
        <v>5221</v>
      </c>
      <c r="I1725" s="3" t="s">
        <v>6298</v>
      </c>
    </row>
    <row r="1726" spans="1:9" x14ac:dyDescent="0.2">
      <c r="A1726" s="1" t="str">
        <f t="shared" si="28"/>
        <v>SINAPI-I 2379</v>
      </c>
      <c r="B1726" s="3" t="s">
        <v>6301</v>
      </c>
      <c r="C1726" s="3">
        <v>2379</v>
      </c>
      <c r="D1726" s="2" t="s">
        <v>1678</v>
      </c>
      <c r="E1726" s="3" t="s">
        <v>4431</v>
      </c>
      <c r="F1726" s="67" t="s">
        <v>5221</v>
      </c>
      <c r="G1726" s="67" t="s">
        <v>5221</v>
      </c>
      <c r="I1726" s="3" t="s">
        <v>6298</v>
      </c>
    </row>
    <row r="1727" spans="1:9" x14ac:dyDescent="0.2">
      <c r="A1727" s="1" t="str">
        <f t="shared" si="28"/>
        <v>SINAPI-I 2376</v>
      </c>
      <c r="B1727" s="3" t="s">
        <v>6301</v>
      </c>
      <c r="C1727" s="3">
        <v>2376</v>
      </c>
      <c r="D1727" s="2" t="s">
        <v>1679</v>
      </c>
      <c r="E1727" s="3" t="s">
        <v>4431</v>
      </c>
      <c r="F1727" s="67" t="s">
        <v>5222</v>
      </c>
      <c r="G1727" s="67" t="s">
        <v>5222</v>
      </c>
      <c r="I1727" s="3" t="s">
        <v>6298</v>
      </c>
    </row>
    <row r="1728" spans="1:9" x14ac:dyDescent="0.2">
      <c r="A1728" s="1" t="str">
        <f t="shared" si="28"/>
        <v>SINAPI-I 2394</v>
      </c>
      <c r="B1728" s="3" t="s">
        <v>6301</v>
      </c>
      <c r="C1728" s="3">
        <v>2394</v>
      </c>
      <c r="D1728" s="2" t="s">
        <v>1680</v>
      </c>
      <c r="E1728" s="3" t="s">
        <v>4431</v>
      </c>
      <c r="F1728" s="67" t="s">
        <v>5223</v>
      </c>
      <c r="G1728" s="67" t="s">
        <v>5223</v>
      </c>
      <c r="I1728" s="3" t="s">
        <v>6298</v>
      </c>
    </row>
    <row r="1729" spans="1:9" x14ac:dyDescent="0.2">
      <c r="A1729" s="1" t="str">
        <f t="shared" si="28"/>
        <v>SINAPI-I 2388</v>
      </c>
      <c r="B1729" s="3" t="s">
        <v>6301</v>
      </c>
      <c r="C1729" s="3">
        <v>2388</v>
      </c>
      <c r="D1729" s="2" t="s">
        <v>30358</v>
      </c>
      <c r="E1729" s="3" t="s">
        <v>4431</v>
      </c>
      <c r="F1729" s="67" t="s">
        <v>5224</v>
      </c>
      <c r="G1729" s="67" t="s">
        <v>5224</v>
      </c>
      <c r="I1729" s="3" t="s">
        <v>6298</v>
      </c>
    </row>
    <row r="1730" spans="1:9" x14ac:dyDescent="0.2">
      <c r="A1730" s="1" t="str">
        <f t="shared" si="28"/>
        <v>SINAPI-I 34606</v>
      </c>
      <c r="B1730" s="3" t="s">
        <v>6301</v>
      </c>
      <c r="C1730" s="3">
        <v>34606</v>
      </c>
      <c r="D1730" s="2" t="s">
        <v>1681</v>
      </c>
      <c r="E1730" s="3" t="s">
        <v>4431</v>
      </c>
      <c r="F1730" s="67" t="s">
        <v>5225</v>
      </c>
      <c r="G1730" s="67" t="s">
        <v>5225</v>
      </c>
      <c r="I1730" s="3" t="s">
        <v>6298</v>
      </c>
    </row>
    <row r="1731" spans="1:9" x14ac:dyDescent="0.2">
      <c r="A1731" s="1" t="str">
        <f t="shared" si="28"/>
        <v>SINAPI-I 34689</v>
      </c>
      <c r="B1731" s="3" t="s">
        <v>6301</v>
      </c>
      <c r="C1731" s="3">
        <v>34689</v>
      </c>
      <c r="D1731" s="2" t="s">
        <v>1682</v>
      </c>
      <c r="E1731" s="3" t="s">
        <v>4431</v>
      </c>
      <c r="F1731" s="67" t="s">
        <v>5226</v>
      </c>
      <c r="G1731" s="67" t="s">
        <v>5226</v>
      </c>
      <c r="I1731" s="3" t="s">
        <v>6298</v>
      </c>
    </row>
    <row r="1732" spans="1:9" x14ac:dyDescent="0.2">
      <c r="A1732" s="1" t="str">
        <f t="shared" si="28"/>
        <v>SINAPI-I 2370</v>
      </c>
      <c r="B1732" s="3" t="s">
        <v>6301</v>
      </c>
      <c r="C1732" s="3">
        <v>2370</v>
      </c>
      <c r="D1732" s="2" t="s">
        <v>1683</v>
      </c>
      <c r="E1732" s="3" t="s">
        <v>4431</v>
      </c>
      <c r="F1732" s="67" t="s">
        <v>5227</v>
      </c>
      <c r="G1732" s="67" t="s">
        <v>5227</v>
      </c>
      <c r="I1732" s="3" t="s">
        <v>6299</v>
      </c>
    </row>
    <row r="1733" spans="1:9" x14ac:dyDescent="0.2">
      <c r="A1733" s="1" t="str">
        <f t="shared" si="28"/>
        <v>SINAPI-I 2386</v>
      </c>
      <c r="B1733" s="3" t="s">
        <v>6301</v>
      </c>
      <c r="C1733" s="3">
        <v>2386</v>
      </c>
      <c r="D1733" s="2" t="s">
        <v>30359</v>
      </c>
      <c r="E1733" s="3" t="s">
        <v>4431</v>
      </c>
      <c r="F1733" s="67" t="s">
        <v>5228</v>
      </c>
      <c r="G1733" s="67" t="s">
        <v>5228</v>
      </c>
      <c r="I1733" s="3" t="s">
        <v>6298</v>
      </c>
    </row>
    <row r="1734" spans="1:9" x14ac:dyDescent="0.2">
      <c r="A1734" s="1" t="str">
        <f t="shared" si="28"/>
        <v>SINAPI-I 2392</v>
      </c>
      <c r="B1734" s="3" t="s">
        <v>6301</v>
      </c>
      <c r="C1734" s="3">
        <v>2392</v>
      </c>
      <c r="D1734" s="2" t="s">
        <v>30360</v>
      </c>
      <c r="E1734" s="3" t="s">
        <v>4431</v>
      </c>
      <c r="F1734" s="67" t="s">
        <v>5229</v>
      </c>
      <c r="G1734" s="67" t="s">
        <v>5229</v>
      </c>
      <c r="I1734" s="3" t="s">
        <v>6298</v>
      </c>
    </row>
    <row r="1735" spans="1:9" x14ac:dyDescent="0.2">
      <c r="A1735" s="1" t="str">
        <f t="shared" si="28"/>
        <v>SINAPI-I 2373</v>
      </c>
      <c r="B1735" s="3" t="s">
        <v>6301</v>
      </c>
      <c r="C1735" s="3">
        <v>2373</v>
      </c>
      <c r="D1735" s="2" t="s">
        <v>1684</v>
      </c>
      <c r="E1735" s="3" t="s">
        <v>4431</v>
      </c>
      <c r="F1735" s="67" t="s">
        <v>5230</v>
      </c>
      <c r="G1735" s="67" t="s">
        <v>5230</v>
      </c>
      <c r="I1735" s="3" t="s">
        <v>6298</v>
      </c>
    </row>
    <row r="1736" spans="1:9" x14ac:dyDescent="0.2">
      <c r="A1736" s="1" t="str">
        <f t="shared" si="28"/>
        <v>SINAPI-I 39465</v>
      </c>
      <c r="B1736" s="3" t="s">
        <v>6301</v>
      </c>
      <c r="C1736" s="3">
        <v>39465</v>
      </c>
      <c r="D1736" s="2" t="s">
        <v>1685</v>
      </c>
      <c r="E1736" s="3" t="s">
        <v>4431</v>
      </c>
      <c r="F1736" s="67" t="s">
        <v>5231</v>
      </c>
      <c r="G1736" s="67" t="s">
        <v>5231</v>
      </c>
      <c r="I1736" s="3" t="s">
        <v>6298</v>
      </c>
    </row>
    <row r="1737" spans="1:9" x14ac:dyDescent="0.2">
      <c r="A1737" s="1" t="str">
        <f t="shared" si="28"/>
        <v>SINAPI-I 39466</v>
      </c>
      <c r="B1737" s="3" t="s">
        <v>6301</v>
      </c>
      <c r="C1737" s="3">
        <v>39466</v>
      </c>
      <c r="D1737" s="2" t="s">
        <v>1686</v>
      </c>
      <c r="E1737" s="3" t="s">
        <v>4431</v>
      </c>
      <c r="F1737" s="67" t="s">
        <v>5232</v>
      </c>
      <c r="G1737" s="67" t="s">
        <v>5232</v>
      </c>
      <c r="I1737" s="3" t="s">
        <v>6298</v>
      </c>
    </row>
    <row r="1738" spans="1:9" x14ac:dyDescent="0.2">
      <c r="A1738" s="1" t="str">
        <f t="shared" si="28"/>
        <v>SINAPI-I 39467</v>
      </c>
      <c r="B1738" s="3" t="s">
        <v>6301</v>
      </c>
      <c r="C1738" s="3">
        <v>39467</v>
      </c>
      <c r="D1738" s="2" t="s">
        <v>1687</v>
      </c>
      <c r="E1738" s="3" t="s">
        <v>4431</v>
      </c>
      <c r="F1738" s="67" t="s">
        <v>5233</v>
      </c>
      <c r="G1738" s="67" t="s">
        <v>5233</v>
      </c>
      <c r="I1738" s="3" t="s">
        <v>6298</v>
      </c>
    </row>
    <row r="1739" spans="1:9" x14ac:dyDescent="0.2">
      <c r="A1739" s="1" t="str">
        <f t="shared" si="28"/>
        <v>SINAPI-I 39468</v>
      </c>
      <c r="B1739" s="3" t="s">
        <v>6301</v>
      </c>
      <c r="C1739" s="3">
        <v>39468</v>
      </c>
      <c r="D1739" s="2" t="s">
        <v>1688</v>
      </c>
      <c r="E1739" s="3" t="s">
        <v>4431</v>
      </c>
      <c r="F1739" s="67" t="s">
        <v>5234</v>
      </c>
      <c r="G1739" s="67" t="s">
        <v>5234</v>
      </c>
      <c r="I1739" s="3" t="s">
        <v>6298</v>
      </c>
    </row>
    <row r="1740" spans="1:9" x14ac:dyDescent="0.2">
      <c r="A1740" s="1" t="str">
        <f t="shared" si="28"/>
        <v>SINAPI-I 39469</v>
      </c>
      <c r="B1740" s="3" t="s">
        <v>6301</v>
      </c>
      <c r="C1740" s="3">
        <v>39469</v>
      </c>
      <c r="D1740" s="2" t="s">
        <v>1689</v>
      </c>
      <c r="E1740" s="3" t="s">
        <v>4431</v>
      </c>
      <c r="F1740" s="67" t="s">
        <v>5235</v>
      </c>
      <c r="G1740" s="67" t="s">
        <v>5235</v>
      </c>
      <c r="I1740" s="3" t="s">
        <v>6298</v>
      </c>
    </row>
    <row r="1741" spans="1:9" x14ac:dyDescent="0.2">
      <c r="A1741" s="1" t="str">
        <f t="shared" si="28"/>
        <v>SINAPI-I 39470</v>
      </c>
      <c r="B1741" s="3" t="s">
        <v>6301</v>
      </c>
      <c r="C1741" s="3">
        <v>39470</v>
      </c>
      <c r="D1741" s="2" t="s">
        <v>1690</v>
      </c>
      <c r="E1741" s="3" t="s">
        <v>4431</v>
      </c>
      <c r="F1741" s="67" t="s">
        <v>5236</v>
      </c>
      <c r="G1741" s="67" t="s">
        <v>5236</v>
      </c>
      <c r="I1741" s="3" t="s">
        <v>6298</v>
      </c>
    </row>
    <row r="1742" spans="1:9" x14ac:dyDescent="0.2">
      <c r="A1742" s="1" t="str">
        <f t="shared" si="28"/>
        <v>SINAPI-I 39471</v>
      </c>
      <c r="B1742" s="3" t="s">
        <v>6301</v>
      </c>
      <c r="C1742" s="3">
        <v>39471</v>
      </c>
      <c r="D1742" s="2" t="s">
        <v>1691</v>
      </c>
      <c r="E1742" s="3" t="s">
        <v>4431</v>
      </c>
      <c r="F1742" s="67" t="s">
        <v>5237</v>
      </c>
      <c r="G1742" s="67" t="s">
        <v>5237</v>
      </c>
      <c r="I1742" s="3" t="s">
        <v>6298</v>
      </c>
    </row>
    <row r="1743" spans="1:9" x14ac:dyDescent="0.2">
      <c r="A1743" s="1" t="str">
        <f t="shared" si="28"/>
        <v>SINAPI-I 39472</v>
      </c>
      <c r="B1743" s="3" t="s">
        <v>6301</v>
      </c>
      <c r="C1743" s="3">
        <v>39472</v>
      </c>
      <c r="D1743" s="2" t="s">
        <v>1692</v>
      </c>
      <c r="E1743" s="3" t="s">
        <v>4431</v>
      </c>
      <c r="F1743" s="67" t="s">
        <v>5238</v>
      </c>
      <c r="G1743" s="67" t="s">
        <v>5238</v>
      </c>
      <c r="I1743" s="3" t="s">
        <v>6298</v>
      </c>
    </row>
    <row r="1744" spans="1:9" x14ac:dyDescent="0.2">
      <c r="A1744" s="1" t="str">
        <f t="shared" si="28"/>
        <v>SINAPI-I 39473</v>
      </c>
      <c r="B1744" s="3" t="s">
        <v>6301</v>
      </c>
      <c r="C1744" s="3">
        <v>39473</v>
      </c>
      <c r="D1744" s="2" t="s">
        <v>1693</v>
      </c>
      <c r="E1744" s="3" t="s">
        <v>4431</v>
      </c>
      <c r="F1744" s="67" t="s">
        <v>5239</v>
      </c>
      <c r="G1744" s="67" t="s">
        <v>5239</v>
      </c>
      <c r="I1744" s="3" t="s">
        <v>6298</v>
      </c>
    </row>
    <row r="1745" spans="1:9" x14ac:dyDescent="0.2">
      <c r="A1745" s="1" t="str">
        <f t="shared" si="28"/>
        <v>SINAPI-I 39474</v>
      </c>
      <c r="B1745" s="3" t="s">
        <v>6301</v>
      </c>
      <c r="C1745" s="3">
        <v>39474</v>
      </c>
      <c r="D1745" s="2" t="s">
        <v>1694</v>
      </c>
      <c r="E1745" s="3" t="s">
        <v>4431</v>
      </c>
      <c r="F1745" s="67" t="s">
        <v>5240</v>
      </c>
      <c r="G1745" s="67" t="s">
        <v>5240</v>
      </c>
      <c r="I1745" s="3" t="s">
        <v>6298</v>
      </c>
    </row>
    <row r="1746" spans="1:9" x14ac:dyDescent="0.2">
      <c r="A1746" s="1" t="str">
        <f t="shared" si="28"/>
        <v>SINAPI-I 39475</v>
      </c>
      <c r="B1746" s="3" t="s">
        <v>6301</v>
      </c>
      <c r="C1746" s="3">
        <v>39475</v>
      </c>
      <c r="D1746" s="2" t="s">
        <v>1695</v>
      </c>
      <c r="E1746" s="3" t="s">
        <v>4431</v>
      </c>
      <c r="F1746" s="67" t="s">
        <v>5241</v>
      </c>
      <c r="G1746" s="67" t="s">
        <v>5241</v>
      </c>
      <c r="I1746" s="3" t="s">
        <v>6298</v>
      </c>
    </row>
    <row r="1747" spans="1:9" x14ac:dyDescent="0.2">
      <c r="A1747" s="1" t="str">
        <f t="shared" si="28"/>
        <v>SINAPI-I 39476</v>
      </c>
      <c r="B1747" s="3" t="s">
        <v>6301</v>
      </c>
      <c r="C1747" s="3">
        <v>39476</v>
      </c>
      <c r="D1747" s="2" t="s">
        <v>1696</v>
      </c>
      <c r="E1747" s="3" t="s">
        <v>4431</v>
      </c>
      <c r="F1747" s="67" t="s">
        <v>5242</v>
      </c>
      <c r="G1747" s="67" t="s">
        <v>5242</v>
      </c>
      <c r="I1747" s="3" t="s">
        <v>6298</v>
      </c>
    </row>
    <row r="1748" spans="1:9" x14ac:dyDescent="0.2">
      <c r="A1748" s="1" t="str">
        <f t="shared" si="28"/>
        <v>SINAPI-I 39477</v>
      </c>
      <c r="B1748" s="3" t="s">
        <v>6301</v>
      </c>
      <c r="C1748" s="3">
        <v>39477</v>
      </c>
      <c r="D1748" s="2" t="s">
        <v>1697</v>
      </c>
      <c r="E1748" s="3" t="s">
        <v>4431</v>
      </c>
      <c r="F1748" s="67" t="s">
        <v>5243</v>
      </c>
      <c r="G1748" s="67" t="s">
        <v>5243</v>
      </c>
      <c r="I1748" s="3" t="s">
        <v>6298</v>
      </c>
    </row>
    <row r="1749" spans="1:9" x14ac:dyDescent="0.2">
      <c r="A1749" s="1" t="str">
        <f t="shared" si="28"/>
        <v>SINAPI-I 39478</v>
      </c>
      <c r="B1749" s="3" t="s">
        <v>6301</v>
      </c>
      <c r="C1749" s="3">
        <v>39478</v>
      </c>
      <c r="D1749" s="2" t="s">
        <v>1698</v>
      </c>
      <c r="E1749" s="3" t="s">
        <v>4431</v>
      </c>
      <c r="F1749" s="67" t="s">
        <v>5244</v>
      </c>
      <c r="G1749" s="67" t="s">
        <v>5244</v>
      </c>
      <c r="I1749" s="3" t="s">
        <v>6298</v>
      </c>
    </row>
    <row r="1750" spans="1:9" x14ac:dyDescent="0.2">
      <c r="A1750" s="1" t="str">
        <f t="shared" si="28"/>
        <v>SINAPI-I 39479</v>
      </c>
      <c r="B1750" s="3" t="s">
        <v>6301</v>
      </c>
      <c r="C1750" s="3">
        <v>39479</v>
      </c>
      <c r="D1750" s="2" t="s">
        <v>1699</v>
      </c>
      <c r="E1750" s="3" t="s">
        <v>4431</v>
      </c>
      <c r="F1750" s="67" t="s">
        <v>5245</v>
      </c>
      <c r="G1750" s="67" t="s">
        <v>5245</v>
      </c>
      <c r="I1750" s="3" t="s">
        <v>6298</v>
      </c>
    </row>
    <row r="1751" spans="1:9" x14ac:dyDescent="0.2">
      <c r="A1751" s="1" t="str">
        <f t="shared" si="28"/>
        <v>SINAPI-I 39480</v>
      </c>
      <c r="B1751" s="3" t="s">
        <v>6301</v>
      </c>
      <c r="C1751" s="3">
        <v>39480</v>
      </c>
      <c r="D1751" s="2" t="s">
        <v>1700</v>
      </c>
      <c r="E1751" s="3" t="s">
        <v>4431</v>
      </c>
      <c r="F1751" s="67" t="s">
        <v>5246</v>
      </c>
      <c r="G1751" s="67" t="s">
        <v>5246</v>
      </c>
      <c r="I1751" s="3" t="s">
        <v>6298</v>
      </c>
    </row>
    <row r="1752" spans="1:9" x14ac:dyDescent="0.2">
      <c r="A1752" s="1" t="str">
        <f t="shared" si="28"/>
        <v>SINAPI-I 39459</v>
      </c>
      <c r="B1752" s="3" t="s">
        <v>6301</v>
      </c>
      <c r="C1752" s="3">
        <v>39459</v>
      </c>
      <c r="D1752" s="2" t="s">
        <v>1701</v>
      </c>
      <c r="E1752" s="3" t="s">
        <v>4431</v>
      </c>
      <c r="F1752" s="67" t="s">
        <v>5247</v>
      </c>
      <c r="G1752" s="67" t="s">
        <v>5247</v>
      </c>
      <c r="I1752" s="3" t="s">
        <v>6298</v>
      </c>
    </row>
    <row r="1753" spans="1:9" x14ac:dyDescent="0.2">
      <c r="A1753" s="1" t="str">
        <f t="shared" si="28"/>
        <v>SINAPI-I 39445</v>
      </c>
      <c r="B1753" s="3" t="s">
        <v>6301</v>
      </c>
      <c r="C1753" s="3">
        <v>39445</v>
      </c>
      <c r="D1753" s="2" t="s">
        <v>1702</v>
      </c>
      <c r="E1753" s="3" t="s">
        <v>4431</v>
      </c>
      <c r="F1753" s="67" t="s">
        <v>5248</v>
      </c>
      <c r="G1753" s="67" t="s">
        <v>5248</v>
      </c>
      <c r="I1753" s="3" t="s">
        <v>6298</v>
      </c>
    </row>
    <row r="1754" spans="1:9" x14ac:dyDescent="0.2">
      <c r="A1754" s="1" t="str">
        <f t="shared" si="28"/>
        <v>SINAPI-I 39446</v>
      </c>
      <c r="B1754" s="3" t="s">
        <v>6301</v>
      </c>
      <c r="C1754" s="3">
        <v>39446</v>
      </c>
      <c r="D1754" s="2" t="s">
        <v>1703</v>
      </c>
      <c r="E1754" s="3" t="s">
        <v>4431</v>
      </c>
      <c r="F1754" s="67" t="s">
        <v>5249</v>
      </c>
      <c r="G1754" s="67" t="s">
        <v>5249</v>
      </c>
      <c r="I1754" s="3" t="s">
        <v>6298</v>
      </c>
    </row>
    <row r="1755" spans="1:9" x14ac:dyDescent="0.2">
      <c r="A1755" s="1" t="str">
        <f t="shared" si="28"/>
        <v>SINAPI-I 39447</v>
      </c>
      <c r="B1755" s="3" t="s">
        <v>6301</v>
      </c>
      <c r="C1755" s="3">
        <v>39447</v>
      </c>
      <c r="D1755" s="2" t="s">
        <v>1704</v>
      </c>
      <c r="E1755" s="3" t="s">
        <v>4431</v>
      </c>
      <c r="F1755" s="67" t="s">
        <v>5250</v>
      </c>
      <c r="G1755" s="67" t="s">
        <v>5250</v>
      </c>
      <c r="I1755" s="3" t="s">
        <v>6298</v>
      </c>
    </row>
    <row r="1756" spans="1:9" x14ac:dyDescent="0.2">
      <c r="A1756" s="1" t="str">
        <f t="shared" si="28"/>
        <v>SINAPI-I 39448</v>
      </c>
      <c r="B1756" s="3" t="s">
        <v>6301</v>
      </c>
      <c r="C1756" s="3">
        <v>39448</v>
      </c>
      <c r="D1756" s="2" t="s">
        <v>1705</v>
      </c>
      <c r="E1756" s="3" t="s">
        <v>4431</v>
      </c>
      <c r="F1756" s="67" t="s">
        <v>5251</v>
      </c>
      <c r="G1756" s="67" t="s">
        <v>5251</v>
      </c>
      <c r="I1756" s="3" t="s">
        <v>6298</v>
      </c>
    </row>
    <row r="1757" spans="1:9" x14ac:dyDescent="0.2">
      <c r="A1757" s="1" t="str">
        <f t="shared" si="28"/>
        <v>SINAPI-I 39450</v>
      </c>
      <c r="B1757" s="3" t="s">
        <v>6301</v>
      </c>
      <c r="C1757" s="3">
        <v>39450</v>
      </c>
      <c r="D1757" s="2" t="s">
        <v>1706</v>
      </c>
      <c r="E1757" s="3" t="s">
        <v>4431</v>
      </c>
      <c r="F1757" s="67" t="s">
        <v>5252</v>
      </c>
      <c r="G1757" s="67" t="s">
        <v>5252</v>
      </c>
      <c r="I1757" s="3" t="s">
        <v>6298</v>
      </c>
    </row>
    <row r="1758" spans="1:9" x14ac:dyDescent="0.2">
      <c r="A1758" s="1" t="str">
        <f t="shared" si="28"/>
        <v>SINAPI-I 39451</v>
      </c>
      <c r="B1758" s="3" t="s">
        <v>6301</v>
      </c>
      <c r="C1758" s="3">
        <v>39451</v>
      </c>
      <c r="D1758" s="2" t="s">
        <v>1707</v>
      </c>
      <c r="E1758" s="3" t="s">
        <v>4431</v>
      </c>
      <c r="F1758" s="67" t="s">
        <v>5253</v>
      </c>
      <c r="G1758" s="67" t="s">
        <v>5253</v>
      </c>
      <c r="I1758" s="3" t="s">
        <v>6298</v>
      </c>
    </row>
    <row r="1759" spans="1:9" x14ac:dyDescent="0.2">
      <c r="A1759" s="1" t="str">
        <f t="shared" si="28"/>
        <v>SINAPI-I 39452</v>
      </c>
      <c r="B1759" s="3" t="s">
        <v>6301</v>
      </c>
      <c r="C1759" s="3">
        <v>39452</v>
      </c>
      <c r="D1759" s="2" t="s">
        <v>1708</v>
      </c>
      <c r="E1759" s="3" t="s">
        <v>4431</v>
      </c>
      <c r="F1759" s="67" t="s">
        <v>5254</v>
      </c>
      <c r="G1759" s="67" t="s">
        <v>5254</v>
      </c>
      <c r="I1759" s="3" t="s">
        <v>6298</v>
      </c>
    </row>
    <row r="1760" spans="1:9" x14ac:dyDescent="0.2">
      <c r="A1760" s="1" t="str">
        <f t="shared" si="28"/>
        <v>SINAPI-I 39523</v>
      </c>
      <c r="B1760" s="3" t="s">
        <v>6301</v>
      </c>
      <c r="C1760" s="3">
        <v>39523</v>
      </c>
      <c r="D1760" s="2" t="s">
        <v>1709</v>
      </c>
      <c r="E1760" s="3" t="s">
        <v>4431</v>
      </c>
      <c r="F1760" s="67" t="s">
        <v>5255</v>
      </c>
      <c r="G1760" s="67" t="s">
        <v>5255</v>
      </c>
      <c r="I1760" s="3" t="s">
        <v>6298</v>
      </c>
    </row>
    <row r="1761" spans="1:9" x14ac:dyDescent="0.2">
      <c r="A1761" s="1" t="str">
        <f t="shared" si="28"/>
        <v>SINAPI-I 39449</v>
      </c>
      <c r="B1761" s="3" t="s">
        <v>6301</v>
      </c>
      <c r="C1761" s="3">
        <v>39449</v>
      </c>
      <c r="D1761" s="2" t="s">
        <v>1710</v>
      </c>
      <c r="E1761" s="3" t="s">
        <v>4431</v>
      </c>
      <c r="F1761" s="67" t="s">
        <v>5256</v>
      </c>
      <c r="G1761" s="67" t="s">
        <v>5256</v>
      </c>
      <c r="I1761" s="3" t="s">
        <v>6298</v>
      </c>
    </row>
    <row r="1762" spans="1:9" x14ac:dyDescent="0.2">
      <c r="A1762" s="1" t="str">
        <f t="shared" si="28"/>
        <v>SINAPI-I 39455</v>
      </c>
      <c r="B1762" s="3" t="s">
        <v>6301</v>
      </c>
      <c r="C1762" s="3">
        <v>39455</v>
      </c>
      <c r="D1762" s="2" t="s">
        <v>1711</v>
      </c>
      <c r="E1762" s="3" t="s">
        <v>4431</v>
      </c>
      <c r="F1762" s="67" t="s">
        <v>5257</v>
      </c>
      <c r="G1762" s="67" t="s">
        <v>5257</v>
      </c>
      <c r="I1762" s="3" t="s">
        <v>6298</v>
      </c>
    </row>
    <row r="1763" spans="1:9" x14ac:dyDescent="0.2">
      <c r="A1763" s="1" t="str">
        <f t="shared" ref="A1763:A1826" si="29">CONCATENAR</f>
        <v>SINAPI-I 39456</v>
      </c>
      <c r="B1763" s="3" t="s">
        <v>6301</v>
      </c>
      <c r="C1763" s="3">
        <v>39456</v>
      </c>
      <c r="D1763" s="2" t="s">
        <v>1712</v>
      </c>
      <c r="E1763" s="3" t="s">
        <v>4431</v>
      </c>
      <c r="F1763" s="67" t="s">
        <v>5258</v>
      </c>
      <c r="G1763" s="67" t="s">
        <v>5258</v>
      </c>
      <c r="I1763" s="3" t="s">
        <v>6298</v>
      </c>
    </row>
    <row r="1764" spans="1:9" x14ac:dyDescent="0.2">
      <c r="A1764" s="1" t="str">
        <f t="shared" si="29"/>
        <v>SINAPI-I 39457</v>
      </c>
      <c r="B1764" s="3" t="s">
        <v>6301</v>
      </c>
      <c r="C1764" s="3">
        <v>39457</v>
      </c>
      <c r="D1764" s="2" t="s">
        <v>1713</v>
      </c>
      <c r="E1764" s="3" t="s">
        <v>4431</v>
      </c>
      <c r="F1764" s="67" t="s">
        <v>5259</v>
      </c>
      <c r="G1764" s="67" t="s">
        <v>5259</v>
      </c>
      <c r="I1764" s="3" t="s">
        <v>6298</v>
      </c>
    </row>
    <row r="1765" spans="1:9" x14ac:dyDescent="0.2">
      <c r="A1765" s="1" t="str">
        <f t="shared" si="29"/>
        <v>SINAPI-I 39458</v>
      </c>
      <c r="B1765" s="3" t="s">
        <v>6301</v>
      </c>
      <c r="C1765" s="3">
        <v>39458</v>
      </c>
      <c r="D1765" s="2" t="s">
        <v>1714</v>
      </c>
      <c r="E1765" s="3" t="s">
        <v>4431</v>
      </c>
      <c r="F1765" s="67" t="s">
        <v>5260</v>
      </c>
      <c r="G1765" s="67" t="s">
        <v>5260</v>
      </c>
      <c r="I1765" s="3" t="s">
        <v>6298</v>
      </c>
    </row>
    <row r="1766" spans="1:9" x14ac:dyDescent="0.2">
      <c r="A1766" s="1" t="str">
        <f t="shared" si="29"/>
        <v>SINAPI-I 39464</v>
      </c>
      <c r="B1766" s="3" t="s">
        <v>6301</v>
      </c>
      <c r="C1766" s="3">
        <v>39464</v>
      </c>
      <c r="D1766" s="2" t="s">
        <v>1715</v>
      </c>
      <c r="E1766" s="3" t="s">
        <v>4431</v>
      </c>
      <c r="F1766" s="67" t="s">
        <v>5261</v>
      </c>
      <c r="G1766" s="67" t="s">
        <v>5261</v>
      </c>
      <c r="I1766" s="3" t="s">
        <v>6298</v>
      </c>
    </row>
    <row r="1767" spans="1:9" x14ac:dyDescent="0.2">
      <c r="A1767" s="1" t="str">
        <f t="shared" si="29"/>
        <v>SINAPI-I 39460</v>
      </c>
      <c r="B1767" s="3" t="s">
        <v>6301</v>
      </c>
      <c r="C1767" s="3">
        <v>39460</v>
      </c>
      <c r="D1767" s="2" t="s">
        <v>1716</v>
      </c>
      <c r="E1767" s="3" t="s">
        <v>4431</v>
      </c>
      <c r="F1767" s="67" t="s">
        <v>5262</v>
      </c>
      <c r="G1767" s="67" t="s">
        <v>5262</v>
      </c>
      <c r="I1767" s="3" t="s">
        <v>6298</v>
      </c>
    </row>
    <row r="1768" spans="1:9" x14ac:dyDescent="0.2">
      <c r="A1768" s="1" t="str">
        <f t="shared" si="29"/>
        <v>SINAPI-I 39461</v>
      </c>
      <c r="B1768" s="3" t="s">
        <v>6301</v>
      </c>
      <c r="C1768" s="3">
        <v>39461</v>
      </c>
      <c r="D1768" s="2" t="s">
        <v>1717</v>
      </c>
      <c r="E1768" s="3" t="s">
        <v>4431</v>
      </c>
      <c r="F1768" s="67" t="s">
        <v>5263</v>
      </c>
      <c r="G1768" s="67" t="s">
        <v>5263</v>
      </c>
      <c r="I1768" s="3" t="s">
        <v>6298</v>
      </c>
    </row>
    <row r="1769" spans="1:9" x14ac:dyDescent="0.2">
      <c r="A1769" s="1" t="str">
        <f t="shared" si="29"/>
        <v>SINAPI-I 39462</v>
      </c>
      <c r="B1769" s="3" t="s">
        <v>6301</v>
      </c>
      <c r="C1769" s="3">
        <v>39462</v>
      </c>
      <c r="D1769" s="2" t="s">
        <v>1718</v>
      </c>
      <c r="E1769" s="3" t="s">
        <v>4431</v>
      </c>
      <c r="F1769" s="67" t="s">
        <v>5264</v>
      </c>
      <c r="G1769" s="67" t="s">
        <v>5264</v>
      </c>
      <c r="I1769" s="3" t="s">
        <v>6298</v>
      </c>
    </row>
    <row r="1770" spans="1:9" x14ac:dyDescent="0.2">
      <c r="A1770" s="1" t="str">
        <f t="shared" si="29"/>
        <v>SINAPI-I 39463</v>
      </c>
      <c r="B1770" s="3" t="s">
        <v>6301</v>
      </c>
      <c r="C1770" s="3">
        <v>39463</v>
      </c>
      <c r="D1770" s="2" t="s">
        <v>1719</v>
      </c>
      <c r="E1770" s="3" t="s">
        <v>4431</v>
      </c>
      <c r="F1770" s="67" t="s">
        <v>5265</v>
      </c>
      <c r="G1770" s="67" t="s">
        <v>5265</v>
      </c>
      <c r="I1770" s="3" t="s">
        <v>6298</v>
      </c>
    </row>
    <row r="1771" spans="1:9" x14ac:dyDescent="0.2">
      <c r="A1771" s="1" t="str">
        <f t="shared" si="29"/>
        <v>SINAPI-I 26039</v>
      </c>
      <c r="B1771" s="3" t="s">
        <v>6301</v>
      </c>
      <c r="C1771" s="3">
        <v>26039</v>
      </c>
      <c r="D1771" s="2" t="s">
        <v>1720</v>
      </c>
      <c r="E1771" s="3" t="s">
        <v>4431</v>
      </c>
      <c r="F1771" s="67" t="s">
        <v>5266</v>
      </c>
      <c r="G1771" s="67" t="s">
        <v>5266</v>
      </c>
      <c r="I1771" s="3" t="s">
        <v>6300</v>
      </c>
    </row>
    <row r="1772" spans="1:9" x14ac:dyDescent="0.2">
      <c r="A1772" s="1" t="str">
        <f t="shared" si="29"/>
        <v>SINAPI-I 2401</v>
      </c>
      <c r="B1772" s="3" t="s">
        <v>6301</v>
      </c>
      <c r="C1772" s="3">
        <v>2401</v>
      </c>
      <c r="D1772" s="2" t="s">
        <v>1721</v>
      </c>
      <c r="E1772" s="3" t="s">
        <v>4431</v>
      </c>
      <c r="F1772" s="67" t="s">
        <v>5267</v>
      </c>
      <c r="G1772" s="67" t="s">
        <v>5267</v>
      </c>
      <c r="I1772" s="3" t="s">
        <v>6300</v>
      </c>
    </row>
    <row r="1773" spans="1:9" ht="22.5" x14ac:dyDescent="0.2">
      <c r="A1773" s="1" t="str">
        <f t="shared" si="29"/>
        <v>SINAPI-I 38870</v>
      </c>
      <c r="B1773" s="3" t="s">
        <v>6301</v>
      </c>
      <c r="C1773" s="3">
        <v>38870</v>
      </c>
      <c r="D1773" s="2" t="s">
        <v>1722</v>
      </c>
      <c r="E1773" s="3" t="s">
        <v>4431</v>
      </c>
      <c r="F1773" s="67" t="s">
        <v>6259</v>
      </c>
      <c r="G1773" s="67" t="s">
        <v>6259</v>
      </c>
      <c r="I1773" s="3" t="s">
        <v>6300</v>
      </c>
    </row>
    <row r="1774" spans="1:9" ht="22.5" x14ac:dyDescent="0.2">
      <c r="A1774" s="1" t="str">
        <f t="shared" si="29"/>
        <v>SINAPI-I 38869</v>
      </c>
      <c r="B1774" s="3" t="s">
        <v>6301</v>
      </c>
      <c r="C1774" s="3">
        <v>38869</v>
      </c>
      <c r="D1774" s="2" t="s">
        <v>1723</v>
      </c>
      <c r="E1774" s="3" t="s">
        <v>4431</v>
      </c>
      <c r="F1774" s="67" t="s">
        <v>5911</v>
      </c>
      <c r="G1774" s="67" t="s">
        <v>5911</v>
      </c>
      <c r="I1774" s="3" t="s">
        <v>6300</v>
      </c>
    </row>
    <row r="1775" spans="1:9" ht="22.5" x14ac:dyDescent="0.2">
      <c r="A1775" s="1" t="str">
        <f t="shared" si="29"/>
        <v>SINAPI-I 38872</v>
      </c>
      <c r="B1775" s="3" t="s">
        <v>6301</v>
      </c>
      <c r="C1775" s="3">
        <v>38872</v>
      </c>
      <c r="D1775" s="2" t="s">
        <v>1724</v>
      </c>
      <c r="E1775" s="3" t="s">
        <v>4431</v>
      </c>
      <c r="F1775" s="67" t="s">
        <v>21651</v>
      </c>
      <c r="G1775" s="67" t="s">
        <v>21651</v>
      </c>
      <c r="I1775" s="3" t="s">
        <v>6300</v>
      </c>
    </row>
    <row r="1776" spans="1:9" ht="22.5" x14ac:dyDescent="0.2">
      <c r="A1776" s="1" t="str">
        <f t="shared" si="29"/>
        <v>SINAPI-I 38871</v>
      </c>
      <c r="B1776" s="3" t="s">
        <v>6301</v>
      </c>
      <c r="C1776" s="3">
        <v>38871</v>
      </c>
      <c r="D1776" s="2" t="s">
        <v>1725</v>
      </c>
      <c r="E1776" s="3" t="s">
        <v>4431</v>
      </c>
      <c r="F1776" s="67" t="s">
        <v>21267</v>
      </c>
      <c r="G1776" s="67" t="s">
        <v>21267</v>
      </c>
      <c r="I1776" s="3" t="s">
        <v>6300</v>
      </c>
    </row>
    <row r="1777" spans="1:9" ht="22.5" x14ac:dyDescent="0.2">
      <c r="A1777" s="1" t="str">
        <f t="shared" si="29"/>
        <v>SINAPI-I 39283</v>
      </c>
      <c r="B1777" s="3" t="s">
        <v>6301</v>
      </c>
      <c r="C1777" s="3">
        <v>39283</v>
      </c>
      <c r="D1777" s="2" t="s">
        <v>1726</v>
      </c>
      <c r="E1777" s="3" t="s">
        <v>4431</v>
      </c>
      <c r="F1777" s="67" t="s">
        <v>33637</v>
      </c>
      <c r="G1777" s="67" t="s">
        <v>33637</v>
      </c>
      <c r="I1777" s="3" t="s">
        <v>6300</v>
      </c>
    </row>
    <row r="1778" spans="1:9" ht="22.5" x14ac:dyDescent="0.2">
      <c r="A1778" s="1" t="str">
        <f t="shared" si="29"/>
        <v>SINAPI-I 39285</v>
      </c>
      <c r="B1778" s="3" t="s">
        <v>6301</v>
      </c>
      <c r="C1778" s="3">
        <v>39285</v>
      </c>
      <c r="D1778" s="2" t="s">
        <v>1727</v>
      </c>
      <c r="E1778" s="3" t="s">
        <v>4431</v>
      </c>
      <c r="F1778" s="67" t="s">
        <v>33638</v>
      </c>
      <c r="G1778" s="67" t="s">
        <v>33638</v>
      </c>
      <c r="I1778" s="3" t="s">
        <v>6300</v>
      </c>
    </row>
    <row r="1779" spans="1:9" ht="22.5" x14ac:dyDescent="0.2">
      <c r="A1779" s="1" t="str">
        <f t="shared" si="29"/>
        <v>SINAPI-I 39286</v>
      </c>
      <c r="B1779" s="3" t="s">
        <v>6301</v>
      </c>
      <c r="C1779" s="3">
        <v>39286</v>
      </c>
      <c r="D1779" s="2" t="s">
        <v>1728</v>
      </c>
      <c r="E1779" s="3" t="s">
        <v>4431</v>
      </c>
      <c r="F1779" s="67" t="s">
        <v>28780</v>
      </c>
      <c r="G1779" s="67" t="s">
        <v>28780</v>
      </c>
      <c r="I1779" s="3" t="s">
        <v>6300</v>
      </c>
    </row>
    <row r="1780" spans="1:9" ht="22.5" x14ac:dyDescent="0.2">
      <c r="A1780" s="1" t="str">
        <f t="shared" si="29"/>
        <v>SINAPI-I 39288</v>
      </c>
      <c r="B1780" s="3" t="s">
        <v>6301</v>
      </c>
      <c r="C1780" s="3">
        <v>39288</v>
      </c>
      <c r="D1780" s="2" t="s">
        <v>1729</v>
      </c>
      <c r="E1780" s="3" t="s">
        <v>4431</v>
      </c>
      <c r="F1780" s="67" t="s">
        <v>33639</v>
      </c>
      <c r="G1780" s="67" t="s">
        <v>33639</v>
      </c>
      <c r="I1780" s="3" t="s">
        <v>6300</v>
      </c>
    </row>
    <row r="1781" spans="1:9" ht="22.5" x14ac:dyDescent="0.2">
      <c r="A1781" s="1" t="str">
        <f t="shared" si="29"/>
        <v>SINAPI-I 44476</v>
      </c>
      <c r="B1781" s="3" t="s">
        <v>6301</v>
      </c>
      <c r="C1781" s="3">
        <v>44476</v>
      </c>
      <c r="D1781" s="2" t="s">
        <v>30361</v>
      </c>
      <c r="E1781" s="3" t="s">
        <v>4438</v>
      </c>
      <c r="F1781" s="67" t="s">
        <v>33640</v>
      </c>
      <c r="G1781" s="67" t="s">
        <v>33640</v>
      </c>
      <c r="I1781" s="3" t="s">
        <v>6298</v>
      </c>
    </row>
    <row r="1782" spans="1:9" x14ac:dyDescent="0.2">
      <c r="A1782" s="1" t="str">
        <f t="shared" si="29"/>
        <v>SINAPI-I 10629</v>
      </c>
      <c r="B1782" s="3" t="s">
        <v>6301</v>
      </c>
      <c r="C1782" s="3">
        <v>10629</v>
      </c>
      <c r="D1782" s="2" t="s">
        <v>30362</v>
      </c>
      <c r="E1782" s="3" t="s">
        <v>4438</v>
      </c>
      <c r="F1782" s="67" t="s">
        <v>28786</v>
      </c>
      <c r="G1782" s="67" t="s">
        <v>28786</v>
      </c>
      <c r="I1782" s="3" t="s">
        <v>6298</v>
      </c>
    </row>
    <row r="1783" spans="1:9" x14ac:dyDescent="0.2">
      <c r="A1783" s="1" t="str">
        <f t="shared" si="29"/>
        <v>SINAPI-I 10698</v>
      </c>
      <c r="B1783" s="3" t="s">
        <v>6301</v>
      </c>
      <c r="C1783" s="3">
        <v>10698</v>
      </c>
      <c r="D1783" s="2" t="s">
        <v>30363</v>
      </c>
      <c r="E1783" s="3" t="s">
        <v>4438</v>
      </c>
      <c r="F1783" s="67" t="s">
        <v>30819</v>
      </c>
      <c r="G1783" s="67" t="s">
        <v>30819</v>
      </c>
      <c r="I1783" s="3" t="s">
        <v>6298</v>
      </c>
    </row>
    <row r="1784" spans="1:9" ht="22.5" x14ac:dyDescent="0.2">
      <c r="A1784" s="1" t="str">
        <f t="shared" si="29"/>
        <v>SINAPI-I 40521</v>
      </c>
      <c r="B1784" s="3" t="s">
        <v>6301</v>
      </c>
      <c r="C1784" s="3">
        <v>40521</v>
      </c>
      <c r="D1784" s="2" t="s">
        <v>1730</v>
      </c>
      <c r="E1784" s="3" t="s">
        <v>4431</v>
      </c>
      <c r="F1784" s="67" t="s">
        <v>33641</v>
      </c>
      <c r="G1784" s="67" t="s">
        <v>33641</v>
      </c>
      <c r="I1784" s="3" t="s">
        <v>6298</v>
      </c>
    </row>
    <row r="1785" spans="1:9" ht="22.5" x14ac:dyDescent="0.2">
      <c r="A1785" s="1" t="str">
        <f t="shared" si="29"/>
        <v>SINAPI-I 2432</v>
      </c>
      <c r="B1785" s="3" t="s">
        <v>6301</v>
      </c>
      <c r="C1785" s="3">
        <v>2432</v>
      </c>
      <c r="D1785" s="2" t="s">
        <v>30364</v>
      </c>
      <c r="E1785" s="3" t="s">
        <v>4431</v>
      </c>
      <c r="F1785" s="67" t="s">
        <v>21619</v>
      </c>
      <c r="G1785" s="67" t="s">
        <v>21619</v>
      </c>
      <c r="I1785" s="3" t="s">
        <v>6298</v>
      </c>
    </row>
    <row r="1786" spans="1:9" ht="22.5" x14ac:dyDescent="0.2">
      <c r="A1786" s="1" t="str">
        <f t="shared" si="29"/>
        <v>SINAPI-I 2418</v>
      </c>
      <c r="B1786" s="3" t="s">
        <v>6301</v>
      </c>
      <c r="C1786" s="3">
        <v>2418</v>
      </c>
      <c r="D1786" s="2" t="s">
        <v>1731</v>
      </c>
      <c r="E1786" s="3" t="s">
        <v>4431</v>
      </c>
      <c r="F1786" s="67" t="s">
        <v>5568</v>
      </c>
      <c r="G1786" s="67" t="s">
        <v>5568</v>
      </c>
      <c r="I1786" s="3" t="s">
        <v>6299</v>
      </c>
    </row>
    <row r="1787" spans="1:9" ht="22.5" x14ac:dyDescent="0.2">
      <c r="A1787" s="1" t="str">
        <f t="shared" si="29"/>
        <v>SINAPI-I 2433</v>
      </c>
      <c r="B1787" s="3" t="s">
        <v>6301</v>
      </c>
      <c r="C1787" s="3">
        <v>2433</v>
      </c>
      <c r="D1787" s="2" t="s">
        <v>30365</v>
      </c>
      <c r="E1787" s="3" t="s">
        <v>4431</v>
      </c>
      <c r="F1787" s="67" t="s">
        <v>5097</v>
      </c>
      <c r="G1787" s="67" t="s">
        <v>5097</v>
      </c>
      <c r="I1787" s="3" t="s">
        <v>6298</v>
      </c>
    </row>
    <row r="1788" spans="1:9" ht="22.5" x14ac:dyDescent="0.2">
      <c r="A1788" s="1" t="str">
        <f t="shared" si="29"/>
        <v>SINAPI-I 2420</v>
      </c>
      <c r="B1788" s="3" t="s">
        <v>6301</v>
      </c>
      <c r="C1788" s="3">
        <v>2420</v>
      </c>
      <c r="D1788" s="2" t="s">
        <v>30366</v>
      </c>
      <c r="E1788" s="3" t="s">
        <v>4431</v>
      </c>
      <c r="F1788" s="67" t="s">
        <v>5690</v>
      </c>
      <c r="G1788" s="67" t="s">
        <v>5690</v>
      </c>
      <c r="I1788" s="3" t="s">
        <v>6298</v>
      </c>
    </row>
    <row r="1789" spans="1:9" x14ac:dyDescent="0.2">
      <c r="A1789" s="1" t="str">
        <f t="shared" si="29"/>
        <v>SINAPI-I 11447</v>
      </c>
      <c r="B1789" s="3" t="s">
        <v>6301</v>
      </c>
      <c r="C1789" s="3">
        <v>11447</v>
      </c>
      <c r="D1789" s="2" t="s">
        <v>30367</v>
      </c>
      <c r="E1789" s="3" t="s">
        <v>4431</v>
      </c>
      <c r="F1789" s="67" t="s">
        <v>21538</v>
      </c>
      <c r="G1789" s="67" t="s">
        <v>21538</v>
      </c>
      <c r="I1789" s="3" t="s">
        <v>6298</v>
      </c>
    </row>
    <row r="1790" spans="1:9" x14ac:dyDescent="0.2">
      <c r="A1790" s="1" t="str">
        <f t="shared" si="29"/>
        <v>SINAPI-I 11451</v>
      </c>
      <c r="B1790" s="3" t="s">
        <v>6301</v>
      </c>
      <c r="C1790" s="3">
        <v>11451</v>
      </c>
      <c r="D1790" s="2" t="s">
        <v>30368</v>
      </c>
      <c r="E1790" s="3" t="s">
        <v>4431</v>
      </c>
      <c r="F1790" s="67" t="s">
        <v>32231</v>
      </c>
      <c r="G1790" s="67" t="s">
        <v>32231</v>
      </c>
      <c r="I1790" s="3" t="s">
        <v>6298</v>
      </c>
    </row>
    <row r="1791" spans="1:9" x14ac:dyDescent="0.2">
      <c r="A1791" s="1" t="str">
        <f t="shared" si="29"/>
        <v>SINAPI-I 11116</v>
      </c>
      <c r="B1791" s="3" t="s">
        <v>6301</v>
      </c>
      <c r="C1791" s="3">
        <v>11116</v>
      </c>
      <c r="D1791" s="2" t="s">
        <v>1732</v>
      </c>
      <c r="E1791" s="3" t="s">
        <v>4431</v>
      </c>
      <c r="F1791" s="67" t="s">
        <v>33642</v>
      </c>
      <c r="G1791" s="67" t="s">
        <v>33642</v>
      </c>
      <c r="I1791" s="3" t="s">
        <v>6298</v>
      </c>
    </row>
    <row r="1792" spans="1:9" x14ac:dyDescent="0.2">
      <c r="A1792" s="1" t="str">
        <f t="shared" si="29"/>
        <v>SINAPI-I 38411</v>
      </c>
      <c r="B1792" s="3" t="s">
        <v>6301</v>
      </c>
      <c r="C1792" s="3">
        <v>38411</v>
      </c>
      <c r="D1792" s="2" t="s">
        <v>1733</v>
      </c>
      <c r="E1792" s="3" t="s">
        <v>4431</v>
      </c>
      <c r="F1792" s="67" t="s">
        <v>5273</v>
      </c>
      <c r="G1792" s="67" t="s">
        <v>5273</v>
      </c>
      <c r="I1792" s="3" t="s">
        <v>6298</v>
      </c>
    </row>
    <row r="1793" spans="1:9" x14ac:dyDescent="0.2">
      <c r="A1793" s="1" t="str">
        <f t="shared" si="29"/>
        <v>SINAPI-I 38189</v>
      </c>
      <c r="B1793" s="3" t="s">
        <v>6301</v>
      </c>
      <c r="C1793" s="3">
        <v>38189</v>
      </c>
      <c r="D1793" s="2" t="s">
        <v>1734</v>
      </c>
      <c r="E1793" s="3" t="s">
        <v>4431</v>
      </c>
      <c r="F1793" s="67" t="s">
        <v>33643</v>
      </c>
      <c r="G1793" s="67" t="s">
        <v>33643</v>
      </c>
      <c r="I1793" s="3" t="s">
        <v>6298</v>
      </c>
    </row>
    <row r="1794" spans="1:9" x14ac:dyDescent="0.2">
      <c r="A1794" s="1" t="str">
        <f t="shared" si="29"/>
        <v>SINAPI-I 38190</v>
      </c>
      <c r="B1794" s="3" t="s">
        <v>6301</v>
      </c>
      <c r="C1794" s="3">
        <v>38190</v>
      </c>
      <c r="D1794" s="2" t="s">
        <v>1735</v>
      </c>
      <c r="E1794" s="3" t="s">
        <v>4431</v>
      </c>
      <c r="F1794" s="67" t="s">
        <v>33644</v>
      </c>
      <c r="G1794" s="67" t="s">
        <v>33644</v>
      </c>
      <c r="I1794" s="3" t="s">
        <v>6298</v>
      </c>
    </row>
    <row r="1795" spans="1:9" x14ac:dyDescent="0.2">
      <c r="A1795" s="1" t="str">
        <f t="shared" si="29"/>
        <v>SINAPI-I 7608</v>
      </c>
      <c r="B1795" s="3" t="s">
        <v>6301</v>
      </c>
      <c r="C1795" s="3">
        <v>7608</v>
      </c>
      <c r="D1795" s="2" t="s">
        <v>30369</v>
      </c>
      <c r="E1795" s="3" t="s">
        <v>4431</v>
      </c>
      <c r="F1795" s="67" t="s">
        <v>4535</v>
      </c>
      <c r="G1795" s="67" t="s">
        <v>4535</v>
      </c>
      <c r="I1795" s="3" t="s">
        <v>6298</v>
      </c>
    </row>
    <row r="1796" spans="1:9" x14ac:dyDescent="0.2">
      <c r="A1796" s="1" t="str">
        <f t="shared" si="29"/>
        <v>SINAPI-I 1370</v>
      </c>
      <c r="B1796" s="3" t="s">
        <v>6301</v>
      </c>
      <c r="C1796" s="3">
        <v>1370</v>
      </c>
      <c r="D1796" s="2" t="s">
        <v>30370</v>
      </c>
      <c r="E1796" s="3" t="s">
        <v>4431</v>
      </c>
      <c r="F1796" s="67" t="s">
        <v>33645</v>
      </c>
      <c r="G1796" s="67" t="s">
        <v>33645</v>
      </c>
      <c r="I1796" s="3" t="s">
        <v>6298</v>
      </c>
    </row>
    <row r="1797" spans="1:9" x14ac:dyDescent="0.2">
      <c r="A1797" s="1" t="str">
        <f t="shared" si="29"/>
        <v>SINAPI-I 36516</v>
      </c>
      <c r="B1797" s="3" t="s">
        <v>6301</v>
      </c>
      <c r="C1797" s="3">
        <v>36516</v>
      </c>
      <c r="D1797" s="2" t="s">
        <v>1736</v>
      </c>
      <c r="E1797" s="3" t="s">
        <v>4431</v>
      </c>
      <c r="F1797" s="67" t="s">
        <v>30821</v>
      </c>
      <c r="G1797" s="67" t="s">
        <v>30821</v>
      </c>
      <c r="I1797" s="3" t="s">
        <v>6298</v>
      </c>
    </row>
    <row r="1798" spans="1:9" x14ac:dyDescent="0.2">
      <c r="A1798" s="1" t="str">
        <f t="shared" si="29"/>
        <v>SINAPI-I 34777</v>
      </c>
      <c r="B1798" s="3" t="s">
        <v>6301</v>
      </c>
      <c r="C1798" s="3">
        <v>34777</v>
      </c>
      <c r="D1798" s="2" t="s">
        <v>1737</v>
      </c>
      <c r="E1798" s="3" t="s">
        <v>4431</v>
      </c>
      <c r="F1798" s="67" t="s">
        <v>4580</v>
      </c>
      <c r="G1798" s="67" t="s">
        <v>4580</v>
      </c>
      <c r="I1798" s="3" t="s">
        <v>6298</v>
      </c>
    </row>
    <row r="1799" spans="1:9" x14ac:dyDescent="0.2">
      <c r="A1799" s="1" t="str">
        <f t="shared" si="29"/>
        <v>SINAPI-I 7272</v>
      </c>
      <c r="B1799" s="3" t="s">
        <v>6301</v>
      </c>
      <c r="C1799" s="3">
        <v>7272</v>
      </c>
      <c r="D1799" s="2" t="s">
        <v>1738</v>
      </c>
      <c r="E1799" s="3" t="s">
        <v>4431</v>
      </c>
      <c r="F1799" s="67" t="s">
        <v>5550</v>
      </c>
      <c r="G1799" s="67" t="s">
        <v>5550</v>
      </c>
      <c r="I1799" s="3" t="s">
        <v>6298</v>
      </c>
    </row>
    <row r="1800" spans="1:9" x14ac:dyDescent="0.2">
      <c r="A1800" s="1" t="str">
        <f t="shared" si="29"/>
        <v>SINAPI-I 10605</v>
      </c>
      <c r="B1800" s="3" t="s">
        <v>6301</v>
      </c>
      <c r="C1800" s="3">
        <v>10605</v>
      </c>
      <c r="D1800" s="2" t="s">
        <v>1739</v>
      </c>
      <c r="E1800" s="3" t="s">
        <v>4431</v>
      </c>
      <c r="F1800" s="67" t="s">
        <v>4583</v>
      </c>
      <c r="G1800" s="67" t="s">
        <v>4583</v>
      </c>
      <c r="I1800" s="3" t="s">
        <v>6298</v>
      </c>
    </row>
    <row r="1801" spans="1:9" x14ac:dyDescent="0.2">
      <c r="A1801" s="1" t="str">
        <f t="shared" si="29"/>
        <v>SINAPI-I 10604</v>
      </c>
      <c r="B1801" s="3" t="s">
        <v>6301</v>
      </c>
      <c r="C1801" s="3">
        <v>10604</v>
      </c>
      <c r="D1801" s="2" t="s">
        <v>1740</v>
      </c>
      <c r="E1801" s="3" t="s">
        <v>4431</v>
      </c>
      <c r="F1801" s="67" t="s">
        <v>5276</v>
      </c>
      <c r="G1801" s="67" t="s">
        <v>5276</v>
      </c>
      <c r="I1801" s="3" t="s">
        <v>6298</v>
      </c>
    </row>
    <row r="1802" spans="1:9" x14ac:dyDescent="0.2">
      <c r="A1802" s="1" t="str">
        <f t="shared" si="29"/>
        <v>SINAPI-I 672</v>
      </c>
      <c r="B1802" s="3" t="s">
        <v>6301</v>
      </c>
      <c r="C1802" s="3">
        <v>672</v>
      </c>
      <c r="D1802" s="2" t="s">
        <v>1741</v>
      </c>
      <c r="E1802" s="3" t="s">
        <v>4431</v>
      </c>
      <c r="F1802" s="67" t="s">
        <v>5277</v>
      </c>
      <c r="G1802" s="67" t="s">
        <v>5277</v>
      </c>
      <c r="I1802" s="3" t="s">
        <v>6298</v>
      </c>
    </row>
    <row r="1803" spans="1:9" x14ac:dyDescent="0.2">
      <c r="A1803" s="1" t="str">
        <f t="shared" si="29"/>
        <v>SINAPI-I 668</v>
      </c>
      <c r="B1803" s="3" t="s">
        <v>6301</v>
      </c>
      <c r="C1803" s="3">
        <v>668</v>
      </c>
      <c r="D1803" s="2" t="s">
        <v>1742</v>
      </c>
      <c r="E1803" s="3" t="s">
        <v>4431</v>
      </c>
      <c r="F1803" s="67" t="s">
        <v>5278</v>
      </c>
      <c r="G1803" s="67" t="s">
        <v>5278</v>
      </c>
      <c r="I1803" s="3" t="s">
        <v>6298</v>
      </c>
    </row>
    <row r="1804" spans="1:9" x14ac:dyDescent="0.2">
      <c r="A1804" s="1" t="str">
        <f t="shared" si="29"/>
        <v>SINAPI-I 10578</v>
      </c>
      <c r="B1804" s="3" t="s">
        <v>6301</v>
      </c>
      <c r="C1804" s="3">
        <v>10578</v>
      </c>
      <c r="D1804" s="2" t="s">
        <v>1743</v>
      </c>
      <c r="E1804" s="3" t="s">
        <v>4431</v>
      </c>
      <c r="F1804" s="67" t="s">
        <v>5279</v>
      </c>
      <c r="G1804" s="67" t="s">
        <v>5279</v>
      </c>
      <c r="I1804" s="3" t="s">
        <v>6298</v>
      </c>
    </row>
    <row r="1805" spans="1:9" x14ac:dyDescent="0.2">
      <c r="A1805" s="1" t="str">
        <f t="shared" si="29"/>
        <v>SINAPI-I 666</v>
      </c>
      <c r="B1805" s="3" t="s">
        <v>6301</v>
      </c>
      <c r="C1805" s="3">
        <v>666</v>
      </c>
      <c r="D1805" s="2" t="s">
        <v>1744</v>
      </c>
      <c r="E1805" s="3" t="s">
        <v>4431</v>
      </c>
      <c r="F1805" s="67" t="s">
        <v>5280</v>
      </c>
      <c r="G1805" s="67" t="s">
        <v>5280</v>
      </c>
      <c r="I1805" s="3" t="s">
        <v>6298</v>
      </c>
    </row>
    <row r="1806" spans="1:9" x14ac:dyDescent="0.2">
      <c r="A1806" s="1" t="str">
        <f t="shared" si="29"/>
        <v>SINAPI-I 665</v>
      </c>
      <c r="B1806" s="3" t="s">
        <v>6301</v>
      </c>
      <c r="C1806" s="3">
        <v>665</v>
      </c>
      <c r="D1806" s="2" t="s">
        <v>1745</v>
      </c>
      <c r="E1806" s="3" t="s">
        <v>4431</v>
      </c>
      <c r="F1806" s="67" t="s">
        <v>5281</v>
      </c>
      <c r="G1806" s="67" t="s">
        <v>5281</v>
      </c>
      <c r="I1806" s="3" t="s">
        <v>6298</v>
      </c>
    </row>
    <row r="1807" spans="1:9" x14ac:dyDescent="0.2">
      <c r="A1807" s="1" t="str">
        <f t="shared" si="29"/>
        <v>SINAPI-I 10577</v>
      </c>
      <c r="B1807" s="3" t="s">
        <v>6301</v>
      </c>
      <c r="C1807" s="3">
        <v>10577</v>
      </c>
      <c r="D1807" s="2" t="s">
        <v>1746</v>
      </c>
      <c r="E1807" s="3" t="s">
        <v>4431</v>
      </c>
      <c r="F1807" s="67" t="s">
        <v>5282</v>
      </c>
      <c r="G1807" s="67" t="s">
        <v>5282</v>
      </c>
      <c r="I1807" s="3" t="s">
        <v>6298</v>
      </c>
    </row>
    <row r="1808" spans="1:9" x14ac:dyDescent="0.2">
      <c r="A1808" s="1" t="str">
        <f t="shared" si="29"/>
        <v>SINAPI-I 10583</v>
      </c>
      <c r="B1808" s="3" t="s">
        <v>6301</v>
      </c>
      <c r="C1808" s="3">
        <v>10583</v>
      </c>
      <c r="D1808" s="2" t="s">
        <v>1747</v>
      </c>
      <c r="E1808" s="3" t="s">
        <v>4431</v>
      </c>
      <c r="F1808" s="67" t="s">
        <v>5283</v>
      </c>
      <c r="G1808" s="67" t="s">
        <v>5283</v>
      </c>
      <c r="I1808" s="3" t="s">
        <v>6298</v>
      </c>
    </row>
    <row r="1809" spans="1:9" x14ac:dyDescent="0.2">
      <c r="A1809" s="1" t="str">
        <f t="shared" si="29"/>
        <v>SINAPI-I 10579</v>
      </c>
      <c r="B1809" s="3" t="s">
        <v>6301</v>
      </c>
      <c r="C1809" s="3">
        <v>10579</v>
      </c>
      <c r="D1809" s="2" t="s">
        <v>1748</v>
      </c>
      <c r="E1809" s="3" t="s">
        <v>4431</v>
      </c>
      <c r="F1809" s="67" t="s">
        <v>5284</v>
      </c>
      <c r="G1809" s="67" t="s">
        <v>5284</v>
      </c>
      <c r="I1809" s="3" t="s">
        <v>6298</v>
      </c>
    </row>
    <row r="1810" spans="1:9" x14ac:dyDescent="0.2">
      <c r="A1810" s="1" t="str">
        <f t="shared" si="29"/>
        <v>SINAPI-I 10582</v>
      </c>
      <c r="B1810" s="3" t="s">
        <v>6301</v>
      </c>
      <c r="C1810" s="3">
        <v>10582</v>
      </c>
      <c r="D1810" s="2" t="s">
        <v>1749</v>
      </c>
      <c r="E1810" s="3" t="s">
        <v>4431</v>
      </c>
      <c r="F1810" s="67" t="s">
        <v>5285</v>
      </c>
      <c r="G1810" s="67" t="s">
        <v>5285</v>
      </c>
      <c r="I1810" s="3" t="s">
        <v>6298</v>
      </c>
    </row>
    <row r="1811" spans="1:9" x14ac:dyDescent="0.2">
      <c r="A1811" s="1" t="str">
        <f t="shared" si="29"/>
        <v>SINAPI-I 2436</v>
      </c>
      <c r="B1811" s="3" t="s">
        <v>6301</v>
      </c>
      <c r="C1811" s="3">
        <v>2436</v>
      </c>
      <c r="D1811" s="2" t="s">
        <v>1750</v>
      </c>
      <c r="E1811" s="3" t="s">
        <v>4436</v>
      </c>
      <c r="F1811" s="67" t="s">
        <v>20981</v>
      </c>
      <c r="G1811" s="67" t="s">
        <v>21645</v>
      </c>
      <c r="I1811" s="3" t="s">
        <v>6299</v>
      </c>
    </row>
    <row r="1812" spans="1:9" x14ac:dyDescent="0.2">
      <c r="A1812" s="1" t="str">
        <f t="shared" si="29"/>
        <v>SINAPI-I 40918</v>
      </c>
      <c r="B1812" s="3" t="s">
        <v>6301</v>
      </c>
      <c r="C1812" s="3">
        <v>40918</v>
      </c>
      <c r="D1812" s="2" t="s">
        <v>1751</v>
      </c>
      <c r="E1812" s="3" t="s">
        <v>4437</v>
      </c>
      <c r="F1812" s="67" t="s">
        <v>28994</v>
      </c>
      <c r="G1812" s="67" t="s">
        <v>28679</v>
      </c>
      <c r="I1812" s="3" t="s">
        <v>6298</v>
      </c>
    </row>
    <row r="1813" spans="1:9" x14ac:dyDescent="0.2">
      <c r="A1813" s="1" t="str">
        <f t="shared" si="29"/>
        <v>SINAPI-I 10998</v>
      </c>
      <c r="B1813" s="3" t="s">
        <v>6301</v>
      </c>
      <c r="C1813" s="3">
        <v>10998</v>
      </c>
      <c r="D1813" s="2" t="s">
        <v>1752</v>
      </c>
      <c r="E1813" s="3" t="s">
        <v>4433</v>
      </c>
      <c r="F1813" s="67" t="s">
        <v>31965</v>
      </c>
      <c r="G1813" s="67" t="s">
        <v>31965</v>
      </c>
      <c r="I1813" s="3" t="s">
        <v>6298</v>
      </c>
    </row>
    <row r="1814" spans="1:9" x14ac:dyDescent="0.2">
      <c r="A1814" s="1" t="str">
        <f t="shared" si="29"/>
        <v>SINAPI-I 11002</v>
      </c>
      <c r="B1814" s="3" t="s">
        <v>6301</v>
      </c>
      <c r="C1814" s="3">
        <v>11002</v>
      </c>
      <c r="D1814" s="2" t="s">
        <v>1753</v>
      </c>
      <c r="E1814" s="3" t="s">
        <v>4433</v>
      </c>
      <c r="F1814" s="67" t="s">
        <v>33646</v>
      </c>
      <c r="G1814" s="67" t="s">
        <v>33646</v>
      </c>
      <c r="I1814" s="3" t="s">
        <v>6298</v>
      </c>
    </row>
    <row r="1815" spans="1:9" x14ac:dyDescent="0.2">
      <c r="A1815" s="1" t="str">
        <f t="shared" si="29"/>
        <v>SINAPI-I 10999</v>
      </c>
      <c r="B1815" s="3" t="s">
        <v>6301</v>
      </c>
      <c r="C1815" s="3">
        <v>10999</v>
      </c>
      <c r="D1815" s="2" t="s">
        <v>1754</v>
      </c>
      <c r="E1815" s="3" t="s">
        <v>4433</v>
      </c>
      <c r="F1815" s="67" t="s">
        <v>31806</v>
      </c>
      <c r="G1815" s="67" t="s">
        <v>31806</v>
      </c>
      <c r="I1815" s="3" t="s">
        <v>6298</v>
      </c>
    </row>
    <row r="1816" spans="1:9" x14ac:dyDescent="0.2">
      <c r="A1816" s="1" t="str">
        <f t="shared" si="29"/>
        <v>SINAPI-I 10997</v>
      </c>
      <c r="B1816" s="3" t="s">
        <v>6301</v>
      </c>
      <c r="C1816" s="3">
        <v>10997</v>
      </c>
      <c r="D1816" s="2" t="s">
        <v>1755</v>
      </c>
      <c r="E1816" s="3" t="s">
        <v>4433</v>
      </c>
      <c r="F1816" s="67" t="s">
        <v>32104</v>
      </c>
      <c r="G1816" s="67" t="s">
        <v>32104</v>
      </c>
      <c r="I1816" s="3" t="s">
        <v>6299</v>
      </c>
    </row>
    <row r="1817" spans="1:9" x14ac:dyDescent="0.2">
      <c r="A1817" s="1" t="str">
        <f t="shared" si="29"/>
        <v>SINAPI-I 2685</v>
      </c>
      <c r="B1817" s="3" t="s">
        <v>6301</v>
      </c>
      <c r="C1817" s="3">
        <v>2685</v>
      </c>
      <c r="D1817" s="2" t="s">
        <v>1756</v>
      </c>
      <c r="E1817" s="3" t="s">
        <v>4432</v>
      </c>
      <c r="F1817" s="67" t="s">
        <v>5286</v>
      </c>
      <c r="G1817" s="67" t="s">
        <v>5286</v>
      </c>
      <c r="I1817" s="3" t="s">
        <v>6298</v>
      </c>
    </row>
    <row r="1818" spans="1:9" x14ac:dyDescent="0.2">
      <c r="A1818" s="1" t="str">
        <f t="shared" si="29"/>
        <v>SINAPI-I 2680</v>
      </c>
      <c r="B1818" s="3" t="s">
        <v>6301</v>
      </c>
      <c r="C1818" s="3">
        <v>2680</v>
      </c>
      <c r="D1818" s="2" t="s">
        <v>1757</v>
      </c>
      <c r="E1818" s="3" t="s">
        <v>4432</v>
      </c>
      <c r="F1818" s="67" t="s">
        <v>5287</v>
      </c>
      <c r="G1818" s="67" t="s">
        <v>5287</v>
      </c>
      <c r="I1818" s="3" t="s">
        <v>6298</v>
      </c>
    </row>
    <row r="1819" spans="1:9" x14ac:dyDescent="0.2">
      <c r="A1819" s="1" t="str">
        <f t="shared" si="29"/>
        <v>SINAPI-I 2684</v>
      </c>
      <c r="B1819" s="3" t="s">
        <v>6301</v>
      </c>
      <c r="C1819" s="3">
        <v>2684</v>
      </c>
      <c r="D1819" s="2" t="s">
        <v>1758</v>
      </c>
      <c r="E1819" s="3" t="s">
        <v>4432</v>
      </c>
      <c r="F1819" s="67" t="s">
        <v>5288</v>
      </c>
      <c r="G1819" s="67" t="s">
        <v>5288</v>
      </c>
      <c r="I1819" s="3" t="s">
        <v>6298</v>
      </c>
    </row>
    <row r="1820" spans="1:9" x14ac:dyDescent="0.2">
      <c r="A1820" s="1" t="str">
        <f t="shared" si="29"/>
        <v>SINAPI-I 2673</v>
      </c>
      <c r="B1820" s="3" t="s">
        <v>6301</v>
      </c>
      <c r="C1820" s="3">
        <v>2673</v>
      </c>
      <c r="D1820" s="2" t="s">
        <v>1759</v>
      </c>
      <c r="E1820" s="3" t="s">
        <v>4432</v>
      </c>
      <c r="F1820" s="67" t="s">
        <v>4530</v>
      </c>
      <c r="G1820" s="67" t="s">
        <v>4530</v>
      </c>
      <c r="I1820" s="3" t="s">
        <v>6299</v>
      </c>
    </row>
    <row r="1821" spans="1:9" x14ac:dyDescent="0.2">
      <c r="A1821" s="1" t="str">
        <f t="shared" si="29"/>
        <v>SINAPI-I 2681</v>
      </c>
      <c r="B1821" s="3" t="s">
        <v>6301</v>
      </c>
      <c r="C1821" s="3">
        <v>2681</v>
      </c>
      <c r="D1821" s="2" t="s">
        <v>1760</v>
      </c>
      <c r="E1821" s="3" t="s">
        <v>4432</v>
      </c>
      <c r="F1821" s="67" t="s">
        <v>5289</v>
      </c>
      <c r="G1821" s="67" t="s">
        <v>5289</v>
      </c>
      <c r="I1821" s="3" t="s">
        <v>6298</v>
      </c>
    </row>
    <row r="1822" spans="1:9" x14ac:dyDescent="0.2">
      <c r="A1822" s="1" t="str">
        <f t="shared" si="29"/>
        <v>SINAPI-I 2682</v>
      </c>
      <c r="B1822" s="3" t="s">
        <v>6301</v>
      </c>
      <c r="C1822" s="3">
        <v>2682</v>
      </c>
      <c r="D1822" s="2" t="s">
        <v>1761</v>
      </c>
      <c r="E1822" s="3" t="s">
        <v>4432</v>
      </c>
      <c r="F1822" s="67" t="s">
        <v>5290</v>
      </c>
      <c r="G1822" s="67" t="s">
        <v>5290</v>
      </c>
      <c r="I1822" s="3" t="s">
        <v>6298</v>
      </c>
    </row>
    <row r="1823" spans="1:9" x14ac:dyDescent="0.2">
      <c r="A1823" s="1" t="str">
        <f t="shared" si="29"/>
        <v>SINAPI-I 2686</v>
      </c>
      <c r="B1823" s="3" t="s">
        <v>6301</v>
      </c>
      <c r="C1823" s="3">
        <v>2686</v>
      </c>
      <c r="D1823" s="2" t="s">
        <v>1762</v>
      </c>
      <c r="E1823" s="3" t="s">
        <v>4432</v>
      </c>
      <c r="F1823" s="67" t="s">
        <v>4965</v>
      </c>
      <c r="G1823" s="67" t="s">
        <v>4965</v>
      </c>
      <c r="I1823" s="3" t="s">
        <v>6298</v>
      </c>
    </row>
    <row r="1824" spans="1:9" x14ac:dyDescent="0.2">
      <c r="A1824" s="1" t="str">
        <f t="shared" si="29"/>
        <v>SINAPI-I 2674</v>
      </c>
      <c r="B1824" s="3" t="s">
        <v>6301</v>
      </c>
      <c r="C1824" s="3">
        <v>2674</v>
      </c>
      <c r="D1824" s="2" t="s">
        <v>1763</v>
      </c>
      <c r="E1824" s="3" t="s">
        <v>4432</v>
      </c>
      <c r="F1824" s="67" t="s">
        <v>4905</v>
      </c>
      <c r="G1824" s="67" t="s">
        <v>4905</v>
      </c>
      <c r="I1824" s="3" t="s">
        <v>6298</v>
      </c>
    </row>
    <row r="1825" spans="1:9" x14ac:dyDescent="0.2">
      <c r="A1825" s="1" t="str">
        <f t="shared" si="29"/>
        <v>SINAPI-I 2683</v>
      </c>
      <c r="B1825" s="3" t="s">
        <v>6301</v>
      </c>
      <c r="C1825" s="3">
        <v>2683</v>
      </c>
      <c r="D1825" s="2" t="s">
        <v>1764</v>
      </c>
      <c r="E1825" s="3" t="s">
        <v>4432</v>
      </c>
      <c r="F1825" s="67" t="s">
        <v>5291</v>
      </c>
      <c r="G1825" s="67" t="s">
        <v>5291</v>
      </c>
      <c r="I1825" s="3" t="s">
        <v>6298</v>
      </c>
    </row>
    <row r="1826" spans="1:9" x14ac:dyDescent="0.2">
      <c r="A1826" s="1" t="str">
        <f t="shared" si="29"/>
        <v>SINAPI-I 2676</v>
      </c>
      <c r="B1826" s="3" t="s">
        <v>6301</v>
      </c>
      <c r="C1826" s="3">
        <v>2676</v>
      </c>
      <c r="D1826" s="2" t="s">
        <v>1765</v>
      </c>
      <c r="E1826" s="3" t="s">
        <v>4432</v>
      </c>
      <c r="F1826" s="67" t="s">
        <v>4827</v>
      </c>
      <c r="G1826" s="67" t="s">
        <v>4827</v>
      </c>
      <c r="I1826" s="3" t="s">
        <v>6298</v>
      </c>
    </row>
    <row r="1827" spans="1:9" x14ac:dyDescent="0.2">
      <c r="A1827" s="1" t="str">
        <f t="shared" ref="A1827:A1890" si="30">CONCATENAR</f>
        <v>SINAPI-I 2678</v>
      </c>
      <c r="B1827" s="3" t="s">
        <v>6301</v>
      </c>
      <c r="C1827" s="3">
        <v>2678</v>
      </c>
      <c r="D1827" s="2" t="s">
        <v>1766</v>
      </c>
      <c r="E1827" s="3" t="s">
        <v>4432</v>
      </c>
      <c r="F1827" s="67" t="s">
        <v>5292</v>
      </c>
      <c r="G1827" s="67" t="s">
        <v>5292</v>
      </c>
      <c r="I1827" s="3" t="s">
        <v>6298</v>
      </c>
    </row>
    <row r="1828" spans="1:9" x14ac:dyDescent="0.2">
      <c r="A1828" s="1" t="str">
        <f t="shared" si="30"/>
        <v>SINAPI-I 2679</v>
      </c>
      <c r="B1828" s="3" t="s">
        <v>6301</v>
      </c>
      <c r="C1828" s="3">
        <v>2679</v>
      </c>
      <c r="D1828" s="2" t="s">
        <v>1767</v>
      </c>
      <c r="E1828" s="3" t="s">
        <v>4432</v>
      </c>
      <c r="F1828" s="67" t="s">
        <v>4679</v>
      </c>
      <c r="G1828" s="67" t="s">
        <v>4679</v>
      </c>
      <c r="I1828" s="3" t="s">
        <v>6298</v>
      </c>
    </row>
    <row r="1829" spans="1:9" x14ac:dyDescent="0.2">
      <c r="A1829" s="1" t="str">
        <f t="shared" si="30"/>
        <v>SINAPI-I 12070</v>
      </c>
      <c r="B1829" s="3" t="s">
        <v>6301</v>
      </c>
      <c r="C1829" s="3">
        <v>12070</v>
      </c>
      <c r="D1829" s="2" t="s">
        <v>1768</v>
      </c>
      <c r="E1829" s="3" t="s">
        <v>4432</v>
      </c>
      <c r="F1829" s="67" t="s">
        <v>5293</v>
      </c>
      <c r="G1829" s="67" t="s">
        <v>5293</v>
      </c>
      <c r="I1829" s="3" t="s">
        <v>6298</v>
      </c>
    </row>
    <row r="1830" spans="1:9" x14ac:dyDescent="0.2">
      <c r="A1830" s="1" t="str">
        <f t="shared" si="30"/>
        <v>SINAPI-I 2675</v>
      </c>
      <c r="B1830" s="3" t="s">
        <v>6301</v>
      </c>
      <c r="C1830" s="3">
        <v>2675</v>
      </c>
      <c r="D1830" s="2" t="s">
        <v>1769</v>
      </c>
      <c r="E1830" s="3" t="s">
        <v>4432</v>
      </c>
      <c r="F1830" s="67" t="s">
        <v>5294</v>
      </c>
      <c r="G1830" s="67" t="s">
        <v>5294</v>
      </c>
      <c r="I1830" s="3" t="s">
        <v>6298</v>
      </c>
    </row>
    <row r="1831" spans="1:9" x14ac:dyDescent="0.2">
      <c r="A1831" s="1" t="str">
        <f t="shared" si="30"/>
        <v>SINAPI-I 12067</v>
      </c>
      <c r="B1831" s="3" t="s">
        <v>6301</v>
      </c>
      <c r="C1831" s="3">
        <v>12067</v>
      </c>
      <c r="D1831" s="2" t="s">
        <v>1770</v>
      </c>
      <c r="E1831" s="3" t="s">
        <v>4432</v>
      </c>
      <c r="F1831" s="67" t="s">
        <v>5295</v>
      </c>
      <c r="G1831" s="67" t="s">
        <v>5295</v>
      </c>
      <c r="I1831" s="3" t="s">
        <v>6298</v>
      </c>
    </row>
    <row r="1832" spans="1:9" x14ac:dyDescent="0.2">
      <c r="A1832" s="1" t="str">
        <f t="shared" si="30"/>
        <v>SINAPI-I 21128</v>
      </c>
      <c r="B1832" s="3" t="s">
        <v>6301</v>
      </c>
      <c r="C1832" s="3">
        <v>21128</v>
      </c>
      <c r="D1832" s="2" t="s">
        <v>1771</v>
      </c>
      <c r="E1832" s="3" t="s">
        <v>4432</v>
      </c>
      <c r="F1832" s="67" t="s">
        <v>21829</v>
      </c>
      <c r="G1832" s="67" t="s">
        <v>21829</v>
      </c>
      <c r="I1832" s="3" t="s">
        <v>6300</v>
      </c>
    </row>
    <row r="1833" spans="1:9" x14ac:dyDescent="0.2">
      <c r="A1833" s="1" t="str">
        <f t="shared" si="30"/>
        <v>SINAPI-I 40400</v>
      </c>
      <c r="B1833" s="3" t="s">
        <v>6301</v>
      </c>
      <c r="C1833" s="3">
        <v>40400</v>
      </c>
      <c r="D1833" s="2" t="s">
        <v>1772</v>
      </c>
      <c r="E1833" s="3" t="s">
        <v>4432</v>
      </c>
      <c r="F1833" s="67" t="s">
        <v>5300</v>
      </c>
      <c r="G1833" s="67" t="s">
        <v>5300</v>
      </c>
      <c r="I1833" s="3" t="s">
        <v>6298</v>
      </c>
    </row>
    <row r="1834" spans="1:9" x14ac:dyDescent="0.2">
      <c r="A1834" s="1" t="str">
        <f t="shared" si="30"/>
        <v>SINAPI-I 40401</v>
      </c>
      <c r="B1834" s="3" t="s">
        <v>6301</v>
      </c>
      <c r="C1834" s="3">
        <v>40401</v>
      </c>
      <c r="D1834" s="2" t="s">
        <v>30371</v>
      </c>
      <c r="E1834" s="3" t="s">
        <v>4432</v>
      </c>
      <c r="F1834" s="67" t="s">
        <v>4461</v>
      </c>
      <c r="G1834" s="67" t="s">
        <v>4461</v>
      </c>
      <c r="I1834" s="3" t="s">
        <v>6298</v>
      </c>
    </row>
    <row r="1835" spans="1:9" x14ac:dyDescent="0.2">
      <c r="A1835" s="1" t="str">
        <f t="shared" si="30"/>
        <v>SINAPI-I 40402</v>
      </c>
      <c r="B1835" s="3" t="s">
        <v>6301</v>
      </c>
      <c r="C1835" s="3">
        <v>40402</v>
      </c>
      <c r="D1835" s="2" t="s">
        <v>30372</v>
      </c>
      <c r="E1835" s="3" t="s">
        <v>4432</v>
      </c>
      <c r="F1835" s="67" t="s">
        <v>5299</v>
      </c>
      <c r="G1835" s="67" t="s">
        <v>5299</v>
      </c>
      <c r="I1835" s="3" t="s">
        <v>6298</v>
      </c>
    </row>
    <row r="1836" spans="1:9" ht="22.5" x14ac:dyDescent="0.2">
      <c r="A1836" s="1" t="str">
        <f t="shared" si="30"/>
        <v>SINAPI-I 21137</v>
      </c>
      <c r="B1836" s="3" t="s">
        <v>6301</v>
      </c>
      <c r="C1836" s="3">
        <v>21137</v>
      </c>
      <c r="D1836" s="2" t="s">
        <v>1773</v>
      </c>
      <c r="E1836" s="3" t="s">
        <v>4432</v>
      </c>
      <c r="F1836" s="67" t="s">
        <v>5302</v>
      </c>
      <c r="G1836" s="67" t="s">
        <v>5302</v>
      </c>
      <c r="I1836" s="3" t="s">
        <v>6300</v>
      </c>
    </row>
    <row r="1837" spans="1:9" ht="22.5" x14ac:dyDescent="0.2">
      <c r="A1837" s="1" t="str">
        <f t="shared" si="30"/>
        <v>SINAPI-I 2504</v>
      </c>
      <c r="B1837" s="3" t="s">
        <v>6301</v>
      </c>
      <c r="C1837" s="3">
        <v>2504</v>
      </c>
      <c r="D1837" s="2" t="s">
        <v>1774</v>
      </c>
      <c r="E1837" s="3" t="s">
        <v>4432</v>
      </c>
      <c r="F1837" s="67" t="s">
        <v>5295</v>
      </c>
      <c r="G1837" s="67" t="s">
        <v>5295</v>
      </c>
      <c r="I1837" s="3" t="s">
        <v>6300</v>
      </c>
    </row>
    <row r="1838" spans="1:9" ht="22.5" x14ac:dyDescent="0.2">
      <c r="A1838" s="1" t="str">
        <f t="shared" si="30"/>
        <v>SINAPI-I 2501</v>
      </c>
      <c r="B1838" s="3" t="s">
        <v>6301</v>
      </c>
      <c r="C1838" s="3">
        <v>2501</v>
      </c>
      <c r="D1838" s="2" t="s">
        <v>1775</v>
      </c>
      <c r="E1838" s="3" t="s">
        <v>4432</v>
      </c>
      <c r="F1838" s="67" t="s">
        <v>21103</v>
      </c>
      <c r="G1838" s="67" t="s">
        <v>21103</v>
      </c>
      <c r="I1838" s="3" t="s">
        <v>6300</v>
      </c>
    </row>
    <row r="1839" spans="1:9" ht="22.5" x14ac:dyDescent="0.2">
      <c r="A1839" s="1" t="str">
        <f t="shared" si="30"/>
        <v>SINAPI-I 2502</v>
      </c>
      <c r="B1839" s="3" t="s">
        <v>6301</v>
      </c>
      <c r="C1839" s="3">
        <v>2502</v>
      </c>
      <c r="D1839" s="2" t="s">
        <v>1776</v>
      </c>
      <c r="E1839" s="3" t="s">
        <v>4432</v>
      </c>
      <c r="F1839" s="67" t="s">
        <v>21388</v>
      </c>
      <c r="G1839" s="67" t="s">
        <v>21388</v>
      </c>
      <c r="I1839" s="3" t="s">
        <v>6300</v>
      </c>
    </row>
    <row r="1840" spans="1:9" ht="22.5" x14ac:dyDescent="0.2">
      <c r="A1840" s="1" t="str">
        <f t="shared" si="30"/>
        <v>SINAPI-I 2503</v>
      </c>
      <c r="B1840" s="3" t="s">
        <v>6301</v>
      </c>
      <c r="C1840" s="3">
        <v>2503</v>
      </c>
      <c r="D1840" s="2" t="s">
        <v>1777</v>
      </c>
      <c r="E1840" s="3" t="s">
        <v>4432</v>
      </c>
      <c r="F1840" s="67" t="s">
        <v>33647</v>
      </c>
      <c r="G1840" s="67" t="s">
        <v>33647</v>
      </c>
      <c r="I1840" s="3" t="s">
        <v>6300</v>
      </c>
    </row>
    <row r="1841" spans="1:9" ht="22.5" x14ac:dyDescent="0.2">
      <c r="A1841" s="1" t="str">
        <f t="shared" si="30"/>
        <v>SINAPI-I 2500</v>
      </c>
      <c r="B1841" s="3" t="s">
        <v>6301</v>
      </c>
      <c r="C1841" s="3">
        <v>2500</v>
      </c>
      <c r="D1841" s="2" t="s">
        <v>1778</v>
      </c>
      <c r="E1841" s="3" t="s">
        <v>4432</v>
      </c>
      <c r="F1841" s="67" t="s">
        <v>6017</v>
      </c>
      <c r="G1841" s="67" t="s">
        <v>6017</v>
      </c>
      <c r="I1841" s="3" t="s">
        <v>6300</v>
      </c>
    </row>
    <row r="1842" spans="1:9" ht="22.5" x14ac:dyDescent="0.2">
      <c r="A1842" s="1" t="str">
        <f t="shared" si="30"/>
        <v>SINAPI-I 2505</v>
      </c>
      <c r="B1842" s="3" t="s">
        <v>6301</v>
      </c>
      <c r="C1842" s="3">
        <v>2505</v>
      </c>
      <c r="D1842" s="2" t="s">
        <v>1779</v>
      </c>
      <c r="E1842" s="3" t="s">
        <v>4432</v>
      </c>
      <c r="F1842" s="67" t="s">
        <v>33648</v>
      </c>
      <c r="G1842" s="67" t="s">
        <v>33648</v>
      </c>
      <c r="I1842" s="3" t="s">
        <v>6300</v>
      </c>
    </row>
    <row r="1843" spans="1:9" x14ac:dyDescent="0.2">
      <c r="A1843" s="1" t="str">
        <f t="shared" si="30"/>
        <v>SINAPI-I 12056</v>
      </c>
      <c r="B1843" s="3" t="s">
        <v>6301</v>
      </c>
      <c r="C1843" s="3">
        <v>12056</v>
      </c>
      <c r="D1843" s="2" t="s">
        <v>1780</v>
      </c>
      <c r="E1843" s="3" t="s">
        <v>4432</v>
      </c>
      <c r="F1843" s="67" t="s">
        <v>32144</v>
      </c>
      <c r="G1843" s="67" t="s">
        <v>32144</v>
      </c>
      <c r="I1843" s="3" t="s">
        <v>6300</v>
      </c>
    </row>
    <row r="1844" spans="1:9" x14ac:dyDescent="0.2">
      <c r="A1844" s="1" t="str">
        <f t="shared" si="30"/>
        <v>SINAPI-I 12057</v>
      </c>
      <c r="B1844" s="3" t="s">
        <v>6301</v>
      </c>
      <c r="C1844" s="3">
        <v>12057</v>
      </c>
      <c r="D1844" s="2" t="s">
        <v>1781</v>
      </c>
      <c r="E1844" s="3" t="s">
        <v>4432</v>
      </c>
      <c r="F1844" s="67" t="s">
        <v>6036</v>
      </c>
      <c r="G1844" s="67" t="s">
        <v>6036</v>
      </c>
      <c r="I1844" s="3" t="s">
        <v>6300</v>
      </c>
    </row>
    <row r="1845" spans="1:9" x14ac:dyDescent="0.2">
      <c r="A1845" s="1" t="str">
        <f t="shared" si="30"/>
        <v>SINAPI-I 12059</v>
      </c>
      <c r="B1845" s="3" t="s">
        <v>6301</v>
      </c>
      <c r="C1845" s="3">
        <v>12059</v>
      </c>
      <c r="D1845" s="2" t="s">
        <v>1782</v>
      </c>
      <c r="E1845" s="3" t="s">
        <v>4432</v>
      </c>
      <c r="F1845" s="67" t="s">
        <v>21629</v>
      </c>
      <c r="G1845" s="67" t="s">
        <v>21629</v>
      </c>
      <c r="I1845" s="3" t="s">
        <v>6300</v>
      </c>
    </row>
    <row r="1846" spans="1:9" x14ac:dyDescent="0.2">
      <c r="A1846" s="1" t="str">
        <f t="shared" si="30"/>
        <v>SINAPI-I 12058</v>
      </c>
      <c r="B1846" s="3" t="s">
        <v>6301</v>
      </c>
      <c r="C1846" s="3">
        <v>12058</v>
      </c>
      <c r="D1846" s="2" t="s">
        <v>30373</v>
      </c>
      <c r="E1846" s="3" t="s">
        <v>4432</v>
      </c>
      <c r="F1846" s="67" t="s">
        <v>20944</v>
      </c>
      <c r="G1846" s="67" t="s">
        <v>20944</v>
      </c>
      <c r="I1846" s="3" t="s">
        <v>6300</v>
      </c>
    </row>
    <row r="1847" spans="1:9" x14ac:dyDescent="0.2">
      <c r="A1847" s="1" t="str">
        <f t="shared" si="30"/>
        <v>SINAPI-I 12060</v>
      </c>
      <c r="B1847" s="3" t="s">
        <v>6301</v>
      </c>
      <c r="C1847" s="3">
        <v>12060</v>
      </c>
      <c r="D1847" s="2" t="s">
        <v>1783</v>
      </c>
      <c r="E1847" s="3" t="s">
        <v>4432</v>
      </c>
      <c r="F1847" s="67" t="s">
        <v>20757</v>
      </c>
      <c r="G1847" s="67" t="s">
        <v>20757</v>
      </c>
      <c r="I1847" s="3" t="s">
        <v>6300</v>
      </c>
    </row>
    <row r="1848" spans="1:9" x14ac:dyDescent="0.2">
      <c r="A1848" s="1" t="str">
        <f t="shared" si="30"/>
        <v>SINAPI-I 12061</v>
      </c>
      <c r="B1848" s="3" t="s">
        <v>6301</v>
      </c>
      <c r="C1848" s="3">
        <v>12061</v>
      </c>
      <c r="D1848" s="2" t="s">
        <v>1784</v>
      </c>
      <c r="E1848" s="3" t="s">
        <v>4432</v>
      </c>
      <c r="F1848" s="67" t="s">
        <v>6138</v>
      </c>
      <c r="G1848" s="67" t="s">
        <v>6138</v>
      </c>
      <c r="I1848" s="3" t="s">
        <v>6300</v>
      </c>
    </row>
    <row r="1849" spans="1:9" x14ac:dyDescent="0.2">
      <c r="A1849" s="1" t="str">
        <f t="shared" si="30"/>
        <v>SINAPI-I 12062</v>
      </c>
      <c r="B1849" s="3" t="s">
        <v>6301</v>
      </c>
      <c r="C1849" s="3">
        <v>12062</v>
      </c>
      <c r="D1849" s="2" t="s">
        <v>1785</v>
      </c>
      <c r="E1849" s="3" t="s">
        <v>4432</v>
      </c>
      <c r="F1849" s="67" t="s">
        <v>33649</v>
      </c>
      <c r="G1849" s="67" t="s">
        <v>33649</v>
      </c>
      <c r="I1849" s="3" t="s">
        <v>6300</v>
      </c>
    </row>
    <row r="1850" spans="1:9" x14ac:dyDescent="0.2">
      <c r="A1850" s="1" t="str">
        <f t="shared" si="30"/>
        <v>SINAPI-I 2687</v>
      </c>
      <c r="B1850" s="3" t="s">
        <v>6301</v>
      </c>
      <c r="C1850" s="3">
        <v>2687</v>
      </c>
      <c r="D1850" s="2" t="s">
        <v>1786</v>
      </c>
      <c r="E1850" s="3" t="s">
        <v>4432</v>
      </c>
      <c r="F1850" s="67" t="s">
        <v>5310</v>
      </c>
      <c r="G1850" s="67" t="s">
        <v>5310</v>
      </c>
      <c r="I1850" s="3" t="s">
        <v>6298</v>
      </c>
    </row>
    <row r="1851" spans="1:9" x14ac:dyDescent="0.2">
      <c r="A1851" s="1" t="str">
        <f t="shared" si="30"/>
        <v>SINAPI-I 2689</v>
      </c>
      <c r="B1851" s="3" t="s">
        <v>6301</v>
      </c>
      <c r="C1851" s="3">
        <v>2689</v>
      </c>
      <c r="D1851" s="2" t="s">
        <v>1787</v>
      </c>
      <c r="E1851" s="3" t="s">
        <v>4432</v>
      </c>
      <c r="F1851" s="67" t="s">
        <v>5311</v>
      </c>
      <c r="G1851" s="67" t="s">
        <v>5311</v>
      </c>
      <c r="I1851" s="3" t="s">
        <v>6298</v>
      </c>
    </row>
    <row r="1852" spans="1:9" x14ac:dyDescent="0.2">
      <c r="A1852" s="1" t="str">
        <f t="shared" si="30"/>
        <v>SINAPI-I 2688</v>
      </c>
      <c r="B1852" s="3" t="s">
        <v>6301</v>
      </c>
      <c r="C1852" s="3">
        <v>2688</v>
      </c>
      <c r="D1852" s="2" t="s">
        <v>1788</v>
      </c>
      <c r="E1852" s="3" t="s">
        <v>4432</v>
      </c>
      <c r="F1852" s="67" t="s">
        <v>5312</v>
      </c>
      <c r="G1852" s="67" t="s">
        <v>5312</v>
      </c>
      <c r="I1852" s="3" t="s">
        <v>6298</v>
      </c>
    </row>
    <row r="1853" spans="1:9" x14ac:dyDescent="0.2">
      <c r="A1853" s="1" t="str">
        <f t="shared" si="30"/>
        <v>SINAPI-I 2690</v>
      </c>
      <c r="B1853" s="3" t="s">
        <v>6301</v>
      </c>
      <c r="C1853" s="3">
        <v>2690</v>
      </c>
      <c r="D1853" s="2" t="s">
        <v>1789</v>
      </c>
      <c r="E1853" s="3" t="s">
        <v>4432</v>
      </c>
      <c r="F1853" s="67" t="s">
        <v>5313</v>
      </c>
      <c r="G1853" s="67" t="s">
        <v>5313</v>
      </c>
      <c r="I1853" s="3" t="s">
        <v>6298</v>
      </c>
    </row>
    <row r="1854" spans="1:9" x14ac:dyDescent="0.2">
      <c r="A1854" s="1" t="str">
        <f t="shared" si="30"/>
        <v>SINAPI-I 39243</v>
      </c>
      <c r="B1854" s="3" t="s">
        <v>6301</v>
      </c>
      <c r="C1854" s="3">
        <v>39243</v>
      </c>
      <c r="D1854" s="2" t="s">
        <v>1790</v>
      </c>
      <c r="E1854" s="3" t="s">
        <v>4432</v>
      </c>
      <c r="F1854" s="67" t="s">
        <v>5314</v>
      </c>
      <c r="G1854" s="67" t="s">
        <v>5314</v>
      </c>
      <c r="I1854" s="3" t="s">
        <v>6298</v>
      </c>
    </row>
    <row r="1855" spans="1:9" x14ac:dyDescent="0.2">
      <c r="A1855" s="1" t="str">
        <f t="shared" si="30"/>
        <v>SINAPI-I 39244</v>
      </c>
      <c r="B1855" s="3" t="s">
        <v>6301</v>
      </c>
      <c r="C1855" s="3">
        <v>39244</v>
      </c>
      <c r="D1855" s="2" t="s">
        <v>1791</v>
      </c>
      <c r="E1855" s="3" t="s">
        <v>4432</v>
      </c>
      <c r="F1855" s="67" t="s">
        <v>5315</v>
      </c>
      <c r="G1855" s="67" t="s">
        <v>5315</v>
      </c>
      <c r="I1855" s="3" t="s">
        <v>6298</v>
      </c>
    </row>
    <row r="1856" spans="1:9" x14ac:dyDescent="0.2">
      <c r="A1856" s="1" t="str">
        <f t="shared" si="30"/>
        <v>SINAPI-I 39245</v>
      </c>
      <c r="B1856" s="3" t="s">
        <v>6301</v>
      </c>
      <c r="C1856" s="3">
        <v>39245</v>
      </c>
      <c r="D1856" s="2" t="s">
        <v>1792</v>
      </c>
      <c r="E1856" s="3" t="s">
        <v>4432</v>
      </c>
      <c r="F1856" s="67" t="s">
        <v>5316</v>
      </c>
      <c r="G1856" s="67" t="s">
        <v>5316</v>
      </c>
      <c r="I1856" s="3" t="s">
        <v>6298</v>
      </c>
    </row>
    <row r="1857" spans="1:9" x14ac:dyDescent="0.2">
      <c r="A1857" s="1" t="str">
        <f t="shared" si="30"/>
        <v>SINAPI-I 39254</v>
      </c>
      <c r="B1857" s="3" t="s">
        <v>6301</v>
      </c>
      <c r="C1857" s="3">
        <v>39254</v>
      </c>
      <c r="D1857" s="2" t="s">
        <v>1793</v>
      </c>
      <c r="E1857" s="3" t="s">
        <v>4432</v>
      </c>
      <c r="F1857" s="67" t="s">
        <v>5317</v>
      </c>
      <c r="G1857" s="67" t="s">
        <v>5317</v>
      </c>
      <c r="I1857" s="3" t="s">
        <v>6298</v>
      </c>
    </row>
    <row r="1858" spans="1:9" x14ac:dyDescent="0.2">
      <c r="A1858" s="1" t="str">
        <f t="shared" si="30"/>
        <v>SINAPI-I 39255</v>
      </c>
      <c r="B1858" s="3" t="s">
        <v>6301</v>
      </c>
      <c r="C1858" s="3">
        <v>39255</v>
      </c>
      <c r="D1858" s="2" t="s">
        <v>1794</v>
      </c>
      <c r="E1858" s="3" t="s">
        <v>4432</v>
      </c>
      <c r="F1858" s="67" t="s">
        <v>5318</v>
      </c>
      <c r="G1858" s="67" t="s">
        <v>5318</v>
      </c>
      <c r="I1858" s="3" t="s">
        <v>6298</v>
      </c>
    </row>
    <row r="1859" spans="1:9" x14ac:dyDescent="0.2">
      <c r="A1859" s="1" t="str">
        <f t="shared" si="30"/>
        <v>SINAPI-I 39253</v>
      </c>
      <c r="B1859" s="3" t="s">
        <v>6301</v>
      </c>
      <c r="C1859" s="3">
        <v>39253</v>
      </c>
      <c r="D1859" s="2" t="s">
        <v>1795</v>
      </c>
      <c r="E1859" s="3" t="s">
        <v>4432</v>
      </c>
      <c r="F1859" s="67" t="s">
        <v>4833</v>
      </c>
      <c r="G1859" s="67" t="s">
        <v>4833</v>
      </c>
      <c r="I1859" s="3" t="s">
        <v>6298</v>
      </c>
    </row>
    <row r="1860" spans="1:9" ht="22.5" x14ac:dyDescent="0.2">
      <c r="A1860" s="1" t="str">
        <f t="shared" si="30"/>
        <v>SINAPI-I 39246</v>
      </c>
      <c r="B1860" s="3" t="s">
        <v>6301</v>
      </c>
      <c r="C1860" s="3">
        <v>39246</v>
      </c>
      <c r="D1860" s="2" t="s">
        <v>1796</v>
      </c>
      <c r="E1860" s="3" t="s">
        <v>4432</v>
      </c>
      <c r="F1860" s="67" t="s">
        <v>5319</v>
      </c>
      <c r="G1860" s="67" t="s">
        <v>5319</v>
      </c>
      <c r="I1860" s="3" t="s">
        <v>6298</v>
      </c>
    </row>
    <row r="1861" spans="1:9" ht="22.5" x14ac:dyDescent="0.2">
      <c r="A1861" s="1" t="str">
        <f t="shared" si="30"/>
        <v>SINAPI-I 39247</v>
      </c>
      <c r="B1861" s="3" t="s">
        <v>6301</v>
      </c>
      <c r="C1861" s="3">
        <v>39247</v>
      </c>
      <c r="D1861" s="2" t="s">
        <v>1797</v>
      </c>
      <c r="E1861" s="3" t="s">
        <v>4432</v>
      </c>
      <c r="F1861" s="67" t="s">
        <v>5320</v>
      </c>
      <c r="G1861" s="67" t="s">
        <v>5320</v>
      </c>
      <c r="I1861" s="3" t="s">
        <v>6298</v>
      </c>
    </row>
    <row r="1862" spans="1:9" ht="22.5" x14ac:dyDescent="0.2">
      <c r="A1862" s="1" t="str">
        <f t="shared" si="30"/>
        <v>SINAPI-I 2446</v>
      </c>
      <c r="B1862" s="3" t="s">
        <v>6301</v>
      </c>
      <c r="C1862" s="3">
        <v>2446</v>
      </c>
      <c r="D1862" s="2" t="s">
        <v>1798</v>
      </c>
      <c r="E1862" s="3" t="s">
        <v>4432</v>
      </c>
      <c r="F1862" s="67" t="s">
        <v>5321</v>
      </c>
      <c r="G1862" s="67" t="s">
        <v>5321</v>
      </c>
      <c r="I1862" s="3" t="s">
        <v>6299</v>
      </c>
    </row>
    <row r="1863" spans="1:9" ht="22.5" x14ac:dyDescent="0.2">
      <c r="A1863" s="1" t="str">
        <f t="shared" si="30"/>
        <v>SINAPI-I 2442</v>
      </c>
      <c r="B1863" s="3" t="s">
        <v>6301</v>
      </c>
      <c r="C1863" s="3">
        <v>2442</v>
      </c>
      <c r="D1863" s="2" t="s">
        <v>1799</v>
      </c>
      <c r="E1863" s="3" t="s">
        <v>4432</v>
      </c>
      <c r="F1863" s="67" t="s">
        <v>5322</v>
      </c>
      <c r="G1863" s="67" t="s">
        <v>5322</v>
      </c>
      <c r="I1863" s="3" t="s">
        <v>6298</v>
      </c>
    </row>
    <row r="1864" spans="1:9" ht="22.5" x14ac:dyDescent="0.2">
      <c r="A1864" s="1" t="str">
        <f t="shared" si="30"/>
        <v>SINAPI-I 39248</v>
      </c>
      <c r="B1864" s="3" t="s">
        <v>6301</v>
      </c>
      <c r="C1864" s="3">
        <v>39248</v>
      </c>
      <c r="D1864" s="2" t="s">
        <v>1800</v>
      </c>
      <c r="E1864" s="3" t="s">
        <v>4432</v>
      </c>
      <c r="F1864" s="67" t="s">
        <v>5031</v>
      </c>
      <c r="G1864" s="67" t="s">
        <v>5031</v>
      </c>
      <c r="I1864" s="3" t="s">
        <v>6298</v>
      </c>
    </row>
    <row r="1865" spans="1:9" x14ac:dyDescent="0.2">
      <c r="A1865" s="1" t="str">
        <f t="shared" si="30"/>
        <v>SINAPI-I 2438</v>
      </c>
      <c r="B1865" s="3" t="s">
        <v>6301</v>
      </c>
      <c r="C1865" s="3">
        <v>2438</v>
      </c>
      <c r="D1865" s="2" t="s">
        <v>1801</v>
      </c>
      <c r="E1865" s="3" t="s">
        <v>4436</v>
      </c>
      <c r="F1865" s="67" t="s">
        <v>4543</v>
      </c>
      <c r="G1865" s="67" t="s">
        <v>21913</v>
      </c>
      <c r="I1865" s="3" t="s">
        <v>6298</v>
      </c>
    </row>
    <row r="1866" spans="1:9" x14ac:dyDescent="0.2">
      <c r="A1866" s="1" t="str">
        <f t="shared" si="30"/>
        <v>SINAPI-I 40922</v>
      </c>
      <c r="B1866" s="3" t="s">
        <v>6301</v>
      </c>
      <c r="C1866" s="3">
        <v>40922</v>
      </c>
      <c r="D1866" s="2" t="s">
        <v>1802</v>
      </c>
      <c r="E1866" s="3" t="s">
        <v>4437</v>
      </c>
      <c r="F1866" s="67" t="s">
        <v>29004</v>
      </c>
      <c r="G1866" s="67" t="s">
        <v>28788</v>
      </c>
      <c r="I1866" s="3" t="s">
        <v>6298</v>
      </c>
    </row>
    <row r="1867" spans="1:9" ht="22.5" x14ac:dyDescent="0.2">
      <c r="A1867" s="1" t="str">
        <f t="shared" si="30"/>
        <v>SINAPI-I 36486</v>
      </c>
      <c r="B1867" s="3" t="s">
        <v>6301</v>
      </c>
      <c r="C1867" s="3">
        <v>36486</v>
      </c>
      <c r="D1867" s="2" t="s">
        <v>30374</v>
      </c>
      <c r="E1867" s="3" t="s">
        <v>4431</v>
      </c>
      <c r="F1867" s="67" t="s">
        <v>33650</v>
      </c>
      <c r="G1867" s="67" t="s">
        <v>33650</v>
      </c>
      <c r="I1867" s="3" t="s">
        <v>6300</v>
      </c>
    </row>
    <row r="1868" spans="1:9" ht="22.5" x14ac:dyDescent="0.2">
      <c r="A1868" s="1" t="str">
        <f t="shared" si="30"/>
        <v>SINAPI-I 37777</v>
      </c>
      <c r="B1868" s="3" t="s">
        <v>6301</v>
      </c>
      <c r="C1868" s="3">
        <v>37777</v>
      </c>
      <c r="D1868" s="2" t="s">
        <v>30375</v>
      </c>
      <c r="E1868" s="3" t="s">
        <v>4431</v>
      </c>
      <c r="F1868" s="67" t="s">
        <v>33651</v>
      </c>
      <c r="G1868" s="67" t="s">
        <v>33651</v>
      </c>
      <c r="I1868" s="3" t="s">
        <v>6300</v>
      </c>
    </row>
    <row r="1869" spans="1:9" x14ac:dyDescent="0.2">
      <c r="A1869" s="1" t="str">
        <f t="shared" si="30"/>
        <v>SINAPI-I 12624</v>
      </c>
      <c r="B1869" s="3" t="s">
        <v>6301</v>
      </c>
      <c r="C1869" s="3">
        <v>12624</v>
      </c>
      <c r="D1869" s="2" t="s">
        <v>1803</v>
      </c>
      <c r="E1869" s="3" t="s">
        <v>4431</v>
      </c>
      <c r="F1869" s="67" t="s">
        <v>21750</v>
      </c>
      <c r="G1869" s="67" t="s">
        <v>21750</v>
      </c>
      <c r="I1869" s="3" t="s">
        <v>6298</v>
      </c>
    </row>
    <row r="1870" spans="1:9" x14ac:dyDescent="0.2">
      <c r="A1870" s="1" t="str">
        <f t="shared" si="30"/>
        <v>SINAPI-I 517</v>
      </c>
      <c r="B1870" s="3" t="s">
        <v>6301</v>
      </c>
      <c r="C1870" s="3">
        <v>517</v>
      </c>
      <c r="D1870" s="2" t="s">
        <v>1804</v>
      </c>
      <c r="E1870" s="3" t="s">
        <v>4434</v>
      </c>
      <c r="F1870" s="67" t="s">
        <v>4749</v>
      </c>
      <c r="G1870" s="67" t="s">
        <v>4749</v>
      </c>
      <c r="I1870" s="3" t="s">
        <v>6298</v>
      </c>
    </row>
    <row r="1871" spans="1:9" x14ac:dyDescent="0.2">
      <c r="A1871" s="1" t="str">
        <f t="shared" si="30"/>
        <v>SINAPI-I 37534</v>
      </c>
      <c r="B1871" s="3" t="s">
        <v>6301</v>
      </c>
      <c r="C1871" s="3">
        <v>37534</v>
      </c>
      <c r="D1871" s="2" t="s">
        <v>1805</v>
      </c>
      <c r="E1871" s="3" t="s">
        <v>4433</v>
      </c>
      <c r="F1871" s="67" t="s">
        <v>21248</v>
      </c>
      <c r="G1871" s="67" t="s">
        <v>21248</v>
      </c>
      <c r="I1871" s="3" t="s">
        <v>6300</v>
      </c>
    </row>
    <row r="1872" spans="1:9" x14ac:dyDescent="0.2">
      <c r="A1872" s="1" t="str">
        <f t="shared" si="30"/>
        <v>SINAPI-I 37535</v>
      </c>
      <c r="B1872" s="3" t="s">
        <v>6301</v>
      </c>
      <c r="C1872" s="3">
        <v>37535</v>
      </c>
      <c r="D1872" s="2" t="s">
        <v>1806</v>
      </c>
      <c r="E1872" s="3" t="s">
        <v>4433</v>
      </c>
      <c r="F1872" s="67" t="s">
        <v>21248</v>
      </c>
      <c r="G1872" s="67" t="s">
        <v>21248</v>
      </c>
      <c r="I1872" s="3" t="s">
        <v>6300</v>
      </c>
    </row>
    <row r="1873" spans="1:9" x14ac:dyDescent="0.2">
      <c r="A1873" s="1" t="str">
        <f t="shared" si="30"/>
        <v>SINAPI-I 37533</v>
      </c>
      <c r="B1873" s="3" t="s">
        <v>6301</v>
      </c>
      <c r="C1873" s="3">
        <v>37533</v>
      </c>
      <c r="D1873" s="2" t="s">
        <v>1807</v>
      </c>
      <c r="E1873" s="3" t="s">
        <v>4433</v>
      </c>
      <c r="F1873" s="67" t="s">
        <v>21248</v>
      </c>
      <c r="G1873" s="67" t="s">
        <v>21248</v>
      </c>
      <c r="I1873" s="3" t="s">
        <v>6300</v>
      </c>
    </row>
    <row r="1874" spans="1:9" x14ac:dyDescent="0.2">
      <c r="A1874" s="1" t="str">
        <f t="shared" si="30"/>
        <v>SINAPI-I 37537</v>
      </c>
      <c r="B1874" s="3" t="s">
        <v>6301</v>
      </c>
      <c r="C1874" s="3">
        <v>37537</v>
      </c>
      <c r="D1874" s="2" t="s">
        <v>1808</v>
      </c>
      <c r="E1874" s="3" t="s">
        <v>4433</v>
      </c>
      <c r="F1874" s="67" t="s">
        <v>6160</v>
      </c>
      <c r="G1874" s="67" t="s">
        <v>6160</v>
      </c>
      <c r="I1874" s="3" t="s">
        <v>6300</v>
      </c>
    </row>
    <row r="1875" spans="1:9" x14ac:dyDescent="0.2">
      <c r="A1875" s="1" t="str">
        <f t="shared" si="30"/>
        <v>SINAPI-I 37536</v>
      </c>
      <c r="B1875" s="3" t="s">
        <v>6301</v>
      </c>
      <c r="C1875" s="3">
        <v>37536</v>
      </c>
      <c r="D1875" s="2" t="s">
        <v>1809</v>
      </c>
      <c r="E1875" s="3" t="s">
        <v>4433</v>
      </c>
      <c r="F1875" s="67" t="s">
        <v>6160</v>
      </c>
      <c r="G1875" s="67" t="s">
        <v>6160</v>
      </c>
      <c r="I1875" s="3" t="s">
        <v>6300</v>
      </c>
    </row>
    <row r="1876" spans="1:9" x14ac:dyDescent="0.2">
      <c r="A1876" s="1" t="str">
        <f t="shared" si="30"/>
        <v>SINAPI-I 37532</v>
      </c>
      <c r="B1876" s="3" t="s">
        <v>6301</v>
      </c>
      <c r="C1876" s="3">
        <v>37532</v>
      </c>
      <c r="D1876" s="2" t="s">
        <v>1810</v>
      </c>
      <c r="E1876" s="3" t="s">
        <v>4433</v>
      </c>
      <c r="F1876" s="67" t="s">
        <v>6160</v>
      </c>
      <c r="G1876" s="67" t="s">
        <v>6160</v>
      </c>
      <c r="I1876" s="3" t="s">
        <v>6300</v>
      </c>
    </row>
    <row r="1877" spans="1:9" x14ac:dyDescent="0.2">
      <c r="A1877" s="1" t="str">
        <f t="shared" si="30"/>
        <v>SINAPI-I 2696</v>
      </c>
      <c r="B1877" s="3" t="s">
        <v>6301</v>
      </c>
      <c r="C1877" s="3">
        <v>2696</v>
      </c>
      <c r="D1877" s="2" t="s">
        <v>1811</v>
      </c>
      <c r="E1877" s="3" t="s">
        <v>4436</v>
      </c>
      <c r="F1877" s="67" t="s">
        <v>20981</v>
      </c>
      <c r="G1877" s="67" t="s">
        <v>21645</v>
      </c>
      <c r="I1877" s="3" t="s">
        <v>6299</v>
      </c>
    </row>
    <row r="1878" spans="1:9" x14ac:dyDescent="0.2">
      <c r="A1878" s="1" t="str">
        <f t="shared" si="30"/>
        <v>SINAPI-I 40928</v>
      </c>
      <c r="B1878" s="3" t="s">
        <v>6301</v>
      </c>
      <c r="C1878" s="3">
        <v>40928</v>
      </c>
      <c r="D1878" s="2" t="s">
        <v>1812</v>
      </c>
      <c r="E1878" s="3" t="s">
        <v>4437</v>
      </c>
      <c r="F1878" s="67" t="s">
        <v>28994</v>
      </c>
      <c r="G1878" s="67" t="s">
        <v>28679</v>
      </c>
      <c r="I1878" s="3" t="s">
        <v>6298</v>
      </c>
    </row>
    <row r="1879" spans="1:9" x14ac:dyDescent="0.2">
      <c r="A1879" s="1" t="str">
        <f t="shared" si="30"/>
        <v>SINAPI-I 4083</v>
      </c>
      <c r="B1879" s="3" t="s">
        <v>6301</v>
      </c>
      <c r="C1879" s="3">
        <v>4083</v>
      </c>
      <c r="D1879" s="2" t="s">
        <v>1813</v>
      </c>
      <c r="E1879" s="3" t="s">
        <v>4436</v>
      </c>
      <c r="F1879" s="67" t="s">
        <v>5470</v>
      </c>
      <c r="G1879" s="67" t="s">
        <v>30825</v>
      </c>
      <c r="I1879" s="3" t="s">
        <v>6299</v>
      </c>
    </row>
    <row r="1880" spans="1:9" x14ac:dyDescent="0.2">
      <c r="A1880" s="1" t="str">
        <f t="shared" si="30"/>
        <v>SINAPI-I 40818</v>
      </c>
      <c r="B1880" s="3" t="s">
        <v>6301</v>
      </c>
      <c r="C1880" s="3">
        <v>40818</v>
      </c>
      <c r="D1880" s="2" t="s">
        <v>1814</v>
      </c>
      <c r="E1880" s="3" t="s">
        <v>4437</v>
      </c>
      <c r="F1880" s="67" t="s">
        <v>31071</v>
      </c>
      <c r="G1880" s="67" t="s">
        <v>30826</v>
      </c>
      <c r="I1880" s="3" t="s">
        <v>6298</v>
      </c>
    </row>
    <row r="1881" spans="1:9" x14ac:dyDescent="0.2">
      <c r="A1881" s="1" t="str">
        <f t="shared" si="30"/>
        <v>SINAPI-I 43146</v>
      </c>
      <c r="B1881" s="3" t="s">
        <v>6301</v>
      </c>
      <c r="C1881" s="3">
        <v>43146</v>
      </c>
      <c r="D1881" s="2" t="s">
        <v>1815</v>
      </c>
      <c r="E1881" s="3" t="s">
        <v>4433</v>
      </c>
      <c r="F1881" s="67" t="s">
        <v>4948</v>
      </c>
      <c r="G1881" s="67" t="s">
        <v>4948</v>
      </c>
      <c r="I1881" s="3" t="s">
        <v>6298</v>
      </c>
    </row>
    <row r="1882" spans="1:9" x14ac:dyDescent="0.2">
      <c r="A1882" s="1" t="str">
        <f t="shared" si="30"/>
        <v>SINAPI-I 2705</v>
      </c>
      <c r="B1882" s="3" t="s">
        <v>6301</v>
      </c>
      <c r="C1882" s="3">
        <v>2705</v>
      </c>
      <c r="D1882" s="2" t="s">
        <v>1816</v>
      </c>
      <c r="E1882" s="3" t="s">
        <v>4444</v>
      </c>
      <c r="F1882" s="67" t="s">
        <v>30717</v>
      </c>
      <c r="G1882" s="67" t="s">
        <v>30717</v>
      </c>
      <c r="I1882" s="3" t="s">
        <v>6298</v>
      </c>
    </row>
    <row r="1883" spans="1:9" ht="22.5" x14ac:dyDescent="0.2">
      <c r="A1883" s="1" t="str">
        <f t="shared" si="30"/>
        <v>SINAPI-I 14250</v>
      </c>
      <c r="B1883" s="3" t="s">
        <v>6301</v>
      </c>
      <c r="C1883" s="3">
        <v>14250</v>
      </c>
      <c r="D1883" s="2" t="s">
        <v>1817</v>
      </c>
      <c r="E1883" s="3" t="s">
        <v>4444</v>
      </c>
      <c r="F1883" s="67" t="s">
        <v>20708</v>
      </c>
      <c r="G1883" s="67" t="s">
        <v>20708</v>
      </c>
      <c r="I1883" s="3" t="s">
        <v>6299</v>
      </c>
    </row>
    <row r="1884" spans="1:9" x14ac:dyDescent="0.2">
      <c r="A1884" s="1" t="str">
        <f t="shared" si="30"/>
        <v>SINAPI-I 11683</v>
      </c>
      <c r="B1884" s="3" t="s">
        <v>6301</v>
      </c>
      <c r="C1884" s="3">
        <v>11683</v>
      </c>
      <c r="D1884" s="2" t="s">
        <v>30376</v>
      </c>
      <c r="E1884" s="3" t="s">
        <v>4431</v>
      </c>
      <c r="F1884" s="67" t="s">
        <v>5327</v>
      </c>
      <c r="G1884" s="67" t="s">
        <v>5327</v>
      </c>
      <c r="I1884" s="3" t="s">
        <v>6298</v>
      </c>
    </row>
    <row r="1885" spans="1:9" x14ac:dyDescent="0.2">
      <c r="A1885" s="1" t="str">
        <f t="shared" si="30"/>
        <v>SINAPI-I 11684</v>
      </c>
      <c r="B1885" s="3" t="s">
        <v>6301</v>
      </c>
      <c r="C1885" s="3">
        <v>11684</v>
      </c>
      <c r="D1885" s="2" t="s">
        <v>30377</v>
      </c>
      <c r="E1885" s="3" t="s">
        <v>4431</v>
      </c>
      <c r="F1885" s="67" t="s">
        <v>5328</v>
      </c>
      <c r="G1885" s="67" t="s">
        <v>5328</v>
      </c>
      <c r="I1885" s="3" t="s">
        <v>6298</v>
      </c>
    </row>
    <row r="1886" spans="1:9" x14ac:dyDescent="0.2">
      <c r="A1886" s="1" t="str">
        <f t="shared" si="30"/>
        <v>SINAPI-I 6141</v>
      </c>
      <c r="B1886" s="3" t="s">
        <v>6301</v>
      </c>
      <c r="C1886" s="3">
        <v>6141</v>
      </c>
      <c r="D1886" s="2" t="s">
        <v>30378</v>
      </c>
      <c r="E1886" s="3" t="s">
        <v>4431</v>
      </c>
      <c r="F1886" s="67" t="s">
        <v>5329</v>
      </c>
      <c r="G1886" s="67" t="s">
        <v>5329</v>
      </c>
      <c r="I1886" s="3" t="s">
        <v>6298</v>
      </c>
    </row>
    <row r="1887" spans="1:9" x14ac:dyDescent="0.2">
      <c r="A1887" s="1" t="str">
        <f t="shared" si="30"/>
        <v>SINAPI-I 11681</v>
      </c>
      <c r="B1887" s="3" t="s">
        <v>6301</v>
      </c>
      <c r="C1887" s="3">
        <v>11681</v>
      </c>
      <c r="D1887" s="2" t="s">
        <v>30379</v>
      </c>
      <c r="E1887" s="3" t="s">
        <v>4431</v>
      </c>
      <c r="F1887" s="67" t="s">
        <v>4509</v>
      </c>
      <c r="G1887" s="67" t="s">
        <v>4509</v>
      </c>
      <c r="I1887" s="3" t="s">
        <v>6298</v>
      </c>
    </row>
    <row r="1888" spans="1:9" x14ac:dyDescent="0.2">
      <c r="A1888" s="1" t="str">
        <f t="shared" si="30"/>
        <v>SINAPI-I 2706</v>
      </c>
      <c r="B1888" s="3" t="s">
        <v>6301</v>
      </c>
      <c r="C1888" s="3">
        <v>2706</v>
      </c>
      <c r="D1888" s="2" t="s">
        <v>1818</v>
      </c>
      <c r="E1888" s="3" t="s">
        <v>4436</v>
      </c>
      <c r="F1888" s="67" t="s">
        <v>6319</v>
      </c>
      <c r="G1888" s="67" t="s">
        <v>5330</v>
      </c>
      <c r="I1888" s="3" t="s">
        <v>6299</v>
      </c>
    </row>
    <row r="1889" spans="1:9" x14ac:dyDescent="0.2">
      <c r="A1889" s="1" t="str">
        <f t="shared" si="30"/>
        <v>SINAPI-I 40811</v>
      </c>
      <c r="B1889" s="3" t="s">
        <v>6301</v>
      </c>
      <c r="C1889" s="3">
        <v>40811</v>
      </c>
      <c r="D1889" s="2" t="s">
        <v>1819</v>
      </c>
      <c r="E1889" s="3" t="s">
        <v>4437</v>
      </c>
      <c r="F1889" s="67" t="s">
        <v>6320</v>
      </c>
      <c r="G1889" s="67" t="s">
        <v>5331</v>
      </c>
      <c r="I1889" s="3" t="s">
        <v>6298</v>
      </c>
    </row>
    <row r="1890" spans="1:9" x14ac:dyDescent="0.2">
      <c r="A1890" s="1" t="str">
        <f t="shared" si="30"/>
        <v>SINAPI-I 2707</v>
      </c>
      <c r="B1890" s="3" t="s">
        <v>6301</v>
      </c>
      <c r="C1890" s="3">
        <v>2707</v>
      </c>
      <c r="D1890" s="2" t="s">
        <v>1820</v>
      </c>
      <c r="E1890" s="3" t="s">
        <v>4436</v>
      </c>
      <c r="F1890" s="67" t="s">
        <v>6321</v>
      </c>
      <c r="G1890" s="67" t="s">
        <v>5332</v>
      </c>
      <c r="I1890" s="3" t="s">
        <v>6298</v>
      </c>
    </row>
    <row r="1891" spans="1:9" x14ac:dyDescent="0.2">
      <c r="A1891" s="1" t="str">
        <f t="shared" ref="A1891:A1954" si="31">CONCATENAR</f>
        <v>SINAPI-I 40813</v>
      </c>
      <c r="B1891" s="3" t="s">
        <v>6301</v>
      </c>
      <c r="C1891" s="3">
        <v>40813</v>
      </c>
      <c r="D1891" s="2" t="s">
        <v>1821</v>
      </c>
      <c r="E1891" s="3" t="s">
        <v>4437</v>
      </c>
      <c r="F1891" s="67" t="s">
        <v>6322</v>
      </c>
      <c r="G1891" s="67" t="s">
        <v>5333</v>
      </c>
      <c r="I1891" s="3" t="s">
        <v>6298</v>
      </c>
    </row>
    <row r="1892" spans="1:9" x14ac:dyDescent="0.2">
      <c r="A1892" s="1" t="str">
        <f t="shared" si="31"/>
        <v>SINAPI-I 2708</v>
      </c>
      <c r="B1892" s="3" t="s">
        <v>6301</v>
      </c>
      <c r="C1892" s="3">
        <v>2708</v>
      </c>
      <c r="D1892" s="2" t="s">
        <v>1822</v>
      </c>
      <c r="E1892" s="3" t="s">
        <v>4436</v>
      </c>
      <c r="F1892" s="67" t="s">
        <v>6323</v>
      </c>
      <c r="G1892" s="67" t="s">
        <v>5334</v>
      </c>
      <c r="I1892" s="3" t="s">
        <v>6298</v>
      </c>
    </row>
    <row r="1893" spans="1:9" x14ac:dyDescent="0.2">
      <c r="A1893" s="1" t="str">
        <f t="shared" si="31"/>
        <v>SINAPI-I 40814</v>
      </c>
      <c r="B1893" s="3" t="s">
        <v>6301</v>
      </c>
      <c r="C1893" s="3">
        <v>40814</v>
      </c>
      <c r="D1893" s="2" t="s">
        <v>1823</v>
      </c>
      <c r="E1893" s="3" t="s">
        <v>4437</v>
      </c>
      <c r="F1893" s="67" t="s">
        <v>6324</v>
      </c>
      <c r="G1893" s="67" t="s">
        <v>5335</v>
      </c>
      <c r="I1893" s="3" t="s">
        <v>6298</v>
      </c>
    </row>
    <row r="1894" spans="1:9" x14ac:dyDescent="0.2">
      <c r="A1894" s="1" t="str">
        <f t="shared" si="31"/>
        <v>SINAPI-I 38403</v>
      </c>
      <c r="B1894" s="3" t="s">
        <v>6301</v>
      </c>
      <c r="C1894" s="3">
        <v>38403</v>
      </c>
      <c r="D1894" s="2" t="s">
        <v>1824</v>
      </c>
      <c r="E1894" s="3" t="s">
        <v>4431</v>
      </c>
      <c r="F1894" s="67" t="s">
        <v>30827</v>
      </c>
      <c r="G1894" s="67" t="s">
        <v>30827</v>
      </c>
      <c r="I1894" s="3" t="s">
        <v>6298</v>
      </c>
    </row>
    <row r="1895" spans="1:9" x14ac:dyDescent="0.2">
      <c r="A1895" s="1" t="str">
        <f t="shared" si="31"/>
        <v>SINAPI-I 43482</v>
      </c>
      <c r="B1895" s="3" t="s">
        <v>6301</v>
      </c>
      <c r="C1895" s="3">
        <v>43482</v>
      </c>
      <c r="D1895" s="2" t="s">
        <v>1825</v>
      </c>
      <c r="E1895" s="3" t="s">
        <v>4436</v>
      </c>
      <c r="F1895" s="67" t="s">
        <v>5336</v>
      </c>
      <c r="G1895" s="67" t="s">
        <v>5336</v>
      </c>
      <c r="I1895" s="3" t="s">
        <v>6299</v>
      </c>
    </row>
    <row r="1896" spans="1:9" x14ac:dyDescent="0.2">
      <c r="A1896" s="1" t="str">
        <f t="shared" si="31"/>
        <v>SINAPI-I 43494</v>
      </c>
      <c r="B1896" s="3" t="s">
        <v>6301</v>
      </c>
      <c r="C1896" s="3">
        <v>43494</v>
      </c>
      <c r="D1896" s="2" t="s">
        <v>1826</v>
      </c>
      <c r="E1896" s="3" t="s">
        <v>4437</v>
      </c>
      <c r="F1896" s="67" t="s">
        <v>5337</v>
      </c>
      <c r="G1896" s="67" t="s">
        <v>5337</v>
      </c>
      <c r="I1896" s="3" t="s">
        <v>6299</v>
      </c>
    </row>
    <row r="1897" spans="1:9" x14ac:dyDescent="0.2">
      <c r="A1897" s="1" t="str">
        <f t="shared" si="31"/>
        <v>SINAPI-I 43483</v>
      </c>
      <c r="B1897" s="3" t="s">
        <v>6301</v>
      </c>
      <c r="C1897" s="3">
        <v>43483</v>
      </c>
      <c r="D1897" s="2" t="s">
        <v>1827</v>
      </c>
      <c r="E1897" s="3" t="s">
        <v>4436</v>
      </c>
      <c r="F1897" s="67" t="s">
        <v>5338</v>
      </c>
      <c r="G1897" s="67" t="s">
        <v>5338</v>
      </c>
      <c r="I1897" s="3" t="s">
        <v>6299</v>
      </c>
    </row>
    <row r="1898" spans="1:9" x14ac:dyDescent="0.2">
      <c r="A1898" s="1" t="str">
        <f t="shared" si="31"/>
        <v>SINAPI-I 43495</v>
      </c>
      <c r="B1898" s="3" t="s">
        <v>6301</v>
      </c>
      <c r="C1898" s="3">
        <v>43495</v>
      </c>
      <c r="D1898" s="2" t="s">
        <v>1828</v>
      </c>
      <c r="E1898" s="3" t="s">
        <v>4437</v>
      </c>
      <c r="F1898" s="67" t="s">
        <v>5339</v>
      </c>
      <c r="G1898" s="67" t="s">
        <v>5339</v>
      </c>
      <c r="I1898" s="3" t="s">
        <v>6299</v>
      </c>
    </row>
    <row r="1899" spans="1:9" x14ac:dyDescent="0.2">
      <c r="A1899" s="1" t="str">
        <f t="shared" si="31"/>
        <v>SINAPI-I 43484</v>
      </c>
      <c r="B1899" s="3" t="s">
        <v>6301</v>
      </c>
      <c r="C1899" s="3">
        <v>43484</v>
      </c>
      <c r="D1899" s="2" t="s">
        <v>1829</v>
      </c>
      <c r="E1899" s="3" t="s">
        <v>4436</v>
      </c>
      <c r="F1899" s="67" t="s">
        <v>4816</v>
      </c>
      <c r="G1899" s="67" t="s">
        <v>4816</v>
      </c>
      <c r="I1899" s="3" t="s">
        <v>6299</v>
      </c>
    </row>
    <row r="1900" spans="1:9" x14ac:dyDescent="0.2">
      <c r="A1900" s="1" t="str">
        <f t="shared" si="31"/>
        <v>SINAPI-I 43496</v>
      </c>
      <c r="B1900" s="3" t="s">
        <v>6301</v>
      </c>
      <c r="C1900" s="3">
        <v>43496</v>
      </c>
      <c r="D1900" s="2" t="s">
        <v>1830</v>
      </c>
      <c r="E1900" s="3" t="s">
        <v>4437</v>
      </c>
      <c r="F1900" s="67" t="s">
        <v>5340</v>
      </c>
      <c r="G1900" s="67" t="s">
        <v>5340</v>
      </c>
      <c r="I1900" s="3" t="s">
        <v>6299</v>
      </c>
    </row>
    <row r="1901" spans="1:9" x14ac:dyDescent="0.2">
      <c r="A1901" s="1" t="str">
        <f t="shared" si="31"/>
        <v>SINAPI-I 43485</v>
      </c>
      <c r="B1901" s="3" t="s">
        <v>6301</v>
      </c>
      <c r="C1901" s="3">
        <v>43485</v>
      </c>
      <c r="D1901" s="2" t="s">
        <v>1831</v>
      </c>
      <c r="E1901" s="3" t="s">
        <v>4436</v>
      </c>
      <c r="F1901" s="67" t="s">
        <v>5341</v>
      </c>
      <c r="G1901" s="67" t="s">
        <v>5341</v>
      </c>
      <c r="I1901" s="3" t="s">
        <v>6299</v>
      </c>
    </row>
    <row r="1902" spans="1:9" x14ac:dyDescent="0.2">
      <c r="A1902" s="1" t="str">
        <f t="shared" si="31"/>
        <v>SINAPI-I 43497</v>
      </c>
      <c r="B1902" s="3" t="s">
        <v>6301</v>
      </c>
      <c r="C1902" s="3">
        <v>43497</v>
      </c>
      <c r="D1902" s="2" t="s">
        <v>1832</v>
      </c>
      <c r="E1902" s="3" t="s">
        <v>4437</v>
      </c>
      <c r="F1902" s="67" t="s">
        <v>5342</v>
      </c>
      <c r="G1902" s="67" t="s">
        <v>5342</v>
      </c>
      <c r="I1902" s="3" t="s">
        <v>6299</v>
      </c>
    </row>
    <row r="1903" spans="1:9" x14ac:dyDescent="0.2">
      <c r="A1903" s="1" t="str">
        <f t="shared" si="31"/>
        <v>SINAPI-I 43487</v>
      </c>
      <c r="B1903" s="3" t="s">
        <v>6301</v>
      </c>
      <c r="C1903" s="3">
        <v>43487</v>
      </c>
      <c r="D1903" s="2" t="s">
        <v>1833</v>
      </c>
      <c r="E1903" s="3" t="s">
        <v>4436</v>
      </c>
      <c r="F1903" s="67" t="s">
        <v>5343</v>
      </c>
      <c r="G1903" s="67" t="s">
        <v>5343</v>
      </c>
      <c r="I1903" s="3" t="s">
        <v>6299</v>
      </c>
    </row>
    <row r="1904" spans="1:9" x14ac:dyDescent="0.2">
      <c r="A1904" s="1" t="str">
        <f t="shared" si="31"/>
        <v>SINAPI-I 43499</v>
      </c>
      <c r="B1904" s="3" t="s">
        <v>6301</v>
      </c>
      <c r="C1904" s="3">
        <v>43499</v>
      </c>
      <c r="D1904" s="2" t="s">
        <v>1834</v>
      </c>
      <c r="E1904" s="3" t="s">
        <v>4437</v>
      </c>
      <c r="F1904" s="67" t="s">
        <v>5344</v>
      </c>
      <c r="G1904" s="67" t="s">
        <v>5344</v>
      </c>
      <c r="I1904" s="3" t="s">
        <v>6299</v>
      </c>
    </row>
    <row r="1905" spans="1:9" x14ac:dyDescent="0.2">
      <c r="A1905" s="1" t="str">
        <f t="shared" si="31"/>
        <v>SINAPI-I 43486</v>
      </c>
      <c r="B1905" s="3" t="s">
        <v>6301</v>
      </c>
      <c r="C1905" s="3">
        <v>43486</v>
      </c>
      <c r="D1905" s="2" t="s">
        <v>1835</v>
      </c>
      <c r="E1905" s="3" t="s">
        <v>4436</v>
      </c>
      <c r="F1905" s="67" t="s">
        <v>4985</v>
      </c>
      <c r="G1905" s="67" t="s">
        <v>4985</v>
      </c>
      <c r="I1905" s="3" t="s">
        <v>6299</v>
      </c>
    </row>
    <row r="1906" spans="1:9" x14ac:dyDescent="0.2">
      <c r="A1906" s="1" t="str">
        <f t="shared" si="31"/>
        <v>SINAPI-I 43498</v>
      </c>
      <c r="B1906" s="3" t="s">
        <v>6301</v>
      </c>
      <c r="C1906" s="3">
        <v>43498</v>
      </c>
      <c r="D1906" s="2" t="s">
        <v>1836</v>
      </c>
      <c r="E1906" s="3" t="s">
        <v>4437</v>
      </c>
      <c r="F1906" s="67" t="s">
        <v>5345</v>
      </c>
      <c r="G1906" s="67" t="s">
        <v>5345</v>
      </c>
      <c r="I1906" s="3" t="s">
        <v>6299</v>
      </c>
    </row>
    <row r="1907" spans="1:9" x14ac:dyDescent="0.2">
      <c r="A1907" s="1" t="str">
        <f t="shared" si="31"/>
        <v>SINAPI-I 43488</v>
      </c>
      <c r="B1907" s="3" t="s">
        <v>6301</v>
      </c>
      <c r="C1907" s="3">
        <v>43488</v>
      </c>
      <c r="D1907" s="2" t="s">
        <v>1837</v>
      </c>
      <c r="E1907" s="3" t="s">
        <v>4436</v>
      </c>
      <c r="F1907" s="67" t="s">
        <v>5346</v>
      </c>
      <c r="G1907" s="67" t="s">
        <v>5346</v>
      </c>
      <c r="I1907" s="3" t="s">
        <v>6299</v>
      </c>
    </row>
    <row r="1908" spans="1:9" x14ac:dyDescent="0.2">
      <c r="A1908" s="1" t="str">
        <f t="shared" si="31"/>
        <v>SINAPI-I 43500</v>
      </c>
      <c r="B1908" s="3" t="s">
        <v>6301</v>
      </c>
      <c r="C1908" s="3">
        <v>43500</v>
      </c>
      <c r="D1908" s="2" t="s">
        <v>1838</v>
      </c>
      <c r="E1908" s="3" t="s">
        <v>4437</v>
      </c>
      <c r="F1908" s="67" t="s">
        <v>5347</v>
      </c>
      <c r="G1908" s="67" t="s">
        <v>5347</v>
      </c>
      <c r="I1908" s="3" t="s">
        <v>6299</v>
      </c>
    </row>
    <row r="1909" spans="1:9" x14ac:dyDescent="0.2">
      <c r="A1909" s="1" t="str">
        <f t="shared" si="31"/>
        <v>SINAPI-I 43489</v>
      </c>
      <c r="B1909" s="3" t="s">
        <v>6301</v>
      </c>
      <c r="C1909" s="3">
        <v>43489</v>
      </c>
      <c r="D1909" s="2" t="s">
        <v>1839</v>
      </c>
      <c r="E1909" s="3" t="s">
        <v>4436</v>
      </c>
      <c r="F1909" s="67" t="s">
        <v>5348</v>
      </c>
      <c r="G1909" s="67" t="s">
        <v>5348</v>
      </c>
      <c r="I1909" s="3" t="s">
        <v>6299</v>
      </c>
    </row>
    <row r="1910" spans="1:9" x14ac:dyDescent="0.2">
      <c r="A1910" s="1" t="str">
        <f t="shared" si="31"/>
        <v>SINAPI-I 43501</v>
      </c>
      <c r="B1910" s="3" t="s">
        <v>6301</v>
      </c>
      <c r="C1910" s="3">
        <v>43501</v>
      </c>
      <c r="D1910" s="2" t="s">
        <v>1840</v>
      </c>
      <c r="E1910" s="3" t="s">
        <v>4437</v>
      </c>
      <c r="F1910" s="67" t="s">
        <v>5349</v>
      </c>
      <c r="G1910" s="67" t="s">
        <v>5349</v>
      </c>
      <c r="I1910" s="3" t="s">
        <v>6299</v>
      </c>
    </row>
    <row r="1911" spans="1:9" x14ac:dyDescent="0.2">
      <c r="A1911" s="1" t="str">
        <f t="shared" si="31"/>
        <v>SINAPI-I 43490</v>
      </c>
      <c r="B1911" s="3" t="s">
        <v>6301</v>
      </c>
      <c r="C1911" s="3">
        <v>43490</v>
      </c>
      <c r="D1911" s="2" t="s">
        <v>1841</v>
      </c>
      <c r="E1911" s="3" t="s">
        <v>4436</v>
      </c>
      <c r="F1911" s="67" t="s">
        <v>5350</v>
      </c>
      <c r="G1911" s="67" t="s">
        <v>5350</v>
      </c>
      <c r="I1911" s="3" t="s">
        <v>6299</v>
      </c>
    </row>
    <row r="1912" spans="1:9" x14ac:dyDescent="0.2">
      <c r="A1912" s="1" t="str">
        <f t="shared" si="31"/>
        <v>SINAPI-I 43502</v>
      </c>
      <c r="B1912" s="3" t="s">
        <v>6301</v>
      </c>
      <c r="C1912" s="3">
        <v>43502</v>
      </c>
      <c r="D1912" s="2" t="s">
        <v>1842</v>
      </c>
      <c r="E1912" s="3" t="s">
        <v>4437</v>
      </c>
      <c r="F1912" s="67" t="s">
        <v>5351</v>
      </c>
      <c r="G1912" s="67" t="s">
        <v>5351</v>
      </c>
      <c r="I1912" s="3" t="s">
        <v>6299</v>
      </c>
    </row>
    <row r="1913" spans="1:9" x14ac:dyDescent="0.2">
      <c r="A1913" s="1" t="str">
        <f t="shared" si="31"/>
        <v>SINAPI-I 43491</v>
      </c>
      <c r="B1913" s="3" t="s">
        <v>6301</v>
      </c>
      <c r="C1913" s="3">
        <v>43491</v>
      </c>
      <c r="D1913" s="2" t="s">
        <v>1843</v>
      </c>
      <c r="E1913" s="3" t="s">
        <v>4436</v>
      </c>
      <c r="F1913" s="67" t="s">
        <v>5352</v>
      </c>
      <c r="G1913" s="67" t="s">
        <v>5352</v>
      </c>
      <c r="I1913" s="3" t="s">
        <v>6299</v>
      </c>
    </row>
    <row r="1914" spans="1:9" x14ac:dyDescent="0.2">
      <c r="A1914" s="1" t="str">
        <f t="shared" si="31"/>
        <v>SINAPI-I 43503</v>
      </c>
      <c r="B1914" s="3" t="s">
        <v>6301</v>
      </c>
      <c r="C1914" s="3">
        <v>43503</v>
      </c>
      <c r="D1914" s="2" t="s">
        <v>1844</v>
      </c>
      <c r="E1914" s="3" t="s">
        <v>4437</v>
      </c>
      <c r="F1914" s="67" t="s">
        <v>5353</v>
      </c>
      <c r="G1914" s="67" t="s">
        <v>5353</v>
      </c>
      <c r="I1914" s="3" t="s">
        <v>6299</v>
      </c>
    </row>
    <row r="1915" spans="1:9" x14ac:dyDescent="0.2">
      <c r="A1915" s="1" t="str">
        <f t="shared" si="31"/>
        <v>SINAPI-I 43492</v>
      </c>
      <c r="B1915" s="3" t="s">
        <v>6301</v>
      </c>
      <c r="C1915" s="3">
        <v>43492</v>
      </c>
      <c r="D1915" s="2" t="s">
        <v>1845</v>
      </c>
      <c r="E1915" s="3" t="s">
        <v>4436</v>
      </c>
      <c r="F1915" s="67" t="s">
        <v>4623</v>
      </c>
      <c r="G1915" s="67" t="s">
        <v>4623</v>
      </c>
      <c r="I1915" s="3" t="s">
        <v>6299</v>
      </c>
    </row>
    <row r="1916" spans="1:9" x14ac:dyDescent="0.2">
      <c r="A1916" s="1" t="str">
        <f t="shared" si="31"/>
        <v>SINAPI-I 43504</v>
      </c>
      <c r="B1916" s="3" t="s">
        <v>6301</v>
      </c>
      <c r="C1916" s="3">
        <v>43504</v>
      </c>
      <c r="D1916" s="2" t="s">
        <v>1846</v>
      </c>
      <c r="E1916" s="3" t="s">
        <v>4437</v>
      </c>
      <c r="F1916" s="67" t="s">
        <v>5354</v>
      </c>
      <c r="G1916" s="67" t="s">
        <v>5354</v>
      </c>
      <c r="I1916" s="3" t="s">
        <v>6299</v>
      </c>
    </row>
    <row r="1917" spans="1:9" x14ac:dyDescent="0.2">
      <c r="A1917" s="1" t="str">
        <f t="shared" si="31"/>
        <v>SINAPI-I 43493</v>
      </c>
      <c r="B1917" s="3" t="s">
        <v>6301</v>
      </c>
      <c r="C1917" s="3">
        <v>43493</v>
      </c>
      <c r="D1917" s="2" t="s">
        <v>1847</v>
      </c>
      <c r="E1917" s="3" t="s">
        <v>4436</v>
      </c>
      <c r="F1917" s="67" t="s">
        <v>4484</v>
      </c>
      <c r="G1917" s="67" t="s">
        <v>4484</v>
      </c>
      <c r="I1917" s="3" t="s">
        <v>6299</v>
      </c>
    </row>
    <row r="1918" spans="1:9" x14ac:dyDescent="0.2">
      <c r="A1918" s="1" t="str">
        <f t="shared" si="31"/>
        <v>SINAPI-I 43505</v>
      </c>
      <c r="B1918" s="3" t="s">
        <v>6301</v>
      </c>
      <c r="C1918" s="3">
        <v>43505</v>
      </c>
      <c r="D1918" s="2" t="s">
        <v>1848</v>
      </c>
      <c r="E1918" s="3" t="s">
        <v>4437</v>
      </c>
      <c r="F1918" s="67" t="s">
        <v>5355</v>
      </c>
      <c r="G1918" s="67" t="s">
        <v>5355</v>
      </c>
      <c r="I1918" s="3" t="s">
        <v>6299</v>
      </c>
    </row>
    <row r="1919" spans="1:9" ht="22.5" x14ac:dyDescent="0.2">
      <c r="A1919" s="1" t="str">
        <f t="shared" si="31"/>
        <v>SINAPI-I 37774</v>
      </c>
      <c r="B1919" s="3" t="s">
        <v>6301</v>
      </c>
      <c r="C1919" s="3">
        <v>37774</v>
      </c>
      <c r="D1919" s="2" t="s">
        <v>1849</v>
      </c>
      <c r="E1919" s="3" t="s">
        <v>4431</v>
      </c>
      <c r="F1919" s="67" t="s">
        <v>5356</v>
      </c>
      <c r="G1919" s="67" t="s">
        <v>5356</v>
      </c>
      <c r="I1919" s="3" t="s">
        <v>6300</v>
      </c>
    </row>
    <row r="1920" spans="1:9" ht="33.75" x14ac:dyDescent="0.2">
      <c r="A1920" s="1" t="str">
        <f t="shared" si="31"/>
        <v>SINAPI-I 38629</v>
      </c>
      <c r="B1920" s="3" t="s">
        <v>6301</v>
      </c>
      <c r="C1920" s="3">
        <v>38629</v>
      </c>
      <c r="D1920" s="2" t="s">
        <v>1850</v>
      </c>
      <c r="E1920" s="3" t="s">
        <v>4431</v>
      </c>
      <c r="F1920" s="67" t="s">
        <v>33652</v>
      </c>
      <c r="G1920" s="67" t="s">
        <v>33652</v>
      </c>
      <c r="I1920" s="3" t="s">
        <v>6298</v>
      </c>
    </row>
    <row r="1921" spans="1:9" ht="33.75" x14ac:dyDescent="0.2">
      <c r="A1921" s="1" t="str">
        <f t="shared" si="31"/>
        <v>SINAPI-I 38630</v>
      </c>
      <c r="B1921" s="3" t="s">
        <v>6301</v>
      </c>
      <c r="C1921" s="3">
        <v>38630</v>
      </c>
      <c r="D1921" s="2" t="s">
        <v>1851</v>
      </c>
      <c r="E1921" s="3" t="s">
        <v>4431</v>
      </c>
      <c r="F1921" s="67" t="s">
        <v>33653</v>
      </c>
      <c r="G1921" s="67" t="s">
        <v>33653</v>
      </c>
      <c r="I1921" s="3" t="s">
        <v>6298</v>
      </c>
    </row>
    <row r="1922" spans="1:9" x14ac:dyDescent="0.2">
      <c r="A1922" s="1" t="str">
        <f t="shared" si="31"/>
        <v>SINAPI-I 38476</v>
      </c>
      <c r="B1922" s="3" t="s">
        <v>6301</v>
      </c>
      <c r="C1922" s="3">
        <v>38476</v>
      </c>
      <c r="D1922" s="2" t="s">
        <v>1852</v>
      </c>
      <c r="E1922" s="3" t="s">
        <v>4431</v>
      </c>
      <c r="F1922" s="67" t="s">
        <v>30828</v>
      </c>
      <c r="G1922" s="67" t="s">
        <v>30828</v>
      </c>
      <c r="I1922" s="3" t="s">
        <v>6298</v>
      </c>
    </row>
    <row r="1923" spans="1:9" x14ac:dyDescent="0.2">
      <c r="A1923" s="1" t="str">
        <f t="shared" si="31"/>
        <v>SINAPI-I 38477</v>
      </c>
      <c r="B1923" s="3" t="s">
        <v>6301</v>
      </c>
      <c r="C1923" s="3">
        <v>38477</v>
      </c>
      <c r="D1923" s="2" t="s">
        <v>1853</v>
      </c>
      <c r="E1923" s="3" t="s">
        <v>4431</v>
      </c>
      <c r="F1923" s="67" t="s">
        <v>30829</v>
      </c>
      <c r="G1923" s="67" t="s">
        <v>30829</v>
      </c>
      <c r="I1923" s="3" t="s">
        <v>6298</v>
      </c>
    </row>
    <row r="1924" spans="1:9" ht="22.5" x14ac:dyDescent="0.2">
      <c r="A1924" s="1" t="str">
        <f t="shared" si="31"/>
        <v>SINAPI-I 40635</v>
      </c>
      <c r="B1924" s="3" t="s">
        <v>6301</v>
      </c>
      <c r="C1924" s="3">
        <v>40635</v>
      </c>
      <c r="D1924" s="2" t="s">
        <v>1854</v>
      </c>
      <c r="E1924" s="3" t="s">
        <v>4431</v>
      </c>
      <c r="F1924" s="67" t="s">
        <v>30830</v>
      </c>
      <c r="G1924" s="67" t="s">
        <v>30830</v>
      </c>
      <c r="I1924" s="3" t="s">
        <v>6298</v>
      </c>
    </row>
    <row r="1925" spans="1:9" ht="22.5" x14ac:dyDescent="0.2">
      <c r="A1925" s="1" t="str">
        <f t="shared" si="31"/>
        <v>SINAPI-I 36483</v>
      </c>
      <c r="B1925" s="3" t="s">
        <v>6301</v>
      </c>
      <c r="C1925" s="3">
        <v>36483</v>
      </c>
      <c r="D1925" s="2" t="s">
        <v>1855</v>
      </c>
      <c r="E1925" s="3" t="s">
        <v>4431</v>
      </c>
      <c r="F1925" s="67" t="s">
        <v>30831</v>
      </c>
      <c r="G1925" s="67" t="s">
        <v>30831</v>
      </c>
      <c r="I1925" s="3" t="s">
        <v>6298</v>
      </c>
    </row>
    <row r="1926" spans="1:9" ht="22.5" x14ac:dyDescent="0.2">
      <c r="A1926" s="1" t="str">
        <f t="shared" si="31"/>
        <v>SINAPI-I 14525</v>
      </c>
      <c r="B1926" s="3" t="s">
        <v>6301</v>
      </c>
      <c r="C1926" s="3">
        <v>14525</v>
      </c>
      <c r="D1926" s="2" t="s">
        <v>1856</v>
      </c>
      <c r="E1926" s="3" t="s">
        <v>4431</v>
      </c>
      <c r="F1926" s="67" t="s">
        <v>30832</v>
      </c>
      <c r="G1926" s="67" t="s">
        <v>30832</v>
      </c>
      <c r="I1926" s="3" t="s">
        <v>6298</v>
      </c>
    </row>
    <row r="1927" spans="1:9" ht="22.5" x14ac:dyDescent="0.2">
      <c r="A1927" s="1" t="str">
        <f t="shared" si="31"/>
        <v>SINAPI-I 36408</v>
      </c>
      <c r="B1927" s="3" t="s">
        <v>6301</v>
      </c>
      <c r="C1927" s="3">
        <v>36408</v>
      </c>
      <c r="D1927" s="2" t="s">
        <v>1857</v>
      </c>
      <c r="E1927" s="3" t="s">
        <v>4431</v>
      </c>
      <c r="F1927" s="67" t="s">
        <v>30833</v>
      </c>
      <c r="G1927" s="67" t="s">
        <v>30833</v>
      </c>
      <c r="I1927" s="3" t="s">
        <v>6298</v>
      </c>
    </row>
    <row r="1928" spans="1:9" x14ac:dyDescent="0.2">
      <c r="A1928" s="1" t="str">
        <f t="shared" si="31"/>
        <v>SINAPI-I 2723</v>
      </c>
      <c r="B1928" s="3" t="s">
        <v>6301</v>
      </c>
      <c r="C1928" s="3">
        <v>2723</v>
      </c>
      <c r="D1928" s="2" t="s">
        <v>1858</v>
      </c>
      <c r="E1928" s="3" t="s">
        <v>4431</v>
      </c>
      <c r="F1928" s="67" t="s">
        <v>30834</v>
      </c>
      <c r="G1928" s="67" t="s">
        <v>30834</v>
      </c>
      <c r="I1928" s="3" t="s">
        <v>6298</v>
      </c>
    </row>
    <row r="1929" spans="1:9" ht="22.5" x14ac:dyDescent="0.2">
      <c r="A1929" s="1" t="str">
        <f t="shared" si="31"/>
        <v>SINAPI-I 36481</v>
      </c>
      <c r="B1929" s="3" t="s">
        <v>6301</v>
      </c>
      <c r="C1929" s="3">
        <v>36481</v>
      </c>
      <c r="D1929" s="2" t="s">
        <v>1859</v>
      </c>
      <c r="E1929" s="3" t="s">
        <v>4431</v>
      </c>
      <c r="F1929" s="67" t="s">
        <v>30835</v>
      </c>
      <c r="G1929" s="67" t="s">
        <v>30835</v>
      </c>
      <c r="I1929" s="3" t="s">
        <v>6298</v>
      </c>
    </row>
    <row r="1930" spans="1:9" ht="22.5" x14ac:dyDescent="0.2">
      <c r="A1930" s="1" t="str">
        <f t="shared" si="31"/>
        <v>SINAPI-I 36482</v>
      </c>
      <c r="B1930" s="3" t="s">
        <v>6301</v>
      </c>
      <c r="C1930" s="3">
        <v>36482</v>
      </c>
      <c r="D1930" s="2" t="s">
        <v>30380</v>
      </c>
      <c r="E1930" s="3" t="s">
        <v>4431</v>
      </c>
      <c r="F1930" s="67" t="s">
        <v>30836</v>
      </c>
      <c r="G1930" s="67" t="s">
        <v>30836</v>
      </c>
      <c r="I1930" s="3" t="s">
        <v>6298</v>
      </c>
    </row>
    <row r="1931" spans="1:9" x14ac:dyDescent="0.2">
      <c r="A1931" s="1" t="str">
        <f t="shared" si="31"/>
        <v>SINAPI-I 10685</v>
      </c>
      <c r="B1931" s="3" t="s">
        <v>6301</v>
      </c>
      <c r="C1931" s="3">
        <v>10685</v>
      </c>
      <c r="D1931" s="2" t="s">
        <v>1860</v>
      </c>
      <c r="E1931" s="3" t="s">
        <v>4431</v>
      </c>
      <c r="F1931" s="67" t="s">
        <v>30837</v>
      </c>
      <c r="G1931" s="67" t="s">
        <v>30837</v>
      </c>
      <c r="I1931" s="3" t="s">
        <v>6299</v>
      </c>
    </row>
    <row r="1932" spans="1:9" ht="22.5" x14ac:dyDescent="0.2">
      <c r="A1932" s="1" t="str">
        <f t="shared" si="31"/>
        <v>SINAPI-I 40636</v>
      </c>
      <c r="B1932" s="3" t="s">
        <v>6301</v>
      </c>
      <c r="C1932" s="3">
        <v>40636</v>
      </c>
      <c r="D1932" s="2" t="s">
        <v>1861</v>
      </c>
      <c r="E1932" s="3" t="s">
        <v>4431</v>
      </c>
      <c r="F1932" s="67" t="s">
        <v>30838</v>
      </c>
      <c r="G1932" s="67" t="s">
        <v>30838</v>
      </c>
      <c r="I1932" s="3" t="s">
        <v>6298</v>
      </c>
    </row>
    <row r="1933" spans="1:9" x14ac:dyDescent="0.2">
      <c r="A1933" s="1" t="str">
        <f t="shared" si="31"/>
        <v>SINAPI-I 4111</v>
      </c>
      <c r="B1933" s="3" t="s">
        <v>6301</v>
      </c>
      <c r="C1933" s="3">
        <v>4111</v>
      </c>
      <c r="D1933" s="2" t="s">
        <v>1862</v>
      </c>
      <c r="E1933" s="3" t="s">
        <v>4431</v>
      </c>
      <c r="F1933" s="67" t="s">
        <v>5357</v>
      </c>
      <c r="G1933" s="67" t="s">
        <v>5357</v>
      </c>
      <c r="I1933" s="3" t="s">
        <v>6298</v>
      </c>
    </row>
    <row r="1934" spans="1:9" x14ac:dyDescent="0.2">
      <c r="A1934" s="1" t="str">
        <f t="shared" si="31"/>
        <v>SINAPI-I 44538</v>
      </c>
      <c r="B1934" s="3" t="s">
        <v>6301</v>
      </c>
      <c r="C1934" s="3">
        <v>44538</v>
      </c>
      <c r="D1934" s="2" t="s">
        <v>30381</v>
      </c>
      <c r="E1934" s="3" t="s">
        <v>4431</v>
      </c>
      <c r="F1934" s="67" t="s">
        <v>33654</v>
      </c>
      <c r="G1934" s="67" t="s">
        <v>33654</v>
      </c>
      <c r="I1934" s="3" t="s">
        <v>6298</v>
      </c>
    </row>
    <row r="1935" spans="1:9" x14ac:dyDescent="0.2">
      <c r="A1935" s="1" t="str">
        <f t="shared" si="31"/>
        <v>SINAPI-I 12</v>
      </c>
      <c r="B1935" s="3" t="s">
        <v>6301</v>
      </c>
      <c r="C1935" s="3">
        <v>12</v>
      </c>
      <c r="D1935" s="2" t="s">
        <v>30382</v>
      </c>
      <c r="E1935" s="3" t="s">
        <v>4431</v>
      </c>
      <c r="F1935" s="67" t="s">
        <v>5358</v>
      </c>
      <c r="G1935" s="67" t="s">
        <v>5358</v>
      </c>
      <c r="I1935" s="3" t="s">
        <v>6299</v>
      </c>
    </row>
    <row r="1936" spans="1:9" x14ac:dyDescent="0.2">
      <c r="A1936" s="1" t="str">
        <f t="shared" si="31"/>
        <v>SINAPI-I 37554</v>
      </c>
      <c r="B1936" s="3" t="s">
        <v>6301</v>
      </c>
      <c r="C1936" s="3">
        <v>37554</v>
      </c>
      <c r="D1936" s="2" t="s">
        <v>1863</v>
      </c>
      <c r="E1936" s="3" t="s">
        <v>4431</v>
      </c>
      <c r="F1936" s="67" t="s">
        <v>5359</v>
      </c>
      <c r="G1936" s="67" t="s">
        <v>5359</v>
      </c>
      <c r="I1936" s="3" t="s">
        <v>6298</v>
      </c>
    </row>
    <row r="1937" spans="1:9" x14ac:dyDescent="0.2">
      <c r="A1937" s="1" t="str">
        <f t="shared" si="31"/>
        <v>SINAPI-I 37555</v>
      </c>
      <c r="B1937" s="3" t="s">
        <v>6301</v>
      </c>
      <c r="C1937" s="3">
        <v>37555</v>
      </c>
      <c r="D1937" s="2" t="s">
        <v>1864</v>
      </c>
      <c r="E1937" s="3" t="s">
        <v>4431</v>
      </c>
      <c r="F1937" s="67" t="s">
        <v>5360</v>
      </c>
      <c r="G1937" s="67" t="s">
        <v>5360</v>
      </c>
      <c r="I1937" s="3" t="s">
        <v>6298</v>
      </c>
    </row>
    <row r="1938" spans="1:9" ht="22.5" x14ac:dyDescent="0.2">
      <c r="A1938" s="1" t="str">
        <f t="shared" si="31"/>
        <v>SINAPI-I 10902</v>
      </c>
      <c r="B1938" s="3" t="s">
        <v>6301</v>
      </c>
      <c r="C1938" s="3">
        <v>10902</v>
      </c>
      <c r="D1938" s="2" t="s">
        <v>1865</v>
      </c>
      <c r="E1938" s="3" t="s">
        <v>4431</v>
      </c>
      <c r="F1938" s="67" t="s">
        <v>5361</v>
      </c>
      <c r="G1938" s="67" t="s">
        <v>5361</v>
      </c>
      <c r="I1938" s="3" t="s">
        <v>6298</v>
      </c>
    </row>
    <row r="1939" spans="1:9" ht="22.5" x14ac:dyDescent="0.2">
      <c r="A1939" s="1" t="str">
        <f t="shared" si="31"/>
        <v>SINAPI-I 20965</v>
      </c>
      <c r="B1939" s="3" t="s">
        <v>6301</v>
      </c>
      <c r="C1939" s="3">
        <v>20965</v>
      </c>
      <c r="D1939" s="2" t="s">
        <v>1866</v>
      </c>
      <c r="E1939" s="3" t="s">
        <v>4431</v>
      </c>
      <c r="F1939" s="67" t="s">
        <v>5362</v>
      </c>
      <c r="G1939" s="67" t="s">
        <v>5362</v>
      </c>
      <c r="I1939" s="3" t="s">
        <v>6298</v>
      </c>
    </row>
    <row r="1940" spans="1:9" ht="22.5" x14ac:dyDescent="0.2">
      <c r="A1940" s="1" t="str">
        <f t="shared" si="31"/>
        <v>SINAPI-I 20966</v>
      </c>
      <c r="B1940" s="3" t="s">
        <v>6301</v>
      </c>
      <c r="C1940" s="3">
        <v>20966</v>
      </c>
      <c r="D1940" s="2" t="s">
        <v>1867</v>
      </c>
      <c r="E1940" s="3" t="s">
        <v>4431</v>
      </c>
      <c r="F1940" s="67" t="s">
        <v>5363</v>
      </c>
      <c r="G1940" s="67" t="s">
        <v>5363</v>
      </c>
      <c r="I1940" s="3" t="s">
        <v>6298</v>
      </c>
    </row>
    <row r="1941" spans="1:9" ht="22.5" x14ac:dyDescent="0.2">
      <c r="A1941" s="1" t="str">
        <f t="shared" si="31"/>
        <v>SINAPI-I 10903</v>
      </c>
      <c r="B1941" s="3" t="s">
        <v>6301</v>
      </c>
      <c r="C1941" s="3">
        <v>10903</v>
      </c>
      <c r="D1941" s="2" t="s">
        <v>1868</v>
      </c>
      <c r="E1941" s="3" t="s">
        <v>4431</v>
      </c>
      <c r="F1941" s="67" t="s">
        <v>5364</v>
      </c>
      <c r="G1941" s="67" t="s">
        <v>5364</v>
      </c>
      <c r="I1941" s="3" t="s">
        <v>6298</v>
      </c>
    </row>
    <row r="1942" spans="1:9" ht="22.5" x14ac:dyDescent="0.2">
      <c r="A1942" s="1" t="str">
        <f t="shared" si="31"/>
        <v>SINAPI-I 20967</v>
      </c>
      <c r="B1942" s="3" t="s">
        <v>6301</v>
      </c>
      <c r="C1942" s="3">
        <v>20967</v>
      </c>
      <c r="D1942" s="2" t="s">
        <v>1869</v>
      </c>
      <c r="E1942" s="3" t="s">
        <v>4431</v>
      </c>
      <c r="F1942" s="67" t="s">
        <v>5364</v>
      </c>
      <c r="G1942" s="67" t="s">
        <v>5364</v>
      </c>
      <c r="I1942" s="3" t="s">
        <v>6298</v>
      </c>
    </row>
    <row r="1943" spans="1:9" ht="22.5" x14ac:dyDescent="0.2">
      <c r="A1943" s="1" t="str">
        <f t="shared" si="31"/>
        <v>SINAPI-I 20968</v>
      </c>
      <c r="B1943" s="3" t="s">
        <v>6301</v>
      </c>
      <c r="C1943" s="3">
        <v>20968</v>
      </c>
      <c r="D1943" s="2" t="s">
        <v>1870</v>
      </c>
      <c r="E1943" s="3" t="s">
        <v>4431</v>
      </c>
      <c r="F1943" s="67" t="s">
        <v>5365</v>
      </c>
      <c r="G1943" s="67" t="s">
        <v>5365</v>
      </c>
      <c r="I1943" s="3" t="s">
        <v>6298</v>
      </c>
    </row>
    <row r="1944" spans="1:9" x14ac:dyDescent="0.2">
      <c r="A1944" s="1" t="str">
        <f t="shared" si="31"/>
        <v>SINAPI-I 11359</v>
      </c>
      <c r="B1944" s="3" t="s">
        <v>6301</v>
      </c>
      <c r="C1944" s="3">
        <v>11359</v>
      </c>
      <c r="D1944" s="2" t="s">
        <v>28670</v>
      </c>
      <c r="E1944" s="3" t="s">
        <v>4431</v>
      </c>
      <c r="F1944" s="67" t="s">
        <v>33655</v>
      </c>
      <c r="G1944" s="67" t="s">
        <v>33655</v>
      </c>
      <c r="I1944" s="3" t="s">
        <v>6299</v>
      </c>
    </row>
    <row r="1945" spans="1:9" ht="22.5" x14ac:dyDescent="0.2">
      <c r="A1945" s="1" t="str">
        <f t="shared" si="31"/>
        <v>SINAPI-I 39017</v>
      </c>
      <c r="B1945" s="3" t="s">
        <v>6301</v>
      </c>
      <c r="C1945" s="3">
        <v>39017</v>
      </c>
      <c r="D1945" s="2" t="s">
        <v>1871</v>
      </c>
      <c r="E1945" s="3" t="s">
        <v>4431</v>
      </c>
      <c r="F1945" s="67" t="s">
        <v>5366</v>
      </c>
      <c r="G1945" s="67" t="s">
        <v>5366</v>
      </c>
      <c r="I1945" s="3" t="s">
        <v>6298</v>
      </c>
    </row>
    <row r="1946" spans="1:9" ht="22.5" x14ac:dyDescent="0.2">
      <c r="A1946" s="1" t="str">
        <f t="shared" si="31"/>
        <v>SINAPI-I 39315</v>
      </c>
      <c r="B1946" s="3" t="s">
        <v>6301</v>
      </c>
      <c r="C1946" s="3">
        <v>39315</v>
      </c>
      <c r="D1946" s="2" t="s">
        <v>1872</v>
      </c>
      <c r="E1946" s="3" t="s">
        <v>4431</v>
      </c>
      <c r="F1946" s="67" t="s">
        <v>5367</v>
      </c>
      <c r="G1946" s="67" t="s">
        <v>5367</v>
      </c>
      <c r="I1946" s="3" t="s">
        <v>6298</v>
      </c>
    </row>
    <row r="1947" spans="1:9" x14ac:dyDescent="0.2">
      <c r="A1947" s="1" t="str">
        <f t="shared" si="31"/>
        <v>SINAPI-I 39016</v>
      </c>
      <c r="B1947" s="3" t="s">
        <v>6301</v>
      </c>
      <c r="C1947" s="3">
        <v>39016</v>
      </c>
      <c r="D1947" s="2" t="s">
        <v>1873</v>
      </c>
      <c r="E1947" s="3" t="s">
        <v>4431</v>
      </c>
      <c r="F1947" s="67" t="s">
        <v>5367</v>
      </c>
      <c r="G1947" s="67" t="s">
        <v>5367</v>
      </c>
      <c r="I1947" s="3" t="s">
        <v>6298</v>
      </c>
    </row>
    <row r="1948" spans="1:9" ht="22.5" x14ac:dyDescent="0.2">
      <c r="A1948" s="1" t="str">
        <f t="shared" si="31"/>
        <v>SINAPI-I 39481</v>
      </c>
      <c r="B1948" s="3" t="s">
        <v>6301</v>
      </c>
      <c r="C1948" s="3">
        <v>39481</v>
      </c>
      <c r="D1948" s="2" t="s">
        <v>1874</v>
      </c>
      <c r="E1948" s="3" t="s">
        <v>4431</v>
      </c>
      <c r="F1948" s="67" t="s">
        <v>4558</v>
      </c>
      <c r="G1948" s="67" t="s">
        <v>4558</v>
      </c>
      <c r="I1948" s="3" t="s">
        <v>6298</v>
      </c>
    </row>
    <row r="1949" spans="1:9" ht="22.5" x14ac:dyDescent="0.2">
      <c r="A1949" s="1" t="str">
        <f t="shared" si="31"/>
        <v>SINAPI-I 39013</v>
      </c>
      <c r="B1949" s="3" t="s">
        <v>6301</v>
      </c>
      <c r="C1949" s="3">
        <v>39013</v>
      </c>
      <c r="D1949" s="2" t="s">
        <v>1875</v>
      </c>
      <c r="E1949" s="3" t="s">
        <v>4431</v>
      </c>
      <c r="F1949" s="67" t="s">
        <v>5368</v>
      </c>
      <c r="G1949" s="67" t="s">
        <v>5368</v>
      </c>
      <c r="I1949" s="3" t="s">
        <v>6298</v>
      </c>
    </row>
    <row r="1950" spans="1:9" ht="22.5" x14ac:dyDescent="0.2">
      <c r="A1950" s="1" t="str">
        <f t="shared" si="31"/>
        <v>SINAPI-I 44919</v>
      </c>
      <c r="B1950" s="3" t="s">
        <v>6301</v>
      </c>
      <c r="C1950" s="3">
        <v>44919</v>
      </c>
      <c r="D1950" s="2" t="s">
        <v>1876</v>
      </c>
      <c r="E1950" s="3" t="s">
        <v>4431</v>
      </c>
      <c r="F1950" s="67" t="s">
        <v>5369</v>
      </c>
      <c r="G1950" s="67" t="s">
        <v>5369</v>
      </c>
      <c r="I1950" s="3" t="s">
        <v>6298</v>
      </c>
    </row>
    <row r="1951" spans="1:9" x14ac:dyDescent="0.2">
      <c r="A1951" s="1" t="str">
        <f t="shared" si="31"/>
        <v>SINAPI-I 40433</v>
      </c>
      <c r="B1951" s="3" t="s">
        <v>6301</v>
      </c>
      <c r="C1951" s="3">
        <v>40433</v>
      </c>
      <c r="D1951" s="2" t="s">
        <v>1877</v>
      </c>
      <c r="E1951" s="3" t="s">
        <v>4431</v>
      </c>
      <c r="F1951" s="67" t="s">
        <v>4806</v>
      </c>
      <c r="G1951" s="67" t="s">
        <v>4806</v>
      </c>
      <c r="I1951" s="3" t="s">
        <v>6298</v>
      </c>
    </row>
    <row r="1952" spans="1:9" ht="22.5" x14ac:dyDescent="0.2">
      <c r="A1952" s="1" t="str">
        <f t="shared" si="31"/>
        <v>SINAPI-I 20219</v>
      </c>
      <c r="B1952" s="3" t="s">
        <v>6301</v>
      </c>
      <c r="C1952" s="3">
        <v>20219</v>
      </c>
      <c r="D1952" s="2" t="s">
        <v>30383</v>
      </c>
      <c r="E1952" s="3" t="s">
        <v>4431</v>
      </c>
      <c r="F1952" s="67" t="s">
        <v>5370</v>
      </c>
      <c r="G1952" s="67" t="s">
        <v>5370</v>
      </c>
      <c r="I1952" s="3" t="s">
        <v>6300</v>
      </c>
    </row>
    <row r="1953" spans="1:9" ht="22.5" x14ac:dyDescent="0.2">
      <c r="A1953" s="1" t="str">
        <f t="shared" si="31"/>
        <v>SINAPI-I 36484</v>
      </c>
      <c r="B1953" s="3" t="s">
        <v>6301</v>
      </c>
      <c r="C1953" s="3">
        <v>36484</v>
      </c>
      <c r="D1953" s="2" t="s">
        <v>1878</v>
      </c>
      <c r="E1953" s="3" t="s">
        <v>4431</v>
      </c>
      <c r="F1953" s="67" t="s">
        <v>5371</v>
      </c>
      <c r="G1953" s="67" t="s">
        <v>5371</v>
      </c>
      <c r="I1953" s="3" t="s">
        <v>6300</v>
      </c>
    </row>
    <row r="1954" spans="1:9" x14ac:dyDescent="0.2">
      <c r="A1954" s="1" t="str">
        <f t="shared" si="31"/>
        <v>SINAPI-I 38367</v>
      </c>
      <c r="B1954" s="3" t="s">
        <v>6301</v>
      </c>
      <c r="C1954" s="3">
        <v>38367</v>
      </c>
      <c r="D1954" s="2" t="s">
        <v>1879</v>
      </c>
      <c r="E1954" s="3" t="s">
        <v>4431</v>
      </c>
      <c r="F1954" s="67" t="s">
        <v>21083</v>
      </c>
      <c r="G1954" s="67" t="s">
        <v>21083</v>
      </c>
      <c r="I1954" s="3" t="s">
        <v>6298</v>
      </c>
    </row>
    <row r="1955" spans="1:9" x14ac:dyDescent="0.2">
      <c r="A1955" s="1" t="str">
        <f t="shared" ref="A1955:A2018" si="32">CONCATENAR</f>
        <v>SINAPI-I 38368</v>
      </c>
      <c r="B1955" s="3" t="s">
        <v>6301</v>
      </c>
      <c r="C1955" s="3">
        <v>38368</v>
      </c>
      <c r="D1955" s="2" t="s">
        <v>1880</v>
      </c>
      <c r="E1955" s="3" t="s">
        <v>4431</v>
      </c>
      <c r="F1955" s="67" t="s">
        <v>21598</v>
      </c>
      <c r="G1955" s="67" t="s">
        <v>21598</v>
      </c>
      <c r="I1955" s="3" t="s">
        <v>6298</v>
      </c>
    </row>
    <row r="1956" spans="1:9" x14ac:dyDescent="0.2">
      <c r="A1956" s="1" t="str">
        <f t="shared" si="32"/>
        <v>SINAPI-I 38091</v>
      </c>
      <c r="B1956" s="3" t="s">
        <v>6301</v>
      </c>
      <c r="C1956" s="3">
        <v>38091</v>
      </c>
      <c r="D1956" s="2" t="s">
        <v>1881</v>
      </c>
      <c r="E1956" s="3" t="s">
        <v>4431</v>
      </c>
      <c r="F1956" s="67" t="s">
        <v>5762</v>
      </c>
      <c r="G1956" s="67" t="s">
        <v>5762</v>
      </c>
      <c r="I1956" s="3" t="s">
        <v>6298</v>
      </c>
    </row>
    <row r="1957" spans="1:9" x14ac:dyDescent="0.2">
      <c r="A1957" s="1" t="str">
        <f t="shared" si="32"/>
        <v>SINAPI-I 38095</v>
      </c>
      <c r="B1957" s="3" t="s">
        <v>6301</v>
      </c>
      <c r="C1957" s="3">
        <v>38095</v>
      </c>
      <c r="D1957" s="2" t="s">
        <v>1882</v>
      </c>
      <c r="E1957" s="3" t="s">
        <v>4431</v>
      </c>
      <c r="F1957" s="67" t="s">
        <v>6005</v>
      </c>
      <c r="G1957" s="67" t="s">
        <v>6005</v>
      </c>
      <c r="I1957" s="3" t="s">
        <v>6298</v>
      </c>
    </row>
    <row r="1958" spans="1:9" x14ac:dyDescent="0.2">
      <c r="A1958" s="1" t="str">
        <f t="shared" si="32"/>
        <v>SINAPI-I 38092</v>
      </c>
      <c r="B1958" s="3" t="s">
        <v>6301</v>
      </c>
      <c r="C1958" s="3">
        <v>38092</v>
      </c>
      <c r="D1958" s="2" t="s">
        <v>1883</v>
      </c>
      <c r="E1958" s="3" t="s">
        <v>4431</v>
      </c>
      <c r="F1958" s="67" t="s">
        <v>4908</v>
      </c>
      <c r="G1958" s="67" t="s">
        <v>4908</v>
      </c>
      <c r="I1958" s="3" t="s">
        <v>6298</v>
      </c>
    </row>
    <row r="1959" spans="1:9" x14ac:dyDescent="0.2">
      <c r="A1959" s="1" t="str">
        <f t="shared" si="32"/>
        <v>SINAPI-I 38093</v>
      </c>
      <c r="B1959" s="3" t="s">
        <v>6301</v>
      </c>
      <c r="C1959" s="3">
        <v>38093</v>
      </c>
      <c r="D1959" s="2" t="s">
        <v>1884</v>
      </c>
      <c r="E1959" s="3" t="s">
        <v>4431</v>
      </c>
      <c r="F1959" s="67" t="s">
        <v>4786</v>
      </c>
      <c r="G1959" s="67" t="s">
        <v>4786</v>
      </c>
      <c r="I1959" s="3" t="s">
        <v>6298</v>
      </c>
    </row>
    <row r="1960" spans="1:9" x14ac:dyDescent="0.2">
      <c r="A1960" s="1" t="str">
        <f t="shared" si="32"/>
        <v>SINAPI-I 38096</v>
      </c>
      <c r="B1960" s="3" t="s">
        <v>6301</v>
      </c>
      <c r="C1960" s="3">
        <v>38096</v>
      </c>
      <c r="D1960" s="2" t="s">
        <v>1885</v>
      </c>
      <c r="E1960" s="3" t="s">
        <v>4431</v>
      </c>
      <c r="F1960" s="67" t="s">
        <v>33656</v>
      </c>
      <c r="G1960" s="67" t="s">
        <v>33656</v>
      </c>
      <c r="I1960" s="3" t="s">
        <v>6298</v>
      </c>
    </row>
    <row r="1961" spans="1:9" x14ac:dyDescent="0.2">
      <c r="A1961" s="1" t="str">
        <f t="shared" si="32"/>
        <v>SINAPI-I 38094</v>
      </c>
      <c r="B1961" s="3" t="s">
        <v>6301</v>
      </c>
      <c r="C1961" s="3">
        <v>38094</v>
      </c>
      <c r="D1961" s="2" t="s">
        <v>1886</v>
      </c>
      <c r="E1961" s="3" t="s">
        <v>4431</v>
      </c>
      <c r="F1961" s="67" t="s">
        <v>4762</v>
      </c>
      <c r="G1961" s="67" t="s">
        <v>4762</v>
      </c>
      <c r="I1961" s="3" t="s">
        <v>6298</v>
      </c>
    </row>
    <row r="1962" spans="1:9" x14ac:dyDescent="0.2">
      <c r="A1962" s="1" t="str">
        <f t="shared" si="32"/>
        <v>SINAPI-I 38097</v>
      </c>
      <c r="B1962" s="3" t="s">
        <v>6301</v>
      </c>
      <c r="C1962" s="3">
        <v>38097</v>
      </c>
      <c r="D1962" s="2" t="s">
        <v>1887</v>
      </c>
      <c r="E1962" s="3" t="s">
        <v>4431</v>
      </c>
      <c r="F1962" s="67" t="s">
        <v>20679</v>
      </c>
      <c r="G1962" s="67" t="s">
        <v>20679</v>
      </c>
      <c r="I1962" s="3" t="s">
        <v>6298</v>
      </c>
    </row>
    <row r="1963" spans="1:9" x14ac:dyDescent="0.2">
      <c r="A1963" s="1" t="str">
        <f t="shared" si="32"/>
        <v>SINAPI-I 38098</v>
      </c>
      <c r="B1963" s="3" t="s">
        <v>6301</v>
      </c>
      <c r="C1963" s="3">
        <v>38098</v>
      </c>
      <c r="D1963" s="2" t="s">
        <v>1888</v>
      </c>
      <c r="E1963" s="3" t="s">
        <v>4431</v>
      </c>
      <c r="F1963" s="67" t="s">
        <v>20679</v>
      </c>
      <c r="G1963" s="67" t="s">
        <v>20679</v>
      </c>
      <c r="I1963" s="3" t="s">
        <v>6298</v>
      </c>
    </row>
    <row r="1964" spans="1:9" x14ac:dyDescent="0.2">
      <c r="A1964" s="1" t="str">
        <f t="shared" si="32"/>
        <v>SINAPI-I 11186</v>
      </c>
      <c r="B1964" s="3" t="s">
        <v>6301</v>
      </c>
      <c r="C1964" s="3">
        <v>11186</v>
      </c>
      <c r="D1964" s="2" t="s">
        <v>1889</v>
      </c>
      <c r="E1964" s="3" t="s">
        <v>4438</v>
      </c>
      <c r="F1964" s="67" t="s">
        <v>33657</v>
      </c>
      <c r="G1964" s="67" t="s">
        <v>33657</v>
      </c>
      <c r="I1964" s="3" t="s">
        <v>6298</v>
      </c>
    </row>
    <row r="1965" spans="1:9" ht="22.5" x14ac:dyDescent="0.2">
      <c r="A1965" s="1" t="str">
        <f t="shared" si="32"/>
        <v>SINAPI-I 11558</v>
      </c>
      <c r="B1965" s="3" t="s">
        <v>6301</v>
      </c>
      <c r="C1965" s="3">
        <v>11558</v>
      </c>
      <c r="D1965" s="2" t="s">
        <v>1890</v>
      </c>
      <c r="E1965" s="3" t="s">
        <v>4439</v>
      </c>
      <c r="F1965" s="67" t="s">
        <v>5376</v>
      </c>
      <c r="G1965" s="67" t="s">
        <v>5376</v>
      </c>
      <c r="I1965" s="3" t="s">
        <v>6298</v>
      </c>
    </row>
    <row r="1966" spans="1:9" ht="22.5" x14ac:dyDescent="0.2">
      <c r="A1966" s="1" t="str">
        <f t="shared" si="32"/>
        <v>SINAPI-I 11557</v>
      </c>
      <c r="B1966" s="3" t="s">
        <v>6301</v>
      </c>
      <c r="C1966" s="3">
        <v>11557</v>
      </c>
      <c r="D1966" s="2" t="s">
        <v>1891</v>
      </c>
      <c r="E1966" s="3" t="s">
        <v>4439</v>
      </c>
      <c r="F1966" s="67" t="s">
        <v>5377</v>
      </c>
      <c r="G1966" s="67" t="s">
        <v>5377</v>
      </c>
      <c r="I1966" s="3" t="s">
        <v>6298</v>
      </c>
    </row>
    <row r="1967" spans="1:9" x14ac:dyDescent="0.2">
      <c r="A1967" s="1" t="str">
        <f t="shared" si="32"/>
        <v>SINAPI-I 2759</v>
      </c>
      <c r="B1967" s="3" t="s">
        <v>6301</v>
      </c>
      <c r="C1967" s="3">
        <v>2759</v>
      </c>
      <c r="D1967" s="2" t="s">
        <v>1892</v>
      </c>
      <c r="E1967" s="3" t="s">
        <v>4431</v>
      </c>
      <c r="F1967" s="67" t="s">
        <v>30779</v>
      </c>
      <c r="G1967" s="67" t="s">
        <v>30779</v>
      </c>
      <c r="I1967" s="3" t="s">
        <v>6300</v>
      </c>
    </row>
    <row r="1968" spans="1:9" x14ac:dyDescent="0.2">
      <c r="A1968" s="1" t="str">
        <f t="shared" si="32"/>
        <v>SINAPI-I 38124</v>
      </c>
      <c r="B1968" s="3" t="s">
        <v>6301</v>
      </c>
      <c r="C1968" s="3">
        <v>38124</v>
      </c>
      <c r="D1968" s="2" t="s">
        <v>1893</v>
      </c>
      <c r="E1968" s="3" t="s">
        <v>4431</v>
      </c>
      <c r="F1968" s="67" t="s">
        <v>30069</v>
      </c>
      <c r="G1968" s="67" t="s">
        <v>30069</v>
      </c>
      <c r="I1968" s="3" t="s">
        <v>6299</v>
      </c>
    </row>
    <row r="1969" spans="1:9" x14ac:dyDescent="0.2">
      <c r="A1969" s="1" t="str">
        <f t="shared" si="32"/>
        <v>SINAPI-I 38380</v>
      </c>
      <c r="B1969" s="3" t="s">
        <v>6301</v>
      </c>
      <c r="C1969" s="3">
        <v>38380</v>
      </c>
      <c r="D1969" s="2" t="s">
        <v>30384</v>
      </c>
      <c r="E1969" s="3" t="s">
        <v>4431</v>
      </c>
      <c r="F1969" s="67" t="s">
        <v>4604</v>
      </c>
      <c r="G1969" s="67" t="s">
        <v>4604</v>
      </c>
      <c r="I1969" s="3" t="s">
        <v>6298</v>
      </c>
    </row>
    <row r="1970" spans="1:9" ht="22.5" x14ac:dyDescent="0.2">
      <c r="A1970" s="1" t="str">
        <f t="shared" si="32"/>
        <v>SINAPI-I 42429</v>
      </c>
      <c r="B1970" s="3" t="s">
        <v>6301</v>
      </c>
      <c r="C1970" s="3">
        <v>42429</v>
      </c>
      <c r="D1970" s="2" t="s">
        <v>1894</v>
      </c>
      <c r="E1970" s="3" t="s">
        <v>4431</v>
      </c>
      <c r="F1970" s="67" t="s">
        <v>5379</v>
      </c>
      <c r="G1970" s="67" t="s">
        <v>5379</v>
      </c>
      <c r="I1970" s="3" t="s">
        <v>6300</v>
      </c>
    </row>
    <row r="1971" spans="1:9" x14ac:dyDescent="0.2">
      <c r="A1971" s="1" t="str">
        <f t="shared" si="32"/>
        <v>SINAPI-I 39616</v>
      </c>
      <c r="B1971" s="3" t="s">
        <v>6301</v>
      </c>
      <c r="C1971" s="3">
        <v>39616</v>
      </c>
      <c r="D1971" s="2" t="s">
        <v>1895</v>
      </c>
      <c r="E1971" s="3" t="s">
        <v>4431</v>
      </c>
      <c r="F1971" s="67" t="s">
        <v>33658</v>
      </c>
      <c r="G1971" s="67" t="s">
        <v>33658</v>
      </c>
      <c r="I1971" s="3" t="s">
        <v>6299</v>
      </c>
    </row>
    <row r="1972" spans="1:9" x14ac:dyDescent="0.2">
      <c r="A1972" s="1" t="str">
        <f t="shared" si="32"/>
        <v>SINAPI-I 39618</v>
      </c>
      <c r="B1972" s="3" t="s">
        <v>6301</v>
      </c>
      <c r="C1972" s="3">
        <v>39618</v>
      </c>
      <c r="D1972" s="2" t="s">
        <v>1896</v>
      </c>
      <c r="E1972" s="3" t="s">
        <v>4431</v>
      </c>
      <c r="F1972" s="67" t="s">
        <v>33659</v>
      </c>
      <c r="G1972" s="67" t="s">
        <v>33659</v>
      </c>
      <c r="I1972" s="3" t="s">
        <v>6298</v>
      </c>
    </row>
    <row r="1973" spans="1:9" x14ac:dyDescent="0.2">
      <c r="A1973" s="1" t="str">
        <f t="shared" si="32"/>
        <v>SINAPI-I 39619</v>
      </c>
      <c r="B1973" s="3" t="s">
        <v>6301</v>
      </c>
      <c r="C1973" s="3">
        <v>39619</v>
      </c>
      <c r="D1973" s="2" t="s">
        <v>1897</v>
      </c>
      <c r="E1973" s="3" t="s">
        <v>4431</v>
      </c>
      <c r="F1973" s="67" t="s">
        <v>33660</v>
      </c>
      <c r="G1973" s="67" t="s">
        <v>33660</v>
      </c>
      <c r="I1973" s="3" t="s">
        <v>6298</v>
      </c>
    </row>
    <row r="1974" spans="1:9" x14ac:dyDescent="0.2">
      <c r="A1974" s="1" t="str">
        <f t="shared" si="32"/>
        <v>SINAPI-I 39613</v>
      </c>
      <c r="B1974" s="3" t="s">
        <v>6301</v>
      </c>
      <c r="C1974" s="3">
        <v>39613</v>
      </c>
      <c r="D1974" s="2" t="s">
        <v>1898</v>
      </c>
      <c r="E1974" s="3" t="s">
        <v>4431</v>
      </c>
      <c r="F1974" s="67" t="s">
        <v>33661</v>
      </c>
      <c r="G1974" s="67" t="s">
        <v>33661</v>
      </c>
      <c r="I1974" s="3" t="s">
        <v>6298</v>
      </c>
    </row>
    <row r="1975" spans="1:9" x14ac:dyDescent="0.2">
      <c r="A1975" s="1" t="str">
        <f t="shared" si="32"/>
        <v>SINAPI-I 39614</v>
      </c>
      <c r="B1975" s="3" t="s">
        <v>6301</v>
      </c>
      <c r="C1975" s="3">
        <v>39614</v>
      </c>
      <c r="D1975" s="2" t="s">
        <v>1899</v>
      </c>
      <c r="E1975" s="3" t="s">
        <v>4431</v>
      </c>
      <c r="F1975" s="67" t="s">
        <v>33662</v>
      </c>
      <c r="G1975" s="67" t="s">
        <v>33662</v>
      </c>
      <c r="I1975" s="3" t="s">
        <v>6298</v>
      </c>
    </row>
    <row r="1976" spans="1:9" ht="22.5" x14ac:dyDescent="0.2">
      <c r="A1976" s="1" t="str">
        <f t="shared" si="32"/>
        <v>SINAPI-I 38538</v>
      </c>
      <c r="B1976" s="3" t="s">
        <v>6301</v>
      </c>
      <c r="C1976" s="3">
        <v>38538</v>
      </c>
      <c r="D1976" s="2" t="s">
        <v>1900</v>
      </c>
      <c r="E1976" s="3" t="s">
        <v>4432</v>
      </c>
      <c r="F1976" s="67" t="s">
        <v>30840</v>
      </c>
      <c r="G1976" s="67" t="s">
        <v>30840</v>
      </c>
      <c r="I1976" s="3" t="s">
        <v>6300</v>
      </c>
    </row>
    <row r="1977" spans="1:9" ht="22.5" x14ac:dyDescent="0.2">
      <c r="A1977" s="1" t="str">
        <f t="shared" si="32"/>
        <v>SINAPI-I 38539</v>
      </c>
      <c r="B1977" s="3" t="s">
        <v>6301</v>
      </c>
      <c r="C1977" s="3">
        <v>38539</v>
      </c>
      <c r="D1977" s="2" t="s">
        <v>1901</v>
      </c>
      <c r="E1977" s="3" t="s">
        <v>4432</v>
      </c>
      <c r="F1977" s="67" t="s">
        <v>30841</v>
      </c>
      <c r="G1977" s="67" t="s">
        <v>30841</v>
      </c>
      <c r="I1977" s="3" t="s">
        <v>6300</v>
      </c>
    </row>
    <row r="1978" spans="1:9" ht="22.5" x14ac:dyDescent="0.2">
      <c r="A1978" s="1" t="str">
        <f t="shared" si="32"/>
        <v>SINAPI-I 38540</v>
      </c>
      <c r="B1978" s="3" t="s">
        <v>6301</v>
      </c>
      <c r="C1978" s="3">
        <v>38540</v>
      </c>
      <c r="D1978" s="2" t="s">
        <v>1902</v>
      </c>
      <c r="E1978" s="3" t="s">
        <v>4432</v>
      </c>
      <c r="F1978" s="67" t="s">
        <v>30842</v>
      </c>
      <c r="G1978" s="67" t="s">
        <v>30842</v>
      </c>
      <c r="I1978" s="3" t="s">
        <v>6300</v>
      </c>
    </row>
    <row r="1979" spans="1:9" x14ac:dyDescent="0.2">
      <c r="A1979" s="1" t="str">
        <f t="shared" si="32"/>
        <v>SINAPI-I 38384</v>
      </c>
      <c r="B1979" s="3" t="s">
        <v>6301</v>
      </c>
      <c r="C1979" s="3">
        <v>38384</v>
      </c>
      <c r="D1979" s="2" t="s">
        <v>1903</v>
      </c>
      <c r="E1979" s="3" t="s">
        <v>4431</v>
      </c>
      <c r="F1979" s="67" t="s">
        <v>33663</v>
      </c>
      <c r="G1979" s="67" t="s">
        <v>33663</v>
      </c>
      <c r="I1979" s="3" t="s">
        <v>6298</v>
      </c>
    </row>
    <row r="1980" spans="1:9" x14ac:dyDescent="0.2">
      <c r="A1980" s="1" t="str">
        <f t="shared" si="32"/>
        <v>SINAPI-I 13</v>
      </c>
      <c r="B1980" s="3" t="s">
        <v>6301</v>
      </c>
      <c r="C1980" s="3">
        <v>13</v>
      </c>
      <c r="D1980" s="2" t="s">
        <v>1904</v>
      </c>
      <c r="E1980" s="3" t="s">
        <v>4433</v>
      </c>
      <c r="F1980" s="67" t="s">
        <v>5381</v>
      </c>
      <c r="G1980" s="67" t="s">
        <v>5381</v>
      </c>
      <c r="I1980" s="3" t="s">
        <v>6298</v>
      </c>
    </row>
    <row r="1981" spans="1:9" x14ac:dyDescent="0.2">
      <c r="A1981" s="1" t="str">
        <f t="shared" si="32"/>
        <v>SINAPI-I 2762</v>
      </c>
      <c r="B1981" s="3" t="s">
        <v>6301</v>
      </c>
      <c r="C1981" s="3">
        <v>2762</v>
      </c>
      <c r="D1981" s="2" t="s">
        <v>1905</v>
      </c>
      <c r="E1981" s="3" t="s">
        <v>4432</v>
      </c>
      <c r="F1981" s="67" t="s">
        <v>5561</v>
      </c>
      <c r="G1981" s="67" t="s">
        <v>5561</v>
      </c>
      <c r="I1981" s="3" t="s">
        <v>6300</v>
      </c>
    </row>
    <row r="1982" spans="1:9" ht="22.5" x14ac:dyDescent="0.2">
      <c r="A1982" s="1" t="str">
        <f t="shared" si="32"/>
        <v>SINAPI-I 21142</v>
      </c>
      <c r="B1982" s="3" t="s">
        <v>6301</v>
      </c>
      <c r="C1982" s="3">
        <v>21142</v>
      </c>
      <c r="D1982" s="2" t="s">
        <v>1906</v>
      </c>
      <c r="E1982" s="3" t="s">
        <v>4431</v>
      </c>
      <c r="F1982" s="67" t="s">
        <v>28789</v>
      </c>
      <c r="G1982" s="67" t="s">
        <v>28789</v>
      </c>
      <c r="I1982" s="3" t="s">
        <v>6298</v>
      </c>
    </row>
    <row r="1983" spans="1:9" x14ac:dyDescent="0.2">
      <c r="A1983" s="1" t="str">
        <f t="shared" si="32"/>
        <v>SINAPI-I 4223</v>
      </c>
      <c r="B1983" s="3" t="s">
        <v>6301</v>
      </c>
      <c r="C1983" s="3">
        <v>4223</v>
      </c>
      <c r="D1983" s="2" t="s">
        <v>1907</v>
      </c>
      <c r="E1983" s="3" t="s">
        <v>4434</v>
      </c>
      <c r="F1983" s="67" t="s">
        <v>5978</v>
      </c>
      <c r="G1983" s="67" t="s">
        <v>5978</v>
      </c>
      <c r="I1983" s="3" t="s">
        <v>6299</v>
      </c>
    </row>
    <row r="1984" spans="1:9" x14ac:dyDescent="0.2">
      <c r="A1984" s="1" t="str">
        <f t="shared" si="32"/>
        <v>SINAPI-I 37372</v>
      </c>
      <c r="B1984" s="3" t="s">
        <v>6301</v>
      </c>
      <c r="C1984" s="3">
        <v>37372</v>
      </c>
      <c r="D1984" s="2" t="s">
        <v>1908</v>
      </c>
      <c r="E1984" s="3" t="s">
        <v>4436</v>
      </c>
      <c r="F1984" s="67" t="s">
        <v>5383</v>
      </c>
      <c r="G1984" s="67" t="s">
        <v>5383</v>
      </c>
      <c r="I1984" s="3" t="s">
        <v>6299</v>
      </c>
    </row>
    <row r="1985" spans="1:9" x14ac:dyDescent="0.2">
      <c r="A1985" s="1" t="str">
        <f t="shared" si="32"/>
        <v>SINAPI-I 40863</v>
      </c>
      <c r="B1985" s="3" t="s">
        <v>6301</v>
      </c>
      <c r="C1985" s="3">
        <v>40863</v>
      </c>
      <c r="D1985" s="2" t="s">
        <v>1909</v>
      </c>
      <c r="E1985" s="3" t="s">
        <v>4437</v>
      </c>
      <c r="F1985" s="67" t="s">
        <v>5384</v>
      </c>
      <c r="G1985" s="67" t="s">
        <v>5384</v>
      </c>
      <c r="I1985" s="3" t="s">
        <v>6299</v>
      </c>
    </row>
    <row r="1986" spans="1:9" x14ac:dyDescent="0.2">
      <c r="A1986" s="1" t="str">
        <f t="shared" si="32"/>
        <v>SINAPI-I 38475</v>
      </c>
      <c r="B1986" s="3" t="s">
        <v>6301</v>
      </c>
      <c r="C1986" s="3">
        <v>38475</v>
      </c>
      <c r="D1986" s="2" t="s">
        <v>1910</v>
      </c>
      <c r="E1986" s="3" t="s">
        <v>4431</v>
      </c>
      <c r="F1986" s="67" t="s">
        <v>33664</v>
      </c>
      <c r="G1986" s="67" t="s">
        <v>33664</v>
      </c>
      <c r="I1986" s="3" t="s">
        <v>6298</v>
      </c>
    </row>
    <row r="1987" spans="1:9" x14ac:dyDescent="0.2">
      <c r="A1987" s="1" t="str">
        <f t="shared" si="32"/>
        <v>SINAPI-I 38474</v>
      </c>
      <c r="B1987" s="3" t="s">
        <v>6301</v>
      </c>
      <c r="C1987" s="3">
        <v>38474</v>
      </c>
      <c r="D1987" s="2" t="s">
        <v>1911</v>
      </c>
      <c r="E1987" s="3" t="s">
        <v>4431</v>
      </c>
      <c r="F1987" s="67" t="s">
        <v>5385</v>
      </c>
      <c r="G1987" s="67" t="s">
        <v>5385</v>
      </c>
      <c r="I1987" s="3" t="s">
        <v>6298</v>
      </c>
    </row>
    <row r="1988" spans="1:9" x14ac:dyDescent="0.2">
      <c r="A1988" s="1" t="str">
        <f t="shared" si="32"/>
        <v>SINAPI-I 10886</v>
      </c>
      <c r="B1988" s="3" t="s">
        <v>6301</v>
      </c>
      <c r="C1988" s="3">
        <v>10886</v>
      </c>
      <c r="D1988" s="2" t="s">
        <v>1912</v>
      </c>
      <c r="E1988" s="3" t="s">
        <v>4431</v>
      </c>
      <c r="F1988" s="67" t="s">
        <v>33665</v>
      </c>
      <c r="G1988" s="67" t="s">
        <v>33665</v>
      </c>
      <c r="I1988" s="3" t="s">
        <v>6298</v>
      </c>
    </row>
    <row r="1989" spans="1:9" x14ac:dyDescent="0.2">
      <c r="A1989" s="1" t="str">
        <f t="shared" si="32"/>
        <v>SINAPI-I 10888</v>
      </c>
      <c r="B1989" s="3" t="s">
        <v>6301</v>
      </c>
      <c r="C1989" s="3">
        <v>10888</v>
      </c>
      <c r="D1989" s="2" t="s">
        <v>1913</v>
      </c>
      <c r="E1989" s="3" t="s">
        <v>4431</v>
      </c>
      <c r="F1989" s="67" t="s">
        <v>33666</v>
      </c>
      <c r="G1989" s="67" t="s">
        <v>33666</v>
      </c>
      <c r="I1989" s="3" t="s">
        <v>6298</v>
      </c>
    </row>
    <row r="1990" spans="1:9" x14ac:dyDescent="0.2">
      <c r="A1990" s="1" t="str">
        <f t="shared" si="32"/>
        <v>SINAPI-I 10889</v>
      </c>
      <c r="B1990" s="3" t="s">
        <v>6301</v>
      </c>
      <c r="C1990" s="3">
        <v>10889</v>
      </c>
      <c r="D1990" s="2" t="s">
        <v>1914</v>
      </c>
      <c r="E1990" s="3" t="s">
        <v>4431</v>
      </c>
      <c r="F1990" s="67" t="s">
        <v>33667</v>
      </c>
      <c r="G1990" s="67" t="s">
        <v>33667</v>
      </c>
      <c r="I1990" s="3" t="s">
        <v>6298</v>
      </c>
    </row>
    <row r="1991" spans="1:9" x14ac:dyDescent="0.2">
      <c r="A1991" s="1" t="str">
        <f t="shared" si="32"/>
        <v>SINAPI-I 10890</v>
      </c>
      <c r="B1991" s="3" t="s">
        <v>6301</v>
      </c>
      <c r="C1991" s="3">
        <v>10890</v>
      </c>
      <c r="D1991" s="2" t="s">
        <v>1915</v>
      </c>
      <c r="E1991" s="3" t="s">
        <v>4431</v>
      </c>
      <c r="F1991" s="67" t="s">
        <v>33668</v>
      </c>
      <c r="G1991" s="67" t="s">
        <v>33668</v>
      </c>
      <c r="I1991" s="3" t="s">
        <v>6298</v>
      </c>
    </row>
    <row r="1992" spans="1:9" x14ac:dyDescent="0.2">
      <c r="A1992" s="1" t="str">
        <f t="shared" si="32"/>
        <v>SINAPI-I 10891</v>
      </c>
      <c r="B1992" s="3" t="s">
        <v>6301</v>
      </c>
      <c r="C1992" s="3">
        <v>10891</v>
      </c>
      <c r="D1992" s="2" t="s">
        <v>1916</v>
      </c>
      <c r="E1992" s="3" t="s">
        <v>4431</v>
      </c>
      <c r="F1992" s="67" t="s">
        <v>33669</v>
      </c>
      <c r="G1992" s="67" t="s">
        <v>33669</v>
      </c>
      <c r="I1992" s="3" t="s">
        <v>6298</v>
      </c>
    </row>
    <row r="1993" spans="1:9" x14ac:dyDescent="0.2">
      <c r="A1993" s="1" t="str">
        <f t="shared" si="32"/>
        <v>SINAPI-I 10892</v>
      </c>
      <c r="B1993" s="3" t="s">
        <v>6301</v>
      </c>
      <c r="C1993" s="3">
        <v>10892</v>
      </c>
      <c r="D1993" s="2" t="s">
        <v>1917</v>
      </c>
      <c r="E1993" s="3" t="s">
        <v>4431</v>
      </c>
      <c r="F1993" s="67" t="s">
        <v>33670</v>
      </c>
      <c r="G1993" s="67" t="s">
        <v>33670</v>
      </c>
      <c r="I1993" s="3" t="s">
        <v>6299</v>
      </c>
    </row>
    <row r="1994" spans="1:9" x14ac:dyDescent="0.2">
      <c r="A1994" s="1" t="str">
        <f t="shared" si="32"/>
        <v>SINAPI-I 20977</v>
      </c>
      <c r="B1994" s="3" t="s">
        <v>6301</v>
      </c>
      <c r="C1994" s="3">
        <v>20977</v>
      </c>
      <c r="D1994" s="2" t="s">
        <v>1918</v>
      </c>
      <c r="E1994" s="3" t="s">
        <v>4431</v>
      </c>
      <c r="F1994" s="67" t="s">
        <v>33671</v>
      </c>
      <c r="G1994" s="67" t="s">
        <v>33671</v>
      </c>
      <c r="I1994" s="3" t="s">
        <v>6298</v>
      </c>
    </row>
    <row r="1995" spans="1:9" x14ac:dyDescent="0.2">
      <c r="A1995" s="1" t="str">
        <f t="shared" si="32"/>
        <v>SINAPI-I 3073</v>
      </c>
      <c r="B1995" s="3" t="s">
        <v>6301</v>
      </c>
      <c r="C1995" s="3">
        <v>3073</v>
      </c>
      <c r="D1995" s="2" t="s">
        <v>1919</v>
      </c>
      <c r="E1995" s="3" t="s">
        <v>4431</v>
      </c>
      <c r="F1995" s="67" t="s">
        <v>33672</v>
      </c>
      <c r="G1995" s="67" t="s">
        <v>33672</v>
      </c>
      <c r="I1995" s="3" t="s">
        <v>6300</v>
      </c>
    </row>
    <row r="1996" spans="1:9" x14ac:dyDescent="0.2">
      <c r="A1996" s="1" t="str">
        <f t="shared" si="32"/>
        <v>SINAPI-I 3074</v>
      </c>
      <c r="B1996" s="3" t="s">
        <v>6301</v>
      </c>
      <c r="C1996" s="3">
        <v>3074</v>
      </c>
      <c r="D1996" s="2" t="s">
        <v>1920</v>
      </c>
      <c r="E1996" s="3" t="s">
        <v>4431</v>
      </c>
      <c r="F1996" s="67" t="s">
        <v>33673</v>
      </c>
      <c r="G1996" s="67" t="s">
        <v>33673</v>
      </c>
      <c r="I1996" s="3" t="s">
        <v>6300</v>
      </c>
    </row>
    <row r="1997" spans="1:9" x14ac:dyDescent="0.2">
      <c r="A1997" s="1" t="str">
        <f t="shared" si="32"/>
        <v>SINAPI-I 3076</v>
      </c>
      <c r="B1997" s="3" t="s">
        <v>6301</v>
      </c>
      <c r="C1997" s="3">
        <v>3076</v>
      </c>
      <c r="D1997" s="2" t="s">
        <v>1921</v>
      </c>
      <c r="E1997" s="3" t="s">
        <v>4431</v>
      </c>
      <c r="F1997" s="67" t="s">
        <v>33674</v>
      </c>
      <c r="G1997" s="67" t="s">
        <v>33674</v>
      </c>
      <c r="I1997" s="3" t="s">
        <v>6300</v>
      </c>
    </row>
    <row r="1998" spans="1:9" x14ac:dyDescent="0.2">
      <c r="A1998" s="1" t="str">
        <f t="shared" si="32"/>
        <v>SINAPI-I 3075</v>
      </c>
      <c r="B1998" s="3" t="s">
        <v>6301</v>
      </c>
      <c r="C1998" s="3">
        <v>3075</v>
      </c>
      <c r="D1998" s="2" t="s">
        <v>1922</v>
      </c>
      <c r="E1998" s="3" t="s">
        <v>4431</v>
      </c>
      <c r="F1998" s="67" t="s">
        <v>33474</v>
      </c>
      <c r="G1998" s="67" t="s">
        <v>33474</v>
      </c>
      <c r="I1998" s="3" t="s">
        <v>6300</v>
      </c>
    </row>
    <row r="1999" spans="1:9" x14ac:dyDescent="0.2">
      <c r="A1999" s="1" t="str">
        <f t="shared" si="32"/>
        <v>SINAPI-I 10781</v>
      </c>
      <c r="B1999" s="3" t="s">
        <v>6301</v>
      </c>
      <c r="C1999" s="3">
        <v>10781</v>
      </c>
      <c r="D1999" s="2" t="s">
        <v>1923</v>
      </c>
      <c r="E1999" s="3" t="s">
        <v>4431</v>
      </c>
      <c r="F1999" s="67" t="s">
        <v>4949</v>
      </c>
      <c r="G1999" s="67" t="s">
        <v>4949</v>
      </c>
      <c r="I1999" s="3" t="s">
        <v>6300</v>
      </c>
    </row>
    <row r="2000" spans="1:9" ht="22.5" x14ac:dyDescent="0.2">
      <c r="A2000" s="1" t="str">
        <f t="shared" si="32"/>
        <v>SINAPI-I 11480</v>
      </c>
      <c r="B2000" s="3" t="s">
        <v>6301</v>
      </c>
      <c r="C2000" s="3">
        <v>11480</v>
      </c>
      <c r="D2000" s="2" t="s">
        <v>1924</v>
      </c>
      <c r="E2000" s="3" t="s">
        <v>4442</v>
      </c>
      <c r="F2000" s="67" t="s">
        <v>30846</v>
      </c>
      <c r="G2000" s="67" t="s">
        <v>30846</v>
      </c>
      <c r="I2000" s="3" t="s">
        <v>6298</v>
      </c>
    </row>
    <row r="2001" spans="1:9" ht="22.5" x14ac:dyDescent="0.2">
      <c r="A2001" s="1" t="str">
        <f t="shared" si="32"/>
        <v>SINAPI-I 43612</v>
      </c>
      <c r="B2001" s="3" t="s">
        <v>6301</v>
      </c>
      <c r="C2001" s="3">
        <v>43612</v>
      </c>
      <c r="D2001" s="2" t="s">
        <v>33127</v>
      </c>
      <c r="E2001" s="3" t="s">
        <v>4442</v>
      </c>
      <c r="F2001" s="67" t="s">
        <v>30844</v>
      </c>
      <c r="G2001" s="67" t="s">
        <v>30844</v>
      </c>
      <c r="I2001" s="3" t="s">
        <v>6298</v>
      </c>
    </row>
    <row r="2002" spans="1:9" ht="22.5" x14ac:dyDescent="0.2">
      <c r="A2002" s="1" t="str">
        <f t="shared" si="32"/>
        <v>SINAPI-I 43613</v>
      </c>
      <c r="B2002" s="3" t="s">
        <v>6301</v>
      </c>
      <c r="C2002" s="3">
        <v>43613</v>
      </c>
      <c r="D2002" s="2" t="s">
        <v>33128</v>
      </c>
      <c r="E2002" s="3" t="s">
        <v>4442</v>
      </c>
      <c r="F2002" s="67" t="s">
        <v>30845</v>
      </c>
      <c r="G2002" s="67" t="s">
        <v>30845</v>
      </c>
      <c r="I2002" s="3" t="s">
        <v>6298</v>
      </c>
    </row>
    <row r="2003" spans="1:9" ht="33.75" x14ac:dyDescent="0.2">
      <c r="A2003" s="1" t="str">
        <f t="shared" si="32"/>
        <v>SINAPI-I 11469</v>
      </c>
      <c r="B2003" s="3" t="s">
        <v>6301</v>
      </c>
      <c r="C2003" s="3">
        <v>11469</v>
      </c>
      <c r="D2003" s="2" t="s">
        <v>1925</v>
      </c>
      <c r="E2003" s="3" t="s">
        <v>4431</v>
      </c>
      <c r="F2003" s="67" t="s">
        <v>5011</v>
      </c>
      <c r="G2003" s="67" t="s">
        <v>5011</v>
      </c>
      <c r="I2003" s="3" t="s">
        <v>6298</v>
      </c>
    </row>
    <row r="2004" spans="1:9" ht="22.5" x14ac:dyDescent="0.2">
      <c r="A2004" s="1" t="str">
        <f t="shared" si="32"/>
        <v>SINAPI-I 11468</v>
      </c>
      <c r="B2004" s="3" t="s">
        <v>6301</v>
      </c>
      <c r="C2004" s="3">
        <v>11468</v>
      </c>
      <c r="D2004" s="2" t="s">
        <v>1926</v>
      </c>
      <c r="E2004" s="3" t="s">
        <v>4431</v>
      </c>
      <c r="F2004" s="67" t="s">
        <v>21839</v>
      </c>
      <c r="G2004" s="67" t="s">
        <v>21839</v>
      </c>
      <c r="I2004" s="3" t="s">
        <v>6298</v>
      </c>
    </row>
    <row r="2005" spans="1:9" ht="22.5" x14ac:dyDescent="0.2">
      <c r="A2005" s="1" t="str">
        <f t="shared" si="32"/>
        <v>SINAPI-I 11484</v>
      </c>
      <c r="B2005" s="3" t="s">
        <v>6301</v>
      </c>
      <c r="C2005" s="3">
        <v>11484</v>
      </c>
      <c r="D2005" s="2" t="s">
        <v>1927</v>
      </c>
      <c r="E2005" s="3" t="s">
        <v>4431</v>
      </c>
      <c r="F2005" s="67" t="s">
        <v>29965</v>
      </c>
      <c r="G2005" s="67" t="s">
        <v>29965</v>
      </c>
      <c r="I2005" s="3" t="s">
        <v>6298</v>
      </c>
    </row>
    <row r="2006" spans="1:9" ht="22.5" x14ac:dyDescent="0.2">
      <c r="A2006" s="1" t="str">
        <f t="shared" si="32"/>
        <v>SINAPI-I 38155</v>
      </c>
      <c r="B2006" s="3" t="s">
        <v>6301</v>
      </c>
      <c r="C2006" s="3">
        <v>38155</v>
      </c>
      <c r="D2006" s="2" t="s">
        <v>1928</v>
      </c>
      <c r="E2006" s="3" t="s">
        <v>4431</v>
      </c>
      <c r="F2006" s="67" t="s">
        <v>21374</v>
      </c>
      <c r="G2006" s="67" t="s">
        <v>21374</v>
      </c>
      <c r="I2006" s="3" t="s">
        <v>6298</v>
      </c>
    </row>
    <row r="2007" spans="1:9" ht="22.5" x14ac:dyDescent="0.2">
      <c r="A2007" s="1" t="str">
        <f t="shared" si="32"/>
        <v>SINAPI-I 11467</v>
      </c>
      <c r="B2007" s="3" t="s">
        <v>6301</v>
      </c>
      <c r="C2007" s="3">
        <v>11467</v>
      </c>
      <c r="D2007" s="2" t="s">
        <v>1929</v>
      </c>
      <c r="E2007" s="3" t="s">
        <v>4431</v>
      </c>
      <c r="F2007" s="67" t="s">
        <v>30847</v>
      </c>
      <c r="G2007" s="67" t="s">
        <v>30847</v>
      </c>
      <c r="I2007" s="3" t="s">
        <v>6298</v>
      </c>
    </row>
    <row r="2008" spans="1:9" ht="33.75" x14ac:dyDescent="0.2">
      <c r="A2008" s="1" t="str">
        <f t="shared" si="32"/>
        <v>SINAPI-I 38153</v>
      </c>
      <c r="B2008" s="3" t="s">
        <v>6301</v>
      </c>
      <c r="C2008" s="3">
        <v>38153</v>
      </c>
      <c r="D2008" s="2" t="s">
        <v>1930</v>
      </c>
      <c r="E2008" s="3" t="s">
        <v>4442</v>
      </c>
      <c r="F2008" s="67" t="s">
        <v>30848</v>
      </c>
      <c r="G2008" s="67" t="s">
        <v>30848</v>
      </c>
      <c r="I2008" s="3" t="s">
        <v>6298</v>
      </c>
    </row>
    <row r="2009" spans="1:9" ht="33.75" x14ac:dyDescent="0.2">
      <c r="A2009" s="1" t="str">
        <f t="shared" si="32"/>
        <v>SINAPI-I 43607</v>
      </c>
      <c r="B2009" s="3" t="s">
        <v>6301</v>
      </c>
      <c r="C2009" s="3">
        <v>43607</v>
      </c>
      <c r="D2009" s="2" t="s">
        <v>30385</v>
      </c>
      <c r="E2009" s="3" t="s">
        <v>4442</v>
      </c>
      <c r="F2009" s="67" t="s">
        <v>30056</v>
      </c>
      <c r="G2009" s="67" t="s">
        <v>30056</v>
      </c>
      <c r="I2009" s="3" t="s">
        <v>6298</v>
      </c>
    </row>
    <row r="2010" spans="1:9" ht="33.75" x14ac:dyDescent="0.2">
      <c r="A2010" s="1" t="str">
        <f t="shared" si="32"/>
        <v>SINAPI-I 3080</v>
      </c>
      <c r="B2010" s="3" t="s">
        <v>6301</v>
      </c>
      <c r="C2010" s="3">
        <v>3080</v>
      </c>
      <c r="D2010" s="2" t="s">
        <v>1931</v>
      </c>
      <c r="E2010" s="3" t="s">
        <v>4442</v>
      </c>
      <c r="F2010" s="67" t="s">
        <v>30849</v>
      </c>
      <c r="G2010" s="67" t="s">
        <v>30849</v>
      </c>
      <c r="I2010" s="3" t="s">
        <v>6299</v>
      </c>
    </row>
    <row r="2011" spans="1:9" ht="33.75" x14ac:dyDescent="0.2">
      <c r="A2011" s="1" t="str">
        <f t="shared" si="32"/>
        <v>SINAPI-I 3081</v>
      </c>
      <c r="B2011" s="3" t="s">
        <v>6301</v>
      </c>
      <c r="C2011" s="3">
        <v>3081</v>
      </c>
      <c r="D2011" s="2" t="s">
        <v>1932</v>
      </c>
      <c r="E2011" s="3" t="s">
        <v>4442</v>
      </c>
      <c r="F2011" s="67" t="s">
        <v>30850</v>
      </c>
      <c r="G2011" s="67" t="s">
        <v>30850</v>
      </c>
      <c r="I2011" s="3" t="s">
        <v>6298</v>
      </c>
    </row>
    <row r="2012" spans="1:9" ht="33.75" x14ac:dyDescent="0.2">
      <c r="A2012" s="1" t="str">
        <f t="shared" si="32"/>
        <v>SINAPI-I 3090</v>
      </c>
      <c r="B2012" s="3" t="s">
        <v>6301</v>
      </c>
      <c r="C2012" s="3">
        <v>3090</v>
      </c>
      <c r="D2012" s="2" t="s">
        <v>1933</v>
      </c>
      <c r="E2012" s="3" t="s">
        <v>4442</v>
      </c>
      <c r="F2012" s="67" t="s">
        <v>30851</v>
      </c>
      <c r="G2012" s="67" t="s">
        <v>30851</v>
      </c>
      <c r="I2012" s="3" t="s">
        <v>6298</v>
      </c>
    </row>
    <row r="2013" spans="1:9" ht="33.75" x14ac:dyDescent="0.2">
      <c r="A2013" s="1" t="str">
        <f t="shared" si="32"/>
        <v>SINAPI-I 43611</v>
      </c>
      <c r="B2013" s="3" t="s">
        <v>6301</v>
      </c>
      <c r="C2013" s="3">
        <v>43611</v>
      </c>
      <c r="D2013" s="2" t="s">
        <v>1934</v>
      </c>
      <c r="E2013" s="3" t="s">
        <v>4442</v>
      </c>
      <c r="F2013" s="67" t="s">
        <v>20869</v>
      </c>
      <c r="G2013" s="67" t="s">
        <v>20869</v>
      </c>
      <c r="I2013" s="3" t="s">
        <v>6298</v>
      </c>
    </row>
    <row r="2014" spans="1:9" ht="22.5" x14ac:dyDescent="0.2">
      <c r="A2014" s="1" t="str">
        <f t="shared" si="32"/>
        <v>SINAPI-I 3103</v>
      </c>
      <c r="B2014" s="3" t="s">
        <v>6301</v>
      </c>
      <c r="C2014" s="3">
        <v>3103</v>
      </c>
      <c r="D2014" s="2" t="s">
        <v>1935</v>
      </c>
      <c r="E2014" s="3" t="s">
        <v>4431</v>
      </c>
      <c r="F2014" s="67" t="s">
        <v>21046</v>
      </c>
      <c r="G2014" s="67" t="s">
        <v>21046</v>
      </c>
      <c r="I2014" s="3" t="s">
        <v>6298</v>
      </c>
    </row>
    <row r="2015" spans="1:9" ht="33.75" x14ac:dyDescent="0.2">
      <c r="A2015" s="1" t="str">
        <f t="shared" si="32"/>
        <v>SINAPI-I 3097</v>
      </c>
      <c r="B2015" s="3" t="s">
        <v>6301</v>
      </c>
      <c r="C2015" s="3">
        <v>3097</v>
      </c>
      <c r="D2015" s="2" t="s">
        <v>1936</v>
      </c>
      <c r="E2015" s="3" t="s">
        <v>4442</v>
      </c>
      <c r="F2015" s="67" t="s">
        <v>30852</v>
      </c>
      <c r="G2015" s="67" t="s">
        <v>30852</v>
      </c>
      <c r="I2015" s="3" t="s">
        <v>6298</v>
      </c>
    </row>
    <row r="2016" spans="1:9" ht="33.75" x14ac:dyDescent="0.2">
      <c r="A2016" s="1" t="str">
        <f t="shared" si="32"/>
        <v>SINAPI-I 3099</v>
      </c>
      <c r="B2016" s="3" t="s">
        <v>6301</v>
      </c>
      <c r="C2016" s="3">
        <v>3099</v>
      </c>
      <c r="D2016" s="2" t="s">
        <v>1937</v>
      </c>
      <c r="E2016" s="3" t="s">
        <v>4442</v>
      </c>
      <c r="F2016" s="67" t="s">
        <v>30853</v>
      </c>
      <c r="G2016" s="67" t="s">
        <v>30853</v>
      </c>
      <c r="I2016" s="3" t="s">
        <v>6298</v>
      </c>
    </row>
    <row r="2017" spans="1:9" ht="33.75" x14ac:dyDescent="0.2">
      <c r="A2017" s="1" t="str">
        <f t="shared" si="32"/>
        <v>SINAPI-I 38151</v>
      </c>
      <c r="B2017" s="3" t="s">
        <v>6301</v>
      </c>
      <c r="C2017" s="3">
        <v>38151</v>
      </c>
      <c r="D2017" s="2" t="s">
        <v>1938</v>
      </c>
      <c r="E2017" s="3" t="s">
        <v>4442</v>
      </c>
      <c r="F2017" s="67" t="s">
        <v>30854</v>
      </c>
      <c r="G2017" s="67" t="s">
        <v>30854</v>
      </c>
      <c r="I2017" s="3" t="s">
        <v>6298</v>
      </c>
    </row>
    <row r="2018" spans="1:9" ht="33.75" x14ac:dyDescent="0.2">
      <c r="A2018" s="1" t="str">
        <f t="shared" si="32"/>
        <v>SINAPI-I 38152</v>
      </c>
      <c r="B2018" s="3" t="s">
        <v>6301</v>
      </c>
      <c r="C2018" s="3">
        <v>38152</v>
      </c>
      <c r="D2018" s="2" t="s">
        <v>1939</v>
      </c>
      <c r="E2018" s="3" t="s">
        <v>4442</v>
      </c>
      <c r="F2018" s="67" t="s">
        <v>30855</v>
      </c>
      <c r="G2018" s="67" t="s">
        <v>30855</v>
      </c>
      <c r="I2018" s="3" t="s">
        <v>6298</v>
      </c>
    </row>
    <row r="2019" spans="1:9" ht="33.75" x14ac:dyDescent="0.2">
      <c r="A2019" s="1" t="str">
        <f t="shared" ref="A2019:A2082" si="33">CONCATENAR</f>
        <v>SINAPI-I 43610</v>
      </c>
      <c r="B2019" s="3" t="s">
        <v>6301</v>
      </c>
      <c r="C2019" s="3">
        <v>43610</v>
      </c>
      <c r="D2019" s="2" t="s">
        <v>1940</v>
      </c>
      <c r="E2019" s="3" t="s">
        <v>4442</v>
      </c>
      <c r="F2019" s="67" t="s">
        <v>30856</v>
      </c>
      <c r="G2019" s="67" t="s">
        <v>30856</v>
      </c>
      <c r="I2019" s="3" t="s">
        <v>6298</v>
      </c>
    </row>
    <row r="2020" spans="1:9" ht="33.75" x14ac:dyDescent="0.2">
      <c r="A2020" s="1" t="str">
        <f t="shared" si="33"/>
        <v>SINAPI-I 3093</v>
      </c>
      <c r="B2020" s="3" t="s">
        <v>6301</v>
      </c>
      <c r="C2020" s="3">
        <v>3093</v>
      </c>
      <c r="D2020" s="2" t="s">
        <v>1941</v>
      </c>
      <c r="E2020" s="3" t="s">
        <v>4442</v>
      </c>
      <c r="F2020" s="67" t="s">
        <v>30853</v>
      </c>
      <c r="G2020" s="67" t="s">
        <v>30853</v>
      </c>
      <c r="I2020" s="3" t="s">
        <v>6298</v>
      </c>
    </row>
    <row r="2021" spans="1:9" ht="22.5" x14ac:dyDescent="0.2">
      <c r="A2021" s="1" t="str">
        <f t="shared" si="33"/>
        <v>SINAPI-I 38165</v>
      </c>
      <c r="B2021" s="3" t="s">
        <v>6301</v>
      </c>
      <c r="C2021" s="3">
        <v>38165</v>
      </c>
      <c r="D2021" s="2" t="s">
        <v>1942</v>
      </c>
      <c r="E2021" s="3" t="s">
        <v>4442</v>
      </c>
      <c r="F2021" s="67" t="s">
        <v>33675</v>
      </c>
      <c r="G2021" s="67" t="s">
        <v>33675</v>
      </c>
      <c r="I2021" s="3" t="s">
        <v>6298</v>
      </c>
    </row>
    <row r="2022" spans="1:9" x14ac:dyDescent="0.2">
      <c r="A2022" s="1" t="str">
        <f t="shared" si="33"/>
        <v>SINAPI-I 38177</v>
      </c>
      <c r="B2022" s="3" t="s">
        <v>6301</v>
      </c>
      <c r="C2022" s="3">
        <v>38177</v>
      </c>
      <c r="D2022" s="2" t="s">
        <v>1943</v>
      </c>
      <c r="E2022" s="3" t="s">
        <v>4431</v>
      </c>
      <c r="F2022" s="67" t="s">
        <v>5069</v>
      </c>
      <c r="G2022" s="67" t="s">
        <v>5069</v>
      </c>
      <c r="I2022" s="3" t="s">
        <v>6298</v>
      </c>
    </row>
    <row r="2023" spans="1:9" x14ac:dyDescent="0.2">
      <c r="A2023" s="1" t="str">
        <f t="shared" si="33"/>
        <v>SINAPI-I 11458</v>
      </c>
      <c r="B2023" s="3" t="s">
        <v>6301</v>
      </c>
      <c r="C2023" s="3">
        <v>11458</v>
      </c>
      <c r="D2023" s="2" t="s">
        <v>1944</v>
      </c>
      <c r="E2023" s="3" t="s">
        <v>4431</v>
      </c>
      <c r="F2023" s="67" t="s">
        <v>5391</v>
      </c>
      <c r="G2023" s="67" t="s">
        <v>5391</v>
      </c>
      <c r="I2023" s="3" t="s">
        <v>6298</v>
      </c>
    </row>
    <row r="2024" spans="1:9" ht="33.75" x14ac:dyDescent="0.2">
      <c r="A2024" s="1" t="str">
        <f t="shared" si="33"/>
        <v>SINAPI-I 3108</v>
      </c>
      <c r="B2024" s="3" t="s">
        <v>6301</v>
      </c>
      <c r="C2024" s="3">
        <v>3108</v>
      </c>
      <c r="D2024" s="2" t="s">
        <v>1945</v>
      </c>
      <c r="E2024" s="3" t="s">
        <v>4431</v>
      </c>
      <c r="F2024" s="67" t="s">
        <v>33676</v>
      </c>
      <c r="G2024" s="67" t="s">
        <v>33676</v>
      </c>
      <c r="I2024" s="3" t="s">
        <v>6298</v>
      </c>
    </row>
    <row r="2025" spans="1:9" ht="33.75" x14ac:dyDescent="0.2">
      <c r="A2025" s="1" t="str">
        <f t="shared" si="33"/>
        <v>SINAPI-I 3105</v>
      </c>
      <c r="B2025" s="3" t="s">
        <v>6301</v>
      </c>
      <c r="C2025" s="3">
        <v>3105</v>
      </c>
      <c r="D2025" s="2" t="s">
        <v>1946</v>
      </c>
      <c r="E2025" s="3" t="s">
        <v>4431</v>
      </c>
      <c r="F2025" s="67" t="s">
        <v>5392</v>
      </c>
      <c r="G2025" s="67" t="s">
        <v>5392</v>
      </c>
      <c r="I2025" s="3" t="s">
        <v>6298</v>
      </c>
    </row>
    <row r="2026" spans="1:9" ht="22.5" x14ac:dyDescent="0.2">
      <c r="A2026" s="1" t="str">
        <f t="shared" si="33"/>
        <v>SINAPI-I 38178</v>
      </c>
      <c r="B2026" s="3" t="s">
        <v>6301</v>
      </c>
      <c r="C2026" s="3">
        <v>38178</v>
      </c>
      <c r="D2026" s="2" t="s">
        <v>1947</v>
      </c>
      <c r="E2026" s="3" t="s">
        <v>4431</v>
      </c>
      <c r="F2026" s="67" t="s">
        <v>5393</v>
      </c>
      <c r="G2026" s="67" t="s">
        <v>5393</v>
      </c>
      <c r="I2026" s="3" t="s">
        <v>6298</v>
      </c>
    </row>
    <row r="2027" spans="1:9" ht="22.5" x14ac:dyDescent="0.2">
      <c r="A2027" s="1" t="str">
        <f t="shared" si="33"/>
        <v>SINAPI-I 43575</v>
      </c>
      <c r="B2027" s="3" t="s">
        <v>6301</v>
      </c>
      <c r="C2027" s="3">
        <v>43575</v>
      </c>
      <c r="D2027" s="2" t="s">
        <v>1948</v>
      </c>
      <c r="E2027" s="3" t="s">
        <v>4431</v>
      </c>
      <c r="F2027" s="67" t="s">
        <v>5394</v>
      </c>
      <c r="G2027" s="67" t="s">
        <v>5394</v>
      </c>
      <c r="I2027" s="3" t="s">
        <v>6298</v>
      </c>
    </row>
    <row r="2028" spans="1:9" ht="22.5" x14ac:dyDescent="0.2">
      <c r="A2028" s="1" t="str">
        <f t="shared" si="33"/>
        <v>SINAPI-I 43577</v>
      </c>
      <c r="B2028" s="3" t="s">
        <v>6301</v>
      </c>
      <c r="C2028" s="3">
        <v>43577</v>
      </c>
      <c r="D2028" s="2" t="s">
        <v>1949</v>
      </c>
      <c r="E2028" s="3" t="s">
        <v>4431</v>
      </c>
      <c r="F2028" s="67" t="s">
        <v>33677</v>
      </c>
      <c r="G2028" s="67" t="s">
        <v>33677</v>
      </c>
      <c r="I2028" s="3" t="s">
        <v>6298</v>
      </c>
    </row>
    <row r="2029" spans="1:9" x14ac:dyDescent="0.2">
      <c r="A2029" s="1" t="str">
        <f t="shared" si="33"/>
        <v>SINAPI-I 43458</v>
      </c>
      <c r="B2029" s="3" t="s">
        <v>6301</v>
      </c>
      <c r="C2029" s="3">
        <v>43458</v>
      </c>
      <c r="D2029" s="2" t="s">
        <v>1950</v>
      </c>
      <c r="E2029" s="3" t="s">
        <v>4436</v>
      </c>
      <c r="F2029" s="67" t="s">
        <v>4455</v>
      </c>
      <c r="G2029" s="67" t="s">
        <v>4455</v>
      </c>
      <c r="I2029" s="3" t="s">
        <v>6299</v>
      </c>
    </row>
    <row r="2030" spans="1:9" x14ac:dyDescent="0.2">
      <c r="A2030" s="1" t="str">
        <f t="shared" si="33"/>
        <v>SINAPI-I 43470</v>
      </c>
      <c r="B2030" s="3" t="s">
        <v>6301</v>
      </c>
      <c r="C2030" s="3">
        <v>43470</v>
      </c>
      <c r="D2030" s="2" t="s">
        <v>1951</v>
      </c>
      <c r="E2030" s="3" t="s">
        <v>4437</v>
      </c>
      <c r="F2030" s="67" t="s">
        <v>5395</v>
      </c>
      <c r="G2030" s="67" t="s">
        <v>5395</v>
      </c>
      <c r="I2030" s="3" t="s">
        <v>6299</v>
      </c>
    </row>
    <row r="2031" spans="1:9" x14ac:dyDescent="0.2">
      <c r="A2031" s="1" t="str">
        <f t="shared" si="33"/>
        <v>SINAPI-I 43459</v>
      </c>
      <c r="B2031" s="3" t="s">
        <v>6301</v>
      </c>
      <c r="C2031" s="3">
        <v>43459</v>
      </c>
      <c r="D2031" s="2" t="s">
        <v>1952</v>
      </c>
      <c r="E2031" s="3" t="s">
        <v>4436</v>
      </c>
      <c r="F2031" s="67" t="s">
        <v>5396</v>
      </c>
      <c r="G2031" s="67" t="s">
        <v>5396</v>
      </c>
      <c r="I2031" s="3" t="s">
        <v>6299</v>
      </c>
    </row>
    <row r="2032" spans="1:9" x14ac:dyDescent="0.2">
      <c r="A2032" s="1" t="str">
        <f t="shared" si="33"/>
        <v>SINAPI-I 43471</v>
      </c>
      <c r="B2032" s="3" t="s">
        <v>6301</v>
      </c>
      <c r="C2032" s="3">
        <v>43471</v>
      </c>
      <c r="D2032" s="2" t="s">
        <v>1953</v>
      </c>
      <c r="E2032" s="3" t="s">
        <v>4437</v>
      </c>
      <c r="F2032" s="67" t="s">
        <v>5397</v>
      </c>
      <c r="G2032" s="67" t="s">
        <v>5397</v>
      </c>
      <c r="I2032" s="3" t="s">
        <v>6299</v>
      </c>
    </row>
    <row r="2033" spans="1:9" x14ac:dyDescent="0.2">
      <c r="A2033" s="1" t="str">
        <f t="shared" si="33"/>
        <v>SINAPI-I 43460</v>
      </c>
      <c r="B2033" s="3" t="s">
        <v>6301</v>
      </c>
      <c r="C2033" s="3">
        <v>43460</v>
      </c>
      <c r="D2033" s="2" t="s">
        <v>1954</v>
      </c>
      <c r="E2033" s="3" t="s">
        <v>4436</v>
      </c>
      <c r="F2033" s="67" t="s">
        <v>5398</v>
      </c>
      <c r="G2033" s="67" t="s">
        <v>5398</v>
      </c>
      <c r="I2033" s="3" t="s">
        <v>6299</v>
      </c>
    </row>
    <row r="2034" spans="1:9" x14ac:dyDescent="0.2">
      <c r="A2034" s="1" t="str">
        <f t="shared" si="33"/>
        <v>SINAPI-I 43472</v>
      </c>
      <c r="B2034" s="3" t="s">
        <v>6301</v>
      </c>
      <c r="C2034" s="3">
        <v>43472</v>
      </c>
      <c r="D2034" s="2" t="s">
        <v>1955</v>
      </c>
      <c r="E2034" s="3" t="s">
        <v>4437</v>
      </c>
      <c r="F2034" s="67" t="s">
        <v>5399</v>
      </c>
      <c r="G2034" s="67" t="s">
        <v>5399</v>
      </c>
      <c r="I2034" s="3" t="s">
        <v>6299</v>
      </c>
    </row>
    <row r="2035" spans="1:9" x14ac:dyDescent="0.2">
      <c r="A2035" s="1" t="str">
        <f t="shared" si="33"/>
        <v>SINAPI-I 43461</v>
      </c>
      <c r="B2035" s="3" t="s">
        <v>6301</v>
      </c>
      <c r="C2035" s="3">
        <v>43461</v>
      </c>
      <c r="D2035" s="2" t="s">
        <v>1956</v>
      </c>
      <c r="E2035" s="3" t="s">
        <v>4436</v>
      </c>
      <c r="F2035" s="67" t="s">
        <v>5400</v>
      </c>
      <c r="G2035" s="67" t="s">
        <v>5400</v>
      </c>
      <c r="I2035" s="3" t="s">
        <v>6299</v>
      </c>
    </row>
    <row r="2036" spans="1:9" x14ac:dyDescent="0.2">
      <c r="A2036" s="1" t="str">
        <f t="shared" si="33"/>
        <v>SINAPI-I 43473</v>
      </c>
      <c r="B2036" s="3" t="s">
        <v>6301</v>
      </c>
      <c r="C2036" s="3">
        <v>43473</v>
      </c>
      <c r="D2036" s="2" t="s">
        <v>1957</v>
      </c>
      <c r="E2036" s="3" t="s">
        <v>4437</v>
      </c>
      <c r="F2036" s="67" t="s">
        <v>5401</v>
      </c>
      <c r="G2036" s="67" t="s">
        <v>5401</v>
      </c>
      <c r="I2036" s="3" t="s">
        <v>6299</v>
      </c>
    </row>
    <row r="2037" spans="1:9" x14ac:dyDescent="0.2">
      <c r="A2037" s="1" t="str">
        <f t="shared" si="33"/>
        <v>SINAPI-I 43463</v>
      </c>
      <c r="B2037" s="3" t="s">
        <v>6301</v>
      </c>
      <c r="C2037" s="3">
        <v>43463</v>
      </c>
      <c r="D2037" s="2" t="s">
        <v>1958</v>
      </c>
      <c r="E2037" s="3" t="s">
        <v>4436</v>
      </c>
      <c r="F2037" s="67" t="s">
        <v>5402</v>
      </c>
      <c r="G2037" s="67" t="s">
        <v>5402</v>
      </c>
      <c r="I2037" s="3" t="s">
        <v>6299</v>
      </c>
    </row>
    <row r="2038" spans="1:9" x14ac:dyDescent="0.2">
      <c r="A2038" s="1" t="str">
        <f t="shared" si="33"/>
        <v>SINAPI-I 43475</v>
      </c>
      <c r="B2038" s="3" t="s">
        <v>6301</v>
      </c>
      <c r="C2038" s="3">
        <v>43475</v>
      </c>
      <c r="D2038" s="2" t="s">
        <v>1959</v>
      </c>
      <c r="E2038" s="3" t="s">
        <v>4437</v>
      </c>
      <c r="F2038" s="67" t="s">
        <v>5403</v>
      </c>
      <c r="G2038" s="67" t="s">
        <v>5403</v>
      </c>
      <c r="I2038" s="3" t="s">
        <v>6299</v>
      </c>
    </row>
    <row r="2039" spans="1:9" x14ac:dyDescent="0.2">
      <c r="A2039" s="1" t="str">
        <f t="shared" si="33"/>
        <v>SINAPI-I 43462</v>
      </c>
      <c r="B2039" s="3" t="s">
        <v>6301</v>
      </c>
      <c r="C2039" s="3">
        <v>43462</v>
      </c>
      <c r="D2039" s="2" t="s">
        <v>1960</v>
      </c>
      <c r="E2039" s="3" t="s">
        <v>4436</v>
      </c>
      <c r="F2039" s="67" t="s">
        <v>5404</v>
      </c>
      <c r="G2039" s="67" t="s">
        <v>5404</v>
      </c>
      <c r="I2039" s="3" t="s">
        <v>6299</v>
      </c>
    </row>
    <row r="2040" spans="1:9" x14ac:dyDescent="0.2">
      <c r="A2040" s="1" t="str">
        <f t="shared" si="33"/>
        <v>SINAPI-I 43474</v>
      </c>
      <c r="B2040" s="3" t="s">
        <v>6301</v>
      </c>
      <c r="C2040" s="3">
        <v>43474</v>
      </c>
      <c r="D2040" s="2" t="s">
        <v>1961</v>
      </c>
      <c r="E2040" s="3" t="s">
        <v>4437</v>
      </c>
      <c r="F2040" s="67" t="s">
        <v>5373</v>
      </c>
      <c r="G2040" s="67" t="s">
        <v>5373</v>
      </c>
      <c r="I2040" s="3" t="s">
        <v>6299</v>
      </c>
    </row>
    <row r="2041" spans="1:9" x14ac:dyDescent="0.2">
      <c r="A2041" s="1" t="str">
        <f t="shared" si="33"/>
        <v>SINAPI-I 43464</v>
      </c>
      <c r="B2041" s="3" t="s">
        <v>6301</v>
      </c>
      <c r="C2041" s="3">
        <v>43464</v>
      </c>
      <c r="D2041" s="2" t="s">
        <v>1962</v>
      </c>
      <c r="E2041" s="3" t="s">
        <v>4436</v>
      </c>
      <c r="F2041" s="67" t="s">
        <v>5404</v>
      </c>
      <c r="G2041" s="67" t="s">
        <v>5404</v>
      </c>
      <c r="I2041" s="3" t="s">
        <v>6299</v>
      </c>
    </row>
    <row r="2042" spans="1:9" x14ac:dyDescent="0.2">
      <c r="A2042" s="1" t="str">
        <f t="shared" si="33"/>
        <v>SINAPI-I 43476</v>
      </c>
      <c r="B2042" s="3" t="s">
        <v>6301</v>
      </c>
      <c r="C2042" s="3">
        <v>43476</v>
      </c>
      <c r="D2042" s="2" t="s">
        <v>1963</v>
      </c>
      <c r="E2042" s="3" t="s">
        <v>4437</v>
      </c>
      <c r="F2042" s="67" t="s">
        <v>5404</v>
      </c>
      <c r="G2042" s="67" t="s">
        <v>5404</v>
      </c>
      <c r="I2042" s="3" t="s">
        <v>6299</v>
      </c>
    </row>
    <row r="2043" spans="1:9" x14ac:dyDescent="0.2">
      <c r="A2043" s="1" t="str">
        <f t="shared" si="33"/>
        <v>SINAPI-I 43465</v>
      </c>
      <c r="B2043" s="3" t="s">
        <v>6301</v>
      </c>
      <c r="C2043" s="3">
        <v>43465</v>
      </c>
      <c r="D2043" s="2" t="s">
        <v>1964</v>
      </c>
      <c r="E2043" s="3" t="s">
        <v>4436</v>
      </c>
      <c r="F2043" s="67" t="s">
        <v>5405</v>
      </c>
      <c r="G2043" s="67" t="s">
        <v>5405</v>
      </c>
      <c r="I2043" s="3" t="s">
        <v>6299</v>
      </c>
    </row>
    <row r="2044" spans="1:9" x14ac:dyDescent="0.2">
      <c r="A2044" s="1" t="str">
        <f t="shared" si="33"/>
        <v>SINAPI-I 43477</v>
      </c>
      <c r="B2044" s="3" t="s">
        <v>6301</v>
      </c>
      <c r="C2044" s="3">
        <v>43477</v>
      </c>
      <c r="D2044" s="2" t="s">
        <v>1965</v>
      </c>
      <c r="E2044" s="3" t="s">
        <v>4437</v>
      </c>
      <c r="F2044" s="67" t="s">
        <v>5406</v>
      </c>
      <c r="G2044" s="67" t="s">
        <v>5406</v>
      </c>
      <c r="I2044" s="3" t="s">
        <v>6299</v>
      </c>
    </row>
    <row r="2045" spans="1:9" x14ac:dyDescent="0.2">
      <c r="A2045" s="1" t="str">
        <f t="shared" si="33"/>
        <v>SINAPI-I 43466</v>
      </c>
      <c r="B2045" s="3" t="s">
        <v>6301</v>
      </c>
      <c r="C2045" s="3">
        <v>43466</v>
      </c>
      <c r="D2045" s="2" t="s">
        <v>1966</v>
      </c>
      <c r="E2045" s="3" t="s">
        <v>4436</v>
      </c>
      <c r="F2045" s="67" t="s">
        <v>5407</v>
      </c>
      <c r="G2045" s="67" t="s">
        <v>5407</v>
      </c>
      <c r="I2045" s="3" t="s">
        <v>6299</v>
      </c>
    </row>
    <row r="2046" spans="1:9" x14ac:dyDescent="0.2">
      <c r="A2046" s="1" t="str">
        <f t="shared" si="33"/>
        <v>SINAPI-I 43478</v>
      </c>
      <c r="B2046" s="3" t="s">
        <v>6301</v>
      </c>
      <c r="C2046" s="3">
        <v>43478</v>
      </c>
      <c r="D2046" s="2" t="s">
        <v>1967</v>
      </c>
      <c r="E2046" s="3" t="s">
        <v>4437</v>
      </c>
      <c r="F2046" s="67" t="s">
        <v>5408</v>
      </c>
      <c r="G2046" s="67" t="s">
        <v>5408</v>
      </c>
      <c r="I2046" s="3" t="s">
        <v>6299</v>
      </c>
    </row>
    <row r="2047" spans="1:9" x14ac:dyDescent="0.2">
      <c r="A2047" s="1" t="str">
        <f t="shared" si="33"/>
        <v>SINAPI-I 43467</v>
      </c>
      <c r="B2047" s="3" t="s">
        <v>6301</v>
      </c>
      <c r="C2047" s="3">
        <v>43467</v>
      </c>
      <c r="D2047" s="2" t="s">
        <v>1968</v>
      </c>
      <c r="E2047" s="3" t="s">
        <v>4436</v>
      </c>
      <c r="F2047" s="67" t="s">
        <v>5409</v>
      </c>
      <c r="G2047" s="67" t="s">
        <v>5409</v>
      </c>
      <c r="I2047" s="3" t="s">
        <v>6299</v>
      </c>
    </row>
    <row r="2048" spans="1:9" x14ac:dyDescent="0.2">
      <c r="A2048" s="1" t="str">
        <f t="shared" si="33"/>
        <v>SINAPI-I 43479</v>
      </c>
      <c r="B2048" s="3" t="s">
        <v>6301</v>
      </c>
      <c r="C2048" s="3">
        <v>43479</v>
      </c>
      <c r="D2048" s="2" t="s">
        <v>1969</v>
      </c>
      <c r="E2048" s="3" t="s">
        <v>4437</v>
      </c>
      <c r="F2048" s="67" t="s">
        <v>5410</v>
      </c>
      <c r="G2048" s="67" t="s">
        <v>5410</v>
      </c>
      <c r="I2048" s="3" t="s">
        <v>6299</v>
      </c>
    </row>
    <row r="2049" spans="1:9" x14ac:dyDescent="0.2">
      <c r="A2049" s="1" t="str">
        <f t="shared" si="33"/>
        <v>SINAPI-I 43468</v>
      </c>
      <c r="B2049" s="3" t="s">
        <v>6301</v>
      </c>
      <c r="C2049" s="3">
        <v>43468</v>
      </c>
      <c r="D2049" s="2" t="s">
        <v>1970</v>
      </c>
      <c r="E2049" s="3" t="s">
        <v>4436</v>
      </c>
      <c r="F2049" s="67" t="s">
        <v>5411</v>
      </c>
      <c r="G2049" s="67" t="s">
        <v>5411</v>
      </c>
      <c r="I2049" s="3" t="s">
        <v>6299</v>
      </c>
    </row>
    <row r="2050" spans="1:9" x14ac:dyDescent="0.2">
      <c r="A2050" s="1" t="str">
        <f t="shared" si="33"/>
        <v>SINAPI-I 43480</v>
      </c>
      <c r="B2050" s="3" t="s">
        <v>6301</v>
      </c>
      <c r="C2050" s="3">
        <v>43480</v>
      </c>
      <c r="D2050" s="2" t="s">
        <v>1971</v>
      </c>
      <c r="E2050" s="3" t="s">
        <v>4437</v>
      </c>
      <c r="F2050" s="67" t="s">
        <v>5412</v>
      </c>
      <c r="G2050" s="67" t="s">
        <v>5412</v>
      </c>
      <c r="I2050" s="3" t="s">
        <v>6299</v>
      </c>
    </row>
    <row r="2051" spans="1:9" x14ac:dyDescent="0.2">
      <c r="A2051" s="1" t="str">
        <f t="shared" si="33"/>
        <v>SINAPI-I 43469</v>
      </c>
      <c r="B2051" s="3" t="s">
        <v>6301</v>
      </c>
      <c r="C2051" s="3">
        <v>43469</v>
      </c>
      <c r="D2051" s="2" t="s">
        <v>1972</v>
      </c>
      <c r="E2051" s="3" t="s">
        <v>4436</v>
      </c>
      <c r="F2051" s="67" t="s">
        <v>4740</v>
      </c>
      <c r="G2051" s="67" t="s">
        <v>4740</v>
      </c>
      <c r="I2051" s="3" t="s">
        <v>6299</v>
      </c>
    </row>
    <row r="2052" spans="1:9" x14ac:dyDescent="0.2">
      <c r="A2052" s="1" t="str">
        <f t="shared" si="33"/>
        <v>SINAPI-I 43481</v>
      </c>
      <c r="B2052" s="3" t="s">
        <v>6301</v>
      </c>
      <c r="C2052" s="3">
        <v>43481</v>
      </c>
      <c r="D2052" s="2" t="s">
        <v>1973</v>
      </c>
      <c r="E2052" s="3" t="s">
        <v>4437</v>
      </c>
      <c r="F2052" s="67" t="s">
        <v>4631</v>
      </c>
      <c r="G2052" s="67" t="s">
        <v>4631</v>
      </c>
      <c r="I2052" s="3" t="s">
        <v>6299</v>
      </c>
    </row>
    <row r="2053" spans="1:9" ht="22.5" x14ac:dyDescent="0.2">
      <c r="A2053" s="1" t="str">
        <f t="shared" si="33"/>
        <v>SINAPI-I 3119</v>
      </c>
      <c r="B2053" s="3" t="s">
        <v>6301</v>
      </c>
      <c r="C2053" s="3">
        <v>3119</v>
      </c>
      <c r="D2053" s="2" t="s">
        <v>1974</v>
      </c>
      <c r="E2053" s="3" t="s">
        <v>4431</v>
      </c>
      <c r="F2053" s="67" t="s">
        <v>5312</v>
      </c>
      <c r="G2053" s="67" t="s">
        <v>5312</v>
      </c>
      <c r="I2053" s="3" t="s">
        <v>6298</v>
      </c>
    </row>
    <row r="2054" spans="1:9" ht="22.5" x14ac:dyDescent="0.2">
      <c r="A2054" s="1" t="str">
        <f t="shared" si="33"/>
        <v>SINAPI-I 3122</v>
      </c>
      <c r="B2054" s="3" t="s">
        <v>6301</v>
      </c>
      <c r="C2054" s="3">
        <v>3122</v>
      </c>
      <c r="D2054" s="2" t="s">
        <v>1975</v>
      </c>
      <c r="E2054" s="3" t="s">
        <v>4431</v>
      </c>
      <c r="F2054" s="67" t="s">
        <v>5413</v>
      </c>
      <c r="G2054" s="67" t="s">
        <v>5413</v>
      </c>
      <c r="I2054" s="3" t="s">
        <v>6298</v>
      </c>
    </row>
    <row r="2055" spans="1:9" ht="22.5" x14ac:dyDescent="0.2">
      <c r="A2055" s="1" t="str">
        <f t="shared" si="33"/>
        <v>SINAPI-I 3121</v>
      </c>
      <c r="B2055" s="3" t="s">
        <v>6301</v>
      </c>
      <c r="C2055" s="3">
        <v>3121</v>
      </c>
      <c r="D2055" s="2" t="s">
        <v>1976</v>
      </c>
      <c r="E2055" s="3" t="s">
        <v>4431</v>
      </c>
      <c r="F2055" s="67" t="s">
        <v>5414</v>
      </c>
      <c r="G2055" s="67" t="s">
        <v>5414</v>
      </c>
      <c r="I2055" s="3" t="s">
        <v>6298</v>
      </c>
    </row>
    <row r="2056" spans="1:9" ht="22.5" x14ac:dyDescent="0.2">
      <c r="A2056" s="1" t="str">
        <f t="shared" si="33"/>
        <v>SINAPI-I 3120</v>
      </c>
      <c r="B2056" s="3" t="s">
        <v>6301</v>
      </c>
      <c r="C2056" s="3">
        <v>3120</v>
      </c>
      <c r="D2056" s="2" t="s">
        <v>1977</v>
      </c>
      <c r="E2056" s="3" t="s">
        <v>4431</v>
      </c>
      <c r="F2056" s="67" t="s">
        <v>4489</v>
      </c>
      <c r="G2056" s="67" t="s">
        <v>4489</v>
      </c>
      <c r="I2056" s="3" t="s">
        <v>6298</v>
      </c>
    </row>
    <row r="2057" spans="1:9" ht="22.5" x14ac:dyDescent="0.2">
      <c r="A2057" s="1" t="str">
        <f t="shared" si="33"/>
        <v>SINAPI-I 11455</v>
      </c>
      <c r="B2057" s="3" t="s">
        <v>6301</v>
      </c>
      <c r="C2057" s="3">
        <v>11455</v>
      </c>
      <c r="D2057" s="2" t="s">
        <v>1978</v>
      </c>
      <c r="E2057" s="3" t="s">
        <v>4431</v>
      </c>
      <c r="F2057" s="67" t="s">
        <v>5415</v>
      </c>
      <c r="G2057" s="67" t="s">
        <v>5415</v>
      </c>
      <c r="I2057" s="3" t="s">
        <v>6298</v>
      </c>
    </row>
    <row r="2058" spans="1:9" ht="22.5" x14ac:dyDescent="0.2">
      <c r="A2058" s="1" t="str">
        <f t="shared" si="33"/>
        <v>SINAPI-I 11456</v>
      </c>
      <c r="B2058" s="3" t="s">
        <v>6301</v>
      </c>
      <c r="C2058" s="3">
        <v>11456</v>
      </c>
      <c r="D2058" s="2" t="s">
        <v>1979</v>
      </c>
      <c r="E2058" s="3" t="s">
        <v>4431</v>
      </c>
      <c r="F2058" s="67" t="s">
        <v>33678</v>
      </c>
      <c r="G2058" s="67" t="s">
        <v>33678</v>
      </c>
      <c r="I2058" s="3" t="s">
        <v>6298</v>
      </c>
    </row>
    <row r="2059" spans="1:9" ht="33.75" x14ac:dyDescent="0.2">
      <c r="A2059" s="1" t="str">
        <f t="shared" si="33"/>
        <v>SINAPI-I 3107</v>
      </c>
      <c r="B2059" s="3" t="s">
        <v>6301</v>
      </c>
      <c r="C2059" s="3">
        <v>3107</v>
      </c>
      <c r="D2059" s="2" t="s">
        <v>30386</v>
      </c>
      <c r="E2059" s="3" t="s">
        <v>4431</v>
      </c>
      <c r="F2059" s="67" t="s">
        <v>5323</v>
      </c>
      <c r="G2059" s="67" t="s">
        <v>5323</v>
      </c>
      <c r="I2059" s="3" t="s">
        <v>6298</v>
      </c>
    </row>
    <row r="2060" spans="1:9" ht="33.75" x14ac:dyDescent="0.2">
      <c r="A2060" s="1" t="str">
        <f t="shared" si="33"/>
        <v>SINAPI-I 43583</v>
      </c>
      <c r="B2060" s="3" t="s">
        <v>6301</v>
      </c>
      <c r="C2060" s="3">
        <v>43583</v>
      </c>
      <c r="D2060" s="2" t="s">
        <v>30387</v>
      </c>
      <c r="E2060" s="3" t="s">
        <v>4431</v>
      </c>
      <c r="F2060" s="67" t="s">
        <v>4593</v>
      </c>
      <c r="G2060" s="67" t="s">
        <v>4593</v>
      </c>
      <c r="I2060" s="3" t="s">
        <v>6298</v>
      </c>
    </row>
    <row r="2061" spans="1:9" ht="22.5" x14ac:dyDescent="0.2">
      <c r="A2061" s="1" t="str">
        <f t="shared" si="33"/>
        <v>SINAPI-I 43586</v>
      </c>
      <c r="B2061" s="3" t="s">
        <v>6301</v>
      </c>
      <c r="C2061" s="3">
        <v>43586</v>
      </c>
      <c r="D2061" s="2" t="s">
        <v>30388</v>
      </c>
      <c r="E2061" s="3" t="s">
        <v>4431</v>
      </c>
      <c r="F2061" s="67" t="s">
        <v>5416</v>
      </c>
      <c r="G2061" s="67" t="s">
        <v>5416</v>
      </c>
      <c r="I2061" s="3" t="s">
        <v>6298</v>
      </c>
    </row>
    <row r="2062" spans="1:9" ht="33.75" x14ac:dyDescent="0.2">
      <c r="A2062" s="1" t="str">
        <f t="shared" si="33"/>
        <v>SINAPI-I 11461</v>
      </c>
      <c r="B2062" s="3" t="s">
        <v>6301</v>
      </c>
      <c r="C2062" s="3">
        <v>11461</v>
      </c>
      <c r="D2062" s="2" t="s">
        <v>30389</v>
      </c>
      <c r="E2062" s="3" t="s">
        <v>4431</v>
      </c>
      <c r="F2062" s="67" t="s">
        <v>5417</v>
      </c>
      <c r="G2062" s="67" t="s">
        <v>5417</v>
      </c>
      <c r="I2062" s="3" t="s">
        <v>6298</v>
      </c>
    </row>
    <row r="2063" spans="1:9" ht="22.5" x14ac:dyDescent="0.2">
      <c r="A2063" s="1" t="str">
        <f t="shared" si="33"/>
        <v>SINAPI-I 43587</v>
      </c>
      <c r="B2063" s="3" t="s">
        <v>6301</v>
      </c>
      <c r="C2063" s="3">
        <v>43587</v>
      </c>
      <c r="D2063" s="2" t="s">
        <v>30390</v>
      </c>
      <c r="E2063" s="3" t="s">
        <v>4431</v>
      </c>
      <c r="F2063" s="67" t="s">
        <v>5418</v>
      </c>
      <c r="G2063" s="67" t="s">
        <v>5418</v>
      </c>
      <c r="I2063" s="3" t="s">
        <v>6298</v>
      </c>
    </row>
    <row r="2064" spans="1:9" ht="33.75" x14ac:dyDescent="0.2">
      <c r="A2064" s="1" t="str">
        <f t="shared" si="33"/>
        <v>SINAPI-I 3106</v>
      </c>
      <c r="B2064" s="3" t="s">
        <v>6301</v>
      </c>
      <c r="C2064" s="3">
        <v>3106</v>
      </c>
      <c r="D2064" s="2" t="s">
        <v>1980</v>
      </c>
      <c r="E2064" s="3" t="s">
        <v>4431</v>
      </c>
      <c r="F2064" s="67" t="s">
        <v>5419</v>
      </c>
      <c r="G2064" s="67" t="s">
        <v>5419</v>
      </c>
      <c r="I2064" s="3" t="s">
        <v>6298</v>
      </c>
    </row>
    <row r="2065" spans="1:9" x14ac:dyDescent="0.2">
      <c r="A2065" s="1" t="str">
        <f t="shared" si="33"/>
        <v>SINAPI-I 44539</v>
      </c>
      <c r="B2065" s="3" t="s">
        <v>6301</v>
      </c>
      <c r="C2065" s="3">
        <v>44539</v>
      </c>
      <c r="D2065" s="2" t="s">
        <v>1981</v>
      </c>
      <c r="E2065" s="3" t="s">
        <v>4433</v>
      </c>
      <c r="F2065" s="67" t="s">
        <v>5420</v>
      </c>
      <c r="G2065" s="67" t="s">
        <v>5420</v>
      </c>
      <c r="I2065" s="3" t="s">
        <v>6300</v>
      </c>
    </row>
    <row r="2066" spans="1:9" x14ac:dyDescent="0.2">
      <c r="A2066" s="1" t="str">
        <f t="shared" si="33"/>
        <v>SINAPI-I 3123</v>
      </c>
      <c r="B2066" s="3" t="s">
        <v>6301</v>
      </c>
      <c r="C2066" s="3">
        <v>3123</v>
      </c>
      <c r="D2066" s="2" t="s">
        <v>1982</v>
      </c>
      <c r="E2066" s="3" t="s">
        <v>4433</v>
      </c>
      <c r="F2066" s="67" t="s">
        <v>5421</v>
      </c>
      <c r="G2066" s="67" t="s">
        <v>5421</v>
      </c>
      <c r="I2066" s="3" t="s">
        <v>6300</v>
      </c>
    </row>
    <row r="2067" spans="1:9" x14ac:dyDescent="0.2">
      <c r="A2067" s="1" t="str">
        <f t="shared" si="33"/>
        <v>SINAPI-I 38125</v>
      </c>
      <c r="B2067" s="3" t="s">
        <v>6301</v>
      </c>
      <c r="C2067" s="3">
        <v>38125</v>
      </c>
      <c r="D2067" s="2" t="s">
        <v>1983</v>
      </c>
      <c r="E2067" s="3" t="s">
        <v>4433</v>
      </c>
      <c r="F2067" s="67" t="s">
        <v>33679</v>
      </c>
      <c r="G2067" s="67" t="s">
        <v>33679</v>
      </c>
      <c r="I2067" s="3" t="s">
        <v>6298</v>
      </c>
    </row>
    <row r="2068" spans="1:9" ht="22.5" x14ac:dyDescent="0.2">
      <c r="A2068" s="1" t="str">
        <f t="shared" si="33"/>
        <v>SINAPI-I 39014</v>
      </c>
      <c r="B2068" s="3" t="s">
        <v>6301</v>
      </c>
      <c r="C2068" s="3">
        <v>39014</v>
      </c>
      <c r="D2068" s="2" t="s">
        <v>1984</v>
      </c>
      <c r="E2068" s="3" t="s">
        <v>4433</v>
      </c>
      <c r="F2068" s="67" t="s">
        <v>5939</v>
      </c>
      <c r="G2068" s="67" t="s">
        <v>5939</v>
      </c>
      <c r="I2068" s="3" t="s">
        <v>6298</v>
      </c>
    </row>
    <row r="2069" spans="1:9" x14ac:dyDescent="0.2">
      <c r="A2069" s="1" t="str">
        <f t="shared" si="33"/>
        <v>SINAPI-I 39365</v>
      </c>
      <c r="B2069" s="3" t="s">
        <v>6301</v>
      </c>
      <c r="C2069" s="3">
        <v>39365</v>
      </c>
      <c r="D2069" s="2" t="s">
        <v>1985</v>
      </c>
      <c r="E2069" s="3" t="s">
        <v>4431</v>
      </c>
      <c r="F2069" s="67" t="s">
        <v>28792</v>
      </c>
      <c r="G2069" s="67" t="s">
        <v>28792</v>
      </c>
      <c r="I2069" s="3" t="s">
        <v>6298</v>
      </c>
    </row>
    <row r="2070" spans="1:9" x14ac:dyDescent="0.2">
      <c r="A2070" s="1" t="str">
        <f t="shared" si="33"/>
        <v>SINAPI-I 39366</v>
      </c>
      <c r="B2070" s="3" t="s">
        <v>6301</v>
      </c>
      <c r="C2070" s="3">
        <v>39366</v>
      </c>
      <c r="D2070" s="2" t="s">
        <v>1986</v>
      </c>
      <c r="E2070" s="3" t="s">
        <v>4431</v>
      </c>
      <c r="F2070" s="67" t="s">
        <v>28793</v>
      </c>
      <c r="G2070" s="67" t="s">
        <v>28793</v>
      </c>
      <c r="I2070" s="3" t="s">
        <v>6298</v>
      </c>
    </row>
    <row r="2071" spans="1:9" x14ac:dyDescent="0.2">
      <c r="A2071" s="1" t="str">
        <f t="shared" si="33"/>
        <v>SINAPI-I 39367</v>
      </c>
      <c r="B2071" s="3" t="s">
        <v>6301</v>
      </c>
      <c r="C2071" s="3">
        <v>39367</v>
      </c>
      <c r="D2071" s="2" t="s">
        <v>1987</v>
      </c>
      <c r="E2071" s="3" t="s">
        <v>4431</v>
      </c>
      <c r="F2071" s="67" t="s">
        <v>28794</v>
      </c>
      <c r="G2071" s="67" t="s">
        <v>28794</v>
      </c>
      <c r="I2071" s="3" t="s">
        <v>6298</v>
      </c>
    </row>
    <row r="2072" spans="1:9" x14ac:dyDescent="0.2">
      <c r="A2072" s="1" t="str">
        <f t="shared" si="33"/>
        <v>SINAPI-I 37394</v>
      </c>
      <c r="B2072" s="3" t="s">
        <v>6301</v>
      </c>
      <c r="C2072" s="3">
        <v>37394</v>
      </c>
      <c r="D2072" s="2" t="s">
        <v>1988</v>
      </c>
      <c r="E2072" s="3" t="s">
        <v>4445</v>
      </c>
      <c r="F2072" s="67" t="s">
        <v>28795</v>
      </c>
      <c r="G2072" s="67" t="s">
        <v>28795</v>
      </c>
      <c r="I2072" s="3" t="s">
        <v>6298</v>
      </c>
    </row>
    <row r="2073" spans="1:9" x14ac:dyDescent="0.2">
      <c r="A2073" s="1" t="str">
        <f t="shared" si="33"/>
        <v>SINAPI-I 14146</v>
      </c>
      <c r="B2073" s="3" t="s">
        <v>6301</v>
      </c>
      <c r="C2073" s="3">
        <v>14146</v>
      </c>
      <c r="D2073" s="2" t="s">
        <v>1989</v>
      </c>
      <c r="E2073" s="3" t="s">
        <v>4445</v>
      </c>
      <c r="F2073" s="67" t="s">
        <v>28796</v>
      </c>
      <c r="G2073" s="67" t="s">
        <v>28796</v>
      </c>
      <c r="I2073" s="3" t="s">
        <v>6299</v>
      </c>
    </row>
    <row r="2074" spans="1:9" x14ac:dyDescent="0.2">
      <c r="A2074" s="1" t="str">
        <f t="shared" si="33"/>
        <v>SINAPI-I 938</v>
      </c>
      <c r="B2074" s="3" t="s">
        <v>6301</v>
      </c>
      <c r="C2074" s="3">
        <v>938</v>
      </c>
      <c r="D2074" s="2" t="s">
        <v>1990</v>
      </c>
      <c r="E2074" s="3" t="s">
        <v>4432</v>
      </c>
      <c r="F2074" s="67" t="s">
        <v>4661</v>
      </c>
      <c r="G2074" s="67" t="s">
        <v>4661</v>
      </c>
      <c r="I2074" s="3" t="s">
        <v>6298</v>
      </c>
    </row>
    <row r="2075" spans="1:9" x14ac:dyDescent="0.2">
      <c r="A2075" s="1" t="str">
        <f t="shared" si="33"/>
        <v>SINAPI-I 937</v>
      </c>
      <c r="B2075" s="3" t="s">
        <v>6301</v>
      </c>
      <c r="C2075" s="3">
        <v>937</v>
      </c>
      <c r="D2075" s="2" t="s">
        <v>1991</v>
      </c>
      <c r="E2075" s="3" t="s">
        <v>4432</v>
      </c>
      <c r="F2075" s="67" t="s">
        <v>4811</v>
      </c>
      <c r="G2075" s="67" t="s">
        <v>4811</v>
      </c>
      <c r="I2075" s="3" t="s">
        <v>6298</v>
      </c>
    </row>
    <row r="2076" spans="1:9" x14ac:dyDescent="0.2">
      <c r="A2076" s="1" t="str">
        <f t="shared" si="33"/>
        <v>SINAPI-I 939</v>
      </c>
      <c r="B2076" s="3" t="s">
        <v>6301</v>
      </c>
      <c r="C2076" s="3">
        <v>939</v>
      </c>
      <c r="D2076" s="2" t="s">
        <v>1992</v>
      </c>
      <c r="E2076" s="3" t="s">
        <v>4432</v>
      </c>
      <c r="F2076" s="67" t="s">
        <v>4565</v>
      </c>
      <c r="G2076" s="67" t="s">
        <v>4565</v>
      </c>
      <c r="I2076" s="3" t="s">
        <v>6298</v>
      </c>
    </row>
    <row r="2077" spans="1:9" x14ac:dyDescent="0.2">
      <c r="A2077" s="1" t="str">
        <f t="shared" si="33"/>
        <v>SINAPI-I 944</v>
      </c>
      <c r="B2077" s="3" t="s">
        <v>6301</v>
      </c>
      <c r="C2077" s="3">
        <v>944</v>
      </c>
      <c r="D2077" s="2" t="s">
        <v>1993</v>
      </c>
      <c r="E2077" s="3" t="s">
        <v>4432</v>
      </c>
      <c r="F2077" s="67" t="s">
        <v>28672</v>
      </c>
      <c r="G2077" s="67" t="s">
        <v>28672</v>
      </c>
      <c r="I2077" s="3" t="s">
        <v>6298</v>
      </c>
    </row>
    <row r="2078" spans="1:9" x14ac:dyDescent="0.2">
      <c r="A2078" s="1" t="str">
        <f t="shared" si="33"/>
        <v>SINAPI-I 940</v>
      </c>
      <c r="B2078" s="3" t="s">
        <v>6301</v>
      </c>
      <c r="C2078" s="3">
        <v>940</v>
      </c>
      <c r="D2078" s="2" t="s">
        <v>1994</v>
      </c>
      <c r="E2078" s="3" t="s">
        <v>4432</v>
      </c>
      <c r="F2078" s="67" t="s">
        <v>20679</v>
      </c>
      <c r="G2078" s="67" t="s">
        <v>20679</v>
      </c>
      <c r="I2078" s="3" t="s">
        <v>6298</v>
      </c>
    </row>
    <row r="2079" spans="1:9" x14ac:dyDescent="0.2">
      <c r="A2079" s="1" t="str">
        <f t="shared" si="33"/>
        <v>SINAPI-I 44397</v>
      </c>
      <c r="B2079" s="3" t="s">
        <v>6301</v>
      </c>
      <c r="C2079" s="3">
        <v>44397</v>
      </c>
      <c r="D2079" s="2" t="s">
        <v>1995</v>
      </c>
      <c r="E2079" s="3" t="s">
        <v>4432</v>
      </c>
      <c r="F2079" s="67" t="s">
        <v>5584</v>
      </c>
      <c r="G2079" s="67" t="s">
        <v>5584</v>
      </c>
      <c r="I2079" s="3" t="s">
        <v>6298</v>
      </c>
    </row>
    <row r="2080" spans="1:9" x14ac:dyDescent="0.2">
      <c r="A2080" s="1" t="str">
        <f t="shared" si="33"/>
        <v>SINAPI-I 406</v>
      </c>
      <c r="B2080" s="3" t="s">
        <v>6301</v>
      </c>
      <c r="C2080" s="3">
        <v>406</v>
      </c>
      <c r="D2080" s="2" t="s">
        <v>1996</v>
      </c>
      <c r="E2080" s="3" t="s">
        <v>4431</v>
      </c>
      <c r="F2080" s="67" t="s">
        <v>21284</v>
      </c>
      <c r="G2080" s="67" t="s">
        <v>21284</v>
      </c>
      <c r="I2080" s="3" t="s">
        <v>6298</v>
      </c>
    </row>
    <row r="2081" spans="1:9" x14ac:dyDescent="0.2">
      <c r="A2081" s="1" t="str">
        <f t="shared" si="33"/>
        <v>SINAPI-I 42529</v>
      </c>
      <c r="B2081" s="3" t="s">
        <v>6301</v>
      </c>
      <c r="C2081" s="3">
        <v>42529</v>
      </c>
      <c r="D2081" s="2" t="s">
        <v>30391</v>
      </c>
      <c r="E2081" s="3" t="s">
        <v>4432</v>
      </c>
      <c r="F2081" s="67" t="s">
        <v>4478</v>
      </c>
      <c r="G2081" s="67" t="s">
        <v>4478</v>
      </c>
      <c r="I2081" s="3" t="s">
        <v>6298</v>
      </c>
    </row>
    <row r="2082" spans="1:9" ht="22.5" x14ac:dyDescent="0.2">
      <c r="A2082" s="1" t="str">
        <f t="shared" si="33"/>
        <v>SINAPI-I 39634</v>
      </c>
      <c r="B2082" s="3" t="s">
        <v>6301</v>
      </c>
      <c r="C2082" s="3">
        <v>39634</v>
      </c>
      <c r="D2082" s="2" t="s">
        <v>1997</v>
      </c>
      <c r="E2082" s="3" t="s">
        <v>4432</v>
      </c>
      <c r="F2082" s="67" t="s">
        <v>4693</v>
      </c>
      <c r="G2082" s="67" t="s">
        <v>4693</v>
      </c>
      <c r="I2082" s="3" t="s">
        <v>6298</v>
      </c>
    </row>
    <row r="2083" spans="1:9" x14ac:dyDescent="0.2">
      <c r="A2083" s="1" t="str">
        <f t="shared" ref="A2083:A2146" si="34">CONCATENAR</f>
        <v>SINAPI-I 39701</v>
      </c>
      <c r="B2083" s="3" t="s">
        <v>6301</v>
      </c>
      <c r="C2083" s="3">
        <v>39701</v>
      </c>
      <c r="D2083" s="2" t="s">
        <v>1998</v>
      </c>
      <c r="E2083" s="3" t="s">
        <v>4431</v>
      </c>
      <c r="F2083" s="67" t="s">
        <v>4776</v>
      </c>
      <c r="G2083" s="67" t="s">
        <v>4776</v>
      </c>
      <c r="I2083" s="3" t="s">
        <v>6298</v>
      </c>
    </row>
    <row r="2084" spans="1:9" x14ac:dyDescent="0.2">
      <c r="A2084" s="1" t="str">
        <f t="shared" si="34"/>
        <v>SINAPI-I 12815</v>
      </c>
      <c r="B2084" s="3" t="s">
        <v>6301</v>
      </c>
      <c r="C2084" s="3">
        <v>12815</v>
      </c>
      <c r="D2084" s="2" t="s">
        <v>1999</v>
      </c>
      <c r="E2084" s="3" t="s">
        <v>4431</v>
      </c>
      <c r="F2084" s="67" t="s">
        <v>21291</v>
      </c>
      <c r="G2084" s="67" t="s">
        <v>21291</v>
      </c>
      <c r="I2084" s="3" t="s">
        <v>6298</v>
      </c>
    </row>
    <row r="2085" spans="1:9" x14ac:dyDescent="0.2">
      <c r="A2085" s="1" t="str">
        <f t="shared" si="34"/>
        <v>SINAPI-I 39431</v>
      </c>
      <c r="B2085" s="3" t="s">
        <v>6301</v>
      </c>
      <c r="C2085" s="3">
        <v>39431</v>
      </c>
      <c r="D2085" s="2" t="s">
        <v>2000</v>
      </c>
      <c r="E2085" s="3" t="s">
        <v>4432</v>
      </c>
      <c r="F2085" s="67" t="s">
        <v>5428</v>
      </c>
      <c r="G2085" s="67" t="s">
        <v>5428</v>
      </c>
      <c r="I2085" s="3" t="s">
        <v>6298</v>
      </c>
    </row>
    <row r="2086" spans="1:9" x14ac:dyDescent="0.2">
      <c r="A2086" s="1" t="str">
        <f t="shared" si="34"/>
        <v>SINAPI-I 39432</v>
      </c>
      <c r="B2086" s="3" t="s">
        <v>6301</v>
      </c>
      <c r="C2086" s="3">
        <v>39432</v>
      </c>
      <c r="D2086" s="2" t="s">
        <v>2001</v>
      </c>
      <c r="E2086" s="3" t="s">
        <v>4432</v>
      </c>
      <c r="F2086" s="67" t="s">
        <v>5429</v>
      </c>
      <c r="G2086" s="67" t="s">
        <v>5429</v>
      </c>
      <c r="I2086" s="3" t="s">
        <v>6298</v>
      </c>
    </row>
    <row r="2087" spans="1:9" x14ac:dyDescent="0.2">
      <c r="A2087" s="1" t="str">
        <f t="shared" si="34"/>
        <v>SINAPI-I 20111</v>
      </c>
      <c r="B2087" s="3" t="s">
        <v>6301</v>
      </c>
      <c r="C2087" s="3">
        <v>20111</v>
      </c>
      <c r="D2087" s="2" t="s">
        <v>2002</v>
      </c>
      <c r="E2087" s="3" t="s">
        <v>4431</v>
      </c>
      <c r="F2087" s="67" t="s">
        <v>4495</v>
      </c>
      <c r="G2087" s="67" t="s">
        <v>4495</v>
      </c>
      <c r="I2087" s="3" t="s">
        <v>6299</v>
      </c>
    </row>
    <row r="2088" spans="1:9" x14ac:dyDescent="0.2">
      <c r="A2088" s="1" t="str">
        <f t="shared" si="34"/>
        <v>SINAPI-I 21127</v>
      </c>
      <c r="B2088" s="3" t="s">
        <v>6301</v>
      </c>
      <c r="C2088" s="3">
        <v>21127</v>
      </c>
      <c r="D2088" s="2" t="s">
        <v>2003</v>
      </c>
      <c r="E2088" s="3" t="s">
        <v>4431</v>
      </c>
      <c r="F2088" s="67" t="s">
        <v>4528</v>
      </c>
      <c r="G2088" s="67" t="s">
        <v>4528</v>
      </c>
      <c r="I2088" s="3" t="s">
        <v>6298</v>
      </c>
    </row>
    <row r="2089" spans="1:9" x14ac:dyDescent="0.2">
      <c r="A2089" s="1" t="str">
        <f t="shared" si="34"/>
        <v>SINAPI-I 404</v>
      </c>
      <c r="B2089" s="3" t="s">
        <v>6301</v>
      </c>
      <c r="C2089" s="3">
        <v>404</v>
      </c>
      <c r="D2089" s="2" t="s">
        <v>2004</v>
      </c>
      <c r="E2089" s="3" t="s">
        <v>4432</v>
      </c>
      <c r="F2089" s="67" t="s">
        <v>20822</v>
      </c>
      <c r="G2089" s="67" t="s">
        <v>20822</v>
      </c>
      <c r="I2089" s="3" t="s">
        <v>6298</v>
      </c>
    </row>
    <row r="2090" spans="1:9" x14ac:dyDescent="0.2">
      <c r="A2090" s="1" t="str">
        <f t="shared" si="34"/>
        <v>SINAPI-I 14151</v>
      </c>
      <c r="B2090" s="3" t="s">
        <v>6301</v>
      </c>
      <c r="C2090" s="3">
        <v>14151</v>
      </c>
      <c r="D2090" s="2" t="s">
        <v>2005</v>
      </c>
      <c r="E2090" s="3" t="s">
        <v>4431</v>
      </c>
      <c r="F2090" s="67" t="s">
        <v>28797</v>
      </c>
      <c r="G2090" s="67" t="s">
        <v>28797</v>
      </c>
      <c r="I2090" s="3" t="s">
        <v>6298</v>
      </c>
    </row>
    <row r="2091" spans="1:9" x14ac:dyDescent="0.2">
      <c r="A2091" s="1" t="str">
        <f t="shared" si="34"/>
        <v>SINAPI-I 14153</v>
      </c>
      <c r="B2091" s="3" t="s">
        <v>6301</v>
      </c>
      <c r="C2091" s="3">
        <v>14153</v>
      </c>
      <c r="D2091" s="2" t="s">
        <v>2006</v>
      </c>
      <c r="E2091" s="3" t="s">
        <v>4431</v>
      </c>
      <c r="F2091" s="67" t="s">
        <v>28798</v>
      </c>
      <c r="G2091" s="67" t="s">
        <v>28798</v>
      </c>
      <c r="I2091" s="3" t="s">
        <v>6298</v>
      </c>
    </row>
    <row r="2092" spans="1:9" x14ac:dyDescent="0.2">
      <c r="A2092" s="1" t="str">
        <f t="shared" si="34"/>
        <v>SINAPI-I 14152</v>
      </c>
      <c r="B2092" s="3" t="s">
        <v>6301</v>
      </c>
      <c r="C2092" s="3">
        <v>14152</v>
      </c>
      <c r="D2092" s="2" t="s">
        <v>2007</v>
      </c>
      <c r="E2092" s="3" t="s">
        <v>4431</v>
      </c>
      <c r="F2092" s="67" t="s">
        <v>28799</v>
      </c>
      <c r="G2092" s="67" t="s">
        <v>28799</v>
      </c>
      <c r="I2092" s="3" t="s">
        <v>6298</v>
      </c>
    </row>
    <row r="2093" spans="1:9" x14ac:dyDescent="0.2">
      <c r="A2093" s="1" t="str">
        <f t="shared" si="34"/>
        <v>SINAPI-I 14154</v>
      </c>
      <c r="B2093" s="3" t="s">
        <v>6301</v>
      </c>
      <c r="C2093" s="3">
        <v>14154</v>
      </c>
      <c r="D2093" s="2" t="s">
        <v>2008</v>
      </c>
      <c r="E2093" s="3" t="s">
        <v>4431</v>
      </c>
      <c r="F2093" s="67" t="s">
        <v>28800</v>
      </c>
      <c r="G2093" s="67" t="s">
        <v>28800</v>
      </c>
      <c r="I2093" s="3" t="s">
        <v>6298</v>
      </c>
    </row>
    <row r="2094" spans="1:9" x14ac:dyDescent="0.2">
      <c r="A2094" s="1" t="str">
        <f t="shared" si="34"/>
        <v>SINAPI-I 3146</v>
      </c>
      <c r="B2094" s="3" t="s">
        <v>6301</v>
      </c>
      <c r="C2094" s="3">
        <v>3146</v>
      </c>
      <c r="D2094" s="2" t="s">
        <v>2009</v>
      </c>
      <c r="E2094" s="3" t="s">
        <v>4431</v>
      </c>
      <c r="F2094" s="67" t="s">
        <v>6249</v>
      </c>
      <c r="G2094" s="67" t="s">
        <v>6249</v>
      </c>
      <c r="I2094" s="3" t="s">
        <v>6299</v>
      </c>
    </row>
    <row r="2095" spans="1:9" x14ac:dyDescent="0.2">
      <c r="A2095" s="1" t="str">
        <f t="shared" si="34"/>
        <v>SINAPI-I 3143</v>
      </c>
      <c r="B2095" s="3" t="s">
        <v>6301</v>
      </c>
      <c r="C2095" s="3">
        <v>3143</v>
      </c>
      <c r="D2095" s="2" t="s">
        <v>2010</v>
      </c>
      <c r="E2095" s="3" t="s">
        <v>4431</v>
      </c>
      <c r="F2095" s="67" t="s">
        <v>5595</v>
      </c>
      <c r="G2095" s="67" t="s">
        <v>5595</v>
      </c>
      <c r="I2095" s="3" t="s">
        <v>6298</v>
      </c>
    </row>
    <row r="2096" spans="1:9" x14ac:dyDescent="0.2">
      <c r="A2096" s="1" t="str">
        <f t="shared" si="34"/>
        <v>SINAPI-I 3148</v>
      </c>
      <c r="B2096" s="3" t="s">
        <v>6301</v>
      </c>
      <c r="C2096" s="3">
        <v>3148</v>
      </c>
      <c r="D2096" s="2" t="s">
        <v>2011</v>
      </c>
      <c r="E2096" s="3" t="s">
        <v>4431</v>
      </c>
      <c r="F2096" s="67" t="s">
        <v>21339</v>
      </c>
      <c r="G2096" s="67" t="s">
        <v>21339</v>
      </c>
      <c r="I2096" s="3" t="s">
        <v>6298</v>
      </c>
    </row>
    <row r="2097" spans="1:9" x14ac:dyDescent="0.2">
      <c r="A2097" s="1" t="str">
        <f t="shared" si="34"/>
        <v>SINAPI-I 4310</v>
      </c>
      <c r="B2097" s="3" t="s">
        <v>6301</v>
      </c>
      <c r="C2097" s="3">
        <v>4310</v>
      </c>
      <c r="D2097" s="2" t="s">
        <v>2012</v>
      </c>
      <c r="E2097" s="3" t="s">
        <v>4431</v>
      </c>
      <c r="F2097" s="67" t="s">
        <v>21060</v>
      </c>
      <c r="G2097" s="67" t="s">
        <v>21060</v>
      </c>
      <c r="I2097" s="3" t="s">
        <v>6298</v>
      </c>
    </row>
    <row r="2098" spans="1:9" x14ac:dyDescent="0.2">
      <c r="A2098" s="1" t="str">
        <f t="shared" si="34"/>
        <v>SINAPI-I 4311</v>
      </c>
      <c r="B2098" s="3" t="s">
        <v>6301</v>
      </c>
      <c r="C2098" s="3">
        <v>4311</v>
      </c>
      <c r="D2098" s="2" t="s">
        <v>2013</v>
      </c>
      <c r="E2098" s="3" t="s">
        <v>4431</v>
      </c>
      <c r="F2098" s="67" t="s">
        <v>28682</v>
      </c>
      <c r="G2098" s="67" t="s">
        <v>28682</v>
      </c>
      <c r="I2098" s="3" t="s">
        <v>6298</v>
      </c>
    </row>
    <row r="2099" spans="1:9" x14ac:dyDescent="0.2">
      <c r="A2099" s="1" t="str">
        <f t="shared" si="34"/>
        <v>SINAPI-I 4312</v>
      </c>
      <c r="B2099" s="3" t="s">
        <v>6301</v>
      </c>
      <c r="C2099" s="3">
        <v>4312</v>
      </c>
      <c r="D2099" s="2" t="s">
        <v>2014</v>
      </c>
      <c r="E2099" s="3" t="s">
        <v>4431</v>
      </c>
      <c r="F2099" s="67" t="s">
        <v>4627</v>
      </c>
      <c r="G2099" s="67" t="s">
        <v>4627</v>
      </c>
      <c r="I2099" s="3" t="s">
        <v>6298</v>
      </c>
    </row>
    <row r="2100" spans="1:9" x14ac:dyDescent="0.2">
      <c r="A2100" s="1" t="str">
        <f t="shared" si="34"/>
        <v>SINAPI-I 13261</v>
      </c>
      <c r="B2100" s="3" t="s">
        <v>6301</v>
      </c>
      <c r="C2100" s="3">
        <v>13261</v>
      </c>
      <c r="D2100" s="2" t="s">
        <v>2015</v>
      </c>
      <c r="E2100" s="3" t="s">
        <v>4431</v>
      </c>
      <c r="F2100" s="67" t="s">
        <v>5433</v>
      </c>
      <c r="G2100" s="67" t="s">
        <v>5433</v>
      </c>
      <c r="I2100" s="3" t="s">
        <v>6298</v>
      </c>
    </row>
    <row r="2101" spans="1:9" x14ac:dyDescent="0.2">
      <c r="A2101" s="1" t="str">
        <f t="shared" si="34"/>
        <v>SINAPI-I 3272</v>
      </c>
      <c r="B2101" s="3" t="s">
        <v>6301</v>
      </c>
      <c r="C2101" s="3">
        <v>3272</v>
      </c>
      <c r="D2101" s="2" t="s">
        <v>2016</v>
      </c>
      <c r="E2101" s="3" t="s">
        <v>4431</v>
      </c>
      <c r="F2101" s="67" t="s">
        <v>33680</v>
      </c>
      <c r="G2101" s="67" t="s">
        <v>33680</v>
      </c>
      <c r="I2101" s="3" t="s">
        <v>6298</v>
      </c>
    </row>
    <row r="2102" spans="1:9" x14ac:dyDescent="0.2">
      <c r="A2102" s="1" t="str">
        <f t="shared" si="34"/>
        <v>SINAPI-I 3265</v>
      </c>
      <c r="B2102" s="3" t="s">
        <v>6301</v>
      </c>
      <c r="C2102" s="3">
        <v>3265</v>
      </c>
      <c r="D2102" s="2" t="s">
        <v>2017</v>
      </c>
      <c r="E2102" s="3" t="s">
        <v>4431</v>
      </c>
      <c r="F2102" s="67" t="s">
        <v>33681</v>
      </c>
      <c r="G2102" s="67" t="s">
        <v>33681</v>
      </c>
      <c r="I2102" s="3" t="s">
        <v>6298</v>
      </c>
    </row>
    <row r="2103" spans="1:9" x14ac:dyDescent="0.2">
      <c r="A2103" s="1" t="str">
        <f t="shared" si="34"/>
        <v>SINAPI-I 3262</v>
      </c>
      <c r="B2103" s="3" t="s">
        <v>6301</v>
      </c>
      <c r="C2103" s="3">
        <v>3262</v>
      </c>
      <c r="D2103" s="2" t="s">
        <v>2018</v>
      </c>
      <c r="E2103" s="3" t="s">
        <v>4431</v>
      </c>
      <c r="F2103" s="67" t="s">
        <v>33682</v>
      </c>
      <c r="G2103" s="67" t="s">
        <v>33682</v>
      </c>
      <c r="I2103" s="3" t="s">
        <v>6298</v>
      </c>
    </row>
    <row r="2104" spans="1:9" x14ac:dyDescent="0.2">
      <c r="A2104" s="1" t="str">
        <f t="shared" si="34"/>
        <v>SINAPI-I 3264</v>
      </c>
      <c r="B2104" s="3" t="s">
        <v>6301</v>
      </c>
      <c r="C2104" s="3">
        <v>3264</v>
      </c>
      <c r="D2104" s="2" t="s">
        <v>2019</v>
      </c>
      <c r="E2104" s="3" t="s">
        <v>4431</v>
      </c>
      <c r="F2104" s="67" t="s">
        <v>5309</v>
      </c>
      <c r="G2104" s="67" t="s">
        <v>5309</v>
      </c>
      <c r="I2104" s="3" t="s">
        <v>6298</v>
      </c>
    </row>
    <row r="2105" spans="1:9" x14ac:dyDescent="0.2">
      <c r="A2105" s="1" t="str">
        <f t="shared" si="34"/>
        <v>SINAPI-I 3267</v>
      </c>
      <c r="B2105" s="3" t="s">
        <v>6301</v>
      </c>
      <c r="C2105" s="3">
        <v>3267</v>
      </c>
      <c r="D2105" s="2" t="s">
        <v>2020</v>
      </c>
      <c r="E2105" s="3" t="s">
        <v>4431</v>
      </c>
      <c r="F2105" s="67" t="s">
        <v>33683</v>
      </c>
      <c r="G2105" s="67" t="s">
        <v>33683</v>
      </c>
      <c r="I2105" s="3" t="s">
        <v>6298</v>
      </c>
    </row>
    <row r="2106" spans="1:9" x14ac:dyDescent="0.2">
      <c r="A2106" s="1" t="str">
        <f t="shared" si="34"/>
        <v>SINAPI-I 3266</v>
      </c>
      <c r="B2106" s="3" t="s">
        <v>6301</v>
      </c>
      <c r="C2106" s="3">
        <v>3266</v>
      </c>
      <c r="D2106" s="2" t="s">
        <v>2021</v>
      </c>
      <c r="E2106" s="3" t="s">
        <v>4431</v>
      </c>
      <c r="F2106" s="67" t="s">
        <v>33684</v>
      </c>
      <c r="G2106" s="67" t="s">
        <v>33684</v>
      </c>
      <c r="I2106" s="3" t="s">
        <v>6298</v>
      </c>
    </row>
    <row r="2107" spans="1:9" x14ac:dyDescent="0.2">
      <c r="A2107" s="1" t="str">
        <f t="shared" si="34"/>
        <v>SINAPI-I 3263</v>
      </c>
      <c r="B2107" s="3" t="s">
        <v>6301</v>
      </c>
      <c r="C2107" s="3">
        <v>3263</v>
      </c>
      <c r="D2107" s="2" t="s">
        <v>2022</v>
      </c>
      <c r="E2107" s="3" t="s">
        <v>4431</v>
      </c>
      <c r="F2107" s="67" t="s">
        <v>28801</v>
      </c>
      <c r="G2107" s="67" t="s">
        <v>28801</v>
      </c>
      <c r="I2107" s="3" t="s">
        <v>6298</v>
      </c>
    </row>
    <row r="2108" spans="1:9" x14ac:dyDescent="0.2">
      <c r="A2108" s="1" t="str">
        <f t="shared" si="34"/>
        <v>SINAPI-I 3268</v>
      </c>
      <c r="B2108" s="3" t="s">
        <v>6301</v>
      </c>
      <c r="C2108" s="3">
        <v>3268</v>
      </c>
      <c r="D2108" s="2" t="s">
        <v>2023</v>
      </c>
      <c r="E2108" s="3" t="s">
        <v>4431</v>
      </c>
      <c r="F2108" s="67" t="s">
        <v>33685</v>
      </c>
      <c r="G2108" s="67" t="s">
        <v>33685</v>
      </c>
      <c r="I2108" s="3" t="s">
        <v>6298</v>
      </c>
    </row>
    <row r="2109" spans="1:9" x14ac:dyDescent="0.2">
      <c r="A2109" s="1" t="str">
        <f t="shared" si="34"/>
        <v>SINAPI-I 3271</v>
      </c>
      <c r="B2109" s="3" t="s">
        <v>6301</v>
      </c>
      <c r="C2109" s="3">
        <v>3271</v>
      </c>
      <c r="D2109" s="2" t="s">
        <v>2024</v>
      </c>
      <c r="E2109" s="3" t="s">
        <v>4431</v>
      </c>
      <c r="F2109" s="67" t="s">
        <v>33686</v>
      </c>
      <c r="G2109" s="67" t="s">
        <v>33686</v>
      </c>
      <c r="I2109" s="3" t="s">
        <v>6298</v>
      </c>
    </row>
    <row r="2110" spans="1:9" x14ac:dyDescent="0.2">
      <c r="A2110" s="1" t="str">
        <f t="shared" si="34"/>
        <v>SINAPI-I 3270</v>
      </c>
      <c r="B2110" s="3" t="s">
        <v>6301</v>
      </c>
      <c r="C2110" s="3">
        <v>3270</v>
      </c>
      <c r="D2110" s="2" t="s">
        <v>2025</v>
      </c>
      <c r="E2110" s="3" t="s">
        <v>4431</v>
      </c>
      <c r="F2110" s="67" t="s">
        <v>33687</v>
      </c>
      <c r="G2110" s="67" t="s">
        <v>33687</v>
      </c>
      <c r="I2110" s="3" t="s">
        <v>6298</v>
      </c>
    </row>
    <row r="2111" spans="1:9" ht="22.5" x14ac:dyDescent="0.2">
      <c r="A2111" s="1" t="str">
        <f t="shared" si="34"/>
        <v>SINAPI-I 3275</v>
      </c>
      <c r="B2111" s="3" t="s">
        <v>6301</v>
      </c>
      <c r="C2111" s="3">
        <v>3275</v>
      </c>
      <c r="D2111" s="2" t="s">
        <v>2026</v>
      </c>
      <c r="E2111" s="3" t="s">
        <v>4438</v>
      </c>
      <c r="F2111" s="67" t="s">
        <v>6178</v>
      </c>
      <c r="G2111" s="67" t="s">
        <v>6178</v>
      </c>
      <c r="I2111" s="3" t="s">
        <v>6298</v>
      </c>
    </row>
    <row r="2112" spans="1:9" ht="22.5" x14ac:dyDescent="0.2">
      <c r="A2112" s="1" t="str">
        <f t="shared" si="34"/>
        <v>SINAPI-I 39512</v>
      </c>
      <c r="B2112" s="3" t="s">
        <v>6301</v>
      </c>
      <c r="C2112" s="3">
        <v>39512</v>
      </c>
      <c r="D2112" s="2" t="s">
        <v>2027</v>
      </c>
      <c r="E2112" s="3" t="s">
        <v>4438</v>
      </c>
      <c r="F2112" s="67" t="s">
        <v>33688</v>
      </c>
      <c r="G2112" s="67" t="s">
        <v>33688</v>
      </c>
      <c r="I2112" s="3" t="s">
        <v>6300</v>
      </c>
    </row>
    <row r="2113" spans="1:9" ht="22.5" x14ac:dyDescent="0.2">
      <c r="A2113" s="1" t="str">
        <f t="shared" si="34"/>
        <v>SINAPI-I 39511</v>
      </c>
      <c r="B2113" s="3" t="s">
        <v>6301</v>
      </c>
      <c r="C2113" s="3">
        <v>39511</v>
      </c>
      <c r="D2113" s="2" t="s">
        <v>2028</v>
      </c>
      <c r="E2113" s="3" t="s">
        <v>4438</v>
      </c>
      <c r="F2113" s="67" t="s">
        <v>21693</v>
      </c>
      <c r="G2113" s="67" t="s">
        <v>21693</v>
      </c>
      <c r="I2113" s="3" t="s">
        <v>6300</v>
      </c>
    </row>
    <row r="2114" spans="1:9" ht="22.5" x14ac:dyDescent="0.2">
      <c r="A2114" s="1" t="str">
        <f t="shared" si="34"/>
        <v>SINAPI-I 39513</v>
      </c>
      <c r="B2114" s="3" t="s">
        <v>6301</v>
      </c>
      <c r="C2114" s="3">
        <v>39513</v>
      </c>
      <c r="D2114" s="2" t="s">
        <v>2029</v>
      </c>
      <c r="E2114" s="3" t="s">
        <v>4438</v>
      </c>
      <c r="F2114" s="67" t="s">
        <v>33689</v>
      </c>
      <c r="G2114" s="67" t="s">
        <v>33689</v>
      </c>
      <c r="I2114" s="3" t="s">
        <v>6300</v>
      </c>
    </row>
    <row r="2115" spans="1:9" ht="22.5" x14ac:dyDescent="0.2">
      <c r="A2115" s="1" t="str">
        <f t="shared" si="34"/>
        <v>SINAPI-I 3286</v>
      </c>
      <c r="B2115" s="3" t="s">
        <v>6301</v>
      </c>
      <c r="C2115" s="3">
        <v>3286</v>
      </c>
      <c r="D2115" s="2" t="s">
        <v>2030</v>
      </c>
      <c r="E2115" s="3" t="s">
        <v>4438</v>
      </c>
      <c r="F2115" s="67" t="s">
        <v>31539</v>
      </c>
      <c r="G2115" s="67" t="s">
        <v>31539</v>
      </c>
      <c r="I2115" s="3" t="s">
        <v>6298</v>
      </c>
    </row>
    <row r="2116" spans="1:9" ht="22.5" x14ac:dyDescent="0.2">
      <c r="A2116" s="1" t="str">
        <f t="shared" si="34"/>
        <v>SINAPI-I 3287</v>
      </c>
      <c r="B2116" s="3" t="s">
        <v>6301</v>
      </c>
      <c r="C2116" s="3">
        <v>3287</v>
      </c>
      <c r="D2116" s="2" t="s">
        <v>2031</v>
      </c>
      <c r="E2116" s="3" t="s">
        <v>4438</v>
      </c>
      <c r="F2116" s="67" t="s">
        <v>33690</v>
      </c>
      <c r="G2116" s="67" t="s">
        <v>33690</v>
      </c>
      <c r="I2116" s="3" t="s">
        <v>6298</v>
      </c>
    </row>
    <row r="2117" spans="1:9" ht="22.5" x14ac:dyDescent="0.2">
      <c r="A2117" s="1" t="str">
        <f t="shared" si="34"/>
        <v>SINAPI-I 3283</v>
      </c>
      <c r="B2117" s="3" t="s">
        <v>6301</v>
      </c>
      <c r="C2117" s="3">
        <v>3283</v>
      </c>
      <c r="D2117" s="2" t="s">
        <v>2032</v>
      </c>
      <c r="E2117" s="3" t="s">
        <v>4438</v>
      </c>
      <c r="F2117" s="67" t="s">
        <v>33691</v>
      </c>
      <c r="G2117" s="67" t="s">
        <v>33691</v>
      </c>
      <c r="I2117" s="3" t="s">
        <v>6298</v>
      </c>
    </row>
    <row r="2118" spans="1:9" ht="22.5" x14ac:dyDescent="0.2">
      <c r="A2118" s="1" t="str">
        <f t="shared" si="34"/>
        <v>SINAPI-I 11587</v>
      </c>
      <c r="B2118" s="3" t="s">
        <v>6301</v>
      </c>
      <c r="C2118" s="3">
        <v>11587</v>
      </c>
      <c r="D2118" s="2" t="s">
        <v>2033</v>
      </c>
      <c r="E2118" s="3" t="s">
        <v>4438</v>
      </c>
      <c r="F2118" s="67" t="s">
        <v>28802</v>
      </c>
      <c r="G2118" s="67" t="s">
        <v>28802</v>
      </c>
      <c r="I2118" s="3" t="s">
        <v>6298</v>
      </c>
    </row>
    <row r="2119" spans="1:9" ht="22.5" x14ac:dyDescent="0.2">
      <c r="A2119" s="1" t="str">
        <f t="shared" si="34"/>
        <v>SINAPI-I 36225</v>
      </c>
      <c r="B2119" s="3" t="s">
        <v>6301</v>
      </c>
      <c r="C2119" s="3">
        <v>36225</v>
      </c>
      <c r="D2119" s="2" t="s">
        <v>2034</v>
      </c>
      <c r="E2119" s="3" t="s">
        <v>4438</v>
      </c>
      <c r="F2119" s="67" t="s">
        <v>4965</v>
      </c>
      <c r="G2119" s="67" t="s">
        <v>4965</v>
      </c>
      <c r="I2119" s="3" t="s">
        <v>6298</v>
      </c>
    </row>
    <row r="2120" spans="1:9" ht="22.5" x14ac:dyDescent="0.2">
      <c r="A2120" s="1" t="str">
        <f t="shared" si="34"/>
        <v>SINAPI-I 36230</v>
      </c>
      <c r="B2120" s="3" t="s">
        <v>6301</v>
      </c>
      <c r="C2120" s="3">
        <v>36230</v>
      </c>
      <c r="D2120" s="2" t="s">
        <v>2035</v>
      </c>
      <c r="E2120" s="3" t="s">
        <v>4438</v>
      </c>
      <c r="F2120" s="67" t="s">
        <v>4638</v>
      </c>
      <c r="G2120" s="67" t="s">
        <v>4638</v>
      </c>
      <c r="I2120" s="3" t="s">
        <v>6299</v>
      </c>
    </row>
    <row r="2121" spans="1:9" ht="22.5" x14ac:dyDescent="0.2">
      <c r="A2121" s="1" t="str">
        <f t="shared" si="34"/>
        <v>SINAPI-I 36238</v>
      </c>
      <c r="B2121" s="3" t="s">
        <v>6301</v>
      </c>
      <c r="C2121" s="3">
        <v>36238</v>
      </c>
      <c r="D2121" s="2" t="s">
        <v>2036</v>
      </c>
      <c r="E2121" s="3" t="s">
        <v>4438</v>
      </c>
      <c r="F2121" s="67" t="s">
        <v>4765</v>
      </c>
      <c r="G2121" s="67" t="s">
        <v>4765</v>
      </c>
      <c r="I2121" s="3" t="s">
        <v>6298</v>
      </c>
    </row>
    <row r="2122" spans="1:9" ht="22.5" x14ac:dyDescent="0.2">
      <c r="A2122" s="1" t="str">
        <f t="shared" si="34"/>
        <v>SINAPI-I 39363</v>
      </c>
      <c r="B2122" s="3" t="s">
        <v>6301</v>
      </c>
      <c r="C2122" s="3">
        <v>39363</v>
      </c>
      <c r="D2122" s="2" t="s">
        <v>2037</v>
      </c>
      <c r="E2122" s="3" t="s">
        <v>4431</v>
      </c>
      <c r="F2122" s="67" t="s">
        <v>28803</v>
      </c>
      <c r="G2122" s="67" t="s">
        <v>28803</v>
      </c>
      <c r="I2122" s="3" t="s">
        <v>6298</v>
      </c>
    </row>
    <row r="2123" spans="1:9" ht="22.5" x14ac:dyDescent="0.2">
      <c r="A2123" s="1" t="str">
        <f t="shared" si="34"/>
        <v>SINAPI-I 39361</v>
      </c>
      <c r="B2123" s="3" t="s">
        <v>6301</v>
      </c>
      <c r="C2123" s="3">
        <v>39361</v>
      </c>
      <c r="D2123" s="2" t="s">
        <v>2038</v>
      </c>
      <c r="E2123" s="3" t="s">
        <v>4431</v>
      </c>
      <c r="F2123" s="67" t="s">
        <v>28804</v>
      </c>
      <c r="G2123" s="67" t="s">
        <v>28804</v>
      </c>
      <c r="I2123" s="3" t="s">
        <v>6298</v>
      </c>
    </row>
    <row r="2124" spans="1:9" ht="22.5" x14ac:dyDescent="0.2">
      <c r="A2124" s="1" t="str">
        <f t="shared" si="34"/>
        <v>SINAPI-I 39362</v>
      </c>
      <c r="B2124" s="3" t="s">
        <v>6301</v>
      </c>
      <c r="C2124" s="3">
        <v>39362</v>
      </c>
      <c r="D2124" s="2" t="s">
        <v>2039</v>
      </c>
      <c r="E2124" s="3" t="s">
        <v>4431</v>
      </c>
      <c r="F2124" s="67" t="s">
        <v>28805</v>
      </c>
      <c r="G2124" s="67" t="s">
        <v>28805</v>
      </c>
      <c r="I2124" s="3" t="s">
        <v>6298</v>
      </c>
    </row>
    <row r="2125" spans="1:9" ht="22.5" x14ac:dyDescent="0.2">
      <c r="A2125" s="1" t="str">
        <f t="shared" si="34"/>
        <v>SINAPI-I 39364</v>
      </c>
      <c r="B2125" s="3" t="s">
        <v>6301</v>
      </c>
      <c r="C2125" s="3">
        <v>39364</v>
      </c>
      <c r="D2125" s="2" t="s">
        <v>2040</v>
      </c>
      <c r="E2125" s="3" t="s">
        <v>4431</v>
      </c>
      <c r="F2125" s="67" t="s">
        <v>28806</v>
      </c>
      <c r="G2125" s="67" t="s">
        <v>28806</v>
      </c>
      <c r="I2125" s="3" t="s">
        <v>6298</v>
      </c>
    </row>
    <row r="2126" spans="1:9" x14ac:dyDescent="0.2">
      <c r="A2126" s="1" t="str">
        <f t="shared" si="34"/>
        <v>SINAPI-I 14576</v>
      </c>
      <c r="B2126" s="3" t="s">
        <v>6301</v>
      </c>
      <c r="C2126" s="3">
        <v>14576</v>
      </c>
      <c r="D2126" s="2" t="s">
        <v>2041</v>
      </c>
      <c r="E2126" s="3" t="s">
        <v>4431</v>
      </c>
      <c r="F2126" s="67" t="s">
        <v>33692</v>
      </c>
      <c r="G2126" s="67" t="s">
        <v>33692</v>
      </c>
      <c r="I2126" s="3" t="s">
        <v>6300</v>
      </c>
    </row>
    <row r="2127" spans="1:9" x14ac:dyDescent="0.2">
      <c r="A2127" s="1" t="str">
        <f t="shared" si="34"/>
        <v>SINAPI-I 13877</v>
      </c>
      <c r="B2127" s="3" t="s">
        <v>6301</v>
      </c>
      <c r="C2127" s="3">
        <v>13877</v>
      </c>
      <c r="D2127" s="2" t="s">
        <v>2042</v>
      </c>
      <c r="E2127" s="3" t="s">
        <v>4431</v>
      </c>
      <c r="F2127" s="67" t="s">
        <v>33693</v>
      </c>
      <c r="G2127" s="67" t="s">
        <v>33693</v>
      </c>
      <c r="I2127" s="3" t="s">
        <v>6300</v>
      </c>
    </row>
    <row r="2128" spans="1:9" x14ac:dyDescent="0.2">
      <c r="A2128" s="1" t="str">
        <f t="shared" si="34"/>
        <v>SINAPI-I 7307</v>
      </c>
      <c r="B2128" s="3" t="s">
        <v>6301</v>
      </c>
      <c r="C2128" s="3">
        <v>7307</v>
      </c>
      <c r="D2128" s="2" t="s">
        <v>2043</v>
      </c>
      <c r="E2128" s="3" t="s">
        <v>4434</v>
      </c>
      <c r="F2128" s="67" t="s">
        <v>28807</v>
      </c>
      <c r="G2128" s="67" t="s">
        <v>28807</v>
      </c>
      <c r="I2128" s="3" t="s">
        <v>6298</v>
      </c>
    </row>
    <row r="2129" spans="1:9" x14ac:dyDescent="0.2">
      <c r="A2129" s="1" t="str">
        <f t="shared" si="34"/>
        <v>SINAPI-I 38122</v>
      </c>
      <c r="B2129" s="3" t="s">
        <v>6301</v>
      </c>
      <c r="C2129" s="3">
        <v>38122</v>
      </c>
      <c r="D2129" s="2" t="s">
        <v>2044</v>
      </c>
      <c r="E2129" s="3" t="s">
        <v>4434</v>
      </c>
      <c r="F2129" s="67" t="s">
        <v>21641</v>
      </c>
      <c r="G2129" s="67" t="s">
        <v>21641</v>
      </c>
      <c r="I2129" s="3" t="s">
        <v>6298</v>
      </c>
    </row>
    <row r="2130" spans="1:9" x14ac:dyDescent="0.2">
      <c r="A2130" s="1" t="str">
        <f t="shared" si="34"/>
        <v>SINAPI-I 43653</v>
      </c>
      <c r="B2130" s="3" t="s">
        <v>6301</v>
      </c>
      <c r="C2130" s="3">
        <v>43653</v>
      </c>
      <c r="D2130" s="2" t="s">
        <v>2045</v>
      </c>
      <c r="E2130" s="3" t="s">
        <v>4434</v>
      </c>
      <c r="F2130" s="67" t="s">
        <v>5590</v>
      </c>
      <c r="G2130" s="67" t="s">
        <v>5590</v>
      </c>
      <c r="I2130" s="3" t="s">
        <v>6298</v>
      </c>
    </row>
    <row r="2131" spans="1:9" ht="22.5" x14ac:dyDescent="0.2">
      <c r="A2131" s="1" t="str">
        <f t="shared" si="34"/>
        <v>SINAPI-I 38633</v>
      </c>
      <c r="B2131" s="3" t="s">
        <v>6301</v>
      </c>
      <c r="C2131" s="3">
        <v>38633</v>
      </c>
      <c r="D2131" s="2" t="s">
        <v>30392</v>
      </c>
      <c r="E2131" s="3" t="s">
        <v>4431</v>
      </c>
      <c r="F2131" s="67" t="s">
        <v>5159</v>
      </c>
      <c r="G2131" s="67" t="s">
        <v>5159</v>
      </c>
      <c r="I2131" s="3" t="s">
        <v>6298</v>
      </c>
    </row>
    <row r="2132" spans="1:9" ht="22.5" x14ac:dyDescent="0.2">
      <c r="A2132" s="1" t="str">
        <f t="shared" si="34"/>
        <v>SINAPI-I 12344</v>
      </c>
      <c r="B2132" s="3" t="s">
        <v>6301</v>
      </c>
      <c r="C2132" s="3">
        <v>12344</v>
      </c>
      <c r="D2132" s="2" t="s">
        <v>33129</v>
      </c>
      <c r="E2132" s="3" t="s">
        <v>4431</v>
      </c>
      <c r="F2132" s="67" t="s">
        <v>5443</v>
      </c>
      <c r="G2132" s="67" t="s">
        <v>5443</v>
      </c>
      <c r="I2132" s="3" t="s">
        <v>6300</v>
      </c>
    </row>
    <row r="2133" spans="1:9" ht="22.5" x14ac:dyDescent="0.2">
      <c r="A2133" s="1" t="str">
        <f t="shared" si="34"/>
        <v>SINAPI-I 12343</v>
      </c>
      <c r="B2133" s="3" t="s">
        <v>6301</v>
      </c>
      <c r="C2133" s="3">
        <v>12343</v>
      </c>
      <c r="D2133" s="2" t="s">
        <v>33130</v>
      </c>
      <c r="E2133" s="3" t="s">
        <v>4431</v>
      </c>
      <c r="F2133" s="67" t="s">
        <v>5444</v>
      </c>
      <c r="G2133" s="67" t="s">
        <v>5444</v>
      </c>
      <c r="I2133" s="3" t="s">
        <v>6300</v>
      </c>
    </row>
    <row r="2134" spans="1:9" x14ac:dyDescent="0.2">
      <c r="A2134" s="1" t="str">
        <f t="shared" si="34"/>
        <v>SINAPI-I 3295</v>
      </c>
      <c r="B2134" s="3" t="s">
        <v>6301</v>
      </c>
      <c r="C2134" s="3">
        <v>3295</v>
      </c>
      <c r="D2134" s="2" t="s">
        <v>33131</v>
      </c>
      <c r="E2134" s="3" t="s">
        <v>4431</v>
      </c>
      <c r="F2134" s="67" t="s">
        <v>5445</v>
      </c>
      <c r="G2134" s="67" t="s">
        <v>5445</v>
      </c>
      <c r="I2134" s="3" t="s">
        <v>6300</v>
      </c>
    </row>
    <row r="2135" spans="1:9" x14ac:dyDescent="0.2">
      <c r="A2135" s="1" t="str">
        <f t="shared" si="34"/>
        <v>SINAPI-I 3302</v>
      </c>
      <c r="B2135" s="3" t="s">
        <v>6301</v>
      </c>
      <c r="C2135" s="3">
        <v>3302</v>
      </c>
      <c r="D2135" s="2" t="s">
        <v>33132</v>
      </c>
      <c r="E2135" s="3" t="s">
        <v>4431</v>
      </c>
      <c r="F2135" s="67" t="s">
        <v>5446</v>
      </c>
      <c r="G2135" s="67" t="s">
        <v>5446</v>
      </c>
      <c r="I2135" s="3" t="s">
        <v>6300</v>
      </c>
    </row>
    <row r="2136" spans="1:9" x14ac:dyDescent="0.2">
      <c r="A2136" s="1" t="str">
        <f t="shared" si="34"/>
        <v>SINAPI-I 3297</v>
      </c>
      <c r="B2136" s="3" t="s">
        <v>6301</v>
      </c>
      <c r="C2136" s="3">
        <v>3297</v>
      </c>
      <c r="D2136" s="2" t="s">
        <v>33133</v>
      </c>
      <c r="E2136" s="3" t="s">
        <v>4431</v>
      </c>
      <c r="F2136" s="67" t="s">
        <v>5447</v>
      </c>
      <c r="G2136" s="67" t="s">
        <v>5447</v>
      </c>
      <c r="I2136" s="3" t="s">
        <v>6300</v>
      </c>
    </row>
    <row r="2137" spans="1:9" x14ac:dyDescent="0.2">
      <c r="A2137" s="1" t="str">
        <f t="shared" si="34"/>
        <v>SINAPI-I 3294</v>
      </c>
      <c r="B2137" s="3" t="s">
        <v>6301</v>
      </c>
      <c r="C2137" s="3">
        <v>3294</v>
      </c>
      <c r="D2137" s="2" t="s">
        <v>33134</v>
      </c>
      <c r="E2137" s="3" t="s">
        <v>4431</v>
      </c>
      <c r="F2137" s="67" t="s">
        <v>5448</v>
      </c>
      <c r="G2137" s="67" t="s">
        <v>5448</v>
      </c>
      <c r="I2137" s="3" t="s">
        <v>6300</v>
      </c>
    </row>
    <row r="2138" spans="1:9" x14ac:dyDescent="0.2">
      <c r="A2138" s="1" t="str">
        <f t="shared" si="34"/>
        <v>SINAPI-I 3292</v>
      </c>
      <c r="B2138" s="3" t="s">
        <v>6301</v>
      </c>
      <c r="C2138" s="3">
        <v>3292</v>
      </c>
      <c r="D2138" s="2" t="s">
        <v>33135</v>
      </c>
      <c r="E2138" s="3" t="s">
        <v>4431</v>
      </c>
      <c r="F2138" s="67" t="s">
        <v>5449</v>
      </c>
      <c r="G2138" s="67" t="s">
        <v>5449</v>
      </c>
      <c r="I2138" s="3" t="s">
        <v>6300</v>
      </c>
    </row>
    <row r="2139" spans="1:9" x14ac:dyDescent="0.2">
      <c r="A2139" s="1" t="str">
        <f t="shared" si="34"/>
        <v>SINAPI-I 3298</v>
      </c>
      <c r="B2139" s="3" t="s">
        <v>6301</v>
      </c>
      <c r="C2139" s="3">
        <v>3298</v>
      </c>
      <c r="D2139" s="2" t="s">
        <v>33136</v>
      </c>
      <c r="E2139" s="3" t="s">
        <v>4431</v>
      </c>
      <c r="F2139" s="67" t="s">
        <v>5450</v>
      </c>
      <c r="G2139" s="67" t="s">
        <v>5450</v>
      </c>
      <c r="I2139" s="3" t="s">
        <v>6300</v>
      </c>
    </row>
    <row r="2140" spans="1:9" ht="22.5" x14ac:dyDescent="0.2">
      <c r="A2140" s="1" t="str">
        <f t="shared" si="34"/>
        <v>SINAPI-I 34802</v>
      </c>
      <c r="B2140" s="3" t="s">
        <v>6301</v>
      </c>
      <c r="C2140" s="3">
        <v>34802</v>
      </c>
      <c r="D2140" s="2" t="s">
        <v>2046</v>
      </c>
      <c r="E2140" s="3" t="s">
        <v>4431</v>
      </c>
      <c r="F2140" s="67" t="s">
        <v>30860</v>
      </c>
      <c r="G2140" s="67" t="s">
        <v>30860</v>
      </c>
      <c r="I2140" s="3" t="s">
        <v>6298</v>
      </c>
    </row>
    <row r="2141" spans="1:9" ht="22.5" x14ac:dyDescent="0.2">
      <c r="A2141" s="1" t="str">
        <f t="shared" si="34"/>
        <v>SINAPI-I 11588</v>
      </c>
      <c r="B2141" s="3" t="s">
        <v>6301</v>
      </c>
      <c r="C2141" s="3">
        <v>11588</v>
      </c>
      <c r="D2141" s="2" t="s">
        <v>2047</v>
      </c>
      <c r="E2141" s="3" t="s">
        <v>4431</v>
      </c>
      <c r="F2141" s="67" t="s">
        <v>30861</v>
      </c>
      <c r="G2141" s="67" t="s">
        <v>30861</v>
      </c>
      <c r="I2141" s="3" t="s">
        <v>6298</v>
      </c>
    </row>
    <row r="2142" spans="1:9" ht="22.5" x14ac:dyDescent="0.2">
      <c r="A2142" s="1" t="str">
        <f t="shared" si="34"/>
        <v>SINAPI-I 34383</v>
      </c>
      <c r="B2142" s="3" t="s">
        <v>6301</v>
      </c>
      <c r="C2142" s="3">
        <v>34383</v>
      </c>
      <c r="D2142" s="2" t="s">
        <v>2048</v>
      </c>
      <c r="E2142" s="3" t="s">
        <v>4431</v>
      </c>
      <c r="F2142" s="67" t="s">
        <v>30862</v>
      </c>
      <c r="G2142" s="67" t="s">
        <v>30862</v>
      </c>
      <c r="I2142" s="3" t="s">
        <v>6298</v>
      </c>
    </row>
    <row r="2143" spans="1:9" ht="22.5" x14ac:dyDescent="0.2">
      <c r="A2143" s="1" t="str">
        <f t="shared" si="34"/>
        <v>SINAPI-I 40451</v>
      </c>
      <c r="B2143" s="3" t="s">
        <v>6301</v>
      </c>
      <c r="C2143" s="3">
        <v>40451</v>
      </c>
      <c r="D2143" s="2" t="s">
        <v>2049</v>
      </c>
      <c r="E2143" s="3" t="s">
        <v>4438</v>
      </c>
      <c r="F2143" s="67" t="s">
        <v>21491</v>
      </c>
      <c r="G2143" s="67" t="s">
        <v>21491</v>
      </c>
      <c r="I2143" s="3" t="s">
        <v>6298</v>
      </c>
    </row>
    <row r="2144" spans="1:9" ht="22.5" x14ac:dyDescent="0.2">
      <c r="A2144" s="1" t="str">
        <f t="shared" si="34"/>
        <v>SINAPI-I 40453</v>
      </c>
      <c r="B2144" s="3" t="s">
        <v>6301</v>
      </c>
      <c r="C2144" s="3">
        <v>40453</v>
      </c>
      <c r="D2144" s="2" t="s">
        <v>2050</v>
      </c>
      <c r="E2144" s="3" t="s">
        <v>4438</v>
      </c>
      <c r="F2144" s="67" t="s">
        <v>30863</v>
      </c>
      <c r="G2144" s="67" t="s">
        <v>30863</v>
      </c>
      <c r="I2144" s="3" t="s">
        <v>6298</v>
      </c>
    </row>
    <row r="2145" spans="1:9" ht="22.5" x14ac:dyDescent="0.2">
      <c r="A2145" s="1" t="str">
        <f t="shared" si="34"/>
        <v>SINAPI-I 40452</v>
      </c>
      <c r="B2145" s="3" t="s">
        <v>6301</v>
      </c>
      <c r="C2145" s="3">
        <v>40452</v>
      </c>
      <c r="D2145" s="2" t="s">
        <v>2051</v>
      </c>
      <c r="E2145" s="3" t="s">
        <v>4438</v>
      </c>
      <c r="F2145" s="67" t="s">
        <v>30864</v>
      </c>
      <c r="G2145" s="67" t="s">
        <v>30864</v>
      </c>
      <c r="I2145" s="3" t="s">
        <v>6298</v>
      </c>
    </row>
    <row r="2146" spans="1:9" ht="22.5" x14ac:dyDescent="0.2">
      <c r="A2146" s="1" t="str">
        <f t="shared" si="34"/>
        <v>SINAPI-I 11594</v>
      </c>
      <c r="B2146" s="3" t="s">
        <v>6301</v>
      </c>
      <c r="C2146" s="3">
        <v>11594</v>
      </c>
      <c r="D2146" s="2" t="s">
        <v>30393</v>
      </c>
      <c r="E2146" s="3" t="s">
        <v>4431</v>
      </c>
      <c r="F2146" s="67" t="s">
        <v>30865</v>
      </c>
      <c r="G2146" s="67" t="s">
        <v>30865</v>
      </c>
      <c r="I2146" s="3" t="s">
        <v>6298</v>
      </c>
    </row>
    <row r="2147" spans="1:9" x14ac:dyDescent="0.2">
      <c r="A2147" s="1" t="str">
        <f t="shared" ref="A2147:A2210" si="35">CONCATENAR</f>
        <v>SINAPI-I 3311</v>
      </c>
      <c r="B2147" s="3" t="s">
        <v>6301</v>
      </c>
      <c r="C2147" s="3">
        <v>3311</v>
      </c>
      <c r="D2147" s="2" t="s">
        <v>2052</v>
      </c>
      <c r="E2147" s="3" t="s">
        <v>4435</v>
      </c>
      <c r="F2147" s="67" t="s">
        <v>30865</v>
      </c>
      <c r="G2147" s="67" t="s">
        <v>30865</v>
      </c>
      <c r="I2147" s="3" t="s">
        <v>6298</v>
      </c>
    </row>
    <row r="2148" spans="1:9" x14ac:dyDescent="0.2">
      <c r="A2148" s="1" t="str">
        <f t="shared" si="35"/>
        <v>SINAPI-I 11599</v>
      </c>
      <c r="B2148" s="3" t="s">
        <v>6301</v>
      </c>
      <c r="C2148" s="3">
        <v>11599</v>
      </c>
      <c r="D2148" s="2" t="s">
        <v>2053</v>
      </c>
      <c r="E2148" s="3" t="s">
        <v>4431</v>
      </c>
      <c r="F2148" s="67" t="s">
        <v>30866</v>
      </c>
      <c r="G2148" s="67" t="s">
        <v>30866</v>
      </c>
      <c r="I2148" s="3" t="s">
        <v>6298</v>
      </c>
    </row>
    <row r="2149" spans="1:9" ht="22.5" x14ac:dyDescent="0.2">
      <c r="A2149" s="1" t="str">
        <f t="shared" si="35"/>
        <v>SINAPI-I 11593</v>
      </c>
      <c r="B2149" s="3" t="s">
        <v>6301</v>
      </c>
      <c r="C2149" s="3">
        <v>11593</v>
      </c>
      <c r="D2149" s="2" t="s">
        <v>30394</v>
      </c>
      <c r="E2149" s="3" t="s">
        <v>4431</v>
      </c>
      <c r="F2149" s="67" t="s">
        <v>30867</v>
      </c>
      <c r="G2149" s="67" t="s">
        <v>30867</v>
      </c>
      <c r="I2149" s="3" t="s">
        <v>6298</v>
      </c>
    </row>
    <row r="2150" spans="1:9" x14ac:dyDescent="0.2">
      <c r="A2150" s="1" t="str">
        <f t="shared" si="35"/>
        <v>SINAPI-I 3314</v>
      </c>
      <c r="B2150" s="3" t="s">
        <v>6301</v>
      </c>
      <c r="C2150" s="3">
        <v>3314</v>
      </c>
      <c r="D2150" s="2" t="s">
        <v>30395</v>
      </c>
      <c r="E2150" s="3" t="s">
        <v>4435</v>
      </c>
      <c r="F2150" s="67" t="s">
        <v>30868</v>
      </c>
      <c r="G2150" s="67" t="s">
        <v>30868</v>
      </c>
      <c r="I2150" s="3" t="s">
        <v>6298</v>
      </c>
    </row>
    <row r="2151" spans="1:9" x14ac:dyDescent="0.2">
      <c r="A2151" s="1" t="str">
        <f t="shared" si="35"/>
        <v>SINAPI-I 11597</v>
      </c>
      <c r="B2151" s="3" t="s">
        <v>6301</v>
      </c>
      <c r="C2151" s="3">
        <v>11597</v>
      </c>
      <c r="D2151" s="2" t="s">
        <v>2054</v>
      </c>
      <c r="E2151" s="3" t="s">
        <v>4431</v>
      </c>
      <c r="F2151" s="67" t="s">
        <v>30869</v>
      </c>
      <c r="G2151" s="67" t="s">
        <v>30869</v>
      </c>
      <c r="I2151" s="3" t="s">
        <v>6298</v>
      </c>
    </row>
    <row r="2152" spans="1:9" x14ac:dyDescent="0.2">
      <c r="A2152" s="1" t="str">
        <f t="shared" si="35"/>
        <v>SINAPI-I 3309</v>
      </c>
      <c r="B2152" s="3" t="s">
        <v>6301</v>
      </c>
      <c r="C2152" s="3">
        <v>3309</v>
      </c>
      <c r="D2152" s="2" t="s">
        <v>2055</v>
      </c>
      <c r="E2152" s="3" t="s">
        <v>4435</v>
      </c>
      <c r="F2152" s="67" t="s">
        <v>30870</v>
      </c>
      <c r="G2152" s="67" t="s">
        <v>30870</v>
      </c>
      <c r="I2152" s="3" t="s">
        <v>6298</v>
      </c>
    </row>
    <row r="2153" spans="1:9" ht="22.5" x14ac:dyDescent="0.2">
      <c r="A2153" s="1" t="str">
        <f t="shared" si="35"/>
        <v>SINAPI-I 34612</v>
      </c>
      <c r="B2153" s="3" t="s">
        <v>6301</v>
      </c>
      <c r="C2153" s="3">
        <v>34612</v>
      </c>
      <c r="D2153" s="2" t="s">
        <v>2056</v>
      </c>
      <c r="E2153" s="3" t="s">
        <v>4431</v>
      </c>
      <c r="F2153" s="67" t="s">
        <v>30871</v>
      </c>
      <c r="G2153" s="67" t="s">
        <v>30871</v>
      </c>
      <c r="I2153" s="3" t="s">
        <v>6298</v>
      </c>
    </row>
    <row r="2154" spans="1:9" ht="22.5" x14ac:dyDescent="0.2">
      <c r="A2154" s="1" t="str">
        <f t="shared" si="35"/>
        <v>SINAPI-I 34635</v>
      </c>
      <c r="B2154" s="3" t="s">
        <v>6301</v>
      </c>
      <c r="C2154" s="3">
        <v>34635</v>
      </c>
      <c r="D2154" s="2" t="s">
        <v>2057</v>
      </c>
      <c r="E2154" s="3" t="s">
        <v>4431</v>
      </c>
      <c r="F2154" s="67" t="s">
        <v>30872</v>
      </c>
      <c r="G2154" s="67" t="s">
        <v>30872</v>
      </c>
      <c r="I2154" s="3" t="s">
        <v>6298</v>
      </c>
    </row>
    <row r="2155" spans="1:9" ht="22.5" x14ac:dyDescent="0.2">
      <c r="A2155" s="1" t="str">
        <f t="shared" si="35"/>
        <v>SINAPI-I 34633</v>
      </c>
      <c r="B2155" s="3" t="s">
        <v>6301</v>
      </c>
      <c r="C2155" s="3">
        <v>34633</v>
      </c>
      <c r="D2155" s="2" t="s">
        <v>2058</v>
      </c>
      <c r="E2155" s="3" t="s">
        <v>4431</v>
      </c>
      <c r="F2155" s="67" t="s">
        <v>30873</v>
      </c>
      <c r="G2155" s="67" t="s">
        <v>30873</v>
      </c>
      <c r="I2155" s="3" t="s">
        <v>6298</v>
      </c>
    </row>
    <row r="2156" spans="1:9" ht="22.5" x14ac:dyDescent="0.2">
      <c r="A2156" s="1" t="str">
        <f t="shared" si="35"/>
        <v>SINAPI-I 40440</v>
      </c>
      <c r="B2156" s="3" t="s">
        <v>6301</v>
      </c>
      <c r="C2156" s="3">
        <v>40440</v>
      </c>
      <c r="D2156" s="2" t="s">
        <v>2059</v>
      </c>
      <c r="E2156" s="3" t="s">
        <v>4435</v>
      </c>
      <c r="F2156" s="67" t="s">
        <v>30874</v>
      </c>
      <c r="G2156" s="67" t="s">
        <v>30874</v>
      </c>
      <c r="I2156" s="3" t="s">
        <v>6298</v>
      </c>
    </row>
    <row r="2157" spans="1:9" ht="22.5" x14ac:dyDescent="0.2">
      <c r="A2157" s="1" t="str">
        <f t="shared" si="35"/>
        <v>SINAPI-I 40441</v>
      </c>
      <c r="B2157" s="3" t="s">
        <v>6301</v>
      </c>
      <c r="C2157" s="3">
        <v>40441</v>
      </c>
      <c r="D2157" s="2" t="s">
        <v>2060</v>
      </c>
      <c r="E2157" s="3" t="s">
        <v>4435</v>
      </c>
      <c r="F2157" s="67" t="s">
        <v>30875</v>
      </c>
      <c r="G2157" s="67" t="s">
        <v>30875</v>
      </c>
      <c r="I2157" s="3" t="s">
        <v>6298</v>
      </c>
    </row>
    <row r="2158" spans="1:9" ht="22.5" x14ac:dyDescent="0.2">
      <c r="A2158" s="1" t="str">
        <f t="shared" si="35"/>
        <v>SINAPI-I 40449</v>
      </c>
      <c r="B2158" s="3" t="s">
        <v>6301</v>
      </c>
      <c r="C2158" s="3">
        <v>40449</v>
      </c>
      <c r="D2158" s="2" t="s">
        <v>2061</v>
      </c>
      <c r="E2158" s="3" t="s">
        <v>4435</v>
      </c>
      <c r="F2158" s="67" t="s">
        <v>30876</v>
      </c>
      <c r="G2158" s="67" t="s">
        <v>30876</v>
      </c>
      <c r="I2158" s="3" t="s">
        <v>6298</v>
      </c>
    </row>
    <row r="2159" spans="1:9" ht="22.5" x14ac:dyDescent="0.2">
      <c r="A2159" s="1" t="str">
        <f t="shared" si="35"/>
        <v>SINAPI-I 34800</v>
      </c>
      <c r="B2159" s="3" t="s">
        <v>6301</v>
      </c>
      <c r="C2159" s="3">
        <v>34800</v>
      </c>
      <c r="D2159" s="2" t="s">
        <v>30396</v>
      </c>
      <c r="E2159" s="3" t="s">
        <v>4435</v>
      </c>
      <c r="F2159" s="67" t="s">
        <v>30877</v>
      </c>
      <c r="G2159" s="67" t="s">
        <v>30877</v>
      </c>
      <c r="I2159" s="3" t="s">
        <v>6298</v>
      </c>
    </row>
    <row r="2160" spans="1:9" ht="22.5" x14ac:dyDescent="0.2">
      <c r="A2160" s="1" t="str">
        <f t="shared" si="35"/>
        <v>SINAPI-I 11592</v>
      </c>
      <c r="B2160" s="3" t="s">
        <v>6301</v>
      </c>
      <c r="C2160" s="3">
        <v>11592</v>
      </c>
      <c r="D2160" s="2" t="s">
        <v>2062</v>
      </c>
      <c r="E2160" s="3" t="s">
        <v>4431</v>
      </c>
      <c r="F2160" s="67" t="s">
        <v>30868</v>
      </c>
      <c r="G2160" s="67" t="s">
        <v>30868</v>
      </c>
      <c r="I2160" s="3" t="s">
        <v>6298</v>
      </c>
    </row>
    <row r="2161" spans="1:9" x14ac:dyDescent="0.2">
      <c r="A2161" s="1" t="str">
        <f t="shared" si="35"/>
        <v>SINAPI-I 40438</v>
      </c>
      <c r="B2161" s="3" t="s">
        <v>6301</v>
      </c>
      <c r="C2161" s="3">
        <v>40438</v>
      </c>
      <c r="D2161" s="2" t="s">
        <v>2063</v>
      </c>
      <c r="E2161" s="3" t="s">
        <v>4435</v>
      </c>
      <c r="F2161" s="67" t="s">
        <v>30878</v>
      </c>
      <c r="G2161" s="67" t="s">
        <v>30878</v>
      </c>
      <c r="I2161" s="3" t="s">
        <v>6298</v>
      </c>
    </row>
    <row r="2162" spans="1:9" x14ac:dyDescent="0.2">
      <c r="A2162" s="1" t="str">
        <f t="shared" si="35"/>
        <v>SINAPI-I 40436</v>
      </c>
      <c r="B2162" s="3" t="s">
        <v>6301</v>
      </c>
      <c r="C2162" s="3">
        <v>40436</v>
      </c>
      <c r="D2162" s="2" t="s">
        <v>2064</v>
      </c>
      <c r="E2162" s="3" t="s">
        <v>4435</v>
      </c>
      <c r="F2162" s="67" t="s">
        <v>30879</v>
      </c>
      <c r="G2162" s="67" t="s">
        <v>30879</v>
      </c>
      <c r="I2162" s="3" t="s">
        <v>6298</v>
      </c>
    </row>
    <row r="2163" spans="1:9" x14ac:dyDescent="0.2">
      <c r="A2163" s="1" t="str">
        <f t="shared" si="35"/>
        <v>SINAPI-I 11596</v>
      </c>
      <c r="B2163" s="3" t="s">
        <v>6301</v>
      </c>
      <c r="C2163" s="3">
        <v>11596</v>
      </c>
      <c r="D2163" s="2" t="s">
        <v>30397</v>
      </c>
      <c r="E2163" s="3" t="s">
        <v>4431</v>
      </c>
      <c r="F2163" s="67" t="s">
        <v>30870</v>
      </c>
      <c r="G2163" s="67" t="s">
        <v>30870</v>
      </c>
      <c r="I2163" s="3" t="s">
        <v>6298</v>
      </c>
    </row>
    <row r="2164" spans="1:9" ht="22.5" x14ac:dyDescent="0.2">
      <c r="A2164" s="1" t="str">
        <f t="shared" si="35"/>
        <v>SINAPI-I 4315</v>
      </c>
      <c r="B2164" s="3" t="s">
        <v>6301</v>
      </c>
      <c r="C2164" s="3">
        <v>4315</v>
      </c>
      <c r="D2164" s="2" t="s">
        <v>2065</v>
      </c>
      <c r="E2164" s="3" t="s">
        <v>4431</v>
      </c>
      <c r="F2164" s="67" t="s">
        <v>21467</v>
      </c>
      <c r="G2164" s="67" t="s">
        <v>21467</v>
      </c>
      <c r="I2164" s="3" t="s">
        <v>6298</v>
      </c>
    </row>
    <row r="2165" spans="1:9" x14ac:dyDescent="0.2">
      <c r="A2165" s="1" t="str">
        <f t="shared" si="35"/>
        <v>SINAPI-I 402</v>
      </c>
      <c r="B2165" s="3" t="s">
        <v>6301</v>
      </c>
      <c r="C2165" s="3">
        <v>402</v>
      </c>
      <c r="D2165" s="2" t="s">
        <v>2066</v>
      </c>
      <c r="E2165" s="3" t="s">
        <v>4431</v>
      </c>
      <c r="F2165" s="67" t="s">
        <v>21600</v>
      </c>
      <c r="G2165" s="67" t="s">
        <v>21600</v>
      </c>
      <c r="I2165" s="3" t="s">
        <v>6300</v>
      </c>
    </row>
    <row r="2166" spans="1:9" x14ac:dyDescent="0.2">
      <c r="A2166" s="1" t="str">
        <f t="shared" si="35"/>
        <v>SINAPI-I 4226</v>
      </c>
      <c r="B2166" s="3" t="s">
        <v>6301</v>
      </c>
      <c r="C2166" s="3">
        <v>4226</v>
      </c>
      <c r="D2166" s="2" t="s">
        <v>2067</v>
      </c>
      <c r="E2166" s="3" t="s">
        <v>4433</v>
      </c>
      <c r="F2166" s="67" t="s">
        <v>31721</v>
      </c>
      <c r="G2166" s="67" t="s">
        <v>31721</v>
      </c>
      <c r="I2166" s="3" t="s">
        <v>6299</v>
      </c>
    </row>
    <row r="2167" spans="1:9" x14ac:dyDescent="0.2">
      <c r="A2167" s="1" t="str">
        <f t="shared" si="35"/>
        <v>SINAPI-I 4222</v>
      </c>
      <c r="B2167" s="3" t="s">
        <v>6301</v>
      </c>
      <c r="C2167" s="3">
        <v>4222</v>
      </c>
      <c r="D2167" s="2" t="s">
        <v>2068</v>
      </c>
      <c r="E2167" s="3" t="s">
        <v>4434</v>
      </c>
      <c r="F2167" s="67" t="s">
        <v>21451</v>
      </c>
      <c r="G2167" s="67" t="s">
        <v>21451</v>
      </c>
      <c r="I2167" s="3" t="s">
        <v>6299</v>
      </c>
    </row>
    <row r="2168" spans="1:9" ht="22.5" x14ac:dyDescent="0.2">
      <c r="A2168" s="1" t="str">
        <f t="shared" si="35"/>
        <v>SINAPI-I 34804</v>
      </c>
      <c r="B2168" s="3" t="s">
        <v>6301</v>
      </c>
      <c r="C2168" s="3">
        <v>34804</v>
      </c>
      <c r="D2168" s="2" t="s">
        <v>2069</v>
      </c>
      <c r="E2168" s="3" t="s">
        <v>4438</v>
      </c>
      <c r="F2168" s="67" t="s">
        <v>29623</v>
      </c>
      <c r="G2168" s="67" t="s">
        <v>29623</v>
      </c>
      <c r="I2168" s="3" t="s">
        <v>6298</v>
      </c>
    </row>
    <row r="2169" spans="1:9" x14ac:dyDescent="0.2">
      <c r="A2169" s="1" t="str">
        <f t="shared" si="35"/>
        <v>SINAPI-I 4013</v>
      </c>
      <c r="B2169" s="3" t="s">
        <v>6301</v>
      </c>
      <c r="C2169" s="3">
        <v>4013</v>
      </c>
      <c r="D2169" s="2" t="s">
        <v>2070</v>
      </c>
      <c r="E2169" s="3" t="s">
        <v>4438</v>
      </c>
      <c r="F2169" s="67" t="s">
        <v>30010</v>
      </c>
      <c r="G2169" s="67" t="s">
        <v>30010</v>
      </c>
      <c r="I2169" s="3" t="s">
        <v>6298</v>
      </c>
    </row>
    <row r="2170" spans="1:9" x14ac:dyDescent="0.2">
      <c r="A2170" s="1" t="str">
        <f t="shared" si="35"/>
        <v>SINAPI-I 4011</v>
      </c>
      <c r="B2170" s="3" t="s">
        <v>6301</v>
      </c>
      <c r="C2170" s="3">
        <v>4011</v>
      </c>
      <c r="D2170" s="2" t="s">
        <v>2071</v>
      </c>
      <c r="E2170" s="3" t="s">
        <v>4438</v>
      </c>
      <c r="F2170" s="67" t="s">
        <v>5804</v>
      </c>
      <c r="G2170" s="67" t="s">
        <v>5804</v>
      </c>
      <c r="I2170" s="3" t="s">
        <v>6298</v>
      </c>
    </row>
    <row r="2171" spans="1:9" x14ac:dyDescent="0.2">
      <c r="A2171" s="1" t="str">
        <f t="shared" si="35"/>
        <v>SINAPI-I 4021</v>
      </c>
      <c r="B2171" s="3" t="s">
        <v>6301</v>
      </c>
      <c r="C2171" s="3">
        <v>4021</v>
      </c>
      <c r="D2171" s="2" t="s">
        <v>2072</v>
      </c>
      <c r="E2171" s="3" t="s">
        <v>4438</v>
      </c>
      <c r="F2171" s="67" t="s">
        <v>5738</v>
      </c>
      <c r="G2171" s="67" t="s">
        <v>5738</v>
      </c>
      <c r="I2171" s="3" t="s">
        <v>6298</v>
      </c>
    </row>
    <row r="2172" spans="1:9" x14ac:dyDescent="0.2">
      <c r="A2172" s="1" t="str">
        <f t="shared" si="35"/>
        <v>SINAPI-I 4019</v>
      </c>
      <c r="B2172" s="3" t="s">
        <v>6301</v>
      </c>
      <c r="C2172" s="3">
        <v>4019</v>
      </c>
      <c r="D2172" s="2" t="s">
        <v>2073</v>
      </c>
      <c r="E2172" s="3" t="s">
        <v>4438</v>
      </c>
      <c r="F2172" s="67" t="s">
        <v>30911</v>
      </c>
      <c r="G2172" s="67" t="s">
        <v>30911</v>
      </c>
      <c r="I2172" s="3" t="s">
        <v>6298</v>
      </c>
    </row>
    <row r="2173" spans="1:9" x14ac:dyDescent="0.2">
      <c r="A2173" s="1" t="str">
        <f t="shared" si="35"/>
        <v>SINAPI-I 4012</v>
      </c>
      <c r="B2173" s="3" t="s">
        <v>6301</v>
      </c>
      <c r="C2173" s="3">
        <v>4012</v>
      </c>
      <c r="D2173" s="2" t="s">
        <v>2074</v>
      </c>
      <c r="E2173" s="3" t="s">
        <v>4438</v>
      </c>
      <c r="F2173" s="67" t="s">
        <v>32217</v>
      </c>
      <c r="G2173" s="67" t="s">
        <v>32217</v>
      </c>
      <c r="I2173" s="3" t="s">
        <v>6298</v>
      </c>
    </row>
    <row r="2174" spans="1:9" x14ac:dyDescent="0.2">
      <c r="A2174" s="1" t="str">
        <f t="shared" si="35"/>
        <v>SINAPI-I 4020</v>
      </c>
      <c r="B2174" s="3" t="s">
        <v>6301</v>
      </c>
      <c r="C2174" s="3">
        <v>4020</v>
      </c>
      <c r="D2174" s="2" t="s">
        <v>2075</v>
      </c>
      <c r="E2174" s="3" t="s">
        <v>4438</v>
      </c>
      <c r="F2174" s="67" t="s">
        <v>4987</v>
      </c>
      <c r="G2174" s="67" t="s">
        <v>4987</v>
      </c>
      <c r="I2174" s="3" t="s">
        <v>6298</v>
      </c>
    </row>
    <row r="2175" spans="1:9" x14ac:dyDescent="0.2">
      <c r="A2175" s="1" t="str">
        <f t="shared" si="35"/>
        <v>SINAPI-I 4018</v>
      </c>
      <c r="B2175" s="3" t="s">
        <v>6301</v>
      </c>
      <c r="C2175" s="3">
        <v>4018</v>
      </c>
      <c r="D2175" s="2" t="s">
        <v>2076</v>
      </c>
      <c r="E2175" s="3" t="s">
        <v>4438</v>
      </c>
      <c r="F2175" s="67" t="s">
        <v>29777</v>
      </c>
      <c r="G2175" s="67" t="s">
        <v>29777</v>
      </c>
      <c r="I2175" s="3" t="s">
        <v>6298</v>
      </c>
    </row>
    <row r="2176" spans="1:9" x14ac:dyDescent="0.2">
      <c r="A2176" s="1" t="str">
        <f t="shared" si="35"/>
        <v>SINAPI-I 36498</v>
      </c>
      <c r="B2176" s="3" t="s">
        <v>6301</v>
      </c>
      <c r="C2176" s="3">
        <v>36498</v>
      </c>
      <c r="D2176" s="2" t="s">
        <v>2077</v>
      </c>
      <c r="E2176" s="3" t="s">
        <v>4431</v>
      </c>
      <c r="F2176" s="67" t="s">
        <v>5457</v>
      </c>
      <c r="G2176" s="67" t="s">
        <v>5457</v>
      </c>
      <c r="I2176" s="3" t="s">
        <v>6300</v>
      </c>
    </row>
    <row r="2177" spans="1:9" x14ac:dyDescent="0.2">
      <c r="A2177" s="1" t="str">
        <f t="shared" si="35"/>
        <v>SINAPI-I 12872</v>
      </c>
      <c r="B2177" s="3" t="s">
        <v>6301</v>
      </c>
      <c r="C2177" s="3">
        <v>12872</v>
      </c>
      <c r="D2177" s="2" t="s">
        <v>2078</v>
      </c>
      <c r="E2177" s="3" t="s">
        <v>4436</v>
      </c>
      <c r="F2177" s="67" t="s">
        <v>4750</v>
      </c>
      <c r="G2177" s="67" t="s">
        <v>5757</v>
      </c>
      <c r="I2177" s="3" t="s">
        <v>6298</v>
      </c>
    </row>
    <row r="2178" spans="1:9" x14ac:dyDescent="0.2">
      <c r="A2178" s="1" t="str">
        <f t="shared" si="35"/>
        <v>SINAPI-I 41075</v>
      </c>
      <c r="B2178" s="3" t="s">
        <v>6301</v>
      </c>
      <c r="C2178" s="3">
        <v>41075</v>
      </c>
      <c r="D2178" s="2" t="s">
        <v>2079</v>
      </c>
      <c r="E2178" s="3" t="s">
        <v>4437</v>
      </c>
      <c r="F2178" s="67" t="s">
        <v>29006</v>
      </c>
      <c r="G2178" s="67" t="s">
        <v>28809</v>
      </c>
      <c r="I2178" s="3" t="s">
        <v>6298</v>
      </c>
    </row>
    <row r="2179" spans="1:9" x14ac:dyDescent="0.2">
      <c r="A2179" s="1" t="str">
        <f t="shared" si="35"/>
        <v>SINAPI-I 44324</v>
      </c>
      <c r="B2179" s="3" t="s">
        <v>6301</v>
      </c>
      <c r="C2179" s="3">
        <v>44324</v>
      </c>
      <c r="D2179" s="2" t="s">
        <v>2080</v>
      </c>
      <c r="E2179" s="3" t="s">
        <v>4433</v>
      </c>
      <c r="F2179" s="67" t="s">
        <v>4461</v>
      </c>
      <c r="G2179" s="67" t="s">
        <v>4461</v>
      </c>
      <c r="I2179" s="3" t="s">
        <v>6298</v>
      </c>
    </row>
    <row r="2180" spans="1:9" x14ac:dyDescent="0.2">
      <c r="A2180" s="1" t="str">
        <f t="shared" si="35"/>
        <v>SINAPI-I 3315</v>
      </c>
      <c r="B2180" s="3" t="s">
        <v>6301</v>
      </c>
      <c r="C2180" s="3">
        <v>3315</v>
      </c>
      <c r="D2180" s="2" t="s">
        <v>2081</v>
      </c>
      <c r="E2180" s="3" t="s">
        <v>4433</v>
      </c>
      <c r="F2180" s="67" t="s">
        <v>5459</v>
      </c>
      <c r="G2180" s="67" t="s">
        <v>5459</v>
      </c>
      <c r="I2180" s="3" t="s">
        <v>6298</v>
      </c>
    </row>
    <row r="2181" spans="1:9" x14ac:dyDescent="0.2">
      <c r="A2181" s="1" t="str">
        <f t="shared" si="35"/>
        <v>SINAPI-I 36870</v>
      </c>
      <c r="B2181" s="3" t="s">
        <v>6301</v>
      </c>
      <c r="C2181" s="3">
        <v>36870</v>
      </c>
      <c r="D2181" s="2" t="s">
        <v>2082</v>
      </c>
      <c r="E2181" s="3" t="s">
        <v>4433</v>
      </c>
      <c r="F2181" s="67" t="s">
        <v>5460</v>
      </c>
      <c r="G2181" s="67" t="s">
        <v>5460</v>
      </c>
      <c r="I2181" s="3" t="s">
        <v>6298</v>
      </c>
    </row>
    <row r="2182" spans="1:9" ht="22.5" x14ac:dyDescent="0.2">
      <c r="A2182" s="1" t="str">
        <f t="shared" si="35"/>
        <v>SINAPI-I 5092</v>
      </c>
      <c r="B2182" s="3" t="s">
        <v>6301</v>
      </c>
      <c r="C2182" s="3">
        <v>5092</v>
      </c>
      <c r="D2182" s="2" t="s">
        <v>30398</v>
      </c>
      <c r="E2182" s="3" t="s">
        <v>4439</v>
      </c>
      <c r="F2182" s="67" t="s">
        <v>5461</v>
      </c>
      <c r="G2182" s="67" t="s">
        <v>5461</v>
      </c>
      <c r="I2182" s="3" t="s">
        <v>6298</v>
      </c>
    </row>
    <row r="2183" spans="1:9" x14ac:dyDescent="0.2">
      <c r="A2183" s="1" t="str">
        <f t="shared" si="35"/>
        <v>SINAPI-I 11462</v>
      </c>
      <c r="B2183" s="3" t="s">
        <v>6301</v>
      </c>
      <c r="C2183" s="3">
        <v>11462</v>
      </c>
      <c r="D2183" s="2" t="s">
        <v>2083</v>
      </c>
      <c r="E2183" s="3" t="s">
        <v>4439</v>
      </c>
      <c r="F2183" s="67" t="s">
        <v>4522</v>
      </c>
      <c r="G2183" s="67" t="s">
        <v>4522</v>
      </c>
      <c r="I2183" s="3" t="s">
        <v>6298</v>
      </c>
    </row>
    <row r="2184" spans="1:9" x14ac:dyDescent="0.2">
      <c r="A2184" s="1" t="str">
        <f t="shared" si="35"/>
        <v>SINAPI-I 36529</v>
      </c>
      <c r="B2184" s="3" t="s">
        <v>6301</v>
      </c>
      <c r="C2184" s="3">
        <v>36529</v>
      </c>
      <c r="D2184" s="2" t="s">
        <v>2084</v>
      </c>
      <c r="E2184" s="3" t="s">
        <v>4431</v>
      </c>
      <c r="F2184" s="67" t="s">
        <v>33694</v>
      </c>
      <c r="G2184" s="67" t="s">
        <v>33694</v>
      </c>
      <c r="I2184" s="3" t="s">
        <v>6300</v>
      </c>
    </row>
    <row r="2185" spans="1:9" x14ac:dyDescent="0.2">
      <c r="A2185" s="1" t="str">
        <f t="shared" si="35"/>
        <v>SINAPI-I 3318</v>
      </c>
      <c r="B2185" s="3" t="s">
        <v>6301</v>
      </c>
      <c r="C2185" s="3">
        <v>3318</v>
      </c>
      <c r="D2185" s="2" t="s">
        <v>30399</v>
      </c>
      <c r="E2185" s="3" t="s">
        <v>4431</v>
      </c>
      <c r="F2185" s="67" t="s">
        <v>33695</v>
      </c>
      <c r="G2185" s="67" t="s">
        <v>33695</v>
      </c>
      <c r="I2185" s="3" t="s">
        <v>6300</v>
      </c>
    </row>
    <row r="2186" spans="1:9" x14ac:dyDescent="0.2">
      <c r="A2186" s="1" t="str">
        <f t="shared" si="35"/>
        <v>SINAPI-I 3324</v>
      </c>
      <c r="B2186" s="3" t="s">
        <v>6301</v>
      </c>
      <c r="C2186" s="3">
        <v>3324</v>
      </c>
      <c r="D2186" s="2" t="s">
        <v>2085</v>
      </c>
      <c r="E2186" s="3" t="s">
        <v>4438</v>
      </c>
      <c r="F2186" s="67" t="s">
        <v>5462</v>
      </c>
      <c r="G2186" s="67" t="s">
        <v>5462</v>
      </c>
      <c r="I2186" s="3" t="s">
        <v>6298</v>
      </c>
    </row>
    <row r="2187" spans="1:9" x14ac:dyDescent="0.2">
      <c r="A2187" s="1" t="str">
        <f t="shared" si="35"/>
        <v>SINAPI-I 3322</v>
      </c>
      <c r="B2187" s="3" t="s">
        <v>6301</v>
      </c>
      <c r="C2187" s="3">
        <v>3322</v>
      </c>
      <c r="D2187" s="2" t="s">
        <v>2086</v>
      </c>
      <c r="E2187" s="3" t="s">
        <v>4438</v>
      </c>
      <c r="F2187" s="67" t="s">
        <v>5463</v>
      </c>
      <c r="G2187" s="67" t="s">
        <v>5463</v>
      </c>
      <c r="I2187" s="3" t="s">
        <v>6299</v>
      </c>
    </row>
    <row r="2188" spans="1:9" x14ac:dyDescent="0.2">
      <c r="A2188" s="1" t="str">
        <f t="shared" si="35"/>
        <v>SINAPI-I 5076</v>
      </c>
      <c r="B2188" s="3" t="s">
        <v>6301</v>
      </c>
      <c r="C2188" s="3">
        <v>5076</v>
      </c>
      <c r="D2188" s="2" t="s">
        <v>30400</v>
      </c>
      <c r="E2188" s="3" t="s">
        <v>4433</v>
      </c>
      <c r="F2188" s="67" t="s">
        <v>5464</v>
      </c>
      <c r="G2188" s="67" t="s">
        <v>5464</v>
      </c>
      <c r="I2188" s="3" t="s">
        <v>6298</v>
      </c>
    </row>
    <row r="2189" spans="1:9" x14ac:dyDescent="0.2">
      <c r="A2189" s="1" t="str">
        <f t="shared" si="35"/>
        <v>SINAPI-I 5077</v>
      </c>
      <c r="B2189" s="3" t="s">
        <v>6301</v>
      </c>
      <c r="C2189" s="3">
        <v>5077</v>
      </c>
      <c r="D2189" s="2" t="s">
        <v>30401</v>
      </c>
      <c r="E2189" s="3" t="s">
        <v>4433</v>
      </c>
      <c r="F2189" s="67" t="s">
        <v>5465</v>
      </c>
      <c r="G2189" s="67" t="s">
        <v>5465</v>
      </c>
      <c r="I2189" s="3" t="s">
        <v>6298</v>
      </c>
    </row>
    <row r="2190" spans="1:9" ht="22.5" x14ac:dyDescent="0.2">
      <c r="A2190" s="1" t="str">
        <f t="shared" si="35"/>
        <v>SINAPI-I 11837</v>
      </c>
      <c r="B2190" s="3" t="s">
        <v>6301</v>
      </c>
      <c r="C2190" s="3">
        <v>11837</v>
      </c>
      <c r="D2190" s="2" t="s">
        <v>2087</v>
      </c>
      <c r="E2190" s="3" t="s">
        <v>4431</v>
      </c>
      <c r="F2190" s="67" t="s">
        <v>31560</v>
      </c>
      <c r="G2190" s="67" t="s">
        <v>31560</v>
      </c>
      <c r="I2190" s="3" t="s">
        <v>6298</v>
      </c>
    </row>
    <row r="2191" spans="1:9" x14ac:dyDescent="0.2">
      <c r="A2191" s="1" t="str">
        <f t="shared" si="35"/>
        <v>SINAPI-I 38055</v>
      </c>
      <c r="B2191" s="3" t="s">
        <v>6301</v>
      </c>
      <c r="C2191" s="3">
        <v>38055</v>
      </c>
      <c r="D2191" s="2" t="s">
        <v>30402</v>
      </c>
      <c r="E2191" s="3" t="s">
        <v>4431</v>
      </c>
      <c r="F2191" s="67" t="s">
        <v>21601</v>
      </c>
      <c r="G2191" s="67" t="s">
        <v>21601</v>
      </c>
      <c r="I2191" s="3" t="s">
        <v>6298</v>
      </c>
    </row>
    <row r="2192" spans="1:9" x14ac:dyDescent="0.2">
      <c r="A2192" s="1" t="str">
        <f t="shared" si="35"/>
        <v>SINAPI-I 415</v>
      </c>
      <c r="B2192" s="3" t="s">
        <v>6301</v>
      </c>
      <c r="C2192" s="3">
        <v>415</v>
      </c>
      <c r="D2192" s="2" t="s">
        <v>30403</v>
      </c>
      <c r="E2192" s="3" t="s">
        <v>4431</v>
      </c>
      <c r="F2192" s="67" t="s">
        <v>4970</v>
      </c>
      <c r="G2192" s="67" t="s">
        <v>4970</v>
      </c>
      <c r="I2192" s="3" t="s">
        <v>6298</v>
      </c>
    </row>
    <row r="2193" spans="1:9" x14ac:dyDescent="0.2">
      <c r="A2193" s="1" t="str">
        <f t="shared" si="35"/>
        <v>SINAPI-I 416</v>
      </c>
      <c r="B2193" s="3" t="s">
        <v>6301</v>
      </c>
      <c r="C2193" s="3">
        <v>416</v>
      </c>
      <c r="D2193" s="2" t="s">
        <v>30404</v>
      </c>
      <c r="E2193" s="3" t="s">
        <v>4431</v>
      </c>
      <c r="F2193" s="67" t="s">
        <v>33696</v>
      </c>
      <c r="G2193" s="67" t="s">
        <v>33696</v>
      </c>
      <c r="I2193" s="3" t="s">
        <v>6298</v>
      </c>
    </row>
    <row r="2194" spans="1:9" x14ac:dyDescent="0.2">
      <c r="A2194" s="1" t="str">
        <f t="shared" si="35"/>
        <v>SINAPI-I 425</v>
      </c>
      <c r="B2194" s="3" t="s">
        <v>6301</v>
      </c>
      <c r="C2194" s="3">
        <v>425</v>
      </c>
      <c r="D2194" s="2" t="s">
        <v>30405</v>
      </c>
      <c r="E2194" s="3" t="s">
        <v>4431</v>
      </c>
      <c r="F2194" s="67" t="s">
        <v>6242</v>
      </c>
      <c r="G2194" s="67" t="s">
        <v>6242</v>
      </c>
      <c r="I2194" s="3" t="s">
        <v>6298</v>
      </c>
    </row>
    <row r="2195" spans="1:9" x14ac:dyDescent="0.2">
      <c r="A2195" s="1" t="str">
        <f t="shared" si="35"/>
        <v>SINAPI-I 426</v>
      </c>
      <c r="B2195" s="3" t="s">
        <v>6301</v>
      </c>
      <c r="C2195" s="3">
        <v>426</v>
      </c>
      <c r="D2195" s="2" t="s">
        <v>30406</v>
      </c>
      <c r="E2195" s="3" t="s">
        <v>4431</v>
      </c>
      <c r="F2195" s="67" t="s">
        <v>33697</v>
      </c>
      <c r="G2195" s="67" t="s">
        <v>33697</v>
      </c>
      <c r="I2195" s="3" t="s">
        <v>6298</v>
      </c>
    </row>
    <row r="2196" spans="1:9" x14ac:dyDescent="0.2">
      <c r="A2196" s="1" t="str">
        <f t="shared" si="35"/>
        <v>SINAPI-I 38056</v>
      </c>
      <c r="B2196" s="3" t="s">
        <v>6301</v>
      </c>
      <c r="C2196" s="3">
        <v>38056</v>
      </c>
      <c r="D2196" s="2" t="s">
        <v>30407</v>
      </c>
      <c r="E2196" s="3" t="s">
        <v>4431</v>
      </c>
      <c r="F2196" s="67" t="s">
        <v>30082</v>
      </c>
      <c r="G2196" s="67" t="s">
        <v>30082</v>
      </c>
      <c r="I2196" s="3" t="s">
        <v>6298</v>
      </c>
    </row>
    <row r="2197" spans="1:9" x14ac:dyDescent="0.2">
      <c r="A2197" s="1" t="str">
        <f t="shared" si="35"/>
        <v>SINAPI-I 1564</v>
      </c>
      <c r="B2197" s="3" t="s">
        <v>6301</v>
      </c>
      <c r="C2197" s="3">
        <v>1564</v>
      </c>
      <c r="D2197" s="2" t="s">
        <v>2088</v>
      </c>
      <c r="E2197" s="3" t="s">
        <v>4431</v>
      </c>
      <c r="F2197" s="67" t="s">
        <v>21139</v>
      </c>
      <c r="G2197" s="67" t="s">
        <v>21139</v>
      </c>
      <c r="I2197" s="3" t="s">
        <v>6298</v>
      </c>
    </row>
    <row r="2198" spans="1:9" x14ac:dyDescent="0.2">
      <c r="A2198" s="1" t="str">
        <f t="shared" si="35"/>
        <v>SINAPI-I 11032</v>
      </c>
      <c r="B2198" s="3" t="s">
        <v>6301</v>
      </c>
      <c r="C2198" s="3">
        <v>11032</v>
      </c>
      <c r="D2198" s="2" t="s">
        <v>30408</v>
      </c>
      <c r="E2198" s="3" t="s">
        <v>4431</v>
      </c>
      <c r="F2198" s="67" t="s">
        <v>6340</v>
      </c>
      <c r="G2198" s="67" t="s">
        <v>6340</v>
      </c>
      <c r="I2198" s="3" t="s">
        <v>6298</v>
      </c>
    </row>
    <row r="2199" spans="1:9" x14ac:dyDescent="0.2">
      <c r="A2199" s="1" t="str">
        <f t="shared" si="35"/>
        <v>SINAPI-I 36786</v>
      </c>
      <c r="B2199" s="3" t="s">
        <v>6301</v>
      </c>
      <c r="C2199" s="3">
        <v>36786</v>
      </c>
      <c r="D2199" s="2" t="s">
        <v>2089</v>
      </c>
      <c r="E2199" s="3" t="s">
        <v>4446</v>
      </c>
      <c r="F2199" s="67" t="s">
        <v>5473</v>
      </c>
      <c r="G2199" s="67" t="s">
        <v>5473</v>
      </c>
      <c r="I2199" s="3" t="s">
        <v>6300</v>
      </c>
    </row>
    <row r="2200" spans="1:9" x14ac:dyDescent="0.2">
      <c r="A2200" s="1" t="str">
        <f t="shared" si="35"/>
        <v>SINAPI-I 36785</v>
      </c>
      <c r="B2200" s="3" t="s">
        <v>6301</v>
      </c>
      <c r="C2200" s="3">
        <v>36785</v>
      </c>
      <c r="D2200" s="2" t="s">
        <v>2090</v>
      </c>
      <c r="E2200" s="3" t="s">
        <v>4446</v>
      </c>
      <c r="F2200" s="67" t="s">
        <v>5474</v>
      </c>
      <c r="G2200" s="67" t="s">
        <v>5474</v>
      </c>
      <c r="I2200" s="3" t="s">
        <v>6300</v>
      </c>
    </row>
    <row r="2201" spans="1:9" x14ac:dyDescent="0.2">
      <c r="A2201" s="1" t="str">
        <f t="shared" si="35"/>
        <v>SINAPI-I 36782</v>
      </c>
      <c r="B2201" s="3" t="s">
        <v>6301</v>
      </c>
      <c r="C2201" s="3">
        <v>36782</v>
      </c>
      <c r="D2201" s="2" t="s">
        <v>2091</v>
      </c>
      <c r="E2201" s="3" t="s">
        <v>4446</v>
      </c>
      <c r="F2201" s="67" t="s">
        <v>5475</v>
      </c>
      <c r="G2201" s="67" t="s">
        <v>5475</v>
      </c>
      <c r="I2201" s="3" t="s">
        <v>6300</v>
      </c>
    </row>
    <row r="2202" spans="1:9" x14ac:dyDescent="0.2">
      <c r="A2202" s="1" t="str">
        <f t="shared" si="35"/>
        <v>SINAPI-I 44481</v>
      </c>
      <c r="B2202" s="3" t="s">
        <v>6301</v>
      </c>
      <c r="C2202" s="3">
        <v>44481</v>
      </c>
      <c r="D2202" s="2" t="s">
        <v>2092</v>
      </c>
      <c r="E2202" s="3" t="s">
        <v>4446</v>
      </c>
      <c r="F2202" s="67" t="s">
        <v>5476</v>
      </c>
      <c r="G2202" s="67" t="s">
        <v>5476</v>
      </c>
      <c r="I2202" s="3" t="s">
        <v>6300</v>
      </c>
    </row>
    <row r="2203" spans="1:9" ht="22.5" x14ac:dyDescent="0.2">
      <c r="A2203" s="1" t="str">
        <f t="shared" si="35"/>
        <v>SINAPI-I 4824</v>
      </c>
      <c r="B2203" s="3" t="s">
        <v>6301</v>
      </c>
      <c r="C2203" s="3">
        <v>4824</v>
      </c>
      <c r="D2203" s="2" t="s">
        <v>2093</v>
      </c>
      <c r="E2203" s="3" t="s">
        <v>4433</v>
      </c>
      <c r="F2203" s="67" t="s">
        <v>20732</v>
      </c>
      <c r="G2203" s="67" t="s">
        <v>20732</v>
      </c>
      <c r="I2203" s="3" t="s">
        <v>6298</v>
      </c>
    </row>
    <row r="2204" spans="1:9" ht="22.5" x14ac:dyDescent="0.2">
      <c r="A2204" s="1" t="str">
        <f t="shared" si="35"/>
        <v>SINAPI-I 11795</v>
      </c>
      <c r="B2204" s="3" t="s">
        <v>6301</v>
      </c>
      <c r="C2204" s="3">
        <v>11795</v>
      </c>
      <c r="D2204" s="2" t="s">
        <v>30409</v>
      </c>
      <c r="E2204" s="3" t="s">
        <v>4438</v>
      </c>
      <c r="F2204" s="67" t="s">
        <v>33698</v>
      </c>
      <c r="G2204" s="67" t="s">
        <v>33698</v>
      </c>
      <c r="I2204" s="3" t="s">
        <v>6298</v>
      </c>
    </row>
    <row r="2205" spans="1:9" x14ac:dyDescent="0.2">
      <c r="A2205" s="1" t="str">
        <f t="shared" si="35"/>
        <v>SINAPI-I 134</v>
      </c>
      <c r="B2205" s="3" t="s">
        <v>6301</v>
      </c>
      <c r="C2205" s="3">
        <v>134</v>
      </c>
      <c r="D2205" s="2" t="s">
        <v>2094</v>
      </c>
      <c r="E2205" s="3" t="s">
        <v>4433</v>
      </c>
      <c r="F2205" s="67" t="s">
        <v>4806</v>
      </c>
      <c r="G2205" s="67" t="s">
        <v>4806</v>
      </c>
      <c r="I2205" s="3" t="s">
        <v>6298</v>
      </c>
    </row>
    <row r="2206" spans="1:9" ht="22.5" x14ac:dyDescent="0.2">
      <c r="A2206" s="1" t="str">
        <f t="shared" si="35"/>
        <v>SINAPI-I 4229</v>
      </c>
      <c r="B2206" s="3" t="s">
        <v>6301</v>
      </c>
      <c r="C2206" s="3">
        <v>4229</v>
      </c>
      <c r="D2206" s="2" t="s">
        <v>2095</v>
      </c>
      <c r="E2206" s="3" t="s">
        <v>4433</v>
      </c>
      <c r="F2206" s="67" t="s">
        <v>33699</v>
      </c>
      <c r="G2206" s="67" t="s">
        <v>33699</v>
      </c>
      <c r="I2206" s="3" t="s">
        <v>6298</v>
      </c>
    </row>
    <row r="2207" spans="1:9" x14ac:dyDescent="0.2">
      <c r="A2207" s="1" t="str">
        <f t="shared" si="35"/>
        <v>SINAPI-I 11731</v>
      </c>
      <c r="B2207" s="3" t="s">
        <v>6301</v>
      </c>
      <c r="C2207" s="3">
        <v>11731</v>
      </c>
      <c r="D2207" s="2" t="s">
        <v>2096</v>
      </c>
      <c r="E2207" s="3" t="s">
        <v>4431</v>
      </c>
      <c r="F2207" s="67" t="s">
        <v>21170</v>
      </c>
      <c r="G2207" s="67" t="s">
        <v>21170</v>
      </c>
      <c r="I2207" s="3" t="s">
        <v>6298</v>
      </c>
    </row>
    <row r="2208" spans="1:9" x14ac:dyDescent="0.2">
      <c r="A2208" s="1" t="str">
        <f t="shared" si="35"/>
        <v>SINAPI-I 11732</v>
      </c>
      <c r="B2208" s="3" t="s">
        <v>6301</v>
      </c>
      <c r="C2208" s="3">
        <v>11732</v>
      </c>
      <c r="D2208" s="2" t="s">
        <v>2097</v>
      </c>
      <c r="E2208" s="3" t="s">
        <v>4431</v>
      </c>
      <c r="F2208" s="67" t="s">
        <v>21788</v>
      </c>
      <c r="G2208" s="67" t="s">
        <v>21788</v>
      </c>
      <c r="I2208" s="3" t="s">
        <v>6298</v>
      </c>
    </row>
    <row r="2209" spans="1:9" x14ac:dyDescent="0.2">
      <c r="A2209" s="1" t="str">
        <f t="shared" si="35"/>
        <v>SINAPI-I 11244</v>
      </c>
      <c r="B2209" s="3" t="s">
        <v>6301</v>
      </c>
      <c r="C2209" s="3">
        <v>11244</v>
      </c>
      <c r="D2209" s="2" t="s">
        <v>2098</v>
      </c>
      <c r="E2209" s="3" t="s">
        <v>4431</v>
      </c>
      <c r="F2209" s="67" t="s">
        <v>33700</v>
      </c>
      <c r="G2209" s="67" t="s">
        <v>33700</v>
      </c>
      <c r="I2209" s="3" t="s">
        <v>6298</v>
      </c>
    </row>
    <row r="2210" spans="1:9" x14ac:dyDescent="0.2">
      <c r="A2210" s="1" t="str">
        <f t="shared" si="35"/>
        <v>SINAPI-I 11235</v>
      </c>
      <c r="B2210" s="3" t="s">
        <v>6301</v>
      </c>
      <c r="C2210" s="3">
        <v>11235</v>
      </c>
      <c r="D2210" s="2" t="s">
        <v>2099</v>
      </c>
      <c r="E2210" s="3" t="s">
        <v>4431</v>
      </c>
      <c r="F2210" s="67" t="s">
        <v>33701</v>
      </c>
      <c r="G2210" s="67" t="s">
        <v>33701</v>
      </c>
      <c r="I2210" s="3" t="s">
        <v>6298</v>
      </c>
    </row>
    <row r="2211" spans="1:9" x14ac:dyDescent="0.2">
      <c r="A2211" s="1" t="str">
        <f t="shared" ref="A2211:A2274" si="36">CONCATENAR</f>
        <v>SINAPI-I 11236</v>
      </c>
      <c r="B2211" s="3" t="s">
        <v>6301</v>
      </c>
      <c r="C2211" s="3">
        <v>11236</v>
      </c>
      <c r="D2211" s="2" t="s">
        <v>2100</v>
      </c>
      <c r="E2211" s="3" t="s">
        <v>4431</v>
      </c>
      <c r="F2211" s="67" t="s">
        <v>33702</v>
      </c>
      <c r="G2211" s="67" t="s">
        <v>33702</v>
      </c>
      <c r="I2211" s="3" t="s">
        <v>6298</v>
      </c>
    </row>
    <row r="2212" spans="1:9" ht="22.5" x14ac:dyDescent="0.2">
      <c r="A2212" s="1" t="str">
        <f t="shared" si="36"/>
        <v>SINAPI-I 11245</v>
      </c>
      <c r="B2212" s="3" t="s">
        <v>6301</v>
      </c>
      <c r="C2212" s="3">
        <v>11245</v>
      </c>
      <c r="D2212" s="2" t="s">
        <v>30410</v>
      </c>
      <c r="E2212" s="3" t="s">
        <v>4431</v>
      </c>
      <c r="F2212" s="67" t="s">
        <v>33703</v>
      </c>
      <c r="G2212" s="67" t="s">
        <v>33703</v>
      </c>
      <c r="I2212" s="3" t="s">
        <v>6298</v>
      </c>
    </row>
    <row r="2213" spans="1:9" x14ac:dyDescent="0.2">
      <c r="A2213" s="1" t="str">
        <f t="shared" si="36"/>
        <v>SINAPI-I 36494</v>
      </c>
      <c r="B2213" s="3" t="s">
        <v>6301</v>
      </c>
      <c r="C2213" s="3">
        <v>36494</v>
      </c>
      <c r="D2213" s="2" t="s">
        <v>2101</v>
      </c>
      <c r="E2213" s="3" t="s">
        <v>4431</v>
      </c>
      <c r="F2213" s="67" t="s">
        <v>33704</v>
      </c>
      <c r="G2213" s="67" t="s">
        <v>33704</v>
      </c>
      <c r="I2213" s="3" t="s">
        <v>6300</v>
      </c>
    </row>
    <row r="2214" spans="1:9" x14ac:dyDescent="0.2">
      <c r="A2214" s="1" t="str">
        <f t="shared" si="36"/>
        <v>SINAPI-I 36493</v>
      </c>
      <c r="B2214" s="3" t="s">
        <v>6301</v>
      </c>
      <c r="C2214" s="3">
        <v>36493</v>
      </c>
      <c r="D2214" s="2" t="s">
        <v>2102</v>
      </c>
      <c r="E2214" s="3" t="s">
        <v>4431</v>
      </c>
      <c r="F2214" s="67" t="s">
        <v>33705</v>
      </c>
      <c r="G2214" s="67" t="s">
        <v>33705</v>
      </c>
      <c r="I2214" s="3" t="s">
        <v>6300</v>
      </c>
    </row>
    <row r="2215" spans="1:9" x14ac:dyDescent="0.2">
      <c r="A2215" s="1" t="str">
        <f t="shared" si="36"/>
        <v>SINAPI-I 36492</v>
      </c>
      <c r="B2215" s="3" t="s">
        <v>6301</v>
      </c>
      <c r="C2215" s="3">
        <v>36492</v>
      </c>
      <c r="D2215" s="2" t="s">
        <v>2103</v>
      </c>
      <c r="E2215" s="3" t="s">
        <v>4431</v>
      </c>
      <c r="F2215" s="67" t="s">
        <v>33706</v>
      </c>
      <c r="G2215" s="67" t="s">
        <v>33706</v>
      </c>
      <c r="I2215" s="3" t="s">
        <v>6300</v>
      </c>
    </row>
    <row r="2216" spans="1:9" x14ac:dyDescent="0.2">
      <c r="A2216" s="1" t="str">
        <f t="shared" si="36"/>
        <v>SINAPI-I 36499</v>
      </c>
      <c r="B2216" s="3" t="s">
        <v>6301</v>
      </c>
      <c r="C2216" s="3">
        <v>36499</v>
      </c>
      <c r="D2216" s="2" t="s">
        <v>2104</v>
      </c>
      <c r="E2216" s="3" t="s">
        <v>4431</v>
      </c>
      <c r="F2216" s="67" t="s">
        <v>5478</v>
      </c>
      <c r="G2216" s="67" t="s">
        <v>5478</v>
      </c>
      <c r="I2216" s="3" t="s">
        <v>6300</v>
      </c>
    </row>
    <row r="2217" spans="1:9" ht="22.5" x14ac:dyDescent="0.2">
      <c r="A2217" s="1" t="str">
        <f t="shared" si="36"/>
        <v>SINAPI-I 13533</v>
      </c>
      <c r="B2217" s="3" t="s">
        <v>6301</v>
      </c>
      <c r="C2217" s="3">
        <v>13533</v>
      </c>
      <c r="D2217" s="2" t="s">
        <v>2105</v>
      </c>
      <c r="E2217" s="3" t="s">
        <v>4431</v>
      </c>
      <c r="F2217" s="67" t="s">
        <v>5479</v>
      </c>
      <c r="G2217" s="67" t="s">
        <v>5479</v>
      </c>
      <c r="I2217" s="3" t="s">
        <v>6300</v>
      </c>
    </row>
    <row r="2218" spans="1:9" ht="22.5" x14ac:dyDescent="0.2">
      <c r="A2218" s="1" t="str">
        <f t="shared" si="36"/>
        <v>SINAPI-I 13333</v>
      </c>
      <c r="B2218" s="3" t="s">
        <v>6301</v>
      </c>
      <c r="C2218" s="3">
        <v>13333</v>
      </c>
      <c r="D2218" s="2" t="s">
        <v>2106</v>
      </c>
      <c r="E2218" s="3" t="s">
        <v>4431</v>
      </c>
      <c r="F2218" s="67" t="s">
        <v>5480</v>
      </c>
      <c r="G2218" s="67" t="s">
        <v>5480</v>
      </c>
      <c r="I2218" s="3" t="s">
        <v>6300</v>
      </c>
    </row>
    <row r="2219" spans="1:9" ht="22.5" x14ac:dyDescent="0.2">
      <c r="A2219" s="1" t="str">
        <f t="shared" si="36"/>
        <v>SINAPI-I 39585</v>
      </c>
      <c r="B2219" s="3" t="s">
        <v>6301</v>
      </c>
      <c r="C2219" s="3">
        <v>39585</v>
      </c>
      <c r="D2219" s="2" t="s">
        <v>2107</v>
      </c>
      <c r="E2219" s="3" t="s">
        <v>4431</v>
      </c>
      <c r="F2219" s="67" t="s">
        <v>5481</v>
      </c>
      <c r="G2219" s="67" t="s">
        <v>5481</v>
      </c>
      <c r="I2219" s="3" t="s">
        <v>6300</v>
      </c>
    </row>
    <row r="2220" spans="1:9" ht="22.5" x14ac:dyDescent="0.2">
      <c r="A2220" s="1" t="str">
        <f t="shared" si="36"/>
        <v>SINAPI-I 39586</v>
      </c>
      <c r="B2220" s="3" t="s">
        <v>6301</v>
      </c>
      <c r="C2220" s="3">
        <v>39586</v>
      </c>
      <c r="D2220" s="2" t="s">
        <v>2108</v>
      </c>
      <c r="E2220" s="3" t="s">
        <v>4431</v>
      </c>
      <c r="F2220" s="67" t="s">
        <v>5482</v>
      </c>
      <c r="G2220" s="67" t="s">
        <v>5482</v>
      </c>
      <c r="I2220" s="3" t="s">
        <v>6300</v>
      </c>
    </row>
    <row r="2221" spans="1:9" ht="22.5" x14ac:dyDescent="0.2">
      <c r="A2221" s="1" t="str">
        <f t="shared" si="36"/>
        <v>SINAPI-I 39587</v>
      </c>
      <c r="B2221" s="3" t="s">
        <v>6301</v>
      </c>
      <c r="C2221" s="3">
        <v>39587</v>
      </c>
      <c r="D2221" s="2" t="s">
        <v>2109</v>
      </c>
      <c r="E2221" s="3" t="s">
        <v>4431</v>
      </c>
      <c r="F2221" s="67" t="s">
        <v>5483</v>
      </c>
      <c r="G2221" s="67" t="s">
        <v>5483</v>
      </c>
      <c r="I2221" s="3" t="s">
        <v>6300</v>
      </c>
    </row>
    <row r="2222" spans="1:9" ht="22.5" x14ac:dyDescent="0.2">
      <c r="A2222" s="1" t="str">
        <f t="shared" si="36"/>
        <v>SINAPI-I 39588</v>
      </c>
      <c r="B2222" s="3" t="s">
        <v>6301</v>
      </c>
      <c r="C2222" s="3">
        <v>39588</v>
      </c>
      <c r="D2222" s="2" t="s">
        <v>2110</v>
      </c>
      <c r="E2222" s="3" t="s">
        <v>4431</v>
      </c>
      <c r="F2222" s="67" t="s">
        <v>5484</v>
      </c>
      <c r="G2222" s="67" t="s">
        <v>5484</v>
      </c>
      <c r="I2222" s="3" t="s">
        <v>6300</v>
      </c>
    </row>
    <row r="2223" spans="1:9" ht="22.5" x14ac:dyDescent="0.2">
      <c r="A2223" s="1" t="str">
        <f t="shared" si="36"/>
        <v>SINAPI-I 39584</v>
      </c>
      <c r="B2223" s="3" t="s">
        <v>6301</v>
      </c>
      <c r="C2223" s="3">
        <v>39584</v>
      </c>
      <c r="D2223" s="2" t="s">
        <v>2111</v>
      </c>
      <c r="E2223" s="3" t="s">
        <v>4431</v>
      </c>
      <c r="F2223" s="67" t="s">
        <v>5485</v>
      </c>
      <c r="G2223" s="67" t="s">
        <v>5485</v>
      </c>
      <c r="I2223" s="3" t="s">
        <v>6300</v>
      </c>
    </row>
    <row r="2224" spans="1:9" ht="22.5" x14ac:dyDescent="0.2">
      <c r="A2224" s="1" t="str">
        <f t="shared" si="36"/>
        <v>SINAPI-I 39590</v>
      </c>
      <c r="B2224" s="3" t="s">
        <v>6301</v>
      </c>
      <c r="C2224" s="3">
        <v>39590</v>
      </c>
      <c r="D2224" s="2" t="s">
        <v>2112</v>
      </c>
      <c r="E2224" s="3" t="s">
        <v>4431</v>
      </c>
      <c r="F2224" s="67" t="s">
        <v>5486</v>
      </c>
      <c r="G2224" s="67" t="s">
        <v>5486</v>
      </c>
      <c r="I2224" s="3" t="s">
        <v>6300</v>
      </c>
    </row>
    <row r="2225" spans="1:9" ht="22.5" x14ac:dyDescent="0.2">
      <c r="A2225" s="1" t="str">
        <f t="shared" si="36"/>
        <v>SINAPI-I 39592</v>
      </c>
      <c r="B2225" s="3" t="s">
        <v>6301</v>
      </c>
      <c r="C2225" s="3">
        <v>39592</v>
      </c>
      <c r="D2225" s="2" t="s">
        <v>2113</v>
      </c>
      <c r="E2225" s="3" t="s">
        <v>4431</v>
      </c>
      <c r="F2225" s="67" t="s">
        <v>5487</v>
      </c>
      <c r="G2225" s="67" t="s">
        <v>5487</v>
      </c>
      <c r="I2225" s="3" t="s">
        <v>6300</v>
      </c>
    </row>
    <row r="2226" spans="1:9" ht="22.5" x14ac:dyDescent="0.2">
      <c r="A2226" s="1" t="str">
        <f t="shared" si="36"/>
        <v>SINAPI-I 39593</v>
      </c>
      <c r="B2226" s="3" t="s">
        <v>6301</v>
      </c>
      <c r="C2226" s="3">
        <v>39593</v>
      </c>
      <c r="D2226" s="2" t="s">
        <v>2114</v>
      </c>
      <c r="E2226" s="3" t="s">
        <v>4431</v>
      </c>
      <c r="F2226" s="67" t="s">
        <v>5483</v>
      </c>
      <c r="G2226" s="67" t="s">
        <v>5483</v>
      </c>
      <c r="I2226" s="3" t="s">
        <v>6300</v>
      </c>
    </row>
    <row r="2227" spans="1:9" ht="22.5" x14ac:dyDescent="0.2">
      <c r="A2227" s="1" t="str">
        <f t="shared" si="36"/>
        <v>SINAPI-I 14254</v>
      </c>
      <c r="B2227" s="3" t="s">
        <v>6301</v>
      </c>
      <c r="C2227" s="3">
        <v>14254</v>
      </c>
      <c r="D2227" s="2" t="s">
        <v>2115</v>
      </c>
      <c r="E2227" s="3" t="s">
        <v>4431</v>
      </c>
      <c r="F2227" s="67" t="s">
        <v>5488</v>
      </c>
      <c r="G2227" s="67" t="s">
        <v>5488</v>
      </c>
      <c r="I2227" s="3" t="s">
        <v>6300</v>
      </c>
    </row>
    <row r="2228" spans="1:9" x14ac:dyDescent="0.2">
      <c r="A2228" s="1" t="str">
        <f t="shared" si="36"/>
        <v>SINAPI-I 44494</v>
      </c>
      <c r="B2228" s="3" t="s">
        <v>6301</v>
      </c>
      <c r="C2228" s="3">
        <v>44494</v>
      </c>
      <c r="D2228" s="2" t="s">
        <v>2116</v>
      </c>
      <c r="E2228" s="3" t="s">
        <v>4431</v>
      </c>
      <c r="F2228" s="67" t="s">
        <v>5489</v>
      </c>
      <c r="G2228" s="67" t="s">
        <v>5489</v>
      </c>
      <c r="I2228" s="3" t="s">
        <v>6300</v>
      </c>
    </row>
    <row r="2229" spans="1:9" x14ac:dyDescent="0.2">
      <c r="A2229" s="1" t="str">
        <f t="shared" si="36"/>
        <v>SINAPI-I 25019</v>
      </c>
      <c r="B2229" s="3" t="s">
        <v>6301</v>
      </c>
      <c r="C2229" s="3">
        <v>25019</v>
      </c>
      <c r="D2229" s="2" t="s">
        <v>2117</v>
      </c>
      <c r="E2229" s="3" t="s">
        <v>4431</v>
      </c>
      <c r="F2229" s="67" t="s">
        <v>5490</v>
      </c>
      <c r="G2229" s="67" t="s">
        <v>5490</v>
      </c>
      <c r="I2229" s="3" t="s">
        <v>6300</v>
      </c>
    </row>
    <row r="2230" spans="1:9" x14ac:dyDescent="0.2">
      <c r="A2230" s="1" t="str">
        <f t="shared" si="36"/>
        <v>SINAPI-I 36501</v>
      </c>
      <c r="B2230" s="3" t="s">
        <v>6301</v>
      </c>
      <c r="C2230" s="3">
        <v>36501</v>
      </c>
      <c r="D2230" s="2" t="s">
        <v>2118</v>
      </c>
      <c r="E2230" s="3" t="s">
        <v>4431</v>
      </c>
      <c r="F2230" s="67" t="s">
        <v>5491</v>
      </c>
      <c r="G2230" s="67" t="s">
        <v>5491</v>
      </c>
      <c r="I2230" s="3" t="s">
        <v>6300</v>
      </c>
    </row>
    <row r="2231" spans="1:9" x14ac:dyDescent="0.2">
      <c r="A2231" s="1" t="str">
        <f t="shared" si="36"/>
        <v>SINAPI-I 44493</v>
      </c>
      <c r="B2231" s="3" t="s">
        <v>6301</v>
      </c>
      <c r="C2231" s="3">
        <v>44493</v>
      </c>
      <c r="D2231" s="2" t="s">
        <v>2119</v>
      </c>
      <c r="E2231" s="3" t="s">
        <v>4431</v>
      </c>
      <c r="F2231" s="67" t="s">
        <v>5492</v>
      </c>
      <c r="G2231" s="67" t="s">
        <v>5492</v>
      </c>
      <c r="I2231" s="3" t="s">
        <v>6300</v>
      </c>
    </row>
    <row r="2232" spans="1:9" x14ac:dyDescent="0.2">
      <c r="A2232" s="1" t="str">
        <f t="shared" si="36"/>
        <v>SINAPI-I 36500</v>
      </c>
      <c r="B2232" s="3" t="s">
        <v>6301</v>
      </c>
      <c r="C2232" s="3">
        <v>36500</v>
      </c>
      <c r="D2232" s="2" t="s">
        <v>2120</v>
      </c>
      <c r="E2232" s="3" t="s">
        <v>4431</v>
      </c>
      <c r="F2232" s="67" t="s">
        <v>5493</v>
      </c>
      <c r="G2232" s="67" t="s">
        <v>5493</v>
      </c>
      <c r="I2232" s="3" t="s">
        <v>6300</v>
      </c>
    </row>
    <row r="2233" spans="1:9" ht="22.5" x14ac:dyDescent="0.2">
      <c r="A2233" s="1" t="str">
        <f t="shared" si="36"/>
        <v>SINAPI-I 20017</v>
      </c>
      <c r="B2233" s="3" t="s">
        <v>6301</v>
      </c>
      <c r="C2233" s="3">
        <v>20017</v>
      </c>
      <c r="D2233" s="2" t="s">
        <v>30411</v>
      </c>
      <c r="E2233" s="3" t="s">
        <v>4432</v>
      </c>
      <c r="F2233" s="67" t="s">
        <v>20800</v>
      </c>
      <c r="G2233" s="67" t="s">
        <v>20800</v>
      </c>
      <c r="I2233" s="3" t="s">
        <v>6298</v>
      </c>
    </row>
    <row r="2234" spans="1:9" ht="22.5" x14ac:dyDescent="0.2">
      <c r="A2234" s="1" t="str">
        <f t="shared" si="36"/>
        <v>SINAPI-I 20007</v>
      </c>
      <c r="B2234" s="3" t="s">
        <v>6301</v>
      </c>
      <c r="C2234" s="3">
        <v>20007</v>
      </c>
      <c r="D2234" s="2" t="s">
        <v>30412</v>
      </c>
      <c r="E2234" s="3" t="s">
        <v>4432</v>
      </c>
      <c r="F2234" s="67" t="s">
        <v>4822</v>
      </c>
      <c r="G2234" s="67" t="s">
        <v>4822</v>
      </c>
      <c r="I2234" s="3" t="s">
        <v>6298</v>
      </c>
    </row>
    <row r="2235" spans="1:9" x14ac:dyDescent="0.2">
      <c r="A2235" s="1" t="str">
        <f t="shared" si="36"/>
        <v>SINAPI-I 39831</v>
      </c>
      <c r="B2235" s="3" t="s">
        <v>6301</v>
      </c>
      <c r="C2235" s="3">
        <v>39831</v>
      </c>
      <c r="D2235" s="2" t="s">
        <v>2121</v>
      </c>
      <c r="E2235" s="3" t="s">
        <v>4440</v>
      </c>
      <c r="F2235" s="67" t="s">
        <v>33707</v>
      </c>
      <c r="G2235" s="67" t="s">
        <v>33707</v>
      </c>
      <c r="I2235" s="3" t="s">
        <v>6298</v>
      </c>
    </row>
    <row r="2236" spans="1:9" ht="22.5" x14ac:dyDescent="0.2">
      <c r="A2236" s="1" t="str">
        <f t="shared" si="36"/>
        <v>SINAPI-I 36888</v>
      </c>
      <c r="B2236" s="3" t="s">
        <v>6301</v>
      </c>
      <c r="C2236" s="3">
        <v>36888</v>
      </c>
      <c r="D2236" s="2" t="s">
        <v>2122</v>
      </c>
      <c r="E2236" s="3" t="s">
        <v>4432</v>
      </c>
      <c r="F2236" s="67" t="s">
        <v>5170</v>
      </c>
      <c r="G2236" s="67" t="s">
        <v>5170</v>
      </c>
      <c r="I2236" s="3" t="s">
        <v>6300</v>
      </c>
    </row>
    <row r="2237" spans="1:9" ht="22.5" x14ac:dyDescent="0.2">
      <c r="A2237" s="1" t="str">
        <f t="shared" si="36"/>
        <v>SINAPI-I 39836</v>
      </c>
      <c r="B2237" s="3" t="s">
        <v>6301</v>
      </c>
      <c r="C2237" s="3">
        <v>39836</v>
      </c>
      <c r="D2237" s="2" t="s">
        <v>2123</v>
      </c>
      <c r="E2237" s="3" t="s">
        <v>4440</v>
      </c>
      <c r="F2237" s="67" t="s">
        <v>33708</v>
      </c>
      <c r="G2237" s="67" t="s">
        <v>33708</v>
      </c>
      <c r="I2237" s="3" t="s">
        <v>6298</v>
      </c>
    </row>
    <row r="2238" spans="1:9" x14ac:dyDescent="0.2">
      <c r="A2238" s="1" t="str">
        <f t="shared" si="36"/>
        <v>SINAPI-I 39830</v>
      </c>
      <c r="B2238" s="3" t="s">
        <v>6301</v>
      </c>
      <c r="C2238" s="3">
        <v>39830</v>
      </c>
      <c r="D2238" s="2" t="s">
        <v>2124</v>
      </c>
      <c r="E2238" s="3" t="s">
        <v>4440</v>
      </c>
      <c r="F2238" s="67" t="s">
        <v>33709</v>
      </c>
      <c r="G2238" s="67" t="s">
        <v>33709</v>
      </c>
      <c r="I2238" s="3" t="s">
        <v>6298</v>
      </c>
    </row>
    <row r="2239" spans="1:9" x14ac:dyDescent="0.2">
      <c r="A2239" s="1" t="str">
        <f t="shared" si="36"/>
        <v>SINAPI-I 40527</v>
      </c>
      <c r="B2239" s="3" t="s">
        <v>6301</v>
      </c>
      <c r="C2239" s="3">
        <v>40527</v>
      </c>
      <c r="D2239" s="2" t="s">
        <v>2125</v>
      </c>
      <c r="E2239" s="3" t="s">
        <v>4431</v>
      </c>
      <c r="F2239" s="67" t="s">
        <v>33710</v>
      </c>
      <c r="G2239" s="67" t="s">
        <v>33710</v>
      </c>
      <c r="I2239" s="3" t="s">
        <v>6298</v>
      </c>
    </row>
    <row r="2240" spans="1:9" x14ac:dyDescent="0.2">
      <c r="A2240" s="1" t="str">
        <f t="shared" si="36"/>
        <v>SINAPI-I 36497</v>
      </c>
      <c r="B2240" s="3" t="s">
        <v>6301</v>
      </c>
      <c r="C2240" s="3">
        <v>36497</v>
      </c>
      <c r="D2240" s="2" t="s">
        <v>2126</v>
      </c>
      <c r="E2240" s="3" t="s">
        <v>4431</v>
      </c>
      <c r="F2240" s="67" t="s">
        <v>33711</v>
      </c>
      <c r="G2240" s="67" t="s">
        <v>33711</v>
      </c>
      <c r="I2240" s="3" t="s">
        <v>6298</v>
      </c>
    </row>
    <row r="2241" spans="1:9" x14ac:dyDescent="0.2">
      <c r="A2241" s="1" t="str">
        <f t="shared" si="36"/>
        <v>SINAPI-I 36487</v>
      </c>
      <c r="B2241" s="3" t="s">
        <v>6301</v>
      </c>
      <c r="C2241" s="3">
        <v>36487</v>
      </c>
      <c r="D2241" s="2" t="s">
        <v>2127</v>
      </c>
      <c r="E2241" s="3" t="s">
        <v>4431</v>
      </c>
      <c r="F2241" s="67" t="s">
        <v>33712</v>
      </c>
      <c r="G2241" s="67" t="s">
        <v>33712</v>
      </c>
      <c r="I2241" s="3" t="s">
        <v>6298</v>
      </c>
    </row>
    <row r="2242" spans="1:9" ht="22.5" x14ac:dyDescent="0.2">
      <c r="A2242" s="1" t="str">
        <f t="shared" si="36"/>
        <v>SINAPI-I 44475</v>
      </c>
      <c r="B2242" s="3" t="s">
        <v>6301</v>
      </c>
      <c r="C2242" s="3">
        <v>44475</v>
      </c>
      <c r="D2242" s="2" t="s">
        <v>2128</v>
      </c>
      <c r="E2242" s="3" t="s">
        <v>4431</v>
      </c>
      <c r="F2242" s="67" t="s">
        <v>33713</v>
      </c>
      <c r="G2242" s="67" t="s">
        <v>33713</v>
      </c>
      <c r="I2242" s="3" t="s">
        <v>6300</v>
      </c>
    </row>
    <row r="2243" spans="1:9" ht="22.5" x14ac:dyDescent="0.2">
      <c r="A2243" s="1" t="str">
        <f t="shared" si="36"/>
        <v>SINAPI-I 44474</v>
      </c>
      <c r="B2243" s="3" t="s">
        <v>6301</v>
      </c>
      <c r="C2243" s="3">
        <v>44474</v>
      </c>
      <c r="D2243" s="2" t="s">
        <v>2129</v>
      </c>
      <c r="E2243" s="3" t="s">
        <v>4431</v>
      </c>
      <c r="F2243" s="67" t="s">
        <v>33714</v>
      </c>
      <c r="G2243" s="67" t="s">
        <v>33714</v>
      </c>
      <c r="I2243" s="3" t="s">
        <v>6300</v>
      </c>
    </row>
    <row r="2244" spans="1:9" ht="22.5" x14ac:dyDescent="0.2">
      <c r="A2244" s="1" t="str">
        <f t="shared" si="36"/>
        <v>SINAPI-I 44490</v>
      </c>
      <c r="B2244" s="3" t="s">
        <v>6301</v>
      </c>
      <c r="C2244" s="3">
        <v>44490</v>
      </c>
      <c r="D2244" s="2" t="s">
        <v>2130</v>
      </c>
      <c r="E2244" s="3" t="s">
        <v>4431</v>
      </c>
      <c r="F2244" s="67" t="s">
        <v>33715</v>
      </c>
      <c r="G2244" s="67" t="s">
        <v>33715</v>
      </c>
      <c r="I2244" s="3" t="s">
        <v>6300</v>
      </c>
    </row>
    <row r="2245" spans="1:9" ht="33.75" x14ac:dyDescent="0.2">
      <c r="A2245" s="1" t="str">
        <f t="shared" si="36"/>
        <v>SINAPI-I 37776</v>
      </c>
      <c r="B2245" s="3" t="s">
        <v>6301</v>
      </c>
      <c r="C2245" s="3">
        <v>37776</v>
      </c>
      <c r="D2245" s="2" t="s">
        <v>30413</v>
      </c>
      <c r="E2245" s="3" t="s">
        <v>4431</v>
      </c>
      <c r="F2245" s="67" t="s">
        <v>33716</v>
      </c>
      <c r="G2245" s="67" t="s">
        <v>33716</v>
      </c>
      <c r="I2245" s="3" t="s">
        <v>6300</v>
      </c>
    </row>
    <row r="2246" spans="1:9" ht="33.75" x14ac:dyDescent="0.2">
      <c r="A2246" s="1" t="str">
        <f t="shared" si="36"/>
        <v>SINAPI-I 37775</v>
      </c>
      <c r="B2246" s="3" t="s">
        <v>6301</v>
      </c>
      <c r="C2246" s="3">
        <v>37775</v>
      </c>
      <c r="D2246" s="2" t="s">
        <v>2131</v>
      </c>
      <c r="E2246" s="3" t="s">
        <v>4431</v>
      </c>
      <c r="F2246" s="67" t="s">
        <v>33717</v>
      </c>
      <c r="G2246" s="67" t="s">
        <v>33717</v>
      </c>
      <c r="I2246" s="3" t="s">
        <v>6300</v>
      </c>
    </row>
    <row r="2247" spans="1:9" ht="33.75" x14ac:dyDescent="0.2">
      <c r="A2247" s="1" t="str">
        <f t="shared" si="36"/>
        <v>SINAPI-I 36491</v>
      </c>
      <c r="B2247" s="3" t="s">
        <v>6301</v>
      </c>
      <c r="C2247" s="3">
        <v>36491</v>
      </c>
      <c r="D2247" s="2" t="s">
        <v>30414</v>
      </c>
      <c r="E2247" s="3" t="s">
        <v>4431</v>
      </c>
      <c r="F2247" s="67" t="s">
        <v>33718</v>
      </c>
      <c r="G2247" s="67" t="s">
        <v>33718</v>
      </c>
      <c r="I2247" s="3" t="s">
        <v>6300</v>
      </c>
    </row>
    <row r="2248" spans="1:9" ht="33.75" x14ac:dyDescent="0.2">
      <c r="A2248" s="1" t="str">
        <f t="shared" si="36"/>
        <v>SINAPI-I 10712</v>
      </c>
      <c r="B2248" s="3" t="s">
        <v>6301</v>
      </c>
      <c r="C2248" s="3">
        <v>10712</v>
      </c>
      <c r="D2248" s="2" t="s">
        <v>30415</v>
      </c>
      <c r="E2248" s="3" t="s">
        <v>4431</v>
      </c>
      <c r="F2248" s="67" t="s">
        <v>33719</v>
      </c>
      <c r="G2248" s="67" t="s">
        <v>33719</v>
      </c>
      <c r="I2248" s="3" t="s">
        <v>6300</v>
      </c>
    </row>
    <row r="2249" spans="1:9" ht="33.75" x14ac:dyDescent="0.2">
      <c r="A2249" s="1" t="str">
        <f t="shared" si="36"/>
        <v>SINAPI-I 3363</v>
      </c>
      <c r="B2249" s="3" t="s">
        <v>6301</v>
      </c>
      <c r="C2249" s="3">
        <v>3363</v>
      </c>
      <c r="D2249" s="2" t="s">
        <v>30416</v>
      </c>
      <c r="E2249" s="3" t="s">
        <v>4431</v>
      </c>
      <c r="F2249" s="67" t="s">
        <v>33720</v>
      </c>
      <c r="G2249" s="67" t="s">
        <v>33720</v>
      </c>
      <c r="I2249" s="3" t="s">
        <v>6300</v>
      </c>
    </row>
    <row r="2250" spans="1:9" ht="33.75" x14ac:dyDescent="0.2">
      <c r="A2250" s="1" t="str">
        <f t="shared" si="36"/>
        <v>SINAPI-I 3365</v>
      </c>
      <c r="B2250" s="3" t="s">
        <v>6301</v>
      </c>
      <c r="C2250" s="3">
        <v>3365</v>
      </c>
      <c r="D2250" s="2" t="s">
        <v>30417</v>
      </c>
      <c r="E2250" s="3" t="s">
        <v>4431</v>
      </c>
      <c r="F2250" s="67" t="s">
        <v>33721</v>
      </c>
      <c r="G2250" s="67" t="s">
        <v>33721</v>
      </c>
      <c r="I2250" s="3" t="s">
        <v>6300</v>
      </c>
    </row>
    <row r="2251" spans="1:9" x14ac:dyDescent="0.2">
      <c r="A2251" s="1" t="str">
        <f t="shared" si="36"/>
        <v>SINAPI-I 7569</v>
      </c>
      <c r="B2251" s="3" t="s">
        <v>6301</v>
      </c>
      <c r="C2251" s="3">
        <v>7569</v>
      </c>
      <c r="D2251" s="2" t="s">
        <v>2132</v>
      </c>
      <c r="E2251" s="3" t="s">
        <v>4431</v>
      </c>
      <c r="F2251" s="67" t="s">
        <v>28810</v>
      </c>
      <c r="G2251" s="67" t="s">
        <v>28810</v>
      </c>
      <c r="I2251" s="3" t="s">
        <v>6300</v>
      </c>
    </row>
    <row r="2252" spans="1:9" ht="22.5" x14ac:dyDescent="0.2">
      <c r="A2252" s="1" t="str">
        <f t="shared" si="36"/>
        <v>SINAPI-I 3378</v>
      </c>
      <c r="B2252" s="3" t="s">
        <v>6301</v>
      </c>
      <c r="C2252" s="3">
        <v>3378</v>
      </c>
      <c r="D2252" s="2" t="s">
        <v>2133</v>
      </c>
      <c r="E2252" s="3" t="s">
        <v>4431</v>
      </c>
      <c r="F2252" s="67" t="s">
        <v>33722</v>
      </c>
      <c r="G2252" s="67" t="s">
        <v>33722</v>
      </c>
      <c r="I2252" s="3" t="s">
        <v>6298</v>
      </c>
    </row>
    <row r="2253" spans="1:9" ht="22.5" x14ac:dyDescent="0.2">
      <c r="A2253" s="1" t="str">
        <f t="shared" si="36"/>
        <v>SINAPI-I 3380</v>
      </c>
      <c r="B2253" s="3" t="s">
        <v>6301</v>
      </c>
      <c r="C2253" s="3">
        <v>3380</v>
      </c>
      <c r="D2253" s="2" t="s">
        <v>2134</v>
      </c>
      <c r="E2253" s="3" t="s">
        <v>4431</v>
      </c>
      <c r="F2253" s="67" t="s">
        <v>31836</v>
      </c>
      <c r="G2253" s="67" t="s">
        <v>31836</v>
      </c>
      <c r="I2253" s="3" t="s">
        <v>6299</v>
      </c>
    </row>
    <row r="2254" spans="1:9" ht="22.5" x14ac:dyDescent="0.2">
      <c r="A2254" s="1" t="str">
        <f t="shared" si="36"/>
        <v>SINAPI-I 3379</v>
      </c>
      <c r="B2254" s="3" t="s">
        <v>6301</v>
      </c>
      <c r="C2254" s="3">
        <v>3379</v>
      </c>
      <c r="D2254" s="2" t="s">
        <v>2135</v>
      </c>
      <c r="E2254" s="3" t="s">
        <v>4431</v>
      </c>
      <c r="F2254" s="67" t="s">
        <v>33723</v>
      </c>
      <c r="G2254" s="67" t="s">
        <v>33723</v>
      </c>
      <c r="I2254" s="3" t="s">
        <v>6298</v>
      </c>
    </row>
    <row r="2255" spans="1:9" ht="22.5" x14ac:dyDescent="0.2">
      <c r="A2255" s="1" t="str">
        <f t="shared" si="36"/>
        <v>SINAPI-I 11991</v>
      </c>
      <c r="B2255" s="3" t="s">
        <v>6301</v>
      </c>
      <c r="C2255" s="3">
        <v>11991</v>
      </c>
      <c r="D2255" s="2" t="s">
        <v>2136</v>
      </c>
      <c r="E2255" s="3" t="s">
        <v>4431</v>
      </c>
      <c r="F2255" s="67" t="s">
        <v>33724</v>
      </c>
      <c r="G2255" s="67" t="s">
        <v>33724</v>
      </c>
      <c r="I2255" s="3" t="s">
        <v>6298</v>
      </c>
    </row>
    <row r="2256" spans="1:9" ht="22.5" x14ac:dyDescent="0.2">
      <c r="A2256" s="1" t="str">
        <f t="shared" si="36"/>
        <v>SINAPI-I 34349</v>
      </c>
      <c r="B2256" s="3" t="s">
        <v>6301</v>
      </c>
      <c r="C2256" s="3">
        <v>34349</v>
      </c>
      <c r="D2256" s="2" t="s">
        <v>2137</v>
      </c>
      <c r="E2256" s="3" t="s">
        <v>4431</v>
      </c>
      <c r="F2256" s="67" t="s">
        <v>21689</v>
      </c>
      <c r="G2256" s="67" t="s">
        <v>21689</v>
      </c>
      <c r="I2256" s="3" t="s">
        <v>6298</v>
      </c>
    </row>
    <row r="2257" spans="1:9" ht="22.5" x14ac:dyDescent="0.2">
      <c r="A2257" s="1" t="str">
        <f t="shared" si="36"/>
        <v>SINAPI-I 11029</v>
      </c>
      <c r="B2257" s="3" t="s">
        <v>6301</v>
      </c>
      <c r="C2257" s="3">
        <v>11029</v>
      </c>
      <c r="D2257" s="2" t="s">
        <v>30418</v>
      </c>
      <c r="E2257" s="3" t="s">
        <v>4442</v>
      </c>
      <c r="F2257" s="67" t="s">
        <v>5060</v>
      </c>
      <c r="G2257" s="67" t="s">
        <v>5060</v>
      </c>
      <c r="I2257" s="3" t="s">
        <v>6298</v>
      </c>
    </row>
    <row r="2258" spans="1:9" ht="22.5" x14ac:dyDescent="0.2">
      <c r="A2258" s="1" t="str">
        <f t="shared" si="36"/>
        <v>SINAPI-I 4316</v>
      </c>
      <c r="B2258" s="3" t="s">
        <v>6301</v>
      </c>
      <c r="C2258" s="3">
        <v>4316</v>
      </c>
      <c r="D2258" s="2" t="s">
        <v>30419</v>
      </c>
      <c r="E2258" s="3" t="s">
        <v>4431</v>
      </c>
      <c r="F2258" s="67" t="s">
        <v>21461</v>
      </c>
      <c r="G2258" s="67" t="s">
        <v>21461</v>
      </c>
      <c r="I2258" s="3" t="s">
        <v>6298</v>
      </c>
    </row>
    <row r="2259" spans="1:9" ht="22.5" x14ac:dyDescent="0.2">
      <c r="A2259" s="1" t="str">
        <f t="shared" si="36"/>
        <v>SINAPI-I 4313</v>
      </c>
      <c r="B2259" s="3" t="s">
        <v>6301</v>
      </c>
      <c r="C2259" s="3">
        <v>4313</v>
      </c>
      <c r="D2259" s="2" t="s">
        <v>2138</v>
      </c>
      <c r="E2259" s="3" t="s">
        <v>4442</v>
      </c>
      <c r="F2259" s="67" t="s">
        <v>5427</v>
      </c>
      <c r="G2259" s="67" t="s">
        <v>5427</v>
      </c>
      <c r="I2259" s="3" t="s">
        <v>6298</v>
      </c>
    </row>
    <row r="2260" spans="1:9" ht="22.5" x14ac:dyDescent="0.2">
      <c r="A2260" s="1" t="str">
        <f t="shared" si="36"/>
        <v>SINAPI-I 4317</v>
      </c>
      <c r="B2260" s="3" t="s">
        <v>6301</v>
      </c>
      <c r="C2260" s="3">
        <v>4317</v>
      </c>
      <c r="D2260" s="2" t="s">
        <v>30420</v>
      </c>
      <c r="E2260" s="3" t="s">
        <v>4431</v>
      </c>
      <c r="F2260" s="67" t="s">
        <v>28764</v>
      </c>
      <c r="G2260" s="67" t="s">
        <v>28764</v>
      </c>
      <c r="I2260" s="3" t="s">
        <v>6298</v>
      </c>
    </row>
    <row r="2261" spans="1:9" ht="22.5" x14ac:dyDescent="0.2">
      <c r="A2261" s="1" t="str">
        <f t="shared" si="36"/>
        <v>SINAPI-I 4314</v>
      </c>
      <c r="B2261" s="3" t="s">
        <v>6301</v>
      </c>
      <c r="C2261" s="3">
        <v>4314</v>
      </c>
      <c r="D2261" s="2" t="s">
        <v>2139</v>
      </c>
      <c r="E2261" s="3" t="s">
        <v>4442</v>
      </c>
      <c r="F2261" s="67" t="s">
        <v>4681</v>
      </c>
      <c r="G2261" s="67" t="s">
        <v>4681</v>
      </c>
      <c r="I2261" s="3" t="s">
        <v>6298</v>
      </c>
    </row>
    <row r="2262" spans="1:9" ht="22.5" x14ac:dyDescent="0.2">
      <c r="A2262" s="1" t="str">
        <f t="shared" si="36"/>
        <v>SINAPI-I 10921</v>
      </c>
      <c r="B2262" s="3" t="s">
        <v>6301</v>
      </c>
      <c r="C2262" s="3">
        <v>10921</v>
      </c>
      <c r="D2262" s="2" t="s">
        <v>2140</v>
      </c>
      <c r="E2262" s="3" t="s">
        <v>4431</v>
      </c>
      <c r="F2262" s="67" t="s">
        <v>33725</v>
      </c>
      <c r="G2262" s="67" t="s">
        <v>33725</v>
      </c>
      <c r="I2262" s="3" t="s">
        <v>6300</v>
      </c>
    </row>
    <row r="2263" spans="1:9" ht="22.5" x14ac:dyDescent="0.2">
      <c r="A2263" s="1" t="str">
        <f t="shared" si="36"/>
        <v>SINAPI-I 10922</v>
      </c>
      <c r="B2263" s="3" t="s">
        <v>6301</v>
      </c>
      <c r="C2263" s="3">
        <v>10922</v>
      </c>
      <c r="D2263" s="2" t="s">
        <v>2141</v>
      </c>
      <c r="E2263" s="3" t="s">
        <v>4431</v>
      </c>
      <c r="F2263" s="67" t="s">
        <v>33726</v>
      </c>
      <c r="G2263" s="67" t="s">
        <v>33726</v>
      </c>
      <c r="I2263" s="3" t="s">
        <v>6300</v>
      </c>
    </row>
    <row r="2264" spans="1:9" x14ac:dyDescent="0.2">
      <c r="A2264" s="1" t="str">
        <f t="shared" si="36"/>
        <v>SINAPI-I 10923</v>
      </c>
      <c r="B2264" s="3" t="s">
        <v>6301</v>
      </c>
      <c r="C2264" s="3">
        <v>10923</v>
      </c>
      <c r="D2264" s="2" t="s">
        <v>2142</v>
      </c>
      <c r="E2264" s="3" t="s">
        <v>4431</v>
      </c>
      <c r="F2264" s="67" t="s">
        <v>33727</v>
      </c>
      <c r="G2264" s="67" t="s">
        <v>33727</v>
      </c>
      <c r="I2264" s="3" t="s">
        <v>6300</v>
      </c>
    </row>
    <row r="2265" spans="1:9" x14ac:dyDescent="0.2">
      <c r="A2265" s="1" t="str">
        <f t="shared" si="36"/>
        <v>SINAPI-I 10924</v>
      </c>
      <c r="B2265" s="3" t="s">
        <v>6301</v>
      </c>
      <c r="C2265" s="3">
        <v>10924</v>
      </c>
      <c r="D2265" s="2" t="s">
        <v>2143</v>
      </c>
      <c r="E2265" s="3" t="s">
        <v>4431</v>
      </c>
      <c r="F2265" s="67" t="s">
        <v>33728</v>
      </c>
      <c r="G2265" s="67" t="s">
        <v>33728</v>
      </c>
      <c r="I2265" s="3" t="s">
        <v>6300</v>
      </c>
    </row>
    <row r="2266" spans="1:9" ht="22.5" x14ac:dyDescent="0.2">
      <c r="A2266" s="1" t="str">
        <f t="shared" si="36"/>
        <v>SINAPI-I 37772</v>
      </c>
      <c r="B2266" s="3" t="s">
        <v>6301</v>
      </c>
      <c r="C2266" s="3">
        <v>37772</v>
      </c>
      <c r="D2266" s="2" t="s">
        <v>2144</v>
      </c>
      <c r="E2266" s="3" t="s">
        <v>4431</v>
      </c>
      <c r="F2266" s="67" t="s">
        <v>5497</v>
      </c>
      <c r="G2266" s="67" t="s">
        <v>5497</v>
      </c>
      <c r="I2266" s="3" t="s">
        <v>6300</v>
      </c>
    </row>
    <row r="2267" spans="1:9" ht="33.75" x14ac:dyDescent="0.2">
      <c r="A2267" s="1" t="str">
        <f t="shared" si="36"/>
        <v>SINAPI-I 37771</v>
      </c>
      <c r="B2267" s="3" t="s">
        <v>6301</v>
      </c>
      <c r="C2267" s="3">
        <v>37771</v>
      </c>
      <c r="D2267" s="2" t="s">
        <v>2145</v>
      </c>
      <c r="E2267" s="3" t="s">
        <v>4431</v>
      </c>
      <c r="F2267" s="67" t="s">
        <v>5498</v>
      </c>
      <c r="G2267" s="67" t="s">
        <v>5498</v>
      </c>
      <c r="I2267" s="3" t="s">
        <v>6300</v>
      </c>
    </row>
    <row r="2268" spans="1:9" ht="22.5" x14ac:dyDescent="0.2">
      <c r="A2268" s="1" t="str">
        <f t="shared" si="36"/>
        <v>SINAPI-I 12772</v>
      </c>
      <c r="B2268" s="3" t="s">
        <v>6301</v>
      </c>
      <c r="C2268" s="3">
        <v>12772</v>
      </c>
      <c r="D2268" s="2" t="s">
        <v>2146</v>
      </c>
      <c r="E2268" s="3" t="s">
        <v>4431</v>
      </c>
      <c r="F2268" s="67" t="s">
        <v>33729</v>
      </c>
      <c r="G2268" s="67" t="s">
        <v>33729</v>
      </c>
      <c r="I2268" s="3" t="s">
        <v>6298</v>
      </c>
    </row>
    <row r="2269" spans="1:9" ht="22.5" x14ac:dyDescent="0.2">
      <c r="A2269" s="1" t="str">
        <f t="shared" si="36"/>
        <v>SINAPI-I 12770</v>
      </c>
      <c r="B2269" s="3" t="s">
        <v>6301</v>
      </c>
      <c r="C2269" s="3">
        <v>12770</v>
      </c>
      <c r="D2269" s="2" t="s">
        <v>2147</v>
      </c>
      <c r="E2269" s="3" t="s">
        <v>4431</v>
      </c>
      <c r="F2269" s="67" t="s">
        <v>33730</v>
      </c>
      <c r="G2269" s="67" t="s">
        <v>33730</v>
      </c>
      <c r="I2269" s="3" t="s">
        <v>6298</v>
      </c>
    </row>
    <row r="2270" spans="1:9" ht="22.5" x14ac:dyDescent="0.2">
      <c r="A2270" s="1" t="str">
        <f t="shared" si="36"/>
        <v>SINAPI-I 12775</v>
      </c>
      <c r="B2270" s="3" t="s">
        <v>6301</v>
      </c>
      <c r="C2270" s="3">
        <v>12775</v>
      </c>
      <c r="D2270" s="2" t="s">
        <v>2148</v>
      </c>
      <c r="E2270" s="3" t="s">
        <v>4431</v>
      </c>
      <c r="F2270" s="67" t="s">
        <v>33731</v>
      </c>
      <c r="G2270" s="67" t="s">
        <v>33731</v>
      </c>
      <c r="I2270" s="3" t="s">
        <v>6298</v>
      </c>
    </row>
    <row r="2271" spans="1:9" ht="22.5" x14ac:dyDescent="0.2">
      <c r="A2271" s="1" t="str">
        <f t="shared" si="36"/>
        <v>SINAPI-I 12768</v>
      </c>
      <c r="B2271" s="3" t="s">
        <v>6301</v>
      </c>
      <c r="C2271" s="3">
        <v>12768</v>
      </c>
      <c r="D2271" s="2" t="s">
        <v>2149</v>
      </c>
      <c r="E2271" s="3" t="s">
        <v>4431</v>
      </c>
      <c r="F2271" s="67" t="s">
        <v>33732</v>
      </c>
      <c r="G2271" s="67" t="s">
        <v>33732</v>
      </c>
      <c r="I2271" s="3" t="s">
        <v>6298</v>
      </c>
    </row>
    <row r="2272" spans="1:9" ht="22.5" x14ac:dyDescent="0.2">
      <c r="A2272" s="1" t="str">
        <f t="shared" si="36"/>
        <v>SINAPI-I 12769</v>
      </c>
      <c r="B2272" s="3" t="s">
        <v>6301</v>
      </c>
      <c r="C2272" s="3">
        <v>12769</v>
      </c>
      <c r="D2272" s="2" t="s">
        <v>2150</v>
      </c>
      <c r="E2272" s="3" t="s">
        <v>4431</v>
      </c>
      <c r="F2272" s="67" t="s">
        <v>28796</v>
      </c>
      <c r="G2272" s="67" t="s">
        <v>28796</v>
      </c>
      <c r="I2272" s="3" t="s">
        <v>6299</v>
      </c>
    </row>
    <row r="2273" spans="1:9" ht="22.5" x14ac:dyDescent="0.2">
      <c r="A2273" s="1" t="str">
        <f t="shared" si="36"/>
        <v>SINAPI-I 12773</v>
      </c>
      <c r="B2273" s="3" t="s">
        <v>6301</v>
      </c>
      <c r="C2273" s="3">
        <v>12773</v>
      </c>
      <c r="D2273" s="2" t="s">
        <v>2151</v>
      </c>
      <c r="E2273" s="3" t="s">
        <v>4431</v>
      </c>
      <c r="F2273" s="67" t="s">
        <v>33733</v>
      </c>
      <c r="G2273" s="67" t="s">
        <v>33733</v>
      </c>
      <c r="I2273" s="3" t="s">
        <v>6298</v>
      </c>
    </row>
    <row r="2274" spans="1:9" ht="22.5" x14ac:dyDescent="0.2">
      <c r="A2274" s="1" t="str">
        <f t="shared" si="36"/>
        <v>SINAPI-I 12774</v>
      </c>
      <c r="B2274" s="3" t="s">
        <v>6301</v>
      </c>
      <c r="C2274" s="3">
        <v>12774</v>
      </c>
      <c r="D2274" s="2" t="s">
        <v>2152</v>
      </c>
      <c r="E2274" s="3" t="s">
        <v>4431</v>
      </c>
      <c r="F2274" s="67" t="s">
        <v>33734</v>
      </c>
      <c r="G2274" s="67" t="s">
        <v>33734</v>
      </c>
      <c r="I2274" s="3" t="s">
        <v>6298</v>
      </c>
    </row>
    <row r="2275" spans="1:9" ht="22.5" x14ac:dyDescent="0.2">
      <c r="A2275" s="1" t="str">
        <f t="shared" ref="A2275:A2338" si="37">CONCATENAR</f>
        <v>SINAPI-I 12776</v>
      </c>
      <c r="B2275" s="3" t="s">
        <v>6301</v>
      </c>
      <c r="C2275" s="3">
        <v>12776</v>
      </c>
      <c r="D2275" s="2" t="s">
        <v>33137</v>
      </c>
      <c r="E2275" s="3" t="s">
        <v>4431</v>
      </c>
      <c r="F2275" s="67" t="s">
        <v>33735</v>
      </c>
      <c r="G2275" s="67" t="s">
        <v>33735</v>
      </c>
      <c r="I2275" s="3" t="s">
        <v>6298</v>
      </c>
    </row>
    <row r="2276" spans="1:9" ht="22.5" x14ac:dyDescent="0.2">
      <c r="A2276" s="1" t="str">
        <f t="shared" si="37"/>
        <v>SINAPI-I 12777</v>
      </c>
      <c r="B2276" s="3" t="s">
        <v>6301</v>
      </c>
      <c r="C2276" s="3">
        <v>12777</v>
      </c>
      <c r="D2276" s="2" t="s">
        <v>33138</v>
      </c>
      <c r="E2276" s="3" t="s">
        <v>4431</v>
      </c>
      <c r="F2276" s="67" t="s">
        <v>33736</v>
      </c>
      <c r="G2276" s="67" t="s">
        <v>33736</v>
      </c>
      <c r="I2276" s="3" t="s">
        <v>6298</v>
      </c>
    </row>
    <row r="2277" spans="1:9" x14ac:dyDescent="0.2">
      <c r="A2277" s="1" t="str">
        <f t="shared" si="37"/>
        <v>SINAPI-I 12873</v>
      </c>
      <c r="B2277" s="3" t="s">
        <v>6301</v>
      </c>
      <c r="C2277" s="3">
        <v>12873</v>
      </c>
      <c r="D2277" s="2" t="s">
        <v>2153</v>
      </c>
      <c r="E2277" s="3" t="s">
        <v>4436</v>
      </c>
      <c r="F2277" s="67" t="s">
        <v>20981</v>
      </c>
      <c r="G2277" s="67" t="s">
        <v>21645</v>
      </c>
      <c r="I2277" s="3" t="s">
        <v>6298</v>
      </c>
    </row>
    <row r="2278" spans="1:9" x14ac:dyDescent="0.2">
      <c r="A2278" s="1" t="str">
        <f t="shared" si="37"/>
        <v>SINAPI-I 41076</v>
      </c>
      <c r="B2278" s="3" t="s">
        <v>6301</v>
      </c>
      <c r="C2278" s="3">
        <v>41076</v>
      </c>
      <c r="D2278" s="2" t="s">
        <v>2154</v>
      </c>
      <c r="E2278" s="3" t="s">
        <v>4437</v>
      </c>
      <c r="F2278" s="67" t="s">
        <v>28994</v>
      </c>
      <c r="G2278" s="67" t="s">
        <v>28679</v>
      </c>
      <c r="I2278" s="3" t="s">
        <v>6298</v>
      </c>
    </row>
    <row r="2279" spans="1:9" x14ac:dyDescent="0.2">
      <c r="A2279" s="1" t="str">
        <f t="shared" si="37"/>
        <v>SINAPI-I 140</v>
      </c>
      <c r="B2279" s="3" t="s">
        <v>6301</v>
      </c>
      <c r="C2279" s="3">
        <v>140</v>
      </c>
      <c r="D2279" s="2" t="s">
        <v>2155</v>
      </c>
      <c r="E2279" s="3" t="s">
        <v>4433</v>
      </c>
      <c r="F2279" s="67" t="s">
        <v>5503</v>
      </c>
      <c r="G2279" s="67" t="s">
        <v>5503</v>
      </c>
      <c r="I2279" s="3" t="s">
        <v>6298</v>
      </c>
    </row>
    <row r="2280" spans="1:9" ht="22.5" x14ac:dyDescent="0.2">
      <c r="A2280" s="1" t="str">
        <f t="shared" si="37"/>
        <v>SINAPI-I 151</v>
      </c>
      <c r="B2280" s="3" t="s">
        <v>6301</v>
      </c>
      <c r="C2280" s="3">
        <v>151</v>
      </c>
      <c r="D2280" s="2" t="s">
        <v>30421</v>
      </c>
      <c r="E2280" s="3" t="s">
        <v>4434</v>
      </c>
      <c r="F2280" s="67" t="s">
        <v>28812</v>
      </c>
      <c r="G2280" s="67" t="s">
        <v>28812</v>
      </c>
      <c r="I2280" s="3" t="s">
        <v>6298</v>
      </c>
    </row>
    <row r="2281" spans="1:9" x14ac:dyDescent="0.2">
      <c r="A2281" s="1" t="str">
        <f t="shared" si="37"/>
        <v>SINAPI-I 7340</v>
      </c>
      <c r="B2281" s="3" t="s">
        <v>6301</v>
      </c>
      <c r="C2281" s="3">
        <v>7340</v>
      </c>
      <c r="D2281" s="2" t="s">
        <v>2156</v>
      </c>
      <c r="E2281" s="3" t="s">
        <v>4434</v>
      </c>
      <c r="F2281" s="67" t="s">
        <v>6043</v>
      </c>
      <c r="G2281" s="67" t="s">
        <v>6043</v>
      </c>
      <c r="I2281" s="3" t="s">
        <v>6298</v>
      </c>
    </row>
    <row r="2282" spans="1:9" x14ac:dyDescent="0.2">
      <c r="A2282" s="1" t="str">
        <f t="shared" si="37"/>
        <v>SINAPI-I 40929</v>
      </c>
      <c r="B2282" s="3" t="s">
        <v>6301</v>
      </c>
      <c r="C2282" s="3">
        <v>40929</v>
      </c>
      <c r="D2282" s="2" t="s">
        <v>2157</v>
      </c>
      <c r="E2282" s="3" t="s">
        <v>4437</v>
      </c>
      <c r="F2282" s="67" t="s">
        <v>34577</v>
      </c>
      <c r="G2282" s="67" t="s">
        <v>33737</v>
      </c>
      <c r="I2282" s="3" t="s">
        <v>6298</v>
      </c>
    </row>
    <row r="2283" spans="1:9" x14ac:dyDescent="0.2">
      <c r="A2283" s="1" t="str">
        <f t="shared" si="37"/>
        <v>SINAPI-I 2701</v>
      </c>
      <c r="B2283" s="3" t="s">
        <v>6301</v>
      </c>
      <c r="C2283" s="3">
        <v>2701</v>
      </c>
      <c r="D2283" s="2" t="s">
        <v>2158</v>
      </c>
      <c r="E2283" s="3" t="s">
        <v>4436</v>
      </c>
      <c r="F2283" s="67" t="s">
        <v>21221</v>
      </c>
      <c r="G2283" s="67" t="s">
        <v>4532</v>
      </c>
      <c r="I2283" s="3" t="s">
        <v>6298</v>
      </c>
    </row>
    <row r="2284" spans="1:9" x14ac:dyDescent="0.2">
      <c r="A2284" s="1" t="str">
        <f t="shared" si="37"/>
        <v>SINAPI-I 38114</v>
      </c>
      <c r="B2284" s="3" t="s">
        <v>6301</v>
      </c>
      <c r="C2284" s="3">
        <v>38114</v>
      </c>
      <c r="D2284" s="2" t="s">
        <v>2159</v>
      </c>
      <c r="E2284" s="3" t="s">
        <v>4431</v>
      </c>
      <c r="F2284" s="67" t="s">
        <v>21253</v>
      </c>
      <c r="G2284" s="67" t="s">
        <v>21253</v>
      </c>
      <c r="I2284" s="3" t="s">
        <v>6298</v>
      </c>
    </row>
    <row r="2285" spans="1:9" x14ac:dyDescent="0.2">
      <c r="A2285" s="1" t="str">
        <f t="shared" si="37"/>
        <v>SINAPI-I 38064</v>
      </c>
      <c r="B2285" s="3" t="s">
        <v>6301</v>
      </c>
      <c r="C2285" s="3">
        <v>38064</v>
      </c>
      <c r="D2285" s="2" t="s">
        <v>2160</v>
      </c>
      <c r="E2285" s="3" t="s">
        <v>4431</v>
      </c>
      <c r="F2285" s="67" t="s">
        <v>4669</v>
      </c>
      <c r="G2285" s="67" t="s">
        <v>4669</v>
      </c>
      <c r="I2285" s="3" t="s">
        <v>6298</v>
      </c>
    </row>
    <row r="2286" spans="1:9" x14ac:dyDescent="0.2">
      <c r="A2286" s="1" t="str">
        <f t="shared" si="37"/>
        <v>SINAPI-I 38115</v>
      </c>
      <c r="B2286" s="3" t="s">
        <v>6301</v>
      </c>
      <c r="C2286" s="3">
        <v>38115</v>
      </c>
      <c r="D2286" s="2" t="s">
        <v>2161</v>
      </c>
      <c r="E2286" s="3" t="s">
        <v>4431</v>
      </c>
      <c r="F2286" s="67" t="s">
        <v>31782</v>
      </c>
      <c r="G2286" s="67" t="s">
        <v>31782</v>
      </c>
      <c r="I2286" s="3" t="s">
        <v>6298</v>
      </c>
    </row>
    <row r="2287" spans="1:9" ht="22.5" x14ac:dyDescent="0.2">
      <c r="A2287" s="1" t="str">
        <f t="shared" si="37"/>
        <v>SINAPI-I 38065</v>
      </c>
      <c r="B2287" s="3" t="s">
        <v>6301</v>
      </c>
      <c r="C2287" s="3">
        <v>38065</v>
      </c>
      <c r="D2287" s="2" t="s">
        <v>2162</v>
      </c>
      <c r="E2287" s="3" t="s">
        <v>4431</v>
      </c>
      <c r="F2287" s="67" t="s">
        <v>20782</v>
      </c>
      <c r="G2287" s="67" t="s">
        <v>20782</v>
      </c>
      <c r="I2287" s="3" t="s">
        <v>6298</v>
      </c>
    </row>
    <row r="2288" spans="1:9" ht="22.5" x14ac:dyDescent="0.2">
      <c r="A2288" s="1" t="str">
        <f t="shared" si="37"/>
        <v>SINAPI-I 38078</v>
      </c>
      <c r="B2288" s="3" t="s">
        <v>6301</v>
      </c>
      <c r="C2288" s="3">
        <v>38078</v>
      </c>
      <c r="D2288" s="2" t="s">
        <v>2163</v>
      </c>
      <c r="E2288" s="3" t="s">
        <v>4431</v>
      </c>
      <c r="F2288" s="67" t="s">
        <v>6228</v>
      </c>
      <c r="G2288" s="67" t="s">
        <v>6228</v>
      </c>
      <c r="I2288" s="3" t="s">
        <v>6298</v>
      </c>
    </row>
    <row r="2289" spans="1:9" x14ac:dyDescent="0.2">
      <c r="A2289" s="1" t="str">
        <f t="shared" si="37"/>
        <v>SINAPI-I 38113</v>
      </c>
      <c r="B2289" s="3" t="s">
        <v>6301</v>
      </c>
      <c r="C2289" s="3">
        <v>38113</v>
      </c>
      <c r="D2289" s="2" t="s">
        <v>2164</v>
      </c>
      <c r="E2289" s="3" t="s">
        <v>4431</v>
      </c>
      <c r="F2289" s="67" t="s">
        <v>5738</v>
      </c>
      <c r="G2289" s="67" t="s">
        <v>5738</v>
      </c>
      <c r="I2289" s="3" t="s">
        <v>6298</v>
      </c>
    </row>
    <row r="2290" spans="1:9" x14ac:dyDescent="0.2">
      <c r="A2290" s="1" t="str">
        <f t="shared" si="37"/>
        <v>SINAPI-I 38063</v>
      </c>
      <c r="B2290" s="3" t="s">
        <v>6301</v>
      </c>
      <c r="C2290" s="3">
        <v>38063</v>
      </c>
      <c r="D2290" s="2" t="s">
        <v>2165</v>
      </c>
      <c r="E2290" s="3" t="s">
        <v>4431</v>
      </c>
      <c r="F2290" s="67" t="s">
        <v>6227</v>
      </c>
      <c r="G2290" s="67" t="s">
        <v>6227</v>
      </c>
      <c r="I2290" s="3" t="s">
        <v>6298</v>
      </c>
    </row>
    <row r="2291" spans="1:9" ht="22.5" x14ac:dyDescent="0.2">
      <c r="A2291" s="1" t="str">
        <f t="shared" si="37"/>
        <v>SINAPI-I 38080</v>
      </c>
      <c r="B2291" s="3" t="s">
        <v>6301</v>
      </c>
      <c r="C2291" s="3">
        <v>38080</v>
      </c>
      <c r="D2291" s="2" t="s">
        <v>2166</v>
      </c>
      <c r="E2291" s="3" t="s">
        <v>4431</v>
      </c>
      <c r="F2291" s="67" t="s">
        <v>4964</v>
      </c>
      <c r="G2291" s="67" t="s">
        <v>4964</v>
      </c>
      <c r="I2291" s="3" t="s">
        <v>6298</v>
      </c>
    </row>
    <row r="2292" spans="1:9" ht="22.5" x14ac:dyDescent="0.2">
      <c r="A2292" s="1" t="str">
        <f t="shared" si="37"/>
        <v>SINAPI-I 38069</v>
      </c>
      <c r="B2292" s="3" t="s">
        <v>6301</v>
      </c>
      <c r="C2292" s="3">
        <v>38069</v>
      </c>
      <c r="D2292" s="2" t="s">
        <v>2167</v>
      </c>
      <c r="E2292" s="3" t="s">
        <v>4431</v>
      </c>
      <c r="F2292" s="67" t="s">
        <v>20910</v>
      </c>
      <c r="G2292" s="67" t="s">
        <v>20910</v>
      </c>
      <c r="I2292" s="3" t="s">
        <v>6298</v>
      </c>
    </row>
    <row r="2293" spans="1:9" ht="22.5" x14ac:dyDescent="0.2">
      <c r="A2293" s="1" t="str">
        <f t="shared" si="37"/>
        <v>SINAPI-I 38077</v>
      </c>
      <c r="B2293" s="3" t="s">
        <v>6301</v>
      </c>
      <c r="C2293" s="3">
        <v>38077</v>
      </c>
      <c r="D2293" s="2" t="s">
        <v>2168</v>
      </c>
      <c r="E2293" s="3" t="s">
        <v>4431</v>
      </c>
      <c r="F2293" s="67" t="s">
        <v>4850</v>
      </c>
      <c r="G2293" s="67" t="s">
        <v>4850</v>
      </c>
      <c r="I2293" s="3" t="s">
        <v>6298</v>
      </c>
    </row>
    <row r="2294" spans="1:9" ht="22.5" x14ac:dyDescent="0.2">
      <c r="A2294" s="1" t="str">
        <f t="shared" si="37"/>
        <v>SINAPI-I 38073</v>
      </c>
      <c r="B2294" s="3" t="s">
        <v>6301</v>
      </c>
      <c r="C2294" s="3">
        <v>38073</v>
      </c>
      <c r="D2294" s="2" t="s">
        <v>2169</v>
      </c>
      <c r="E2294" s="3" t="s">
        <v>4431</v>
      </c>
      <c r="F2294" s="67" t="s">
        <v>32204</v>
      </c>
      <c r="G2294" s="67" t="s">
        <v>32204</v>
      </c>
      <c r="I2294" s="3" t="s">
        <v>6298</v>
      </c>
    </row>
    <row r="2295" spans="1:9" x14ac:dyDescent="0.2">
      <c r="A2295" s="1" t="str">
        <f t="shared" si="37"/>
        <v>SINAPI-I 38112</v>
      </c>
      <c r="B2295" s="3" t="s">
        <v>6301</v>
      </c>
      <c r="C2295" s="3">
        <v>38112</v>
      </c>
      <c r="D2295" s="2" t="s">
        <v>2170</v>
      </c>
      <c r="E2295" s="3" t="s">
        <v>4431</v>
      </c>
      <c r="F2295" s="67" t="s">
        <v>4548</v>
      </c>
      <c r="G2295" s="67" t="s">
        <v>4548</v>
      </c>
      <c r="I2295" s="3" t="s">
        <v>6298</v>
      </c>
    </row>
    <row r="2296" spans="1:9" x14ac:dyDescent="0.2">
      <c r="A2296" s="1" t="str">
        <f t="shared" si="37"/>
        <v>SINAPI-I 38062</v>
      </c>
      <c r="B2296" s="3" t="s">
        <v>6301</v>
      </c>
      <c r="C2296" s="3">
        <v>38062</v>
      </c>
      <c r="D2296" s="2" t="s">
        <v>2171</v>
      </c>
      <c r="E2296" s="3" t="s">
        <v>4431</v>
      </c>
      <c r="F2296" s="67" t="s">
        <v>4498</v>
      </c>
      <c r="G2296" s="67" t="s">
        <v>4498</v>
      </c>
      <c r="I2296" s="3" t="s">
        <v>6298</v>
      </c>
    </row>
    <row r="2297" spans="1:9" x14ac:dyDescent="0.2">
      <c r="A2297" s="1" t="str">
        <f t="shared" si="37"/>
        <v>SINAPI-I 12128</v>
      </c>
      <c r="B2297" s="3" t="s">
        <v>6301</v>
      </c>
      <c r="C2297" s="3">
        <v>12128</v>
      </c>
      <c r="D2297" s="2" t="s">
        <v>2172</v>
      </c>
      <c r="E2297" s="3" t="s">
        <v>4431</v>
      </c>
      <c r="F2297" s="67" t="s">
        <v>20698</v>
      </c>
      <c r="G2297" s="67" t="s">
        <v>20698</v>
      </c>
      <c r="I2297" s="3" t="s">
        <v>6298</v>
      </c>
    </row>
    <row r="2298" spans="1:9" x14ac:dyDescent="0.2">
      <c r="A2298" s="1" t="str">
        <f t="shared" si="37"/>
        <v>SINAPI-I 12129</v>
      </c>
      <c r="B2298" s="3" t="s">
        <v>6301</v>
      </c>
      <c r="C2298" s="3">
        <v>12129</v>
      </c>
      <c r="D2298" s="2" t="s">
        <v>2173</v>
      </c>
      <c r="E2298" s="3" t="s">
        <v>4431</v>
      </c>
      <c r="F2298" s="67" t="s">
        <v>33460</v>
      </c>
      <c r="G2298" s="67" t="s">
        <v>33460</v>
      </c>
      <c r="I2298" s="3" t="s">
        <v>6298</v>
      </c>
    </row>
    <row r="2299" spans="1:9" ht="22.5" x14ac:dyDescent="0.2">
      <c r="A2299" s="1" t="str">
        <f t="shared" si="37"/>
        <v>SINAPI-I 38081</v>
      </c>
      <c r="B2299" s="3" t="s">
        <v>6301</v>
      </c>
      <c r="C2299" s="3">
        <v>38081</v>
      </c>
      <c r="D2299" s="2" t="s">
        <v>2174</v>
      </c>
      <c r="E2299" s="3" t="s">
        <v>4431</v>
      </c>
      <c r="F2299" s="67" t="s">
        <v>29432</v>
      </c>
      <c r="G2299" s="67" t="s">
        <v>29432</v>
      </c>
      <c r="I2299" s="3" t="s">
        <v>6298</v>
      </c>
    </row>
    <row r="2300" spans="1:9" ht="22.5" x14ac:dyDescent="0.2">
      <c r="A2300" s="1" t="str">
        <f t="shared" si="37"/>
        <v>SINAPI-I 38070</v>
      </c>
      <c r="B2300" s="3" t="s">
        <v>6301</v>
      </c>
      <c r="C2300" s="3">
        <v>38070</v>
      </c>
      <c r="D2300" s="2" t="s">
        <v>2175</v>
      </c>
      <c r="E2300" s="3" t="s">
        <v>4431</v>
      </c>
      <c r="F2300" s="67" t="s">
        <v>20959</v>
      </c>
      <c r="G2300" s="67" t="s">
        <v>20959</v>
      </c>
      <c r="I2300" s="3" t="s">
        <v>6298</v>
      </c>
    </row>
    <row r="2301" spans="1:9" ht="22.5" x14ac:dyDescent="0.2">
      <c r="A2301" s="1" t="str">
        <f t="shared" si="37"/>
        <v>SINAPI-I 38074</v>
      </c>
      <c r="B2301" s="3" t="s">
        <v>6301</v>
      </c>
      <c r="C2301" s="3">
        <v>38074</v>
      </c>
      <c r="D2301" s="2" t="s">
        <v>2176</v>
      </c>
      <c r="E2301" s="3" t="s">
        <v>4431</v>
      </c>
      <c r="F2301" s="67" t="s">
        <v>33738</v>
      </c>
      <c r="G2301" s="67" t="s">
        <v>33738</v>
      </c>
      <c r="I2301" s="3" t="s">
        <v>6298</v>
      </c>
    </row>
    <row r="2302" spans="1:9" ht="22.5" x14ac:dyDescent="0.2">
      <c r="A2302" s="1" t="str">
        <f t="shared" si="37"/>
        <v>SINAPI-I 38079</v>
      </c>
      <c r="B2302" s="3" t="s">
        <v>6301</v>
      </c>
      <c r="C2302" s="3">
        <v>38079</v>
      </c>
      <c r="D2302" s="2" t="s">
        <v>2177</v>
      </c>
      <c r="E2302" s="3" t="s">
        <v>4431</v>
      </c>
      <c r="F2302" s="67" t="s">
        <v>5745</v>
      </c>
      <c r="G2302" s="67" t="s">
        <v>5745</v>
      </c>
      <c r="I2302" s="3" t="s">
        <v>6298</v>
      </c>
    </row>
    <row r="2303" spans="1:9" ht="22.5" x14ac:dyDescent="0.2">
      <c r="A2303" s="1" t="str">
        <f t="shared" si="37"/>
        <v>SINAPI-I 38072</v>
      </c>
      <c r="B2303" s="3" t="s">
        <v>6301</v>
      </c>
      <c r="C2303" s="3">
        <v>38072</v>
      </c>
      <c r="D2303" s="2" t="s">
        <v>2178</v>
      </c>
      <c r="E2303" s="3" t="s">
        <v>4431</v>
      </c>
      <c r="F2303" s="67" t="s">
        <v>21715</v>
      </c>
      <c r="G2303" s="67" t="s">
        <v>21715</v>
      </c>
      <c r="I2303" s="3" t="s">
        <v>6298</v>
      </c>
    </row>
    <row r="2304" spans="1:9" ht="22.5" x14ac:dyDescent="0.2">
      <c r="A2304" s="1" t="str">
        <f t="shared" si="37"/>
        <v>SINAPI-I 38068</v>
      </c>
      <c r="B2304" s="3" t="s">
        <v>6301</v>
      </c>
      <c r="C2304" s="3">
        <v>38068</v>
      </c>
      <c r="D2304" s="2" t="s">
        <v>2179</v>
      </c>
      <c r="E2304" s="3" t="s">
        <v>4431</v>
      </c>
      <c r="F2304" s="67" t="s">
        <v>21729</v>
      </c>
      <c r="G2304" s="67" t="s">
        <v>21729</v>
      </c>
      <c r="I2304" s="3" t="s">
        <v>6298</v>
      </c>
    </row>
    <row r="2305" spans="1:9" ht="22.5" x14ac:dyDescent="0.2">
      <c r="A2305" s="1" t="str">
        <f t="shared" si="37"/>
        <v>SINAPI-I 38071</v>
      </c>
      <c r="B2305" s="3" t="s">
        <v>6301</v>
      </c>
      <c r="C2305" s="3">
        <v>38071</v>
      </c>
      <c r="D2305" s="2" t="s">
        <v>2180</v>
      </c>
      <c r="E2305" s="3" t="s">
        <v>4431</v>
      </c>
      <c r="F2305" s="67" t="s">
        <v>21167</v>
      </c>
      <c r="G2305" s="67" t="s">
        <v>21167</v>
      </c>
      <c r="I2305" s="3" t="s">
        <v>6298</v>
      </c>
    </row>
    <row r="2306" spans="1:9" ht="22.5" x14ac:dyDescent="0.2">
      <c r="A2306" s="1" t="str">
        <f t="shared" si="37"/>
        <v>SINAPI-I 38412</v>
      </c>
      <c r="B2306" s="3" t="s">
        <v>6301</v>
      </c>
      <c r="C2306" s="3">
        <v>38412</v>
      </c>
      <c r="D2306" s="2" t="s">
        <v>2181</v>
      </c>
      <c r="E2306" s="3" t="s">
        <v>4431</v>
      </c>
      <c r="F2306" s="67" t="s">
        <v>5517</v>
      </c>
      <c r="G2306" s="67" t="s">
        <v>5517</v>
      </c>
      <c r="I2306" s="3" t="s">
        <v>6299</v>
      </c>
    </row>
    <row r="2307" spans="1:9" x14ac:dyDescent="0.2">
      <c r="A2307" s="1" t="str">
        <f t="shared" si="37"/>
        <v>SINAPI-I 3405</v>
      </c>
      <c r="B2307" s="3" t="s">
        <v>6301</v>
      </c>
      <c r="C2307" s="3">
        <v>3405</v>
      </c>
      <c r="D2307" s="2" t="s">
        <v>2182</v>
      </c>
      <c r="E2307" s="3" t="s">
        <v>4431</v>
      </c>
      <c r="F2307" s="67" t="s">
        <v>5518</v>
      </c>
      <c r="G2307" s="67" t="s">
        <v>5518</v>
      </c>
      <c r="I2307" s="3" t="s">
        <v>6300</v>
      </c>
    </row>
    <row r="2308" spans="1:9" x14ac:dyDescent="0.2">
      <c r="A2308" s="1" t="str">
        <f t="shared" si="37"/>
        <v>SINAPI-I 3394</v>
      </c>
      <c r="B2308" s="3" t="s">
        <v>6301</v>
      </c>
      <c r="C2308" s="3">
        <v>3394</v>
      </c>
      <c r="D2308" s="2" t="s">
        <v>2183</v>
      </c>
      <c r="E2308" s="3" t="s">
        <v>4431</v>
      </c>
      <c r="F2308" s="67" t="s">
        <v>5519</v>
      </c>
      <c r="G2308" s="67" t="s">
        <v>5519</v>
      </c>
      <c r="I2308" s="3" t="s">
        <v>6300</v>
      </c>
    </row>
    <row r="2309" spans="1:9" x14ac:dyDescent="0.2">
      <c r="A2309" s="1" t="str">
        <f t="shared" si="37"/>
        <v>SINAPI-I 3393</v>
      </c>
      <c r="B2309" s="3" t="s">
        <v>6301</v>
      </c>
      <c r="C2309" s="3">
        <v>3393</v>
      </c>
      <c r="D2309" s="2" t="s">
        <v>2184</v>
      </c>
      <c r="E2309" s="3" t="s">
        <v>4431</v>
      </c>
      <c r="F2309" s="67" t="s">
        <v>5520</v>
      </c>
      <c r="G2309" s="67" t="s">
        <v>5520</v>
      </c>
      <c r="I2309" s="3" t="s">
        <v>6300</v>
      </c>
    </row>
    <row r="2310" spans="1:9" x14ac:dyDescent="0.2">
      <c r="A2310" s="1" t="str">
        <f t="shared" si="37"/>
        <v>SINAPI-I 3406</v>
      </c>
      <c r="B2310" s="3" t="s">
        <v>6301</v>
      </c>
      <c r="C2310" s="3">
        <v>3406</v>
      </c>
      <c r="D2310" s="2" t="s">
        <v>2185</v>
      </c>
      <c r="E2310" s="3" t="s">
        <v>4431</v>
      </c>
      <c r="F2310" s="67" t="s">
        <v>5521</v>
      </c>
      <c r="G2310" s="67" t="s">
        <v>5521</v>
      </c>
      <c r="I2310" s="3" t="s">
        <v>6300</v>
      </c>
    </row>
    <row r="2311" spans="1:9" x14ac:dyDescent="0.2">
      <c r="A2311" s="1" t="str">
        <f t="shared" si="37"/>
        <v>SINAPI-I 3395</v>
      </c>
      <c r="B2311" s="3" t="s">
        <v>6301</v>
      </c>
      <c r="C2311" s="3">
        <v>3395</v>
      </c>
      <c r="D2311" s="2" t="s">
        <v>2186</v>
      </c>
      <c r="E2311" s="3" t="s">
        <v>4431</v>
      </c>
      <c r="F2311" s="67" t="s">
        <v>5178</v>
      </c>
      <c r="G2311" s="67" t="s">
        <v>5178</v>
      </c>
      <c r="I2311" s="3" t="s">
        <v>6300</v>
      </c>
    </row>
    <row r="2312" spans="1:9" x14ac:dyDescent="0.2">
      <c r="A2312" s="1" t="str">
        <f t="shared" si="37"/>
        <v>SINAPI-I 3398</v>
      </c>
      <c r="B2312" s="3" t="s">
        <v>6301</v>
      </c>
      <c r="C2312" s="3">
        <v>3398</v>
      </c>
      <c r="D2312" s="2" t="s">
        <v>2187</v>
      </c>
      <c r="E2312" s="3" t="s">
        <v>4431</v>
      </c>
      <c r="F2312" s="67" t="s">
        <v>5522</v>
      </c>
      <c r="G2312" s="67" t="s">
        <v>5522</v>
      </c>
      <c r="I2312" s="3" t="s">
        <v>6300</v>
      </c>
    </row>
    <row r="2313" spans="1:9" ht="33.75" x14ac:dyDescent="0.2">
      <c r="A2313" s="1" t="str">
        <f t="shared" si="37"/>
        <v>SINAPI-I 40662</v>
      </c>
      <c r="B2313" s="3" t="s">
        <v>6301</v>
      </c>
      <c r="C2313" s="3">
        <v>40662</v>
      </c>
      <c r="D2313" s="2" t="s">
        <v>2188</v>
      </c>
      <c r="E2313" s="3" t="s">
        <v>4431</v>
      </c>
      <c r="F2313" s="67" t="s">
        <v>33739</v>
      </c>
      <c r="G2313" s="67" t="s">
        <v>33739</v>
      </c>
      <c r="I2313" s="3" t="s">
        <v>6300</v>
      </c>
    </row>
    <row r="2314" spans="1:9" ht="33.75" x14ac:dyDescent="0.2">
      <c r="A2314" s="1" t="str">
        <f t="shared" si="37"/>
        <v>SINAPI-I 3437</v>
      </c>
      <c r="B2314" s="3" t="s">
        <v>6301</v>
      </c>
      <c r="C2314" s="3">
        <v>3437</v>
      </c>
      <c r="D2314" s="2" t="s">
        <v>2189</v>
      </c>
      <c r="E2314" s="3" t="s">
        <v>4438</v>
      </c>
      <c r="F2314" s="67" t="s">
        <v>33740</v>
      </c>
      <c r="G2314" s="67" t="s">
        <v>33740</v>
      </c>
      <c r="I2314" s="3" t="s">
        <v>6300</v>
      </c>
    </row>
    <row r="2315" spans="1:9" x14ac:dyDescent="0.2">
      <c r="A2315" s="1" t="str">
        <f t="shared" si="37"/>
        <v>SINAPI-I 11190</v>
      </c>
      <c r="B2315" s="3" t="s">
        <v>6301</v>
      </c>
      <c r="C2315" s="3">
        <v>11190</v>
      </c>
      <c r="D2315" s="2" t="s">
        <v>2190</v>
      </c>
      <c r="E2315" s="3" t="s">
        <v>4431</v>
      </c>
      <c r="F2315" s="67" t="s">
        <v>33741</v>
      </c>
      <c r="G2315" s="67" t="s">
        <v>33741</v>
      </c>
      <c r="I2315" s="3" t="s">
        <v>6300</v>
      </c>
    </row>
    <row r="2316" spans="1:9" ht="22.5" x14ac:dyDescent="0.2">
      <c r="A2316" s="1" t="str">
        <f t="shared" si="37"/>
        <v>SINAPI-I 34377</v>
      </c>
      <c r="B2316" s="3" t="s">
        <v>6301</v>
      </c>
      <c r="C2316" s="3">
        <v>34377</v>
      </c>
      <c r="D2316" s="2" t="s">
        <v>2191</v>
      </c>
      <c r="E2316" s="3" t="s">
        <v>4431</v>
      </c>
      <c r="F2316" s="67" t="s">
        <v>33742</v>
      </c>
      <c r="G2316" s="67" t="s">
        <v>33742</v>
      </c>
      <c r="I2316" s="3" t="s">
        <v>6300</v>
      </c>
    </row>
    <row r="2317" spans="1:9" ht="33.75" x14ac:dyDescent="0.2">
      <c r="A2317" s="1" t="str">
        <f t="shared" si="37"/>
        <v>SINAPI-I 3428</v>
      </c>
      <c r="B2317" s="3" t="s">
        <v>6301</v>
      </c>
      <c r="C2317" s="3">
        <v>3428</v>
      </c>
      <c r="D2317" s="2" t="s">
        <v>2192</v>
      </c>
      <c r="E2317" s="3" t="s">
        <v>4438</v>
      </c>
      <c r="F2317" s="67" t="s">
        <v>33743</v>
      </c>
      <c r="G2317" s="67" t="s">
        <v>33743</v>
      </c>
      <c r="I2317" s="3" t="s">
        <v>6300</v>
      </c>
    </row>
    <row r="2318" spans="1:9" ht="33.75" x14ac:dyDescent="0.2">
      <c r="A2318" s="1" t="str">
        <f t="shared" si="37"/>
        <v>SINAPI-I 3429</v>
      </c>
      <c r="B2318" s="3" t="s">
        <v>6301</v>
      </c>
      <c r="C2318" s="3">
        <v>3429</v>
      </c>
      <c r="D2318" s="2" t="s">
        <v>30422</v>
      </c>
      <c r="E2318" s="3" t="s">
        <v>4438</v>
      </c>
      <c r="F2318" s="67" t="s">
        <v>33744</v>
      </c>
      <c r="G2318" s="67" t="s">
        <v>33744</v>
      </c>
      <c r="I2318" s="3" t="s">
        <v>6300</v>
      </c>
    </row>
    <row r="2319" spans="1:9" ht="22.5" x14ac:dyDescent="0.2">
      <c r="A2319" s="1" t="str">
        <f t="shared" si="37"/>
        <v>SINAPI-I 11199</v>
      </c>
      <c r="B2319" s="3" t="s">
        <v>6301</v>
      </c>
      <c r="C2319" s="3">
        <v>11199</v>
      </c>
      <c r="D2319" s="2" t="s">
        <v>30423</v>
      </c>
      <c r="E2319" s="3" t="s">
        <v>4431</v>
      </c>
      <c r="F2319" s="67" t="s">
        <v>33745</v>
      </c>
      <c r="G2319" s="67" t="s">
        <v>33745</v>
      </c>
      <c r="I2319" s="3" t="s">
        <v>6300</v>
      </c>
    </row>
    <row r="2320" spans="1:9" ht="22.5" x14ac:dyDescent="0.2">
      <c r="A2320" s="1" t="str">
        <f t="shared" si="37"/>
        <v>SINAPI-I 36896</v>
      </c>
      <c r="B2320" s="3" t="s">
        <v>6301</v>
      </c>
      <c r="C2320" s="3">
        <v>36896</v>
      </c>
      <c r="D2320" s="2" t="s">
        <v>2193</v>
      </c>
      <c r="E2320" s="3" t="s">
        <v>4431</v>
      </c>
      <c r="F2320" s="67" t="s">
        <v>33746</v>
      </c>
      <c r="G2320" s="67" t="s">
        <v>33746</v>
      </c>
      <c r="I2320" s="3" t="s">
        <v>6300</v>
      </c>
    </row>
    <row r="2321" spans="1:9" ht="22.5" x14ac:dyDescent="0.2">
      <c r="A2321" s="1" t="str">
        <f t="shared" si="37"/>
        <v>SINAPI-I 34367</v>
      </c>
      <c r="B2321" s="3" t="s">
        <v>6301</v>
      </c>
      <c r="C2321" s="3">
        <v>34367</v>
      </c>
      <c r="D2321" s="2" t="s">
        <v>2194</v>
      </c>
      <c r="E2321" s="3" t="s">
        <v>4431</v>
      </c>
      <c r="F2321" s="67" t="s">
        <v>33747</v>
      </c>
      <c r="G2321" s="67" t="s">
        <v>33747</v>
      </c>
      <c r="I2321" s="3" t="s">
        <v>6300</v>
      </c>
    </row>
    <row r="2322" spans="1:9" ht="22.5" x14ac:dyDescent="0.2">
      <c r="A2322" s="1" t="str">
        <f t="shared" si="37"/>
        <v>SINAPI-I 36897</v>
      </c>
      <c r="B2322" s="3" t="s">
        <v>6301</v>
      </c>
      <c r="C2322" s="3">
        <v>36897</v>
      </c>
      <c r="D2322" s="2" t="s">
        <v>2195</v>
      </c>
      <c r="E2322" s="3" t="s">
        <v>4431</v>
      </c>
      <c r="F2322" s="67" t="s">
        <v>33748</v>
      </c>
      <c r="G2322" s="67" t="s">
        <v>33748</v>
      </c>
      <c r="I2322" s="3" t="s">
        <v>6300</v>
      </c>
    </row>
    <row r="2323" spans="1:9" ht="22.5" x14ac:dyDescent="0.2">
      <c r="A2323" s="1" t="str">
        <f t="shared" si="37"/>
        <v>SINAPI-I 34369</v>
      </c>
      <c r="B2323" s="3" t="s">
        <v>6301</v>
      </c>
      <c r="C2323" s="3">
        <v>34369</v>
      </c>
      <c r="D2323" s="2" t="s">
        <v>33139</v>
      </c>
      <c r="E2323" s="3" t="s">
        <v>4431</v>
      </c>
      <c r="F2323" s="67" t="s">
        <v>33749</v>
      </c>
      <c r="G2323" s="67" t="s">
        <v>33749</v>
      </c>
      <c r="I2323" s="3" t="s">
        <v>6300</v>
      </c>
    </row>
    <row r="2324" spans="1:9" ht="22.5" x14ac:dyDescent="0.2">
      <c r="A2324" s="1" t="str">
        <f t="shared" si="37"/>
        <v>SINAPI-I 34364</v>
      </c>
      <c r="B2324" s="3" t="s">
        <v>6301</v>
      </c>
      <c r="C2324" s="3">
        <v>34364</v>
      </c>
      <c r="D2324" s="2" t="s">
        <v>2196</v>
      </c>
      <c r="E2324" s="3" t="s">
        <v>4431</v>
      </c>
      <c r="F2324" s="67" t="s">
        <v>33750</v>
      </c>
      <c r="G2324" s="67" t="s">
        <v>33750</v>
      </c>
      <c r="I2324" s="3" t="s">
        <v>6300</v>
      </c>
    </row>
    <row r="2325" spans="1:9" ht="45" x14ac:dyDescent="0.2">
      <c r="A2325" s="1" t="str">
        <f t="shared" si="37"/>
        <v>SINAPI-I 40659</v>
      </c>
      <c r="B2325" s="3" t="s">
        <v>6301</v>
      </c>
      <c r="C2325" s="3">
        <v>40659</v>
      </c>
      <c r="D2325" s="2" t="s">
        <v>2197</v>
      </c>
      <c r="E2325" s="3" t="s">
        <v>4438</v>
      </c>
      <c r="F2325" s="67" t="s">
        <v>33751</v>
      </c>
      <c r="G2325" s="67" t="s">
        <v>33751</v>
      </c>
      <c r="I2325" s="3" t="s">
        <v>6300</v>
      </c>
    </row>
    <row r="2326" spans="1:9" ht="33.75" x14ac:dyDescent="0.2">
      <c r="A2326" s="1" t="str">
        <f t="shared" si="37"/>
        <v>SINAPI-I 40660</v>
      </c>
      <c r="B2326" s="3" t="s">
        <v>6301</v>
      </c>
      <c r="C2326" s="3">
        <v>40660</v>
      </c>
      <c r="D2326" s="2" t="s">
        <v>2198</v>
      </c>
      <c r="E2326" s="3" t="s">
        <v>4438</v>
      </c>
      <c r="F2326" s="67" t="s">
        <v>33752</v>
      </c>
      <c r="G2326" s="67" t="s">
        <v>33752</v>
      </c>
      <c r="I2326" s="3" t="s">
        <v>6300</v>
      </c>
    </row>
    <row r="2327" spans="1:9" ht="33.75" x14ac:dyDescent="0.2">
      <c r="A2327" s="1" t="str">
        <f t="shared" si="37"/>
        <v>SINAPI-I 40661</v>
      </c>
      <c r="B2327" s="3" t="s">
        <v>6301</v>
      </c>
      <c r="C2327" s="3">
        <v>40661</v>
      </c>
      <c r="D2327" s="2" t="s">
        <v>30424</v>
      </c>
      <c r="E2327" s="3" t="s">
        <v>4438</v>
      </c>
      <c r="F2327" s="67" t="s">
        <v>33753</v>
      </c>
      <c r="G2327" s="67" t="s">
        <v>33753</v>
      </c>
      <c r="I2327" s="3" t="s">
        <v>6300</v>
      </c>
    </row>
    <row r="2328" spans="1:9" ht="33.75" x14ac:dyDescent="0.2">
      <c r="A2328" s="1" t="str">
        <f t="shared" si="37"/>
        <v>SINAPI-I 3421</v>
      </c>
      <c r="B2328" s="3" t="s">
        <v>6301</v>
      </c>
      <c r="C2328" s="3">
        <v>3421</v>
      </c>
      <c r="D2328" s="2" t="s">
        <v>2199</v>
      </c>
      <c r="E2328" s="3" t="s">
        <v>4438</v>
      </c>
      <c r="F2328" s="67" t="s">
        <v>33754</v>
      </c>
      <c r="G2328" s="67" t="s">
        <v>33754</v>
      </c>
      <c r="I2328" s="3" t="s">
        <v>6300</v>
      </c>
    </row>
    <row r="2329" spans="1:9" ht="22.5" x14ac:dyDescent="0.2">
      <c r="A2329" s="1" t="str">
        <f t="shared" si="37"/>
        <v>SINAPI-I 599</v>
      </c>
      <c r="B2329" s="3" t="s">
        <v>6301</v>
      </c>
      <c r="C2329" s="3">
        <v>599</v>
      </c>
      <c r="D2329" s="2" t="s">
        <v>30425</v>
      </c>
      <c r="E2329" s="3" t="s">
        <v>4438</v>
      </c>
      <c r="F2329" s="67" t="s">
        <v>33755</v>
      </c>
      <c r="G2329" s="67" t="s">
        <v>33755</v>
      </c>
      <c r="I2329" s="3" t="s">
        <v>6300</v>
      </c>
    </row>
    <row r="2330" spans="1:9" ht="33.75" x14ac:dyDescent="0.2">
      <c r="A2330" s="1" t="str">
        <f t="shared" si="37"/>
        <v>SINAPI-I 44053</v>
      </c>
      <c r="B2330" s="3" t="s">
        <v>6301</v>
      </c>
      <c r="C2330" s="3">
        <v>44053</v>
      </c>
      <c r="D2330" s="2" t="s">
        <v>30426</v>
      </c>
      <c r="E2330" s="3" t="s">
        <v>4431</v>
      </c>
      <c r="F2330" s="67" t="s">
        <v>33756</v>
      </c>
      <c r="G2330" s="67" t="s">
        <v>33756</v>
      </c>
      <c r="I2330" s="3" t="s">
        <v>6300</v>
      </c>
    </row>
    <row r="2331" spans="1:9" ht="33.75" x14ac:dyDescent="0.2">
      <c r="A2331" s="1" t="str">
        <f t="shared" si="37"/>
        <v>SINAPI-I 3423</v>
      </c>
      <c r="B2331" s="3" t="s">
        <v>6301</v>
      </c>
      <c r="C2331" s="3">
        <v>3423</v>
      </c>
      <c r="D2331" s="2" t="s">
        <v>30427</v>
      </c>
      <c r="E2331" s="3" t="s">
        <v>4438</v>
      </c>
      <c r="F2331" s="67" t="s">
        <v>33757</v>
      </c>
      <c r="G2331" s="67" t="s">
        <v>33757</v>
      </c>
      <c r="I2331" s="3" t="s">
        <v>6300</v>
      </c>
    </row>
    <row r="2332" spans="1:9" ht="22.5" x14ac:dyDescent="0.2">
      <c r="A2332" s="1" t="str">
        <f t="shared" si="37"/>
        <v>SINAPI-I 34381</v>
      </c>
      <c r="B2332" s="3" t="s">
        <v>6301</v>
      </c>
      <c r="C2332" s="3">
        <v>34381</v>
      </c>
      <c r="D2332" s="2" t="s">
        <v>2200</v>
      </c>
      <c r="E2332" s="3" t="s">
        <v>4431</v>
      </c>
      <c r="F2332" s="67" t="s">
        <v>33758</v>
      </c>
      <c r="G2332" s="67" t="s">
        <v>33758</v>
      </c>
      <c r="I2332" s="3" t="s">
        <v>6300</v>
      </c>
    </row>
    <row r="2333" spans="1:9" ht="22.5" x14ac:dyDescent="0.2">
      <c r="A2333" s="1" t="str">
        <f t="shared" si="37"/>
        <v>SINAPI-I 34797</v>
      </c>
      <c r="B2333" s="3" t="s">
        <v>6301</v>
      </c>
      <c r="C2333" s="3">
        <v>34797</v>
      </c>
      <c r="D2333" s="2" t="s">
        <v>30428</v>
      </c>
      <c r="E2333" s="3" t="s">
        <v>4431</v>
      </c>
      <c r="F2333" s="67" t="s">
        <v>33759</v>
      </c>
      <c r="G2333" s="67" t="s">
        <v>33759</v>
      </c>
      <c r="I2333" s="3" t="s">
        <v>6300</v>
      </c>
    </row>
    <row r="2334" spans="1:9" ht="22.5" x14ac:dyDescent="0.2">
      <c r="A2334" s="1" t="str">
        <f t="shared" si="37"/>
        <v>SINAPI-I 44054</v>
      </c>
      <c r="B2334" s="3" t="s">
        <v>6301</v>
      </c>
      <c r="C2334" s="3">
        <v>44054</v>
      </c>
      <c r="D2334" s="2" t="s">
        <v>2201</v>
      </c>
      <c r="E2334" s="3" t="s">
        <v>4431</v>
      </c>
      <c r="F2334" s="67" t="s">
        <v>33760</v>
      </c>
      <c r="G2334" s="67" t="s">
        <v>33760</v>
      </c>
      <c r="I2334" s="3" t="s">
        <v>6300</v>
      </c>
    </row>
    <row r="2335" spans="1:9" ht="22.5" x14ac:dyDescent="0.2">
      <c r="A2335" s="1" t="str">
        <f t="shared" si="37"/>
        <v>SINAPI-I 44399</v>
      </c>
      <c r="B2335" s="3" t="s">
        <v>6301</v>
      </c>
      <c r="C2335" s="3">
        <v>44399</v>
      </c>
      <c r="D2335" s="2" t="s">
        <v>2202</v>
      </c>
      <c r="E2335" s="3" t="s">
        <v>4431</v>
      </c>
      <c r="F2335" s="67" t="s">
        <v>33761</v>
      </c>
      <c r="G2335" s="67" t="s">
        <v>33761</v>
      </c>
      <c r="I2335" s="3" t="s">
        <v>6300</v>
      </c>
    </row>
    <row r="2336" spans="1:9" x14ac:dyDescent="0.2">
      <c r="A2336" s="1" t="str">
        <f t="shared" si="37"/>
        <v>SINAPI-I 44503</v>
      </c>
      <c r="B2336" s="3" t="s">
        <v>6301</v>
      </c>
      <c r="C2336" s="3">
        <v>44503</v>
      </c>
      <c r="D2336" s="2" t="s">
        <v>2203</v>
      </c>
      <c r="E2336" s="3" t="s">
        <v>4436</v>
      </c>
      <c r="F2336" s="67" t="s">
        <v>21057</v>
      </c>
      <c r="G2336" s="67" t="s">
        <v>21859</v>
      </c>
      <c r="I2336" s="3" t="s">
        <v>6298</v>
      </c>
    </row>
    <row r="2337" spans="1:9" x14ac:dyDescent="0.2">
      <c r="A2337" s="1" t="str">
        <f t="shared" si="37"/>
        <v>SINAPI-I 41077</v>
      </c>
      <c r="B2337" s="3" t="s">
        <v>6301</v>
      </c>
      <c r="C2337" s="3">
        <v>41077</v>
      </c>
      <c r="D2337" s="2" t="s">
        <v>2204</v>
      </c>
      <c r="E2337" s="3" t="s">
        <v>4437</v>
      </c>
      <c r="F2337" s="67" t="s">
        <v>29007</v>
      </c>
      <c r="G2337" s="67" t="s">
        <v>28814</v>
      </c>
      <c r="I2337" s="3" t="s">
        <v>6298</v>
      </c>
    </row>
    <row r="2338" spans="1:9" x14ac:dyDescent="0.2">
      <c r="A2338" s="1" t="str">
        <f t="shared" si="37"/>
        <v>SINAPI-I 37963</v>
      </c>
      <c r="B2338" s="3" t="s">
        <v>6301</v>
      </c>
      <c r="C2338" s="3">
        <v>37963</v>
      </c>
      <c r="D2338" s="2" t="s">
        <v>2205</v>
      </c>
      <c r="E2338" s="3" t="s">
        <v>4431</v>
      </c>
      <c r="F2338" s="67" t="s">
        <v>20851</v>
      </c>
      <c r="G2338" s="67" t="s">
        <v>20851</v>
      </c>
      <c r="I2338" s="3" t="s">
        <v>6298</v>
      </c>
    </row>
    <row r="2339" spans="1:9" x14ac:dyDescent="0.2">
      <c r="A2339" s="1" t="str">
        <f t="shared" ref="A2339:A2402" si="38">CONCATENAR</f>
        <v>SINAPI-I 37964</v>
      </c>
      <c r="B2339" s="3" t="s">
        <v>6301</v>
      </c>
      <c r="C2339" s="3">
        <v>37964</v>
      </c>
      <c r="D2339" s="2" t="s">
        <v>2206</v>
      </c>
      <c r="E2339" s="3" t="s">
        <v>4431</v>
      </c>
      <c r="F2339" s="67" t="s">
        <v>4510</v>
      </c>
      <c r="G2339" s="67" t="s">
        <v>4510</v>
      </c>
      <c r="I2339" s="3" t="s">
        <v>6298</v>
      </c>
    </row>
    <row r="2340" spans="1:9" x14ac:dyDescent="0.2">
      <c r="A2340" s="1" t="str">
        <f t="shared" si="38"/>
        <v>SINAPI-I 37965</v>
      </c>
      <c r="B2340" s="3" t="s">
        <v>6301</v>
      </c>
      <c r="C2340" s="3">
        <v>37965</v>
      </c>
      <c r="D2340" s="2" t="s">
        <v>2207</v>
      </c>
      <c r="E2340" s="3" t="s">
        <v>4431</v>
      </c>
      <c r="F2340" s="67" t="s">
        <v>21201</v>
      </c>
      <c r="G2340" s="67" t="s">
        <v>21201</v>
      </c>
      <c r="I2340" s="3" t="s">
        <v>6298</v>
      </c>
    </row>
    <row r="2341" spans="1:9" x14ac:dyDescent="0.2">
      <c r="A2341" s="1" t="str">
        <f t="shared" si="38"/>
        <v>SINAPI-I 37966</v>
      </c>
      <c r="B2341" s="3" t="s">
        <v>6301</v>
      </c>
      <c r="C2341" s="3">
        <v>37966</v>
      </c>
      <c r="D2341" s="2" t="s">
        <v>2208</v>
      </c>
      <c r="E2341" s="3" t="s">
        <v>4431</v>
      </c>
      <c r="F2341" s="67" t="s">
        <v>20911</v>
      </c>
      <c r="G2341" s="67" t="s">
        <v>20911</v>
      </c>
      <c r="I2341" s="3" t="s">
        <v>6298</v>
      </c>
    </row>
    <row r="2342" spans="1:9" x14ac:dyDescent="0.2">
      <c r="A2342" s="1" t="str">
        <f t="shared" si="38"/>
        <v>SINAPI-I 37967</v>
      </c>
      <c r="B2342" s="3" t="s">
        <v>6301</v>
      </c>
      <c r="C2342" s="3">
        <v>37967</v>
      </c>
      <c r="D2342" s="2" t="s">
        <v>2209</v>
      </c>
      <c r="E2342" s="3" t="s">
        <v>4431</v>
      </c>
      <c r="F2342" s="67" t="s">
        <v>33762</v>
      </c>
      <c r="G2342" s="67" t="s">
        <v>33762</v>
      </c>
      <c r="I2342" s="3" t="s">
        <v>6298</v>
      </c>
    </row>
    <row r="2343" spans="1:9" x14ac:dyDescent="0.2">
      <c r="A2343" s="1" t="str">
        <f t="shared" si="38"/>
        <v>SINAPI-I 37968</v>
      </c>
      <c r="B2343" s="3" t="s">
        <v>6301</v>
      </c>
      <c r="C2343" s="3">
        <v>37968</v>
      </c>
      <c r="D2343" s="2" t="s">
        <v>2210</v>
      </c>
      <c r="E2343" s="3" t="s">
        <v>4431</v>
      </c>
      <c r="F2343" s="67" t="s">
        <v>4714</v>
      </c>
      <c r="G2343" s="67" t="s">
        <v>4714</v>
      </c>
      <c r="I2343" s="3" t="s">
        <v>6298</v>
      </c>
    </row>
    <row r="2344" spans="1:9" x14ac:dyDescent="0.2">
      <c r="A2344" s="1" t="str">
        <f t="shared" si="38"/>
        <v>SINAPI-I 37969</v>
      </c>
      <c r="B2344" s="3" t="s">
        <v>6301</v>
      </c>
      <c r="C2344" s="3">
        <v>37969</v>
      </c>
      <c r="D2344" s="2" t="s">
        <v>2211</v>
      </c>
      <c r="E2344" s="3" t="s">
        <v>4431</v>
      </c>
      <c r="F2344" s="67" t="s">
        <v>33763</v>
      </c>
      <c r="G2344" s="67" t="s">
        <v>33763</v>
      </c>
      <c r="I2344" s="3" t="s">
        <v>6298</v>
      </c>
    </row>
    <row r="2345" spans="1:9" x14ac:dyDescent="0.2">
      <c r="A2345" s="1" t="str">
        <f t="shared" si="38"/>
        <v>SINAPI-I 37970</v>
      </c>
      <c r="B2345" s="3" t="s">
        <v>6301</v>
      </c>
      <c r="C2345" s="3">
        <v>37970</v>
      </c>
      <c r="D2345" s="2" t="s">
        <v>2212</v>
      </c>
      <c r="E2345" s="3" t="s">
        <v>4431</v>
      </c>
      <c r="F2345" s="67" t="s">
        <v>33764</v>
      </c>
      <c r="G2345" s="67" t="s">
        <v>33764</v>
      </c>
      <c r="I2345" s="3" t="s">
        <v>6298</v>
      </c>
    </row>
    <row r="2346" spans="1:9" x14ac:dyDescent="0.2">
      <c r="A2346" s="1" t="str">
        <f t="shared" si="38"/>
        <v>SINAPI-I 44251</v>
      </c>
      <c r="B2346" s="3" t="s">
        <v>6301</v>
      </c>
      <c r="C2346" s="3">
        <v>44251</v>
      </c>
      <c r="D2346" s="2" t="s">
        <v>2213</v>
      </c>
      <c r="E2346" s="3" t="s">
        <v>4431</v>
      </c>
      <c r="F2346" s="67" t="s">
        <v>33765</v>
      </c>
      <c r="G2346" s="67" t="s">
        <v>33765</v>
      </c>
      <c r="I2346" s="3" t="s">
        <v>6298</v>
      </c>
    </row>
    <row r="2347" spans="1:9" x14ac:dyDescent="0.2">
      <c r="A2347" s="1" t="str">
        <f t="shared" si="38"/>
        <v>SINAPI-I 21118</v>
      </c>
      <c r="B2347" s="3" t="s">
        <v>6301</v>
      </c>
      <c r="C2347" s="3">
        <v>21118</v>
      </c>
      <c r="D2347" s="2" t="s">
        <v>2214</v>
      </c>
      <c r="E2347" s="3" t="s">
        <v>4431</v>
      </c>
      <c r="F2347" s="67" t="s">
        <v>4582</v>
      </c>
      <c r="G2347" s="67" t="s">
        <v>4582</v>
      </c>
      <c r="I2347" s="3" t="s">
        <v>6298</v>
      </c>
    </row>
    <row r="2348" spans="1:9" x14ac:dyDescent="0.2">
      <c r="A2348" s="1" t="str">
        <f t="shared" si="38"/>
        <v>SINAPI-I 37956</v>
      </c>
      <c r="B2348" s="3" t="s">
        <v>6301</v>
      </c>
      <c r="C2348" s="3">
        <v>37956</v>
      </c>
      <c r="D2348" s="2" t="s">
        <v>2215</v>
      </c>
      <c r="E2348" s="3" t="s">
        <v>4431</v>
      </c>
      <c r="F2348" s="67" t="s">
        <v>5978</v>
      </c>
      <c r="G2348" s="67" t="s">
        <v>5978</v>
      </c>
      <c r="I2348" s="3" t="s">
        <v>6298</v>
      </c>
    </row>
    <row r="2349" spans="1:9" x14ac:dyDescent="0.2">
      <c r="A2349" s="1" t="str">
        <f t="shared" si="38"/>
        <v>SINAPI-I 37957</v>
      </c>
      <c r="B2349" s="3" t="s">
        <v>6301</v>
      </c>
      <c r="C2349" s="3">
        <v>37957</v>
      </c>
      <c r="D2349" s="2" t="s">
        <v>2216</v>
      </c>
      <c r="E2349" s="3" t="s">
        <v>4431</v>
      </c>
      <c r="F2349" s="67" t="s">
        <v>20923</v>
      </c>
      <c r="G2349" s="67" t="s">
        <v>20923</v>
      </c>
      <c r="I2349" s="3" t="s">
        <v>6298</v>
      </c>
    </row>
    <row r="2350" spans="1:9" x14ac:dyDescent="0.2">
      <c r="A2350" s="1" t="str">
        <f t="shared" si="38"/>
        <v>SINAPI-I 37958</v>
      </c>
      <c r="B2350" s="3" t="s">
        <v>6301</v>
      </c>
      <c r="C2350" s="3">
        <v>37958</v>
      </c>
      <c r="D2350" s="2" t="s">
        <v>2217</v>
      </c>
      <c r="E2350" s="3" t="s">
        <v>4431</v>
      </c>
      <c r="F2350" s="67" t="s">
        <v>21093</v>
      </c>
      <c r="G2350" s="67" t="s">
        <v>21093</v>
      </c>
      <c r="I2350" s="3" t="s">
        <v>6298</v>
      </c>
    </row>
    <row r="2351" spans="1:9" x14ac:dyDescent="0.2">
      <c r="A2351" s="1" t="str">
        <f t="shared" si="38"/>
        <v>SINAPI-I 37959</v>
      </c>
      <c r="B2351" s="3" t="s">
        <v>6301</v>
      </c>
      <c r="C2351" s="3">
        <v>37959</v>
      </c>
      <c r="D2351" s="2" t="s">
        <v>2218</v>
      </c>
      <c r="E2351" s="3" t="s">
        <v>4431</v>
      </c>
      <c r="F2351" s="67" t="s">
        <v>30924</v>
      </c>
      <c r="G2351" s="67" t="s">
        <v>30924</v>
      </c>
      <c r="I2351" s="3" t="s">
        <v>6298</v>
      </c>
    </row>
    <row r="2352" spans="1:9" x14ac:dyDescent="0.2">
      <c r="A2352" s="1" t="str">
        <f t="shared" si="38"/>
        <v>SINAPI-I 37960</v>
      </c>
      <c r="B2352" s="3" t="s">
        <v>6301</v>
      </c>
      <c r="C2352" s="3">
        <v>37960</v>
      </c>
      <c r="D2352" s="2" t="s">
        <v>2219</v>
      </c>
      <c r="E2352" s="3" t="s">
        <v>4431</v>
      </c>
      <c r="F2352" s="67" t="s">
        <v>33766</v>
      </c>
      <c r="G2352" s="67" t="s">
        <v>33766</v>
      </c>
      <c r="I2352" s="3" t="s">
        <v>6298</v>
      </c>
    </row>
    <row r="2353" spans="1:9" x14ac:dyDescent="0.2">
      <c r="A2353" s="1" t="str">
        <f t="shared" si="38"/>
        <v>SINAPI-I 37961</v>
      </c>
      <c r="B2353" s="3" t="s">
        <v>6301</v>
      </c>
      <c r="C2353" s="3">
        <v>37961</v>
      </c>
      <c r="D2353" s="2" t="s">
        <v>2220</v>
      </c>
      <c r="E2353" s="3" t="s">
        <v>4431</v>
      </c>
      <c r="F2353" s="67" t="s">
        <v>33767</v>
      </c>
      <c r="G2353" s="67" t="s">
        <v>33767</v>
      </c>
      <c r="I2353" s="3" t="s">
        <v>6298</v>
      </c>
    </row>
    <row r="2354" spans="1:9" x14ac:dyDescent="0.2">
      <c r="A2354" s="1" t="str">
        <f t="shared" si="38"/>
        <v>SINAPI-I 37962</v>
      </c>
      <c r="B2354" s="3" t="s">
        <v>6301</v>
      </c>
      <c r="C2354" s="3">
        <v>37962</v>
      </c>
      <c r="D2354" s="2" t="s">
        <v>2221</v>
      </c>
      <c r="E2354" s="3" t="s">
        <v>4431</v>
      </c>
      <c r="F2354" s="67" t="s">
        <v>6135</v>
      </c>
      <c r="G2354" s="67" t="s">
        <v>6135</v>
      </c>
      <c r="I2354" s="3" t="s">
        <v>6298</v>
      </c>
    </row>
    <row r="2355" spans="1:9" x14ac:dyDescent="0.2">
      <c r="A2355" s="1" t="str">
        <f t="shared" si="38"/>
        <v>SINAPI-I 3533</v>
      </c>
      <c r="B2355" s="3" t="s">
        <v>6301</v>
      </c>
      <c r="C2355" s="3">
        <v>3533</v>
      </c>
      <c r="D2355" s="2" t="s">
        <v>2222</v>
      </c>
      <c r="E2355" s="3" t="s">
        <v>4431</v>
      </c>
      <c r="F2355" s="67" t="s">
        <v>4709</v>
      </c>
      <c r="G2355" s="67" t="s">
        <v>4709</v>
      </c>
      <c r="I2355" s="3" t="s">
        <v>6298</v>
      </c>
    </row>
    <row r="2356" spans="1:9" x14ac:dyDescent="0.2">
      <c r="A2356" s="1" t="str">
        <f t="shared" si="38"/>
        <v>SINAPI-I 3538</v>
      </c>
      <c r="B2356" s="3" t="s">
        <v>6301</v>
      </c>
      <c r="C2356" s="3">
        <v>3538</v>
      </c>
      <c r="D2356" s="2" t="s">
        <v>2223</v>
      </c>
      <c r="E2356" s="3" t="s">
        <v>4431</v>
      </c>
      <c r="F2356" s="67" t="s">
        <v>4835</v>
      </c>
      <c r="G2356" s="67" t="s">
        <v>4835</v>
      </c>
      <c r="I2356" s="3" t="s">
        <v>6298</v>
      </c>
    </row>
    <row r="2357" spans="1:9" x14ac:dyDescent="0.2">
      <c r="A2357" s="1" t="str">
        <f t="shared" si="38"/>
        <v>SINAPI-I 3498</v>
      </c>
      <c r="B2357" s="3" t="s">
        <v>6301</v>
      </c>
      <c r="C2357" s="3">
        <v>3498</v>
      </c>
      <c r="D2357" s="2" t="s">
        <v>2224</v>
      </c>
      <c r="E2357" s="3" t="s">
        <v>4431</v>
      </c>
      <c r="F2357" s="67" t="s">
        <v>31641</v>
      </c>
      <c r="G2357" s="67" t="s">
        <v>31641</v>
      </c>
      <c r="I2357" s="3" t="s">
        <v>6298</v>
      </c>
    </row>
    <row r="2358" spans="1:9" x14ac:dyDescent="0.2">
      <c r="A2358" s="1" t="str">
        <f t="shared" si="38"/>
        <v>SINAPI-I 3496</v>
      </c>
      <c r="B2358" s="3" t="s">
        <v>6301</v>
      </c>
      <c r="C2358" s="3">
        <v>3496</v>
      </c>
      <c r="D2358" s="2" t="s">
        <v>2225</v>
      </c>
      <c r="E2358" s="3" t="s">
        <v>4431</v>
      </c>
      <c r="F2358" s="67" t="s">
        <v>5314</v>
      </c>
      <c r="G2358" s="67" t="s">
        <v>5314</v>
      </c>
      <c r="I2358" s="3" t="s">
        <v>6298</v>
      </c>
    </row>
    <row r="2359" spans="1:9" x14ac:dyDescent="0.2">
      <c r="A2359" s="1" t="str">
        <f t="shared" si="38"/>
        <v>SINAPI-I 38429</v>
      </c>
      <c r="B2359" s="3" t="s">
        <v>6301</v>
      </c>
      <c r="C2359" s="3">
        <v>38429</v>
      </c>
      <c r="D2359" s="2" t="s">
        <v>2226</v>
      </c>
      <c r="E2359" s="3" t="s">
        <v>4431</v>
      </c>
      <c r="F2359" s="67" t="s">
        <v>4952</v>
      </c>
      <c r="G2359" s="67" t="s">
        <v>4952</v>
      </c>
      <c r="I2359" s="3" t="s">
        <v>6298</v>
      </c>
    </row>
    <row r="2360" spans="1:9" x14ac:dyDescent="0.2">
      <c r="A2360" s="1" t="str">
        <f t="shared" si="38"/>
        <v>SINAPI-I 38431</v>
      </c>
      <c r="B2360" s="3" t="s">
        <v>6301</v>
      </c>
      <c r="C2360" s="3">
        <v>38431</v>
      </c>
      <c r="D2360" s="2" t="s">
        <v>2227</v>
      </c>
      <c r="E2360" s="3" t="s">
        <v>4431</v>
      </c>
      <c r="F2360" s="67" t="s">
        <v>21758</v>
      </c>
      <c r="G2360" s="67" t="s">
        <v>21758</v>
      </c>
      <c r="I2360" s="3" t="s">
        <v>6298</v>
      </c>
    </row>
    <row r="2361" spans="1:9" x14ac:dyDescent="0.2">
      <c r="A2361" s="1" t="str">
        <f t="shared" si="38"/>
        <v>SINAPI-I 38430</v>
      </c>
      <c r="B2361" s="3" t="s">
        <v>6301</v>
      </c>
      <c r="C2361" s="3">
        <v>38430</v>
      </c>
      <c r="D2361" s="2" t="s">
        <v>2228</v>
      </c>
      <c r="E2361" s="3" t="s">
        <v>4431</v>
      </c>
      <c r="F2361" s="67" t="s">
        <v>33280</v>
      </c>
      <c r="G2361" s="67" t="s">
        <v>33280</v>
      </c>
      <c r="I2361" s="3" t="s">
        <v>6298</v>
      </c>
    </row>
    <row r="2362" spans="1:9" x14ac:dyDescent="0.2">
      <c r="A2362" s="1" t="str">
        <f t="shared" si="38"/>
        <v>SINAPI-I 36348</v>
      </c>
      <c r="B2362" s="3" t="s">
        <v>6301</v>
      </c>
      <c r="C2362" s="3">
        <v>36348</v>
      </c>
      <c r="D2362" s="2" t="s">
        <v>2229</v>
      </c>
      <c r="E2362" s="3" t="s">
        <v>4431</v>
      </c>
      <c r="F2362" s="67" t="s">
        <v>4674</v>
      </c>
      <c r="G2362" s="67" t="s">
        <v>4674</v>
      </c>
      <c r="I2362" s="3" t="s">
        <v>6300</v>
      </c>
    </row>
    <row r="2363" spans="1:9" x14ac:dyDescent="0.2">
      <c r="A2363" s="1" t="str">
        <f t="shared" si="38"/>
        <v>SINAPI-I 36349</v>
      </c>
      <c r="B2363" s="3" t="s">
        <v>6301</v>
      </c>
      <c r="C2363" s="3">
        <v>36349</v>
      </c>
      <c r="D2363" s="2" t="s">
        <v>2230</v>
      </c>
      <c r="E2363" s="3" t="s">
        <v>4431</v>
      </c>
      <c r="F2363" s="67" t="s">
        <v>4569</v>
      </c>
      <c r="G2363" s="67" t="s">
        <v>4569</v>
      </c>
      <c r="I2363" s="3" t="s">
        <v>6300</v>
      </c>
    </row>
    <row r="2364" spans="1:9" x14ac:dyDescent="0.2">
      <c r="A2364" s="1" t="str">
        <f t="shared" si="38"/>
        <v>SINAPI-I 38987</v>
      </c>
      <c r="B2364" s="3" t="s">
        <v>6301</v>
      </c>
      <c r="C2364" s="3">
        <v>38987</v>
      </c>
      <c r="D2364" s="2" t="s">
        <v>2231</v>
      </c>
      <c r="E2364" s="3" t="s">
        <v>4431</v>
      </c>
      <c r="F2364" s="67" t="s">
        <v>5536</v>
      </c>
      <c r="G2364" s="67" t="s">
        <v>5536</v>
      </c>
      <c r="I2364" s="3" t="s">
        <v>6300</v>
      </c>
    </row>
    <row r="2365" spans="1:9" x14ac:dyDescent="0.2">
      <c r="A2365" s="1" t="str">
        <f t="shared" si="38"/>
        <v>SINAPI-I 38988</v>
      </c>
      <c r="B2365" s="3" t="s">
        <v>6301</v>
      </c>
      <c r="C2365" s="3">
        <v>38988</v>
      </c>
      <c r="D2365" s="2" t="s">
        <v>2232</v>
      </c>
      <c r="E2365" s="3" t="s">
        <v>4431</v>
      </c>
      <c r="F2365" s="67" t="s">
        <v>5537</v>
      </c>
      <c r="G2365" s="67" t="s">
        <v>5537</v>
      </c>
      <c r="I2365" s="3" t="s">
        <v>6300</v>
      </c>
    </row>
    <row r="2366" spans="1:9" x14ac:dyDescent="0.2">
      <c r="A2366" s="1" t="str">
        <f t="shared" si="38"/>
        <v>SINAPI-I 38989</v>
      </c>
      <c r="B2366" s="3" t="s">
        <v>6301</v>
      </c>
      <c r="C2366" s="3">
        <v>38989</v>
      </c>
      <c r="D2366" s="2" t="s">
        <v>2233</v>
      </c>
      <c r="E2366" s="3" t="s">
        <v>4431</v>
      </c>
      <c r="F2366" s="67" t="s">
        <v>5538</v>
      </c>
      <c r="G2366" s="67" t="s">
        <v>5538</v>
      </c>
      <c r="I2366" s="3" t="s">
        <v>6300</v>
      </c>
    </row>
    <row r="2367" spans="1:9" x14ac:dyDescent="0.2">
      <c r="A2367" s="1" t="str">
        <f t="shared" si="38"/>
        <v>SINAPI-I 38990</v>
      </c>
      <c r="B2367" s="3" t="s">
        <v>6301</v>
      </c>
      <c r="C2367" s="3">
        <v>38990</v>
      </c>
      <c r="D2367" s="2" t="s">
        <v>2234</v>
      </c>
      <c r="E2367" s="3" t="s">
        <v>4431</v>
      </c>
      <c r="F2367" s="67" t="s">
        <v>4801</v>
      </c>
      <c r="G2367" s="67" t="s">
        <v>4801</v>
      </c>
      <c r="I2367" s="3" t="s">
        <v>6300</v>
      </c>
    </row>
    <row r="2368" spans="1:9" x14ac:dyDescent="0.2">
      <c r="A2368" s="1" t="str">
        <f t="shared" si="38"/>
        <v>SINAPI-I 38991</v>
      </c>
      <c r="B2368" s="3" t="s">
        <v>6301</v>
      </c>
      <c r="C2368" s="3">
        <v>38991</v>
      </c>
      <c r="D2368" s="2" t="s">
        <v>2235</v>
      </c>
      <c r="E2368" s="3" t="s">
        <v>4431</v>
      </c>
      <c r="F2368" s="67" t="s">
        <v>5539</v>
      </c>
      <c r="G2368" s="67" t="s">
        <v>5539</v>
      </c>
      <c r="I2368" s="3" t="s">
        <v>6300</v>
      </c>
    </row>
    <row r="2369" spans="1:9" x14ac:dyDescent="0.2">
      <c r="A2369" s="1" t="str">
        <f t="shared" si="38"/>
        <v>SINAPI-I 38433</v>
      </c>
      <c r="B2369" s="3" t="s">
        <v>6301</v>
      </c>
      <c r="C2369" s="3">
        <v>38433</v>
      </c>
      <c r="D2369" s="2" t="s">
        <v>2236</v>
      </c>
      <c r="E2369" s="3" t="s">
        <v>4431</v>
      </c>
      <c r="F2369" s="67" t="s">
        <v>5540</v>
      </c>
      <c r="G2369" s="67" t="s">
        <v>5540</v>
      </c>
      <c r="I2369" s="3" t="s">
        <v>6300</v>
      </c>
    </row>
    <row r="2370" spans="1:9" x14ac:dyDescent="0.2">
      <c r="A2370" s="1" t="str">
        <f t="shared" si="38"/>
        <v>SINAPI-I 38440</v>
      </c>
      <c r="B2370" s="3" t="s">
        <v>6301</v>
      </c>
      <c r="C2370" s="3">
        <v>38440</v>
      </c>
      <c r="D2370" s="2" t="s">
        <v>2237</v>
      </c>
      <c r="E2370" s="3" t="s">
        <v>4431</v>
      </c>
      <c r="F2370" s="67" t="s">
        <v>5541</v>
      </c>
      <c r="G2370" s="67" t="s">
        <v>5541</v>
      </c>
      <c r="I2370" s="3" t="s">
        <v>6300</v>
      </c>
    </row>
    <row r="2371" spans="1:9" x14ac:dyDescent="0.2">
      <c r="A2371" s="1" t="str">
        <f t="shared" si="38"/>
        <v>SINAPI-I 36359</v>
      </c>
      <c r="B2371" s="3" t="s">
        <v>6301</v>
      </c>
      <c r="C2371" s="3">
        <v>36359</v>
      </c>
      <c r="D2371" s="2" t="s">
        <v>2238</v>
      </c>
      <c r="E2371" s="3" t="s">
        <v>4431</v>
      </c>
      <c r="F2371" s="67" t="s">
        <v>5542</v>
      </c>
      <c r="G2371" s="67" t="s">
        <v>5542</v>
      </c>
      <c r="I2371" s="3" t="s">
        <v>6300</v>
      </c>
    </row>
    <row r="2372" spans="1:9" x14ac:dyDescent="0.2">
      <c r="A2372" s="1" t="str">
        <f t="shared" si="38"/>
        <v>SINAPI-I 36360</v>
      </c>
      <c r="B2372" s="3" t="s">
        <v>6301</v>
      </c>
      <c r="C2372" s="3">
        <v>36360</v>
      </c>
      <c r="D2372" s="2" t="s">
        <v>2239</v>
      </c>
      <c r="E2372" s="3" t="s">
        <v>4431</v>
      </c>
      <c r="F2372" s="67" t="s">
        <v>4577</v>
      </c>
      <c r="G2372" s="67" t="s">
        <v>4577</v>
      </c>
      <c r="I2372" s="3" t="s">
        <v>6300</v>
      </c>
    </row>
    <row r="2373" spans="1:9" x14ac:dyDescent="0.2">
      <c r="A2373" s="1" t="str">
        <f t="shared" si="38"/>
        <v>SINAPI-I 38434</v>
      </c>
      <c r="B2373" s="3" t="s">
        <v>6301</v>
      </c>
      <c r="C2373" s="3">
        <v>38434</v>
      </c>
      <c r="D2373" s="2" t="s">
        <v>2240</v>
      </c>
      <c r="E2373" s="3" t="s">
        <v>4431</v>
      </c>
      <c r="F2373" s="67" t="s">
        <v>4469</v>
      </c>
      <c r="G2373" s="67" t="s">
        <v>4469</v>
      </c>
      <c r="I2373" s="3" t="s">
        <v>6300</v>
      </c>
    </row>
    <row r="2374" spans="1:9" x14ac:dyDescent="0.2">
      <c r="A2374" s="1" t="str">
        <f t="shared" si="38"/>
        <v>SINAPI-I 38435</v>
      </c>
      <c r="B2374" s="3" t="s">
        <v>6301</v>
      </c>
      <c r="C2374" s="3">
        <v>38435</v>
      </c>
      <c r="D2374" s="2" t="s">
        <v>2241</v>
      </c>
      <c r="E2374" s="3" t="s">
        <v>4431</v>
      </c>
      <c r="F2374" s="67" t="s">
        <v>5543</v>
      </c>
      <c r="G2374" s="67" t="s">
        <v>5543</v>
      </c>
      <c r="I2374" s="3" t="s">
        <v>6300</v>
      </c>
    </row>
    <row r="2375" spans="1:9" x14ac:dyDescent="0.2">
      <c r="A2375" s="1" t="str">
        <f t="shared" si="38"/>
        <v>SINAPI-I 38436</v>
      </c>
      <c r="B2375" s="3" t="s">
        <v>6301</v>
      </c>
      <c r="C2375" s="3">
        <v>38436</v>
      </c>
      <c r="D2375" s="2" t="s">
        <v>2242</v>
      </c>
      <c r="E2375" s="3" t="s">
        <v>4431</v>
      </c>
      <c r="F2375" s="67" t="s">
        <v>5544</v>
      </c>
      <c r="G2375" s="67" t="s">
        <v>5544</v>
      </c>
      <c r="I2375" s="3" t="s">
        <v>6300</v>
      </c>
    </row>
    <row r="2376" spans="1:9" x14ac:dyDescent="0.2">
      <c r="A2376" s="1" t="str">
        <f t="shared" si="38"/>
        <v>SINAPI-I 38437</v>
      </c>
      <c r="B2376" s="3" t="s">
        <v>6301</v>
      </c>
      <c r="C2376" s="3">
        <v>38437</v>
      </c>
      <c r="D2376" s="2" t="s">
        <v>2243</v>
      </c>
      <c r="E2376" s="3" t="s">
        <v>4431</v>
      </c>
      <c r="F2376" s="67" t="s">
        <v>5545</v>
      </c>
      <c r="G2376" s="67" t="s">
        <v>5545</v>
      </c>
      <c r="I2376" s="3" t="s">
        <v>6300</v>
      </c>
    </row>
    <row r="2377" spans="1:9" x14ac:dyDescent="0.2">
      <c r="A2377" s="1" t="str">
        <f t="shared" si="38"/>
        <v>SINAPI-I 38438</v>
      </c>
      <c r="B2377" s="3" t="s">
        <v>6301</v>
      </c>
      <c r="C2377" s="3">
        <v>38438</v>
      </c>
      <c r="D2377" s="2" t="s">
        <v>2244</v>
      </c>
      <c r="E2377" s="3" t="s">
        <v>4431</v>
      </c>
      <c r="F2377" s="67" t="s">
        <v>5546</v>
      </c>
      <c r="G2377" s="67" t="s">
        <v>5546</v>
      </c>
      <c r="I2377" s="3" t="s">
        <v>6300</v>
      </c>
    </row>
    <row r="2378" spans="1:9" x14ac:dyDescent="0.2">
      <c r="A2378" s="1" t="str">
        <f t="shared" si="38"/>
        <v>SINAPI-I 38439</v>
      </c>
      <c r="B2378" s="3" t="s">
        <v>6301</v>
      </c>
      <c r="C2378" s="3">
        <v>38439</v>
      </c>
      <c r="D2378" s="2" t="s">
        <v>2245</v>
      </c>
      <c r="E2378" s="3" t="s">
        <v>4431</v>
      </c>
      <c r="F2378" s="67" t="s">
        <v>5547</v>
      </c>
      <c r="G2378" s="67" t="s">
        <v>5547</v>
      </c>
      <c r="I2378" s="3" t="s">
        <v>6300</v>
      </c>
    </row>
    <row r="2379" spans="1:9" x14ac:dyDescent="0.2">
      <c r="A2379" s="1" t="str">
        <f t="shared" si="38"/>
        <v>SINAPI-I 10836</v>
      </c>
      <c r="B2379" s="3" t="s">
        <v>6301</v>
      </c>
      <c r="C2379" s="3">
        <v>10836</v>
      </c>
      <c r="D2379" s="2" t="s">
        <v>2246</v>
      </c>
      <c r="E2379" s="3" t="s">
        <v>4431</v>
      </c>
      <c r="F2379" s="67" t="s">
        <v>21006</v>
      </c>
      <c r="G2379" s="67" t="s">
        <v>21006</v>
      </c>
      <c r="I2379" s="3" t="s">
        <v>6298</v>
      </c>
    </row>
    <row r="2380" spans="1:9" x14ac:dyDescent="0.2">
      <c r="A2380" s="1" t="str">
        <f t="shared" si="38"/>
        <v>SINAPI-I 10835</v>
      </c>
      <c r="B2380" s="3" t="s">
        <v>6301</v>
      </c>
      <c r="C2380" s="3">
        <v>10835</v>
      </c>
      <c r="D2380" s="2" t="s">
        <v>2247</v>
      </c>
      <c r="E2380" s="3" t="s">
        <v>4431</v>
      </c>
      <c r="F2380" s="67" t="s">
        <v>6059</v>
      </c>
      <c r="G2380" s="67" t="s">
        <v>6059</v>
      </c>
      <c r="I2380" s="3" t="s">
        <v>6298</v>
      </c>
    </row>
    <row r="2381" spans="1:9" x14ac:dyDescent="0.2">
      <c r="A2381" s="1" t="str">
        <f t="shared" si="38"/>
        <v>SINAPI-I 3475</v>
      </c>
      <c r="B2381" s="3" t="s">
        <v>6301</v>
      </c>
      <c r="C2381" s="3">
        <v>3475</v>
      </c>
      <c r="D2381" s="2" t="s">
        <v>2248</v>
      </c>
      <c r="E2381" s="3" t="s">
        <v>4431</v>
      </c>
      <c r="F2381" s="67" t="s">
        <v>30959</v>
      </c>
      <c r="G2381" s="67" t="s">
        <v>30959</v>
      </c>
      <c r="I2381" s="3" t="s">
        <v>6298</v>
      </c>
    </row>
    <row r="2382" spans="1:9" x14ac:dyDescent="0.2">
      <c r="A2382" s="1" t="str">
        <f t="shared" si="38"/>
        <v>SINAPI-I 3485</v>
      </c>
      <c r="B2382" s="3" t="s">
        <v>6301</v>
      </c>
      <c r="C2382" s="3">
        <v>3485</v>
      </c>
      <c r="D2382" s="2" t="s">
        <v>2249</v>
      </c>
      <c r="E2382" s="3" t="s">
        <v>4431</v>
      </c>
      <c r="F2382" s="67" t="s">
        <v>21104</v>
      </c>
      <c r="G2382" s="67" t="s">
        <v>21104</v>
      </c>
      <c r="I2382" s="3" t="s">
        <v>6298</v>
      </c>
    </row>
    <row r="2383" spans="1:9" x14ac:dyDescent="0.2">
      <c r="A2383" s="1" t="str">
        <f t="shared" si="38"/>
        <v>SINAPI-I 3534</v>
      </c>
      <c r="B2383" s="3" t="s">
        <v>6301</v>
      </c>
      <c r="C2383" s="3">
        <v>3534</v>
      </c>
      <c r="D2383" s="2" t="s">
        <v>2250</v>
      </c>
      <c r="E2383" s="3" t="s">
        <v>4431</v>
      </c>
      <c r="F2383" s="67" t="s">
        <v>21181</v>
      </c>
      <c r="G2383" s="67" t="s">
        <v>21181</v>
      </c>
      <c r="I2383" s="3" t="s">
        <v>6298</v>
      </c>
    </row>
    <row r="2384" spans="1:9" x14ac:dyDescent="0.2">
      <c r="A2384" s="1" t="str">
        <f t="shared" si="38"/>
        <v>SINAPI-I 3543</v>
      </c>
      <c r="B2384" s="3" t="s">
        <v>6301</v>
      </c>
      <c r="C2384" s="3">
        <v>3543</v>
      </c>
      <c r="D2384" s="2" t="s">
        <v>2251</v>
      </c>
      <c r="E2384" s="3" t="s">
        <v>4431</v>
      </c>
      <c r="F2384" s="67" t="s">
        <v>21463</v>
      </c>
      <c r="G2384" s="67" t="s">
        <v>21463</v>
      </c>
      <c r="I2384" s="3" t="s">
        <v>6298</v>
      </c>
    </row>
    <row r="2385" spans="1:9" x14ac:dyDescent="0.2">
      <c r="A2385" s="1" t="str">
        <f t="shared" si="38"/>
        <v>SINAPI-I 3482</v>
      </c>
      <c r="B2385" s="3" t="s">
        <v>6301</v>
      </c>
      <c r="C2385" s="3">
        <v>3482</v>
      </c>
      <c r="D2385" s="2" t="s">
        <v>2252</v>
      </c>
      <c r="E2385" s="3" t="s">
        <v>4431</v>
      </c>
      <c r="F2385" s="67" t="s">
        <v>4704</v>
      </c>
      <c r="G2385" s="67" t="s">
        <v>4704</v>
      </c>
      <c r="I2385" s="3" t="s">
        <v>6298</v>
      </c>
    </row>
    <row r="2386" spans="1:9" x14ac:dyDescent="0.2">
      <c r="A2386" s="1" t="str">
        <f t="shared" si="38"/>
        <v>SINAPI-I 3505</v>
      </c>
      <c r="B2386" s="3" t="s">
        <v>6301</v>
      </c>
      <c r="C2386" s="3">
        <v>3505</v>
      </c>
      <c r="D2386" s="2" t="s">
        <v>2253</v>
      </c>
      <c r="E2386" s="3" t="s">
        <v>4431</v>
      </c>
      <c r="F2386" s="67" t="s">
        <v>4607</v>
      </c>
      <c r="G2386" s="67" t="s">
        <v>4607</v>
      </c>
      <c r="I2386" s="3" t="s">
        <v>6298</v>
      </c>
    </row>
    <row r="2387" spans="1:9" x14ac:dyDescent="0.2">
      <c r="A2387" s="1" t="str">
        <f t="shared" si="38"/>
        <v>SINAPI-I 3521</v>
      </c>
      <c r="B2387" s="3" t="s">
        <v>6301</v>
      </c>
      <c r="C2387" s="3">
        <v>3521</v>
      </c>
      <c r="D2387" s="2" t="s">
        <v>2254</v>
      </c>
      <c r="E2387" s="3" t="s">
        <v>4431</v>
      </c>
      <c r="F2387" s="67" t="s">
        <v>21444</v>
      </c>
      <c r="G2387" s="67" t="s">
        <v>21444</v>
      </c>
      <c r="I2387" s="3" t="s">
        <v>6298</v>
      </c>
    </row>
    <row r="2388" spans="1:9" x14ac:dyDescent="0.2">
      <c r="A2388" s="1" t="str">
        <f t="shared" si="38"/>
        <v>SINAPI-I 3531</v>
      </c>
      <c r="B2388" s="3" t="s">
        <v>6301</v>
      </c>
      <c r="C2388" s="3">
        <v>3531</v>
      </c>
      <c r="D2388" s="2" t="s">
        <v>2255</v>
      </c>
      <c r="E2388" s="3" t="s">
        <v>4431</v>
      </c>
      <c r="F2388" s="67" t="s">
        <v>33768</v>
      </c>
      <c r="G2388" s="67" t="s">
        <v>33768</v>
      </c>
      <c r="I2388" s="3" t="s">
        <v>6298</v>
      </c>
    </row>
    <row r="2389" spans="1:9" x14ac:dyDescent="0.2">
      <c r="A2389" s="1" t="str">
        <f t="shared" si="38"/>
        <v>SINAPI-I 3522</v>
      </c>
      <c r="B2389" s="3" t="s">
        <v>6301</v>
      </c>
      <c r="C2389" s="3">
        <v>3522</v>
      </c>
      <c r="D2389" s="2" t="s">
        <v>2256</v>
      </c>
      <c r="E2389" s="3" t="s">
        <v>4431</v>
      </c>
      <c r="F2389" s="67" t="s">
        <v>32378</v>
      </c>
      <c r="G2389" s="67" t="s">
        <v>32378</v>
      </c>
      <c r="I2389" s="3" t="s">
        <v>6298</v>
      </c>
    </row>
    <row r="2390" spans="1:9" x14ac:dyDescent="0.2">
      <c r="A2390" s="1" t="str">
        <f t="shared" si="38"/>
        <v>SINAPI-I 3527</v>
      </c>
      <c r="B2390" s="3" t="s">
        <v>6301</v>
      </c>
      <c r="C2390" s="3">
        <v>3527</v>
      </c>
      <c r="D2390" s="2" t="s">
        <v>2257</v>
      </c>
      <c r="E2390" s="3" t="s">
        <v>4431</v>
      </c>
      <c r="F2390" s="67" t="s">
        <v>6258</v>
      </c>
      <c r="G2390" s="67" t="s">
        <v>6258</v>
      </c>
      <c r="I2390" s="3" t="s">
        <v>6298</v>
      </c>
    </row>
    <row r="2391" spans="1:9" x14ac:dyDescent="0.2">
      <c r="A2391" s="1" t="str">
        <f t="shared" si="38"/>
        <v>SINAPI-I 3516</v>
      </c>
      <c r="B2391" s="3" t="s">
        <v>6301</v>
      </c>
      <c r="C2391" s="3">
        <v>3516</v>
      </c>
      <c r="D2391" s="2" t="s">
        <v>2258</v>
      </c>
      <c r="E2391" s="3" t="s">
        <v>4431</v>
      </c>
      <c r="F2391" s="67" t="s">
        <v>4910</v>
      </c>
      <c r="G2391" s="67" t="s">
        <v>4910</v>
      </c>
      <c r="I2391" s="3" t="s">
        <v>6298</v>
      </c>
    </row>
    <row r="2392" spans="1:9" x14ac:dyDescent="0.2">
      <c r="A2392" s="1" t="str">
        <f t="shared" si="38"/>
        <v>SINAPI-I 3517</v>
      </c>
      <c r="B2392" s="3" t="s">
        <v>6301</v>
      </c>
      <c r="C2392" s="3">
        <v>3517</v>
      </c>
      <c r="D2392" s="2" t="s">
        <v>2259</v>
      </c>
      <c r="E2392" s="3" t="s">
        <v>4431</v>
      </c>
      <c r="F2392" s="67" t="s">
        <v>4674</v>
      </c>
      <c r="G2392" s="67" t="s">
        <v>4674</v>
      </c>
      <c r="I2392" s="3" t="s">
        <v>6298</v>
      </c>
    </row>
    <row r="2393" spans="1:9" x14ac:dyDescent="0.2">
      <c r="A2393" s="1" t="str">
        <f t="shared" si="38"/>
        <v>SINAPI-I 3515</v>
      </c>
      <c r="B2393" s="3" t="s">
        <v>6301</v>
      </c>
      <c r="C2393" s="3">
        <v>3515</v>
      </c>
      <c r="D2393" s="2" t="s">
        <v>2260</v>
      </c>
      <c r="E2393" s="3" t="s">
        <v>4431</v>
      </c>
      <c r="F2393" s="67" t="s">
        <v>33769</v>
      </c>
      <c r="G2393" s="67" t="s">
        <v>33769</v>
      </c>
      <c r="I2393" s="3" t="s">
        <v>6298</v>
      </c>
    </row>
    <row r="2394" spans="1:9" x14ac:dyDescent="0.2">
      <c r="A2394" s="1" t="str">
        <f t="shared" si="38"/>
        <v>SINAPI-I 20147</v>
      </c>
      <c r="B2394" s="3" t="s">
        <v>6301</v>
      </c>
      <c r="C2394" s="3">
        <v>20147</v>
      </c>
      <c r="D2394" s="2" t="s">
        <v>2261</v>
      </c>
      <c r="E2394" s="3" t="s">
        <v>4431</v>
      </c>
      <c r="F2394" s="67" t="s">
        <v>5151</v>
      </c>
      <c r="G2394" s="67" t="s">
        <v>5151</v>
      </c>
      <c r="I2394" s="3" t="s">
        <v>6298</v>
      </c>
    </row>
    <row r="2395" spans="1:9" x14ac:dyDescent="0.2">
      <c r="A2395" s="1" t="str">
        <f t="shared" si="38"/>
        <v>SINAPI-I 3524</v>
      </c>
      <c r="B2395" s="3" t="s">
        <v>6301</v>
      </c>
      <c r="C2395" s="3">
        <v>3524</v>
      </c>
      <c r="D2395" s="2" t="s">
        <v>2262</v>
      </c>
      <c r="E2395" s="3" t="s">
        <v>4431</v>
      </c>
      <c r="F2395" s="67" t="s">
        <v>4475</v>
      </c>
      <c r="G2395" s="67" t="s">
        <v>4475</v>
      </c>
      <c r="I2395" s="3" t="s">
        <v>6298</v>
      </c>
    </row>
    <row r="2396" spans="1:9" x14ac:dyDescent="0.2">
      <c r="A2396" s="1" t="str">
        <f t="shared" si="38"/>
        <v>SINAPI-I 3532</v>
      </c>
      <c r="B2396" s="3" t="s">
        <v>6301</v>
      </c>
      <c r="C2396" s="3">
        <v>3532</v>
      </c>
      <c r="D2396" s="2" t="s">
        <v>2263</v>
      </c>
      <c r="E2396" s="3" t="s">
        <v>4431</v>
      </c>
      <c r="F2396" s="67" t="s">
        <v>21317</v>
      </c>
      <c r="G2396" s="67" t="s">
        <v>21317</v>
      </c>
      <c r="I2396" s="3" t="s">
        <v>6298</v>
      </c>
    </row>
    <row r="2397" spans="1:9" x14ac:dyDescent="0.2">
      <c r="A2397" s="1" t="str">
        <f t="shared" si="38"/>
        <v>SINAPI-I 3528</v>
      </c>
      <c r="B2397" s="3" t="s">
        <v>6301</v>
      </c>
      <c r="C2397" s="3">
        <v>3528</v>
      </c>
      <c r="D2397" s="2" t="s">
        <v>2264</v>
      </c>
      <c r="E2397" s="3" t="s">
        <v>4431</v>
      </c>
      <c r="F2397" s="67" t="s">
        <v>20642</v>
      </c>
      <c r="G2397" s="67" t="s">
        <v>20642</v>
      </c>
      <c r="I2397" s="3" t="s">
        <v>6298</v>
      </c>
    </row>
    <row r="2398" spans="1:9" x14ac:dyDescent="0.2">
      <c r="A2398" s="1" t="str">
        <f t="shared" si="38"/>
        <v>SINAPI-I 37952</v>
      </c>
      <c r="B2398" s="3" t="s">
        <v>6301</v>
      </c>
      <c r="C2398" s="3">
        <v>37952</v>
      </c>
      <c r="D2398" s="2" t="s">
        <v>2265</v>
      </c>
      <c r="E2398" s="3" t="s">
        <v>4431</v>
      </c>
      <c r="F2398" s="67" t="s">
        <v>30769</v>
      </c>
      <c r="G2398" s="67" t="s">
        <v>30769</v>
      </c>
      <c r="I2398" s="3" t="s">
        <v>6298</v>
      </c>
    </row>
    <row r="2399" spans="1:9" x14ac:dyDescent="0.2">
      <c r="A2399" s="1" t="str">
        <f t="shared" si="38"/>
        <v>SINAPI-I 37951</v>
      </c>
      <c r="B2399" s="3" t="s">
        <v>6301</v>
      </c>
      <c r="C2399" s="3">
        <v>37951</v>
      </c>
      <c r="D2399" s="2" t="s">
        <v>2266</v>
      </c>
      <c r="E2399" s="3" t="s">
        <v>4431</v>
      </c>
      <c r="F2399" s="67" t="s">
        <v>5373</v>
      </c>
      <c r="G2399" s="67" t="s">
        <v>5373</v>
      </c>
      <c r="I2399" s="3" t="s">
        <v>6298</v>
      </c>
    </row>
    <row r="2400" spans="1:9" x14ac:dyDescent="0.2">
      <c r="A2400" s="1" t="str">
        <f t="shared" si="38"/>
        <v>SINAPI-I 3518</v>
      </c>
      <c r="B2400" s="3" t="s">
        <v>6301</v>
      </c>
      <c r="C2400" s="3">
        <v>3518</v>
      </c>
      <c r="D2400" s="2" t="s">
        <v>2267</v>
      </c>
      <c r="E2400" s="3" t="s">
        <v>4431</v>
      </c>
      <c r="F2400" s="67" t="s">
        <v>4566</v>
      </c>
      <c r="G2400" s="67" t="s">
        <v>4566</v>
      </c>
      <c r="I2400" s="3" t="s">
        <v>6298</v>
      </c>
    </row>
    <row r="2401" spans="1:9" x14ac:dyDescent="0.2">
      <c r="A2401" s="1" t="str">
        <f t="shared" si="38"/>
        <v>SINAPI-I 3519</v>
      </c>
      <c r="B2401" s="3" t="s">
        <v>6301</v>
      </c>
      <c r="C2401" s="3">
        <v>3519</v>
      </c>
      <c r="D2401" s="2" t="s">
        <v>2268</v>
      </c>
      <c r="E2401" s="3" t="s">
        <v>4431</v>
      </c>
      <c r="F2401" s="67" t="s">
        <v>5097</v>
      </c>
      <c r="G2401" s="67" t="s">
        <v>5097</v>
      </c>
      <c r="I2401" s="3" t="s">
        <v>6298</v>
      </c>
    </row>
    <row r="2402" spans="1:9" x14ac:dyDescent="0.2">
      <c r="A2402" s="1" t="str">
        <f t="shared" si="38"/>
        <v>SINAPI-I 3520</v>
      </c>
      <c r="B2402" s="3" t="s">
        <v>6301</v>
      </c>
      <c r="C2402" s="3">
        <v>3520</v>
      </c>
      <c r="D2402" s="2" t="s">
        <v>2269</v>
      </c>
      <c r="E2402" s="3" t="s">
        <v>4431</v>
      </c>
      <c r="F2402" s="67" t="s">
        <v>4989</v>
      </c>
      <c r="G2402" s="67" t="s">
        <v>4989</v>
      </c>
      <c r="I2402" s="3" t="s">
        <v>6298</v>
      </c>
    </row>
    <row r="2403" spans="1:9" x14ac:dyDescent="0.2">
      <c r="A2403" s="1" t="str">
        <f t="shared" ref="A2403:A2466" si="39">CONCATENAR</f>
        <v>SINAPI-I 37950</v>
      </c>
      <c r="B2403" s="3" t="s">
        <v>6301</v>
      </c>
      <c r="C2403" s="3">
        <v>37950</v>
      </c>
      <c r="D2403" s="2" t="s">
        <v>2270</v>
      </c>
      <c r="E2403" s="3" t="s">
        <v>4431</v>
      </c>
      <c r="F2403" s="67" t="s">
        <v>30065</v>
      </c>
      <c r="G2403" s="67" t="s">
        <v>30065</v>
      </c>
      <c r="I2403" s="3" t="s">
        <v>6298</v>
      </c>
    </row>
    <row r="2404" spans="1:9" x14ac:dyDescent="0.2">
      <c r="A2404" s="1" t="str">
        <f t="shared" si="39"/>
        <v>SINAPI-I 37949</v>
      </c>
      <c r="B2404" s="3" t="s">
        <v>6301</v>
      </c>
      <c r="C2404" s="3">
        <v>37949</v>
      </c>
      <c r="D2404" s="2" t="s">
        <v>2271</v>
      </c>
      <c r="E2404" s="3" t="s">
        <v>4431</v>
      </c>
      <c r="F2404" s="67" t="s">
        <v>21330</v>
      </c>
      <c r="G2404" s="67" t="s">
        <v>21330</v>
      </c>
      <c r="I2404" s="3" t="s">
        <v>6298</v>
      </c>
    </row>
    <row r="2405" spans="1:9" x14ac:dyDescent="0.2">
      <c r="A2405" s="1" t="str">
        <f t="shared" si="39"/>
        <v>SINAPI-I 3526</v>
      </c>
      <c r="B2405" s="3" t="s">
        <v>6301</v>
      </c>
      <c r="C2405" s="3">
        <v>3526</v>
      </c>
      <c r="D2405" s="2" t="s">
        <v>2272</v>
      </c>
      <c r="E2405" s="3" t="s">
        <v>4431</v>
      </c>
      <c r="F2405" s="67" t="s">
        <v>31638</v>
      </c>
      <c r="G2405" s="67" t="s">
        <v>31638</v>
      </c>
      <c r="I2405" s="3" t="s">
        <v>6298</v>
      </c>
    </row>
    <row r="2406" spans="1:9" x14ac:dyDescent="0.2">
      <c r="A2406" s="1" t="str">
        <f t="shared" si="39"/>
        <v>SINAPI-I 3509</v>
      </c>
      <c r="B2406" s="3" t="s">
        <v>6301</v>
      </c>
      <c r="C2406" s="3">
        <v>3509</v>
      </c>
      <c r="D2406" s="2" t="s">
        <v>2273</v>
      </c>
      <c r="E2406" s="3" t="s">
        <v>4431</v>
      </c>
      <c r="F2406" s="67" t="s">
        <v>21847</v>
      </c>
      <c r="G2406" s="67" t="s">
        <v>21847</v>
      </c>
      <c r="I2406" s="3" t="s">
        <v>6298</v>
      </c>
    </row>
    <row r="2407" spans="1:9" x14ac:dyDescent="0.2">
      <c r="A2407" s="1" t="str">
        <f t="shared" si="39"/>
        <v>SINAPI-I 3530</v>
      </c>
      <c r="B2407" s="3" t="s">
        <v>6301</v>
      </c>
      <c r="C2407" s="3">
        <v>3530</v>
      </c>
      <c r="D2407" s="2" t="s">
        <v>2274</v>
      </c>
      <c r="E2407" s="3" t="s">
        <v>4431</v>
      </c>
      <c r="F2407" s="67" t="s">
        <v>33770</v>
      </c>
      <c r="G2407" s="67" t="s">
        <v>33770</v>
      </c>
      <c r="I2407" s="3" t="s">
        <v>6298</v>
      </c>
    </row>
    <row r="2408" spans="1:9" x14ac:dyDescent="0.2">
      <c r="A2408" s="1" t="str">
        <f t="shared" si="39"/>
        <v>SINAPI-I 3542</v>
      </c>
      <c r="B2408" s="3" t="s">
        <v>6301</v>
      </c>
      <c r="C2408" s="3">
        <v>3542</v>
      </c>
      <c r="D2408" s="2" t="s">
        <v>2275</v>
      </c>
      <c r="E2408" s="3" t="s">
        <v>4431</v>
      </c>
      <c r="F2408" s="67" t="s">
        <v>21504</v>
      </c>
      <c r="G2408" s="67" t="s">
        <v>21504</v>
      </c>
      <c r="I2408" s="3" t="s">
        <v>6298</v>
      </c>
    </row>
    <row r="2409" spans="1:9" x14ac:dyDescent="0.2">
      <c r="A2409" s="1" t="str">
        <f t="shared" si="39"/>
        <v>SINAPI-I 3529</v>
      </c>
      <c r="B2409" s="3" t="s">
        <v>6301</v>
      </c>
      <c r="C2409" s="3">
        <v>3529</v>
      </c>
      <c r="D2409" s="2" t="s">
        <v>2276</v>
      </c>
      <c r="E2409" s="3" t="s">
        <v>4431</v>
      </c>
      <c r="F2409" s="67" t="s">
        <v>4480</v>
      </c>
      <c r="G2409" s="67" t="s">
        <v>4480</v>
      </c>
      <c r="I2409" s="3" t="s">
        <v>6298</v>
      </c>
    </row>
    <row r="2410" spans="1:9" x14ac:dyDescent="0.2">
      <c r="A2410" s="1" t="str">
        <f t="shared" si="39"/>
        <v>SINAPI-I 3536</v>
      </c>
      <c r="B2410" s="3" t="s">
        <v>6301</v>
      </c>
      <c r="C2410" s="3">
        <v>3536</v>
      </c>
      <c r="D2410" s="2" t="s">
        <v>2277</v>
      </c>
      <c r="E2410" s="3" t="s">
        <v>4431</v>
      </c>
      <c r="F2410" s="67" t="s">
        <v>32378</v>
      </c>
      <c r="G2410" s="67" t="s">
        <v>32378</v>
      </c>
      <c r="I2410" s="3" t="s">
        <v>6298</v>
      </c>
    </row>
    <row r="2411" spans="1:9" x14ac:dyDescent="0.2">
      <c r="A2411" s="1" t="str">
        <f t="shared" si="39"/>
        <v>SINAPI-I 3535</v>
      </c>
      <c r="B2411" s="3" t="s">
        <v>6301</v>
      </c>
      <c r="C2411" s="3">
        <v>3535</v>
      </c>
      <c r="D2411" s="2" t="s">
        <v>2278</v>
      </c>
      <c r="E2411" s="3" t="s">
        <v>4431</v>
      </c>
      <c r="F2411" s="67" t="s">
        <v>33771</v>
      </c>
      <c r="G2411" s="67" t="s">
        <v>33771</v>
      </c>
      <c r="I2411" s="3" t="s">
        <v>6298</v>
      </c>
    </row>
    <row r="2412" spans="1:9" x14ac:dyDescent="0.2">
      <c r="A2412" s="1" t="str">
        <f t="shared" si="39"/>
        <v>SINAPI-I 3540</v>
      </c>
      <c r="B2412" s="3" t="s">
        <v>6301</v>
      </c>
      <c r="C2412" s="3">
        <v>3540</v>
      </c>
      <c r="D2412" s="2" t="s">
        <v>2279</v>
      </c>
      <c r="E2412" s="3" t="s">
        <v>4431</v>
      </c>
      <c r="F2412" s="67" t="s">
        <v>20760</v>
      </c>
      <c r="G2412" s="67" t="s">
        <v>20760</v>
      </c>
      <c r="I2412" s="3" t="s">
        <v>6298</v>
      </c>
    </row>
    <row r="2413" spans="1:9" x14ac:dyDescent="0.2">
      <c r="A2413" s="1" t="str">
        <f t="shared" si="39"/>
        <v>SINAPI-I 3539</v>
      </c>
      <c r="B2413" s="3" t="s">
        <v>6301</v>
      </c>
      <c r="C2413" s="3">
        <v>3539</v>
      </c>
      <c r="D2413" s="2" t="s">
        <v>2280</v>
      </c>
      <c r="E2413" s="3" t="s">
        <v>4431</v>
      </c>
      <c r="F2413" s="67" t="s">
        <v>5006</v>
      </c>
      <c r="G2413" s="67" t="s">
        <v>5006</v>
      </c>
      <c r="I2413" s="3" t="s">
        <v>6298</v>
      </c>
    </row>
    <row r="2414" spans="1:9" x14ac:dyDescent="0.2">
      <c r="A2414" s="1" t="str">
        <f t="shared" si="39"/>
        <v>SINAPI-I 3513</v>
      </c>
      <c r="B2414" s="3" t="s">
        <v>6301</v>
      </c>
      <c r="C2414" s="3">
        <v>3513</v>
      </c>
      <c r="D2414" s="2" t="s">
        <v>2281</v>
      </c>
      <c r="E2414" s="3" t="s">
        <v>4431</v>
      </c>
      <c r="F2414" s="67" t="s">
        <v>33772</v>
      </c>
      <c r="G2414" s="67" t="s">
        <v>33772</v>
      </c>
      <c r="I2414" s="3" t="s">
        <v>6298</v>
      </c>
    </row>
    <row r="2415" spans="1:9" x14ac:dyDescent="0.2">
      <c r="A2415" s="1" t="str">
        <f t="shared" si="39"/>
        <v>SINAPI-I 3510</v>
      </c>
      <c r="B2415" s="3" t="s">
        <v>6301</v>
      </c>
      <c r="C2415" s="3">
        <v>3510</v>
      </c>
      <c r="D2415" s="2" t="s">
        <v>2282</v>
      </c>
      <c r="E2415" s="3" t="s">
        <v>4431</v>
      </c>
      <c r="F2415" s="67" t="s">
        <v>5654</v>
      </c>
      <c r="G2415" s="67" t="s">
        <v>5654</v>
      </c>
      <c r="I2415" s="3" t="s">
        <v>6298</v>
      </c>
    </row>
    <row r="2416" spans="1:9" ht="22.5" x14ac:dyDescent="0.2">
      <c r="A2416" s="1" t="str">
        <f t="shared" si="39"/>
        <v>SINAPI-I 38913</v>
      </c>
      <c r="B2416" s="3" t="s">
        <v>6301</v>
      </c>
      <c r="C2416" s="3">
        <v>38913</v>
      </c>
      <c r="D2416" s="2" t="s">
        <v>2283</v>
      </c>
      <c r="E2416" s="3" t="s">
        <v>4431</v>
      </c>
      <c r="F2416" s="67" t="s">
        <v>21362</v>
      </c>
      <c r="G2416" s="67" t="s">
        <v>21362</v>
      </c>
      <c r="I2416" s="3" t="s">
        <v>6300</v>
      </c>
    </row>
    <row r="2417" spans="1:9" ht="22.5" x14ac:dyDescent="0.2">
      <c r="A2417" s="1" t="str">
        <f t="shared" si="39"/>
        <v>SINAPI-I 38914</v>
      </c>
      <c r="B2417" s="3" t="s">
        <v>6301</v>
      </c>
      <c r="C2417" s="3">
        <v>38914</v>
      </c>
      <c r="D2417" s="2" t="s">
        <v>2284</v>
      </c>
      <c r="E2417" s="3" t="s">
        <v>4431</v>
      </c>
      <c r="F2417" s="67" t="s">
        <v>4489</v>
      </c>
      <c r="G2417" s="67" t="s">
        <v>4489</v>
      </c>
      <c r="I2417" s="3" t="s">
        <v>6300</v>
      </c>
    </row>
    <row r="2418" spans="1:9" ht="22.5" x14ac:dyDescent="0.2">
      <c r="A2418" s="1" t="str">
        <f t="shared" si="39"/>
        <v>SINAPI-I 38915</v>
      </c>
      <c r="B2418" s="3" t="s">
        <v>6301</v>
      </c>
      <c r="C2418" s="3">
        <v>38915</v>
      </c>
      <c r="D2418" s="2" t="s">
        <v>2285</v>
      </c>
      <c r="E2418" s="3" t="s">
        <v>4431</v>
      </c>
      <c r="F2418" s="67" t="s">
        <v>29432</v>
      </c>
      <c r="G2418" s="67" t="s">
        <v>29432</v>
      </c>
      <c r="I2418" s="3" t="s">
        <v>6300</v>
      </c>
    </row>
    <row r="2419" spans="1:9" ht="22.5" x14ac:dyDescent="0.2">
      <c r="A2419" s="1" t="str">
        <f t="shared" si="39"/>
        <v>SINAPI-I 38916</v>
      </c>
      <c r="B2419" s="3" t="s">
        <v>6301</v>
      </c>
      <c r="C2419" s="3">
        <v>38916</v>
      </c>
      <c r="D2419" s="2" t="s">
        <v>2286</v>
      </c>
      <c r="E2419" s="3" t="s">
        <v>4431</v>
      </c>
      <c r="F2419" s="67" t="s">
        <v>33773</v>
      </c>
      <c r="G2419" s="67" t="s">
        <v>33773</v>
      </c>
      <c r="I2419" s="3" t="s">
        <v>6300</v>
      </c>
    </row>
    <row r="2420" spans="1:9" ht="22.5" x14ac:dyDescent="0.2">
      <c r="A2420" s="1" t="str">
        <f t="shared" si="39"/>
        <v>SINAPI-I 39300</v>
      </c>
      <c r="B2420" s="3" t="s">
        <v>6301</v>
      </c>
      <c r="C2420" s="3">
        <v>39300</v>
      </c>
      <c r="D2420" s="2" t="s">
        <v>2287</v>
      </c>
      <c r="E2420" s="3" t="s">
        <v>4431</v>
      </c>
      <c r="F2420" s="67" t="s">
        <v>21531</v>
      </c>
      <c r="G2420" s="67" t="s">
        <v>21531</v>
      </c>
      <c r="I2420" s="3" t="s">
        <v>6300</v>
      </c>
    </row>
    <row r="2421" spans="1:9" ht="22.5" x14ac:dyDescent="0.2">
      <c r="A2421" s="1" t="str">
        <f t="shared" si="39"/>
        <v>SINAPI-I 39301</v>
      </c>
      <c r="B2421" s="3" t="s">
        <v>6301</v>
      </c>
      <c r="C2421" s="3">
        <v>39301</v>
      </c>
      <c r="D2421" s="2" t="s">
        <v>2288</v>
      </c>
      <c r="E2421" s="3" t="s">
        <v>4431</v>
      </c>
      <c r="F2421" s="67" t="s">
        <v>5705</v>
      </c>
      <c r="G2421" s="67" t="s">
        <v>5705</v>
      </c>
      <c r="I2421" s="3" t="s">
        <v>6300</v>
      </c>
    </row>
    <row r="2422" spans="1:9" ht="22.5" x14ac:dyDescent="0.2">
      <c r="A2422" s="1" t="str">
        <f t="shared" si="39"/>
        <v>SINAPI-I 39302</v>
      </c>
      <c r="B2422" s="3" t="s">
        <v>6301</v>
      </c>
      <c r="C2422" s="3">
        <v>39302</v>
      </c>
      <c r="D2422" s="2" t="s">
        <v>2289</v>
      </c>
      <c r="E2422" s="3" t="s">
        <v>4431</v>
      </c>
      <c r="F2422" s="67" t="s">
        <v>5069</v>
      </c>
      <c r="G2422" s="67" t="s">
        <v>5069</v>
      </c>
      <c r="I2422" s="3" t="s">
        <v>6300</v>
      </c>
    </row>
    <row r="2423" spans="1:9" ht="22.5" x14ac:dyDescent="0.2">
      <c r="A2423" s="1" t="str">
        <f t="shared" si="39"/>
        <v>SINAPI-I 38941</v>
      </c>
      <c r="B2423" s="3" t="s">
        <v>6301</v>
      </c>
      <c r="C2423" s="3">
        <v>38941</v>
      </c>
      <c r="D2423" s="2" t="s">
        <v>2290</v>
      </c>
      <c r="E2423" s="3" t="s">
        <v>4431</v>
      </c>
      <c r="F2423" s="67" t="s">
        <v>33774</v>
      </c>
      <c r="G2423" s="67" t="s">
        <v>33774</v>
      </c>
      <c r="I2423" s="3" t="s">
        <v>6300</v>
      </c>
    </row>
    <row r="2424" spans="1:9" ht="22.5" x14ac:dyDescent="0.2">
      <c r="A2424" s="1" t="str">
        <f t="shared" si="39"/>
        <v>SINAPI-I 38923</v>
      </c>
      <c r="B2424" s="3" t="s">
        <v>6301</v>
      </c>
      <c r="C2424" s="3">
        <v>38923</v>
      </c>
      <c r="D2424" s="2" t="s">
        <v>2291</v>
      </c>
      <c r="E2424" s="3" t="s">
        <v>4431</v>
      </c>
      <c r="F2424" s="67" t="s">
        <v>31834</v>
      </c>
      <c r="G2424" s="67" t="s">
        <v>31834</v>
      </c>
      <c r="I2424" s="3" t="s">
        <v>6300</v>
      </c>
    </row>
    <row r="2425" spans="1:9" ht="22.5" x14ac:dyDescent="0.2">
      <c r="A2425" s="1" t="str">
        <f t="shared" si="39"/>
        <v>SINAPI-I 38925</v>
      </c>
      <c r="B2425" s="3" t="s">
        <v>6301</v>
      </c>
      <c r="C2425" s="3">
        <v>38925</v>
      </c>
      <c r="D2425" s="2" t="s">
        <v>2292</v>
      </c>
      <c r="E2425" s="3" t="s">
        <v>4431</v>
      </c>
      <c r="F2425" s="67" t="s">
        <v>20928</v>
      </c>
      <c r="G2425" s="67" t="s">
        <v>20928</v>
      </c>
      <c r="I2425" s="3" t="s">
        <v>6300</v>
      </c>
    </row>
    <row r="2426" spans="1:9" ht="22.5" x14ac:dyDescent="0.2">
      <c r="A2426" s="1" t="str">
        <f t="shared" si="39"/>
        <v>SINAPI-I 38926</v>
      </c>
      <c r="B2426" s="3" t="s">
        <v>6301</v>
      </c>
      <c r="C2426" s="3">
        <v>38926</v>
      </c>
      <c r="D2426" s="2" t="s">
        <v>2293</v>
      </c>
      <c r="E2426" s="3" t="s">
        <v>4431</v>
      </c>
      <c r="F2426" s="67" t="s">
        <v>5754</v>
      </c>
      <c r="G2426" s="67" t="s">
        <v>5754</v>
      </c>
      <c r="I2426" s="3" t="s">
        <v>6300</v>
      </c>
    </row>
    <row r="2427" spans="1:9" ht="22.5" x14ac:dyDescent="0.2">
      <c r="A2427" s="1" t="str">
        <f t="shared" si="39"/>
        <v>SINAPI-I 38927</v>
      </c>
      <c r="B2427" s="3" t="s">
        <v>6301</v>
      </c>
      <c r="C2427" s="3">
        <v>38927</v>
      </c>
      <c r="D2427" s="2" t="s">
        <v>2294</v>
      </c>
      <c r="E2427" s="3" t="s">
        <v>4431</v>
      </c>
      <c r="F2427" s="67" t="s">
        <v>6150</v>
      </c>
      <c r="G2427" s="67" t="s">
        <v>6150</v>
      </c>
      <c r="I2427" s="3" t="s">
        <v>6300</v>
      </c>
    </row>
    <row r="2428" spans="1:9" ht="22.5" x14ac:dyDescent="0.2">
      <c r="A2428" s="1" t="str">
        <f t="shared" si="39"/>
        <v>SINAPI-I 39304</v>
      </c>
      <c r="B2428" s="3" t="s">
        <v>6301</v>
      </c>
      <c r="C2428" s="3">
        <v>39304</v>
      </c>
      <c r="D2428" s="2" t="s">
        <v>2295</v>
      </c>
      <c r="E2428" s="3" t="s">
        <v>4431</v>
      </c>
      <c r="F2428" s="67" t="s">
        <v>5676</v>
      </c>
      <c r="G2428" s="67" t="s">
        <v>5676</v>
      </c>
      <c r="I2428" s="3" t="s">
        <v>6300</v>
      </c>
    </row>
    <row r="2429" spans="1:9" ht="22.5" x14ac:dyDescent="0.2">
      <c r="A2429" s="1" t="str">
        <f t="shared" si="39"/>
        <v>SINAPI-I 39305</v>
      </c>
      <c r="B2429" s="3" t="s">
        <v>6301</v>
      </c>
      <c r="C2429" s="3">
        <v>39305</v>
      </c>
      <c r="D2429" s="2" t="s">
        <v>2296</v>
      </c>
      <c r="E2429" s="3" t="s">
        <v>4431</v>
      </c>
      <c r="F2429" s="67" t="s">
        <v>5004</v>
      </c>
      <c r="G2429" s="67" t="s">
        <v>5004</v>
      </c>
      <c r="I2429" s="3" t="s">
        <v>6300</v>
      </c>
    </row>
    <row r="2430" spans="1:9" ht="22.5" x14ac:dyDescent="0.2">
      <c r="A2430" s="1" t="str">
        <f t="shared" si="39"/>
        <v>SINAPI-I 39306</v>
      </c>
      <c r="B2430" s="3" t="s">
        <v>6301</v>
      </c>
      <c r="C2430" s="3">
        <v>39306</v>
      </c>
      <c r="D2430" s="2" t="s">
        <v>2297</v>
      </c>
      <c r="E2430" s="3" t="s">
        <v>4431</v>
      </c>
      <c r="F2430" s="67" t="s">
        <v>29634</v>
      </c>
      <c r="G2430" s="67" t="s">
        <v>29634</v>
      </c>
      <c r="I2430" s="3" t="s">
        <v>6300</v>
      </c>
    </row>
    <row r="2431" spans="1:9" ht="22.5" x14ac:dyDescent="0.2">
      <c r="A2431" s="1" t="str">
        <f t="shared" si="39"/>
        <v>SINAPI-I 38928</v>
      </c>
      <c r="B2431" s="3" t="s">
        <v>6301</v>
      </c>
      <c r="C2431" s="3">
        <v>38928</v>
      </c>
      <c r="D2431" s="2" t="s">
        <v>2298</v>
      </c>
      <c r="E2431" s="3" t="s">
        <v>4431</v>
      </c>
      <c r="F2431" s="67" t="s">
        <v>33775</v>
      </c>
      <c r="G2431" s="67" t="s">
        <v>33775</v>
      </c>
      <c r="I2431" s="3" t="s">
        <v>6300</v>
      </c>
    </row>
    <row r="2432" spans="1:9" ht="22.5" x14ac:dyDescent="0.2">
      <c r="A2432" s="1" t="str">
        <f t="shared" si="39"/>
        <v>SINAPI-I 38917</v>
      </c>
      <c r="B2432" s="3" t="s">
        <v>6301</v>
      </c>
      <c r="C2432" s="3">
        <v>38917</v>
      </c>
      <c r="D2432" s="2" t="s">
        <v>2299</v>
      </c>
      <c r="E2432" s="3" t="s">
        <v>4431</v>
      </c>
      <c r="F2432" s="67" t="s">
        <v>4487</v>
      </c>
      <c r="G2432" s="67" t="s">
        <v>4487</v>
      </c>
      <c r="I2432" s="3" t="s">
        <v>6300</v>
      </c>
    </row>
    <row r="2433" spans="1:9" ht="22.5" x14ac:dyDescent="0.2">
      <c r="A2433" s="1" t="str">
        <f t="shared" si="39"/>
        <v>SINAPI-I 38919</v>
      </c>
      <c r="B2433" s="3" t="s">
        <v>6301</v>
      </c>
      <c r="C2433" s="3">
        <v>38919</v>
      </c>
      <c r="D2433" s="2" t="s">
        <v>2300</v>
      </c>
      <c r="E2433" s="3" t="s">
        <v>4431</v>
      </c>
      <c r="F2433" s="67" t="s">
        <v>21061</v>
      </c>
      <c r="G2433" s="67" t="s">
        <v>21061</v>
      </c>
      <c r="I2433" s="3" t="s">
        <v>6300</v>
      </c>
    </row>
    <row r="2434" spans="1:9" ht="22.5" x14ac:dyDescent="0.2">
      <c r="A2434" s="1" t="str">
        <f t="shared" si="39"/>
        <v>SINAPI-I 38922</v>
      </c>
      <c r="B2434" s="3" t="s">
        <v>6301</v>
      </c>
      <c r="C2434" s="3">
        <v>38922</v>
      </c>
      <c r="D2434" s="2" t="s">
        <v>2301</v>
      </c>
      <c r="E2434" s="3" t="s">
        <v>4431</v>
      </c>
      <c r="F2434" s="67" t="s">
        <v>4761</v>
      </c>
      <c r="G2434" s="67" t="s">
        <v>4761</v>
      </c>
      <c r="I2434" s="3" t="s">
        <v>6300</v>
      </c>
    </row>
    <row r="2435" spans="1:9" x14ac:dyDescent="0.2">
      <c r="A2435" s="1" t="str">
        <f t="shared" si="39"/>
        <v>SINAPI-I 20151</v>
      </c>
      <c r="B2435" s="3" t="s">
        <v>6301</v>
      </c>
      <c r="C2435" s="3">
        <v>20151</v>
      </c>
      <c r="D2435" s="2" t="s">
        <v>2302</v>
      </c>
      <c r="E2435" s="3" t="s">
        <v>4431</v>
      </c>
      <c r="F2435" s="67" t="s">
        <v>5032</v>
      </c>
      <c r="G2435" s="67" t="s">
        <v>5032</v>
      </c>
      <c r="I2435" s="3" t="s">
        <v>6298</v>
      </c>
    </row>
    <row r="2436" spans="1:9" x14ac:dyDescent="0.2">
      <c r="A2436" s="1" t="str">
        <f t="shared" si="39"/>
        <v>SINAPI-I 20152</v>
      </c>
      <c r="B2436" s="3" t="s">
        <v>6301</v>
      </c>
      <c r="C2436" s="3">
        <v>20152</v>
      </c>
      <c r="D2436" s="2" t="s">
        <v>2303</v>
      </c>
      <c r="E2436" s="3" t="s">
        <v>4431</v>
      </c>
      <c r="F2436" s="67" t="s">
        <v>31952</v>
      </c>
      <c r="G2436" s="67" t="s">
        <v>31952</v>
      </c>
      <c r="I2436" s="3" t="s">
        <v>6298</v>
      </c>
    </row>
    <row r="2437" spans="1:9" x14ac:dyDescent="0.2">
      <c r="A2437" s="1" t="str">
        <f t="shared" si="39"/>
        <v>SINAPI-I 20148</v>
      </c>
      <c r="B2437" s="3" t="s">
        <v>6301</v>
      </c>
      <c r="C2437" s="3">
        <v>20148</v>
      </c>
      <c r="D2437" s="2" t="s">
        <v>2304</v>
      </c>
      <c r="E2437" s="3" t="s">
        <v>4431</v>
      </c>
      <c r="F2437" s="67" t="s">
        <v>5527</v>
      </c>
      <c r="G2437" s="67" t="s">
        <v>5527</v>
      </c>
      <c r="I2437" s="3" t="s">
        <v>6298</v>
      </c>
    </row>
    <row r="2438" spans="1:9" x14ac:dyDescent="0.2">
      <c r="A2438" s="1" t="str">
        <f t="shared" si="39"/>
        <v>SINAPI-I 20149</v>
      </c>
      <c r="B2438" s="3" t="s">
        <v>6301</v>
      </c>
      <c r="C2438" s="3">
        <v>20149</v>
      </c>
      <c r="D2438" s="2" t="s">
        <v>2305</v>
      </c>
      <c r="E2438" s="3" t="s">
        <v>4431</v>
      </c>
      <c r="F2438" s="67" t="s">
        <v>6180</v>
      </c>
      <c r="G2438" s="67" t="s">
        <v>6180</v>
      </c>
      <c r="I2438" s="3" t="s">
        <v>6298</v>
      </c>
    </row>
    <row r="2439" spans="1:9" x14ac:dyDescent="0.2">
      <c r="A2439" s="1" t="str">
        <f t="shared" si="39"/>
        <v>SINAPI-I 20150</v>
      </c>
      <c r="B2439" s="3" t="s">
        <v>6301</v>
      </c>
      <c r="C2439" s="3">
        <v>20150</v>
      </c>
      <c r="D2439" s="2" t="s">
        <v>2306</v>
      </c>
      <c r="E2439" s="3" t="s">
        <v>4431</v>
      </c>
      <c r="F2439" s="67" t="s">
        <v>21828</v>
      </c>
      <c r="G2439" s="67" t="s">
        <v>21828</v>
      </c>
      <c r="I2439" s="3" t="s">
        <v>6298</v>
      </c>
    </row>
    <row r="2440" spans="1:9" x14ac:dyDescent="0.2">
      <c r="A2440" s="1" t="str">
        <f t="shared" si="39"/>
        <v>SINAPI-I 20157</v>
      </c>
      <c r="B2440" s="3" t="s">
        <v>6301</v>
      </c>
      <c r="C2440" s="3">
        <v>20157</v>
      </c>
      <c r="D2440" s="2" t="s">
        <v>2307</v>
      </c>
      <c r="E2440" s="3" t="s">
        <v>4431</v>
      </c>
      <c r="F2440" s="67" t="s">
        <v>5107</v>
      </c>
      <c r="G2440" s="67" t="s">
        <v>5107</v>
      </c>
      <c r="I2440" s="3" t="s">
        <v>6298</v>
      </c>
    </row>
    <row r="2441" spans="1:9" x14ac:dyDescent="0.2">
      <c r="A2441" s="1" t="str">
        <f t="shared" si="39"/>
        <v>SINAPI-I 20158</v>
      </c>
      <c r="B2441" s="3" t="s">
        <v>6301</v>
      </c>
      <c r="C2441" s="3">
        <v>20158</v>
      </c>
      <c r="D2441" s="2" t="s">
        <v>2308</v>
      </c>
      <c r="E2441" s="3" t="s">
        <v>4431</v>
      </c>
      <c r="F2441" s="67" t="s">
        <v>21268</v>
      </c>
      <c r="G2441" s="67" t="s">
        <v>21268</v>
      </c>
      <c r="I2441" s="3" t="s">
        <v>6298</v>
      </c>
    </row>
    <row r="2442" spans="1:9" x14ac:dyDescent="0.2">
      <c r="A2442" s="1" t="str">
        <f t="shared" si="39"/>
        <v>SINAPI-I 20154</v>
      </c>
      <c r="B2442" s="3" t="s">
        <v>6301</v>
      </c>
      <c r="C2442" s="3">
        <v>20154</v>
      </c>
      <c r="D2442" s="2" t="s">
        <v>2309</v>
      </c>
      <c r="E2442" s="3" t="s">
        <v>4431</v>
      </c>
      <c r="F2442" s="67" t="s">
        <v>4648</v>
      </c>
      <c r="G2442" s="67" t="s">
        <v>4648</v>
      </c>
      <c r="I2442" s="3" t="s">
        <v>6298</v>
      </c>
    </row>
    <row r="2443" spans="1:9" x14ac:dyDescent="0.2">
      <c r="A2443" s="1" t="str">
        <f t="shared" si="39"/>
        <v>SINAPI-I 20155</v>
      </c>
      <c r="B2443" s="3" t="s">
        <v>6301</v>
      </c>
      <c r="C2443" s="3">
        <v>20155</v>
      </c>
      <c r="D2443" s="2" t="s">
        <v>2310</v>
      </c>
      <c r="E2443" s="3" t="s">
        <v>4431</v>
      </c>
      <c r="F2443" s="67" t="s">
        <v>21355</v>
      </c>
      <c r="G2443" s="67" t="s">
        <v>21355</v>
      </c>
      <c r="I2443" s="3" t="s">
        <v>6298</v>
      </c>
    </row>
    <row r="2444" spans="1:9" x14ac:dyDescent="0.2">
      <c r="A2444" s="1" t="str">
        <f t="shared" si="39"/>
        <v>SINAPI-I 20156</v>
      </c>
      <c r="B2444" s="3" t="s">
        <v>6301</v>
      </c>
      <c r="C2444" s="3">
        <v>20156</v>
      </c>
      <c r="D2444" s="2" t="s">
        <v>2311</v>
      </c>
      <c r="E2444" s="3" t="s">
        <v>4431</v>
      </c>
      <c r="F2444" s="67" t="s">
        <v>31842</v>
      </c>
      <c r="G2444" s="67" t="s">
        <v>31842</v>
      </c>
      <c r="I2444" s="3" t="s">
        <v>6298</v>
      </c>
    </row>
    <row r="2445" spans="1:9" x14ac:dyDescent="0.2">
      <c r="A2445" s="1" t="str">
        <f t="shared" si="39"/>
        <v>SINAPI-I 3499</v>
      </c>
      <c r="B2445" s="3" t="s">
        <v>6301</v>
      </c>
      <c r="C2445" s="3">
        <v>3499</v>
      </c>
      <c r="D2445" s="2" t="s">
        <v>2312</v>
      </c>
      <c r="E2445" s="3" t="s">
        <v>4431</v>
      </c>
      <c r="F2445" s="67" t="s">
        <v>4677</v>
      </c>
      <c r="G2445" s="67" t="s">
        <v>4677</v>
      </c>
      <c r="I2445" s="3" t="s">
        <v>6298</v>
      </c>
    </row>
    <row r="2446" spans="1:9" x14ac:dyDescent="0.2">
      <c r="A2446" s="1" t="str">
        <f t="shared" si="39"/>
        <v>SINAPI-I 3500</v>
      </c>
      <c r="B2446" s="3" t="s">
        <v>6301</v>
      </c>
      <c r="C2446" s="3">
        <v>3500</v>
      </c>
      <c r="D2446" s="2" t="s">
        <v>2313</v>
      </c>
      <c r="E2446" s="3" t="s">
        <v>4431</v>
      </c>
      <c r="F2446" s="67" t="s">
        <v>4790</v>
      </c>
      <c r="G2446" s="67" t="s">
        <v>4790</v>
      </c>
      <c r="I2446" s="3" t="s">
        <v>6298</v>
      </c>
    </row>
    <row r="2447" spans="1:9" x14ac:dyDescent="0.2">
      <c r="A2447" s="1" t="str">
        <f t="shared" si="39"/>
        <v>SINAPI-I 3501</v>
      </c>
      <c r="B2447" s="3" t="s">
        <v>6301</v>
      </c>
      <c r="C2447" s="3">
        <v>3501</v>
      </c>
      <c r="D2447" s="2" t="s">
        <v>2314</v>
      </c>
      <c r="E2447" s="3" t="s">
        <v>4431</v>
      </c>
      <c r="F2447" s="67" t="s">
        <v>20699</v>
      </c>
      <c r="G2447" s="67" t="s">
        <v>20699</v>
      </c>
      <c r="I2447" s="3" t="s">
        <v>6298</v>
      </c>
    </row>
    <row r="2448" spans="1:9" x14ac:dyDescent="0.2">
      <c r="A2448" s="1" t="str">
        <f t="shared" si="39"/>
        <v>SINAPI-I 3502</v>
      </c>
      <c r="B2448" s="3" t="s">
        <v>6301</v>
      </c>
      <c r="C2448" s="3">
        <v>3502</v>
      </c>
      <c r="D2448" s="2" t="s">
        <v>2315</v>
      </c>
      <c r="E2448" s="3" t="s">
        <v>4431</v>
      </c>
      <c r="F2448" s="67" t="s">
        <v>28735</v>
      </c>
      <c r="G2448" s="67" t="s">
        <v>28735</v>
      </c>
      <c r="I2448" s="3" t="s">
        <v>6298</v>
      </c>
    </row>
    <row r="2449" spans="1:9" x14ac:dyDescent="0.2">
      <c r="A2449" s="1" t="str">
        <f t="shared" si="39"/>
        <v>SINAPI-I 3503</v>
      </c>
      <c r="B2449" s="3" t="s">
        <v>6301</v>
      </c>
      <c r="C2449" s="3">
        <v>3503</v>
      </c>
      <c r="D2449" s="2" t="s">
        <v>2316</v>
      </c>
      <c r="E2449" s="3" t="s">
        <v>4431</v>
      </c>
      <c r="F2449" s="67" t="s">
        <v>29705</v>
      </c>
      <c r="G2449" s="67" t="s">
        <v>29705</v>
      </c>
      <c r="I2449" s="3" t="s">
        <v>6298</v>
      </c>
    </row>
    <row r="2450" spans="1:9" x14ac:dyDescent="0.2">
      <c r="A2450" s="1" t="str">
        <f t="shared" si="39"/>
        <v>SINAPI-I 3477</v>
      </c>
      <c r="B2450" s="3" t="s">
        <v>6301</v>
      </c>
      <c r="C2450" s="3">
        <v>3477</v>
      </c>
      <c r="D2450" s="2" t="s">
        <v>2317</v>
      </c>
      <c r="E2450" s="3" t="s">
        <v>4431</v>
      </c>
      <c r="F2450" s="67" t="s">
        <v>21523</v>
      </c>
      <c r="G2450" s="67" t="s">
        <v>21523</v>
      </c>
      <c r="I2450" s="3" t="s">
        <v>6298</v>
      </c>
    </row>
    <row r="2451" spans="1:9" x14ac:dyDescent="0.2">
      <c r="A2451" s="1" t="str">
        <f t="shared" si="39"/>
        <v>SINAPI-I 3478</v>
      </c>
      <c r="B2451" s="3" t="s">
        <v>6301</v>
      </c>
      <c r="C2451" s="3">
        <v>3478</v>
      </c>
      <c r="D2451" s="2" t="s">
        <v>2318</v>
      </c>
      <c r="E2451" s="3" t="s">
        <v>4431</v>
      </c>
      <c r="F2451" s="67" t="s">
        <v>33776</v>
      </c>
      <c r="G2451" s="67" t="s">
        <v>33776</v>
      </c>
      <c r="I2451" s="3" t="s">
        <v>6298</v>
      </c>
    </row>
    <row r="2452" spans="1:9" x14ac:dyDescent="0.2">
      <c r="A2452" s="1" t="str">
        <f t="shared" si="39"/>
        <v>SINAPI-I 3525</v>
      </c>
      <c r="B2452" s="3" t="s">
        <v>6301</v>
      </c>
      <c r="C2452" s="3">
        <v>3525</v>
      </c>
      <c r="D2452" s="2" t="s">
        <v>2319</v>
      </c>
      <c r="E2452" s="3" t="s">
        <v>4431</v>
      </c>
      <c r="F2452" s="67" t="s">
        <v>33777</v>
      </c>
      <c r="G2452" s="67" t="s">
        <v>33777</v>
      </c>
      <c r="I2452" s="3" t="s">
        <v>6298</v>
      </c>
    </row>
    <row r="2453" spans="1:9" x14ac:dyDescent="0.2">
      <c r="A2453" s="1" t="str">
        <f t="shared" si="39"/>
        <v>SINAPI-I 3511</v>
      </c>
      <c r="B2453" s="3" t="s">
        <v>6301</v>
      </c>
      <c r="C2453" s="3">
        <v>3511</v>
      </c>
      <c r="D2453" s="2" t="s">
        <v>2320</v>
      </c>
      <c r="E2453" s="3" t="s">
        <v>4431</v>
      </c>
      <c r="F2453" s="67" t="s">
        <v>33778</v>
      </c>
      <c r="G2453" s="67" t="s">
        <v>33778</v>
      </c>
      <c r="I2453" s="3" t="s">
        <v>6298</v>
      </c>
    </row>
    <row r="2454" spans="1:9" ht="22.5" x14ac:dyDescent="0.2">
      <c r="A2454" s="1" t="str">
        <f t="shared" si="39"/>
        <v>SINAPI-I 12032</v>
      </c>
      <c r="B2454" s="3" t="s">
        <v>6301</v>
      </c>
      <c r="C2454" s="3">
        <v>12032</v>
      </c>
      <c r="D2454" s="2" t="s">
        <v>2321</v>
      </c>
      <c r="E2454" s="3" t="s">
        <v>4440</v>
      </c>
      <c r="F2454" s="67" t="s">
        <v>5588</v>
      </c>
      <c r="G2454" s="67" t="s">
        <v>5588</v>
      </c>
      <c r="I2454" s="3" t="s">
        <v>6298</v>
      </c>
    </row>
    <row r="2455" spans="1:9" ht="22.5" x14ac:dyDescent="0.2">
      <c r="A2455" s="1" t="str">
        <f t="shared" si="39"/>
        <v>SINAPI-I 12030</v>
      </c>
      <c r="B2455" s="3" t="s">
        <v>6301</v>
      </c>
      <c r="C2455" s="3">
        <v>12030</v>
      </c>
      <c r="D2455" s="2" t="s">
        <v>2322</v>
      </c>
      <c r="E2455" s="3" t="s">
        <v>4440</v>
      </c>
      <c r="F2455" s="67" t="s">
        <v>5589</v>
      </c>
      <c r="G2455" s="67" t="s">
        <v>5589</v>
      </c>
      <c r="I2455" s="3" t="s">
        <v>6298</v>
      </c>
    </row>
    <row r="2456" spans="1:9" x14ac:dyDescent="0.2">
      <c r="A2456" s="1" t="str">
        <f t="shared" si="39"/>
        <v>SINAPI-I 10908</v>
      </c>
      <c r="B2456" s="3" t="s">
        <v>6301</v>
      </c>
      <c r="C2456" s="3">
        <v>10908</v>
      </c>
      <c r="D2456" s="2" t="s">
        <v>2323</v>
      </c>
      <c r="E2456" s="3" t="s">
        <v>4431</v>
      </c>
      <c r="F2456" s="67" t="s">
        <v>29833</v>
      </c>
      <c r="G2456" s="67" t="s">
        <v>29833</v>
      </c>
      <c r="I2456" s="3" t="s">
        <v>6298</v>
      </c>
    </row>
    <row r="2457" spans="1:9" x14ac:dyDescent="0.2">
      <c r="A2457" s="1" t="str">
        <f t="shared" si="39"/>
        <v>SINAPI-I 10909</v>
      </c>
      <c r="B2457" s="3" t="s">
        <v>6301</v>
      </c>
      <c r="C2457" s="3">
        <v>10909</v>
      </c>
      <c r="D2457" s="2" t="s">
        <v>2324</v>
      </c>
      <c r="E2457" s="3" t="s">
        <v>4431</v>
      </c>
      <c r="F2457" s="67" t="s">
        <v>5066</v>
      </c>
      <c r="G2457" s="67" t="s">
        <v>5066</v>
      </c>
      <c r="I2457" s="3" t="s">
        <v>6298</v>
      </c>
    </row>
    <row r="2458" spans="1:9" x14ac:dyDescent="0.2">
      <c r="A2458" s="1" t="str">
        <f t="shared" si="39"/>
        <v>SINAPI-I 3669</v>
      </c>
      <c r="B2458" s="3" t="s">
        <v>6301</v>
      </c>
      <c r="C2458" s="3">
        <v>3669</v>
      </c>
      <c r="D2458" s="2" t="s">
        <v>2325</v>
      </c>
      <c r="E2458" s="3" t="s">
        <v>4431</v>
      </c>
      <c r="F2458" s="67" t="s">
        <v>20985</v>
      </c>
      <c r="G2458" s="67" t="s">
        <v>20985</v>
      </c>
      <c r="I2458" s="3" t="s">
        <v>6298</v>
      </c>
    </row>
    <row r="2459" spans="1:9" x14ac:dyDescent="0.2">
      <c r="A2459" s="1" t="str">
        <f t="shared" si="39"/>
        <v>SINAPI-I 20139</v>
      </c>
      <c r="B2459" s="3" t="s">
        <v>6301</v>
      </c>
      <c r="C2459" s="3">
        <v>20139</v>
      </c>
      <c r="D2459" s="2" t="s">
        <v>2326</v>
      </c>
      <c r="E2459" s="3" t="s">
        <v>4431</v>
      </c>
      <c r="F2459" s="67" t="s">
        <v>33779</v>
      </c>
      <c r="G2459" s="67" t="s">
        <v>33779</v>
      </c>
      <c r="I2459" s="3" t="s">
        <v>6298</v>
      </c>
    </row>
    <row r="2460" spans="1:9" x14ac:dyDescent="0.2">
      <c r="A2460" s="1" t="str">
        <f t="shared" si="39"/>
        <v>SINAPI-I 3668</v>
      </c>
      <c r="B2460" s="3" t="s">
        <v>6301</v>
      </c>
      <c r="C2460" s="3">
        <v>3668</v>
      </c>
      <c r="D2460" s="2" t="s">
        <v>30429</v>
      </c>
      <c r="E2460" s="3" t="s">
        <v>4431</v>
      </c>
      <c r="F2460" s="67" t="s">
        <v>33780</v>
      </c>
      <c r="G2460" s="67" t="s">
        <v>33780</v>
      </c>
      <c r="I2460" s="3" t="s">
        <v>6298</v>
      </c>
    </row>
    <row r="2461" spans="1:9" x14ac:dyDescent="0.2">
      <c r="A2461" s="1" t="str">
        <f t="shared" si="39"/>
        <v>SINAPI-I 10911</v>
      </c>
      <c r="B2461" s="3" t="s">
        <v>6301</v>
      </c>
      <c r="C2461" s="3">
        <v>10911</v>
      </c>
      <c r="D2461" s="2" t="s">
        <v>2327</v>
      </c>
      <c r="E2461" s="3" t="s">
        <v>4431</v>
      </c>
      <c r="F2461" s="67" t="s">
        <v>4839</v>
      </c>
      <c r="G2461" s="67" t="s">
        <v>4839</v>
      </c>
      <c r="I2461" s="3" t="s">
        <v>6298</v>
      </c>
    </row>
    <row r="2462" spans="1:9" x14ac:dyDescent="0.2">
      <c r="A2462" s="1" t="str">
        <f t="shared" si="39"/>
        <v>SINAPI-I 3659</v>
      </c>
      <c r="B2462" s="3" t="s">
        <v>6301</v>
      </c>
      <c r="C2462" s="3">
        <v>3659</v>
      </c>
      <c r="D2462" s="2" t="s">
        <v>2328</v>
      </c>
      <c r="E2462" s="3" t="s">
        <v>4431</v>
      </c>
      <c r="F2462" s="67" t="s">
        <v>5711</v>
      </c>
      <c r="G2462" s="67" t="s">
        <v>5711</v>
      </c>
      <c r="I2462" s="3" t="s">
        <v>6298</v>
      </c>
    </row>
    <row r="2463" spans="1:9" x14ac:dyDescent="0.2">
      <c r="A2463" s="1" t="str">
        <f t="shared" si="39"/>
        <v>SINAPI-I 3660</v>
      </c>
      <c r="B2463" s="3" t="s">
        <v>6301</v>
      </c>
      <c r="C2463" s="3">
        <v>3660</v>
      </c>
      <c r="D2463" s="2" t="s">
        <v>2329</v>
      </c>
      <c r="E2463" s="3" t="s">
        <v>4431</v>
      </c>
      <c r="F2463" s="67" t="s">
        <v>33781</v>
      </c>
      <c r="G2463" s="67" t="s">
        <v>33781</v>
      </c>
      <c r="I2463" s="3" t="s">
        <v>6298</v>
      </c>
    </row>
    <row r="2464" spans="1:9" x14ac:dyDescent="0.2">
      <c r="A2464" s="1" t="str">
        <f t="shared" si="39"/>
        <v>SINAPI-I 20144</v>
      </c>
      <c r="B2464" s="3" t="s">
        <v>6301</v>
      </c>
      <c r="C2464" s="3">
        <v>20144</v>
      </c>
      <c r="D2464" s="2" t="s">
        <v>2330</v>
      </c>
      <c r="E2464" s="3" t="s">
        <v>4431</v>
      </c>
      <c r="F2464" s="67" t="s">
        <v>33782</v>
      </c>
      <c r="G2464" s="67" t="s">
        <v>33782</v>
      </c>
      <c r="I2464" s="3" t="s">
        <v>6298</v>
      </c>
    </row>
    <row r="2465" spans="1:9" x14ac:dyDescent="0.2">
      <c r="A2465" s="1" t="str">
        <f t="shared" si="39"/>
        <v>SINAPI-I 20143</v>
      </c>
      <c r="B2465" s="3" t="s">
        <v>6301</v>
      </c>
      <c r="C2465" s="3">
        <v>20143</v>
      </c>
      <c r="D2465" s="2" t="s">
        <v>2331</v>
      </c>
      <c r="E2465" s="3" t="s">
        <v>4431</v>
      </c>
      <c r="F2465" s="67" t="s">
        <v>20752</v>
      </c>
      <c r="G2465" s="67" t="s">
        <v>20752</v>
      </c>
      <c r="I2465" s="3" t="s">
        <v>6298</v>
      </c>
    </row>
    <row r="2466" spans="1:9" x14ac:dyDescent="0.2">
      <c r="A2466" s="1" t="str">
        <f t="shared" si="39"/>
        <v>SINAPI-I 20145</v>
      </c>
      <c r="B2466" s="3" t="s">
        <v>6301</v>
      </c>
      <c r="C2466" s="3">
        <v>20145</v>
      </c>
      <c r="D2466" s="2" t="s">
        <v>2332</v>
      </c>
      <c r="E2466" s="3" t="s">
        <v>4431</v>
      </c>
      <c r="F2466" s="67" t="s">
        <v>32245</v>
      </c>
      <c r="G2466" s="67" t="s">
        <v>32245</v>
      </c>
      <c r="I2466" s="3" t="s">
        <v>6298</v>
      </c>
    </row>
    <row r="2467" spans="1:9" x14ac:dyDescent="0.2">
      <c r="A2467" s="1" t="str">
        <f t="shared" ref="A2467:A2530" si="40">CONCATENAR</f>
        <v>SINAPI-I 20146</v>
      </c>
      <c r="B2467" s="3" t="s">
        <v>6301</v>
      </c>
      <c r="C2467" s="3">
        <v>20146</v>
      </c>
      <c r="D2467" s="2" t="s">
        <v>2333</v>
      </c>
      <c r="E2467" s="3" t="s">
        <v>4431</v>
      </c>
      <c r="F2467" s="67" t="s">
        <v>33783</v>
      </c>
      <c r="G2467" s="67" t="s">
        <v>33783</v>
      </c>
      <c r="I2467" s="3" t="s">
        <v>6298</v>
      </c>
    </row>
    <row r="2468" spans="1:9" x14ac:dyDescent="0.2">
      <c r="A2468" s="1" t="str">
        <f t="shared" si="40"/>
        <v>SINAPI-I 20140</v>
      </c>
      <c r="B2468" s="3" t="s">
        <v>6301</v>
      </c>
      <c r="C2468" s="3">
        <v>20140</v>
      </c>
      <c r="D2468" s="2" t="s">
        <v>2334</v>
      </c>
      <c r="E2468" s="3" t="s">
        <v>4431</v>
      </c>
      <c r="F2468" s="67" t="s">
        <v>21333</v>
      </c>
      <c r="G2468" s="67" t="s">
        <v>21333</v>
      </c>
      <c r="I2468" s="3" t="s">
        <v>6298</v>
      </c>
    </row>
    <row r="2469" spans="1:9" x14ac:dyDescent="0.2">
      <c r="A2469" s="1" t="str">
        <f t="shared" si="40"/>
        <v>SINAPI-I 20141</v>
      </c>
      <c r="B2469" s="3" t="s">
        <v>6301</v>
      </c>
      <c r="C2469" s="3">
        <v>20141</v>
      </c>
      <c r="D2469" s="2" t="s">
        <v>2335</v>
      </c>
      <c r="E2469" s="3" t="s">
        <v>4431</v>
      </c>
      <c r="F2469" s="67" t="s">
        <v>21066</v>
      </c>
      <c r="G2469" s="67" t="s">
        <v>21066</v>
      </c>
      <c r="I2469" s="3" t="s">
        <v>6298</v>
      </c>
    </row>
    <row r="2470" spans="1:9" x14ac:dyDescent="0.2">
      <c r="A2470" s="1" t="str">
        <f t="shared" si="40"/>
        <v>SINAPI-I 20142</v>
      </c>
      <c r="B2470" s="3" t="s">
        <v>6301</v>
      </c>
      <c r="C2470" s="3">
        <v>20142</v>
      </c>
      <c r="D2470" s="2" t="s">
        <v>2336</v>
      </c>
      <c r="E2470" s="3" t="s">
        <v>4431</v>
      </c>
      <c r="F2470" s="67" t="s">
        <v>33784</v>
      </c>
      <c r="G2470" s="67" t="s">
        <v>33784</v>
      </c>
      <c r="I2470" s="3" t="s">
        <v>6298</v>
      </c>
    </row>
    <row r="2471" spans="1:9" x14ac:dyDescent="0.2">
      <c r="A2471" s="1" t="str">
        <f t="shared" si="40"/>
        <v>SINAPI-I 3670</v>
      </c>
      <c r="B2471" s="3" t="s">
        <v>6301</v>
      </c>
      <c r="C2471" s="3">
        <v>3670</v>
      </c>
      <c r="D2471" s="2" t="s">
        <v>2337</v>
      </c>
      <c r="E2471" s="3" t="s">
        <v>4431</v>
      </c>
      <c r="F2471" s="67" t="s">
        <v>33785</v>
      </c>
      <c r="G2471" s="67" t="s">
        <v>33785</v>
      </c>
      <c r="I2471" s="3" t="s">
        <v>6298</v>
      </c>
    </row>
    <row r="2472" spans="1:9" x14ac:dyDescent="0.2">
      <c r="A2472" s="1" t="str">
        <f t="shared" si="40"/>
        <v>SINAPI-I 3666</v>
      </c>
      <c r="B2472" s="3" t="s">
        <v>6301</v>
      </c>
      <c r="C2472" s="3">
        <v>3666</v>
      </c>
      <c r="D2472" s="2" t="s">
        <v>2338</v>
      </c>
      <c r="E2472" s="3" t="s">
        <v>4431</v>
      </c>
      <c r="F2472" s="67" t="s">
        <v>4528</v>
      </c>
      <c r="G2472" s="67" t="s">
        <v>4528</v>
      </c>
      <c r="I2472" s="3" t="s">
        <v>6298</v>
      </c>
    </row>
    <row r="2473" spans="1:9" x14ac:dyDescent="0.2">
      <c r="A2473" s="1" t="str">
        <f t="shared" si="40"/>
        <v>SINAPI-I 3662</v>
      </c>
      <c r="B2473" s="3" t="s">
        <v>6301</v>
      </c>
      <c r="C2473" s="3">
        <v>3662</v>
      </c>
      <c r="D2473" s="2" t="s">
        <v>2339</v>
      </c>
      <c r="E2473" s="3" t="s">
        <v>4431</v>
      </c>
      <c r="F2473" s="67" t="s">
        <v>5430</v>
      </c>
      <c r="G2473" s="67" t="s">
        <v>5430</v>
      </c>
      <c r="I2473" s="3" t="s">
        <v>6298</v>
      </c>
    </row>
    <row r="2474" spans="1:9" x14ac:dyDescent="0.2">
      <c r="A2474" s="1" t="str">
        <f t="shared" si="40"/>
        <v>SINAPI-I 3658</v>
      </c>
      <c r="B2474" s="3" t="s">
        <v>6301</v>
      </c>
      <c r="C2474" s="3">
        <v>3658</v>
      </c>
      <c r="D2474" s="2" t="s">
        <v>2340</v>
      </c>
      <c r="E2474" s="3" t="s">
        <v>4431</v>
      </c>
      <c r="F2474" s="67" t="s">
        <v>6336</v>
      </c>
      <c r="G2474" s="67" t="s">
        <v>6336</v>
      </c>
      <c r="I2474" s="3" t="s">
        <v>6298</v>
      </c>
    </row>
    <row r="2475" spans="1:9" x14ac:dyDescent="0.2">
      <c r="A2475" s="1" t="str">
        <f t="shared" si="40"/>
        <v>SINAPI-I 14157</v>
      </c>
      <c r="B2475" s="3" t="s">
        <v>6301</v>
      </c>
      <c r="C2475" s="3">
        <v>14157</v>
      </c>
      <c r="D2475" s="2" t="s">
        <v>2341</v>
      </c>
      <c r="E2475" s="3" t="s">
        <v>4431</v>
      </c>
      <c r="F2475" s="67" t="s">
        <v>5420</v>
      </c>
      <c r="G2475" s="67" t="s">
        <v>5420</v>
      </c>
      <c r="I2475" s="3" t="s">
        <v>6298</v>
      </c>
    </row>
    <row r="2476" spans="1:9" x14ac:dyDescent="0.2">
      <c r="A2476" s="1" t="str">
        <f t="shared" si="40"/>
        <v>SINAPI-I 42696</v>
      </c>
      <c r="B2476" s="3" t="s">
        <v>6301</v>
      </c>
      <c r="C2476" s="3">
        <v>42696</v>
      </c>
      <c r="D2476" s="2" t="s">
        <v>2342</v>
      </c>
      <c r="E2476" s="3" t="s">
        <v>4431</v>
      </c>
      <c r="F2476" s="67" t="s">
        <v>33786</v>
      </c>
      <c r="G2476" s="67" t="s">
        <v>33786</v>
      </c>
      <c r="I2476" s="3" t="s">
        <v>6298</v>
      </c>
    </row>
    <row r="2477" spans="1:9" x14ac:dyDescent="0.2">
      <c r="A2477" s="1" t="str">
        <f t="shared" si="40"/>
        <v>SINAPI-I 39875</v>
      </c>
      <c r="B2477" s="3" t="s">
        <v>6301</v>
      </c>
      <c r="C2477" s="3">
        <v>39875</v>
      </c>
      <c r="D2477" s="2" t="s">
        <v>2343</v>
      </c>
      <c r="E2477" s="3" t="s">
        <v>4431</v>
      </c>
      <c r="F2477" s="67" t="s">
        <v>33787</v>
      </c>
      <c r="G2477" s="67" t="s">
        <v>33787</v>
      </c>
      <c r="I2477" s="3" t="s">
        <v>6300</v>
      </c>
    </row>
    <row r="2478" spans="1:9" x14ac:dyDescent="0.2">
      <c r="A2478" s="1" t="str">
        <f t="shared" si="40"/>
        <v>SINAPI-I 39876</v>
      </c>
      <c r="B2478" s="3" t="s">
        <v>6301</v>
      </c>
      <c r="C2478" s="3">
        <v>39876</v>
      </c>
      <c r="D2478" s="2" t="s">
        <v>2344</v>
      </c>
      <c r="E2478" s="3" t="s">
        <v>4431</v>
      </c>
      <c r="F2478" s="67" t="s">
        <v>33788</v>
      </c>
      <c r="G2478" s="67" t="s">
        <v>33788</v>
      </c>
      <c r="I2478" s="3" t="s">
        <v>6300</v>
      </c>
    </row>
    <row r="2479" spans="1:9" x14ac:dyDescent="0.2">
      <c r="A2479" s="1" t="str">
        <f t="shared" si="40"/>
        <v>SINAPI-I 39877</v>
      </c>
      <c r="B2479" s="3" t="s">
        <v>6301</v>
      </c>
      <c r="C2479" s="3">
        <v>39877</v>
      </c>
      <c r="D2479" s="2" t="s">
        <v>2345</v>
      </c>
      <c r="E2479" s="3" t="s">
        <v>4431</v>
      </c>
      <c r="F2479" s="67" t="s">
        <v>33789</v>
      </c>
      <c r="G2479" s="67" t="s">
        <v>33789</v>
      </c>
      <c r="I2479" s="3" t="s">
        <v>6300</v>
      </c>
    </row>
    <row r="2480" spans="1:9" x14ac:dyDescent="0.2">
      <c r="A2480" s="1" t="str">
        <f t="shared" si="40"/>
        <v>SINAPI-I 39878</v>
      </c>
      <c r="B2480" s="3" t="s">
        <v>6301</v>
      </c>
      <c r="C2480" s="3">
        <v>39878</v>
      </c>
      <c r="D2480" s="2" t="s">
        <v>2346</v>
      </c>
      <c r="E2480" s="3" t="s">
        <v>4431</v>
      </c>
      <c r="F2480" s="67" t="s">
        <v>33790</v>
      </c>
      <c r="G2480" s="67" t="s">
        <v>33790</v>
      </c>
      <c r="I2480" s="3" t="s">
        <v>6300</v>
      </c>
    </row>
    <row r="2481" spans="1:9" x14ac:dyDescent="0.2">
      <c r="A2481" s="1" t="str">
        <f t="shared" si="40"/>
        <v>SINAPI-I 39872</v>
      </c>
      <c r="B2481" s="3" t="s">
        <v>6301</v>
      </c>
      <c r="C2481" s="3">
        <v>39872</v>
      </c>
      <c r="D2481" s="2" t="s">
        <v>2347</v>
      </c>
      <c r="E2481" s="3" t="s">
        <v>4431</v>
      </c>
      <c r="F2481" s="67" t="s">
        <v>33791</v>
      </c>
      <c r="G2481" s="67" t="s">
        <v>33791</v>
      </c>
      <c r="I2481" s="3" t="s">
        <v>6300</v>
      </c>
    </row>
    <row r="2482" spans="1:9" x14ac:dyDescent="0.2">
      <c r="A2482" s="1" t="str">
        <f t="shared" si="40"/>
        <v>SINAPI-I 39873</v>
      </c>
      <c r="B2482" s="3" t="s">
        <v>6301</v>
      </c>
      <c r="C2482" s="3">
        <v>39873</v>
      </c>
      <c r="D2482" s="2" t="s">
        <v>2348</v>
      </c>
      <c r="E2482" s="3" t="s">
        <v>4431</v>
      </c>
      <c r="F2482" s="67" t="s">
        <v>33792</v>
      </c>
      <c r="G2482" s="67" t="s">
        <v>33792</v>
      </c>
      <c r="I2482" s="3" t="s">
        <v>6300</v>
      </c>
    </row>
    <row r="2483" spans="1:9" x14ac:dyDescent="0.2">
      <c r="A2483" s="1" t="str">
        <f t="shared" si="40"/>
        <v>SINAPI-I 39874</v>
      </c>
      <c r="B2483" s="3" t="s">
        <v>6301</v>
      </c>
      <c r="C2483" s="3">
        <v>39874</v>
      </c>
      <c r="D2483" s="2" t="s">
        <v>2349</v>
      </c>
      <c r="E2483" s="3" t="s">
        <v>4431</v>
      </c>
      <c r="F2483" s="67" t="s">
        <v>31763</v>
      </c>
      <c r="G2483" s="67" t="s">
        <v>31763</v>
      </c>
      <c r="I2483" s="3" t="s">
        <v>6300</v>
      </c>
    </row>
    <row r="2484" spans="1:9" x14ac:dyDescent="0.2">
      <c r="A2484" s="1" t="str">
        <f t="shared" si="40"/>
        <v>SINAPI-I 3674</v>
      </c>
      <c r="B2484" s="3" t="s">
        <v>6301</v>
      </c>
      <c r="C2484" s="3">
        <v>3674</v>
      </c>
      <c r="D2484" s="2" t="s">
        <v>2350</v>
      </c>
      <c r="E2484" s="3" t="s">
        <v>4432</v>
      </c>
      <c r="F2484" s="67" t="s">
        <v>33793</v>
      </c>
      <c r="G2484" s="67" t="s">
        <v>33793</v>
      </c>
      <c r="I2484" s="3" t="s">
        <v>6298</v>
      </c>
    </row>
    <row r="2485" spans="1:9" x14ac:dyDescent="0.2">
      <c r="A2485" s="1" t="str">
        <f t="shared" si="40"/>
        <v>SINAPI-I 3681</v>
      </c>
      <c r="B2485" s="3" t="s">
        <v>6301</v>
      </c>
      <c r="C2485" s="3">
        <v>3681</v>
      </c>
      <c r="D2485" s="2" t="s">
        <v>2351</v>
      </c>
      <c r="E2485" s="3" t="s">
        <v>4432</v>
      </c>
      <c r="F2485" s="67" t="s">
        <v>33794</v>
      </c>
      <c r="G2485" s="67" t="s">
        <v>33794</v>
      </c>
      <c r="I2485" s="3" t="s">
        <v>6298</v>
      </c>
    </row>
    <row r="2486" spans="1:9" x14ac:dyDescent="0.2">
      <c r="A2486" s="1" t="str">
        <f t="shared" si="40"/>
        <v>SINAPI-I 3676</v>
      </c>
      <c r="B2486" s="3" t="s">
        <v>6301</v>
      </c>
      <c r="C2486" s="3">
        <v>3676</v>
      </c>
      <c r="D2486" s="2" t="s">
        <v>2352</v>
      </c>
      <c r="E2486" s="3" t="s">
        <v>4432</v>
      </c>
      <c r="F2486" s="67" t="s">
        <v>33795</v>
      </c>
      <c r="G2486" s="67" t="s">
        <v>33795</v>
      </c>
      <c r="I2486" s="3" t="s">
        <v>6298</v>
      </c>
    </row>
    <row r="2487" spans="1:9" x14ac:dyDescent="0.2">
      <c r="A2487" s="1" t="str">
        <f t="shared" si="40"/>
        <v>SINAPI-I 3679</v>
      </c>
      <c r="B2487" s="3" t="s">
        <v>6301</v>
      </c>
      <c r="C2487" s="3">
        <v>3679</v>
      </c>
      <c r="D2487" s="2" t="s">
        <v>2353</v>
      </c>
      <c r="E2487" s="3" t="s">
        <v>4432</v>
      </c>
      <c r="F2487" s="67" t="s">
        <v>33796</v>
      </c>
      <c r="G2487" s="67" t="s">
        <v>33796</v>
      </c>
      <c r="I2487" s="3" t="s">
        <v>6298</v>
      </c>
    </row>
    <row r="2488" spans="1:9" x14ac:dyDescent="0.2">
      <c r="A2488" s="1" t="str">
        <f t="shared" si="40"/>
        <v>SINAPI-I 3672</v>
      </c>
      <c r="B2488" s="3" t="s">
        <v>6301</v>
      </c>
      <c r="C2488" s="3">
        <v>3672</v>
      </c>
      <c r="D2488" s="2" t="s">
        <v>2354</v>
      </c>
      <c r="E2488" s="3" t="s">
        <v>4432</v>
      </c>
      <c r="F2488" s="67" t="s">
        <v>20691</v>
      </c>
      <c r="G2488" s="67" t="s">
        <v>20691</v>
      </c>
      <c r="I2488" s="3" t="s">
        <v>6298</v>
      </c>
    </row>
    <row r="2489" spans="1:9" x14ac:dyDescent="0.2">
      <c r="A2489" s="1" t="str">
        <f t="shared" si="40"/>
        <v>SINAPI-I 3671</v>
      </c>
      <c r="B2489" s="3" t="s">
        <v>6301</v>
      </c>
      <c r="C2489" s="3">
        <v>3671</v>
      </c>
      <c r="D2489" s="2" t="s">
        <v>2355</v>
      </c>
      <c r="E2489" s="3" t="s">
        <v>4432</v>
      </c>
      <c r="F2489" s="67" t="s">
        <v>21851</v>
      </c>
      <c r="G2489" s="67" t="s">
        <v>21851</v>
      </c>
      <c r="I2489" s="3" t="s">
        <v>6299</v>
      </c>
    </row>
    <row r="2490" spans="1:9" x14ac:dyDescent="0.2">
      <c r="A2490" s="1" t="str">
        <f t="shared" si="40"/>
        <v>SINAPI-I 3673</v>
      </c>
      <c r="B2490" s="3" t="s">
        <v>6301</v>
      </c>
      <c r="C2490" s="3">
        <v>3673</v>
      </c>
      <c r="D2490" s="2" t="s">
        <v>2356</v>
      </c>
      <c r="E2490" s="3" t="s">
        <v>4432</v>
      </c>
      <c r="F2490" s="67" t="s">
        <v>4530</v>
      </c>
      <c r="G2490" s="67" t="s">
        <v>4530</v>
      </c>
      <c r="I2490" s="3" t="s">
        <v>6298</v>
      </c>
    </row>
    <row r="2491" spans="1:9" ht="22.5" x14ac:dyDescent="0.2">
      <c r="A2491" s="1" t="str">
        <f t="shared" si="40"/>
        <v>SINAPI-I 38394</v>
      </c>
      <c r="B2491" s="3" t="s">
        <v>6301</v>
      </c>
      <c r="C2491" s="3">
        <v>38394</v>
      </c>
      <c r="D2491" s="2" t="s">
        <v>2357</v>
      </c>
      <c r="E2491" s="3" t="s">
        <v>4431</v>
      </c>
      <c r="F2491" s="67" t="s">
        <v>30897</v>
      </c>
      <c r="G2491" s="67" t="s">
        <v>30897</v>
      </c>
      <c r="I2491" s="3" t="s">
        <v>6298</v>
      </c>
    </row>
    <row r="2492" spans="1:9" x14ac:dyDescent="0.2">
      <c r="A2492" s="1" t="str">
        <f t="shared" si="40"/>
        <v>SINAPI-I 3729</v>
      </c>
      <c r="B2492" s="3" t="s">
        <v>6301</v>
      </c>
      <c r="C2492" s="3">
        <v>3729</v>
      </c>
      <c r="D2492" s="2" t="s">
        <v>2358</v>
      </c>
      <c r="E2492" s="3" t="s">
        <v>4431</v>
      </c>
      <c r="F2492" s="67" t="s">
        <v>33797</v>
      </c>
      <c r="G2492" s="67" t="s">
        <v>33797</v>
      </c>
      <c r="I2492" s="3" t="s">
        <v>6298</v>
      </c>
    </row>
    <row r="2493" spans="1:9" ht="33.75" x14ac:dyDescent="0.2">
      <c r="A2493" s="1" t="str">
        <f t="shared" si="40"/>
        <v>SINAPI-I 39357</v>
      </c>
      <c r="B2493" s="3" t="s">
        <v>6301</v>
      </c>
      <c r="C2493" s="3">
        <v>39357</v>
      </c>
      <c r="D2493" s="2" t="s">
        <v>2359</v>
      </c>
      <c r="E2493" s="3" t="s">
        <v>4431</v>
      </c>
      <c r="F2493" s="67" t="s">
        <v>33798</v>
      </c>
      <c r="G2493" s="67" t="s">
        <v>33798</v>
      </c>
      <c r="I2493" s="3" t="s">
        <v>6300</v>
      </c>
    </row>
    <row r="2494" spans="1:9" ht="33.75" x14ac:dyDescent="0.2">
      <c r="A2494" s="1" t="str">
        <f t="shared" si="40"/>
        <v>SINAPI-I 39358</v>
      </c>
      <c r="B2494" s="3" t="s">
        <v>6301</v>
      </c>
      <c r="C2494" s="3">
        <v>39358</v>
      </c>
      <c r="D2494" s="2" t="s">
        <v>2360</v>
      </c>
      <c r="E2494" s="3" t="s">
        <v>4431</v>
      </c>
      <c r="F2494" s="67" t="s">
        <v>33798</v>
      </c>
      <c r="G2494" s="67" t="s">
        <v>33798</v>
      </c>
      <c r="I2494" s="3" t="s">
        <v>6300</v>
      </c>
    </row>
    <row r="2495" spans="1:9" ht="33.75" x14ac:dyDescent="0.2">
      <c r="A2495" s="1" t="str">
        <f t="shared" si="40"/>
        <v>SINAPI-I 39355</v>
      </c>
      <c r="B2495" s="3" t="s">
        <v>6301</v>
      </c>
      <c r="C2495" s="3">
        <v>39355</v>
      </c>
      <c r="D2495" s="2" t="s">
        <v>2361</v>
      </c>
      <c r="E2495" s="3" t="s">
        <v>4431</v>
      </c>
      <c r="F2495" s="67" t="s">
        <v>33799</v>
      </c>
      <c r="G2495" s="67" t="s">
        <v>33799</v>
      </c>
      <c r="I2495" s="3" t="s">
        <v>6300</v>
      </c>
    </row>
    <row r="2496" spans="1:9" ht="33.75" x14ac:dyDescent="0.2">
      <c r="A2496" s="1" t="str">
        <f t="shared" si="40"/>
        <v>SINAPI-I 39356</v>
      </c>
      <c r="B2496" s="3" t="s">
        <v>6301</v>
      </c>
      <c r="C2496" s="3">
        <v>39356</v>
      </c>
      <c r="D2496" s="2" t="s">
        <v>2362</v>
      </c>
      <c r="E2496" s="3" t="s">
        <v>4431</v>
      </c>
      <c r="F2496" s="67" t="s">
        <v>33800</v>
      </c>
      <c r="G2496" s="67" t="s">
        <v>33800</v>
      </c>
      <c r="I2496" s="3" t="s">
        <v>6300</v>
      </c>
    </row>
    <row r="2497" spans="1:9" ht="22.5" x14ac:dyDescent="0.2">
      <c r="A2497" s="1" t="str">
        <f t="shared" si="40"/>
        <v>SINAPI-I 39353</v>
      </c>
      <c r="B2497" s="3" t="s">
        <v>6301</v>
      </c>
      <c r="C2497" s="3">
        <v>39353</v>
      </c>
      <c r="D2497" s="2" t="s">
        <v>2363</v>
      </c>
      <c r="E2497" s="3" t="s">
        <v>4431</v>
      </c>
      <c r="F2497" s="67" t="s">
        <v>33801</v>
      </c>
      <c r="G2497" s="67" t="s">
        <v>33801</v>
      </c>
      <c r="I2497" s="3" t="s">
        <v>6300</v>
      </c>
    </row>
    <row r="2498" spans="1:9" ht="22.5" x14ac:dyDescent="0.2">
      <c r="A2498" s="1" t="str">
        <f t="shared" si="40"/>
        <v>SINAPI-I 39354</v>
      </c>
      <c r="B2498" s="3" t="s">
        <v>6301</v>
      </c>
      <c r="C2498" s="3">
        <v>39354</v>
      </c>
      <c r="D2498" s="2" t="s">
        <v>2364</v>
      </c>
      <c r="E2498" s="3" t="s">
        <v>4431</v>
      </c>
      <c r="F2498" s="67" t="s">
        <v>33802</v>
      </c>
      <c r="G2498" s="67" t="s">
        <v>33802</v>
      </c>
      <c r="I2498" s="3" t="s">
        <v>6300</v>
      </c>
    </row>
    <row r="2499" spans="1:9" x14ac:dyDescent="0.2">
      <c r="A2499" s="1" t="str">
        <f t="shared" si="40"/>
        <v>SINAPI-I 39398</v>
      </c>
      <c r="B2499" s="3" t="s">
        <v>6301</v>
      </c>
      <c r="C2499" s="3">
        <v>39398</v>
      </c>
      <c r="D2499" s="2" t="s">
        <v>2365</v>
      </c>
      <c r="E2499" s="3" t="s">
        <v>4431</v>
      </c>
      <c r="F2499" s="67" t="s">
        <v>5601</v>
      </c>
      <c r="G2499" s="67" t="s">
        <v>5601</v>
      </c>
      <c r="I2499" s="3" t="s">
        <v>6298</v>
      </c>
    </row>
    <row r="2500" spans="1:9" ht="22.5" x14ac:dyDescent="0.2">
      <c r="A2500" s="1" t="str">
        <f t="shared" si="40"/>
        <v>SINAPI-I 13343</v>
      </c>
      <c r="B2500" s="3" t="s">
        <v>6301</v>
      </c>
      <c r="C2500" s="3">
        <v>13343</v>
      </c>
      <c r="D2500" s="2" t="s">
        <v>2366</v>
      </c>
      <c r="E2500" s="3" t="s">
        <v>4431</v>
      </c>
      <c r="F2500" s="67" t="s">
        <v>5602</v>
      </c>
      <c r="G2500" s="67" t="s">
        <v>5602</v>
      </c>
      <c r="I2500" s="3" t="s">
        <v>6298</v>
      </c>
    </row>
    <row r="2501" spans="1:9" ht="22.5" x14ac:dyDescent="0.2">
      <c r="A2501" s="1" t="str">
        <f t="shared" si="40"/>
        <v>SINAPI-I 12118</v>
      </c>
      <c r="B2501" s="3" t="s">
        <v>6301</v>
      </c>
      <c r="C2501" s="3">
        <v>12118</v>
      </c>
      <c r="D2501" s="2" t="s">
        <v>2367</v>
      </c>
      <c r="E2501" s="3" t="s">
        <v>4431</v>
      </c>
      <c r="F2501" s="67" t="s">
        <v>33803</v>
      </c>
      <c r="G2501" s="67" t="s">
        <v>33803</v>
      </c>
      <c r="I2501" s="3" t="s">
        <v>6298</v>
      </c>
    </row>
    <row r="2502" spans="1:9" ht="33.75" x14ac:dyDescent="0.2">
      <c r="A2502" s="1" t="str">
        <f t="shared" si="40"/>
        <v>SINAPI-I 39482</v>
      </c>
      <c r="B2502" s="3" t="s">
        <v>6301</v>
      </c>
      <c r="C2502" s="3">
        <v>39482</v>
      </c>
      <c r="D2502" s="2" t="s">
        <v>2368</v>
      </c>
      <c r="E2502" s="3" t="s">
        <v>4431</v>
      </c>
      <c r="F2502" s="67" t="s">
        <v>33804</v>
      </c>
      <c r="G2502" s="67" t="s">
        <v>33804</v>
      </c>
      <c r="I2502" s="3" t="s">
        <v>6298</v>
      </c>
    </row>
    <row r="2503" spans="1:9" ht="33.75" x14ac:dyDescent="0.2">
      <c r="A2503" s="1" t="str">
        <f t="shared" si="40"/>
        <v>SINAPI-I 39486</v>
      </c>
      <c r="B2503" s="3" t="s">
        <v>6301</v>
      </c>
      <c r="C2503" s="3">
        <v>39486</v>
      </c>
      <c r="D2503" s="2" t="s">
        <v>2369</v>
      </c>
      <c r="E2503" s="3" t="s">
        <v>4431</v>
      </c>
      <c r="F2503" s="67" t="s">
        <v>32164</v>
      </c>
      <c r="G2503" s="67" t="s">
        <v>32164</v>
      </c>
      <c r="I2503" s="3" t="s">
        <v>6298</v>
      </c>
    </row>
    <row r="2504" spans="1:9" ht="33.75" x14ac:dyDescent="0.2">
      <c r="A2504" s="1" t="str">
        <f t="shared" si="40"/>
        <v>SINAPI-I 39484</v>
      </c>
      <c r="B2504" s="3" t="s">
        <v>6301</v>
      </c>
      <c r="C2504" s="3">
        <v>39484</v>
      </c>
      <c r="D2504" s="2" t="s">
        <v>2370</v>
      </c>
      <c r="E2504" s="3" t="s">
        <v>4431</v>
      </c>
      <c r="F2504" s="67" t="s">
        <v>33804</v>
      </c>
      <c r="G2504" s="67" t="s">
        <v>33804</v>
      </c>
      <c r="I2504" s="3" t="s">
        <v>6298</v>
      </c>
    </row>
    <row r="2505" spans="1:9" ht="33.75" x14ac:dyDescent="0.2">
      <c r="A2505" s="1" t="str">
        <f t="shared" si="40"/>
        <v>SINAPI-I 39488</v>
      </c>
      <c r="B2505" s="3" t="s">
        <v>6301</v>
      </c>
      <c r="C2505" s="3">
        <v>39488</v>
      </c>
      <c r="D2505" s="2" t="s">
        <v>2371</v>
      </c>
      <c r="E2505" s="3" t="s">
        <v>4431</v>
      </c>
      <c r="F2505" s="67" t="s">
        <v>33805</v>
      </c>
      <c r="G2505" s="67" t="s">
        <v>33805</v>
      </c>
      <c r="I2505" s="3" t="s">
        <v>6298</v>
      </c>
    </row>
    <row r="2506" spans="1:9" ht="33.75" x14ac:dyDescent="0.2">
      <c r="A2506" s="1" t="str">
        <f t="shared" si="40"/>
        <v>SINAPI-I 39485</v>
      </c>
      <c r="B2506" s="3" t="s">
        <v>6301</v>
      </c>
      <c r="C2506" s="3">
        <v>39485</v>
      </c>
      <c r="D2506" s="2" t="s">
        <v>2372</v>
      </c>
      <c r="E2506" s="3" t="s">
        <v>4431</v>
      </c>
      <c r="F2506" s="67" t="s">
        <v>33804</v>
      </c>
      <c r="G2506" s="67" t="s">
        <v>33804</v>
      </c>
      <c r="I2506" s="3" t="s">
        <v>6298</v>
      </c>
    </row>
    <row r="2507" spans="1:9" ht="33.75" x14ac:dyDescent="0.2">
      <c r="A2507" s="1" t="str">
        <f t="shared" si="40"/>
        <v>SINAPI-I 39489</v>
      </c>
      <c r="B2507" s="3" t="s">
        <v>6301</v>
      </c>
      <c r="C2507" s="3">
        <v>39489</v>
      </c>
      <c r="D2507" s="2" t="s">
        <v>2373</v>
      </c>
      <c r="E2507" s="3" t="s">
        <v>4431</v>
      </c>
      <c r="F2507" s="67" t="s">
        <v>30095</v>
      </c>
      <c r="G2507" s="67" t="s">
        <v>30095</v>
      </c>
      <c r="I2507" s="3" t="s">
        <v>6298</v>
      </c>
    </row>
    <row r="2508" spans="1:9" ht="33.75" x14ac:dyDescent="0.2">
      <c r="A2508" s="1" t="str">
        <f t="shared" si="40"/>
        <v>SINAPI-I 39490</v>
      </c>
      <c r="B2508" s="3" t="s">
        <v>6301</v>
      </c>
      <c r="C2508" s="3">
        <v>39490</v>
      </c>
      <c r="D2508" s="2" t="s">
        <v>2374</v>
      </c>
      <c r="E2508" s="3" t="s">
        <v>4431</v>
      </c>
      <c r="F2508" s="67" t="s">
        <v>33806</v>
      </c>
      <c r="G2508" s="67" t="s">
        <v>33806</v>
      </c>
      <c r="I2508" s="3" t="s">
        <v>6298</v>
      </c>
    </row>
    <row r="2509" spans="1:9" ht="33.75" x14ac:dyDescent="0.2">
      <c r="A2509" s="1" t="str">
        <f t="shared" si="40"/>
        <v>SINAPI-I 39494</v>
      </c>
      <c r="B2509" s="3" t="s">
        <v>6301</v>
      </c>
      <c r="C2509" s="3">
        <v>39494</v>
      </c>
      <c r="D2509" s="2" t="s">
        <v>2375</v>
      </c>
      <c r="E2509" s="3" t="s">
        <v>4431</v>
      </c>
      <c r="F2509" s="67" t="s">
        <v>33807</v>
      </c>
      <c r="G2509" s="67" t="s">
        <v>33807</v>
      </c>
      <c r="I2509" s="3" t="s">
        <v>6298</v>
      </c>
    </row>
    <row r="2510" spans="1:9" ht="33.75" x14ac:dyDescent="0.2">
      <c r="A2510" s="1" t="str">
        <f t="shared" si="40"/>
        <v>SINAPI-I 39495</v>
      </c>
      <c r="B2510" s="3" t="s">
        <v>6301</v>
      </c>
      <c r="C2510" s="3">
        <v>39495</v>
      </c>
      <c r="D2510" s="2" t="s">
        <v>2376</v>
      </c>
      <c r="E2510" s="3" t="s">
        <v>4431</v>
      </c>
      <c r="F2510" s="67" t="s">
        <v>33808</v>
      </c>
      <c r="G2510" s="67" t="s">
        <v>33808</v>
      </c>
      <c r="I2510" s="3" t="s">
        <v>6298</v>
      </c>
    </row>
    <row r="2511" spans="1:9" ht="33.75" x14ac:dyDescent="0.2">
      <c r="A2511" s="1" t="str">
        <f t="shared" si="40"/>
        <v>SINAPI-I 39496</v>
      </c>
      <c r="B2511" s="3" t="s">
        <v>6301</v>
      </c>
      <c r="C2511" s="3">
        <v>39496</v>
      </c>
      <c r="D2511" s="2" t="s">
        <v>30430</v>
      </c>
      <c r="E2511" s="3" t="s">
        <v>4431</v>
      </c>
      <c r="F2511" s="67" t="s">
        <v>33496</v>
      </c>
      <c r="G2511" s="67" t="s">
        <v>33496</v>
      </c>
      <c r="I2511" s="3" t="s">
        <v>6298</v>
      </c>
    </row>
    <row r="2512" spans="1:9" ht="33.75" x14ac:dyDescent="0.2">
      <c r="A2512" s="1" t="str">
        <f t="shared" si="40"/>
        <v>SINAPI-I 39492</v>
      </c>
      <c r="B2512" s="3" t="s">
        <v>6301</v>
      </c>
      <c r="C2512" s="3">
        <v>39492</v>
      </c>
      <c r="D2512" s="2" t="s">
        <v>2377</v>
      </c>
      <c r="E2512" s="3" t="s">
        <v>4431</v>
      </c>
      <c r="F2512" s="67" t="s">
        <v>33809</v>
      </c>
      <c r="G2512" s="67" t="s">
        <v>33809</v>
      </c>
      <c r="I2512" s="3" t="s">
        <v>6298</v>
      </c>
    </row>
    <row r="2513" spans="1:9" ht="33.75" x14ac:dyDescent="0.2">
      <c r="A2513" s="1" t="str">
        <f t="shared" si="40"/>
        <v>SINAPI-I 39497</v>
      </c>
      <c r="B2513" s="3" t="s">
        <v>6301</v>
      </c>
      <c r="C2513" s="3">
        <v>39497</v>
      </c>
      <c r="D2513" s="2" t="s">
        <v>2378</v>
      </c>
      <c r="E2513" s="3" t="s">
        <v>4431</v>
      </c>
      <c r="F2513" s="67" t="s">
        <v>33810</v>
      </c>
      <c r="G2513" s="67" t="s">
        <v>33810</v>
      </c>
      <c r="I2513" s="3" t="s">
        <v>6298</v>
      </c>
    </row>
    <row r="2514" spans="1:9" ht="33.75" x14ac:dyDescent="0.2">
      <c r="A2514" s="1" t="str">
        <f t="shared" si="40"/>
        <v>SINAPI-I 39493</v>
      </c>
      <c r="B2514" s="3" t="s">
        <v>6301</v>
      </c>
      <c r="C2514" s="3">
        <v>39493</v>
      </c>
      <c r="D2514" s="2" t="s">
        <v>2379</v>
      </c>
      <c r="E2514" s="3" t="s">
        <v>4431</v>
      </c>
      <c r="F2514" s="67" t="s">
        <v>33811</v>
      </c>
      <c r="G2514" s="67" t="s">
        <v>33811</v>
      </c>
      <c r="I2514" s="3" t="s">
        <v>6298</v>
      </c>
    </row>
    <row r="2515" spans="1:9" ht="33.75" x14ac:dyDescent="0.2">
      <c r="A2515" s="1" t="str">
        <f t="shared" si="40"/>
        <v>SINAPI-I 43628</v>
      </c>
      <c r="B2515" s="3" t="s">
        <v>6301</v>
      </c>
      <c r="C2515" s="3">
        <v>43628</v>
      </c>
      <c r="D2515" s="2" t="s">
        <v>2380</v>
      </c>
      <c r="E2515" s="3" t="s">
        <v>4431</v>
      </c>
      <c r="F2515" s="67" t="s">
        <v>33812</v>
      </c>
      <c r="G2515" s="67" t="s">
        <v>33812</v>
      </c>
      <c r="I2515" s="3" t="s">
        <v>6298</v>
      </c>
    </row>
    <row r="2516" spans="1:9" ht="33.75" x14ac:dyDescent="0.2">
      <c r="A2516" s="1" t="str">
        <f t="shared" si="40"/>
        <v>SINAPI-I 39500</v>
      </c>
      <c r="B2516" s="3" t="s">
        <v>6301</v>
      </c>
      <c r="C2516" s="3">
        <v>39500</v>
      </c>
      <c r="D2516" s="2" t="s">
        <v>30431</v>
      </c>
      <c r="E2516" s="3" t="s">
        <v>4431</v>
      </c>
      <c r="F2516" s="67" t="s">
        <v>33813</v>
      </c>
      <c r="G2516" s="67" t="s">
        <v>33813</v>
      </c>
      <c r="I2516" s="3" t="s">
        <v>6298</v>
      </c>
    </row>
    <row r="2517" spans="1:9" ht="33.75" x14ac:dyDescent="0.2">
      <c r="A2517" s="1" t="str">
        <f t="shared" si="40"/>
        <v>SINAPI-I 39498</v>
      </c>
      <c r="B2517" s="3" t="s">
        <v>6301</v>
      </c>
      <c r="C2517" s="3">
        <v>39498</v>
      </c>
      <c r="D2517" s="2" t="s">
        <v>30432</v>
      </c>
      <c r="E2517" s="3" t="s">
        <v>4431</v>
      </c>
      <c r="F2517" s="67" t="s">
        <v>33814</v>
      </c>
      <c r="G2517" s="67" t="s">
        <v>33814</v>
      </c>
      <c r="I2517" s="3" t="s">
        <v>6298</v>
      </c>
    </row>
    <row r="2518" spans="1:9" ht="33.75" x14ac:dyDescent="0.2">
      <c r="A2518" s="1" t="str">
        <f t="shared" si="40"/>
        <v>SINAPI-I 43621</v>
      </c>
      <c r="B2518" s="3" t="s">
        <v>6301</v>
      </c>
      <c r="C2518" s="3">
        <v>43621</v>
      </c>
      <c r="D2518" s="2" t="s">
        <v>2381</v>
      </c>
      <c r="E2518" s="3" t="s">
        <v>4431</v>
      </c>
      <c r="F2518" s="67" t="s">
        <v>33815</v>
      </c>
      <c r="G2518" s="67" t="s">
        <v>33815</v>
      </c>
      <c r="I2518" s="3" t="s">
        <v>6298</v>
      </c>
    </row>
    <row r="2519" spans="1:9" ht="33.75" x14ac:dyDescent="0.2">
      <c r="A2519" s="1" t="str">
        <f t="shared" si="40"/>
        <v>SINAPI-I 39501</v>
      </c>
      <c r="B2519" s="3" t="s">
        <v>6301</v>
      </c>
      <c r="C2519" s="3">
        <v>39501</v>
      </c>
      <c r="D2519" s="2" t="s">
        <v>30433</v>
      </c>
      <c r="E2519" s="3" t="s">
        <v>4431</v>
      </c>
      <c r="F2519" s="67" t="s">
        <v>33816</v>
      </c>
      <c r="G2519" s="67" t="s">
        <v>33816</v>
      </c>
      <c r="I2519" s="3" t="s">
        <v>6298</v>
      </c>
    </row>
    <row r="2520" spans="1:9" ht="33.75" x14ac:dyDescent="0.2">
      <c r="A2520" s="1" t="str">
        <f t="shared" si="40"/>
        <v>SINAPI-I 39499</v>
      </c>
      <c r="B2520" s="3" t="s">
        <v>6301</v>
      </c>
      <c r="C2520" s="3">
        <v>39499</v>
      </c>
      <c r="D2520" s="2" t="s">
        <v>30434</v>
      </c>
      <c r="E2520" s="3" t="s">
        <v>4431</v>
      </c>
      <c r="F2520" s="67" t="s">
        <v>33817</v>
      </c>
      <c r="G2520" s="67" t="s">
        <v>33817</v>
      </c>
      <c r="I2520" s="3" t="s">
        <v>6298</v>
      </c>
    </row>
    <row r="2521" spans="1:9" x14ac:dyDescent="0.2">
      <c r="A2521" s="1" t="str">
        <f t="shared" si="40"/>
        <v>SINAPI-I 3733</v>
      </c>
      <c r="B2521" s="3" t="s">
        <v>6301</v>
      </c>
      <c r="C2521" s="3">
        <v>3733</v>
      </c>
      <c r="D2521" s="2" t="s">
        <v>30435</v>
      </c>
      <c r="E2521" s="3" t="s">
        <v>4438</v>
      </c>
      <c r="F2521" s="67" t="s">
        <v>33818</v>
      </c>
      <c r="G2521" s="67" t="s">
        <v>33818</v>
      </c>
      <c r="I2521" s="3" t="s">
        <v>6298</v>
      </c>
    </row>
    <row r="2522" spans="1:9" x14ac:dyDescent="0.2">
      <c r="A2522" s="1" t="str">
        <f t="shared" si="40"/>
        <v>SINAPI-I 3731</v>
      </c>
      <c r="B2522" s="3" t="s">
        <v>6301</v>
      </c>
      <c r="C2522" s="3">
        <v>3731</v>
      </c>
      <c r="D2522" s="2" t="s">
        <v>2382</v>
      </c>
      <c r="E2522" s="3" t="s">
        <v>4438</v>
      </c>
      <c r="F2522" s="67" t="s">
        <v>32203</v>
      </c>
      <c r="G2522" s="67" t="s">
        <v>32203</v>
      </c>
      <c r="I2522" s="3" t="s">
        <v>6299</v>
      </c>
    </row>
    <row r="2523" spans="1:9" x14ac:dyDescent="0.2">
      <c r="A2523" s="1" t="str">
        <f t="shared" si="40"/>
        <v>SINAPI-I 38137</v>
      </c>
      <c r="B2523" s="3" t="s">
        <v>6301</v>
      </c>
      <c r="C2523" s="3">
        <v>38137</v>
      </c>
      <c r="D2523" s="2" t="s">
        <v>2383</v>
      </c>
      <c r="E2523" s="3" t="s">
        <v>4438</v>
      </c>
      <c r="F2523" s="67" t="s">
        <v>33819</v>
      </c>
      <c r="G2523" s="67" t="s">
        <v>33819</v>
      </c>
      <c r="I2523" s="3" t="s">
        <v>6298</v>
      </c>
    </row>
    <row r="2524" spans="1:9" x14ac:dyDescent="0.2">
      <c r="A2524" s="1" t="str">
        <f t="shared" si="40"/>
        <v>SINAPI-I 38138</v>
      </c>
      <c r="B2524" s="3" t="s">
        <v>6301</v>
      </c>
      <c r="C2524" s="3">
        <v>38138</v>
      </c>
      <c r="D2524" s="2" t="s">
        <v>2384</v>
      </c>
      <c r="E2524" s="3" t="s">
        <v>4438</v>
      </c>
      <c r="F2524" s="67" t="s">
        <v>31524</v>
      </c>
      <c r="G2524" s="67" t="s">
        <v>31524</v>
      </c>
      <c r="I2524" s="3" t="s">
        <v>6298</v>
      </c>
    </row>
    <row r="2525" spans="1:9" ht="22.5" x14ac:dyDescent="0.2">
      <c r="A2525" s="1" t="str">
        <f t="shared" si="40"/>
        <v>SINAPI-I 3736</v>
      </c>
      <c r="B2525" s="3" t="s">
        <v>6301</v>
      </c>
      <c r="C2525" s="3">
        <v>3736</v>
      </c>
      <c r="D2525" s="2" t="s">
        <v>2385</v>
      </c>
      <c r="E2525" s="3" t="s">
        <v>4438</v>
      </c>
      <c r="F2525" s="67" t="s">
        <v>20641</v>
      </c>
      <c r="G2525" s="67" t="s">
        <v>20641</v>
      </c>
      <c r="I2525" s="3" t="s">
        <v>6299</v>
      </c>
    </row>
    <row r="2526" spans="1:9" ht="22.5" x14ac:dyDescent="0.2">
      <c r="A2526" s="1" t="str">
        <f t="shared" si="40"/>
        <v>SINAPI-I 3741</v>
      </c>
      <c r="B2526" s="3" t="s">
        <v>6301</v>
      </c>
      <c r="C2526" s="3">
        <v>3741</v>
      </c>
      <c r="D2526" s="2" t="s">
        <v>2386</v>
      </c>
      <c r="E2526" s="3" t="s">
        <v>4438</v>
      </c>
      <c r="F2526" s="67" t="s">
        <v>21143</v>
      </c>
      <c r="G2526" s="67" t="s">
        <v>21143</v>
      </c>
      <c r="I2526" s="3" t="s">
        <v>6298</v>
      </c>
    </row>
    <row r="2527" spans="1:9" ht="22.5" x14ac:dyDescent="0.2">
      <c r="A2527" s="1" t="str">
        <f t="shared" si="40"/>
        <v>SINAPI-I 3745</v>
      </c>
      <c r="B2527" s="3" t="s">
        <v>6301</v>
      </c>
      <c r="C2527" s="3">
        <v>3745</v>
      </c>
      <c r="D2527" s="2" t="s">
        <v>2387</v>
      </c>
      <c r="E2527" s="3" t="s">
        <v>4438</v>
      </c>
      <c r="F2527" s="67" t="s">
        <v>33820</v>
      </c>
      <c r="G2527" s="67" t="s">
        <v>33820</v>
      </c>
      <c r="I2527" s="3" t="s">
        <v>6298</v>
      </c>
    </row>
    <row r="2528" spans="1:9" ht="22.5" x14ac:dyDescent="0.2">
      <c r="A2528" s="1" t="str">
        <f t="shared" si="40"/>
        <v>SINAPI-I 3743</v>
      </c>
      <c r="B2528" s="3" t="s">
        <v>6301</v>
      </c>
      <c r="C2528" s="3">
        <v>3743</v>
      </c>
      <c r="D2528" s="2" t="s">
        <v>2388</v>
      </c>
      <c r="E2528" s="3" t="s">
        <v>4438</v>
      </c>
      <c r="F2528" s="67" t="s">
        <v>31679</v>
      </c>
      <c r="G2528" s="67" t="s">
        <v>31679</v>
      </c>
      <c r="I2528" s="3" t="s">
        <v>6298</v>
      </c>
    </row>
    <row r="2529" spans="1:9" ht="22.5" x14ac:dyDescent="0.2">
      <c r="A2529" s="1" t="str">
        <f t="shared" si="40"/>
        <v>SINAPI-I 3744</v>
      </c>
      <c r="B2529" s="3" t="s">
        <v>6301</v>
      </c>
      <c r="C2529" s="3">
        <v>3744</v>
      </c>
      <c r="D2529" s="2" t="s">
        <v>2389</v>
      </c>
      <c r="E2529" s="3" t="s">
        <v>4438</v>
      </c>
      <c r="F2529" s="67" t="s">
        <v>20879</v>
      </c>
      <c r="G2529" s="67" t="s">
        <v>20879</v>
      </c>
      <c r="I2529" s="3" t="s">
        <v>6298</v>
      </c>
    </row>
    <row r="2530" spans="1:9" ht="22.5" x14ac:dyDescent="0.2">
      <c r="A2530" s="1" t="str">
        <f t="shared" si="40"/>
        <v>SINAPI-I 3739</v>
      </c>
      <c r="B2530" s="3" t="s">
        <v>6301</v>
      </c>
      <c r="C2530" s="3">
        <v>3739</v>
      </c>
      <c r="D2530" s="2" t="s">
        <v>2390</v>
      </c>
      <c r="E2530" s="3" t="s">
        <v>4438</v>
      </c>
      <c r="F2530" s="67" t="s">
        <v>33821</v>
      </c>
      <c r="G2530" s="67" t="s">
        <v>33821</v>
      </c>
      <c r="I2530" s="3" t="s">
        <v>6298</v>
      </c>
    </row>
    <row r="2531" spans="1:9" ht="22.5" x14ac:dyDescent="0.2">
      <c r="A2531" s="1" t="str">
        <f t="shared" ref="A2531:A2594" si="41">CONCATENAR</f>
        <v>SINAPI-I 3737</v>
      </c>
      <c r="B2531" s="3" t="s">
        <v>6301</v>
      </c>
      <c r="C2531" s="3">
        <v>3737</v>
      </c>
      <c r="D2531" s="2" t="s">
        <v>2391</v>
      </c>
      <c r="E2531" s="3" t="s">
        <v>4438</v>
      </c>
      <c r="F2531" s="67" t="s">
        <v>33822</v>
      </c>
      <c r="G2531" s="67" t="s">
        <v>33822</v>
      </c>
      <c r="I2531" s="3" t="s">
        <v>6298</v>
      </c>
    </row>
    <row r="2532" spans="1:9" ht="22.5" x14ac:dyDescent="0.2">
      <c r="A2532" s="1" t="str">
        <f t="shared" si="41"/>
        <v>SINAPI-I 3738</v>
      </c>
      <c r="B2532" s="3" t="s">
        <v>6301</v>
      </c>
      <c r="C2532" s="3">
        <v>3738</v>
      </c>
      <c r="D2532" s="2" t="s">
        <v>2392</v>
      </c>
      <c r="E2532" s="3" t="s">
        <v>4438</v>
      </c>
      <c r="F2532" s="67" t="s">
        <v>30785</v>
      </c>
      <c r="G2532" s="67" t="s">
        <v>30785</v>
      </c>
      <c r="I2532" s="3" t="s">
        <v>6298</v>
      </c>
    </row>
    <row r="2533" spans="1:9" ht="22.5" x14ac:dyDescent="0.2">
      <c r="A2533" s="1" t="str">
        <f t="shared" si="41"/>
        <v>SINAPI-I 3747</v>
      </c>
      <c r="B2533" s="3" t="s">
        <v>6301</v>
      </c>
      <c r="C2533" s="3">
        <v>3747</v>
      </c>
      <c r="D2533" s="2" t="s">
        <v>2393</v>
      </c>
      <c r="E2533" s="3" t="s">
        <v>4438</v>
      </c>
      <c r="F2533" s="67" t="s">
        <v>20879</v>
      </c>
      <c r="G2533" s="67" t="s">
        <v>20879</v>
      </c>
      <c r="I2533" s="3" t="s">
        <v>6298</v>
      </c>
    </row>
    <row r="2534" spans="1:9" ht="22.5" x14ac:dyDescent="0.2">
      <c r="A2534" s="1" t="str">
        <f t="shared" si="41"/>
        <v>SINAPI-I 11649</v>
      </c>
      <c r="B2534" s="3" t="s">
        <v>6301</v>
      </c>
      <c r="C2534" s="3">
        <v>11649</v>
      </c>
      <c r="D2534" s="2" t="s">
        <v>2394</v>
      </c>
      <c r="E2534" s="3" t="s">
        <v>4431</v>
      </c>
      <c r="F2534" s="67" t="s">
        <v>33823</v>
      </c>
      <c r="G2534" s="67" t="s">
        <v>33823</v>
      </c>
      <c r="I2534" s="3" t="s">
        <v>6298</v>
      </c>
    </row>
    <row r="2535" spans="1:9" ht="22.5" x14ac:dyDescent="0.2">
      <c r="A2535" s="1" t="str">
        <f t="shared" si="41"/>
        <v>SINAPI-I 11650</v>
      </c>
      <c r="B2535" s="3" t="s">
        <v>6301</v>
      </c>
      <c r="C2535" s="3">
        <v>11650</v>
      </c>
      <c r="D2535" s="2" t="s">
        <v>2395</v>
      </c>
      <c r="E2535" s="3" t="s">
        <v>4431</v>
      </c>
      <c r="F2535" s="67" t="s">
        <v>33824</v>
      </c>
      <c r="G2535" s="67" t="s">
        <v>33824</v>
      </c>
      <c r="I2535" s="3" t="s">
        <v>6298</v>
      </c>
    </row>
    <row r="2536" spans="1:9" ht="22.5" x14ac:dyDescent="0.2">
      <c r="A2536" s="1" t="str">
        <f t="shared" si="41"/>
        <v>SINAPI-I 3742</v>
      </c>
      <c r="B2536" s="3" t="s">
        <v>6301</v>
      </c>
      <c r="C2536" s="3">
        <v>3742</v>
      </c>
      <c r="D2536" s="2" t="s">
        <v>2396</v>
      </c>
      <c r="E2536" s="3" t="s">
        <v>4438</v>
      </c>
      <c r="F2536" s="67" t="s">
        <v>33825</v>
      </c>
      <c r="G2536" s="67" t="s">
        <v>33825</v>
      </c>
      <c r="I2536" s="3" t="s">
        <v>6298</v>
      </c>
    </row>
    <row r="2537" spans="1:9" ht="22.5" x14ac:dyDescent="0.2">
      <c r="A2537" s="1" t="str">
        <f t="shared" si="41"/>
        <v>SINAPI-I 3746</v>
      </c>
      <c r="B2537" s="3" t="s">
        <v>6301</v>
      </c>
      <c r="C2537" s="3">
        <v>3746</v>
      </c>
      <c r="D2537" s="2" t="s">
        <v>2397</v>
      </c>
      <c r="E2537" s="3" t="s">
        <v>4438</v>
      </c>
      <c r="F2537" s="67" t="s">
        <v>33826</v>
      </c>
      <c r="G2537" s="67" t="s">
        <v>33826</v>
      </c>
      <c r="I2537" s="3" t="s">
        <v>6298</v>
      </c>
    </row>
    <row r="2538" spans="1:9" ht="22.5" x14ac:dyDescent="0.2">
      <c r="A2538" s="1" t="str">
        <f t="shared" si="41"/>
        <v>SINAPI-I 21106</v>
      </c>
      <c r="B2538" s="3" t="s">
        <v>6301</v>
      </c>
      <c r="C2538" s="3">
        <v>21106</v>
      </c>
      <c r="D2538" s="2" t="s">
        <v>2398</v>
      </c>
      <c r="E2538" s="3" t="s">
        <v>4433</v>
      </c>
      <c r="F2538" s="67" t="s">
        <v>32236</v>
      </c>
      <c r="G2538" s="67" t="s">
        <v>32236</v>
      </c>
      <c r="I2538" s="3" t="s">
        <v>6298</v>
      </c>
    </row>
    <row r="2539" spans="1:9" x14ac:dyDescent="0.2">
      <c r="A2539" s="1" t="str">
        <f t="shared" si="41"/>
        <v>SINAPI-I 39388</v>
      </c>
      <c r="B2539" s="3" t="s">
        <v>6301</v>
      </c>
      <c r="C2539" s="3">
        <v>39388</v>
      </c>
      <c r="D2539" s="2" t="s">
        <v>2399</v>
      </c>
      <c r="E2539" s="3" t="s">
        <v>4431</v>
      </c>
      <c r="F2539" s="67" t="s">
        <v>21798</v>
      </c>
      <c r="G2539" s="67" t="s">
        <v>21798</v>
      </c>
      <c r="I2539" s="3" t="s">
        <v>6298</v>
      </c>
    </row>
    <row r="2540" spans="1:9" x14ac:dyDescent="0.2">
      <c r="A2540" s="1" t="str">
        <f t="shared" si="41"/>
        <v>SINAPI-I 39387</v>
      </c>
      <c r="B2540" s="3" t="s">
        <v>6301</v>
      </c>
      <c r="C2540" s="3">
        <v>39387</v>
      </c>
      <c r="D2540" s="2" t="s">
        <v>2400</v>
      </c>
      <c r="E2540" s="3" t="s">
        <v>4431</v>
      </c>
      <c r="F2540" s="67" t="s">
        <v>21392</v>
      </c>
      <c r="G2540" s="67" t="s">
        <v>21392</v>
      </c>
      <c r="I2540" s="3" t="s">
        <v>6298</v>
      </c>
    </row>
    <row r="2541" spans="1:9" x14ac:dyDescent="0.2">
      <c r="A2541" s="1" t="str">
        <f t="shared" si="41"/>
        <v>SINAPI-I 39386</v>
      </c>
      <c r="B2541" s="3" t="s">
        <v>6301</v>
      </c>
      <c r="C2541" s="3">
        <v>39386</v>
      </c>
      <c r="D2541" s="2" t="s">
        <v>2401</v>
      </c>
      <c r="E2541" s="3" t="s">
        <v>4431</v>
      </c>
      <c r="F2541" s="67" t="s">
        <v>4508</v>
      </c>
      <c r="G2541" s="67" t="s">
        <v>4508</v>
      </c>
      <c r="I2541" s="3" t="s">
        <v>6298</v>
      </c>
    </row>
    <row r="2542" spans="1:9" x14ac:dyDescent="0.2">
      <c r="A2542" s="1" t="str">
        <f t="shared" si="41"/>
        <v>SINAPI-I 38194</v>
      </c>
      <c r="B2542" s="3" t="s">
        <v>6301</v>
      </c>
      <c r="C2542" s="3">
        <v>38194</v>
      </c>
      <c r="D2542" s="2" t="s">
        <v>2402</v>
      </c>
      <c r="E2542" s="3" t="s">
        <v>4431</v>
      </c>
      <c r="F2542" s="67" t="s">
        <v>5319</v>
      </c>
      <c r="G2542" s="67" t="s">
        <v>5319</v>
      </c>
      <c r="I2542" s="3" t="s">
        <v>6299</v>
      </c>
    </row>
    <row r="2543" spans="1:9" x14ac:dyDescent="0.2">
      <c r="A2543" s="1" t="str">
        <f t="shared" si="41"/>
        <v>SINAPI-I 38193</v>
      </c>
      <c r="B2543" s="3" t="s">
        <v>6301</v>
      </c>
      <c r="C2543" s="3">
        <v>38193</v>
      </c>
      <c r="D2543" s="2" t="s">
        <v>2403</v>
      </c>
      <c r="E2543" s="3" t="s">
        <v>4431</v>
      </c>
      <c r="F2543" s="67" t="s">
        <v>4491</v>
      </c>
      <c r="G2543" s="67" t="s">
        <v>4491</v>
      </c>
      <c r="I2543" s="3" t="s">
        <v>6298</v>
      </c>
    </row>
    <row r="2544" spans="1:9" ht="22.5" x14ac:dyDescent="0.2">
      <c r="A2544" s="1" t="str">
        <f t="shared" si="41"/>
        <v>SINAPI-I 746</v>
      </c>
      <c r="B2544" s="3" t="s">
        <v>6301</v>
      </c>
      <c r="C2544" s="3">
        <v>746</v>
      </c>
      <c r="D2544" s="2" t="s">
        <v>30436</v>
      </c>
      <c r="E2544" s="3" t="s">
        <v>4431</v>
      </c>
      <c r="F2544" s="67" t="s">
        <v>30889</v>
      </c>
      <c r="G2544" s="67" t="s">
        <v>30889</v>
      </c>
      <c r="I2544" s="3" t="s">
        <v>6299</v>
      </c>
    </row>
    <row r="2545" spans="1:9" x14ac:dyDescent="0.2">
      <c r="A2545" s="1" t="str">
        <f t="shared" si="41"/>
        <v>SINAPI-I 20269</v>
      </c>
      <c r="B2545" s="3" t="s">
        <v>6301</v>
      </c>
      <c r="C2545" s="3">
        <v>20269</v>
      </c>
      <c r="D2545" s="2" t="s">
        <v>2404</v>
      </c>
      <c r="E2545" s="3" t="s">
        <v>4431</v>
      </c>
      <c r="F2545" s="67" t="s">
        <v>33827</v>
      </c>
      <c r="G2545" s="67" t="s">
        <v>33827</v>
      </c>
      <c r="I2545" s="3" t="s">
        <v>6298</v>
      </c>
    </row>
    <row r="2546" spans="1:9" x14ac:dyDescent="0.2">
      <c r="A2546" s="1" t="str">
        <f t="shared" si="41"/>
        <v>SINAPI-I 20270</v>
      </c>
      <c r="B2546" s="3" t="s">
        <v>6301</v>
      </c>
      <c r="C2546" s="3">
        <v>20270</v>
      </c>
      <c r="D2546" s="2" t="s">
        <v>2405</v>
      </c>
      <c r="E2546" s="3" t="s">
        <v>4431</v>
      </c>
      <c r="F2546" s="67" t="s">
        <v>33828</v>
      </c>
      <c r="G2546" s="67" t="s">
        <v>33828</v>
      </c>
      <c r="I2546" s="3" t="s">
        <v>6298</v>
      </c>
    </row>
    <row r="2547" spans="1:9" x14ac:dyDescent="0.2">
      <c r="A2547" s="1" t="str">
        <f t="shared" si="41"/>
        <v>SINAPI-I 11696</v>
      </c>
      <c r="B2547" s="3" t="s">
        <v>6301</v>
      </c>
      <c r="C2547" s="3">
        <v>11696</v>
      </c>
      <c r="D2547" s="2" t="s">
        <v>2406</v>
      </c>
      <c r="E2547" s="3" t="s">
        <v>4431</v>
      </c>
      <c r="F2547" s="67" t="s">
        <v>33829</v>
      </c>
      <c r="G2547" s="67" t="s">
        <v>33829</v>
      </c>
      <c r="I2547" s="3" t="s">
        <v>6298</v>
      </c>
    </row>
    <row r="2548" spans="1:9" x14ac:dyDescent="0.2">
      <c r="A2548" s="1" t="str">
        <f t="shared" si="41"/>
        <v>SINAPI-I 10427</v>
      </c>
      <c r="B2548" s="3" t="s">
        <v>6301</v>
      </c>
      <c r="C2548" s="3">
        <v>10427</v>
      </c>
      <c r="D2548" s="2" t="s">
        <v>2407</v>
      </c>
      <c r="E2548" s="3" t="s">
        <v>4431</v>
      </c>
      <c r="F2548" s="67" t="s">
        <v>33830</v>
      </c>
      <c r="G2548" s="67" t="s">
        <v>33830</v>
      </c>
      <c r="I2548" s="3" t="s">
        <v>6298</v>
      </c>
    </row>
    <row r="2549" spans="1:9" ht="22.5" x14ac:dyDescent="0.2">
      <c r="A2549" s="1" t="str">
        <f t="shared" si="41"/>
        <v>SINAPI-I 10428</v>
      </c>
      <c r="B2549" s="3" t="s">
        <v>6301</v>
      </c>
      <c r="C2549" s="3">
        <v>10428</v>
      </c>
      <c r="D2549" s="2" t="s">
        <v>2408</v>
      </c>
      <c r="E2549" s="3" t="s">
        <v>4431</v>
      </c>
      <c r="F2549" s="67" t="s">
        <v>33831</v>
      </c>
      <c r="G2549" s="67" t="s">
        <v>33831</v>
      </c>
      <c r="I2549" s="3" t="s">
        <v>6298</v>
      </c>
    </row>
    <row r="2550" spans="1:9" x14ac:dyDescent="0.2">
      <c r="A2550" s="1" t="str">
        <f t="shared" si="41"/>
        <v>SINAPI-I 36521</v>
      </c>
      <c r="B2550" s="3" t="s">
        <v>6301</v>
      </c>
      <c r="C2550" s="3">
        <v>36521</v>
      </c>
      <c r="D2550" s="2" t="s">
        <v>2409</v>
      </c>
      <c r="E2550" s="3" t="s">
        <v>4431</v>
      </c>
      <c r="F2550" s="67" t="s">
        <v>29592</v>
      </c>
      <c r="G2550" s="67" t="s">
        <v>29592</v>
      </c>
      <c r="I2550" s="3" t="s">
        <v>6298</v>
      </c>
    </row>
    <row r="2551" spans="1:9" x14ac:dyDescent="0.2">
      <c r="A2551" s="1" t="str">
        <f t="shared" si="41"/>
        <v>SINAPI-I 36794</v>
      </c>
      <c r="B2551" s="3" t="s">
        <v>6301</v>
      </c>
      <c r="C2551" s="3">
        <v>36794</v>
      </c>
      <c r="D2551" s="2" t="s">
        <v>2410</v>
      </c>
      <c r="E2551" s="3" t="s">
        <v>4431</v>
      </c>
      <c r="F2551" s="67" t="s">
        <v>33832</v>
      </c>
      <c r="G2551" s="67" t="s">
        <v>33832</v>
      </c>
      <c r="I2551" s="3" t="s">
        <v>6298</v>
      </c>
    </row>
    <row r="2552" spans="1:9" x14ac:dyDescent="0.2">
      <c r="A2552" s="1" t="str">
        <f t="shared" si="41"/>
        <v>SINAPI-I 10426</v>
      </c>
      <c r="B2552" s="3" t="s">
        <v>6301</v>
      </c>
      <c r="C2552" s="3">
        <v>10426</v>
      </c>
      <c r="D2552" s="2" t="s">
        <v>2411</v>
      </c>
      <c r="E2552" s="3" t="s">
        <v>4431</v>
      </c>
      <c r="F2552" s="67" t="s">
        <v>33397</v>
      </c>
      <c r="G2552" s="67" t="s">
        <v>33397</v>
      </c>
      <c r="I2552" s="3" t="s">
        <v>6298</v>
      </c>
    </row>
    <row r="2553" spans="1:9" x14ac:dyDescent="0.2">
      <c r="A2553" s="1" t="str">
        <f t="shared" si="41"/>
        <v>SINAPI-I 10425</v>
      </c>
      <c r="B2553" s="3" t="s">
        <v>6301</v>
      </c>
      <c r="C2553" s="3">
        <v>10425</v>
      </c>
      <c r="D2553" s="2" t="s">
        <v>2412</v>
      </c>
      <c r="E2553" s="3" t="s">
        <v>4431</v>
      </c>
      <c r="F2553" s="67" t="s">
        <v>29733</v>
      </c>
      <c r="G2553" s="67" t="s">
        <v>29733</v>
      </c>
      <c r="I2553" s="3" t="s">
        <v>6298</v>
      </c>
    </row>
    <row r="2554" spans="1:9" x14ac:dyDescent="0.2">
      <c r="A2554" s="1" t="str">
        <f t="shared" si="41"/>
        <v>SINAPI-I 10431</v>
      </c>
      <c r="B2554" s="3" t="s">
        <v>6301</v>
      </c>
      <c r="C2554" s="3">
        <v>10431</v>
      </c>
      <c r="D2554" s="2" t="s">
        <v>2413</v>
      </c>
      <c r="E2554" s="3" t="s">
        <v>4431</v>
      </c>
      <c r="F2554" s="67" t="s">
        <v>33833</v>
      </c>
      <c r="G2554" s="67" t="s">
        <v>33833</v>
      </c>
      <c r="I2554" s="3" t="s">
        <v>6298</v>
      </c>
    </row>
    <row r="2555" spans="1:9" x14ac:dyDescent="0.2">
      <c r="A2555" s="1" t="str">
        <f t="shared" si="41"/>
        <v>SINAPI-I 10429</v>
      </c>
      <c r="B2555" s="3" t="s">
        <v>6301</v>
      </c>
      <c r="C2555" s="3">
        <v>10429</v>
      </c>
      <c r="D2555" s="2" t="s">
        <v>2414</v>
      </c>
      <c r="E2555" s="3" t="s">
        <v>4431</v>
      </c>
      <c r="F2555" s="67" t="s">
        <v>33834</v>
      </c>
      <c r="G2555" s="67" t="s">
        <v>33834</v>
      </c>
      <c r="I2555" s="3" t="s">
        <v>6298</v>
      </c>
    </row>
    <row r="2556" spans="1:9" x14ac:dyDescent="0.2">
      <c r="A2556" s="1" t="str">
        <f t="shared" si="41"/>
        <v>SINAPI-I 10853</v>
      </c>
      <c r="B2556" s="3" t="s">
        <v>6301</v>
      </c>
      <c r="C2556" s="3">
        <v>10853</v>
      </c>
      <c r="D2556" s="2" t="s">
        <v>2415</v>
      </c>
      <c r="E2556" s="3" t="s">
        <v>4431</v>
      </c>
      <c r="F2556" s="67" t="s">
        <v>28820</v>
      </c>
      <c r="G2556" s="67" t="s">
        <v>28820</v>
      </c>
      <c r="I2556" s="3" t="s">
        <v>6298</v>
      </c>
    </row>
    <row r="2557" spans="1:9" x14ac:dyDescent="0.2">
      <c r="A2557" s="1" t="str">
        <f t="shared" si="41"/>
        <v>SINAPI-I 5093</v>
      </c>
      <c r="B2557" s="3" t="s">
        <v>6301</v>
      </c>
      <c r="C2557" s="3">
        <v>5093</v>
      </c>
      <c r="D2557" s="2" t="s">
        <v>2416</v>
      </c>
      <c r="E2557" s="3" t="s">
        <v>4439</v>
      </c>
      <c r="F2557" s="67" t="s">
        <v>5620</v>
      </c>
      <c r="G2557" s="67" t="s">
        <v>5620</v>
      </c>
      <c r="I2557" s="3" t="s">
        <v>6298</v>
      </c>
    </row>
    <row r="2558" spans="1:9" x14ac:dyDescent="0.2">
      <c r="A2558" s="1" t="str">
        <f t="shared" si="41"/>
        <v>SINAPI-I 44331</v>
      </c>
      <c r="B2558" s="3" t="s">
        <v>6301</v>
      </c>
      <c r="C2558" s="3">
        <v>44331</v>
      </c>
      <c r="D2558" s="2" t="s">
        <v>2417</v>
      </c>
      <c r="E2558" s="3" t="s">
        <v>4434</v>
      </c>
      <c r="F2558" s="67" t="s">
        <v>33835</v>
      </c>
      <c r="G2558" s="67" t="s">
        <v>33835</v>
      </c>
      <c r="I2558" s="3" t="s">
        <v>6298</v>
      </c>
    </row>
    <row r="2559" spans="1:9" ht="22.5" x14ac:dyDescent="0.2">
      <c r="A2559" s="1" t="str">
        <f t="shared" si="41"/>
        <v>SINAPI-I 37768</v>
      </c>
      <c r="B2559" s="3" t="s">
        <v>6301</v>
      </c>
      <c r="C2559" s="3">
        <v>37768</v>
      </c>
      <c r="D2559" s="2" t="s">
        <v>2418</v>
      </c>
      <c r="E2559" s="3" t="s">
        <v>4431</v>
      </c>
      <c r="F2559" s="67" t="s">
        <v>5621</v>
      </c>
      <c r="G2559" s="67" t="s">
        <v>5621</v>
      </c>
      <c r="I2559" s="3" t="s">
        <v>6300</v>
      </c>
    </row>
    <row r="2560" spans="1:9" ht="22.5" x14ac:dyDescent="0.2">
      <c r="A2560" s="1" t="str">
        <f t="shared" si="41"/>
        <v>SINAPI-I 37773</v>
      </c>
      <c r="B2560" s="3" t="s">
        <v>6301</v>
      </c>
      <c r="C2560" s="3">
        <v>37773</v>
      </c>
      <c r="D2560" s="2" t="s">
        <v>2419</v>
      </c>
      <c r="E2560" s="3" t="s">
        <v>4431</v>
      </c>
      <c r="F2560" s="67" t="s">
        <v>5622</v>
      </c>
      <c r="G2560" s="67" t="s">
        <v>5622</v>
      </c>
      <c r="I2560" s="3" t="s">
        <v>6300</v>
      </c>
    </row>
    <row r="2561" spans="1:9" x14ac:dyDescent="0.2">
      <c r="A2561" s="1" t="str">
        <f t="shared" si="41"/>
        <v>SINAPI-I 37769</v>
      </c>
      <c r="B2561" s="3" t="s">
        <v>6301</v>
      </c>
      <c r="C2561" s="3">
        <v>37769</v>
      </c>
      <c r="D2561" s="2" t="s">
        <v>2420</v>
      </c>
      <c r="E2561" s="3" t="s">
        <v>4431</v>
      </c>
      <c r="F2561" s="67" t="s">
        <v>5623</v>
      </c>
      <c r="G2561" s="67" t="s">
        <v>5623</v>
      </c>
      <c r="I2561" s="3" t="s">
        <v>6300</v>
      </c>
    </row>
    <row r="2562" spans="1:9" ht="22.5" x14ac:dyDescent="0.2">
      <c r="A2562" s="1" t="str">
        <f t="shared" si="41"/>
        <v>SINAPI-I 37770</v>
      </c>
      <c r="B2562" s="3" t="s">
        <v>6301</v>
      </c>
      <c r="C2562" s="3">
        <v>37770</v>
      </c>
      <c r="D2562" s="2" t="s">
        <v>2421</v>
      </c>
      <c r="E2562" s="3" t="s">
        <v>4431</v>
      </c>
      <c r="F2562" s="67" t="s">
        <v>5624</v>
      </c>
      <c r="G2562" s="67" t="s">
        <v>5624</v>
      </c>
      <c r="I2562" s="3" t="s">
        <v>6300</v>
      </c>
    </row>
    <row r="2563" spans="1:9" x14ac:dyDescent="0.2">
      <c r="A2563" s="1" t="str">
        <f t="shared" si="41"/>
        <v>SINAPI-I 38382</v>
      </c>
      <c r="B2563" s="3" t="s">
        <v>6301</v>
      </c>
      <c r="C2563" s="3">
        <v>38382</v>
      </c>
      <c r="D2563" s="2" t="s">
        <v>2422</v>
      </c>
      <c r="E2563" s="3" t="s">
        <v>4431</v>
      </c>
      <c r="F2563" s="67" t="s">
        <v>21729</v>
      </c>
      <c r="G2563" s="67" t="s">
        <v>21729</v>
      </c>
      <c r="I2563" s="3" t="s">
        <v>6298</v>
      </c>
    </row>
    <row r="2564" spans="1:9" x14ac:dyDescent="0.2">
      <c r="A2564" s="1" t="str">
        <f t="shared" si="41"/>
        <v>SINAPI-I 38383</v>
      </c>
      <c r="B2564" s="3" t="s">
        <v>6301</v>
      </c>
      <c r="C2564" s="3">
        <v>38383</v>
      </c>
      <c r="D2564" s="2" t="s">
        <v>2423</v>
      </c>
      <c r="E2564" s="3" t="s">
        <v>4431</v>
      </c>
      <c r="F2564" s="67" t="s">
        <v>5421</v>
      </c>
      <c r="G2564" s="67" t="s">
        <v>5421</v>
      </c>
      <c r="I2564" s="3" t="s">
        <v>6298</v>
      </c>
    </row>
    <row r="2565" spans="1:9" x14ac:dyDescent="0.2">
      <c r="A2565" s="1" t="str">
        <f t="shared" si="41"/>
        <v>SINAPI-I 3768</v>
      </c>
      <c r="B2565" s="3" t="s">
        <v>6301</v>
      </c>
      <c r="C2565" s="3">
        <v>3768</v>
      </c>
      <c r="D2565" s="2" t="s">
        <v>2424</v>
      </c>
      <c r="E2565" s="3" t="s">
        <v>4431</v>
      </c>
      <c r="F2565" s="67" t="s">
        <v>6041</v>
      </c>
      <c r="G2565" s="67" t="s">
        <v>6041</v>
      </c>
      <c r="I2565" s="3" t="s">
        <v>6298</v>
      </c>
    </row>
    <row r="2566" spans="1:9" x14ac:dyDescent="0.2">
      <c r="A2566" s="1" t="str">
        <f t="shared" si="41"/>
        <v>SINAPI-I 3767</v>
      </c>
      <c r="B2566" s="3" t="s">
        <v>6301</v>
      </c>
      <c r="C2566" s="3">
        <v>3767</v>
      </c>
      <c r="D2566" s="2" t="s">
        <v>2425</v>
      </c>
      <c r="E2566" s="3" t="s">
        <v>4431</v>
      </c>
      <c r="F2566" s="67" t="s">
        <v>21904</v>
      </c>
      <c r="G2566" s="67" t="s">
        <v>21904</v>
      </c>
      <c r="I2566" s="3" t="s">
        <v>6298</v>
      </c>
    </row>
    <row r="2567" spans="1:9" x14ac:dyDescent="0.2">
      <c r="A2567" s="1" t="str">
        <f t="shared" si="41"/>
        <v>SINAPI-I 13192</v>
      </c>
      <c r="B2567" s="3" t="s">
        <v>6301</v>
      </c>
      <c r="C2567" s="3">
        <v>13192</v>
      </c>
      <c r="D2567" s="2" t="s">
        <v>30437</v>
      </c>
      <c r="E2567" s="3" t="s">
        <v>4431</v>
      </c>
      <c r="F2567" s="67" t="s">
        <v>33836</v>
      </c>
      <c r="G2567" s="67" t="s">
        <v>33836</v>
      </c>
      <c r="I2567" s="3" t="s">
        <v>6298</v>
      </c>
    </row>
    <row r="2568" spans="1:9" x14ac:dyDescent="0.2">
      <c r="A2568" s="1" t="str">
        <f t="shared" si="41"/>
        <v>SINAPI-I 38413</v>
      </c>
      <c r="B2568" s="3" t="s">
        <v>6301</v>
      </c>
      <c r="C2568" s="3">
        <v>38413</v>
      </c>
      <c r="D2568" s="2" t="s">
        <v>30438</v>
      </c>
      <c r="E2568" s="3" t="s">
        <v>4431</v>
      </c>
      <c r="F2568" s="67" t="s">
        <v>33837</v>
      </c>
      <c r="G2568" s="67" t="s">
        <v>33837</v>
      </c>
      <c r="I2568" s="3" t="s">
        <v>6298</v>
      </c>
    </row>
    <row r="2569" spans="1:9" ht="22.5" x14ac:dyDescent="0.2">
      <c r="A2569" s="1" t="str">
        <f t="shared" si="41"/>
        <v>SINAPI-I 42440</v>
      </c>
      <c r="B2569" s="3" t="s">
        <v>6301</v>
      </c>
      <c r="C2569" s="3">
        <v>42440</v>
      </c>
      <c r="D2569" s="2" t="s">
        <v>2426</v>
      </c>
      <c r="E2569" s="3" t="s">
        <v>4431</v>
      </c>
      <c r="F2569" s="67" t="s">
        <v>5626</v>
      </c>
      <c r="G2569" s="67" t="s">
        <v>5626</v>
      </c>
      <c r="I2569" s="3" t="s">
        <v>6300</v>
      </c>
    </row>
    <row r="2570" spans="1:9" ht="33.75" x14ac:dyDescent="0.2">
      <c r="A2570" s="1" t="str">
        <f t="shared" si="41"/>
        <v>SINAPI-I 20193</v>
      </c>
      <c r="B2570" s="3" t="s">
        <v>6301</v>
      </c>
      <c r="C2570" s="3">
        <v>20193</v>
      </c>
      <c r="D2570" s="2" t="s">
        <v>2427</v>
      </c>
      <c r="E2570" s="3" t="s">
        <v>4447</v>
      </c>
      <c r="F2570" s="67" t="s">
        <v>5463</v>
      </c>
      <c r="G2570" s="67" t="s">
        <v>5463</v>
      </c>
      <c r="I2570" s="3" t="s">
        <v>6298</v>
      </c>
    </row>
    <row r="2571" spans="1:9" ht="33.75" x14ac:dyDescent="0.2">
      <c r="A2571" s="1" t="str">
        <f t="shared" si="41"/>
        <v>SINAPI-I 10527</v>
      </c>
      <c r="B2571" s="3" t="s">
        <v>6301</v>
      </c>
      <c r="C2571" s="3">
        <v>10527</v>
      </c>
      <c r="D2571" s="2" t="s">
        <v>2428</v>
      </c>
      <c r="E2571" s="3" t="s">
        <v>4448</v>
      </c>
      <c r="F2571" s="67" t="s">
        <v>5627</v>
      </c>
      <c r="G2571" s="67" t="s">
        <v>5627</v>
      </c>
      <c r="I2571" s="3" t="s">
        <v>6299</v>
      </c>
    </row>
    <row r="2572" spans="1:9" ht="22.5" x14ac:dyDescent="0.2">
      <c r="A2572" s="1" t="str">
        <f t="shared" si="41"/>
        <v>SINAPI-I 41805</v>
      </c>
      <c r="B2572" s="3" t="s">
        <v>6301</v>
      </c>
      <c r="C2572" s="3">
        <v>41805</v>
      </c>
      <c r="D2572" s="2" t="s">
        <v>2429</v>
      </c>
      <c r="E2572" s="3" t="s">
        <v>4437</v>
      </c>
      <c r="F2572" s="67" t="s">
        <v>5628</v>
      </c>
      <c r="G2572" s="67" t="s">
        <v>5628</v>
      </c>
      <c r="I2572" s="3" t="s">
        <v>6298</v>
      </c>
    </row>
    <row r="2573" spans="1:9" ht="22.5" x14ac:dyDescent="0.2">
      <c r="A2573" s="1" t="str">
        <f t="shared" si="41"/>
        <v>SINAPI-I 40271</v>
      </c>
      <c r="B2573" s="3" t="s">
        <v>6301</v>
      </c>
      <c r="C2573" s="3">
        <v>40271</v>
      </c>
      <c r="D2573" s="2" t="s">
        <v>2430</v>
      </c>
      <c r="E2573" s="3" t="s">
        <v>4449</v>
      </c>
      <c r="F2573" s="67" t="s">
        <v>5629</v>
      </c>
      <c r="G2573" s="67" t="s">
        <v>5629</v>
      </c>
      <c r="I2573" s="3" t="s">
        <v>6298</v>
      </c>
    </row>
    <row r="2574" spans="1:9" ht="22.5" x14ac:dyDescent="0.2">
      <c r="A2574" s="1" t="str">
        <f t="shared" si="41"/>
        <v>SINAPI-I 40287</v>
      </c>
      <c r="B2574" s="3" t="s">
        <v>6301</v>
      </c>
      <c r="C2574" s="3">
        <v>40287</v>
      </c>
      <c r="D2574" s="2" t="s">
        <v>2431</v>
      </c>
      <c r="E2574" s="3" t="s">
        <v>4437</v>
      </c>
      <c r="F2574" s="67" t="s">
        <v>4527</v>
      </c>
      <c r="G2574" s="67" t="s">
        <v>4527</v>
      </c>
      <c r="I2574" s="3" t="s">
        <v>6298</v>
      </c>
    </row>
    <row r="2575" spans="1:9" ht="33.75" x14ac:dyDescent="0.2">
      <c r="A2575" s="1" t="str">
        <f t="shared" si="41"/>
        <v>SINAPI-I 4084</v>
      </c>
      <c r="B2575" s="3" t="s">
        <v>6301</v>
      </c>
      <c r="C2575" s="3">
        <v>4084</v>
      </c>
      <c r="D2575" s="2" t="s">
        <v>2432</v>
      </c>
      <c r="E2575" s="3" t="s">
        <v>4436</v>
      </c>
      <c r="F2575" s="67" t="s">
        <v>20788</v>
      </c>
      <c r="G2575" s="67" t="s">
        <v>20788</v>
      </c>
      <c r="I2575" s="3" t="s">
        <v>6298</v>
      </c>
    </row>
    <row r="2576" spans="1:9" ht="33.75" x14ac:dyDescent="0.2">
      <c r="A2576" s="1" t="str">
        <f t="shared" si="41"/>
        <v>SINAPI-I 743</v>
      </c>
      <c r="B2576" s="3" t="s">
        <v>6301</v>
      </c>
      <c r="C2576" s="3">
        <v>743</v>
      </c>
      <c r="D2576" s="2" t="s">
        <v>2433</v>
      </c>
      <c r="E2576" s="3" t="s">
        <v>4436</v>
      </c>
      <c r="F2576" s="67" t="s">
        <v>20788</v>
      </c>
      <c r="G2576" s="67" t="s">
        <v>20788</v>
      </c>
      <c r="I2576" s="3" t="s">
        <v>6299</v>
      </c>
    </row>
    <row r="2577" spans="1:9" ht="33.75" x14ac:dyDescent="0.2">
      <c r="A2577" s="1" t="str">
        <f t="shared" si="41"/>
        <v>SINAPI-I 40293</v>
      </c>
      <c r="B2577" s="3" t="s">
        <v>6301</v>
      </c>
      <c r="C2577" s="3">
        <v>40293</v>
      </c>
      <c r="D2577" s="2" t="s">
        <v>2434</v>
      </c>
      <c r="E2577" s="3" t="s">
        <v>4436</v>
      </c>
      <c r="F2577" s="67" t="s">
        <v>33172</v>
      </c>
      <c r="G2577" s="67" t="s">
        <v>33172</v>
      </c>
      <c r="I2577" s="3" t="s">
        <v>6298</v>
      </c>
    </row>
    <row r="2578" spans="1:9" ht="33.75" x14ac:dyDescent="0.2">
      <c r="A2578" s="1" t="str">
        <f t="shared" si="41"/>
        <v>SINAPI-I 40294</v>
      </c>
      <c r="B2578" s="3" t="s">
        <v>6301</v>
      </c>
      <c r="C2578" s="3">
        <v>40294</v>
      </c>
      <c r="D2578" s="2" t="s">
        <v>2435</v>
      </c>
      <c r="E2578" s="3" t="s">
        <v>4436</v>
      </c>
      <c r="F2578" s="67" t="s">
        <v>20788</v>
      </c>
      <c r="G2578" s="67" t="s">
        <v>20788</v>
      </c>
      <c r="I2578" s="3" t="s">
        <v>6298</v>
      </c>
    </row>
    <row r="2579" spans="1:9" ht="33.75" x14ac:dyDescent="0.2">
      <c r="A2579" s="1" t="str">
        <f t="shared" si="41"/>
        <v>SINAPI-I 4085</v>
      </c>
      <c r="B2579" s="3" t="s">
        <v>6301</v>
      </c>
      <c r="C2579" s="3">
        <v>4085</v>
      </c>
      <c r="D2579" s="2" t="s">
        <v>2436</v>
      </c>
      <c r="E2579" s="3" t="s">
        <v>4436</v>
      </c>
      <c r="F2579" s="67" t="s">
        <v>4874</v>
      </c>
      <c r="G2579" s="67" t="s">
        <v>4874</v>
      </c>
      <c r="I2579" s="3" t="s">
        <v>6298</v>
      </c>
    </row>
    <row r="2580" spans="1:9" ht="22.5" x14ac:dyDescent="0.2">
      <c r="A2580" s="1" t="str">
        <f t="shared" si="41"/>
        <v>SINAPI-I 10779</v>
      </c>
      <c r="B2580" s="3" t="s">
        <v>6301</v>
      </c>
      <c r="C2580" s="3">
        <v>10779</v>
      </c>
      <c r="D2580" s="2" t="s">
        <v>2437</v>
      </c>
      <c r="E2580" s="3" t="s">
        <v>4437</v>
      </c>
      <c r="F2580" s="67" t="s">
        <v>33838</v>
      </c>
      <c r="G2580" s="67" t="s">
        <v>33838</v>
      </c>
      <c r="I2580" s="3" t="s">
        <v>6298</v>
      </c>
    </row>
    <row r="2581" spans="1:9" ht="22.5" x14ac:dyDescent="0.2">
      <c r="A2581" s="1" t="str">
        <f t="shared" si="41"/>
        <v>SINAPI-I 10777</v>
      </c>
      <c r="B2581" s="3" t="s">
        <v>6301</v>
      </c>
      <c r="C2581" s="3">
        <v>10777</v>
      </c>
      <c r="D2581" s="2" t="s">
        <v>2438</v>
      </c>
      <c r="E2581" s="3" t="s">
        <v>4437</v>
      </c>
      <c r="F2581" s="67" t="s">
        <v>33839</v>
      </c>
      <c r="G2581" s="67" t="s">
        <v>33839</v>
      </c>
      <c r="I2581" s="3" t="s">
        <v>6298</v>
      </c>
    </row>
    <row r="2582" spans="1:9" ht="22.5" x14ac:dyDescent="0.2">
      <c r="A2582" s="1" t="str">
        <f t="shared" si="41"/>
        <v>SINAPI-I 10775</v>
      </c>
      <c r="B2582" s="3" t="s">
        <v>6301</v>
      </c>
      <c r="C2582" s="3">
        <v>10775</v>
      </c>
      <c r="D2582" s="2" t="s">
        <v>2439</v>
      </c>
      <c r="E2582" s="3" t="s">
        <v>4437</v>
      </c>
      <c r="F2582" s="67" t="s">
        <v>5731</v>
      </c>
      <c r="G2582" s="67" t="s">
        <v>5731</v>
      </c>
      <c r="I2582" s="3" t="s">
        <v>6299</v>
      </c>
    </row>
    <row r="2583" spans="1:9" ht="22.5" x14ac:dyDescent="0.2">
      <c r="A2583" s="1" t="str">
        <f t="shared" si="41"/>
        <v>SINAPI-I 10776</v>
      </c>
      <c r="B2583" s="3" t="s">
        <v>6301</v>
      </c>
      <c r="C2583" s="3">
        <v>10776</v>
      </c>
      <c r="D2583" s="2" t="s">
        <v>2440</v>
      </c>
      <c r="E2583" s="3" t="s">
        <v>4437</v>
      </c>
      <c r="F2583" s="67" t="s">
        <v>33840</v>
      </c>
      <c r="G2583" s="67" t="s">
        <v>33840</v>
      </c>
      <c r="I2583" s="3" t="s">
        <v>6298</v>
      </c>
    </row>
    <row r="2584" spans="1:9" ht="22.5" x14ac:dyDescent="0.2">
      <c r="A2584" s="1" t="str">
        <f t="shared" si="41"/>
        <v>SINAPI-I 10778</v>
      </c>
      <c r="B2584" s="3" t="s">
        <v>6301</v>
      </c>
      <c r="C2584" s="3">
        <v>10778</v>
      </c>
      <c r="D2584" s="2" t="s">
        <v>2441</v>
      </c>
      <c r="E2584" s="3" t="s">
        <v>4437</v>
      </c>
      <c r="F2584" s="67" t="s">
        <v>33838</v>
      </c>
      <c r="G2584" s="67" t="s">
        <v>33838</v>
      </c>
      <c r="I2584" s="3" t="s">
        <v>6298</v>
      </c>
    </row>
    <row r="2585" spans="1:9" ht="22.5" x14ac:dyDescent="0.2">
      <c r="A2585" s="1" t="str">
        <f t="shared" si="41"/>
        <v>SINAPI-I 40339</v>
      </c>
      <c r="B2585" s="3" t="s">
        <v>6301</v>
      </c>
      <c r="C2585" s="3">
        <v>40339</v>
      </c>
      <c r="D2585" s="2" t="s">
        <v>2442</v>
      </c>
      <c r="E2585" s="3" t="s">
        <v>4449</v>
      </c>
      <c r="F2585" s="67" t="s">
        <v>5631</v>
      </c>
      <c r="G2585" s="67" t="s">
        <v>5631</v>
      </c>
      <c r="I2585" s="3" t="s">
        <v>6298</v>
      </c>
    </row>
    <row r="2586" spans="1:9" ht="22.5" x14ac:dyDescent="0.2">
      <c r="A2586" s="1" t="str">
        <f t="shared" si="41"/>
        <v>SINAPI-I 10749</v>
      </c>
      <c r="B2586" s="3" t="s">
        <v>6301</v>
      </c>
      <c r="C2586" s="3">
        <v>10749</v>
      </c>
      <c r="D2586" s="2" t="s">
        <v>2443</v>
      </c>
      <c r="E2586" s="3" t="s">
        <v>4449</v>
      </c>
      <c r="F2586" s="67" t="s">
        <v>5632</v>
      </c>
      <c r="G2586" s="67" t="s">
        <v>5632</v>
      </c>
      <c r="I2586" s="3" t="s">
        <v>6298</v>
      </c>
    </row>
    <row r="2587" spans="1:9" x14ac:dyDescent="0.2">
      <c r="A2587" s="1" t="str">
        <f t="shared" si="41"/>
        <v>SINAPI-I 40290</v>
      </c>
      <c r="B2587" s="3" t="s">
        <v>6301</v>
      </c>
      <c r="C2587" s="3">
        <v>40290</v>
      </c>
      <c r="D2587" s="2" t="s">
        <v>2444</v>
      </c>
      <c r="E2587" s="3" t="s">
        <v>4449</v>
      </c>
      <c r="F2587" s="67" t="s">
        <v>5633</v>
      </c>
      <c r="G2587" s="67" t="s">
        <v>5633</v>
      </c>
      <c r="I2587" s="3" t="s">
        <v>6298</v>
      </c>
    </row>
    <row r="2588" spans="1:9" x14ac:dyDescent="0.2">
      <c r="A2588" s="1" t="str">
        <f t="shared" si="41"/>
        <v>SINAPI-I 3346</v>
      </c>
      <c r="B2588" s="3" t="s">
        <v>6301</v>
      </c>
      <c r="C2588" s="3">
        <v>3346</v>
      </c>
      <c r="D2588" s="2" t="s">
        <v>2445</v>
      </c>
      <c r="E2588" s="3" t="s">
        <v>4436</v>
      </c>
      <c r="F2588" s="67" t="s">
        <v>33841</v>
      </c>
      <c r="G2588" s="67" t="s">
        <v>33841</v>
      </c>
      <c r="I2588" s="3" t="s">
        <v>6299</v>
      </c>
    </row>
    <row r="2589" spans="1:9" x14ac:dyDescent="0.2">
      <c r="A2589" s="1" t="str">
        <f t="shared" si="41"/>
        <v>SINAPI-I 3348</v>
      </c>
      <c r="B2589" s="3" t="s">
        <v>6301</v>
      </c>
      <c r="C2589" s="3">
        <v>3348</v>
      </c>
      <c r="D2589" s="2" t="s">
        <v>2446</v>
      </c>
      <c r="E2589" s="3" t="s">
        <v>4436</v>
      </c>
      <c r="F2589" s="67" t="s">
        <v>5171</v>
      </c>
      <c r="G2589" s="67" t="s">
        <v>5171</v>
      </c>
      <c r="I2589" s="3" t="s">
        <v>6298</v>
      </c>
    </row>
    <row r="2590" spans="1:9" x14ac:dyDescent="0.2">
      <c r="A2590" s="1" t="str">
        <f t="shared" si="41"/>
        <v>SINAPI-I 39833</v>
      </c>
      <c r="B2590" s="3" t="s">
        <v>6301</v>
      </c>
      <c r="C2590" s="3">
        <v>39833</v>
      </c>
      <c r="D2590" s="2" t="s">
        <v>2447</v>
      </c>
      <c r="E2590" s="3" t="s">
        <v>4436</v>
      </c>
      <c r="F2590" s="67" t="s">
        <v>33842</v>
      </c>
      <c r="G2590" s="67" t="s">
        <v>33842</v>
      </c>
      <c r="I2590" s="3" t="s">
        <v>6298</v>
      </c>
    </row>
    <row r="2591" spans="1:9" x14ac:dyDescent="0.2">
      <c r="A2591" s="1" t="str">
        <f t="shared" si="41"/>
        <v>SINAPI-I 7252</v>
      </c>
      <c r="B2591" s="3" t="s">
        <v>6301</v>
      </c>
      <c r="C2591" s="3">
        <v>7252</v>
      </c>
      <c r="D2591" s="2" t="s">
        <v>2448</v>
      </c>
      <c r="E2591" s="3" t="s">
        <v>4436</v>
      </c>
      <c r="F2591" s="67" t="s">
        <v>5635</v>
      </c>
      <c r="G2591" s="67" t="s">
        <v>5635</v>
      </c>
      <c r="I2591" s="3" t="s">
        <v>6298</v>
      </c>
    </row>
    <row r="2592" spans="1:9" x14ac:dyDescent="0.2">
      <c r="A2592" s="1" t="str">
        <f t="shared" si="41"/>
        <v>SINAPI-I 7247</v>
      </c>
      <c r="B2592" s="3" t="s">
        <v>6301</v>
      </c>
      <c r="C2592" s="3">
        <v>7247</v>
      </c>
      <c r="D2592" s="2" t="s">
        <v>2449</v>
      </c>
      <c r="E2592" s="3" t="s">
        <v>4436</v>
      </c>
      <c r="F2592" s="67" t="s">
        <v>5635</v>
      </c>
      <c r="G2592" s="67" t="s">
        <v>5635</v>
      </c>
      <c r="I2592" s="3" t="s">
        <v>6299</v>
      </c>
    </row>
    <row r="2593" spans="1:9" ht="22.5" x14ac:dyDescent="0.2">
      <c r="A2593" s="1" t="str">
        <f t="shared" si="41"/>
        <v>SINAPI-I 40291</v>
      </c>
      <c r="B2593" s="3" t="s">
        <v>6301</v>
      </c>
      <c r="C2593" s="3">
        <v>40291</v>
      </c>
      <c r="D2593" s="2" t="s">
        <v>30439</v>
      </c>
      <c r="E2593" s="3" t="s">
        <v>4449</v>
      </c>
      <c r="F2593" s="67" t="s">
        <v>5636</v>
      </c>
      <c r="G2593" s="67" t="s">
        <v>5636</v>
      </c>
      <c r="I2593" s="3" t="s">
        <v>6298</v>
      </c>
    </row>
    <row r="2594" spans="1:9" ht="22.5" x14ac:dyDescent="0.2">
      <c r="A2594" s="1" t="str">
        <f t="shared" si="41"/>
        <v>SINAPI-I 40275</v>
      </c>
      <c r="B2594" s="3" t="s">
        <v>6301</v>
      </c>
      <c r="C2594" s="3">
        <v>40275</v>
      </c>
      <c r="D2594" s="2" t="s">
        <v>2450</v>
      </c>
      <c r="E2594" s="3" t="s">
        <v>4449</v>
      </c>
      <c r="F2594" s="67" t="s">
        <v>5637</v>
      </c>
      <c r="G2594" s="67" t="s">
        <v>5637</v>
      </c>
      <c r="I2594" s="3" t="s">
        <v>6298</v>
      </c>
    </row>
    <row r="2595" spans="1:9" x14ac:dyDescent="0.2">
      <c r="A2595" s="1" t="str">
        <f t="shared" ref="A2595:A2658" si="42">CONCATENAR</f>
        <v>SINAPI-I 42408</v>
      </c>
      <c r="B2595" s="3" t="s">
        <v>6301</v>
      </c>
      <c r="C2595" s="3">
        <v>42408</v>
      </c>
      <c r="D2595" s="2" t="s">
        <v>2451</v>
      </c>
      <c r="E2595" s="3" t="s">
        <v>4438</v>
      </c>
      <c r="F2595" s="67" t="s">
        <v>5557</v>
      </c>
      <c r="G2595" s="67" t="s">
        <v>5557</v>
      </c>
      <c r="I2595" s="3" t="s">
        <v>6298</v>
      </c>
    </row>
    <row r="2596" spans="1:9" x14ac:dyDescent="0.2">
      <c r="A2596" s="1" t="str">
        <f t="shared" si="42"/>
        <v>SINAPI-I 3777</v>
      </c>
      <c r="B2596" s="3" t="s">
        <v>6301</v>
      </c>
      <c r="C2596" s="3">
        <v>3777</v>
      </c>
      <c r="D2596" s="2" t="s">
        <v>2452</v>
      </c>
      <c r="E2596" s="3" t="s">
        <v>4438</v>
      </c>
      <c r="F2596" s="67" t="s">
        <v>5368</v>
      </c>
      <c r="G2596" s="67" t="s">
        <v>5368</v>
      </c>
      <c r="I2596" s="3" t="s">
        <v>6299</v>
      </c>
    </row>
    <row r="2597" spans="1:9" ht="22.5" x14ac:dyDescent="0.2">
      <c r="A2597" s="1" t="str">
        <f t="shared" si="42"/>
        <v>SINAPI-I 44699</v>
      </c>
      <c r="B2597" s="3" t="s">
        <v>6301</v>
      </c>
      <c r="C2597" s="3">
        <v>44699</v>
      </c>
      <c r="D2597" s="2" t="s">
        <v>2453</v>
      </c>
      <c r="E2597" s="3" t="s">
        <v>4433</v>
      </c>
      <c r="F2597" s="67" t="s">
        <v>33843</v>
      </c>
      <c r="G2597" s="67" t="s">
        <v>33843</v>
      </c>
      <c r="I2597" s="3" t="s">
        <v>6298</v>
      </c>
    </row>
    <row r="2598" spans="1:9" x14ac:dyDescent="0.2">
      <c r="A2598" s="1" t="str">
        <f t="shared" si="42"/>
        <v>SINAPI-I 3798</v>
      </c>
      <c r="B2598" s="3" t="s">
        <v>6301</v>
      </c>
      <c r="C2598" s="3">
        <v>3798</v>
      </c>
      <c r="D2598" s="2" t="s">
        <v>2454</v>
      </c>
      <c r="E2598" s="3" t="s">
        <v>4431</v>
      </c>
      <c r="F2598" s="67" t="s">
        <v>30893</v>
      </c>
      <c r="G2598" s="67" t="s">
        <v>30893</v>
      </c>
      <c r="I2598" s="3" t="s">
        <v>6300</v>
      </c>
    </row>
    <row r="2599" spans="1:9" ht="22.5" x14ac:dyDescent="0.2">
      <c r="A2599" s="1" t="str">
        <f t="shared" si="42"/>
        <v>SINAPI-I 38769</v>
      </c>
      <c r="B2599" s="3" t="s">
        <v>6301</v>
      </c>
      <c r="C2599" s="3">
        <v>38769</v>
      </c>
      <c r="D2599" s="2" t="s">
        <v>2455</v>
      </c>
      <c r="E2599" s="3" t="s">
        <v>4431</v>
      </c>
      <c r="F2599" s="67" t="s">
        <v>29669</v>
      </c>
      <c r="G2599" s="67" t="s">
        <v>29669</v>
      </c>
      <c r="I2599" s="3" t="s">
        <v>6300</v>
      </c>
    </row>
    <row r="2600" spans="1:9" x14ac:dyDescent="0.2">
      <c r="A2600" s="1" t="str">
        <f t="shared" si="42"/>
        <v>SINAPI-I 38774</v>
      </c>
      <c r="B2600" s="3" t="s">
        <v>6301</v>
      </c>
      <c r="C2600" s="3">
        <v>38774</v>
      </c>
      <c r="D2600" s="2" t="s">
        <v>2456</v>
      </c>
      <c r="E2600" s="3" t="s">
        <v>4431</v>
      </c>
      <c r="F2600" s="67" t="s">
        <v>5915</v>
      </c>
      <c r="G2600" s="67" t="s">
        <v>5915</v>
      </c>
      <c r="I2600" s="3" t="s">
        <v>6298</v>
      </c>
    </row>
    <row r="2601" spans="1:9" x14ac:dyDescent="0.2">
      <c r="A2601" s="1" t="str">
        <f t="shared" si="42"/>
        <v>SINAPI-I 42247</v>
      </c>
      <c r="B2601" s="3" t="s">
        <v>6301</v>
      </c>
      <c r="C2601" s="3">
        <v>42247</v>
      </c>
      <c r="D2601" s="2" t="s">
        <v>2457</v>
      </c>
      <c r="E2601" s="3" t="s">
        <v>4431</v>
      </c>
      <c r="F2601" s="67" t="s">
        <v>33844</v>
      </c>
      <c r="G2601" s="67" t="s">
        <v>33844</v>
      </c>
      <c r="I2601" s="3" t="s">
        <v>6298</v>
      </c>
    </row>
    <row r="2602" spans="1:9" x14ac:dyDescent="0.2">
      <c r="A2602" s="1" t="str">
        <f t="shared" si="42"/>
        <v>SINAPI-I 42248</v>
      </c>
      <c r="B2602" s="3" t="s">
        <v>6301</v>
      </c>
      <c r="C2602" s="3">
        <v>42248</v>
      </c>
      <c r="D2602" s="2" t="s">
        <v>2458</v>
      </c>
      <c r="E2602" s="3" t="s">
        <v>4431</v>
      </c>
      <c r="F2602" s="67" t="s">
        <v>33845</v>
      </c>
      <c r="G2602" s="67" t="s">
        <v>33845</v>
      </c>
      <c r="I2602" s="3" t="s">
        <v>6298</v>
      </c>
    </row>
    <row r="2603" spans="1:9" x14ac:dyDescent="0.2">
      <c r="A2603" s="1" t="str">
        <f t="shared" si="42"/>
        <v>SINAPI-I 42249</v>
      </c>
      <c r="B2603" s="3" t="s">
        <v>6301</v>
      </c>
      <c r="C2603" s="3">
        <v>42249</v>
      </c>
      <c r="D2603" s="2" t="s">
        <v>2459</v>
      </c>
      <c r="E2603" s="3" t="s">
        <v>4431</v>
      </c>
      <c r="F2603" s="67" t="s">
        <v>33846</v>
      </c>
      <c r="G2603" s="67" t="s">
        <v>33846</v>
      </c>
      <c r="I2603" s="3" t="s">
        <v>6298</v>
      </c>
    </row>
    <row r="2604" spans="1:9" x14ac:dyDescent="0.2">
      <c r="A2604" s="1" t="str">
        <f t="shared" si="42"/>
        <v>SINAPI-I 42244</v>
      </c>
      <c r="B2604" s="3" t="s">
        <v>6301</v>
      </c>
      <c r="C2604" s="3">
        <v>42244</v>
      </c>
      <c r="D2604" s="2" t="s">
        <v>2460</v>
      </c>
      <c r="E2604" s="3" t="s">
        <v>4431</v>
      </c>
      <c r="F2604" s="67" t="s">
        <v>21207</v>
      </c>
      <c r="G2604" s="67" t="s">
        <v>21207</v>
      </c>
      <c r="I2604" s="3" t="s">
        <v>6298</v>
      </c>
    </row>
    <row r="2605" spans="1:9" x14ac:dyDescent="0.2">
      <c r="A2605" s="1" t="str">
        <f t="shared" si="42"/>
        <v>SINAPI-I 42245</v>
      </c>
      <c r="B2605" s="3" t="s">
        <v>6301</v>
      </c>
      <c r="C2605" s="3">
        <v>42245</v>
      </c>
      <c r="D2605" s="2" t="s">
        <v>2461</v>
      </c>
      <c r="E2605" s="3" t="s">
        <v>4431</v>
      </c>
      <c r="F2605" s="67" t="s">
        <v>33847</v>
      </c>
      <c r="G2605" s="67" t="s">
        <v>33847</v>
      </c>
      <c r="I2605" s="3" t="s">
        <v>6298</v>
      </c>
    </row>
    <row r="2606" spans="1:9" x14ac:dyDescent="0.2">
      <c r="A2606" s="1" t="str">
        <f t="shared" si="42"/>
        <v>SINAPI-I 42246</v>
      </c>
      <c r="B2606" s="3" t="s">
        <v>6301</v>
      </c>
      <c r="C2606" s="3">
        <v>42246</v>
      </c>
      <c r="D2606" s="2" t="s">
        <v>2462</v>
      </c>
      <c r="E2606" s="3" t="s">
        <v>4431</v>
      </c>
      <c r="F2606" s="67" t="s">
        <v>33848</v>
      </c>
      <c r="G2606" s="67" t="s">
        <v>33848</v>
      </c>
      <c r="I2606" s="3" t="s">
        <v>6298</v>
      </c>
    </row>
    <row r="2607" spans="1:9" x14ac:dyDescent="0.2">
      <c r="A2607" s="1" t="str">
        <f t="shared" si="42"/>
        <v>SINAPI-I 42243</v>
      </c>
      <c r="B2607" s="3" t="s">
        <v>6301</v>
      </c>
      <c r="C2607" s="3">
        <v>42243</v>
      </c>
      <c r="D2607" s="2" t="s">
        <v>2463</v>
      </c>
      <c r="E2607" s="3" t="s">
        <v>4431</v>
      </c>
      <c r="F2607" s="67" t="s">
        <v>33849</v>
      </c>
      <c r="G2607" s="67" t="s">
        <v>33849</v>
      </c>
      <c r="I2607" s="3" t="s">
        <v>6298</v>
      </c>
    </row>
    <row r="2608" spans="1:9" ht="22.5" x14ac:dyDescent="0.2">
      <c r="A2608" s="1" t="str">
        <f t="shared" si="42"/>
        <v>SINAPI-I 38889</v>
      </c>
      <c r="B2608" s="3" t="s">
        <v>6301</v>
      </c>
      <c r="C2608" s="3">
        <v>38889</v>
      </c>
      <c r="D2608" s="2" t="s">
        <v>2464</v>
      </c>
      <c r="E2608" s="3" t="s">
        <v>4431</v>
      </c>
      <c r="F2608" s="67" t="s">
        <v>30894</v>
      </c>
      <c r="G2608" s="67" t="s">
        <v>30894</v>
      </c>
      <c r="I2608" s="3" t="s">
        <v>6300</v>
      </c>
    </row>
    <row r="2609" spans="1:9" ht="22.5" x14ac:dyDescent="0.2">
      <c r="A2609" s="1" t="str">
        <f t="shared" si="42"/>
        <v>SINAPI-I 38784</v>
      </c>
      <c r="B2609" s="3" t="s">
        <v>6301</v>
      </c>
      <c r="C2609" s="3">
        <v>38784</v>
      </c>
      <c r="D2609" s="2" t="s">
        <v>2465</v>
      </c>
      <c r="E2609" s="3" t="s">
        <v>4431</v>
      </c>
      <c r="F2609" s="67" t="s">
        <v>30895</v>
      </c>
      <c r="G2609" s="67" t="s">
        <v>30895</v>
      </c>
      <c r="I2609" s="3" t="s">
        <v>6300</v>
      </c>
    </row>
    <row r="2610" spans="1:9" ht="22.5" x14ac:dyDescent="0.2">
      <c r="A2610" s="1" t="str">
        <f t="shared" si="42"/>
        <v>SINAPI-I 3780</v>
      </c>
      <c r="B2610" s="3" t="s">
        <v>6301</v>
      </c>
      <c r="C2610" s="3">
        <v>3780</v>
      </c>
      <c r="D2610" s="2" t="s">
        <v>2466</v>
      </c>
      <c r="E2610" s="3" t="s">
        <v>4431</v>
      </c>
      <c r="F2610" s="67" t="s">
        <v>30896</v>
      </c>
      <c r="G2610" s="67" t="s">
        <v>30896</v>
      </c>
      <c r="I2610" s="3" t="s">
        <v>6300</v>
      </c>
    </row>
    <row r="2611" spans="1:9" ht="22.5" x14ac:dyDescent="0.2">
      <c r="A2611" s="1" t="str">
        <f t="shared" si="42"/>
        <v>SINAPI-I 38773</v>
      </c>
      <c r="B2611" s="3" t="s">
        <v>6301</v>
      </c>
      <c r="C2611" s="3">
        <v>38773</v>
      </c>
      <c r="D2611" s="2" t="s">
        <v>2467</v>
      </c>
      <c r="E2611" s="3" t="s">
        <v>4431</v>
      </c>
      <c r="F2611" s="67" t="s">
        <v>4788</v>
      </c>
      <c r="G2611" s="67" t="s">
        <v>4788</v>
      </c>
      <c r="I2611" s="3" t="s">
        <v>6300</v>
      </c>
    </row>
    <row r="2612" spans="1:9" x14ac:dyDescent="0.2">
      <c r="A2612" s="1" t="str">
        <f t="shared" si="42"/>
        <v>SINAPI-I 12271</v>
      </c>
      <c r="B2612" s="3" t="s">
        <v>6301</v>
      </c>
      <c r="C2612" s="3">
        <v>12271</v>
      </c>
      <c r="D2612" s="2" t="s">
        <v>2468</v>
      </c>
      <c r="E2612" s="3" t="s">
        <v>4431</v>
      </c>
      <c r="F2612" s="67" t="s">
        <v>30897</v>
      </c>
      <c r="G2612" s="67" t="s">
        <v>30897</v>
      </c>
      <c r="I2612" s="3" t="s">
        <v>6300</v>
      </c>
    </row>
    <row r="2613" spans="1:9" x14ac:dyDescent="0.2">
      <c r="A2613" s="1" t="str">
        <f t="shared" si="42"/>
        <v>SINAPI-I 39385</v>
      </c>
      <c r="B2613" s="3" t="s">
        <v>6301</v>
      </c>
      <c r="C2613" s="3">
        <v>39385</v>
      </c>
      <c r="D2613" s="2" t="s">
        <v>30440</v>
      </c>
      <c r="E2613" s="3" t="s">
        <v>4431</v>
      </c>
      <c r="F2613" s="67" t="s">
        <v>20833</v>
      </c>
      <c r="G2613" s="67" t="s">
        <v>20833</v>
      </c>
      <c r="I2613" s="3" t="s">
        <v>6298</v>
      </c>
    </row>
    <row r="2614" spans="1:9" x14ac:dyDescent="0.2">
      <c r="A2614" s="1" t="str">
        <f t="shared" si="42"/>
        <v>SINAPI-I 39389</v>
      </c>
      <c r="B2614" s="3" t="s">
        <v>6301</v>
      </c>
      <c r="C2614" s="3">
        <v>39389</v>
      </c>
      <c r="D2614" s="2" t="s">
        <v>2469</v>
      </c>
      <c r="E2614" s="3" t="s">
        <v>4431</v>
      </c>
      <c r="F2614" s="67" t="s">
        <v>21391</v>
      </c>
      <c r="G2614" s="67" t="s">
        <v>21391</v>
      </c>
      <c r="I2614" s="3" t="s">
        <v>6298</v>
      </c>
    </row>
    <row r="2615" spans="1:9" x14ac:dyDescent="0.2">
      <c r="A2615" s="1" t="str">
        <f t="shared" si="42"/>
        <v>SINAPI-I 39390</v>
      </c>
      <c r="B2615" s="3" t="s">
        <v>6301</v>
      </c>
      <c r="C2615" s="3">
        <v>39390</v>
      </c>
      <c r="D2615" s="2" t="s">
        <v>2470</v>
      </c>
      <c r="E2615" s="3" t="s">
        <v>4431</v>
      </c>
      <c r="F2615" s="67" t="s">
        <v>33850</v>
      </c>
      <c r="G2615" s="67" t="s">
        <v>33850</v>
      </c>
      <c r="I2615" s="3" t="s">
        <v>6298</v>
      </c>
    </row>
    <row r="2616" spans="1:9" x14ac:dyDescent="0.2">
      <c r="A2616" s="1" t="str">
        <f t="shared" si="42"/>
        <v>SINAPI-I 39391</v>
      </c>
      <c r="B2616" s="3" t="s">
        <v>6301</v>
      </c>
      <c r="C2616" s="3">
        <v>39391</v>
      </c>
      <c r="D2616" s="2" t="s">
        <v>2471</v>
      </c>
      <c r="E2616" s="3" t="s">
        <v>4431</v>
      </c>
      <c r="F2616" s="67" t="s">
        <v>21855</v>
      </c>
      <c r="G2616" s="67" t="s">
        <v>21855</v>
      </c>
      <c r="I2616" s="3" t="s">
        <v>6298</v>
      </c>
    </row>
    <row r="2617" spans="1:9" ht="22.5" x14ac:dyDescent="0.2">
      <c r="A2617" s="1" t="str">
        <f t="shared" si="42"/>
        <v>SINAPI-I 3803</v>
      </c>
      <c r="B2617" s="3" t="s">
        <v>6301</v>
      </c>
      <c r="C2617" s="3">
        <v>3803</v>
      </c>
      <c r="D2617" s="2" t="s">
        <v>2472</v>
      </c>
      <c r="E2617" s="3" t="s">
        <v>4431</v>
      </c>
      <c r="F2617" s="67" t="s">
        <v>20743</v>
      </c>
      <c r="G2617" s="67" t="s">
        <v>20743</v>
      </c>
      <c r="I2617" s="3" t="s">
        <v>6300</v>
      </c>
    </row>
    <row r="2618" spans="1:9" ht="22.5" x14ac:dyDescent="0.2">
      <c r="A2618" s="1" t="str">
        <f t="shared" si="42"/>
        <v>SINAPI-I 38770</v>
      </c>
      <c r="B2618" s="3" t="s">
        <v>6301</v>
      </c>
      <c r="C2618" s="3">
        <v>38770</v>
      </c>
      <c r="D2618" s="2" t="s">
        <v>2473</v>
      </c>
      <c r="E2618" s="3" t="s">
        <v>4431</v>
      </c>
      <c r="F2618" s="67" t="s">
        <v>30039</v>
      </c>
      <c r="G2618" s="67" t="s">
        <v>30039</v>
      </c>
      <c r="I2618" s="3" t="s">
        <v>6300</v>
      </c>
    </row>
    <row r="2619" spans="1:9" x14ac:dyDescent="0.2">
      <c r="A2619" s="1" t="str">
        <f t="shared" si="42"/>
        <v>SINAPI-I 12267</v>
      </c>
      <c r="B2619" s="3" t="s">
        <v>6301</v>
      </c>
      <c r="C2619" s="3">
        <v>12267</v>
      </c>
      <c r="D2619" s="2" t="s">
        <v>2474</v>
      </c>
      <c r="E2619" s="3" t="s">
        <v>4431</v>
      </c>
      <c r="F2619" s="67" t="s">
        <v>30898</v>
      </c>
      <c r="G2619" s="67" t="s">
        <v>30898</v>
      </c>
      <c r="I2619" s="3" t="s">
        <v>6300</v>
      </c>
    </row>
    <row r="2620" spans="1:9" ht="45" x14ac:dyDescent="0.2">
      <c r="A2620" s="1" t="str">
        <f t="shared" si="42"/>
        <v>SINAPI-I 43265</v>
      </c>
      <c r="B2620" s="3" t="s">
        <v>6301</v>
      </c>
      <c r="C2620" s="3">
        <v>43265</v>
      </c>
      <c r="D2620" s="2" t="s">
        <v>2475</v>
      </c>
      <c r="E2620" s="3" t="s">
        <v>4431</v>
      </c>
      <c r="F2620" s="67" t="s">
        <v>6074</v>
      </c>
      <c r="G2620" s="67" t="s">
        <v>6074</v>
      </c>
      <c r="I2620" s="3" t="s">
        <v>6298</v>
      </c>
    </row>
    <row r="2621" spans="1:9" ht="22.5" x14ac:dyDescent="0.2">
      <c r="A2621" s="1" t="str">
        <f t="shared" si="42"/>
        <v>SINAPI-I 12266</v>
      </c>
      <c r="B2621" s="3" t="s">
        <v>6301</v>
      </c>
      <c r="C2621" s="3">
        <v>12266</v>
      </c>
      <c r="D2621" s="2" t="s">
        <v>2476</v>
      </c>
      <c r="E2621" s="3" t="s">
        <v>4431</v>
      </c>
      <c r="F2621" s="67" t="s">
        <v>30899</v>
      </c>
      <c r="G2621" s="67" t="s">
        <v>30899</v>
      </c>
      <c r="I2621" s="3" t="s">
        <v>6300</v>
      </c>
    </row>
    <row r="2622" spans="1:9" ht="22.5" x14ac:dyDescent="0.2">
      <c r="A2622" s="1" t="str">
        <f t="shared" si="42"/>
        <v>SINAPI-I 39378</v>
      </c>
      <c r="B2622" s="3" t="s">
        <v>6301</v>
      </c>
      <c r="C2622" s="3">
        <v>39378</v>
      </c>
      <c r="D2622" s="2" t="s">
        <v>2477</v>
      </c>
      <c r="E2622" s="3" t="s">
        <v>4431</v>
      </c>
      <c r="F2622" s="67" t="s">
        <v>30900</v>
      </c>
      <c r="G2622" s="67" t="s">
        <v>30900</v>
      </c>
      <c r="I2622" s="3" t="s">
        <v>6300</v>
      </c>
    </row>
    <row r="2623" spans="1:9" ht="22.5" x14ac:dyDescent="0.2">
      <c r="A2623" s="1" t="str">
        <f t="shared" si="42"/>
        <v>SINAPI-I 43543</v>
      </c>
      <c r="B2623" s="3" t="s">
        <v>6301</v>
      </c>
      <c r="C2623" s="3">
        <v>43543</v>
      </c>
      <c r="D2623" s="2" t="s">
        <v>2478</v>
      </c>
      <c r="E2623" s="3" t="s">
        <v>4431</v>
      </c>
      <c r="F2623" s="67" t="s">
        <v>30901</v>
      </c>
      <c r="G2623" s="67" t="s">
        <v>30901</v>
      </c>
      <c r="I2623" s="3" t="s">
        <v>6300</v>
      </c>
    </row>
    <row r="2624" spans="1:9" ht="22.5" x14ac:dyDescent="0.2">
      <c r="A2624" s="1" t="str">
        <f t="shared" si="42"/>
        <v>SINAPI-I 38775</v>
      </c>
      <c r="B2624" s="3" t="s">
        <v>6301</v>
      </c>
      <c r="C2624" s="3">
        <v>38775</v>
      </c>
      <c r="D2624" s="2" t="s">
        <v>2479</v>
      </c>
      <c r="E2624" s="3" t="s">
        <v>4431</v>
      </c>
      <c r="F2624" s="67" t="s">
        <v>30902</v>
      </c>
      <c r="G2624" s="67" t="s">
        <v>30902</v>
      </c>
      <c r="I2624" s="3" t="s">
        <v>6300</v>
      </c>
    </row>
    <row r="2625" spans="1:9" x14ac:dyDescent="0.2">
      <c r="A2625" s="1" t="str">
        <f t="shared" si="42"/>
        <v>SINAPI-I 44252</v>
      </c>
      <c r="B2625" s="3" t="s">
        <v>6301</v>
      </c>
      <c r="C2625" s="3">
        <v>44252</v>
      </c>
      <c r="D2625" s="2" t="s">
        <v>2480</v>
      </c>
      <c r="E2625" s="3" t="s">
        <v>4431</v>
      </c>
      <c r="F2625" s="67" t="s">
        <v>31852</v>
      </c>
      <c r="G2625" s="67" t="s">
        <v>31852</v>
      </c>
      <c r="I2625" s="3" t="s">
        <v>6298</v>
      </c>
    </row>
    <row r="2626" spans="1:9" x14ac:dyDescent="0.2">
      <c r="A2626" s="1" t="str">
        <f t="shared" si="42"/>
        <v>SINAPI-I 21119</v>
      </c>
      <c r="B2626" s="3" t="s">
        <v>6301</v>
      </c>
      <c r="C2626" s="3">
        <v>21119</v>
      </c>
      <c r="D2626" s="2" t="s">
        <v>2481</v>
      </c>
      <c r="E2626" s="3" t="s">
        <v>4431</v>
      </c>
      <c r="F2626" s="67" t="s">
        <v>4881</v>
      </c>
      <c r="G2626" s="67" t="s">
        <v>4881</v>
      </c>
      <c r="I2626" s="3" t="s">
        <v>6298</v>
      </c>
    </row>
    <row r="2627" spans="1:9" x14ac:dyDescent="0.2">
      <c r="A2627" s="1" t="str">
        <f t="shared" si="42"/>
        <v>SINAPI-I 37974</v>
      </c>
      <c r="B2627" s="3" t="s">
        <v>6301</v>
      </c>
      <c r="C2627" s="3">
        <v>37974</v>
      </c>
      <c r="D2627" s="2" t="s">
        <v>2482</v>
      </c>
      <c r="E2627" s="3" t="s">
        <v>4431</v>
      </c>
      <c r="F2627" s="67" t="s">
        <v>21454</v>
      </c>
      <c r="G2627" s="67" t="s">
        <v>21454</v>
      </c>
      <c r="I2627" s="3" t="s">
        <v>6298</v>
      </c>
    </row>
    <row r="2628" spans="1:9" x14ac:dyDescent="0.2">
      <c r="A2628" s="1" t="str">
        <f t="shared" si="42"/>
        <v>SINAPI-I 37975</v>
      </c>
      <c r="B2628" s="3" t="s">
        <v>6301</v>
      </c>
      <c r="C2628" s="3">
        <v>37975</v>
      </c>
      <c r="D2628" s="2" t="s">
        <v>2483</v>
      </c>
      <c r="E2628" s="3" t="s">
        <v>4431</v>
      </c>
      <c r="F2628" s="67" t="s">
        <v>4905</v>
      </c>
      <c r="G2628" s="67" t="s">
        <v>4905</v>
      </c>
      <c r="I2628" s="3" t="s">
        <v>6298</v>
      </c>
    </row>
    <row r="2629" spans="1:9" x14ac:dyDescent="0.2">
      <c r="A2629" s="1" t="str">
        <f t="shared" si="42"/>
        <v>SINAPI-I 37976</v>
      </c>
      <c r="B2629" s="3" t="s">
        <v>6301</v>
      </c>
      <c r="C2629" s="3">
        <v>37976</v>
      </c>
      <c r="D2629" s="2" t="s">
        <v>2484</v>
      </c>
      <c r="E2629" s="3" t="s">
        <v>4431</v>
      </c>
      <c r="F2629" s="67" t="s">
        <v>20907</v>
      </c>
      <c r="G2629" s="67" t="s">
        <v>20907</v>
      </c>
      <c r="I2629" s="3" t="s">
        <v>6298</v>
      </c>
    </row>
    <row r="2630" spans="1:9" x14ac:dyDescent="0.2">
      <c r="A2630" s="1" t="str">
        <f t="shared" si="42"/>
        <v>SINAPI-I 37977</v>
      </c>
      <c r="B2630" s="3" t="s">
        <v>6301</v>
      </c>
      <c r="C2630" s="3">
        <v>37977</v>
      </c>
      <c r="D2630" s="2" t="s">
        <v>2485</v>
      </c>
      <c r="E2630" s="3" t="s">
        <v>4431</v>
      </c>
      <c r="F2630" s="67" t="s">
        <v>5199</v>
      </c>
      <c r="G2630" s="67" t="s">
        <v>5199</v>
      </c>
      <c r="I2630" s="3" t="s">
        <v>6298</v>
      </c>
    </row>
    <row r="2631" spans="1:9" x14ac:dyDescent="0.2">
      <c r="A2631" s="1" t="str">
        <f t="shared" si="42"/>
        <v>SINAPI-I 37978</v>
      </c>
      <c r="B2631" s="3" t="s">
        <v>6301</v>
      </c>
      <c r="C2631" s="3">
        <v>37978</v>
      </c>
      <c r="D2631" s="2" t="s">
        <v>2486</v>
      </c>
      <c r="E2631" s="3" t="s">
        <v>4431</v>
      </c>
      <c r="F2631" s="67" t="s">
        <v>21301</v>
      </c>
      <c r="G2631" s="67" t="s">
        <v>21301</v>
      </c>
      <c r="I2631" s="3" t="s">
        <v>6298</v>
      </c>
    </row>
    <row r="2632" spans="1:9" x14ac:dyDescent="0.2">
      <c r="A2632" s="1" t="str">
        <f t="shared" si="42"/>
        <v>SINAPI-I 37979</v>
      </c>
      <c r="B2632" s="3" t="s">
        <v>6301</v>
      </c>
      <c r="C2632" s="3">
        <v>37979</v>
      </c>
      <c r="D2632" s="2" t="s">
        <v>2487</v>
      </c>
      <c r="E2632" s="3" t="s">
        <v>4431</v>
      </c>
      <c r="F2632" s="67" t="s">
        <v>33851</v>
      </c>
      <c r="G2632" s="67" t="s">
        <v>33851</v>
      </c>
      <c r="I2632" s="3" t="s">
        <v>6298</v>
      </c>
    </row>
    <row r="2633" spans="1:9" x14ac:dyDescent="0.2">
      <c r="A2633" s="1" t="str">
        <f t="shared" si="42"/>
        <v>SINAPI-I 37980</v>
      </c>
      <c r="B2633" s="3" t="s">
        <v>6301</v>
      </c>
      <c r="C2633" s="3">
        <v>37980</v>
      </c>
      <c r="D2633" s="2" t="s">
        <v>2488</v>
      </c>
      <c r="E2633" s="3" t="s">
        <v>4431</v>
      </c>
      <c r="F2633" s="67" t="s">
        <v>33852</v>
      </c>
      <c r="G2633" s="67" t="s">
        <v>33852</v>
      </c>
      <c r="I2633" s="3" t="s">
        <v>6298</v>
      </c>
    </row>
    <row r="2634" spans="1:9" x14ac:dyDescent="0.2">
      <c r="A2634" s="1" t="str">
        <f t="shared" si="42"/>
        <v>SINAPI-I 36147</v>
      </c>
      <c r="B2634" s="3" t="s">
        <v>6301</v>
      </c>
      <c r="C2634" s="3">
        <v>36147</v>
      </c>
      <c r="D2634" s="2" t="s">
        <v>2489</v>
      </c>
      <c r="E2634" s="3" t="s">
        <v>4439</v>
      </c>
      <c r="F2634" s="67" t="s">
        <v>30903</v>
      </c>
      <c r="G2634" s="67" t="s">
        <v>30903</v>
      </c>
      <c r="I2634" s="3" t="s">
        <v>6298</v>
      </c>
    </row>
    <row r="2635" spans="1:9" x14ac:dyDescent="0.2">
      <c r="A2635" s="1" t="str">
        <f t="shared" si="42"/>
        <v>SINAPI-I 12731</v>
      </c>
      <c r="B2635" s="3" t="s">
        <v>6301</v>
      </c>
      <c r="C2635" s="3">
        <v>12731</v>
      </c>
      <c r="D2635" s="2" t="s">
        <v>2490</v>
      </c>
      <c r="E2635" s="3" t="s">
        <v>4431</v>
      </c>
      <c r="F2635" s="67" t="s">
        <v>33853</v>
      </c>
      <c r="G2635" s="67" t="s">
        <v>33853</v>
      </c>
      <c r="I2635" s="3" t="s">
        <v>6300</v>
      </c>
    </row>
    <row r="2636" spans="1:9" x14ac:dyDescent="0.2">
      <c r="A2636" s="1" t="str">
        <f t="shared" si="42"/>
        <v>SINAPI-I 12723</v>
      </c>
      <c r="B2636" s="3" t="s">
        <v>6301</v>
      </c>
      <c r="C2636" s="3">
        <v>12723</v>
      </c>
      <c r="D2636" s="2" t="s">
        <v>2491</v>
      </c>
      <c r="E2636" s="3" t="s">
        <v>4431</v>
      </c>
      <c r="F2636" s="67" t="s">
        <v>31638</v>
      </c>
      <c r="G2636" s="67" t="s">
        <v>31638</v>
      </c>
      <c r="I2636" s="3" t="s">
        <v>6300</v>
      </c>
    </row>
    <row r="2637" spans="1:9" x14ac:dyDescent="0.2">
      <c r="A2637" s="1" t="str">
        <f t="shared" si="42"/>
        <v>SINAPI-I 12724</v>
      </c>
      <c r="B2637" s="3" t="s">
        <v>6301</v>
      </c>
      <c r="C2637" s="3">
        <v>12724</v>
      </c>
      <c r="D2637" s="2" t="s">
        <v>2492</v>
      </c>
      <c r="E2637" s="3" t="s">
        <v>4431</v>
      </c>
      <c r="F2637" s="67" t="s">
        <v>4695</v>
      </c>
      <c r="G2637" s="67" t="s">
        <v>4695</v>
      </c>
      <c r="I2637" s="3" t="s">
        <v>6300</v>
      </c>
    </row>
    <row r="2638" spans="1:9" x14ac:dyDescent="0.2">
      <c r="A2638" s="1" t="str">
        <f t="shared" si="42"/>
        <v>SINAPI-I 12725</v>
      </c>
      <c r="B2638" s="3" t="s">
        <v>6301</v>
      </c>
      <c r="C2638" s="3">
        <v>12725</v>
      </c>
      <c r="D2638" s="2" t="s">
        <v>2493</v>
      </c>
      <c r="E2638" s="3" t="s">
        <v>4431</v>
      </c>
      <c r="F2638" s="67" t="s">
        <v>30127</v>
      </c>
      <c r="G2638" s="67" t="s">
        <v>30127</v>
      </c>
      <c r="I2638" s="3" t="s">
        <v>6300</v>
      </c>
    </row>
    <row r="2639" spans="1:9" x14ac:dyDescent="0.2">
      <c r="A2639" s="1" t="str">
        <f t="shared" si="42"/>
        <v>SINAPI-I 12726</v>
      </c>
      <c r="B2639" s="3" t="s">
        <v>6301</v>
      </c>
      <c r="C2639" s="3">
        <v>12726</v>
      </c>
      <c r="D2639" s="2" t="s">
        <v>2494</v>
      </c>
      <c r="E2639" s="3" t="s">
        <v>4431</v>
      </c>
      <c r="F2639" s="67" t="s">
        <v>20896</v>
      </c>
      <c r="G2639" s="67" t="s">
        <v>20896</v>
      </c>
      <c r="I2639" s="3" t="s">
        <v>6300</v>
      </c>
    </row>
    <row r="2640" spans="1:9" x14ac:dyDescent="0.2">
      <c r="A2640" s="1" t="str">
        <f t="shared" si="42"/>
        <v>SINAPI-I 12727</v>
      </c>
      <c r="B2640" s="3" t="s">
        <v>6301</v>
      </c>
      <c r="C2640" s="3">
        <v>12727</v>
      </c>
      <c r="D2640" s="2" t="s">
        <v>2495</v>
      </c>
      <c r="E2640" s="3" t="s">
        <v>4431</v>
      </c>
      <c r="F2640" s="67" t="s">
        <v>21894</v>
      </c>
      <c r="G2640" s="67" t="s">
        <v>21894</v>
      </c>
      <c r="I2640" s="3" t="s">
        <v>6300</v>
      </c>
    </row>
    <row r="2641" spans="1:9" x14ac:dyDescent="0.2">
      <c r="A2641" s="1" t="str">
        <f t="shared" si="42"/>
        <v>SINAPI-I 12728</v>
      </c>
      <c r="B2641" s="3" t="s">
        <v>6301</v>
      </c>
      <c r="C2641" s="3">
        <v>12728</v>
      </c>
      <c r="D2641" s="2" t="s">
        <v>2496</v>
      </c>
      <c r="E2641" s="3" t="s">
        <v>4431</v>
      </c>
      <c r="F2641" s="67" t="s">
        <v>5164</v>
      </c>
      <c r="G2641" s="67" t="s">
        <v>5164</v>
      </c>
      <c r="I2641" s="3" t="s">
        <v>6300</v>
      </c>
    </row>
    <row r="2642" spans="1:9" x14ac:dyDescent="0.2">
      <c r="A2642" s="1" t="str">
        <f t="shared" si="42"/>
        <v>SINAPI-I 12729</v>
      </c>
      <c r="B2642" s="3" t="s">
        <v>6301</v>
      </c>
      <c r="C2642" s="3">
        <v>12729</v>
      </c>
      <c r="D2642" s="2" t="s">
        <v>2497</v>
      </c>
      <c r="E2642" s="3" t="s">
        <v>4431</v>
      </c>
      <c r="F2642" s="67" t="s">
        <v>33854</v>
      </c>
      <c r="G2642" s="67" t="s">
        <v>33854</v>
      </c>
      <c r="I2642" s="3" t="s">
        <v>6300</v>
      </c>
    </row>
    <row r="2643" spans="1:9" x14ac:dyDescent="0.2">
      <c r="A2643" s="1" t="str">
        <f t="shared" si="42"/>
        <v>SINAPI-I 12730</v>
      </c>
      <c r="B2643" s="3" t="s">
        <v>6301</v>
      </c>
      <c r="C2643" s="3">
        <v>12730</v>
      </c>
      <c r="D2643" s="2" t="s">
        <v>2498</v>
      </c>
      <c r="E2643" s="3" t="s">
        <v>4431</v>
      </c>
      <c r="F2643" s="67" t="s">
        <v>33855</v>
      </c>
      <c r="G2643" s="67" t="s">
        <v>33855</v>
      </c>
      <c r="I2643" s="3" t="s">
        <v>6300</v>
      </c>
    </row>
    <row r="2644" spans="1:9" x14ac:dyDescent="0.2">
      <c r="A2644" s="1" t="str">
        <f t="shared" si="42"/>
        <v>SINAPI-I 3840</v>
      </c>
      <c r="B2644" s="3" t="s">
        <v>6301</v>
      </c>
      <c r="C2644" s="3">
        <v>3840</v>
      </c>
      <c r="D2644" s="2" t="s">
        <v>2499</v>
      </c>
      <c r="E2644" s="3" t="s">
        <v>4431</v>
      </c>
      <c r="F2644" s="67" t="s">
        <v>33856</v>
      </c>
      <c r="G2644" s="67" t="s">
        <v>33856</v>
      </c>
      <c r="I2644" s="3" t="s">
        <v>6300</v>
      </c>
    </row>
    <row r="2645" spans="1:9" x14ac:dyDescent="0.2">
      <c r="A2645" s="1" t="str">
        <f t="shared" si="42"/>
        <v>SINAPI-I 3838</v>
      </c>
      <c r="B2645" s="3" t="s">
        <v>6301</v>
      </c>
      <c r="C2645" s="3">
        <v>3838</v>
      </c>
      <c r="D2645" s="2" t="s">
        <v>2500</v>
      </c>
      <c r="E2645" s="3" t="s">
        <v>4431</v>
      </c>
      <c r="F2645" s="67" t="s">
        <v>33857</v>
      </c>
      <c r="G2645" s="67" t="s">
        <v>33857</v>
      </c>
      <c r="I2645" s="3" t="s">
        <v>6300</v>
      </c>
    </row>
    <row r="2646" spans="1:9" x14ac:dyDescent="0.2">
      <c r="A2646" s="1" t="str">
        <f t="shared" si="42"/>
        <v>SINAPI-I 3844</v>
      </c>
      <c r="B2646" s="3" t="s">
        <v>6301</v>
      </c>
      <c r="C2646" s="3">
        <v>3844</v>
      </c>
      <c r="D2646" s="2" t="s">
        <v>2501</v>
      </c>
      <c r="E2646" s="3" t="s">
        <v>4431</v>
      </c>
      <c r="F2646" s="67" t="s">
        <v>33858</v>
      </c>
      <c r="G2646" s="67" t="s">
        <v>33858</v>
      </c>
      <c r="I2646" s="3" t="s">
        <v>6300</v>
      </c>
    </row>
    <row r="2647" spans="1:9" x14ac:dyDescent="0.2">
      <c r="A2647" s="1" t="str">
        <f t="shared" si="42"/>
        <v>SINAPI-I 3839</v>
      </c>
      <c r="B2647" s="3" t="s">
        <v>6301</v>
      </c>
      <c r="C2647" s="3">
        <v>3839</v>
      </c>
      <c r="D2647" s="2" t="s">
        <v>2502</v>
      </c>
      <c r="E2647" s="3" t="s">
        <v>4431</v>
      </c>
      <c r="F2647" s="67" t="s">
        <v>33859</v>
      </c>
      <c r="G2647" s="67" t="s">
        <v>33859</v>
      </c>
      <c r="I2647" s="3" t="s">
        <v>6300</v>
      </c>
    </row>
    <row r="2648" spans="1:9" x14ac:dyDescent="0.2">
      <c r="A2648" s="1" t="str">
        <f t="shared" si="42"/>
        <v>SINAPI-I 3843</v>
      </c>
      <c r="B2648" s="3" t="s">
        <v>6301</v>
      </c>
      <c r="C2648" s="3">
        <v>3843</v>
      </c>
      <c r="D2648" s="2" t="s">
        <v>2503</v>
      </c>
      <c r="E2648" s="3" t="s">
        <v>4431</v>
      </c>
      <c r="F2648" s="67" t="s">
        <v>33860</v>
      </c>
      <c r="G2648" s="67" t="s">
        <v>33860</v>
      </c>
      <c r="I2648" s="3" t="s">
        <v>6300</v>
      </c>
    </row>
    <row r="2649" spans="1:9" x14ac:dyDescent="0.2">
      <c r="A2649" s="1" t="str">
        <f t="shared" si="42"/>
        <v>SINAPI-I 3900</v>
      </c>
      <c r="B2649" s="3" t="s">
        <v>6301</v>
      </c>
      <c r="C2649" s="3">
        <v>3900</v>
      </c>
      <c r="D2649" s="2" t="s">
        <v>2504</v>
      </c>
      <c r="E2649" s="3" t="s">
        <v>4431</v>
      </c>
      <c r="F2649" s="67" t="s">
        <v>33861</v>
      </c>
      <c r="G2649" s="67" t="s">
        <v>33861</v>
      </c>
      <c r="I2649" s="3" t="s">
        <v>6298</v>
      </c>
    </row>
    <row r="2650" spans="1:9" x14ac:dyDescent="0.2">
      <c r="A2650" s="1" t="str">
        <f t="shared" si="42"/>
        <v>SINAPI-I 3846</v>
      </c>
      <c r="B2650" s="3" t="s">
        <v>6301</v>
      </c>
      <c r="C2650" s="3">
        <v>3846</v>
      </c>
      <c r="D2650" s="2" t="s">
        <v>2505</v>
      </c>
      <c r="E2650" s="3" t="s">
        <v>4431</v>
      </c>
      <c r="F2650" s="67" t="s">
        <v>6094</v>
      </c>
      <c r="G2650" s="67" t="s">
        <v>6094</v>
      </c>
      <c r="I2650" s="3" t="s">
        <v>6298</v>
      </c>
    </row>
    <row r="2651" spans="1:9" x14ac:dyDescent="0.2">
      <c r="A2651" s="1" t="str">
        <f t="shared" si="42"/>
        <v>SINAPI-I 3886</v>
      </c>
      <c r="B2651" s="3" t="s">
        <v>6301</v>
      </c>
      <c r="C2651" s="3">
        <v>3886</v>
      </c>
      <c r="D2651" s="2" t="s">
        <v>2506</v>
      </c>
      <c r="E2651" s="3" t="s">
        <v>4431</v>
      </c>
      <c r="F2651" s="67" t="s">
        <v>20905</v>
      </c>
      <c r="G2651" s="67" t="s">
        <v>20905</v>
      </c>
      <c r="I2651" s="3" t="s">
        <v>6298</v>
      </c>
    </row>
    <row r="2652" spans="1:9" x14ac:dyDescent="0.2">
      <c r="A2652" s="1" t="str">
        <f t="shared" si="42"/>
        <v>SINAPI-I 3854</v>
      </c>
      <c r="B2652" s="3" t="s">
        <v>6301</v>
      </c>
      <c r="C2652" s="3">
        <v>3854</v>
      </c>
      <c r="D2652" s="2" t="s">
        <v>2507</v>
      </c>
      <c r="E2652" s="3" t="s">
        <v>4431</v>
      </c>
      <c r="F2652" s="67" t="s">
        <v>6232</v>
      </c>
      <c r="G2652" s="67" t="s">
        <v>6232</v>
      </c>
      <c r="I2652" s="3" t="s">
        <v>6298</v>
      </c>
    </row>
    <row r="2653" spans="1:9" x14ac:dyDescent="0.2">
      <c r="A2653" s="1" t="str">
        <f t="shared" si="42"/>
        <v>SINAPI-I 3873</v>
      </c>
      <c r="B2653" s="3" t="s">
        <v>6301</v>
      </c>
      <c r="C2653" s="3">
        <v>3873</v>
      </c>
      <c r="D2653" s="2" t="s">
        <v>2508</v>
      </c>
      <c r="E2653" s="3" t="s">
        <v>4431</v>
      </c>
      <c r="F2653" s="67" t="s">
        <v>5025</v>
      </c>
      <c r="G2653" s="67" t="s">
        <v>5025</v>
      </c>
      <c r="I2653" s="3" t="s">
        <v>6298</v>
      </c>
    </row>
    <row r="2654" spans="1:9" x14ac:dyDescent="0.2">
      <c r="A2654" s="1" t="str">
        <f t="shared" si="42"/>
        <v>SINAPI-I 38021</v>
      </c>
      <c r="B2654" s="3" t="s">
        <v>6301</v>
      </c>
      <c r="C2654" s="3">
        <v>38021</v>
      </c>
      <c r="D2654" s="2" t="s">
        <v>2509</v>
      </c>
      <c r="E2654" s="3" t="s">
        <v>4431</v>
      </c>
      <c r="F2654" s="67" t="s">
        <v>20812</v>
      </c>
      <c r="G2654" s="67" t="s">
        <v>20812</v>
      </c>
      <c r="I2654" s="3" t="s">
        <v>6298</v>
      </c>
    </row>
    <row r="2655" spans="1:9" x14ac:dyDescent="0.2">
      <c r="A2655" s="1" t="str">
        <f t="shared" si="42"/>
        <v>SINAPI-I 43838</v>
      </c>
      <c r="B2655" s="3" t="s">
        <v>6301</v>
      </c>
      <c r="C2655" s="3">
        <v>43838</v>
      </c>
      <c r="D2655" s="2" t="s">
        <v>2510</v>
      </c>
      <c r="E2655" s="3" t="s">
        <v>4431</v>
      </c>
      <c r="F2655" s="67" t="s">
        <v>4512</v>
      </c>
      <c r="G2655" s="67" t="s">
        <v>4512</v>
      </c>
      <c r="I2655" s="3" t="s">
        <v>6298</v>
      </c>
    </row>
    <row r="2656" spans="1:9" x14ac:dyDescent="0.2">
      <c r="A2656" s="1" t="str">
        <f t="shared" si="42"/>
        <v>SINAPI-I 3847</v>
      </c>
      <c r="B2656" s="3" t="s">
        <v>6301</v>
      </c>
      <c r="C2656" s="3">
        <v>3847</v>
      </c>
      <c r="D2656" s="2" t="s">
        <v>2511</v>
      </c>
      <c r="E2656" s="3" t="s">
        <v>4431</v>
      </c>
      <c r="F2656" s="67" t="s">
        <v>21163</v>
      </c>
      <c r="G2656" s="67" t="s">
        <v>21163</v>
      </c>
      <c r="I2656" s="3" t="s">
        <v>6298</v>
      </c>
    </row>
    <row r="2657" spans="1:9" x14ac:dyDescent="0.2">
      <c r="A2657" s="1" t="str">
        <f t="shared" si="42"/>
        <v>SINAPI-I 38022</v>
      </c>
      <c r="B2657" s="3" t="s">
        <v>6301</v>
      </c>
      <c r="C2657" s="3">
        <v>38022</v>
      </c>
      <c r="D2657" s="2" t="s">
        <v>2512</v>
      </c>
      <c r="E2657" s="3" t="s">
        <v>4431</v>
      </c>
      <c r="F2657" s="67" t="s">
        <v>5305</v>
      </c>
      <c r="G2657" s="67" t="s">
        <v>5305</v>
      </c>
      <c r="I2657" s="3" t="s">
        <v>6298</v>
      </c>
    </row>
    <row r="2658" spans="1:9" x14ac:dyDescent="0.2">
      <c r="A2658" s="1" t="str">
        <f t="shared" si="42"/>
        <v>SINAPI-I 3826</v>
      </c>
      <c r="B2658" s="3" t="s">
        <v>6301</v>
      </c>
      <c r="C2658" s="3">
        <v>3826</v>
      </c>
      <c r="D2658" s="2" t="s">
        <v>2513</v>
      </c>
      <c r="E2658" s="3" t="s">
        <v>4431</v>
      </c>
      <c r="F2658" s="67" t="s">
        <v>21525</v>
      </c>
      <c r="G2658" s="67" t="s">
        <v>21525</v>
      </c>
      <c r="I2658" s="3" t="s">
        <v>6300</v>
      </c>
    </row>
    <row r="2659" spans="1:9" x14ac:dyDescent="0.2">
      <c r="A2659" s="1" t="str">
        <f t="shared" ref="A2659:A2722" si="43">CONCATENAR</f>
        <v>SINAPI-I 3825</v>
      </c>
      <c r="B2659" s="3" t="s">
        <v>6301</v>
      </c>
      <c r="C2659" s="3">
        <v>3825</v>
      </c>
      <c r="D2659" s="2" t="s">
        <v>2514</v>
      </c>
      <c r="E2659" s="3" t="s">
        <v>4431</v>
      </c>
      <c r="F2659" s="67" t="s">
        <v>29628</v>
      </c>
      <c r="G2659" s="67" t="s">
        <v>29628</v>
      </c>
      <c r="I2659" s="3" t="s">
        <v>6300</v>
      </c>
    </row>
    <row r="2660" spans="1:9" x14ac:dyDescent="0.2">
      <c r="A2660" s="1" t="str">
        <f t="shared" si="43"/>
        <v>SINAPI-I 3827</v>
      </c>
      <c r="B2660" s="3" t="s">
        <v>6301</v>
      </c>
      <c r="C2660" s="3">
        <v>3827</v>
      </c>
      <c r="D2660" s="2" t="s">
        <v>2515</v>
      </c>
      <c r="E2660" s="3" t="s">
        <v>4431</v>
      </c>
      <c r="F2660" s="67" t="s">
        <v>5036</v>
      </c>
      <c r="G2660" s="67" t="s">
        <v>5036</v>
      </c>
      <c r="I2660" s="3" t="s">
        <v>6300</v>
      </c>
    </row>
    <row r="2661" spans="1:9" x14ac:dyDescent="0.2">
      <c r="A2661" s="1" t="str">
        <f t="shared" si="43"/>
        <v>SINAPI-I 3830</v>
      </c>
      <c r="B2661" s="3" t="s">
        <v>6301</v>
      </c>
      <c r="C2661" s="3">
        <v>3830</v>
      </c>
      <c r="D2661" s="2" t="s">
        <v>2516</v>
      </c>
      <c r="E2661" s="3" t="s">
        <v>4431</v>
      </c>
      <c r="F2661" s="67" t="s">
        <v>33862</v>
      </c>
      <c r="G2661" s="67" t="s">
        <v>33862</v>
      </c>
      <c r="I2661" s="3" t="s">
        <v>6298</v>
      </c>
    </row>
    <row r="2662" spans="1:9" x14ac:dyDescent="0.2">
      <c r="A2662" s="1" t="str">
        <f t="shared" si="43"/>
        <v>SINAPI-I 37981</v>
      </c>
      <c r="B2662" s="3" t="s">
        <v>6301</v>
      </c>
      <c r="C2662" s="3">
        <v>37981</v>
      </c>
      <c r="D2662" s="2" t="s">
        <v>2517</v>
      </c>
      <c r="E2662" s="3" t="s">
        <v>4431</v>
      </c>
      <c r="F2662" s="67" t="s">
        <v>32086</v>
      </c>
      <c r="G2662" s="67" t="s">
        <v>32086</v>
      </c>
      <c r="I2662" s="3" t="s">
        <v>6298</v>
      </c>
    </row>
    <row r="2663" spans="1:9" x14ac:dyDescent="0.2">
      <c r="A2663" s="1" t="str">
        <f t="shared" si="43"/>
        <v>SINAPI-I 37982</v>
      </c>
      <c r="B2663" s="3" t="s">
        <v>6301</v>
      </c>
      <c r="C2663" s="3">
        <v>37982</v>
      </c>
      <c r="D2663" s="2" t="s">
        <v>2518</v>
      </c>
      <c r="E2663" s="3" t="s">
        <v>4431</v>
      </c>
      <c r="F2663" s="67" t="s">
        <v>29690</v>
      </c>
      <c r="G2663" s="67" t="s">
        <v>29690</v>
      </c>
      <c r="I2663" s="3" t="s">
        <v>6298</v>
      </c>
    </row>
    <row r="2664" spans="1:9" x14ac:dyDescent="0.2">
      <c r="A2664" s="1" t="str">
        <f t="shared" si="43"/>
        <v>SINAPI-I 37983</v>
      </c>
      <c r="B2664" s="3" t="s">
        <v>6301</v>
      </c>
      <c r="C2664" s="3">
        <v>37983</v>
      </c>
      <c r="D2664" s="2" t="s">
        <v>2519</v>
      </c>
      <c r="E2664" s="3" t="s">
        <v>4431</v>
      </c>
      <c r="F2664" s="67" t="s">
        <v>6251</v>
      </c>
      <c r="G2664" s="67" t="s">
        <v>6251</v>
      </c>
      <c r="I2664" s="3" t="s">
        <v>6298</v>
      </c>
    </row>
    <row r="2665" spans="1:9" x14ac:dyDescent="0.2">
      <c r="A2665" s="1" t="str">
        <f t="shared" si="43"/>
        <v>SINAPI-I 37984</v>
      </c>
      <c r="B2665" s="3" t="s">
        <v>6301</v>
      </c>
      <c r="C2665" s="3">
        <v>37984</v>
      </c>
      <c r="D2665" s="2" t="s">
        <v>2520</v>
      </c>
      <c r="E2665" s="3" t="s">
        <v>4431</v>
      </c>
      <c r="F2665" s="67" t="s">
        <v>30858</v>
      </c>
      <c r="G2665" s="67" t="s">
        <v>30858</v>
      </c>
      <c r="I2665" s="3" t="s">
        <v>6298</v>
      </c>
    </row>
    <row r="2666" spans="1:9" x14ac:dyDescent="0.2">
      <c r="A2666" s="1" t="str">
        <f t="shared" si="43"/>
        <v>SINAPI-I 37985</v>
      </c>
      <c r="B2666" s="3" t="s">
        <v>6301</v>
      </c>
      <c r="C2666" s="3">
        <v>37985</v>
      </c>
      <c r="D2666" s="2" t="s">
        <v>2521</v>
      </c>
      <c r="E2666" s="3" t="s">
        <v>4431</v>
      </c>
      <c r="F2666" s="67" t="s">
        <v>32064</v>
      </c>
      <c r="G2666" s="67" t="s">
        <v>32064</v>
      </c>
      <c r="I2666" s="3" t="s">
        <v>6298</v>
      </c>
    </row>
    <row r="2667" spans="1:9" x14ac:dyDescent="0.2">
      <c r="A2667" s="1" t="str">
        <f t="shared" si="43"/>
        <v>SINAPI-I 20165</v>
      </c>
      <c r="B2667" s="3" t="s">
        <v>6301</v>
      </c>
      <c r="C2667" s="3">
        <v>20165</v>
      </c>
      <c r="D2667" s="2" t="s">
        <v>2522</v>
      </c>
      <c r="E2667" s="3" t="s">
        <v>4431</v>
      </c>
      <c r="F2667" s="67" t="s">
        <v>21562</v>
      </c>
      <c r="G2667" s="67" t="s">
        <v>21562</v>
      </c>
      <c r="I2667" s="3" t="s">
        <v>6298</v>
      </c>
    </row>
    <row r="2668" spans="1:9" x14ac:dyDescent="0.2">
      <c r="A2668" s="1" t="str">
        <f t="shared" si="43"/>
        <v>SINAPI-I 20166</v>
      </c>
      <c r="B2668" s="3" t="s">
        <v>6301</v>
      </c>
      <c r="C2668" s="3">
        <v>20166</v>
      </c>
      <c r="D2668" s="2" t="s">
        <v>2523</v>
      </c>
      <c r="E2668" s="3" t="s">
        <v>4431</v>
      </c>
      <c r="F2668" s="67" t="s">
        <v>28749</v>
      </c>
      <c r="G2668" s="67" t="s">
        <v>28749</v>
      </c>
      <c r="I2668" s="3" t="s">
        <v>6298</v>
      </c>
    </row>
    <row r="2669" spans="1:9" x14ac:dyDescent="0.2">
      <c r="A2669" s="1" t="str">
        <f t="shared" si="43"/>
        <v>SINAPI-I 20164</v>
      </c>
      <c r="B2669" s="3" t="s">
        <v>6301</v>
      </c>
      <c r="C2669" s="3">
        <v>20164</v>
      </c>
      <c r="D2669" s="2" t="s">
        <v>2524</v>
      </c>
      <c r="E2669" s="3" t="s">
        <v>4431</v>
      </c>
      <c r="F2669" s="67" t="s">
        <v>5288</v>
      </c>
      <c r="G2669" s="67" t="s">
        <v>5288</v>
      </c>
      <c r="I2669" s="3" t="s">
        <v>6298</v>
      </c>
    </row>
    <row r="2670" spans="1:9" x14ac:dyDescent="0.2">
      <c r="A2670" s="1" t="str">
        <f t="shared" si="43"/>
        <v>SINAPI-I 3893</v>
      </c>
      <c r="B2670" s="3" t="s">
        <v>6301</v>
      </c>
      <c r="C2670" s="3">
        <v>3893</v>
      </c>
      <c r="D2670" s="2" t="s">
        <v>2525</v>
      </c>
      <c r="E2670" s="3" t="s">
        <v>4431</v>
      </c>
      <c r="F2670" s="67" t="s">
        <v>21334</v>
      </c>
      <c r="G2670" s="67" t="s">
        <v>21334</v>
      </c>
      <c r="I2670" s="3" t="s">
        <v>6298</v>
      </c>
    </row>
    <row r="2671" spans="1:9" x14ac:dyDescent="0.2">
      <c r="A2671" s="1" t="str">
        <f t="shared" si="43"/>
        <v>SINAPI-I 3848</v>
      </c>
      <c r="B2671" s="3" t="s">
        <v>6301</v>
      </c>
      <c r="C2671" s="3">
        <v>3848</v>
      </c>
      <c r="D2671" s="2" t="s">
        <v>2526</v>
      </c>
      <c r="E2671" s="3" t="s">
        <v>4431</v>
      </c>
      <c r="F2671" s="67" t="s">
        <v>4573</v>
      </c>
      <c r="G2671" s="67" t="s">
        <v>4573</v>
      </c>
      <c r="I2671" s="3" t="s">
        <v>6298</v>
      </c>
    </row>
    <row r="2672" spans="1:9" x14ac:dyDescent="0.2">
      <c r="A2672" s="1" t="str">
        <f t="shared" si="43"/>
        <v>SINAPI-I 3895</v>
      </c>
      <c r="B2672" s="3" t="s">
        <v>6301</v>
      </c>
      <c r="C2672" s="3">
        <v>3895</v>
      </c>
      <c r="D2672" s="2" t="s">
        <v>2527</v>
      </c>
      <c r="E2672" s="3" t="s">
        <v>4431</v>
      </c>
      <c r="F2672" s="67" t="s">
        <v>29575</v>
      </c>
      <c r="G2672" s="67" t="s">
        <v>29575</v>
      </c>
      <c r="I2672" s="3" t="s">
        <v>6298</v>
      </c>
    </row>
    <row r="2673" spans="1:9" x14ac:dyDescent="0.2">
      <c r="A2673" s="1" t="str">
        <f t="shared" si="43"/>
        <v>SINAPI-I 12404</v>
      </c>
      <c r="B2673" s="3" t="s">
        <v>6301</v>
      </c>
      <c r="C2673" s="3">
        <v>12404</v>
      </c>
      <c r="D2673" s="2" t="s">
        <v>2528</v>
      </c>
      <c r="E2673" s="3" t="s">
        <v>4431</v>
      </c>
      <c r="F2673" s="67" t="s">
        <v>5136</v>
      </c>
      <c r="G2673" s="67" t="s">
        <v>5136</v>
      </c>
      <c r="I2673" s="3" t="s">
        <v>6298</v>
      </c>
    </row>
    <row r="2674" spans="1:9" x14ac:dyDescent="0.2">
      <c r="A2674" s="1" t="str">
        <f t="shared" si="43"/>
        <v>SINAPI-I 3939</v>
      </c>
      <c r="B2674" s="3" t="s">
        <v>6301</v>
      </c>
      <c r="C2674" s="3">
        <v>3939</v>
      </c>
      <c r="D2674" s="2" t="s">
        <v>2529</v>
      </c>
      <c r="E2674" s="3" t="s">
        <v>4431</v>
      </c>
      <c r="F2674" s="67" t="s">
        <v>28770</v>
      </c>
      <c r="G2674" s="67" t="s">
        <v>28770</v>
      </c>
      <c r="I2674" s="3" t="s">
        <v>6298</v>
      </c>
    </row>
    <row r="2675" spans="1:9" x14ac:dyDescent="0.2">
      <c r="A2675" s="1" t="str">
        <f t="shared" si="43"/>
        <v>SINAPI-I 3911</v>
      </c>
      <c r="B2675" s="3" t="s">
        <v>6301</v>
      </c>
      <c r="C2675" s="3">
        <v>3911</v>
      </c>
      <c r="D2675" s="2" t="s">
        <v>2530</v>
      </c>
      <c r="E2675" s="3" t="s">
        <v>4431</v>
      </c>
      <c r="F2675" s="67" t="s">
        <v>21182</v>
      </c>
      <c r="G2675" s="67" t="s">
        <v>21182</v>
      </c>
      <c r="I2675" s="3" t="s">
        <v>6298</v>
      </c>
    </row>
    <row r="2676" spans="1:9" x14ac:dyDescent="0.2">
      <c r="A2676" s="1" t="str">
        <f t="shared" si="43"/>
        <v>SINAPI-I 3908</v>
      </c>
      <c r="B2676" s="3" t="s">
        <v>6301</v>
      </c>
      <c r="C2676" s="3">
        <v>3908</v>
      </c>
      <c r="D2676" s="2" t="s">
        <v>2531</v>
      </c>
      <c r="E2676" s="3" t="s">
        <v>4431</v>
      </c>
      <c r="F2676" s="67" t="s">
        <v>21451</v>
      </c>
      <c r="G2676" s="67" t="s">
        <v>21451</v>
      </c>
      <c r="I2676" s="3" t="s">
        <v>6298</v>
      </c>
    </row>
    <row r="2677" spans="1:9" x14ac:dyDescent="0.2">
      <c r="A2677" s="1" t="str">
        <f t="shared" si="43"/>
        <v>SINAPI-I 3910</v>
      </c>
      <c r="B2677" s="3" t="s">
        <v>6301</v>
      </c>
      <c r="C2677" s="3">
        <v>3910</v>
      </c>
      <c r="D2677" s="2" t="s">
        <v>2532</v>
      </c>
      <c r="E2677" s="3" t="s">
        <v>4431</v>
      </c>
      <c r="F2677" s="67" t="s">
        <v>20772</v>
      </c>
      <c r="G2677" s="67" t="s">
        <v>20772</v>
      </c>
      <c r="I2677" s="3" t="s">
        <v>6298</v>
      </c>
    </row>
    <row r="2678" spans="1:9" x14ac:dyDescent="0.2">
      <c r="A2678" s="1" t="str">
        <f t="shared" si="43"/>
        <v>SINAPI-I 3913</v>
      </c>
      <c r="B2678" s="3" t="s">
        <v>6301</v>
      </c>
      <c r="C2678" s="3">
        <v>3913</v>
      </c>
      <c r="D2678" s="2" t="s">
        <v>2533</v>
      </c>
      <c r="E2678" s="3" t="s">
        <v>4431</v>
      </c>
      <c r="F2678" s="67" t="s">
        <v>33393</v>
      </c>
      <c r="G2678" s="67" t="s">
        <v>33393</v>
      </c>
      <c r="I2678" s="3" t="s">
        <v>6298</v>
      </c>
    </row>
    <row r="2679" spans="1:9" x14ac:dyDescent="0.2">
      <c r="A2679" s="1" t="str">
        <f t="shared" si="43"/>
        <v>SINAPI-I 3912</v>
      </c>
      <c r="B2679" s="3" t="s">
        <v>6301</v>
      </c>
      <c r="C2679" s="3">
        <v>3912</v>
      </c>
      <c r="D2679" s="2" t="s">
        <v>2534</v>
      </c>
      <c r="E2679" s="3" t="s">
        <v>4431</v>
      </c>
      <c r="F2679" s="67" t="s">
        <v>21549</v>
      </c>
      <c r="G2679" s="67" t="s">
        <v>21549</v>
      </c>
      <c r="I2679" s="3" t="s">
        <v>6298</v>
      </c>
    </row>
    <row r="2680" spans="1:9" x14ac:dyDescent="0.2">
      <c r="A2680" s="1" t="str">
        <f t="shared" si="43"/>
        <v>SINAPI-I 3909</v>
      </c>
      <c r="B2680" s="3" t="s">
        <v>6301</v>
      </c>
      <c r="C2680" s="3">
        <v>3909</v>
      </c>
      <c r="D2680" s="2" t="s">
        <v>2535</v>
      </c>
      <c r="E2680" s="3" t="s">
        <v>4431</v>
      </c>
      <c r="F2680" s="67" t="s">
        <v>6047</v>
      </c>
      <c r="G2680" s="67" t="s">
        <v>6047</v>
      </c>
      <c r="I2680" s="3" t="s">
        <v>6298</v>
      </c>
    </row>
    <row r="2681" spans="1:9" x14ac:dyDescent="0.2">
      <c r="A2681" s="1" t="str">
        <f t="shared" si="43"/>
        <v>SINAPI-I 3914</v>
      </c>
      <c r="B2681" s="3" t="s">
        <v>6301</v>
      </c>
      <c r="C2681" s="3">
        <v>3914</v>
      </c>
      <c r="D2681" s="2" t="s">
        <v>2536</v>
      </c>
      <c r="E2681" s="3" t="s">
        <v>4431</v>
      </c>
      <c r="F2681" s="67" t="s">
        <v>28827</v>
      </c>
      <c r="G2681" s="67" t="s">
        <v>28827</v>
      </c>
      <c r="I2681" s="3" t="s">
        <v>6298</v>
      </c>
    </row>
    <row r="2682" spans="1:9" x14ac:dyDescent="0.2">
      <c r="A2682" s="1" t="str">
        <f t="shared" si="43"/>
        <v>SINAPI-I 3915</v>
      </c>
      <c r="B2682" s="3" t="s">
        <v>6301</v>
      </c>
      <c r="C2682" s="3">
        <v>3915</v>
      </c>
      <c r="D2682" s="2" t="s">
        <v>2537</v>
      </c>
      <c r="E2682" s="3" t="s">
        <v>4431</v>
      </c>
      <c r="F2682" s="67" t="s">
        <v>33863</v>
      </c>
      <c r="G2682" s="67" t="s">
        <v>33863</v>
      </c>
      <c r="I2682" s="3" t="s">
        <v>6298</v>
      </c>
    </row>
    <row r="2683" spans="1:9" x14ac:dyDescent="0.2">
      <c r="A2683" s="1" t="str">
        <f t="shared" si="43"/>
        <v>SINAPI-I 3916</v>
      </c>
      <c r="B2683" s="3" t="s">
        <v>6301</v>
      </c>
      <c r="C2683" s="3">
        <v>3916</v>
      </c>
      <c r="D2683" s="2" t="s">
        <v>2538</v>
      </c>
      <c r="E2683" s="3" t="s">
        <v>4431</v>
      </c>
      <c r="F2683" s="67" t="s">
        <v>33864</v>
      </c>
      <c r="G2683" s="67" t="s">
        <v>33864</v>
      </c>
      <c r="I2683" s="3" t="s">
        <v>6298</v>
      </c>
    </row>
    <row r="2684" spans="1:9" x14ac:dyDescent="0.2">
      <c r="A2684" s="1" t="str">
        <f t="shared" si="43"/>
        <v>SINAPI-I 3917</v>
      </c>
      <c r="B2684" s="3" t="s">
        <v>6301</v>
      </c>
      <c r="C2684" s="3">
        <v>3917</v>
      </c>
      <c r="D2684" s="2" t="s">
        <v>2539</v>
      </c>
      <c r="E2684" s="3" t="s">
        <v>4431</v>
      </c>
      <c r="F2684" s="67" t="s">
        <v>33865</v>
      </c>
      <c r="G2684" s="67" t="s">
        <v>33865</v>
      </c>
      <c r="I2684" s="3" t="s">
        <v>6298</v>
      </c>
    </row>
    <row r="2685" spans="1:9" x14ac:dyDescent="0.2">
      <c r="A2685" s="1" t="str">
        <f t="shared" si="43"/>
        <v>SINAPI-I 1904</v>
      </c>
      <c r="B2685" s="3" t="s">
        <v>6301</v>
      </c>
      <c r="C2685" s="3">
        <v>1904</v>
      </c>
      <c r="D2685" s="2" t="s">
        <v>2540</v>
      </c>
      <c r="E2685" s="3" t="s">
        <v>4431</v>
      </c>
      <c r="F2685" s="67" t="s">
        <v>5663</v>
      </c>
      <c r="G2685" s="67" t="s">
        <v>5663</v>
      </c>
      <c r="I2685" s="3" t="s">
        <v>6298</v>
      </c>
    </row>
    <row r="2686" spans="1:9" x14ac:dyDescent="0.2">
      <c r="A2686" s="1" t="str">
        <f t="shared" si="43"/>
        <v>SINAPI-I 1899</v>
      </c>
      <c r="B2686" s="3" t="s">
        <v>6301</v>
      </c>
      <c r="C2686" s="3">
        <v>1899</v>
      </c>
      <c r="D2686" s="2" t="s">
        <v>2541</v>
      </c>
      <c r="E2686" s="3" t="s">
        <v>4431</v>
      </c>
      <c r="F2686" s="67" t="s">
        <v>4626</v>
      </c>
      <c r="G2686" s="67" t="s">
        <v>4626</v>
      </c>
      <c r="I2686" s="3" t="s">
        <v>6298</v>
      </c>
    </row>
    <row r="2687" spans="1:9" x14ac:dyDescent="0.2">
      <c r="A2687" s="1" t="str">
        <f t="shared" si="43"/>
        <v>SINAPI-I 1900</v>
      </c>
      <c r="B2687" s="3" t="s">
        <v>6301</v>
      </c>
      <c r="C2687" s="3">
        <v>1900</v>
      </c>
      <c r="D2687" s="2" t="s">
        <v>2542</v>
      </c>
      <c r="E2687" s="3" t="s">
        <v>4431</v>
      </c>
      <c r="F2687" s="67" t="s">
        <v>4623</v>
      </c>
      <c r="G2687" s="67" t="s">
        <v>4623</v>
      </c>
      <c r="I2687" s="3" t="s">
        <v>6298</v>
      </c>
    </row>
    <row r="2688" spans="1:9" x14ac:dyDescent="0.2">
      <c r="A2688" s="1" t="str">
        <f t="shared" si="43"/>
        <v>SINAPI-I 12407</v>
      </c>
      <c r="B2688" s="3" t="s">
        <v>6301</v>
      </c>
      <c r="C2688" s="3">
        <v>12407</v>
      </c>
      <c r="D2688" s="2" t="s">
        <v>2543</v>
      </c>
      <c r="E2688" s="3" t="s">
        <v>4431</v>
      </c>
      <c r="F2688" s="67" t="s">
        <v>5177</v>
      </c>
      <c r="G2688" s="67" t="s">
        <v>5177</v>
      </c>
      <c r="I2688" s="3" t="s">
        <v>6298</v>
      </c>
    </row>
    <row r="2689" spans="1:9" x14ac:dyDescent="0.2">
      <c r="A2689" s="1" t="str">
        <f t="shared" si="43"/>
        <v>SINAPI-I 12408</v>
      </c>
      <c r="B2689" s="3" t="s">
        <v>6301</v>
      </c>
      <c r="C2689" s="3">
        <v>12408</v>
      </c>
      <c r="D2689" s="2" t="s">
        <v>2544</v>
      </c>
      <c r="E2689" s="3" t="s">
        <v>4431</v>
      </c>
      <c r="F2689" s="67" t="s">
        <v>21139</v>
      </c>
      <c r="G2689" s="67" t="s">
        <v>21139</v>
      </c>
      <c r="I2689" s="3" t="s">
        <v>6298</v>
      </c>
    </row>
    <row r="2690" spans="1:9" x14ac:dyDescent="0.2">
      <c r="A2690" s="1" t="str">
        <f t="shared" si="43"/>
        <v>SINAPI-I 12409</v>
      </c>
      <c r="B2690" s="3" t="s">
        <v>6301</v>
      </c>
      <c r="C2690" s="3">
        <v>12409</v>
      </c>
      <c r="D2690" s="2" t="s">
        <v>2545</v>
      </c>
      <c r="E2690" s="3" t="s">
        <v>4431</v>
      </c>
      <c r="F2690" s="67" t="s">
        <v>21139</v>
      </c>
      <c r="G2690" s="67" t="s">
        <v>21139</v>
      </c>
      <c r="I2690" s="3" t="s">
        <v>6298</v>
      </c>
    </row>
    <row r="2691" spans="1:9" x14ac:dyDescent="0.2">
      <c r="A2691" s="1" t="str">
        <f t="shared" si="43"/>
        <v>SINAPI-I 12410</v>
      </c>
      <c r="B2691" s="3" t="s">
        <v>6301</v>
      </c>
      <c r="C2691" s="3">
        <v>12410</v>
      </c>
      <c r="D2691" s="2" t="s">
        <v>2546</v>
      </c>
      <c r="E2691" s="3" t="s">
        <v>4431</v>
      </c>
      <c r="F2691" s="67" t="s">
        <v>21636</v>
      </c>
      <c r="G2691" s="67" t="s">
        <v>21636</v>
      </c>
      <c r="I2691" s="3" t="s">
        <v>6298</v>
      </c>
    </row>
    <row r="2692" spans="1:9" x14ac:dyDescent="0.2">
      <c r="A2692" s="1" t="str">
        <f t="shared" si="43"/>
        <v>SINAPI-I 3936</v>
      </c>
      <c r="B2692" s="3" t="s">
        <v>6301</v>
      </c>
      <c r="C2692" s="3">
        <v>3936</v>
      </c>
      <c r="D2692" s="2" t="s">
        <v>2547</v>
      </c>
      <c r="E2692" s="3" t="s">
        <v>4431</v>
      </c>
      <c r="F2692" s="67" t="s">
        <v>28828</v>
      </c>
      <c r="G2692" s="67" t="s">
        <v>28828</v>
      </c>
      <c r="I2692" s="3" t="s">
        <v>6298</v>
      </c>
    </row>
    <row r="2693" spans="1:9" x14ac:dyDescent="0.2">
      <c r="A2693" s="1" t="str">
        <f t="shared" si="43"/>
        <v>SINAPI-I 3922</v>
      </c>
      <c r="B2693" s="3" t="s">
        <v>6301</v>
      </c>
      <c r="C2693" s="3">
        <v>3922</v>
      </c>
      <c r="D2693" s="2" t="s">
        <v>2548</v>
      </c>
      <c r="E2693" s="3" t="s">
        <v>4431</v>
      </c>
      <c r="F2693" s="67" t="s">
        <v>28829</v>
      </c>
      <c r="G2693" s="67" t="s">
        <v>28829</v>
      </c>
      <c r="I2693" s="3" t="s">
        <v>6298</v>
      </c>
    </row>
    <row r="2694" spans="1:9" x14ac:dyDescent="0.2">
      <c r="A2694" s="1" t="str">
        <f t="shared" si="43"/>
        <v>SINAPI-I 3924</v>
      </c>
      <c r="B2694" s="3" t="s">
        <v>6301</v>
      </c>
      <c r="C2694" s="3">
        <v>3924</v>
      </c>
      <c r="D2694" s="2" t="s">
        <v>2549</v>
      </c>
      <c r="E2694" s="3" t="s">
        <v>4431</v>
      </c>
      <c r="F2694" s="67" t="s">
        <v>28828</v>
      </c>
      <c r="G2694" s="67" t="s">
        <v>28828</v>
      </c>
      <c r="I2694" s="3" t="s">
        <v>6298</v>
      </c>
    </row>
    <row r="2695" spans="1:9" x14ac:dyDescent="0.2">
      <c r="A2695" s="1" t="str">
        <f t="shared" si="43"/>
        <v>SINAPI-I 3923</v>
      </c>
      <c r="B2695" s="3" t="s">
        <v>6301</v>
      </c>
      <c r="C2695" s="3">
        <v>3923</v>
      </c>
      <c r="D2695" s="2" t="s">
        <v>2550</v>
      </c>
      <c r="E2695" s="3" t="s">
        <v>4431</v>
      </c>
      <c r="F2695" s="67" t="s">
        <v>28828</v>
      </c>
      <c r="G2695" s="67" t="s">
        <v>28828</v>
      </c>
      <c r="I2695" s="3" t="s">
        <v>6298</v>
      </c>
    </row>
    <row r="2696" spans="1:9" x14ac:dyDescent="0.2">
      <c r="A2696" s="1" t="str">
        <f t="shared" si="43"/>
        <v>SINAPI-I 3937</v>
      </c>
      <c r="B2696" s="3" t="s">
        <v>6301</v>
      </c>
      <c r="C2696" s="3">
        <v>3937</v>
      </c>
      <c r="D2696" s="2" t="s">
        <v>2551</v>
      </c>
      <c r="E2696" s="3" t="s">
        <v>4431</v>
      </c>
      <c r="F2696" s="67" t="s">
        <v>4872</v>
      </c>
      <c r="G2696" s="67" t="s">
        <v>4872</v>
      </c>
      <c r="I2696" s="3" t="s">
        <v>6298</v>
      </c>
    </row>
    <row r="2697" spans="1:9" x14ac:dyDescent="0.2">
      <c r="A2697" s="1" t="str">
        <f t="shared" si="43"/>
        <v>SINAPI-I 3921</v>
      </c>
      <c r="B2697" s="3" t="s">
        <v>6301</v>
      </c>
      <c r="C2697" s="3">
        <v>3921</v>
      </c>
      <c r="D2697" s="2" t="s">
        <v>2552</v>
      </c>
      <c r="E2697" s="3" t="s">
        <v>4431</v>
      </c>
      <c r="F2697" s="67" t="s">
        <v>21480</v>
      </c>
      <c r="G2697" s="67" t="s">
        <v>21480</v>
      </c>
      <c r="I2697" s="3" t="s">
        <v>6298</v>
      </c>
    </row>
    <row r="2698" spans="1:9" x14ac:dyDescent="0.2">
      <c r="A2698" s="1" t="str">
        <f t="shared" si="43"/>
        <v>SINAPI-I 3920</v>
      </c>
      <c r="B2698" s="3" t="s">
        <v>6301</v>
      </c>
      <c r="C2698" s="3">
        <v>3920</v>
      </c>
      <c r="D2698" s="2" t="s">
        <v>2553</v>
      </c>
      <c r="E2698" s="3" t="s">
        <v>4431</v>
      </c>
      <c r="F2698" s="67" t="s">
        <v>4872</v>
      </c>
      <c r="G2698" s="67" t="s">
        <v>4872</v>
      </c>
      <c r="I2698" s="3" t="s">
        <v>6298</v>
      </c>
    </row>
    <row r="2699" spans="1:9" x14ac:dyDescent="0.2">
      <c r="A2699" s="1" t="str">
        <f t="shared" si="43"/>
        <v>SINAPI-I 3938</v>
      </c>
      <c r="B2699" s="3" t="s">
        <v>6301</v>
      </c>
      <c r="C2699" s="3">
        <v>3938</v>
      </c>
      <c r="D2699" s="2" t="s">
        <v>2554</v>
      </c>
      <c r="E2699" s="3" t="s">
        <v>4431</v>
      </c>
      <c r="F2699" s="67" t="s">
        <v>21292</v>
      </c>
      <c r="G2699" s="67" t="s">
        <v>21292</v>
      </c>
      <c r="I2699" s="3" t="s">
        <v>6298</v>
      </c>
    </row>
    <row r="2700" spans="1:9" x14ac:dyDescent="0.2">
      <c r="A2700" s="1" t="str">
        <f t="shared" si="43"/>
        <v>SINAPI-I 3919</v>
      </c>
      <c r="B2700" s="3" t="s">
        <v>6301</v>
      </c>
      <c r="C2700" s="3">
        <v>3919</v>
      </c>
      <c r="D2700" s="2" t="s">
        <v>2555</v>
      </c>
      <c r="E2700" s="3" t="s">
        <v>4431</v>
      </c>
      <c r="F2700" s="67" t="s">
        <v>33866</v>
      </c>
      <c r="G2700" s="67" t="s">
        <v>33866</v>
      </c>
      <c r="I2700" s="3" t="s">
        <v>6298</v>
      </c>
    </row>
    <row r="2701" spans="1:9" x14ac:dyDescent="0.2">
      <c r="A2701" s="1" t="str">
        <f t="shared" si="43"/>
        <v>SINAPI-I 3927</v>
      </c>
      <c r="B2701" s="3" t="s">
        <v>6301</v>
      </c>
      <c r="C2701" s="3">
        <v>3927</v>
      </c>
      <c r="D2701" s="2" t="s">
        <v>2556</v>
      </c>
      <c r="E2701" s="3" t="s">
        <v>4431</v>
      </c>
      <c r="F2701" s="67" t="s">
        <v>33867</v>
      </c>
      <c r="G2701" s="67" t="s">
        <v>33867</v>
      </c>
      <c r="I2701" s="3" t="s">
        <v>6298</v>
      </c>
    </row>
    <row r="2702" spans="1:9" x14ac:dyDescent="0.2">
      <c r="A2702" s="1" t="str">
        <f t="shared" si="43"/>
        <v>SINAPI-I 3928</v>
      </c>
      <c r="B2702" s="3" t="s">
        <v>6301</v>
      </c>
      <c r="C2702" s="3">
        <v>3928</v>
      </c>
      <c r="D2702" s="2" t="s">
        <v>2557</v>
      </c>
      <c r="E2702" s="3" t="s">
        <v>4431</v>
      </c>
      <c r="F2702" s="67" t="s">
        <v>33867</v>
      </c>
      <c r="G2702" s="67" t="s">
        <v>33867</v>
      </c>
      <c r="I2702" s="3" t="s">
        <v>6298</v>
      </c>
    </row>
    <row r="2703" spans="1:9" x14ac:dyDescent="0.2">
      <c r="A2703" s="1" t="str">
        <f t="shared" si="43"/>
        <v>SINAPI-I 3926</v>
      </c>
      <c r="B2703" s="3" t="s">
        <v>6301</v>
      </c>
      <c r="C2703" s="3">
        <v>3926</v>
      </c>
      <c r="D2703" s="2" t="s">
        <v>2558</v>
      </c>
      <c r="E2703" s="3" t="s">
        <v>4431</v>
      </c>
      <c r="F2703" s="67" t="s">
        <v>33868</v>
      </c>
      <c r="G2703" s="67" t="s">
        <v>33868</v>
      </c>
      <c r="I2703" s="3" t="s">
        <v>6298</v>
      </c>
    </row>
    <row r="2704" spans="1:9" x14ac:dyDescent="0.2">
      <c r="A2704" s="1" t="str">
        <f t="shared" si="43"/>
        <v>SINAPI-I 3935</v>
      </c>
      <c r="B2704" s="3" t="s">
        <v>6301</v>
      </c>
      <c r="C2704" s="3">
        <v>3935</v>
      </c>
      <c r="D2704" s="2" t="s">
        <v>2559</v>
      </c>
      <c r="E2704" s="3" t="s">
        <v>4431</v>
      </c>
      <c r="F2704" s="67" t="s">
        <v>33868</v>
      </c>
      <c r="G2704" s="67" t="s">
        <v>33868</v>
      </c>
      <c r="I2704" s="3" t="s">
        <v>6298</v>
      </c>
    </row>
    <row r="2705" spans="1:9" x14ac:dyDescent="0.2">
      <c r="A2705" s="1" t="str">
        <f t="shared" si="43"/>
        <v>SINAPI-I 3925</v>
      </c>
      <c r="B2705" s="3" t="s">
        <v>6301</v>
      </c>
      <c r="C2705" s="3">
        <v>3925</v>
      </c>
      <c r="D2705" s="2" t="s">
        <v>2560</v>
      </c>
      <c r="E2705" s="3" t="s">
        <v>4431</v>
      </c>
      <c r="F2705" s="67" t="s">
        <v>33868</v>
      </c>
      <c r="G2705" s="67" t="s">
        <v>33868</v>
      </c>
      <c r="I2705" s="3" t="s">
        <v>6298</v>
      </c>
    </row>
    <row r="2706" spans="1:9" x14ac:dyDescent="0.2">
      <c r="A2706" s="1" t="str">
        <f t="shared" si="43"/>
        <v>SINAPI-I 12406</v>
      </c>
      <c r="B2706" s="3" t="s">
        <v>6301</v>
      </c>
      <c r="C2706" s="3">
        <v>12406</v>
      </c>
      <c r="D2706" s="2" t="s">
        <v>2561</v>
      </c>
      <c r="E2706" s="3" t="s">
        <v>4431</v>
      </c>
      <c r="F2706" s="67" t="s">
        <v>21114</v>
      </c>
      <c r="G2706" s="67" t="s">
        <v>21114</v>
      </c>
      <c r="I2706" s="3" t="s">
        <v>6298</v>
      </c>
    </row>
    <row r="2707" spans="1:9" x14ac:dyDescent="0.2">
      <c r="A2707" s="1" t="str">
        <f t="shared" si="43"/>
        <v>SINAPI-I 3929</v>
      </c>
      <c r="B2707" s="3" t="s">
        <v>6301</v>
      </c>
      <c r="C2707" s="3">
        <v>3929</v>
      </c>
      <c r="D2707" s="2" t="s">
        <v>2562</v>
      </c>
      <c r="E2707" s="3" t="s">
        <v>4431</v>
      </c>
      <c r="F2707" s="67" t="s">
        <v>33869</v>
      </c>
      <c r="G2707" s="67" t="s">
        <v>33869</v>
      </c>
      <c r="I2707" s="3" t="s">
        <v>6298</v>
      </c>
    </row>
    <row r="2708" spans="1:9" x14ac:dyDescent="0.2">
      <c r="A2708" s="1" t="str">
        <f t="shared" si="43"/>
        <v>SINAPI-I 3931</v>
      </c>
      <c r="B2708" s="3" t="s">
        <v>6301</v>
      </c>
      <c r="C2708" s="3">
        <v>3931</v>
      </c>
      <c r="D2708" s="2" t="s">
        <v>2563</v>
      </c>
      <c r="E2708" s="3" t="s">
        <v>4431</v>
      </c>
      <c r="F2708" s="67" t="s">
        <v>33869</v>
      </c>
      <c r="G2708" s="67" t="s">
        <v>33869</v>
      </c>
      <c r="I2708" s="3" t="s">
        <v>6298</v>
      </c>
    </row>
    <row r="2709" spans="1:9" x14ac:dyDescent="0.2">
      <c r="A2709" s="1" t="str">
        <f t="shared" si="43"/>
        <v>SINAPI-I 3930</v>
      </c>
      <c r="B2709" s="3" t="s">
        <v>6301</v>
      </c>
      <c r="C2709" s="3">
        <v>3930</v>
      </c>
      <c r="D2709" s="2" t="s">
        <v>2564</v>
      </c>
      <c r="E2709" s="3" t="s">
        <v>4431</v>
      </c>
      <c r="F2709" s="67" t="s">
        <v>33869</v>
      </c>
      <c r="G2709" s="67" t="s">
        <v>33869</v>
      </c>
      <c r="I2709" s="3" t="s">
        <v>6298</v>
      </c>
    </row>
    <row r="2710" spans="1:9" x14ac:dyDescent="0.2">
      <c r="A2710" s="1" t="str">
        <f t="shared" si="43"/>
        <v>SINAPI-I 3932</v>
      </c>
      <c r="B2710" s="3" t="s">
        <v>6301</v>
      </c>
      <c r="C2710" s="3">
        <v>3932</v>
      </c>
      <c r="D2710" s="2" t="s">
        <v>2565</v>
      </c>
      <c r="E2710" s="3" t="s">
        <v>4431</v>
      </c>
      <c r="F2710" s="67" t="s">
        <v>33870</v>
      </c>
      <c r="G2710" s="67" t="s">
        <v>33870</v>
      </c>
      <c r="I2710" s="3" t="s">
        <v>6298</v>
      </c>
    </row>
    <row r="2711" spans="1:9" x14ac:dyDescent="0.2">
      <c r="A2711" s="1" t="str">
        <f t="shared" si="43"/>
        <v>SINAPI-I 3933</v>
      </c>
      <c r="B2711" s="3" t="s">
        <v>6301</v>
      </c>
      <c r="C2711" s="3">
        <v>3933</v>
      </c>
      <c r="D2711" s="2" t="s">
        <v>2566</v>
      </c>
      <c r="E2711" s="3" t="s">
        <v>4431</v>
      </c>
      <c r="F2711" s="67" t="s">
        <v>33870</v>
      </c>
      <c r="G2711" s="67" t="s">
        <v>33870</v>
      </c>
      <c r="I2711" s="3" t="s">
        <v>6298</v>
      </c>
    </row>
    <row r="2712" spans="1:9" x14ac:dyDescent="0.2">
      <c r="A2712" s="1" t="str">
        <f t="shared" si="43"/>
        <v>SINAPI-I 3934</v>
      </c>
      <c r="B2712" s="3" t="s">
        <v>6301</v>
      </c>
      <c r="C2712" s="3">
        <v>3934</v>
      </c>
      <c r="D2712" s="2" t="s">
        <v>2567</v>
      </c>
      <c r="E2712" s="3" t="s">
        <v>4431</v>
      </c>
      <c r="F2712" s="67" t="s">
        <v>33870</v>
      </c>
      <c r="G2712" s="67" t="s">
        <v>33870</v>
      </c>
      <c r="I2712" s="3" t="s">
        <v>6298</v>
      </c>
    </row>
    <row r="2713" spans="1:9" x14ac:dyDescent="0.2">
      <c r="A2713" s="1" t="str">
        <f t="shared" si="43"/>
        <v>SINAPI-I 40364</v>
      </c>
      <c r="B2713" s="3" t="s">
        <v>6301</v>
      </c>
      <c r="C2713" s="3">
        <v>40364</v>
      </c>
      <c r="D2713" s="2" t="s">
        <v>2568</v>
      </c>
      <c r="E2713" s="3" t="s">
        <v>4431</v>
      </c>
      <c r="F2713" s="67" t="s">
        <v>5671</v>
      </c>
      <c r="G2713" s="67" t="s">
        <v>5671</v>
      </c>
      <c r="I2713" s="3" t="s">
        <v>6300</v>
      </c>
    </row>
    <row r="2714" spans="1:9" x14ac:dyDescent="0.2">
      <c r="A2714" s="1" t="str">
        <f t="shared" si="43"/>
        <v>SINAPI-I 40361</v>
      </c>
      <c r="B2714" s="3" t="s">
        <v>6301</v>
      </c>
      <c r="C2714" s="3">
        <v>40361</v>
      </c>
      <c r="D2714" s="2" t="s">
        <v>30441</v>
      </c>
      <c r="E2714" s="3" t="s">
        <v>4431</v>
      </c>
      <c r="F2714" s="67" t="s">
        <v>33871</v>
      </c>
      <c r="G2714" s="67" t="s">
        <v>33871</v>
      </c>
      <c r="I2714" s="3" t="s">
        <v>6300</v>
      </c>
    </row>
    <row r="2715" spans="1:9" x14ac:dyDescent="0.2">
      <c r="A2715" s="1" t="str">
        <f t="shared" si="43"/>
        <v>SINAPI-I 40358</v>
      </c>
      <c r="B2715" s="3" t="s">
        <v>6301</v>
      </c>
      <c r="C2715" s="3">
        <v>40358</v>
      </c>
      <c r="D2715" s="2" t="s">
        <v>2569</v>
      </c>
      <c r="E2715" s="3" t="s">
        <v>4431</v>
      </c>
      <c r="F2715" s="67" t="s">
        <v>5672</v>
      </c>
      <c r="G2715" s="67" t="s">
        <v>5672</v>
      </c>
      <c r="I2715" s="3" t="s">
        <v>6300</v>
      </c>
    </row>
    <row r="2716" spans="1:9" x14ac:dyDescent="0.2">
      <c r="A2716" s="1" t="str">
        <f t="shared" si="43"/>
        <v>SINAPI-I 40370</v>
      </c>
      <c r="B2716" s="3" t="s">
        <v>6301</v>
      </c>
      <c r="C2716" s="3">
        <v>40370</v>
      </c>
      <c r="D2716" s="2" t="s">
        <v>2570</v>
      </c>
      <c r="E2716" s="3" t="s">
        <v>4431</v>
      </c>
      <c r="F2716" s="67" t="s">
        <v>5673</v>
      </c>
      <c r="G2716" s="67" t="s">
        <v>5673</v>
      </c>
      <c r="I2716" s="3" t="s">
        <v>6300</v>
      </c>
    </row>
    <row r="2717" spans="1:9" x14ac:dyDescent="0.2">
      <c r="A2717" s="1" t="str">
        <f t="shared" si="43"/>
        <v>SINAPI-I 40367</v>
      </c>
      <c r="B2717" s="3" t="s">
        <v>6301</v>
      </c>
      <c r="C2717" s="3">
        <v>40367</v>
      </c>
      <c r="D2717" s="2" t="s">
        <v>2571</v>
      </c>
      <c r="E2717" s="3" t="s">
        <v>4431</v>
      </c>
      <c r="F2717" s="67" t="s">
        <v>33872</v>
      </c>
      <c r="G2717" s="67" t="s">
        <v>33872</v>
      </c>
      <c r="I2717" s="3" t="s">
        <v>6300</v>
      </c>
    </row>
    <row r="2718" spans="1:9" x14ac:dyDescent="0.2">
      <c r="A2718" s="1" t="str">
        <f t="shared" si="43"/>
        <v>SINAPI-I 40373</v>
      </c>
      <c r="B2718" s="3" t="s">
        <v>6301</v>
      </c>
      <c r="C2718" s="3">
        <v>40373</v>
      </c>
      <c r="D2718" s="2" t="s">
        <v>2572</v>
      </c>
      <c r="E2718" s="3" t="s">
        <v>4431</v>
      </c>
      <c r="F2718" s="67" t="s">
        <v>33873</v>
      </c>
      <c r="G2718" s="67" t="s">
        <v>33873</v>
      </c>
      <c r="I2718" s="3" t="s">
        <v>6300</v>
      </c>
    </row>
    <row r="2719" spans="1:9" x14ac:dyDescent="0.2">
      <c r="A2719" s="1" t="str">
        <f t="shared" si="43"/>
        <v>SINAPI-I 40355</v>
      </c>
      <c r="B2719" s="3" t="s">
        <v>6301</v>
      </c>
      <c r="C2719" s="3">
        <v>40355</v>
      </c>
      <c r="D2719" s="2" t="s">
        <v>30442</v>
      </c>
      <c r="E2719" s="3" t="s">
        <v>4431</v>
      </c>
      <c r="F2719" s="67" t="s">
        <v>33874</v>
      </c>
      <c r="G2719" s="67" t="s">
        <v>33874</v>
      </c>
      <c r="I2719" s="3" t="s">
        <v>6300</v>
      </c>
    </row>
    <row r="2720" spans="1:9" x14ac:dyDescent="0.2">
      <c r="A2720" s="1" t="str">
        <f t="shared" si="43"/>
        <v>SINAPI-I 3907</v>
      </c>
      <c r="B2720" s="3" t="s">
        <v>6301</v>
      </c>
      <c r="C2720" s="3">
        <v>3907</v>
      </c>
      <c r="D2720" s="2" t="s">
        <v>2573</v>
      </c>
      <c r="E2720" s="3" t="s">
        <v>4431</v>
      </c>
      <c r="F2720" s="67" t="s">
        <v>21383</v>
      </c>
      <c r="G2720" s="67" t="s">
        <v>21383</v>
      </c>
      <c r="I2720" s="3" t="s">
        <v>6298</v>
      </c>
    </row>
    <row r="2721" spans="1:9" x14ac:dyDescent="0.2">
      <c r="A2721" s="1" t="str">
        <f t="shared" si="43"/>
        <v>SINAPI-I 3889</v>
      </c>
      <c r="B2721" s="3" t="s">
        <v>6301</v>
      </c>
      <c r="C2721" s="3">
        <v>3889</v>
      </c>
      <c r="D2721" s="2" t="s">
        <v>2574</v>
      </c>
      <c r="E2721" s="3" t="s">
        <v>4431</v>
      </c>
      <c r="F2721" s="67" t="s">
        <v>4453</v>
      </c>
      <c r="G2721" s="67" t="s">
        <v>4453</v>
      </c>
      <c r="I2721" s="3" t="s">
        <v>6298</v>
      </c>
    </row>
    <row r="2722" spans="1:9" x14ac:dyDescent="0.2">
      <c r="A2722" s="1" t="str">
        <f t="shared" si="43"/>
        <v>SINAPI-I 3868</v>
      </c>
      <c r="B2722" s="3" t="s">
        <v>6301</v>
      </c>
      <c r="C2722" s="3">
        <v>3868</v>
      </c>
      <c r="D2722" s="2" t="s">
        <v>2575</v>
      </c>
      <c r="E2722" s="3" t="s">
        <v>4431</v>
      </c>
      <c r="F2722" s="67" t="s">
        <v>21904</v>
      </c>
      <c r="G2722" s="67" t="s">
        <v>21904</v>
      </c>
      <c r="I2722" s="3" t="s">
        <v>6298</v>
      </c>
    </row>
    <row r="2723" spans="1:9" x14ac:dyDescent="0.2">
      <c r="A2723" s="1" t="str">
        <f t="shared" ref="A2723:A2786" si="44">CONCATENAR</f>
        <v>SINAPI-I 3869</v>
      </c>
      <c r="B2723" s="3" t="s">
        <v>6301</v>
      </c>
      <c r="C2723" s="3">
        <v>3869</v>
      </c>
      <c r="D2723" s="2" t="s">
        <v>2576</v>
      </c>
      <c r="E2723" s="3" t="s">
        <v>4431</v>
      </c>
      <c r="F2723" s="67" t="s">
        <v>4461</v>
      </c>
      <c r="G2723" s="67" t="s">
        <v>4461</v>
      </c>
      <c r="I2723" s="3" t="s">
        <v>6298</v>
      </c>
    </row>
    <row r="2724" spans="1:9" x14ac:dyDescent="0.2">
      <c r="A2724" s="1" t="str">
        <f t="shared" si="44"/>
        <v>SINAPI-I 3872</v>
      </c>
      <c r="B2724" s="3" t="s">
        <v>6301</v>
      </c>
      <c r="C2724" s="3">
        <v>3872</v>
      </c>
      <c r="D2724" s="2" t="s">
        <v>2577</v>
      </c>
      <c r="E2724" s="3" t="s">
        <v>4431</v>
      </c>
      <c r="F2724" s="67" t="s">
        <v>6004</v>
      </c>
      <c r="G2724" s="67" t="s">
        <v>6004</v>
      </c>
      <c r="I2724" s="3" t="s">
        <v>6298</v>
      </c>
    </row>
    <row r="2725" spans="1:9" x14ac:dyDescent="0.2">
      <c r="A2725" s="1" t="str">
        <f t="shared" si="44"/>
        <v>SINAPI-I 3850</v>
      </c>
      <c r="B2725" s="3" t="s">
        <v>6301</v>
      </c>
      <c r="C2725" s="3">
        <v>3850</v>
      </c>
      <c r="D2725" s="2" t="s">
        <v>2578</v>
      </c>
      <c r="E2725" s="3" t="s">
        <v>4431</v>
      </c>
      <c r="F2725" s="67" t="s">
        <v>5660</v>
      </c>
      <c r="G2725" s="67" t="s">
        <v>5660</v>
      </c>
      <c r="I2725" s="3" t="s">
        <v>6298</v>
      </c>
    </row>
    <row r="2726" spans="1:9" x14ac:dyDescent="0.2">
      <c r="A2726" s="1" t="str">
        <f t="shared" si="44"/>
        <v>SINAPI-I 38023</v>
      </c>
      <c r="B2726" s="3" t="s">
        <v>6301</v>
      </c>
      <c r="C2726" s="3">
        <v>38023</v>
      </c>
      <c r="D2726" s="2" t="s">
        <v>2579</v>
      </c>
      <c r="E2726" s="3" t="s">
        <v>4431</v>
      </c>
      <c r="F2726" s="67" t="s">
        <v>5920</v>
      </c>
      <c r="G2726" s="67" t="s">
        <v>5920</v>
      </c>
      <c r="I2726" s="3" t="s">
        <v>6298</v>
      </c>
    </row>
    <row r="2727" spans="1:9" x14ac:dyDescent="0.2">
      <c r="A2727" s="1" t="str">
        <f t="shared" si="44"/>
        <v>SINAPI-I 37986</v>
      </c>
      <c r="B2727" s="3" t="s">
        <v>6301</v>
      </c>
      <c r="C2727" s="3">
        <v>37986</v>
      </c>
      <c r="D2727" s="2" t="s">
        <v>2580</v>
      </c>
      <c r="E2727" s="3" t="s">
        <v>4431</v>
      </c>
      <c r="F2727" s="67" t="s">
        <v>5129</v>
      </c>
      <c r="G2727" s="67" t="s">
        <v>5129</v>
      </c>
      <c r="I2727" s="3" t="s">
        <v>6298</v>
      </c>
    </row>
    <row r="2728" spans="1:9" x14ac:dyDescent="0.2">
      <c r="A2728" s="1" t="str">
        <f t="shared" si="44"/>
        <v>SINAPI-I 37987</v>
      </c>
      <c r="B2728" s="3" t="s">
        <v>6301</v>
      </c>
      <c r="C2728" s="3">
        <v>37987</v>
      </c>
      <c r="D2728" s="2" t="s">
        <v>2581</v>
      </c>
      <c r="E2728" s="3" t="s">
        <v>4431</v>
      </c>
      <c r="F2728" s="67" t="s">
        <v>33875</v>
      </c>
      <c r="G2728" s="67" t="s">
        <v>33875</v>
      </c>
      <c r="I2728" s="3" t="s">
        <v>6298</v>
      </c>
    </row>
    <row r="2729" spans="1:9" x14ac:dyDescent="0.2">
      <c r="A2729" s="1" t="str">
        <f t="shared" si="44"/>
        <v>SINAPI-I 37988</v>
      </c>
      <c r="B2729" s="3" t="s">
        <v>6301</v>
      </c>
      <c r="C2729" s="3">
        <v>37988</v>
      </c>
      <c r="D2729" s="2" t="s">
        <v>2582</v>
      </c>
      <c r="E2729" s="3" t="s">
        <v>4431</v>
      </c>
      <c r="F2729" s="67" t="s">
        <v>33876</v>
      </c>
      <c r="G2729" s="67" t="s">
        <v>33876</v>
      </c>
      <c r="I2729" s="3" t="s">
        <v>6298</v>
      </c>
    </row>
    <row r="2730" spans="1:9" x14ac:dyDescent="0.2">
      <c r="A2730" s="1" t="str">
        <f t="shared" si="44"/>
        <v>SINAPI-I 21120</v>
      </c>
      <c r="B2730" s="3" t="s">
        <v>6301</v>
      </c>
      <c r="C2730" s="3">
        <v>21120</v>
      </c>
      <c r="D2730" s="2" t="s">
        <v>2583</v>
      </c>
      <c r="E2730" s="3" t="s">
        <v>4431</v>
      </c>
      <c r="F2730" s="67" t="s">
        <v>6099</v>
      </c>
      <c r="G2730" s="67" t="s">
        <v>6099</v>
      </c>
      <c r="I2730" s="3" t="s">
        <v>6298</v>
      </c>
    </row>
    <row r="2731" spans="1:9" x14ac:dyDescent="0.2">
      <c r="A2731" s="1" t="str">
        <f t="shared" si="44"/>
        <v>SINAPI-I 39318</v>
      </c>
      <c r="B2731" s="3" t="s">
        <v>6301</v>
      </c>
      <c r="C2731" s="3">
        <v>39318</v>
      </c>
      <c r="D2731" s="2" t="s">
        <v>2584</v>
      </c>
      <c r="E2731" s="3" t="s">
        <v>4431</v>
      </c>
      <c r="F2731" s="67" t="s">
        <v>29692</v>
      </c>
      <c r="G2731" s="67" t="s">
        <v>29692</v>
      </c>
      <c r="I2731" s="3" t="s">
        <v>6298</v>
      </c>
    </row>
    <row r="2732" spans="1:9" x14ac:dyDescent="0.2">
      <c r="A2732" s="1" t="str">
        <f t="shared" si="44"/>
        <v>SINAPI-I 40366</v>
      </c>
      <c r="B2732" s="3" t="s">
        <v>6301</v>
      </c>
      <c r="C2732" s="3">
        <v>40366</v>
      </c>
      <c r="D2732" s="2" t="s">
        <v>2585</v>
      </c>
      <c r="E2732" s="3" t="s">
        <v>4431</v>
      </c>
      <c r="F2732" s="67" t="s">
        <v>5678</v>
      </c>
      <c r="G2732" s="67" t="s">
        <v>5678</v>
      </c>
      <c r="I2732" s="3" t="s">
        <v>6300</v>
      </c>
    </row>
    <row r="2733" spans="1:9" x14ac:dyDescent="0.2">
      <c r="A2733" s="1" t="str">
        <f t="shared" si="44"/>
        <v>SINAPI-I 40363</v>
      </c>
      <c r="B2733" s="3" t="s">
        <v>6301</v>
      </c>
      <c r="C2733" s="3">
        <v>40363</v>
      </c>
      <c r="D2733" s="2" t="s">
        <v>2586</v>
      </c>
      <c r="E2733" s="3" t="s">
        <v>4431</v>
      </c>
      <c r="F2733" s="67" t="s">
        <v>5132</v>
      </c>
      <c r="G2733" s="67" t="s">
        <v>5132</v>
      </c>
      <c r="I2733" s="3" t="s">
        <v>6300</v>
      </c>
    </row>
    <row r="2734" spans="1:9" x14ac:dyDescent="0.2">
      <c r="A2734" s="1" t="str">
        <f t="shared" si="44"/>
        <v>SINAPI-I 40354</v>
      </c>
      <c r="B2734" s="3" t="s">
        <v>6301</v>
      </c>
      <c r="C2734" s="3">
        <v>40354</v>
      </c>
      <c r="D2734" s="2" t="s">
        <v>2587</v>
      </c>
      <c r="E2734" s="3" t="s">
        <v>4431</v>
      </c>
      <c r="F2734" s="67" t="s">
        <v>5114</v>
      </c>
      <c r="G2734" s="67" t="s">
        <v>5114</v>
      </c>
      <c r="I2734" s="3" t="s">
        <v>6300</v>
      </c>
    </row>
    <row r="2735" spans="1:9" x14ac:dyDescent="0.2">
      <c r="A2735" s="1" t="str">
        <f t="shared" si="44"/>
        <v>SINAPI-I 40360</v>
      </c>
      <c r="B2735" s="3" t="s">
        <v>6301</v>
      </c>
      <c r="C2735" s="3">
        <v>40360</v>
      </c>
      <c r="D2735" s="2" t="s">
        <v>2588</v>
      </c>
      <c r="E2735" s="3" t="s">
        <v>4431</v>
      </c>
      <c r="F2735" s="67" t="s">
        <v>5679</v>
      </c>
      <c r="G2735" s="67" t="s">
        <v>5679</v>
      </c>
      <c r="I2735" s="3" t="s">
        <v>6300</v>
      </c>
    </row>
    <row r="2736" spans="1:9" x14ac:dyDescent="0.2">
      <c r="A2736" s="1" t="str">
        <f t="shared" si="44"/>
        <v>SINAPI-I 40372</v>
      </c>
      <c r="B2736" s="3" t="s">
        <v>6301</v>
      </c>
      <c r="C2736" s="3">
        <v>40372</v>
      </c>
      <c r="D2736" s="2" t="s">
        <v>2589</v>
      </c>
      <c r="E2736" s="3" t="s">
        <v>4431</v>
      </c>
      <c r="F2736" s="67" t="s">
        <v>33877</v>
      </c>
      <c r="G2736" s="67" t="s">
        <v>33877</v>
      </c>
      <c r="I2736" s="3" t="s">
        <v>6300</v>
      </c>
    </row>
    <row r="2737" spans="1:9" x14ac:dyDescent="0.2">
      <c r="A2737" s="1" t="str">
        <f t="shared" si="44"/>
        <v>SINAPI-I 40369</v>
      </c>
      <c r="B2737" s="3" t="s">
        <v>6301</v>
      </c>
      <c r="C2737" s="3">
        <v>40369</v>
      </c>
      <c r="D2737" s="2" t="s">
        <v>2590</v>
      </c>
      <c r="E2737" s="3" t="s">
        <v>4431</v>
      </c>
      <c r="F2737" s="67" t="s">
        <v>33878</v>
      </c>
      <c r="G2737" s="67" t="s">
        <v>33878</v>
      </c>
      <c r="I2737" s="3" t="s">
        <v>6300</v>
      </c>
    </row>
    <row r="2738" spans="1:9" x14ac:dyDescent="0.2">
      <c r="A2738" s="1" t="str">
        <f t="shared" si="44"/>
        <v>SINAPI-I 40357</v>
      </c>
      <c r="B2738" s="3" t="s">
        <v>6301</v>
      </c>
      <c r="C2738" s="3">
        <v>40357</v>
      </c>
      <c r="D2738" s="2" t="s">
        <v>2591</v>
      </c>
      <c r="E2738" s="3" t="s">
        <v>4431</v>
      </c>
      <c r="F2738" s="67" t="s">
        <v>5672</v>
      </c>
      <c r="G2738" s="67" t="s">
        <v>5672</v>
      </c>
      <c r="I2738" s="3" t="s">
        <v>6300</v>
      </c>
    </row>
    <row r="2739" spans="1:9" x14ac:dyDescent="0.2">
      <c r="A2739" s="1" t="str">
        <f t="shared" si="44"/>
        <v>SINAPI-I 40375</v>
      </c>
      <c r="B2739" s="3" t="s">
        <v>6301</v>
      </c>
      <c r="C2739" s="3">
        <v>40375</v>
      </c>
      <c r="D2739" s="2" t="s">
        <v>2592</v>
      </c>
      <c r="E2739" s="3" t="s">
        <v>4431</v>
      </c>
      <c r="F2739" s="67" t="s">
        <v>5680</v>
      </c>
      <c r="G2739" s="67" t="s">
        <v>5680</v>
      </c>
      <c r="I2739" s="3" t="s">
        <v>6300</v>
      </c>
    </row>
    <row r="2740" spans="1:9" x14ac:dyDescent="0.2">
      <c r="A2740" s="1" t="str">
        <f t="shared" si="44"/>
        <v>SINAPI-I 1893</v>
      </c>
      <c r="B2740" s="3" t="s">
        <v>6301</v>
      </c>
      <c r="C2740" s="3">
        <v>1893</v>
      </c>
      <c r="D2740" s="2" t="s">
        <v>2593</v>
      </c>
      <c r="E2740" s="3" t="s">
        <v>4431</v>
      </c>
      <c r="F2740" s="67" t="s">
        <v>5299</v>
      </c>
      <c r="G2740" s="67" t="s">
        <v>5299</v>
      </c>
      <c r="I2740" s="3" t="s">
        <v>6298</v>
      </c>
    </row>
    <row r="2741" spans="1:9" x14ac:dyDescent="0.2">
      <c r="A2741" s="1" t="str">
        <f t="shared" si="44"/>
        <v>SINAPI-I 1902</v>
      </c>
      <c r="B2741" s="3" t="s">
        <v>6301</v>
      </c>
      <c r="C2741" s="3">
        <v>1902</v>
      </c>
      <c r="D2741" s="2" t="s">
        <v>2594</v>
      </c>
      <c r="E2741" s="3" t="s">
        <v>4431</v>
      </c>
      <c r="F2741" s="67" t="s">
        <v>5186</v>
      </c>
      <c r="G2741" s="67" t="s">
        <v>5186</v>
      </c>
      <c r="I2741" s="3" t="s">
        <v>6298</v>
      </c>
    </row>
    <row r="2742" spans="1:9" x14ac:dyDescent="0.2">
      <c r="A2742" s="1" t="str">
        <f t="shared" si="44"/>
        <v>SINAPI-I 1901</v>
      </c>
      <c r="B2742" s="3" t="s">
        <v>6301</v>
      </c>
      <c r="C2742" s="3">
        <v>1901</v>
      </c>
      <c r="D2742" s="2" t="s">
        <v>2595</v>
      </c>
      <c r="E2742" s="3" t="s">
        <v>4431</v>
      </c>
      <c r="F2742" s="67" t="s">
        <v>4525</v>
      </c>
      <c r="G2742" s="67" t="s">
        <v>4525</v>
      </c>
      <c r="I2742" s="3" t="s">
        <v>6298</v>
      </c>
    </row>
    <row r="2743" spans="1:9" x14ac:dyDescent="0.2">
      <c r="A2743" s="1" t="str">
        <f t="shared" si="44"/>
        <v>SINAPI-I 1892</v>
      </c>
      <c r="B2743" s="3" t="s">
        <v>6301</v>
      </c>
      <c r="C2743" s="3">
        <v>1892</v>
      </c>
      <c r="D2743" s="2" t="s">
        <v>2596</v>
      </c>
      <c r="E2743" s="3" t="s">
        <v>4431</v>
      </c>
      <c r="F2743" s="67" t="s">
        <v>5350</v>
      </c>
      <c r="G2743" s="67" t="s">
        <v>5350</v>
      </c>
      <c r="I2743" s="3" t="s">
        <v>6298</v>
      </c>
    </row>
    <row r="2744" spans="1:9" x14ac:dyDescent="0.2">
      <c r="A2744" s="1" t="str">
        <f t="shared" si="44"/>
        <v>SINAPI-I 1907</v>
      </c>
      <c r="B2744" s="3" t="s">
        <v>6301</v>
      </c>
      <c r="C2744" s="3">
        <v>1907</v>
      </c>
      <c r="D2744" s="2" t="s">
        <v>2597</v>
      </c>
      <c r="E2744" s="3" t="s">
        <v>4431</v>
      </c>
      <c r="F2744" s="67" t="s">
        <v>4831</v>
      </c>
      <c r="G2744" s="67" t="s">
        <v>4831</v>
      </c>
      <c r="I2744" s="3" t="s">
        <v>6298</v>
      </c>
    </row>
    <row r="2745" spans="1:9" x14ac:dyDescent="0.2">
      <c r="A2745" s="1" t="str">
        <f t="shared" si="44"/>
        <v>SINAPI-I 1894</v>
      </c>
      <c r="B2745" s="3" t="s">
        <v>6301</v>
      </c>
      <c r="C2745" s="3">
        <v>1894</v>
      </c>
      <c r="D2745" s="2" t="s">
        <v>2598</v>
      </c>
      <c r="E2745" s="3" t="s">
        <v>4431</v>
      </c>
      <c r="F2745" s="67" t="s">
        <v>4682</v>
      </c>
      <c r="G2745" s="67" t="s">
        <v>4682</v>
      </c>
      <c r="I2745" s="3" t="s">
        <v>6298</v>
      </c>
    </row>
    <row r="2746" spans="1:9" x14ac:dyDescent="0.2">
      <c r="A2746" s="1" t="str">
        <f t="shared" si="44"/>
        <v>SINAPI-I 1891</v>
      </c>
      <c r="B2746" s="3" t="s">
        <v>6301</v>
      </c>
      <c r="C2746" s="3">
        <v>1891</v>
      </c>
      <c r="D2746" s="2" t="s">
        <v>2599</v>
      </c>
      <c r="E2746" s="3" t="s">
        <v>4431</v>
      </c>
      <c r="F2746" s="67" t="s">
        <v>5348</v>
      </c>
      <c r="G2746" s="67" t="s">
        <v>5348</v>
      </c>
      <c r="I2746" s="3" t="s">
        <v>6298</v>
      </c>
    </row>
    <row r="2747" spans="1:9" x14ac:dyDescent="0.2">
      <c r="A2747" s="1" t="str">
        <f t="shared" si="44"/>
        <v>SINAPI-I 1896</v>
      </c>
      <c r="B2747" s="3" t="s">
        <v>6301</v>
      </c>
      <c r="C2747" s="3">
        <v>1896</v>
      </c>
      <c r="D2747" s="2" t="s">
        <v>2600</v>
      </c>
      <c r="E2747" s="3" t="s">
        <v>4431</v>
      </c>
      <c r="F2747" s="67" t="s">
        <v>5681</v>
      </c>
      <c r="G2747" s="67" t="s">
        <v>5681</v>
      </c>
      <c r="I2747" s="3" t="s">
        <v>6298</v>
      </c>
    </row>
    <row r="2748" spans="1:9" x14ac:dyDescent="0.2">
      <c r="A2748" s="1" t="str">
        <f t="shared" si="44"/>
        <v>SINAPI-I 1895</v>
      </c>
      <c r="B2748" s="3" t="s">
        <v>6301</v>
      </c>
      <c r="C2748" s="3">
        <v>1895</v>
      </c>
      <c r="D2748" s="2" t="s">
        <v>2601</v>
      </c>
      <c r="E2748" s="3" t="s">
        <v>4431</v>
      </c>
      <c r="F2748" s="67" t="s">
        <v>5682</v>
      </c>
      <c r="G2748" s="67" t="s">
        <v>5682</v>
      </c>
      <c r="I2748" s="3" t="s">
        <v>6298</v>
      </c>
    </row>
    <row r="2749" spans="1:9" x14ac:dyDescent="0.2">
      <c r="A2749" s="1" t="str">
        <f t="shared" si="44"/>
        <v>SINAPI-I 2641</v>
      </c>
      <c r="B2749" s="3" t="s">
        <v>6301</v>
      </c>
      <c r="C2749" s="3">
        <v>2641</v>
      </c>
      <c r="D2749" s="2" t="s">
        <v>2602</v>
      </c>
      <c r="E2749" s="3" t="s">
        <v>4431</v>
      </c>
      <c r="F2749" s="67" t="s">
        <v>5646</v>
      </c>
      <c r="G2749" s="67" t="s">
        <v>5646</v>
      </c>
      <c r="I2749" s="3" t="s">
        <v>6300</v>
      </c>
    </row>
    <row r="2750" spans="1:9" x14ac:dyDescent="0.2">
      <c r="A2750" s="1" t="str">
        <f t="shared" si="44"/>
        <v>SINAPI-I 2636</v>
      </c>
      <c r="B2750" s="3" t="s">
        <v>6301</v>
      </c>
      <c r="C2750" s="3">
        <v>2636</v>
      </c>
      <c r="D2750" s="2" t="s">
        <v>2603</v>
      </c>
      <c r="E2750" s="3" t="s">
        <v>4431</v>
      </c>
      <c r="F2750" s="67" t="s">
        <v>4842</v>
      </c>
      <c r="G2750" s="67" t="s">
        <v>4842</v>
      </c>
      <c r="I2750" s="3" t="s">
        <v>6300</v>
      </c>
    </row>
    <row r="2751" spans="1:9" x14ac:dyDescent="0.2">
      <c r="A2751" s="1" t="str">
        <f t="shared" si="44"/>
        <v>SINAPI-I 2637</v>
      </c>
      <c r="B2751" s="3" t="s">
        <v>6301</v>
      </c>
      <c r="C2751" s="3">
        <v>2637</v>
      </c>
      <c r="D2751" s="2" t="s">
        <v>2604</v>
      </c>
      <c r="E2751" s="3" t="s">
        <v>4431</v>
      </c>
      <c r="F2751" s="67" t="s">
        <v>4916</v>
      </c>
      <c r="G2751" s="67" t="s">
        <v>4916</v>
      </c>
      <c r="I2751" s="3" t="s">
        <v>6300</v>
      </c>
    </row>
    <row r="2752" spans="1:9" x14ac:dyDescent="0.2">
      <c r="A2752" s="1" t="str">
        <f t="shared" si="44"/>
        <v>SINAPI-I 2638</v>
      </c>
      <c r="B2752" s="3" t="s">
        <v>6301</v>
      </c>
      <c r="C2752" s="3">
        <v>2638</v>
      </c>
      <c r="D2752" s="2" t="s">
        <v>2605</v>
      </c>
      <c r="E2752" s="3" t="s">
        <v>4431</v>
      </c>
      <c r="F2752" s="67" t="s">
        <v>5374</v>
      </c>
      <c r="G2752" s="67" t="s">
        <v>5374</v>
      </c>
      <c r="I2752" s="3" t="s">
        <v>6300</v>
      </c>
    </row>
    <row r="2753" spans="1:9" x14ac:dyDescent="0.2">
      <c r="A2753" s="1" t="str">
        <f t="shared" si="44"/>
        <v>SINAPI-I 2639</v>
      </c>
      <c r="B2753" s="3" t="s">
        <v>6301</v>
      </c>
      <c r="C2753" s="3">
        <v>2639</v>
      </c>
      <c r="D2753" s="2" t="s">
        <v>2606</v>
      </c>
      <c r="E2753" s="3" t="s">
        <v>4431</v>
      </c>
      <c r="F2753" s="67" t="s">
        <v>31747</v>
      </c>
      <c r="G2753" s="67" t="s">
        <v>31747</v>
      </c>
      <c r="I2753" s="3" t="s">
        <v>6300</v>
      </c>
    </row>
    <row r="2754" spans="1:9" x14ac:dyDescent="0.2">
      <c r="A2754" s="1" t="str">
        <f t="shared" si="44"/>
        <v>SINAPI-I 2644</v>
      </c>
      <c r="B2754" s="3" t="s">
        <v>6301</v>
      </c>
      <c r="C2754" s="3">
        <v>2644</v>
      </c>
      <c r="D2754" s="2" t="s">
        <v>2607</v>
      </c>
      <c r="E2754" s="3" t="s">
        <v>4431</v>
      </c>
      <c r="F2754" s="67" t="s">
        <v>5708</v>
      </c>
      <c r="G2754" s="67" t="s">
        <v>5708</v>
      </c>
      <c r="I2754" s="3" t="s">
        <v>6300</v>
      </c>
    </row>
    <row r="2755" spans="1:9" x14ac:dyDescent="0.2">
      <c r="A2755" s="1" t="str">
        <f t="shared" si="44"/>
        <v>SINAPI-I 2640</v>
      </c>
      <c r="B2755" s="3" t="s">
        <v>6301</v>
      </c>
      <c r="C2755" s="3">
        <v>2640</v>
      </c>
      <c r="D2755" s="2" t="s">
        <v>2608</v>
      </c>
      <c r="E2755" s="3" t="s">
        <v>4431</v>
      </c>
      <c r="F2755" s="67" t="s">
        <v>28964</v>
      </c>
      <c r="G2755" s="67" t="s">
        <v>28964</v>
      </c>
      <c r="I2755" s="3" t="s">
        <v>6300</v>
      </c>
    </row>
    <row r="2756" spans="1:9" x14ac:dyDescent="0.2">
      <c r="A2756" s="1" t="str">
        <f t="shared" si="44"/>
        <v>SINAPI-I 2642</v>
      </c>
      <c r="B2756" s="3" t="s">
        <v>6301</v>
      </c>
      <c r="C2756" s="3">
        <v>2642</v>
      </c>
      <c r="D2756" s="2" t="s">
        <v>2609</v>
      </c>
      <c r="E2756" s="3" t="s">
        <v>4431</v>
      </c>
      <c r="F2756" s="67" t="s">
        <v>5616</v>
      </c>
      <c r="G2756" s="67" t="s">
        <v>5616</v>
      </c>
      <c r="I2756" s="3" t="s">
        <v>6300</v>
      </c>
    </row>
    <row r="2757" spans="1:9" x14ac:dyDescent="0.2">
      <c r="A2757" s="1" t="str">
        <f t="shared" si="44"/>
        <v>SINAPI-I 2643</v>
      </c>
      <c r="B2757" s="3" t="s">
        <v>6301</v>
      </c>
      <c r="C2757" s="3">
        <v>2643</v>
      </c>
      <c r="D2757" s="2" t="s">
        <v>30443</v>
      </c>
      <c r="E2757" s="3" t="s">
        <v>4431</v>
      </c>
      <c r="F2757" s="67" t="s">
        <v>20808</v>
      </c>
      <c r="G2757" s="67" t="s">
        <v>20808</v>
      </c>
      <c r="I2757" s="3" t="s">
        <v>6300</v>
      </c>
    </row>
    <row r="2758" spans="1:9" x14ac:dyDescent="0.2">
      <c r="A2758" s="1" t="str">
        <f t="shared" si="44"/>
        <v>SINAPI-I 39855</v>
      </c>
      <c r="B2758" s="3" t="s">
        <v>6301</v>
      </c>
      <c r="C2758" s="3">
        <v>39855</v>
      </c>
      <c r="D2758" s="2" t="s">
        <v>2610</v>
      </c>
      <c r="E2758" s="3" t="s">
        <v>4431</v>
      </c>
      <c r="F2758" s="67" t="s">
        <v>20865</v>
      </c>
      <c r="G2758" s="67" t="s">
        <v>20865</v>
      </c>
      <c r="I2758" s="3" t="s">
        <v>6300</v>
      </c>
    </row>
    <row r="2759" spans="1:9" x14ac:dyDescent="0.2">
      <c r="A2759" s="1" t="str">
        <f t="shared" si="44"/>
        <v>SINAPI-I 39856</v>
      </c>
      <c r="B2759" s="3" t="s">
        <v>6301</v>
      </c>
      <c r="C2759" s="3">
        <v>39856</v>
      </c>
      <c r="D2759" s="2" t="s">
        <v>2611</v>
      </c>
      <c r="E2759" s="3" t="s">
        <v>4431</v>
      </c>
      <c r="F2759" s="67" t="s">
        <v>21353</v>
      </c>
      <c r="G2759" s="67" t="s">
        <v>21353</v>
      </c>
      <c r="I2759" s="3" t="s">
        <v>6300</v>
      </c>
    </row>
    <row r="2760" spans="1:9" x14ac:dyDescent="0.2">
      <c r="A2760" s="1" t="str">
        <f t="shared" si="44"/>
        <v>SINAPI-I 39857</v>
      </c>
      <c r="B2760" s="3" t="s">
        <v>6301</v>
      </c>
      <c r="C2760" s="3">
        <v>39857</v>
      </c>
      <c r="D2760" s="2" t="s">
        <v>2612</v>
      </c>
      <c r="E2760" s="3" t="s">
        <v>4431</v>
      </c>
      <c r="F2760" s="67" t="s">
        <v>30127</v>
      </c>
      <c r="G2760" s="67" t="s">
        <v>30127</v>
      </c>
      <c r="I2760" s="3" t="s">
        <v>6300</v>
      </c>
    </row>
    <row r="2761" spans="1:9" x14ac:dyDescent="0.2">
      <c r="A2761" s="1" t="str">
        <f t="shared" si="44"/>
        <v>SINAPI-I 39858</v>
      </c>
      <c r="B2761" s="3" t="s">
        <v>6301</v>
      </c>
      <c r="C2761" s="3">
        <v>39858</v>
      </c>
      <c r="D2761" s="2" t="s">
        <v>2613</v>
      </c>
      <c r="E2761" s="3" t="s">
        <v>4431</v>
      </c>
      <c r="F2761" s="67" t="s">
        <v>5445</v>
      </c>
      <c r="G2761" s="67" t="s">
        <v>5445</v>
      </c>
      <c r="I2761" s="3" t="s">
        <v>6300</v>
      </c>
    </row>
    <row r="2762" spans="1:9" x14ac:dyDescent="0.2">
      <c r="A2762" s="1" t="str">
        <f t="shared" si="44"/>
        <v>SINAPI-I 39859</v>
      </c>
      <c r="B2762" s="3" t="s">
        <v>6301</v>
      </c>
      <c r="C2762" s="3">
        <v>39859</v>
      </c>
      <c r="D2762" s="2" t="s">
        <v>2614</v>
      </c>
      <c r="E2762" s="3" t="s">
        <v>4431</v>
      </c>
      <c r="F2762" s="67" t="s">
        <v>30151</v>
      </c>
      <c r="G2762" s="67" t="s">
        <v>30151</v>
      </c>
      <c r="I2762" s="3" t="s">
        <v>6300</v>
      </c>
    </row>
    <row r="2763" spans="1:9" x14ac:dyDescent="0.2">
      <c r="A2763" s="1" t="str">
        <f t="shared" si="44"/>
        <v>SINAPI-I 39860</v>
      </c>
      <c r="B2763" s="3" t="s">
        <v>6301</v>
      </c>
      <c r="C2763" s="3">
        <v>39860</v>
      </c>
      <c r="D2763" s="2" t="s">
        <v>2615</v>
      </c>
      <c r="E2763" s="3" t="s">
        <v>4431</v>
      </c>
      <c r="F2763" s="67" t="s">
        <v>33879</v>
      </c>
      <c r="G2763" s="67" t="s">
        <v>33879</v>
      </c>
      <c r="I2763" s="3" t="s">
        <v>6300</v>
      </c>
    </row>
    <row r="2764" spans="1:9" x14ac:dyDescent="0.2">
      <c r="A2764" s="1" t="str">
        <f t="shared" si="44"/>
        <v>SINAPI-I 39861</v>
      </c>
      <c r="B2764" s="3" t="s">
        <v>6301</v>
      </c>
      <c r="C2764" s="3">
        <v>39861</v>
      </c>
      <c r="D2764" s="2" t="s">
        <v>2616</v>
      </c>
      <c r="E2764" s="3" t="s">
        <v>4431</v>
      </c>
      <c r="F2764" s="67" t="s">
        <v>33854</v>
      </c>
      <c r="G2764" s="67" t="s">
        <v>33854</v>
      </c>
      <c r="I2764" s="3" t="s">
        <v>6300</v>
      </c>
    </row>
    <row r="2765" spans="1:9" x14ac:dyDescent="0.2">
      <c r="A2765" s="1" t="str">
        <f t="shared" si="44"/>
        <v>SINAPI-I 3867</v>
      </c>
      <c r="B2765" s="3" t="s">
        <v>6301</v>
      </c>
      <c r="C2765" s="3">
        <v>3867</v>
      </c>
      <c r="D2765" s="2" t="s">
        <v>2617</v>
      </c>
      <c r="E2765" s="3" t="s">
        <v>4431</v>
      </c>
      <c r="F2765" s="67" t="s">
        <v>30905</v>
      </c>
      <c r="G2765" s="67" t="s">
        <v>30905</v>
      </c>
      <c r="I2765" s="3" t="s">
        <v>6298</v>
      </c>
    </row>
    <row r="2766" spans="1:9" x14ac:dyDescent="0.2">
      <c r="A2766" s="1" t="str">
        <f t="shared" si="44"/>
        <v>SINAPI-I 3861</v>
      </c>
      <c r="B2766" s="3" t="s">
        <v>6301</v>
      </c>
      <c r="C2766" s="3">
        <v>3861</v>
      </c>
      <c r="D2766" s="2" t="s">
        <v>2618</v>
      </c>
      <c r="E2766" s="3" t="s">
        <v>4431</v>
      </c>
      <c r="F2766" s="67" t="s">
        <v>4484</v>
      </c>
      <c r="G2766" s="67" t="s">
        <v>4484</v>
      </c>
      <c r="I2766" s="3" t="s">
        <v>6298</v>
      </c>
    </row>
    <row r="2767" spans="1:9" x14ac:dyDescent="0.2">
      <c r="A2767" s="1" t="str">
        <f t="shared" si="44"/>
        <v>SINAPI-I 3904</v>
      </c>
      <c r="B2767" s="3" t="s">
        <v>6301</v>
      </c>
      <c r="C2767" s="3">
        <v>3904</v>
      </c>
      <c r="D2767" s="2" t="s">
        <v>2619</v>
      </c>
      <c r="E2767" s="3" t="s">
        <v>4431</v>
      </c>
      <c r="F2767" s="67" t="s">
        <v>4676</v>
      </c>
      <c r="G2767" s="67" t="s">
        <v>4676</v>
      </c>
      <c r="I2767" s="3" t="s">
        <v>6298</v>
      </c>
    </row>
    <row r="2768" spans="1:9" x14ac:dyDescent="0.2">
      <c r="A2768" s="1" t="str">
        <f t="shared" si="44"/>
        <v>SINAPI-I 3903</v>
      </c>
      <c r="B2768" s="3" t="s">
        <v>6301</v>
      </c>
      <c r="C2768" s="3">
        <v>3903</v>
      </c>
      <c r="D2768" s="2" t="s">
        <v>2620</v>
      </c>
      <c r="E2768" s="3" t="s">
        <v>4431</v>
      </c>
      <c r="F2768" s="67" t="s">
        <v>4899</v>
      </c>
      <c r="G2768" s="67" t="s">
        <v>4899</v>
      </c>
      <c r="I2768" s="3" t="s">
        <v>6298</v>
      </c>
    </row>
    <row r="2769" spans="1:9" x14ac:dyDescent="0.2">
      <c r="A2769" s="1" t="str">
        <f t="shared" si="44"/>
        <v>SINAPI-I 3862</v>
      </c>
      <c r="B2769" s="3" t="s">
        <v>6301</v>
      </c>
      <c r="C2769" s="3">
        <v>3862</v>
      </c>
      <c r="D2769" s="2" t="s">
        <v>2621</v>
      </c>
      <c r="E2769" s="3" t="s">
        <v>4431</v>
      </c>
      <c r="F2769" s="67" t="s">
        <v>28672</v>
      </c>
      <c r="G2769" s="67" t="s">
        <v>28672</v>
      </c>
      <c r="I2769" s="3" t="s">
        <v>6298</v>
      </c>
    </row>
    <row r="2770" spans="1:9" x14ac:dyDescent="0.2">
      <c r="A2770" s="1" t="str">
        <f t="shared" si="44"/>
        <v>SINAPI-I 3863</v>
      </c>
      <c r="B2770" s="3" t="s">
        <v>6301</v>
      </c>
      <c r="C2770" s="3">
        <v>3863</v>
      </c>
      <c r="D2770" s="2" t="s">
        <v>2622</v>
      </c>
      <c r="E2770" s="3" t="s">
        <v>4431</v>
      </c>
      <c r="F2770" s="67" t="s">
        <v>21675</v>
      </c>
      <c r="G2770" s="67" t="s">
        <v>21675</v>
      </c>
      <c r="I2770" s="3" t="s">
        <v>6298</v>
      </c>
    </row>
    <row r="2771" spans="1:9" x14ac:dyDescent="0.2">
      <c r="A2771" s="1" t="str">
        <f t="shared" si="44"/>
        <v>SINAPI-I 3864</v>
      </c>
      <c r="B2771" s="3" t="s">
        <v>6301</v>
      </c>
      <c r="C2771" s="3">
        <v>3864</v>
      </c>
      <c r="D2771" s="2" t="s">
        <v>2623</v>
      </c>
      <c r="E2771" s="3" t="s">
        <v>4431</v>
      </c>
      <c r="F2771" s="67" t="s">
        <v>4849</v>
      </c>
      <c r="G2771" s="67" t="s">
        <v>4849</v>
      </c>
      <c r="I2771" s="3" t="s">
        <v>6298</v>
      </c>
    </row>
    <row r="2772" spans="1:9" x14ac:dyDescent="0.2">
      <c r="A2772" s="1" t="str">
        <f t="shared" si="44"/>
        <v>SINAPI-I 3865</v>
      </c>
      <c r="B2772" s="3" t="s">
        <v>6301</v>
      </c>
      <c r="C2772" s="3">
        <v>3865</v>
      </c>
      <c r="D2772" s="2" t="s">
        <v>2624</v>
      </c>
      <c r="E2772" s="3" t="s">
        <v>4431</v>
      </c>
      <c r="F2772" s="67" t="s">
        <v>33880</v>
      </c>
      <c r="G2772" s="67" t="s">
        <v>33880</v>
      </c>
      <c r="I2772" s="3" t="s">
        <v>6298</v>
      </c>
    </row>
    <row r="2773" spans="1:9" x14ac:dyDescent="0.2">
      <c r="A2773" s="1" t="str">
        <f t="shared" si="44"/>
        <v>SINAPI-I 3866</v>
      </c>
      <c r="B2773" s="3" t="s">
        <v>6301</v>
      </c>
      <c r="C2773" s="3">
        <v>3866</v>
      </c>
      <c r="D2773" s="2" t="s">
        <v>2625</v>
      </c>
      <c r="E2773" s="3" t="s">
        <v>4431</v>
      </c>
      <c r="F2773" s="67" t="s">
        <v>33881</v>
      </c>
      <c r="G2773" s="67" t="s">
        <v>33881</v>
      </c>
      <c r="I2773" s="3" t="s">
        <v>6298</v>
      </c>
    </row>
    <row r="2774" spans="1:9" x14ac:dyDescent="0.2">
      <c r="A2774" s="1" t="str">
        <f t="shared" si="44"/>
        <v>SINAPI-I 3878</v>
      </c>
      <c r="B2774" s="3" t="s">
        <v>6301</v>
      </c>
      <c r="C2774" s="3">
        <v>3878</v>
      </c>
      <c r="D2774" s="2" t="s">
        <v>30444</v>
      </c>
      <c r="E2774" s="3" t="s">
        <v>4431</v>
      </c>
      <c r="F2774" s="67" t="s">
        <v>21102</v>
      </c>
      <c r="G2774" s="67" t="s">
        <v>21102</v>
      </c>
      <c r="I2774" s="3" t="s">
        <v>6298</v>
      </c>
    </row>
    <row r="2775" spans="1:9" x14ac:dyDescent="0.2">
      <c r="A2775" s="1" t="str">
        <f t="shared" si="44"/>
        <v>SINAPI-I 3883</v>
      </c>
      <c r="B2775" s="3" t="s">
        <v>6301</v>
      </c>
      <c r="C2775" s="3">
        <v>3883</v>
      </c>
      <c r="D2775" s="2" t="s">
        <v>2626</v>
      </c>
      <c r="E2775" s="3" t="s">
        <v>4431</v>
      </c>
      <c r="F2775" s="67" t="s">
        <v>5583</v>
      </c>
      <c r="G2775" s="67" t="s">
        <v>5583</v>
      </c>
      <c r="I2775" s="3" t="s">
        <v>6298</v>
      </c>
    </row>
    <row r="2776" spans="1:9" x14ac:dyDescent="0.2">
      <c r="A2776" s="1" t="str">
        <f t="shared" si="44"/>
        <v>SINAPI-I 3876</v>
      </c>
      <c r="B2776" s="3" t="s">
        <v>6301</v>
      </c>
      <c r="C2776" s="3">
        <v>3876</v>
      </c>
      <c r="D2776" s="2" t="s">
        <v>2627</v>
      </c>
      <c r="E2776" s="3" t="s">
        <v>4431</v>
      </c>
      <c r="F2776" s="67" t="s">
        <v>4689</v>
      </c>
      <c r="G2776" s="67" t="s">
        <v>4689</v>
      </c>
      <c r="I2776" s="3" t="s">
        <v>6298</v>
      </c>
    </row>
    <row r="2777" spans="1:9" x14ac:dyDescent="0.2">
      <c r="A2777" s="1" t="str">
        <f t="shared" si="44"/>
        <v>SINAPI-I 3884</v>
      </c>
      <c r="B2777" s="3" t="s">
        <v>6301</v>
      </c>
      <c r="C2777" s="3">
        <v>3884</v>
      </c>
      <c r="D2777" s="2" t="s">
        <v>2628</v>
      </c>
      <c r="E2777" s="3" t="s">
        <v>4431</v>
      </c>
      <c r="F2777" s="67" t="s">
        <v>5374</v>
      </c>
      <c r="G2777" s="67" t="s">
        <v>5374</v>
      </c>
      <c r="I2777" s="3" t="s">
        <v>6298</v>
      </c>
    </row>
    <row r="2778" spans="1:9" x14ac:dyDescent="0.2">
      <c r="A2778" s="1" t="str">
        <f t="shared" si="44"/>
        <v>SINAPI-I 12892</v>
      </c>
      <c r="B2778" s="3" t="s">
        <v>6301</v>
      </c>
      <c r="C2778" s="3">
        <v>12892</v>
      </c>
      <c r="D2778" s="2" t="s">
        <v>2629</v>
      </c>
      <c r="E2778" s="3" t="s">
        <v>4439</v>
      </c>
      <c r="F2778" s="67" t="s">
        <v>5899</v>
      </c>
      <c r="G2778" s="67" t="s">
        <v>5899</v>
      </c>
      <c r="I2778" s="3" t="s">
        <v>6298</v>
      </c>
    </row>
    <row r="2779" spans="1:9" x14ac:dyDescent="0.2">
      <c r="A2779" s="1" t="str">
        <f t="shared" si="44"/>
        <v>SINAPI-I 38447</v>
      </c>
      <c r="B2779" s="3" t="s">
        <v>6301</v>
      </c>
      <c r="C2779" s="3">
        <v>38447</v>
      </c>
      <c r="D2779" s="2" t="s">
        <v>2630</v>
      </c>
      <c r="E2779" s="3" t="s">
        <v>4431</v>
      </c>
      <c r="F2779" s="67" t="s">
        <v>5693</v>
      </c>
      <c r="G2779" s="67" t="s">
        <v>5693</v>
      </c>
      <c r="I2779" s="3" t="s">
        <v>6300</v>
      </c>
    </row>
    <row r="2780" spans="1:9" x14ac:dyDescent="0.2">
      <c r="A2780" s="1" t="str">
        <f t="shared" si="44"/>
        <v>SINAPI-I 36320</v>
      </c>
      <c r="B2780" s="3" t="s">
        <v>6301</v>
      </c>
      <c r="C2780" s="3">
        <v>36320</v>
      </c>
      <c r="D2780" s="2" t="s">
        <v>2631</v>
      </c>
      <c r="E2780" s="3" t="s">
        <v>4431</v>
      </c>
      <c r="F2780" s="67" t="s">
        <v>5694</v>
      </c>
      <c r="G2780" s="67" t="s">
        <v>5694</v>
      </c>
      <c r="I2780" s="3" t="s">
        <v>6300</v>
      </c>
    </row>
    <row r="2781" spans="1:9" x14ac:dyDescent="0.2">
      <c r="A2781" s="1" t="str">
        <f t="shared" si="44"/>
        <v>SINAPI-I 36324</v>
      </c>
      <c r="B2781" s="3" t="s">
        <v>6301</v>
      </c>
      <c r="C2781" s="3">
        <v>36324</v>
      </c>
      <c r="D2781" s="2" t="s">
        <v>2632</v>
      </c>
      <c r="E2781" s="3" t="s">
        <v>4431</v>
      </c>
      <c r="F2781" s="67" t="s">
        <v>5133</v>
      </c>
      <c r="G2781" s="67" t="s">
        <v>5133</v>
      </c>
      <c r="I2781" s="3" t="s">
        <v>6300</v>
      </c>
    </row>
    <row r="2782" spans="1:9" x14ac:dyDescent="0.2">
      <c r="A2782" s="1" t="str">
        <f t="shared" si="44"/>
        <v>SINAPI-I 38441</v>
      </c>
      <c r="B2782" s="3" t="s">
        <v>6301</v>
      </c>
      <c r="C2782" s="3">
        <v>38441</v>
      </c>
      <c r="D2782" s="2" t="s">
        <v>2633</v>
      </c>
      <c r="E2782" s="3" t="s">
        <v>4431</v>
      </c>
      <c r="F2782" s="67" t="s">
        <v>5695</v>
      </c>
      <c r="G2782" s="67" t="s">
        <v>5695</v>
      </c>
      <c r="I2782" s="3" t="s">
        <v>6300</v>
      </c>
    </row>
    <row r="2783" spans="1:9" x14ac:dyDescent="0.2">
      <c r="A2783" s="1" t="str">
        <f t="shared" si="44"/>
        <v>SINAPI-I 38442</v>
      </c>
      <c r="B2783" s="3" t="s">
        <v>6301</v>
      </c>
      <c r="C2783" s="3">
        <v>38442</v>
      </c>
      <c r="D2783" s="2" t="s">
        <v>2634</v>
      </c>
      <c r="E2783" s="3" t="s">
        <v>4431</v>
      </c>
      <c r="F2783" s="67" t="s">
        <v>5416</v>
      </c>
      <c r="G2783" s="67" t="s">
        <v>5416</v>
      </c>
      <c r="I2783" s="3" t="s">
        <v>6300</v>
      </c>
    </row>
    <row r="2784" spans="1:9" x14ac:dyDescent="0.2">
      <c r="A2784" s="1" t="str">
        <f t="shared" si="44"/>
        <v>SINAPI-I 38443</v>
      </c>
      <c r="B2784" s="3" t="s">
        <v>6301</v>
      </c>
      <c r="C2784" s="3">
        <v>38443</v>
      </c>
      <c r="D2784" s="2" t="s">
        <v>2635</v>
      </c>
      <c r="E2784" s="3" t="s">
        <v>4431</v>
      </c>
      <c r="F2784" s="67" t="s">
        <v>4849</v>
      </c>
      <c r="G2784" s="67" t="s">
        <v>4849</v>
      </c>
      <c r="I2784" s="3" t="s">
        <v>6300</v>
      </c>
    </row>
    <row r="2785" spans="1:9" x14ac:dyDescent="0.2">
      <c r="A2785" s="1" t="str">
        <f t="shared" si="44"/>
        <v>SINAPI-I 38444</v>
      </c>
      <c r="B2785" s="3" t="s">
        <v>6301</v>
      </c>
      <c r="C2785" s="3">
        <v>38444</v>
      </c>
      <c r="D2785" s="2" t="s">
        <v>2636</v>
      </c>
      <c r="E2785" s="3" t="s">
        <v>4431</v>
      </c>
      <c r="F2785" s="67" t="s">
        <v>5111</v>
      </c>
      <c r="G2785" s="67" t="s">
        <v>5111</v>
      </c>
      <c r="I2785" s="3" t="s">
        <v>6300</v>
      </c>
    </row>
    <row r="2786" spans="1:9" x14ac:dyDescent="0.2">
      <c r="A2786" s="1" t="str">
        <f t="shared" si="44"/>
        <v>SINAPI-I 38445</v>
      </c>
      <c r="B2786" s="3" t="s">
        <v>6301</v>
      </c>
      <c r="C2786" s="3">
        <v>38445</v>
      </c>
      <c r="D2786" s="2" t="s">
        <v>2637</v>
      </c>
      <c r="E2786" s="3" t="s">
        <v>4431</v>
      </c>
      <c r="F2786" s="67" t="s">
        <v>5696</v>
      </c>
      <c r="G2786" s="67" t="s">
        <v>5696</v>
      </c>
      <c r="I2786" s="3" t="s">
        <v>6300</v>
      </c>
    </row>
    <row r="2787" spans="1:9" x14ac:dyDescent="0.2">
      <c r="A2787" s="1" t="str">
        <f t="shared" ref="A2787:A2850" si="45">CONCATENAR</f>
        <v>SINAPI-I 38446</v>
      </c>
      <c r="B2787" s="3" t="s">
        <v>6301</v>
      </c>
      <c r="C2787" s="3">
        <v>38446</v>
      </c>
      <c r="D2787" s="2" t="s">
        <v>2638</v>
      </c>
      <c r="E2787" s="3" t="s">
        <v>4431</v>
      </c>
      <c r="F2787" s="67" t="s">
        <v>5697</v>
      </c>
      <c r="G2787" s="67" t="s">
        <v>5697</v>
      </c>
      <c r="I2787" s="3" t="s">
        <v>6300</v>
      </c>
    </row>
    <row r="2788" spans="1:9" x14ac:dyDescent="0.2">
      <c r="A2788" s="1" t="str">
        <f t="shared" si="45"/>
        <v>SINAPI-I 3837</v>
      </c>
      <c r="B2788" s="3" t="s">
        <v>6301</v>
      </c>
      <c r="C2788" s="3">
        <v>3837</v>
      </c>
      <c r="D2788" s="2" t="s">
        <v>2639</v>
      </c>
      <c r="E2788" s="3" t="s">
        <v>4431</v>
      </c>
      <c r="F2788" s="67" t="s">
        <v>33882</v>
      </c>
      <c r="G2788" s="67" t="s">
        <v>33882</v>
      </c>
      <c r="I2788" s="3" t="s">
        <v>6300</v>
      </c>
    </row>
    <row r="2789" spans="1:9" x14ac:dyDescent="0.2">
      <c r="A2789" s="1" t="str">
        <f t="shared" si="45"/>
        <v>SINAPI-I 3845</v>
      </c>
      <c r="B2789" s="3" t="s">
        <v>6301</v>
      </c>
      <c r="C2789" s="3">
        <v>3845</v>
      </c>
      <c r="D2789" s="2" t="s">
        <v>2640</v>
      </c>
      <c r="E2789" s="3" t="s">
        <v>4431</v>
      </c>
      <c r="F2789" s="67" t="s">
        <v>5575</v>
      </c>
      <c r="G2789" s="67" t="s">
        <v>5575</v>
      </c>
      <c r="I2789" s="3" t="s">
        <v>6300</v>
      </c>
    </row>
    <row r="2790" spans="1:9" x14ac:dyDescent="0.2">
      <c r="A2790" s="1" t="str">
        <f t="shared" si="45"/>
        <v>SINAPI-I 11045</v>
      </c>
      <c r="B2790" s="3" t="s">
        <v>6301</v>
      </c>
      <c r="C2790" s="3">
        <v>11045</v>
      </c>
      <c r="D2790" s="2" t="s">
        <v>2641</v>
      </c>
      <c r="E2790" s="3" t="s">
        <v>4431</v>
      </c>
      <c r="F2790" s="67" t="s">
        <v>33883</v>
      </c>
      <c r="G2790" s="67" t="s">
        <v>33883</v>
      </c>
      <c r="I2790" s="3" t="s">
        <v>6300</v>
      </c>
    </row>
    <row r="2791" spans="1:9" x14ac:dyDescent="0.2">
      <c r="A2791" s="1" t="str">
        <f t="shared" si="45"/>
        <v>SINAPI-I 20170</v>
      </c>
      <c r="B2791" s="3" t="s">
        <v>6301</v>
      </c>
      <c r="C2791" s="3">
        <v>20170</v>
      </c>
      <c r="D2791" s="2" t="s">
        <v>2642</v>
      </c>
      <c r="E2791" s="3" t="s">
        <v>4431</v>
      </c>
      <c r="F2791" s="67" t="s">
        <v>31862</v>
      </c>
      <c r="G2791" s="67" t="s">
        <v>31862</v>
      </c>
      <c r="I2791" s="3" t="s">
        <v>6298</v>
      </c>
    </row>
    <row r="2792" spans="1:9" x14ac:dyDescent="0.2">
      <c r="A2792" s="1" t="str">
        <f t="shared" si="45"/>
        <v>SINAPI-I 20171</v>
      </c>
      <c r="B2792" s="3" t="s">
        <v>6301</v>
      </c>
      <c r="C2792" s="3">
        <v>20171</v>
      </c>
      <c r="D2792" s="2" t="s">
        <v>2643</v>
      </c>
      <c r="E2792" s="3" t="s">
        <v>4431</v>
      </c>
      <c r="F2792" s="67" t="s">
        <v>32090</v>
      </c>
      <c r="G2792" s="67" t="s">
        <v>32090</v>
      </c>
      <c r="I2792" s="3" t="s">
        <v>6298</v>
      </c>
    </row>
    <row r="2793" spans="1:9" x14ac:dyDescent="0.2">
      <c r="A2793" s="1" t="str">
        <f t="shared" si="45"/>
        <v>SINAPI-I 20167</v>
      </c>
      <c r="B2793" s="3" t="s">
        <v>6301</v>
      </c>
      <c r="C2793" s="3">
        <v>20167</v>
      </c>
      <c r="D2793" s="2" t="s">
        <v>2644</v>
      </c>
      <c r="E2793" s="3" t="s">
        <v>4431</v>
      </c>
      <c r="F2793" s="67" t="s">
        <v>30087</v>
      </c>
      <c r="G2793" s="67" t="s">
        <v>30087</v>
      </c>
      <c r="I2793" s="3" t="s">
        <v>6298</v>
      </c>
    </row>
    <row r="2794" spans="1:9" x14ac:dyDescent="0.2">
      <c r="A2794" s="1" t="str">
        <f t="shared" si="45"/>
        <v>SINAPI-I 20168</v>
      </c>
      <c r="B2794" s="3" t="s">
        <v>6301</v>
      </c>
      <c r="C2794" s="3">
        <v>20168</v>
      </c>
      <c r="D2794" s="2" t="s">
        <v>2645</v>
      </c>
      <c r="E2794" s="3" t="s">
        <v>4431</v>
      </c>
      <c r="F2794" s="67" t="s">
        <v>29615</v>
      </c>
      <c r="G2794" s="67" t="s">
        <v>29615</v>
      </c>
      <c r="I2794" s="3" t="s">
        <v>6298</v>
      </c>
    </row>
    <row r="2795" spans="1:9" x14ac:dyDescent="0.2">
      <c r="A2795" s="1" t="str">
        <f t="shared" si="45"/>
        <v>SINAPI-I 20169</v>
      </c>
      <c r="B2795" s="3" t="s">
        <v>6301</v>
      </c>
      <c r="C2795" s="3">
        <v>20169</v>
      </c>
      <c r="D2795" s="2" t="s">
        <v>2646</v>
      </c>
      <c r="E2795" s="3" t="s">
        <v>4431</v>
      </c>
      <c r="F2795" s="67" t="s">
        <v>29508</v>
      </c>
      <c r="G2795" s="67" t="s">
        <v>29508</v>
      </c>
      <c r="I2795" s="3" t="s">
        <v>6298</v>
      </c>
    </row>
    <row r="2796" spans="1:9" x14ac:dyDescent="0.2">
      <c r="A2796" s="1" t="str">
        <f t="shared" si="45"/>
        <v>SINAPI-I 3899</v>
      </c>
      <c r="B2796" s="3" t="s">
        <v>6301</v>
      </c>
      <c r="C2796" s="3">
        <v>3899</v>
      </c>
      <c r="D2796" s="2" t="s">
        <v>2647</v>
      </c>
      <c r="E2796" s="3" t="s">
        <v>4431</v>
      </c>
      <c r="F2796" s="67" t="s">
        <v>4696</v>
      </c>
      <c r="G2796" s="67" t="s">
        <v>4696</v>
      </c>
      <c r="I2796" s="3" t="s">
        <v>6298</v>
      </c>
    </row>
    <row r="2797" spans="1:9" x14ac:dyDescent="0.2">
      <c r="A2797" s="1" t="str">
        <f t="shared" si="45"/>
        <v>SINAPI-I 38676</v>
      </c>
      <c r="B2797" s="3" t="s">
        <v>6301</v>
      </c>
      <c r="C2797" s="3">
        <v>38676</v>
      </c>
      <c r="D2797" s="2" t="s">
        <v>2648</v>
      </c>
      <c r="E2797" s="3" t="s">
        <v>4431</v>
      </c>
      <c r="F2797" s="67" t="s">
        <v>33884</v>
      </c>
      <c r="G2797" s="67" t="s">
        <v>33884</v>
      </c>
      <c r="I2797" s="3" t="s">
        <v>6298</v>
      </c>
    </row>
    <row r="2798" spans="1:9" x14ac:dyDescent="0.2">
      <c r="A2798" s="1" t="str">
        <f t="shared" si="45"/>
        <v>SINAPI-I 3897</v>
      </c>
      <c r="B2798" s="3" t="s">
        <v>6301</v>
      </c>
      <c r="C2798" s="3">
        <v>3897</v>
      </c>
      <c r="D2798" s="2" t="s">
        <v>2649</v>
      </c>
      <c r="E2798" s="3" t="s">
        <v>4431</v>
      </c>
      <c r="F2798" s="67" t="s">
        <v>5846</v>
      </c>
      <c r="G2798" s="67" t="s">
        <v>5846</v>
      </c>
      <c r="I2798" s="3" t="s">
        <v>6298</v>
      </c>
    </row>
    <row r="2799" spans="1:9" x14ac:dyDescent="0.2">
      <c r="A2799" s="1" t="str">
        <f t="shared" si="45"/>
        <v>SINAPI-I 3875</v>
      </c>
      <c r="B2799" s="3" t="s">
        <v>6301</v>
      </c>
      <c r="C2799" s="3">
        <v>3875</v>
      </c>
      <c r="D2799" s="2" t="s">
        <v>2650</v>
      </c>
      <c r="E2799" s="3" t="s">
        <v>4431</v>
      </c>
      <c r="F2799" s="67" t="s">
        <v>5292</v>
      </c>
      <c r="G2799" s="67" t="s">
        <v>5292</v>
      </c>
      <c r="I2799" s="3" t="s">
        <v>6298</v>
      </c>
    </row>
    <row r="2800" spans="1:9" x14ac:dyDescent="0.2">
      <c r="A2800" s="1" t="str">
        <f t="shared" si="45"/>
        <v>SINAPI-I 3898</v>
      </c>
      <c r="B2800" s="3" t="s">
        <v>6301</v>
      </c>
      <c r="C2800" s="3">
        <v>3898</v>
      </c>
      <c r="D2800" s="2" t="s">
        <v>2651</v>
      </c>
      <c r="E2800" s="3" t="s">
        <v>4431</v>
      </c>
      <c r="F2800" s="67" t="s">
        <v>6180</v>
      </c>
      <c r="G2800" s="67" t="s">
        <v>6180</v>
      </c>
      <c r="I2800" s="3" t="s">
        <v>6298</v>
      </c>
    </row>
    <row r="2801" spans="1:9" x14ac:dyDescent="0.2">
      <c r="A2801" s="1" t="str">
        <f t="shared" si="45"/>
        <v>SINAPI-I 3855</v>
      </c>
      <c r="B2801" s="3" t="s">
        <v>6301</v>
      </c>
      <c r="C2801" s="3">
        <v>3855</v>
      </c>
      <c r="D2801" s="2" t="s">
        <v>2652</v>
      </c>
      <c r="E2801" s="3" t="s">
        <v>4431</v>
      </c>
      <c r="F2801" s="67" t="s">
        <v>4830</v>
      </c>
      <c r="G2801" s="67" t="s">
        <v>4830</v>
      </c>
      <c r="I2801" s="3" t="s">
        <v>6298</v>
      </c>
    </row>
    <row r="2802" spans="1:9" x14ac:dyDescent="0.2">
      <c r="A2802" s="1" t="str">
        <f t="shared" si="45"/>
        <v>SINAPI-I 3874</v>
      </c>
      <c r="B2802" s="3" t="s">
        <v>6301</v>
      </c>
      <c r="C2802" s="3">
        <v>3874</v>
      </c>
      <c r="D2802" s="2" t="s">
        <v>2653</v>
      </c>
      <c r="E2802" s="3" t="s">
        <v>4431</v>
      </c>
      <c r="F2802" s="67" t="s">
        <v>6057</v>
      </c>
      <c r="G2802" s="67" t="s">
        <v>6057</v>
      </c>
      <c r="I2802" s="3" t="s">
        <v>6298</v>
      </c>
    </row>
    <row r="2803" spans="1:9" x14ac:dyDescent="0.2">
      <c r="A2803" s="1" t="str">
        <f t="shared" si="45"/>
        <v>SINAPI-I 3870</v>
      </c>
      <c r="B2803" s="3" t="s">
        <v>6301</v>
      </c>
      <c r="C2803" s="3">
        <v>3870</v>
      </c>
      <c r="D2803" s="2" t="s">
        <v>2654</v>
      </c>
      <c r="E2803" s="3" t="s">
        <v>4431</v>
      </c>
      <c r="F2803" s="67" t="s">
        <v>4696</v>
      </c>
      <c r="G2803" s="67" t="s">
        <v>4696</v>
      </c>
      <c r="I2803" s="3" t="s">
        <v>6298</v>
      </c>
    </row>
    <row r="2804" spans="1:9" x14ac:dyDescent="0.2">
      <c r="A2804" s="1" t="str">
        <f t="shared" si="45"/>
        <v>SINAPI-I 38678</v>
      </c>
      <c r="B2804" s="3" t="s">
        <v>6301</v>
      </c>
      <c r="C2804" s="3">
        <v>38678</v>
      </c>
      <c r="D2804" s="2" t="s">
        <v>2655</v>
      </c>
      <c r="E2804" s="3" t="s">
        <v>4431</v>
      </c>
      <c r="F2804" s="67" t="s">
        <v>5068</v>
      </c>
      <c r="G2804" s="67" t="s">
        <v>5068</v>
      </c>
      <c r="I2804" s="3" t="s">
        <v>6298</v>
      </c>
    </row>
    <row r="2805" spans="1:9" x14ac:dyDescent="0.2">
      <c r="A2805" s="1" t="str">
        <f t="shared" si="45"/>
        <v>SINAPI-I 3859</v>
      </c>
      <c r="B2805" s="3" t="s">
        <v>6301</v>
      </c>
      <c r="C2805" s="3">
        <v>3859</v>
      </c>
      <c r="D2805" s="2" t="s">
        <v>2656</v>
      </c>
      <c r="E2805" s="3" t="s">
        <v>4431</v>
      </c>
      <c r="F2805" s="67" t="s">
        <v>5411</v>
      </c>
      <c r="G2805" s="67" t="s">
        <v>5411</v>
      </c>
      <c r="I2805" s="3" t="s">
        <v>6298</v>
      </c>
    </row>
    <row r="2806" spans="1:9" x14ac:dyDescent="0.2">
      <c r="A2806" s="1" t="str">
        <f t="shared" si="45"/>
        <v>SINAPI-I 3856</v>
      </c>
      <c r="B2806" s="3" t="s">
        <v>6301</v>
      </c>
      <c r="C2806" s="3">
        <v>3856</v>
      </c>
      <c r="D2806" s="2" t="s">
        <v>2657</v>
      </c>
      <c r="E2806" s="3" t="s">
        <v>4431</v>
      </c>
      <c r="F2806" s="67" t="s">
        <v>4558</v>
      </c>
      <c r="G2806" s="67" t="s">
        <v>4558</v>
      </c>
      <c r="I2806" s="3" t="s">
        <v>6298</v>
      </c>
    </row>
    <row r="2807" spans="1:9" x14ac:dyDescent="0.2">
      <c r="A2807" s="1" t="str">
        <f t="shared" si="45"/>
        <v>SINAPI-I 3906</v>
      </c>
      <c r="B2807" s="3" t="s">
        <v>6301</v>
      </c>
      <c r="C2807" s="3">
        <v>3906</v>
      </c>
      <c r="D2807" s="2" t="s">
        <v>2658</v>
      </c>
      <c r="E2807" s="3" t="s">
        <v>4431</v>
      </c>
      <c r="F2807" s="67" t="s">
        <v>5765</v>
      </c>
      <c r="G2807" s="67" t="s">
        <v>5765</v>
      </c>
      <c r="I2807" s="3" t="s">
        <v>6298</v>
      </c>
    </row>
    <row r="2808" spans="1:9" x14ac:dyDescent="0.2">
      <c r="A2808" s="1" t="str">
        <f t="shared" si="45"/>
        <v>SINAPI-I 3860</v>
      </c>
      <c r="B2808" s="3" t="s">
        <v>6301</v>
      </c>
      <c r="C2808" s="3">
        <v>3860</v>
      </c>
      <c r="D2808" s="2" t="s">
        <v>2659</v>
      </c>
      <c r="E2808" s="3" t="s">
        <v>4431</v>
      </c>
      <c r="F2808" s="67" t="s">
        <v>5180</v>
      </c>
      <c r="G2808" s="67" t="s">
        <v>5180</v>
      </c>
      <c r="I2808" s="3" t="s">
        <v>6298</v>
      </c>
    </row>
    <row r="2809" spans="1:9" x14ac:dyDescent="0.2">
      <c r="A2809" s="1" t="str">
        <f t="shared" si="45"/>
        <v>SINAPI-I 3905</v>
      </c>
      <c r="B2809" s="3" t="s">
        <v>6301</v>
      </c>
      <c r="C2809" s="3">
        <v>3905</v>
      </c>
      <c r="D2809" s="2" t="s">
        <v>2660</v>
      </c>
      <c r="E2809" s="3" t="s">
        <v>4431</v>
      </c>
      <c r="F2809" s="67" t="s">
        <v>33885</v>
      </c>
      <c r="G2809" s="67" t="s">
        <v>33885</v>
      </c>
      <c r="I2809" s="3" t="s">
        <v>6298</v>
      </c>
    </row>
    <row r="2810" spans="1:9" x14ac:dyDescent="0.2">
      <c r="A2810" s="1" t="str">
        <f t="shared" si="45"/>
        <v>SINAPI-I 3871</v>
      </c>
      <c r="B2810" s="3" t="s">
        <v>6301</v>
      </c>
      <c r="C2810" s="3">
        <v>3871</v>
      </c>
      <c r="D2810" s="2" t="s">
        <v>2661</v>
      </c>
      <c r="E2810" s="3" t="s">
        <v>4431</v>
      </c>
      <c r="F2810" s="67" t="s">
        <v>21637</v>
      </c>
      <c r="G2810" s="67" t="s">
        <v>21637</v>
      </c>
      <c r="I2810" s="3" t="s">
        <v>6298</v>
      </c>
    </row>
    <row r="2811" spans="1:9" ht="22.5" x14ac:dyDescent="0.2">
      <c r="A2811" s="1" t="str">
        <f t="shared" si="45"/>
        <v>SINAPI-I 39292</v>
      </c>
      <c r="B2811" s="3" t="s">
        <v>6301</v>
      </c>
      <c r="C2811" s="3">
        <v>39292</v>
      </c>
      <c r="D2811" s="2" t="s">
        <v>2662</v>
      </c>
      <c r="E2811" s="3" t="s">
        <v>4431</v>
      </c>
      <c r="F2811" s="67" t="s">
        <v>5795</v>
      </c>
      <c r="G2811" s="67" t="s">
        <v>5795</v>
      </c>
      <c r="I2811" s="3" t="s">
        <v>6300</v>
      </c>
    </row>
    <row r="2812" spans="1:9" ht="22.5" x14ac:dyDescent="0.2">
      <c r="A2812" s="1" t="str">
        <f t="shared" si="45"/>
        <v>SINAPI-I 39293</v>
      </c>
      <c r="B2812" s="3" t="s">
        <v>6301</v>
      </c>
      <c r="C2812" s="3">
        <v>39293</v>
      </c>
      <c r="D2812" s="2" t="s">
        <v>2663</v>
      </c>
      <c r="E2812" s="3" t="s">
        <v>4431</v>
      </c>
      <c r="F2812" s="67" t="s">
        <v>20672</v>
      </c>
      <c r="G2812" s="67" t="s">
        <v>20672</v>
      </c>
      <c r="I2812" s="3" t="s">
        <v>6300</v>
      </c>
    </row>
    <row r="2813" spans="1:9" ht="22.5" x14ac:dyDescent="0.2">
      <c r="A2813" s="1" t="str">
        <f t="shared" si="45"/>
        <v>SINAPI-I 39294</v>
      </c>
      <c r="B2813" s="3" t="s">
        <v>6301</v>
      </c>
      <c r="C2813" s="3">
        <v>39294</v>
      </c>
      <c r="D2813" s="2" t="s">
        <v>2664</v>
      </c>
      <c r="E2813" s="3" t="s">
        <v>4431</v>
      </c>
      <c r="F2813" s="67" t="s">
        <v>28925</v>
      </c>
      <c r="G2813" s="67" t="s">
        <v>28925</v>
      </c>
      <c r="I2813" s="3" t="s">
        <v>6300</v>
      </c>
    </row>
    <row r="2814" spans="1:9" ht="22.5" x14ac:dyDescent="0.2">
      <c r="A2814" s="1" t="str">
        <f t="shared" si="45"/>
        <v>SINAPI-I 39295</v>
      </c>
      <c r="B2814" s="3" t="s">
        <v>6301</v>
      </c>
      <c r="C2814" s="3">
        <v>39295</v>
      </c>
      <c r="D2814" s="2" t="s">
        <v>2665</v>
      </c>
      <c r="E2814" s="3" t="s">
        <v>4431</v>
      </c>
      <c r="F2814" s="67" t="s">
        <v>21484</v>
      </c>
      <c r="G2814" s="67" t="s">
        <v>21484</v>
      </c>
      <c r="I2814" s="3" t="s">
        <v>6300</v>
      </c>
    </row>
    <row r="2815" spans="1:9" ht="22.5" x14ac:dyDescent="0.2">
      <c r="A2815" s="1" t="str">
        <f t="shared" si="45"/>
        <v>SINAPI-I 39312</v>
      </c>
      <c r="B2815" s="3" t="s">
        <v>6301</v>
      </c>
      <c r="C2815" s="3">
        <v>39312</v>
      </c>
      <c r="D2815" s="2" t="s">
        <v>2666</v>
      </c>
      <c r="E2815" s="3" t="s">
        <v>4431</v>
      </c>
      <c r="F2815" s="67" t="s">
        <v>21119</v>
      </c>
      <c r="G2815" s="67" t="s">
        <v>21119</v>
      </c>
      <c r="I2815" s="3" t="s">
        <v>6300</v>
      </c>
    </row>
    <row r="2816" spans="1:9" ht="22.5" x14ac:dyDescent="0.2">
      <c r="A2816" s="1" t="str">
        <f t="shared" si="45"/>
        <v>SINAPI-I 39313</v>
      </c>
      <c r="B2816" s="3" t="s">
        <v>6301</v>
      </c>
      <c r="C2816" s="3">
        <v>39313</v>
      </c>
      <c r="D2816" s="2" t="s">
        <v>2667</v>
      </c>
      <c r="E2816" s="3" t="s">
        <v>4431</v>
      </c>
      <c r="F2816" s="67" t="s">
        <v>21254</v>
      </c>
      <c r="G2816" s="67" t="s">
        <v>21254</v>
      </c>
      <c r="I2816" s="3" t="s">
        <v>6300</v>
      </c>
    </row>
    <row r="2817" spans="1:9" ht="22.5" x14ac:dyDescent="0.2">
      <c r="A2817" s="1" t="str">
        <f t="shared" si="45"/>
        <v>SINAPI-I 39314</v>
      </c>
      <c r="B2817" s="3" t="s">
        <v>6301</v>
      </c>
      <c r="C2817" s="3">
        <v>39314</v>
      </c>
      <c r="D2817" s="2" t="s">
        <v>2668</v>
      </c>
      <c r="E2817" s="3" t="s">
        <v>4431</v>
      </c>
      <c r="F2817" s="67" t="s">
        <v>6252</v>
      </c>
      <c r="G2817" s="67" t="s">
        <v>6252</v>
      </c>
      <c r="I2817" s="3" t="s">
        <v>6300</v>
      </c>
    </row>
    <row r="2818" spans="1:9" ht="22.5" x14ac:dyDescent="0.2">
      <c r="A2818" s="1" t="str">
        <f t="shared" si="45"/>
        <v>SINAPI-I 39296</v>
      </c>
      <c r="B2818" s="3" t="s">
        <v>6301</v>
      </c>
      <c r="C2818" s="3">
        <v>39296</v>
      </c>
      <c r="D2818" s="2" t="s">
        <v>2669</v>
      </c>
      <c r="E2818" s="3" t="s">
        <v>4431</v>
      </c>
      <c r="F2818" s="67" t="s">
        <v>4837</v>
      </c>
      <c r="G2818" s="67" t="s">
        <v>4837</v>
      </c>
      <c r="I2818" s="3" t="s">
        <v>6300</v>
      </c>
    </row>
    <row r="2819" spans="1:9" ht="22.5" x14ac:dyDescent="0.2">
      <c r="A2819" s="1" t="str">
        <f t="shared" si="45"/>
        <v>SINAPI-I 39297</v>
      </c>
      <c r="B2819" s="3" t="s">
        <v>6301</v>
      </c>
      <c r="C2819" s="3">
        <v>39297</v>
      </c>
      <c r="D2819" s="2" t="s">
        <v>2670</v>
      </c>
      <c r="E2819" s="3" t="s">
        <v>4431</v>
      </c>
      <c r="F2819" s="67" t="s">
        <v>4959</v>
      </c>
      <c r="G2819" s="67" t="s">
        <v>4959</v>
      </c>
      <c r="I2819" s="3" t="s">
        <v>6300</v>
      </c>
    </row>
    <row r="2820" spans="1:9" ht="22.5" x14ac:dyDescent="0.2">
      <c r="A2820" s="1" t="str">
        <f t="shared" si="45"/>
        <v>SINAPI-I 39298</v>
      </c>
      <c r="B2820" s="3" t="s">
        <v>6301</v>
      </c>
      <c r="C2820" s="3">
        <v>39298</v>
      </c>
      <c r="D2820" s="2" t="s">
        <v>2671</v>
      </c>
      <c r="E2820" s="3" t="s">
        <v>4431</v>
      </c>
      <c r="F2820" s="67" t="s">
        <v>20817</v>
      </c>
      <c r="G2820" s="67" t="s">
        <v>20817</v>
      </c>
      <c r="I2820" s="3" t="s">
        <v>6300</v>
      </c>
    </row>
    <row r="2821" spans="1:9" ht="22.5" x14ac:dyDescent="0.2">
      <c r="A2821" s="1" t="str">
        <f t="shared" si="45"/>
        <v>SINAPI-I 39299</v>
      </c>
      <c r="B2821" s="3" t="s">
        <v>6301</v>
      </c>
      <c r="C2821" s="3">
        <v>39299</v>
      </c>
      <c r="D2821" s="2" t="s">
        <v>2672</v>
      </c>
      <c r="E2821" s="3" t="s">
        <v>4431</v>
      </c>
      <c r="F2821" s="67" t="s">
        <v>33785</v>
      </c>
      <c r="G2821" s="67" t="s">
        <v>33785</v>
      </c>
      <c r="I2821" s="3" t="s">
        <v>6300</v>
      </c>
    </row>
    <row r="2822" spans="1:9" x14ac:dyDescent="0.2">
      <c r="A2822" s="1" t="str">
        <f t="shared" si="45"/>
        <v>SINAPI-I 39308</v>
      </c>
      <c r="B2822" s="3" t="s">
        <v>6301</v>
      </c>
      <c r="C2822" s="3">
        <v>39308</v>
      </c>
      <c r="D2822" s="2" t="s">
        <v>2673</v>
      </c>
      <c r="E2822" s="3" t="s">
        <v>4431</v>
      </c>
      <c r="F2822" s="67" t="s">
        <v>21460</v>
      </c>
      <c r="G2822" s="67" t="s">
        <v>21460</v>
      </c>
      <c r="I2822" s="3" t="s">
        <v>6300</v>
      </c>
    </row>
    <row r="2823" spans="1:9" x14ac:dyDescent="0.2">
      <c r="A2823" s="1" t="str">
        <f t="shared" si="45"/>
        <v>SINAPI-I 39309</v>
      </c>
      <c r="B2823" s="3" t="s">
        <v>6301</v>
      </c>
      <c r="C2823" s="3">
        <v>39309</v>
      </c>
      <c r="D2823" s="2" t="s">
        <v>2674</v>
      </c>
      <c r="E2823" s="3" t="s">
        <v>4431</v>
      </c>
      <c r="F2823" s="67" t="s">
        <v>5452</v>
      </c>
      <c r="G2823" s="67" t="s">
        <v>5452</v>
      </c>
      <c r="I2823" s="3" t="s">
        <v>6300</v>
      </c>
    </row>
    <row r="2824" spans="1:9" x14ac:dyDescent="0.2">
      <c r="A2824" s="1" t="str">
        <f t="shared" si="45"/>
        <v>SINAPI-I 39310</v>
      </c>
      <c r="B2824" s="3" t="s">
        <v>6301</v>
      </c>
      <c r="C2824" s="3">
        <v>39310</v>
      </c>
      <c r="D2824" s="2" t="s">
        <v>2675</v>
      </c>
      <c r="E2824" s="3" t="s">
        <v>4431</v>
      </c>
      <c r="F2824" s="67" t="s">
        <v>5040</v>
      </c>
      <c r="G2824" s="67" t="s">
        <v>5040</v>
      </c>
      <c r="I2824" s="3" t="s">
        <v>6300</v>
      </c>
    </row>
    <row r="2825" spans="1:9" x14ac:dyDescent="0.2">
      <c r="A2825" s="1" t="str">
        <f t="shared" si="45"/>
        <v>SINAPI-I 39311</v>
      </c>
      <c r="B2825" s="3" t="s">
        <v>6301</v>
      </c>
      <c r="C2825" s="3">
        <v>39311</v>
      </c>
      <c r="D2825" s="2" t="s">
        <v>2676</v>
      </c>
      <c r="E2825" s="3" t="s">
        <v>4431</v>
      </c>
      <c r="F2825" s="67" t="s">
        <v>6086</v>
      </c>
      <c r="G2825" s="67" t="s">
        <v>6086</v>
      </c>
      <c r="I2825" s="3" t="s">
        <v>6300</v>
      </c>
    </row>
    <row r="2826" spans="1:9" x14ac:dyDescent="0.2">
      <c r="A2826" s="1" t="str">
        <f t="shared" si="45"/>
        <v>SINAPI-I 37427</v>
      </c>
      <c r="B2826" s="3" t="s">
        <v>6301</v>
      </c>
      <c r="C2826" s="3">
        <v>37427</v>
      </c>
      <c r="D2826" s="2" t="s">
        <v>2677</v>
      </c>
      <c r="E2826" s="3" t="s">
        <v>4431</v>
      </c>
      <c r="F2826" s="67" t="s">
        <v>21097</v>
      </c>
      <c r="G2826" s="67" t="s">
        <v>21097</v>
      </c>
      <c r="I2826" s="3" t="s">
        <v>6300</v>
      </c>
    </row>
    <row r="2827" spans="1:9" x14ac:dyDescent="0.2">
      <c r="A2827" s="1" t="str">
        <f t="shared" si="45"/>
        <v>SINAPI-I 37424</v>
      </c>
      <c r="B2827" s="3" t="s">
        <v>6301</v>
      </c>
      <c r="C2827" s="3">
        <v>37424</v>
      </c>
      <c r="D2827" s="2" t="s">
        <v>2678</v>
      </c>
      <c r="E2827" s="3" t="s">
        <v>4431</v>
      </c>
      <c r="F2827" s="67" t="s">
        <v>5778</v>
      </c>
      <c r="G2827" s="67" t="s">
        <v>5778</v>
      </c>
      <c r="I2827" s="3" t="s">
        <v>6300</v>
      </c>
    </row>
    <row r="2828" spans="1:9" x14ac:dyDescent="0.2">
      <c r="A2828" s="1" t="str">
        <f t="shared" si="45"/>
        <v>SINAPI-I 37428</v>
      </c>
      <c r="B2828" s="3" t="s">
        <v>6301</v>
      </c>
      <c r="C2828" s="3">
        <v>37428</v>
      </c>
      <c r="D2828" s="2" t="s">
        <v>2679</v>
      </c>
      <c r="E2828" s="3" t="s">
        <v>4431</v>
      </c>
      <c r="F2828" s="67" t="s">
        <v>28832</v>
      </c>
      <c r="G2828" s="67" t="s">
        <v>28832</v>
      </c>
      <c r="I2828" s="3" t="s">
        <v>6300</v>
      </c>
    </row>
    <row r="2829" spans="1:9" x14ac:dyDescent="0.2">
      <c r="A2829" s="1" t="str">
        <f t="shared" si="45"/>
        <v>SINAPI-I 37425</v>
      </c>
      <c r="B2829" s="3" t="s">
        <v>6301</v>
      </c>
      <c r="C2829" s="3">
        <v>37425</v>
      </c>
      <c r="D2829" s="2" t="s">
        <v>2680</v>
      </c>
      <c r="E2829" s="3" t="s">
        <v>4431</v>
      </c>
      <c r="F2829" s="67" t="s">
        <v>5276</v>
      </c>
      <c r="G2829" s="67" t="s">
        <v>5276</v>
      </c>
      <c r="I2829" s="3" t="s">
        <v>6300</v>
      </c>
    </row>
    <row r="2830" spans="1:9" x14ac:dyDescent="0.2">
      <c r="A2830" s="1" t="str">
        <f t="shared" si="45"/>
        <v>SINAPI-I 37429</v>
      </c>
      <c r="B2830" s="3" t="s">
        <v>6301</v>
      </c>
      <c r="C2830" s="3">
        <v>37429</v>
      </c>
      <c r="D2830" s="2" t="s">
        <v>30445</v>
      </c>
      <c r="E2830" s="3" t="s">
        <v>4431</v>
      </c>
      <c r="F2830" s="67" t="s">
        <v>28831</v>
      </c>
      <c r="G2830" s="67" t="s">
        <v>28831</v>
      </c>
      <c r="I2830" s="3" t="s">
        <v>6300</v>
      </c>
    </row>
    <row r="2831" spans="1:9" x14ac:dyDescent="0.2">
      <c r="A2831" s="1" t="str">
        <f t="shared" si="45"/>
        <v>SINAPI-I 37426</v>
      </c>
      <c r="B2831" s="3" t="s">
        <v>6301</v>
      </c>
      <c r="C2831" s="3">
        <v>37426</v>
      </c>
      <c r="D2831" s="2" t="s">
        <v>30446</v>
      </c>
      <c r="E2831" s="3" t="s">
        <v>4431</v>
      </c>
      <c r="F2831" s="67" t="s">
        <v>5036</v>
      </c>
      <c r="G2831" s="67" t="s">
        <v>5036</v>
      </c>
      <c r="I2831" s="3" t="s">
        <v>6300</v>
      </c>
    </row>
    <row r="2832" spans="1:9" x14ac:dyDescent="0.2">
      <c r="A2832" s="1" t="str">
        <f t="shared" si="45"/>
        <v>SINAPI-I 11519</v>
      </c>
      <c r="B2832" s="3" t="s">
        <v>6301</v>
      </c>
      <c r="C2832" s="3">
        <v>11519</v>
      </c>
      <c r="D2832" s="2" t="s">
        <v>2681</v>
      </c>
      <c r="E2832" s="3" t="s">
        <v>4439</v>
      </c>
      <c r="F2832" s="67" t="s">
        <v>20667</v>
      </c>
      <c r="G2832" s="67" t="s">
        <v>20667</v>
      </c>
      <c r="I2832" s="3" t="s">
        <v>6298</v>
      </c>
    </row>
    <row r="2833" spans="1:9" ht="22.5" x14ac:dyDescent="0.2">
      <c r="A2833" s="1" t="str">
        <f t="shared" si="45"/>
        <v>SINAPI-I 11520</v>
      </c>
      <c r="B2833" s="3" t="s">
        <v>6301</v>
      </c>
      <c r="C2833" s="3">
        <v>11520</v>
      </c>
      <c r="D2833" s="2" t="s">
        <v>2682</v>
      </c>
      <c r="E2833" s="3" t="s">
        <v>4439</v>
      </c>
      <c r="F2833" s="67" t="s">
        <v>20741</v>
      </c>
      <c r="G2833" s="67" t="s">
        <v>20741</v>
      </c>
      <c r="I2833" s="3" t="s">
        <v>6298</v>
      </c>
    </row>
    <row r="2834" spans="1:9" x14ac:dyDescent="0.2">
      <c r="A2834" s="1" t="str">
        <f t="shared" si="45"/>
        <v>SINAPI-I 11518</v>
      </c>
      <c r="B2834" s="3" t="s">
        <v>6301</v>
      </c>
      <c r="C2834" s="3">
        <v>11518</v>
      </c>
      <c r="D2834" s="2" t="s">
        <v>2683</v>
      </c>
      <c r="E2834" s="3" t="s">
        <v>4439</v>
      </c>
      <c r="F2834" s="67" t="s">
        <v>30917</v>
      </c>
      <c r="G2834" s="67" t="s">
        <v>30917</v>
      </c>
      <c r="I2834" s="3" t="s">
        <v>6298</v>
      </c>
    </row>
    <row r="2835" spans="1:9" x14ac:dyDescent="0.2">
      <c r="A2835" s="1" t="str">
        <f t="shared" si="45"/>
        <v>SINAPI-I 38473</v>
      </c>
      <c r="B2835" s="3" t="s">
        <v>6301</v>
      </c>
      <c r="C2835" s="3">
        <v>38473</v>
      </c>
      <c r="D2835" s="2" t="s">
        <v>2684</v>
      </c>
      <c r="E2835" s="3" t="s">
        <v>4431</v>
      </c>
      <c r="F2835" s="67" t="s">
        <v>33886</v>
      </c>
      <c r="G2835" s="67" t="s">
        <v>33886</v>
      </c>
      <c r="I2835" s="3" t="s">
        <v>6298</v>
      </c>
    </row>
    <row r="2836" spans="1:9" x14ac:dyDescent="0.2">
      <c r="A2836" s="1" t="str">
        <f t="shared" si="45"/>
        <v>SINAPI-I 4244</v>
      </c>
      <c r="B2836" s="3" t="s">
        <v>6301</v>
      </c>
      <c r="C2836" s="3">
        <v>4244</v>
      </c>
      <c r="D2836" s="2" t="s">
        <v>2685</v>
      </c>
      <c r="E2836" s="3" t="s">
        <v>4436</v>
      </c>
      <c r="F2836" s="67" t="s">
        <v>4639</v>
      </c>
      <c r="G2836" s="67" t="s">
        <v>28833</v>
      </c>
      <c r="I2836" s="3" t="s">
        <v>6298</v>
      </c>
    </row>
    <row r="2837" spans="1:9" x14ac:dyDescent="0.2">
      <c r="A2837" s="1" t="str">
        <f t="shared" si="45"/>
        <v>SINAPI-I 40977</v>
      </c>
      <c r="B2837" s="3" t="s">
        <v>6301</v>
      </c>
      <c r="C2837" s="3">
        <v>40977</v>
      </c>
      <c r="D2837" s="2" t="s">
        <v>2686</v>
      </c>
      <c r="E2837" s="3" t="s">
        <v>4437</v>
      </c>
      <c r="F2837" s="67" t="s">
        <v>29008</v>
      </c>
      <c r="G2837" s="67" t="s">
        <v>28834</v>
      </c>
      <c r="I2837" s="3" t="s">
        <v>6298</v>
      </c>
    </row>
    <row r="2838" spans="1:9" x14ac:dyDescent="0.2">
      <c r="A2838" s="1" t="str">
        <f t="shared" si="45"/>
        <v>SINAPI-I 4115</v>
      </c>
      <c r="B2838" s="3" t="s">
        <v>6301</v>
      </c>
      <c r="C2838" s="3">
        <v>4115</v>
      </c>
      <c r="D2838" s="2" t="s">
        <v>2687</v>
      </c>
      <c r="E2838" s="3" t="s">
        <v>4432</v>
      </c>
      <c r="F2838" s="67" t="s">
        <v>6294</v>
      </c>
      <c r="G2838" s="67" t="s">
        <v>6294</v>
      </c>
      <c r="I2838" s="3" t="s">
        <v>6298</v>
      </c>
    </row>
    <row r="2839" spans="1:9" x14ac:dyDescent="0.2">
      <c r="A2839" s="1" t="str">
        <f t="shared" si="45"/>
        <v>SINAPI-I 4119</v>
      </c>
      <c r="B2839" s="3" t="s">
        <v>6301</v>
      </c>
      <c r="C2839" s="3">
        <v>4119</v>
      </c>
      <c r="D2839" s="2" t="s">
        <v>2688</v>
      </c>
      <c r="E2839" s="3" t="s">
        <v>4432</v>
      </c>
      <c r="F2839" s="67" t="s">
        <v>21517</v>
      </c>
      <c r="G2839" s="67" t="s">
        <v>21517</v>
      </c>
      <c r="I2839" s="3" t="s">
        <v>6298</v>
      </c>
    </row>
    <row r="2840" spans="1:9" x14ac:dyDescent="0.2">
      <c r="A2840" s="1" t="str">
        <f t="shared" si="45"/>
        <v>SINAPI-I 2794</v>
      </c>
      <c r="B2840" s="3" t="s">
        <v>6301</v>
      </c>
      <c r="C2840" s="3">
        <v>2794</v>
      </c>
      <c r="D2840" s="2" t="s">
        <v>2689</v>
      </c>
      <c r="E2840" s="3" t="s">
        <v>4432</v>
      </c>
      <c r="F2840" s="67" t="s">
        <v>33887</v>
      </c>
      <c r="G2840" s="67" t="s">
        <v>33887</v>
      </c>
      <c r="I2840" s="3" t="s">
        <v>6298</v>
      </c>
    </row>
    <row r="2841" spans="1:9" x14ac:dyDescent="0.2">
      <c r="A2841" s="1" t="str">
        <f t="shared" si="45"/>
        <v>SINAPI-I 2788</v>
      </c>
      <c r="B2841" s="3" t="s">
        <v>6301</v>
      </c>
      <c r="C2841" s="3">
        <v>2788</v>
      </c>
      <c r="D2841" s="2" t="s">
        <v>2690</v>
      </c>
      <c r="E2841" s="3" t="s">
        <v>4432</v>
      </c>
      <c r="F2841" s="67" t="s">
        <v>31769</v>
      </c>
      <c r="G2841" s="67" t="s">
        <v>31769</v>
      </c>
      <c r="I2841" s="3" t="s">
        <v>6298</v>
      </c>
    </row>
    <row r="2842" spans="1:9" x14ac:dyDescent="0.2">
      <c r="A2842" s="1" t="str">
        <f t="shared" si="45"/>
        <v>SINAPI-I 4006</v>
      </c>
      <c r="B2842" s="3" t="s">
        <v>6301</v>
      </c>
      <c r="C2842" s="3">
        <v>4006</v>
      </c>
      <c r="D2842" s="2" t="s">
        <v>2691</v>
      </c>
      <c r="E2842" s="3" t="s">
        <v>4435</v>
      </c>
      <c r="F2842" s="67" t="s">
        <v>33888</v>
      </c>
      <c r="G2842" s="67" t="s">
        <v>33888</v>
      </c>
      <c r="I2842" s="3" t="s">
        <v>6298</v>
      </c>
    </row>
    <row r="2843" spans="1:9" x14ac:dyDescent="0.2">
      <c r="A2843" s="1" t="str">
        <f t="shared" si="45"/>
        <v>SINAPI-I 36151</v>
      </c>
      <c r="B2843" s="3" t="s">
        <v>6301</v>
      </c>
      <c r="C2843" s="3">
        <v>36151</v>
      </c>
      <c r="D2843" s="2" t="s">
        <v>2692</v>
      </c>
      <c r="E2843" s="3" t="s">
        <v>4431</v>
      </c>
      <c r="F2843" s="67" t="s">
        <v>4602</v>
      </c>
      <c r="G2843" s="67" t="s">
        <v>4602</v>
      </c>
      <c r="I2843" s="3" t="s">
        <v>6298</v>
      </c>
    </row>
    <row r="2844" spans="1:9" x14ac:dyDescent="0.2">
      <c r="A2844" s="1" t="str">
        <f t="shared" si="45"/>
        <v>SINAPI-I 37457</v>
      </c>
      <c r="B2844" s="3" t="s">
        <v>6301</v>
      </c>
      <c r="C2844" s="3">
        <v>37457</v>
      </c>
      <c r="D2844" s="2" t="s">
        <v>2693</v>
      </c>
      <c r="E2844" s="3" t="s">
        <v>4432</v>
      </c>
      <c r="F2844" s="67" t="s">
        <v>5716</v>
      </c>
      <c r="G2844" s="67" t="s">
        <v>5716</v>
      </c>
      <c r="I2844" s="3" t="s">
        <v>6298</v>
      </c>
    </row>
    <row r="2845" spans="1:9" x14ac:dyDescent="0.2">
      <c r="A2845" s="1" t="str">
        <f t="shared" si="45"/>
        <v>SINAPI-I 37456</v>
      </c>
      <c r="B2845" s="3" t="s">
        <v>6301</v>
      </c>
      <c r="C2845" s="3">
        <v>37456</v>
      </c>
      <c r="D2845" s="2" t="s">
        <v>2694</v>
      </c>
      <c r="E2845" s="3" t="s">
        <v>4432</v>
      </c>
      <c r="F2845" s="67" t="s">
        <v>5717</v>
      </c>
      <c r="G2845" s="67" t="s">
        <v>5717</v>
      </c>
      <c r="I2845" s="3" t="s">
        <v>6298</v>
      </c>
    </row>
    <row r="2846" spans="1:9" ht="22.5" x14ac:dyDescent="0.2">
      <c r="A2846" s="1" t="str">
        <f t="shared" si="45"/>
        <v>SINAPI-I 37461</v>
      </c>
      <c r="B2846" s="3" t="s">
        <v>6301</v>
      </c>
      <c r="C2846" s="3">
        <v>37461</v>
      </c>
      <c r="D2846" s="2" t="s">
        <v>2695</v>
      </c>
      <c r="E2846" s="3" t="s">
        <v>4432</v>
      </c>
      <c r="F2846" s="67" t="s">
        <v>5718</v>
      </c>
      <c r="G2846" s="67" t="s">
        <v>5718</v>
      </c>
      <c r="I2846" s="3" t="s">
        <v>6298</v>
      </c>
    </row>
    <row r="2847" spans="1:9" x14ac:dyDescent="0.2">
      <c r="A2847" s="1" t="str">
        <f t="shared" si="45"/>
        <v>SINAPI-I 37460</v>
      </c>
      <c r="B2847" s="3" t="s">
        <v>6301</v>
      </c>
      <c r="C2847" s="3">
        <v>37460</v>
      </c>
      <c r="D2847" s="2" t="s">
        <v>2696</v>
      </c>
      <c r="E2847" s="3" t="s">
        <v>4432</v>
      </c>
      <c r="F2847" s="67" t="s">
        <v>5719</v>
      </c>
      <c r="G2847" s="67" t="s">
        <v>5719</v>
      </c>
      <c r="I2847" s="3" t="s">
        <v>6298</v>
      </c>
    </row>
    <row r="2848" spans="1:9" x14ac:dyDescent="0.2">
      <c r="A2848" s="1" t="str">
        <f t="shared" si="45"/>
        <v>SINAPI-I 37458</v>
      </c>
      <c r="B2848" s="3" t="s">
        <v>6301</v>
      </c>
      <c r="C2848" s="3">
        <v>37458</v>
      </c>
      <c r="D2848" s="2" t="s">
        <v>2697</v>
      </c>
      <c r="E2848" s="3" t="s">
        <v>4432</v>
      </c>
      <c r="F2848" s="67" t="s">
        <v>5720</v>
      </c>
      <c r="G2848" s="67" t="s">
        <v>5720</v>
      </c>
      <c r="I2848" s="3" t="s">
        <v>6299</v>
      </c>
    </row>
    <row r="2849" spans="1:9" x14ac:dyDescent="0.2">
      <c r="A2849" s="1" t="str">
        <f t="shared" si="45"/>
        <v>SINAPI-I 37454</v>
      </c>
      <c r="B2849" s="3" t="s">
        <v>6301</v>
      </c>
      <c r="C2849" s="3">
        <v>37454</v>
      </c>
      <c r="D2849" s="2" t="s">
        <v>2698</v>
      </c>
      <c r="E2849" s="3" t="s">
        <v>4432</v>
      </c>
      <c r="F2849" s="67" t="s">
        <v>4463</v>
      </c>
      <c r="G2849" s="67" t="s">
        <v>4463</v>
      </c>
      <c r="I2849" s="3" t="s">
        <v>6298</v>
      </c>
    </row>
    <row r="2850" spans="1:9" x14ac:dyDescent="0.2">
      <c r="A2850" s="1" t="str">
        <f t="shared" si="45"/>
        <v>SINAPI-I 37455</v>
      </c>
      <c r="B2850" s="3" t="s">
        <v>6301</v>
      </c>
      <c r="C2850" s="3">
        <v>37455</v>
      </c>
      <c r="D2850" s="2" t="s">
        <v>2699</v>
      </c>
      <c r="E2850" s="3" t="s">
        <v>4432</v>
      </c>
      <c r="F2850" s="67" t="s">
        <v>5311</v>
      </c>
      <c r="G2850" s="67" t="s">
        <v>5311</v>
      </c>
      <c r="I2850" s="3" t="s">
        <v>6298</v>
      </c>
    </row>
    <row r="2851" spans="1:9" x14ac:dyDescent="0.2">
      <c r="A2851" s="1" t="str">
        <f t="shared" ref="A2851:A2914" si="46">CONCATENAR</f>
        <v>SINAPI-I 37459</v>
      </c>
      <c r="B2851" s="3" t="s">
        <v>6301</v>
      </c>
      <c r="C2851" s="3">
        <v>37459</v>
      </c>
      <c r="D2851" s="2" t="s">
        <v>2700</v>
      </c>
      <c r="E2851" s="3" t="s">
        <v>4432</v>
      </c>
      <c r="F2851" s="67" t="s">
        <v>5721</v>
      </c>
      <c r="G2851" s="67" t="s">
        <v>5721</v>
      </c>
      <c r="I2851" s="3" t="s">
        <v>6298</v>
      </c>
    </row>
    <row r="2852" spans="1:9" ht="22.5" x14ac:dyDescent="0.2">
      <c r="A2852" s="1" t="str">
        <f t="shared" si="46"/>
        <v>SINAPI-I 21029</v>
      </c>
      <c r="B2852" s="3" t="s">
        <v>6301</v>
      </c>
      <c r="C2852" s="3">
        <v>21029</v>
      </c>
      <c r="D2852" s="2" t="s">
        <v>2701</v>
      </c>
      <c r="E2852" s="3" t="s">
        <v>4431</v>
      </c>
      <c r="F2852" s="67" t="s">
        <v>5722</v>
      </c>
      <c r="G2852" s="67" t="s">
        <v>5722</v>
      </c>
      <c r="I2852" s="3" t="s">
        <v>6299</v>
      </c>
    </row>
    <row r="2853" spans="1:9" ht="22.5" x14ac:dyDescent="0.2">
      <c r="A2853" s="1" t="str">
        <f t="shared" si="46"/>
        <v>SINAPI-I 21030</v>
      </c>
      <c r="B2853" s="3" t="s">
        <v>6301</v>
      </c>
      <c r="C2853" s="3">
        <v>21030</v>
      </c>
      <c r="D2853" s="2" t="s">
        <v>2702</v>
      </c>
      <c r="E2853" s="3" t="s">
        <v>4431</v>
      </c>
      <c r="F2853" s="67" t="s">
        <v>5723</v>
      </c>
      <c r="G2853" s="67" t="s">
        <v>5723</v>
      </c>
      <c r="I2853" s="3" t="s">
        <v>6298</v>
      </c>
    </row>
    <row r="2854" spans="1:9" ht="22.5" x14ac:dyDescent="0.2">
      <c r="A2854" s="1" t="str">
        <f t="shared" si="46"/>
        <v>SINAPI-I 21031</v>
      </c>
      <c r="B2854" s="3" t="s">
        <v>6301</v>
      </c>
      <c r="C2854" s="3">
        <v>21031</v>
      </c>
      <c r="D2854" s="2" t="s">
        <v>2703</v>
      </c>
      <c r="E2854" s="3" t="s">
        <v>4431</v>
      </c>
      <c r="F2854" s="67" t="s">
        <v>5724</v>
      </c>
      <c r="G2854" s="67" t="s">
        <v>5724</v>
      </c>
      <c r="I2854" s="3" t="s">
        <v>6298</v>
      </c>
    </row>
    <row r="2855" spans="1:9" ht="22.5" x14ac:dyDescent="0.2">
      <c r="A2855" s="1" t="str">
        <f t="shared" si="46"/>
        <v>SINAPI-I 21032</v>
      </c>
      <c r="B2855" s="3" t="s">
        <v>6301</v>
      </c>
      <c r="C2855" s="3">
        <v>21032</v>
      </c>
      <c r="D2855" s="2" t="s">
        <v>2704</v>
      </c>
      <c r="E2855" s="3" t="s">
        <v>4431</v>
      </c>
      <c r="F2855" s="67" t="s">
        <v>5725</v>
      </c>
      <c r="G2855" s="67" t="s">
        <v>5725</v>
      </c>
      <c r="I2855" s="3" t="s">
        <v>6298</v>
      </c>
    </row>
    <row r="2856" spans="1:9" ht="22.5" x14ac:dyDescent="0.2">
      <c r="A2856" s="1" t="str">
        <f t="shared" si="46"/>
        <v>SINAPI-I 37527</v>
      </c>
      <c r="B2856" s="3" t="s">
        <v>6301</v>
      </c>
      <c r="C2856" s="3">
        <v>37527</v>
      </c>
      <c r="D2856" s="2" t="s">
        <v>2705</v>
      </c>
      <c r="E2856" s="3" t="s">
        <v>4431</v>
      </c>
      <c r="F2856" s="67" t="s">
        <v>5726</v>
      </c>
      <c r="G2856" s="67" t="s">
        <v>5726</v>
      </c>
      <c r="I2856" s="3" t="s">
        <v>6298</v>
      </c>
    </row>
    <row r="2857" spans="1:9" ht="22.5" x14ac:dyDescent="0.2">
      <c r="A2857" s="1" t="str">
        <f t="shared" si="46"/>
        <v>SINAPI-I 37528</v>
      </c>
      <c r="B2857" s="3" t="s">
        <v>6301</v>
      </c>
      <c r="C2857" s="3">
        <v>37528</v>
      </c>
      <c r="D2857" s="2" t="s">
        <v>2706</v>
      </c>
      <c r="E2857" s="3" t="s">
        <v>4431</v>
      </c>
      <c r="F2857" s="67" t="s">
        <v>5727</v>
      </c>
      <c r="G2857" s="67" t="s">
        <v>5727</v>
      </c>
      <c r="I2857" s="3" t="s">
        <v>6298</v>
      </c>
    </row>
    <row r="2858" spans="1:9" ht="22.5" x14ac:dyDescent="0.2">
      <c r="A2858" s="1" t="str">
        <f t="shared" si="46"/>
        <v>SINAPI-I 37529</v>
      </c>
      <c r="B2858" s="3" t="s">
        <v>6301</v>
      </c>
      <c r="C2858" s="3">
        <v>37529</v>
      </c>
      <c r="D2858" s="2" t="s">
        <v>2707</v>
      </c>
      <c r="E2858" s="3" t="s">
        <v>4431</v>
      </c>
      <c r="F2858" s="67" t="s">
        <v>5728</v>
      </c>
      <c r="G2858" s="67" t="s">
        <v>5728</v>
      </c>
      <c r="I2858" s="3" t="s">
        <v>6298</v>
      </c>
    </row>
    <row r="2859" spans="1:9" ht="22.5" x14ac:dyDescent="0.2">
      <c r="A2859" s="1" t="str">
        <f t="shared" si="46"/>
        <v>SINAPI-I 37530</v>
      </c>
      <c r="B2859" s="3" t="s">
        <v>6301</v>
      </c>
      <c r="C2859" s="3">
        <v>37530</v>
      </c>
      <c r="D2859" s="2" t="s">
        <v>2708</v>
      </c>
      <c r="E2859" s="3" t="s">
        <v>4431</v>
      </c>
      <c r="F2859" s="67" t="s">
        <v>5729</v>
      </c>
      <c r="G2859" s="67" t="s">
        <v>5729</v>
      </c>
      <c r="I2859" s="3" t="s">
        <v>6298</v>
      </c>
    </row>
    <row r="2860" spans="1:9" ht="22.5" x14ac:dyDescent="0.2">
      <c r="A2860" s="1" t="str">
        <f t="shared" si="46"/>
        <v>SINAPI-I 21034</v>
      </c>
      <c r="B2860" s="3" t="s">
        <v>6301</v>
      </c>
      <c r="C2860" s="3">
        <v>21034</v>
      </c>
      <c r="D2860" s="2" t="s">
        <v>2709</v>
      </c>
      <c r="E2860" s="3" t="s">
        <v>4431</v>
      </c>
      <c r="F2860" s="67" t="s">
        <v>5730</v>
      </c>
      <c r="G2860" s="67" t="s">
        <v>5730</v>
      </c>
      <c r="I2860" s="3" t="s">
        <v>6298</v>
      </c>
    </row>
    <row r="2861" spans="1:9" ht="22.5" x14ac:dyDescent="0.2">
      <c r="A2861" s="1" t="str">
        <f t="shared" si="46"/>
        <v>SINAPI-I 37531</v>
      </c>
      <c r="B2861" s="3" t="s">
        <v>6301</v>
      </c>
      <c r="C2861" s="3">
        <v>37531</v>
      </c>
      <c r="D2861" s="2" t="s">
        <v>2710</v>
      </c>
      <c r="E2861" s="3" t="s">
        <v>4431</v>
      </c>
      <c r="F2861" s="67" t="s">
        <v>5731</v>
      </c>
      <c r="G2861" s="67" t="s">
        <v>5731</v>
      </c>
      <c r="I2861" s="3" t="s">
        <v>6298</v>
      </c>
    </row>
    <row r="2862" spans="1:9" ht="22.5" x14ac:dyDescent="0.2">
      <c r="A2862" s="1" t="str">
        <f t="shared" si="46"/>
        <v>SINAPI-I 21036</v>
      </c>
      <c r="B2862" s="3" t="s">
        <v>6301</v>
      </c>
      <c r="C2862" s="3">
        <v>21036</v>
      </c>
      <c r="D2862" s="2" t="s">
        <v>2711</v>
      </c>
      <c r="E2862" s="3" t="s">
        <v>4431</v>
      </c>
      <c r="F2862" s="67" t="s">
        <v>5732</v>
      </c>
      <c r="G2862" s="67" t="s">
        <v>5732</v>
      </c>
      <c r="I2862" s="3" t="s">
        <v>6298</v>
      </c>
    </row>
    <row r="2863" spans="1:9" ht="22.5" x14ac:dyDescent="0.2">
      <c r="A2863" s="1" t="str">
        <f t="shared" si="46"/>
        <v>SINAPI-I 21037</v>
      </c>
      <c r="B2863" s="3" t="s">
        <v>6301</v>
      </c>
      <c r="C2863" s="3">
        <v>21037</v>
      </c>
      <c r="D2863" s="2" t="s">
        <v>2712</v>
      </c>
      <c r="E2863" s="3" t="s">
        <v>4431</v>
      </c>
      <c r="F2863" s="67" t="s">
        <v>5733</v>
      </c>
      <c r="G2863" s="67" t="s">
        <v>5733</v>
      </c>
      <c r="I2863" s="3" t="s">
        <v>6298</v>
      </c>
    </row>
    <row r="2864" spans="1:9" ht="22.5" x14ac:dyDescent="0.2">
      <c r="A2864" s="1" t="str">
        <f t="shared" si="46"/>
        <v>SINAPI-I 20185</v>
      </c>
      <c r="B2864" s="3" t="s">
        <v>6301</v>
      </c>
      <c r="C2864" s="3">
        <v>20185</v>
      </c>
      <c r="D2864" s="2" t="s">
        <v>2713</v>
      </c>
      <c r="E2864" s="3" t="s">
        <v>4432</v>
      </c>
      <c r="F2864" s="67" t="s">
        <v>5734</v>
      </c>
      <c r="G2864" s="67" t="s">
        <v>5734</v>
      </c>
      <c r="I2864" s="3" t="s">
        <v>6298</v>
      </c>
    </row>
    <row r="2865" spans="1:9" x14ac:dyDescent="0.2">
      <c r="A2865" s="1" t="str">
        <f t="shared" si="46"/>
        <v>SINAPI-I 20260</v>
      </c>
      <c r="B2865" s="3" t="s">
        <v>6301</v>
      </c>
      <c r="C2865" s="3">
        <v>20260</v>
      </c>
      <c r="D2865" s="2" t="s">
        <v>2714</v>
      </c>
      <c r="E2865" s="3" t="s">
        <v>4431</v>
      </c>
      <c r="F2865" s="67" t="s">
        <v>5735</v>
      </c>
      <c r="G2865" s="67" t="s">
        <v>5735</v>
      </c>
      <c r="I2865" s="3" t="s">
        <v>6298</v>
      </c>
    </row>
    <row r="2866" spans="1:9" ht="22.5" x14ac:dyDescent="0.2">
      <c r="A2866" s="1" t="str">
        <f t="shared" si="46"/>
        <v>SINAPI-I 37523</v>
      </c>
      <c r="B2866" s="3" t="s">
        <v>6301</v>
      </c>
      <c r="C2866" s="3">
        <v>37523</v>
      </c>
      <c r="D2866" s="2" t="s">
        <v>2715</v>
      </c>
      <c r="E2866" s="3" t="s">
        <v>4431</v>
      </c>
      <c r="F2866" s="67" t="s">
        <v>33889</v>
      </c>
      <c r="G2866" s="67" t="s">
        <v>33889</v>
      </c>
      <c r="I2866" s="3" t="s">
        <v>6300</v>
      </c>
    </row>
    <row r="2867" spans="1:9" ht="22.5" x14ac:dyDescent="0.2">
      <c r="A2867" s="1" t="str">
        <f t="shared" si="46"/>
        <v>SINAPI-I 37515</v>
      </c>
      <c r="B2867" s="3" t="s">
        <v>6301</v>
      </c>
      <c r="C2867" s="3">
        <v>37515</v>
      </c>
      <c r="D2867" s="2" t="s">
        <v>2716</v>
      </c>
      <c r="E2867" s="3" t="s">
        <v>4431</v>
      </c>
      <c r="F2867" s="67" t="s">
        <v>33890</v>
      </c>
      <c r="G2867" s="67" t="s">
        <v>33890</v>
      </c>
      <c r="I2867" s="3" t="s">
        <v>6300</v>
      </c>
    </row>
    <row r="2868" spans="1:9" ht="22.5" x14ac:dyDescent="0.2">
      <c r="A2868" s="1" t="str">
        <f t="shared" si="46"/>
        <v>SINAPI-I 12899</v>
      </c>
      <c r="B2868" s="3" t="s">
        <v>6301</v>
      </c>
      <c r="C2868" s="3">
        <v>12899</v>
      </c>
      <c r="D2868" s="2" t="s">
        <v>2717</v>
      </c>
      <c r="E2868" s="3" t="s">
        <v>4431</v>
      </c>
      <c r="F2868" s="67" t="s">
        <v>5650</v>
      </c>
      <c r="G2868" s="67" t="s">
        <v>5650</v>
      </c>
      <c r="I2868" s="3" t="s">
        <v>6300</v>
      </c>
    </row>
    <row r="2869" spans="1:9" ht="22.5" x14ac:dyDescent="0.2">
      <c r="A2869" s="1" t="str">
        <f t="shared" si="46"/>
        <v>SINAPI-I 12898</v>
      </c>
      <c r="B2869" s="3" t="s">
        <v>6301</v>
      </c>
      <c r="C2869" s="3">
        <v>12898</v>
      </c>
      <c r="D2869" s="2" t="s">
        <v>2718</v>
      </c>
      <c r="E2869" s="3" t="s">
        <v>4431</v>
      </c>
      <c r="F2869" s="67" t="s">
        <v>5736</v>
      </c>
      <c r="G2869" s="67" t="s">
        <v>5736</v>
      </c>
      <c r="I2869" s="3" t="s">
        <v>6300</v>
      </c>
    </row>
    <row r="2870" spans="1:9" x14ac:dyDescent="0.2">
      <c r="A2870" s="1" t="str">
        <f t="shared" si="46"/>
        <v>SINAPI-I 39699</v>
      </c>
      <c r="B2870" s="3" t="s">
        <v>6301</v>
      </c>
      <c r="C2870" s="3">
        <v>39699</v>
      </c>
      <c r="D2870" s="2" t="s">
        <v>2719</v>
      </c>
      <c r="E2870" s="3" t="s">
        <v>4438</v>
      </c>
      <c r="F2870" s="67" t="s">
        <v>30766</v>
      </c>
      <c r="G2870" s="67" t="s">
        <v>30766</v>
      </c>
      <c r="I2870" s="3" t="s">
        <v>6298</v>
      </c>
    </row>
    <row r="2871" spans="1:9" x14ac:dyDescent="0.2">
      <c r="A2871" s="1" t="str">
        <f t="shared" si="46"/>
        <v>SINAPI-I 42528</v>
      </c>
      <c r="B2871" s="3" t="s">
        <v>6301</v>
      </c>
      <c r="C2871" s="3">
        <v>42528</v>
      </c>
      <c r="D2871" s="2" t="s">
        <v>2720</v>
      </c>
      <c r="E2871" s="3" t="s">
        <v>4438</v>
      </c>
      <c r="F2871" s="67" t="s">
        <v>6100</v>
      </c>
      <c r="G2871" s="67" t="s">
        <v>6100</v>
      </c>
      <c r="I2871" s="3" t="s">
        <v>6298</v>
      </c>
    </row>
    <row r="2872" spans="1:9" x14ac:dyDescent="0.2">
      <c r="A2872" s="1" t="str">
        <f t="shared" si="46"/>
        <v>SINAPI-I 39696</v>
      </c>
      <c r="B2872" s="3" t="s">
        <v>6301</v>
      </c>
      <c r="C2872" s="3">
        <v>39696</v>
      </c>
      <c r="D2872" s="2" t="s">
        <v>2721</v>
      </c>
      <c r="E2872" s="3" t="s">
        <v>4438</v>
      </c>
      <c r="F2872" s="67" t="s">
        <v>21233</v>
      </c>
      <c r="G2872" s="67" t="s">
        <v>21233</v>
      </c>
      <c r="I2872" s="3" t="s">
        <v>6299</v>
      </c>
    </row>
    <row r="2873" spans="1:9" x14ac:dyDescent="0.2">
      <c r="A2873" s="1" t="str">
        <f t="shared" si="46"/>
        <v>SINAPI-I 39700</v>
      </c>
      <c r="B2873" s="3" t="s">
        <v>6301</v>
      </c>
      <c r="C2873" s="3">
        <v>39700</v>
      </c>
      <c r="D2873" s="2" t="s">
        <v>2722</v>
      </c>
      <c r="E2873" s="3" t="s">
        <v>4438</v>
      </c>
      <c r="F2873" s="67" t="s">
        <v>32218</v>
      </c>
      <c r="G2873" s="67" t="s">
        <v>32218</v>
      </c>
      <c r="I2873" s="3" t="s">
        <v>6298</v>
      </c>
    </row>
    <row r="2874" spans="1:9" x14ac:dyDescent="0.2">
      <c r="A2874" s="1" t="str">
        <f t="shared" si="46"/>
        <v>SINAPI-I 11621</v>
      </c>
      <c r="B2874" s="3" t="s">
        <v>6301</v>
      </c>
      <c r="C2874" s="3">
        <v>11621</v>
      </c>
      <c r="D2874" s="2" t="s">
        <v>2723</v>
      </c>
      <c r="E2874" s="3" t="s">
        <v>4438</v>
      </c>
      <c r="F2874" s="67" t="s">
        <v>33891</v>
      </c>
      <c r="G2874" s="67" t="s">
        <v>33891</v>
      </c>
      <c r="I2874" s="3" t="s">
        <v>6298</v>
      </c>
    </row>
    <row r="2875" spans="1:9" x14ac:dyDescent="0.2">
      <c r="A2875" s="1" t="str">
        <f t="shared" si="46"/>
        <v>SINAPI-I 4014</v>
      </c>
      <c r="B2875" s="3" t="s">
        <v>6301</v>
      </c>
      <c r="C2875" s="3">
        <v>4014</v>
      </c>
      <c r="D2875" s="2" t="s">
        <v>2724</v>
      </c>
      <c r="E2875" s="3" t="s">
        <v>4438</v>
      </c>
      <c r="F2875" s="67" t="s">
        <v>20897</v>
      </c>
      <c r="G2875" s="67" t="s">
        <v>20897</v>
      </c>
      <c r="I2875" s="3" t="s">
        <v>6298</v>
      </c>
    </row>
    <row r="2876" spans="1:9" x14ac:dyDescent="0.2">
      <c r="A2876" s="1" t="str">
        <f t="shared" si="46"/>
        <v>SINAPI-I 4015</v>
      </c>
      <c r="B2876" s="3" t="s">
        <v>6301</v>
      </c>
      <c r="C2876" s="3">
        <v>4015</v>
      </c>
      <c r="D2876" s="2" t="s">
        <v>2725</v>
      </c>
      <c r="E2876" s="3" t="s">
        <v>4438</v>
      </c>
      <c r="F2876" s="67" t="s">
        <v>31041</v>
      </c>
      <c r="G2876" s="67" t="s">
        <v>31041</v>
      </c>
      <c r="I2876" s="3" t="s">
        <v>6298</v>
      </c>
    </row>
    <row r="2877" spans="1:9" x14ac:dyDescent="0.2">
      <c r="A2877" s="1" t="str">
        <f t="shared" si="46"/>
        <v>SINAPI-I 4017</v>
      </c>
      <c r="B2877" s="3" t="s">
        <v>6301</v>
      </c>
      <c r="C2877" s="3">
        <v>4017</v>
      </c>
      <c r="D2877" s="2" t="s">
        <v>2726</v>
      </c>
      <c r="E2877" s="3" t="s">
        <v>4438</v>
      </c>
      <c r="F2877" s="67" t="s">
        <v>30166</v>
      </c>
      <c r="G2877" s="67" t="s">
        <v>30166</v>
      </c>
      <c r="I2877" s="3" t="s">
        <v>6298</v>
      </c>
    </row>
    <row r="2878" spans="1:9" x14ac:dyDescent="0.2">
      <c r="A2878" s="1" t="str">
        <f t="shared" si="46"/>
        <v>SINAPI-I 4016</v>
      </c>
      <c r="B2878" s="3" t="s">
        <v>6301</v>
      </c>
      <c r="C2878" s="3">
        <v>4016</v>
      </c>
      <c r="D2878" s="2" t="s">
        <v>2727</v>
      </c>
      <c r="E2878" s="3" t="s">
        <v>4438</v>
      </c>
      <c r="F2878" s="67" t="s">
        <v>33892</v>
      </c>
      <c r="G2878" s="67" t="s">
        <v>33892</v>
      </c>
      <c r="I2878" s="3" t="s">
        <v>6299</v>
      </c>
    </row>
    <row r="2879" spans="1:9" x14ac:dyDescent="0.2">
      <c r="A2879" s="1" t="str">
        <f t="shared" si="46"/>
        <v>SINAPI-I 38544</v>
      </c>
      <c r="B2879" s="3" t="s">
        <v>6301</v>
      </c>
      <c r="C2879" s="3">
        <v>38544</v>
      </c>
      <c r="D2879" s="2" t="s">
        <v>2728</v>
      </c>
      <c r="E2879" s="3" t="s">
        <v>4438</v>
      </c>
      <c r="F2879" s="67" t="s">
        <v>4946</v>
      </c>
      <c r="G2879" s="67" t="s">
        <v>4946</v>
      </c>
      <c r="I2879" s="3" t="s">
        <v>6298</v>
      </c>
    </row>
    <row r="2880" spans="1:9" x14ac:dyDescent="0.2">
      <c r="A2880" s="1" t="str">
        <f t="shared" si="46"/>
        <v>SINAPI-I 38545</v>
      </c>
      <c r="B2880" s="3" t="s">
        <v>6301</v>
      </c>
      <c r="C2880" s="3">
        <v>38545</v>
      </c>
      <c r="D2880" s="2" t="s">
        <v>2729</v>
      </c>
      <c r="E2880" s="3" t="s">
        <v>4438</v>
      </c>
      <c r="F2880" s="67" t="s">
        <v>20679</v>
      </c>
      <c r="G2880" s="67" t="s">
        <v>20679</v>
      </c>
      <c r="I2880" s="3" t="s">
        <v>6298</v>
      </c>
    </row>
    <row r="2881" spans="1:9" x14ac:dyDescent="0.2">
      <c r="A2881" s="1" t="str">
        <f t="shared" si="46"/>
        <v>SINAPI-I 42527</v>
      </c>
      <c r="B2881" s="3" t="s">
        <v>6301</v>
      </c>
      <c r="C2881" s="3">
        <v>42527</v>
      </c>
      <c r="D2881" s="2" t="s">
        <v>30447</v>
      </c>
      <c r="E2881" s="3" t="s">
        <v>4438</v>
      </c>
      <c r="F2881" s="67" t="s">
        <v>5308</v>
      </c>
      <c r="G2881" s="67" t="s">
        <v>5308</v>
      </c>
      <c r="I2881" s="3" t="s">
        <v>6298</v>
      </c>
    </row>
    <row r="2882" spans="1:9" x14ac:dyDescent="0.2">
      <c r="A2882" s="1" t="str">
        <f t="shared" si="46"/>
        <v>SINAPI-I 39323</v>
      </c>
      <c r="B2882" s="3" t="s">
        <v>6301</v>
      </c>
      <c r="C2882" s="3">
        <v>39323</v>
      </c>
      <c r="D2882" s="2" t="s">
        <v>2730</v>
      </c>
      <c r="E2882" s="3" t="s">
        <v>4438</v>
      </c>
      <c r="F2882" s="67" t="s">
        <v>21736</v>
      </c>
      <c r="G2882" s="67" t="s">
        <v>21736</v>
      </c>
      <c r="I2882" s="3" t="s">
        <v>6298</v>
      </c>
    </row>
    <row r="2883" spans="1:9" ht="22.5" x14ac:dyDescent="0.2">
      <c r="A2883" s="1" t="str">
        <f t="shared" si="46"/>
        <v>SINAPI-I 626</v>
      </c>
      <c r="B2883" s="3" t="s">
        <v>6301</v>
      </c>
      <c r="C2883" s="3">
        <v>626</v>
      </c>
      <c r="D2883" s="2" t="s">
        <v>30448</v>
      </c>
      <c r="E2883" s="3" t="s">
        <v>4433</v>
      </c>
      <c r="F2883" s="67" t="s">
        <v>5664</v>
      </c>
      <c r="G2883" s="67" t="s">
        <v>5664</v>
      </c>
      <c r="I2883" s="3" t="s">
        <v>6299</v>
      </c>
    </row>
    <row r="2884" spans="1:9" x14ac:dyDescent="0.2">
      <c r="A2884" s="1" t="str">
        <f t="shared" si="46"/>
        <v>SINAPI-I 44504</v>
      </c>
      <c r="B2884" s="3" t="s">
        <v>6301</v>
      </c>
      <c r="C2884" s="3">
        <v>44504</v>
      </c>
      <c r="D2884" s="2" t="s">
        <v>30449</v>
      </c>
      <c r="E2884" s="3" t="s">
        <v>4438</v>
      </c>
      <c r="F2884" s="67" t="s">
        <v>28835</v>
      </c>
      <c r="G2884" s="67" t="s">
        <v>28835</v>
      </c>
      <c r="I2884" s="3" t="s">
        <v>6300</v>
      </c>
    </row>
    <row r="2885" spans="1:9" x14ac:dyDescent="0.2">
      <c r="A2885" s="1" t="str">
        <f t="shared" si="46"/>
        <v>SINAPI-I 44505</v>
      </c>
      <c r="B2885" s="3" t="s">
        <v>6301</v>
      </c>
      <c r="C2885" s="3">
        <v>44505</v>
      </c>
      <c r="D2885" s="2" t="s">
        <v>2731</v>
      </c>
      <c r="E2885" s="3" t="s">
        <v>4438</v>
      </c>
      <c r="F2885" s="67" t="s">
        <v>21916</v>
      </c>
      <c r="G2885" s="67" t="s">
        <v>21916</v>
      </c>
      <c r="I2885" s="3" t="s">
        <v>6300</v>
      </c>
    </row>
    <row r="2886" spans="1:9" x14ac:dyDescent="0.2">
      <c r="A2886" s="1" t="str">
        <f t="shared" si="46"/>
        <v>SINAPI-I 44506</v>
      </c>
      <c r="B2886" s="3" t="s">
        <v>6301</v>
      </c>
      <c r="C2886" s="3">
        <v>44506</v>
      </c>
      <c r="D2886" s="2" t="s">
        <v>2732</v>
      </c>
      <c r="E2886" s="3" t="s">
        <v>4438</v>
      </c>
      <c r="F2886" s="67" t="s">
        <v>20873</v>
      </c>
      <c r="G2886" s="67" t="s">
        <v>20873</v>
      </c>
      <c r="I2886" s="3" t="s">
        <v>6300</v>
      </c>
    </row>
    <row r="2887" spans="1:9" x14ac:dyDescent="0.2">
      <c r="A2887" s="1" t="str">
        <f t="shared" si="46"/>
        <v>SINAPI-I 44507</v>
      </c>
      <c r="B2887" s="3" t="s">
        <v>6301</v>
      </c>
      <c r="C2887" s="3">
        <v>44507</v>
      </c>
      <c r="D2887" s="2" t="s">
        <v>2733</v>
      </c>
      <c r="E2887" s="3" t="s">
        <v>4438</v>
      </c>
      <c r="F2887" s="67" t="s">
        <v>21163</v>
      </c>
      <c r="G2887" s="67" t="s">
        <v>21163</v>
      </c>
      <c r="I2887" s="3" t="s">
        <v>6300</v>
      </c>
    </row>
    <row r="2888" spans="1:9" x14ac:dyDescent="0.2">
      <c r="A2888" s="1" t="str">
        <f t="shared" si="46"/>
        <v>SINAPI-I 44508</v>
      </c>
      <c r="B2888" s="3" t="s">
        <v>6301</v>
      </c>
      <c r="C2888" s="3">
        <v>44508</v>
      </c>
      <c r="D2888" s="2" t="s">
        <v>2734</v>
      </c>
      <c r="E2888" s="3" t="s">
        <v>4438</v>
      </c>
      <c r="F2888" s="67" t="s">
        <v>21438</v>
      </c>
      <c r="G2888" s="67" t="s">
        <v>21438</v>
      </c>
      <c r="I2888" s="3" t="s">
        <v>6300</v>
      </c>
    </row>
    <row r="2889" spans="1:9" x14ac:dyDescent="0.2">
      <c r="A2889" s="1" t="str">
        <f t="shared" si="46"/>
        <v>SINAPI-I 44509</v>
      </c>
      <c r="B2889" s="3" t="s">
        <v>6301</v>
      </c>
      <c r="C2889" s="3">
        <v>44509</v>
      </c>
      <c r="D2889" s="2" t="s">
        <v>2735</v>
      </c>
      <c r="E2889" s="3" t="s">
        <v>4438</v>
      </c>
      <c r="F2889" s="67" t="s">
        <v>20744</v>
      </c>
      <c r="G2889" s="67" t="s">
        <v>20744</v>
      </c>
      <c r="I2889" s="3" t="s">
        <v>6300</v>
      </c>
    </row>
    <row r="2890" spans="1:9" x14ac:dyDescent="0.2">
      <c r="A2890" s="1" t="str">
        <f t="shared" si="46"/>
        <v>SINAPI-I 44510</v>
      </c>
      <c r="B2890" s="3" t="s">
        <v>6301</v>
      </c>
      <c r="C2890" s="3">
        <v>44510</v>
      </c>
      <c r="D2890" s="2" t="s">
        <v>2736</v>
      </c>
      <c r="E2890" s="3" t="s">
        <v>4438</v>
      </c>
      <c r="F2890" s="67" t="s">
        <v>28836</v>
      </c>
      <c r="G2890" s="67" t="s">
        <v>28836</v>
      </c>
      <c r="I2890" s="3" t="s">
        <v>6300</v>
      </c>
    </row>
    <row r="2891" spans="1:9" x14ac:dyDescent="0.2">
      <c r="A2891" s="1" t="str">
        <f t="shared" si="46"/>
        <v>SINAPI-I 44512</v>
      </c>
      <c r="B2891" s="3" t="s">
        <v>6301</v>
      </c>
      <c r="C2891" s="3">
        <v>44512</v>
      </c>
      <c r="D2891" s="2" t="s">
        <v>2737</v>
      </c>
      <c r="E2891" s="3" t="s">
        <v>4438</v>
      </c>
      <c r="F2891" s="67" t="s">
        <v>21322</v>
      </c>
      <c r="G2891" s="67" t="s">
        <v>21322</v>
      </c>
      <c r="I2891" s="3" t="s">
        <v>6300</v>
      </c>
    </row>
    <row r="2892" spans="1:9" x14ac:dyDescent="0.2">
      <c r="A2892" s="1" t="str">
        <f t="shared" si="46"/>
        <v>SINAPI-I 44513</v>
      </c>
      <c r="B2892" s="3" t="s">
        <v>6301</v>
      </c>
      <c r="C2892" s="3">
        <v>44513</v>
      </c>
      <c r="D2892" s="2" t="s">
        <v>2738</v>
      </c>
      <c r="E2892" s="3" t="s">
        <v>4438</v>
      </c>
      <c r="F2892" s="67" t="s">
        <v>20946</v>
      </c>
      <c r="G2892" s="67" t="s">
        <v>20946</v>
      </c>
      <c r="I2892" s="3" t="s">
        <v>6300</v>
      </c>
    </row>
    <row r="2893" spans="1:9" x14ac:dyDescent="0.2">
      <c r="A2893" s="1" t="str">
        <f t="shared" si="46"/>
        <v>SINAPI-I 44514</v>
      </c>
      <c r="B2893" s="3" t="s">
        <v>6301</v>
      </c>
      <c r="C2893" s="3">
        <v>44514</v>
      </c>
      <c r="D2893" s="2" t="s">
        <v>2739</v>
      </c>
      <c r="E2893" s="3" t="s">
        <v>4438</v>
      </c>
      <c r="F2893" s="67" t="s">
        <v>4834</v>
      </c>
      <c r="G2893" s="67" t="s">
        <v>4834</v>
      </c>
      <c r="I2893" s="3" t="s">
        <v>6300</v>
      </c>
    </row>
    <row r="2894" spans="1:9" x14ac:dyDescent="0.2">
      <c r="A2894" s="1" t="str">
        <f t="shared" si="46"/>
        <v>SINAPI-I 44515</v>
      </c>
      <c r="B2894" s="3" t="s">
        <v>6301</v>
      </c>
      <c r="C2894" s="3">
        <v>44515</v>
      </c>
      <c r="D2894" s="2" t="s">
        <v>2740</v>
      </c>
      <c r="E2894" s="3" t="s">
        <v>4438</v>
      </c>
      <c r="F2894" s="67" t="s">
        <v>21553</v>
      </c>
      <c r="G2894" s="67" t="s">
        <v>21553</v>
      </c>
      <c r="I2894" s="3" t="s">
        <v>6300</v>
      </c>
    </row>
    <row r="2895" spans="1:9" x14ac:dyDescent="0.2">
      <c r="A2895" s="1" t="str">
        <f t="shared" si="46"/>
        <v>SINAPI-I 44511</v>
      </c>
      <c r="B2895" s="3" t="s">
        <v>6301</v>
      </c>
      <c r="C2895" s="3">
        <v>44511</v>
      </c>
      <c r="D2895" s="2" t="s">
        <v>2741</v>
      </c>
      <c r="E2895" s="3" t="s">
        <v>4438</v>
      </c>
      <c r="F2895" s="67" t="s">
        <v>28837</v>
      </c>
      <c r="G2895" s="67" t="s">
        <v>28837</v>
      </c>
      <c r="I2895" s="3" t="s">
        <v>6300</v>
      </c>
    </row>
    <row r="2896" spans="1:9" x14ac:dyDescent="0.2">
      <c r="A2896" s="1" t="str">
        <f t="shared" si="46"/>
        <v>SINAPI-I 44516</v>
      </c>
      <c r="B2896" s="3" t="s">
        <v>6301</v>
      </c>
      <c r="C2896" s="3">
        <v>44516</v>
      </c>
      <c r="D2896" s="2" t="s">
        <v>2742</v>
      </c>
      <c r="E2896" s="3" t="s">
        <v>4438</v>
      </c>
      <c r="F2896" s="67" t="s">
        <v>21316</v>
      </c>
      <c r="G2896" s="67" t="s">
        <v>21316</v>
      </c>
      <c r="I2896" s="3" t="s">
        <v>6300</v>
      </c>
    </row>
    <row r="2897" spans="1:9" x14ac:dyDescent="0.2">
      <c r="A2897" s="1" t="str">
        <f t="shared" si="46"/>
        <v>SINAPI-I 44517</v>
      </c>
      <c r="B2897" s="3" t="s">
        <v>6301</v>
      </c>
      <c r="C2897" s="3">
        <v>44517</v>
      </c>
      <c r="D2897" s="2" t="s">
        <v>2743</v>
      </c>
      <c r="E2897" s="3" t="s">
        <v>4438</v>
      </c>
      <c r="F2897" s="67" t="s">
        <v>5753</v>
      </c>
      <c r="G2897" s="67" t="s">
        <v>5753</v>
      </c>
      <c r="I2897" s="3" t="s">
        <v>6300</v>
      </c>
    </row>
    <row r="2898" spans="1:9" x14ac:dyDescent="0.2">
      <c r="A2898" s="1" t="str">
        <f t="shared" si="46"/>
        <v>SINAPI-I 11479</v>
      </c>
      <c r="B2898" s="3" t="s">
        <v>6301</v>
      </c>
      <c r="C2898" s="3">
        <v>11479</v>
      </c>
      <c r="D2898" s="2" t="s">
        <v>2744</v>
      </c>
      <c r="E2898" s="3" t="s">
        <v>4431</v>
      </c>
      <c r="F2898" s="67" t="s">
        <v>20664</v>
      </c>
      <c r="G2898" s="67" t="s">
        <v>20664</v>
      </c>
      <c r="I2898" s="3" t="s">
        <v>6298</v>
      </c>
    </row>
    <row r="2899" spans="1:9" x14ac:dyDescent="0.2">
      <c r="A2899" s="1" t="str">
        <f t="shared" si="46"/>
        <v>SINAPI-I 11481</v>
      </c>
      <c r="B2899" s="3" t="s">
        <v>6301</v>
      </c>
      <c r="C2899" s="3">
        <v>11481</v>
      </c>
      <c r="D2899" s="2" t="s">
        <v>2745</v>
      </c>
      <c r="E2899" s="3" t="s">
        <v>4431</v>
      </c>
      <c r="F2899" s="67" t="s">
        <v>21199</v>
      </c>
      <c r="G2899" s="67" t="s">
        <v>21199</v>
      </c>
      <c r="I2899" s="3" t="s">
        <v>6298</v>
      </c>
    </row>
    <row r="2900" spans="1:9" x14ac:dyDescent="0.2">
      <c r="A2900" s="1" t="str">
        <f t="shared" si="46"/>
        <v>SINAPI-I 43609</v>
      </c>
      <c r="B2900" s="3" t="s">
        <v>6301</v>
      </c>
      <c r="C2900" s="3">
        <v>43609</v>
      </c>
      <c r="D2900" s="2" t="s">
        <v>2746</v>
      </c>
      <c r="E2900" s="3" t="s">
        <v>4431</v>
      </c>
      <c r="F2900" s="67" t="s">
        <v>21199</v>
      </c>
      <c r="G2900" s="67" t="s">
        <v>21199</v>
      </c>
      <c r="I2900" s="3" t="s">
        <v>6298</v>
      </c>
    </row>
    <row r="2901" spans="1:9" x14ac:dyDescent="0.2">
      <c r="A2901" s="1" t="str">
        <f t="shared" si="46"/>
        <v>SINAPI-I 11478</v>
      </c>
      <c r="B2901" s="3" t="s">
        <v>6301</v>
      </c>
      <c r="C2901" s="3">
        <v>11478</v>
      </c>
      <c r="D2901" s="2" t="s">
        <v>2747</v>
      </c>
      <c r="E2901" s="3" t="s">
        <v>4431</v>
      </c>
      <c r="F2901" s="67" t="s">
        <v>21810</v>
      </c>
      <c r="G2901" s="67" t="s">
        <v>21810</v>
      </c>
      <c r="I2901" s="3" t="s">
        <v>6298</v>
      </c>
    </row>
    <row r="2902" spans="1:9" x14ac:dyDescent="0.2">
      <c r="A2902" s="1" t="str">
        <f t="shared" si="46"/>
        <v>SINAPI-I 43608</v>
      </c>
      <c r="B2902" s="3" t="s">
        <v>6301</v>
      </c>
      <c r="C2902" s="3">
        <v>43608</v>
      </c>
      <c r="D2902" s="2" t="s">
        <v>2748</v>
      </c>
      <c r="E2902" s="3" t="s">
        <v>4431</v>
      </c>
      <c r="F2902" s="67" t="s">
        <v>20874</v>
      </c>
      <c r="G2902" s="67" t="s">
        <v>20874</v>
      </c>
      <c r="I2902" s="3" t="s">
        <v>6298</v>
      </c>
    </row>
    <row r="2903" spans="1:9" x14ac:dyDescent="0.2">
      <c r="A2903" s="1" t="str">
        <f t="shared" si="46"/>
        <v>SINAPI-I 11476</v>
      </c>
      <c r="B2903" s="3" t="s">
        <v>6301</v>
      </c>
      <c r="C2903" s="3">
        <v>11476</v>
      </c>
      <c r="D2903" s="2" t="s">
        <v>2749</v>
      </c>
      <c r="E2903" s="3" t="s">
        <v>4431</v>
      </c>
      <c r="F2903" s="67" t="s">
        <v>20874</v>
      </c>
      <c r="G2903" s="67" t="s">
        <v>20874</v>
      </c>
      <c r="I2903" s="3" t="s">
        <v>6298</v>
      </c>
    </row>
    <row r="2904" spans="1:9" x14ac:dyDescent="0.2">
      <c r="A2904" s="1" t="str">
        <f t="shared" si="46"/>
        <v>SINAPI-I 40637</v>
      </c>
      <c r="B2904" s="3" t="s">
        <v>6301</v>
      </c>
      <c r="C2904" s="3">
        <v>40637</v>
      </c>
      <c r="D2904" s="2" t="s">
        <v>2750</v>
      </c>
      <c r="E2904" s="3" t="s">
        <v>4431</v>
      </c>
      <c r="F2904" s="67" t="s">
        <v>5748</v>
      </c>
      <c r="G2904" s="67" t="s">
        <v>5748</v>
      </c>
      <c r="I2904" s="3" t="s">
        <v>6300</v>
      </c>
    </row>
    <row r="2905" spans="1:9" x14ac:dyDescent="0.2">
      <c r="A2905" s="1" t="str">
        <f t="shared" si="46"/>
        <v>SINAPI-I 13836</v>
      </c>
      <c r="B2905" s="3" t="s">
        <v>6301</v>
      </c>
      <c r="C2905" s="3">
        <v>13836</v>
      </c>
      <c r="D2905" s="2" t="s">
        <v>2751</v>
      </c>
      <c r="E2905" s="3" t="s">
        <v>4431</v>
      </c>
      <c r="F2905" s="67" t="s">
        <v>30921</v>
      </c>
      <c r="G2905" s="67" t="s">
        <v>30921</v>
      </c>
      <c r="I2905" s="3" t="s">
        <v>6300</v>
      </c>
    </row>
    <row r="2906" spans="1:9" ht="22.5" x14ac:dyDescent="0.2">
      <c r="A2906" s="1" t="str">
        <f t="shared" si="46"/>
        <v>SINAPI-I 14534</v>
      </c>
      <c r="B2906" s="3" t="s">
        <v>6301</v>
      </c>
      <c r="C2906" s="3">
        <v>14534</v>
      </c>
      <c r="D2906" s="2" t="s">
        <v>2752</v>
      </c>
      <c r="E2906" s="3" t="s">
        <v>4431</v>
      </c>
      <c r="F2906" s="67" t="s">
        <v>30922</v>
      </c>
      <c r="G2906" s="67" t="s">
        <v>30922</v>
      </c>
      <c r="I2906" s="3" t="s">
        <v>6300</v>
      </c>
    </row>
    <row r="2907" spans="1:9" ht="22.5" x14ac:dyDescent="0.2">
      <c r="A2907" s="1" t="str">
        <f t="shared" si="46"/>
        <v>SINAPI-I 14619</v>
      </c>
      <c r="B2907" s="3" t="s">
        <v>6301</v>
      </c>
      <c r="C2907" s="3">
        <v>14619</v>
      </c>
      <c r="D2907" s="2" t="s">
        <v>30450</v>
      </c>
      <c r="E2907" s="3" t="s">
        <v>4431</v>
      </c>
      <c r="F2907" s="67" t="s">
        <v>33893</v>
      </c>
      <c r="G2907" s="67" t="s">
        <v>33893</v>
      </c>
      <c r="I2907" s="3" t="s">
        <v>6298</v>
      </c>
    </row>
    <row r="2908" spans="1:9" ht="22.5" x14ac:dyDescent="0.2">
      <c r="A2908" s="1" t="str">
        <f t="shared" si="46"/>
        <v>SINAPI-I 14535</v>
      </c>
      <c r="B2908" s="3" t="s">
        <v>6301</v>
      </c>
      <c r="C2908" s="3">
        <v>14535</v>
      </c>
      <c r="D2908" s="2" t="s">
        <v>2753</v>
      </c>
      <c r="E2908" s="3" t="s">
        <v>4431</v>
      </c>
      <c r="F2908" s="67" t="s">
        <v>30923</v>
      </c>
      <c r="G2908" s="67" t="s">
        <v>30923</v>
      </c>
      <c r="I2908" s="3" t="s">
        <v>6300</v>
      </c>
    </row>
    <row r="2909" spans="1:9" ht="33.75" x14ac:dyDescent="0.2">
      <c r="A2909" s="1" t="str">
        <f t="shared" si="46"/>
        <v>SINAPI-I 39813</v>
      </c>
      <c r="B2909" s="3" t="s">
        <v>6301</v>
      </c>
      <c r="C2909" s="3">
        <v>39813</v>
      </c>
      <c r="D2909" s="2" t="s">
        <v>2754</v>
      </c>
      <c r="E2909" s="3" t="s">
        <v>4431</v>
      </c>
      <c r="F2909" s="67" t="s">
        <v>33894</v>
      </c>
      <c r="G2909" s="67" t="s">
        <v>33894</v>
      </c>
      <c r="I2909" s="3" t="s">
        <v>6300</v>
      </c>
    </row>
    <row r="2910" spans="1:9" ht="33.75" x14ac:dyDescent="0.2">
      <c r="A2910" s="1" t="str">
        <f t="shared" si="46"/>
        <v>SINAPI-I 40403</v>
      </c>
      <c r="B2910" s="3" t="s">
        <v>6301</v>
      </c>
      <c r="C2910" s="3">
        <v>40403</v>
      </c>
      <c r="D2910" s="2" t="s">
        <v>2755</v>
      </c>
      <c r="E2910" s="3" t="s">
        <v>4431</v>
      </c>
      <c r="F2910" s="67" t="s">
        <v>5749</v>
      </c>
      <c r="G2910" s="67" t="s">
        <v>5749</v>
      </c>
      <c r="I2910" s="3" t="s">
        <v>6298</v>
      </c>
    </row>
    <row r="2911" spans="1:9" x14ac:dyDescent="0.2">
      <c r="A2911" s="1" t="str">
        <f t="shared" si="46"/>
        <v>SINAPI-I 12868</v>
      </c>
      <c r="B2911" s="3" t="s">
        <v>6301</v>
      </c>
      <c r="C2911" s="3">
        <v>12868</v>
      </c>
      <c r="D2911" s="2" t="s">
        <v>2756</v>
      </c>
      <c r="E2911" s="3" t="s">
        <v>4436</v>
      </c>
      <c r="F2911" s="67" t="s">
        <v>4547</v>
      </c>
      <c r="G2911" s="67" t="s">
        <v>5741</v>
      </c>
      <c r="I2911" s="3" t="s">
        <v>6298</v>
      </c>
    </row>
    <row r="2912" spans="1:9" x14ac:dyDescent="0.2">
      <c r="A2912" s="1" t="str">
        <f t="shared" si="46"/>
        <v>SINAPI-I 40916</v>
      </c>
      <c r="B2912" s="3" t="s">
        <v>6301</v>
      </c>
      <c r="C2912" s="3">
        <v>40916</v>
      </c>
      <c r="D2912" s="2" t="s">
        <v>2757</v>
      </c>
      <c r="E2912" s="3" t="s">
        <v>4437</v>
      </c>
      <c r="F2912" s="67" t="s">
        <v>29009</v>
      </c>
      <c r="G2912" s="67" t="s">
        <v>28838</v>
      </c>
      <c r="I2912" s="3" t="s">
        <v>6298</v>
      </c>
    </row>
    <row r="2913" spans="1:9" x14ac:dyDescent="0.2">
      <c r="A2913" s="1" t="str">
        <f t="shared" si="46"/>
        <v>SINAPI-I 4755</v>
      </c>
      <c r="B2913" s="3" t="s">
        <v>6301</v>
      </c>
      <c r="C2913" s="3">
        <v>4755</v>
      </c>
      <c r="D2913" s="2" t="s">
        <v>2758</v>
      </c>
      <c r="E2913" s="3" t="s">
        <v>4436</v>
      </c>
      <c r="F2913" s="67" t="s">
        <v>5812</v>
      </c>
      <c r="G2913" s="67" t="s">
        <v>28700</v>
      </c>
      <c r="I2913" s="3" t="s">
        <v>6298</v>
      </c>
    </row>
    <row r="2914" spans="1:9" x14ac:dyDescent="0.2">
      <c r="A2914" s="1" t="str">
        <f t="shared" si="46"/>
        <v>SINAPI-I 41067</v>
      </c>
      <c r="B2914" s="3" t="s">
        <v>6301</v>
      </c>
      <c r="C2914" s="3">
        <v>41067</v>
      </c>
      <c r="D2914" s="2" t="s">
        <v>2759</v>
      </c>
      <c r="E2914" s="3" t="s">
        <v>4437</v>
      </c>
      <c r="F2914" s="67" t="s">
        <v>29010</v>
      </c>
      <c r="G2914" s="67" t="s">
        <v>28839</v>
      </c>
      <c r="I2914" s="3" t="s">
        <v>6298</v>
      </c>
    </row>
    <row r="2915" spans="1:9" x14ac:dyDescent="0.2">
      <c r="A2915" s="1" t="str">
        <f t="shared" ref="A2915:A2978" si="47">CONCATENAR</f>
        <v>SINAPI-I 38463</v>
      </c>
      <c r="B2915" s="3" t="s">
        <v>6301</v>
      </c>
      <c r="C2915" s="3">
        <v>38463</v>
      </c>
      <c r="D2915" s="2" t="s">
        <v>2760</v>
      </c>
      <c r="E2915" s="3" t="s">
        <v>4431</v>
      </c>
      <c r="F2915" s="67" t="s">
        <v>4512</v>
      </c>
      <c r="G2915" s="67" t="s">
        <v>4512</v>
      </c>
      <c r="I2915" s="3" t="s">
        <v>6298</v>
      </c>
    </row>
    <row r="2916" spans="1:9" ht="22.5" x14ac:dyDescent="0.2">
      <c r="A2916" s="1" t="str">
        <f t="shared" si="47"/>
        <v>SINAPI-I 40703</v>
      </c>
      <c r="B2916" s="3" t="s">
        <v>6301</v>
      </c>
      <c r="C2916" s="3">
        <v>40703</v>
      </c>
      <c r="D2916" s="2" t="s">
        <v>2761</v>
      </c>
      <c r="E2916" s="3" t="s">
        <v>4431</v>
      </c>
      <c r="F2916" s="67" t="s">
        <v>33895</v>
      </c>
      <c r="G2916" s="67" t="s">
        <v>33895</v>
      </c>
      <c r="I2916" s="3" t="s">
        <v>6299</v>
      </c>
    </row>
    <row r="2917" spans="1:9" x14ac:dyDescent="0.2">
      <c r="A2917" s="1" t="str">
        <f t="shared" si="47"/>
        <v>SINAPI-I 14531</v>
      </c>
      <c r="B2917" s="3" t="s">
        <v>6301</v>
      </c>
      <c r="C2917" s="3">
        <v>14531</v>
      </c>
      <c r="D2917" s="2" t="s">
        <v>2762</v>
      </c>
      <c r="E2917" s="3" t="s">
        <v>4431</v>
      </c>
      <c r="F2917" s="67" t="s">
        <v>33896</v>
      </c>
      <c r="G2917" s="67" t="s">
        <v>33896</v>
      </c>
      <c r="I2917" s="3" t="s">
        <v>6298</v>
      </c>
    </row>
    <row r="2918" spans="1:9" x14ac:dyDescent="0.2">
      <c r="A2918" s="1" t="str">
        <f t="shared" si="47"/>
        <v>SINAPI-I 36533</v>
      </c>
      <c r="B2918" s="3" t="s">
        <v>6301</v>
      </c>
      <c r="C2918" s="3">
        <v>36533</v>
      </c>
      <c r="D2918" s="2" t="s">
        <v>2763</v>
      </c>
      <c r="E2918" s="3" t="s">
        <v>4431</v>
      </c>
      <c r="F2918" s="67" t="s">
        <v>33897</v>
      </c>
      <c r="G2918" s="67" t="s">
        <v>33897</v>
      </c>
      <c r="I2918" s="3" t="s">
        <v>6298</v>
      </c>
    </row>
    <row r="2919" spans="1:9" x14ac:dyDescent="0.2">
      <c r="A2919" s="1" t="str">
        <f t="shared" si="47"/>
        <v>SINAPI-I 11616</v>
      </c>
      <c r="B2919" s="3" t="s">
        <v>6301</v>
      </c>
      <c r="C2919" s="3">
        <v>11616</v>
      </c>
      <c r="D2919" s="2" t="s">
        <v>2764</v>
      </c>
      <c r="E2919" s="3" t="s">
        <v>4431</v>
      </c>
      <c r="F2919" s="67" t="s">
        <v>33898</v>
      </c>
      <c r="G2919" s="67" t="s">
        <v>33898</v>
      </c>
      <c r="I2919" s="3" t="s">
        <v>6298</v>
      </c>
    </row>
    <row r="2920" spans="1:9" x14ac:dyDescent="0.2">
      <c r="A2920" s="1" t="str">
        <f t="shared" si="47"/>
        <v>SINAPI-I 41898</v>
      </c>
      <c r="B2920" s="3" t="s">
        <v>6301</v>
      </c>
      <c r="C2920" s="3">
        <v>41898</v>
      </c>
      <c r="D2920" s="2" t="s">
        <v>30451</v>
      </c>
      <c r="E2920" s="3" t="s">
        <v>4431</v>
      </c>
      <c r="F2920" s="67" t="s">
        <v>33899</v>
      </c>
      <c r="G2920" s="67" t="s">
        <v>33899</v>
      </c>
      <c r="I2920" s="3" t="s">
        <v>6298</v>
      </c>
    </row>
    <row r="2921" spans="1:9" x14ac:dyDescent="0.2">
      <c r="A2921" s="1" t="str">
        <f t="shared" si="47"/>
        <v>SINAPI-I 13447</v>
      </c>
      <c r="B2921" s="3" t="s">
        <v>6301</v>
      </c>
      <c r="C2921" s="3">
        <v>13447</v>
      </c>
      <c r="D2921" s="2" t="s">
        <v>2765</v>
      </c>
      <c r="E2921" s="3" t="s">
        <v>4431</v>
      </c>
      <c r="F2921" s="67" t="s">
        <v>33900</v>
      </c>
      <c r="G2921" s="67" t="s">
        <v>33900</v>
      </c>
      <c r="I2921" s="3" t="s">
        <v>6298</v>
      </c>
    </row>
    <row r="2922" spans="1:9" x14ac:dyDescent="0.2">
      <c r="A2922" s="1" t="str">
        <f t="shared" si="47"/>
        <v>SINAPI-I 14529</v>
      </c>
      <c r="B2922" s="3" t="s">
        <v>6301</v>
      </c>
      <c r="C2922" s="3">
        <v>14529</v>
      </c>
      <c r="D2922" s="2" t="s">
        <v>2766</v>
      </c>
      <c r="E2922" s="3" t="s">
        <v>4431</v>
      </c>
      <c r="F2922" s="67" t="s">
        <v>33901</v>
      </c>
      <c r="G2922" s="67" t="s">
        <v>33901</v>
      </c>
      <c r="I2922" s="3" t="s">
        <v>6298</v>
      </c>
    </row>
    <row r="2923" spans="1:9" x14ac:dyDescent="0.2">
      <c r="A2923" s="1" t="str">
        <f t="shared" si="47"/>
        <v>SINAPI-I 10747</v>
      </c>
      <c r="B2923" s="3" t="s">
        <v>6301</v>
      </c>
      <c r="C2923" s="3">
        <v>10747</v>
      </c>
      <c r="D2923" s="2" t="s">
        <v>2767</v>
      </c>
      <c r="E2923" s="3" t="s">
        <v>4431</v>
      </c>
      <c r="F2923" s="67" t="s">
        <v>33902</v>
      </c>
      <c r="G2923" s="67" t="s">
        <v>33902</v>
      </c>
      <c r="I2923" s="3" t="s">
        <v>6298</v>
      </c>
    </row>
    <row r="2924" spans="1:9" x14ac:dyDescent="0.2">
      <c r="A2924" s="1" t="str">
        <f t="shared" si="47"/>
        <v>SINAPI-I 36141</v>
      </c>
      <c r="B2924" s="3" t="s">
        <v>6301</v>
      </c>
      <c r="C2924" s="3">
        <v>36141</v>
      </c>
      <c r="D2924" s="2" t="s">
        <v>2768</v>
      </c>
      <c r="E2924" s="3" t="s">
        <v>4431</v>
      </c>
      <c r="F2924" s="67" t="s">
        <v>4604</v>
      </c>
      <c r="G2924" s="67" t="s">
        <v>4604</v>
      </c>
      <c r="I2924" s="3" t="s">
        <v>6298</v>
      </c>
    </row>
    <row r="2925" spans="1:9" x14ac:dyDescent="0.2">
      <c r="A2925" s="1" t="str">
        <f t="shared" si="47"/>
        <v>SINAPI-I 43651</v>
      </c>
      <c r="B2925" s="3" t="s">
        <v>6301</v>
      </c>
      <c r="C2925" s="3">
        <v>43651</v>
      </c>
      <c r="D2925" s="2" t="s">
        <v>2769</v>
      </c>
      <c r="E2925" s="3" t="s">
        <v>4433</v>
      </c>
      <c r="F2925" s="67" t="s">
        <v>29705</v>
      </c>
      <c r="G2925" s="67" t="s">
        <v>29705</v>
      </c>
      <c r="I2925" s="3" t="s">
        <v>6298</v>
      </c>
    </row>
    <row r="2926" spans="1:9" x14ac:dyDescent="0.2">
      <c r="A2926" s="1" t="str">
        <f t="shared" si="47"/>
        <v>SINAPI-I 43626</v>
      </c>
      <c r="B2926" s="3" t="s">
        <v>6301</v>
      </c>
      <c r="C2926" s="3">
        <v>43626</v>
      </c>
      <c r="D2926" s="2" t="s">
        <v>2770</v>
      </c>
      <c r="E2926" s="3" t="s">
        <v>4433</v>
      </c>
      <c r="F2926" s="67" t="s">
        <v>33903</v>
      </c>
      <c r="G2926" s="67" t="s">
        <v>33903</v>
      </c>
      <c r="I2926" s="3" t="s">
        <v>6299</v>
      </c>
    </row>
    <row r="2927" spans="1:9" ht="22.5" x14ac:dyDescent="0.2">
      <c r="A2927" s="1" t="str">
        <f t="shared" si="47"/>
        <v>SINAPI-I 39434</v>
      </c>
      <c r="B2927" s="3" t="s">
        <v>6301</v>
      </c>
      <c r="C2927" s="3">
        <v>39434</v>
      </c>
      <c r="D2927" s="2" t="s">
        <v>2771</v>
      </c>
      <c r="E2927" s="3" t="s">
        <v>4433</v>
      </c>
      <c r="F2927" s="67" t="s">
        <v>5578</v>
      </c>
      <c r="G2927" s="67" t="s">
        <v>5578</v>
      </c>
      <c r="I2927" s="3" t="s">
        <v>6298</v>
      </c>
    </row>
    <row r="2928" spans="1:9" ht="22.5" x14ac:dyDescent="0.2">
      <c r="A2928" s="1" t="str">
        <f t="shared" si="47"/>
        <v>SINAPI-I 39433</v>
      </c>
      <c r="B2928" s="3" t="s">
        <v>6301</v>
      </c>
      <c r="C2928" s="3">
        <v>39433</v>
      </c>
      <c r="D2928" s="2" t="s">
        <v>2772</v>
      </c>
      <c r="E2928" s="3" t="s">
        <v>4433</v>
      </c>
      <c r="F2928" s="67" t="s">
        <v>5752</v>
      </c>
      <c r="G2928" s="67" t="s">
        <v>5752</v>
      </c>
      <c r="I2928" s="3" t="s">
        <v>6298</v>
      </c>
    </row>
    <row r="2929" spans="1:9" x14ac:dyDescent="0.2">
      <c r="A2929" s="1" t="str">
        <f t="shared" si="47"/>
        <v>SINAPI-I 4049</v>
      </c>
      <c r="B2929" s="3" t="s">
        <v>6301</v>
      </c>
      <c r="C2929" s="3">
        <v>4049</v>
      </c>
      <c r="D2929" s="2" t="s">
        <v>30452</v>
      </c>
      <c r="E2929" s="3" t="s">
        <v>4434</v>
      </c>
      <c r="F2929" s="67" t="s">
        <v>29650</v>
      </c>
      <c r="G2929" s="67" t="s">
        <v>29650</v>
      </c>
      <c r="I2929" s="3" t="s">
        <v>6298</v>
      </c>
    </row>
    <row r="2930" spans="1:9" x14ac:dyDescent="0.2">
      <c r="A2930" s="1" t="str">
        <f t="shared" si="47"/>
        <v>SINAPI-I 38120</v>
      </c>
      <c r="B2930" s="3" t="s">
        <v>6301</v>
      </c>
      <c r="C2930" s="3">
        <v>38120</v>
      </c>
      <c r="D2930" s="2" t="s">
        <v>2773</v>
      </c>
      <c r="E2930" s="3" t="s">
        <v>4433</v>
      </c>
      <c r="F2930" s="67" t="s">
        <v>28840</v>
      </c>
      <c r="G2930" s="67" t="s">
        <v>28840</v>
      </c>
      <c r="I2930" s="3" t="s">
        <v>6298</v>
      </c>
    </row>
    <row r="2931" spans="1:9" x14ac:dyDescent="0.2">
      <c r="A2931" s="1" t="str">
        <f t="shared" si="47"/>
        <v>SINAPI-I 43652</v>
      </c>
      <c r="B2931" s="3" t="s">
        <v>6301</v>
      </c>
      <c r="C2931" s="3">
        <v>43652</v>
      </c>
      <c r="D2931" s="2" t="s">
        <v>2774</v>
      </c>
      <c r="E2931" s="3" t="s">
        <v>4433</v>
      </c>
      <c r="F2931" s="67" t="s">
        <v>21282</v>
      </c>
      <c r="G2931" s="67" t="s">
        <v>21282</v>
      </c>
      <c r="I2931" s="3" t="s">
        <v>6298</v>
      </c>
    </row>
    <row r="2932" spans="1:9" x14ac:dyDescent="0.2">
      <c r="A2932" s="1" t="str">
        <f t="shared" si="47"/>
        <v>SINAPI-I 10498</v>
      </c>
      <c r="B2932" s="3" t="s">
        <v>6301</v>
      </c>
      <c r="C2932" s="3">
        <v>10498</v>
      </c>
      <c r="D2932" s="2" t="s">
        <v>2775</v>
      </c>
      <c r="E2932" s="3" t="s">
        <v>4433</v>
      </c>
      <c r="F2932" s="67" t="s">
        <v>4507</v>
      </c>
      <c r="G2932" s="67" t="s">
        <v>4507</v>
      </c>
      <c r="I2932" s="3" t="s">
        <v>6298</v>
      </c>
    </row>
    <row r="2933" spans="1:9" x14ac:dyDescent="0.2">
      <c r="A2933" s="1" t="str">
        <f t="shared" si="47"/>
        <v>SINAPI-I 4823</v>
      </c>
      <c r="B2933" s="3" t="s">
        <v>6301</v>
      </c>
      <c r="C2933" s="3">
        <v>4823</v>
      </c>
      <c r="D2933" s="2" t="s">
        <v>2776</v>
      </c>
      <c r="E2933" s="3" t="s">
        <v>4433</v>
      </c>
      <c r="F2933" s="67" t="s">
        <v>33904</v>
      </c>
      <c r="G2933" s="67" t="s">
        <v>33904</v>
      </c>
      <c r="I2933" s="3" t="s">
        <v>6298</v>
      </c>
    </row>
    <row r="2934" spans="1:9" x14ac:dyDescent="0.2">
      <c r="A2934" s="1" t="str">
        <f t="shared" si="47"/>
        <v>SINAPI-I 38877</v>
      </c>
      <c r="B2934" s="3" t="s">
        <v>6301</v>
      </c>
      <c r="C2934" s="3">
        <v>38877</v>
      </c>
      <c r="D2934" s="2" t="s">
        <v>2777</v>
      </c>
      <c r="E2934" s="3" t="s">
        <v>4433</v>
      </c>
      <c r="F2934" s="67" t="s">
        <v>5157</v>
      </c>
      <c r="G2934" s="67" t="s">
        <v>5157</v>
      </c>
      <c r="I2934" s="3" t="s">
        <v>6298</v>
      </c>
    </row>
    <row r="2935" spans="1:9" x14ac:dyDescent="0.2">
      <c r="A2935" s="1" t="str">
        <f t="shared" si="47"/>
        <v>SINAPI-I 34546</v>
      </c>
      <c r="B2935" s="3" t="s">
        <v>6301</v>
      </c>
      <c r="C2935" s="3">
        <v>34546</v>
      </c>
      <c r="D2935" s="2" t="s">
        <v>2778</v>
      </c>
      <c r="E2935" s="3" t="s">
        <v>4433</v>
      </c>
      <c r="F2935" s="67" t="s">
        <v>21817</v>
      </c>
      <c r="G2935" s="67" t="s">
        <v>21817</v>
      </c>
      <c r="I2935" s="3" t="s">
        <v>6298</v>
      </c>
    </row>
    <row r="2936" spans="1:9" x14ac:dyDescent="0.2">
      <c r="A2936" s="1" t="str">
        <f t="shared" si="47"/>
        <v>SINAPI-I 41387</v>
      </c>
      <c r="B2936" s="3" t="s">
        <v>6301</v>
      </c>
      <c r="C2936" s="3">
        <v>41387</v>
      </c>
      <c r="D2936" s="2" t="s">
        <v>2779</v>
      </c>
      <c r="E2936" s="3" t="s">
        <v>4432</v>
      </c>
      <c r="F2936" s="67" t="s">
        <v>33905</v>
      </c>
      <c r="G2936" s="67" t="s">
        <v>33905</v>
      </c>
      <c r="I2936" s="3" t="s">
        <v>6298</v>
      </c>
    </row>
    <row r="2937" spans="1:9" x14ac:dyDescent="0.2">
      <c r="A2937" s="1" t="str">
        <f t="shared" si="47"/>
        <v>SINAPI-I 41388</v>
      </c>
      <c r="B2937" s="3" t="s">
        <v>6301</v>
      </c>
      <c r="C2937" s="3">
        <v>41388</v>
      </c>
      <c r="D2937" s="2" t="s">
        <v>2780</v>
      </c>
      <c r="E2937" s="3" t="s">
        <v>4432</v>
      </c>
      <c r="F2937" s="67" t="s">
        <v>29913</v>
      </c>
      <c r="G2937" s="67" t="s">
        <v>29913</v>
      </c>
      <c r="I2937" s="3" t="s">
        <v>6298</v>
      </c>
    </row>
    <row r="2938" spans="1:9" x14ac:dyDescent="0.2">
      <c r="A2938" s="1" t="str">
        <f t="shared" si="47"/>
        <v>SINAPI-I 41380</v>
      </c>
      <c r="B2938" s="3" t="s">
        <v>6301</v>
      </c>
      <c r="C2938" s="3">
        <v>41380</v>
      </c>
      <c r="D2938" s="2" t="s">
        <v>2781</v>
      </c>
      <c r="E2938" s="3" t="s">
        <v>4431</v>
      </c>
      <c r="F2938" s="67" t="s">
        <v>33906</v>
      </c>
      <c r="G2938" s="67" t="s">
        <v>33906</v>
      </c>
      <c r="I2938" s="3" t="s">
        <v>6298</v>
      </c>
    </row>
    <row r="2939" spans="1:9" x14ac:dyDescent="0.2">
      <c r="A2939" s="1" t="str">
        <f t="shared" si="47"/>
        <v>SINAPI-I 41381</v>
      </c>
      <c r="B2939" s="3" t="s">
        <v>6301</v>
      </c>
      <c r="C2939" s="3">
        <v>41381</v>
      </c>
      <c r="D2939" s="2" t="s">
        <v>2782</v>
      </c>
      <c r="E2939" s="3" t="s">
        <v>4431</v>
      </c>
      <c r="F2939" s="67" t="s">
        <v>33907</v>
      </c>
      <c r="G2939" s="67" t="s">
        <v>33907</v>
      </c>
      <c r="I2939" s="3" t="s">
        <v>6298</v>
      </c>
    </row>
    <row r="2940" spans="1:9" x14ac:dyDescent="0.2">
      <c r="A2940" s="1" t="str">
        <f t="shared" si="47"/>
        <v>SINAPI-I 41382</v>
      </c>
      <c r="B2940" s="3" t="s">
        <v>6301</v>
      </c>
      <c r="C2940" s="3">
        <v>41382</v>
      </c>
      <c r="D2940" s="2" t="s">
        <v>30453</v>
      </c>
      <c r="E2940" s="3" t="s">
        <v>4431</v>
      </c>
      <c r="F2940" s="67" t="s">
        <v>33908</v>
      </c>
      <c r="G2940" s="67" t="s">
        <v>33908</v>
      </c>
      <c r="I2940" s="3" t="s">
        <v>6298</v>
      </c>
    </row>
    <row r="2941" spans="1:9" x14ac:dyDescent="0.2">
      <c r="A2941" s="1" t="str">
        <f t="shared" si="47"/>
        <v>SINAPI-I 41383</v>
      </c>
      <c r="B2941" s="3" t="s">
        <v>6301</v>
      </c>
      <c r="C2941" s="3">
        <v>41383</v>
      </c>
      <c r="D2941" s="2" t="s">
        <v>2783</v>
      </c>
      <c r="E2941" s="3" t="s">
        <v>4431</v>
      </c>
      <c r="F2941" s="67" t="s">
        <v>33909</v>
      </c>
      <c r="G2941" s="67" t="s">
        <v>33909</v>
      </c>
      <c r="I2941" s="3" t="s">
        <v>6298</v>
      </c>
    </row>
    <row r="2942" spans="1:9" x14ac:dyDescent="0.2">
      <c r="A2942" s="1" t="str">
        <f t="shared" si="47"/>
        <v>SINAPI-I 41385</v>
      </c>
      <c r="B2942" s="3" t="s">
        <v>6301</v>
      </c>
      <c r="C2942" s="3">
        <v>41385</v>
      </c>
      <c r="D2942" s="2" t="s">
        <v>2784</v>
      </c>
      <c r="E2942" s="3" t="s">
        <v>4431</v>
      </c>
      <c r="F2942" s="67" t="s">
        <v>33910</v>
      </c>
      <c r="G2942" s="67" t="s">
        <v>33910</v>
      </c>
      <c r="I2942" s="3" t="s">
        <v>6298</v>
      </c>
    </row>
    <row r="2943" spans="1:9" x14ac:dyDescent="0.2">
      <c r="A2943" s="1" t="str">
        <f t="shared" si="47"/>
        <v>SINAPI-I 4058</v>
      </c>
      <c r="B2943" s="3" t="s">
        <v>6301</v>
      </c>
      <c r="C2943" s="3">
        <v>4058</v>
      </c>
      <c r="D2943" s="2" t="s">
        <v>2785</v>
      </c>
      <c r="E2943" s="3" t="s">
        <v>4436</v>
      </c>
      <c r="F2943" s="67" t="s">
        <v>34578</v>
      </c>
      <c r="G2943" s="67" t="s">
        <v>21067</v>
      </c>
      <c r="I2943" s="3" t="s">
        <v>6298</v>
      </c>
    </row>
    <row r="2944" spans="1:9" x14ac:dyDescent="0.2">
      <c r="A2944" s="1" t="str">
        <f t="shared" si="47"/>
        <v>SINAPI-I 40974</v>
      </c>
      <c r="B2944" s="3" t="s">
        <v>6301</v>
      </c>
      <c r="C2944" s="3">
        <v>40974</v>
      </c>
      <c r="D2944" s="2" t="s">
        <v>2786</v>
      </c>
      <c r="E2944" s="3" t="s">
        <v>4437</v>
      </c>
      <c r="F2944" s="67" t="s">
        <v>34579</v>
      </c>
      <c r="G2944" s="67" t="s">
        <v>33911</v>
      </c>
      <c r="I2944" s="3" t="s">
        <v>6298</v>
      </c>
    </row>
    <row r="2945" spans="1:9" x14ac:dyDescent="0.2">
      <c r="A2945" s="1" t="str">
        <f t="shared" si="47"/>
        <v>SINAPI-I 34794</v>
      </c>
      <c r="B2945" s="3" t="s">
        <v>6301</v>
      </c>
      <c r="C2945" s="3">
        <v>34794</v>
      </c>
      <c r="D2945" s="2" t="s">
        <v>2787</v>
      </c>
      <c r="E2945" s="3" t="s">
        <v>4436</v>
      </c>
      <c r="F2945" s="67" t="s">
        <v>5901</v>
      </c>
      <c r="G2945" s="67" t="s">
        <v>5687</v>
      </c>
      <c r="I2945" s="3" t="s">
        <v>6298</v>
      </c>
    </row>
    <row r="2946" spans="1:9" x14ac:dyDescent="0.2">
      <c r="A2946" s="1" t="str">
        <f t="shared" si="47"/>
        <v>SINAPI-I 40925</v>
      </c>
      <c r="B2946" s="3" t="s">
        <v>6301</v>
      </c>
      <c r="C2946" s="3">
        <v>40925</v>
      </c>
      <c r="D2946" s="2" t="s">
        <v>2788</v>
      </c>
      <c r="E2946" s="3" t="s">
        <v>4437</v>
      </c>
      <c r="F2946" s="67" t="s">
        <v>29011</v>
      </c>
      <c r="G2946" s="67" t="s">
        <v>28841</v>
      </c>
      <c r="I2946" s="3" t="s">
        <v>6298</v>
      </c>
    </row>
    <row r="2947" spans="1:9" x14ac:dyDescent="0.2">
      <c r="A2947" s="1" t="str">
        <f t="shared" si="47"/>
        <v>SINAPI-I 13741</v>
      </c>
      <c r="B2947" s="3" t="s">
        <v>6301</v>
      </c>
      <c r="C2947" s="3">
        <v>13741</v>
      </c>
      <c r="D2947" s="2" t="s">
        <v>2789</v>
      </c>
      <c r="E2947" s="3" t="s">
        <v>4431</v>
      </c>
      <c r="F2947" s="67" t="s">
        <v>33912</v>
      </c>
      <c r="G2947" s="67" t="s">
        <v>33912</v>
      </c>
      <c r="I2947" s="3" t="s">
        <v>6298</v>
      </c>
    </row>
    <row r="2948" spans="1:9" ht="22.5" x14ac:dyDescent="0.2">
      <c r="A2948" s="1" t="str">
        <f t="shared" si="47"/>
        <v>SINAPI-I 3288</v>
      </c>
      <c r="B2948" s="3" t="s">
        <v>6301</v>
      </c>
      <c r="C2948" s="3">
        <v>3288</v>
      </c>
      <c r="D2948" s="2" t="s">
        <v>2790</v>
      </c>
      <c r="E2948" s="3" t="s">
        <v>4432</v>
      </c>
      <c r="F2948" s="67" t="s">
        <v>20945</v>
      </c>
      <c r="G2948" s="67" t="s">
        <v>20945</v>
      </c>
      <c r="I2948" s="3" t="s">
        <v>6299</v>
      </c>
    </row>
    <row r="2949" spans="1:9" x14ac:dyDescent="0.2">
      <c r="A2949" s="1" t="str">
        <f t="shared" si="47"/>
        <v>SINAPI-I 13587</v>
      </c>
      <c r="B2949" s="3" t="s">
        <v>6301</v>
      </c>
      <c r="C2949" s="3">
        <v>13587</v>
      </c>
      <c r="D2949" s="2" t="s">
        <v>2791</v>
      </c>
      <c r="E2949" s="3" t="s">
        <v>4432</v>
      </c>
      <c r="F2949" s="67" t="s">
        <v>31920</v>
      </c>
      <c r="G2949" s="67" t="s">
        <v>31920</v>
      </c>
      <c r="I2949" s="3" t="s">
        <v>6298</v>
      </c>
    </row>
    <row r="2950" spans="1:9" x14ac:dyDescent="0.2">
      <c r="A2950" s="1" t="str">
        <f t="shared" si="47"/>
        <v>SINAPI-I 38598</v>
      </c>
      <c r="B2950" s="3" t="s">
        <v>6301</v>
      </c>
      <c r="C2950" s="3">
        <v>38598</v>
      </c>
      <c r="D2950" s="2" t="s">
        <v>2792</v>
      </c>
      <c r="E2950" s="3" t="s">
        <v>4431</v>
      </c>
      <c r="F2950" s="67" t="s">
        <v>4703</v>
      </c>
      <c r="G2950" s="67" t="s">
        <v>4703</v>
      </c>
      <c r="I2950" s="3" t="s">
        <v>6298</v>
      </c>
    </row>
    <row r="2951" spans="1:9" x14ac:dyDescent="0.2">
      <c r="A2951" s="1" t="str">
        <f t="shared" si="47"/>
        <v>SINAPI-I 38595</v>
      </c>
      <c r="B2951" s="3" t="s">
        <v>6301</v>
      </c>
      <c r="C2951" s="3">
        <v>38595</v>
      </c>
      <c r="D2951" s="2" t="s">
        <v>2793</v>
      </c>
      <c r="E2951" s="3" t="s">
        <v>4431</v>
      </c>
      <c r="F2951" s="67" t="s">
        <v>4580</v>
      </c>
      <c r="G2951" s="67" t="s">
        <v>4580</v>
      </c>
      <c r="I2951" s="3" t="s">
        <v>6298</v>
      </c>
    </row>
    <row r="2952" spans="1:9" x14ac:dyDescent="0.2">
      <c r="A2952" s="1" t="str">
        <f t="shared" si="47"/>
        <v>SINAPI-I 38592</v>
      </c>
      <c r="B2952" s="3" t="s">
        <v>6301</v>
      </c>
      <c r="C2952" s="3">
        <v>38592</v>
      </c>
      <c r="D2952" s="2" t="s">
        <v>2794</v>
      </c>
      <c r="E2952" s="3" t="s">
        <v>4431</v>
      </c>
      <c r="F2952" s="67" t="s">
        <v>4554</v>
      </c>
      <c r="G2952" s="67" t="s">
        <v>4554</v>
      </c>
      <c r="I2952" s="3" t="s">
        <v>6298</v>
      </c>
    </row>
    <row r="2953" spans="1:9" x14ac:dyDescent="0.2">
      <c r="A2953" s="1" t="str">
        <f t="shared" si="47"/>
        <v>SINAPI-I 38588</v>
      </c>
      <c r="B2953" s="3" t="s">
        <v>6301</v>
      </c>
      <c r="C2953" s="3">
        <v>38588</v>
      </c>
      <c r="D2953" s="2" t="s">
        <v>2795</v>
      </c>
      <c r="E2953" s="3" t="s">
        <v>4431</v>
      </c>
      <c r="F2953" s="67" t="s">
        <v>5759</v>
      </c>
      <c r="G2953" s="67" t="s">
        <v>5759</v>
      </c>
      <c r="I2953" s="3" t="s">
        <v>6298</v>
      </c>
    </row>
    <row r="2954" spans="1:9" x14ac:dyDescent="0.2">
      <c r="A2954" s="1" t="str">
        <f t="shared" si="47"/>
        <v>SINAPI-I 38593</v>
      </c>
      <c r="B2954" s="3" t="s">
        <v>6301</v>
      </c>
      <c r="C2954" s="3">
        <v>38593</v>
      </c>
      <c r="D2954" s="2" t="s">
        <v>2796</v>
      </c>
      <c r="E2954" s="3" t="s">
        <v>4431</v>
      </c>
      <c r="F2954" s="67" t="s">
        <v>5760</v>
      </c>
      <c r="G2954" s="67" t="s">
        <v>5760</v>
      </c>
      <c r="I2954" s="3" t="s">
        <v>6298</v>
      </c>
    </row>
    <row r="2955" spans="1:9" x14ac:dyDescent="0.2">
      <c r="A2955" s="1" t="str">
        <f t="shared" si="47"/>
        <v>SINAPI-I 38589</v>
      </c>
      <c r="B2955" s="3" t="s">
        <v>6301</v>
      </c>
      <c r="C2955" s="3">
        <v>38589</v>
      </c>
      <c r="D2955" s="2" t="s">
        <v>2797</v>
      </c>
      <c r="E2955" s="3" t="s">
        <v>4431</v>
      </c>
      <c r="F2955" s="67" t="s">
        <v>4565</v>
      </c>
      <c r="G2955" s="67" t="s">
        <v>4565</v>
      </c>
      <c r="I2955" s="3" t="s">
        <v>6298</v>
      </c>
    </row>
    <row r="2956" spans="1:9" x14ac:dyDescent="0.2">
      <c r="A2956" s="1" t="str">
        <f t="shared" si="47"/>
        <v>SINAPI-I 38594</v>
      </c>
      <c r="B2956" s="3" t="s">
        <v>6301</v>
      </c>
      <c r="C2956" s="3">
        <v>38594</v>
      </c>
      <c r="D2956" s="2" t="s">
        <v>2798</v>
      </c>
      <c r="E2956" s="3" t="s">
        <v>4431</v>
      </c>
      <c r="F2956" s="67" t="s">
        <v>5761</v>
      </c>
      <c r="G2956" s="67" t="s">
        <v>5761</v>
      </c>
      <c r="I2956" s="3" t="s">
        <v>6298</v>
      </c>
    </row>
    <row r="2957" spans="1:9" x14ac:dyDescent="0.2">
      <c r="A2957" s="1" t="str">
        <f t="shared" si="47"/>
        <v>SINAPI-I 34773</v>
      </c>
      <c r="B2957" s="3" t="s">
        <v>6301</v>
      </c>
      <c r="C2957" s="3">
        <v>34773</v>
      </c>
      <c r="D2957" s="2" t="s">
        <v>30454</v>
      </c>
      <c r="E2957" s="3" t="s">
        <v>4431</v>
      </c>
      <c r="F2957" s="67" t="s">
        <v>4827</v>
      </c>
      <c r="G2957" s="67" t="s">
        <v>4827</v>
      </c>
      <c r="I2957" s="3" t="s">
        <v>6298</v>
      </c>
    </row>
    <row r="2958" spans="1:9" x14ac:dyDescent="0.2">
      <c r="A2958" s="1" t="str">
        <f t="shared" si="47"/>
        <v>SINAPI-I 34769</v>
      </c>
      <c r="B2958" s="3" t="s">
        <v>6301</v>
      </c>
      <c r="C2958" s="3">
        <v>34769</v>
      </c>
      <c r="D2958" s="2" t="s">
        <v>2799</v>
      </c>
      <c r="E2958" s="3" t="s">
        <v>4431</v>
      </c>
      <c r="F2958" s="67" t="s">
        <v>4697</v>
      </c>
      <c r="G2958" s="67" t="s">
        <v>4697</v>
      </c>
      <c r="I2958" s="3" t="s">
        <v>6298</v>
      </c>
    </row>
    <row r="2959" spans="1:9" x14ac:dyDescent="0.2">
      <c r="A2959" s="1" t="str">
        <f t="shared" si="47"/>
        <v>SINAPI-I 34763</v>
      </c>
      <c r="B2959" s="3" t="s">
        <v>6301</v>
      </c>
      <c r="C2959" s="3">
        <v>34763</v>
      </c>
      <c r="D2959" s="2" t="s">
        <v>30455</v>
      </c>
      <c r="E2959" s="3" t="s">
        <v>4431</v>
      </c>
      <c r="F2959" s="67" t="s">
        <v>5551</v>
      </c>
      <c r="G2959" s="67" t="s">
        <v>5551</v>
      </c>
      <c r="I2959" s="3" t="s">
        <v>6298</v>
      </c>
    </row>
    <row r="2960" spans="1:9" x14ac:dyDescent="0.2">
      <c r="A2960" s="1" t="str">
        <f t="shared" si="47"/>
        <v>SINAPI-I 34774</v>
      </c>
      <c r="B2960" s="3" t="s">
        <v>6301</v>
      </c>
      <c r="C2960" s="3">
        <v>34774</v>
      </c>
      <c r="D2960" s="2" t="s">
        <v>2800</v>
      </c>
      <c r="E2960" s="3" t="s">
        <v>4431</v>
      </c>
      <c r="F2960" s="67" t="s">
        <v>5762</v>
      </c>
      <c r="G2960" s="67" t="s">
        <v>5762</v>
      </c>
      <c r="I2960" s="3" t="s">
        <v>6298</v>
      </c>
    </row>
    <row r="2961" spans="1:9" x14ac:dyDescent="0.2">
      <c r="A2961" s="1" t="str">
        <f t="shared" si="47"/>
        <v>SINAPI-I 34771</v>
      </c>
      <c r="B2961" s="3" t="s">
        <v>6301</v>
      </c>
      <c r="C2961" s="3">
        <v>34771</v>
      </c>
      <c r="D2961" s="2" t="s">
        <v>2801</v>
      </c>
      <c r="E2961" s="3" t="s">
        <v>4431</v>
      </c>
      <c r="F2961" s="67" t="s">
        <v>5763</v>
      </c>
      <c r="G2961" s="67" t="s">
        <v>5763</v>
      </c>
      <c r="I2961" s="3" t="s">
        <v>6298</v>
      </c>
    </row>
    <row r="2962" spans="1:9" x14ac:dyDescent="0.2">
      <c r="A2962" s="1" t="str">
        <f t="shared" si="47"/>
        <v>SINAPI-I 34764</v>
      </c>
      <c r="B2962" s="3" t="s">
        <v>6301</v>
      </c>
      <c r="C2962" s="3">
        <v>34764</v>
      </c>
      <c r="D2962" s="2" t="s">
        <v>2802</v>
      </c>
      <c r="E2962" s="3" t="s">
        <v>4431</v>
      </c>
      <c r="F2962" s="67" t="s">
        <v>5764</v>
      </c>
      <c r="G2962" s="67" t="s">
        <v>5764</v>
      </c>
      <c r="I2962" s="3" t="s">
        <v>6298</v>
      </c>
    </row>
    <row r="2963" spans="1:9" x14ac:dyDescent="0.2">
      <c r="A2963" s="1" t="str">
        <f t="shared" si="47"/>
        <v>SINAPI-I 34788</v>
      </c>
      <c r="B2963" s="3" t="s">
        <v>6301</v>
      </c>
      <c r="C2963" s="3">
        <v>34788</v>
      </c>
      <c r="D2963" s="2" t="s">
        <v>2803</v>
      </c>
      <c r="E2963" s="3" t="s">
        <v>4431</v>
      </c>
      <c r="F2963" s="67" t="s">
        <v>20828</v>
      </c>
      <c r="G2963" s="67" t="s">
        <v>20828</v>
      </c>
      <c r="I2963" s="3" t="s">
        <v>6298</v>
      </c>
    </row>
    <row r="2964" spans="1:9" x14ac:dyDescent="0.2">
      <c r="A2964" s="1" t="str">
        <f t="shared" si="47"/>
        <v>SINAPI-I 34781</v>
      </c>
      <c r="B2964" s="3" t="s">
        <v>6301</v>
      </c>
      <c r="C2964" s="3">
        <v>34781</v>
      </c>
      <c r="D2964" s="2" t="s">
        <v>2804</v>
      </c>
      <c r="E2964" s="3" t="s">
        <v>4431</v>
      </c>
      <c r="F2964" s="67" t="s">
        <v>4600</v>
      </c>
      <c r="G2964" s="67" t="s">
        <v>4600</v>
      </c>
      <c r="I2964" s="3" t="s">
        <v>6298</v>
      </c>
    </row>
    <row r="2965" spans="1:9" x14ac:dyDescent="0.2">
      <c r="A2965" s="1" t="str">
        <f t="shared" si="47"/>
        <v>SINAPI-I 41682</v>
      </c>
      <c r="B2965" s="3" t="s">
        <v>6301</v>
      </c>
      <c r="C2965" s="3">
        <v>41682</v>
      </c>
      <c r="D2965" s="2" t="s">
        <v>2805</v>
      </c>
      <c r="E2965" s="3" t="s">
        <v>4431</v>
      </c>
      <c r="F2965" s="67" t="s">
        <v>5767</v>
      </c>
      <c r="G2965" s="67" t="s">
        <v>5767</v>
      </c>
      <c r="I2965" s="3" t="s">
        <v>6298</v>
      </c>
    </row>
    <row r="2966" spans="1:9" x14ac:dyDescent="0.2">
      <c r="A2966" s="1" t="str">
        <f t="shared" si="47"/>
        <v>SINAPI-I 41683</v>
      </c>
      <c r="B2966" s="3" t="s">
        <v>6301</v>
      </c>
      <c r="C2966" s="3">
        <v>41683</v>
      </c>
      <c r="D2966" s="2" t="s">
        <v>2806</v>
      </c>
      <c r="E2966" s="3" t="s">
        <v>4431</v>
      </c>
      <c r="F2966" s="67" t="s">
        <v>5768</v>
      </c>
      <c r="G2966" s="67" t="s">
        <v>5768</v>
      </c>
      <c r="I2966" s="3" t="s">
        <v>6298</v>
      </c>
    </row>
    <row r="2967" spans="1:9" x14ac:dyDescent="0.2">
      <c r="A2967" s="1" t="str">
        <f t="shared" si="47"/>
        <v>SINAPI-I 41680</v>
      </c>
      <c r="B2967" s="3" t="s">
        <v>6301</v>
      </c>
      <c r="C2967" s="3">
        <v>41680</v>
      </c>
      <c r="D2967" s="2" t="s">
        <v>2807</v>
      </c>
      <c r="E2967" s="3" t="s">
        <v>4431</v>
      </c>
      <c r="F2967" s="67" t="s">
        <v>5769</v>
      </c>
      <c r="G2967" s="67" t="s">
        <v>5769</v>
      </c>
      <c r="I2967" s="3" t="s">
        <v>6298</v>
      </c>
    </row>
    <row r="2968" spans="1:9" x14ac:dyDescent="0.2">
      <c r="A2968" s="1" t="str">
        <f t="shared" si="47"/>
        <v>SINAPI-I 41679</v>
      </c>
      <c r="B2968" s="3" t="s">
        <v>6301</v>
      </c>
      <c r="C2968" s="3">
        <v>41679</v>
      </c>
      <c r="D2968" s="2" t="s">
        <v>2808</v>
      </c>
      <c r="E2968" s="3" t="s">
        <v>4431</v>
      </c>
      <c r="F2968" s="67" t="s">
        <v>5770</v>
      </c>
      <c r="G2968" s="67" t="s">
        <v>5770</v>
      </c>
      <c r="I2968" s="3" t="s">
        <v>6298</v>
      </c>
    </row>
    <row r="2969" spans="1:9" x14ac:dyDescent="0.2">
      <c r="A2969" s="1" t="str">
        <f t="shared" si="47"/>
        <v>SINAPI-I 41681</v>
      </c>
      <c r="B2969" s="3" t="s">
        <v>6301</v>
      </c>
      <c r="C2969" s="3">
        <v>41681</v>
      </c>
      <c r="D2969" s="2" t="s">
        <v>2809</v>
      </c>
      <c r="E2969" s="3" t="s">
        <v>4431</v>
      </c>
      <c r="F2969" s="67" t="s">
        <v>5771</v>
      </c>
      <c r="G2969" s="67" t="s">
        <v>5771</v>
      </c>
      <c r="I2969" s="3" t="s">
        <v>6298</v>
      </c>
    </row>
    <row r="2970" spans="1:9" ht="22.5" x14ac:dyDescent="0.2">
      <c r="A2970" s="1" t="str">
        <f t="shared" si="47"/>
        <v>SINAPI-I 43386</v>
      </c>
      <c r="B2970" s="3" t="s">
        <v>6301</v>
      </c>
      <c r="C2970" s="3">
        <v>43386</v>
      </c>
      <c r="D2970" s="2" t="s">
        <v>2810</v>
      </c>
      <c r="E2970" s="3" t="s">
        <v>4431</v>
      </c>
      <c r="F2970" s="67" t="s">
        <v>5772</v>
      </c>
      <c r="G2970" s="67" t="s">
        <v>5772</v>
      </c>
      <c r="I2970" s="3" t="s">
        <v>6298</v>
      </c>
    </row>
    <row r="2971" spans="1:9" x14ac:dyDescent="0.2">
      <c r="A2971" s="1" t="str">
        <f t="shared" si="47"/>
        <v>SINAPI-I 4059</v>
      </c>
      <c r="B2971" s="3" t="s">
        <v>6301</v>
      </c>
      <c r="C2971" s="3">
        <v>4059</v>
      </c>
      <c r="D2971" s="2" t="s">
        <v>2811</v>
      </c>
      <c r="E2971" s="3" t="s">
        <v>4432</v>
      </c>
      <c r="F2971" s="67" t="s">
        <v>5767</v>
      </c>
      <c r="G2971" s="67" t="s">
        <v>5767</v>
      </c>
      <c r="I2971" s="3" t="s">
        <v>6298</v>
      </c>
    </row>
    <row r="2972" spans="1:9" x14ac:dyDescent="0.2">
      <c r="A2972" s="1" t="str">
        <f t="shared" si="47"/>
        <v>SINAPI-I 4062</v>
      </c>
      <c r="B2972" s="3" t="s">
        <v>6301</v>
      </c>
      <c r="C2972" s="3">
        <v>4062</v>
      </c>
      <c r="D2972" s="2" t="s">
        <v>2812</v>
      </c>
      <c r="E2972" s="3" t="s">
        <v>4431</v>
      </c>
      <c r="F2972" s="67" t="s">
        <v>5767</v>
      </c>
      <c r="G2972" s="67" t="s">
        <v>5767</v>
      </c>
      <c r="I2972" s="3" t="s">
        <v>6298</v>
      </c>
    </row>
    <row r="2973" spans="1:9" x14ac:dyDescent="0.2">
      <c r="A2973" s="1" t="str">
        <f t="shared" si="47"/>
        <v>SINAPI-I 4061</v>
      </c>
      <c r="B2973" s="3" t="s">
        <v>6301</v>
      </c>
      <c r="C2973" s="3">
        <v>4061</v>
      </c>
      <c r="D2973" s="2" t="s">
        <v>2813</v>
      </c>
      <c r="E2973" s="3" t="s">
        <v>4431</v>
      </c>
      <c r="F2973" s="67" t="s">
        <v>5773</v>
      </c>
      <c r="G2973" s="67" t="s">
        <v>5773</v>
      </c>
      <c r="I2973" s="3" t="s">
        <v>6298</v>
      </c>
    </row>
    <row r="2974" spans="1:9" x14ac:dyDescent="0.2">
      <c r="A2974" s="1" t="str">
        <f t="shared" si="47"/>
        <v>SINAPI-I 41315</v>
      </c>
      <c r="B2974" s="3" t="s">
        <v>6301</v>
      </c>
      <c r="C2974" s="3">
        <v>41315</v>
      </c>
      <c r="D2974" s="2" t="s">
        <v>2814</v>
      </c>
      <c r="E2974" s="3" t="s">
        <v>4433</v>
      </c>
      <c r="F2974" s="67" t="s">
        <v>28842</v>
      </c>
      <c r="G2974" s="67" t="s">
        <v>28842</v>
      </c>
      <c r="I2974" s="3" t="s">
        <v>6298</v>
      </c>
    </row>
    <row r="2975" spans="1:9" x14ac:dyDescent="0.2">
      <c r="A2975" s="1" t="str">
        <f t="shared" si="47"/>
        <v>SINAPI-I 43148</v>
      </c>
      <c r="B2975" s="3" t="s">
        <v>6301</v>
      </c>
      <c r="C2975" s="3">
        <v>43148</v>
      </c>
      <c r="D2975" s="2" t="s">
        <v>2815</v>
      </c>
      <c r="E2975" s="3" t="s">
        <v>4433</v>
      </c>
      <c r="F2975" s="67" t="s">
        <v>4971</v>
      </c>
      <c r="G2975" s="67" t="s">
        <v>4971</v>
      </c>
      <c r="I2975" s="3" t="s">
        <v>6298</v>
      </c>
    </row>
    <row r="2976" spans="1:9" x14ac:dyDescent="0.2">
      <c r="A2976" s="1" t="str">
        <f t="shared" si="47"/>
        <v>SINAPI-I 43147</v>
      </c>
      <c r="B2976" s="3" t="s">
        <v>6301</v>
      </c>
      <c r="C2976" s="3">
        <v>43147</v>
      </c>
      <c r="D2976" s="2" t="s">
        <v>2816</v>
      </c>
      <c r="E2976" s="3" t="s">
        <v>4433</v>
      </c>
      <c r="F2976" s="67" t="s">
        <v>5514</v>
      </c>
      <c r="G2976" s="67" t="s">
        <v>5514</v>
      </c>
      <c r="I2976" s="3" t="s">
        <v>6298</v>
      </c>
    </row>
    <row r="2977" spans="1:9" x14ac:dyDescent="0.2">
      <c r="A2977" s="1" t="str">
        <f t="shared" si="47"/>
        <v>SINAPI-I 10608</v>
      </c>
      <c r="B2977" s="3" t="s">
        <v>6301</v>
      </c>
      <c r="C2977" s="3">
        <v>10608</v>
      </c>
      <c r="D2977" s="2" t="s">
        <v>2817</v>
      </c>
      <c r="E2977" s="3" t="s">
        <v>4431</v>
      </c>
      <c r="F2977" s="67" t="s">
        <v>30926</v>
      </c>
      <c r="G2977" s="67" t="s">
        <v>30926</v>
      </c>
      <c r="I2977" s="3" t="s">
        <v>6300</v>
      </c>
    </row>
    <row r="2978" spans="1:9" x14ac:dyDescent="0.2">
      <c r="A2978" s="1" t="str">
        <f t="shared" si="47"/>
        <v>SINAPI-I 4069</v>
      </c>
      <c r="B2978" s="3" t="s">
        <v>6301</v>
      </c>
      <c r="C2978" s="3">
        <v>4069</v>
      </c>
      <c r="D2978" s="2" t="s">
        <v>2818</v>
      </c>
      <c r="E2978" s="3" t="s">
        <v>4436</v>
      </c>
      <c r="F2978" s="67" t="s">
        <v>21683</v>
      </c>
      <c r="G2978" s="67" t="s">
        <v>29681</v>
      </c>
      <c r="I2978" s="3" t="s">
        <v>6298</v>
      </c>
    </row>
    <row r="2979" spans="1:9" x14ac:dyDescent="0.2">
      <c r="A2979" s="1" t="str">
        <f t="shared" ref="A2979:A3042" si="48">CONCATENAR</f>
        <v>SINAPI-I 40819</v>
      </c>
      <c r="B2979" s="3" t="s">
        <v>6301</v>
      </c>
      <c r="C2979" s="3">
        <v>40819</v>
      </c>
      <c r="D2979" s="2" t="s">
        <v>2819</v>
      </c>
      <c r="E2979" s="3" t="s">
        <v>4437</v>
      </c>
      <c r="F2979" s="67" t="s">
        <v>31072</v>
      </c>
      <c r="G2979" s="67" t="s">
        <v>30927</v>
      </c>
      <c r="I2979" s="3" t="s">
        <v>6298</v>
      </c>
    </row>
    <row r="2980" spans="1:9" x14ac:dyDescent="0.2">
      <c r="A2980" s="1" t="str">
        <f t="shared" si="48"/>
        <v>SINAPI-I 34361</v>
      </c>
      <c r="B2980" s="3" t="s">
        <v>6301</v>
      </c>
      <c r="C2980" s="3">
        <v>34361</v>
      </c>
      <c r="D2980" s="2" t="s">
        <v>2820</v>
      </c>
      <c r="E2980" s="3" t="s">
        <v>4433</v>
      </c>
      <c r="F2980" s="67" t="s">
        <v>5463</v>
      </c>
      <c r="G2980" s="67" t="s">
        <v>5463</v>
      </c>
      <c r="I2980" s="3" t="s">
        <v>6298</v>
      </c>
    </row>
    <row r="2981" spans="1:9" x14ac:dyDescent="0.2">
      <c r="A2981" s="1" t="str">
        <f t="shared" si="48"/>
        <v>SINAPI-I 36512</v>
      </c>
      <c r="B2981" s="3" t="s">
        <v>6301</v>
      </c>
      <c r="C2981" s="3">
        <v>36512</v>
      </c>
      <c r="D2981" s="2" t="s">
        <v>30456</v>
      </c>
      <c r="E2981" s="3" t="s">
        <v>4431</v>
      </c>
      <c r="F2981" s="67" t="s">
        <v>30928</v>
      </c>
      <c r="G2981" s="67" t="s">
        <v>30928</v>
      </c>
      <c r="I2981" s="3" t="s">
        <v>6298</v>
      </c>
    </row>
    <row r="2982" spans="1:9" x14ac:dyDescent="0.2">
      <c r="A2982" s="1" t="str">
        <f t="shared" si="48"/>
        <v>SINAPI-I 44478</v>
      </c>
      <c r="B2982" s="3" t="s">
        <v>6301</v>
      </c>
      <c r="C2982" s="3">
        <v>44478</v>
      </c>
      <c r="D2982" s="2" t="s">
        <v>2821</v>
      </c>
      <c r="E2982" s="3" t="s">
        <v>4433</v>
      </c>
      <c r="F2982" s="67" t="s">
        <v>20939</v>
      </c>
      <c r="G2982" s="67" t="s">
        <v>20939</v>
      </c>
      <c r="I2982" s="3" t="s">
        <v>6298</v>
      </c>
    </row>
    <row r="2983" spans="1:9" x14ac:dyDescent="0.2">
      <c r="A2983" s="1" t="str">
        <f t="shared" si="48"/>
        <v>SINAPI-I 44477</v>
      </c>
      <c r="B2983" s="3" t="s">
        <v>6301</v>
      </c>
      <c r="C2983" s="3">
        <v>44477</v>
      </c>
      <c r="D2983" s="2" t="s">
        <v>2822</v>
      </c>
      <c r="E2983" s="3" t="s">
        <v>4433</v>
      </c>
      <c r="F2983" s="67" t="s">
        <v>20939</v>
      </c>
      <c r="G2983" s="67" t="s">
        <v>20939</v>
      </c>
      <c r="I2983" s="3" t="s">
        <v>6298</v>
      </c>
    </row>
    <row r="2984" spans="1:9" x14ac:dyDescent="0.2">
      <c r="A2984" s="1" t="str">
        <f t="shared" si="48"/>
        <v>SINAPI-I 11697</v>
      </c>
      <c r="B2984" s="3" t="s">
        <v>6301</v>
      </c>
      <c r="C2984" s="3">
        <v>11697</v>
      </c>
      <c r="D2984" s="2" t="s">
        <v>2823</v>
      </c>
      <c r="E2984" s="3" t="s">
        <v>4431</v>
      </c>
      <c r="F2984" s="67" t="s">
        <v>28844</v>
      </c>
      <c r="G2984" s="67" t="s">
        <v>28844</v>
      </c>
      <c r="I2984" s="3" t="s">
        <v>6298</v>
      </c>
    </row>
    <row r="2985" spans="1:9" x14ac:dyDescent="0.2">
      <c r="A2985" s="1" t="str">
        <f t="shared" si="48"/>
        <v>SINAPI-I 11698</v>
      </c>
      <c r="B2985" s="3" t="s">
        <v>6301</v>
      </c>
      <c r="C2985" s="3">
        <v>11698</v>
      </c>
      <c r="D2985" s="2" t="s">
        <v>2824</v>
      </c>
      <c r="E2985" s="3" t="s">
        <v>4431</v>
      </c>
      <c r="F2985" s="67" t="s">
        <v>28845</v>
      </c>
      <c r="G2985" s="67" t="s">
        <v>28845</v>
      </c>
      <c r="I2985" s="3" t="s">
        <v>6298</v>
      </c>
    </row>
    <row r="2986" spans="1:9" x14ac:dyDescent="0.2">
      <c r="A2986" s="1" t="str">
        <f t="shared" si="48"/>
        <v>SINAPI-I 11699</v>
      </c>
      <c r="B2986" s="3" t="s">
        <v>6301</v>
      </c>
      <c r="C2986" s="3">
        <v>11699</v>
      </c>
      <c r="D2986" s="2" t="s">
        <v>30457</v>
      </c>
      <c r="E2986" s="3" t="s">
        <v>4431</v>
      </c>
      <c r="F2986" s="67" t="s">
        <v>28846</v>
      </c>
      <c r="G2986" s="67" t="s">
        <v>28846</v>
      </c>
      <c r="I2986" s="3" t="s">
        <v>6298</v>
      </c>
    </row>
    <row r="2987" spans="1:9" x14ac:dyDescent="0.2">
      <c r="A2987" s="1" t="str">
        <f t="shared" si="48"/>
        <v>SINAPI-I 10432</v>
      </c>
      <c r="B2987" s="3" t="s">
        <v>6301</v>
      </c>
      <c r="C2987" s="3">
        <v>10432</v>
      </c>
      <c r="D2987" s="2" t="s">
        <v>2825</v>
      </c>
      <c r="E2987" s="3" t="s">
        <v>4431</v>
      </c>
      <c r="F2987" s="67" t="s">
        <v>33913</v>
      </c>
      <c r="G2987" s="67" t="s">
        <v>33913</v>
      </c>
      <c r="I2987" s="3" t="s">
        <v>6298</v>
      </c>
    </row>
    <row r="2988" spans="1:9" x14ac:dyDescent="0.2">
      <c r="A2988" s="1" t="str">
        <f t="shared" si="48"/>
        <v>SINAPI-I 44020</v>
      </c>
      <c r="B2988" s="3" t="s">
        <v>6301</v>
      </c>
      <c r="C2988" s="3">
        <v>44020</v>
      </c>
      <c r="D2988" s="2" t="s">
        <v>2826</v>
      </c>
      <c r="E2988" s="3" t="s">
        <v>4431</v>
      </c>
      <c r="F2988" s="67" t="s">
        <v>33914</v>
      </c>
      <c r="G2988" s="67" t="s">
        <v>33914</v>
      </c>
      <c r="I2988" s="3" t="s">
        <v>6298</v>
      </c>
    </row>
    <row r="2989" spans="1:9" x14ac:dyDescent="0.2">
      <c r="A2989" s="1" t="str">
        <f t="shared" si="48"/>
        <v>SINAPI-I 41419</v>
      </c>
      <c r="B2989" s="3" t="s">
        <v>6301</v>
      </c>
      <c r="C2989" s="3">
        <v>41419</v>
      </c>
      <c r="D2989" s="2" t="s">
        <v>33140</v>
      </c>
      <c r="E2989" s="3" t="s">
        <v>4431</v>
      </c>
      <c r="F2989" s="67" t="s">
        <v>21063</v>
      </c>
      <c r="G2989" s="67" t="s">
        <v>21063</v>
      </c>
      <c r="I2989" s="3" t="s">
        <v>6298</v>
      </c>
    </row>
    <row r="2990" spans="1:9" x14ac:dyDescent="0.2">
      <c r="A2990" s="1" t="str">
        <f t="shared" si="48"/>
        <v>SINAPI-I 41420</v>
      </c>
      <c r="B2990" s="3" t="s">
        <v>6301</v>
      </c>
      <c r="C2990" s="3">
        <v>41420</v>
      </c>
      <c r="D2990" s="2" t="s">
        <v>2827</v>
      </c>
      <c r="E2990" s="3" t="s">
        <v>4431</v>
      </c>
      <c r="F2990" s="67" t="s">
        <v>5191</v>
      </c>
      <c r="G2990" s="67" t="s">
        <v>5191</v>
      </c>
      <c r="I2990" s="3" t="s">
        <v>6298</v>
      </c>
    </row>
    <row r="2991" spans="1:9" ht="22.5" x14ac:dyDescent="0.2">
      <c r="A2991" s="1" t="str">
        <f t="shared" si="48"/>
        <v>SINAPI-I 41421</v>
      </c>
      <c r="B2991" s="3" t="s">
        <v>6301</v>
      </c>
      <c r="C2991" s="3">
        <v>41421</v>
      </c>
      <c r="D2991" s="2" t="s">
        <v>33141</v>
      </c>
      <c r="E2991" s="3" t="s">
        <v>4431</v>
      </c>
      <c r="F2991" s="67" t="s">
        <v>20825</v>
      </c>
      <c r="G2991" s="67" t="s">
        <v>20825</v>
      </c>
      <c r="I2991" s="3" t="s">
        <v>6298</v>
      </c>
    </row>
    <row r="2992" spans="1:9" ht="22.5" x14ac:dyDescent="0.2">
      <c r="A2992" s="1" t="str">
        <f t="shared" si="48"/>
        <v>SINAPI-I 41422</v>
      </c>
      <c r="B2992" s="3" t="s">
        <v>6301</v>
      </c>
      <c r="C2992" s="3">
        <v>41422</v>
      </c>
      <c r="D2992" s="2" t="s">
        <v>2828</v>
      </c>
      <c r="E2992" s="3" t="s">
        <v>4431</v>
      </c>
      <c r="F2992" s="67" t="s">
        <v>5324</v>
      </c>
      <c r="G2992" s="67" t="s">
        <v>5324</v>
      </c>
      <c r="I2992" s="3" t="s">
        <v>6298</v>
      </c>
    </row>
    <row r="2993" spans="1:9" ht="22.5" x14ac:dyDescent="0.2">
      <c r="A2993" s="1" t="str">
        <f t="shared" si="48"/>
        <v>SINAPI-I 41425</v>
      </c>
      <c r="B2993" s="3" t="s">
        <v>6301</v>
      </c>
      <c r="C2993" s="3">
        <v>41425</v>
      </c>
      <c r="D2993" s="2" t="s">
        <v>2829</v>
      </c>
      <c r="E2993" s="3" t="s">
        <v>4431</v>
      </c>
      <c r="F2993" s="67" t="s">
        <v>21303</v>
      </c>
      <c r="G2993" s="67" t="s">
        <v>21303</v>
      </c>
      <c r="I2993" s="3" t="s">
        <v>6298</v>
      </c>
    </row>
    <row r="2994" spans="1:9" ht="22.5" x14ac:dyDescent="0.2">
      <c r="A2994" s="1" t="str">
        <f t="shared" si="48"/>
        <v>SINAPI-I 41426</v>
      </c>
      <c r="B2994" s="3" t="s">
        <v>6301</v>
      </c>
      <c r="C2994" s="3">
        <v>41426</v>
      </c>
      <c r="D2994" s="2" t="s">
        <v>2830</v>
      </c>
      <c r="E2994" s="3" t="s">
        <v>4431</v>
      </c>
      <c r="F2994" s="67" t="s">
        <v>21600</v>
      </c>
      <c r="G2994" s="67" t="s">
        <v>21600</v>
      </c>
      <c r="I2994" s="3" t="s">
        <v>6298</v>
      </c>
    </row>
    <row r="2995" spans="1:9" x14ac:dyDescent="0.2">
      <c r="A2995" s="1" t="str">
        <f t="shared" si="48"/>
        <v>SINAPI-I 41414</v>
      </c>
      <c r="B2995" s="3" t="s">
        <v>6301</v>
      </c>
      <c r="C2995" s="3">
        <v>41414</v>
      </c>
      <c r="D2995" s="2" t="s">
        <v>2831</v>
      </c>
      <c r="E2995" s="3" t="s">
        <v>4431</v>
      </c>
      <c r="F2995" s="67" t="s">
        <v>31875</v>
      </c>
      <c r="G2995" s="67" t="s">
        <v>31875</v>
      </c>
      <c r="I2995" s="3" t="s">
        <v>6298</v>
      </c>
    </row>
    <row r="2996" spans="1:9" x14ac:dyDescent="0.2">
      <c r="A2996" s="1" t="str">
        <f t="shared" si="48"/>
        <v>SINAPI-I 41415</v>
      </c>
      <c r="B2996" s="3" t="s">
        <v>6301</v>
      </c>
      <c r="C2996" s="3">
        <v>41415</v>
      </c>
      <c r="D2996" s="2" t="s">
        <v>2832</v>
      </c>
      <c r="E2996" s="3" t="s">
        <v>4431</v>
      </c>
      <c r="F2996" s="67" t="s">
        <v>5440</v>
      </c>
      <c r="G2996" s="67" t="s">
        <v>5440</v>
      </c>
      <c r="I2996" s="3" t="s">
        <v>6298</v>
      </c>
    </row>
    <row r="2997" spans="1:9" ht="22.5" x14ac:dyDescent="0.2">
      <c r="A2997" s="1" t="str">
        <f t="shared" si="48"/>
        <v>SINAPI-I 37514</v>
      </c>
      <c r="B2997" s="3" t="s">
        <v>6301</v>
      </c>
      <c r="C2997" s="3">
        <v>37514</v>
      </c>
      <c r="D2997" s="2" t="s">
        <v>2833</v>
      </c>
      <c r="E2997" s="3" t="s">
        <v>4431</v>
      </c>
      <c r="F2997" s="67" t="s">
        <v>33915</v>
      </c>
      <c r="G2997" s="67" t="s">
        <v>33915</v>
      </c>
      <c r="I2997" s="3" t="s">
        <v>6300</v>
      </c>
    </row>
    <row r="2998" spans="1:9" ht="22.5" x14ac:dyDescent="0.2">
      <c r="A2998" s="1" t="str">
        <f t="shared" si="48"/>
        <v>SINAPI-I 37519</v>
      </c>
      <c r="B2998" s="3" t="s">
        <v>6301</v>
      </c>
      <c r="C2998" s="3">
        <v>37519</v>
      </c>
      <c r="D2998" s="2" t="s">
        <v>2834</v>
      </c>
      <c r="E2998" s="3" t="s">
        <v>4431</v>
      </c>
      <c r="F2998" s="67" t="s">
        <v>33916</v>
      </c>
      <c r="G2998" s="67" t="s">
        <v>33916</v>
      </c>
      <c r="I2998" s="3" t="s">
        <v>6300</v>
      </c>
    </row>
    <row r="2999" spans="1:9" x14ac:dyDescent="0.2">
      <c r="A2999" s="1" t="str">
        <f t="shared" si="48"/>
        <v>SINAPI-I 37520</v>
      </c>
      <c r="B2999" s="3" t="s">
        <v>6301</v>
      </c>
      <c r="C2999" s="3">
        <v>37520</v>
      </c>
      <c r="D2999" s="2" t="s">
        <v>2835</v>
      </c>
      <c r="E2999" s="3" t="s">
        <v>4431</v>
      </c>
      <c r="F2999" s="67" t="s">
        <v>33917</v>
      </c>
      <c r="G2999" s="67" t="s">
        <v>33917</v>
      </c>
      <c r="I2999" s="3" t="s">
        <v>6300</v>
      </c>
    </row>
    <row r="3000" spans="1:9" x14ac:dyDescent="0.2">
      <c r="A3000" s="1" t="str">
        <f t="shared" si="48"/>
        <v>SINAPI-I 37521</v>
      </c>
      <c r="B3000" s="3" t="s">
        <v>6301</v>
      </c>
      <c r="C3000" s="3">
        <v>37521</v>
      </c>
      <c r="D3000" s="2" t="s">
        <v>2836</v>
      </c>
      <c r="E3000" s="3" t="s">
        <v>4431</v>
      </c>
      <c r="F3000" s="67" t="s">
        <v>33918</v>
      </c>
      <c r="G3000" s="67" t="s">
        <v>33918</v>
      </c>
      <c r="I3000" s="3" t="s">
        <v>6300</v>
      </c>
    </row>
    <row r="3001" spans="1:9" x14ac:dyDescent="0.2">
      <c r="A3001" s="1" t="str">
        <f t="shared" si="48"/>
        <v>SINAPI-I 37522</v>
      </c>
      <c r="B3001" s="3" t="s">
        <v>6301</v>
      </c>
      <c r="C3001" s="3">
        <v>37522</v>
      </c>
      <c r="D3001" s="2" t="s">
        <v>2837</v>
      </c>
      <c r="E3001" s="3" t="s">
        <v>4431</v>
      </c>
      <c r="F3001" s="67" t="s">
        <v>33919</v>
      </c>
      <c r="G3001" s="67" t="s">
        <v>33919</v>
      </c>
      <c r="I3001" s="3" t="s">
        <v>6300</v>
      </c>
    </row>
    <row r="3002" spans="1:9" ht="22.5" x14ac:dyDescent="0.2">
      <c r="A3002" s="1" t="str">
        <f t="shared" si="48"/>
        <v>SINAPI-I 37546</v>
      </c>
      <c r="B3002" s="3" t="s">
        <v>6301</v>
      </c>
      <c r="C3002" s="3">
        <v>37546</v>
      </c>
      <c r="D3002" s="2" t="s">
        <v>2838</v>
      </c>
      <c r="E3002" s="3" t="s">
        <v>4431</v>
      </c>
      <c r="F3002" s="67" t="s">
        <v>5781</v>
      </c>
      <c r="G3002" s="67" t="s">
        <v>5781</v>
      </c>
      <c r="I3002" s="3" t="s">
        <v>6298</v>
      </c>
    </row>
    <row r="3003" spans="1:9" ht="22.5" x14ac:dyDescent="0.2">
      <c r="A3003" s="1" t="str">
        <f t="shared" si="48"/>
        <v>SINAPI-I 37544</v>
      </c>
      <c r="B3003" s="3" t="s">
        <v>6301</v>
      </c>
      <c r="C3003" s="3">
        <v>37544</v>
      </c>
      <c r="D3003" s="2" t="s">
        <v>2839</v>
      </c>
      <c r="E3003" s="3" t="s">
        <v>4431</v>
      </c>
      <c r="F3003" s="67" t="s">
        <v>5782</v>
      </c>
      <c r="G3003" s="67" t="s">
        <v>5782</v>
      </c>
      <c r="I3003" s="3" t="s">
        <v>6298</v>
      </c>
    </row>
    <row r="3004" spans="1:9" ht="22.5" x14ac:dyDescent="0.2">
      <c r="A3004" s="1" t="str">
        <f t="shared" si="48"/>
        <v>SINAPI-I 37545</v>
      </c>
      <c r="B3004" s="3" t="s">
        <v>6301</v>
      </c>
      <c r="C3004" s="3">
        <v>37545</v>
      </c>
      <c r="D3004" s="2" t="s">
        <v>2840</v>
      </c>
      <c r="E3004" s="3" t="s">
        <v>4431</v>
      </c>
      <c r="F3004" s="67" t="s">
        <v>5783</v>
      </c>
      <c r="G3004" s="67" t="s">
        <v>5783</v>
      </c>
      <c r="I3004" s="3" t="s">
        <v>6298</v>
      </c>
    </row>
    <row r="3005" spans="1:9" x14ac:dyDescent="0.2">
      <c r="A3005" s="1" t="str">
        <f t="shared" si="48"/>
        <v>SINAPI-I 36793</v>
      </c>
      <c r="B3005" s="3" t="s">
        <v>6301</v>
      </c>
      <c r="C3005" s="3">
        <v>36793</v>
      </c>
      <c r="D3005" s="2" t="s">
        <v>2841</v>
      </c>
      <c r="E3005" s="3" t="s">
        <v>4431</v>
      </c>
      <c r="F3005" s="67" t="s">
        <v>33920</v>
      </c>
      <c r="G3005" s="67" t="s">
        <v>33920</v>
      </c>
      <c r="I3005" s="3" t="s">
        <v>6298</v>
      </c>
    </row>
    <row r="3006" spans="1:9" x14ac:dyDescent="0.2">
      <c r="A3006" s="1" t="str">
        <f t="shared" si="48"/>
        <v>SINAPI-I 11769</v>
      </c>
      <c r="B3006" s="3" t="s">
        <v>6301</v>
      </c>
      <c r="C3006" s="3">
        <v>11769</v>
      </c>
      <c r="D3006" s="2" t="s">
        <v>2842</v>
      </c>
      <c r="E3006" s="3" t="s">
        <v>4431</v>
      </c>
      <c r="F3006" s="67" t="s">
        <v>33921</v>
      </c>
      <c r="G3006" s="67" t="s">
        <v>33921</v>
      </c>
      <c r="I3006" s="3" t="s">
        <v>6298</v>
      </c>
    </row>
    <row r="3007" spans="1:9" ht="22.5" x14ac:dyDescent="0.2">
      <c r="A3007" s="1" t="str">
        <f t="shared" si="48"/>
        <v>SINAPI-I 11771</v>
      </c>
      <c r="B3007" s="3" t="s">
        <v>6301</v>
      </c>
      <c r="C3007" s="3">
        <v>11771</v>
      </c>
      <c r="D3007" s="2" t="s">
        <v>2843</v>
      </c>
      <c r="E3007" s="3" t="s">
        <v>4431</v>
      </c>
      <c r="F3007" s="67" t="s">
        <v>33922</v>
      </c>
      <c r="G3007" s="67" t="s">
        <v>33922</v>
      </c>
      <c r="I3007" s="3" t="s">
        <v>6298</v>
      </c>
    </row>
    <row r="3008" spans="1:9" ht="22.5" x14ac:dyDescent="0.2">
      <c r="A3008" s="1" t="str">
        <f t="shared" si="48"/>
        <v>SINAPI-I 39919</v>
      </c>
      <c r="B3008" s="3" t="s">
        <v>6301</v>
      </c>
      <c r="C3008" s="3">
        <v>39919</v>
      </c>
      <c r="D3008" s="2" t="s">
        <v>30458</v>
      </c>
      <c r="E3008" s="3" t="s">
        <v>4431</v>
      </c>
      <c r="F3008" s="67" t="s">
        <v>5784</v>
      </c>
      <c r="G3008" s="67" t="s">
        <v>5784</v>
      </c>
      <c r="I3008" s="3" t="s">
        <v>6298</v>
      </c>
    </row>
    <row r="3009" spans="1:9" x14ac:dyDescent="0.2">
      <c r="A3009" s="1" t="str">
        <f t="shared" si="48"/>
        <v>SINAPI-I 38385</v>
      </c>
      <c r="B3009" s="3" t="s">
        <v>6301</v>
      </c>
      <c r="C3009" s="3">
        <v>38385</v>
      </c>
      <c r="D3009" s="2" t="s">
        <v>30459</v>
      </c>
      <c r="E3009" s="3" t="s">
        <v>4431</v>
      </c>
      <c r="F3009" s="67" t="s">
        <v>33923</v>
      </c>
      <c r="G3009" s="67" t="s">
        <v>33923</v>
      </c>
      <c r="I3009" s="3" t="s">
        <v>6298</v>
      </c>
    </row>
    <row r="3010" spans="1:9" ht="22.5" x14ac:dyDescent="0.2">
      <c r="A3010" s="1" t="str">
        <f t="shared" si="48"/>
        <v>SINAPI-I 36800</v>
      </c>
      <c r="B3010" s="3" t="s">
        <v>6301</v>
      </c>
      <c r="C3010" s="3">
        <v>36800</v>
      </c>
      <c r="D3010" s="2" t="s">
        <v>30460</v>
      </c>
      <c r="E3010" s="3" t="s">
        <v>4431</v>
      </c>
      <c r="F3010" s="67" t="s">
        <v>5959</v>
      </c>
      <c r="G3010" s="67" t="s">
        <v>5959</v>
      </c>
      <c r="I3010" s="3" t="s">
        <v>6298</v>
      </c>
    </row>
    <row r="3011" spans="1:9" x14ac:dyDescent="0.2">
      <c r="A3011" s="1" t="str">
        <f t="shared" si="48"/>
        <v>SINAPI-I 37587</v>
      </c>
      <c r="B3011" s="3" t="s">
        <v>6301</v>
      </c>
      <c r="C3011" s="3">
        <v>37587</v>
      </c>
      <c r="D3011" s="2" t="s">
        <v>2844</v>
      </c>
      <c r="E3011" s="3" t="s">
        <v>4431</v>
      </c>
      <c r="F3011" s="67" t="s">
        <v>33924</v>
      </c>
      <c r="G3011" s="67" t="s">
        <v>33924</v>
      </c>
      <c r="I3011" s="3" t="s">
        <v>6298</v>
      </c>
    </row>
    <row r="3012" spans="1:9" ht="22.5" x14ac:dyDescent="0.2">
      <c r="A3012" s="1" t="str">
        <f t="shared" si="48"/>
        <v>SINAPI-I 11561</v>
      </c>
      <c r="B3012" s="3" t="s">
        <v>6301</v>
      </c>
      <c r="C3012" s="3">
        <v>11561</v>
      </c>
      <c r="D3012" s="2" t="s">
        <v>2845</v>
      </c>
      <c r="E3012" s="3" t="s">
        <v>4431</v>
      </c>
      <c r="F3012" s="67" t="s">
        <v>33925</v>
      </c>
      <c r="G3012" s="67" t="s">
        <v>33925</v>
      </c>
      <c r="I3012" s="3" t="s">
        <v>6298</v>
      </c>
    </row>
    <row r="3013" spans="1:9" ht="22.5" x14ac:dyDescent="0.2">
      <c r="A3013" s="1" t="str">
        <f t="shared" si="48"/>
        <v>SINAPI-I 43604</v>
      </c>
      <c r="B3013" s="3" t="s">
        <v>6301</v>
      </c>
      <c r="C3013" s="3">
        <v>43604</v>
      </c>
      <c r="D3013" s="2" t="s">
        <v>2846</v>
      </c>
      <c r="E3013" s="3" t="s">
        <v>4431</v>
      </c>
      <c r="F3013" s="67" t="s">
        <v>33926</v>
      </c>
      <c r="G3013" s="67" t="s">
        <v>33926</v>
      </c>
      <c r="I3013" s="3" t="s">
        <v>6298</v>
      </c>
    </row>
    <row r="3014" spans="1:9" ht="22.5" x14ac:dyDescent="0.2">
      <c r="A3014" s="1" t="str">
        <f t="shared" si="48"/>
        <v>SINAPI-I 11560</v>
      </c>
      <c r="B3014" s="3" t="s">
        <v>6301</v>
      </c>
      <c r="C3014" s="3">
        <v>11560</v>
      </c>
      <c r="D3014" s="2" t="s">
        <v>2847</v>
      </c>
      <c r="E3014" s="3" t="s">
        <v>4431</v>
      </c>
      <c r="F3014" s="67" t="s">
        <v>33927</v>
      </c>
      <c r="G3014" s="67" t="s">
        <v>33927</v>
      </c>
      <c r="I3014" s="3" t="s">
        <v>6298</v>
      </c>
    </row>
    <row r="3015" spans="1:9" x14ac:dyDescent="0.2">
      <c r="A3015" s="1" t="str">
        <f t="shared" si="48"/>
        <v>SINAPI-I 11499</v>
      </c>
      <c r="B3015" s="3" t="s">
        <v>6301</v>
      </c>
      <c r="C3015" s="3">
        <v>11499</v>
      </c>
      <c r="D3015" s="2" t="s">
        <v>2848</v>
      </c>
      <c r="E3015" s="3" t="s">
        <v>4431</v>
      </c>
      <c r="F3015" s="67" t="s">
        <v>30931</v>
      </c>
      <c r="G3015" s="67" t="s">
        <v>30931</v>
      </c>
      <c r="I3015" s="3" t="s">
        <v>6298</v>
      </c>
    </row>
    <row r="3016" spans="1:9" x14ac:dyDescent="0.2">
      <c r="A3016" s="1" t="str">
        <f t="shared" si="48"/>
        <v>SINAPI-I 34761</v>
      </c>
      <c r="B3016" s="3" t="s">
        <v>6301</v>
      </c>
      <c r="C3016" s="3">
        <v>34761</v>
      </c>
      <c r="D3016" s="2" t="s">
        <v>2849</v>
      </c>
      <c r="E3016" s="3" t="s">
        <v>4436</v>
      </c>
      <c r="F3016" s="67" t="s">
        <v>4794</v>
      </c>
      <c r="G3016" s="67" t="s">
        <v>20811</v>
      </c>
      <c r="I3016" s="3" t="s">
        <v>6298</v>
      </c>
    </row>
    <row r="3017" spans="1:9" x14ac:dyDescent="0.2">
      <c r="A3017" s="1" t="str">
        <f t="shared" si="48"/>
        <v>SINAPI-I 40924</v>
      </c>
      <c r="B3017" s="3" t="s">
        <v>6301</v>
      </c>
      <c r="C3017" s="3">
        <v>40924</v>
      </c>
      <c r="D3017" s="2" t="s">
        <v>2850</v>
      </c>
      <c r="E3017" s="3" t="s">
        <v>4437</v>
      </c>
      <c r="F3017" s="67" t="s">
        <v>29012</v>
      </c>
      <c r="G3017" s="67" t="s">
        <v>28847</v>
      </c>
      <c r="I3017" s="3" t="s">
        <v>6298</v>
      </c>
    </row>
    <row r="3018" spans="1:9" x14ac:dyDescent="0.2">
      <c r="A3018" s="1" t="str">
        <f t="shared" si="48"/>
        <v>SINAPI-I 40983</v>
      </c>
      <c r="B3018" s="3" t="s">
        <v>6301</v>
      </c>
      <c r="C3018" s="3">
        <v>40983</v>
      </c>
      <c r="D3018" s="2" t="s">
        <v>2851</v>
      </c>
      <c r="E3018" s="3" t="s">
        <v>4437</v>
      </c>
      <c r="F3018" s="67" t="s">
        <v>34580</v>
      </c>
      <c r="G3018" s="67" t="s">
        <v>33928</v>
      </c>
      <c r="I3018" s="3" t="s">
        <v>6298</v>
      </c>
    </row>
    <row r="3019" spans="1:9" x14ac:dyDescent="0.2">
      <c r="A3019" s="1" t="str">
        <f t="shared" si="48"/>
        <v>SINAPI-I 44497</v>
      </c>
      <c r="B3019" s="3" t="s">
        <v>6301</v>
      </c>
      <c r="C3019" s="3">
        <v>44497</v>
      </c>
      <c r="D3019" s="2" t="s">
        <v>2852</v>
      </c>
      <c r="E3019" s="3" t="s">
        <v>4436</v>
      </c>
      <c r="F3019" s="67" t="s">
        <v>6131</v>
      </c>
      <c r="G3019" s="67" t="s">
        <v>21585</v>
      </c>
      <c r="I3019" s="3" t="s">
        <v>6298</v>
      </c>
    </row>
    <row r="3020" spans="1:9" x14ac:dyDescent="0.2">
      <c r="A3020" s="1" t="str">
        <f t="shared" si="48"/>
        <v>SINAPI-I 2437</v>
      </c>
      <c r="B3020" s="3" t="s">
        <v>6301</v>
      </c>
      <c r="C3020" s="3">
        <v>2437</v>
      </c>
      <c r="D3020" s="2" t="s">
        <v>2853</v>
      </c>
      <c r="E3020" s="3" t="s">
        <v>4436</v>
      </c>
      <c r="F3020" s="67" t="s">
        <v>21099</v>
      </c>
      <c r="G3020" s="67" t="s">
        <v>20871</v>
      </c>
      <c r="I3020" s="3" t="s">
        <v>6298</v>
      </c>
    </row>
    <row r="3021" spans="1:9" x14ac:dyDescent="0.2">
      <c r="A3021" s="1" t="str">
        <f t="shared" si="48"/>
        <v>SINAPI-I 40921</v>
      </c>
      <c r="B3021" s="3" t="s">
        <v>6301</v>
      </c>
      <c r="C3021" s="3">
        <v>40921</v>
      </c>
      <c r="D3021" s="2" t="s">
        <v>2854</v>
      </c>
      <c r="E3021" s="3" t="s">
        <v>4437</v>
      </c>
      <c r="F3021" s="67" t="s">
        <v>34581</v>
      </c>
      <c r="G3021" s="67" t="s">
        <v>33929</v>
      </c>
      <c r="I3021" s="3" t="s">
        <v>6298</v>
      </c>
    </row>
    <row r="3022" spans="1:9" ht="22.5" x14ac:dyDescent="0.2">
      <c r="A3022" s="1" t="str">
        <f t="shared" si="48"/>
        <v>SINAPI-I 14252</v>
      </c>
      <c r="B3022" s="3" t="s">
        <v>6301</v>
      </c>
      <c r="C3022" s="3">
        <v>14252</v>
      </c>
      <c r="D3022" s="2" t="s">
        <v>2855</v>
      </c>
      <c r="E3022" s="3" t="s">
        <v>4431</v>
      </c>
      <c r="F3022" s="67" t="s">
        <v>33930</v>
      </c>
      <c r="G3022" s="67" t="s">
        <v>33930</v>
      </c>
      <c r="I3022" s="3" t="s">
        <v>6298</v>
      </c>
    </row>
    <row r="3023" spans="1:9" ht="22.5" x14ac:dyDescent="0.2">
      <c r="A3023" s="1" t="str">
        <f t="shared" si="48"/>
        <v>SINAPI-I 730</v>
      </c>
      <c r="B3023" s="3" t="s">
        <v>6301</v>
      </c>
      <c r="C3023" s="3">
        <v>730</v>
      </c>
      <c r="D3023" s="2" t="s">
        <v>2856</v>
      </c>
      <c r="E3023" s="3" t="s">
        <v>4431</v>
      </c>
      <c r="F3023" s="67" t="s">
        <v>33931</v>
      </c>
      <c r="G3023" s="67" t="s">
        <v>33931</v>
      </c>
      <c r="I3023" s="3" t="s">
        <v>6298</v>
      </c>
    </row>
    <row r="3024" spans="1:9" ht="22.5" x14ac:dyDescent="0.2">
      <c r="A3024" s="1" t="str">
        <f t="shared" si="48"/>
        <v>SINAPI-I 723</v>
      </c>
      <c r="B3024" s="3" t="s">
        <v>6301</v>
      </c>
      <c r="C3024" s="3">
        <v>723</v>
      </c>
      <c r="D3024" s="2" t="s">
        <v>2857</v>
      </c>
      <c r="E3024" s="3" t="s">
        <v>4431</v>
      </c>
      <c r="F3024" s="67" t="s">
        <v>33932</v>
      </c>
      <c r="G3024" s="67" t="s">
        <v>33932</v>
      </c>
      <c r="I3024" s="3" t="s">
        <v>6298</v>
      </c>
    </row>
    <row r="3025" spans="1:9" ht="22.5" x14ac:dyDescent="0.2">
      <c r="A3025" s="1" t="str">
        <f t="shared" si="48"/>
        <v>SINAPI-I 36502</v>
      </c>
      <c r="B3025" s="3" t="s">
        <v>6301</v>
      </c>
      <c r="C3025" s="3">
        <v>36502</v>
      </c>
      <c r="D3025" s="2" t="s">
        <v>2858</v>
      </c>
      <c r="E3025" s="3" t="s">
        <v>4431</v>
      </c>
      <c r="F3025" s="67" t="s">
        <v>33933</v>
      </c>
      <c r="G3025" s="67" t="s">
        <v>33933</v>
      </c>
      <c r="I3025" s="3" t="s">
        <v>6298</v>
      </c>
    </row>
    <row r="3026" spans="1:9" ht="22.5" x14ac:dyDescent="0.2">
      <c r="A3026" s="1" t="str">
        <f t="shared" si="48"/>
        <v>SINAPI-I 36503</v>
      </c>
      <c r="B3026" s="3" t="s">
        <v>6301</v>
      </c>
      <c r="C3026" s="3">
        <v>36503</v>
      </c>
      <c r="D3026" s="2" t="s">
        <v>2859</v>
      </c>
      <c r="E3026" s="3" t="s">
        <v>4431</v>
      </c>
      <c r="F3026" s="67" t="s">
        <v>33934</v>
      </c>
      <c r="G3026" s="67" t="s">
        <v>33934</v>
      </c>
      <c r="I3026" s="3" t="s">
        <v>6298</v>
      </c>
    </row>
    <row r="3027" spans="1:9" ht="22.5" x14ac:dyDescent="0.2">
      <c r="A3027" s="1" t="str">
        <f t="shared" si="48"/>
        <v>SINAPI-I 4090</v>
      </c>
      <c r="B3027" s="3" t="s">
        <v>6301</v>
      </c>
      <c r="C3027" s="3">
        <v>4090</v>
      </c>
      <c r="D3027" s="2" t="s">
        <v>30461</v>
      </c>
      <c r="E3027" s="3" t="s">
        <v>4431</v>
      </c>
      <c r="F3027" s="67" t="s">
        <v>33935</v>
      </c>
      <c r="G3027" s="67" t="s">
        <v>33935</v>
      </c>
      <c r="I3027" s="3" t="s">
        <v>6299</v>
      </c>
    </row>
    <row r="3028" spans="1:9" ht="22.5" x14ac:dyDescent="0.2">
      <c r="A3028" s="1" t="str">
        <f t="shared" si="48"/>
        <v>SINAPI-I 13227</v>
      </c>
      <c r="B3028" s="3" t="s">
        <v>6301</v>
      </c>
      <c r="C3028" s="3">
        <v>13227</v>
      </c>
      <c r="D3028" s="2" t="s">
        <v>2860</v>
      </c>
      <c r="E3028" s="3" t="s">
        <v>4431</v>
      </c>
      <c r="F3028" s="67" t="s">
        <v>33936</v>
      </c>
      <c r="G3028" s="67" t="s">
        <v>33936</v>
      </c>
      <c r="I3028" s="3" t="s">
        <v>6298</v>
      </c>
    </row>
    <row r="3029" spans="1:9" ht="22.5" x14ac:dyDescent="0.2">
      <c r="A3029" s="1" t="str">
        <f t="shared" si="48"/>
        <v>SINAPI-I 10597</v>
      </c>
      <c r="B3029" s="3" t="s">
        <v>6301</v>
      </c>
      <c r="C3029" s="3">
        <v>10597</v>
      </c>
      <c r="D3029" s="2" t="s">
        <v>2861</v>
      </c>
      <c r="E3029" s="3" t="s">
        <v>4431</v>
      </c>
      <c r="F3029" s="67" t="s">
        <v>33937</v>
      </c>
      <c r="G3029" s="67" t="s">
        <v>33937</v>
      </c>
      <c r="I3029" s="3" t="s">
        <v>6298</v>
      </c>
    </row>
    <row r="3030" spans="1:9" x14ac:dyDescent="0.2">
      <c r="A3030" s="1" t="str">
        <f t="shared" si="48"/>
        <v>SINAPI-I 39628</v>
      </c>
      <c r="B3030" s="3" t="s">
        <v>6301</v>
      </c>
      <c r="C3030" s="3">
        <v>39628</v>
      </c>
      <c r="D3030" s="2" t="s">
        <v>2862</v>
      </c>
      <c r="E3030" s="3" t="s">
        <v>4431</v>
      </c>
      <c r="F3030" s="67" t="s">
        <v>33938</v>
      </c>
      <c r="G3030" s="67" t="s">
        <v>33938</v>
      </c>
      <c r="I3030" s="3" t="s">
        <v>6300</v>
      </c>
    </row>
    <row r="3031" spans="1:9" x14ac:dyDescent="0.2">
      <c r="A3031" s="1" t="str">
        <f t="shared" si="48"/>
        <v>SINAPI-I 39404</v>
      </c>
      <c r="B3031" s="3" t="s">
        <v>6301</v>
      </c>
      <c r="C3031" s="3">
        <v>39404</v>
      </c>
      <c r="D3031" s="2" t="s">
        <v>2863</v>
      </c>
      <c r="E3031" s="3" t="s">
        <v>4431</v>
      </c>
      <c r="F3031" s="67" t="s">
        <v>33939</v>
      </c>
      <c r="G3031" s="67" t="s">
        <v>33939</v>
      </c>
      <c r="I3031" s="3" t="s">
        <v>6300</v>
      </c>
    </row>
    <row r="3032" spans="1:9" x14ac:dyDescent="0.2">
      <c r="A3032" s="1" t="str">
        <f t="shared" si="48"/>
        <v>SINAPI-I 39402</v>
      </c>
      <c r="B3032" s="3" t="s">
        <v>6301</v>
      </c>
      <c r="C3032" s="3">
        <v>39402</v>
      </c>
      <c r="D3032" s="2" t="s">
        <v>2864</v>
      </c>
      <c r="E3032" s="3" t="s">
        <v>4431</v>
      </c>
      <c r="F3032" s="67" t="s">
        <v>33940</v>
      </c>
      <c r="G3032" s="67" t="s">
        <v>33940</v>
      </c>
      <c r="I3032" s="3" t="s">
        <v>6300</v>
      </c>
    </row>
    <row r="3033" spans="1:9" x14ac:dyDescent="0.2">
      <c r="A3033" s="1" t="str">
        <f t="shared" si="48"/>
        <v>SINAPI-I 39403</v>
      </c>
      <c r="B3033" s="3" t="s">
        <v>6301</v>
      </c>
      <c r="C3033" s="3">
        <v>39403</v>
      </c>
      <c r="D3033" s="2" t="s">
        <v>2865</v>
      </c>
      <c r="E3033" s="3" t="s">
        <v>4431</v>
      </c>
      <c r="F3033" s="67" t="s">
        <v>33941</v>
      </c>
      <c r="G3033" s="67" t="s">
        <v>33941</v>
      </c>
      <c r="I3033" s="3" t="s">
        <v>6300</v>
      </c>
    </row>
    <row r="3034" spans="1:9" x14ac:dyDescent="0.2">
      <c r="A3034" s="1" t="str">
        <f t="shared" si="48"/>
        <v>SINAPI-I 4093</v>
      </c>
      <c r="B3034" s="3" t="s">
        <v>6301</v>
      </c>
      <c r="C3034" s="3">
        <v>4093</v>
      </c>
      <c r="D3034" s="2" t="s">
        <v>2866</v>
      </c>
      <c r="E3034" s="3" t="s">
        <v>4436</v>
      </c>
      <c r="F3034" s="67" t="s">
        <v>29655</v>
      </c>
      <c r="G3034" s="67" t="s">
        <v>20774</v>
      </c>
      <c r="I3034" s="3" t="s">
        <v>6299</v>
      </c>
    </row>
    <row r="3035" spans="1:9" x14ac:dyDescent="0.2">
      <c r="A3035" s="1" t="str">
        <f t="shared" si="48"/>
        <v>SINAPI-I 10512</v>
      </c>
      <c r="B3035" s="3" t="s">
        <v>6301</v>
      </c>
      <c r="C3035" s="3">
        <v>10512</v>
      </c>
      <c r="D3035" s="2" t="s">
        <v>2867</v>
      </c>
      <c r="E3035" s="3" t="s">
        <v>4437</v>
      </c>
      <c r="F3035" s="67" t="s">
        <v>31073</v>
      </c>
      <c r="G3035" s="67" t="s">
        <v>30932</v>
      </c>
      <c r="I3035" s="3" t="s">
        <v>6298</v>
      </c>
    </row>
    <row r="3036" spans="1:9" x14ac:dyDescent="0.2">
      <c r="A3036" s="1" t="str">
        <f t="shared" si="48"/>
        <v>SINAPI-I 4243</v>
      </c>
      <c r="B3036" s="3" t="s">
        <v>6301</v>
      </c>
      <c r="C3036" s="3">
        <v>4243</v>
      </c>
      <c r="D3036" s="2" t="s">
        <v>2868</v>
      </c>
      <c r="E3036" s="3" t="s">
        <v>4436</v>
      </c>
      <c r="F3036" s="67" t="s">
        <v>29655</v>
      </c>
      <c r="G3036" s="67" t="s">
        <v>20774</v>
      </c>
      <c r="I3036" s="3" t="s">
        <v>6298</v>
      </c>
    </row>
    <row r="3037" spans="1:9" x14ac:dyDescent="0.2">
      <c r="A3037" s="1" t="str">
        <f t="shared" si="48"/>
        <v>SINAPI-I 20020</v>
      </c>
      <c r="B3037" s="3" t="s">
        <v>6301</v>
      </c>
      <c r="C3037" s="3">
        <v>20020</v>
      </c>
      <c r="D3037" s="2" t="s">
        <v>2869</v>
      </c>
      <c r="E3037" s="3" t="s">
        <v>4436</v>
      </c>
      <c r="F3037" s="67" t="s">
        <v>21150</v>
      </c>
      <c r="G3037" s="67" t="s">
        <v>21742</v>
      </c>
      <c r="I3037" s="3" t="s">
        <v>6298</v>
      </c>
    </row>
    <row r="3038" spans="1:9" x14ac:dyDescent="0.2">
      <c r="A3038" s="1" t="str">
        <f t="shared" si="48"/>
        <v>SINAPI-I 41038</v>
      </c>
      <c r="B3038" s="3" t="s">
        <v>6301</v>
      </c>
      <c r="C3038" s="3">
        <v>41038</v>
      </c>
      <c r="D3038" s="2" t="s">
        <v>2870</v>
      </c>
      <c r="E3038" s="3" t="s">
        <v>4437</v>
      </c>
      <c r="F3038" s="67" t="s">
        <v>31074</v>
      </c>
      <c r="G3038" s="67" t="s">
        <v>30933</v>
      </c>
      <c r="I3038" s="3" t="s">
        <v>6298</v>
      </c>
    </row>
    <row r="3039" spans="1:9" x14ac:dyDescent="0.2">
      <c r="A3039" s="1" t="str">
        <f t="shared" si="48"/>
        <v>SINAPI-I 4094</v>
      </c>
      <c r="B3039" s="3" t="s">
        <v>6301</v>
      </c>
      <c r="C3039" s="3">
        <v>4094</v>
      </c>
      <c r="D3039" s="2" t="s">
        <v>2871</v>
      </c>
      <c r="E3039" s="3" t="s">
        <v>4436</v>
      </c>
      <c r="F3039" s="67" t="s">
        <v>20706</v>
      </c>
      <c r="G3039" s="67" t="s">
        <v>5639</v>
      </c>
      <c r="I3039" s="3" t="s">
        <v>6298</v>
      </c>
    </row>
    <row r="3040" spans="1:9" x14ac:dyDescent="0.2">
      <c r="A3040" s="1" t="str">
        <f t="shared" si="48"/>
        <v>SINAPI-I 40988</v>
      </c>
      <c r="B3040" s="3" t="s">
        <v>6301</v>
      </c>
      <c r="C3040" s="3">
        <v>40988</v>
      </c>
      <c r="D3040" s="2" t="s">
        <v>2872</v>
      </c>
      <c r="E3040" s="3" t="s">
        <v>4437</v>
      </c>
      <c r="F3040" s="67" t="s">
        <v>31075</v>
      </c>
      <c r="G3040" s="67" t="s">
        <v>30934</v>
      </c>
      <c r="I3040" s="3" t="s">
        <v>6298</v>
      </c>
    </row>
    <row r="3041" spans="1:9" x14ac:dyDescent="0.2">
      <c r="A3041" s="1" t="str">
        <f t="shared" si="48"/>
        <v>SINAPI-I 4095</v>
      </c>
      <c r="B3041" s="3" t="s">
        <v>6301</v>
      </c>
      <c r="C3041" s="3">
        <v>4095</v>
      </c>
      <c r="D3041" s="2" t="s">
        <v>2873</v>
      </c>
      <c r="E3041" s="3" t="s">
        <v>4436</v>
      </c>
      <c r="F3041" s="67" t="s">
        <v>5932</v>
      </c>
      <c r="G3041" s="67" t="s">
        <v>21398</v>
      </c>
      <c r="I3041" s="3" t="s">
        <v>6298</v>
      </c>
    </row>
    <row r="3042" spans="1:9" x14ac:dyDescent="0.2">
      <c r="A3042" s="1" t="str">
        <f t="shared" si="48"/>
        <v>SINAPI-I 40990</v>
      </c>
      <c r="B3042" s="3" t="s">
        <v>6301</v>
      </c>
      <c r="C3042" s="3">
        <v>40990</v>
      </c>
      <c r="D3042" s="2" t="s">
        <v>2874</v>
      </c>
      <c r="E3042" s="3" t="s">
        <v>4437</v>
      </c>
      <c r="F3042" s="67" t="s">
        <v>31076</v>
      </c>
      <c r="G3042" s="67" t="s">
        <v>30935</v>
      </c>
      <c r="I3042" s="3" t="s">
        <v>6298</v>
      </c>
    </row>
    <row r="3043" spans="1:9" x14ac:dyDescent="0.2">
      <c r="A3043" s="1" t="str">
        <f t="shared" ref="A3043:A3106" si="49">CONCATENAR</f>
        <v>SINAPI-I 4096</v>
      </c>
      <c r="B3043" s="3" t="s">
        <v>6301</v>
      </c>
      <c r="C3043" s="3">
        <v>4096</v>
      </c>
      <c r="D3043" s="2" t="s">
        <v>2875</v>
      </c>
      <c r="E3043" s="3" t="s">
        <v>4436</v>
      </c>
      <c r="F3043" s="67" t="s">
        <v>30937</v>
      </c>
      <c r="G3043" s="67" t="s">
        <v>6318</v>
      </c>
      <c r="I3043" s="3" t="s">
        <v>6298</v>
      </c>
    </row>
    <row r="3044" spans="1:9" x14ac:dyDescent="0.2">
      <c r="A3044" s="1" t="str">
        <f t="shared" si="49"/>
        <v>SINAPI-I 40992</v>
      </c>
      <c r="B3044" s="3" t="s">
        <v>6301</v>
      </c>
      <c r="C3044" s="3">
        <v>40992</v>
      </c>
      <c r="D3044" s="2" t="s">
        <v>2876</v>
      </c>
      <c r="E3044" s="3" t="s">
        <v>4437</v>
      </c>
      <c r="F3044" s="67" t="s">
        <v>31077</v>
      </c>
      <c r="G3044" s="67" t="s">
        <v>30936</v>
      </c>
      <c r="I3044" s="3" t="s">
        <v>6298</v>
      </c>
    </row>
    <row r="3045" spans="1:9" x14ac:dyDescent="0.2">
      <c r="A3045" s="1" t="str">
        <f t="shared" si="49"/>
        <v>SINAPI-I 4114</v>
      </c>
      <c r="B3045" s="3" t="s">
        <v>6301</v>
      </c>
      <c r="C3045" s="3">
        <v>4114</v>
      </c>
      <c r="D3045" s="2" t="s">
        <v>2877</v>
      </c>
      <c r="E3045" s="3" t="s">
        <v>4431</v>
      </c>
      <c r="F3045" s="67" t="s">
        <v>5789</v>
      </c>
      <c r="G3045" s="67" t="s">
        <v>5789</v>
      </c>
      <c r="I3045" s="3" t="s">
        <v>6298</v>
      </c>
    </row>
    <row r="3046" spans="1:9" x14ac:dyDescent="0.2">
      <c r="A3046" s="1" t="str">
        <f t="shared" si="49"/>
        <v>SINAPI-I 36797</v>
      </c>
      <c r="B3046" s="3" t="s">
        <v>6301</v>
      </c>
      <c r="C3046" s="3">
        <v>36797</v>
      </c>
      <c r="D3046" s="2" t="s">
        <v>2878</v>
      </c>
      <c r="E3046" s="3" t="s">
        <v>4431</v>
      </c>
      <c r="F3046" s="67" t="s">
        <v>5790</v>
      </c>
      <c r="G3046" s="67" t="s">
        <v>5790</v>
      </c>
      <c r="I3046" s="3" t="s">
        <v>6298</v>
      </c>
    </row>
    <row r="3047" spans="1:9" x14ac:dyDescent="0.2">
      <c r="A3047" s="1" t="str">
        <f t="shared" si="49"/>
        <v>SINAPI-I 4107</v>
      </c>
      <c r="B3047" s="3" t="s">
        <v>6301</v>
      </c>
      <c r="C3047" s="3">
        <v>4107</v>
      </c>
      <c r="D3047" s="2" t="s">
        <v>33142</v>
      </c>
      <c r="E3047" s="3" t="s">
        <v>4431</v>
      </c>
      <c r="F3047" s="67" t="s">
        <v>5791</v>
      </c>
      <c r="G3047" s="67" t="s">
        <v>5791</v>
      </c>
      <c r="I3047" s="3" t="s">
        <v>6298</v>
      </c>
    </row>
    <row r="3048" spans="1:9" x14ac:dyDescent="0.2">
      <c r="A3048" s="1" t="str">
        <f t="shared" si="49"/>
        <v>SINAPI-I 4102</v>
      </c>
      <c r="B3048" s="3" t="s">
        <v>6301</v>
      </c>
      <c r="C3048" s="3">
        <v>4102</v>
      </c>
      <c r="D3048" s="2" t="s">
        <v>2879</v>
      </c>
      <c r="E3048" s="3" t="s">
        <v>4431</v>
      </c>
      <c r="F3048" s="67" t="s">
        <v>5792</v>
      </c>
      <c r="G3048" s="67" t="s">
        <v>5792</v>
      </c>
      <c r="I3048" s="3" t="s">
        <v>6299</v>
      </c>
    </row>
    <row r="3049" spans="1:9" x14ac:dyDescent="0.2">
      <c r="A3049" s="1" t="str">
        <f t="shared" si="49"/>
        <v>SINAPI-I 36799</v>
      </c>
      <c r="B3049" s="3" t="s">
        <v>6301</v>
      </c>
      <c r="C3049" s="3">
        <v>36799</v>
      </c>
      <c r="D3049" s="2" t="s">
        <v>2880</v>
      </c>
      <c r="E3049" s="3" t="s">
        <v>4431</v>
      </c>
      <c r="F3049" s="67" t="s">
        <v>5793</v>
      </c>
      <c r="G3049" s="67" t="s">
        <v>5793</v>
      </c>
      <c r="I3049" s="3" t="s">
        <v>6298</v>
      </c>
    </row>
    <row r="3050" spans="1:9" ht="22.5" x14ac:dyDescent="0.2">
      <c r="A3050" s="1" t="str">
        <f t="shared" si="49"/>
        <v>SINAPI-I 2747</v>
      </c>
      <c r="B3050" s="3" t="s">
        <v>6301</v>
      </c>
      <c r="C3050" s="3">
        <v>2747</v>
      </c>
      <c r="D3050" s="2" t="s">
        <v>2881</v>
      </c>
      <c r="E3050" s="3" t="s">
        <v>4432</v>
      </c>
      <c r="F3050" s="67" t="s">
        <v>29532</v>
      </c>
      <c r="G3050" s="67" t="s">
        <v>29532</v>
      </c>
      <c r="I3050" s="3" t="s">
        <v>6298</v>
      </c>
    </row>
    <row r="3051" spans="1:9" ht="22.5" x14ac:dyDescent="0.2">
      <c r="A3051" s="1" t="str">
        <f t="shared" si="49"/>
        <v>SINAPI-I 21138</v>
      </c>
      <c r="B3051" s="3" t="s">
        <v>6301</v>
      </c>
      <c r="C3051" s="3">
        <v>21138</v>
      </c>
      <c r="D3051" s="2" t="s">
        <v>2882</v>
      </c>
      <c r="E3051" s="3" t="s">
        <v>4432</v>
      </c>
      <c r="F3051" s="67" t="s">
        <v>4647</v>
      </c>
      <c r="G3051" s="67" t="s">
        <v>4647</v>
      </c>
      <c r="I3051" s="3" t="s">
        <v>6299</v>
      </c>
    </row>
    <row r="3052" spans="1:9" ht="22.5" x14ac:dyDescent="0.2">
      <c r="A3052" s="1" t="str">
        <f t="shared" si="49"/>
        <v>SINAPI-I 10826</v>
      </c>
      <c r="B3052" s="3" t="s">
        <v>6301</v>
      </c>
      <c r="C3052" s="3">
        <v>10826</v>
      </c>
      <c r="D3052" s="2" t="s">
        <v>2883</v>
      </c>
      <c r="E3052" s="3" t="s">
        <v>4431</v>
      </c>
      <c r="F3052" s="67" t="s">
        <v>5640</v>
      </c>
      <c r="G3052" s="67" t="s">
        <v>5640</v>
      </c>
      <c r="I3052" s="3" t="s">
        <v>6298</v>
      </c>
    </row>
    <row r="3053" spans="1:9" x14ac:dyDescent="0.2">
      <c r="A3053" s="1" t="str">
        <f t="shared" si="49"/>
        <v>SINAPI-I 365</v>
      </c>
      <c r="B3053" s="3" t="s">
        <v>6301</v>
      </c>
      <c r="C3053" s="3">
        <v>365</v>
      </c>
      <c r="D3053" s="2" t="s">
        <v>2884</v>
      </c>
      <c r="E3053" s="3" t="s">
        <v>4431</v>
      </c>
      <c r="F3053" s="67" t="s">
        <v>21890</v>
      </c>
      <c r="G3053" s="67" t="s">
        <v>21890</v>
      </c>
      <c r="I3053" s="3" t="s">
        <v>6298</v>
      </c>
    </row>
    <row r="3054" spans="1:9" x14ac:dyDescent="0.2">
      <c r="A3054" s="1" t="str">
        <f t="shared" si="49"/>
        <v>SINAPI-I 38639</v>
      </c>
      <c r="B3054" s="3" t="s">
        <v>6301</v>
      </c>
      <c r="C3054" s="3">
        <v>38639</v>
      </c>
      <c r="D3054" s="2" t="s">
        <v>2885</v>
      </c>
      <c r="E3054" s="3" t="s">
        <v>4431</v>
      </c>
      <c r="F3054" s="67" t="s">
        <v>28848</v>
      </c>
      <c r="G3054" s="67" t="s">
        <v>28848</v>
      </c>
      <c r="I3054" s="3" t="s">
        <v>6298</v>
      </c>
    </row>
    <row r="3055" spans="1:9" x14ac:dyDescent="0.2">
      <c r="A3055" s="1" t="str">
        <f t="shared" si="49"/>
        <v>SINAPI-I 38640</v>
      </c>
      <c r="B3055" s="3" t="s">
        <v>6301</v>
      </c>
      <c r="C3055" s="3">
        <v>38640</v>
      </c>
      <c r="D3055" s="2" t="s">
        <v>2886</v>
      </c>
      <c r="E3055" s="3" t="s">
        <v>4431</v>
      </c>
      <c r="F3055" s="67" t="s">
        <v>5431</v>
      </c>
      <c r="G3055" s="67" t="s">
        <v>5431</v>
      </c>
      <c r="I3055" s="3" t="s">
        <v>6298</v>
      </c>
    </row>
    <row r="3056" spans="1:9" ht="22.5" x14ac:dyDescent="0.2">
      <c r="A3056" s="1" t="str">
        <f t="shared" si="49"/>
        <v>SINAPI-I 358</v>
      </c>
      <c r="B3056" s="3" t="s">
        <v>6301</v>
      </c>
      <c r="C3056" s="3">
        <v>358</v>
      </c>
      <c r="D3056" s="2" t="s">
        <v>30462</v>
      </c>
      <c r="E3056" s="3" t="s">
        <v>4431</v>
      </c>
      <c r="F3056" s="67" t="s">
        <v>20702</v>
      </c>
      <c r="G3056" s="67" t="s">
        <v>20702</v>
      </c>
      <c r="I3056" s="3" t="s">
        <v>6298</v>
      </c>
    </row>
    <row r="3057" spans="1:9" ht="22.5" x14ac:dyDescent="0.2">
      <c r="A3057" s="1" t="str">
        <f t="shared" si="49"/>
        <v>SINAPI-I 359</v>
      </c>
      <c r="B3057" s="3" t="s">
        <v>6301</v>
      </c>
      <c r="C3057" s="3">
        <v>359</v>
      </c>
      <c r="D3057" s="2" t="s">
        <v>30463</v>
      </c>
      <c r="E3057" s="3" t="s">
        <v>4431</v>
      </c>
      <c r="F3057" s="67" t="s">
        <v>21411</v>
      </c>
      <c r="G3057" s="67" t="s">
        <v>21411</v>
      </c>
      <c r="I3057" s="3" t="s">
        <v>6298</v>
      </c>
    </row>
    <row r="3058" spans="1:9" x14ac:dyDescent="0.2">
      <c r="A3058" s="1" t="str">
        <f t="shared" si="49"/>
        <v>SINAPI-I 38641</v>
      </c>
      <c r="B3058" s="3" t="s">
        <v>6301</v>
      </c>
      <c r="C3058" s="3">
        <v>38641</v>
      </c>
      <c r="D3058" s="2" t="s">
        <v>2887</v>
      </c>
      <c r="E3058" s="3" t="s">
        <v>4431</v>
      </c>
      <c r="F3058" s="67" t="s">
        <v>28849</v>
      </c>
      <c r="G3058" s="67" t="s">
        <v>28849</v>
      </c>
      <c r="I3058" s="3" t="s">
        <v>6298</v>
      </c>
    </row>
    <row r="3059" spans="1:9" ht="22.5" x14ac:dyDescent="0.2">
      <c r="A3059" s="1" t="str">
        <f t="shared" si="49"/>
        <v>SINAPI-I 360</v>
      </c>
      <c r="B3059" s="3" t="s">
        <v>6301</v>
      </c>
      <c r="C3059" s="3">
        <v>360</v>
      </c>
      <c r="D3059" s="2" t="s">
        <v>2888</v>
      </c>
      <c r="E3059" s="3" t="s">
        <v>4431</v>
      </c>
      <c r="F3059" s="67" t="s">
        <v>21466</v>
      </c>
      <c r="G3059" s="67" t="s">
        <v>21466</v>
      </c>
      <c r="I3059" s="3" t="s">
        <v>6299</v>
      </c>
    </row>
    <row r="3060" spans="1:9" ht="22.5" x14ac:dyDescent="0.2">
      <c r="A3060" s="1" t="str">
        <f t="shared" si="49"/>
        <v>SINAPI-I 42430</v>
      </c>
      <c r="B3060" s="3" t="s">
        <v>6301</v>
      </c>
      <c r="C3060" s="3">
        <v>42430</v>
      </c>
      <c r="D3060" s="2" t="s">
        <v>2889</v>
      </c>
      <c r="E3060" s="3" t="s">
        <v>4431</v>
      </c>
      <c r="F3060" s="67" t="s">
        <v>5797</v>
      </c>
      <c r="G3060" s="67" t="s">
        <v>5797</v>
      </c>
      <c r="I3060" s="3" t="s">
        <v>6300</v>
      </c>
    </row>
    <row r="3061" spans="1:9" x14ac:dyDescent="0.2">
      <c r="A3061" s="1" t="str">
        <f t="shared" si="49"/>
        <v>SINAPI-I 4209</v>
      </c>
      <c r="B3061" s="3" t="s">
        <v>6301</v>
      </c>
      <c r="C3061" s="3">
        <v>4209</v>
      </c>
      <c r="D3061" s="2" t="s">
        <v>2890</v>
      </c>
      <c r="E3061" s="3" t="s">
        <v>4431</v>
      </c>
      <c r="F3061" s="67" t="s">
        <v>33942</v>
      </c>
      <c r="G3061" s="67" t="s">
        <v>33942</v>
      </c>
      <c r="I3061" s="3" t="s">
        <v>6298</v>
      </c>
    </row>
    <row r="3062" spans="1:9" x14ac:dyDescent="0.2">
      <c r="A3062" s="1" t="str">
        <f t="shared" si="49"/>
        <v>SINAPI-I 4180</v>
      </c>
      <c r="B3062" s="3" t="s">
        <v>6301</v>
      </c>
      <c r="C3062" s="3">
        <v>4180</v>
      </c>
      <c r="D3062" s="2" t="s">
        <v>2891</v>
      </c>
      <c r="E3062" s="3" t="s">
        <v>4431</v>
      </c>
      <c r="F3062" s="67" t="s">
        <v>21326</v>
      </c>
      <c r="G3062" s="67" t="s">
        <v>21326</v>
      </c>
      <c r="I3062" s="3" t="s">
        <v>6298</v>
      </c>
    </row>
    <row r="3063" spans="1:9" x14ac:dyDescent="0.2">
      <c r="A3063" s="1" t="str">
        <f t="shared" si="49"/>
        <v>SINAPI-I 4177</v>
      </c>
      <c r="B3063" s="3" t="s">
        <v>6301</v>
      </c>
      <c r="C3063" s="3">
        <v>4177</v>
      </c>
      <c r="D3063" s="2" t="s">
        <v>2892</v>
      </c>
      <c r="E3063" s="3" t="s">
        <v>4431</v>
      </c>
      <c r="F3063" s="67" t="s">
        <v>5920</v>
      </c>
      <c r="G3063" s="67" t="s">
        <v>5920</v>
      </c>
      <c r="I3063" s="3" t="s">
        <v>6298</v>
      </c>
    </row>
    <row r="3064" spans="1:9" x14ac:dyDescent="0.2">
      <c r="A3064" s="1" t="str">
        <f t="shared" si="49"/>
        <v>SINAPI-I 4179</v>
      </c>
      <c r="B3064" s="3" t="s">
        <v>6301</v>
      </c>
      <c r="C3064" s="3">
        <v>4179</v>
      </c>
      <c r="D3064" s="2" t="s">
        <v>2893</v>
      </c>
      <c r="E3064" s="3" t="s">
        <v>4431</v>
      </c>
      <c r="F3064" s="67" t="s">
        <v>4956</v>
      </c>
      <c r="G3064" s="67" t="s">
        <v>4956</v>
      </c>
      <c r="I3064" s="3" t="s">
        <v>6298</v>
      </c>
    </row>
    <row r="3065" spans="1:9" x14ac:dyDescent="0.2">
      <c r="A3065" s="1" t="str">
        <f t="shared" si="49"/>
        <v>SINAPI-I 4208</v>
      </c>
      <c r="B3065" s="3" t="s">
        <v>6301</v>
      </c>
      <c r="C3065" s="3">
        <v>4208</v>
      </c>
      <c r="D3065" s="2" t="s">
        <v>2894</v>
      </c>
      <c r="E3065" s="3" t="s">
        <v>4431</v>
      </c>
      <c r="F3065" s="67" t="s">
        <v>33943</v>
      </c>
      <c r="G3065" s="67" t="s">
        <v>33943</v>
      </c>
      <c r="I3065" s="3" t="s">
        <v>6298</v>
      </c>
    </row>
    <row r="3066" spans="1:9" x14ac:dyDescent="0.2">
      <c r="A3066" s="1" t="str">
        <f t="shared" si="49"/>
        <v>SINAPI-I 4181</v>
      </c>
      <c r="B3066" s="3" t="s">
        <v>6301</v>
      </c>
      <c r="C3066" s="3">
        <v>4181</v>
      </c>
      <c r="D3066" s="2" t="s">
        <v>2895</v>
      </c>
      <c r="E3066" s="3" t="s">
        <v>4431</v>
      </c>
      <c r="F3066" s="67" t="s">
        <v>33944</v>
      </c>
      <c r="G3066" s="67" t="s">
        <v>33944</v>
      </c>
      <c r="I3066" s="3" t="s">
        <v>6298</v>
      </c>
    </row>
    <row r="3067" spans="1:9" x14ac:dyDescent="0.2">
      <c r="A3067" s="1" t="str">
        <f t="shared" si="49"/>
        <v>SINAPI-I 4178</v>
      </c>
      <c r="B3067" s="3" t="s">
        <v>6301</v>
      </c>
      <c r="C3067" s="3">
        <v>4178</v>
      </c>
      <c r="D3067" s="2" t="s">
        <v>2896</v>
      </c>
      <c r="E3067" s="3" t="s">
        <v>4431</v>
      </c>
      <c r="F3067" s="67" t="s">
        <v>20852</v>
      </c>
      <c r="G3067" s="67" t="s">
        <v>20852</v>
      </c>
      <c r="I3067" s="3" t="s">
        <v>6298</v>
      </c>
    </row>
    <row r="3068" spans="1:9" x14ac:dyDescent="0.2">
      <c r="A3068" s="1" t="str">
        <f t="shared" si="49"/>
        <v>SINAPI-I 4182</v>
      </c>
      <c r="B3068" s="3" t="s">
        <v>6301</v>
      </c>
      <c r="C3068" s="3">
        <v>4182</v>
      </c>
      <c r="D3068" s="2" t="s">
        <v>2897</v>
      </c>
      <c r="E3068" s="3" t="s">
        <v>4431</v>
      </c>
      <c r="F3068" s="67" t="s">
        <v>33945</v>
      </c>
      <c r="G3068" s="67" t="s">
        <v>33945</v>
      </c>
      <c r="I3068" s="3" t="s">
        <v>6298</v>
      </c>
    </row>
    <row r="3069" spans="1:9" x14ac:dyDescent="0.2">
      <c r="A3069" s="1" t="str">
        <f t="shared" si="49"/>
        <v>SINAPI-I 4183</v>
      </c>
      <c r="B3069" s="3" t="s">
        <v>6301</v>
      </c>
      <c r="C3069" s="3">
        <v>4183</v>
      </c>
      <c r="D3069" s="2" t="s">
        <v>2898</v>
      </c>
      <c r="E3069" s="3" t="s">
        <v>4431</v>
      </c>
      <c r="F3069" s="67" t="s">
        <v>33946</v>
      </c>
      <c r="G3069" s="67" t="s">
        <v>33946</v>
      </c>
      <c r="I3069" s="3" t="s">
        <v>6298</v>
      </c>
    </row>
    <row r="3070" spans="1:9" x14ac:dyDescent="0.2">
      <c r="A3070" s="1" t="str">
        <f t="shared" si="49"/>
        <v>SINAPI-I 4184</v>
      </c>
      <c r="B3070" s="3" t="s">
        <v>6301</v>
      </c>
      <c r="C3070" s="3">
        <v>4184</v>
      </c>
      <c r="D3070" s="2" t="s">
        <v>2899</v>
      </c>
      <c r="E3070" s="3" t="s">
        <v>4431</v>
      </c>
      <c r="F3070" s="67" t="s">
        <v>28850</v>
      </c>
      <c r="G3070" s="67" t="s">
        <v>28850</v>
      </c>
      <c r="I3070" s="3" t="s">
        <v>6298</v>
      </c>
    </row>
    <row r="3071" spans="1:9" x14ac:dyDescent="0.2">
      <c r="A3071" s="1" t="str">
        <f t="shared" si="49"/>
        <v>SINAPI-I 4185</v>
      </c>
      <c r="B3071" s="3" t="s">
        <v>6301</v>
      </c>
      <c r="C3071" s="3">
        <v>4185</v>
      </c>
      <c r="D3071" s="2" t="s">
        <v>2900</v>
      </c>
      <c r="E3071" s="3" t="s">
        <v>4431</v>
      </c>
      <c r="F3071" s="67" t="s">
        <v>33947</v>
      </c>
      <c r="G3071" s="67" t="s">
        <v>33947</v>
      </c>
      <c r="I3071" s="3" t="s">
        <v>6298</v>
      </c>
    </row>
    <row r="3072" spans="1:9" x14ac:dyDescent="0.2">
      <c r="A3072" s="1" t="str">
        <f t="shared" si="49"/>
        <v>SINAPI-I 4205</v>
      </c>
      <c r="B3072" s="3" t="s">
        <v>6301</v>
      </c>
      <c r="C3072" s="3">
        <v>4205</v>
      </c>
      <c r="D3072" s="2" t="s">
        <v>2901</v>
      </c>
      <c r="E3072" s="3" t="s">
        <v>4431</v>
      </c>
      <c r="F3072" s="67" t="s">
        <v>21002</v>
      </c>
      <c r="G3072" s="67" t="s">
        <v>21002</v>
      </c>
      <c r="I3072" s="3" t="s">
        <v>6298</v>
      </c>
    </row>
    <row r="3073" spans="1:9" x14ac:dyDescent="0.2">
      <c r="A3073" s="1" t="str">
        <f t="shared" si="49"/>
        <v>SINAPI-I 4192</v>
      </c>
      <c r="B3073" s="3" t="s">
        <v>6301</v>
      </c>
      <c r="C3073" s="3">
        <v>4192</v>
      </c>
      <c r="D3073" s="2" t="s">
        <v>2902</v>
      </c>
      <c r="E3073" s="3" t="s">
        <v>4431</v>
      </c>
      <c r="F3073" s="67" t="s">
        <v>21002</v>
      </c>
      <c r="G3073" s="67" t="s">
        <v>21002</v>
      </c>
      <c r="I3073" s="3" t="s">
        <v>6298</v>
      </c>
    </row>
    <row r="3074" spans="1:9" x14ac:dyDescent="0.2">
      <c r="A3074" s="1" t="str">
        <f t="shared" si="49"/>
        <v>SINAPI-I 4191</v>
      </c>
      <c r="B3074" s="3" t="s">
        <v>6301</v>
      </c>
      <c r="C3074" s="3">
        <v>4191</v>
      </c>
      <c r="D3074" s="2" t="s">
        <v>2903</v>
      </c>
      <c r="E3074" s="3" t="s">
        <v>4431</v>
      </c>
      <c r="F3074" s="67" t="s">
        <v>21002</v>
      </c>
      <c r="G3074" s="67" t="s">
        <v>21002</v>
      </c>
      <c r="I3074" s="3" t="s">
        <v>6298</v>
      </c>
    </row>
    <row r="3075" spans="1:9" x14ac:dyDescent="0.2">
      <c r="A3075" s="1" t="str">
        <f t="shared" si="49"/>
        <v>SINAPI-I 4207</v>
      </c>
      <c r="B3075" s="3" t="s">
        <v>6301</v>
      </c>
      <c r="C3075" s="3">
        <v>4207</v>
      </c>
      <c r="D3075" s="2" t="s">
        <v>2904</v>
      </c>
      <c r="E3075" s="3" t="s">
        <v>4431</v>
      </c>
      <c r="F3075" s="67" t="s">
        <v>5193</v>
      </c>
      <c r="G3075" s="67" t="s">
        <v>5193</v>
      </c>
      <c r="I3075" s="3" t="s">
        <v>6298</v>
      </c>
    </row>
    <row r="3076" spans="1:9" x14ac:dyDescent="0.2">
      <c r="A3076" s="1" t="str">
        <f t="shared" si="49"/>
        <v>SINAPI-I 4206</v>
      </c>
      <c r="B3076" s="3" t="s">
        <v>6301</v>
      </c>
      <c r="C3076" s="3">
        <v>4206</v>
      </c>
      <c r="D3076" s="2" t="s">
        <v>2905</v>
      </c>
      <c r="E3076" s="3" t="s">
        <v>4431</v>
      </c>
      <c r="F3076" s="67" t="s">
        <v>28851</v>
      </c>
      <c r="G3076" s="67" t="s">
        <v>28851</v>
      </c>
      <c r="I3076" s="3" t="s">
        <v>6298</v>
      </c>
    </row>
    <row r="3077" spans="1:9" x14ac:dyDescent="0.2">
      <c r="A3077" s="1" t="str">
        <f t="shared" si="49"/>
        <v>SINAPI-I 4190</v>
      </c>
      <c r="B3077" s="3" t="s">
        <v>6301</v>
      </c>
      <c r="C3077" s="3">
        <v>4190</v>
      </c>
      <c r="D3077" s="2" t="s">
        <v>2906</v>
      </c>
      <c r="E3077" s="3" t="s">
        <v>4431</v>
      </c>
      <c r="F3077" s="67" t="s">
        <v>28851</v>
      </c>
      <c r="G3077" s="67" t="s">
        <v>28851</v>
      </c>
      <c r="I3077" s="3" t="s">
        <v>6298</v>
      </c>
    </row>
    <row r="3078" spans="1:9" x14ac:dyDescent="0.2">
      <c r="A3078" s="1" t="str">
        <f t="shared" si="49"/>
        <v>SINAPI-I 4186</v>
      </c>
      <c r="B3078" s="3" t="s">
        <v>6301</v>
      </c>
      <c r="C3078" s="3">
        <v>4186</v>
      </c>
      <c r="D3078" s="2" t="s">
        <v>2907</v>
      </c>
      <c r="E3078" s="3" t="s">
        <v>4431</v>
      </c>
      <c r="F3078" s="67" t="s">
        <v>4502</v>
      </c>
      <c r="G3078" s="67" t="s">
        <v>4502</v>
      </c>
      <c r="I3078" s="3" t="s">
        <v>6298</v>
      </c>
    </row>
    <row r="3079" spans="1:9" x14ac:dyDescent="0.2">
      <c r="A3079" s="1" t="str">
        <f t="shared" si="49"/>
        <v>SINAPI-I 4188</v>
      </c>
      <c r="B3079" s="3" t="s">
        <v>6301</v>
      </c>
      <c r="C3079" s="3">
        <v>4188</v>
      </c>
      <c r="D3079" s="2" t="s">
        <v>2908</v>
      </c>
      <c r="E3079" s="3" t="s">
        <v>4431</v>
      </c>
      <c r="F3079" s="67" t="s">
        <v>21422</v>
      </c>
      <c r="G3079" s="67" t="s">
        <v>21422</v>
      </c>
      <c r="I3079" s="3" t="s">
        <v>6298</v>
      </c>
    </row>
    <row r="3080" spans="1:9" x14ac:dyDescent="0.2">
      <c r="A3080" s="1" t="str">
        <f t="shared" si="49"/>
        <v>SINAPI-I 4189</v>
      </c>
      <c r="B3080" s="3" t="s">
        <v>6301</v>
      </c>
      <c r="C3080" s="3">
        <v>4189</v>
      </c>
      <c r="D3080" s="2" t="s">
        <v>2909</v>
      </c>
      <c r="E3080" s="3" t="s">
        <v>4431</v>
      </c>
      <c r="F3080" s="67" t="s">
        <v>21422</v>
      </c>
      <c r="G3080" s="67" t="s">
        <v>21422</v>
      </c>
      <c r="I3080" s="3" t="s">
        <v>6298</v>
      </c>
    </row>
    <row r="3081" spans="1:9" x14ac:dyDescent="0.2">
      <c r="A3081" s="1" t="str">
        <f t="shared" si="49"/>
        <v>SINAPI-I 4197</v>
      </c>
      <c r="B3081" s="3" t="s">
        <v>6301</v>
      </c>
      <c r="C3081" s="3">
        <v>4197</v>
      </c>
      <c r="D3081" s="2" t="s">
        <v>2910</v>
      </c>
      <c r="E3081" s="3" t="s">
        <v>4431</v>
      </c>
      <c r="F3081" s="67" t="s">
        <v>33948</v>
      </c>
      <c r="G3081" s="67" t="s">
        <v>33948</v>
      </c>
      <c r="I3081" s="3" t="s">
        <v>6298</v>
      </c>
    </row>
    <row r="3082" spans="1:9" x14ac:dyDescent="0.2">
      <c r="A3082" s="1" t="str">
        <f t="shared" si="49"/>
        <v>SINAPI-I 4194</v>
      </c>
      <c r="B3082" s="3" t="s">
        <v>6301</v>
      </c>
      <c r="C3082" s="3">
        <v>4194</v>
      </c>
      <c r="D3082" s="2" t="s">
        <v>2911</v>
      </c>
      <c r="E3082" s="3" t="s">
        <v>4431</v>
      </c>
      <c r="F3082" s="67" t="s">
        <v>33949</v>
      </c>
      <c r="G3082" s="67" t="s">
        <v>33949</v>
      </c>
      <c r="I3082" s="3" t="s">
        <v>6298</v>
      </c>
    </row>
    <row r="3083" spans="1:9" x14ac:dyDescent="0.2">
      <c r="A3083" s="1" t="str">
        <f t="shared" si="49"/>
        <v>SINAPI-I 4193</v>
      </c>
      <c r="B3083" s="3" t="s">
        <v>6301</v>
      </c>
      <c r="C3083" s="3">
        <v>4193</v>
      </c>
      <c r="D3083" s="2" t="s">
        <v>2912</v>
      </c>
      <c r="E3083" s="3" t="s">
        <v>4431</v>
      </c>
      <c r="F3083" s="67" t="s">
        <v>33949</v>
      </c>
      <c r="G3083" s="67" t="s">
        <v>33949</v>
      </c>
      <c r="I3083" s="3" t="s">
        <v>6298</v>
      </c>
    </row>
    <row r="3084" spans="1:9" x14ac:dyDescent="0.2">
      <c r="A3084" s="1" t="str">
        <f t="shared" si="49"/>
        <v>SINAPI-I 4204</v>
      </c>
      <c r="B3084" s="3" t="s">
        <v>6301</v>
      </c>
      <c r="C3084" s="3">
        <v>4204</v>
      </c>
      <c r="D3084" s="2" t="s">
        <v>2913</v>
      </c>
      <c r="E3084" s="3" t="s">
        <v>4431</v>
      </c>
      <c r="F3084" s="67" t="s">
        <v>33949</v>
      </c>
      <c r="G3084" s="67" t="s">
        <v>33949</v>
      </c>
      <c r="I3084" s="3" t="s">
        <v>6298</v>
      </c>
    </row>
    <row r="3085" spans="1:9" x14ac:dyDescent="0.2">
      <c r="A3085" s="1" t="str">
        <f t="shared" si="49"/>
        <v>SINAPI-I 4187</v>
      </c>
      <c r="B3085" s="3" t="s">
        <v>6301</v>
      </c>
      <c r="C3085" s="3">
        <v>4187</v>
      </c>
      <c r="D3085" s="2" t="s">
        <v>2914</v>
      </c>
      <c r="E3085" s="3" t="s">
        <v>4431</v>
      </c>
      <c r="F3085" s="67" t="s">
        <v>21712</v>
      </c>
      <c r="G3085" s="67" t="s">
        <v>21712</v>
      </c>
      <c r="I3085" s="3" t="s">
        <v>6298</v>
      </c>
    </row>
    <row r="3086" spans="1:9" x14ac:dyDescent="0.2">
      <c r="A3086" s="1" t="str">
        <f t="shared" si="49"/>
        <v>SINAPI-I 4202</v>
      </c>
      <c r="B3086" s="3" t="s">
        <v>6301</v>
      </c>
      <c r="C3086" s="3">
        <v>4202</v>
      </c>
      <c r="D3086" s="2" t="s">
        <v>2915</v>
      </c>
      <c r="E3086" s="3" t="s">
        <v>4431</v>
      </c>
      <c r="F3086" s="67" t="s">
        <v>33950</v>
      </c>
      <c r="G3086" s="67" t="s">
        <v>33950</v>
      </c>
      <c r="I3086" s="3" t="s">
        <v>6298</v>
      </c>
    </row>
    <row r="3087" spans="1:9" x14ac:dyDescent="0.2">
      <c r="A3087" s="1" t="str">
        <f t="shared" si="49"/>
        <v>SINAPI-I 4203</v>
      </c>
      <c r="B3087" s="3" t="s">
        <v>6301</v>
      </c>
      <c r="C3087" s="3">
        <v>4203</v>
      </c>
      <c r="D3087" s="2" t="s">
        <v>2916</v>
      </c>
      <c r="E3087" s="3" t="s">
        <v>4431</v>
      </c>
      <c r="F3087" s="67" t="s">
        <v>33951</v>
      </c>
      <c r="G3087" s="67" t="s">
        <v>33951</v>
      </c>
      <c r="I3087" s="3" t="s">
        <v>6298</v>
      </c>
    </row>
    <row r="3088" spans="1:9" x14ac:dyDescent="0.2">
      <c r="A3088" s="1" t="str">
        <f t="shared" si="49"/>
        <v>SINAPI-I 40368</v>
      </c>
      <c r="B3088" s="3" t="s">
        <v>6301</v>
      </c>
      <c r="C3088" s="3">
        <v>40368</v>
      </c>
      <c r="D3088" s="2" t="s">
        <v>2917</v>
      </c>
      <c r="E3088" s="3" t="s">
        <v>4431</v>
      </c>
      <c r="F3088" s="67" t="s">
        <v>33952</v>
      </c>
      <c r="G3088" s="67" t="s">
        <v>33952</v>
      </c>
      <c r="I3088" s="3" t="s">
        <v>6300</v>
      </c>
    </row>
    <row r="3089" spans="1:9" x14ac:dyDescent="0.2">
      <c r="A3089" s="1" t="str">
        <f t="shared" si="49"/>
        <v>SINAPI-I 40365</v>
      </c>
      <c r="B3089" s="3" t="s">
        <v>6301</v>
      </c>
      <c r="C3089" s="3">
        <v>40365</v>
      </c>
      <c r="D3089" s="2" t="s">
        <v>2918</v>
      </c>
      <c r="E3089" s="3" t="s">
        <v>4431</v>
      </c>
      <c r="F3089" s="67" t="s">
        <v>5808</v>
      </c>
      <c r="G3089" s="67" t="s">
        <v>5808</v>
      </c>
      <c r="I3089" s="3" t="s">
        <v>6300</v>
      </c>
    </row>
    <row r="3090" spans="1:9" x14ac:dyDescent="0.2">
      <c r="A3090" s="1" t="str">
        <f t="shared" si="49"/>
        <v>SINAPI-I 40356</v>
      </c>
      <c r="B3090" s="3" t="s">
        <v>6301</v>
      </c>
      <c r="C3090" s="3">
        <v>40356</v>
      </c>
      <c r="D3090" s="2" t="s">
        <v>2919</v>
      </c>
      <c r="E3090" s="3" t="s">
        <v>4431</v>
      </c>
      <c r="F3090" s="67" t="s">
        <v>33953</v>
      </c>
      <c r="G3090" s="67" t="s">
        <v>33953</v>
      </c>
      <c r="I3090" s="3" t="s">
        <v>6300</v>
      </c>
    </row>
    <row r="3091" spans="1:9" x14ac:dyDescent="0.2">
      <c r="A3091" s="1" t="str">
        <f t="shared" si="49"/>
        <v>SINAPI-I 40362</v>
      </c>
      <c r="B3091" s="3" t="s">
        <v>6301</v>
      </c>
      <c r="C3091" s="3">
        <v>40362</v>
      </c>
      <c r="D3091" s="2" t="s">
        <v>2920</v>
      </c>
      <c r="E3091" s="3" t="s">
        <v>4431</v>
      </c>
      <c r="F3091" s="67" t="s">
        <v>5809</v>
      </c>
      <c r="G3091" s="67" t="s">
        <v>5809</v>
      </c>
      <c r="I3091" s="3" t="s">
        <v>6300</v>
      </c>
    </row>
    <row r="3092" spans="1:9" x14ac:dyDescent="0.2">
      <c r="A3092" s="1" t="str">
        <f t="shared" si="49"/>
        <v>SINAPI-I 40374</v>
      </c>
      <c r="B3092" s="3" t="s">
        <v>6301</v>
      </c>
      <c r="C3092" s="3">
        <v>40374</v>
      </c>
      <c r="D3092" s="2" t="s">
        <v>2921</v>
      </c>
      <c r="E3092" s="3" t="s">
        <v>4431</v>
      </c>
      <c r="F3092" s="67" t="s">
        <v>33954</v>
      </c>
      <c r="G3092" s="67" t="s">
        <v>33954</v>
      </c>
      <c r="I3092" s="3" t="s">
        <v>6300</v>
      </c>
    </row>
    <row r="3093" spans="1:9" x14ac:dyDescent="0.2">
      <c r="A3093" s="1" t="str">
        <f t="shared" si="49"/>
        <v>SINAPI-I 40371</v>
      </c>
      <c r="B3093" s="3" t="s">
        <v>6301</v>
      </c>
      <c r="C3093" s="3">
        <v>40371</v>
      </c>
      <c r="D3093" s="2" t="s">
        <v>2922</v>
      </c>
      <c r="E3093" s="3" t="s">
        <v>4431</v>
      </c>
      <c r="F3093" s="67" t="s">
        <v>33955</v>
      </c>
      <c r="G3093" s="67" t="s">
        <v>33955</v>
      </c>
      <c r="I3093" s="3" t="s">
        <v>6300</v>
      </c>
    </row>
    <row r="3094" spans="1:9" x14ac:dyDescent="0.2">
      <c r="A3094" s="1" t="str">
        <f t="shared" si="49"/>
        <v>SINAPI-I 40359</v>
      </c>
      <c r="B3094" s="3" t="s">
        <v>6301</v>
      </c>
      <c r="C3094" s="3">
        <v>40359</v>
      </c>
      <c r="D3094" s="2" t="s">
        <v>2923</v>
      </c>
      <c r="E3094" s="3" t="s">
        <v>4431</v>
      </c>
      <c r="F3094" s="67" t="s">
        <v>33956</v>
      </c>
      <c r="G3094" s="67" t="s">
        <v>33956</v>
      </c>
      <c r="I3094" s="3" t="s">
        <v>6300</v>
      </c>
    </row>
    <row r="3095" spans="1:9" x14ac:dyDescent="0.2">
      <c r="A3095" s="1" t="str">
        <f t="shared" si="49"/>
        <v>SINAPI-I 7595</v>
      </c>
      <c r="B3095" s="3" t="s">
        <v>6301</v>
      </c>
      <c r="C3095" s="3">
        <v>7595</v>
      </c>
      <c r="D3095" s="2" t="s">
        <v>2924</v>
      </c>
      <c r="E3095" s="3" t="s">
        <v>4436</v>
      </c>
      <c r="F3095" s="67" t="s">
        <v>20643</v>
      </c>
      <c r="G3095" s="67" t="s">
        <v>21254</v>
      </c>
      <c r="I3095" s="3" t="s">
        <v>6298</v>
      </c>
    </row>
    <row r="3096" spans="1:9" x14ac:dyDescent="0.2">
      <c r="A3096" s="1" t="str">
        <f t="shared" si="49"/>
        <v>SINAPI-I 41094</v>
      </c>
      <c r="B3096" s="3" t="s">
        <v>6301</v>
      </c>
      <c r="C3096" s="3">
        <v>41094</v>
      </c>
      <c r="D3096" s="2" t="s">
        <v>2925</v>
      </c>
      <c r="E3096" s="3" t="s">
        <v>4437</v>
      </c>
      <c r="F3096" s="67" t="s">
        <v>28992</v>
      </c>
      <c r="G3096" s="67" t="s">
        <v>28676</v>
      </c>
      <c r="I3096" s="3" t="s">
        <v>6298</v>
      </c>
    </row>
    <row r="3097" spans="1:9" x14ac:dyDescent="0.2">
      <c r="A3097" s="1" t="str">
        <f t="shared" si="49"/>
        <v>SINAPI-I 39609</v>
      </c>
      <c r="B3097" s="3" t="s">
        <v>6301</v>
      </c>
      <c r="C3097" s="3">
        <v>39609</v>
      </c>
      <c r="D3097" s="2" t="s">
        <v>2926</v>
      </c>
      <c r="E3097" s="3" t="s">
        <v>4431</v>
      </c>
      <c r="F3097" s="67" t="s">
        <v>33957</v>
      </c>
      <c r="G3097" s="67" t="s">
        <v>33957</v>
      </c>
      <c r="I3097" s="3" t="s">
        <v>6298</v>
      </c>
    </row>
    <row r="3098" spans="1:9" x14ac:dyDescent="0.2">
      <c r="A3098" s="1" t="str">
        <f t="shared" si="49"/>
        <v>SINAPI-I 39610</v>
      </c>
      <c r="B3098" s="3" t="s">
        <v>6301</v>
      </c>
      <c r="C3098" s="3">
        <v>39610</v>
      </c>
      <c r="D3098" s="2" t="s">
        <v>2927</v>
      </c>
      <c r="E3098" s="3" t="s">
        <v>4431</v>
      </c>
      <c r="F3098" s="67" t="s">
        <v>33958</v>
      </c>
      <c r="G3098" s="67" t="s">
        <v>33958</v>
      </c>
      <c r="I3098" s="3" t="s">
        <v>6298</v>
      </c>
    </row>
    <row r="3099" spans="1:9" x14ac:dyDescent="0.2">
      <c r="A3099" s="1" t="str">
        <f t="shared" si="49"/>
        <v>SINAPI-I 39611</v>
      </c>
      <c r="B3099" s="3" t="s">
        <v>6301</v>
      </c>
      <c r="C3099" s="3">
        <v>39611</v>
      </c>
      <c r="D3099" s="2" t="s">
        <v>2928</v>
      </c>
      <c r="E3099" s="3" t="s">
        <v>4431</v>
      </c>
      <c r="F3099" s="67" t="s">
        <v>33959</v>
      </c>
      <c r="G3099" s="67" t="s">
        <v>33959</v>
      </c>
      <c r="I3099" s="3" t="s">
        <v>6298</v>
      </c>
    </row>
    <row r="3100" spans="1:9" x14ac:dyDescent="0.2">
      <c r="A3100" s="1" t="str">
        <f t="shared" si="49"/>
        <v>SINAPI-I 39612</v>
      </c>
      <c r="B3100" s="3" t="s">
        <v>6301</v>
      </c>
      <c r="C3100" s="3">
        <v>39612</v>
      </c>
      <c r="D3100" s="2" t="s">
        <v>2929</v>
      </c>
      <c r="E3100" s="3" t="s">
        <v>4431</v>
      </c>
      <c r="F3100" s="67" t="s">
        <v>33960</v>
      </c>
      <c r="G3100" s="67" t="s">
        <v>33960</v>
      </c>
      <c r="I3100" s="3" t="s">
        <v>6298</v>
      </c>
    </row>
    <row r="3101" spans="1:9" x14ac:dyDescent="0.2">
      <c r="A3101" s="1" t="str">
        <f t="shared" si="49"/>
        <v>SINAPI-I 39608</v>
      </c>
      <c r="B3101" s="3" t="s">
        <v>6301</v>
      </c>
      <c r="C3101" s="3">
        <v>39608</v>
      </c>
      <c r="D3101" s="2" t="s">
        <v>2930</v>
      </c>
      <c r="E3101" s="3" t="s">
        <v>4431</v>
      </c>
      <c r="F3101" s="67" t="s">
        <v>33961</v>
      </c>
      <c r="G3101" s="67" t="s">
        <v>33961</v>
      </c>
      <c r="I3101" s="3" t="s">
        <v>6298</v>
      </c>
    </row>
    <row r="3102" spans="1:9" ht="22.5" x14ac:dyDescent="0.2">
      <c r="A3102" s="1" t="str">
        <f t="shared" si="49"/>
        <v>SINAPI-I 38175</v>
      </c>
      <c r="B3102" s="3" t="s">
        <v>6301</v>
      </c>
      <c r="C3102" s="3">
        <v>38175</v>
      </c>
      <c r="D3102" s="2" t="s">
        <v>2931</v>
      </c>
      <c r="E3102" s="3" t="s">
        <v>4431</v>
      </c>
      <c r="F3102" s="67" t="s">
        <v>5426</v>
      </c>
      <c r="G3102" s="67" t="s">
        <v>5426</v>
      </c>
      <c r="I3102" s="3" t="s">
        <v>6298</v>
      </c>
    </row>
    <row r="3103" spans="1:9" ht="22.5" x14ac:dyDescent="0.2">
      <c r="A3103" s="1" t="str">
        <f t="shared" si="49"/>
        <v>SINAPI-I 38176</v>
      </c>
      <c r="B3103" s="3" t="s">
        <v>6301</v>
      </c>
      <c r="C3103" s="3">
        <v>38176</v>
      </c>
      <c r="D3103" s="2" t="s">
        <v>2932</v>
      </c>
      <c r="E3103" s="3" t="s">
        <v>4431</v>
      </c>
      <c r="F3103" s="67" t="s">
        <v>33962</v>
      </c>
      <c r="G3103" s="67" t="s">
        <v>33962</v>
      </c>
      <c r="I3103" s="3" t="s">
        <v>6298</v>
      </c>
    </row>
    <row r="3104" spans="1:9" x14ac:dyDescent="0.2">
      <c r="A3104" s="1" t="str">
        <f t="shared" si="49"/>
        <v>SINAPI-I 36152</v>
      </c>
      <c r="B3104" s="3" t="s">
        <v>6301</v>
      </c>
      <c r="C3104" s="3">
        <v>36152</v>
      </c>
      <c r="D3104" s="2" t="s">
        <v>2933</v>
      </c>
      <c r="E3104" s="3" t="s">
        <v>4431</v>
      </c>
      <c r="F3104" s="67" t="s">
        <v>6059</v>
      </c>
      <c r="G3104" s="67" t="s">
        <v>6059</v>
      </c>
      <c r="I3104" s="3" t="s">
        <v>6298</v>
      </c>
    </row>
    <row r="3105" spans="1:9" x14ac:dyDescent="0.2">
      <c r="A3105" s="1" t="str">
        <f t="shared" si="49"/>
        <v>SINAPI-I 4221</v>
      </c>
      <c r="B3105" s="3" t="s">
        <v>6301</v>
      </c>
      <c r="C3105" s="3">
        <v>4221</v>
      </c>
      <c r="D3105" s="2" t="s">
        <v>2934</v>
      </c>
      <c r="E3105" s="3" t="s">
        <v>4434</v>
      </c>
      <c r="F3105" s="67" t="s">
        <v>28678</v>
      </c>
      <c r="G3105" s="67" t="s">
        <v>28678</v>
      </c>
      <c r="I3105" s="3" t="s">
        <v>6299</v>
      </c>
    </row>
    <row r="3106" spans="1:9" ht="22.5" x14ac:dyDescent="0.2">
      <c r="A3106" s="1" t="str">
        <f t="shared" si="49"/>
        <v>SINAPI-I 4227</v>
      </c>
      <c r="B3106" s="3" t="s">
        <v>6301</v>
      </c>
      <c r="C3106" s="3">
        <v>4227</v>
      </c>
      <c r="D3106" s="2" t="s">
        <v>2935</v>
      </c>
      <c r="E3106" s="3" t="s">
        <v>4434</v>
      </c>
      <c r="F3106" s="67" t="s">
        <v>32074</v>
      </c>
      <c r="G3106" s="67" t="s">
        <v>32074</v>
      </c>
      <c r="I3106" s="3" t="s">
        <v>6298</v>
      </c>
    </row>
    <row r="3107" spans="1:9" ht="22.5" x14ac:dyDescent="0.2">
      <c r="A3107" s="1" t="str">
        <f t="shared" ref="A3107:A3170" si="50">CONCATENAR</f>
        <v>SINAPI-I 38170</v>
      </c>
      <c r="B3107" s="3" t="s">
        <v>6301</v>
      </c>
      <c r="C3107" s="3">
        <v>38170</v>
      </c>
      <c r="D3107" s="2" t="s">
        <v>2936</v>
      </c>
      <c r="E3107" s="3" t="s">
        <v>4431</v>
      </c>
      <c r="F3107" s="67" t="s">
        <v>5811</v>
      </c>
      <c r="G3107" s="67" t="s">
        <v>5811</v>
      </c>
      <c r="I3107" s="3" t="s">
        <v>6298</v>
      </c>
    </row>
    <row r="3108" spans="1:9" x14ac:dyDescent="0.2">
      <c r="A3108" s="1" t="str">
        <f t="shared" si="50"/>
        <v>SINAPI-I 4252</v>
      </c>
      <c r="B3108" s="3" t="s">
        <v>6301</v>
      </c>
      <c r="C3108" s="3">
        <v>4252</v>
      </c>
      <c r="D3108" s="2" t="s">
        <v>2937</v>
      </c>
      <c r="E3108" s="3" t="s">
        <v>4436</v>
      </c>
      <c r="F3108" s="67" t="s">
        <v>29741</v>
      </c>
      <c r="G3108" s="67" t="s">
        <v>32204</v>
      </c>
      <c r="I3108" s="3" t="s">
        <v>6298</v>
      </c>
    </row>
    <row r="3109" spans="1:9" x14ac:dyDescent="0.2">
      <c r="A3109" s="1" t="str">
        <f t="shared" si="50"/>
        <v>SINAPI-I 40980</v>
      </c>
      <c r="B3109" s="3" t="s">
        <v>6301</v>
      </c>
      <c r="C3109" s="3">
        <v>40980</v>
      </c>
      <c r="D3109" s="2" t="s">
        <v>2938</v>
      </c>
      <c r="E3109" s="3" t="s">
        <v>4437</v>
      </c>
      <c r="F3109" s="67" t="s">
        <v>34582</v>
      </c>
      <c r="G3109" s="67" t="s">
        <v>33963</v>
      </c>
      <c r="I3109" s="3" t="s">
        <v>6298</v>
      </c>
    </row>
    <row r="3110" spans="1:9" x14ac:dyDescent="0.2">
      <c r="A3110" s="1" t="str">
        <f t="shared" si="50"/>
        <v>SINAPI-I 41031</v>
      </c>
      <c r="B3110" s="3" t="s">
        <v>6301</v>
      </c>
      <c r="C3110" s="3">
        <v>41031</v>
      </c>
      <c r="D3110" s="2" t="s">
        <v>2939</v>
      </c>
      <c r="E3110" s="3" t="s">
        <v>4437</v>
      </c>
      <c r="F3110" s="67" t="s">
        <v>34583</v>
      </c>
      <c r="G3110" s="67" t="s">
        <v>33964</v>
      </c>
      <c r="I3110" s="3" t="s">
        <v>6298</v>
      </c>
    </row>
    <row r="3111" spans="1:9" x14ac:dyDescent="0.2">
      <c r="A3111" s="1" t="str">
        <f t="shared" si="50"/>
        <v>SINAPI-I 37666</v>
      </c>
      <c r="B3111" s="3" t="s">
        <v>6301</v>
      </c>
      <c r="C3111" s="3">
        <v>37666</v>
      </c>
      <c r="D3111" s="2" t="s">
        <v>2940</v>
      </c>
      <c r="E3111" s="3" t="s">
        <v>4436</v>
      </c>
      <c r="F3111" s="67" t="s">
        <v>6105</v>
      </c>
      <c r="G3111" s="67" t="s">
        <v>6139</v>
      </c>
      <c r="I3111" s="3" t="s">
        <v>6298</v>
      </c>
    </row>
    <row r="3112" spans="1:9" x14ac:dyDescent="0.2">
      <c r="A3112" s="1" t="str">
        <f t="shared" si="50"/>
        <v>SINAPI-I 40986</v>
      </c>
      <c r="B3112" s="3" t="s">
        <v>6301</v>
      </c>
      <c r="C3112" s="3">
        <v>40986</v>
      </c>
      <c r="D3112" s="2" t="s">
        <v>2941</v>
      </c>
      <c r="E3112" s="3" t="s">
        <v>4437</v>
      </c>
      <c r="F3112" s="67" t="s">
        <v>34584</v>
      </c>
      <c r="G3112" s="67" t="s">
        <v>33965</v>
      </c>
      <c r="I3112" s="3" t="s">
        <v>6298</v>
      </c>
    </row>
    <row r="3113" spans="1:9" x14ac:dyDescent="0.2">
      <c r="A3113" s="1" t="str">
        <f t="shared" si="50"/>
        <v>SINAPI-I 4250</v>
      </c>
      <c r="B3113" s="3" t="s">
        <v>6301</v>
      </c>
      <c r="C3113" s="3">
        <v>4250</v>
      </c>
      <c r="D3113" s="2" t="s">
        <v>2942</v>
      </c>
      <c r="E3113" s="3" t="s">
        <v>4436</v>
      </c>
      <c r="F3113" s="67" t="s">
        <v>5672</v>
      </c>
      <c r="G3113" s="67" t="s">
        <v>20902</v>
      </c>
      <c r="I3113" s="3" t="s">
        <v>6298</v>
      </c>
    </row>
    <row r="3114" spans="1:9" x14ac:dyDescent="0.2">
      <c r="A3114" s="1" t="str">
        <f t="shared" si="50"/>
        <v>SINAPI-I 40978</v>
      </c>
      <c r="B3114" s="3" t="s">
        <v>6301</v>
      </c>
      <c r="C3114" s="3">
        <v>40978</v>
      </c>
      <c r="D3114" s="2" t="s">
        <v>2943</v>
      </c>
      <c r="E3114" s="3" t="s">
        <v>4437</v>
      </c>
      <c r="F3114" s="67" t="s">
        <v>34585</v>
      </c>
      <c r="G3114" s="67" t="s">
        <v>33966</v>
      </c>
      <c r="I3114" s="3" t="s">
        <v>6298</v>
      </c>
    </row>
    <row r="3115" spans="1:9" x14ac:dyDescent="0.2">
      <c r="A3115" s="1" t="str">
        <f t="shared" si="50"/>
        <v>SINAPI-I 44501</v>
      </c>
      <c r="B3115" s="3" t="s">
        <v>6301</v>
      </c>
      <c r="C3115" s="3">
        <v>44501</v>
      </c>
      <c r="D3115" s="2" t="s">
        <v>2944</v>
      </c>
      <c r="E3115" s="3" t="s">
        <v>4436</v>
      </c>
      <c r="F3115" s="67" t="s">
        <v>29655</v>
      </c>
      <c r="G3115" s="67" t="s">
        <v>20774</v>
      </c>
      <c r="I3115" s="3" t="s">
        <v>6298</v>
      </c>
    </row>
    <row r="3116" spans="1:9" x14ac:dyDescent="0.2">
      <c r="A3116" s="1" t="str">
        <f t="shared" si="50"/>
        <v>SINAPI-I 41043</v>
      </c>
      <c r="B3116" s="3" t="s">
        <v>6301</v>
      </c>
      <c r="C3116" s="3">
        <v>41043</v>
      </c>
      <c r="D3116" s="2" t="s">
        <v>2945</v>
      </c>
      <c r="E3116" s="3" t="s">
        <v>4437</v>
      </c>
      <c r="F3116" s="67" t="s">
        <v>34583</v>
      </c>
      <c r="G3116" s="67" t="s">
        <v>33964</v>
      </c>
      <c r="I3116" s="3" t="s">
        <v>6298</v>
      </c>
    </row>
    <row r="3117" spans="1:9" x14ac:dyDescent="0.2">
      <c r="A3117" s="1" t="str">
        <f t="shared" si="50"/>
        <v>SINAPI-I 4234</v>
      </c>
      <c r="B3117" s="3" t="s">
        <v>6301</v>
      </c>
      <c r="C3117" s="3">
        <v>4234</v>
      </c>
      <c r="D3117" s="2" t="s">
        <v>2946</v>
      </c>
      <c r="E3117" s="3" t="s">
        <v>4436</v>
      </c>
      <c r="F3117" s="67" t="s">
        <v>30036</v>
      </c>
      <c r="G3117" s="67" t="s">
        <v>21428</v>
      </c>
      <c r="I3117" s="3" t="s">
        <v>6299</v>
      </c>
    </row>
    <row r="3118" spans="1:9" x14ac:dyDescent="0.2">
      <c r="A3118" s="1" t="str">
        <f t="shared" si="50"/>
        <v>SINAPI-I 40987</v>
      </c>
      <c r="B3118" s="3" t="s">
        <v>6301</v>
      </c>
      <c r="C3118" s="3">
        <v>40987</v>
      </c>
      <c r="D3118" s="2" t="s">
        <v>2947</v>
      </c>
      <c r="E3118" s="3" t="s">
        <v>4437</v>
      </c>
      <c r="F3118" s="67" t="s">
        <v>34586</v>
      </c>
      <c r="G3118" s="67" t="s">
        <v>33967</v>
      </c>
      <c r="I3118" s="3" t="s">
        <v>6298</v>
      </c>
    </row>
    <row r="3119" spans="1:9" x14ac:dyDescent="0.2">
      <c r="A3119" s="1" t="str">
        <f t="shared" si="50"/>
        <v>SINAPI-I 4253</v>
      </c>
      <c r="B3119" s="3" t="s">
        <v>6301</v>
      </c>
      <c r="C3119" s="3">
        <v>4253</v>
      </c>
      <c r="D3119" s="2" t="s">
        <v>2948</v>
      </c>
      <c r="E3119" s="3" t="s">
        <v>4436</v>
      </c>
      <c r="F3119" s="67" t="s">
        <v>6105</v>
      </c>
      <c r="G3119" s="67" t="s">
        <v>6139</v>
      </c>
      <c r="I3119" s="3" t="s">
        <v>6298</v>
      </c>
    </row>
    <row r="3120" spans="1:9" x14ac:dyDescent="0.2">
      <c r="A3120" s="1" t="str">
        <f t="shared" si="50"/>
        <v>SINAPI-I 40981</v>
      </c>
      <c r="B3120" s="3" t="s">
        <v>6301</v>
      </c>
      <c r="C3120" s="3">
        <v>40981</v>
      </c>
      <c r="D3120" s="2" t="s">
        <v>2949</v>
      </c>
      <c r="E3120" s="3" t="s">
        <v>4437</v>
      </c>
      <c r="F3120" s="67" t="s">
        <v>34584</v>
      </c>
      <c r="G3120" s="67" t="s">
        <v>33965</v>
      </c>
      <c r="I3120" s="3" t="s">
        <v>6298</v>
      </c>
    </row>
    <row r="3121" spans="1:9" x14ac:dyDescent="0.2">
      <c r="A3121" s="1" t="str">
        <f t="shared" si="50"/>
        <v>SINAPI-I 4254</v>
      </c>
      <c r="B3121" s="3" t="s">
        <v>6301</v>
      </c>
      <c r="C3121" s="3">
        <v>4254</v>
      </c>
      <c r="D3121" s="2" t="s">
        <v>2950</v>
      </c>
      <c r="E3121" s="3" t="s">
        <v>4436</v>
      </c>
      <c r="F3121" s="67" t="s">
        <v>20730</v>
      </c>
      <c r="G3121" s="67" t="s">
        <v>29543</v>
      </c>
      <c r="I3121" s="3" t="s">
        <v>6298</v>
      </c>
    </row>
    <row r="3122" spans="1:9" x14ac:dyDescent="0.2">
      <c r="A3122" s="1" t="str">
        <f t="shared" si="50"/>
        <v>SINAPI-I 41036</v>
      </c>
      <c r="B3122" s="3" t="s">
        <v>6301</v>
      </c>
      <c r="C3122" s="3">
        <v>41036</v>
      </c>
      <c r="D3122" s="2" t="s">
        <v>2951</v>
      </c>
      <c r="E3122" s="3" t="s">
        <v>4437</v>
      </c>
      <c r="F3122" s="67" t="s">
        <v>34587</v>
      </c>
      <c r="G3122" s="67" t="s">
        <v>33968</v>
      </c>
      <c r="I3122" s="3" t="s">
        <v>6298</v>
      </c>
    </row>
    <row r="3123" spans="1:9" x14ac:dyDescent="0.2">
      <c r="A3123" s="1" t="str">
        <f t="shared" si="50"/>
        <v>SINAPI-I 4251</v>
      </c>
      <c r="B3123" s="3" t="s">
        <v>6301</v>
      </c>
      <c r="C3123" s="3">
        <v>4251</v>
      </c>
      <c r="D3123" s="2" t="s">
        <v>2952</v>
      </c>
      <c r="E3123" s="3" t="s">
        <v>4436</v>
      </c>
      <c r="F3123" s="67" t="s">
        <v>5664</v>
      </c>
      <c r="G3123" s="67" t="s">
        <v>20954</v>
      </c>
      <c r="I3123" s="3" t="s">
        <v>6298</v>
      </c>
    </row>
    <row r="3124" spans="1:9" x14ac:dyDescent="0.2">
      <c r="A3124" s="1" t="str">
        <f t="shared" si="50"/>
        <v>SINAPI-I 40979</v>
      </c>
      <c r="B3124" s="3" t="s">
        <v>6301</v>
      </c>
      <c r="C3124" s="3">
        <v>40979</v>
      </c>
      <c r="D3124" s="2" t="s">
        <v>2953</v>
      </c>
      <c r="E3124" s="3" t="s">
        <v>4437</v>
      </c>
      <c r="F3124" s="67" t="s">
        <v>34588</v>
      </c>
      <c r="G3124" s="67" t="s">
        <v>33969</v>
      </c>
      <c r="I3124" s="3" t="s">
        <v>6298</v>
      </c>
    </row>
    <row r="3125" spans="1:9" x14ac:dyDescent="0.2">
      <c r="A3125" s="1" t="str">
        <f t="shared" si="50"/>
        <v>SINAPI-I 4230</v>
      </c>
      <c r="B3125" s="3" t="s">
        <v>6301</v>
      </c>
      <c r="C3125" s="3">
        <v>4230</v>
      </c>
      <c r="D3125" s="2" t="s">
        <v>2954</v>
      </c>
      <c r="E3125" s="3" t="s">
        <v>4436</v>
      </c>
      <c r="F3125" s="67" t="s">
        <v>34589</v>
      </c>
      <c r="G3125" s="67" t="s">
        <v>20781</v>
      </c>
      <c r="I3125" s="3" t="s">
        <v>6298</v>
      </c>
    </row>
    <row r="3126" spans="1:9" x14ac:dyDescent="0.2">
      <c r="A3126" s="1" t="str">
        <f t="shared" si="50"/>
        <v>SINAPI-I 40998</v>
      </c>
      <c r="B3126" s="3" t="s">
        <v>6301</v>
      </c>
      <c r="C3126" s="3">
        <v>40998</v>
      </c>
      <c r="D3126" s="2" t="s">
        <v>2955</v>
      </c>
      <c r="E3126" s="3" t="s">
        <v>4437</v>
      </c>
      <c r="F3126" s="67" t="s">
        <v>34590</v>
      </c>
      <c r="G3126" s="67" t="s">
        <v>33970</v>
      </c>
      <c r="I3126" s="3" t="s">
        <v>6298</v>
      </c>
    </row>
    <row r="3127" spans="1:9" x14ac:dyDescent="0.2">
      <c r="A3127" s="1" t="str">
        <f t="shared" si="50"/>
        <v>SINAPI-I 4257</v>
      </c>
      <c r="B3127" s="3" t="s">
        <v>6301</v>
      </c>
      <c r="C3127" s="3">
        <v>4257</v>
      </c>
      <c r="D3127" s="2" t="s">
        <v>2956</v>
      </c>
      <c r="E3127" s="3" t="s">
        <v>4436</v>
      </c>
      <c r="F3127" s="67" t="s">
        <v>5711</v>
      </c>
      <c r="G3127" s="67" t="s">
        <v>5835</v>
      </c>
      <c r="I3127" s="3" t="s">
        <v>6298</v>
      </c>
    </row>
    <row r="3128" spans="1:9" x14ac:dyDescent="0.2">
      <c r="A3128" s="1" t="str">
        <f t="shared" si="50"/>
        <v>SINAPI-I 40982</v>
      </c>
      <c r="B3128" s="3" t="s">
        <v>6301</v>
      </c>
      <c r="C3128" s="3">
        <v>40982</v>
      </c>
      <c r="D3128" s="2" t="s">
        <v>2957</v>
      </c>
      <c r="E3128" s="3" t="s">
        <v>4437</v>
      </c>
      <c r="F3128" s="67" t="s">
        <v>34591</v>
      </c>
      <c r="G3128" s="67" t="s">
        <v>33971</v>
      </c>
      <c r="I3128" s="3" t="s">
        <v>6298</v>
      </c>
    </row>
    <row r="3129" spans="1:9" x14ac:dyDescent="0.2">
      <c r="A3129" s="1" t="str">
        <f t="shared" si="50"/>
        <v>SINAPI-I 4240</v>
      </c>
      <c r="B3129" s="3" t="s">
        <v>6301</v>
      </c>
      <c r="C3129" s="3">
        <v>4240</v>
      </c>
      <c r="D3129" s="2" t="s">
        <v>2958</v>
      </c>
      <c r="E3129" s="3" t="s">
        <v>4436</v>
      </c>
      <c r="F3129" s="67" t="s">
        <v>31578</v>
      </c>
      <c r="G3129" s="67" t="s">
        <v>29677</v>
      </c>
      <c r="I3129" s="3" t="s">
        <v>6298</v>
      </c>
    </row>
    <row r="3130" spans="1:9" x14ac:dyDescent="0.2">
      <c r="A3130" s="1" t="str">
        <f t="shared" si="50"/>
        <v>SINAPI-I 41026</v>
      </c>
      <c r="B3130" s="3" t="s">
        <v>6301</v>
      </c>
      <c r="C3130" s="3">
        <v>41026</v>
      </c>
      <c r="D3130" s="2" t="s">
        <v>2959</v>
      </c>
      <c r="E3130" s="3" t="s">
        <v>4437</v>
      </c>
      <c r="F3130" s="67" t="s">
        <v>34592</v>
      </c>
      <c r="G3130" s="67" t="s">
        <v>33972</v>
      </c>
      <c r="I3130" s="3" t="s">
        <v>6298</v>
      </c>
    </row>
    <row r="3131" spans="1:9" x14ac:dyDescent="0.2">
      <c r="A3131" s="1" t="str">
        <f t="shared" si="50"/>
        <v>SINAPI-I 4239</v>
      </c>
      <c r="B3131" s="3" t="s">
        <v>6301</v>
      </c>
      <c r="C3131" s="3">
        <v>4239</v>
      </c>
      <c r="D3131" s="2" t="s">
        <v>2960</v>
      </c>
      <c r="E3131" s="3" t="s">
        <v>4436</v>
      </c>
      <c r="F3131" s="67" t="s">
        <v>31578</v>
      </c>
      <c r="G3131" s="67" t="s">
        <v>29677</v>
      </c>
      <c r="I3131" s="3" t="s">
        <v>6298</v>
      </c>
    </row>
    <row r="3132" spans="1:9" x14ac:dyDescent="0.2">
      <c r="A3132" s="1" t="str">
        <f t="shared" si="50"/>
        <v>SINAPI-I 41024</v>
      </c>
      <c r="B3132" s="3" t="s">
        <v>6301</v>
      </c>
      <c r="C3132" s="3">
        <v>41024</v>
      </c>
      <c r="D3132" s="2" t="s">
        <v>2961</v>
      </c>
      <c r="E3132" s="3" t="s">
        <v>4437</v>
      </c>
      <c r="F3132" s="67" t="s">
        <v>34592</v>
      </c>
      <c r="G3132" s="67" t="s">
        <v>33972</v>
      </c>
      <c r="I3132" s="3" t="s">
        <v>6298</v>
      </c>
    </row>
    <row r="3133" spans="1:9" x14ac:dyDescent="0.2">
      <c r="A3133" s="1" t="str">
        <f t="shared" si="50"/>
        <v>SINAPI-I 4248</v>
      </c>
      <c r="B3133" s="3" t="s">
        <v>6301</v>
      </c>
      <c r="C3133" s="3">
        <v>4248</v>
      </c>
      <c r="D3133" s="2" t="s">
        <v>2962</v>
      </c>
      <c r="E3133" s="3" t="s">
        <v>4436</v>
      </c>
      <c r="F3133" s="67" t="s">
        <v>29655</v>
      </c>
      <c r="G3133" s="67" t="s">
        <v>20774</v>
      </c>
      <c r="I3133" s="3" t="s">
        <v>6298</v>
      </c>
    </row>
    <row r="3134" spans="1:9" x14ac:dyDescent="0.2">
      <c r="A3134" s="1" t="str">
        <f t="shared" si="50"/>
        <v>SINAPI-I 41033</v>
      </c>
      <c r="B3134" s="3" t="s">
        <v>6301</v>
      </c>
      <c r="C3134" s="3">
        <v>41033</v>
      </c>
      <c r="D3134" s="2" t="s">
        <v>2963</v>
      </c>
      <c r="E3134" s="3" t="s">
        <v>4437</v>
      </c>
      <c r="F3134" s="67" t="s">
        <v>34583</v>
      </c>
      <c r="G3134" s="67" t="s">
        <v>33964</v>
      </c>
      <c r="I3134" s="3" t="s">
        <v>6298</v>
      </c>
    </row>
    <row r="3135" spans="1:9" x14ac:dyDescent="0.2">
      <c r="A3135" s="1" t="str">
        <f t="shared" si="50"/>
        <v>SINAPI-I 44500</v>
      </c>
      <c r="B3135" s="3" t="s">
        <v>6301</v>
      </c>
      <c r="C3135" s="3">
        <v>44500</v>
      </c>
      <c r="D3135" s="2" t="s">
        <v>2964</v>
      </c>
      <c r="E3135" s="3" t="s">
        <v>4436</v>
      </c>
      <c r="F3135" s="67" t="s">
        <v>29655</v>
      </c>
      <c r="G3135" s="67" t="s">
        <v>20774</v>
      </c>
      <c r="I3135" s="3" t="s">
        <v>6298</v>
      </c>
    </row>
    <row r="3136" spans="1:9" x14ac:dyDescent="0.2">
      <c r="A3136" s="1" t="str">
        <f t="shared" si="50"/>
        <v>SINAPI-I 41040</v>
      </c>
      <c r="B3136" s="3" t="s">
        <v>6301</v>
      </c>
      <c r="C3136" s="3">
        <v>41040</v>
      </c>
      <c r="D3136" s="2" t="s">
        <v>2965</v>
      </c>
      <c r="E3136" s="3" t="s">
        <v>4437</v>
      </c>
      <c r="F3136" s="67" t="s">
        <v>34583</v>
      </c>
      <c r="G3136" s="67" t="s">
        <v>33964</v>
      </c>
      <c r="I3136" s="3" t="s">
        <v>6298</v>
      </c>
    </row>
    <row r="3137" spans="1:9" x14ac:dyDescent="0.2">
      <c r="A3137" s="1" t="str">
        <f t="shared" si="50"/>
        <v>SINAPI-I 4238</v>
      </c>
      <c r="B3137" s="3" t="s">
        <v>6301</v>
      </c>
      <c r="C3137" s="3">
        <v>4238</v>
      </c>
      <c r="D3137" s="2" t="s">
        <v>2966</v>
      </c>
      <c r="E3137" s="3" t="s">
        <v>4436</v>
      </c>
      <c r="F3137" s="67" t="s">
        <v>21587</v>
      </c>
      <c r="G3137" s="67" t="s">
        <v>4522</v>
      </c>
      <c r="I3137" s="3" t="s">
        <v>6298</v>
      </c>
    </row>
    <row r="3138" spans="1:9" x14ac:dyDescent="0.2">
      <c r="A3138" s="1" t="str">
        <f t="shared" si="50"/>
        <v>SINAPI-I 41012</v>
      </c>
      <c r="B3138" s="3" t="s">
        <v>6301</v>
      </c>
      <c r="C3138" s="3">
        <v>41012</v>
      </c>
      <c r="D3138" s="2" t="s">
        <v>2967</v>
      </c>
      <c r="E3138" s="3" t="s">
        <v>4437</v>
      </c>
      <c r="F3138" s="67" t="s">
        <v>34593</v>
      </c>
      <c r="G3138" s="67" t="s">
        <v>33973</v>
      </c>
      <c r="I3138" s="3" t="s">
        <v>6298</v>
      </c>
    </row>
    <row r="3139" spans="1:9" x14ac:dyDescent="0.2">
      <c r="A3139" s="1" t="str">
        <f t="shared" si="50"/>
        <v>SINAPI-I 4233</v>
      </c>
      <c r="B3139" s="3" t="s">
        <v>6301</v>
      </c>
      <c r="C3139" s="3">
        <v>4233</v>
      </c>
      <c r="D3139" s="2" t="s">
        <v>2968</v>
      </c>
      <c r="E3139" s="3" t="s">
        <v>4436</v>
      </c>
      <c r="F3139" s="67" t="s">
        <v>31578</v>
      </c>
      <c r="G3139" s="67" t="s">
        <v>29677</v>
      </c>
      <c r="I3139" s="3" t="s">
        <v>6298</v>
      </c>
    </row>
    <row r="3140" spans="1:9" x14ac:dyDescent="0.2">
      <c r="A3140" s="1" t="str">
        <f t="shared" si="50"/>
        <v>SINAPI-I 41001</v>
      </c>
      <c r="B3140" s="3" t="s">
        <v>6301</v>
      </c>
      <c r="C3140" s="3">
        <v>41001</v>
      </c>
      <c r="D3140" s="2" t="s">
        <v>2969</v>
      </c>
      <c r="E3140" s="3" t="s">
        <v>4437</v>
      </c>
      <c r="F3140" s="67" t="s">
        <v>34592</v>
      </c>
      <c r="G3140" s="67" t="s">
        <v>33972</v>
      </c>
      <c r="I3140" s="3" t="s">
        <v>6298</v>
      </c>
    </row>
    <row r="3141" spans="1:9" x14ac:dyDescent="0.2">
      <c r="A3141" s="1" t="str">
        <f t="shared" si="50"/>
        <v>SINAPI-I 2</v>
      </c>
      <c r="B3141" s="3" t="s">
        <v>6301</v>
      </c>
      <c r="C3141" s="3">
        <v>2</v>
      </c>
      <c r="D3141" s="2" t="s">
        <v>2970</v>
      </c>
      <c r="E3141" s="3" t="s">
        <v>4435</v>
      </c>
      <c r="F3141" s="67" t="s">
        <v>21244</v>
      </c>
      <c r="G3141" s="67" t="s">
        <v>21244</v>
      </c>
      <c r="I3141" s="3" t="s">
        <v>6298</v>
      </c>
    </row>
    <row r="3142" spans="1:9" ht="22.5" x14ac:dyDescent="0.2">
      <c r="A3142" s="1" t="str">
        <f t="shared" si="50"/>
        <v>SINAPI-I 36517</v>
      </c>
      <c r="B3142" s="3" t="s">
        <v>6301</v>
      </c>
      <c r="C3142" s="3">
        <v>36517</v>
      </c>
      <c r="D3142" s="2" t="s">
        <v>2971</v>
      </c>
      <c r="E3142" s="3" t="s">
        <v>4431</v>
      </c>
      <c r="F3142" s="67" t="s">
        <v>33974</v>
      </c>
      <c r="G3142" s="67" t="s">
        <v>33974</v>
      </c>
      <c r="I3142" s="3" t="s">
        <v>6298</v>
      </c>
    </row>
    <row r="3143" spans="1:9" ht="22.5" x14ac:dyDescent="0.2">
      <c r="A3143" s="1" t="str">
        <f t="shared" si="50"/>
        <v>SINAPI-I 4262</v>
      </c>
      <c r="B3143" s="3" t="s">
        <v>6301</v>
      </c>
      <c r="C3143" s="3">
        <v>4262</v>
      </c>
      <c r="D3143" s="2" t="s">
        <v>2972</v>
      </c>
      <c r="E3143" s="3" t="s">
        <v>4431</v>
      </c>
      <c r="F3143" s="67" t="s">
        <v>33975</v>
      </c>
      <c r="G3143" s="67" t="s">
        <v>33975</v>
      </c>
      <c r="I3143" s="3" t="s">
        <v>6299</v>
      </c>
    </row>
    <row r="3144" spans="1:9" ht="22.5" x14ac:dyDescent="0.2">
      <c r="A3144" s="1" t="str">
        <f t="shared" si="50"/>
        <v>SINAPI-I 4263</v>
      </c>
      <c r="B3144" s="3" t="s">
        <v>6301</v>
      </c>
      <c r="C3144" s="3">
        <v>4263</v>
      </c>
      <c r="D3144" s="2" t="s">
        <v>2973</v>
      </c>
      <c r="E3144" s="3" t="s">
        <v>4431</v>
      </c>
      <c r="F3144" s="67" t="s">
        <v>33976</v>
      </c>
      <c r="G3144" s="67" t="s">
        <v>33976</v>
      </c>
      <c r="I3144" s="3" t="s">
        <v>6298</v>
      </c>
    </row>
    <row r="3145" spans="1:9" ht="22.5" x14ac:dyDescent="0.2">
      <c r="A3145" s="1" t="str">
        <f t="shared" si="50"/>
        <v>SINAPI-I 36518</v>
      </c>
      <c r="B3145" s="3" t="s">
        <v>6301</v>
      </c>
      <c r="C3145" s="3">
        <v>36518</v>
      </c>
      <c r="D3145" s="2" t="s">
        <v>2974</v>
      </c>
      <c r="E3145" s="3" t="s">
        <v>4431</v>
      </c>
      <c r="F3145" s="67" t="s">
        <v>33977</v>
      </c>
      <c r="G3145" s="67" t="s">
        <v>33977</v>
      </c>
      <c r="I3145" s="3" t="s">
        <v>6298</v>
      </c>
    </row>
    <row r="3146" spans="1:9" ht="22.5" x14ac:dyDescent="0.2">
      <c r="A3146" s="1" t="str">
        <f t="shared" si="50"/>
        <v>SINAPI-I 14221</v>
      </c>
      <c r="B3146" s="3" t="s">
        <v>6301</v>
      </c>
      <c r="C3146" s="3">
        <v>14221</v>
      </c>
      <c r="D3146" s="2" t="s">
        <v>2975</v>
      </c>
      <c r="E3146" s="3" t="s">
        <v>4431</v>
      </c>
      <c r="F3146" s="67" t="s">
        <v>33978</v>
      </c>
      <c r="G3146" s="67" t="s">
        <v>33978</v>
      </c>
      <c r="I3146" s="3" t="s">
        <v>6298</v>
      </c>
    </row>
    <row r="3147" spans="1:9" x14ac:dyDescent="0.2">
      <c r="A3147" s="1" t="str">
        <f t="shared" si="50"/>
        <v>SINAPI-I 38402</v>
      </c>
      <c r="B3147" s="3" t="s">
        <v>6301</v>
      </c>
      <c r="C3147" s="3">
        <v>38402</v>
      </c>
      <c r="D3147" s="2" t="s">
        <v>2976</v>
      </c>
      <c r="E3147" s="3" t="s">
        <v>4431</v>
      </c>
      <c r="F3147" s="67" t="s">
        <v>5814</v>
      </c>
      <c r="G3147" s="67" t="s">
        <v>5814</v>
      </c>
      <c r="I3147" s="3" t="s">
        <v>6298</v>
      </c>
    </row>
    <row r="3148" spans="1:9" x14ac:dyDescent="0.2">
      <c r="A3148" s="1" t="str">
        <f t="shared" si="50"/>
        <v>SINAPI-I 3412</v>
      </c>
      <c r="B3148" s="3" t="s">
        <v>6301</v>
      </c>
      <c r="C3148" s="3">
        <v>3412</v>
      </c>
      <c r="D3148" s="2" t="s">
        <v>2977</v>
      </c>
      <c r="E3148" s="3" t="s">
        <v>4438</v>
      </c>
      <c r="F3148" s="67" t="s">
        <v>28854</v>
      </c>
      <c r="G3148" s="67" t="s">
        <v>28854</v>
      </c>
      <c r="I3148" s="3" t="s">
        <v>6298</v>
      </c>
    </row>
    <row r="3149" spans="1:9" x14ac:dyDescent="0.2">
      <c r="A3149" s="1" t="str">
        <f t="shared" si="50"/>
        <v>SINAPI-I 3413</v>
      </c>
      <c r="B3149" s="3" t="s">
        <v>6301</v>
      </c>
      <c r="C3149" s="3">
        <v>3413</v>
      </c>
      <c r="D3149" s="2" t="s">
        <v>2978</v>
      </c>
      <c r="E3149" s="3" t="s">
        <v>4438</v>
      </c>
      <c r="F3149" s="67" t="s">
        <v>5857</v>
      </c>
      <c r="G3149" s="67" t="s">
        <v>5857</v>
      </c>
      <c r="I3149" s="3" t="s">
        <v>6298</v>
      </c>
    </row>
    <row r="3150" spans="1:9" x14ac:dyDescent="0.2">
      <c r="A3150" s="1" t="str">
        <f t="shared" si="50"/>
        <v>SINAPI-I 39744</v>
      </c>
      <c r="B3150" s="3" t="s">
        <v>6301</v>
      </c>
      <c r="C3150" s="3">
        <v>39744</v>
      </c>
      <c r="D3150" s="2" t="s">
        <v>2979</v>
      </c>
      <c r="E3150" s="3" t="s">
        <v>4438</v>
      </c>
      <c r="F3150" s="67" t="s">
        <v>20701</v>
      </c>
      <c r="G3150" s="67" t="s">
        <v>20701</v>
      </c>
      <c r="I3150" s="3" t="s">
        <v>6298</v>
      </c>
    </row>
    <row r="3151" spans="1:9" x14ac:dyDescent="0.2">
      <c r="A3151" s="1" t="str">
        <f t="shared" si="50"/>
        <v>SINAPI-I 39745</v>
      </c>
      <c r="B3151" s="3" t="s">
        <v>6301</v>
      </c>
      <c r="C3151" s="3">
        <v>39745</v>
      </c>
      <c r="D3151" s="2" t="s">
        <v>2980</v>
      </c>
      <c r="E3151" s="3" t="s">
        <v>4438</v>
      </c>
      <c r="F3151" s="67" t="s">
        <v>28855</v>
      </c>
      <c r="G3151" s="67" t="s">
        <v>28855</v>
      </c>
      <c r="I3151" s="3" t="s">
        <v>6298</v>
      </c>
    </row>
    <row r="3152" spans="1:9" x14ac:dyDescent="0.2">
      <c r="A3152" s="1" t="str">
        <f t="shared" si="50"/>
        <v>SINAPI-I 39637</v>
      </c>
      <c r="B3152" s="3" t="s">
        <v>6301</v>
      </c>
      <c r="C3152" s="3">
        <v>39637</v>
      </c>
      <c r="D3152" s="2" t="s">
        <v>2981</v>
      </c>
      <c r="E3152" s="3" t="s">
        <v>4438</v>
      </c>
      <c r="F3152" s="67" t="s">
        <v>33979</v>
      </c>
      <c r="G3152" s="67" t="s">
        <v>33979</v>
      </c>
      <c r="I3152" s="3" t="s">
        <v>6298</v>
      </c>
    </row>
    <row r="3153" spans="1:9" x14ac:dyDescent="0.2">
      <c r="A3153" s="1" t="str">
        <f t="shared" si="50"/>
        <v>SINAPI-I 39638</v>
      </c>
      <c r="B3153" s="3" t="s">
        <v>6301</v>
      </c>
      <c r="C3153" s="3">
        <v>39638</v>
      </c>
      <c r="D3153" s="2" t="s">
        <v>2982</v>
      </c>
      <c r="E3153" s="3" t="s">
        <v>4438</v>
      </c>
      <c r="F3153" s="67" t="s">
        <v>33980</v>
      </c>
      <c r="G3153" s="67" t="s">
        <v>33980</v>
      </c>
      <c r="I3153" s="3" t="s">
        <v>6298</v>
      </c>
    </row>
    <row r="3154" spans="1:9" x14ac:dyDescent="0.2">
      <c r="A3154" s="1" t="str">
        <f t="shared" si="50"/>
        <v>SINAPI-I 39639</v>
      </c>
      <c r="B3154" s="3" t="s">
        <v>6301</v>
      </c>
      <c r="C3154" s="3">
        <v>39639</v>
      </c>
      <c r="D3154" s="2" t="s">
        <v>2983</v>
      </c>
      <c r="E3154" s="3" t="s">
        <v>4438</v>
      </c>
      <c r="F3154" s="67" t="s">
        <v>32329</v>
      </c>
      <c r="G3154" s="67" t="s">
        <v>32329</v>
      </c>
      <c r="I3154" s="3" t="s">
        <v>6298</v>
      </c>
    </row>
    <row r="3155" spans="1:9" ht="33.75" x14ac:dyDescent="0.2">
      <c r="A3155" s="1" t="str">
        <f t="shared" si="50"/>
        <v>SINAPI-I 39517</v>
      </c>
      <c r="B3155" s="3" t="s">
        <v>6301</v>
      </c>
      <c r="C3155" s="3">
        <v>39517</v>
      </c>
      <c r="D3155" s="2" t="s">
        <v>2984</v>
      </c>
      <c r="E3155" s="3" t="s">
        <v>4438</v>
      </c>
      <c r="F3155" s="67" t="s">
        <v>33981</v>
      </c>
      <c r="G3155" s="67" t="s">
        <v>33981</v>
      </c>
      <c r="I3155" s="3" t="s">
        <v>6298</v>
      </c>
    </row>
    <row r="3156" spans="1:9" ht="33.75" x14ac:dyDescent="0.2">
      <c r="A3156" s="1" t="str">
        <f t="shared" si="50"/>
        <v>SINAPI-I 39518</v>
      </c>
      <c r="B3156" s="3" t="s">
        <v>6301</v>
      </c>
      <c r="C3156" s="3">
        <v>39518</v>
      </c>
      <c r="D3156" s="2" t="s">
        <v>2985</v>
      </c>
      <c r="E3156" s="3" t="s">
        <v>4438</v>
      </c>
      <c r="F3156" s="67" t="s">
        <v>33982</v>
      </c>
      <c r="G3156" s="67" t="s">
        <v>33982</v>
      </c>
      <c r="I3156" s="3" t="s">
        <v>6298</v>
      </c>
    </row>
    <row r="3157" spans="1:9" x14ac:dyDescent="0.2">
      <c r="A3157" s="1" t="str">
        <f t="shared" si="50"/>
        <v>SINAPI-I 38366</v>
      </c>
      <c r="B3157" s="3" t="s">
        <v>6301</v>
      </c>
      <c r="C3157" s="3">
        <v>38366</v>
      </c>
      <c r="D3157" s="2" t="s">
        <v>2986</v>
      </c>
      <c r="E3157" s="3" t="s">
        <v>4438</v>
      </c>
      <c r="F3157" s="67" t="s">
        <v>5675</v>
      </c>
      <c r="G3157" s="67" t="s">
        <v>5675</v>
      </c>
      <c r="I3157" s="3" t="s">
        <v>6298</v>
      </c>
    </row>
    <row r="3158" spans="1:9" x14ac:dyDescent="0.2">
      <c r="A3158" s="1" t="str">
        <f t="shared" si="50"/>
        <v>SINAPI-I 11703</v>
      </c>
      <c r="B3158" s="3" t="s">
        <v>6301</v>
      </c>
      <c r="C3158" s="3">
        <v>11703</v>
      </c>
      <c r="D3158" s="2" t="s">
        <v>2987</v>
      </c>
      <c r="E3158" s="3" t="s">
        <v>4431</v>
      </c>
      <c r="F3158" s="67" t="s">
        <v>5817</v>
      </c>
      <c r="G3158" s="67" t="s">
        <v>5817</v>
      </c>
      <c r="I3158" s="3" t="s">
        <v>6298</v>
      </c>
    </row>
    <row r="3159" spans="1:9" x14ac:dyDescent="0.2">
      <c r="A3159" s="1" t="str">
        <f t="shared" si="50"/>
        <v>SINAPI-I 37400</v>
      </c>
      <c r="B3159" s="3" t="s">
        <v>6301</v>
      </c>
      <c r="C3159" s="3">
        <v>37400</v>
      </c>
      <c r="D3159" s="2" t="s">
        <v>2988</v>
      </c>
      <c r="E3159" s="3" t="s">
        <v>4431</v>
      </c>
      <c r="F3159" s="67" t="s">
        <v>5818</v>
      </c>
      <c r="G3159" s="67" t="s">
        <v>5818</v>
      </c>
      <c r="I3159" s="3" t="s">
        <v>6298</v>
      </c>
    </row>
    <row r="3160" spans="1:9" ht="22.5" x14ac:dyDescent="0.2">
      <c r="A3160" s="1" t="str">
        <f t="shared" si="50"/>
        <v>SINAPI-I 25400</v>
      </c>
      <c r="B3160" s="3" t="s">
        <v>6301</v>
      </c>
      <c r="C3160" s="3">
        <v>25400</v>
      </c>
      <c r="D3160" s="2" t="s">
        <v>2989</v>
      </c>
      <c r="E3160" s="3" t="s">
        <v>4431</v>
      </c>
      <c r="F3160" s="67" t="s">
        <v>30943</v>
      </c>
      <c r="G3160" s="67" t="s">
        <v>30943</v>
      </c>
      <c r="I3160" s="3" t="s">
        <v>6298</v>
      </c>
    </row>
    <row r="3161" spans="1:9" x14ac:dyDescent="0.2">
      <c r="A3161" s="1" t="str">
        <f t="shared" si="50"/>
        <v>SINAPI-I 4276</v>
      </c>
      <c r="B3161" s="3" t="s">
        <v>6301</v>
      </c>
      <c r="C3161" s="3">
        <v>4276</v>
      </c>
      <c r="D3161" s="2" t="s">
        <v>2990</v>
      </c>
      <c r="E3161" s="3" t="s">
        <v>4431</v>
      </c>
      <c r="F3161" s="67" t="s">
        <v>33983</v>
      </c>
      <c r="G3161" s="67" t="s">
        <v>33983</v>
      </c>
      <c r="I3161" s="3" t="s">
        <v>6298</v>
      </c>
    </row>
    <row r="3162" spans="1:9" x14ac:dyDescent="0.2">
      <c r="A3162" s="1" t="str">
        <f t="shared" si="50"/>
        <v>SINAPI-I 4273</v>
      </c>
      <c r="B3162" s="3" t="s">
        <v>6301</v>
      </c>
      <c r="C3162" s="3">
        <v>4273</v>
      </c>
      <c r="D3162" s="2" t="s">
        <v>2991</v>
      </c>
      <c r="E3162" s="3" t="s">
        <v>4431</v>
      </c>
      <c r="F3162" s="67" t="s">
        <v>33984</v>
      </c>
      <c r="G3162" s="67" t="s">
        <v>33984</v>
      </c>
      <c r="I3162" s="3" t="s">
        <v>6298</v>
      </c>
    </row>
    <row r="3163" spans="1:9" ht="22.5" x14ac:dyDescent="0.2">
      <c r="A3163" s="1" t="str">
        <f t="shared" si="50"/>
        <v>SINAPI-I 4274</v>
      </c>
      <c r="B3163" s="3" t="s">
        <v>6301</v>
      </c>
      <c r="C3163" s="3">
        <v>4274</v>
      </c>
      <c r="D3163" s="2" t="s">
        <v>2992</v>
      </c>
      <c r="E3163" s="3" t="s">
        <v>4431</v>
      </c>
      <c r="F3163" s="67" t="s">
        <v>33443</v>
      </c>
      <c r="G3163" s="67" t="s">
        <v>33443</v>
      </c>
      <c r="I3163" s="3" t="s">
        <v>6299</v>
      </c>
    </row>
    <row r="3164" spans="1:9" ht="22.5" x14ac:dyDescent="0.2">
      <c r="A3164" s="1" t="str">
        <f t="shared" si="50"/>
        <v>SINAPI-I 39438</v>
      </c>
      <c r="B3164" s="3" t="s">
        <v>6301</v>
      </c>
      <c r="C3164" s="3">
        <v>39438</v>
      </c>
      <c r="D3164" s="2" t="s">
        <v>2993</v>
      </c>
      <c r="E3164" s="3" t="s">
        <v>4431</v>
      </c>
      <c r="F3164" s="67" t="s">
        <v>5367</v>
      </c>
      <c r="G3164" s="67" t="s">
        <v>5367</v>
      </c>
      <c r="I3164" s="3" t="s">
        <v>6298</v>
      </c>
    </row>
    <row r="3165" spans="1:9" ht="22.5" x14ac:dyDescent="0.2">
      <c r="A3165" s="1" t="str">
        <f t="shared" si="50"/>
        <v>SINAPI-I 4379</v>
      </c>
      <c r="B3165" s="3" t="s">
        <v>6301</v>
      </c>
      <c r="C3165" s="3">
        <v>4379</v>
      </c>
      <c r="D3165" s="2" t="s">
        <v>2994</v>
      </c>
      <c r="E3165" s="3" t="s">
        <v>4431</v>
      </c>
      <c r="F3165" s="67" t="s">
        <v>4740</v>
      </c>
      <c r="G3165" s="67" t="s">
        <v>4740</v>
      </c>
      <c r="I3165" s="3" t="s">
        <v>6298</v>
      </c>
    </row>
    <row r="3166" spans="1:9" ht="22.5" x14ac:dyDescent="0.2">
      <c r="A3166" s="1" t="str">
        <f t="shared" si="50"/>
        <v>SINAPI-I 4377</v>
      </c>
      <c r="B3166" s="3" t="s">
        <v>6301</v>
      </c>
      <c r="C3166" s="3">
        <v>4377</v>
      </c>
      <c r="D3166" s="2" t="s">
        <v>2995</v>
      </c>
      <c r="E3166" s="3" t="s">
        <v>4431</v>
      </c>
      <c r="F3166" s="67" t="s">
        <v>5819</v>
      </c>
      <c r="G3166" s="67" t="s">
        <v>5819</v>
      </c>
      <c r="I3166" s="3" t="s">
        <v>6298</v>
      </c>
    </row>
    <row r="3167" spans="1:9" ht="22.5" x14ac:dyDescent="0.2">
      <c r="A3167" s="1" t="str">
        <f t="shared" si="50"/>
        <v>SINAPI-I 4356</v>
      </c>
      <c r="B3167" s="3" t="s">
        <v>6301</v>
      </c>
      <c r="C3167" s="3">
        <v>4356</v>
      </c>
      <c r="D3167" s="2" t="s">
        <v>2996</v>
      </c>
      <c r="E3167" s="3" t="s">
        <v>4431</v>
      </c>
      <c r="F3167" s="67" t="s">
        <v>5367</v>
      </c>
      <c r="G3167" s="67" t="s">
        <v>5367</v>
      </c>
      <c r="I3167" s="3" t="s">
        <v>6298</v>
      </c>
    </row>
    <row r="3168" spans="1:9" ht="22.5" x14ac:dyDescent="0.2">
      <c r="A3168" s="1" t="str">
        <f t="shared" si="50"/>
        <v>SINAPI-I 13246</v>
      </c>
      <c r="B3168" s="3" t="s">
        <v>6301</v>
      </c>
      <c r="C3168" s="3">
        <v>13246</v>
      </c>
      <c r="D3168" s="2" t="s">
        <v>2997</v>
      </c>
      <c r="E3168" s="3" t="s">
        <v>4431</v>
      </c>
      <c r="F3168" s="67" t="s">
        <v>5409</v>
      </c>
      <c r="G3168" s="67" t="s">
        <v>5409</v>
      </c>
      <c r="I3168" s="3" t="s">
        <v>6298</v>
      </c>
    </row>
    <row r="3169" spans="1:9" x14ac:dyDescent="0.2">
      <c r="A3169" s="1" t="str">
        <f t="shared" si="50"/>
        <v>SINAPI-I 13294</v>
      </c>
      <c r="B3169" s="3" t="s">
        <v>6301</v>
      </c>
      <c r="C3169" s="3">
        <v>13294</v>
      </c>
      <c r="D3169" s="2" t="s">
        <v>2998</v>
      </c>
      <c r="E3169" s="3" t="s">
        <v>4431</v>
      </c>
      <c r="F3169" s="67" t="s">
        <v>5717</v>
      </c>
      <c r="G3169" s="67" t="s">
        <v>5717</v>
      </c>
      <c r="I3169" s="3" t="s">
        <v>6298</v>
      </c>
    </row>
    <row r="3170" spans="1:9" x14ac:dyDescent="0.2">
      <c r="A3170" s="1" t="str">
        <f t="shared" si="50"/>
        <v>SINAPI-I 11963</v>
      </c>
      <c r="B3170" s="3" t="s">
        <v>6301</v>
      </c>
      <c r="C3170" s="3">
        <v>11963</v>
      </c>
      <c r="D3170" s="2" t="s">
        <v>2999</v>
      </c>
      <c r="E3170" s="3" t="s">
        <v>4431</v>
      </c>
      <c r="F3170" s="67" t="s">
        <v>5820</v>
      </c>
      <c r="G3170" s="67" t="s">
        <v>5820</v>
      </c>
      <c r="I3170" s="3" t="s">
        <v>6298</v>
      </c>
    </row>
    <row r="3171" spans="1:9" x14ac:dyDescent="0.2">
      <c r="A3171" s="1" t="str">
        <f t="shared" ref="A3171:A3234" si="51">CONCATENAR</f>
        <v>SINAPI-I 11964</v>
      </c>
      <c r="B3171" s="3" t="s">
        <v>6301</v>
      </c>
      <c r="C3171" s="3">
        <v>11964</v>
      </c>
      <c r="D3171" s="2" t="s">
        <v>3000</v>
      </c>
      <c r="E3171" s="3" t="s">
        <v>4431</v>
      </c>
      <c r="F3171" s="67" t="s">
        <v>5796</v>
      </c>
      <c r="G3171" s="67" t="s">
        <v>5796</v>
      </c>
      <c r="I3171" s="3" t="s">
        <v>6298</v>
      </c>
    </row>
    <row r="3172" spans="1:9" ht="22.5" x14ac:dyDescent="0.2">
      <c r="A3172" s="1" t="str">
        <f t="shared" si="51"/>
        <v>SINAPI-I 4346</v>
      </c>
      <c r="B3172" s="3" t="s">
        <v>6301</v>
      </c>
      <c r="C3172" s="3">
        <v>4346</v>
      </c>
      <c r="D3172" s="2" t="s">
        <v>3001</v>
      </c>
      <c r="E3172" s="3" t="s">
        <v>4431</v>
      </c>
      <c r="F3172" s="67" t="s">
        <v>5821</v>
      </c>
      <c r="G3172" s="67" t="s">
        <v>5821</v>
      </c>
      <c r="I3172" s="3" t="s">
        <v>6298</v>
      </c>
    </row>
    <row r="3173" spans="1:9" ht="22.5" x14ac:dyDescent="0.2">
      <c r="A3173" s="1" t="str">
        <f t="shared" si="51"/>
        <v>SINAPI-I 11955</v>
      </c>
      <c r="B3173" s="3" t="s">
        <v>6301</v>
      </c>
      <c r="C3173" s="3">
        <v>11955</v>
      </c>
      <c r="D3173" s="2" t="s">
        <v>3002</v>
      </c>
      <c r="E3173" s="3" t="s">
        <v>4431</v>
      </c>
      <c r="F3173" s="67" t="s">
        <v>5150</v>
      </c>
      <c r="G3173" s="67" t="s">
        <v>5150</v>
      </c>
      <c r="I3173" s="3" t="s">
        <v>6298</v>
      </c>
    </row>
    <row r="3174" spans="1:9" ht="22.5" x14ac:dyDescent="0.2">
      <c r="A3174" s="1" t="str">
        <f t="shared" si="51"/>
        <v>SINAPI-I 11960</v>
      </c>
      <c r="B3174" s="3" t="s">
        <v>6301</v>
      </c>
      <c r="C3174" s="3">
        <v>11960</v>
      </c>
      <c r="D3174" s="2" t="s">
        <v>3003</v>
      </c>
      <c r="E3174" s="3" t="s">
        <v>4431</v>
      </c>
      <c r="F3174" s="67" t="s">
        <v>5822</v>
      </c>
      <c r="G3174" s="67" t="s">
        <v>5822</v>
      </c>
      <c r="I3174" s="3" t="s">
        <v>6298</v>
      </c>
    </row>
    <row r="3175" spans="1:9" ht="22.5" x14ac:dyDescent="0.2">
      <c r="A3175" s="1" t="str">
        <f t="shared" si="51"/>
        <v>SINAPI-I 4333</v>
      </c>
      <c r="B3175" s="3" t="s">
        <v>6301</v>
      </c>
      <c r="C3175" s="3">
        <v>4333</v>
      </c>
      <c r="D3175" s="2" t="s">
        <v>3004</v>
      </c>
      <c r="E3175" s="3" t="s">
        <v>4431</v>
      </c>
      <c r="F3175" s="67" t="s">
        <v>5367</v>
      </c>
      <c r="G3175" s="67" t="s">
        <v>5367</v>
      </c>
      <c r="I3175" s="3" t="s">
        <v>6298</v>
      </c>
    </row>
    <row r="3176" spans="1:9" ht="22.5" x14ac:dyDescent="0.2">
      <c r="A3176" s="1" t="str">
        <f t="shared" si="51"/>
        <v>SINAPI-I 4358</v>
      </c>
      <c r="B3176" s="3" t="s">
        <v>6301</v>
      </c>
      <c r="C3176" s="3">
        <v>4358</v>
      </c>
      <c r="D3176" s="2" t="s">
        <v>3005</v>
      </c>
      <c r="E3176" s="3" t="s">
        <v>4431</v>
      </c>
      <c r="F3176" s="67" t="s">
        <v>5558</v>
      </c>
      <c r="G3176" s="67" t="s">
        <v>5558</v>
      </c>
      <c r="I3176" s="3" t="s">
        <v>6298</v>
      </c>
    </row>
    <row r="3177" spans="1:9" x14ac:dyDescent="0.2">
      <c r="A3177" s="1" t="str">
        <f t="shared" si="51"/>
        <v>SINAPI-I 39435</v>
      </c>
      <c r="B3177" s="3" t="s">
        <v>6301</v>
      </c>
      <c r="C3177" s="3">
        <v>39435</v>
      </c>
      <c r="D3177" s="2" t="s">
        <v>3006</v>
      </c>
      <c r="E3177" s="3" t="s">
        <v>4431</v>
      </c>
      <c r="F3177" s="67" t="s">
        <v>5823</v>
      </c>
      <c r="G3177" s="67" t="s">
        <v>5823</v>
      </c>
      <c r="I3177" s="3" t="s">
        <v>6298</v>
      </c>
    </row>
    <row r="3178" spans="1:9" x14ac:dyDescent="0.2">
      <c r="A3178" s="1" t="str">
        <f t="shared" si="51"/>
        <v>SINAPI-I 39436</v>
      </c>
      <c r="B3178" s="3" t="s">
        <v>6301</v>
      </c>
      <c r="C3178" s="3">
        <v>39436</v>
      </c>
      <c r="D3178" s="2" t="s">
        <v>3007</v>
      </c>
      <c r="E3178" s="3" t="s">
        <v>4431</v>
      </c>
      <c r="F3178" s="67" t="s">
        <v>4743</v>
      </c>
      <c r="G3178" s="67" t="s">
        <v>4743</v>
      </c>
      <c r="I3178" s="3" t="s">
        <v>6298</v>
      </c>
    </row>
    <row r="3179" spans="1:9" x14ac:dyDescent="0.2">
      <c r="A3179" s="1" t="str">
        <f t="shared" si="51"/>
        <v>SINAPI-I 39437</v>
      </c>
      <c r="B3179" s="3" t="s">
        <v>6301</v>
      </c>
      <c r="C3179" s="3">
        <v>39437</v>
      </c>
      <c r="D3179" s="2" t="s">
        <v>3008</v>
      </c>
      <c r="E3179" s="3" t="s">
        <v>4431</v>
      </c>
      <c r="F3179" s="67" t="s">
        <v>5400</v>
      </c>
      <c r="G3179" s="67" t="s">
        <v>5400</v>
      </c>
      <c r="I3179" s="3" t="s">
        <v>6298</v>
      </c>
    </row>
    <row r="3180" spans="1:9" x14ac:dyDescent="0.2">
      <c r="A3180" s="1" t="str">
        <f t="shared" si="51"/>
        <v>SINAPI-I 39439</v>
      </c>
      <c r="B3180" s="3" t="s">
        <v>6301</v>
      </c>
      <c r="C3180" s="3">
        <v>39439</v>
      </c>
      <c r="D3180" s="2" t="s">
        <v>3009</v>
      </c>
      <c r="E3180" s="3" t="s">
        <v>4431</v>
      </c>
      <c r="F3180" s="67" t="s">
        <v>5366</v>
      </c>
      <c r="G3180" s="67" t="s">
        <v>5366</v>
      </c>
      <c r="I3180" s="3" t="s">
        <v>6298</v>
      </c>
    </row>
    <row r="3181" spans="1:9" x14ac:dyDescent="0.2">
      <c r="A3181" s="1" t="str">
        <f t="shared" si="51"/>
        <v>SINAPI-I 39440</v>
      </c>
      <c r="B3181" s="3" t="s">
        <v>6301</v>
      </c>
      <c r="C3181" s="3">
        <v>39440</v>
      </c>
      <c r="D3181" s="2" t="s">
        <v>3010</v>
      </c>
      <c r="E3181" s="3" t="s">
        <v>4431</v>
      </c>
      <c r="F3181" s="67" t="s">
        <v>5824</v>
      </c>
      <c r="G3181" s="67" t="s">
        <v>5824</v>
      </c>
      <c r="I3181" s="3" t="s">
        <v>6298</v>
      </c>
    </row>
    <row r="3182" spans="1:9" x14ac:dyDescent="0.2">
      <c r="A3182" s="1" t="str">
        <f t="shared" si="51"/>
        <v>SINAPI-I 39441</v>
      </c>
      <c r="B3182" s="3" t="s">
        <v>6301</v>
      </c>
      <c r="C3182" s="3">
        <v>39441</v>
      </c>
      <c r="D3182" s="2" t="s">
        <v>3011</v>
      </c>
      <c r="E3182" s="3" t="s">
        <v>4431</v>
      </c>
      <c r="F3182" s="67" t="s">
        <v>5367</v>
      </c>
      <c r="G3182" s="67" t="s">
        <v>5367</v>
      </c>
      <c r="I3182" s="3" t="s">
        <v>6298</v>
      </c>
    </row>
    <row r="3183" spans="1:9" ht="22.5" x14ac:dyDescent="0.2">
      <c r="A3183" s="1" t="str">
        <f t="shared" si="51"/>
        <v>SINAPI-I 39442</v>
      </c>
      <c r="B3183" s="3" t="s">
        <v>6301</v>
      </c>
      <c r="C3183" s="3">
        <v>39442</v>
      </c>
      <c r="D3183" s="2" t="s">
        <v>3012</v>
      </c>
      <c r="E3183" s="3" t="s">
        <v>4431</v>
      </c>
      <c r="F3183" s="67" t="s">
        <v>5819</v>
      </c>
      <c r="G3183" s="67" t="s">
        <v>5819</v>
      </c>
      <c r="I3183" s="3" t="s">
        <v>6298</v>
      </c>
    </row>
    <row r="3184" spans="1:9" ht="22.5" x14ac:dyDescent="0.2">
      <c r="A3184" s="1" t="str">
        <f t="shared" si="51"/>
        <v>SINAPI-I 39443</v>
      </c>
      <c r="B3184" s="3" t="s">
        <v>6301</v>
      </c>
      <c r="C3184" s="3">
        <v>39443</v>
      </c>
      <c r="D3184" s="2" t="s">
        <v>3013</v>
      </c>
      <c r="E3184" s="3" t="s">
        <v>4431</v>
      </c>
      <c r="F3184" s="67" t="s">
        <v>5428</v>
      </c>
      <c r="G3184" s="67" t="s">
        <v>5428</v>
      </c>
      <c r="I3184" s="3" t="s">
        <v>6298</v>
      </c>
    </row>
    <row r="3185" spans="1:9" x14ac:dyDescent="0.2">
      <c r="A3185" s="1" t="str">
        <f t="shared" si="51"/>
        <v>SINAPI-I 4329</v>
      </c>
      <c r="B3185" s="3" t="s">
        <v>6301</v>
      </c>
      <c r="C3185" s="3">
        <v>4329</v>
      </c>
      <c r="D3185" s="2" t="s">
        <v>3014</v>
      </c>
      <c r="E3185" s="3" t="s">
        <v>4431</v>
      </c>
      <c r="F3185" s="67" t="s">
        <v>5825</v>
      </c>
      <c r="G3185" s="67" t="s">
        <v>5825</v>
      </c>
      <c r="I3185" s="3" t="s">
        <v>6299</v>
      </c>
    </row>
    <row r="3186" spans="1:9" ht="22.5" x14ac:dyDescent="0.2">
      <c r="A3186" s="1" t="str">
        <f t="shared" si="51"/>
        <v>SINAPI-I 4383</v>
      </c>
      <c r="B3186" s="3" t="s">
        <v>6301</v>
      </c>
      <c r="C3186" s="3">
        <v>4383</v>
      </c>
      <c r="D3186" s="2" t="s">
        <v>3015</v>
      </c>
      <c r="E3186" s="3" t="s">
        <v>4431</v>
      </c>
      <c r="F3186" s="67" t="s">
        <v>5826</v>
      </c>
      <c r="G3186" s="67" t="s">
        <v>5826</v>
      </c>
      <c r="I3186" s="3" t="s">
        <v>6298</v>
      </c>
    </row>
    <row r="3187" spans="1:9" ht="22.5" x14ac:dyDescent="0.2">
      <c r="A3187" s="1" t="str">
        <f t="shared" si="51"/>
        <v>SINAPI-I 4344</v>
      </c>
      <c r="B3187" s="3" t="s">
        <v>6301</v>
      </c>
      <c r="C3187" s="3">
        <v>4344</v>
      </c>
      <c r="D3187" s="2" t="s">
        <v>3016</v>
      </c>
      <c r="E3187" s="3" t="s">
        <v>4431</v>
      </c>
      <c r="F3187" s="67" t="s">
        <v>5827</v>
      </c>
      <c r="G3187" s="67" t="s">
        <v>5827</v>
      </c>
      <c r="I3187" s="3" t="s">
        <v>6298</v>
      </c>
    </row>
    <row r="3188" spans="1:9" x14ac:dyDescent="0.2">
      <c r="A3188" s="1" t="str">
        <f t="shared" si="51"/>
        <v>SINAPI-I 436</v>
      </c>
      <c r="B3188" s="3" t="s">
        <v>6301</v>
      </c>
      <c r="C3188" s="3">
        <v>436</v>
      </c>
      <c r="D3188" s="2" t="s">
        <v>3017</v>
      </c>
      <c r="E3188" s="3" t="s">
        <v>4431</v>
      </c>
      <c r="F3188" s="67" t="s">
        <v>5307</v>
      </c>
      <c r="G3188" s="67" t="s">
        <v>5307</v>
      </c>
      <c r="I3188" s="3" t="s">
        <v>6300</v>
      </c>
    </row>
    <row r="3189" spans="1:9" x14ac:dyDescent="0.2">
      <c r="A3189" s="1" t="str">
        <f t="shared" si="51"/>
        <v>SINAPI-I 442</v>
      </c>
      <c r="B3189" s="3" t="s">
        <v>6301</v>
      </c>
      <c r="C3189" s="3">
        <v>442</v>
      </c>
      <c r="D3189" s="2" t="s">
        <v>3018</v>
      </c>
      <c r="E3189" s="3" t="s">
        <v>4431</v>
      </c>
      <c r="F3189" s="67" t="s">
        <v>20786</v>
      </c>
      <c r="G3189" s="67" t="s">
        <v>20786</v>
      </c>
      <c r="I3189" s="3" t="s">
        <v>6300</v>
      </c>
    </row>
    <row r="3190" spans="1:9" x14ac:dyDescent="0.2">
      <c r="A3190" s="1" t="str">
        <f t="shared" si="51"/>
        <v>SINAPI-I 4335</v>
      </c>
      <c r="B3190" s="3" t="s">
        <v>6301</v>
      </c>
      <c r="C3190" s="3">
        <v>4335</v>
      </c>
      <c r="D3190" s="2" t="s">
        <v>3019</v>
      </c>
      <c r="E3190" s="3" t="s">
        <v>4431</v>
      </c>
      <c r="F3190" s="67" t="s">
        <v>5830</v>
      </c>
      <c r="G3190" s="67" t="s">
        <v>5830</v>
      </c>
      <c r="I3190" s="3" t="s">
        <v>6298</v>
      </c>
    </row>
    <row r="3191" spans="1:9" x14ac:dyDescent="0.2">
      <c r="A3191" s="1" t="str">
        <f t="shared" si="51"/>
        <v>SINAPI-I 4334</v>
      </c>
      <c r="B3191" s="3" t="s">
        <v>6301</v>
      </c>
      <c r="C3191" s="3">
        <v>4334</v>
      </c>
      <c r="D3191" s="2" t="s">
        <v>3020</v>
      </c>
      <c r="E3191" s="3" t="s">
        <v>4431</v>
      </c>
      <c r="F3191" s="67" t="s">
        <v>5052</v>
      </c>
      <c r="G3191" s="67" t="s">
        <v>5052</v>
      </c>
      <c r="I3191" s="3" t="s">
        <v>6298</v>
      </c>
    </row>
    <row r="3192" spans="1:9" x14ac:dyDescent="0.2">
      <c r="A3192" s="1" t="str">
        <f t="shared" si="51"/>
        <v>SINAPI-I 11953</v>
      </c>
      <c r="B3192" s="3" t="s">
        <v>6301</v>
      </c>
      <c r="C3192" s="3">
        <v>11953</v>
      </c>
      <c r="D3192" s="2" t="s">
        <v>30464</v>
      </c>
      <c r="E3192" s="3" t="s">
        <v>4431</v>
      </c>
      <c r="F3192" s="67" t="s">
        <v>5829</v>
      </c>
      <c r="G3192" s="67" t="s">
        <v>5829</v>
      </c>
      <c r="I3192" s="3" t="s">
        <v>6298</v>
      </c>
    </row>
    <row r="3193" spans="1:9" x14ac:dyDescent="0.2">
      <c r="A3193" s="1" t="str">
        <f t="shared" si="51"/>
        <v>SINAPI-I 4343</v>
      </c>
      <c r="B3193" s="3" t="s">
        <v>6301</v>
      </c>
      <c r="C3193" s="3">
        <v>4343</v>
      </c>
      <c r="D3193" s="2" t="s">
        <v>3021</v>
      </c>
      <c r="E3193" s="3" t="s">
        <v>4431</v>
      </c>
      <c r="F3193" s="67" t="s">
        <v>5831</v>
      </c>
      <c r="G3193" s="67" t="s">
        <v>5831</v>
      </c>
      <c r="I3193" s="3" t="s">
        <v>6298</v>
      </c>
    </row>
    <row r="3194" spans="1:9" ht="22.5" x14ac:dyDescent="0.2">
      <c r="A3194" s="1" t="str">
        <f t="shared" si="51"/>
        <v>SINAPI-I 430</v>
      </c>
      <c r="B3194" s="3" t="s">
        <v>6301</v>
      </c>
      <c r="C3194" s="3">
        <v>430</v>
      </c>
      <c r="D3194" s="2" t="s">
        <v>3022</v>
      </c>
      <c r="E3194" s="3" t="s">
        <v>4431</v>
      </c>
      <c r="F3194" s="67" t="s">
        <v>4551</v>
      </c>
      <c r="G3194" s="67" t="s">
        <v>4551</v>
      </c>
      <c r="I3194" s="3" t="s">
        <v>6300</v>
      </c>
    </row>
    <row r="3195" spans="1:9" ht="22.5" x14ac:dyDescent="0.2">
      <c r="A3195" s="1" t="str">
        <f t="shared" si="51"/>
        <v>SINAPI-I 441</v>
      </c>
      <c r="B3195" s="3" t="s">
        <v>6301</v>
      </c>
      <c r="C3195" s="3">
        <v>441</v>
      </c>
      <c r="D3195" s="2" t="s">
        <v>3023</v>
      </c>
      <c r="E3195" s="3" t="s">
        <v>4431</v>
      </c>
      <c r="F3195" s="67" t="s">
        <v>6343</v>
      </c>
      <c r="G3195" s="67" t="s">
        <v>6343</v>
      </c>
      <c r="I3195" s="3" t="s">
        <v>6300</v>
      </c>
    </row>
    <row r="3196" spans="1:9" ht="22.5" x14ac:dyDescent="0.2">
      <c r="A3196" s="1" t="str">
        <f t="shared" si="51"/>
        <v>SINAPI-I 431</v>
      </c>
      <c r="B3196" s="3" t="s">
        <v>6301</v>
      </c>
      <c r="C3196" s="3">
        <v>431</v>
      </c>
      <c r="D3196" s="2" t="s">
        <v>3024</v>
      </c>
      <c r="E3196" s="3" t="s">
        <v>4431</v>
      </c>
      <c r="F3196" s="67" t="s">
        <v>31720</v>
      </c>
      <c r="G3196" s="67" t="s">
        <v>31720</v>
      </c>
      <c r="I3196" s="3" t="s">
        <v>6300</v>
      </c>
    </row>
    <row r="3197" spans="1:9" ht="22.5" x14ac:dyDescent="0.2">
      <c r="A3197" s="1" t="str">
        <f t="shared" si="51"/>
        <v>SINAPI-I 432</v>
      </c>
      <c r="B3197" s="3" t="s">
        <v>6301</v>
      </c>
      <c r="C3197" s="3">
        <v>432</v>
      </c>
      <c r="D3197" s="2" t="s">
        <v>3025</v>
      </c>
      <c r="E3197" s="3" t="s">
        <v>4431</v>
      </c>
      <c r="F3197" s="67" t="s">
        <v>21236</v>
      </c>
      <c r="G3197" s="67" t="s">
        <v>21236</v>
      </c>
      <c r="I3197" s="3" t="s">
        <v>6300</v>
      </c>
    </row>
    <row r="3198" spans="1:9" x14ac:dyDescent="0.2">
      <c r="A3198" s="1" t="str">
        <f t="shared" si="51"/>
        <v>SINAPI-I 429</v>
      </c>
      <c r="B3198" s="3" t="s">
        <v>6301</v>
      </c>
      <c r="C3198" s="3">
        <v>429</v>
      </c>
      <c r="D3198" s="2" t="s">
        <v>3026</v>
      </c>
      <c r="E3198" s="3" t="s">
        <v>4431</v>
      </c>
      <c r="F3198" s="67" t="s">
        <v>5774</v>
      </c>
      <c r="G3198" s="67" t="s">
        <v>5774</v>
      </c>
      <c r="I3198" s="3" t="s">
        <v>6300</v>
      </c>
    </row>
    <row r="3199" spans="1:9" ht="22.5" x14ac:dyDescent="0.2">
      <c r="A3199" s="1" t="str">
        <f t="shared" si="51"/>
        <v>SINAPI-I 439</v>
      </c>
      <c r="B3199" s="3" t="s">
        <v>6301</v>
      </c>
      <c r="C3199" s="3">
        <v>439</v>
      </c>
      <c r="D3199" s="2" t="s">
        <v>3027</v>
      </c>
      <c r="E3199" s="3" t="s">
        <v>4431</v>
      </c>
      <c r="F3199" s="67" t="s">
        <v>6317</v>
      </c>
      <c r="G3199" s="67" t="s">
        <v>6317</v>
      </c>
      <c r="I3199" s="3" t="s">
        <v>6300</v>
      </c>
    </row>
    <row r="3200" spans="1:9" ht="22.5" x14ac:dyDescent="0.2">
      <c r="A3200" s="1" t="str">
        <f t="shared" si="51"/>
        <v>SINAPI-I 433</v>
      </c>
      <c r="B3200" s="3" t="s">
        <v>6301</v>
      </c>
      <c r="C3200" s="3">
        <v>433</v>
      </c>
      <c r="D3200" s="2" t="s">
        <v>3028</v>
      </c>
      <c r="E3200" s="3" t="s">
        <v>4431</v>
      </c>
      <c r="F3200" s="67" t="s">
        <v>5742</v>
      </c>
      <c r="G3200" s="67" t="s">
        <v>5742</v>
      </c>
      <c r="I3200" s="3" t="s">
        <v>6300</v>
      </c>
    </row>
    <row r="3201" spans="1:9" x14ac:dyDescent="0.2">
      <c r="A3201" s="1" t="str">
        <f t="shared" si="51"/>
        <v>SINAPI-I 437</v>
      </c>
      <c r="B3201" s="3" t="s">
        <v>6301</v>
      </c>
      <c r="C3201" s="3">
        <v>437</v>
      </c>
      <c r="D3201" s="2" t="s">
        <v>3029</v>
      </c>
      <c r="E3201" s="3" t="s">
        <v>4431</v>
      </c>
      <c r="F3201" s="67" t="s">
        <v>21545</v>
      </c>
      <c r="G3201" s="67" t="s">
        <v>21545</v>
      </c>
      <c r="I3201" s="3" t="s">
        <v>6300</v>
      </c>
    </row>
    <row r="3202" spans="1:9" ht="22.5" x14ac:dyDescent="0.2">
      <c r="A3202" s="1" t="str">
        <f t="shared" si="51"/>
        <v>SINAPI-I 11790</v>
      </c>
      <c r="B3202" s="3" t="s">
        <v>6301</v>
      </c>
      <c r="C3202" s="3">
        <v>11790</v>
      </c>
      <c r="D3202" s="2" t="s">
        <v>3030</v>
      </c>
      <c r="E3202" s="3" t="s">
        <v>4431</v>
      </c>
      <c r="F3202" s="67" t="s">
        <v>30939</v>
      </c>
      <c r="G3202" s="67" t="s">
        <v>30939</v>
      </c>
      <c r="I3202" s="3" t="s">
        <v>6300</v>
      </c>
    </row>
    <row r="3203" spans="1:9" ht="22.5" x14ac:dyDescent="0.2">
      <c r="A3203" s="1" t="str">
        <f t="shared" si="51"/>
        <v>SINAPI-I 428</v>
      </c>
      <c r="B3203" s="3" t="s">
        <v>6301</v>
      </c>
      <c r="C3203" s="3">
        <v>428</v>
      </c>
      <c r="D3203" s="2" t="s">
        <v>3031</v>
      </c>
      <c r="E3203" s="3" t="s">
        <v>4431</v>
      </c>
      <c r="F3203" s="67" t="s">
        <v>32177</v>
      </c>
      <c r="G3203" s="67" t="s">
        <v>32177</v>
      </c>
      <c r="I3203" s="3" t="s">
        <v>6300</v>
      </c>
    </row>
    <row r="3204" spans="1:9" ht="22.5" x14ac:dyDescent="0.2">
      <c r="A3204" s="1" t="str">
        <f t="shared" si="51"/>
        <v>SINAPI-I 4384</v>
      </c>
      <c r="B3204" s="3" t="s">
        <v>6301</v>
      </c>
      <c r="C3204" s="3">
        <v>4384</v>
      </c>
      <c r="D3204" s="2" t="s">
        <v>3032</v>
      </c>
      <c r="E3204" s="3" t="s">
        <v>4431</v>
      </c>
      <c r="F3204" s="67" t="s">
        <v>5836</v>
      </c>
      <c r="G3204" s="67" t="s">
        <v>5836</v>
      </c>
      <c r="I3204" s="3" t="s">
        <v>6298</v>
      </c>
    </row>
    <row r="3205" spans="1:9" ht="22.5" x14ac:dyDescent="0.2">
      <c r="A3205" s="1" t="str">
        <f t="shared" si="51"/>
        <v>SINAPI-I 4351</v>
      </c>
      <c r="B3205" s="3" t="s">
        <v>6301</v>
      </c>
      <c r="C3205" s="3">
        <v>4351</v>
      </c>
      <c r="D3205" s="2" t="s">
        <v>3033</v>
      </c>
      <c r="E3205" s="3" t="s">
        <v>4431</v>
      </c>
      <c r="F3205" s="67" t="s">
        <v>5837</v>
      </c>
      <c r="G3205" s="67" t="s">
        <v>5837</v>
      </c>
      <c r="I3205" s="3" t="s">
        <v>6298</v>
      </c>
    </row>
    <row r="3206" spans="1:9" x14ac:dyDescent="0.2">
      <c r="A3206" s="1" t="str">
        <f t="shared" si="51"/>
        <v>SINAPI-I 11054</v>
      </c>
      <c r="B3206" s="3" t="s">
        <v>6301</v>
      </c>
      <c r="C3206" s="3">
        <v>11054</v>
      </c>
      <c r="D3206" s="2" t="s">
        <v>3034</v>
      </c>
      <c r="E3206" s="3" t="s">
        <v>4431</v>
      </c>
      <c r="F3206" s="67" t="s">
        <v>4455</v>
      </c>
      <c r="G3206" s="67" t="s">
        <v>4455</v>
      </c>
      <c r="I3206" s="3" t="s">
        <v>6298</v>
      </c>
    </row>
    <row r="3207" spans="1:9" x14ac:dyDescent="0.2">
      <c r="A3207" s="1" t="str">
        <f t="shared" si="51"/>
        <v>SINAPI-I 11055</v>
      </c>
      <c r="B3207" s="3" t="s">
        <v>6301</v>
      </c>
      <c r="C3207" s="3">
        <v>11055</v>
      </c>
      <c r="D3207" s="2" t="s">
        <v>3035</v>
      </c>
      <c r="E3207" s="3" t="s">
        <v>4431</v>
      </c>
      <c r="F3207" s="67" t="s">
        <v>5402</v>
      </c>
      <c r="G3207" s="67" t="s">
        <v>5402</v>
      </c>
      <c r="I3207" s="3" t="s">
        <v>6298</v>
      </c>
    </row>
    <row r="3208" spans="1:9" x14ac:dyDescent="0.2">
      <c r="A3208" s="1" t="str">
        <f t="shared" si="51"/>
        <v>SINAPI-I 11056</v>
      </c>
      <c r="B3208" s="3" t="s">
        <v>6301</v>
      </c>
      <c r="C3208" s="3">
        <v>11056</v>
      </c>
      <c r="D3208" s="2" t="s">
        <v>3036</v>
      </c>
      <c r="E3208" s="3" t="s">
        <v>4431</v>
      </c>
      <c r="F3208" s="67" t="s">
        <v>20807</v>
      </c>
      <c r="G3208" s="67" t="s">
        <v>20807</v>
      </c>
      <c r="I3208" s="3" t="s">
        <v>6298</v>
      </c>
    </row>
    <row r="3209" spans="1:9" x14ac:dyDescent="0.2">
      <c r="A3209" s="1" t="str">
        <f t="shared" si="51"/>
        <v>SINAPI-I 11057</v>
      </c>
      <c r="B3209" s="3" t="s">
        <v>6301</v>
      </c>
      <c r="C3209" s="3">
        <v>11057</v>
      </c>
      <c r="D3209" s="2" t="s">
        <v>3037</v>
      </c>
      <c r="E3209" s="3" t="s">
        <v>4431</v>
      </c>
      <c r="F3209" s="67" t="s">
        <v>4744</v>
      </c>
      <c r="G3209" s="67" t="s">
        <v>4744</v>
      </c>
      <c r="I3209" s="3" t="s">
        <v>6298</v>
      </c>
    </row>
    <row r="3210" spans="1:9" x14ac:dyDescent="0.2">
      <c r="A3210" s="1" t="str">
        <f t="shared" si="51"/>
        <v>SINAPI-I 11059</v>
      </c>
      <c r="B3210" s="3" t="s">
        <v>6301</v>
      </c>
      <c r="C3210" s="3">
        <v>11059</v>
      </c>
      <c r="D3210" s="2" t="s">
        <v>3038</v>
      </c>
      <c r="E3210" s="3" t="s">
        <v>4431</v>
      </c>
      <c r="F3210" s="67" t="s">
        <v>21899</v>
      </c>
      <c r="G3210" s="67" t="s">
        <v>21899</v>
      </c>
      <c r="I3210" s="3" t="s">
        <v>6298</v>
      </c>
    </row>
    <row r="3211" spans="1:9" x14ac:dyDescent="0.2">
      <c r="A3211" s="1" t="str">
        <f t="shared" si="51"/>
        <v>SINAPI-I 11058</v>
      </c>
      <c r="B3211" s="3" t="s">
        <v>6301</v>
      </c>
      <c r="C3211" s="3">
        <v>11058</v>
      </c>
      <c r="D3211" s="2" t="s">
        <v>3039</v>
      </c>
      <c r="E3211" s="3" t="s">
        <v>4431</v>
      </c>
      <c r="F3211" s="67" t="s">
        <v>20731</v>
      </c>
      <c r="G3211" s="67" t="s">
        <v>20731</v>
      </c>
      <c r="I3211" s="3" t="s">
        <v>6298</v>
      </c>
    </row>
    <row r="3212" spans="1:9" x14ac:dyDescent="0.2">
      <c r="A3212" s="1" t="str">
        <f t="shared" si="51"/>
        <v>SINAPI-I 4380</v>
      </c>
      <c r="B3212" s="3" t="s">
        <v>6301</v>
      </c>
      <c r="C3212" s="3">
        <v>4380</v>
      </c>
      <c r="D3212" s="2" t="s">
        <v>30465</v>
      </c>
      <c r="E3212" s="3" t="s">
        <v>4431</v>
      </c>
      <c r="F3212" s="67" t="s">
        <v>4674</v>
      </c>
      <c r="G3212" s="67" t="s">
        <v>4674</v>
      </c>
      <c r="I3212" s="3" t="s">
        <v>6298</v>
      </c>
    </row>
    <row r="3213" spans="1:9" x14ac:dyDescent="0.2">
      <c r="A3213" s="1" t="str">
        <f t="shared" si="51"/>
        <v>SINAPI-I 4299</v>
      </c>
      <c r="B3213" s="3" t="s">
        <v>6301</v>
      </c>
      <c r="C3213" s="3">
        <v>4299</v>
      </c>
      <c r="D3213" s="2" t="s">
        <v>30466</v>
      </c>
      <c r="E3213" s="3" t="s">
        <v>4431</v>
      </c>
      <c r="F3213" s="67" t="s">
        <v>4899</v>
      </c>
      <c r="G3213" s="67" t="s">
        <v>4899</v>
      </c>
      <c r="I3213" s="3" t="s">
        <v>6299</v>
      </c>
    </row>
    <row r="3214" spans="1:9" x14ac:dyDescent="0.2">
      <c r="A3214" s="1" t="str">
        <f t="shared" si="51"/>
        <v>SINAPI-I 4304</v>
      </c>
      <c r="B3214" s="3" t="s">
        <v>6301</v>
      </c>
      <c r="C3214" s="3">
        <v>4304</v>
      </c>
      <c r="D3214" s="2" t="s">
        <v>30467</v>
      </c>
      <c r="E3214" s="3" t="s">
        <v>4431</v>
      </c>
      <c r="F3214" s="67" t="s">
        <v>4785</v>
      </c>
      <c r="G3214" s="67" t="s">
        <v>4785</v>
      </c>
      <c r="I3214" s="3" t="s">
        <v>6298</v>
      </c>
    </row>
    <row r="3215" spans="1:9" x14ac:dyDescent="0.2">
      <c r="A3215" s="1" t="str">
        <f t="shared" si="51"/>
        <v>SINAPI-I 4305</v>
      </c>
      <c r="B3215" s="3" t="s">
        <v>6301</v>
      </c>
      <c r="C3215" s="3">
        <v>4305</v>
      </c>
      <c r="D3215" s="2" t="s">
        <v>30468</v>
      </c>
      <c r="E3215" s="3" t="s">
        <v>4431</v>
      </c>
      <c r="F3215" s="67" t="s">
        <v>28682</v>
      </c>
      <c r="G3215" s="67" t="s">
        <v>28682</v>
      </c>
      <c r="I3215" s="3" t="s">
        <v>6298</v>
      </c>
    </row>
    <row r="3216" spans="1:9" x14ac:dyDescent="0.2">
      <c r="A3216" s="1" t="str">
        <f t="shared" si="51"/>
        <v>SINAPI-I 4306</v>
      </c>
      <c r="B3216" s="3" t="s">
        <v>6301</v>
      </c>
      <c r="C3216" s="3">
        <v>4306</v>
      </c>
      <c r="D3216" s="2" t="s">
        <v>30469</v>
      </c>
      <c r="E3216" s="3" t="s">
        <v>4431</v>
      </c>
      <c r="F3216" s="67" t="s">
        <v>28857</v>
      </c>
      <c r="G3216" s="67" t="s">
        <v>28857</v>
      </c>
      <c r="I3216" s="3" t="s">
        <v>6298</v>
      </c>
    </row>
    <row r="3217" spans="1:9" x14ac:dyDescent="0.2">
      <c r="A3217" s="1" t="str">
        <f t="shared" si="51"/>
        <v>SINAPI-I 4308</v>
      </c>
      <c r="B3217" s="3" t="s">
        <v>6301</v>
      </c>
      <c r="C3217" s="3">
        <v>4308</v>
      </c>
      <c r="D3217" s="2" t="s">
        <v>30470</v>
      </c>
      <c r="E3217" s="3" t="s">
        <v>4431</v>
      </c>
      <c r="F3217" s="67" t="s">
        <v>21181</v>
      </c>
      <c r="G3217" s="67" t="s">
        <v>21181</v>
      </c>
      <c r="I3217" s="3" t="s">
        <v>6298</v>
      </c>
    </row>
    <row r="3218" spans="1:9" x14ac:dyDescent="0.2">
      <c r="A3218" s="1" t="str">
        <f t="shared" si="51"/>
        <v>SINAPI-I 4302</v>
      </c>
      <c r="B3218" s="3" t="s">
        <v>6301</v>
      </c>
      <c r="C3218" s="3">
        <v>4302</v>
      </c>
      <c r="D3218" s="2" t="s">
        <v>30471</v>
      </c>
      <c r="E3218" s="3" t="s">
        <v>4431</v>
      </c>
      <c r="F3218" s="67" t="s">
        <v>20654</v>
      </c>
      <c r="G3218" s="67" t="s">
        <v>20654</v>
      </c>
      <c r="I3218" s="3" t="s">
        <v>6298</v>
      </c>
    </row>
    <row r="3219" spans="1:9" x14ac:dyDescent="0.2">
      <c r="A3219" s="1" t="str">
        <f t="shared" si="51"/>
        <v>SINAPI-I 4300</v>
      </c>
      <c r="B3219" s="3" t="s">
        <v>6301</v>
      </c>
      <c r="C3219" s="3">
        <v>4300</v>
      </c>
      <c r="D3219" s="2" t="s">
        <v>30472</v>
      </c>
      <c r="E3219" s="3" t="s">
        <v>4431</v>
      </c>
      <c r="F3219" s="67" t="s">
        <v>20822</v>
      </c>
      <c r="G3219" s="67" t="s">
        <v>20822</v>
      </c>
      <c r="I3219" s="3" t="s">
        <v>6298</v>
      </c>
    </row>
    <row r="3220" spans="1:9" x14ac:dyDescent="0.2">
      <c r="A3220" s="1" t="str">
        <f t="shared" si="51"/>
        <v>SINAPI-I 4301</v>
      </c>
      <c r="B3220" s="3" t="s">
        <v>6301</v>
      </c>
      <c r="C3220" s="3">
        <v>4301</v>
      </c>
      <c r="D3220" s="2" t="s">
        <v>30473</v>
      </c>
      <c r="E3220" s="3" t="s">
        <v>4431</v>
      </c>
      <c r="F3220" s="67" t="s">
        <v>4661</v>
      </c>
      <c r="G3220" s="67" t="s">
        <v>4661</v>
      </c>
      <c r="I3220" s="3" t="s">
        <v>6298</v>
      </c>
    </row>
    <row r="3221" spans="1:9" ht="22.5" x14ac:dyDescent="0.2">
      <c r="A3221" s="1" t="str">
        <f t="shared" si="51"/>
        <v>SINAPI-I 4320</v>
      </c>
      <c r="B3221" s="3" t="s">
        <v>6301</v>
      </c>
      <c r="C3221" s="3">
        <v>4320</v>
      </c>
      <c r="D3221" s="2" t="s">
        <v>30474</v>
      </c>
      <c r="E3221" s="3" t="s">
        <v>4431</v>
      </c>
      <c r="F3221" s="67" t="s">
        <v>5058</v>
      </c>
      <c r="G3221" s="67" t="s">
        <v>5058</v>
      </c>
      <c r="I3221" s="3" t="s">
        <v>6298</v>
      </c>
    </row>
    <row r="3222" spans="1:9" ht="22.5" x14ac:dyDescent="0.2">
      <c r="A3222" s="1" t="str">
        <f t="shared" si="51"/>
        <v>SINAPI-I 4318</v>
      </c>
      <c r="B3222" s="3" t="s">
        <v>6301</v>
      </c>
      <c r="C3222" s="3">
        <v>4318</v>
      </c>
      <c r="D3222" s="2" t="s">
        <v>30475</v>
      </c>
      <c r="E3222" s="3" t="s">
        <v>4431</v>
      </c>
      <c r="F3222" s="67" t="s">
        <v>5496</v>
      </c>
      <c r="G3222" s="67" t="s">
        <v>5496</v>
      </c>
      <c r="I3222" s="3" t="s">
        <v>6298</v>
      </c>
    </row>
    <row r="3223" spans="1:9" x14ac:dyDescent="0.2">
      <c r="A3223" s="1" t="str">
        <f t="shared" si="51"/>
        <v>SINAPI-I 40547</v>
      </c>
      <c r="B3223" s="3" t="s">
        <v>6301</v>
      </c>
      <c r="C3223" s="3">
        <v>40547</v>
      </c>
      <c r="D3223" s="2" t="s">
        <v>3040</v>
      </c>
      <c r="E3223" s="3" t="s">
        <v>4445</v>
      </c>
      <c r="F3223" s="67" t="s">
        <v>5845</v>
      </c>
      <c r="G3223" s="67" t="s">
        <v>5845</v>
      </c>
      <c r="I3223" s="3" t="s">
        <v>6298</v>
      </c>
    </row>
    <row r="3224" spans="1:9" x14ac:dyDescent="0.2">
      <c r="A3224" s="1" t="str">
        <f t="shared" si="51"/>
        <v>SINAPI-I 11962</v>
      </c>
      <c r="B3224" s="3" t="s">
        <v>6301</v>
      </c>
      <c r="C3224" s="3">
        <v>11962</v>
      </c>
      <c r="D3224" s="2" t="s">
        <v>3041</v>
      </c>
      <c r="E3224" s="3" t="s">
        <v>4431</v>
      </c>
      <c r="F3224" s="67" t="s">
        <v>5073</v>
      </c>
      <c r="G3224" s="67" t="s">
        <v>5073</v>
      </c>
      <c r="I3224" s="3" t="s">
        <v>6298</v>
      </c>
    </row>
    <row r="3225" spans="1:9" x14ac:dyDescent="0.2">
      <c r="A3225" s="1" t="str">
        <f t="shared" si="51"/>
        <v>SINAPI-I 4332</v>
      </c>
      <c r="B3225" s="3" t="s">
        <v>6301</v>
      </c>
      <c r="C3225" s="3">
        <v>4332</v>
      </c>
      <c r="D3225" s="2" t="s">
        <v>3042</v>
      </c>
      <c r="E3225" s="3" t="s">
        <v>4431</v>
      </c>
      <c r="F3225" s="67" t="s">
        <v>5846</v>
      </c>
      <c r="G3225" s="67" t="s">
        <v>5846</v>
      </c>
      <c r="I3225" s="3" t="s">
        <v>6298</v>
      </c>
    </row>
    <row r="3226" spans="1:9" x14ac:dyDescent="0.2">
      <c r="A3226" s="1" t="str">
        <f t="shared" si="51"/>
        <v>SINAPI-I 4331</v>
      </c>
      <c r="B3226" s="3" t="s">
        <v>6301</v>
      </c>
      <c r="C3226" s="3">
        <v>4331</v>
      </c>
      <c r="D3226" s="2" t="s">
        <v>3043</v>
      </c>
      <c r="E3226" s="3" t="s">
        <v>4431</v>
      </c>
      <c r="F3226" s="67" t="s">
        <v>5847</v>
      </c>
      <c r="G3226" s="67" t="s">
        <v>5847</v>
      </c>
      <c r="I3226" s="3" t="s">
        <v>6298</v>
      </c>
    </row>
    <row r="3227" spans="1:9" ht="22.5" x14ac:dyDescent="0.2">
      <c r="A3227" s="1" t="str">
        <f t="shared" si="51"/>
        <v>SINAPI-I 4336</v>
      </c>
      <c r="B3227" s="3" t="s">
        <v>6301</v>
      </c>
      <c r="C3227" s="3">
        <v>4336</v>
      </c>
      <c r="D3227" s="2" t="s">
        <v>3044</v>
      </c>
      <c r="E3227" s="3" t="s">
        <v>4431</v>
      </c>
      <c r="F3227" s="67" t="s">
        <v>5848</v>
      </c>
      <c r="G3227" s="67" t="s">
        <v>5848</v>
      </c>
      <c r="I3227" s="3" t="s">
        <v>6298</v>
      </c>
    </row>
    <row r="3228" spans="1:9" x14ac:dyDescent="0.2">
      <c r="A3228" s="1" t="str">
        <f t="shared" si="51"/>
        <v>SINAPI-I 11948</v>
      </c>
      <c r="B3228" s="3" t="s">
        <v>6301</v>
      </c>
      <c r="C3228" s="3">
        <v>11948</v>
      </c>
      <c r="D3228" s="2" t="s">
        <v>3045</v>
      </c>
      <c r="E3228" s="3" t="s">
        <v>4431</v>
      </c>
      <c r="F3228" s="67" t="s">
        <v>4882</v>
      </c>
      <c r="G3228" s="67" t="s">
        <v>4882</v>
      </c>
      <c r="I3228" s="3" t="s">
        <v>6298</v>
      </c>
    </row>
    <row r="3229" spans="1:9" x14ac:dyDescent="0.2">
      <c r="A3229" s="1" t="str">
        <f t="shared" si="51"/>
        <v>SINAPI-I 4382</v>
      </c>
      <c r="B3229" s="3" t="s">
        <v>6301</v>
      </c>
      <c r="C3229" s="3">
        <v>4382</v>
      </c>
      <c r="D3229" s="2" t="s">
        <v>3046</v>
      </c>
      <c r="E3229" s="3" t="s">
        <v>4431</v>
      </c>
      <c r="F3229" s="67" t="s">
        <v>5849</v>
      </c>
      <c r="G3229" s="67" t="s">
        <v>5849</v>
      </c>
      <c r="I3229" s="3" t="s">
        <v>6298</v>
      </c>
    </row>
    <row r="3230" spans="1:9" x14ac:dyDescent="0.2">
      <c r="A3230" s="1" t="str">
        <f t="shared" si="51"/>
        <v>SINAPI-I 4354</v>
      </c>
      <c r="B3230" s="3" t="s">
        <v>6301</v>
      </c>
      <c r="C3230" s="3">
        <v>4354</v>
      </c>
      <c r="D3230" s="2" t="s">
        <v>3047</v>
      </c>
      <c r="E3230" s="3" t="s">
        <v>4431</v>
      </c>
      <c r="F3230" s="67" t="s">
        <v>4889</v>
      </c>
      <c r="G3230" s="67" t="s">
        <v>4889</v>
      </c>
      <c r="I3230" s="3" t="s">
        <v>6298</v>
      </c>
    </row>
    <row r="3231" spans="1:9" x14ac:dyDescent="0.2">
      <c r="A3231" s="1" t="str">
        <f t="shared" si="51"/>
        <v>SINAPI-I 40839</v>
      </c>
      <c r="B3231" s="3" t="s">
        <v>6301</v>
      </c>
      <c r="C3231" s="3">
        <v>40839</v>
      </c>
      <c r="D3231" s="2" t="s">
        <v>30476</v>
      </c>
      <c r="E3231" s="3" t="s">
        <v>4445</v>
      </c>
      <c r="F3231" s="67" t="s">
        <v>5850</v>
      </c>
      <c r="G3231" s="67" t="s">
        <v>5850</v>
      </c>
      <c r="I3231" s="3" t="s">
        <v>6298</v>
      </c>
    </row>
    <row r="3232" spans="1:9" x14ac:dyDescent="0.2">
      <c r="A3232" s="1" t="str">
        <f t="shared" si="51"/>
        <v>SINAPI-I 40552</v>
      </c>
      <c r="B3232" s="3" t="s">
        <v>6301</v>
      </c>
      <c r="C3232" s="3">
        <v>40552</v>
      </c>
      <c r="D3232" s="2" t="s">
        <v>3048</v>
      </c>
      <c r="E3232" s="3" t="s">
        <v>4445</v>
      </c>
      <c r="F3232" s="67" t="s">
        <v>5851</v>
      </c>
      <c r="G3232" s="67" t="s">
        <v>5851</v>
      </c>
      <c r="I3232" s="3" t="s">
        <v>6298</v>
      </c>
    </row>
    <row r="3233" spans="1:9" x14ac:dyDescent="0.2">
      <c r="A3233" s="1" t="str">
        <f t="shared" si="51"/>
        <v>SINAPI-I 40549</v>
      </c>
      <c r="B3233" s="3" t="s">
        <v>6301</v>
      </c>
      <c r="C3233" s="3">
        <v>40549</v>
      </c>
      <c r="D3233" s="2" t="s">
        <v>3049</v>
      </c>
      <c r="E3233" s="3" t="s">
        <v>4445</v>
      </c>
      <c r="F3233" s="67" t="s">
        <v>5852</v>
      </c>
      <c r="G3233" s="67" t="s">
        <v>5852</v>
      </c>
      <c r="I3233" s="3" t="s">
        <v>6298</v>
      </c>
    </row>
    <row r="3234" spans="1:9" ht="22.5" x14ac:dyDescent="0.2">
      <c r="A3234" s="1" t="str">
        <f t="shared" si="51"/>
        <v>SINAPI-I 4385</v>
      </c>
      <c r="B3234" s="3" t="s">
        <v>6301</v>
      </c>
      <c r="C3234" s="3">
        <v>4385</v>
      </c>
      <c r="D3234" s="2" t="s">
        <v>3050</v>
      </c>
      <c r="E3234" s="3" t="s">
        <v>4450</v>
      </c>
      <c r="F3234" s="67" t="s">
        <v>5853</v>
      </c>
      <c r="G3234" s="67" t="s">
        <v>5853</v>
      </c>
      <c r="I3234" s="3" t="s">
        <v>6298</v>
      </c>
    </row>
    <row r="3235" spans="1:9" ht="22.5" x14ac:dyDescent="0.2">
      <c r="A3235" s="1" t="str">
        <f t="shared" ref="A3235:A3298" si="52">CONCATENAR</f>
        <v>SINAPI-I 20078</v>
      </c>
      <c r="B3235" s="3" t="s">
        <v>6301</v>
      </c>
      <c r="C3235" s="3">
        <v>20078</v>
      </c>
      <c r="D3235" s="2" t="s">
        <v>3051</v>
      </c>
      <c r="E3235" s="3" t="s">
        <v>4431</v>
      </c>
      <c r="F3235" s="67" t="s">
        <v>5712</v>
      </c>
      <c r="G3235" s="67" t="s">
        <v>5712</v>
      </c>
      <c r="I3235" s="3" t="s">
        <v>6298</v>
      </c>
    </row>
    <row r="3236" spans="1:9" x14ac:dyDescent="0.2">
      <c r="A3236" s="1" t="str">
        <f t="shared" si="52"/>
        <v>SINAPI-I 39897</v>
      </c>
      <c r="B3236" s="3" t="s">
        <v>6301</v>
      </c>
      <c r="C3236" s="3">
        <v>39897</v>
      </c>
      <c r="D3236" s="2" t="s">
        <v>3052</v>
      </c>
      <c r="E3236" s="3" t="s">
        <v>4431</v>
      </c>
      <c r="F3236" s="67" t="s">
        <v>33985</v>
      </c>
      <c r="G3236" s="67" t="s">
        <v>33985</v>
      </c>
      <c r="I3236" s="3" t="s">
        <v>6300</v>
      </c>
    </row>
    <row r="3237" spans="1:9" x14ac:dyDescent="0.2">
      <c r="A3237" s="1" t="str">
        <f t="shared" si="52"/>
        <v>SINAPI-I 118</v>
      </c>
      <c r="B3237" s="3" t="s">
        <v>6301</v>
      </c>
      <c r="C3237" s="3">
        <v>118</v>
      </c>
      <c r="D3237" s="2" t="s">
        <v>3053</v>
      </c>
      <c r="E3237" s="3" t="s">
        <v>4431</v>
      </c>
      <c r="F3237" s="67" t="s">
        <v>30944</v>
      </c>
      <c r="G3237" s="67" t="s">
        <v>30944</v>
      </c>
      <c r="I3237" s="3" t="s">
        <v>6298</v>
      </c>
    </row>
    <row r="3238" spans="1:9" ht="22.5" x14ac:dyDescent="0.2">
      <c r="A3238" s="1" t="str">
        <f t="shared" si="52"/>
        <v>SINAPI-I 4396</v>
      </c>
      <c r="B3238" s="3" t="s">
        <v>6301</v>
      </c>
      <c r="C3238" s="3">
        <v>4396</v>
      </c>
      <c r="D3238" s="2" t="s">
        <v>30477</v>
      </c>
      <c r="E3238" s="3" t="s">
        <v>4438</v>
      </c>
      <c r="F3238" s="67" t="s">
        <v>28858</v>
      </c>
      <c r="G3238" s="67" t="s">
        <v>28858</v>
      </c>
      <c r="I3238" s="3" t="s">
        <v>6298</v>
      </c>
    </row>
    <row r="3239" spans="1:9" ht="22.5" x14ac:dyDescent="0.2">
      <c r="A3239" s="1" t="str">
        <f t="shared" si="52"/>
        <v>SINAPI-I 36881</v>
      </c>
      <c r="B3239" s="3" t="s">
        <v>6301</v>
      </c>
      <c r="C3239" s="3">
        <v>36881</v>
      </c>
      <c r="D3239" s="2" t="s">
        <v>30478</v>
      </c>
      <c r="E3239" s="3" t="s">
        <v>4438</v>
      </c>
      <c r="F3239" s="67" t="s">
        <v>28859</v>
      </c>
      <c r="G3239" s="67" t="s">
        <v>28859</v>
      </c>
      <c r="I3239" s="3" t="s">
        <v>6298</v>
      </c>
    </row>
    <row r="3240" spans="1:9" ht="22.5" x14ac:dyDescent="0.2">
      <c r="A3240" s="1" t="str">
        <f t="shared" si="52"/>
        <v>SINAPI-I 4397</v>
      </c>
      <c r="B3240" s="3" t="s">
        <v>6301</v>
      </c>
      <c r="C3240" s="3">
        <v>4397</v>
      </c>
      <c r="D3240" s="2" t="s">
        <v>30479</v>
      </c>
      <c r="E3240" s="3" t="s">
        <v>4438</v>
      </c>
      <c r="F3240" s="67" t="s">
        <v>28860</v>
      </c>
      <c r="G3240" s="67" t="s">
        <v>28860</v>
      </c>
      <c r="I3240" s="3" t="s">
        <v>6298</v>
      </c>
    </row>
    <row r="3241" spans="1:9" ht="22.5" x14ac:dyDescent="0.2">
      <c r="A3241" s="1" t="str">
        <f t="shared" si="52"/>
        <v>SINAPI-I 36882</v>
      </c>
      <c r="B3241" s="3" t="s">
        <v>6301</v>
      </c>
      <c r="C3241" s="3">
        <v>36882</v>
      </c>
      <c r="D3241" s="2" t="s">
        <v>30480</v>
      </c>
      <c r="E3241" s="3" t="s">
        <v>4438</v>
      </c>
      <c r="F3241" s="67" t="s">
        <v>28861</v>
      </c>
      <c r="G3241" s="67" t="s">
        <v>28861</v>
      </c>
      <c r="I3241" s="3" t="s">
        <v>6298</v>
      </c>
    </row>
    <row r="3242" spans="1:9" x14ac:dyDescent="0.2">
      <c r="A3242" s="1" t="str">
        <f t="shared" si="52"/>
        <v>SINAPI-I 4751</v>
      </c>
      <c r="B3242" s="3" t="s">
        <v>6301</v>
      </c>
      <c r="C3242" s="3">
        <v>4751</v>
      </c>
      <c r="D3242" s="2" t="s">
        <v>3054</v>
      </c>
      <c r="E3242" s="3" t="s">
        <v>4436</v>
      </c>
      <c r="F3242" s="67" t="s">
        <v>20981</v>
      </c>
      <c r="G3242" s="67" t="s">
        <v>21645</v>
      </c>
      <c r="I3242" s="3" t="s">
        <v>6298</v>
      </c>
    </row>
    <row r="3243" spans="1:9" x14ac:dyDescent="0.2">
      <c r="A3243" s="1" t="str">
        <f t="shared" si="52"/>
        <v>SINAPI-I 41066</v>
      </c>
      <c r="B3243" s="3" t="s">
        <v>6301</v>
      </c>
      <c r="C3243" s="3">
        <v>41066</v>
      </c>
      <c r="D3243" s="2" t="s">
        <v>3055</v>
      </c>
      <c r="E3243" s="3" t="s">
        <v>4437</v>
      </c>
      <c r="F3243" s="67" t="s">
        <v>29014</v>
      </c>
      <c r="G3243" s="67" t="s">
        <v>28862</v>
      </c>
      <c r="I3243" s="3" t="s">
        <v>6298</v>
      </c>
    </row>
    <row r="3244" spans="1:9" x14ac:dyDescent="0.2">
      <c r="A3244" s="1" t="str">
        <f t="shared" si="52"/>
        <v>SINAPI-I 39604</v>
      </c>
      <c r="B3244" s="3" t="s">
        <v>6301</v>
      </c>
      <c r="C3244" s="3">
        <v>39604</v>
      </c>
      <c r="D3244" s="2" t="s">
        <v>3056</v>
      </c>
      <c r="E3244" s="3" t="s">
        <v>4431</v>
      </c>
      <c r="F3244" s="67" t="s">
        <v>21102</v>
      </c>
      <c r="G3244" s="67" t="s">
        <v>21102</v>
      </c>
      <c r="I3244" s="3" t="s">
        <v>6298</v>
      </c>
    </row>
    <row r="3245" spans="1:9" x14ac:dyDescent="0.2">
      <c r="A3245" s="1" t="str">
        <f t="shared" si="52"/>
        <v>SINAPI-I 39605</v>
      </c>
      <c r="B3245" s="3" t="s">
        <v>6301</v>
      </c>
      <c r="C3245" s="3">
        <v>39605</v>
      </c>
      <c r="D3245" s="2" t="s">
        <v>3057</v>
      </c>
      <c r="E3245" s="3" t="s">
        <v>4431</v>
      </c>
      <c r="F3245" s="67" t="s">
        <v>21580</v>
      </c>
      <c r="G3245" s="67" t="s">
        <v>21580</v>
      </c>
      <c r="I3245" s="3" t="s">
        <v>6298</v>
      </c>
    </row>
    <row r="3246" spans="1:9" x14ac:dyDescent="0.2">
      <c r="A3246" s="1" t="str">
        <f t="shared" si="52"/>
        <v>SINAPI-I 39606</v>
      </c>
      <c r="B3246" s="3" t="s">
        <v>6301</v>
      </c>
      <c r="C3246" s="3">
        <v>39606</v>
      </c>
      <c r="D3246" s="2" t="s">
        <v>3058</v>
      </c>
      <c r="E3246" s="3" t="s">
        <v>4431</v>
      </c>
      <c r="F3246" s="67" t="s">
        <v>6248</v>
      </c>
      <c r="G3246" s="67" t="s">
        <v>6248</v>
      </c>
      <c r="I3246" s="3" t="s">
        <v>6298</v>
      </c>
    </row>
    <row r="3247" spans="1:9" x14ac:dyDescent="0.2">
      <c r="A3247" s="1" t="str">
        <f t="shared" si="52"/>
        <v>SINAPI-I 39607</v>
      </c>
      <c r="B3247" s="3" t="s">
        <v>6301</v>
      </c>
      <c r="C3247" s="3">
        <v>39607</v>
      </c>
      <c r="D3247" s="2" t="s">
        <v>3059</v>
      </c>
      <c r="E3247" s="3" t="s">
        <v>4431</v>
      </c>
      <c r="F3247" s="67" t="s">
        <v>33986</v>
      </c>
      <c r="G3247" s="67" t="s">
        <v>33986</v>
      </c>
      <c r="I3247" s="3" t="s">
        <v>6298</v>
      </c>
    </row>
    <row r="3248" spans="1:9" x14ac:dyDescent="0.2">
      <c r="A3248" s="1" t="str">
        <f t="shared" si="52"/>
        <v>SINAPI-I 39594</v>
      </c>
      <c r="B3248" s="3" t="s">
        <v>6301</v>
      </c>
      <c r="C3248" s="3">
        <v>39594</v>
      </c>
      <c r="D3248" s="2" t="s">
        <v>3060</v>
      </c>
      <c r="E3248" s="3" t="s">
        <v>4431</v>
      </c>
      <c r="F3248" s="67" t="s">
        <v>33987</v>
      </c>
      <c r="G3248" s="67" t="s">
        <v>33987</v>
      </c>
      <c r="I3248" s="3" t="s">
        <v>6299</v>
      </c>
    </row>
    <row r="3249" spans="1:9" x14ac:dyDescent="0.2">
      <c r="A3249" s="1" t="str">
        <f t="shared" si="52"/>
        <v>SINAPI-I 39596</v>
      </c>
      <c r="B3249" s="3" t="s">
        <v>6301</v>
      </c>
      <c r="C3249" s="3">
        <v>39596</v>
      </c>
      <c r="D3249" s="2" t="s">
        <v>3061</v>
      </c>
      <c r="E3249" s="3" t="s">
        <v>4431</v>
      </c>
      <c r="F3249" s="67" t="s">
        <v>33988</v>
      </c>
      <c r="G3249" s="67" t="s">
        <v>33988</v>
      </c>
      <c r="I3249" s="3" t="s">
        <v>6298</v>
      </c>
    </row>
    <row r="3250" spans="1:9" x14ac:dyDescent="0.2">
      <c r="A3250" s="1" t="str">
        <f t="shared" si="52"/>
        <v>SINAPI-I 39595</v>
      </c>
      <c r="B3250" s="3" t="s">
        <v>6301</v>
      </c>
      <c r="C3250" s="3">
        <v>39595</v>
      </c>
      <c r="D3250" s="2" t="s">
        <v>3062</v>
      </c>
      <c r="E3250" s="3" t="s">
        <v>4431</v>
      </c>
      <c r="F3250" s="67" t="s">
        <v>33989</v>
      </c>
      <c r="G3250" s="67" t="s">
        <v>33989</v>
      </c>
      <c r="I3250" s="3" t="s">
        <v>6298</v>
      </c>
    </row>
    <row r="3251" spans="1:9" x14ac:dyDescent="0.2">
      <c r="A3251" s="1" t="str">
        <f t="shared" si="52"/>
        <v>SINAPI-I 39597</v>
      </c>
      <c r="B3251" s="3" t="s">
        <v>6301</v>
      </c>
      <c r="C3251" s="3">
        <v>39597</v>
      </c>
      <c r="D3251" s="2" t="s">
        <v>3063</v>
      </c>
      <c r="E3251" s="3" t="s">
        <v>4431</v>
      </c>
      <c r="F3251" s="67" t="s">
        <v>33990</v>
      </c>
      <c r="G3251" s="67" t="s">
        <v>33990</v>
      </c>
      <c r="I3251" s="3" t="s">
        <v>6298</v>
      </c>
    </row>
    <row r="3252" spans="1:9" x14ac:dyDescent="0.2">
      <c r="A3252" s="1" t="str">
        <f t="shared" si="52"/>
        <v>SINAPI-I 10731</v>
      </c>
      <c r="B3252" s="3" t="s">
        <v>6301</v>
      </c>
      <c r="C3252" s="3">
        <v>10731</v>
      </c>
      <c r="D3252" s="2" t="s">
        <v>3064</v>
      </c>
      <c r="E3252" s="3" t="s">
        <v>4438</v>
      </c>
      <c r="F3252" s="67" t="s">
        <v>5806</v>
      </c>
      <c r="G3252" s="67" t="s">
        <v>5806</v>
      </c>
      <c r="I3252" s="3" t="s">
        <v>6300</v>
      </c>
    </row>
    <row r="3253" spans="1:9" x14ac:dyDescent="0.2">
      <c r="A3253" s="1" t="str">
        <f t="shared" si="52"/>
        <v>SINAPI-I 4704</v>
      </c>
      <c r="B3253" s="3" t="s">
        <v>6301</v>
      </c>
      <c r="C3253" s="3">
        <v>4704</v>
      </c>
      <c r="D3253" s="2" t="s">
        <v>30481</v>
      </c>
      <c r="E3253" s="3" t="s">
        <v>4438</v>
      </c>
      <c r="F3253" s="67" t="s">
        <v>28864</v>
      </c>
      <c r="G3253" s="67" t="s">
        <v>28864</v>
      </c>
      <c r="I3253" s="3" t="s">
        <v>6300</v>
      </c>
    </row>
    <row r="3254" spans="1:9" x14ac:dyDescent="0.2">
      <c r="A3254" s="1" t="str">
        <f t="shared" si="52"/>
        <v>SINAPI-I 10730</v>
      </c>
      <c r="B3254" s="3" t="s">
        <v>6301</v>
      </c>
      <c r="C3254" s="3">
        <v>10730</v>
      </c>
      <c r="D3254" s="2" t="s">
        <v>30482</v>
      </c>
      <c r="E3254" s="3" t="s">
        <v>4438</v>
      </c>
      <c r="F3254" s="67" t="s">
        <v>33991</v>
      </c>
      <c r="G3254" s="67" t="s">
        <v>33991</v>
      </c>
      <c r="I3254" s="3" t="s">
        <v>6300</v>
      </c>
    </row>
    <row r="3255" spans="1:9" x14ac:dyDescent="0.2">
      <c r="A3255" s="1" t="str">
        <f t="shared" si="52"/>
        <v>SINAPI-I 4720</v>
      </c>
      <c r="B3255" s="3" t="s">
        <v>6301</v>
      </c>
      <c r="C3255" s="3">
        <v>4720</v>
      </c>
      <c r="D3255" s="2" t="s">
        <v>3065</v>
      </c>
      <c r="E3255" s="3" t="s">
        <v>4435</v>
      </c>
      <c r="F3255" s="67" t="s">
        <v>5858</v>
      </c>
      <c r="G3255" s="67" t="s">
        <v>5858</v>
      </c>
      <c r="I3255" s="3" t="s">
        <v>6298</v>
      </c>
    </row>
    <row r="3256" spans="1:9" x14ac:dyDescent="0.2">
      <c r="A3256" s="1" t="str">
        <f t="shared" si="52"/>
        <v>SINAPI-I 4721</v>
      </c>
      <c r="B3256" s="3" t="s">
        <v>6301</v>
      </c>
      <c r="C3256" s="3">
        <v>4721</v>
      </c>
      <c r="D3256" s="2" t="s">
        <v>30483</v>
      </c>
      <c r="E3256" s="3" t="s">
        <v>4435</v>
      </c>
      <c r="F3256" s="67" t="s">
        <v>5859</v>
      </c>
      <c r="G3256" s="67" t="s">
        <v>5859</v>
      </c>
      <c r="I3256" s="3" t="s">
        <v>6298</v>
      </c>
    </row>
    <row r="3257" spans="1:9" x14ac:dyDescent="0.2">
      <c r="A3257" s="1" t="str">
        <f t="shared" si="52"/>
        <v>SINAPI-I 4718</v>
      </c>
      <c r="B3257" s="3" t="s">
        <v>6301</v>
      </c>
      <c r="C3257" s="3">
        <v>4718</v>
      </c>
      <c r="D3257" s="2" t="s">
        <v>3066</v>
      </c>
      <c r="E3257" s="3" t="s">
        <v>4435</v>
      </c>
      <c r="F3257" s="67" t="s">
        <v>5860</v>
      </c>
      <c r="G3257" s="67" t="s">
        <v>5860</v>
      </c>
      <c r="I3257" s="3" t="s">
        <v>6299</v>
      </c>
    </row>
    <row r="3258" spans="1:9" x14ac:dyDescent="0.2">
      <c r="A3258" s="1" t="str">
        <f t="shared" si="52"/>
        <v>SINAPI-I 4722</v>
      </c>
      <c r="B3258" s="3" t="s">
        <v>6301</v>
      </c>
      <c r="C3258" s="3">
        <v>4722</v>
      </c>
      <c r="D3258" s="2" t="s">
        <v>3067</v>
      </c>
      <c r="E3258" s="3" t="s">
        <v>4435</v>
      </c>
      <c r="F3258" s="67" t="s">
        <v>5861</v>
      </c>
      <c r="G3258" s="67" t="s">
        <v>5861</v>
      </c>
      <c r="I3258" s="3" t="s">
        <v>6298</v>
      </c>
    </row>
    <row r="3259" spans="1:9" x14ac:dyDescent="0.2">
      <c r="A3259" s="1" t="str">
        <f t="shared" si="52"/>
        <v>SINAPI-I 4730</v>
      </c>
      <c r="B3259" s="3" t="s">
        <v>6301</v>
      </c>
      <c r="C3259" s="3">
        <v>4730</v>
      </c>
      <c r="D3259" s="2" t="s">
        <v>3068</v>
      </c>
      <c r="E3259" s="3" t="s">
        <v>4435</v>
      </c>
      <c r="F3259" s="67" t="s">
        <v>5863</v>
      </c>
      <c r="G3259" s="67" t="s">
        <v>5863</v>
      </c>
      <c r="I3259" s="3" t="s">
        <v>6298</v>
      </c>
    </row>
    <row r="3260" spans="1:9" ht="22.5" x14ac:dyDescent="0.2">
      <c r="A3260" s="1" t="str">
        <f t="shared" si="52"/>
        <v>SINAPI-I 13186</v>
      </c>
      <c r="B3260" s="3" t="s">
        <v>6301</v>
      </c>
      <c r="C3260" s="3">
        <v>13186</v>
      </c>
      <c r="D3260" s="2" t="s">
        <v>3069</v>
      </c>
      <c r="E3260" s="3" t="s">
        <v>4435</v>
      </c>
      <c r="F3260" s="67" t="s">
        <v>5864</v>
      </c>
      <c r="G3260" s="67" t="s">
        <v>5864</v>
      </c>
      <c r="I3260" s="3" t="s">
        <v>6298</v>
      </c>
    </row>
    <row r="3261" spans="1:9" ht="22.5" x14ac:dyDescent="0.2">
      <c r="A3261" s="1" t="str">
        <f t="shared" si="52"/>
        <v>SINAPI-I 10737</v>
      </c>
      <c r="B3261" s="3" t="s">
        <v>6301</v>
      </c>
      <c r="C3261" s="3">
        <v>10737</v>
      </c>
      <c r="D3261" s="2" t="s">
        <v>30484</v>
      </c>
      <c r="E3261" s="3" t="s">
        <v>4438</v>
      </c>
      <c r="F3261" s="67" t="s">
        <v>33992</v>
      </c>
      <c r="G3261" s="67" t="s">
        <v>33992</v>
      </c>
      <c r="I3261" s="3" t="s">
        <v>6300</v>
      </c>
    </row>
    <row r="3262" spans="1:9" ht="22.5" x14ac:dyDescent="0.2">
      <c r="A3262" s="1" t="str">
        <f t="shared" si="52"/>
        <v>SINAPI-I 10734</v>
      </c>
      <c r="B3262" s="3" t="s">
        <v>6301</v>
      </c>
      <c r="C3262" s="3">
        <v>10734</v>
      </c>
      <c r="D3262" s="2" t="s">
        <v>30485</v>
      </c>
      <c r="E3262" s="3" t="s">
        <v>4438</v>
      </c>
      <c r="F3262" s="67" t="s">
        <v>33993</v>
      </c>
      <c r="G3262" s="67" t="s">
        <v>33993</v>
      </c>
      <c r="I3262" s="3" t="s">
        <v>6300</v>
      </c>
    </row>
    <row r="3263" spans="1:9" x14ac:dyDescent="0.2">
      <c r="A3263" s="1" t="str">
        <f t="shared" si="52"/>
        <v>SINAPI-I 4708</v>
      </c>
      <c r="B3263" s="3" t="s">
        <v>6301</v>
      </c>
      <c r="C3263" s="3">
        <v>4708</v>
      </c>
      <c r="D3263" s="2" t="s">
        <v>30486</v>
      </c>
      <c r="E3263" s="3" t="s">
        <v>4438</v>
      </c>
      <c r="F3263" s="67" t="s">
        <v>32155</v>
      </c>
      <c r="G3263" s="67" t="s">
        <v>32155</v>
      </c>
      <c r="I3263" s="3" t="s">
        <v>6300</v>
      </c>
    </row>
    <row r="3264" spans="1:9" ht="22.5" x14ac:dyDescent="0.2">
      <c r="A3264" s="1" t="str">
        <f t="shared" si="52"/>
        <v>SINAPI-I 4712</v>
      </c>
      <c r="B3264" s="3" t="s">
        <v>6301</v>
      </c>
      <c r="C3264" s="3">
        <v>4712</v>
      </c>
      <c r="D3264" s="2" t="s">
        <v>30487</v>
      </c>
      <c r="E3264" s="3" t="s">
        <v>4438</v>
      </c>
      <c r="F3264" s="67" t="s">
        <v>29805</v>
      </c>
      <c r="G3264" s="67" t="s">
        <v>29805</v>
      </c>
      <c r="I3264" s="3" t="s">
        <v>6300</v>
      </c>
    </row>
    <row r="3265" spans="1:9" ht="22.5" x14ac:dyDescent="0.2">
      <c r="A3265" s="1" t="str">
        <f t="shared" si="52"/>
        <v>SINAPI-I 4710</v>
      </c>
      <c r="B3265" s="3" t="s">
        <v>6301</v>
      </c>
      <c r="C3265" s="3">
        <v>4710</v>
      </c>
      <c r="D3265" s="2" t="s">
        <v>30488</v>
      </c>
      <c r="E3265" s="3" t="s">
        <v>4438</v>
      </c>
      <c r="F3265" s="67" t="s">
        <v>32339</v>
      </c>
      <c r="G3265" s="67" t="s">
        <v>32339</v>
      </c>
      <c r="I3265" s="3" t="s">
        <v>6300</v>
      </c>
    </row>
    <row r="3266" spans="1:9" x14ac:dyDescent="0.2">
      <c r="A3266" s="1" t="str">
        <f t="shared" si="52"/>
        <v>SINAPI-I 4750</v>
      </c>
      <c r="B3266" s="3" t="s">
        <v>6301</v>
      </c>
      <c r="C3266" s="3">
        <v>4750</v>
      </c>
      <c r="D3266" s="2" t="s">
        <v>3070</v>
      </c>
      <c r="E3266" s="3" t="s">
        <v>4436</v>
      </c>
      <c r="F3266" s="67" t="s">
        <v>20981</v>
      </c>
      <c r="G3266" s="67" t="s">
        <v>21645</v>
      </c>
      <c r="I3266" s="3" t="s">
        <v>6299</v>
      </c>
    </row>
    <row r="3267" spans="1:9" x14ac:dyDescent="0.2">
      <c r="A3267" s="1" t="str">
        <f t="shared" si="52"/>
        <v>SINAPI-I 41065</v>
      </c>
      <c r="B3267" s="3" t="s">
        <v>6301</v>
      </c>
      <c r="C3267" s="3">
        <v>41065</v>
      </c>
      <c r="D3267" s="2" t="s">
        <v>3071</v>
      </c>
      <c r="E3267" s="3" t="s">
        <v>4437</v>
      </c>
      <c r="F3267" s="67" t="s">
        <v>28994</v>
      </c>
      <c r="G3267" s="67" t="s">
        <v>28679</v>
      </c>
      <c r="I3267" s="3" t="s">
        <v>6298</v>
      </c>
    </row>
    <row r="3268" spans="1:9" x14ac:dyDescent="0.2">
      <c r="A3268" s="1" t="str">
        <f t="shared" si="52"/>
        <v>SINAPI-I 34747</v>
      </c>
      <c r="B3268" s="3" t="s">
        <v>6301</v>
      </c>
      <c r="C3268" s="3">
        <v>34747</v>
      </c>
      <c r="D3268" s="2" t="s">
        <v>30489</v>
      </c>
      <c r="E3268" s="3" t="s">
        <v>4432</v>
      </c>
      <c r="F3268" s="67" t="s">
        <v>28866</v>
      </c>
      <c r="G3268" s="67" t="s">
        <v>28866</v>
      </c>
      <c r="I3268" s="3" t="s">
        <v>6298</v>
      </c>
    </row>
    <row r="3269" spans="1:9" x14ac:dyDescent="0.2">
      <c r="A3269" s="1" t="str">
        <f t="shared" si="52"/>
        <v>SINAPI-I 4826</v>
      </c>
      <c r="B3269" s="3" t="s">
        <v>6301</v>
      </c>
      <c r="C3269" s="3">
        <v>4826</v>
      </c>
      <c r="D3269" s="2" t="s">
        <v>30490</v>
      </c>
      <c r="E3269" s="3" t="s">
        <v>4432</v>
      </c>
      <c r="F3269" s="67" t="s">
        <v>21246</v>
      </c>
      <c r="G3269" s="67" t="s">
        <v>21246</v>
      </c>
      <c r="I3269" s="3" t="s">
        <v>6298</v>
      </c>
    </row>
    <row r="3270" spans="1:9" x14ac:dyDescent="0.2">
      <c r="A3270" s="1" t="str">
        <f t="shared" si="52"/>
        <v>SINAPI-I 41975</v>
      </c>
      <c r="B3270" s="3" t="s">
        <v>6301</v>
      </c>
      <c r="C3270" s="3">
        <v>41975</v>
      </c>
      <c r="D3270" s="2" t="s">
        <v>3072</v>
      </c>
      <c r="E3270" s="3" t="s">
        <v>4438</v>
      </c>
      <c r="F3270" s="67" t="s">
        <v>21880</v>
      </c>
      <c r="G3270" s="67" t="s">
        <v>21880</v>
      </c>
      <c r="I3270" s="3" t="s">
        <v>6298</v>
      </c>
    </row>
    <row r="3271" spans="1:9" x14ac:dyDescent="0.2">
      <c r="A3271" s="1" t="str">
        <f t="shared" si="52"/>
        <v>SINAPI-I 4825</v>
      </c>
      <c r="B3271" s="3" t="s">
        <v>6301</v>
      </c>
      <c r="C3271" s="3">
        <v>4825</v>
      </c>
      <c r="D3271" s="2" t="s">
        <v>30491</v>
      </c>
      <c r="E3271" s="3" t="s">
        <v>4432</v>
      </c>
      <c r="F3271" s="67" t="s">
        <v>28867</v>
      </c>
      <c r="G3271" s="67" t="s">
        <v>28867</v>
      </c>
      <c r="I3271" s="3" t="s">
        <v>6298</v>
      </c>
    </row>
    <row r="3272" spans="1:9" x14ac:dyDescent="0.2">
      <c r="A3272" s="1" t="str">
        <f t="shared" si="52"/>
        <v>SINAPI-I 34744</v>
      </c>
      <c r="B3272" s="3" t="s">
        <v>6301</v>
      </c>
      <c r="C3272" s="3">
        <v>34744</v>
      </c>
      <c r="D3272" s="2" t="s">
        <v>3073</v>
      </c>
      <c r="E3272" s="3" t="s">
        <v>4438</v>
      </c>
      <c r="F3272" s="67" t="s">
        <v>5865</v>
      </c>
      <c r="G3272" s="67" t="s">
        <v>5865</v>
      </c>
      <c r="I3272" s="3" t="s">
        <v>6300</v>
      </c>
    </row>
    <row r="3273" spans="1:9" ht="22.5" x14ac:dyDescent="0.2">
      <c r="A3273" s="1" t="str">
        <f t="shared" si="52"/>
        <v>SINAPI-I 39430</v>
      </c>
      <c r="B3273" s="3" t="s">
        <v>6301</v>
      </c>
      <c r="C3273" s="3">
        <v>39430</v>
      </c>
      <c r="D3273" s="2" t="s">
        <v>3074</v>
      </c>
      <c r="E3273" s="3" t="s">
        <v>4431</v>
      </c>
      <c r="F3273" s="67" t="s">
        <v>4483</v>
      </c>
      <c r="G3273" s="67" t="s">
        <v>4483</v>
      </c>
      <c r="I3273" s="3" t="s">
        <v>6298</v>
      </c>
    </row>
    <row r="3274" spans="1:9" x14ac:dyDescent="0.2">
      <c r="A3274" s="1" t="str">
        <f t="shared" si="52"/>
        <v>SINAPI-I 39573</v>
      </c>
      <c r="B3274" s="3" t="s">
        <v>6301</v>
      </c>
      <c r="C3274" s="3">
        <v>39573</v>
      </c>
      <c r="D3274" s="2" t="s">
        <v>3075</v>
      </c>
      <c r="E3274" s="3" t="s">
        <v>4431</v>
      </c>
      <c r="F3274" s="67" t="s">
        <v>4466</v>
      </c>
      <c r="G3274" s="67" t="s">
        <v>4466</v>
      </c>
      <c r="I3274" s="3" t="s">
        <v>6298</v>
      </c>
    </row>
    <row r="3275" spans="1:9" x14ac:dyDescent="0.2">
      <c r="A3275" s="1" t="str">
        <f t="shared" si="52"/>
        <v>SINAPI-I 38410</v>
      </c>
      <c r="B3275" s="3" t="s">
        <v>6301</v>
      </c>
      <c r="C3275" s="3">
        <v>38410</v>
      </c>
      <c r="D3275" s="2" t="s">
        <v>3076</v>
      </c>
      <c r="E3275" s="3" t="s">
        <v>4431</v>
      </c>
      <c r="F3275" s="67" t="s">
        <v>5866</v>
      </c>
      <c r="G3275" s="67" t="s">
        <v>5866</v>
      </c>
      <c r="I3275" s="3" t="s">
        <v>6298</v>
      </c>
    </row>
    <row r="3276" spans="1:9" x14ac:dyDescent="0.2">
      <c r="A3276" s="1" t="str">
        <f t="shared" si="52"/>
        <v>SINAPI-I 43082</v>
      </c>
      <c r="B3276" s="3" t="s">
        <v>6301</v>
      </c>
      <c r="C3276" s="3">
        <v>43082</v>
      </c>
      <c r="D3276" s="2" t="s">
        <v>3077</v>
      </c>
      <c r="E3276" s="3" t="s">
        <v>4433</v>
      </c>
      <c r="F3276" s="67" t="s">
        <v>21056</v>
      </c>
      <c r="G3276" s="67" t="s">
        <v>21056</v>
      </c>
      <c r="I3276" s="3" t="s">
        <v>6299</v>
      </c>
    </row>
    <row r="3277" spans="1:9" x14ac:dyDescent="0.2">
      <c r="A3277" s="1" t="str">
        <f t="shared" si="52"/>
        <v>SINAPI-I 43083</v>
      </c>
      <c r="B3277" s="3" t="s">
        <v>6301</v>
      </c>
      <c r="C3277" s="3">
        <v>43083</v>
      </c>
      <c r="D3277" s="2" t="s">
        <v>3078</v>
      </c>
      <c r="E3277" s="3" t="s">
        <v>4433</v>
      </c>
      <c r="F3277" s="67" t="s">
        <v>21910</v>
      </c>
      <c r="G3277" s="67" t="s">
        <v>21910</v>
      </c>
      <c r="I3277" s="3" t="s">
        <v>6298</v>
      </c>
    </row>
    <row r="3278" spans="1:9" x14ac:dyDescent="0.2">
      <c r="A3278" s="1" t="str">
        <f t="shared" si="52"/>
        <v>SINAPI-I 40535</v>
      </c>
      <c r="B3278" s="3" t="s">
        <v>6301</v>
      </c>
      <c r="C3278" s="3">
        <v>40535</v>
      </c>
      <c r="D3278" s="2" t="s">
        <v>3079</v>
      </c>
      <c r="E3278" s="3" t="s">
        <v>4433</v>
      </c>
      <c r="F3278" s="67" t="s">
        <v>21910</v>
      </c>
      <c r="G3278" s="67" t="s">
        <v>21910</v>
      </c>
      <c r="I3278" s="3" t="s">
        <v>6298</v>
      </c>
    </row>
    <row r="3279" spans="1:9" x14ac:dyDescent="0.2">
      <c r="A3279" s="1" t="str">
        <f t="shared" si="52"/>
        <v>SINAPI-I 40598</v>
      </c>
      <c r="B3279" s="3" t="s">
        <v>6301</v>
      </c>
      <c r="C3279" s="3">
        <v>40598</v>
      </c>
      <c r="D3279" s="2" t="s">
        <v>3080</v>
      </c>
      <c r="E3279" s="3" t="s">
        <v>4433</v>
      </c>
      <c r="F3279" s="67" t="s">
        <v>5585</v>
      </c>
      <c r="G3279" s="67" t="s">
        <v>5585</v>
      </c>
      <c r="I3279" s="3" t="s">
        <v>6298</v>
      </c>
    </row>
    <row r="3280" spans="1:9" x14ac:dyDescent="0.2">
      <c r="A3280" s="1" t="str">
        <f t="shared" si="52"/>
        <v>SINAPI-I 43692</v>
      </c>
      <c r="B3280" s="3" t="s">
        <v>6301</v>
      </c>
      <c r="C3280" s="3">
        <v>43692</v>
      </c>
      <c r="D3280" s="2" t="s">
        <v>3081</v>
      </c>
      <c r="E3280" s="3" t="s">
        <v>4433</v>
      </c>
      <c r="F3280" s="67" t="s">
        <v>4693</v>
      </c>
      <c r="G3280" s="67" t="s">
        <v>4693</v>
      </c>
      <c r="I3280" s="3" t="s">
        <v>6298</v>
      </c>
    </row>
    <row r="3281" spans="1:9" x14ac:dyDescent="0.2">
      <c r="A3281" s="1" t="str">
        <f t="shared" si="52"/>
        <v>SINAPI-I 43665</v>
      </c>
      <c r="B3281" s="3" t="s">
        <v>6301</v>
      </c>
      <c r="C3281" s="3">
        <v>43665</v>
      </c>
      <c r="D3281" s="2" t="s">
        <v>3082</v>
      </c>
      <c r="E3281" s="3" t="s">
        <v>4433</v>
      </c>
      <c r="F3281" s="67" t="s">
        <v>21708</v>
      </c>
      <c r="G3281" s="67" t="s">
        <v>21708</v>
      </c>
      <c r="I3281" s="3" t="s">
        <v>6298</v>
      </c>
    </row>
    <row r="3282" spans="1:9" x14ac:dyDescent="0.2">
      <c r="A3282" s="1" t="str">
        <f t="shared" si="52"/>
        <v>SINAPI-I 10966</v>
      </c>
      <c r="B3282" s="3" t="s">
        <v>6301</v>
      </c>
      <c r="C3282" s="3">
        <v>10966</v>
      </c>
      <c r="D3282" s="2" t="s">
        <v>3083</v>
      </c>
      <c r="E3282" s="3" t="s">
        <v>4433</v>
      </c>
      <c r="F3282" s="67" t="s">
        <v>4693</v>
      </c>
      <c r="G3282" s="67" t="s">
        <v>4693</v>
      </c>
      <c r="I3282" s="3" t="s">
        <v>6298</v>
      </c>
    </row>
    <row r="3283" spans="1:9" ht="22.5" x14ac:dyDescent="0.2">
      <c r="A3283" s="1" t="str">
        <f t="shared" si="52"/>
        <v>SINAPI-I 39427</v>
      </c>
      <c r="B3283" s="3" t="s">
        <v>6301</v>
      </c>
      <c r="C3283" s="3">
        <v>39427</v>
      </c>
      <c r="D3283" s="2" t="s">
        <v>3084</v>
      </c>
      <c r="E3283" s="3" t="s">
        <v>4432</v>
      </c>
      <c r="F3283" s="67" t="s">
        <v>5869</v>
      </c>
      <c r="G3283" s="67" t="s">
        <v>5869</v>
      </c>
      <c r="I3283" s="3" t="s">
        <v>6298</v>
      </c>
    </row>
    <row r="3284" spans="1:9" x14ac:dyDescent="0.2">
      <c r="A3284" s="1" t="str">
        <f t="shared" si="52"/>
        <v>SINAPI-I 39424</v>
      </c>
      <c r="B3284" s="3" t="s">
        <v>6301</v>
      </c>
      <c r="C3284" s="3">
        <v>39424</v>
      </c>
      <c r="D3284" s="2" t="s">
        <v>3085</v>
      </c>
      <c r="E3284" s="3" t="s">
        <v>4432</v>
      </c>
      <c r="F3284" s="67" t="s">
        <v>5870</v>
      </c>
      <c r="G3284" s="67" t="s">
        <v>5870</v>
      </c>
      <c r="I3284" s="3" t="s">
        <v>6298</v>
      </c>
    </row>
    <row r="3285" spans="1:9" x14ac:dyDescent="0.2">
      <c r="A3285" s="1" t="str">
        <f t="shared" si="52"/>
        <v>SINAPI-I 39425</v>
      </c>
      <c r="B3285" s="3" t="s">
        <v>6301</v>
      </c>
      <c r="C3285" s="3">
        <v>39425</v>
      </c>
      <c r="D3285" s="2" t="s">
        <v>3086</v>
      </c>
      <c r="E3285" s="3" t="s">
        <v>4432</v>
      </c>
      <c r="F3285" s="67" t="s">
        <v>4580</v>
      </c>
      <c r="G3285" s="67" t="s">
        <v>4580</v>
      </c>
      <c r="I3285" s="3" t="s">
        <v>6298</v>
      </c>
    </row>
    <row r="3286" spans="1:9" x14ac:dyDescent="0.2">
      <c r="A3286" s="1" t="str">
        <f t="shared" si="52"/>
        <v>SINAPI-I 40664</v>
      </c>
      <c r="B3286" s="3" t="s">
        <v>6301</v>
      </c>
      <c r="C3286" s="3">
        <v>40664</v>
      </c>
      <c r="D3286" s="2" t="s">
        <v>30492</v>
      </c>
      <c r="E3286" s="3" t="s">
        <v>4433</v>
      </c>
      <c r="F3286" s="67" t="s">
        <v>20937</v>
      </c>
      <c r="G3286" s="67" t="s">
        <v>20937</v>
      </c>
      <c r="I3286" s="3" t="s">
        <v>6298</v>
      </c>
    </row>
    <row r="3287" spans="1:9" x14ac:dyDescent="0.2">
      <c r="A3287" s="1" t="str">
        <f t="shared" si="52"/>
        <v>SINAPI-I 34360</v>
      </c>
      <c r="B3287" s="3" t="s">
        <v>6301</v>
      </c>
      <c r="C3287" s="3">
        <v>34360</v>
      </c>
      <c r="D3287" s="2" t="s">
        <v>3087</v>
      </c>
      <c r="E3287" s="3" t="s">
        <v>4433</v>
      </c>
      <c r="F3287" s="67" t="s">
        <v>33994</v>
      </c>
      <c r="G3287" s="67" t="s">
        <v>33994</v>
      </c>
      <c r="I3287" s="3" t="s">
        <v>6298</v>
      </c>
    </row>
    <row r="3288" spans="1:9" x14ac:dyDescent="0.2">
      <c r="A3288" s="1" t="str">
        <f t="shared" si="52"/>
        <v>SINAPI-I 20259</v>
      </c>
      <c r="B3288" s="3" t="s">
        <v>6301</v>
      </c>
      <c r="C3288" s="3">
        <v>20259</v>
      </c>
      <c r="D3288" s="2" t="s">
        <v>3088</v>
      </c>
      <c r="E3288" s="3" t="s">
        <v>4432</v>
      </c>
      <c r="F3288" s="67" t="s">
        <v>6338</v>
      </c>
      <c r="G3288" s="67" t="s">
        <v>6338</v>
      </c>
      <c r="I3288" s="3" t="s">
        <v>6298</v>
      </c>
    </row>
    <row r="3289" spans="1:9" ht="22.5" x14ac:dyDescent="0.2">
      <c r="A3289" s="1" t="str">
        <f t="shared" si="52"/>
        <v>SINAPI-I 14077</v>
      </c>
      <c r="B3289" s="3" t="s">
        <v>6301</v>
      </c>
      <c r="C3289" s="3">
        <v>14077</v>
      </c>
      <c r="D3289" s="2" t="s">
        <v>3089</v>
      </c>
      <c r="E3289" s="3" t="s">
        <v>4432</v>
      </c>
      <c r="F3289" s="67" t="s">
        <v>33995</v>
      </c>
      <c r="G3289" s="67" t="s">
        <v>33995</v>
      </c>
      <c r="I3289" s="3" t="s">
        <v>6298</v>
      </c>
    </row>
    <row r="3290" spans="1:9" ht="22.5" x14ac:dyDescent="0.2">
      <c r="A3290" s="1" t="str">
        <f t="shared" si="52"/>
        <v>SINAPI-I 3678</v>
      </c>
      <c r="B3290" s="3" t="s">
        <v>6301</v>
      </c>
      <c r="C3290" s="3">
        <v>3678</v>
      </c>
      <c r="D3290" s="2" t="s">
        <v>3090</v>
      </c>
      <c r="E3290" s="3" t="s">
        <v>4432</v>
      </c>
      <c r="F3290" s="67" t="s">
        <v>32142</v>
      </c>
      <c r="G3290" s="67" t="s">
        <v>32142</v>
      </c>
      <c r="I3290" s="3" t="s">
        <v>6298</v>
      </c>
    </row>
    <row r="3291" spans="1:9" ht="22.5" x14ac:dyDescent="0.2">
      <c r="A3291" s="1" t="str">
        <f t="shared" si="52"/>
        <v>SINAPI-I 11552</v>
      </c>
      <c r="B3291" s="3" t="s">
        <v>6301</v>
      </c>
      <c r="C3291" s="3">
        <v>11552</v>
      </c>
      <c r="D3291" s="2" t="s">
        <v>30493</v>
      </c>
      <c r="E3291" s="3" t="s">
        <v>4432</v>
      </c>
      <c r="F3291" s="67" t="s">
        <v>5872</v>
      </c>
      <c r="G3291" s="67" t="s">
        <v>5872</v>
      </c>
      <c r="I3291" s="3" t="s">
        <v>6298</v>
      </c>
    </row>
    <row r="3292" spans="1:9" ht="22.5" x14ac:dyDescent="0.2">
      <c r="A3292" s="1" t="str">
        <f t="shared" si="52"/>
        <v>SINAPI-I 585</v>
      </c>
      <c r="B3292" s="3" t="s">
        <v>6301</v>
      </c>
      <c r="C3292" s="3">
        <v>585</v>
      </c>
      <c r="D3292" s="2" t="s">
        <v>3091</v>
      </c>
      <c r="E3292" s="3" t="s">
        <v>4433</v>
      </c>
      <c r="F3292" s="67" t="s">
        <v>33439</v>
      </c>
      <c r="G3292" s="67" t="s">
        <v>33439</v>
      </c>
      <c r="I3292" s="3" t="s">
        <v>6298</v>
      </c>
    </row>
    <row r="3293" spans="1:9" x14ac:dyDescent="0.2">
      <c r="A3293" s="1" t="str">
        <f t="shared" si="52"/>
        <v>SINAPI-I 39418</v>
      </c>
      <c r="B3293" s="3" t="s">
        <v>6301</v>
      </c>
      <c r="C3293" s="3">
        <v>39418</v>
      </c>
      <c r="D3293" s="2" t="s">
        <v>30494</v>
      </c>
      <c r="E3293" s="3" t="s">
        <v>4432</v>
      </c>
      <c r="F3293" s="67" t="s">
        <v>33996</v>
      </c>
      <c r="G3293" s="67" t="s">
        <v>33996</v>
      </c>
      <c r="I3293" s="3" t="s">
        <v>6298</v>
      </c>
    </row>
    <row r="3294" spans="1:9" x14ac:dyDescent="0.2">
      <c r="A3294" s="1" t="str">
        <f t="shared" si="52"/>
        <v>SINAPI-I 39419</v>
      </c>
      <c r="B3294" s="3" t="s">
        <v>6301</v>
      </c>
      <c r="C3294" s="3">
        <v>39419</v>
      </c>
      <c r="D3294" s="2" t="s">
        <v>3092</v>
      </c>
      <c r="E3294" s="3" t="s">
        <v>4432</v>
      </c>
      <c r="F3294" s="67" t="s">
        <v>5873</v>
      </c>
      <c r="G3294" s="67" t="s">
        <v>5873</v>
      </c>
      <c r="I3294" s="3" t="s">
        <v>6298</v>
      </c>
    </row>
    <row r="3295" spans="1:9" x14ac:dyDescent="0.2">
      <c r="A3295" s="1" t="str">
        <f t="shared" si="52"/>
        <v>SINAPI-I 39420</v>
      </c>
      <c r="B3295" s="3" t="s">
        <v>6301</v>
      </c>
      <c r="C3295" s="3">
        <v>39420</v>
      </c>
      <c r="D3295" s="2" t="s">
        <v>3093</v>
      </c>
      <c r="E3295" s="3" t="s">
        <v>4432</v>
      </c>
      <c r="F3295" s="67" t="s">
        <v>5556</v>
      </c>
      <c r="G3295" s="67" t="s">
        <v>5556</v>
      </c>
      <c r="I3295" s="3" t="s">
        <v>6298</v>
      </c>
    </row>
    <row r="3296" spans="1:9" ht="22.5" x14ac:dyDescent="0.2">
      <c r="A3296" s="1" t="str">
        <f t="shared" si="52"/>
        <v>SINAPI-I 39571</v>
      </c>
      <c r="B3296" s="3" t="s">
        <v>6301</v>
      </c>
      <c r="C3296" s="3">
        <v>39571</v>
      </c>
      <c r="D3296" s="2" t="s">
        <v>3094</v>
      </c>
      <c r="E3296" s="3" t="s">
        <v>4432</v>
      </c>
      <c r="F3296" s="67" t="s">
        <v>33997</v>
      </c>
      <c r="G3296" s="67" t="s">
        <v>33997</v>
      </c>
      <c r="I3296" s="3" t="s">
        <v>6298</v>
      </c>
    </row>
    <row r="3297" spans="1:9" ht="22.5" x14ac:dyDescent="0.2">
      <c r="A3297" s="1" t="str">
        <f t="shared" si="52"/>
        <v>SINAPI-I 39421</v>
      </c>
      <c r="B3297" s="3" t="s">
        <v>6301</v>
      </c>
      <c r="C3297" s="3">
        <v>39421</v>
      </c>
      <c r="D3297" s="2" t="s">
        <v>3095</v>
      </c>
      <c r="E3297" s="3" t="s">
        <v>4432</v>
      </c>
      <c r="F3297" s="67" t="s">
        <v>5874</v>
      </c>
      <c r="G3297" s="67" t="s">
        <v>5874</v>
      </c>
      <c r="I3297" s="3" t="s">
        <v>6298</v>
      </c>
    </row>
    <row r="3298" spans="1:9" ht="22.5" x14ac:dyDescent="0.2">
      <c r="A3298" s="1" t="str">
        <f t="shared" si="52"/>
        <v>SINAPI-I 39422</v>
      </c>
      <c r="B3298" s="3" t="s">
        <v>6301</v>
      </c>
      <c r="C3298" s="3">
        <v>39422</v>
      </c>
      <c r="D3298" s="2" t="s">
        <v>3096</v>
      </c>
      <c r="E3298" s="3" t="s">
        <v>4432</v>
      </c>
      <c r="F3298" s="67" t="s">
        <v>5875</v>
      </c>
      <c r="G3298" s="67" t="s">
        <v>5875</v>
      </c>
      <c r="I3298" s="3" t="s">
        <v>6299</v>
      </c>
    </row>
    <row r="3299" spans="1:9" ht="22.5" x14ac:dyDescent="0.2">
      <c r="A3299" s="1" t="str">
        <f t="shared" ref="A3299:A3362" si="53">CONCATENAR</f>
        <v>SINAPI-I 39423</v>
      </c>
      <c r="B3299" s="3" t="s">
        <v>6301</v>
      </c>
      <c r="C3299" s="3">
        <v>39423</v>
      </c>
      <c r="D3299" s="2" t="s">
        <v>3097</v>
      </c>
      <c r="E3299" s="3" t="s">
        <v>4432</v>
      </c>
      <c r="F3299" s="67" t="s">
        <v>4811</v>
      </c>
      <c r="G3299" s="67" t="s">
        <v>4811</v>
      </c>
      <c r="I3299" s="3" t="s">
        <v>6298</v>
      </c>
    </row>
    <row r="3300" spans="1:9" ht="22.5" x14ac:dyDescent="0.2">
      <c r="A3300" s="1" t="str">
        <f t="shared" si="53"/>
        <v>SINAPI-I 39426</v>
      </c>
      <c r="B3300" s="3" t="s">
        <v>6301</v>
      </c>
      <c r="C3300" s="3">
        <v>39426</v>
      </c>
      <c r="D3300" s="2" t="s">
        <v>3098</v>
      </c>
      <c r="E3300" s="3" t="s">
        <v>4432</v>
      </c>
      <c r="F3300" s="67" t="s">
        <v>33998</v>
      </c>
      <c r="G3300" s="67" t="s">
        <v>33998</v>
      </c>
      <c r="I3300" s="3" t="s">
        <v>6298</v>
      </c>
    </row>
    <row r="3301" spans="1:9" ht="22.5" x14ac:dyDescent="0.2">
      <c r="A3301" s="1" t="str">
        <f t="shared" si="53"/>
        <v>SINAPI-I 39429</v>
      </c>
      <c r="B3301" s="3" t="s">
        <v>6301</v>
      </c>
      <c r="C3301" s="3">
        <v>39429</v>
      </c>
      <c r="D3301" s="2" t="s">
        <v>3099</v>
      </c>
      <c r="E3301" s="3" t="s">
        <v>4432</v>
      </c>
      <c r="F3301" s="67" t="s">
        <v>4876</v>
      </c>
      <c r="G3301" s="67" t="s">
        <v>4876</v>
      </c>
      <c r="I3301" s="3" t="s">
        <v>6298</v>
      </c>
    </row>
    <row r="3302" spans="1:9" ht="22.5" x14ac:dyDescent="0.2">
      <c r="A3302" s="1" t="str">
        <f t="shared" si="53"/>
        <v>SINAPI-I 39428</v>
      </c>
      <c r="B3302" s="3" t="s">
        <v>6301</v>
      </c>
      <c r="C3302" s="3">
        <v>39428</v>
      </c>
      <c r="D3302" s="2" t="s">
        <v>3100</v>
      </c>
      <c r="E3302" s="3" t="s">
        <v>4432</v>
      </c>
      <c r="F3302" s="67" t="s">
        <v>5160</v>
      </c>
      <c r="G3302" s="67" t="s">
        <v>5160</v>
      </c>
      <c r="I3302" s="3" t="s">
        <v>6298</v>
      </c>
    </row>
    <row r="3303" spans="1:9" x14ac:dyDescent="0.2">
      <c r="A3303" s="1" t="str">
        <f t="shared" si="53"/>
        <v>SINAPI-I 39572</v>
      </c>
      <c r="B3303" s="3" t="s">
        <v>6301</v>
      </c>
      <c r="C3303" s="3">
        <v>39572</v>
      </c>
      <c r="D3303" s="2" t="s">
        <v>3101</v>
      </c>
      <c r="E3303" s="3" t="s">
        <v>4432</v>
      </c>
      <c r="F3303" s="67" t="s">
        <v>5315</v>
      </c>
      <c r="G3303" s="67" t="s">
        <v>5315</v>
      </c>
      <c r="I3303" s="3" t="s">
        <v>6298</v>
      </c>
    </row>
    <row r="3304" spans="1:9" ht="22.5" x14ac:dyDescent="0.2">
      <c r="A3304" s="1" t="str">
        <f t="shared" si="53"/>
        <v>SINAPI-I 39570</v>
      </c>
      <c r="B3304" s="3" t="s">
        <v>6301</v>
      </c>
      <c r="C3304" s="3">
        <v>39570</v>
      </c>
      <c r="D3304" s="2" t="s">
        <v>30495</v>
      </c>
      <c r="E3304" s="3" t="s">
        <v>4432</v>
      </c>
      <c r="F3304" s="67" t="s">
        <v>5876</v>
      </c>
      <c r="G3304" s="67" t="s">
        <v>5876</v>
      </c>
      <c r="I3304" s="3" t="s">
        <v>6298</v>
      </c>
    </row>
    <row r="3305" spans="1:9" ht="22.5" x14ac:dyDescent="0.2">
      <c r="A3305" s="1" t="str">
        <f t="shared" si="53"/>
        <v>SINAPI-I 39569</v>
      </c>
      <c r="B3305" s="3" t="s">
        <v>6301</v>
      </c>
      <c r="C3305" s="3">
        <v>39569</v>
      </c>
      <c r="D3305" s="2" t="s">
        <v>3102</v>
      </c>
      <c r="E3305" s="3" t="s">
        <v>4432</v>
      </c>
      <c r="F3305" s="67" t="s">
        <v>4689</v>
      </c>
      <c r="G3305" s="67" t="s">
        <v>4689</v>
      </c>
      <c r="I3305" s="3" t="s">
        <v>6298</v>
      </c>
    </row>
    <row r="3306" spans="1:9" x14ac:dyDescent="0.2">
      <c r="A3306" s="1" t="str">
        <f t="shared" si="53"/>
        <v>SINAPI-I 39029</v>
      </c>
      <c r="B3306" s="3" t="s">
        <v>6301</v>
      </c>
      <c r="C3306" s="3">
        <v>39029</v>
      </c>
      <c r="D3306" s="2" t="s">
        <v>3103</v>
      </c>
      <c r="E3306" s="3" t="s">
        <v>4432</v>
      </c>
      <c r="F3306" s="67" t="s">
        <v>5877</v>
      </c>
      <c r="G3306" s="67" t="s">
        <v>5877</v>
      </c>
      <c r="I3306" s="3" t="s">
        <v>6298</v>
      </c>
    </row>
    <row r="3307" spans="1:9" x14ac:dyDescent="0.2">
      <c r="A3307" s="1" t="str">
        <f t="shared" si="53"/>
        <v>SINAPI-I 39028</v>
      </c>
      <c r="B3307" s="3" t="s">
        <v>6301</v>
      </c>
      <c r="C3307" s="3">
        <v>39028</v>
      </c>
      <c r="D3307" s="2" t="s">
        <v>3104</v>
      </c>
      <c r="E3307" s="3" t="s">
        <v>4432</v>
      </c>
      <c r="F3307" s="67" t="s">
        <v>5878</v>
      </c>
      <c r="G3307" s="67" t="s">
        <v>5878</v>
      </c>
      <c r="I3307" s="3" t="s">
        <v>6298</v>
      </c>
    </row>
    <row r="3308" spans="1:9" x14ac:dyDescent="0.2">
      <c r="A3308" s="1" t="str">
        <f t="shared" si="53"/>
        <v>SINAPI-I 39328</v>
      </c>
      <c r="B3308" s="3" t="s">
        <v>6301</v>
      </c>
      <c r="C3308" s="3">
        <v>39328</v>
      </c>
      <c r="D3308" s="2" t="s">
        <v>3105</v>
      </c>
      <c r="E3308" s="3" t="s">
        <v>4432</v>
      </c>
      <c r="F3308" s="67" t="s">
        <v>4781</v>
      </c>
      <c r="G3308" s="67" t="s">
        <v>4781</v>
      </c>
      <c r="I3308" s="3" t="s">
        <v>6298</v>
      </c>
    </row>
    <row r="3309" spans="1:9" ht="33.75" x14ac:dyDescent="0.2">
      <c r="A3309" s="1" t="str">
        <f t="shared" si="53"/>
        <v>SINAPI-I 38541</v>
      </c>
      <c r="B3309" s="3" t="s">
        <v>6301</v>
      </c>
      <c r="C3309" s="3">
        <v>38541</v>
      </c>
      <c r="D3309" s="2" t="s">
        <v>3106</v>
      </c>
      <c r="E3309" s="3" t="s">
        <v>4431</v>
      </c>
      <c r="F3309" s="67" t="s">
        <v>30947</v>
      </c>
      <c r="G3309" s="67" t="s">
        <v>30947</v>
      </c>
      <c r="I3309" s="3" t="s">
        <v>6298</v>
      </c>
    </row>
    <row r="3310" spans="1:9" ht="33.75" x14ac:dyDescent="0.2">
      <c r="A3310" s="1" t="str">
        <f t="shared" si="53"/>
        <v>SINAPI-I 38542</v>
      </c>
      <c r="B3310" s="3" t="s">
        <v>6301</v>
      </c>
      <c r="C3310" s="3">
        <v>38542</v>
      </c>
      <c r="D3310" s="2" t="s">
        <v>3107</v>
      </c>
      <c r="E3310" s="3" t="s">
        <v>4431</v>
      </c>
      <c r="F3310" s="67" t="s">
        <v>30948</v>
      </c>
      <c r="G3310" s="67" t="s">
        <v>30948</v>
      </c>
      <c r="I3310" s="3" t="s">
        <v>6298</v>
      </c>
    </row>
    <row r="3311" spans="1:9" ht="33.75" x14ac:dyDescent="0.2">
      <c r="A3311" s="1" t="str">
        <f t="shared" si="53"/>
        <v>SINAPI-I 38543</v>
      </c>
      <c r="B3311" s="3" t="s">
        <v>6301</v>
      </c>
      <c r="C3311" s="3">
        <v>38543</v>
      </c>
      <c r="D3311" s="2" t="s">
        <v>3108</v>
      </c>
      <c r="E3311" s="3" t="s">
        <v>4431</v>
      </c>
      <c r="F3311" s="67" t="s">
        <v>30949</v>
      </c>
      <c r="G3311" s="67" t="s">
        <v>30949</v>
      </c>
      <c r="I3311" s="3" t="s">
        <v>6298</v>
      </c>
    </row>
    <row r="3312" spans="1:9" ht="22.5" x14ac:dyDescent="0.2">
      <c r="A3312" s="1" t="str">
        <f t="shared" si="53"/>
        <v>SINAPI-I 40406</v>
      </c>
      <c r="B3312" s="3" t="s">
        <v>6301</v>
      </c>
      <c r="C3312" s="3">
        <v>40406</v>
      </c>
      <c r="D3312" s="2" t="s">
        <v>3109</v>
      </c>
      <c r="E3312" s="3" t="s">
        <v>4431</v>
      </c>
      <c r="F3312" s="67" t="s">
        <v>33999</v>
      </c>
      <c r="G3312" s="67" t="s">
        <v>33999</v>
      </c>
      <c r="I3312" s="3" t="s">
        <v>6298</v>
      </c>
    </row>
    <row r="3313" spans="1:9" ht="22.5" x14ac:dyDescent="0.2">
      <c r="A3313" s="1" t="str">
        <f t="shared" si="53"/>
        <v>SINAPI-I 40789</v>
      </c>
      <c r="B3313" s="3" t="s">
        <v>6301</v>
      </c>
      <c r="C3313" s="3">
        <v>40789</v>
      </c>
      <c r="D3313" s="2" t="s">
        <v>3110</v>
      </c>
      <c r="E3313" s="3" t="s">
        <v>4431</v>
      </c>
      <c r="F3313" s="67" t="s">
        <v>34000</v>
      </c>
      <c r="G3313" s="67" t="s">
        <v>34000</v>
      </c>
      <c r="I3313" s="3" t="s">
        <v>6298</v>
      </c>
    </row>
    <row r="3314" spans="1:9" ht="22.5" x14ac:dyDescent="0.2">
      <c r="A3314" s="1" t="str">
        <f t="shared" si="53"/>
        <v>SINAPI-I 40791</v>
      </c>
      <c r="B3314" s="3" t="s">
        <v>6301</v>
      </c>
      <c r="C3314" s="3">
        <v>40791</v>
      </c>
      <c r="D3314" s="2" t="s">
        <v>3111</v>
      </c>
      <c r="E3314" s="3" t="s">
        <v>4431</v>
      </c>
      <c r="F3314" s="67" t="s">
        <v>34001</v>
      </c>
      <c r="G3314" s="67" t="s">
        <v>34001</v>
      </c>
      <c r="I3314" s="3" t="s">
        <v>6298</v>
      </c>
    </row>
    <row r="3315" spans="1:9" ht="22.5" x14ac:dyDescent="0.2">
      <c r="A3315" s="1" t="str">
        <f t="shared" si="53"/>
        <v>SINAPI-I 11651</v>
      </c>
      <c r="B3315" s="3" t="s">
        <v>6301</v>
      </c>
      <c r="C3315" s="3">
        <v>11651</v>
      </c>
      <c r="D3315" s="2" t="s">
        <v>3112</v>
      </c>
      <c r="E3315" s="3" t="s">
        <v>4431</v>
      </c>
      <c r="F3315" s="67" t="s">
        <v>34002</v>
      </c>
      <c r="G3315" s="67" t="s">
        <v>34002</v>
      </c>
      <c r="I3315" s="3" t="s">
        <v>6298</v>
      </c>
    </row>
    <row r="3316" spans="1:9" x14ac:dyDescent="0.2">
      <c r="A3316" s="1" t="str">
        <f t="shared" si="53"/>
        <v>SINAPI-I 40435</v>
      </c>
      <c r="B3316" s="3" t="s">
        <v>6301</v>
      </c>
      <c r="C3316" s="3">
        <v>40435</v>
      </c>
      <c r="D3316" s="2" t="s">
        <v>3113</v>
      </c>
      <c r="E3316" s="3" t="s">
        <v>4431</v>
      </c>
      <c r="F3316" s="67" t="s">
        <v>30950</v>
      </c>
      <c r="G3316" s="67" t="s">
        <v>30950</v>
      </c>
      <c r="I3316" s="3" t="s">
        <v>6298</v>
      </c>
    </row>
    <row r="3317" spans="1:9" ht="22.5" x14ac:dyDescent="0.2">
      <c r="A3317" s="1" t="str">
        <f t="shared" si="53"/>
        <v>SINAPI-I 39012</v>
      </c>
      <c r="B3317" s="3" t="s">
        <v>6301</v>
      </c>
      <c r="C3317" s="3">
        <v>39012</v>
      </c>
      <c r="D3317" s="2" t="s">
        <v>3114</v>
      </c>
      <c r="E3317" s="3" t="s">
        <v>4431</v>
      </c>
      <c r="F3317" s="67" t="s">
        <v>30951</v>
      </c>
      <c r="G3317" s="67" t="s">
        <v>30951</v>
      </c>
      <c r="I3317" s="3" t="s">
        <v>6298</v>
      </c>
    </row>
    <row r="3318" spans="1:9" x14ac:dyDescent="0.2">
      <c r="A3318" s="1" t="str">
        <f t="shared" si="53"/>
        <v>SINAPI-I 13617</v>
      </c>
      <c r="B3318" s="3" t="s">
        <v>6301</v>
      </c>
      <c r="C3318" s="3">
        <v>13617</v>
      </c>
      <c r="D3318" s="2" t="s">
        <v>3115</v>
      </c>
      <c r="E3318" s="3" t="s">
        <v>4431</v>
      </c>
      <c r="F3318" s="67" t="s">
        <v>34003</v>
      </c>
      <c r="G3318" s="67" t="s">
        <v>34003</v>
      </c>
      <c r="I3318" s="3" t="s">
        <v>6298</v>
      </c>
    </row>
    <row r="3319" spans="1:9" ht="22.5" x14ac:dyDescent="0.2">
      <c r="A3319" s="1" t="str">
        <f t="shared" si="53"/>
        <v>SINAPI-I 35274</v>
      </c>
      <c r="B3319" s="3" t="s">
        <v>6301</v>
      </c>
      <c r="C3319" s="3">
        <v>35274</v>
      </c>
      <c r="D3319" s="2" t="s">
        <v>3116</v>
      </c>
      <c r="E3319" s="3" t="s">
        <v>4432</v>
      </c>
      <c r="F3319" s="67" t="s">
        <v>34004</v>
      </c>
      <c r="G3319" s="67" t="s">
        <v>34004</v>
      </c>
      <c r="I3319" s="3" t="s">
        <v>6298</v>
      </c>
    </row>
    <row r="3320" spans="1:9" ht="22.5" x14ac:dyDescent="0.2">
      <c r="A3320" s="1" t="str">
        <f t="shared" si="53"/>
        <v>SINAPI-I 35275</v>
      </c>
      <c r="B3320" s="3" t="s">
        <v>6301</v>
      </c>
      <c r="C3320" s="3">
        <v>35275</v>
      </c>
      <c r="D3320" s="2" t="s">
        <v>3117</v>
      </c>
      <c r="E3320" s="3" t="s">
        <v>4432</v>
      </c>
      <c r="F3320" s="67" t="s">
        <v>34005</v>
      </c>
      <c r="G3320" s="67" t="s">
        <v>34005</v>
      </c>
      <c r="I3320" s="3" t="s">
        <v>6298</v>
      </c>
    </row>
    <row r="3321" spans="1:9" ht="22.5" x14ac:dyDescent="0.2">
      <c r="A3321" s="1" t="str">
        <f t="shared" si="53"/>
        <v>SINAPI-I 35276</v>
      </c>
      <c r="B3321" s="3" t="s">
        <v>6301</v>
      </c>
      <c r="C3321" s="3">
        <v>35276</v>
      </c>
      <c r="D3321" s="2" t="s">
        <v>3118</v>
      </c>
      <c r="E3321" s="3" t="s">
        <v>4432</v>
      </c>
      <c r="F3321" s="67" t="s">
        <v>34006</v>
      </c>
      <c r="G3321" s="67" t="s">
        <v>34006</v>
      </c>
      <c r="I3321" s="3" t="s">
        <v>6298</v>
      </c>
    </row>
    <row r="3322" spans="1:9" x14ac:dyDescent="0.2">
      <c r="A3322" s="1" t="str">
        <f t="shared" si="53"/>
        <v>SINAPI-I 38386</v>
      </c>
      <c r="B3322" s="3" t="s">
        <v>6301</v>
      </c>
      <c r="C3322" s="3">
        <v>38386</v>
      </c>
      <c r="D3322" s="2" t="s">
        <v>30496</v>
      </c>
      <c r="E3322" s="3" t="s">
        <v>4431</v>
      </c>
      <c r="F3322" s="67" t="s">
        <v>4501</v>
      </c>
      <c r="G3322" s="67" t="s">
        <v>4501</v>
      </c>
      <c r="I3322" s="3" t="s">
        <v>6298</v>
      </c>
    </row>
    <row r="3323" spans="1:9" x14ac:dyDescent="0.2">
      <c r="A3323" s="1" t="str">
        <f t="shared" si="53"/>
        <v>SINAPI-I 11091</v>
      </c>
      <c r="B3323" s="3" t="s">
        <v>6301</v>
      </c>
      <c r="C3323" s="3">
        <v>11091</v>
      </c>
      <c r="D3323" s="2" t="s">
        <v>3119</v>
      </c>
      <c r="E3323" s="3" t="s">
        <v>4431</v>
      </c>
      <c r="F3323" s="67" t="s">
        <v>4610</v>
      </c>
      <c r="G3323" s="67" t="s">
        <v>4610</v>
      </c>
      <c r="I3323" s="3" t="s">
        <v>6298</v>
      </c>
    </row>
    <row r="3324" spans="1:9" x14ac:dyDescent="0.2">
      <c r="A3324" s="1" t="str">
        <f t="shared" si="53"/>
        <v>SINAPI-I 37586</v>
      </c>
      <c r="B3324" s="3" t="s">
        <v>6301</v>
      </c>
      <c r="C3324" s="3">
        <v>37586</v>
      </c>
      <c r="D3324" s="2" t="s">
        <v>3120</v>
      </c>
      <c r="E3324" s="3" t="s">
        <v>4445</v>
      </c>
      <c r="F3324" s="67" t="s">
        <v>28868</v>
      </c>
      <c r="G3324" s="67" t="s">
        <v>28868</v>
      </c>
      <c r="I3324" s="3" t="s">
        <v>6298</v>
      </c>
    </row>
    <row r="3325" spans="1:9" x14ac:dyDescent="0.2">
      <c r="A3325" s="1" t="str">
        <f t="shared" si="53"/>
        <v>SINAPI-I 37395</v>
      </c>
      <c r="B3325" s="3" t="s">
        <v>6301</v>
      </c>
      <c r="C3325" s="3">
        <v>37395</v>
      </c>
      <c r="D3325" s="2" t="s">
        <v>3121</v>
      </c>
      <c r="E3325" s="3" t="s">
        <v>4445</v>
      </c>
      <c r="F3325" s="67" t="s">
        <v>20715</v>
      </c>
      <c r="G3325" s="67" t="s">
        <v>20715</v>
      </c>
      <c r="I3325" s="3" t="s">
        <v>6298</v>
      </c>
    </row>
    <row r="3326" spans="1:9" x14ac:dyDescent="0.2">
      <c r="A3326" s="1" t="str">
        <f t="shared" si="53"/>
        <v>SINAPI-I 14147</v>
      </c>
      <c r="B3326" s="3" t="s">
        <v>6301</v>
      </c>
      <c r="C3326" s="3">
        <v>14147</v>
      </c>
      <c r="D3326" s="2" t="s">
        <v>3122</v>
      </c>
      <c r="E3326" s="3" t="s">
        <v>4445</v>
      </c>
      <c r="F3326" s="67" t="s">
        <v>21668</v>
      </c>
      <c r="G3326" s="67" t="s">
        <v>21668</v>
      </c>
      <c r="I3326" s="3" t="s">
        <v>6298</v>
      </c>
    </row>
    <row r="3327" spans="1:9" x14ac:dyDescent="0.2">
      <c r="A3327" s="1" t="str">
        <f t="shared" si="53"/>
        <v>SINAPI-I 37396</v>
      </c>
      <c r="B3327" s="3" t="s">
        <v>6301</v>
      </c>
      <c r="C3327" s="3">
        <v>37396</v>
      </c>
      <c r="D3327" s="2" t="s">
        <v>3123</v>
      </c>
      <c r="E3327" s="3" t="s">
        <v>4445</v>
      </c>
      <c r="F3327" s="67" t="s">
        <v>28869</v>
      </c>
      <c r="G3327" s="67" t="s">
        <v>28869</v>
      </c>
      <c r="I3327" s="3" t="s">
        <v>6298</v>
      </c>
    </row>
    <row r="3328" spans="1:9" x14ac:dyDescent="0.2">
      <c r="A3328" s="1" t="str">
        <f t="shared" si="53"/>
        <v>SINAPI-I 37397</v>
      </c>
      <c r="B3328" s="3" t="s">
        <v>6301</v>
      </c>
      <c r="C3328" s="3">
        <v>37397</v>
      </c>
      <c r="D3328" s="2" t="s">
        <v>3124</v>
      </c>
      <c r="E3328" s="3" t="s">
        <v>4445</v>
      </c>
      <c r="F3328" s="67" t="s">
        <v>4963</v>
      </c>
      <c r="G3328" s="67" t="s">
        <v>4963</v>
      </c>
      <c r="I3328" s="3" t="s">
        <v>6298</v>
      </c>
    </row>
    <row r="3329" spans="1:9" x14ac:dyDescent="0.2">
      <c r="A3329" s="1" t="str">
        <f t="shared" si="53"/>
        <v>SINAPI-I 43606</v>
      </c>
      <c r="B3329" s="3" t="s">
        <v>6301</v>
      </c>
      <c r="C3329" s="3">
        <v>43606</v>
      </c>
      <c r="D3329" s="2" t="s">
        <v>3125</v>
      </c>
      <c r="E3329" s="3" t="s">
        <v>4431</v>
      </c>
      <c r="F3329" s="67" t="s">
        <v>5807</v>
      </c>
      <c r="G3329" s="67" t="s">
        <v>5807</v>
      </c>
      <c r="I3329" s="3" t="s">
        <v>6298</v>
      </c>
    </row>
    <row r="3330" spans="1:9" ht="22.5" x14ac:dyDescent="0.2">
      <c r="A3330" s="1" t="str">
        <f t="shared" si="53"/>
        <v>SINAPI-I 444</v>
      </c>
      <c r="B3330" s="3" t="s">
        <v>6301</v>
      </c>
      <c r="C3330" s="3">
        <v>444</v>
      </c>
      <c r="D3330" s="2" t="s">
        <v>3126</v>
      </c>
      <c r="E3330" s="3" t="s">
        <v>4431</v>
      </c>
      <c r="F3330" s="67" t="s">
        <v>5802</v>
      </c>
      <c r="G3330" s="67" t="s">
        <v>5802</v>
      </c>
      <c r="I3330" s="3" t="s">
        <v>6300</v>
      </c>
    </row>
    <row r="3331" spans="1:9" ht="22.5" x14ac:dyDescent="0.2">
      <c r="A3331" s="1" t="str">
        <f t="shared" si="53"/>
        <v>SINAPI-I 445</v>
      </c>
      <c r="B3331" s="3" t="s">
        <v>6301</v>
      </c>
      <c r="C3331" s="3">
        <v>445</v>
      </c>
      <c r="D3331" s="2" t="s">
        <v>3127</v>
      </c>
      <c r="E3331" s="3" t="s">
        <v>4431</v>
      </c>
      <c r="F3331" s="67" t="s">
        <v>20676</v>
      </c>
      <c r="G3331" s="67" t="s">
        <v>20676</v>
      </c>
      <c r="I3331" s="3" t="s">
        <v>6300</v>
      </c>
    </row>
    <row r="3332" spans="1:9" x14ac:dyDescent="0.2">
      <c r="A3332" s="1" t="str">
        <f t="shared" si="53"/>
        <v>SINAPI-I 4783</v>
      </c>
      <c r="B3332" s="3" t="s">
        <v>6301</v>
      </c>
      <c r="C3332" s="3">
        <v>4783</v>
      </c>
      <c r="D3332" s="2" t="s">
        <v>3128</v>
      </c>
      <c r="E3332" s="3" t="s">
        <v>4436</v>
      </c>
      <c r="F3332" s="67" t="s">
        <v>20981</v>
      </c>
      <c r="G3332" s="67" t="s">
        <v>21645</v>
      </c>
      <c r="I3332" s="3" t="s">
        <v>6299</v>
      </c>
    </row>
    <row r="3333" spans="1:9" x14ac:dyDescent="0.2">
      <c r="A3333" s="1" t="str">
        <f t="shared" si="53"/>
        <v>SINAPI-I 41079</v>
      </c>
      <c r="B3333" s="3" t="s">
        <v>6301</v>
      </c>
      <c r="C3333" s="3">
        <v>41079</v>
      </c>
      <c r="D3333" s="2" t="s">
        <v>3129</v>
      </c>
      <c r="E3333" s="3" t="s">
        <v>4437</v>
      </c>
      <c r="F3333" s="67" t="s">
        <v>28994</v>
      </c>
      <c r="G3333" s="67" t="s">
        <v>28679</v>
      </c>
      <c r="I3333" s="3" t="s">
        <v>6298</v>
      </c>
    </row>
    <row r="3334" spans="1:9" x14ac:dyDescent="0.2">
      <c r="A3334" s="1" t="str">
        <f t="shared" si="53"/>
        <v>SINAPI-I 12874</v>
      </c>
      <c r="B3334" s="3" t="s">
        <v>6301</v>
      </c>
      <c r="C3334" s="3">
        <v>12874</v>
      </c>
      <c r="D3334" s="2" t="s">
        <v>3130</v>
      </c>
      <c r="E3334" s="3" t="s">
        <v>4436</v>
      </c>
      <c r="F3334" s="67" t="s">
        <v>20686</v>
      </c>
      <c r="G3334" s="67" t="s">
        <v>28870</v>
      </c>
      <c r="I3334" s="3" t="s">
        <v>6298</v>
      </c>
    </row>
    <row r="3335" spans="1:9" x14ac:dyDescent="0.2">
      <c r="A3335" s="1" t="str">
        <f t="shared" si="53"/>
        <v>SINAPI-I 41082</v>
      </c>
      <c r="B3335" s="3" t="s">
        <v>6301</v>
      </c>
      <c r="C3335" s="3">
        <v>41082</v>
      </c>
      <c r="D3335" s="2" t="s">
        <v>3131</v>
      </c>
      <c r="E3335" s="3" t="s">
        <v>4437</v>
      </c>
      <c r="F3335" s="67" t="s">
        <v>29015</v>
      </c>
      <c r="G3335" s="67" t="s">
        <v>28871</v>
      </c>
      <c r="I3335" s="3" t="s">
        <v>6298</v>
      </c>
    </row>
    <row r="3336" spans="1:9" x14ac:dyDescent="0.2">
      <c r="A3336" s="1" t="str">
        <f t="shared" si="53"/>
        <v>SINAPI-I 4785</v>
      </c>
      <c r="B3336" s="3" t="s">
        <v>6301</v>
      </c>
      <c r="C3336" s="3">
        <v>4785</v>
      </c>
      <c r="D3336" s="2" t="s">
        <v>3132</v>
      </c>
      <c r="E3336" s="3" t="s">
        <v>4436</v>
      </c>
      <c r="F3336" s="67" t="s">
        <v>20981</v>
      </c>
      <c r="G3336" s="67" t="s">
        <v>21645</v>
      </c>
      <c r="I3336" s="3" t="s">
        <v>6298</v>
      </c>
    </row>
    <row r="3337" spans="1:9" x14ac:dyDescent="0.2">
      <c r="A3337" s="1" t="str">
        <f t="shared" si="53"/>
        <v>SINAPI-I 41081</v>
      </c>
      <c r="B3337" s="3" t="s">
        <v>6301</v>
      </c>
      <c r="C3337" s="3">
        <v>41081</v>
      </c>
      <c r="D3337" s="2" t="s">
        <v>3133</v>
      </c>
      <c r="E3337" s="3" t="s">
        <v>4437</v>
      </c>
      <c r="F3337" s="67" t="s">
        <v>28994</v>
      </c>
      <c r="G3337" s="67" t="s">
        <v>28679</v>
      </c>
      <c r="I3337" s="3" t="s">
        <v>6298</v>
      </c>
    </row>
    <row r="3338" spans="1:9" x14ac:dyDescent="0.2">
      <c r="A3338" s="1" t="str">
        <f t="shared" si="53"/>
        <v>SINAPI-I 4801</v>
      </c>
      <c r="B3338" s="3" t="s">
        <v>6301</v>
      </c>
      <c r="C3338" s="3">
        <v>4801</v>
      </c>
      <c r="D3338" s="2" t="s">
        <v>3134</v>
      </c>
      <c r="E3338" s="3" t="s">
        <v>4438</v>
      </c>
      <c r="F3338" s="67" t="s">
        <v>34007</v>
      </c>
      <c r="G3338" s="67" t="s">
        <v>34007</v>
      </c>
      <c r="I3338" s="3" t="s">
        <v>6298</v>
      </c>
    </row>
    <row r="3339" spans="1:9" x14ac:dyDescent="0.2">
      <c r="A3339" s="1" t="str">
        <f t="shared" si="53"/>
        <v>SINAPI-I 4794</v>
      </c>
      <c r="B3339" s="3" t="s">
        <v>6301</v>
      </c>
      <c r="C3339" s="3">
        <v>4794</v>
      </c>
      <c r="D3339" s="2" t="s">
        <v>3135</v>
      </c>
      <c r="E3339" s="3" t="s">
        <v>4438</v>
      </c>
      <c r="F3339" s="67" t="s">
        <v>34008</v>
      </c>
      <c r="G3339" s="67" t="s">
        <v>34008</v>
      </c>
      <c r="I3339" s="3" t="s">
        <v>6298</v>
      </c>
    </row>
    <row r="3340" spans="1:9" x14ac:dyDescent="0.2">
      <c r="A3340" s="1" t="str">
        <f t="shared" si="53"/>
        <v>SINAPI-I 4796</v>
      </c>
      <c r="B3340" s="3" t="s">
        <v>6301</v>
      </c>
      <c r="C3340" s="3">
        <v>4796</v>
      </c>
      <c r="D3340" s="2" t="s">
        <v>3136</v>
      </c>
      <c r="E3340" s="3" t="s">
        <v>4438</v>
      </c>
      <c r="F3340" s="67" t="s">
        <v>34009</v>
      </c>
      <c r="G3340" s="67" t="s">
        <v>34009</v>
      </c>
      <c r="I3340" s="3" t="s">
        <v>6298</v>
      </c>
    </row>
    <row r="3341" spans="1:9" x14ac:dyDescent="0.2">
      <c r="A3341" s="1" t="str">
        <f t="shared" si="53"/>
        <v>SINAPI-I 4800</v>
      </c>
      <c r="B3341" s="3" t="s">
        <v>6301</v>
      </c>
      <c r="C3341" s="3">
        <v>4800</v>
      </c>
      <c r="D3341" s="2" t="s">
        <v>3137</v>
      </c>
      <c r="E3341" s="3" t="s">
        <v>4438</v>
      </c>
      <c r="F3341" s="67" t="s">
        <v>34010</v>
      </c>
      <c r="G3341" s="67" t="s">
        <v>34010</v>
      </c>
      <c r="I3341" s="3" t="s">
        <v>6298</v>
      </c>
    </row>
    <row r="3342" spans="1:9" x14ac:dyDescent="0.2">
      <c r="A3342" s="1" t="str">
        <f t="shared" si="53"/>
        <v>SINAPI-I 4795</v>
      </c>
      <c r="B3342" s="3" t="s">
        <v>6301</v>
      </c>
      <c r="C3342" s="3">
        <v>4795</v>
      </c>
      <c r="D3342" s="2" t="s">
        <v>3138</v>
      </c>
      <c r="E3342" s="3" t="s">
        <v>4438</v>
      </c>
      <c r="F3342" s="67" t="s">
        <v>34011</v>
      </c>
      <c r="G3342" s="67" t="s">
        <v>34011</v>
      </c>
      <c r="I3342" s="3" t="s">
        <v>6298</v>
      </c>
    </row>
    <row r="3343" spans="1:9" ht="22.5" x14ac:dyDescent="0.2">
      <c r="A3343" s="1" t="str">
        <f t="shared" si="53"/>
        <v>SINAPI-I 39694</v>
      </c>
      <c r="B3343" s="3" t="s">
        <v>6301</v>
      </c>
      <c r="C3343" s="3">
        <v>39694</v>
      </c>
      <c r="D3343" s="2" t="s">
        <v>3139</v>
      </c>
      <c r="E3343" s="3" t="s">
        <v>4438</v>
      </c>
      <c r="F3343" s="67" t="s">
        <v>28872</v>
      </c>
      <c r="G3343" s="67" t="s">
        <v>28872</v>
      </c>
      <c r="I3343" s="3" t="s">
        <v>6298</v>
      </c>
    </row>
    <row r="3344" spans="1:9" x14ac:dyDescent="0.2">
      <c r="A3344" s="1" t="str">
        <f t="shared" si="53"/>
        <v>SINAPI-I 1292</v>
      </c>
      <c r="B3344" s="3" t="s">
        <v>6301</v>
      </c>
      <c r="C3344" s="3">
        <v>1292</v>
      </c>
      <c r="D3344" s="2" t="s">
        <v>3140</v>
      </c>
      <c r="E3344" s="3" t="s">
        <v>4438</v>
      </c>
      <c r="F3344" s="67" t="s">
        <v>31851</v>
      </c>
      <c r="G3344" s="67" t="s">
        <v>31851</v>
      </c>
      <c r="I3344" s="3" t="s">
        <v>6298</v>
      </c>
    </row>
    <row r="3345" spans="1:9" x14ac:dyDescent="0.2">
      <c r="A3345" s="1" t="str">
        <f t="shared" si="53"/>
        <v>SINAPI-I 1287</v>
      </c>
      <c r="B3345" s="3" t="s">
        <v>6301</v>
      </c>
      <c r="C3345" s="3">
        <v>1287</v>
      </c>
      <c r="D3345" s="2" t="s">
        <v>3141</v>
      </c>
      <c r="E3345" s="3" t="s">
        <v>4438</v>
      </c>
      <c r="F3345" s="67" t="s">
        <v>34012</v>
      </c>
      <c r="G3345" s="67" t="s">
        <v>34012</v>
      </c>
      <c r="I3345" s="3" t="s">
        <v>6299</v>
      </c>
    </row>
    <row r="3346" spans="1:9" ht="22.5" x14ac:dyDescent="0.2">
      <c r="A3346" s="1" t="str">
        <f t="shared" si="53"/>
        <v>SINAPI-I 4786</v>
      </c>
      <c r="B3346" s="3" t="s">
        <v>6301</v>
      </c>
      <c r="C3346" s="3">
        <v>4786</v>
      </c>
      <c r="D3346" s="2" t="s">
        <v>30497</v>
      </c>
      <c r="E3346" s="3" t="s">
        <v>4438</v>
      </c>
      <c r="F3346" s="67" t="s">
        <v>5816</v>
      </c>
      <c r="G3346" s="67" t="s">
        <v>5816</v>
      </c>
      <c r="I3346" s="3" t="s">
        <v>6299</v>
      </c>
    </row>
    <row r="3347" spans="1:9" ht="22.5" x14ac:dyDescent="0.2">
      <c r="A3347" s="1" t="str">
        <f t="shared" si="53"/>
        <v>SINAPI-I 10840</v>
      </c>
      <c r="B3347" s="3" t="s">
        <v>6301</v>
      </c>
      <c r="C3347" s="3">
        <v>10840</v>
      </c>
      <c r="D3347" s="2" t="s">
        <v>30498</v>
      </c>
      <c r="E3347" s="3" t="s">
        <v>4438</v>
      </c>
      <c r="F3347" s="67" t="s">
        <v>34013</v>
      </c>
      <c r="G3347" s="67" t="s">
        <v>34013</v>
      </c>
      <c r="I3347" s="3" t="s">
        <v>6299</v>
      </c>
    </row>
    <row r="3348" spans="1:9" ht="22.5" x14ac:dyDescent="0.2">
      <c r="A3348" s="1" t="str">
        <f t="shared" si="53"/>
        <v>SINAPI-I 10841</v>
      </c>
      <c r="B3348" s="3" t="s">
        <v>6301</v>
      </c>
      <c r="C3348" s="3">
        <v>10841</v>
      </c>
      <c r="D3348" s="2" t="s">
        <v>30499</v>
      </c>
      <c r="E3348" s="3" t="s">
        <v>4438</v>
      </c>
      <c r="F3348" s="67" t="s">
        <v>34014</v>
      </c>
      <c r="G3348" s="67" t="s">
        <v>34014</v>
      </c>
      <c r="I3348" s="3" t="s">
        <v>6298</v>
      </c>
    </row>
    <row r="3349" spans="1:9" ht="22.5" x14ac:dyDescent="0.2">
      <c r="A3349" s="1" t="str">
        <f t="shared" si="53"/>
        <v>SINAPI-I 44540</v>
      </c>
      <c r="B3349" s="3" t="s">
        <v>6301</v>
      </c>
      <c r="C3349" s="3">
        <v>44540</v>
      </c>
      <c r="D3349" s="2" t="s">
        <v>30500</v>
      </c>
      <c r="E3349" s="3" t="s">
        <v>4438</v>
      </c>
      <c r="F3349" s="67" t="s">
        <v>34015</v>
      </c>
      <c r="G3349" s="67" t="s">
        <v>34015</v>
      </c>
      <c r="I3349" s="3" t="s">
        <v>6298</v>
      </c>
    </row>
    <row r="3350" spans="1:9" ht="22.5" x14ac:dyDescent="0.2">
      <c r="A3350" s="1" t="str">
        <f t="shared" si="53"/>
        <v>SINAPI-I 10842</v>
      </c>
      <c r="B3350" s="3" t="s">
        <v>6301</v>
      </c>
      <c r="C3350" s="3">
        <v>10842</v>
      </c>
      <c r="D3350" s="2" t="s">
        <v>30501</v>
      </c>
      <c r="E3350" s="3" t="s">
        <v>4438</v>
      </c>
      <c r="F3350" s="67" t="s">
        <v>34016</v>
      </c>
      <c r="G3350" s="67" t="s">
        <v>34016</v>
      </c>
      <c r="I3350" s="3" t="s">
        <v>6298</v>
      </c>
    </row>
    <row r="3351" spans="1:9" ht="22.5" x14ac:dyDescent="0.2">
      <c r="A3351" s="1" t="str">
        <f t="shared" si="53"/>
        <v>SINAPI-I 21108</v>
      </c>
      <c r="B3351" s="3" t="s">
        <v>6301</v>
      </c>
      <c r="C3351" s="3">
        <v>21108</v>
      </c>
      <c r="D3351" s="2" t="s">
        <v>3142</v>
      </c>
      <c r="E3351" s="3" t="s">
        <v>4438</v>
      </c>
      <c r="F3351" s="67" t="s">
        <v>34017</v>
      </c>
      <c r="G3351" s="67" t="s">
        <v>34017</v>
      </c>
      <c r="I3351" s="3" t="s">
        <v>6299</v>
      </c>
    </row>
    <row r="3352" spans="1:9" ht="22.5" x14ac:dyDescent="0.2">
      <c r="A3352" s="1" t="str">
        <f t="shared" si="53"/>
        <v>SINAPI-I 38195</v>
      </c>
      <c r="B3352" s="3" t="s">
        <v>6301</v>
      </c>
      <c r="C3352" s="3">
        <v>38195</v>
      </c>
      <c r="D3352" s="2" t="s">
        <v>3143</v>
      </c>
      <c r="E3352" s="3" t="s">
        <v>4438</v>
      </c>
      <c r="F3352" s="67" t="s">
        <v>30146</v>
      </c>
      <c r="G3352" s="67" t="s">
        <v>30146</v>
      </c>
      <c r="I3352" s="3" t="s">
        <v>6298</v>
      </c>
    </row>
    <row r="3353" spans="1:9" x14ac:dyDescent="0.2">
      <c r="A3353" s="1" t="str">
        <f t="shared" si="53"/>
        <v>SINAPI-I 38180</v>
      </c>
      <c r="B3353" s="3" t="s">
        <v>6301</v>
      </c>
      <c r="C3353" s="3">
        <v>38180</v>
      </c>
      <c r="D3353" s="2" t="s">
        <v>3144</v>
      </c>
      <c r="E3353" s="3" t="s">
        <v>4438</v>
      </c>
      <c r="F3353" s="67" t="s">
        <v>34018</v>
      </c>
      <c r="G3353" s="67" t="s">
        <v>34018</v>
      </c>
      <c r="I3353" s="3" t="s">
        <v>6298</v>
      </c>
    </row>
    <row r="3354" spans="1:9" x14ac:dyDescent="0.2">
      <c r="A3354" s="1" t="str">
        <f t="shared" si="53"/>
        <v>SINAPI-I 40648</v>
      </c>
      <c r="B3354" s="3" t="s">
        <v>6301</v>
      </c>
      <c r="C3354" s="3">
        <v>40648</v>
      </c>
      <c r="D3354" s="2" t="s">
        <v>3145</v>
      </c>
      <c r="E3354" s="3" t="s">
        <v>4438</v>
      </c>
      <c r="F3354" s="67" t="s">
        <v>30953</v>
      </c>
      <c r="G3354" s="67" t="s">
        <v>30953</v>
      </c>
      <c r="I3354" s="3" t="s">
        <v>6298</v>
      </c>
    </row>
    <row r="3355" spans="1:9" x14ac:dyDescent="0.2">
      <c r="A3355" s="1" t="str">
        <f t="shared" si="53"/>
        <v>SINAPI-I 40649</v>
      </c>
      <c r="B3355" s="3" t="s">
        <v>6301</v>
      </c>
      <c r="C3355" s="3">
        <v>40649</v>
      </c>
      <c r="D3355" s="2" t="s">
        <v>3146</v>
      </c>
      <c r="E3355" s="3" t="s">
        <v>4438</v>
      </c>
      <c r="F3355" s="67" t="s">
        <v>6172</v>
      </c>
      <c r="G3355" s="67" t="s">
        <v>6172</v>
      </c>
      <c r="I3355" s="3" t="s">
        <v>6298</v>
      </c>
    </row>
    <row r="3356" spans="1:9" x14ac:dyDescent="0.2">
      <c r="A3356" s="1" t="str">
        <f t="shared" si="53"/>
        <v>SINAPI-I 40650</v>
      </c>
      <c r="B3356" s="3" t="s">
        <v>6301</v>
      </c>
      <c r="C3356" s="3">
        <v>40650</v>
      </c>
      <c r="D3356" s="2" t="s">
        <v>3147</v>
      </c>
      <c r="E3356" s="3" t="s">
        <v>4438</v>
      </c>
      <c r="F3356" s="67" t="s">
        <v>30954</v>
      </c>
      <c r="G3356" s="67" t="s">
        <v>30954</v>
      </c>
      <c r="I3356" s="3" t="s">
        <v>6298</v>
      </c>
    </row>
    <row r="3357" spans="1:9" x14ac:dyDescent="0.2">
      <c r="A3357" s="1" t="str">
        <f t="shared" si="53"/>
        <v>SINAPI-I 40651</v>
      </c>
      <c r="B3357" s="3" t="s">
        <v>6301</v>
      </c>
      <c r="C3357" s="3">
        <v>40651</v>
      </c>
      <c r="D3357" s="2" t="s">
        <v>3148</v>
      </c>
      <c r="E3357" s="3" t="s">
        <v>4438</v>
      </c>
      <c r="F3357" s="67" t="s">
        <v>30955</v>
      </c>
      <c r="G3357" s="67" t="s">
        <v>30955</v>
      </c>
      <c r="I3357" s="3" t="s">
        <v>6298</v>
      </c>
    </row>
    <row r="3358" spans="1:9" x14ac:dyDescent="0.2">
      <c r="A3358" s="1" t="str">
        <f t="shared" si="53"/>
        <v>SINAPI-I 40652</v>
      </c>
      <c r="B3358" s="3" t="s">
        <v>6301</v>
      </c>
      <c r="C3358" s="3">
        <v>40652</v>
      </c>
      <c r="D3358" s="2" t="s">
        <v>3149</v>
      </c>
      <c r="E3358" s="3" t="s">
        <v>4438</v>
      </c>
      <c r="F3358" s="67" t="s">
        <v>30063</v>
      </c>
      <c r="G3358" s="67" t="s">
        <v>30063</v>
      </c>
      <c r="I3358" s="3" t="s">
        <v>6298</v>
      </c>
    </row>
    <row r="3359" spans="1:9" ht="22.5" x14ac:dyDescent="0.2">
      <c r="A3359" s="1" t="str">
        <f t="shared" si="53"/>
        <v>SINAPI-I 40647</v>
      </c>
      <c r="B3359" s="3" t="s">
        <v>6301</v>
      </c>
      <c r="C3359" s="3">
        <v>40647</v>
      </c>
      <c r="D3359" s="2" t="s">
        <v>3150</v>
      </c>
      <c r="E3359" s="3" t="s">
        <v>4438</v>
      </c>
      <c r="F3359" s="67" t="s">
        <v>30956</v>
      </c>
      <c r="G3359" s="67" t="s">
        <v>30956</v>
      </c>
      <c r="I3359" s="3" t="s">
        <v>6298</v>
      </c>
    </row>
    <row r="3360" spans="1:9" x14ac:dyDescent="0.2">
      <c r="A3360" s="1" t="str">
        <f t="shared" si="53"/>
        <v>SINAPI-I 40653</v>
      </c>
      <c r="B3360" s="3" t="s">
        <v>6301</v>
      </c>
      <c r="C3360" s="3">
        <v>40653</v>
      </c>
      <c r="D3360" s="2" t="s">
        <v>3151</v>
      </c>
      <c r="E3360" s="3" t="s">
        <v>4438</v>
      </c>
      <c r="F3360" s="67" t="s">
        <v>30957</v>
      </c>
      <c r="G3360" s="67" t="s">
        <v>30957</v>
      </c>
      <c r="I3360" s="3" t="s">
        <v>6298</v>
      </c>
    </row>
    <row r="3361" spans="1:9" ht="22.5" x14ac:dyDescent="0.2">
      <c r="A3361" s="1" t="str">
        <f t="shared" si="53"/>
        <v>SINAPI-I 38135</v>
      </c>
      <c r="B3361" s="3" t="s">
        <v>6301</v>
      </c>
      <c r="C3361" s="3">
        <v>38135</v>
      </c>
      <c r="D3361" s="2" t="s">
        <v>3152</v>
      </c>
      <c r="E3361" s="3" t="s">
        <v>4438</v>
      </c>
      <c r="F3361" s="67" t="s">
        <v>34019</v>
      </c>
      <c r="G3361" s="67" t="s">
        <v>34019</v>
      </c>
      <c r="I3361" s="3" t="s">
        <v>6298</v>
      </c>
    </row>
    <row r="3362" spans="1:9" ht="22.5" x14ac:dyDescent="0.2">
      <c r="A3362" s="1" t="str">
        <f t="shared" si="53"/>
        <v>SINAPI-I 36178</v>
      </c>
      <c r="B3362" s="3" t="s">
        <v>6301</v>
      </c>
      <c r="C3362" s="3">
        <v>36178</v>
      </c>
      <c r="D3362" s="2" t="s">
        <v>3153</v>
      </c>
      <c r="E3362" s="3" t="s">
        <v>4431</v>
      </c>
      <c r="F3362" s="67" t="s">
        <v>32274</v>
      </c>
      <c r="G3362" s="67" t="s">
        <v>32274</v>
      </c>
      <c r="I3362" s="3" t="s">
        <v>6298</v>
      </c>
    </row>
    <row r="3363" spans="1:9" x14ac:dyDescent="0.2">
      <c r="A3363" s="1" t="str">
        <f t="shared" ref="A3363:A3426" si="54">CONCATENAR</f>
        <v>SINAPI-I 38181</v>
      </c>
      <c r="B3363" s="3" t="s">
        <v>6301</v>
      </c>
      <c r="C3363" s="3">
        <v>38181</v>
      </c>
      <c r="D3363" s="2" t="s">
        <v>3154</v>
      </c>
      <c r="E3363" s="3" t="s">
        <v>4438</v>
      </c>
      <c r="F3363" s="67" t="s">
        <v>34020</v>
      </c>
      <c r="G3363" s="67" t="s">
        <v>34020</v>
      </c>
      <c r="I3363" s="3" t="s">
        <v>6298</v>
      </c>
    </row>
    <row r="3364" spans="1:9" x14ac:dyDescent="0.2">
      <c r="A3364" s="1" t="str">
        <f t="shared" si="54"/>
        <v>SINAPI-I 38182</v>
      </c>
      <c r="B3364" s="3" t="s">
        <v>6301</v>
      </c>
      <c r="C3364" s="3">
        <v>38182</v>
      </c>
      <c r="D3364" s="2" t="s">
        <v>3155</v>
      </c>
      <c r="E3364" s="3" t="s">
        <v>4438</v>
      </c>
      <c r="F3364" s="67" t="s">
        <v>30029</v>
      </c>
      <c r="G3364" s="67" t="s">
        <v>30029</v>
      </c>
      <c r="I3364" s="3" t="s">
        <v>6298</v>
      </c>
    </row>
    <row r="3365" spans="1:9" x14ac:dyDescent="0.2">
      <c r="A3365" s="1" t="str">
        <f t="shared" si="54"/>
        <v>SINAPI-I 38186</v>
      </c>
      <c r="B3365" s="3" t="s">
        <v>6301</v>
      </c>
      <c r="C3365" s="3">
        <v>38186</v>
      </c>
      <c r="D3365" s="2" t="s">
        <v>3156</v>
      </c>
      <c r="E3365" s="3" t="s">
        <v>4438</v>
      </c>
      <c r="F3365" s="67" t="s">
        <v>34021</v>
      </c>
      <c r="G3365" s="67" t="s">
        <v>34021</v>
      </c>
      <c r="I3365" s="3" t="s">
        <v>6298</v>
      </c>
    </row>
    <row r="3366" spans="1:9" x14ac:dyDescent="0.2">
      <c r="A3366" s="1" t="str">
        <f t="shared" si="54"/>
        <v>SINAPI-I 38185</v>
      </c>
      <c r="B3366" s="3" t="s">
        <v>6301</v>
      </c>
      <c r="C3366" s="3">
        <v>38185</v>
      </c>
      <c r="D3366" s="2" t="s">
        <v>3157</v>
      </c>
      <c r="E3366" s="3" t="s">
        <v>4438</v>
      </c>
      <c r="F3366" s="67" t="s">
        <v>34022</v>
      </c>
      <c r="G3366" s="67" t="s">
        <v>34022</v>
      </c>
      <c r="I3366" s="3" t="s">
        <v>6298</v>
      </c>
    </row>
    <row r="3367" spans="1:9" x14ac:dyDescent="0.2">
      <c r="A3367" s="1" t="str">
        <f t="shared" si="54"/>
        <v>SINAPI-I 40654</v>
      </c>
      <c r="B3367" s="3" t="s">
        <v>6301</v>
      </c>
      <c r="C3367" s="3">
        <v>40654</v>
      </c>
      <c r="D3367" s="2" t="s">
        <v>3158</v>
      </c>
      <c r="E3367" s="3" t="s">
        <v>4438</v>
      </c>
      <c r="F3367" s="67" t="s">
        <v>29947</v>
      </c>
      <c r="G3367" s="67" t="s">
        <v>29947</v>
      </c>
      <c r="I3367" s="3" t="s">
        <v>6298</v>
      </c>
    </row>
    <row r="3368" spans="1:9" ht="22.5" x14ac:dyDescent="0.2">
      <c r="A3368" s="1" t="str">
        <f t="shared" si="54"/>
        <v>SINAPI-I 44541</v>
      </c>
      <c r="B3368" s="3" t="s">
        <v>6301</v>
      </c>
      <c r="C3368" s="3">
        <v>44541</v>
      </c>
      <c r="D3368" s="2" t="s">
        <v>3159</v>
      </c>
      <c r="E3368" s="3" t="s">
        <v>4438</v>
      </c>
      <c r="F3368" s="67" t="s">
        <v>34023</v>
      </c>
      <c r="G3368" s="67" t="s">
        <v>34023</v>
      </c>
      <c r="I3368" s="3" t="s">
        <v>6298</v>
      </c>
    </row>
    <row r="3369" spans="1:9" x14ac:dyDescent="0.2">
      <c r="A3369" s="1" t="str">
        <f t="shared" si="54"/>
        <v>SINAPI-I 4822</v>
      </c>
      <c r="B3369" s="3" t="s">
        <v>6301</v>
      </c>
      <c r="C3369" s="3">
        <v>4822</v>
      </c>
      <c r="D3369" s="2" t="s">
        <v>3160</v>
      </c>
      <c r="E3369" s="3" t="s">
        <v>4438</v>
      </c>
      <c r="F3369" s="67" t="s">
        <v>28873</v>
      </c>
      <c r="G3369" s="67" t="s">
        <v>28873</v>
      </c>
      <c r="I3369" s="3" t="s">
        <v>6298</v>
      </c>
    </row>
    <row r="3370" spans="1:9" x14ac:dyDescent="0.2">
      <c r="A3370" s="1" t="str">
        <f t="shared" si="54"/>
        <v>SINAPI-I 4818</v>
      </c>
      <c r="B3370" s="3" t="s">
        <v>6301</v>
      </c>
      <c r="C3370" s="3">
        <v>4818</v>
      </c>
      <c r="D3370" s="2" t="s">
        <v>3161</v>
      </c>
      <c r="E3370" s="3" t="s">
        <v>4438</v>
      </c>
      <c r="F3370" s="67" t="s">
        <v>28874</v>
      </c>
      <c r="G3370" s="67" t="s">
        <v>28874</v>
      </c>
      <c r="I3370" s="3" t="s">
        <v>6299</v>
      </c>
    </row>
    <row r="3371" spans="1:9" ht="22.5" x14ac:dyDescent="0.2">
      <c r="A3371" s="1" t="str">
        <f t="shared" si="54"/>
        <v>SINAPI-I 39567</v>
      </c>
      <c r="B3371" s="3" t="s">
        <v>6301</v>
      </c>
      <c r="C3371" s="3">
        <v>39567</v>
      </c>
      <c r="D3371" s="2" t="s">
        <v>3162</v>
      </c>
      <c r="E3371" s="3" t="s">
        <v>4438</v>
      </c>
      <c r="F3371" s="67" t="s">
        <v>5883</v>
      </c>
      <c r="G3371" s="67" t="s">
        <v>5883</v>
      </c>
      <c r="I3371" s="3" t="s">
        <v>6298</v>
      </c>
    </row>
    <row r="3372" spans="1:9" ht="22.5" x14ac:dyDescent="0.2">
      <c r="A3372" s="1" t="str">
        <f t="shared" si="54"/>
        <v>SINAPI-I 39566</v>
      </c>
      <c r="B3372" s="3" t="s">
        <v>6301</v>
      </c>
      <c r="C3372" s="3">
        <v>39566</v>
      </c>
      <c r="D3372" s="2" t="s">
        <v>3163</v>
      </c>
      <c r="E3372" s="3" t="s">
        <v>4438</v>
      </c>
      <c r="F3372" s="67" t="s">
        <v>4879</v>
      </c>
      <c r="G3372" s="67" t="s">
        <v>4879</v>
      </c>
      <c r="I3372" s="3" t="s">
        <v>6298</v>
      </c>
    </row>
    <row r="3373" spans="1:9" ht="22.5" x14ac:dyDescent="0.2">
      <c r="A3373" s="1" t="str">
        <f t="shared" si="54"/>
        <v>SINAPI-I 39416</v>
      </c>
      <c r="B3373" s="3" t="s">
        <v>6301</v>
      </c>
      <c r="C3373" s="3">
        <v>39416</v>
      </c>
      <c r="D3373" s="2" t="s">
        <v>3164</v>
      </c>
      <c r="E3373" s="3" t="s">
        <v>4438</v>
      </c>
      <c r="F3373" s="67" t="s">
        <v>5884</v>
      </c>
      <c r="G3373" s="67" t="s">
        <v>5884</v>
      </c>
      <c r="I3373" s="3" t="s">
        <v>6298</v>
      </c>
    </row>
    <row r="3374" spans="1:9" ht="22.5" x14ac:dyDescent="0.2">
      <c r="A3374" s="1" t="str">
        <f t="shared" si="54"/>
        <v>SINAPI-I 39417</v>
      </c>
      <c r="B3374" s="3" t="s">
        <v>6301</v>
      </c>
      <c r="C3374" s="3">
        <v>39417</v>
      </c>
      <c r="D3374" s="2" t="s">
        <v>3165</v>
      </c>
      <c r="E3374" s="3" t="s">
        <v>4438</v>
      </c>
      <c r="F3374" s="67" t="s">
        <v>5885</v>
      </c>
      <c r="G3374" s="67" t="s">
        <v>5885</v>
      </c>
      <c r="I3374" s="3" t="s">
        <v>6298</v>
      </c>
    </row>
    <row r="3375" spans="1:9" x14ac:dyDescent="0.2">
      <c r="A3375" s="1" t="str">
        <f t="shared" si="54"/>
        <v>SINAPI-I 43742</v>
      </c>
      <c r="B3375" s="3" t="s">
        <v>6301</v>
      </c>
      <c r="C3375" s="3">
        <v>43742</v>
      </c>
      <c r="D3375" s="2" t="s">
        <v>3166</v>
      </c>
      <c r="E3375" s="3" t="s">
        <v>4438</v>
      </c>
      <c r="F3375" s="67" t="s">
        <v>5886</v>
      </c>
      <c r="G3375" s="67" t="s">
        <v>5886</v>
      </c>
      <c r="I3375" s="3" t="s">
        <v>6298</v>
      </c>
    </row>
    <row r="3376" spans="1:9" x14ac:dyDescent="0.2">
      <c r="A3376" s="1" t="str">
        <f t="shared" si="54"/>
        <v>SINAPI-I 39414</v>
      </c>
      <c r="B3376" s="3" t="s">
        <v>6301</v>
      </c>
      <c r="C3376" s="3">
        <v>39414</v>
      </c>
      <c r="D3376" s="2" t="s">
        <v>3167</v>
      </c>
      <c r="E3376" s="3" t="s">
        <v>4438</v>
      </c>
      <c r="F3376" s="67" t="s">
        <v>5887</v>
      </c>
      <c r="G3376" s="67" t="s">
        <v>5887</v>
      </c>
      <c r="I3376" s="3" t="s">
        <v>6298</v>
      </c>
    </row>
    <row r="3377" spans="1:9" x14ac:dyDescent="0.2">
      <c r="A3377" s="1" t="str">
        <f t="shared" si="54"/>
        <v>SINAPI-I 39415</v>
      </c>
      <c r="B3377" s="3" t="s">
        <v>6301</v>
      </c>
      <c r="C3377" s="3">
        <v>39415</v>
      </c>
      <c r="D3377" s="2" t="s">
        <v>3168</v>
      </c>
      <c r="E3377" s="3" t="s">
        <v>4438</v>
      </c>
      <c r="F3377" s="67" t="s">
        <v>5888</v>
      </c>
      <c r="G3377" s="67" t="s">
        <v>5888</v>
      </c>
      <c r="I3377" s="3" t="s">
        <v>6298</v>
      </c>
    </row>
    <row r="3378" spans="1:9" x14ac:dyDescent="0.2">
      <c r="A3378" s="1" t="str">
        <f t="shared" si="54"/>
        <v>SINAPI-I 43740</v>
      </c>
      <c r="B3378" s="3" t="s">
        <v>6301</v>
      </c>
      <c r="C3378" s="3">
        <v>43740</v>
      </c>
      <c r="D3378" s="2" t="s">
        <v>3169</v>
      </c>
      <c r="E3378" s="3" t="s">
        <v>4438</v>
      </c>
      <c r="F3378" s="67" t="s">
        <v>5889</v>
      </c>
      <c r="G3378" s="67" t="s">
        <v>5889</v>
      </c>
      <c r="I3378" s="3" t="s">
        <v>6298</v>
      </c>
    </row>
    <row r="3379" spans="1:9" x14ac:dyDescent="0.2">
      <c r="A3379" s="1" t="str">
        <f t="shared" si="54"/>
        <v>SINAPI-I 39412</v>
      </c>
      <c r="B3379" s="3" t="s">
        <v>6301</v>
      </c>
      <c r="C3379" s="3">
        <v>39412</v>
      </c>
      <c r="D3379" s="2" t="s">
        <v>3170</v>
      </c>
      <c r="E3379" s="3" t="s">
        <v>4438</v>
      </c>
      <c r="F3379" s="67" t="s">
        <v>5890</v>
      </c>
      <c r="G3379" s="67" t="s">
        <v>5890</v>
      </c>
      <c r="I3379" s="3" t="s">
        <v>6299</v>
      </c>
    </row>
    <row r="3380" spans="1:9" x14ac:dyDescent="0.2">
      <c r="A3380" s="1" t="str">
        <f t="shared" si="54"/>
        <v>SINAPI-I 39413</v>
      </c>
      <c r="B3380" s="3" t="s">
        <v>6301</v>
      </c>
      <c r="C3380" s="3">
        <v>39413</v>
      </c>
      <c r="D3380" s="2" t="s">
        <v>3171</v>
      </c>
      <c r="E3380" s="3" t="s">
        <v>4438</v>
      </c>
      <c r="F3380" s="67" t="s">
        <v>5891</v>
      </c>
      <c r="G3380" s="67" t="s">
        <v>5891</v>
      </c>
      <c r="I3380" s="3" t="s">
        <v>6298</v>
      </c>
    </row>
    <row r="3381" spans="1:9" x14ac:dyDescent="0.2">
      <c r="A3381" s="1" t="str">
        <f t="shared" si="54"/>
        <v>SINAPI-I 43741</v>
      </c>
      <c r="B3381" s="3" t="s">
        <v>6301</v>
      </c>
      <c r="C3381" s="3">
        <v>43741</v>
      </c>
      <c r="D3381" s="2" t="s">
        <v>3172</v>
      </c>
      <c r="E3381" s="3" t="s">
        <v>4438</v>
      </c>
      <c r="F3381" s="67" t="s">
        <v>5892</v>
      </c>
      <c r="G3381" s="67" t="s">
        <v>5892</v>
      </c>
      <c r="I3381" s="3" t="s">
        <v>6298</v>
      </c>
    </row>
    <row r="3382" spans="1:9" x14ac:dyDescent="0.2">
      <c r="A3382" s="1" t="str">
        <f t="shared" si="54"/>
        <v>SINAPI-I 11062</v>
      </c>
      <c r="B3382" s="3" t="s">
        <v>6301</v>
      </c>
      <c r="C3382" s="3">
        <v>11062</v>
      </c>
      <c r="D3382" s="2" t="s">
        <v>3173</v>
      </c>
      <c r="E3382" s="3" t="s">
        <v>4438</v>
      </c>
      <c r="F3382" s="67" t="s">
        <v>21146</v>
      </c>
      <c r="G3382" s="67" t="s">
        <v>21146</v>
      </c>
      <c r="I3382" s="3" t="s">
        <v>6298</v>
      </c>
    </row>
    <row r="3383" spans="1:9" x14ac:dyDescent="0.2">
      <c r="A3383" s="1" t="str">
        <f t="shared" si="54"/>
        <v>SINAPI-I 11063</v>
      </c>
      <c r="B3383" s="3" t="s">
        <v>6301</v>
      </c>
      <c r="C3383" s="3">
        <v>11063</v>
      </c>
      <c r="D3383" s="2" t="s">
        <v>3174</v>
      </c>
      <c r="E3383" s="3" t="s">
        <v>4438</v>
      </c>
      <c r="F3383" s="67" t="s">
        <v>21044</v>
      </c>
      <c r="G3383" s="67" t="s">
        <v>21044</v>
      </c>
      <c r="I3383" s="3" t="s">
        <v>6298</v>
      </c>
    </row>
    <row r="3384" spans="1:9" x14ac:dyDescent="0.2">
      <c r="A3384" s="1" t="str">
        <f t="shared" si="54"/>
        <v>SINAPI-I 13521</v>
      </c>
      <c r="B3384" s="3" t="s">
        <v>6301</v>
      </c>
      <c r="C3384" s="3">
        <v>13521</v>
      </c>
      <c r="D3384" s="2" t="s">
        <v>30502</v>
      </c>
      <c r="E3384" s="3" t="s">
        <v>4431</v>
      </c>
      <c r="F3384" s="67" t="s">
        <v>5893</v>
      </c>
      <c r="G3384" s="67" t="s">
        <v>5893</v>
      </c>
      <c r="I3384" s="3" t="s">
        <v>6300</v>
      </c>
    </row>
    <row r="3385" spans="1:9" ht="22.5" x14ac:dyDescent="0.2">
      <c r="A3385" s="1" t="str">
        <f t="shared" si="54"/>
        <v>SINAPI-I 10851</v>
      </c>
      <c r="B3385" s="3" t="s">
        <v>6301</v>
      </c>
      <c r="C3385" s="3">
        <v>10851</v>
      </c>
      <c r="D3385" s="2" t="s">
        <v>3175</v>
      </c>
      <c r="E3385" s="3" t="s">
        <v>4431</v>
      </c>
      <c r="F3385" s="67" t="s">
        <v>34024</v>
      </c>
      <c r="G3385" s="67" t="s">
        <v>34024</v>
      </c>
      <c r="I3385" s="3" t="s">
        <v>6298</v>
      </c>
    </row>
    <row r="3386" spans="1:9" ht="22.5" x14ac:dyDescent="0.2">
      <c r="A3386" s="1" t="str">
        <f t="shared" si="54"/>
        <v>SINAPI-I 39515</v>
      </c>
      <c r="B3386" s="3" t="s">
        <v>6301</v>
      </c>
      <c r="C3386" s="3">
        <v>39515</v>
      </c>
      <c r="D3386" s="2" t="s">
        <v>3176</v>
      </c>
      <c r="E3386" s="3" t="s">
        <v>4431</v>
      </c>
      <c r="F3386" s="67" t="s">
        <v>29812</v>
      </c>
      <c r="G3386" s="67" t="s">
        <v>29812</v>
      </c>
      <c r="I3386" s="3" t="s">
        <v>6300</v>
      </c>
    </row>
    <row r="3387" spans="1:9" ht="22.5" x14ac:dyDescent="0.2">
      <c r="A3387" s="1" t="str">
        <f t="shared" si="54"/>
        <v>SINAPI-I 39516</v>
      </c>
      <c r="B3387" s="3" t="s">
        <v>6301</v>
      </c>
      <c r="C3387" s="3">
        <v>39516</v>
      </c>
      <c r="D3387" s="2" t="s">
        <v>3177</v>
      </c>
      <c r="E3387" s="3" t="s">
        <v>4431</v>
      </c>
      <c r="F3387" s="67" t="s">
        <v>34025</v>
      </c>
      <c r="G3387" s="67" t="s">
        <v>34025</v>
      </c>
      <c r="I3387" s="3" t="s">
        <v>6300</v>
      </c>
    </row>
    <row r="3388" spans="1:9" ht="22.5" x14ac:dyDescent="0.2">
      <c r="A3388" s="1" t="str">
        <f t="shared" si="54"/>
        <v>SINAPI-I 39514</v>
      </c>
      <c r="B3388" s="3" t="s">
        <v>6301</v>
      </c>
      <c r="C3388" s="3">
        <v>39514</v>
      </c>
      <c r="D3388" s="2" t="s">
        <v>3178</v>
      </c>
      <c r="E3388" s="3" t="s">
        <v>4431</v>
      </c>
      <c r="F3388" s="67" t="s">
        <v>29977</v>
      </c>
      <c r="G3388" s="67" t="s">
        <v>29977</v>
      </c>
      <c r="I3388" s="3" t="s">
        <v>6300</v>
      </c>
    </row>
    <row r="3389" spans="1:9" x14ac:dyDescent="0.2">
      <c r="A3389" s="1" t="str">
        <f t="shared" si="54"/>
        <v>SINAPI-I 4812</v>
      </c>
      <c r="B3389" s="3" t="s">
        <v>6301</v>
      </c>
      <c r="C3389" s="3">
        <v>4812</v>
      </c>
      <c r="D3389" s="2" t="s">
        <v>3179</v>
      </c>
      <c r="E3389" s="3" t="s">
        <v>4438</v>
      </c>
      <c r="F3389" s="67" t="s">
        <v>4535</v>
      </c>
      <c r="G3389" s="67" t="s">
        <v>4535</v>
      </c>
      <c r="I3389" s="3" t="s">
        <v>6298</v>
      </c>
    </row>
    <row r="3390" spans="1:9" x14ac:dyDescent="0.2">
      <c r="A3390" s="1" t="str">
        <f t="shared" si="54"/>
        <v>SINAPI-I 10849</v>
      </c>
      <c r="B3390" s="3" t="s">
        <v>6301</v>
      </c>
      <c r="C3390" s="3">
        <v>10849</v>
      </c>
      <c r="D3390" s="2" t="s">
        <v>3180</v>
      </c>
      <c r="E3390" s="3" t="s">
        <v>4431</v>
      </c>
      <c r="F3390" s="67" t="s">
        <v>5896</v>
      </c>
      <c r="G3390" s="67" t="s">
        <v>5896</v>
      </c>
      <c r="I3390" s="3" t="s">
        <v>6300</v>
      </c>
    </row>
    <row r="3391" spans="1:9" x14ac:dyDescent="0.2">
      <c r="A3391" s="1" t="str">
        <f t="shared" si="54"/>
        <v>SINAPI-I 10848</v>
      </c>
      <c r="B3391" s="3" t="s">
        <v>6301</v>
      </c>
      <c r="C3391" s="3">
        <v>10848</v>
      </c>
      <c r="D3391" s="2" t="s">
        <v>3181</v>
      </c>
      <c r="E3391" s="3" t="s">
        <v>4431</v>
      </c>
      <c r="F3391" s="67" t="s">
        <v>5897</v>
      </c>
      <c r="G3391" s="67" t="s">
        <v>5897</v>
      </c>
      <c r="I3391" s="3" t="s">
        <v>6300</v>
      </c>
    </row>
    <row r="3392" spans="1:9" ht="22.5" x14ac:dyDescent="0.2">
      <c r="A3392" s="1" t="str">
        <f t="shared" si="54"/>
        <v>SINAPI-I 4813</v>
      </c>
      <c r="B3392" s="3" t="s">
        <v>6301</v>
      </c>
      <c r="C3392" s="3">
        <v>4813</v>
      </c>
      <c r="D3392" s="2" t="s">
        <v>3182</v>
      </c>
      <c r="E3392" s="3" t="s">
        <v>4438</v>
      </c>
      <c r="F3392" s="67" t="s">
        <v>5898</v>
      </c>
      <c r="G3392" s="67" t="s">
        <v>5898</v>
      </c>
      <c r="I3392" s="3" t="s">
        <v>6300</v>
      </c>
    </row>
    <row r="3393" spans="1:9" ht="22.5" x14ac:dyDescent="0.2">
      <c r="A3393" s="1" t="str">
        <f t="shared" si="54"/>
        <v>SINAPI-I 37560</v>
      </c>
      <c r="B3393" s="3" t="s">
        <v>6301</v>
      </c>
      <c r="C3393" s="3">
        <v>37560</v>
      </c>
      <c r="D3393" s="2" t="s">
        <v>3183</v>
      </c>
      <c r="E3393" s="3" t="s">
        <v>4431</v>
      </c>
      <c r="F3393" s="67" t="s">
        <v>6297</v>
      </c>
      <c r="G3393" s="67" t="s">
        <v>6297</v>
      </c>
      <c r="I3393" s="3" t="s">
        <v>6300</v>
      </c>
    </row>
    <row r="3394" spans="1:9" ht="22.5" x14ac:dyDescent="0.2">
      <c r="A3394" s="1" t="str">
        <f t="shared" si="54"/>
        <v>SINAPI-I 37557</v>
      </c>
      <c r="B3394" s="3" t="s">
        <v>6301</v>
      </c>
      <c r="C3394" s="3">
        <v>37557</v>
      </c>
      <c r="D3394" s="2" t="s">
        <v>3184</v>
      </c>
      <c r="E3394" s="3" t="s">
        <v>4431</v>
      </c>
      <c r="F3394" s="67" t="s">
        <v>21160</v>
      </c>
      <c r="G3394" s="67" t="s">
        <v>21160</v>
      </c>
      <c r="I3394" s="3" t="s">
        <v>6300</v>
      </c>
    </row>
    <row r="3395" spans="1:9" ht="22.5" x14ac:dyDescent="0.2">
      <c r="A3395" s="1" t="str">
        <f t="shared" si="54"/>
        <v>SINAPI-I 37556</v>
      </c>
      <c r="B3395" s="3" t="s">
        <v>6301</v>
      </c>
      <c r="C3395" s="3">
        <v>37556</v>
      </c>
      <c r="D3395" s="2" t="s">
        <v>3185</v>
      </c>
      <c r="E3395" s="3" t="s">
        <v>4431</v>
      </c>
      <c r="F3395" s="67" t="s">
        <v>28754</v>
      </c>
      <c r="G3395" s="67" t="s">
        <v>28754</v>
      </c>
      <c r="I3395" s="3" t="s">
        <v>6300</v>
      </c>
    </row>
    <row r="3396" spans="1:9" ht="22.5" x14ac:dyDescent="0.2">
      <c r="A3396" s="1" t="str">
        <f t="shared" si="54"/>
        <v>SINAPI-I 37559</v>
      </c>
      <c r="B3396" s="3" t="s">
        <v>6301</v>
      </c>
      <c r="C3396" s="3">
        <v>37559</v>
      </c>
      <c r="D3396" s="2" t="s">
        <v>3186</v>
      </c>
      <c r="E3396" s="3" t="s">
        <v>4431</v>
      </c>
      <c r="F3396" s="67" t="s">
        <v>30958</v>
      </c>
      <c r="G3396" s="67" t="s">
        <v>30958</v>
      </c>
      <c r="I3396" s="3" t="s">
        <v>6300</v>
      </c>
    </row>
    <row r="3397" spans="1:9" ht="22.5" x14ac:dyDescent="0.2">
      <c r="A3397" s="1" t="str">
        <f t="shared" si="54"/>
        <v>SINAPI-I 37539</v>
      </c>
      <c r="B3397" s="3" t="s">
        <v>6301</v>
      </c>
      <c r="C3397" s="3">
        <v>37539</v>
      </c>
      <c r="D3397" s="2" t="s">
        <v>3187</v>
      </c>
      <c r="E3397" s="3" t="s">
        <v>4431</v>
      </c>
      <c r="F3397" s="67" t="s">
        <v>5449</v>
      </c>
      <c r="G3397" s="67" t="s">
        <v>5449</v>
      </c>
      <c r="I3397" s="3" t="s">
        <v>6300</v>
      </c>
    </row>
    <row r="3398" spans="1:9" ht="22.5" x14ac:dyDescent="0.2">
      <c r="A3398" s="1" t="str">
        <f t="shared" si="54"/>
        <v>SINAPI-I 37558</v>
      </c>
      <c r="B3398" s="3" t="s">
        <v>6301</v>
      </c>
      <c r="C3398" s="3">
        <v>37558</v>
      </c>
      <c r="D3398" s="2" t="s">
        <v>3188</v>
      </c>
      <c r="E3398" s="3" t="s">
        <v>4431</v>
      </c>
      <c r="F3398" s="67" t="s">
        <v>29623</v>
      </c>
      <c r="G3398" s="67" t="s">
        <v>29623</v>
      </c>
      <c r="I3398" s="3" t="s">
        <v>6300</v>
      </c>
    </row>
    <row r="3399" spans="1:9" x14ac:dyDescent="0.2">
      <c r="A3399" s="1" t="str">
        <f t="shared" si="54"/>
        <v>SINAPI-I 34723</v>
      </c>
      <c r="B3399" s="3" t="s">
        <v>6301</v>
      </c>
      <c r="C3399" s="3">
        <v>34723</v>
      </c>
      <c r="D3399" s="2" t="s">
        <v>3189</v>
      </c>
      <c r="E3399" s="3" t="s">
        <v>4438</v>
      </c>
      <c r="F3399" s="67" t="s">
        <v>5903</v>
      </c>
      <c r="G3399" s="67" t="s">
        <v>5903</v>
      </c>
      <c r="I3399" s="3" t="s">
        <v>6300</v>
      </c>
    </row>
    <row r="3400" spans="1:9" x14ac:dyDescent="0.2">
      <c r="A3400" s="1" t="str">
        <f t="shared" si="54"/>
        <v>SINAPI-I 34721</v>
      </c>
      <c r="B3400" s="3" t="s">
        <v>6301</v>
      </c>
      <c r="C3400" s="3">
        <v>34721</v>
      </c>
      <c r="D3400" s="2" t="s">
        <v>3190</v>
      </c>
      <c r="E3400" s="3" t="s">
        <v>4438</v>
      </c>
      <c r="F3400" s="67" t="s">
        <v>5904</v>
      </c>
      <c r="G3400" s="67" t="s">
        <v>5904</v>
      </c>
      <c r="I3400" s="3" t="s">
        <v>6300</v>
      </c>
    </row>
    <row r="3401" spans="1:9" x14ac:dyDescent="0.2">
      <c r="A3401" s="1" t="str">
        <f t="shared" si="54"/>
        <v>SINAPI-I 4309</v>
      </c>
      <c r="B3401" s="3" t="s">
        <v>6301</v>
      </c>
      <c r="C3401" s="3">
        <v>4309</v>
      </c>
      <c r="D3401" s="2" t="s">
        <v>3191</v>
      </c>
      <c r="E3401" s="3" t="s">
        <v>4431</v>
      </c>
      <c r="F3401" s="67" t="s">
        <v>20719</v>
      </c>
      <c r="G3401" s="67" t="s">
        <v>20719</v>
      </c>
      <c r="I3401" s="3" t="s">
        <v>6298</v>
      </c>
    </row>
    <row r="3402" spans="1:9" x14ac:dyDescent="0.2">
      <c r="A3402" s="1" t="str">
        <f t="shared" si="54"/>
        <v>SINAPI-I 4307</v>
      </c>
      <c r="B3402" s="3" t="s">
        <v>6301</v>
      </c>
      <c r="C3402" s="3">
        <v>4307</v>
      </c>
      <c r="D3402" s="2" t="s">
        <v>3192</v>
      </c>
      <c r="E3402" s="3" t="s">
        <v>4431</v>
      </c>
      <c r="F3402" s="67" t="s">
        <v>4987</v>
      </c>
      <c r="G3402" s="67" t="s">
        <v>4987</v>
      </c>
      <c r="I3402" s="3" t="s">
        <v>6298</v>
      </c>
    </row>
    <row r="3403" spans="1:9" x14ac:dyDescent="0.2">
      <c r="A3403" s="1" t="str">
        <f t="shared" si="54"/>
        <v>SINAPI-I 10850</v>
      </c>
      <c r="B3403" s="3" t="s">
        <v>6301</v>
      </c>
      <c r="C3403" s="3">
        <v>10850</v>
      </c>
      <c r="D3403" s="2" t="s">
        <v>3193</v>
      </c>
      <c r="E3403" s="3" t="s">
        <v>4431</v>
      </c>
      <c r="F3403" s="67" t="s">
        <v>5907</v>
      </c>
      <c r="G3403" s="67" t="s">
        <v>5907</v>
      </c>
      <c r="I3403" s="3" t="s">
        <v>6300</v>
      </c>
    </row>
    <row r="3404" spans="1:9" ht="33.75" x14ac:dyDescent="0.2">
      <c r="A3404" s="1" t="str">
        <f t="shared" si="54"/>
        <v>SINAPI-I 42438</v>
      </c>
      <c r="B3404" s="3" t="s">
        <v>6301</v>
      </c>
      <c r="C3404" s="3">
        <v>42438</v>
      </c>
      <c r="D3404" s="2" t="s">
        <v>30503</v>
      </c>
      <c r="E3404" s="3" t="s">
        <v>4431</v>
      </c>
      <c r="F3404" s="67" t="s">
        <v>5908</v>
      </c>
      <c r="G3404" s="67" t="s">
        <v>5908</v>
      </c>
      <c r="I3404" s="3" t="s">
        <v>6300</v>
      </c>
    </row>
    <row r="3405" spans="1:9" x14ac:dyDescent="0.2">
      <c r="A3405" s="1" t="str">
        <f t="shared" si="54"/>
        <v>SINAPI-I 4792</v>
      </c>
      <c r="B3405" s="3" t="s">
        <v>6301</v>
      </c>
      <c r="C3405" s="3">
        <v>4792</v>
      </c>
      <c r="D3405" s="2" t="s">
        <v>3194</v>
      </c>
      <c r="E3405" s="3" t="s">
        <v>4438</v>
      </c>
      <c r="F3405" s="67" t="s">
        <v>34026</v>
      </c>
      <c r="G3405" s="67" t="s">
        <v>34026</v>
      </c>
      <c r="I3405" s="3" t="s">
        <v>6298</v>
      </c>
    </row>
    <row r="3406" spans="1:9" x14ac:dyDescent="0.2">
      <c r="A3406" s="1" t="str">
        <f t="shared" si="54"/>
        <v>SINAPI-I 4790</v>
      </c>
      <c r="B3406" s="3" t="s">
        <v>6301</v>
      </c>
      <c r="C3406" s="3">
        <v>4790</v>
      </c>
      <c r="D3406" s="2" t="s">
        <v>3195</v>
      </c>
      <c r="E3406" s="3" t="s">
        <v>4438</v>
      </c>
      <c r="F3406" s="67" t="s">
        <v>34027</v>
      </c>
      <c r="G3406" s="67" t="s">
        <v>34027</v>
      </c>
      <c r="I3406" s="3" t="s">
        <v>6299</v>
      </c>
    </row>
    <row r="3407" spans="1:9" ht="22.5" x14ac:dyDescent="0.2">
      <c r="A3407" s="1" t="str">
        <f t="shared" si="54"/>
        <v>SINAPI-I 40671</v>
      </c>
      <c r="B3407" s="3" t="s">
        <v>6301</v>
      </c>
      <c r="C3407" s="3">
        <v>40671</v>
      </c>
      <c r="D3407" s="2" t="s">
        <v>3196</v>
      </c>
      <c r="E3407" s="3" t="s">
        <v>4438</v>
      </c>
      <c r="F3407" s="67" t="s">
        <v>34028</v>
      </c>
      <c r="G3407" s="67" t="s">
        <v>34028</v>
      </c>
      <c r="I3407" s="3" t="s">
        <v>6298</v>
      </c>
    </row>
    <row r="3408" spans="1:9" x14ac:dyDescent="0.2">
      <c r="A3408" s="1" t="str">
        <f t="shared" si="54"/>
        <v>SINAPI-I 7552</v>
      </c>
      <c r="B3408" s="3" t="s">
        <v>6301</v>
      </c>
      <c r="C3408" s="3">
        <v>7552</v>
      </c>
      <c r="D3408" s="2" t="s">
        <v>3197</v>
      </c>
      <c r="E3408" s="3" t="s">
        <v>4431</v>
      </c>
      <c r="F3408" s="67" t="s">
        <v>33465</v>
      </c>
      <c r="G3408" s="67" t="s">
        <v>33465</v>
      </c>
      <c r="I3408" s="3" t="s">
        <v>6300</v>
      </c>
    </row>
    <row r="3409" spans="1:9" x14ac:dyDescent="0.2">
      <c r="A3409" s="1" t="str">
        <f t="shared" si="54"/>
        <v>SINAPI-I 4893</v>
      </c>
      <c r="B3409" s="3" t="s">
        <v>6301</v>
      </c>
      <c r="C3409" s="3">
        <v>4893</v>
      </c>
      <c r="D3409" s="2" t="s">
        <v>3198</v>
      </c>
      <c r="E3409" s="3" t="s">
        <v>4431</v>
      </c>
      <c r="F3409" s="67" t="s">
        <v>21824</v>
      </c>
      <c r="G3409" s="67" t="s">
        <v>21824</v>
      </c>
      <c r="I3409" s="3" t="s">
        <v>6298</v>
      </c>
    </row>
    <row r="3410" spans="1:9" x14ac:dyDescent="0.2">
      <c r="A3410" s="1" t="str">
        <f t="shared" si="54"/>
        <v>SINAPI-I 4894</v>
      </c>
      <c r="B3410" s="3" t="s">
        <v>6301</v>
      </c>
      <c r="C3410" s="3">
        <v>4894</v>
      </c>
      <c r="D3410" s="2" t="s">
        <v>3199</v>
      </c>
      <c r="E3410" s="3" t="s">
        <v>4431</v>
      </c>
      <c r="F3410" s="67" t="s">
        <v>5062</v>
      </c>
      <c r="G3410" s="67" t="s">
        <v>5062</v>
      </c>
      <c r="I3410" s="3" t="s">
        <v>6298</v>
      </c>
    </row>
    <row r="3411" spans="1:9" x14ac:dyDescent="0.2">
      <c r="A3411" s="1" t="str">
        <f t="shared" si="54"/>
        <v>SINAPI-I 4888</v>
      </c>
      <c r="B3411" s="3" t="s">
        <v>6301</v>
      </c>
      <c r="C3411" s="3">
        <v>4888</v>
      </c>
      <c r="D3411" s="2" t="s">
        <v>3200</v>
      </c>
      <c r="E3411" s="3" t="s">
        <v>4431</v>
      </c>
      <c r="F3411" s="67" t="s">
        <v>5315</v>
      </c>
      <c r="G3411" s="67" t="s">
        <v>5315</v>
      </c>
      <c r="I3411" s="3" t="s">
        <v>6298</v>
      </c>
    </row>
    <row r="3412" spans="1:9" x14ac:dyDescent="0.2">
      <c r="A3412" s="1" t="str">
        <f t="shared" si="54"/>
        <v>SINAPI-I 4890</v>
      </c>
      <c r="B3412" s="3" t="s">
        <v>6301</v>
      </c>
      <c r="C3412" s="3">
        <v>4890</v>
      </c>
      <c r="D3412" s="2" t="s">
        <v>3201</v>
      </c>
      <c r="E3412" s="3" t="s">
        <v>4431</v>
      </c>
      <c r="F3412" s="67" t="s">
        <v>28875</v>
      </c>
      <c r="G3412" s="67" t="s">
        <v>28875</v>
      </c>
      <c r="I3412" s="3" t="s">
        <v>6298</v>
      </c>
    </row>
    <row r="3413" spans="1:9" x14ac:dyDescent="0.2">
      <c r="A3413" s="1" t="str">
        <f t="shared" si="54"/>
        <v>SINAPI-I 12411</v>
      </c>
      <c r="B3413" s="3" t="s">
        <v>6301</v>
      </c>
      <c r="C3413" s="3">
        <v>12411</v>
      </c>
      <c r="D3413" s="2" t="s">
        <v>3202</v>
      </c>
      <c r="E3413" s="3" t="s">
        <v>4431</v>
      </c>
      <c r="F3413" s="67" t="s">
        <v>34029</v>
      </c>
      <c r="G3413" s="67" t="s">
        <v>34029</v>
      </c>
      <c r="I3413" s="3" t="s">
        <v>6298</v>
      </c>
    </row>
    <row r="3414" spans="1:9" x14ac:dyDescent="0.2">
      <c r="A3414" s="1" t="str">
        <f t="shared" si="54"/>
        <v>SINAPI-I 4891</v>
      </c>
      <c r="B3414" s="3" t="s">
        <v>6301</v>
      </c>
      <c r="C3414" s="3">
        <v>4891</v>
      </c>
      <c r="D3414" s="2" t="s">
        <v>3203</v>
      </c>
      <c r="E3414" s="3" t="s">
        <v>4431</v>
      </c>
      <c r="F3414" s="67" t="s">
        <v>21544</v>
      </c>
      <c r="G3414" s="67" t="s">
        <v>21544</v>
      </c>
      <c r="I3414" s="3" t="s">
        <v>6298</v>
      </c>
    </row>
    <row r="3415" spans="1:9" x14ac:dyDescent="0.2">
      <c r="A3415" s="1" t="str">
        <f t="shared" si="54"/>
        <v>SINAPI-I 4889</v>
      </c>
      <c r="B3415" s="3" t="s">
        <v>6301</v>
      </c>
      <c r="C3415" s="3">
        <v>4889</v>
      </c>
      <c r="D3415" s="2" t="s">
        <v>3204</v>
      </c>
      <c r="E3415" s="3" t="s">
        <v>4431</v>
      </c>
      <c r="F3415" s="67" t="s">
        <v>4858</v>
      </c>
      <c r="G3415" s="67" t="s">
        <v>4858</v>
      </c>
      <c r="I3415" s="3" t="s">
        <v>6298</v>
      </c>
    </row>
    <row r="3416" spans="1:9" x14ac:dyDescent="0.2">
      <c r="A3416" s="1" t="str">
        <f t="shared" si="54"/>
        <v>SINAPI-I 4892</v>
      </c>
      <c r="B3416" s="3" t="s">
        <v>6301</v>
      </c>
      <c r="C3416" s="3">
        <v>4892</v>
      </c>
      <c r="D3416" s="2" t="s">
        <v>3205</v>
      </c>
      <c r="E3416" s="3" t="s">
        <v>4431</v>
      </c>
      <c r="F3416" s="67" t="s">
        <v>34030</v>
      </c>
      <c r="G3416" s="67" t="s">
        <v>34030</v>
      </c>
      <c r="I3416" s="3" t="s">
        <v>6298</v>
      </c>
    </row>
    <row r="3417" spans="1:9" x14ac:dyDescent="0.2">
      <c r="A3417" s="1" t="str">
        <f t="shared" si="54"/>
        <v>SINAPI-I 12412</v>
      </c>
      <c r="B3417" s="3" t="s">
        <v>6301</v>
      </c>
      <c r="C3417" s="3">
        <v>12412</v>
      </c>
      <c r="D3417" s="2" t="s">
        <v>3206</v>
      </c>
      <c r="E3417" s="3" t="s">
        <v>4431</v>
      </c>
      <c r="F3417" s="67" t="s">
        <v>34031</v>
      </c>
      <c r="G3417" s="67" t="s">
        <v>34031</v>
      </c>
      <c r="I3417" s="3" t="s">
        <v>6298</v>
      </c>
    </row>
    <row r="3418" spans="1:9" x14ac:dyDescent="0.2">
      <c r="A3418" s="1" t="str">
        <f t="shared" si="54"/>
        <v>SINAPI-I 4907</v>
      </c>
      <c r="B3418" s="3" t="s">
        <v>6301</v>
      </c>
      <c r="C3418" s="3">
        <v>4907</v>
      </c>
      <c r="D3418" s="2" t="s">
        <v>3207</v>
      </c>
      <c r="E3418" s="3" t="s">
        <v>4431</v>
      </c>
      <c r="F3418" s="67" t="s">
        <v>5441</v>
      </c>
      <c r="G3418" s="67" t="s">
        <v>5441</v>
      </c>
      <c r="I3418" s="3" t="s">
        <v>6298</v>
      </c>
    </row>
    <row r="3419" spans="1:9" x14ac:dyDescent="0.2">
      <c r="A3419" s="1" t="str">
        <f t="shared" si="54"/>
        <v>SINAPI-I 4902</v>
      </c>
      <c r="B3419" s="3" t="s">
        <v>6301</v>
      </c>
      <c r="C3419" s="3">
        <v>4902</v>
      </c>
      <c r="D3419" s="2" t="s">
        <v>3208</v>
      </c>
      <c r="E3419" s="3" t="s">
        <v>4431</v>
      </c>
      <c r="F3419" s="67" t="s">
        <v>21873</v>
      </c>
      <c r="G3419" s="67" t="s">
        <v>21873</v>
      </c>
      <c r="I3419" s="3" t="s">
        <v>6298</v>
      </c>
    </row>
    <row r="3420" spans="1:9" x14ac:dyDescent="0.2">
      <c r="A3420" s="1" t="str">
        <f t="shared" si="54"/>
        <v>SINAPI-I 4741</v>
      </c>
      <c r="B3420" s="3" t="s">
        <v>6301</v>
      </c>
      <c r="C3420" s="3">
        <v>4741</v>
      </c>
      <c r="D3420" s="2" t="s">
        <v>3209</v>
      </c>
      <c r="E3420" s="3" t="s">
        <v>4435</v>
      </c>
      <c r="F3420" s="67" t="s">
        <v>5861</v>
      </c>
      <c r="G3420" s="67" t="s">
        <v>5861</v>
      </c>
      <c r="I3420" s="3" t="s">
        <v>6298</v>
      </c>
    </row>
    <row r="3421" spans="1:9" x14ac:dyDescent="0.2">
      <c r="A3421" s="1" t="str">
        <f t="shared" si="54"/>
        <v>SINAPI-I 4752</v>
      </c>
      <c r="B3421" s="3" t="s">
        <v>6301</v>
      </c>
      <c r="C3421" s="3">
        <v>4752</v>
      </c>
      <c r="D3421" s="2" t="s">
        <v>3210</v>
      </c>
      <c r="E3421" s="3" t="s">
        <v>4436</v>
      </c>
      <c r="F3421" s="67" t="s">
        <v>6105</v>
      </c>
      <c r="G3421" s="67" t="s">
        <v>6139</v>
      </c>
      <c r="I3421" s="3" t="s">
        <v>6298</v>
      </c>
    </row>
    <row r="3422" spans="1:9" x14ac:dyDescent="0.2">
      <c r="A3422" s="1" t="str">
        <f t="shared" si="54"/>
        <v>SINAPI-I 41091</v>
      </c>
      <c r="B3422" s="3" t="s">
        <v>6301</v>
      </c>
      <c r="C3422" s="3">
        <v>41091</v>
      </c>
      <c r="D3422" s="2" t="s">
        <v>3211</v>
      </c>
      <c r="E3422" s="3" t="s">
        <v>4437</v>
      </c>
      <c r="F3422" s="67" t="s">
        <v>34584</v>
      </c>
      <c r="G3422" s="67" t="s">
        <v>33965</v>
      </c>
      <c r="I3422" s="3" t="s">
        <v>6298</v>
      </c>
    </row>
    <row r="3423" spans="1:9" ht="22.5" x14ac:dyDescent="0.2">
      <c r="A3423" s="1" t="str">
        <f t="shared" si="54"/>
        <v>SINAPI-I 13954</v>
      </c>
      <c r="B3423" s="3" t="s">
        <v>6301</v>
      </c>
      <c r="C3423" s="3">
        <v>13954</v>
      </c>
      <c r="D3423" s="2" t="s">
        <v>3212</v>
      </c>
      <c r="E3423" s="3" t="s">
        <v>4431</v>
      </c>
      <c r="F3423" s="67" t="s">
        <v>34032</v>
      </c>
      <c r="G3423" s="67" t="s">
        <v>34032</v>
      </c>
      <c r="I3423" s="3" t="s">
        <v>6300</v>
      </c>
    </row>
    <row r="3424" spans="1:9" x14ac:dyDescent="0.2">
      <c r="A3424" s="1" t="str">
        <f t="shared" si="54"/>
        <v>SINAPI-I 3411</v>
      </c>
      <c r="B3424" s="3" t="s">
        <v>6301</v>
      </c>
      <c r="C3424" s="3">
        <v>3411</v>
      </c>
      <c r="D3424" s="2" t="s">
        <v>3213</v>
      </c>
      <c r="E3424" s="3" t="s">
        <v>4433</v>
      </c>
      <c r="F3424" s="67" t="s">
        <v>28877</v>
      </c>
      <c r="G3424" s="67" t="s">
        <v>28877</v>
      </c>
      <c r="I3424" s="3" t="s">
        <v>6298</v>
      </c>
    </row>
    <row r="3425" spans="1:9" x14ac:dyDescent="0.2">
      <c r="A3425" s="1" t="str">
        <f t="shared" si="54"/>
        <v>SINAPI-I 39995</v>
      </c>
      <c r="B3425" s="3" t="s">
        <v>6301</v>
      </c>
      <c r="C3425" s="3">
        <v>39995</v>
      </c>
      <c r="D3425" s="2" t="s">
        <v>3214</v>
      </c>
      <c r="E3425" s="3" t="s">
        <v>4435</v>
      </c>
      <c r="F3425" s="67" t="s">
        <v>28878</v>
      </c>
      <c r="G3425" s="67" t="s">
        <v>28878</v>
      </c>
      <c r="I3425" s="3" t="s">
        <v>6298</v>
      </c>
    </row>
    <row r="3426" spans="1:9" x14ac:dyDescent="0.2">
      <c r="A3426" s="1" t="str">
        <f t="shared" si="54"/>
        <v>SINAPI-I 11615</v>
      </c>
      <c r="B3426" s="3" t="s">
        <v>6301</v>
      </c>
      <c r="C3426" s="3">
        <v>11615</v>
      </c>
      <c r="D3426" s="2" t="s">
        <v>3215</v>
      </c>
      <c r="E3426" s="3" t="s">
        <v>4438</v>
      </c>
      <c r="F3426" s="67" t="s">
        <v>28682</v>
      </c>
      <c r="G3426" s="67" t="s">
        <v>28682</v>
      </c>
      <c r="I3426" s="3" t="s">
        <v>6298</v>
      </c>
    </row>
    <row r="3427" spans="1:9" x14ac:dyDescent="0.2">
      <c r="A3427" s="1" t="str">
        <f t="shared" ref="A3427:A3490" si="55">CONCATENAR</f>
        <v>SINAPI-I 3408</v>
      </c>
      <c r="B3427" s="3" t="s">
        <v>6301</v>
      </c>
      <c r="C3427" s="3">
        <v>3408</v>
      </c>
      <c r="D3427" s="2" t="s">
        <v>3216</v>
      </c>
      <c r="E3427" s="3" t="s">
        <v>4438</v>
      </c>
      <c r="F3427" s="67" t="s">
        <v>20726</v>
      </c>
      <c r="G3427" s="67" t="s">
        <v>20726</v>
      </c>
      <c r="I3427" s="3" t="s">
        <v>6299</v>
      </c>
    </row>
    <row r="3428" spans="1:9" x14ac:dyDescent="0.2">
      <c r="A3428" s="1" t="str">
        <f t="shared" si="55"/>
        <v>SINAPI-I 3409</v>
      </c>
      <c r="B3428" s="3" t="s">
        <v>6301</v>
      </c>
      <c r="C3428" s="3">
        <v>3409</v>
      </c>
      <c r="D3428" s="2" t="s">
        <v>3217</v>
      </c>
      <c r="E3428" s="3" t="s">
        <v>4438</v>
      </c>
      <c r="F3428" s="67" t="s">
        <v>21066</v>
      </c>
      <c r="G3428" s="67" t="s">
        <v>21066</v>
      </c>
      <c r="I3428" s="3" t="s">
        <v>6298</v>
      </c>
    </row>
    <row r="3429" spans="1:9" x14ac:dyDescent="0.2">
      <c r="A3429" s="1" t="str">
        <f t="shared" si="55"/>
        <v>SINAPI-I 11427</v>
      </c>
      <c r="B3429" s="3" t="s">
        <v>6301</v>
      </c>
      <c r="C3429" s="3">
        <v>11427</v>
      </c>
      <c r="D3429" s="2" t="s">
        <v>3218</v>
      </c>
      <c r="E3429" s="3" t="s">
        <v>4433</v>
      </c>
      <c r="F3429" s="67" t="s">
        <v>34033</v>
      </c>
      <c r="G3429" s="67" t="s">
        <v>34033</v>
      </c>
      <c r="I3429" s="3" t="s">
        <v>6300</v>
      </c>
    </row>
    <row r="3430" spans="1:9" x14ac:dyDescent="0.2">
      <c r="A3430" s="1" t="str">
        <f t="shared" si="55"/>
        <v>SINAPI-I 4491</v>
      </c>
      <c r="B3430" s="3" t="s">
        <v>6301</v>
      </c>
      <c r="C3430" s="3">
        <v>4491</v>
      </c>
      <c r="D3430" s="2" t="s">
        <v>3219</v>
      </c>
      <c r="E3430" s="3" t="s">
        <v>4432</v>
      </c>
      <c r="F3430" s="67" t="s">
        <v>21608</v>
      </c>
      <c r="G3430" s="67" t="s">
        <v>21608</v>
      </c>
      <c r="I3430" s="3" t="s">
        <v>6298</v>
      </c>
    </row>
    <row r="3431" spans="1:9" ht="22.5" x14ac:dyDescent="0.2">
      <c r="A3431" s="1" t="str">
        <f t="shared" si="55"/>
        <v>SINAPI-I 2745</v>
      </c>
      <c r="B3431" s="3" t="s">
        <v>6301</v>
      </c>
      <c r="C3431" s="3">
        <v>2745</v>
      </c>
      <c r="D3431" s="2" t="s">
        <v>3220</v>
      </c>
      <c r="E3431" s="3" t="s">
        <v>4432</v>
      </c>
      <c r="F3431" s="67" t="s">
        <v>4896</v>
      </c>
      <c r="G3431" s="67" t="s">
        <v>4896</v>
      </c>
      <c r="I3431" s="3" t="s">
        <v>6298</v>
      </c>
    </row>
    <row r="3432" spans="1:9" ht="22.5" x14ac:dyDescent="0.2">
      <c r="A3432" s="1" t="str">
        <f t="shared" si="55"/>
        <v>SINAPI-I 14439</v>
      </c>
      <c r="B3432" s="3" t="s">
        <v>6301</v>
      </c>
      <c r="C3432" s="3">
        <v>14439</v>
      </c>
      <c r="D3432" s="2" t="s">
        <v>3221</v>
      </c>
      <c r="E3432" s="3" t="s">
        <v>4432</v>
      </c>
      <c r="F3432" s="67" t="s">
        <v>4528</v>
      </c>
      <c r="G3432" s="67" t="s">
        <v>4528</v>
      </c>
      <c r="I3432" s="3" t="s">
        <v>6298</v>
      </c>
    </row>
    <row r="3433" spans="1:9" x14ac:dyDescent="0.2">
      <c r="A3433" s="1" t="str">
        <f t="shared" si="55"/>
        <v>SINAPI-I 44496</v>
      </c>
      <c r="B3433" s="3" t="s">
        <v>6301</v>
      </c>
      <c r="C3433" s="3">
        <v>44496</v>
      </c>
      <c r="D3433" s="2" t="s">
        <v>3222</v>
      </c>
      <c r="E3433" s="3" t="s">
        <v>4431</v>
      </c>
      <c r="F3433" s="67" t="s">
        <v>34034</v>
      </c>
      <c r="G3433" s="67" t="s">
        <v>34034</v>
      </c>
      <c r="I3433" s="3" t="s">
        <v>6298</v>
      </c>
    </row>
    <row r="3434" spans="1:9" x14ac:dyDescent="0.2">
      <c r="A3434" s="1" t="str">
        <f t="shared" si="55"/>
        <v>SINAPI-I 12362</v>
      </c>
      <c r="B3434" s="3" t="s">
        <v>6301</v>
      </c>
      <c r="C3434" s="3">
        <v>12362</v>
      </c>
      <c r="D3434" s="2" t="s">
        <v>3223</v>
      </c>
      <c r="E3434" s="3" t="s">
        <v>4431</v>
      </c>
      <c r="F3434" s="67" t="s">
        <v>5469</v>
      </c>
      <c r="G3434" s="67" t="s">
        <v>5469</v>
      </c>
      <c r="I3434" s="3" t="s">
        <v>6300</v>
      </c>
    </row>
    <row r="3435" spans="1:9" x14ac:dyDescent="0.2">
      <c r="A3435" s="1" t="str">
        <f t="shared" si="55"/>
        <v>SINAPI-I 421</v>
      </c>
      <c r="B3435" s="3" t="s">
        <v>6301</v>
      </c>
      <c r="C3435" s="3">
        <v>421</v>
      </c>
      <c r="D3435" s="2" t="s">
        <v>30504</v>
      </c>
      <c r="E3435" s="3" t="s">
        <v>4431</v>
      </c>
      <c r="F3435" s="67" t="s">
        <v>5930</v>
      </c>
      <c r="G3435" s="67" t="s">
        <v>5930</v>
      </c>
      <c r="I3435" s="3" t="s">
        <v>6300</v>
      </c>
    </row>
    <row r="3436" spans="1:9" x14ac:dyDescent="0.2">
      <c r="A3436" s="1" t="str">
        <f t="shared" si="55"/>
        <v>SINAPI-I 14148</v>
      </c>
      <c r="B3436" s="3" t="s">
        <v>6301</v>
      </c>
      <c r="C3436" s="3">
        <v>14148</v>
      </c>
      <c r="D3436" s="2" t="s">
        <v>3224</v>
      </c>
      <c r="E3436" s="3" t="s">
        <v>4431</v>
      </c>
      <c r="F3436" s="67" t="s">
        <v>5133</v>
      </c>
      <c r="G3436" s="67" t="s">
        <v>5133</v>
      </c>
      <c r="I3436" s="3" t="s">
        <v>6298</v>
      </c>
    </row>
    <row r="3437" spans="1:9" x14ac:dyDescent="0.2">
      <c r="A3437" s="1" t="str">
        <f t="shared" si="55"/>
        <v>SINAPI-I 4341</v>
      </c>
      <c r="B3437" s="3" t="s">
        <v>6301</v>
      </c>
      <c r="C3437" s="3">
        <v>4341</v>
      </c>
      <c r="D3437" s="2" t="s">
        <v>3225</v>
      </c>
      <c r="E3437" s="3" t="s">
        <v>4431</v>
      </c>
      <c r="F3437" s="67" t="s">
        <v>5917</v>
      </c>
      <c r="G3437" s="67" t="s">
        <v>5917</v>
      </c>
      <c r="I3437" s="3" t="s">
        <v>6298</v>
      </c>
    </row>
    <row r="3438" spans="1:9" x14ac:dyDescent="0.2">
      <c r="A3438" s="1" t="str">
        <f t="shared" si="55"/>
        <v>SINAPI-I 4337</v>
      </c>
      <c r="B3438" s="3" t="s">
        <v>6301</v>
      </c>
      <c r="C3438" s="3">
        <v>4337</v>
      </c>
      <c r="D3438" s="2" t="s">
        <v>3226</v>
      </c>
      <c r="E3438" s="3" t="s">
        <v>4431</v>
      </c>
      <c r="F3438" s="67" t="s">
        <v>5918</v>
      </c>
      <c r="G3438" s="67" t="s">
        <v>5918</v>
      </c>
      <c r="I3438" s="3" t="s">
        <v>6298</v>
      </c>
    </row>
    <row r="3439" spans="1:9" x14ac:dyDescent="0.2">
      <c r="A3439" s="1" t="str">
        <f t="shared" si="55"/>
        <v>SINAPI-I 4339</v>
      </c>
      <c r="B3439" s="3" t="s">
        <v>6301</v>
      </c>
      <c r="C3439" s="3">
        <v>4339</v>
      </c>
      <c r="D3439" s="2" t="s">
        <v>3227</v>
      </c>
      <c r="E3439" s="3" t="s">
        <v>4431</v>
      </c>
      <c r="F3439" s="67" t="s">
        <v>4985</v>
      </c>
      <c r="G3439" s="67" t="s">
        <v>4985</v>
      </c>
      <c r="I3439" s="3" t="s">
        <v>6298</v>
      </c>
    </row>
    <row r="3440" spans="1:9" x14ac:dyDescent="0.2">
      <c r="A3440" s="1" t="str">
        <f t="shared" si="55"/>
        <v>SINAPI-I 39997</v>
      </c>
      <c r="B3440" s="3" t="s">
        <v>6301</v>
      </c>
      <c r="C3440" s="3">
        <v>39997</v>
      </c>
      <c r="D3440" s="2" t="s">
        <v>3228</v>
      </c>
      <c r="E3440" s="3" t="s">
        <v>4431</v>
      </c>
      <c r="F3440" s="67" t="s">
        <v>5919</v>
      </c>
      <c r="G3440" s="67" t="s">
        <v>5919</v>
      </c>
      <c r="I3440" s="3" t="s">
        <v>6298</v>
      </c>
    </row>
    <row r="3441" spans="1:9" x14ac:dyDescent="0.2">
      <c r="A3441" s="1" t="str">
        <f t="shared" si="55"/>
        <v>SINAPI-I 11971</v>
      </c>
      <c r="B3441" s="3" t="s">
        <v>6301</v>
      </c>
      <c r="C3441" s="3">
        <v>11971</v>
      </c>
      <c r="D3441" s="2" t="s">
        <v>3229</v>
      </c>
      <c r="E3441" s="3" t="s">
        <v>4431</v>
      </c>
      <c r="F3441" s="67" t="s">
        <v>5920</v>
      </c>
      <c r="G3441" s="67" t="s">
        <v>5920</v>
      </c>
      <c r="I3441" s="3" t="s">
        <v>6298</v>
      </c>
    </row>
    <row r="3442" spans="1:9" x14ac:dyDescent="0.2">
      <c r="A3442" s="1" t="str">
        <f t="shared" si="55"/>
        <v>SINAPI-I 4342</v>
      </c>
      <c r="B3442" s="3" t="s">
        <v>6301</v>
      </c>
      <c r="C3442" s="3">
        <v>4342</v>
      </c>
      <c r="D3442" s="2" t="s">
        <v>3230</v>
      </c>
      <c r="E3442" s="3" t="s">
        <v>4431</v>
      </c>
      <c r="F3442" s="67" t="s">
        <v>5073</v>
      </c>
      <c r="G3442" s="67" t="s">
        <v>5073</v>
      </c>
      <c r="I3442" s="3" t="s">
        <v>6298</v>
      </c>
    </row>
    <row r="3443" spans="1:9" x14ac:dyDescent="0.2">
      <c r="A3443" s="1" t="str">
        <f t="shared" si="55"/>
        <v>SINAPI-I 4330</v>
      </c>
      <c r="B3443" s="3" t="s">
        <v>6301</v>
      </c>
      <c r="C3443" s="3">
        <v>4330</v>
      </c>
      <c r="D3443" s="2" t="s">
        <v>3231</v>
      </c>
      <c r="E3443" s="3" t="s">
        <v>4431</v>
      </c>
      <c r="F3443" s="67" t="s">
        <v>5822</v>
      </c>
      <c r="G3443" s="67" t="s">
        <v>5822</v>
      </c>
      <c r="I3443" s="3" t="s">
        <v>6298</v>
      </c>
    </row>
    <row r="3444" spans="1:9" x14ac:dyDescent="0.2">
      <c r="A3444" s="1" t="str">
        <f t="shared" si="55"/>
        <v>SINAPI-I 4340</v>
      </c>
      <c r="B3444" s="3" t="s">
        <v>6301</v>
      </c>
      <c r="C3444" s="3">
        <v>4340</v>
      </c>
      <c r="D3444" s="2" t="s">
        <v>3232</v>
      </c>
      <c r="E3444" s="3" t="s">
        <v>4431</v>
      </c>
      <c r="F3444" s="67" t="s">
        <v>5842</v>
      </c>
      <c r="G3444" s="67" t="s">
        <v>5842</v>
      </c>
      <c r="I3444" s="3" t="s">
        <v>6298</v>
      </c>
    </row>
    <row r="3445" spans="1:9" x14ac:dyDescent="0.2">
      <c r="A3445" s="1" t="str">
        <f t="shared" si="55"/>
        <v>SINAPI-I 5088</v>
      </c>
      <c r="B3445" s="3" t="s">
        <v>6301</v>
      </c>
      <c r="C3445" s="3">
        <v>5088</v>
      </c>
      <c r="D3445" s="2" t="s">
        <v>30505</v>
      </c>
      <c r="E3445" s="3" t="s">
        <v>4431</v>
      </c>
      <c r="F3445" s="67" t="s">
        <v>4507</v>
      </c>
      <c r="G3445" s="67" t="s">
        <v>4507</v>
      </c>
      <c r="I3445" s="3" t="s">
        <v>6298</v>
      </c>
    </row>
    <row r="3446" spans="1:9" ht="33.75" x14ac:dyDescent="0.2">
      <c r="A3446" s="1" t="str">
        <f t="shared" si="55"/>
        <v>SINAPI-I 11154</v>
      </c>
      <c r="B3446" s="3" t="s">
        <v>6301</v>
      </c>
      <c r="C3446" s="3">
        <v>11154</v>
      </c>
      <c r="D3446" s="2" t="s">
        <v>3233</v>
      </c>
      <c r="E3446" s="3" t="s">
        <v>4431</v>
      </c>
      <c r="F3446" s="67" t="s">
        <v>30962</v>
      </c>
      <c r="G3446" s="67" t="s">
        <v>30962</v>
      </c>
      <c r="I3446" s="3" t="s">
        <v>6300</v>
      </c>
    </row>
    <row r="3447" spans="1:9" ht="33.75" x14ac:dyDescent="0.2">
      <c r="A3447" s="1" t="str">
        <f t="shared" si="55"/>
        <v>SINAPI-I 4989</v>
      </c>
      <c r="B3447" s="3" t="s">
        <v>6301</v>
      </c>
      <c r="C3447" s="3">
        <v>4989</v>
      </c>
      <c r="D3447" s="2" t="s">
        <v>3234</v>
      </c>
      <c r="E3447" s="3" t="s">
        <v>4431</v>
      </c>
      <c r="F3447" s="67" t="s">
        <v>32278</v>
      </c>
      <c r="G3447" s="67" t="s">
        <v>32278</v>
      </c>
      <c r="I3447" s="3" t="s">
        <v>6298</v>
      </c>
    </row>
    <row r="3448" spans="1:9" ht="22.5" x14ac:dyDescent="0.2">
      <c r="A3448" s="1" t="str">
        <f t="shared" si="55"/>
        <v>SINAPI-I 4982</v>
      </c>
      <c r="B3448" s="3" t="s">
        <v>6301</v>
      </c>
      <c r="C3448" s="3">
        <v>4982</v>
      </c>
      <c r="D3448" s="2" t="s">
        <v>3235</v>
      </c>
      <c r="E3448" s="3" t="s">
        <v>4431</v>
      </c>
      <c r="F3448" s="67" t="s">
        <v>34035</v>
      </c>
      <c r="G3448" s="67" t="s">
        <v>34035</v>
      </c>
      <c r="I3448" s="3" t="s">
        <v>6298</v>
      </c>
    </row>
    <row r="3449" spans="1:9" ht="33.75" x14ac:dyDescent="0.2">
      <c r="A3449" s="1" t="str">
        <f t="shared" si="55"/>
        <v>SINAPI-I 4962</v>
      </c>
      <c r="B3449" s="3" t="s">
        <v>6301</v>
      </c>
      <c r="C3449" s="3">
        <v>4962</v>
      </c>
      <c r="D3449" s="2" t="s">
        <v>3236</v>
      </c>
      <c r="E3449" s="3" t="s">
        <v>4431</v>
      </c>
      <c r="F3449" s="67" t="s">
        <v>34036</v>
      </c>
      <c r="G3449" s="67" t="s">
        <v>34036</v>
      </c>
      <c r="I3449" s="3" t="s">
        <v>6298</v>
      </c>
    </row>
    <row r="3450" spans="1:9" ht="33.75" x14ac:dyDescent="0.2">
      <c r="A3450" s="1" t="str">
        <f t="shared" si="55"/>
        <v>SINAPI-I 4981</v>
      </c>
      <c r="B3450" s="3" t="s">
        <v>6301</v>
      </c>
      <c r="C3450" s="3">
        <v>4981</v>
      </c>
      <c r="D3450" s="2" t="s">
        <v>3237</v>
      </c>
      <c r="E3450" s="3" t="s">
        <v>4431</v>
      </c>
      <c r="F3450" s="67" t="s">
        <v>34037</v>
      </c>
      <c r="G3450" s="67" t="s">
        <v>34037</v>
      </c>
      <c r="I3450" s="3" t="s">
        <v>6299</v>
      </c>
    </row>
    <row r="3451" spans="1:9" ht="33.75" x14ac:dyDescent="0.2">
      <c r="A3451" s="1" t="str">
        <f t="shared" si="55"/>
        <v>SINAPI-I 4964</v>
      </c>
      <c r="B3451" s="3" t="s">
        <v>6301</v>
      </c>
      <c r="C3451" s="3">
        <v>4964</v>
      </c>
      <c r="D3451" s="2" t="s">
        <v>3238</v>
      </c>
      <c r="E3451" s="3" t="s">
        <v>4431</v>
      </c>
      <c r="F3451" s="67" t="s">
        <v>34038</v>
      </c>
      <c r="G3451" s="67" t="s">
        <v>34038</v>
      </c>
      <c r="I3451" s="3" t="s">
        <v>6298</v>
      </c>
    </row>
    <row r="3452" spans="1:9" ht="33.75" x14ac:dyDescent="0.2">
      <c r="A3452" s="1" t="str">
        <f t="shared" si="55"/>
        <v>SINAPI-I 4992</v>
      </c>
      <c r="B3452" s="3" t="s">
        <v>6301</v>
      </c>
      <c r="C3452" s="3">
        <v>4992</v>
      </c>
      <c r="D3452" s="2" t="s">
        <v>3239</v>
      </c>
      <c r="E3452" s="3" t="s">
        <v>4431</v>
      </c>
      <c r="F3452" s="67" t="s">
        <v>34039</v>
      </c>
      <c r="G3452" s="67" t="s">
        <v>34039</v>
      </c>
      <c r="I3452" s="3" t="s">
        <v>6298</v>
      </c>
    </row>
    <row r="3453" spans="1:9" ht="33.75" x14ac:dyDescent="0.2">
      <c r="A3453" s="1" t="str">
        <f t="shared" si="55"/>
        <v>SINAPI-I 4987</v>
      </c>
      <c r="B3453" s="3" t="s">
        <v>6301</v>
      </c>
      <c r="C3453" s="3">
        <v>4987</v>
      </c>
      <c r="D3453" s="2" t="s">
        <v>3240</v>
      </c>
      <c r="E3453" s="3" t="s">
        <v>4431</v>
      </c>
      <c r="F3453" s="67" t="s">
        <v>34040</v>
      </c>
      <c r="G3453" s="67" t="s">
        <v>34040</v>
      </c>
      <c r="I3453" s="3" t="s">
        <v>6298</v>
      </c>
    </row>
    <row r="3454" spans="1:9" ht="22.5" x14ac:dyDescent="0.2">
      <c r="A3454" s="1" t="str">
        <f t="shared" si="55"/>
        <v>SINAPI-I 4930</v>
      </c>
      <c r="B3454" s="3" t="s">
        <v>6301</v>
      </c>
      <c r="C3454" s="3">
        <v>4930</v>
      </c>
      <c r="D3454" s="2" t="s">
        <v>3241</v>
      </c>
      <c r="E3454" s="3" t="s">
        <v>4438</v>
      </c>
      <c r="F3454" s="67" t="s">
        <v>30964</v>
      </c>
      <c r="G3454" s="67" t="s">
        <v>30964</v>
      </c>
      <c r="I3454" s="3" t="s">
        <v>6300</v>
      </c>
    </row>
    <row r="3455" spans="1:9" ht="33.75" x14ac:dyDescent="0.2">
      <c r="A3455" s="1" t="str">
        <f t="shared" si="55"/>
        <v>SINAPI-I 4998</v>
      </c>
      <c r="B3455" s="3" t="s">
        <v>6301</v>
      </c>
      <c r="C3455" s="3">
        <v>4998</v>
      </c>
      <c r="D3455" s="2" t="s">
        <v>30506</v>
      </c>
      <c r="E3455" s="3" t="s">
        <v>4438</v>
      </c>
      <c r="F3455" s="67" t="s">
        <v>28879</v>
      </c>
      <c r="G3455" s="67" t="s">
        <v>28879</v>
      </c>
      <c r="I3455" s="3" t="s">
        <v>6298</v>
      </c>
    </row>
    <row r="3456" spans="1:9" ht="33.75" x14ac:dyDescent="0.2">
      <c r="A3456" s="1" t="str">
        <f t="shared" si="55"/>
        <v>SINAPI-I 39021</v>
      </c>
      <c r="B3456" s="3" t="s">
        <v>6301</v>
      </c>
      <c r="C3456" s="3">
        <v>39021</v>
      </c>
      <c r="D3456" s="2" t="s">
        <v>33143</v>
      </c>
      <c r="E3456" s="3" t="s">
        <v>4431</v>
      </c>
      <c r="F3456" s="67" t="s">
        <v>30965</v>
      </c>
      <c r="G3456" s="67" t="s">
        <v>30965</v>
      </c>
      <c r="I3456" s="3" t="s">
        <v>6300</v>
      </c>
    </row>
    <row r="3457" spans="1:9" ht="22.5" x14ac:dyDescent="0.2">
      <c r="A3457" s="1" t="str">
        <f t="shared" si="55"/>
        <v>SINAPI-I 39022</v>
      </c>
      <c r="B3457" s="3" t="s">
        <v>6301</v>
      </c>
      <c r="C3457" s="3">
        <v>39022</v>
      </c>
      <c r="D3457" s="2" t="s">
        <v>3242</v>
      </c>
      <c r="E3457" s="3" t="s">
        <v>4431</v>
      </c>
      <c r="F3457" s="67" t="s">
        <v>30966</v>
      </c>
      <c r="G3457" s="67" t="s">
        <v>30966</v>
      </c>
      <c r="I3457" s="3" t="s">
        <v>6300</v>
      </c>
    </row>
    <row r="3458" spans="1:9" ht="22.5" x14ac:dyDescent="0.2">
      <c r="A3458" s="1" t="str">
        <f t="shared" si="55"/>
        <v>SINAPI-I 39024</v>
      </c>
      <c r="B3458" s="3" t="s">
        <v>6301</v>
      </c>
      <c r="C3458" s="3">
        <v>39024</v>
      </c>
      <c r="D3458" s="2" t="s">
        <v>30507</v>
      </c>
      <c r="E3458" s="3" t="s">
        <v>4431</v>
      </c>
      <c r="F3458" s="67" t="s">
        <v>34041</v>
      </c>
      <c r="G3458" s="67" t="s">
        <v>34041</v>
      </c>
      <c r="I3458" s="3" t="s">
        <v>6300</v>
      </c>
    </row>
    <row r="3459" spans="1:9" ht="22.5" x14ac:dyDescent="0.2">
      <c r="A3459" s="1" t="str">
        <f t="shared" si="55"/>
        <v>SINAPI-I 4914</v>
      </c>
      <c r="B3459" s="3" t="s">
        <v>6301</v>
      </c>
      <c r="C3459" s="3">
        <v>4914</v>
      </c>
      <c r="D3459" s="2" t="s">
        <v>3243</v>
      </c>
      <c r="E3459" s="3" t="s">
        <v>4438</v>
      </c>
      <c r="F3459" s="67" t="s">
        <v>34042</v>
      </c>
      <c r="G3459" s="67" t="s">
        <v>34042</v>
      </c>
      <c r="I3459" s="3" t="s">
        <v>6300</v>
      </c>
    </row>
    <row r="3460" spans="1:9" x14ac:dyDescent="0.2">
      <c r="A3460" s="1" t="str">
        <f t="shared" si="55"/>
        <v>SINAPI-I 4917</v>
      </c>
      <c r="B3460" s="3" t="s">
        <v>6301</v>
      </c>
      <c r="C3460" s="3">
        <v>4917</v>
      </c>
      <c r="D3460" s="2" t="s">
        <v>3244</v>
      </c>
      <c r="E3460" s="3" t="s">
        <v>4438</v>
      </c>
      <c r="F3460" s="67" t="s">
        <v>34043</v>
      </c>
      <c r="G3460" s="67" t="s">
        <v>34043</v>
      </c>
      <c r="I3460" s="3" t="s">
        <v>6300</v>
      </c>
    </row>
    <row r="3461" spans="1:9" ht="22.5" x14ac:dyDescent="0.2">
      <c r="A3461" s="1" t="str">
        <f t="shared" si="55"/>
        <v>SINAPI-I 39025</v>
      </c>
      <c r="B3461" s="3" t="s">
        <v>6301</v>
      </c>
      <c r="C3461" s="3">
        <v>39025</v>
      </c>
      <c r="D3461" s="2" t="s">
        <v>3245</v>
      </c>
      <c r="E3461" s="3" t="s">
        <v>4431</v>
      </c>
      <c r="F3461" s="67" t="s">
        <v>34044</v>
      </c>
      <c r="G3461" s="67" t="s">
        <v>34044</v>
      </c>
      <c r="I3461" s="3" t="s">
        <v>6300</v>
      </c>
    </row>
    <row r="3462" spans="1:9" ht="22.5" x14ac:dyDescent="0.2">
      <c r="A3462" s="1" t="str">
        <f t="shared" si="55"/>
        <v>SINAPI-I 4922</v>
      </c>
      <c r="B3462" s="3" t="s">
        <v>6301</v>
      </c>
      <c r="C3462" s="3">
        <v>4922</v>
      </c>
      <c r="D3462" s="2" t="s">
        <v>3246</v>
      </c>
      <c r="E3462" s="3" t="s">
        <v>4438</v>
      </c>
      <c r="F3462" s="67" t="s">
        <v>34045</v>
      </c>
      <c r="G3462" s="67" t="s">
        <v>34045</v>
      </c>
      <c r="I3462" s="3" t="s">
        <v>6300</v>
      </c>
    </row>
    <row r="3463" spans="1:9" ht="22.5" x14ac:dyDescent="0.2">
      <c r="A3463" s="1" t="str">
        <f t="shared" si="55"/>
        <v>SINAPI-I 4911</v>
      </c>
      <c r="B3463" s="3" t="s">
        <v>6301</v>
      </c>
      <c r="C3463" s="3">
        <v>4911</v>
      </c>
      <c r="D3463" s="2" t="s">
        <v>3247</v>
      </c>
      <c r="E3463" s="3" t="s">
        <v>4438</v>
      </c>
      <c r="F3463" s="67" t="s">
        <v>34046</v>
      </c>
      <c r="G3463" s="67" t="s">
        <v>34046</v>
      </c>
      <c r="I3463" s="3" t="s">
        <v>6298</v>
      </c>
    </row>
    <row r="3464" spans="1:9" ht="22.5" x14ac:dyDescent="0.2">
      <c r="A3464" s="1" t="str">
        <f t="shared" si="55"/>
        <v>SINAPI-I 37518</v>
      </c>
      <c r="B3464" s="3" t="s">
        <v>6301</v>
      </c>
      <c r="C3464" s="3">
        <v>37518</v>
      </c>
      <c r="D3464" s="2" t="s">
        <v>30508</v>
      </c>
      <c r="E3464" s="3" t="s">
        <v>4438</v>
      </c>
      <c r="F3464" s="67" t="s">
        <v>34047</v>
      </c>
      <c r="G3464" s="67" t="s">
        <v>34047</v>
      </c>
      <c r="I3464" s="3" t="s">
        <v>6298</v>
      </c>
    </row>
    <row r="3465" spans="1:9" ht="22.5" x14ac:dyDescent="0.2">
      <c r="A3465" s="1" t="str">
        <f t="shared" si="55"/>
        <v>SINAPI-I 4910</v>
      </c>
      <c r="B3465" s="3" t="s">
        <v>6301</v>
      </c>
      <c r="C3465" s="3">
        <v>4910</v>
      </c>
      <c r="D3465" s="2" t="s">
        <v>3248</v>
      </c>
      <c r="E3465" s="3" t="s">
        <v>4438</v>
      </c>
      <c r="F3465" s="67" t="s">
        <v>34048</v>
      </c>
      <c r="G3465" s="67" t="s">
        <v>34048</v>
      </c>
      <c r="I3465" s="3" t="s">
        <v>6298</v>
      </c>
    </row>
    <row r="3466" spans="1:9" ht="22.5" x14ac:dyDescent="0.2">
      <c r="A3466" s="1" t="str">
        <f t="shared" si="55"/>
        <v>SINAPI-I 4943</v>
      </c>
      <c r="B3466" s="3" t="s">
        <v>6301</v>
      </c>
      <c r="C3466" s="3">
        <v>4943</v>
      </c>
      <c r="D3466" s="2" t="s">
        <v>3249</v>
      </c>
      <c r="E3466" s="3" t="s">
        <v>4438</v>
      </c>
      <c r="F3466" s="67" t="s">
        <v>34049</v>
      </c>
      <c r="G3466" s="67" t="s">
        <v>34049</v>
      </c>
      <c r="I3466" s="3" t="s">
        <v>6298</v>
      </c>
    </row>
    <row r="3467" spans="1:9" x14ac:dyDescent="0.2">
      <c r="A3467" s="1" t="str">
        <f t="shared" si="55"/>
        <v>SINAPI-I 5002</v>
      </c>
      <c r="B3467" s="3" t="s">
        <v>6301</v>
      </c>
      <c r="C3467" s="3">
        <v>5002</v>
      </c>
      <c r="D3467" s="2" t="s">
        <v>3250</v>
      </c>
      <c r="E3467" s="3" t="s">
        <v>4438</v>
      </c>
      <c r="F3467" s="67" t="s">
        <v>28880</v>
      </c>
      <c r="G3467" s="67" t="s">
        <v>28880</v>
      </c>
      <c r="I3467" s="3" t="s">
        <v>6298</v>
      </c>
    </row>
    <row r="3468" spans="1:9" x14ac:dyDescent="0.2">
      <c r="A3468" s="1" t="str">
        <f t="shared" si="55"/>
        <v>SINAPI-I 4977</v>
      </c>
      <c r="B3468" s="3" t="s">
        <v>6301</v>
      </c>
      <c r="C3468" s="3">
        <v>4977</v>
      </c>
      <c r="D3468" s="2" t="s">
        <v>3251</v>
      </c>
      <c r="E3468" s="3" t="s">
        <v>4438</v>
      </c>
      <c r="F3468" s="67" t="s">
        <v>28881</v>
      </c>
      <c r="G3468" s="67" t="s">
        <v>28881</v>
      </c>
      <c r="I3468" s="3" t="s">
        <v>6298</v>
      </c>
    </row>
    <row r="3469" spans="1:9" ht="22.5" x14ac:dyDescent="0.2">
      <c r="A3469" s="1" t="str">
        <f t="shared" si="55"/>
        <v>SINAPI-I 5028</v>
      </c>
      <c r="B3469" s="3" t="s">
        <v>6301</v>
      </c>
      <c r="C3469" s="3">
        <v>5028</v>
      </c>
      <c r="D3469" s="2" t="s">
        <v>3252</v>
      </c>
      <c r="E3469" s="3" t="s">
        <v>4438</v>
      </c>
      <c r="F3469" s="67" t="s">
        <v>28882</v>
      </c>
      <c r="G3469" s="67" t="s">
        <v>28882</v>
      </c>
      <c r="I3469" s="3" t="s">
        <v>6298</v>
      </c>
    </row>
    <row r="3470" spans="1:9" x14ac:dyDescent="0.2">
      <c r="A3470" s="1" t="str">
        <f t="shared" si="55"/>
        <v>SINAPI-I 4969</v>
      </c>
      <c r="B3470" s="3" t="s">
        <v>6301</v>
      </c>
      <c r="C3470" s="3">
        <v>4969</v>
      </c>
      <c r="D3470" s="2" t="s">
        <v>3253</v>
      </c>
      <c r="E3470" s="3" t="s">
        <v>4438</v>
      </c>
      <c r="F3470" s="67" t="s">
        <v>28883</v>
      </c>
      <c r="G3470" s="67" t="s">
        <v>28883</v>
      </c>
      <c r="I3470" s="3" t="s">
        <v>6299</v>
      </c>
    </row>
    <row r="3471" spans="1:9" ht="22.5" x14ac:dyDescent="0.2">
      <c r="A3471" s="1" t="str">
        <f t="shared" si="55"/>
        <v>SINAPI-I 11364</v>
      </c>
      <c r="B3471" s="3" t="s">
        <v>6301</v>
      </c>
      <c r="C3471" s="3">
        <v>11364</v>
      </c>
      <c r="D3471" s="2" t="s">
        <v>3254</v>
      </c>
      <c r="E3471" s="3" t="s">
        <v>4431</v>
      </c>
      <c r="F3471" s="67" t="s">
        <v>34050</v>
      </c>
      <c r="G3471" s="67" t="s">
        <v>34050</v>
      </c>
      <c r="I3471" s="3" t="s">
        <v>6298</v>
      </c>
    </row>
    <row r="3472" spans="1:9" ht="22.5" x14ac:dyDescent="0.2">
      <c r="A3472" s="1" t="str">
        <f t="shared" si="55"/>
        <v>SINAPI-I 11365</v>
      </c>
      <c r="B3472" s="3" t="s">
        <v>6301</v>
      </c>
      <c r="C3472" s="3">
        <v>11365</v>
      </c>
      <c r="D3472" s="2" t="s">
        <v>3255</v>
      </c>
      <c r="E3472" s="3" t="s">
        <v>4431</v>
      </c>
      <c r="F3472" s="67" t="s">
        <v>34051</v>
      </c>
      <c r="G3472" s="67" t="s">
        <v>34051</v>
      </c>
      <c r="I3472" s="3" t="s">
        <v>6298</v>
      </c>
    </row>
    <row r="3473" spans="1:9" ht="22.5" x14ac:dyDescent="0.2">
      <c r="A3473" s="1" t="str">
        <f t="shared" si="55"/>
        <v>SINAPI-I 11366</v>
      </c>
      <c r="B3473" s="3" t="s">
        <v>6301</v>
      </c>
      <c r="C3473" s="3">
        <v>11366</v>
      </c>
      <c r="D3473" s="2" t="s">
        <v>3256</v>
      </c>
      <c r="E3473" s="3" t="s">
        <v>4431</v>
      </c>
      <c r="F3473" s="67" t="s">
        <v>34052</v>
      </c>
      <c r="G3473" s="67" t="s">
        <v>34052</v>
      </c>
      <c r="I3473" s="3" t="s">
        <v>6298</v>
      </c>
    </row>
    <row r="3474" spans="1:9" ht="22.5" x14ac:dyDescent="0.2">
      <c r="A3474" s="1" t="str">
        <f t="shared" si="55"/>
        <v>SINAPI-I 43777</v>
      </c>
      <c r="B3474" s="3" t="s">
        <v>6301</v>
      </c>
      <c r="C3474" s="3">
        <v>43777</v>
      </c>
      <c r="D3474" s="2" t="s">
        <v>3257</v>
      </c>
      <c r="E3474" s="3" t="s">
        <v>4431</v>
      </c>
      <c r="F3474" s="67" t="s">
        <v>34053</v>
      </c>
      <c r="G3474" s="67" t="s">
        <v>34053</v>
      </c>
      <c r="I3474" s="3" t="s">
        <v>6298</v>
      </c>
    </row>
    <row r="3475" spans="1:9" ht="22.5" x14ac:dyDescent="0.2">
      <c r="A3475" s="1" t="str">
        <f t="shared" si="55"/>
        <v>SINAPI-I 20322</v>
      </c>
      <c r="B3475" s="3" t="s">
        <v>6301</v>
      </c>
      <c r="C3475" s="3">
        <v>20322</v>
      </c>
      <c r="D3475" s="2" t="s">
        <v>3258</v>
      </c>
      <c r="E3475" s="3" t="s">
        <v>4431</v>
      </c>
      <c r="F3475" s="67" t="s">
        <v>34054</v>
      </c>
      <c r="G3475" s="67" t="s">
        <v>34054</v>
      </c>
      <c r="I3475" s="3" t="s">
        <v>6298</v>
      </c>
    </row>
    <row r="3476" spans="1:9" ht="22.5" x14ac:dyDescent="0.2">
      <c r="A3476" s="1" t="str">
        <f t="shared" si="55"/>
        <v>SINAPI-I 10553</v>
      </c>
      <c r="B3476" s="3" t="s">
        <v>6301</v>
      </c>
      <c r="C3476" s="3">
        <v>10553</v>
      </c>
      <c r="D3476" s="2" t="s">
        <v>3259</v>
      </c>
      <c r="E3476" s="3" t="s">
        <v>4431</v>
      </c>
      <c r="F3476" s="67" t="s">
        <v>31987</v>
      </c>
      <c r="G3476" s="67" t="s">
        <v>31987</v>
      </c>
      <c r="I3476" s="3" t="s">
        <v>6298</v>
      </c>
    </row>
    <row r="3477" spans="1:9" ht="22.5" x14ac:dyDescent="0.2">
      <c r="A3477" s="1" t="str">
        <f t="shared" si="55"/>
        <v>SINAPI-I 5020</v>
      </c>
      <c r="B3477" s="3" t="s">
        <v>6301</v>
      </c>
      <c r="C3477" s="3">
        <v>5020</v>
      </c>
      <c r="D3477" s="2" t="s">
        <v>3260</v>
      </c>
      <c r="E3477" s="3" t="s">
        <v>4431</v>
      </c>
      <c r="F3477" s="67" t="s">
        <v>34055</v>
      </c>
      <c r="G3477" s="67" t="s">
        <v>34055</v>
      </c>
      <c r="I3477" s="3" t="s">
        <v>6298</v>
      </c>
    </row>
    <row r="3478" spans="1:9" ht="22.5" x14ac:dyDescent="0.2">
      <c r="A3478" s="1" t="str">
        <f t="shared" si="55"/>
        <v>SINAPI-I 10554</v>
      </c>
      <c r="B3478" s="3" t="s">
        <v>6301</v>
      </c>
      <c r="C3478" s="3">
        <v>10554</v>
      </c>
      <c r="D3478" s="2" t="s">
        <v>3261</v>
      </c>
      <c r="E3478" s="3" t="s">
        <v>4431</v>
      </c>
      <c r="F3478" s="67" t="s">
        <v>34056</v>
      </c>
      <c r="G3478" s="67" t="s">
        <v>34056</v>
      </c>
      <c r="I3478" s="3" t="s">
        <v>6298</v>
      </c>
    </row>
    <row r="3479" spans="1:9" ht="22.5" x14ac:dyDescent="0.2">
      <c r="A3479" s="1" t="str">
        <f t="shared" si="55"/>
        <v>SINAPI-I 10555</v>
      </c>
      <c r="B3479" s="3" t="s">
        <v>6301</v>
      </c>
      <c r="C3479" s="3">
        <v>10555</v>
      </c>
      <c r="D3479" s="2" t="s">
        <v>3262</v>
      </c>
      <c r="E3479" s="3" t="s">
        <v>4431</v>
      </c>
      <c r="F3479" s="67" t="s">
        <v>34057</v>
      </c>
      <c r="G3479" s="67" t="s">
        <v>34057</v>
      </c>
      <c r="I3479" s="3" t="s">
        <v>6298</v>
      </c>
    </row>
    <row r="3480" spans="1:9" ht="22.5" x14ac:dyDescent="0.2">
      <c r="A3480" s="1" t="str">
        <f t="shared" si="55"/>
        <v>SINAPI-I 10556</v>
      </c>
      <c r="B3480" s="3" t="s">
        <v>6301</v>
      </c>
      <c r="C3480" s="3">
        <v>10556</v>
      </c>
      <c r="D3480" s="2" t="s">
        <v>3263</v>
      </c>
      <c r="E3480" s="3" t="s">
        <v>4431</v>
      </c>
      <c r="F3480" s="67" t="s">
        <v>34058</v>
      </c>
      <c r="G3480" s="67" t="s">
        <v>34058</v>
      </c>
      <c r="I3480" s="3" t="s">
        <v>6298</v>
      </c>
    </row>
    <row r="3481" spans="1:9" ht="22.5" x14ac:dyDescent="0.2">
      <c r="A3481" s="1" t="str">
        <f t="shared" si="55"/>
        <v>SINAPI-I 39502</v>
      </c>
      <c r="B3481" s="3" t="s">
        <v>6301</v>
      </c>
      <c r="C3481" s="3">
        <v>39502</v>
      </c>
      <c r="D3481" s="2" t="s">
        <v>3264</v>
      </c>
      <c r="E3481" s="3" t="s">
        <v>4431</v>
      </c>
      <c r="F3481" s="67" t="s">
        <v>34059</v>
      </c>
      <c r="G3481" s="67" t="s">
        <v>34059</v>
      </c>
      <c r="I3481" s="3" t="s">
        <v>6298</v>
      </c>
    </row>
    <row r="3482" spans="1:9" ht="22.5" x14ac:dyDescent="0.2">
      <c r="A3482" s="1" t="str">
        <f t="shared" si="55"/>
        <v>SINAPI-I 39504</v>
      </c>
      <c r="B3482" s="3" t="s">
        <v>6301</v>
      </c>
      <c r="C3482" s="3">
        <v>39504</v>
      </c>
      <c r="D3482" s="2" t="s">
        <v>3265</v>
      </c>
      <c r="E3482" s="3" t="s">
        <v>4431</v>
      </c>
      <c r="F3482" s="67" t="s">
        <v>34060</v>
      </c>
      <c r="G3482" s="67" t="s">
        <v>34060</v>
      </c>
      <c r="I3482" s="3" t="s">
        <v>6298</v>
      </c>
    </row>
    <row r="3483" spans="1:9" ht="22.5" x14ac:dyDescent="0.2">
      <c r="A3483" s="1" t="str">
        <f t="shared" si="55"/>
        <v>SINAPI-I 39503</v>
      </c>
      <c r="B3483" s="3" t="s">
        <v>6301</v>
      </c>
      <c r="C3483" s="3">
        <v>39503</v>
      </c>
      <c r="D3483" s="2" t="s">
        <v>3266</v>
      </c>
      <c r="E3483" s="3" t="s">
        <v>4431</v>
      </c>
      <c r="F3483" s="67" t="s">
        <v>34061</v>
      </c>
      <c r="G3483" s="67" t="s">
        <v>34061</v>
      </c>
      <c r="I3483" s="3" t="s">
        <v>6298</v>
      </c>
    </row>
    <row r="3484" spans="1:9" ht="22.5" x14ac:dyDescent="0.2">
      <c r="A3484" s="1" t="str">
        <f t="shared" si="55"/>
        <v>SINAPI-I 39505</v>
      </c>
      <c r="B3484" s="3" t="s">
        <v>6301</v>
      </c>
      <c r="C3484" s="3">
        <v>39505</v>
      </c>
      <c r="D3484" s="2" t="s">
        <v>3267</v>
      </c>
      <c r="E3484" s="3" t="s">
        <v>4431</v>
      </c>
      <c r="F3484" s="67" t="s">
        <v>34062</v>
      </c>
      <c r="G3484" s="67" t="s">
        <v>34062</v>
      </c>
      <c r="I3484" s="3" t="s">
        <v>6298</v>
      </c>
    </row>
    <row r="3485" spans="1:9" x14ac:dyDescent="0.2">
      <c r="A3485" s="1" t="str">
        <f t="shared" si="55"/>
        <v>SINAPI-I 44471</v>
      </c>
      <c r="B3485" s="3" t="s">
        <v>6301</v>
      </c>
      <c r="C3485" s="3">
        <v>44471</v>
      </c>
      <c r="D3485" s="2" t="s">
        <v>3268</v>
      </c>
      <c r="E3485" s="3" t="s">
        <v>4431</v>
      </c>
      <c r="F3485" s="67" t="s">
        <v>34063</v>
      </c>
      <c r="G3485" s="67" t="s">
        <v>34063</v>
      </c>
      <c r="I3485" s="3" t="s">
        <v>6300</v>
      </c>
    </row>
    <row r="3486" spans="1:9" ht="22.5" x14ac:dyDescent="0.2">
      <c r="A3486" s="1" t="str">
        <f t="shared" si="55"/>
        <v>SINAPI-I 4944</v>
      </c>
      <c r="B3486" s="3" t="s">
        <v>6301</v>
      </c>
      <c r="C3486" s="3">
        <v>4944</v>
      </c>
      <c r="D3486" s="2" t="s">
        <v>3269</v>
      </c>
      <c r="E3486" s="3" t="s">
        <v>4438</v>
      </c>
      <c r="F3486" s="67" t="s">
        <v>34064</v>
      </c>
      <c r="G3486" s="67" t="s">
        <v>34064</v>
      </c>
      <c r="I3486" s="3" t="s">
        <v>6298</v>
      </c>
    </row>
    <row r="3487" spans="1:9" x14ac:dyDescent="0.2">
      <c r="A3487" s="1" t="str">
        <f t="shared" si="55"/>
        <v>SINAPI-I 21102</v>
      </c>
      <c r="B3487" s="3" t="s">
        <v>6301</v>
      </c>
      <c r="C3487" s="3">
        <v>21102</v>
      </c>
      <c r="D3487" s="2" t="s">
        <v>3270</v>
      </c>
      <c r="E3487" s="3" t="s">
        <v>4431</v>
      </c>
      <c r="F3487" s="67" t="s">
        <v>5921</v>
      </c>
      <c r="G3487" s="67" t="s">
        <v>5921</v>
      </c>
      <c r="I3487" s="3" t="s">
        <v>6298</v>
      </c>
    </row>
    <row r="3488" spans="1:9" x14ac:dyDescent="0.2">
      <c r="A3488" s="1" t="str">
        <f t="shared" si="55"/>
        <v>SINAPI-I 21101</v>
      </c>
      <c r="B3488" s="3" t="s">
        <v>6301</v>
      </c>
      <c r="C3488" s="3">
        <v>21101</v>
      </c>
      <c r="D3488" s="2" t="s">
        <v>3271</v>
      </c>
      <c r="E3488" s="3" t="s">
        <v>4431</v>
      </c>
      <c r="F3488" s="67" t="s">
        <v>5922</v>
      </c>
      <c r="G3488" s="67" t="s">
        <v>5922</v>
      </c>
      <c r="I3488" s="3" t="s">
        <v>6298</v>
      </c>
    </row>
    <row r="3489" spans="1:9" x14ac:dyDescent="0.2">
      <c r="A3489" s="1" t="str">
        <f t="shared" si="55"/>
        <v>SINAPI-I 34713</v>
      </c>
      <c r="B3489" s="3" t="s">
        <v>6301</v>
      </c>
      <c r="C3489" s="3">
        <v>34713</v>
      </c>
      <c r="D3489" s="2" t="s">
        <v>3272</v>
      </c>
      <c r="E3489" s="3" t="s">
        <v>4438</v>
      </c>
      <c r="F3489" s="67" t="s">
        <v>34065</v>
      </c>
      <c r="G3489" s="67" t="s">
        <v>34065</v>
      </c>
      <c r="I3489" s="3" t="s">
        <v>6298</v>
      </c>
    </row>
    <row r="3490" spans="1:9" ht="22.5" x14ac:dyDescent="0.2">
      <c r="A3490" s="1" t="str">
        <f t="shared" si="55"/>
        <v>SINAPI-I 37563</v>
      </c>
      <c r="B3490" s="3" t="s">
        <v>6301</v>
      </c>
      <c r="C3490" s="3">
        <v>37563</v>
      </c>
      <c r="D3490" s="2" t="s">
        <v>3273</v>
      </c>
      <c r="E3490" s="3" t="s">
        <v>4438</v>
      </c>
      <c r="F3490" s="67" t="s">
        <v>30969</v>
      </c>
      <c r="G3490" s="67" t="s">
        <v>30969</v>
      </c>
      <c r="I3490" s="3" t="s">
        <v>6300</v>
      </c>
    </row>
    <row r="3491" spans="1:9" ht="22.5" x14ac:dyDescent="0.2">
      <c r="A3491" s="1" t="str">
        <f t="shared" ref="A3491:A3554" si="56">CONCATENAR</f>
        <v>SINAPI-I 4948</v>
      </c>
      <c r="B3491" s="3" t="s">
        <v>6301</v>
      </c>
      <c r="C3491" s="3">
        <v>4948</v>
      </c>
      <c r="D3491" s="2" t="s">
        <v>30509</v>
      </c>
      <c r="E3491" s="3" t="s">
        <v>4438</v>
      </c>
      <c r="F3491" s="67" t="s">
        <v>30970</v>
      </c>
      <c r="G3491" s="67" t="s">
        <v>30970</v>
      </c>
      <c r="I3491" s="3" t="s">
        <v>6300</v>
      </c>
    </row>
    <row r="3492" spans="1:9" ht="22.5" x14ac:dyDescent="0.2">
      <c r="A3492" s="1" t="str">
        <f t="shared" si="56"/>
        <v>SINAPI-I 37561</v>
      </c>
      <c r="B3492" s="3" t="s">
        <v>6301</v>
      </c>
      <c r="C3492" s="3">
        <v>37561</v>
      </c>
      <c r="D3492" s="2" t="s">
        <v>3274</v>
      </c>
      <c r="E3492" s="3" t="s">
        <v>4438</v>
      </c>
      <c r="F3492" s="67" t="s">
        <v>30971</v>
      </c>
      <c r="G3492" s="67" t="s">
        <v>30971</v>
      </c>
      <c r="I3492" s="3" t="s">
        <v>6300</v>
      </c>
    </row>
    <row r="3493" spans="1:9" ht="22.5" x14ac:dyDescent="0.2">
      <c r="A3493" s="1" t="str">
        <f t="shared" si="56"/>
        <v>SINAPI-I 37562</v>
      </c>
      <c r="B3493" s="3" t="s">
        <v>6301</v>
      </c>
      <c r="C3493" s="3">
        <v>37562</v>
      </c>
      <c r="D3493" s="2" t="s">
        <v>3275</v>
      </c>
      <c r="E3493" s="3" t="s">
        <v>4438</v>
      </c>
      <c r="F3493" s="67" t="s">
        <v>30972</v>
      </c>
      <c r="G3493" s="67" t="s">
        <v>30972</v>
      </c>
      <c r="I3493" s="3" t="s">
        <v>6300</v>
      </c>
    </row>
    <row r="3494" spans="1:9" ht="22.5" x14ac:dyDescent="0.2">
      <c r="A3494" s="1" t="str">
        <f t="shared" si="56"/>
        <v>SINAPI-I 14164</v>
      </c>
      <c r="B3494" s="3" t="s">
        <v>6301</v>
      </c>
      <c r="C3494" s="3">
        <v>14164</v>
      </c>
      <c r="D3494" s="2" t="s">
        <v>30510</v>
      </c>
      <c r="E3494" s="3" t="s">
        <v>4431</v>
      </c>
      <c r="F3494" s="67" t="s">
        <v>34066</v>
      </c>
      <c r="G3494" s="67" t="s">
        <v>34066</v>
      </c>
      <c r="I3494" s="3" t="s">
        <v>6300</v>
      </c>
    </row>
    <row r="3495" spans="1:9" ht="22.5" x14ac:dyDescent="0.2">
      <c r="A3495" s="1" t="str">
        <f t="shared" si="56"/>
        <v>SINAPI-I 14163</v>
      </c>
      <c r="B3495" s="3" t="s">
        <v>6301</v>
      </c>
      <c r="C3495" s="3">
        <v>14163</v>
      </c>
      <c r="D3495" s="2" t="s">
        <v>30511</v>
      </c>
      <c r="E3495" s="3" t="s">
        <v>4431</v>
      </c>
      <c r="F3495" s="67" t="s">
        <v>34067</v>
      </c>
      <c r="G3495" s="67" t="s">
        <v>34067</v>
      </c>
      <c r="I3495" s="3" t="s">
        <v>6300</v>
      </c>
    </row>
    <row r="3496" spans="1:9" ht="22.5" x14ac:dyDescent="0.2">
      <c r="A3496" s="1" t="str">
        <f t="shared" si="56"/>
        <v>SINAPI-I 5051</v>
      </c>
      <c r="B3496" s="3" t="s">
        <v>6301</v>
      </c>
      <c r="C3496" s="3">
        <v>5051</v>
      </c>
      <c r="D3496" s="2" t="s">
        <v>30512</v>
      </c>
      <c r="E3496" s="3" t="s">
        <v>4431</v>
      </c>
      <c r="F3496" s="67" t="s">
        <v>34068</v>
      </c>
      <c r="G3496" s="67" t="s">
        <v>34068</v>
      </c>
      <c r="I3496" s="3" t="s">
        <v>6300</v>
      </c>
    </row>
    <row r="3497" spans="1:9" ht="22.5" x14ac:dyDescent="0.2">
      <c r="A3497" s="1" t="str">
        <f t="shared" si="56"/>
        <v>SINAPI-I 5052</v>
      </c>
      <c r="B3497" s="3" t="s">
        <v>6301</v>
      </c>
      <c r="C3497" s="3">
        <v>5052</v>
      </c>
      <c r="D3497" s="2" t="s">
        <v>3276</v>
      </c>
      <c r="E3497" s="3" t="s">
        <v>4431</v>
      </c>
      <c r="F3497" s="67" t="s">
        <v>34069</v>
      </c>
      <c r="G3497" s="67" t="s">
        <v>34069</v>
      </c>
      <c r="I3497" s="3" t="s">
        <v>6300</v>
      </c>
    </row>
    <row r="3498" spans="1:9" ht="22.5" x14ac:dyDescent="0.2">
      <c r="A3498" s="1" t="str">
        <f t="shared" si="56"/>
        <v>SINAPI-I 14162</v>
      </c>
      <c r="B3498" s="3" t="s">
        <v>6301</v>
      </c>
      <c r="C3498" s="3">
        <v>14162</v>
      </c>
      <c r="D3498" s="2" t="s">
        <v>30513</v>
      </c>
      <c r="E3498" s="3" t="s">
        <v>4431</v>
      </c>
      <c r="F3498" s="67" t="s">
        <v>34070</v>
      </c>
      <c r="G3498" s="67" t="s">
        <v>34070</v>
      </c>
      <c r="I3498" s="3" t="s">
        <v>6300</v>
      </c>
    </row>
    <row r="3499" spans="1:9" x14ac:dyDescent="0.2">
      <c r="A3499" s="1" t="str">
        <f t="shared" si="56"/>
        <v>SINAPI-I 14166</v>
      </c>
      <c r="B3499" s="3" t="s">
        <v>6301</v>
      </c>
      <c r="C3499" s="3">
        <v>14166</v>
      </c>
      <c r="D3499" s="2" t="s">
        <v>30514</v>
      </c>
      <c r="E3499" s="3" t="s">
        <v>4431</v>
      </c>
      <c r="F3499" s="67" t="s">
        <v>34071</v>
      </c>
      <c r="G3499" s="67" t="s">
        <v>34071</v>
      </c>
      <c r="I3499" s="3" t="s">
        <v>6300</v>
      </c>
    </row>
    <row r="3500" spans="1:9" x14ac:dyDescent="0.2">
      <c r="A3500" s="1" t="str">
        <f t="shared" si="56"/>
        <v>SINAPI-I 14165</v>
      </c>
      <c r="B3500" s="3" t="s">
        <v>6301</v>
      </c>
      <c r="C3500" s="3">
        <v>14165</v>
      </c>
      <c r="D3500" s="2" t="s">
        <v>30515</v>
      </c>
      <c r="E3500" s="3" t="s">
        <v>4431</v>
      </c>
      <c r="F3500" s="67" t="s">
        <v>34072</v>
      </c>
      <c r="G3500" s="67" t="s">
        <v>34072</v>
      </c>
      <c r="I3500" s="3" t="s">
        <v>6300</v>
      </c>
    </row>
    <row r="3501" spans="1:9" x14ac:dyDescent="0.2">
      <c r="A3501" s="1" t="str">
        <f t="shared" si="56"/>
        <v>SINAPI-I 5050</v>
      </c>
      <c r="B3501" s="3" t="s">
        <v>6301</v>
      </c>
      <c r="C3501" s="3">
        <v>5050</v>
      </c>
      <c r="D3501" s="2" t="s">
        <v>30516</v>
      </c>
      <c r="E3501" s="3" t="s">
        <v>4431</v>
      </c>
      <c r="F3501" s="67" t="s">
        <v>34073</v>
      </c>
      <c r="G3501" s="67" t="s">
        <v>34073</v>
      </c>
      <c r="I3501" s="3" t="s">
        <v>6300</v>
      </c>
    </row>
    <row r="3502" spans="1:9" x14ac:dyDescent="0.2">
      <c r="A3502" s="1" t="str">
        <f t="shared" si="56"/>
        <v>SINAPI-I 12366</v>
      </c>
      <c r="B3502" s="3" t="s">
        <v>6301</v>
      </c>
      <c r="C3502" s="3">
        <v>12366</v>
      </c>
      <c r="D3502" s="2" t="s">
        <v>3277</v>
      </c>
      <c r="E3502" s="3" t="s">
        <v>4431</v>
      </c>
      <c r="F3502" s="67" t="s">
        <v>34074</v>
      </c>
      <c r="G3502" s="67" t="s">
        <v>34074</v>
      </c>
      <c r="I3502" s="3" t="s">
        <v>6298</v>
      </c>
    </row>
    <row r="3503" spans="1:9" x14ac:dyDescent="0.2">
      <c r="A3503" s="1" t="str">
        <f t="shared" si="56"/>
        <v>SINAPI-I 5045</v>
      </c>
      <c r="B3503" s="3" t="s">
        <v>6301</v>
      </c>
      <c r="C3503" s="3">
        <v>5045</v>
      </c>
      <c r="D3503" s="2" t="s">
        <v>3278</v>
      </c>
      <c r="E3503" s="3" t="s">
        <v>4431</v>
      </c>
      <c r="F3503" s="67" t="s">
        <v>34075</v>
      </c>
      <c r="G3503" s="67" t="s">
        <v>34075</v>
      </c>
      <c r="I3503" s="3" t="s">
        <v>6298</v>
      </c>
    </row>
    <row r="3504" spans="1:9" x14ac:dyDescent="0.2">
      <c r="A3504" s="1" t="str">
        <f t="shared" si="56"/>
        <v>SINAPI-I 5035</v>
      </c>
      <c r="B3504" s="3" t="s">
        <v>6301</v>
      </c>
      <c r="C3504" s="3">
        <v>5035</v>
      </c>
      <c r="D3504" s="2" t="s">
        <v>3279</v>
      </c>
      <c r="E3504" s="3" t="s">
        <v>4431</v>
      </c>
      <c r="F3504" s="67" t="s">
        <v>34076</v>
      </c>
      <c r="G3504" s="67" t="s">
        <v>34076</v>
      </c>
      <c r="I3504" s="3" t="s">
        <v>6298</v>
      </c>
    </row>
    <row r="3505" spans="1:9" x14ac:dyDescent="0.2">
      <c r="A3505" s="1" t="str">
        <f t="shared" si="56"/>
        <v>SINAPI-I 41180</v>
      </c>
      <c r="B3505" s="3" t="s">
        <v>6301</v>
      </c>
      <c r="C3505" s="3">
        <v>41180</v>
      </c>
      <c r="D3505" s="2" t="s">
        <v>3280</v>
      </c>
      <c r="E3505" s="3" t="s">
        <v>4431</v>
      </c>
      <c r="F3505" s="67" t="s">
        <v>34077</v>
      </c>
      <c r="G3505" s="67" t="s">
        <v>34077</v>
      </c>
      <c r="I3505" s="3" t="s">
        <v>6298</v>
      </c>
    </row>
    <row r="3506" spans="1:9" x14ac:dyDescent="0.2">
      <c r="A3506" s="1" t="str">
        <f t="shared" si="56"/>
        <v>SINAPI-I 41181</v>
      </c>
      <c r="B3506" s="3" t="s">
        <v>6301</v>
      </c>
      <c r="C3506" s="3">
        <v>41181</v>
      </c>
      <c r="D3506" s="2" t="s">
        <v>3281</v>
      </c>
      <c r="E3506" s="3" t="s">
        <v>4431</v>
      </c>
      <c r="F3506" s="67" t="s">
        <v>34078</v>
      </c>
      <c r="G3506" s="67" t="s">
        <v>34078</v>
      </c>
      <c r="I3506" s="3" t="s">
        <v>6298</v>
      </c>
    </row>
    <row r="3507" spans="1:9" x14ac:dyDescent="0.2">
      <c r="A3507" s="1" t="str">
        <f t="shared" si="56"/>
        <v>SINAPI-I 41182</v>
      </c>
      <c r="B3507" s="3" t="s">
        <v>6301</v>
      </c>
      <c r="C3507" s="3">
        <v>41182</v>
      </c>
      <c r="D3507" s="2" t="s">
        <v>3282</v>
      </c>
      <c r="E3507" s="3" t="s">
        <v>4431</v>
      </c>
      <c r="F3507" s="67" t="s">
        <v>34079</v>
      </c>
      <c r="G3507" s="67" t="s">
        <v>34079</v>
      </c>
      <c r="I3507" s="3" t="s">
        <v>6298</v>
      </c>
    </row>
    <row r="3508" spans="1:9" x14ac:dyDescent="0.2">
      <c r="A3508" s="1" t="str">
        <f t="shared" si="56"/>
        <v>SINAPI-I 41183</v>
      </c>
      <c r="B3508" s="3" t="s">
        <v>6301</v>
      </c>
      <c r="C3508" s="3">
        <v>41183</v>
      </c>
      <c r="D3508" s="2" t="s">
        <v>3283</v>
      </c>
      <c r="E3508" s="3" t="s">
        <v>4431</v>
      </c>
      <c r="F3508" s="67" t="s">
        <v>34080</v>
      </c>
      <c r="G3508" s="67" t="s">
        <v>34080</v>
      </c>
      <c r="I3508" s="3" t="s">
        <v>6298</v>
      </c>
    </row>
    <row r="3509" spans="1:9" x14ac:dyDescent="0.2">
      <c r="A3509" s="1" t="str">
        <f t="shared" si="56"/>
        <v>SINAPI-I 41184</v>
      </c>
      <c r="B3509" s="3" t="s">
        <v>6301</v>
      </c>
      <c r="C3509" s="3">
        <v>41184</v>
      </c>
      <c r="D3509" s="2" t="s">
        <v>3284</v>
      </c>
      <c r="E3509" s="3" t="s">
        <v>4431</v>
      </c>
      <c r="F3509" s="67" t="s">
        <v>34081</v>
      </c>
      <c r="G3509" s="67" t="s">
        <v>34081</v>
      </c>
      <c r="I3509" s="3" t="s">
        <v>6298</v>
      </c>
    </row>
    <row r="3510" spans="1:9" x14ac:dyDescent="0.2">
      <c r="A3510" s="1" t="str">
        <f t="shared" si="56"/>
        <v>SINAPI-I 41185</v>
      </c>
      <c r="B3510" s="3" t="s">
        <v>6301</v>
      </c>
      <c r="C3510" s="3">
        <v>41185</v>
      </c>
      <c r="D3510" s="2" t="s">
        <v>3285</v>
      </c>
      <c r="E3510" s="3" t="s">
        <v>4431</v>
      </c>
      <c r="F3510" s="67" t="s">
        <v>34082</v>
      </c>
      <c r="G3510" s="67" t="s">
        <v>34082</v>
      </c>
      <c r="I3510" s="3" t="s">
        <v>6298</v>
      </c>
    </row>
    <row r="3511" spans="1:9" x14ac:dyDescent="0.2">
      <c r="A3511" s="1" t="str">
        <f t="shared" si="56"/>
        <v>SINAPI-I 41186</v>
      </c>
      <c r="B3511" s="3" t="s">
        <v>6301</v>
      </c>
      <c r="C3511" s="3">
        <v>41186</v>
      </c>
      <c r="D3511" s="2" t="s">
        <v>3286</v>
      </c>
      <c r="E3511" s="3" t="s">
        <v>4431</v>
      </c>
      <c r="F3511" s="67" t="s">
        <v>34083</v>
      </c>
      <c r="G3511" s="67" t="s">
        <v>34083</v>
      </c>
      <c r="I3511" s="3" t="s">
        <v>6298</v>
      </c>
    </row>
    <row r="3512" spans="1:9" x14ac:dyDescent="0.2">
      <c r="A3512" s="1" t="str">
        <f t="shared" si="56"/>
        <v>SINAPI-I 41187</v>
      </c>
      <c r="B3512" s="3" t="s">
        <v>6301</v>
      </c>
      <c r="C3512" s="3">
        <v>41187</v>
      </c>
      <c r="D3512" s="2" t="s">
        <v>3287</v>
      </c>
      <c r="E3512" s="3" t="s">
        <v>4431</v>
      </c>
      <c r="F3512" s="67" t="s">
        <v>34084</v>
      </c>
      <c r="G3512" s="67" t="s">
        <v>34084</v>
      </c>
      <c r="I3512" s="3" t="s">
        <v>6298</v>
      </c>
    </row>
    <row r="3513" spans="1:9" x14ac:dyDescent="0.2">
      <c r="A3513" s="1" t="str">
        <f t="shared" si="56"/>
        <v>SINAPI-I 41188</v>
      </c>
      <c r="B3513" s="3" t="s">
        <v>6301</v>
      </c>
      <c r="C3513" s="3">
        <v>41188</v>
      </c>
      <c r="D3513" s="2" t="s">
        <v>3288</v>
      </c>
      <c r="E3513" s="3" t="s">
        <v>4431</v>
      </c>
      <c r="F3513" s="67" t="s">
        <v>34085</v>
      </c>
      <c r="G3513" s="67" t="s">
        <v>34085</v>
      </c>
      <c r="I3513" s="3" t="s">
        <v>6298</v>
      </c>
    </row>
    <row r="3514" spans="1:9" x14ac:dyDescent="0.2">
      <c r="A3514" s="1" t="str">
        <f t="shared" si="56"/>
        <v>SINAPI-I 5036</v>
      </c>
      <c r="B3514" s="3" t="s">
        <v>6301</v>
      </c>
      <c r="C3514" s="3">
        <v>5036</v>
      </c>
      <c r="D3514" s="2" t="s">
        <v>3289</v>
      </c>
      <c r="E3514" s="3" t="s">
        <v>4431</v>
      </c>
      <c r="F3514" s="67" t="s">
        <v>34086</v>
      </c>
      <c r="G3514" s="67" t="s">
        <v>34086</v>
      </c>
      <c r="I3514" s="3" t="s">
        <v>6298</v>
      </c>
    </row>
    <row r="3515" spans="1:9" x14ac:dyDescent="0.2">
      <c r="A3515" s="1" t="str">
        <f t="shared" si="56"/>
        <v>SINAPI-I 41189</v>
      </c>
      <c r="B3515" s="3" t="s">
        <v>6301</v>
      </c>
      <c r="C3515" s="3">
        <v>41189</v>
      </c>
      <c r="D3515" s="2" t="s">
        <v>3290</v>
      </c>
      <c r="E3515" s="3" t="s">
        <v>4431</v>
      </c>
      <c r="F3515" s="67" t="s">
        <v>34087</v>
      </c>
      <c r="G3515" s="67" t="s">
        <v>34087</v>
      </c>
      <c r="I3515" s="3" t="s">
        <v>6298</v>
      </c>
    </row>
    <row r="3516" spans="1:9" x14ac:dyDescent="0.2">
      <c r="A3516" s="1" t="str">
        <f t="shared" si="56"/>
        <v>SINAPI-I 41190</v>
      </c>
      <c r="B3516" s="3" t="s">
        <v>6301</v>
      </c>
      <c r="C3516" s="3">
        <v>41190</v>
      </c>
      <c r="D3516" s="2" t="s">
        <v>3291</v>
      </c>
      <c r="E3516" s="3" t="s">
        <v>4431</v>
      </c>
      <c r="F3516" s="67" t="s">
        <v>34088</v>
      </c>
      <c r="G3516" s="67" t="s">
        <v>34088</v>
      </c>
      <c r="I3516" s="3" t="s">
        <v>6298</v>
      </c>
    </row>
    <row r="3517" spans="1:9" x14ac:dyDescent="0.2">
      <c r="A3517" s="1" t="str">
        <f t="shared" si="56"/>
        <v>SINAPI-I 41191</v>
      </c>
      <c r="B3517" s="3" t="s">
        <v>6301</v>
      </c>
      <c r="C3517" s="3">
        <v>41191</v>
      </c>
      <c r="D3517" s="2" t="s">
        <v>3292</v>
      </c>
      <c r="E3517" s="3" t="s">
        <v>4431</v>
      </c>
      <c r="F3517" s="67" t="s">
        <v>34089</v>
      </c>
      <c r="G3517" s="67" t="s">
        <v>34089</v>
      </c>
      <c r="I3517" s="3" t="s">
        <v>6298</v>
      </c>
    </row>
    <row r="3518" spans="1:9" x14ac:dyDescent="0.2">
      <c r="A3518" s="1" t="str">
        <f t="shared" si="56"/>
        <v>SINAPI-I 41192</v>
      </c>
      <c r="B3518" s="3" t="s">
        <v>6301</v>
      </c>
      <c r="C3518" s="3">
        <v>41192</v>
      </c>
      <c r="D3518" s="2" t="s">
        <v>3293</v>
      </c>
      <c r="E3518" s="3" t="s">
        <v>4431</v>
      </c>
      <c r="F3518" s="67" t="s">
        <v>34090</v>
      </c>
      <c r="G3518" s="67" t="s">
        <v>34090</v>
      </c>
      <c r="I3518" s="3" t="s">
        <v>6298</v>
      </c>
    </row>
    <row r="3519" spans="1:9" x14ac:dyDescent="0.2">
      <c r="A3519" s="1" t="str">
        <f t="shared" si="56"/>
        <v>SINAPI-I 41193</v>
      </c>
      <c r="B3519" s="3" t="s">
        <v>6301</v>
      </c>
      <c r="C3519" s="3">
        <v>41193</v>
      </c>
      <c r="D3519" s="2" t="s">
        <v>3294</v>
      </c>
      <c r="E3519" s="3" t="s">
        <v>4431</v>
      </c>
      <c r="F3519" s="67" t="s">
        <v>34091</v>
      </c>
      <c r="G3519" s="67" t="s">
        <v>34091</v>
      </c>
      <c r="I3519" s="3" t="s">
        <v>6298</v>
      </c>
    </row>
    <row r="3520" spans="1:9" x14ac:dyDescent="0.2">
      <c r="A3520" s="1" t="str">
        <f t="shared" si="56"/>
        <v>SINAPI-I 41194</v>
      </c>
      <c r="B3520" s="3" t="s">
        <v>6301</v>
      </c>
      <c r="C3520" s="3">
        <v>41194</v>
      </c>
      <c r="D3520" s="2" t="s">
        <v>3295</v>
      </c>
      <c r="E3520" s="3" t="s">
        <v>4431</v>
      </c>
      <c r="F3520" s="67" t="s">
        <v>34092</v>
      </c>
      <c r="G3520" s="67" t="s">
        <v>34092</v>
      </c>
      <c r="I3520" s="3" t="s">
        <v>6298</v>
      </c>
    </row>
    <row r="3521" spans="1:9" x14ac:dyDescent="0.2">
      <c r="A3521" s="1" t="str">
        <f t="shared" si="56"/>
        <v>SINAPI-I 5044</v>
      </c>
      <c r="B3521" s="3" t="s">
        <v>6301</v>
      </c>
      <c r="C3521" s="3">
        <v>5044</v>
      </c>
      <c r="D3521" s="2" t="s">
        <v>3296</v>
      </c>
      <c r="E3521" s="3" t="s">
        <v>4431</v>
      </c>
      <c r="F3521" s="67" t="s">
        <v>34093</v>
      </c>
      <c r="G3521" s="67" t="s">
        <v>34093</v>
      </c>
      <c r="I3521" s="3" t="s">
        <v>6298</v>
      </c>
    </row>
    <row r="3522" spans="1:9" x14ac:dyDescent="0.2">
      <c r="A3522" s="1" t="str">
        <f t="shared" si="56"/>
        <v>SINAPI-I 5059</v>
      </c>
      <c r="B3522" s="3" t="s">
        <v>6301</v>
      </c>
      <c r="C3522" s="3">
        <v>5059</v>
      </c>
      <c r="D3522" s="2" t="s">
        <v>3297</v>
      </c>
      <c r="E3522" s="3" t="s">
        <v>4431</v>
      </c>
      <c r="F3522" s="67" t="s">
        <v>34094</v>
      </c>
      <c r="G3522" s="67" t="s">
        <v>34094</v>
      </c>
      <c r="I3522" s="3" t="s">
        <v>6298</v>
      </c>
    </row>
    <row r="3523" spans="1:9" x14ac:dyDescent="0.2">
      <c r="A3523" s="1" t="str">
        <f t="shared" si="56"/>
        <v>SINAPI-I 41201</v>
      </c>
      <c r="B3523" s="3" t="s">
        <v>6301</v>
      </c>
      <c r="C3523" s="3">
        <v>41201</v>
      </c>
      <c r="D3523" s="2" t="s">
        <v>3298</v>
      </c>
      <c r="E3523" s="3" t="s">
        <v>4431</v>
      </c>
      <c r="F3523" s="67" t="s">
        <v>34095</v>
      </c>
      <c r="G3523" s="67" t="s">
        <v>34095</v>
      </c>
      <c r="I3523" s="3" t="s">
        <v>6298</v>
      </c>
    </row>
    <row r="3524" spans="1:9" x14ac:dyDescent="0.2">
      <c r="A3524" s="1" t="str">
        <f t="shared" si="56"/>
        <v>SINAPI-I 41199</v>
      </c>
      <c r="B3524" s="3" t="s">
        <v>6301</v>
      </c>
      <c r="C3524" s="3">
        <v>41199</v>
      </c>
      <c r="D3524" s="2" t="s">
        <v>3299</v>
      </c>
      <c r="E3524" s="3" t="s">
        <v>4431</v>
      </c>
      <c r="F3524" s="67" t="s">
        <v>34096</v>
      </c>
      <c r="G3524" s="67" t="s">
        <v>34096</v>
      </c>
      <c r="I3524" s="3" t="s">
        <v>6298</v>
      </c>
    </row>
    <row r="3525" spans="1:9" ht="22.5" x14ac:dyDescent="0.2">
      <c r="A3525" s="1" t="str">
        <f t="shared" si="56"/>
        <v>SINAPI-I 5057</v>
      </c>
      <c r="B3525" s="3" t="s">
        <v>6301</v>
      </c>
      <c r="C3525" s="3">
        <v>5057</v>
      </c>
      <c r="D3525" s="2" t="s">
        <v>3300</v>
      </c>
      <c r="E3525" s="3" t="s">
        <v>4431</v>
      </c>
      <c r="F3525" s="67" t="s">
        <v>34097</v>
      </c>
      <c r="G3525" s="67" t="s">
        <v>34097</v>
      </c>
      <c r="I3525" s="3" t="s">
        <v>6298</v>
      </c>
    </row>
    <row r="3526" spans="1:9" x14ac:dyDescent="0.2">
      <c r="A3526" s="1" t="str">
        <f t="shared" si="56"/>
        <v>SINAPI-I 41200</v>
      </c>
      <c r="B3526" s="3" t="s">
        <v>6301</v>
      </c>
      <c r="C3526" s="3">
        <v>41200</v>
      </c>
      <c r="D3526" s="2" t="s">
        <v>3301</v>
      </c>
      <c r="E3526" s="3" t="s">
        <v>4431</v>
      </c>
      <c r="F3526" s="67" t="s">
        <v>34098</v>
      </c>
      <c r="G3526" s="67" t="s">
        <v>34098</v>
      </c>
      <c r="I3526" s="3" t="s">
        <v>6298</v>
      </c>
    </row>
    <row r="3527" spans="1:9" x14ac:dyDescent="0.2">
      <c r="A3527" s="1" t="str">
        <f t="shared" si="56"/>
        <v>SINAPI-I 41205</v>
      </c>
      <c r="B3527" s="3" t="s">
        <v>6301</v>
      </c>
      <c r="C3527" s="3">
        <v>41205</v>
      </c>
      <c r="D3527" s="2" t="s">
        <v>3302</v>
      </c>
      <c r="E3527" s="3" t="s">
        <v>4431</v>
      </c>
      <c r="F3527" s="67" t="s">
        <v>34099</v>
      </c>
      <c r="G3527" s="67" t="s">
        <v>34099</v>
      </c>
      <c r="I3527" s="3" t="s">
        <v>6298</v>
      </c>
    </row>
    <row r="3528" spans="1:9" x14ac:dyDescent="0.2">
      <c r="A3528" s="1" t="str">
        <f t="shared" si="56"/>
        <v>SINAPI-I 41202</v>
      </c>
      <c r="B3528" s="3" t="s">
        <v>6301</v>
      </c>
      <c r="C3528" s="3">
        <v>41202</v>
      </c>
      <c r="D3528" s="2" t="s">
        <v>3303</v>
      </c>
      <c r="E3528" s="3" t="s">
        <v>4431</v>
      </c>
      <c r="F3528" s="67" t="s">
        <v>34100</v>
      </c>
      <c r="G3528" s="67" t="s">
        <v>34100</v>
      </c>
      <c r="I3528" s="3" t="s">
        <v>6298</v>
      </c>
    </row>
    <row r="3529" spans="1:9" x14ac:dyDescent="0.2">
      <c r="A3529" s="1" t="str">
        <f t="shared" si="56"/>
        <v>SINAPI-I 41206</v>
      </c>
      <c r="B3529" s="3" t="s">
        <v>6301</v>
      </c>
      <c r="C3529" s="3">
        <v>41206</v>
      </c>
      <c r="D3529" s="2" t="s">
        <v>3304</v>
      </c>
      <c r="E3529" s="3" t="s">
        <v>4431</v>
      </c>
      <c r="F3529" s="67" t="s">
        <v>34101</v>
      </c>
      <c r="G3529" s="67" t="s">
        <v>34101</v>
      </c>
      <c r="I3529" s="3" t="s">
        <v>6298</v>
      </c>
    </row>
    <row r="3530" spans="1:9" x14ac:dyDescent="0.2">
      <c r="A3530" s="1" t="str">
        <f t="shared" si="56"/>
        <v>SINAPI-I 12372</v>
      </c>
      <c r="B3530" s="3" t="s">
        <v>6301</v>
      </c>
      <c r="C3530" s="3">
        <v>12372</v>
      </c>
      <c r="D3530" s="2" t="s">
        <v>3305</v>
      </c>
      <c r="E3530" s="3" t="s">
        <v>4431</v>
      </c>
      <c r="F3530" s="67" t="s">
        <v>34102</v>
      </c>
      <c r="G3530" s="67" t="s">
        <v>34102</v>
      </c>
      <c r="I3530" s="3" t="s">
        <v>6298</v>
      </c>
    </row>
    <row r="3531" spans="1:9" x14ac:dyDescent="0.2">
      <c r="A3531" s="1" t="str">
        <f t="shared" si="56"/>
        <v>SINAPI-I 41207</v>
      </c>
      <c r="B3531" s="3" t="s">
        <v>6301</v>
      </c>
      <c r="C3531" s="3">
        <v>41207</v>
      </c>
      <c r="D3531" s="2" t="s">
        <v>3306</v>
      </c>
      <c r="E3531" s="3" t="s">
        <v>4431</v>
      </c>
      <c r="F3531" s="67" t="s">
        <v>34103</v>
      </c>
      <c r="G3531" s="67" t="s">
        <v>34103</v>
      </c>
      <c r="I3531" s="3" t="s">
        <v>6298</v>
      </c>
    </row>
    <row r="3532" spans="1:9" x14ac:dyDescent="0.2">
      <c r="A3532" s="1" t="str">
        <f t="shared" si="56"/>
        <v>SINAPI-I 41203</v>
      </c>
      <c r="B3532" s="3" t="s">
        <v>6301</v>
      </c>
      <c r="C3532" s="3">
        <v>41203</v>
      </c>
      <c r="D3532" s="2" t="s">
        <v>3307</v>
      </c>
      <c r="E3532" s="3" t="s">
        <v>4431</v>
      </c>
      <c r="F3532" s="67" t="s">
        <v>34104</v>
      </c>
      <c r="G3532" s="67" t="s">
        <v>34104</v>
      </c>
      <c r="I3532" s="3" t="s">
        <v>6298</v>
      </c>
    </row>
    <row r="3533" spans="1:9" x14ac:dyDescent="0.2">
      <c r="A3533" s="1" t="str">
        <f t="shared" si="56"/>
        <v>SINAPI-I 41204</v>
      </c>
      <c r="B3533" s="3" t="s">
        <v>6301</v>
      </c>
      <c r="C3533" s="3">
        <v>41204</v>
      </c>
      <c r="D3533" s="2" t="s">
        <v>3308</v>
      </c>
      <c r="E3533" s="3" t="s">
        <v>4431</v>
      </c>
      <c r="F3533" s="67" t="s">
        <v>34105</v>
      </c>
      <c r="G3533" s="67" t="s">
        <v>34105</v>
      </c>
      <c r="I3533" s="3" t="s">
        <v>6298</v>
      </c>
    </row>
    <row r="3534" spans="1:9" x14ac:dyDescent="0.2">
      <c r="A3534" s="1" t="str">
        <f t="shared" si="56"/>
        <v>SINAPI-I 41210</v>
      </c>
      <c r="B3534" s="3" t="s">
        <v>6301</v>
      </c>
      <c r="C3534" s="3">
        <v>41210</v>
      </c>
      <c r="D3534" s="2" t="s">
        <v>3309</v>
      </c>
      <c r="E3534" s="3" t="s">
        <v>4431</v>
      </c>
      <c r="F3534" s="67" t="s">
        <v>34106</v>
      </c>
      <c r="G3534" s="67" t="s">
        <v>34106</v>
      </c>
      <c r="I3534" s="3" t="s">
        <v>6298</v>
      </c>
    </row>
    <row r="3535" spans="1:9" x14ac:dyDescent="0.2">
      <c r="A3535" s="1" t="str">
        <f t="shared" si="56"/>
        <v>SINAPI-I 41208</v>
      </c>
      <c r="B3535" s="3" t="s">
        <v>6301</v>
      </c>
      <c r="C3535" s="3">
        <v>41208</v>
      </c>
      <c r="D3535" s="2" t="s">
        <v>3310</v>
      </c>
      <c r="E3535" s="3" t="s">
        <v>4431</v>
      </c>
      <c r="F3535" s="67" t="s">
        <v>34107</v>
      </c>
      <c r="G3535" s="67" t="s">
        <v>34107</v>
      </c>
      <c r="I3535" s="3" t="s">
        <v>6298</v>
      </c>
    </row>
    <row r="3536" spans="1:9" x14ac:dyDescent="0.2">
      <c r="A3536" s="1" t="str">
        <f t="shared" si="56"/>
        <v>SINAPI-I 41211</v>
      </c>
      <c r="B3536" s="3" t="s">
        <v>6301</v>
      </c>
      <c r="C3536" s="3">
        <v>41211</v>
      </c>
      <c r="D3536" s="2" t="s">
        <v>3311</v>
      </c>
      <c r="E3536" s="3" t="s">
        <v>4431</v>
      </c>
      <c r="F3536" s="67" t="s">
        <v>34108</v>
      </c>
      <c r="G3536" s="67" t="s">
        <v>34108</v>
      </c>
      <c r="I3536" s="3" t="s">
        <v>6298</v>
      </c>
    </row>
    <row r="3537" spans="1:9" ht="22.5" x14ac:dyDescent="0.2">
      <c r="A3537" s="1" t="str">
        <f t="shared" si="56"/>
        <v>SINAPI-I 13339</v>
      </c>
      <c r="B3537" s="3" t="s">
        <v>6301</v>
      </c>
      <c r="C3537" s="3">
        <v>13339</v>
      </c>
      <c r="D3537" s="2" t="s">
        <v>3312</v>
      </c>
      <c r="E3537" s="3" t="s">
        <v>4431</v>
      </c>
      <c r="F3537" s="67" t="s">
        <v>34109</v>
      </c>
      <c r="G3537" s="67" t="s">
        <v>34109</v>
      </c>
      <c r="I3537" s="3" t="s">
        <v>6298</v>
      </c>
    </row>
    <row r="3538" spans="1:9" x14ac:dyDescent="0.2">
      <c r="A3538" s="1" t="str">
        <f t="shared" si="56"/>
        <v>SINAPI-I 41213</v>
      </c>
      <c r="B3538" s="3" t="s">
        <v>6301</v>
      </c>
      <c r="C3538" s="3">
        <v>41213</v>
      </c>
      <c r="D3538" s="2" t="s">
        <v>3313</v>
      </c>
      <c r="E3538" s="3" t="s">
        <v>4431</v>
      </c>
      <c r="F3538" s="67" t="s">
        <v>34110</v>
      </c>
      <c r="G3538" s="67" t="s">
        <v>34110</v>
      </c>
      <c r="I3538" s="3" t="s">
        <v>6298</v>
      </c>
    </row>
    <row r="3539" spans="1:9" x14ac:dyDescent="0.2">
      <c r="A3539" s="1" t="str">
        <f t="shared" si="56"/>
        <v>SINAPI-I 41209</v>
      </c>
      <c r="B3539" s="3" t="s">
        <v>6301</v>
      </c>
      <c r="C3539" s="3">
        <v>41209</v>
      </c>
      <c r="D3539" s="2" t="s">
        <v>3314</v>
      </c>
      <c r="E3539" s="3" t="s">
        <v>4431</v>
      </c>
      <c r="F3539" s="67" t="s">
        <v>34111</v>
      </c>
      <c r="G3539" s="67" t="s">
        <v>34111</v>
      </c>
      <c r="I3539" s="3" t="s">
        <v>6298</v>
      </c>
    </row>
    <row r="3540" spans="1:9" x14ac:dyDescent="0.2">
      <c r="A3540" s="1" t="str">
        <f t="shared" si="56"/>
        <v>SINAPI-I 41216</v>
      </c>
      <c r="B3540" s="3" t="s">
        <v>6301</v>
      </c>
      <c r="C3540" s="3">
        <v>41216</v>
      </c>
      <c r="D3540" s="2" t="s">
        <v>3315</v>
      </c>
      <c r="E3540" s="3" t="s">
        <v>4431</v>
      </c>
      <c r="F3540" s="67" t="s">
        <v>34112</v>
      </c>
      <c r="G3540" s="67" t="s">
        <v>34112</v>
      </c>
      <c r="I3540" s="3" t="s">
        <v>6298</v>
      </c>
    </row>
    <row r="3541" spans="1:9" x14ac:dyDescent="0.2">
      <c r="A3541" s="1" t="str">
        <f t="shared" si="56"/>
        <v>SINAPI-I 41217</v>
      </c>
      <c r="B3541" s="3" t="s">
        <v>6301</v>
      </c>
      <c r="C3541" s="3">
        <v>41217</v>
      </c>
      <c r="D3541" s="2" t="s">
        <v>3316</v>
      </c>
      <c r="E3541" s="3" t="s">
        <v>4431</v>
      </c>
      <c r="F3541" s="67" t="s">
        <v>34113</v>
      </c>
      <c r="G3541" s="67" t="s">
        <v>34113</v>
      </c>
      <c r="I3541" s="3" t="s">
        <v>6298</v>
      </c>
    </row>
    <row r="3542" spans="1:9" x14ac:dyDescent="0.2">
      <c r="A3542" s="1" t="str">
        <f t="shared" si="56"/>
        <v>SINAPI-I 41218</v>
      </c>
      <c r="B3542" s="3" t="s">
        <v>6301</v>
      </c>
      <c r="C3542" s="3">
        <v>41218</v>
      </c>
      <c r="D3542" s="2" t="s">
        <v>3317</v>
      </c>
      <c r="E3542" s="3" t="s">
        <v>4431</v>
      </c>
      <c r="F3542" s="67" t="s">
        <v>34114</v>
      </c>
      <c r="G3542" s="67" t="s">
        <v>34114</v>
      </c>
      <c r="I3542" s="3" t="s">
        <v>6298</v>
      </c>
    </row>
    <row r="3543" spans="1:9" x14ac:dyDescent="0.2">
      <c r="A3543" s="1" t="str">
        <f t="shared" si="56"/>
        <v>SINAPI-I 41214</v>
      </c>
      <c r="B3543" s="3" t="s">
        <v>6301</v>
      </c>
      <c r="C3543" s="3">
        <v>41214</v>
      </c>
      <c r="D3543" s="2" t="s">
        <v>3318</v>
      </c>
      <c r="E3543" s="3" t="s">
        <v>4431</v>
      </c>
      <c r="F3543" s="67" t="s">
        <v>34115</v>
      </c>
      <c r="G3543" s="67" t="s">
        <v>34115</v>
      </c>
      <c r="I3543" s="3" t="s">
        <v>6298</v>
      </c>
    </row>
    <row r="3544" spans="1:9" x14ac:dyDescent="0.2">
      <c r="A3544" s="1" t="str">
        <f t="shared" si="56"/>
        <v>SINAPI-I 41215</v>
      </c>
      <c r="B3544" s="3" t="s">
        <v>6301</v>
      </c>
      <c r="C3544" s="3">
        <v>41215</v>
      </c>
      <c r="D3544" s="2" t="s">
        <v>3319</v>
      </c>
      <c r="E3544" s="3" t="s">
        <v>4431</v>
      </c>
      <c r="F3544" s="67" t="s">
        <v>34116</v>
      </c>
      <c r="G3544" s="67" t="s">
        <v>34116</v>
      </c>
      <c r="I3544" s="3" t="s">
        <v>6298</v>
      </c>
    </row>
    <row r="3545" spans="1:9" x14ac:dyDescent="0.2">
      <c r="A3545" s="1" t="str">
        <f t="shared" si="56"/>
        <v>SINAPI-I 41221</v>
      </c>
      <c r="B3545" s="3" t="s">
        <v>6301</v>
      </c>
      <c r="C3545" s="3">
        <v>41221</v>
      </c>
      <c r="D3545" s="2" t="s">
        <v>3320</v>
      </c>
      <c r="E3545" s="3" t="s">
        <v>4431</v>
      </c>
      <c r="F3545" s="67" t="s">
        <v>34117</v>
      </c>
      <c r="G3545" s="67" t="s">
        <v>34117</v>
      </c>
      <c r="I3545" s="3" t="s">
        <v>6298</v>
      </c>
    </row>
    <row r="3546" spans="1:9" x14ac:dyDescent="0.2">
      <c r="A3546" s="1" t="str">
        <f t="shared" si="56"/>
        <v>SINAPI-I 41222</v>
      </c>
      <c r="B3546" s="3" t="s">
        <v>6301</v>
      </c>
      <c r="C3546" s="3">
        <v>41222</v>
      </c>
      <c r="D3546" s="2" t="s">
        <v>3321</v>
      </c>
      <c r="E3546" s="3" t="s">
        <v>4431</v>
      </c>
      <c r="F3546" s="67" t="s">
        <v>34118</v>
      </c>
      <c r="G3546" s="67" t="s">
        <v>34118</v>
      </c>
      <c r="I3546" s="3" t="s">
        <v>6298</v>
      </c>
    </row>
    <row r="3547" spans="1:9" x14ac:dyDescent="0.2">
      <c r="A3547" s="1" t="str">
        <f t="shared" si="56"/>
        <v>SINAPI-I 41195</v>
      </c>
      <c r="B3547" s="3" t="s">
        <v>6301</v>
      </c>
      <c r="C3547" s="3">
        <v>41195</v>
      </c>
      <c r="D3547" s="2" t="s">
        <v>3322</v>
      </c>
      <c r="E3547" s="3" t="s">
        <v>4431</v>
      </c>
      <c r="F3547" s="67" t="s">
        <v>34119</v>
      </c>
      <c r="G3547" s="67" t="s">
        <v>34119</v>
      </c>
      <c r="I3547" s="3" t="s">
        <v>6298</v>
      </c>
    </row>
    <row r="3548" spans="1:9" x14ac:dyDescent="0.2">
      <c r="A3548" s="1" t="str">
        <f t="shared" si="56"/>
        <v>SINAPI-I 41198</v>
      </c>
      <c r="B3548" s="3" t="s">
        <v>6301</v>
      </c>
      <c r="C3548" s="3">
        <v>41198</v>
      </c>
      <c r="D3548" s="2" t="s">
        <v>3323</v>
      </c>
      <c r="E3548" s="3" t="s">
        <v>4431</v>
      </c>
      <c r="F3548" s="67" t="s">
        <v>34120</v>
      </c>
      <c r="G3548" s="67" t="s">
        <v>34120</v>
      </c>
      <c r="I3548" s="3" t="s">
        <v>6298</v>
      </c>
    </row>
    <row r="3549" spans="1:9" x14ac:dyDescent="0.2">
      <c r="A3549" s="1" t="str">
        <f t="shared" si="56"/>
        <v>SINAPI-I 41196</v>
      </c>
      <c r="B3549" s="3" t="s">
        <v>6301</v>
      </c>
      <c r="C3549" s="3">
        <v>41196</v>
      </c>
      <c r="D3549" s="2" t="s">
        <v>3324</v>
      </c>
      <c r="E3549" s="3" t="s">
        <v>4431</v>
      </c>
      <c r="F3549" s="67" t="s">
        <v>34121</v>
      </c>
      <c r="G3549" s="67" t="s">
        <v>34121</v>
      </c>
      <c r="I3549" s="3" t="s">
        <v>6298</v>
      </c>
    </row>
    <row r="3550" spans="1:9" x14ac:dyDescent="0.2">
      <c r="A3550" s="1" t="str">
        <f t="shared" si="56"/>
        <v>SINAPI-I 5033</v>
      </c>
      <c r="B3550" s="3" t="s">
        <v>6301</v>
      </c>
      <c r="C3550" s="3">
        <v>5033</v>
      </c>
      <c r="D3550" s="2" t="s">
        <v>3325</v>
      </c>
      <c r="E3550" s="3" t="s">
        <v>4431</v>
      </c>
      <c r="F3550" s="67" t="s">
        <v>34122</v>
      </c>
      <c r="G3550" s="67" t="s">
        <v>34122</v>
      </c>
      <c r="I3550" s="3" t="s">
        <v>6299</v>
      </c>
    </row>
    <row r="3551" spans="1:9" x14ac:dyDescent="0.2">
      <c r="A3551" s="1" t="str">
        <f t="shared" si="56"/>
        <v>SINAPI-I 41197</v>
      </c>
      <c r="B3551" s="3" t="s">
        <v>6301</v>
      </c>
      <c r="C3551" s="3">
        <v>41197</v>
      </c>
      <c r="D3551" s="2" t="s">
        <v>3326</v>
      </c>
      <c r="E3551" s="3" t="s">
        <v>4431</v>
      </c>
      <c r="F3551" s="67" t="s">
        <v>34123</v>
      </c>
      <c r="G3551" s="67" t="s">
        <v>34123</v>
      </c>
      <c r="I3551" s="3" t="s">
        <v>6298</v>
      </c>
    </row>
    <row r="3552" spans="1:9" x14ac:dyDescent="0.2">
      <c r="A3552" s="1" t="str">
        <f t="shared" si="56"/>
        <v>SINAPI-I 12388</v>
      </c>
      <c r="B3552" s="3" t="s">
        <v>6301</v>
      </c>
      <c r="C3552" s="3">
        <v>12388</v>
      </c>
      <c r="D3552" s="2" t="s">
        <v>3327</v>
      </c>
      <c r="E3552" s="3" t="s">
        <v>4431</v>
      </c>
      <c r="F3552" s="67" t="s">
        <v>34124</v>
      </c>
      <c r="G3552" s="67" t="s">
        <v>34124</v>
      </c>
      <c r="I3552" s="3" t="s">
        <v>6300</v>
      </c>
    </row>
    <row r="3553" spans="1:9" x14ac:dyDescent="0.2">
      <c r="A3553" s="1" t="str">
        <f t="shared" si="56"/>
        <v>SINAPI-I 2731</v>
      </c>
      <c r="B3553" s="3" t="s">
        <v>6301</v>
      </c>
      <c r="C3553" s="3">
        <v>2731</v>
      </c>
      <c r="D3553" s="2" t="s">
        <v>3328</v>
      </c>
      <c r="E3553" s="3" t="s">
        <v>4432</v>
      </c>
      <c r="F3553" s="67" t="s">
        <v>34125</v>
      </c>
      <c r="G3553" s="67" t="s">
        <v>34125</v>
      </c>
      <c r="I3553" s="3" t="s">
        <v>6298</v>
      </c>
    </row>
    <row r="3554" spans="1:9" x14ac:dyDescent="0.2">
      <c r="A3554" s="1" t="str">
        <f t="shared" si="56"/>
        <v>SINAPI-I 41457</v>
      </c>
      <c r="B3554" s="3" t="s">
        <v>6301</v>
      </c>
      <c r="C3554" s="3">
        <v>41457</v>
      </c>
      <c r="D3554" s="2" t="s">
        <v>3329</v>
      </c>
      <c r="E3554" s="3" t="s">
        <v>4431</v>
      </c>
      <c r="F3554" s="67" t="s">
        <v>34126</v>
      </c>
      <c r="G3554" s="67" t="s">
        <v>34126</v>
      </c>
      <c r="I3554" s="3" t="s">
        <v>6298</v>
      </c>
    </row>
    <row r="3555" spans="1:9" x14ac:dyDescent="0.2">
      <c r="A3555" s="1" t="str">
        <f t="shared" ref="A3555:A3618" si="57">CONCATENAR</f>
        <v>SINAPI-I 41458</v>
      </c>
      <c r="B3555" s="3" t="s">
        <v>6301</v>
      </c>
      <c r="C3555" s="3">
        <v>41458</v>
      </c>
      <c r="D3555" s="2" t="s">
        <v>3330</v>
      </c>
      <c r="E3555" s="3" t="s">
        <v>4431</v>
      </c>
      <c r="F3555" s="67" t="s">
        <v>34127</v>
      </c>
      <c r="G3555" s="67" t="s">
        <v>34127</v>
      </c>
      <c r="I3555" s="3" t="s">
        <v>6298</v>
      </c>
    </row>
    <row r="3556" spans="1:9" x14ac:dyDescent="0.2">
      <c r="A3556" s="1" t="str">
        <f t="shared" si="57"/>
        <v>SINAPI-I 41459</v>
      </c>
      <c r="B3556" s="3" t="s">
        <v>6301</v>
      </c>
      <c r="C3556" s="3">
        <v>41459</v>
      </c>
      <c r="D3556" s="2" t="s">
        <v>3331</v>
      </c>
      <c r="E3556" s="3" t="s">
        <v>4431</v>
      </c>
      <c r="F3556" s="67" t="s">
        <v>34128</v>
      </c>
      <c r="G3556" s="67" t="s">
        <v>34128</v>
      </c>
      <c r="I3556" s="3" t="s">
        <v>6298</v>
      </c>
    </row>
    <row r="3557" spans="1:9" x14ac:dyDescent="0.2">
      <c r="A3557" s="1" t="str">
        <f t="shared" si="57"/>
        <v>SINAPI-I 41461</v>
      </c>
      <c r="B3557" s="3" t="s">
        <v>6301</v>
      </c>
      <c r="C3557" s="3">
        <v>41461</v>
      </c>
      <c r="D3557" s="2" t="s">
        <v>3332</v>
      </c>
      <c r="E3557" s="3" t="s">
        <v>4431</v>
      </c>
      <c r="F3557" s="67" t="s">
        <v>34129</v>
      </c>
      <c r="G3557" s="67" t="s">
        <v>34129</v>
      </c>
      <c r="I3557" s="3" t="s">
        <v>6298</v>
      </c>
    </row>
    <row r="3558" spans="1:9" x14ac:dyDescent="0.2">
      <c r="A3558" s="1" t="str">
        <f t="shared" si="57"/>
        <v>SINAPI-I 44537</v>
      </c>
      <c r="B3558" s="3" t="s">
        <v>6301</v>
      </c>
      <c r="C3558" s="3">
        <v>44537</v>
      </c>
      <c r="D3558" s="2" t="s">
        <v>3333</v>
      </c>
      <c r="E3558" s="3" t="s">
        <v>4441</v>
      </c>
      <c r="F3558" s="67" t="s">
        <v>28884</v>
      </c>
      <c r="G3558" s="67" t="s">
        <v>28884</v>
      </c>
      <c r="I3558" s="3" t="s">
        <v>6298</v>
      </c>
    </row>
    <row r="3559" spans="1:9" x14ac:dyDescent="0.2">
      <c r="A3559" s="1" t="str">
        <f t="shared" si="57"/>
        <v>SINAPI-I 11844</v>
      </c>
      <c r="B3559" s="3" t="s">
        <v>6301</v>
      </c>
      <c r="C3559" s="3">
        <v>11844</v>
      </c>
      <c r="D3559" s="2" t="s">
        <v>3334</v>
      </c>
      <c r="E3559" s="3" t="s">
        <v>4432</v>
      </c>
      <c r="F3559" s="67" t="s">
        <v>29563</v>
      </c>
      <c r="G3559" s="67" t="s">
        <v>29563</v>
      </c>
      <c r="I3559" s="3" t="s">
        <v>6298</v>
      </c>
    </row>
    <row r="3560" spans="1:9" ht="22.5" x14ac:dyDescent="0.2">
      <c r="A3560" s="1" t="str">
        <f t="shared" si="57"/>
        <v>SINAPI-I 4465</v>
      </c>
      <c r="B3560" s="3" t="s">
        <v>6301</v>
      </c>
      <c r="C3560" s="3">
        <v>4465</v>
      </c>
      <c r="D3560" s="2" t="s">
        <v>3335</v>
      </c>
      <c r="E3560" s="3" t="s">
        <v>4432</v>
      </c>
      <c r="F3560" s="67" t="s">
        <v>31589</v>
      </c>
      <c r="G3560" s="67" t="s">
        <v>31589</v>
      </c>
      <c r="I3560" s="3" t="s">
        <v>6298</v>
      </c>
    </row>
    <row r="3561" spans="1:9" ht="22.5" x14ac:dyDescent="0.2">
      <c r="A3561" s="1" t="str">
        <f t="shared" si="57"/>
        <v>SINAPI-I 35273</v>
      </c>
      <c r="B3561" s="3" t="s">
        <v>6301</v>
      </c>
      <c r="C3561" s="3">
        <v>35273</v>
      </c>
      <c r="D3561" s="2" t="s">
        <v>3336</v>
      </c>
      <c r="E3561" s="3" t="s">
        <v>4432</v>
      </c>
      <c r="F3561" s="67" t="s">
        <v>34130</v>
      </c>
      <c r="G3561" s="67" t="s">
        <v>34130</v>
      </c>
      <c r="I3561" s="3" t="s">
        <v>6298</v>
      </c>
    </row>
    <row r="3562" spans="1:9" ht="22.5" x14ac:dyDescent="0.2">
      <c r="A3562" s="1" t="str">
        <f t="shared" si="57"/>
        <v>SINAPI-I 4470</v>
      </c>
      <c r="B3562" s="3" t="s">
        <v>6301</v>
      </c>
      <c r="C3562" s="3">
        <v>4470</v>
      </c>
      <c r="D3562" s="2" t="s">
        <v>3337</v>
      </c>
      <c r="E3562" s="3" t="s">
        <v>4432</v>
      </c>
      <c r="F3562" s="67" t="s">
        <v>34131</v>
      </c>
      <c r="G3562" s="67" t="s">
        <v>34131</v>
      </c>
      <c r="I3562" s="3" t="s">
        <v>6298</v>
      </c>
    </row>
    <row r="3563" spans="1:9" ht="22.5" x14ac:dyDescent="0.2">
      <c r="A3563" s="1" t="str">
        <f t="shared" si="57"/>
        <v>SINAPI-I 20204</v>
      </c>
      <c r="B3563" s="3" t="s">
        <v>6301</v>
      </c>
      <c r="C3563" s="3">
        <v>20204</v>
      </c>
      <c r="D3563" s="2" t="s">
        <v>3338</v>
      </c>
      <c r="E3563" s="3" t="s">
        <v>4432</v>
      </c>
      <c r="F3563" s="67" t="s">
        <v>34132</v>
      </c>
      <c r="G3563" s="67" t="s">
        <v>34132</v>
      </c>
      <c r="I3563" s="3" t="s">
        <v>6298</v>
      </c>
    </row>
    <row r="3564" spans="1:9" x14ac:dyDescent="0.2">
      <c r="A3564" s="1" t="str">
        <f t="shared" si="57"/>
        <v>SINAPI-I 20208</v>
      </c>
      <c r="B3564" s="3" t="s">
        <v>6301</v>
      </c>
      <c r="C3564" s="3">
        <v>20208</v>
      </c>
      <c r="D3564" s="2" t="s">
        <v>3339</v>
      </c>
      <c r="E3564" s="3" t="s">
        <v>4432</v>
      </c>
      <c r="F3564" s="67" t="s">
        <v>34133</v>
      </c>
      <c r="G3564" s="67" t="s">
        <v>34133</v>
      </c>
      <c r="I3564" s="3" t="s">
        <v>6298</v>
      </c>
    </row>
    <row r="3565" spans="1:9" ht="22.5" x14ac:dyDescent="0.2">
      <c r="A3565" s="1" t="str">
        <f t="shared" si="57"/>
        <v>SINAPI-I 4437</v>
      </c>
      <c r="B3565" s="3" t="s">
        <v>6301</v>
      </c>
      <c r="C3565" s="3">
        <v>4437</v>
      </c>
      <c r="D3565" s="2" t="s">
        <v>3340</v>
      </c>
      <c r="E3565" s="3" t="s">
        <v>4432</v>
      </c>
      <c r="F3565" s="67" t="s">
        <v>34134</v>
      </c>
      <c r="G3565" s="67" t="s">
        <v>34134</v>
      </c>
      <c r="I3565" s="3" t="s">
        <v>6298</v>
      </c>
    </row>
    <row r="3566" spans="1:9" ht="22.5" x14ac:dyDescent="0.2">
      <c r="A3566" s="1" t="str">
        <f t="shared" si="57"/>
        <v>SINAPI-I 14580</v>
      </c>
      <c r="B3566" s="3" t="s">
        <v>6301</v>
      </c>
      <c r="C3566" s="3">
        <v>14580</v>
      </c>
      <c r="D3566" s="2" t="s">
        <v>3341</v>
      </c>
      <c r="E3566" s="3" t="s">
        <v>4432</v>
      </c>
      <c r="F3566" s="67" t="s">
        <v>34134</v>
      </c>
      <c r="G3566" s="67" t="s">
        <v>34134</v>
      </c>
      <c r="I3566" s="3" t="s">
        <v>6298</v>
      </c>
    </row>
    <row r="3567" spans="1:9" x14ac:dyDescent="0.2">
      <c r="A3567" s="1" t="str">
        <f t="shared" si="57"/>
        <v>SINAPI-I 40304</v>
      </c>
      <c r="B3567" s="3" t="s">
        <v>6301</v>
      </c>
      <c r="C3567" s="3">
        <v>40304</v>
      </c>
      <c r="D3567" s="2" t="s">
        <v>3342</v>
      </c>
      <c r="E3567" s="3" t="s">
        <v>4433</v>
      </c>
      <c r="F3567" s="67" t="s">
        <v>5926</v>
      </c>
      <c r="G3567" s="67" t="s">
        <v>5926</v>
      </c>
      <c r="I3567" s="3" t="s">
        <v>6298</v>
      </c>
    </row>
    <row r="3568" spans="1:9" x14ac:dyDescent="0.2">
      <c r="A3568" s="1" t="str">
        <f t="shared" si="57"/>
        <v>SINAPI-I 5065</v>
      </c>
      <c r="B3568" s="3" t="s">
        <v>6301</v>
      </c>
      <c r="C3568" s="3">
        <v>5065</v>
      </c>
      <c r="D3568" s="2" t="s">
        <v>3343</v>
      </c>
      <c r="E3568" s="3" t="s">
        <v>4433</v>
      </c>
      <c r="F3568" s="67" t="s">
        <v>4967</v>
      </c>
      <c r="G3568" s="67" t="s">
        <v>4967</v>
      </c>
      <c r="I3568" s="3" t="s">
        <v>6298</v>
      </c>
    </row>
    <row r="3569" spans="1:9" x14ac:dyDescent="0.2">
      <c r="A3569" s="1" t="str">
        <f t="shared" si="57"/>
        <v>SINAPI-I 5072</v>
      </c>
      <c r="B3569" s="3" t="s">
        <v>6301</v>
      </c>
      <c r="C3569" s="3">
        <v>5072</v>
      </c>
      <c r="D3569" s="2" t="s">
        <v>3344</v>
      </c>
      <c r="E3569" s="3" t="s">
        <v>4433</v>
      </c>
      <c r="F3569" s="67" t="s">
        <v>5927</v>
      </c>
      <c r="G3569" s="67" t="s">
        <v>5927</v>
      </c>
      <c r="I3569" s="3" t="s">
        <v>6298</v>
      </c>
    </row>
    <row r="3570" spans="1:9" x14ac:dyDescent="0.2">
      <c r="A3570" s="1" t="str">
        <f t="shared" si="57"/>
        <v>SINAPI-I 5066</v>
      </c>
      <c r="B3570" s="3" t="s">
        <v>6301</v>
      </c>
      <c r="C3570" s="3">
        <v>5066</v>
      </c>
      <c r="D3570" s="2" t="s">
        <v>3345</v>
      </c>
      <c r="E3570" s="3" t="s">
        <v>4433</v>
      </c>
      <c r="F3570" s="67" t="s">
        <v>5928</v>
      </c>
      <c r="G3570" s="67" t="s">
        <v>5928</v>
      </c>
      <c r="I3570" s="3" t="s">
        <v>6298</v>
      </c>
    </row>
    <row r="3571" spans="1:9" x14ac:dyDescent="0.2">
      <c r="A3571" s="1" t="str">
        <f t="shared" si="57"/>
        <v>SINAPI-I 5063</v>
      </c>
      <c r="B3571" s="3" t="s">
        <v>6301</v>
      </c>
      <c r="C3571" s="3">
        <v>5063</v>
      </c>
      <c r="D3571" s="2" t="s">
        <v>3346</v>
      </c>
      <c r="E3571" s="3" t="s">
        <v>4433</v>
      </c>
      <c r="F3571" s="67" t="s">
        <v>5929</v>
      </c>
      <c r="G3571" s="67" t="s">
        <v>5929</v>
      </c>
      <c r="I3571" s="3" t="s">
        <v>6298</v>
      </c>
    </row>
    <row r="3572" spans="1:9" x14ac:dyDescent="0.2">
      <c r="A3572" s="1" t="str">
        <f t="shared" si="57"/>
        <v>SINAPI-I 20247</v>
      </c>
      <c r="B3572" s="3" t="s">
        <v>6301</v>
      </c>
      <c r="C3572" s="3">
        <v>20247</v>
      </c>
      <c r="D3572" s="2" t="s">
        <v>3347</v>
      </c>
      <c r="E3572" s="3" t="s">
        <v>4433</v>
      </c>
      <c r="F3572" s="67" t="s">
        <v>5930</v>
      </c>
      <c r="G3572" s="67" t="s">
        <v>5930</v>
      </c>
      <c r="I3572" s="3" t="s">
        <v>6298</v>
      </c>
    </row>
    <row r="3573" spans="1:9" x14ac:dyDescent="0.2">
      <c r="A3573" s="1" t="str">
        <f t="shared" si="57"/>
        <v>SINAPI-I 5074</v>
      </c>
      <c r="B3573" s="3" t="s">
        <v>6301</v>
      </c>
      <c r="C3573" s="3">
        <v>5074</v>
      </c>
      <c r="D3573" s="2" t="s">
        <v>3348</v>
      </c>
      <c r="E3573" s="3" t="s">
        <v>4433</v>
      </c>
      <c r="F3573" s="67" t="s">
        <v>5603</v>
      </c>
      <c r="G3573" s="67" t="s">
        <v>5603</v>
      </c>
      <c r="I3573" s="3" t="s">
        <v>6298</v>
      </c>
    </row>
    <row r="3574" spans="1:9" x14ac:dyDescent="0.2">
      <c r="A3574" s="1" t="str">
        <f t="shared" si="57"/>
        <v>SINAPI-I 5067</v>
      </c>
      <c r="B3574" s="3" t="s">
        <v>6301</v>
      </c>
      <c r="C3574" s="3">
        <v>5067</v>
      </c>
      <c r="D3574" s="2" t="s">
        <v>3349</v>
      </c>
      <c r="E3574" s="3" t="s">
        <v>4433</v>
      </c>
      <c r="F3574" s="67" t="s">
        <v>5931</v>
      </c>
      <c r="G3574" s="67" t="s">
        <v>5931</v>
      </c>
      <c r="I3574" s="3" t="s">
        <v>6298</v>
      </c>
    </row>
    <row r="3575" spans="1:9" x14ac:dyDescent="0.2">
      <c r="A3575" s="1" t="str">
        <f t="shared" si="57"/>
        <v>SINAPI-I 5078</v>
      </c>
      <c r="B3575" s="3" t="s">
        <v>6301</v>
      </c>
      <c r="C3575" s="3">
        <v>5078</v>
      </c>
      <c r="D3575" s="2" t="s">
        <v>3350</v>
      </c>
      <c r="E3575" s="3" t="s">
        <v>4433</v>
      </c>
      <c r="F3575" s="67" t="s">
        <v>5535</v>
      </c>
      <c r="G3575" s="67" t="s">
        <v>5535</v>
      </c>
      <c r="I3575" s="3" t="s">
        <v>6298</v>
      </c>
    </row>
    <row r="3576" spans="1:9" x14ac:dyDescent="0.2">
      <c r="A3576" s="1" t="str">
        <f t="shared" si="57"/>
        <v>SINAPI-I 5068</v>
      </c>
      <c r="B3576" s="3" t="s">
        <v>6301</v>
      </c>
      <c r="C3576" s="3">
        <v>5068</v>
      </c>
      <c r="D3576" s="2" t="s">
        <v>3351</v>
      </c>
      <c r="E3576" s="3" t="s">
        <v>4433</v>
      </c>
      <c r="F3576" s="67" t="s">
        <v>4698</v>
      </c>
      <c r="G3576" s="67" t="s">
        <v>4698</v>
      </c>
      <c r="I3576" s="3" t="s">
        <v>6298</v>
      </c>
    </row>
    <row r="3577" spans="1:9" x14ac:dyDescent="0.2">
      <c r="A3577" s="1" t="str">
        <f t="shared" si="57"/>
        <v>SINAPI-I 5073</v>
      </c>
      <c r="B3577" s="3" t="s">
        <v>6301</v>
      </c>
      <c r="C3577" s="3">
        <v>5073</v>
      </c>
      <c r="D3577" s="2" t="s">
        <v>3352</v>
      </c>
      <c r="E3577" s="3" t="s">
        <v>4433</v>
      </c>
      <c r="F3577" s="67" t="s">
        <v>5890</v>
      </c>
      <c r="G3577" s="67" t="s">
        <v>5890</v>
      </c>
      <c r="I3577" s="3" t="s">
        <v>6298</v>
      </c>
    </row>
    <row r="3578" spans="1:9" x14ac:dyDescent="0.2">
      <c r="A3578" s="1" t="str">
        <f t="shared" si="57"/>
        <v>SINAPI-I 5069</v>
      </c>
      <c r="B3578" s="3" t="s">
        <v>6301</v>
      </c>
      <c r="C3578" s="3">
        <v>5069</v>
      </c>
      <c r="D3578" s="2" t="s">
        <v>3353</v>
      </c>
      <c r="E3578" s="3" t="s">
        <v>4433</v>
      </c>
      <c r="F3578" s="67" t="s">
        <v>5890</v>
      </c>
      <c r="G3578" s="67" t="s">
        <v>5890</v>
      </c>
      <c r="I3578" s="3" t="s">
        <v>6298</v>
      </c>
    </row>
    <row r="3579" spans="1:9" x14ac:dyDescent="0.2">
      <c r="A3579" s="1" t="str">
        <f t="shared" si="57"/>
        <v>SINAPI-I 5070</v>
      </c>
      <c r="B3579" s="3" t="s">
        <v>6301</v>
      </c>
      <c r="C3579" s="3">
        <v>5070</v>
      </c>
      <c r="D3579" s="2" t="s">
        <v>3354</v>
      </c>
      <c r="E3579" s="3" t="s">
        <v>4433</v>
      </c>
      <c r="F3579" s="67" t="s">
        <v>5813</v>
      </c>
      <c r="G3579" s="67" t="s">
        <v>5813</v>
      </c>
      <c r="I3579" s="3" t="s">
        <v>6298</v>
      </c>
    </row>
    <row r="3580" spans="1:9" x14ac:dyDescent="0.2">
      <c r="A3580" s="1" t="str">
        <f t="shared" si="57"/>
        <v>SINAPI-I 5071</v>
      </c>
      <c r="B3580" s="3" t="s">
        <v>6301</v>
      </c>
      <c r="C3580" s="3">
        <v>5071</v>
      </c>
      <c r="D3580" s="2" t="s">
        <v>3355</v>
      </c>
      <c r="E3580" s="3" t="s">
        <v>4433</v>
      </c>
      <c r="F3580" s="67" t="s">
        <v>4698</v>
      </c>
      <c r="G3580" s="67" t="s">
        <v>4698</v>
      </c>
      <c r="I3580" s="3" t="s">
        <v>6298</v>
      </c>
    </row>
    <row r="3581" spans="1:9" x14ac:dyDescent="0.2">
      <c r="A3581" s="1" t="str">
        <f t="shared" si="57"/>
        <v>SINAPI-I 5061</v>
      </c>
      <c r="B3581" s="3" t="s">
        <v>6301</v>
      </c>
      <c r="C3581" s="3">
        <v>5061</v>
      </c>
      <c r="D3581" s="2" t="s">
        <v>3356</v>
      </c>
      <c r="E3581" s="3" t="s">
        <v>4433</v>
      </c>
      <c r="F3581" s="67" t="s">
        <v>4522</v>
      </c>
      <c r="G3581" s="67" t="s">
        <v>4522</v>
      </c>
      <c r="I3581" s="3" t="s">
        <v>6299</v>
      </c>
    </row>
    <row r="3582" spans="1:9" x14ac:dyDescent="0.2">
      <c r="A3582" s="1" t="str">
        <f t="shared" si="57"/>
        <v>SINAPI-I 5075</v>
      </c>
      <c r="B3582" s="3" t="s">
        <v>6301</v>
      </c>
      <c r="C3582" s="3">
        <v>5075</v>
      </c>
      <c r="D3582" s="2" t="s">
        <v>3357</v>
      </c>
      <c r="E3582" s="3" t="s">
        <v>4433</v>
      </c>
      <c r="F3582" s="67" t="s">
        <v>4698</v>
      </c>
      <c r="G3582" s="67" t="s">
        <v>4698</v>
      </c>
      <c r="I3582" s="3" t="s">
        <v>6298</v>
      </c>
    </row>
    <row r="3583" spans="1:9" x14ac:dyDescent="0.2">
      <c r="A3583" s="1" t="str">
        <f t="shared" si="57"/>
        <v>SINAPI-I 39027</v>
      </c>
      <c r="B3583" s="3" t="s">
        <v>6301</v>
      </c>
      <c r="C3583" s="3">
        <v>39027</v>
      </c>
      <c r="D3583" s="2" t="s">
        <v>3358</v>
      </c>
      <c r="E3583" s="3" t="s">
        <v>4433</v>
      </c>
      <c r="F3583" s="67" t="s">
        <v>5932</v>
      </c>
      <c r="G3583" s="67" t="s">
        <v>5932</v>
      </c>
      <c r="I3583" s="3" t="s">
        <v>6298</v>
      </c>
    </row>
    <row r="3584" spans="1:9" x14ac:dyDescent="0.2">
      <c r="A3584" s="1" t="str">
        <f t="shared" si="57"/>
        <v>SINAPI-I 5062</v>
      </c>
      <c r="B3584" s="3" t="s">
        <v>6301</v>
      </c>
      <c r="C3584" s="3">
        <v>5062</v>
      </c>
      <c r="D3584" s="2" t="s">
        <v>3359</v>
      </c>
      <c r="E3584" s="3" t="s">
        <v>4433</v>
      </c>
      <c r="F3584" s="67" t="s">
        <v>5933</v>
      </c>
      <c r="G3584" s="67" t="s">
        <v>5933</v>
      </c>
      <c r="I3584" s="3" t="s">
        <v>6298</v>
      </c>
    </row>
    <row r="3585" spans="1:9" x14ac:dyDescent="0.2">
      <c r="A3585" s="1" t="str">
        <f t="shared" si="57"/>
        <v>SINAPI-I 40568</v>
      </c>
      <c r="B3585" s="3" t="s">
        <v>6301</v>
      </c>
      <c r="C3585" s="3">
        <v>40568</v>
      </c>
      <c r="D3585" s="2" t="s">
        <v>3360</v>
      </c>
      <c r="E3585" s="3" t="s">
        <v>4433</v>
      </c>
      <c r="F3585" s="67" t="s">
        <v>5934</v>
      </c>
      <c r="G3585" s="67" t="s">
        <v>5934</v>
      </c>
      <c r="I3585" s="3" t="s">
        <v>6298</v>
      </c>
    </row>
    <row r="3586" spans="1:9" x14ac:dyDescent="0.2">
      <c r="A3586" s="1" t="str">
        <f t="shared" si="57"/>
        <v>SINAPI-I 39026</v>
      </c>
      <c r="B3586" s="3" t="s">
        <v>6301</v>
      </c>
      <c r="C3586" s="3">
        <v>39026</v>
      </c>
      <c r="D3586" s="2" t="s">
        <v>3361</v>
      </c>
      <c r="E3586" s="3" t="s">
        <v>4433</v>
      </c>
      <c r="F3586" s="67" t="s">
        <v>5774</v>
      </c>
      <c r="G3586" s="67" t="s">
        <v>5774</v>
      </c>
      <c r="I3586" s="3" t="s">
        <v>6298</v>
      </c>
    </row>
    <row r="3587" spans="1:9" ht="22.5" x14ac:dyDescent="0.2">
      <c r="A3587" s="1" t="str">
        <f t="shared" si="57"/>
        <v>SINAPI-I 42431</v>
      </c>
      <c r="B3587" s="3" t="s">
        <v>6301</v>
      </c>
      <c r="C3587" s="3">
        <v>42431</v>
      </c>
      <c r="D3587" s="2" t="s">
        <v>3362</v>
      </c>
      <c r="E3587" s="3" t="s">
        <v>4431</v>
      </c>
      <c r="F3587" s="67" t="s">
        <v>5935</v>
      </c>
      <c r="G3587" s="67" t="s">
        <v>5935</v>
      </c>
      <c r="I3587" s="3" t="s">
        <v>6300</v>
      </c>
    </row>
    <row r="3588" spans="1:9" x14ac:dyDescent="0.2">
      <c r="A3588" s="1" t="str">
        <f t="shared" si="57"/>
        <v>SINAPI-I 44074</v>
      </c>
      <c r="B3588" s="3" t="s">
        <v>6301</v>
      </c>
      <c r="C3588" s="3">
        <v>44074</v>
      </c>
      <c r="D3588" s="2" t="s">
        <v>3363</v>
      </c>
      <c r="E3588" s="3" t="s">
        <v>4434</v>
      </c>
      <c r="F3588" s="67" t="s">
        <v>28885</v>
      </c>
      <c r="G3588" s="67" t="s">
        <v>28885</v>
      </c>
      <c r="I3588" s="3" t="s">
        <v>6298</v>
      </c>
    </row>
    <row r="3589" spans="1:9" x14ac:dyDescent="0.2">
      <c r="A3589" s="1" t="str">
        <f t="shared" si="57"/>
        <v>SINAPI-I 44072</v>
      </c>
      <c r="B3589" s="3" t="s">
        <v>6301</v>
      </c>
      <c r="C3589" s="3">
        <v>44072</v>
      </c>
      <c r="D3589" s="2" t="s">
        <v>3364</v>
      </c>
      <c r="E3589" s="3" t="s">
        <v>4434</v>
      </c>
      <c r="F3589" s="67" t="s">
        <v>28886</v>
      </c>
      <c r="G3589" s="67" t="s">
        <v>28886</v>
      </c>
      <c r="I3589" s="3" t="s">
        <v>6298</v>
      </c>
    </row>
    <row r="3590" spans="1:9" x14ac:dyDescent="0.2">
      <c r="A3590" s="1" t="str">
        <f t="shared" si="57"/>
        <v>SINAPI-I 511</v>
      </c>
      <c r="B3590" s="3" t="s">
        <v>6301</v>
      </c>
      <c r="C3590" s="3">
        <v>511</v>
      </c>
      <c r="D3590" s="2" t="s">
        <v>3365</v>
      </c>
      <c r="E3590" s="3" t="s">
        <v>4434</v>
      </c>
      <c r="F3590" s="67" t="s">
        <v>20979</v>
      </c>
      <c r="G3590" s="67" t="s">
        <v>20979</v>
      </c>
      <c r="I3590" s="3" t="s">
        <v>6299</v>
      </c>
    </row>
    <row r="3591" spans="1:9" ht="22.5" x14ac:dyDescent="0.2">
      <c r="A3591" s="1" t="str">
        <f t="shared" si="57"/>
        <v>SINAPI-I 37540</v>
      </c>
      <c r="B3591" s="3" t="s">
        <v>6301</v>
      </c>
      <c r="C3591" s="3">
        <v>37540</v>
      </c>
      <c r="D3591" s="2" t="s">
        <v>3366</v>
      </c>
      <c r="E3591" s="3" t="s">
        <v>4431</v>
      </c>
      <c r="F3591" s="67" t="s">
        <v>5936</v>
      </c>
      <c r="G3591" s="67" t="s">
        <v>5936</v>
      </c>
      <c r="I3591" s="3" t="s">
        <v>6298</v>
      </c>
    </row>
    <row r="3592" spans="1:9" ht="22.5" x14ac:dyDescent="0.2">
      <c r="A3592" s="1" t="str">
        <f t="shared" si="57"/>
        <v>SINAPI-I 37548</v>
      </c>
      <c r="B3592" s="3" t="s">
        <v>6301</v>
      </c>
      <c r="C3592" s="3">
        <v>37548</v>
      </c>
      <c r="D3592" s="2" t="s">
        <v>3367</v>
      </c>
      <c r="E3592" s="3" t="s">
        <v>4431</v>
      </c>
      <c r="F3592" s="67" t="s">
        <v>5937</v>
      </c>
      <c r="G3592" s="67" t="s">
        <v>5937</v>
      </c>
      <c r="I3592" s="3" t="s">
        <v>6298</v>
      </c>
    </row>
    <row r="3593" spans="1:9" ht="22.5" x14ac:dyDescent="0.2">
      <c r="A3593" s="1" t="str">
        <f t="shared" si="57"/>
        <v>SINAPI-I 39828</v>
      </c>
      <c r="B3593" s="3" t="s">
        <v>6301</v>
      </c>
      <c r="C3593" s="3">
        <v>39828</v>
      </c>
      <c r="D3593" s="2" t="s">
        <v>33144</v>
      </c>
      <c r="E3593" s="3" t="s">
        <v>4431</v>
      </c>
      <c r="F3593" s="67" t="s">
        <v>5938</v>
      </c>
      <c r="G3593" s="67" t="s">
        <v>5938</v>
      </c>
      <c r="I3593" s="3" t="s">
        <v>6298</v>
      </c>
    </row>
    <row r="3594" spans="1:9" x14ac:dyDescent="0.2">
      <c r="A3594" s="1" t="str">
        <f t="shared" si="57"/>
        <v>SINAPI-I 38392</v>
      </c>
      <c r="B3594" s="3" t="s">
        <v>6301</v>
      </c>
      <c r="C3594" s="3">
        <v>38392</v>
      </c>
      <c r="D3594" s="2" t="s">
        <v>3368</v>
      </c>
      <c r="E3594" s="3" t="s">
        <v>4431</v>
      </c>
      <c r="F3594" s="67" t="s">
        <v>34135</v>
      </c>
      <c r="G3594" s="67" t="s">
        <v>34135</v>
      </c>
      <c r="I3594" s="3" t="s">
        <v>6298</v>
      </c>
    </row>
    <row r="3595" spans="1:9" x14ac:dyDescent="0.2">
      <c r="A3595" s="1" t="str">
        <f t="shared" si="57"/>
        <v>SINAPI-I 11735</v>
      </c>
      <c r="B3595" s="3" t="s">
        <v>6301</v>
      </c>
      <c r="C3595" s="3">
        <v>11735</v>
      </c>
      <c r="D3595" s="2" t="s">
        <v>3369</v>
      </c>
      <c r="E3595" s="3" t="s">
        <v>4431</v>
      </c>
      <c r="F3595" s="67" t="s">
        <v>21142</v>
      </c>
      <c r="G3595" s="67" t="s">
        <v>21142</v>
      </c>
      <c r="I3595" s="3" t="s">
        <v>6298</v>
      </c>
    </row>
    <row r="3596" spans="1:9" x14ac:dyDescent="0.2">
      <c r="A3596" s="1" t="str">
        <f t="shared" si="57"/>
        <v>SINAPI-I 11737</v>
      </c>
      <c r="B3596" s="3" t="s">
        <v>6301</v>
      </c>
      <c r="C3596" s="3">
        <v>11737</v>
      </c>
      <c r="D3596" s="2" t="s">
        <v>3370</v>
      </c>
      <c r="E3596" s="3" t="s">
        <v>4431</v>
      </c>
      <c r="F3596" s="67" t="s">
        <v>29972</v>
      </c>
      <c r="G3596" s="67" t="s">
        <v>29972</v>
      </c>
      <c r="I3596" s="3" t="s">
        <v>6298</v>
      </c>
    </row>
    <row r="3597" spans="1:9" x14ac:dyDescent="0.2">
      <c r="A3597" s="1" t="str">
        <f t="shared" si="57"/>
        <v>SINAPI-I 11738</v>
      </c>
      <c r="B3597" s="3" t="s">
        <v>6301</v>
      </c>
      <c r="C3597" s="3">
        <v>11738</v>
      </c>
      <c r="D3597" s="2" t="s">
        <v>3371</v>
      </c>
      <c r="E3597" s="3" t="s">
        <v>4431</v>
      </c>
      <c r="F3597" s="67" t="s">
        <v>28854</v>
      </c>
      <c r="G3597" s="67" t="s">
        <v>28854</v>
      </c>
      <c r="I3597" s="3" t="s">
        <v>6298</v>
      </c>
    </row>
    <row r="3598" spans="1:9" x14ac:dyDescent="0.2">
      <c r="A3598" s="1" t="str">
        <f t="shared" si="57"/>
        <v>SINAPI-I 36143</v>
      </c>
      <c r="B3598" s="3" t="s">
        <v>6301</v>
      </c>
      <c r="C3598" s="3">
        <v>36143</v>
      </c>
      <c r="D3598" s="2" t="s">
        <v>3372</v>
      </c>
      <c r="E3598" s="3" t="s">
        <v>4431</v>
      </c>
      <c r="F3598" s="67" t="s">
        <v>29679</v>
      </c>
      <c r="G3598" s="67" t="s">
        <v>29679</v>
      </c>
      <c r="I3598" s="3" t="s">
        <v>6298</v>
      </c>
    </row>
    <row r="3599" spans="1:9" x14ac:dyDescent="0.2">
      <c r="A3599" s="1" t="str">
        <f t="shared" si="57"/>
        <v>SINAPI-I 36142</v>
      </c>
      <c r="B3599" s="3" t="s">
        <v>6301</v>
      </c>
      <c r="C3599" s="3">
        <v>36142</v>
      </c>
      <c r="D3599" s="2" t="s">
        <v>3373</v>
      </c>
      <c r="E3599" s="3" t="s">
        <v>4431</v>
      </c>
      <c r="F3599" s="67" t="s">
        <v>5599</v>
      </c>
      <c r="G3599" s="67" t="s">
        <v>5599</v>
      </c>
      <c r="I3599" s="3" t="s">
        <v>6298</v>
      </c>
    </row>
    <row r="3600" spans="1:9" x14ac:dyDescent="0.2">
      <c r="A3600" s="1" t="str">
        <f t="shared" si="57"/>
        <v>SINAPI-I 36146</v>
      </c>
      <c r="B3600" s="3" t="s">
        <v>6301</v>
      </c>
      <c r="C3600" s="3">
        <v>36146</v>
      </c>
      <c r="D3600" s="2" t="s">
        <v>3374</v>
      </c>
      <c r="E3600" s="3" t="s">
        <v>4431</v>
      </c>
      <c r="F3600" s="67" t="s">
        <v>30973</v>
      </c>
      <c r="G3600" s="67" t="s">
        <v>30973</v>
      </c>
      <c r="I3600" s="3" t="s">
        <v>6298</v>
      </c>
    </row>
    <row r="3601" spans="1:9" x14ac:dyDescent="0.2">
      <c r="A3601" s="1" t="str">
        <f t="shared" si="57"/>
        <v>SINAPI-I 39015</v>
      </c>
      <c r="B3601" s="3" t="s">
        <v>6301</v>
      </c>
      <c r="C3601" s="3">
        <v>39015</v>
      </c>
      <c r="D3601" s="2" t="s">
        <v>3375</v>
      </c>
      <c r="E3601" s="3" t="s">
        <v>4431</v>
      </c>
      <c r="F3601" s="67" t="s">
        <v>5326</v>
      </c>
      <c r="G3601" s="67" t="s">
        <v>5326</v>
      </c>
      <c r="I3601" s="3" t="s">
        <v>6299</v>
      </c>
    </row>
    <row r="3602" spans="1:9" x14ac:dyDescent="0.2">
      <c r="A3602" s="1" t="str">
        <f t="shared" si="57"/>
        <v>SINAPI-I 38377</v>
      </c>
      <c r="B3602" s="3" t="s">
        <v>6301</v>
      </c>
      <c r="C3602" s="3">
        <v>38377</v>
      </c>
      <c r="D3602" s="2" t="s">
        <v>3376</v>
      </c>
      <c r="E3602" s="3" t="s">
        <v>4431</v>
      </c>
      <c r="F3602" s="67" t="s">
        <v>30000</v>
      </c>
      <c r="G3602" s="67" t="s">
        <v>30000</v>
      </c>
      <c r="I3602" s="3" t="s">
        <v>6298</v>
      </c>
    </row>
    <row r="3603" spans="1:9" x14ac:dyDescent="0.2">
      <c r="A3603" s="1" t="str">
        <f t="shared" si="57"/>
        <v>SINAPI-I 38376</v>
      </c>
      <c r="B3603" s="3" t="s">
        <v>6301</v>
      </c>
      <c r="C3603" s="3">
        <v>38376</v>
      </c>
      <c r="D3603" s="2" t="s">
        <v>3377</v>
      </c>
      <c r="E3603" s="3" t="s">
        <v>4431</v>
      </c>
      <c r="F3603" s="67" t="s">
        <v>30974</v>
      </c>
      <c r="G3603" s="67" t="s">
        <v>30974</v>
      </c>
      <c r="I3603" s="3" t="s">
        <v>6298</v>
      </c>
    </row>
    <row r="3604" spans="1:9" x14ac:dyDescent="0.2">
      <c r="A3604" s="1" t="str">
        <f t="shared" si="57"/>
        <v>SINAPI-I 38116</v>
      </c>
      <c r="B3604" s="3" t="s">
        <v>6301</v>
      </c>
      <c r="C3604" s="3">
        <v>38116</v>
      </c>
      <c r="D3604" s="2" t="s">
        <v>3378</v>
      </c>
      <c r="E3604" s="3" t="s">
        <v>4431</v>
      </c>
      <c r="F3604" s="67" t="s">
        <v>30092</v>
      </c>
      <c r="G3604" s="67" t="s">
        <v>30092</v>
      </c>
      <c r="I3604" s="3" t="s">
        <v>6298</v>
      </c>
    </row>
    <row r="3605" spans="1:9" x14ac:dyDescent="0.2">
      <c r="A3605" s="1" t="str">
        <f t="shared" si="57"/>
        <v>SINAPI-I 38066</v>
      </c>
      <c r="B3605" s="3" t="s">
        <v>6301</v>
      </c>
      <c r="C3605" s="3">
        <v>38066</v>
      </c>
      <c r="D3605" s="2" t="s">
        <v>3379</v>
      </c>
      <c r="E3605" s="3" t="s">
        <v>4431</v>
      </c>
      <c r="F3605" s="67" t="s">
        <v>20705</v>
      </c>
      <c r="G3605" s="67" t="s">
        <v>20705</v>
      </c>
      <c r="I3605" s="3" t="s">
        <v>6298</v>
      </c>
    </row>
    <row r="3606" spans="1:9" x14ac:dyDescent="0.2">
      <c r="A3606" s="1" t="str">
        <f t="shared" si="57"/>
        <v>SINAPI-I 38117</v>
      </c>
      <c r="B3606" s="3" t="s">
        <v>6301</v>
      </c>
      <c r="C3606" s="3">
        <v>38117</v>
      </c>
      <c r="D3606" s="2" t="s">
        <v>3380</v>
      </c>
      <c r="E3606" s="3" t="s">
        <v>4431</v>
      </c>
      <c r="F3606" s="67" t="s">
        <v>5562</v>
      </c>
      <c r="G3606" s="67" t="s">
        <v>5562</v>
      </c>
      <c r="I3606" s="3" t="s">
        <v>6298</v>
      </c>
    </row>
    <row r="3607" spans="1:9" x14ac:dyDescent="0.2">
      <c r="A3607" s="1" t="str">
        <f t="shared" si="57"/>
        <v>SINAPI-I 38067</v>
      </c>
      <c r="B3607" s="3" t="s">
        <v>6301</v>
      </c>
      <c r="C3607" s="3">
        <v>38067</v>
      </c>
      <c r="D3607" s="2" t="s">
        <v>3381</v>
      </c>
      <c r="E3607" s="3" t="s">
        <v>4431</v>
      </c>
      <c r="F3607" s="67" t="s">
        <v>21821</v>
      </c>
      <c r="G3607" s="67" t="s">
        <v>21821</v>
      </c>
      <c r="I3607" s="3" t="s">
        <v>6298</v>
      </c>
    </row>
    <row r="3608" spans="1:9" ht="22.5" x14ac:dyDescent="0.2">
      <c r="A3608" s="1" t="str">
        <f t="shared" si="57"/>
        <v>SINAPI-I 11522</v>
      </c>
      <c r="B3608" s="3" t="s">
        <v>6301</v>
      </c>
      <c r="C3608" s="3">
        <v>11522</v>
      </c>
      <c r="D3608" s="2" t="s">
        <v>30517</v>
      </c>
      <c r="E3608" s="3" t="s">
        <v>4431</v>
      </c>
      <c r="F3608" s="67" t="s">
        <v>5033</v>
      </c>
      <c r="G3608" s="67" t="s">
        <v>5033</v>
      </c>
      <c r="I3608" s="3" t="s">
        <v>6298</v>
      </c>
    </row>
    <row r="3609" spans="1:9" ht="22.5" x14ac:dyDescent="0.2">
      <c r="A3609" s="1" t="str">
        <f t="shared" si="57"/>
        <v>SINAPI-I 43600</v>
      </c>
      <c r="B3609" s="3" t="s">
        <v>6301</v>
      </c>
      <c r="C3609" s="3">
        <v>43600</v>
      </c>
      <c r="D3609" s="2" t="s">
        <v>3382</v>
      </c>
      <c r="E3609" s="3" t="s">
        <v>4431</v>
      </c>
      <c r="F3609" s="67" t="s">
        <v>5945</v>
      </c>
      <c r="G3609" s="67" t="s">
        <v>5945</v>
      </c>
      <c r="I3609" s="3" t="s">
        <v>6298</v>
      </c>
    </row>
    <row r="3610" spans="1:9" ht="22.5" x14ac:dyDescent="0.2">
      <c r="A3610" s="1" t="str">
        <f t="shared" si="57"/>
        <v>SINAPI-I 5080</v>
      </c>
      <c r="B3610" s="3" t="s">
        <v>6301</v>
      </c>
      <c r="C3610" s="3">
        <v>5080</v>
      </c>
      <c r="D3610" s="2" t="s">
        <v>3383</v>
      </c>
      <c r="E3610" s="3" t="s">
        <v>4431</v>
      </c>
      <c r="F3610" s="67" t="s">
        <v>5458</v>
      </c>
      <c r="G3610" s="67" t="s">
        <v>5458</v>
      </c>
      <c r="I3610" s="3" t="s">
        <v>6298</v>
      </c>
    </row>
    <row r="3611" spans="1:9" ht="22.5" x14ac:dyDescent="0.2">
      <c r="A3611" s="1" t="str">
        <f t="shared" si="57"/>
        <v>SINAPI-I 38168</v>
      </c>
      <c r="B3611" s="3" t="s">
        <v>6301</v>
      </c>
      <c r="C3611" s="3">
        <v>38168</v>
      </c>
      <c r="D3611" s="2" t="s">
        <v>3384</v>
      </c>
      <c r="E3611" s="3" t="s">
        <v>4431</v>
      </c>
      <c r="F3611" s="67" t="s">
        <v>34136</v>
      </c>
      <c r="G3611" s="67" t="s">
        <v>34136</v>
      </c>
      <c r="I3611" s="3" t="s">
        <v>6298</v>
      </c>
    </row>
    <row r="3612" spans="1:9" ht="22.5" x14ac:dyDescent="0.2">
      <c r="A3612" s="1" t="str">
        <f t="shared" si="57"/>
        <v>SINAPI-I 43601</v>
      </c>
      <c r="B3612" s="3" t="s">
        <v>6301</v>
      </c>
      <c r="C3612" s="3">
        <v>43601</v>
      </c>
      <c r="D3612" s="2" t="s">
        <v>3385</v>
      </c>
      <c r="E3612" s="3" t="s">
        <v>4431</v>
      </c>
      <c r="F3612" s="67" t="s">
        <v>5946</v>
      </c>
      <c r="G3612" s="67" t="s">
        <v>5946</v>
      </c>
      <c r="I3612" s="3" t="s">
        <v>6298</v>
      </c>
    </row>
    <row r="3613" spans="1:9" ht="22.5" x14ac:dyDescent="0.2">
      <c r="A3613" s="1" t="str">
        <f t="shared" si="57"/>
        <v>SINAPI-I 13393</v>
      </c>
      <c r="B3613" s="3" t="s">
        <v>6301</v>
      </c>
      <c r="C3613" s="3">
        <v>13393</v>
      </c>
      <c r="D3613" s="2" t="s">
        <v>3386</v>
      </c>
      <c r="E3613" s="3" t="s">
        <v>4431</v>
      </c>
      <c r="F3613" s="67" t="s">
        <v>21507</v>
      </c>
      <c r="G3613" s="67" t="s">
        <v>21507</v>
      </c>
      <c r="I3613" s="3" t="s">
        <v>6298</v>
      </c>
    </row>
    <row r="3614" spans="1:9" ht="22.5" x14ac:dyDescent="0.2">
      <c r="A3614" s="1" t="str">
        <f t="shared" si="57"/>
        <v>SINAPI-I 13395</v>
      </c>
      <c r="B3614" s="3" t="s">
        <v>6301</v>
      </c>
      <c r="C3614" s="3">
        <v>13395</v>
      </c>
      <c r="D3614" s="2" t="s">
        <v>3387</v>
      </c>
      <c r="E3614" s="3" t="s">
        <v>4431</v>
      </c>
      <c r="F3614" s="67" t="s">
        <v>34137</v>
      </c>
      <c r="G3614" s="67" t="s">
        <v>34137</v>
      </c>
      <c r="I3614" s="3" t="s">
        <v>6298</v>
      </c>
    </row>
    <row r="3615" spans="1:9" ht="22.5" x14ac:dyDescent="0.2">
      <c r="A3615" s="1" t="str">
        <f t="shared" si="57"/>
        <v>SINAPI-I 12039</v>
      </c>
      <c r="B3615" s="3" t="s">
        <v>6301</v>
      </c>
      <c r="C3615" s="3">
        <v>12039</v>
      </c>
      <c r="D3615" s="2" t="s">
        <v>3388</v>
      </c>
      <c r="E3615" s="3" t="s">
        <v>4431</v>
      </c>
      <c r="F3615" s="67" t="s">
        <v>34138</v>
      </c>
      <c r="G3615" s="67" t="s">
        <v>34138</v>
      </c>
      <c r="I3615" s="3" t="s">
        <v>6298</v>
      </c>
    </row>
    <row r="3616" spans="1:9" ht="22.5" x14ac:dyDescent="0.2">
      <c r="A3616" s="1" t="str">
        <f t="shared" si="57"/>
        <v>SINAPI-I 13396</v>
      </c>
      <c r="B3616" s="3" t="s">
        <v>6301</v>
      </c>
      <c r="C3616" s="3">
        <v>13396</v>
      </c>
      <c r="D3616" s="2" t="s">
        <v>3389</v>
      </c>
      <c r="E3616" s="3" t="s">
        <v>4431</v>
      </c>
      <c r="F3616" s="67" t="s">
        <v>34139</v>
      </c>
      <c r="G3616" s="67" t="s">
        <v>34139</v>
      </c>
      <c r="I3616" s="3" t="s">
        <v>6298</v>
      </c>
    </row>
    <row r="3617" spans="1:9" ht="22.5" x14ac:dyDescent="0.2">
      <c r="A3617" s="1" t="str">
        <f t="shared" si="57"/>
        <v>SINAPI-I 12041</v>
      </c>
      <c r="B3617" s="3" t="s">
        <v>6301</v>
      </c>
      <c r="C3617" s="3">
        <v>12041</v>
      </c>
      <c r="D3617" s="2" t="s">
        <v>3390</v>
      </c>
      <c r="E3617" s="3" t="s">
        <v>4431</v>
      </c>
      <c r="F3617" s="67" t="s">
        <v>34140</v>
      </c>
      <c r="G3617" s="67" t="s">
        <v>34140</v>
      </c>
      <c r="I3617" s="3" t="s">
        <v>6298</v>
      </c>
    </row>
    <row r="3618" spans="1:9" ht="22.5" x14ac:dyDescent="0.2">
      <c r="A3618" s="1" t="str">
        <f t="shared" si="57"/>
        <v>SINAPI-I 12043</v>
      </c>
      <c r="B3618" s="3" t="s">
        <v>6301</v>
      </c>
      <c r="C3618" s="3">
        <v>12043</v>
      </c>
      <c r="D3618" s="2" t="s">
        <v>3391</v>
      </c>
      <c r="E3618" s="3" t="s">
        <v>4431</v>
      </c>
      <c r="F3618" s="67" t="s">
        <v>34141</v>
      </c>
      <c r="G3618" s="67" t="s">
        <v>34141</v>
      </c>
      <c r="I3618" s="3" t="s">
        <v>6298</v>
      </c>
    </row>
    <row r="3619" spans="1:9" ht="22.5" x14ac:dyDescent="0.2">
      <c r="A3619" s="1" t="str">
        <f t="shared" ref="A3619:A3682" si="58">CONCATENAR</f>
        <v>SINAPI-I 39762</v>
      </c>
      <c r="B3619" s="3" t="s">
        <v>6301</v>
      </c>
      <c r="C3619" s="3">
        <v>39762</v>
      </c>
      <c r="D3619" s="2" t="s">
        <v>3392</v>
      </c>
      <c r="E3619" s="3" t="s">
        <v>4431</v>
      </c>
      <c r="F3619" s="67" t="s">
        <v>31903</v>
      </c>
      <c r="G3619" s="67" t="s">
        <v>31903</v>
      </c>
      <c r="I3619" s="3" t="s">
        <v>6298</v>
      </c>
    </row>
    <row r="3620" spans="1:9" ht="22.5" x14ac:dyDescent="0.2">
      <c r="A3620" s="1" t="str">
        <f t="shared" si="58"/>
        <v>SINAPI-I 12042</v>
      </c>
      <c r="B3620" s="3" t="s">
        <v>6301</v>
      </c>
      <c r="C3620" s="3">
        <v>12042</v>
      </c>
      <c r="D3620" s="2" t="s">
        <v>3393</v>
      </c>
      <c r="E3620" s="3" t="s">
        <v>4431</v>
      </c>
      <c r="F3620" s="67" t="s">
        <v>34142</v>
      </c>
      <c r="G3620" s="67" t="s">
        <v>34142</v>
      </c>
      <c r="I3620" s="3" t="s">
        <v>6298</v>
      </c>
    </row>
    <row r="3621" spans="1:9" ht="22.5" x14ac:dyDescent="0.2">
      <c r="A3621" s="1" t="str">
        <f t="shared" si="58"/>
        <v>SINAPI-I 39763</v>
      </c>
      <c r="B3621" s="3" t="s">
        <v>6301</v>
      </c>
      <c r="C3621" s="3">
        <v>39763</v>
      </c>
      <c r="D3621" s="2" t="s">
        <v>3394</v>
      </c>
      <c r="E3621" s="3" t="s">
        <v>4431</v>
      </c>
      <c r="F3621" s="67" t="s">
        <v>34143</v>
      </c>
      <c r="G3621" s="67" t="s">
        <v>34143</v>
      </c>
      <c r="I3621" s="3" t="s">
        <v>6298</v>
      </c>
    </row>
    <row r="3622" spans="1:9" ht="22.5" x14ac:dyDescent="0.2">
      <c r="A3622" s="1" t="str">
        <f t="shared" si="58"/>
        <v>SINAPI-I 39760</v>
      </c>
      <c r="B3622" s="3" t="s">
        <v>6301</v>
      </c>
      <c r="C3622" s="3">
        <v>39760</v>
      </c>
      <c r="D3622" s="2" t="s">
        <v>3395</v>
      </c>
      <c r="E3622" s="3" t="s">
        <v>4431</v>
      </c>
      <c r="F3622" s="67" t="s">
        <v>34144</v>
      </c>
      <c r="G3622" s="67" t="s">
        <v>34144</v>
      </c>
      <c r="I3622" s="3" t="s">
        <v>6298</v>
      </c>
    </row>
    <row r="3623" spans="1:9" ht="22.5" x14ac:dyDescent="0.2">
      <c r="A3623" s="1" t="str">
        <f t="shared" si="58"/>
        <v>SINAPI-I 39756</v>
      </c>
      <c r="B3623" s="3" t="s">
        <v>6301</v>
      </c>
      <c r="C3623" s="3">
        <v>39756</v>
      </c>
      <c r="D3623" s="2" t="s">
        <v>3396</v>
      </c>
      <c r="E3623" s="3" t="s">
        <v>4431</v>
      </c>
      <c r="F3623" s="67" t="s">
        <v>34145</v>
      </c>
      <c r="G3623" s="67" t="s">
        <v>34145</v>
      </c>
      <c r="I3623" s="3" t="s">
        <v>6298</v>
      </c>
    </row>
    <row r="3624" spans="1:9" ht="22.5" x14ac:dyDescent="0.2">
      <c r="A3624" s="1" t="str">
        <f t="shared" si="58"/>
        <v>SINAPI-I 12038</v>
      </c>
      <c r="B3624" s="3" t="s">
        <v>6301</v>
      </c>
      <c r="C3624" s="3">
        <v>12038</v>
      </c>
      <c r="D3624" s="2" t="s">
        <v>3397</v>
      </c>
      <c r="E3624" s="3" t="s">
        <v>4431</v>
      </c>
      <c r="F3624" s="67" t="s">
        <v>34146</v>
      </c>
      <c r="G3624" s="67" t="s">
        <v>34146</v>
      </c>
      <c r="I3624" s="3" t="s">
        <v>6298</v>
      </c>
    </row>
    <row r="3625" spans="1:9" ht="22.5" x14ac:dyDescent="0.2">
      <c r="A3625" s="1" t="str">
        <f t="shared" si="58"/>
        <v>SINAPI-I 39757</v>
      </c>
      <c r="B3625" s="3" t="s">
        <v>6301</v>
      </c>
      <c r="C3625" s="3">
        <v>39757</v>
      </c>
      <c r="D3625" s="2" t="s">
        <v>3398</v>
      </c>
      <c r="E3625" s="3" t="s">
        <v>4431</v>
      </c>
      <c r="F3625" s="67" t="s">
        <v>34147</v>
      </c>
      <c r="G3625" s="67" t="s">
        <v>34147</v>
      </c>
      <c r="I3625" s="3" t="s">
        <v>6298</v>
      </c>
    </row>
    <row r="3626" spans="1:9" ht="22.5" x14ac:dyDescent="0.2">
      <c r="A3626" s="1" t="str">
        <f t="shared" si="58"/>
        <v>SINAPI-I 39758</v>
      </c>
      <c r="B3626" s="3" t="s">
        <v>6301</v>
      </c>
      <c r="C3626" s="3">
        <v>39758</v>
      </c>
      <c r="D3626" s="2" t="s">
        <v>3399</v>
      </c>
      <c r="E3626" s="3" t="s">
        <v>4431</v>
      </c>
      <c r="F3626" s="67" t="s">
        <v>34148</v>
      </c>
      <c r="G3626" s="67" t="s">
        <v>34148</v>
      </c>
      <c r="I3626" s="3" t="s">
        <v>6298</v>
      </c>
    </row>
    <row r="3627" spans="1:9" ht="22.5" x14ac:dyDescent="0.2">
      <c r="A3627" s="1" t="str">
        <f t="shared" si="58"/>
        <v>SINAPI-I 39759</v>
      </c>
      <c r="B3627" s="3" t="s">
        <v>6301</v>
      </c>
      <c r="C3627" s="3">
        <v>39759</v>
      </c>
      <c r="D3627" s="2" t="s">
        <v>3400</v>
      </c>
      <c r="E3627" s="3" t="s">
        <v>4431</v>
      </c>
      <c r="F3627" s="67" t="s">
        <v>34149</v>
      </c>
      <c r="G3627" s="67" t="s">
        <v>34149</v>
      </c>
      <c r="I3627" s="3" t="s">
        <v>6298</v>
      </c>
    </row>
    <row r="3628" spans="1:9" ht="22.5" x14ac:dyDescent="0.2">
      <c r="A3628" s="1" t="str">
        <f t="shared" si="58"/>
        <v>SINAPI-I 39761</v>
      </c>
      <c r="B3628" s="3" t="s">
        <v>6301</v>
      </c>
      <c r="C3628" s="3">
        <v>39761</v>
      </c>
      <c r="D3628" s="2" t="s">
        <v>3401</v>
      </c>
      <c r="E3628" s="3" t="s">
        <v>4431</v>
      </c>
      <c r="F3628" s="67" t="s">
        <v>34150</v>
      </c>
      <c r="G3628" s="67" t="s">
        <v>34150</v>
      </c>
      <c r="I3628" s="3" t="s">
        <v>6298</v>
      </c>
    </row>
    <row r="3629" spans="1:9" ht="22.5" x14ac:dyDescent="0.2">
      <c r="A3629" s="1" t="str">
        <f t="shared" si="58"/>
        <v>SINAPI-I 39805</v>
      </c>
      <c r="B3629" s="3" t="s">
        <v>6301</v>
      </c>
      <c r="C3629" s="3">
        <v>39805</v>
      </c>
      <c r="D3629" s="2" t="s">
        <v>3402</v>
      </c>
      <c r="E3629" s="3" t="s">
        <v>4431</v>
      </c>
      <c r="F3629" s="67" t="s">
        <v>5947</v>
      </c>
      <c r="G3629" s="67" t="s">
        <v>5947</v>
      </c>
      <c r="I3629" s="3" t="s">
        <v>6298</v>
      </c>
    </row>
    <row r="3630" spans="1:9" ht="22.5" x14ac:dyDescent="0.2">
      <c r="A3630" s="1" t="str">
        <f t="shared" si="58"/>
        <v>SINAPI-I 39806</v>
      </c>
      <c r="B3630" s="3" t="s">
        <v>6301</v>
      </c>
      <c r="C3630" s="3">
        <v>39806</v>
      </c>
      <c r="D3630" s="2" t="s">
        <v>3403</v>
      </c>
      <c r="E3630" s="3" t="s">
        <v>4431</v>
      </c>
      <c r="F3630" s="67" t="s">
        <v>5948</v>
      </c>
      <c r="G3630" s="67" t="s">
        <v>5948</v>
      </c>
      <c r="I3630" s="3" t="s">
        <v>6298</v>
      </c>
    </row>
    <row r="3631" spans="1:9" ht="22.5" x14ac:dyDescent="0.2">
      <c r="A3631" s="1" t="str">
        <f t="shared" si="58"/>
        <v>SINAPI-I 39807</v>
      </c>
      <c r="B3631" s="3" t="s">
        <v>6301</v>
      </c>
      <c r="C3631" s="3">
        <v>39807</v>
      </c>
      <c r="D3631" s="2" t="s">
        <v>3404</v>
      </c>
      <c r="E3631" s="3" t="s">
        <v>4431</v>
      </c>
      <c r="F3631" s="67" t="s">
        <v>5949</v>
      </c>
      <c r="G3631" s="67" t="s">
        <v>5949</v>
      </c>
      <c r="I3631" s="3" t="s">
        <v>6298</v>
      </c>
    </row>
    <row r="3632" spans="1:9" x14ac:dyDescent="0.2">
      <c r="A3632" s="1" t="str">
        <f t="shared" si="58"/>
        <v>SINAPI-I 43100</v>
      </c>
      <c r="B3632" s="3" t="s">
        <v>6301</v>
      </c>
      <c r="C3632" s="3">
        <v>43100</v>
      </c>
      <c r="D3632" s="2" t="s">
        <v>3405</v>
      </c>
      <c r="E3632" s="3" t="s">
        <v>4431</v>
      </c>
      <c r="F3632" s="67" t="s">
        <v>5950</v>
      </c>
      <c r="G3632" s="67" t="s">
        <v>5950</v>
      </c>
      <c r="I3632" s="3" t="s">
        <v>6298</v>
      </c>
    </row>
    <row r="3633" spans="1:9" ht="22.5" x14ac:dyDescent="0.2">
      <c r="A3633" s="1" t="str">
        <f t="shared" si="58"/>
        <v>SINAPI-I 39804</v>
      </c>
      <c r="B3633" s="3" t="s">
        <v>6301</v>
      </c>
      <c r="C3633" s="3">
        <v>39804</v>
      </c>
      <c r="D3633" s="2" t="s">
        <v>3406</v>
      </c>
      <c r="E3633" s="3" t="s">
        <v>4431</v>
      </c>
      <c r="F3633" s="67" t="s">
        <v>5951</v>
      </c>
      <c r="G3633" s="67" t="s">
        <v>5951</v>
      </c>
      <c r="I3633" s="3" t="s">
        <v>6298</v>
      </c>
    </row>
    <row r="3634" spans="1:9" ht="22.5" x14ac:dyDescent="0.2">
      <c r="A3634" s="1" t="str">
        <f t="shared" si="58"/>
        <v>SINAPI-I 39796</v>
      </c>
      <c r="B3634" s="3" t="s">
        <v>6301</v>
      </c>
      <c r="C3634" s="3">
        <v>39796</v>
      </c>
      <c r="D3634" s="2" t="s">
        <v>3407</v>
      </c>
      <c r="E3634" s="3" t="s">
        <v>4431</v>
      </c>
      <c r="F3634" s="67" t="s">
        <v>5952</v>
      </c>
      <c r="G3634" s="67" t="s">
        <v>5952</v>
      </c>
      <c r="I3634" s="3" t="s">
        <v>6298</v>
      </c>
    </row>
    <row r="3635" spans="1:9" ht="22.5" x14ac:dyDescent="0.2">
      <c r="A3635" s="1" t="str">
        <f t="shared" si="58"/>
        <v>SINAPI-I 39797</v>
      </c>
      <c r="B3635" s="3" t="s">
        <v>6301</v>
      </c>
      <c r="C3635" s="3">
        <v>39797</v>
      </c>
      <c r="D3635" s="2" t="s">
        <v>3408</v>
      </c>
      <c r="E3635" s="3" t="s">
        <v>4431</v>
      </c>
      <c r="F3635" s="67" t="s">
        <v>5953</v>
      </c>
      <c r="G3635" s="67" t="s">
        <v>5953</v>
      </c>
      <c r="I3635" s="3" t="s">
        <v>6299</v>
      </c>
    </row>
    <row r="3636" spans="1:9" ht="22.5" x14ac:dyDescent="0.2">
      <c r="A3636" s="1" t="str">
        <f t="shared" si="58"/>
        <v>SINAPI-I 39798</v>
      </c>
      <c r="B3636" s="3" t="s">
        <v>6301</v>
      </c>
      <c r="C3636" s="3">
        <v>39798</v>
      </c>
      <c r="D3636" s="2" t="s">
        <v>3409</v>
      </c>
      <c r="E3636" s="3" t="s">
        <v>4431</v>
      </c>
      <c r="F3636" s="67" t="s">
        <v>5954</v>
      </c>
      <c r="G3636" s="67" t="s">
        <v>5954</v>
      </c>
      <c r="I3636" s="3" t="s">
        <v>6298</v>
      </c>
    </row>
    <row r="3637" spans="1:9" ht="22.5" x14ac:dyDescent="0.2">
      <c r="A3637" s="1" t="str">
        <f t="shared" si="58"/>
        <v>SINAPI-I 39794</v>
      </c>
      <c r="B3637" s="3" t="s">
        <v>6301</v>
      </c>
      <c r="C3637" s="3">
        <v>39794</v>
      </c>
      <c r="D3637" s="2" t="s">
        <v>3410</v>
      </c>
      <c r="E3637" s="3" t="s">
        <v>4431</v>
      </c>
      <c r="F3637" s="67" t="s">
        <v>5955</v>
      </c>
      <c r="G3637" s="67" t="s">
        <v>5955</v>
      </c>
      <c r="I3637" s="3" t="s">
        <v>6298</v>
      </c>
    </row>
    <row r="3638" spans="1:9" ht="22.5" x14ac:dyDescent="0.2">
      <c r="A3638" s="1" t="str">
        <f t="shared" si="58"/>
        <v>SINAPI-I 39795</v>
      </c>
      <c r="B3638" s="3" t="s">
        <v>6301</v>
      </c>
      <c r="C3638" s="3">
        <v>39795</v>
      </c>
      <c r="D3638" s="2" t="s">
        <v>3411</v>
      </c>
      <c r="E3638" s="3" t="s">
        <v>4431</v>
      </c>
      <c r="F3638" s="67" t="s">
        <v>5956</v>
      </c>
      <c r="G3638" s="67" t="s">
        <v>5956</v>
      </c>
      <c r="I3638" s="3" t="s">
        <v>6298</v>
      </c>
    </row>
    <row r="3639" spans="1:9" ht="22.5" x14ac:dyDescent="0.2">
      <c r="A3639" s="1" t="str">
        <f t="shared" si="58"/>
        <v>SINAPI-I 39801</v>
      </c>
      <c r="B3639" s="3" t="s">
        <v>6301</v>
      </c>
      <c r="C3639" s="3">
        <v>39801</v>
      </c>
      <c r="D3639" s="2" t="s">
        <v>3412</v>
      </c>
      <c r="E3639" s="3" t="s">
        <v>4431</v>
      </c>
      <c r="F3639" s="67" t="s">
        <v>4452</v>
      </c>
      <c r="G3639" s="67" t="s">
        <v>4452</v>
      </c>
      <c r="I3639" s="3" t="s">
        <v>6298</v>
      </c>
    </row>
    <row r="3640" spans="1:9" ht="22.5" x14ac:dyDescent="0.2">
      <c r="A3640" s="1" t="str">
        <f t="shared" si="58"/>
        <v>SINAPI-I 39802</v>
      </c>
      <c r="B3640" s="3" t="s">
        <v>6301</v>
      </c>
      <c r="C3640" s="3">
        <v>39802</v>
      </c>
      <c r="D3640" s="2" t="s">
        <v>3413</v>
      </c>
      <c r="E3640" s="3" t="s">
        <v>4431</v>
      </c>
      <c r="F3640" s="67" t="s">
        <v>5958</v>
      </c>
      <c r="G3640" s="67" t="s">
        <v>5958</v>
      </c>
      <c r="I3640" s="3" t="s">
        <v>6298</v>
      </c>
    </row>
    <row r="3641" spans="1:9" ht="22.5" x14ac:dyDescent="0.2">
      <c r="A3641" s="1" t="str">
        <f t="shared" si="58"/>
        <v>SINAPI-I 39803</v>
      </c>
      <c r="B3641" s="3" t="s">
        <v>6301</v>
      </c>
      <c r="C3641" s="3">
        <v>39803</v>
      </c>
      <c r="D3641" s="2" t="s">
        <v>3414</v>
      </c>
      <c r="E3641" s="3" t="s">
        <v>4431</v>
      </c>
      <c r="F3641" s="67" t="s">
        <v>5959</v>
      </c>
      <c r="G3641" s="67" t="s">
        <v>5959</v>
      </c>
      <c r="I3641" s="3" t="s">
        <v>6298</v>
      </c>
    </row>
    <row r="3642" spans="1:9" ht="22.5" x14ac:dyDescent="0.2">
      <c r="A3642" s="1" t="str">
        <f t="shared" si="58"/>
        <v>SINAPI-I 39799</v>
      </c>
      <c r="B3642" s="3" t="s">
        <v>6301</v>
      </c>
      <c r="C3642" s="3">
        <v>39799</v>
      </c>
      <c r="D3642" s="2" t="s">
        <v>30518</v>
      </c>
      <c r="E3642" s="3" t="s">
        <v>4431</v>
      </c>
      <c r="F3642" s="67" t="s">
        <v>5957</v>
      </c>
      <c r="G3642" s="67" t="s">
        <v>5957</v>
      </c>
      <c r="I3642" s="3" t="s">
        <v>6298</v>
      </c>
    </row>
    <row r="3643" spans="1:9" ht="22.5" x14ac:dyDescent="0.2">
      <c r="A3643" s="1" t="str">
        <f t="shared" si="58"/>
        <v>SINAPI-I 39800</v>
      </c>
      <c r="B3643" s="3" t="s">
        <v>6301</v>
      </c>
      <c r="C3643" s="3">
        <v>39800</v>
      </c>
      <c r="D3643" s="2" t="s">
        <v>3415</v>
      </c>
      <c r="E3643" s="3" t="s">
        <v>4431</v>
      </c>
      <c r="F3643" s="67" t="s">
        <v>5960</v>
      </c>
      <c r="G3643" s="67" t="s">
        <v>5960</v>
      </c>
      <c r="I3643" s="3" t="s">
        <v>6298</v>
      </c>
    </row>
    <row r="3644" spans="1:9" x14ac:dyDescent="0.2">
      <c r="A3644" s="1" t="str">
        <f t="shared" si="58"/>
        <v>SINAPI-I 43837</v>
      </c>
      <c r="B3644" s="3" t="s">
        <v>6301</v>
      </c>
      <c r="C3644" s="3">
        <v>43837</v>
      </c>
      <c r="D3644" s="2" t="s">
        <v>3416</v>
      </c>
      <c r="E3644" s="3" t="s">
        <v>4431</v>
      </c>
      <c r="F3644" s="67" t="s">
        <v>34151</v>
      </c>
      <c r="G3644" s="67" t="s">
        <v>34151</v>
      </c>
      <c r="I3644" s="3" t="s">
        <v>6298</v>
      </c>
    </row>
    <row r="3645" spans="1:9" x14ac:dyDescent="0.2">
      <c r="A3645" s="1" t="str">
        <f t="shared" si="58"/>
        <v>SINAPI-I 43836</v>
      </c>
      <c r="B3645" s="3" t="s">
        <v>6301</v>
      </c>
      <c r="C3645" s="3">
        <v>43836</v>
      </c>
      <c r="D3645" s="2" t="s">
        <v>3417</v>
      </c>
      <c r="E3645" s="3" t="s">
        <v>4431</v>
      </c>
      <c r="F3645" s="67" t="s">
        <v>34152</v>
      </c>
      <c r="G3645" s="67" t="s">
        <v>34152</v>
      </c>
      <c r="I3645" s="3" t="s">
        <v>6298</v>
      </c>
    </row>
    <row r="3646" spans="1:9" x14ac:dyDescent="0.2">
      <c r="A3646" s="1" t="str">
        <f t="shared" si="58"/>
        <v>SINAPI-I 21059</v>
      </c>
      <c r="B3646" s="3" t="s">
        <v>6301</v>
      </c>
      <c r="C3646" s="3">
        <v>21059</v>
      </c>
      <c r="D3646" s="2" t="s">
        <v>3418</v>
      </c>
      <c r="E3646" s="3" t="s">
        <v>4431</v>
      </c>
      <c r="F3646" s="67" t="s">
        <v>32082</v>
      </c>
      <c r="G3646" s="67" t="s">
        <v>32082</v>
      </c>
      <c r="I3646" s="3" t="s">
        <v>6298</v>
      </c>
    </row>
    <row r="3647" spans="1:9" x14ac:dyDescent="0.2">
      <c r="A3647" s="1" t="str">
        <f t="shared" si="58"/>
        <v>SINAPI-I 11234</v>
      </c>
      <c r="B3647" s="3" t="s">
        <v>6301</v>
      </c>
      <c r="C3647" s="3">
        <v>11234</v>
      </c>
      <c r="D3647" s="2" t="s">
        <v>3419</v>
      </c>
      <c r="E3647" s="3" t="s">
        <v>4431</v>
      </c>
      <c r="F3647" s="67" t="s">
        <v>30817</v>
      </c>
      <c r="G3647" s="67" t="s">
        <v>30817</v>
      </c>
      <c r="I3647" s="3" t="s">
        <v>6298</v>
      </c>
    </row>
    <row r="3648" spans="1:9" x14ac:dyDescent="0.2">
      <c r="A3648" s="1" t="str">
        <f t="shared" si="58"/>
        <v>SINAPI-I 21060</v>
      </c>
      <c r="B3648" s="3" t="s">
        <v>6301</v>
      </c>
      <c r="C3648" s="3">
        <v>21060</v>
      </c>
      <c r="D3648" s="2" t="s">
        <v>3420</v>
      </c>
      <c r="E3648" s="3" t="s">
        <v>4431</v>
      </c>
      <c r="F3648" s="67" t="s">
        <v>21822</v>
      </c>
      <c r="G3648" s="67" t="s">
        <v>21822</v>
      </c>
      <c r="I3648" s="3" t="s">
        <v>6298</v>
      </c>
    </row>
    <row r="3649" spans="1:9" x14ac:dyDescent="0.2">
      <c r="A3649" s="1" t="str">
        <f t="shared" si="58"/>
        <v>SINAPI-I 21061</v>
      </c>
      <c r="B3649" s="3" t="s">
        <v>6301</v>
      </c>
      <c r="C3649" s="3">
        <v>21061</v>
      </c>
      <c r="D3649" s="2" t="s">
        <v>3421</v>
      </c>
      <c r="E3649" s="3" t="s">
        <v>4431</v>
      </c>
      <c r="F3649" s="67" t="s">
        <v>34153</v>
      </c>
      <c r="G3649" s="67" t="s">
        <v>34153</v>
      </c>
      <c r="I3649" s="3" t="s">
        <v>6298</v>
      </c>
    </row>
    <row r="3650" spans="1:9" x14ac:dyDescent="0.2">
      <c r="A3650" s="1" t="str">
        <f t="shared" si="58"/>
        <v>SINAPI-I 21062</v>
      </c>
      <c r="B3650" s="3" t="s">
        <v>6301</v>
      </c>
      <c r="C3650" s="3">
        <v>21062</v>
      </c>
      <c r="D3650" s="2" t="s">
        <v>3422</v>
      </c>
      <c r="E3650" s="3" t="s">
        <v>4431</v>
      </c>
      <c r="F3650" s="67" t="s">
        <v>34154</v>
      </c>
      <c r="G3650" s="67" t="s">
        <v>34154</v>
      </c>
      <c r="I3650" s="3" t="s">
        <v>6298</v>
      </c>
    </row>
    <row r="3651" spans="1:9" x14ac:dyDescent="0.2">
      <c r="A3651" s="1" t="str">
        <f t="shared" si="58"/>
        <v>SINAPI-I 11708</v>
      </c>
      <c r="B3651" s="3" t="s">
        <v>6301</v>
      </c>
      <c r="C3651" s="3">
        <v>11708</v>
      </c>
      <c r="D3651" s="2" t="s">
        <v>3423</v>
      </c>
      <c r="E3651" s="3" t="s">
        <v>4431</v>
      </c>
      <c r="F3651" s="67" t="s">
        <v>31774</v>
      </c>
      <c r="G3651" s="67" t="s">
        <v>31774</v>
      </c>
      <c r="I3651" s="3" t="s">
        <v>6298</v>
      </c>
    </row>
    <row r="3652" spans="1:9" x14ac:dyDescent="0.2">
      <c r="A3652" s="1" t="str">
        <f t="shared" si="58"/>
        <v>SINAPI-I 11709</v>
      </c>
      <c r="B3652" s="3" t="s">
        <v>6301</v>
      </c>
      <c r="C3652" s="3">
        <v>11709</v>
      </c>
      <c r="D3652" s="2" t="s">
        <v>3424</v>
      </c>
      <c r="E3652" s="3" t="s">
        <v>4431</v>
      </c>
      <c r="F3652" s="67" t="s">
        <v>31602</v>
      </c>
      <c r="G3652" s="67" t="s">
        <v>31602</v>
      </c>
      <c r="I3652" s="3" t="s">
        <v>6298</v>
      </c>
    </row>
    <row r="3653" spans="1:9" x14ac:dyDescent="0.2">
      <c r="A3653" s="1" t="str">
        <f t="shared" si="58"/>
        <v>SINAPI-I 11710</v>
      </c>
      <c r="B3653" s="3" t="s">
        <v>6301</v>
      </c>
      <c r="C3653" s="3">
        <v>11710</v>
      </c>
      <c r="D3653" s="2" t="s">
        <v>3425</v>
      </c>
      <c r="E3653" s="3" t="s">
        <v>4431</v>
      </c>
      <c r="F3653" s="67" t="s">
        <v>32101</v>
      </c>
      <c r="G3653" s="67" t="s">
        <v>32101</v>
      </c>
      <c r="I3653" s="3" t="s">
        <v>6298</v>
      </c>
    </row>
    <row r="3654" spans="1:9" x14ac:dyDescent="0.2">
      <c r="A3654" s="1" t="str">
        <f t="shared" si="58"/>
        <v>SINAPI-I 11707</v>
      </c>
      <c r="B3654" s="3" t="s">
        <v>6301</v>
      </c>
      <c r="C3654" s="3">
        <v>11707</v>
      </c>
      <c r="D3654" s="2" t="s">
        <v>3426</v>
      </c>
      <c r="E3654" s="3" t="s">
        <v>4431</v>
      </c>
      <c r="F3654" s="67" t="s">
        <v>5820</v>
      </c>
      <c r="G3654" s="67" t="s">
        <v>5820</v>
      </c>
      <c r="I3654" s="3" t="s">
        <v>6298</v>
      </c>
    </row>
    <row r="3655" spans="1:9" x14ac:dyDescent="0.2">
      <c r="A3655" s="1" t="str">
        <f t="shared" si="58"/>
        <v>SINAPI-I 5102</v>
      </c>
      <c r="B3655" s="3" t="s">
        <v>6301</v>
      </c>
      <c r="C3655" s="3">
        <v>5102</v>
      </c>
      <c r="D3655" s="2" t="s">
        <v>3427</v>
      </c>
      <c r="E3655" s="3" t="s">
        <v>4431</v>
      </c>
      <c r="F3655" s="67" t="s">
        <v>31862</v>
      </c>
      <c r="G3655" s="67" t="s">
        <v>31862</v>
      </c>
      <c r="I3655" s="3" t="s">
        <v>6298</v>
      </c>
    </row>
    <row r="3656" spans="1:9" x14ac:dyDescent="0.2">
      <c r="A3656" s="1" t="str">
        <f t="shared" si="58"/>
        <v>SINAPI-I 11711</v>
      </c>
      <c r="B3656" s="3" t="s">
        <v>6301</v>
      </c>
      <c r="C3656" s="3">
        <v>11711</v>
      </c>
      <c r="D3656" s="2" t="s">
        <v>3428</v>
      </c>
      <c r="E3656" s="3" t="s">
        <v>4431</v>
      </c>
      <c r="F3656" s="67" t="s">
        <v>20677</v>
      </c>
      <c r="G3656" s="67" t="s">
        <v>20677</v>
      </c>
      <c r="I3656" s="3" t="s">
        <v>6298</v>
      </c>
    </row>
    <row r="3657" spans="1:9" x14ac:dyDescent="0.2">
      <c r="A3657" s="1" t="str">
        <f t="shared" si="58"/>
        <v>SINAPI-I 11739</v>
      </c>
      <c r="B3657" s="3" t="s">
        <v>6301</v>
      </c>
      <c r="C3657" s="3">
        <v>11739</v>
      </c>
      <c r="D3657" s="2" t="s">
        <v>30519</v>
      </c>
      <c r="E3657" s="3" t="s">
        <v>4431</v>
      </c>
      <c r="F3657" s="67" t="s">
        <v>4811</v>
      </c>
      <c r="G3657" s="67" t="s">
        <v>4811</v>
      </c>
      <c r="I3657" s="3" t="s">
        <v>6298</v>
      </c>
    </row>
    <row r="3658" spans="1:9" x14ac:dyDescent="0.2">
      <c r="A3658" s="1" t="str">
        <f t="shared" si="58"/>
        <v>SINAPI-I 11741</v>
      </c>
      <c r="B3658" s="3" t="s">
        <v>6301</v>
      </c>
      <c r="C3658" s="3">
        <v>11741</v>
      </c>
      <c r="D3658" s="2" t="s">
        <v>30520</v>
      </c>
      <c r="E3658" s="3" t="s">
        <v>4431</v>
      </c>
      <c r="F3658" s="67" t="s">
        <v>33540</v>
      </c>
      <c r="G3658" s="67" t="s">
        <v>33540</v>
      </c>
      <c r="I3658" s="3" t="s">
        <v>6298</v>
      </c>
    </row>
    <row r="3659" spans="1:9" x14ac:dyDescent="0.2">
      <c r="A3659" s="1" t="str">
        <f t="shared" si="58"/>
        <v>SINAPI-I 11745</v>
      </c>
      <c r="B3659" s="3" t="s">
        <v>6301</v>
      </c>
      <c r="C3659" s="3">
        <v>11745</v>
      </c>
      <c r="D3659" s="2" t="s">
        <v>3429</v>
      </c>
      <c r="E3659" s="3" t="s">
        <v>4431</v>
      </c>
      <c r="F3659" s="67" t="s">
        <v>21635</v>
      </c>
      <c r="G3659" s="67" t="s">
        <v>21635</v>
      </c>
      <c r="I3659" s="3" t="s">
        <v>6298</v>
      </c>
    </row>
    <row r="3660" spans="1:9" x14ac:dyDescent="0.2">
      <c r="A3660" s="1" t="str">
        <f t="shared" si="58"/>
        <v>SINAPI-I 11743</v>
      </c>
      <c r="B3660" s="3" t="s">
        <v>6301</v>
      </c>
      <c r="C3660" s="3">
        <v>11743</v>
      </c>
      <c r="D3660" s="2" t="s">
        <v>3430</v>
      </c>
      <c r="E3660" s="3" t="s">
        <v>4431</v>
      </c>
      <c r="F3660" s="67" t="s">
        <v>5633</v>
      </c>
      <c r="G3660" s="67" t="s">
        <v>5633</v>
      </c>
      <c r="I3660" s="3" t="s">
        <v>6298</v>
      </c>
    </row>
    <row r="3661" spans="1:9" x14ac:dyDescent="0.2">
      <c r="A3661" s="1" t="str">
        <f t="shared" si="58"/>
        <v>SINAPI-I 5104</v>
      </c>
      <c r="B3661" s="3" t="s">
        <v>6301</v>
      </c>
      <c r="C3661" s="3">
        <v>5104</v>
      </c>
      <c r="D3661" s="2" t="s">
        <v>3431</v>
      </c>
      <c r="E3661" s="3" t="s">
        <v>4433</v>
      </c>
      <c r="F3661" s="67" t="s">
        <v>34155</v>
      </c>
      <c r="G3661" s="67" t="s">
        <v>34155</v>
      </c>
      <c r="I3661" s="3" t="s">
        <v>6298</v>
      </c>
    </row>
    <row r="3662" spans="1:9" x14ac:dyDescent="0.2">
      <c r="A3662" s="1" t="str">
        <f t="shared" si="58"/>
        <v>SINAPI-I 44530</v>
      </c>
      <c r="B3662" s="3" t="s">
        <v>6301</v>
      </c>
      <c r="C3662" s="3">
        <v>44530</v>
      </c>
      <c r="D3662" s="2" t="s">
        <v>30521</v>
      </c>
      <c r="E3662" s="3" t="s">
        <v>4431</v>
      </c>
      <c r="F3662" s="67" t="s">
        <v>30188</v>
      </c>
      <c r="G3662" s="67" t="s">
        <v>30188</v>
      </c>
      <c r="I3662" s="3" t="s">
        <v>6298</v>
      </c>
    </row>
    <row r="3663" spans="1:9" x14ac:dyDescent="0.2">
      <c r="A3663" s="1" t="str">
        <f t="shared" si="58"/>
        <v>SINAPI-I 2710</v>
      </c>
      <c r="B3663" s="3" t="s">
        <v>6301</v>
      </c>
      <c r="C3663" s="3">
        <v>2710</v>
      </c>
      <c r="D3663" s="2" t="s">
        <v>30522</v>
      </c>
      <c r="E3663" s="3" t="s">
        <v>4431</v>
      </c>
      <c r="F3663" s="67" t="s">
        <v>33861</v>
      </c>
      <c r="G3663" s="67" t="s">
        <v>33861</v>
      </c>
      <c r="I3663" s="3" t="s">
        <v>6298</v>
      </c>
    </row>
    <row r="3664" spans="1:9" x14ac:dyDescent="0.2">
      <c r="A3664" s="1" t="str">
        <f t="shared" si="58"/>
        <v>SINAPI-I 14575</v>
      </c>
      <c r="B3664" s="3" t="s">
        <v>6301</v>
      </c>
      <c r="C3664" s="3">
        <v>14575</v>
      </c>
      <c r="D3664" s="2" t="s">
        <v>3432</v>
      </c>
      <c r="E3664" s="3" t="s">
        <v>4431</v>
      </c>
      <c r="F3664" s="67" t="s">
        <v>34156</v>
      </c>
      <c r="G3664" s="67" t="s">
        <v>34156</v>
      </c>
      <c r="I3664" s="3" t="s">
        <v>6300</v>
      </c>
    </row>
    <row r="3665" spans="1:9" x14ac:dyDescent="0.2">
      <c r="A3665" s="1" t="str">
        <f t="shared" si="58"/>
        <v>SINAPI-I 20043</v>
      </c>
      <c r="B3665" s="3" t="s">
        <v>6301</v>
      </c>
      <c r="C3665" s="3">
        <v>20043</v>
      </c>
      <c r="D3665" s="2" t="s">
        <v>3433</v>
      </c>
      <c r="E3665" s="3" t="s">
        <v>4431</v>
      </c>
      <c r="F3665" s="67" t="s">
        <v>21468</v>
      </c>
      <c r="G3665" s="67" t="s">
        <v>21468</v>
      </c>
      <c r="I3665" s="3" t="s">
        <v>6298</v>
      </c>
    </row>
    <row r="3666" spans="1:9" x14ac:dyDescent="0.2">
      <c r="A3666" s="1" t="str">
        <f t="shared" si="58"/>
        <v>SINAPI-I 20044</v>
      </c>
      <c r="B3666" s="3" t="s">
        <v>6301</v>
      </c>
      <c r="C3666" s="3">
        <v>20044</v>
      </c>
      <c r="D3666" s="2" t="s">
        <v>3434</v>
      </c>
      <c r="E3666" s="3" t="s">
        <v>4431</v>
      </c>
      <c r="F3666" s="67" t="s">
        <v>4935</v>
      </c>
      <c r="G3666" s="67" t="s">
        <v>4935</v>
      </c>
      <c r="I3666" s="3" t="s">
        <v>6298</v>
      </c>
    </row>
    <row r="3667" spans="1:9" x14ac:dyDescent="0.2">
      <c r="A3667" s="1" t="str">
        <f t="shared" si="58"/>
        <v>SINAPI-I 20042</v>
      </c>
      <c r="B3667" s="3" t="s">
        <v>6301</v>
      </c>
      <c r="C3667" s="3">
        <v>20042</v>
      </c>
      <c r="D3667" s="2" t="s">
        <v>3435</v>
      </c>
      <c r="E3667" s="3" t="s">
        <v>4431</v>
      </c>
      <c r="F3667" s="67" t="s">
        <v>4837</v>
      </c>
      <c r="G3667" s="67" t="s">
        <v>4837</v>
      </c>
      <c r="I3667" s="3" t="s">
        <v>6298</v>
      </c>
    </row>
    <row r="3668" spans="1:9" x14ac:dyDescent="0.2">
      <c r="A3668" s="1" t="str">
        <f t="shared" si="58"/>
        <v>SINAPI-I 20046</v>
      </c>
      <c r="B3668" s="3" t="s">
        <v>6301</v>
      </c>
      <c r="C3668" s="3">
        <v>20046</v>
      </c>
      <c r="D3668" s="2" t="s">
        <v>3436</v>
      </c>
      <c r="E3668" s="3" t="s">
        <v>4431</v>
      </c>
      <c r="F3668" s="67" t="s">
        <v>21253</v>
      </c>
      <c r="G3668" s="67" t="s">
        <v>21253</v>
      </c>
      <c r="I3668" s="3" t="s">
        <v>6298</v>
      </c>
    </row>
    <row r="3669" spans="1:9" x14ac:dyDescent="0.2">
      <c r="A3669" s="1" t="str">
        <f t="shared" si="58"/>
        <v>SINAPI-I 20047</v>
      </c>
      <c r="B3669" s="3" t="s">
        <v>6301</v>
      </c>
      <c r="C3669" s="3">
        <v>20047</v>
      </c>
      <c r="D3669" s="2" t="s">
        <v>3437</v>
      </c>
      <c r="E3669" s="3" t="s">
        <v>4431</v>
      </c>
      <c r="F3669" s="67" t="s">
        <v>34157</v>
      </c>
      <c r="G3669" s="67" t="s">
        <v>34157</v>
      </c>
      <c r="I3669" s="3" t="s">
        <v>6298</v>
      </c>
    </row>
    <row r="3670" spans="1:9" x14ac:dyDescent="0.2">
      <c r="A3670" s="1" t="str">
        <f t="shared" si="58"/>
        <v>SINAPI-I 20045</v>
      </c>
      <c r="B3670" s="3" t="s">
        <v>6301</v>
      </c>
      <c r="C3670" s="3">
        <v>20045</v>
      </c>
      <c r="D3670" s="2" t="s">
        <v>3438</v>
      </c>
      <c r="E3670" s="3" t="s">
        <v>4431</v>
      </c>
      <c r="F3670" s="67" t="s">
        <v>34158</v>
      </c>
      <c r="G3670" s="67" t="s">
        <v>34158</v>
      </c>
      <c r="I3670" s="3" t="s">
        <v>6298</v>
      </c>
    </row>
    <row r="3671" spans="1:9" ht="22.5" x14ac:dyDescent="0.2">
      <c r="A3671" s="1" t="str">
        <f t="shared" si="58"/>
        <v>SINAPI-I 20972</v>
      </c>
      <c r="B3671" s="3" t="s">
        <v>6301</v>
      </c>
      <c r="C3671" s="3">
        <v>20972</v>
      </c>
      <c r="D3671" s="2" t="s">
        <v>3439</v>
      </c>
      <c r="E3671" s="3" t="s">
        <v>4431</v>
      </c>
      <c r="F3671" s="67" t="s">
        <v>5966</v>
      </c>
      <c r="G3671" s="67" t="s">
        <v>5966</v>
      </c>
      <c r="I3671" s="3" t="s">
        <v>6298</v>
      </c>
    </row>
    <row r="3672" spans="1:9" x14ac:dyDescent="0.2">
      <c r="A3672" s="1" t="str">
        <f t="shared" si="58"/>
        <v>SINAPI-I 11321</v>
      </c>
      <c r="B3672" s="3" t="s">
        <v>6301</v>
      </c>
      <c r="C3672" s="3">
        <v>11321</v>
      </c>
      <c r="D3672" s="2" t="s">
        <v>3440</v>
      </c>
      <c r="E3672" s="3" t="s">
        <v>4431</v>
      </c>
      <c r="F3672" s="67" t="s">
        <v>29663</v>
      </c>
      <c r="G3672" s="67" t="s">
        <v>29663</v>
      </c>
      <c r="I3672" s="3" t="s">
        <v>6300</v>
      </c>
    </row>
    <row r="3673" spans="1:9" x14ac:dyDescent="0.2">
      <c r="A3673" s="1" t="str">
        <f t="shared" si="58"/>
        <v>SINAPI-I 11323</v>
      </c>
      <c r="B3673" s="3" t="s">
        <v>6301</v>
      </c>
      <c r="C3673" s="3">
        <v>11323</v>
      </c>
      <c r="D3673" s="2" t="s">
        <v>3441</v>
      </c>
      <c r="E3673" s="3" t="s">
        <v>4431</v>
      </c>
      <c r="F3673" s="67" t="s">
        <v>21721</v>
      </c>
      <c r="G3673" s="67" t="s">
        <v>21721</v>
      </c>
      <c r="I3673" s="3" t="s">
        <v>6300</v>
      </c>
    </row>
    <row r="3674" spans="1:9" x14ac:dyDescent="0.2">
      <c r="A3674" s="1" t="str">
        <f t="shared" si="58"/>
        <v>SINAPI-I 20327</v>
      </c>
      <c r="B3674" s="3" t="s">
        <v>6301</v>
      </c>
      <c r="C3674" s="3">
        <v>20327</v>
      </c>
      <c r="D3674" s="2" t="s">
        <v>3442</v>
      </c>
      <c r="E3674" s="3" t="s">
        <v>4431</v>
      </c>
      <c r="F3674" s="67" t="s">
        <v>21758</v>
      </c>
      <c r="G3674" s="67" t="s">
        <v>21758</v>
      </c>
      <c r="I3674" s="3" t="s">
        <v>6300</v>
      </c>
    </row>
    <row r="3675" spans="1:9" x14ac:dyDescent="0.2">
      <c r="A3675" s="1" t="str">
        <f t="shared" si="58"/>
        <v>SINAPI-I 6034</v>
      </c>
      <c r="B3675" s="3" t="s">
        <v>6301</v>
      </c>
      <c r="C3675" s="3">
        <v>6034</v>
      </c>
      <c r="D3675" s="2" t="s">
        <v>3443</v>
      </c>
      <c r="E3675" s="3" t="s">
        <v>4431</v>
      </c>
      <c r="F3675" s="67" t="s">
        <v>4777</v>
      </c>
      <c r="G3675" s="67" t="s">
        <v>4777</v>
      </c>
      <c r="I3675" s="3" t="s">
        <v>6298</v>
      </c>
    </row>
    <row r="3676" spans="1:9" x14ac:dyDescent="0.2">
      <c r="A3676" s="1" t="str">
        <f t="shared" si="58"/>
        <v>SINAPI-I 6036</v>
      </c>
      <c r="B3676" s="3" t="s">
        <v>6301</v>
      </c>
      <c r="C3676" s="3">
        <v>6036</v>
      </c>
      <c r="D3676" s="2" t="s">
        <v>3444</v>
      </c>
      <c r="E3676" s="3" t="s">
        <v>4431</v>
      </c>
      <c r="F3676" s="67" t="s">
        <v>5061</v>
      </c>
      <c r="G3676" s="67" t="s">
        <v>5061</v>
      </c>
      <c r="I3676" s="3" t="s">
        <v>6298</v>
      </c>
    </row>
    <row r="3677" spans="1:9" x14ac:dyDescent="0.2">
      <c r="A3677" s="1" t="str">
        <f t="shared" si="58"/>
        <v>SINAPI-I 6031</v>
      </c>
      <c r="B3677" s="3" t="s">
        <v>6301</v>
      </c>
      <c r="C3677" s="3">
        <v>6031</v>
      </c>
      <c r="D3677" s="2" t="s">
        <v>3445</v>
      </c>
      <c r="E3677" s="3" t="s">
        <v>4431</v>
      </c>
      <c r="F3677" s="67" t="s">
        <v>21154</v>
      </c>
      <c r="G3677" s="67" t="s">
        <v>21154</v>
      </c>
      <c r="I3677" s="3" t="s">
        <v>6299</v>
      </c>
    </row>
    <row r="3678" spans="1:9" x14ac:dyDescent="0.2">
      <c r="A3678" s="1" t="str">
        <f t="shared" si="58"/>
        <v>SINAPI-I 6029</v>
      </c>
      <c r="B3678" s="3" t="s">
        <v>6301</v>
      </c>
      <c r="C3678" s="3">
        <v>6029</v>
      </c>
      <c r="D3678" s="2" t="s">
        <v>3446</v>
      </c>
      <c r="E3678" s="3" t="s">
        <v>4431</v>
      </c>
      <c r="F3678" s="67" t="s">
        <v>6156</v>
      </c>
      <c r="G3678" s="67" t="s">
        <v>6156</v>
      </c>
      <c r="I3678" s="3" t="s">
        <v>6298</v>
      </c>
    </row>
    <row r="3679" spans="1:9" x14ac:dyDescent="0.2">
      <c r="A3679" s="1" t="str">
        <f t="shared" si="58"/>
        <v>SINAPI-I 6033</v>
      </c>
      <c r="B3679" s="3" t="s">
        <v>6301</v>
      </c>
      <c r="C3679" s="3">
        <v>6033</v>
      </c>
      <c r="D3679" s="2" t="s">
        <v>3447</v>
      </c>
      <c r="E3679" s="3" t="s">
        <v>4431</v>
      </c>
      <c r="F3679" s="67" t="s">
        <v>34159</v>
      </c>
      <c r="G3679" s="67" t="s">
        <v>34159</v>
      </c>
      <c r="I3679" s="3" t="s">
        <v>6298</v>
      </c>
    </row>
    <row r="3680" spans="1:9" x14ac:dyDescent="0.2">
      <c r="A3680" s="1" t="str">
        <f t="shared" si="58"/>
        <v>SINAPI-I 11672</v>
      </c>
      <c r="B3680" s="3" t="s">
        <v>6301</v>
      </c>
      <c r="C3680" s="3">
        <v>11672</v>
      </c>
      <c r="D3680" s="2" t="s">
        <v>3448</v>
      </c>
      <c r="E3680" s="3" t="s">
        <v>4431</v>
      </c>
      <c r="F3680" s="67" t="s">
        <v>21792</v>
      </c>
      <c r="G3680" s="67" t="s">
        <v>21792</v>
      </c>
      <c r="I3680" s="3" t="s">
        <v>6298</v>
      </c>
    </row>
    <row r="3681" spans="1:9" x14ac:dyDescent="0.2">
      <c r="A3681" s="1" t="str">
        <f t="shared" si="58"/>
        <v>SINAPI-I 11669</v>
      </c>
      <c r="B3681" s="3" t="s">
        <v>6301</v>
      </c>
      <c r="C3681" s="3">
        <v>11669</v>
      </c>
      <c r="D3681" s="2" t="s">
        <v>3449</v>
      </c>
      <c r="E3681" s="3" t="s">
        <v>4431</v>
      </c>
      <c r="F3681" s="67" t="s">
        <v>34160</v>
      </c>
      <c r="G3681" s="67" t="s">
        <v>34160</v>
      </c>
      <c r="I3681" s="3" t="s">
        <v>6298</v>
      </c>
    </row>
    <row r="3682" spans="1:9" x14ac:dyDescent="0.2">
      <c r="A3682" s="1" t="str">
        <f t="shared" si="58"/>
        <v>SINAPI-I 11670</v>
      </c>
      <c r="B3682" s="3" t="s">
        <v>6301</v>
      </c>
      <c r="C3682" s="3">
        <v>11670</v>
      </c>
      <c r="D3682" s="2" t="s">
        <v>3450</v>
      </c>
      <c r="E3682" s="3" t="s">
        <v>4431</v>
      </c>
      <c r="F3682" s="67" t="s">
        <v>5706</v>
      </c>
      <c r="G3682" s="67" t="s">
        <v>5706</v>
      </c>
      <c r="I3682" s="3" t="s">
        <v>6298</v>
      </c>
    </row>
    <row r="3683" spans="1:9" x14ac:dyDescent="0.2">
      <c r="A3683" s="1" t="str">
        <f t="shared" ref="A3683:A3746" si="59">CONCATENAR</f>
        <v>SINAPI-I 20055</v>
      </c>
      <c r="B3683" s="3" t="s">
        <v>6301</v>
      </c>
      <c r="C3683" s="3">
        <v>20055</v>
      </c>
      <c r="D3683" s="2" t="s">
        <v>3451</v>
      </c>
      <c r="E3683" s="3" t="s">
        <v>4431</v>
      </c>
      <c r="F3683" s="67" t="s">
        <v>34161</v>
      </c>
      <c r="G3683" s="67" t="s">
        <v>34161</v>
      </c>
      <c r="I3683" s="3" t="s">
        <v>6298</v>
      </c>
    </row>
    <row r="3684" spans="1:9" x14ac:dyDescent="0.2">
      <c r="A3684" s="1" t="str">
        <f t="shared" si="59"/>
        <v>SINAPI-I 11671</v>
      </c>
      <c r="B3684" s="3" t="s">
        <v>6301</v>
      </c>
      <c r="C3684" s="3">
        <v>11671</v>
      </c>
      <c r="D3684" s="2" t="s">
        <v>3452</v>
      </c>
      <c r="E3684" s="3" t="s">
        <v>4431</v>
      </c>
      <c r="F3684" s="67" t="s">
        <v>34162</v>
      </c>
      <c r="G3684" s="67" t="s">
        <v>34162</v>
      </c>
      <c r="I3684" s="3" t="s">
        <v>6298</v>
      </c>
    </row>
    <row r="3685" spans="1:9" x14ac:dyDescent="0.2">
      <c r="A3685" s="1" t="str">
        <f t="shared" si="59"/>
        <v>SINAPI-I 6032</v>
      </c>
      <c r="B3685" s="3" t="s">
        <v>6301</v>
      </c>
      <c r="C3685" s="3">
        <v>6032</v>
      </c>
      <c r="D3685" s="2" t="s">
        <v>3453</v>
      </c>
      <c r="E3685" s="3" t="s">
        <v>4431</v>
      </c>
      <c r="F3685" s="67" t="s">
        <v>21112</v>
      </c>
      <c r="G3685" s="67" t="s">
        <v>21112</v>
      </c>
      <c r="I3685" s="3" t="s">
        <v>6298</v>
      </c>
    </row>
    <row r="3686" spans="1:9" x14ac:dyDescent="0.2">
      <c r="A3686" s="1" t="str">
        <f t="shared" si="59"/>
        <v>SINAPI-I 11673</v>
      </c>
      <c r="B3686" s="3" t="s">
        <v>6301</v>
      </c>
      <c r="C3686" s="3">
        <v>11673</v>
      </c>
      <c r="D3686" s="2" t="s">
        <v>3454</v>
      </c>
      <c r="E3686" s="3" t="s">
        <v>4431</v>
      </c>
      <c r="F3686" s="67" t="s">
        <v>20816</v>
      </c>
      <c r="G3686" s="67" t="s">
        <v>20816</v>
      </c>
      <c r="I3686" s="3" t="s">
        <v>6298</v>
      </c>
    </row>
    <row r="3687" spans="1:9" x14ac:dyDescent="0.2">
      <c r="A3687" s="1" t="str">
        <f t="shared" si="59"/>
        <v>SINAPI-I 11674</v>
      </c>
      <c r="B3687" s="3" t="s">
        <v>6301</v>
      </c>
      <c r="C3687" s="3">
        <v>11674</v>
      </c>
      <c r="D3687" s="2" t="s">
        <v>3455</v>
      </c>
      <c r="E3687" s="3" t="s">
        <v>4431</v>
      </c>
      <c r="F3687" s="67" t="s">
        <v>6329</v>
      </c>
      <c r="G3687" s="67" t="s">
        <v>6329</v>
      </c>
      <c r="I3687" s="3" t="s">
        <v>6298</v>
      </c>
    </row>
    <row r="3688" spans="1:9" x14ac:dyDescent="0.2">
      <c r="A3688" s="1" t="str">
        <f t="shared" si="59"/>
        <v>SINAPI-I 11675</v>
      </c>
      <c r="B3688" s="3" t="s">
        <v>6301</v>
      </c>
      <c r="C3688" s="3">
        <v>11675</v>
      </c>
      <c r="D3688" s="2" t="s">
        <v>3456</v>
      </c>
      <c r="E3688" s="3" t="s">
        <v>4431</v>
      </c>
      <c r="F3688" s="67" t="s">
        <v>5318</v>
      </c>
      <c r="G3688" s="67" t="s">
        <v>5318</v>
      </c>
      <c r="I3688" s="3" t="s">
        <v>6298</v>
      </c>
    </row>
    <row r="3689" spans="1:9" x14ac:dyDescent="0.2">
      <c r="A3689" s="1" t="str">
        <f t="shared" si="59"/>
        <v>SINAPI-I 11676</v>
      </c>
      <c r="B3689" s="3" t="s">
        <v>6301</v>
      </c>
      <c r="C3689" s="3">
        <v>11676</v>
      </c>
      <c r="D3689" s="2" t="s">
        <v>3457</v>
      </c>
      <c r="E3689" s="3" t="s">
        <v>4431</v>
      </c>
      <c r="F3689" s="67" t="s">
        <v>6016</v>
      </c>
      <c r="G3689" s="67" t="s">
        <v>6016</v>
      </c>
      <c r="I3689" s="3" t="s">
        <v>6298</v>
      </c>
    </row>
    <row r="3690" spans="1:9" x14ac:dyDescent="0.2">
      <c r="A3690" s="1" t="str">
        <f t="shared" si="59"/>
        <v>SINAPI-I 11677</v>
      </c>
      <c r="B3690" s="3" t="s">
        <v>6301</v>
      </c>
      <c r="C3690" s="3">
        <v>11677</v>
      </c>
      <c r="D3690" s="2" t="s">
        <v>3458</v>
      </c>
      <c r="E3690" s="3" t="s">
        <v>4431</v>
      </c>
      <c r="F3690" s="67" t="s">
        <v>34163</v>
      </c>
      <c r="G3690" s="67" t="s">
        <v>34163</v>
      </c>
      <c r="I3690" s="3" t="s">
        <v>6298</v>
      </c>
    </row>
    <row r="3691" spans="1:9" x14ac:dyDescent="0.2">
      <c r="A3691" s="1" t="str">
        <f t="shared" si="59"/>
        <v>SINAPI-I 11678</v>
      </c>
      <c r="B3691" s="3" t="s">
        <v>6301</v>
      </c>
      <c r="C3691" s="3">
        <v>11678</v>
      </c>
      <c r="D3691" s="2" t="s">
        <v>3459</v>
      </c>
      <c r="E3691" s="3" t="s">
        <v>4431</v>
      </c>
      <c r="F3691" s="67" t="s">
        <v>34164</v>
      </c>
      <c r="G3691" s="67" t="s">
        <v>34164</v>
      </c>
      <c r="I3691" s="3" t="s">
        <v>6298</v>
      </c>
    </row>
    <row r="3692" spans="1:9" x14ac:dyDescent="0.2">
      <c r="A3692" s="1" t="str">
        <f t="shared" si="59"/>
        <v>SINAPI-I 6038</v>
      </c>
      <c r="B3692" s="3" t="s">
        <v>6301</v>
      </c>
      <c r="C3692" s="3">
        <v>6038</v>
      </c>
      <c r="D3692" s="2" t="s">
        <v>3460</v>
      </c>
      <c r="E3692" s="3" t="s">
        <v>4431</v>
      </c>
      <c r="F3692" s="67" t="s">
        <v>5751</v>
      </c>
      <c r="G3692" s="67" t="s">
        <v>5751</v>
      </c>
      <c r="I3692" s="3" t="s">
        <v>6298</v>
      </c>
    </row>
    <row r="3693" spans="1:9" x14ac:dyDescent="0.2">
      <c r="A3693" s="1" t="str">
        <f t="shared" si="59"/>
        <v>SINAPI-I 11718</v>
      </c>
      <c r="B3693" s="3" t="s">
        <v>6301</v>
      </c>
      <c r="C3693" s="3">
        <v>11718</v>
      </c>
      <c r="D3693" s="2" t="s">
        <v>3461</v>
      </c>
      <c r="E3693" s="3" t="s">
        <v>4431</v>
      </c>
      <c r="F3693" s="67" t="s">
        <v>5644</v>
      </c>
      <c r="G3693" s="67" t="s">
        <v>5644</v>
      </c>
      <c r="I3693" s="3" t="s">
        <v>6298</v>
      </c>
    </row>
    <row r="3694" spans="1:9" x14ac:dyDescent="0.2">
      <c r="A3694" s="1" t="str">
        <f t="shared" si="59"/>
        <v>SINAPI-I 6037</v>
      </c>
      <c r="B3694" s="3" t="s">
        <v>6301</v>
      </c>
      <c r="C3694" s="3">
        <v>6037</v>
      </c>
      <c r="D3694" s="2" t="s">
        <v>3462</v>
      </c>
      <c r="E3694" s="3" t="s">
        <v>4431</v>
      </c>
      <c r="F3694" s="67" t="s">
        <v>4506</v>
      </c>
      <c r="G3694" s="67" t="s">
        <v>4506</v>
      </c>
      <c r="I3694" s="3" t="s">
        <v>6298</v>
      </c>
    </row>
    <row r="3695" spans="1:9" x14ac:dyDescent="0.2">
      <c r="A3695" s="1" t="str">
        <f t="shared" si="59"/>
        <v>SINAPI-I 11719</v>
      </c>
      <c r="B3695" s="3" t="s">
        <v>6301</v>
      </c>
      <c r="C3695" s="3">
        <v>11719</v>
      </c>
      <c r="D3695" s="2" t="s">
        <v>3463</v>
      </c>
      <c r="E3695" s="3" t="s">
        <v>4431</v>
      </c>
      <c r="F3695" s="67" t="s">
        <v>21238</v>
      </c>
      <c r="G3695" s="67" t="s">
        <v>21238</v>
      </c>
      <c r="I3695" s="3" t="s">
        <v>6298</v>
      </c>
    </row>
    <row r="3696" spans="1:9" x14ac:dyDescent="0.2">
      <c r="A3696" s="1" t="str">
        <f t="shared" si="59"/>
        <v>SINAPI-I 6010</v>
      </c>
      <c r="B3696" s="3" t="s">
        <v>6301</v>
      </c>
      <c r="C3696" s="3">
        <v>6010</v>
      </c>
      <c r="D3696" s="2" t="s">
        <v>30523</v>
      </c>
      <c r="E3696" s="3" t="s">
        <v>4431</v>
      </c>
      <c r="F3696" s="67" t="s">
        <v>5982</v>
      </c>
      <c r="G3696" s="67" t="s">
        <v>5982</v>
      </c>
      <c r="I3696" s="3" t="s">
        <v>6298</v>
      </c>
    </row>
    <row r="3697" spans="1:9" x14ac:dyDescent="0.2">
      <c r="A3697" s="1" t="str">
        <f t="shared" si="59"/>
        <v>SINAPI-I 6017</v>
      </c>
      <c r="B3697" s="3" t="s">
        <v>6301</v>
      </c>
      <c r="C3697" s="3">
        <v>6017</v>
      </c>
      <c r="D3697" s="2" t="s">
        <v>30524</v>
      </c>
      <c r="E3697" s="3" t="s">
        <v>4431</v>
      </c>
      <c r="F3697" s="67" t="s">
        <v>5983</v>
      </c>
      <c r="G3697" s="67" t="s">
        <v>5983</v>
      </c>
      <c r="I3697" s="3" t="s">
        <v>6298</v>
      </c>
    </row>
    <row r="3698" spans="1:9" x14ac:dyDescent="0.2">
      <c r="A3698" s="1" t="str">
        <f t="shared" si="59"/>
        <v>SINAPI-I 6020</v>
      </c>
      <c r="B3698" s="3" t="s">
        <v>6301</v>
      </c>
      <c r="C3698" s="3">
        <v>6020</v>
      </c>
      <c r="D3698" s="2" t="s">
        <v>30525</v>
      </c>
      <c r="E3698" s="3" t="s">
        <v>4431</v>
      </c>
      <c r="F3698" s="67" t="s">
        <v>5984</v>
      </c>
      <c r="G3698" s="67" t="s">
        <v>5984</v>
      </c>
      <c r="I3698" s="3" t="s">
        <v>6298</v>
      </c>
    </row>
    <row r="3699" spans="1:9" x14ac:dyDescent="0.2">
      <c r="A3699" s="1" t="str">
        <f t="shared" si="59"/>
        <v>SINAPI-I 6019</v>
      </c>
      <c r="B3699" s="3" t="s">
        <v>6301</v>
      </c>
      <c r="C3699" s="3">
        <v>6019</v>
      </c>
      <c r="D3699" s="2" t="s">
        <v>30526</v>
      </c>
      <c r="E3699" s="3" t="s">
        <v>4431</v>
      </c>
      <c r="F3699" s="67" t="s">
        <v>5981</v>
      </c>
      <c r="G3699" s="67" t="s">
        <v>5981</v>
      </c>
      <c r="I3699" s="3" t="s">
        <v>6298</v>
      </c>
    </row>
    <row r="3700" spans="1:9" x14ac:dyDescent="0.2">
      <c r="A3700" s="1" t="str">
        <f t="shared" si="59"/>
        <v>SINAPI-I 6011</v>
      </c>
      <c r="B3700" s="3" t="s">
        <v>6301</v>
      </c>
      <c r="C3700" s="3">
        <v>6011</v>
      </c>
      <c r="D3700" s="2" t="s">
        <v>30527</v>
      </c>
      <c r="E3700" s="3" t="s">
        <v>4431</v>
      </c>
      <c r="F3700" s="67" t="s">
        <v>5986</v>
      </c>
      <c r="G3700" s="67" t="s">
        <v>5986</v>
      </c>
      <c r="I3700" s="3" t="s">
        <v>6298</v>
      </c>
    </row>
    <row r="3701" spans="1:9" x14ac:dyDescent="0.2">
      <c r="A3701" s="1" t="str">
        <f t="shared" si="59"/>
        <v>SINAPI-I 6028</v>
      </c>
      <c r="B3701" s="3" t="s">
        <v>6301</v>
      </c>
      <c r="C3701" s="3">
        <v>6028</v>
      </c>
      <c r="D3701" s="2" t="s">
        <v>30528</v>
      </c>
      <c r="E3701" s="3" t="s">
        <v>4431</v>
      </c>
      <c r="F3701" s="67" t="s">
        <v>5985</v>
      </c>
      <c r="G3701" s="67" t="s">
        <v>5985</v>
      </c>
      <c r="I3701" s="3" t="s">
        <v>6298</v>
      </c>
    </row>
    <row r="3702" spans="1:9" x14ac:dyDescent="0.2">
      <c r="A3702" s="1" t="str">
        <f t="shared" si="59"/>
        <v>SINAPI-I 6016</v>
      </c>
      <c r="B3702" s="3" t="s">
        <v>6301</v>
      </c>
      <c r="C3702" s="3">
        <v>6016</v>
      </c>
      <c r="D3702" s="2" t="s">
        <v>30529</v>
      </c>
      <c r="E3702" s="3" t="s">
        <v>4431</v>
      </c>
      <c r="F3702" s="67" t="s">
        <v>5988</v>
      </c>
      <c r="G3702" s="67" t="s">
        <v>5988</v>
      </c>
      <c r="I3702" s="3" t="s">
        <v>6298</v>
      </c>
    </row>
    <row r="3703" spans="1:9" x14ac:dyDescent="0.2">
      <c r="A3703" s="1" t="str">
        <f t="shared" si="59"/>
        <v>SINAPI-I 6012</v>
      </c>
      <c r="B3703" s="3" t="s">
        <v>6301</v>
      </c>
      <c r="C3703" s="3">
        <v>6012</v>
      </c>
      <c r="D3703" s="2" t="s">
        <v>30530</v>
      </c>
      <c r="E3703" s="3" t="s">
        <v>4431</v>
      </c>
      <c r="F3703" s="67" t="s">
        <v>5987</v>
      </c>
      <c r="G3703" s="67" t="s">
        <v>5987</v>
      </c>
      <c r="I3703" s="3" t="s">
        <v>6298</v>
      </c>
    </row>
    <row r="3704" spans="1:9" x14ac:dyDescent="0.2">
      <c r="A3704" s="1" t="str">
        <f t="shared" si="59"/>
        <v>SINAPI-I 6027</v>
      </c>
      <c r="B3704" s="3" t="s">
        <v>6301</v>
      </c>
      <c r="C3704" s="3">
        <v>6027</v>
      </c>
      <c r="D3704" s="2" t="s">
        <v>30531</v>
      </c>
      <c r="E3704" s="3" t="s">
        <v>4431</v>
      </c>
      <c r="F3704" s="67" t="s">
        <v>5989</v>
      </c>
      <c r="G3704" s="67" t="s">
        <v>5989</v>
      </c>
      <c r="I3704" s="3" t="s">
        <v>6298</v>
      </c>
    </row>
    <row r="3705" spans="1:9" x14ac:dyDescent="0.2">
      <c r="A3705" s="1" t="str">
        <f t="shared" si="59"/>
        <v>SINAPI-I 6015</v>
      </c>
      <c r="B3705" s="3" t="s">
        <v>6301</v>
      </c>
      <c r="C3705" s="3">
        <v>6015</v>
      </c>
      <c r="D3705" s="2" t="s">
        <v>30532</v>
      </c>
      <c r="E3705" s="3" t="s">
        <v>4431</v>
      </c>
      <c r="F3705" s="67" t="s">
        <v>5991</v>
      </c>
      <c r="G3705" s="67" t="s">
        <v>5991</v>
      </c>
      <c r="I3705" s="3" t="s">
        <v>6298</v>
      </c>
    </row>
    <row r="3706" spans="1:9" x14ac:dyDescent="0.2">
      <c r="A3706" s="1" t="str">
        <f t="shared" si="59"/>
        <v>SINAPI-I 6014</v>
      </c>
      <c r="B3706" s="3" t="s">
        <v>6301</v>
      </c>
      <c r="C3706" s="3">
        <v>6014</v>
      </c>
      <c r="D3706" s="2" t="s">
        <v>30533</v>
      </c>
      <c r="E3706" s="3" t="s">
        <v>4431</v>
      </c>
      <c r="F3706" s="67" t="s">
        <v>5992</v>
      </c>
      <c r="G3706" s="67" t="s">
        <v>5992</v>
      </c>
      <c r="I3706" s="3" t="s">
        <v>6298</v>
      </c>
    </row>
    <row r="3707" spans="1:9" x14ac:dyDescent="0.2">
      <c r="A3707" s="1" t="str">
        <f t="shared" si="59"/>
        <v>SINAPI-I 6006</v>
      </c>
      <c r="B3707" s="3" t="s">
        <v>6301</v>
      </c>
      <c r="C3707" s="3">
        <v>6006</v>
      </c>
      <c r="D3707" s="2" t="s">
        <v>30534</v>
      </c>
      <c r="E3707" s="3" t="s">
        <v>4431</v>
      </c>
      <c r="F3707" s="67" t="s">
        <v>5993</v>
      </c>
      <c r="G3707" s="67" t="s">
        <v>5993</v>
      </c>
      <c r="I3707" s="3" t="s">
        <v>6298</v>
      </c>
    </row>
    <row r="3708" spans="1:9" x14ac:dyDescent="0.2">
      <c r="A3708" s="1" t="str">
        <f t="shared" si="59"/>
        <v>SINAPI-I 6013</v>
      </c>
      <c r="B3708" s="3" t="s">
        <v>6301</v>
      </c>
      <c r="C3708" s="3">
        <v>6013</v>
      </c>
      <c r="D3708" s="2" t="s">
        <v>30535</v>
      </c>
      <c r="E3708" s="3" t="s">
        <v>4431</v>
      </c>
      <c r="F3708" s="67" t="s">
        <v>5990</v>
      </c>
      <c r="G3708" s="67" t="s">
        <v>5990</v>
      </c>
      <c r="I3708" s="3" t="s">
        <v>6298</v>
      </c>
    </row>
    <row r="3709" spans="1:9" x14ac:dyDescent="0.2">
      <c r="A3709" s="1" t="str">
        <f t="shared" si="59"/>
        <v>SINAPI-I 6005</v>
      </c>
      <c r="B3709" s="3" t="s">
        <v>6301</v>
      </c>
      <c r="C3709" s="3">
        <v>6005</v>
      </c>
      <c r="D3709" s="2" t="s">
        <v>30536</v>
      </c>
      <c r="E3709" s="3" t="s">
        <v>4431</v>
      </c>
      <c r="F3709" s="67" t="s">
        <v>5994</v>
      </c>
      <c r="G3709" s="67" t="s">
        <v>5994</v>
      </c>
      <c r="I3709" s="3" t="s">
        <v>6299</v>
      </c>
    </row>
    <row r="3710" spans="1:9" x14ac:dyDescent="0.2">
      <c r="A3710" s="1" t="str">
        <f t="shared" si="59"/>
        <v>SINAPI-I 11756</v>
      </c>
      <c r="B3710" s="3" t="s">
        <v>6301</v>
      </c>
      <c r="C3710" s="3">
        <v>11756</v>
      </c>
      <c r="D3710" s="2" t="s">
        <v>3464</v>
      </c>
      <c r="E3710" s="3" t="s">
        <v>4431</v>
      </c>
      <c r="F3710" s="67" t="s">
        <v>4826</v>
      </c>
      <c r="G3710" s="67" t="s">
        <v>4826</v>
      </c>
      <c r="I3710" s="3" t="s">
        <v>6298</v>
      </c>
    </row>
    <row r="3711" spans="1:9" ht="22.5" x14ac:dyDescent="0.2">
      <c r="A3711" s="1" t="str">
        <f t="shared" si="59"/>
        <v>SINAPI-I 10904</v>
      </c>
      <c r="B3711" s="3" t="s">
        <v>6301</v>
      </c>
      <c r="C3711" s="3">
        <v>10904</v>
      </c>
      <c r="D3711" s="2" t="s">
        <v>3465</v>
      </c>
      <c r="E3711" s="3" t="s">
        <v>4431</v>
      </c>
      <c r="F3711" s="67" t="s">
        <v>5995</v>
      </c>
      <c r="G3711" s="67" t="s">
        <v>5995</v>
      </c>
      <c r="I3711" s="3" t="s">
        <v>6299</v>
      </c>
    </row>
    <row r="3712" spans="1:9" x14ac:dyDescent="0.2">
      <c r="A3712" s="1" t="str">
        <f t="shared" si="59"/>
        <v>SINAPI-I 11752</v>
      </c>
      <c r="B3712" s="3" t="s">
        <v>6301</v>
      </c>
      <c r="C3712" s="3">
        <v>11752</v>
      </c>
      <c r="D3712" s="2" t="s">
        <v>30537</v>
      </c>
      <c r="E3712" s="3" t="s">
        <v>4431</v>
      </c>
      <c r="F3712" s="67" t="s">
        <v>4980</v>
      </c>
      <c r="G3712" s="67" t="s">
        <v>4980</v>
      </c>
      <c r="I3712" s="3" t="s">
        <v>6298</v>
      </c>
    </row>
    <row r="3713" spans="1:9" x14ac:dyDescent="0.2">
      <c r="A3713" s="1" t="str">
        <f t="shared" si="59"/>
        <v>SINAPI-I 11753</v>
      </c>
      <c r="B3713" s="3" t="s">
        <v>6301</v>
      </c>
      <c r="C3713" s="3">
        <v>11753</v>
      </c>
      <c r="D3713" s="2" t="s">
        <v>30538</v>
      </c>
      <c r="E3713" s="3" t="s">
        <v>4431</v>
      </c>
      <c r="F3713" s="67" t="s">
        <v>5996</v>
      </c>
      <c r="G3713" s="67" t="s">
        <v>5996</v>
      </c>
      <c r="I3713" s="3" t="s">
        <v>6298</v>
      </c>
    </row>
    <row r="3714" spans="1:9" x14ac:dyDescent="0.2">
      <c r="A3714" s="1" t="str">
        <f t="shared" si="59"/>
        <v>SINAPI-I 6021</v>
      </c>
      <c r="B3714" s="3" t="s">
        <v>6301</v>
      </c>
      <c r="C3714" s="3">
        <v>6021</v>
      </c>
      <c r="D3714" s="2" t="s">
        <v>30539</v>
      </c>
      <c r="E3714" s="3" t="s">
        <v>4431</v>
      </c>
      <c r="F3714" s="67" t="s">
        <v>5997</v>
      </c>
      <c r="G3714" s="67" t="s">
        <v>5997</v>
      </c>
      <c r="I3714" s="3" t="s">
        <v>6298</v>
      </c>
    </row>
    <row r="3715" spans="1:9" x14ac:dyDescent="0.2">
      <c r="A3715" s="1" t="str">
        <f t="shared" si="59"/>
        <v>SINAPI-I 6024</v>
      </c>
      <c r="B3715" s="3" t="s">
        <v>6301</v>
      </c>
      <c r="C3715" s="3">
        <v>6024</v>
      </c>
      <c r="D3715" s="2" t="s">
        <v>30540</v>
      </c>
      <c r="E3715" s="3" t="s">
        <v>4431</v>
      </c>
      <c r="F3715" s="67" t="s">
        <v>5998</v>
      </c>
      <c r="G3715" s="67" t="s">
        <v>5998</v>
      </c>
      <c r="I3715" s="3" t="s">
        <v>6298</v>
      </c>
    </row>
    <row r="3716" spans="1:9" x14ac:dyDescent="0.2">
      <c r="A3716" s="1" t="str">
        <f t="shared" si="59"/>
        <v>SINAPI-I 38379</v>
      </c>
      <c r="B3716" s="3" t="s">
        <v>6301</v>
      </c>
      <c r="C3716" s="3">
        <v>38379</v>
      </c>
      <c r="D3716" s="2" t="s">
        <v>30541</v>
      </c>
      <c r="E3716" s="3" t="s">
        <v>4432</v>
      </c>
      <c r="F3716" s="67" t="s">
        <v>30979</v>
      </c>
      <c r="G3716" s="67" t="s">
        <v>30979</v>
      </c>
      <c r="I3716" s="3" t="s">
        <v>6298</v>
      </c>
    </row>
    <row r="3717" spans="1:9" x14ac:dyDescent="0.2">
      <c r="A3717" s="1" t="str">
        <f t="shared" si="59"/>
        <v>SINAPI-I 13897</v>
      </c>
      <c r="B3717" s="3" t="s">
        <v>6301</v>
      </c>
      <c r="C3717" s="3">
        <v>13897</v>
      </c>
      <c r="D3717" s="2" t="s">
        <v>3466</v>
      </c>
      <c r="E3717" s="3" t="s">
        <v>4431</v>
      </c>
      <c r="F3717" s="67" t="s">
        <v>34165</v>
      </c>
      <c r="G3717" s="67" t="s">
        <v>34165</v>
      </c>
      <c r="I3717" s="3" t="s">
        <v>6300</v>
      </c>
    </row>
    <row r="3718" spans="1:9" x14ac:dyDescent="0.2">
      <c r="A3718" s="1" t="str">
        <f t="shared" si="59"/>
        <v>SINAPI-I 10640</v>
      </c>
      <c r="B3718" s="3" t="s">
        <v>6301</v>
      </c>
      <c r="C3718" s="3">
        <v>10640</v>
      </c>
      <c r="D3718" s="2" t="s">
        <v>3467</v>
      </c>
      <c r="E3718" s="3" t="s">
        <v>4431</v>
      </c>
      <c r="F3718" s="67" t="s">
        <v>34166</v>
      </c>
      <c r="G3718" s="67" t="s">
        <v>34166</v>
      </c>
      <c r="I3718" s="3" t="s">
        <v>6300</v>
      </c>
    </row>
    <row r="3719" spans="1:9" x14ac:dyDescent="0.2">
      <c r="A3719" s="1" t="str">
        <f t="shared" si="59"/>
        <v>SINAPI-I 34357</v>
      </c>
      <c r="B3719" s="3" t="s">
        <v>6301</v>
      </c>
      <c r="C3719" s="3">
        <v>34357</v>
      </c>
      <c r="D3719" s="2" t="s">
        <v>3468</v>
      </c>
      <c r="E3719" s="3" t="s">
        <v>4433</v>
      </c>
      <c r="F3719" s="67" t="s">
        <v>5999</v>
      </c>
      <c r="G3719" s="67" t="s">
        <v>5999</v>
      </c>
      <c r="I3719" s="3" t="s">
        <v>6298</v>
      </c>
    </row>
    <row r="3720" spans="1:9" x14ac:dyDescent="0.2">
      <c r="A3720" s="1" t="str">
        <f t="shared" si="59"/>
        <v>SINAPI-I 37329</v>
      </c>
      <c r="B3720" s="3" t="s">
        <v>6301</v>
      </c>
      <c r="C3720" s="3">
        <v>37329</v>
      </c>
      <c r="D3720" s="2" t="s">
        <v>3469</v>
      </c>
      <c r="E3720" s="3" t="s">
        <v>4433</v>
      </c>
      <c r="F3720" s="67" t="s">
        <v>6000</v>
      </c>
      <c r="G3720" s="67" t="s">
        <v>6000</v>
      </c>
      <c r="I3720" s="3" t="s">
        <v>6298</v>
      </c>
    </row>
    <row r="3721" spans="1:9" x14ac:dyDescent="0.2">
      <c r="A3721" s="1" t="str">
        <f t="shared" si="59"/>
        <v>SINAPI-I 2510</v>
      </c>
      <c r="B3721" s="3" t="s">
        <v>6301</v>
      </c>
      <c r="C3721" s="3">
        <v>2510</v>
      </c>
      <c r="D3721" s="2" t="s">
        <v>3470</v>
      </c>
      <c r="E3721" s="3" t="s">
        <v>4431</v>
      </c>
      <c r="F3721" s="67" t="s">
        <v>30980</v>
      </c>
      <c r="G3721" s="67" t="s">
        <v>30980</v>
      </c>
      <c r="I3721" s="3" t="s">
        <v>6300</v>
      </c>
    </row>
    <row r="3722" spans="1:9" ht="22.5" x14ac:dyDescent="0.2">
      <c r="A3722" s="1" t="str">
        <f t="shared" si="59"/>
        <v>SINAPI-I 12359</v>
      </c>
      <c r="B3722" s="3" t="s">
        <v>6301</v>
      </c>
      <c r="C3722" s="3">
        <v>12359</v>
      </c>
      <c r="D3722" s="2" t="s">
        <v>3471</v>
      </c>
      <c r="E3722" s="3" t="s">
        <v>4431</v>
      </c>
      <c r="F3722" s="67" t="s">
        <v>6002</v>
      </c>
      <c r="G3722" s="67" t="s">
        <v>6002</v>
      </c>
      <c r="I3722" s="3" t="s">
        <v>6298</v>
      </c>
    </row>
    <row r="3723" spans="1:9" x14ac:dyDescent="0.2">
      <c r="A3723" s="1" t="str">
        <f t="shared" si="59"/>
        <v>SINAPI-I 7353</v>
      </c>
      <c r="B3723" s="3" t="s">
        <v>6301</v>
      </c>
      <c r="C3723" s="3">
        <v>7353</v>
      </c>
      <c r="D3723" s="2" t="s">
        <v>3472</v>
      </c>
      <c r="E3723" s="3" t="s">
        <v>4434</v>
      </c>
      <c r="F3723" s="67" t="s">
        <v>4751</v>
      </c>
      <c r="G3723" s="67" t="s">
        <v>4751</v>
      </c>
      <c r="I3723" s="3" t="s">
        <v>6298</v>
      </c>
    </row>
    <row r="3724" spans="1:9" x14ac:dyDescent="0.2">
      <c r="A3724" s="1" t="str">
        <f t="shared" si="59"/>
        <v>SINAPI-I 36144</v>
      </c>
      <c r="B3724" s="3" t="s">
        <v>6301</v>
      </c>
      <c r="C3724" s="3">
        <v>36144</v>
      </c>
      <c r="D3724" s="2" t="s">
        <v>3473</v>
      </c>
      <c r="E3724" s="3" t="s">
        <v>4431</v>
      </c>
      <c r="F3724" s="67" t="s">
        <v>28751</v>
      </c>
      <c r="G3724" s="67" t="s">
        <v>28751</v>
      </c>
      <c r="I3724" s="3" t="s">
        <v>6298</v>
      </c>
    </row>
    <row r="3725" spans="1:9" x14ac:dyDescent="0.2">
      <c r="A3725" s="1" t="str">
        <f t="shared" si="59"/>
        <v>SINAPI-I 10518</v>
      </c>
      <c r="B3725" s="3" t="s">
        <v>6301</v>
      </c>
      <c r="C3725" s="3">
        <v>10518</v>
      </c>
      <c r="D3725" s="2" t="s">
        <v>3474</v>
      </c>
      <c r="E3725" s="3" t="s">
        <v>4431</v>
      </c>
      <c r="F3725" s="67" t="s">
        <v>29752</v>
      </c>
      <c r="G3725" s="67" t="s">
        <v>29752</v>
      </c>
      <c r="I3725" s="3" t="s">
        <v>6300</v>
      </c>
    </row>
    <row r="3726" spans="1:9" ht="33.75" x14ac:dyDescent="0.2">
      <c r="A3726" s="1" t="str">
        <f t="shared" si="59"/>
        <v>SINAPI-I 36530</v>
      </c>
      <c r="B3726" s="3" t="s">
        <v>6301</v>
      </c>
      <c r="C3726" s="3">
        <v>36530</v>
      </c>
      <c r="D3726" s="2" t="s">
        <v>30542</v>
      </c>
      <c r="E3726" s="3" t="s">
        <v>4431</v>
      </c>
      <c r="F3726" s="67" t="s">
        <v>28890</v>
      </c>
      <c r="G3726" s="67" t="s">
        <v>28890</v>
      </c>
      <c r="I3726" s="3" t="s">
        <v>6298</v>
      </c>
    </row>
    <row r="3727" spans="1:9" ht="33.75" x14ac:dyDescent="0.2">
      <c r="A3727" s="1" t="str">
        <f t="shared" si="59"/>
        <v>SINAPI-I 6046</v>
      </c>
      <c r="B3727" s="3" t="s">
        <v>6301</v>
      </c>
      <c r="C3727" s="3">
        <v>6046</v>
      </c>
      <c r="D3727" s="2" t="s">
        <v>3475</v>
      </c>
      <c r="E3727" s="3" t="s">
        <v>4431</v>
      </c>
      <c r="F3727" s="67" t="s">
        <v>28891</v>
      </c>
      <c r="G3727" s="67" t="s">
        <v>28891</v>
      </c>
      <c r="I3727" s="3" t="s">
        <v>6299</v>
      </c>
    </row>
    <row r="3728" spans="1:9" ht="33.75" x14ac:dyDescent="0.2">
      <c r="A3728" s="1" t="str">
        <f t="shared" si="59"/>
        <v>SINAPI-I 36531</v>
      </c>
      <c r="B3728" s="3" t="s">
        <v>6301</v>
      </c>
      <c r="C3728" s="3">
        <v>36531</v>
      </c>
      <c r="D3728" s="2" t="s">
        <v>30543</v>
      </c>
      <c r="E3728" s="3" t="s">
        <v>4431</v>
      </c>
      <c r="F3728" s="67" t="s">
        <v>28892</v>
      </c>
      <c r="G3728" s="67" t="s">
        <v>28892</v>
      </c>
      <c r="I3728" s="3" t="s">
        <v>6298</v>
      </c>
    </row>
    <row r="3729" spans="1:9" x14ac:dyDescent="0.2">
      <c r="A3729" s="1" t="str">
        <f t="shared" si="59"/>
        <v>SINAPI-I 34684</v>
      </c>
      <c r="B3729" s="3" t="s">
        <v>6301</v>
      </c>
      <c r="C3729" s="3">
        <v>34684</v>
      </c>
      <c r="D3729" s="2" t="s">
        <v>3476</v>
      </c>
      <c r="E3729" s="3" t="s">
        <v>4438</v>
      </c>
      <c r="F3729" s="67" t="s">
        <v>30981</v>
      </c>
      <c r="G3729" s="67" t="s">
        <v>30981</v>
      </c>
      <c r="I3729" s="3" t="s">
        <v>6298</v>
      </c>
    </row>
    <row r="3730" spans="1:9" x14ac:dyDescent="0.2">
      <c r="A3730" s="1" t="str">
        <f t="shared" si="59"/>
        <v>SINAPI-I 34683</v>
      </c>
      <c r="B3730" s="3" t="s">
        <v>6301</v>
      </c>
      <c r="C3730" s="3">
        <v>34683</v>
      </c>
      <c r="D3730" s="2" t="s">
        <v>3477</v>
      </c>
      <c r="E3730" s="3" t="s">
        <v>4438</v>
      </c>
      <c r="F3730" s="67" t="s">
        <v>21382</v>
      </c>
      <c r="G3730" s="67" t="s">
        <v>21382</v>
      </c>
      <c r="I3730" s="3" t="s">
        <v>6298</v>
      </c>
    </row>
    <row r="3731" spans="1:9" x14ac:dyDescent="0.2">
      <c r="A3731" s="1" t="str">
        <f t="shared" si="59"/>
        <v>SINAPI-I 10515</v>
      </c>
      <c r="B3731" s="3" t="s">
        <v>6301</v>
      </c>
      <c r="C3731" s="3">
        <v>10515</v>
      </c>
      <c r="D3731" s="2" t="s">
        <v>3478</v>
      </c>
      <c r="E3731" s="3" t="s">
        <v>4438</v>
      </c>
      <c r="F3731" s="67" t="s">
        <v>21779</v>
      </c>
      <c r="G3731" s="67" t="s">
        <v>21779</v>
      </c>
      <c r="I3731" s="3" t="s">
        <v>6298</v>
      </c>
    </row>
    <row r="3732" spans="1:9" x14ac:dyDescent="0.2">
      <c r="A3732" s="1" t="str">
        <f t="shared" si="59"/>
        <v>SINAPI-I 536</v>
      </c>
      <c r="B3732" s="3" t="s">
        <v>6301</v>
      </c>
      <c r="C3732" s="3">
        <v>536</v>
      </c>
      <c r="D3732" s="2" t="s">
        <v>3479</v>
      </c>
      <c r="E3732" s="3" t="s">
        <v>4438</v>
      </c>
      <c r="F3732" s="67" t="s">
        <v>21714</v>
      </c>
      <c r="G3732" s="67" t="s">
        <v>21714</v>
      </c>
      <c r="I3732" s="3" t="s">
        <v>6299</v>
      </c>
    </row>
    <row r="3733" spans="1:9" x14ac:dyDescent="0.2">
      <c r="A3733" s="1" t="str">
        <f t="shared" si="59"/>
        <v>SINAPI-I 153</v>
      </c>
      <c r="B3733" s="3" t="s">
        <v>6301</v>
      </c>
      <c r="C3733" s="3">
        <v>153</v>
      </c>
      <c r="D3733" s="2" t="s">
        <v>3480</v>
      </c>
      <c r="E3733" s="3" t="s">
        <v>4434</v>
      </c>
      <c r="F3733" s="67" t="s">
        <v>21546</v>
      </c>
      <c r="G3733" s="67" t="s">
        <v>21546</v>
      </c>
      <c r="I3733" s="3" t="s">
        <v>6298</v>
      </c>
    </row>
    <row r="3734" spans="1:9" x14ac:dyDescent="0.2">
      <c r="A3734" s="1" t="str">
        <f t="shared" si="59"/>
        <v>SINAPI-I 34682</v>
      </c>
      <c r="B3734" s="3" t="s">
        <v>6301</v>
      </c>
      <c r="C3734" s="3">
        <v>34682</v>
      </c>
      <c r="D3734" s="2" t="s">
        <v>3481</v>
      </c>
      <c r="E3734" s="3" t="s">
        <v>4438</v>
      </c>
      <c r="F3734" s="67" t="s">
        <v>30982</v>
      </c>
      <c r="G3734" s="67" t="s">
        <v>30982</v>
      </c>
      <c r="I3734" s="3" t="s">
        <v>6298</v>
      </c>
    </row>
    <row r="3735" spans="1:9" x14ac:dyDescent="0.2">
      <c r="A3735" s="1" t="str">
        <f t="shared" si="59"/>
        <v>SINAPI-I 20205</v>
      </c>
      <c r="B3735" s="3" t="s">
        <v>6301</v>
      </c>
      <c r="C3735" s="3">
        <v>20205</v>
      </c>
      <c r="D3735" s="2" t="s">
        <v>3482</v>
      </c>
      <c r="E3735" s="3" t="s">
        <v>4432</v>
      </c>
      <c r="F3735" s="67" t="s">
        <v>34167</v>
      </c>
      <c r="G3735" s="67" t="s">
        <v>34167</v>
      </c>
      <c r="I3735" s="3" t="s">
        <v>6298</v>
      </c>
    </row>
    <row r="3736" spans="1:9" ht="22.5" x14ac:dyDescent="0.2">
      <c r="A3736" s="1" t="str">
        <f t="shared" si="59"/>
        <v>SINAPI-I 4412</v>
      </c>
      <c r="B3736" s="3" t="s">
        <v>6301</v>
      </c>
      <c r="C3736" s="3">
        <v>4412</v>
      </c>
      <c r="D3736" s="2" t="s">
        <v>3483</v>
      </c>
      <c r="E3736" s="3" t="s">
        <v>4432</v>
      </c>
      <c r="F3736" s="67" t="s">
        <v>28830</v>
      </c>
      <c r="G3736" s="67" t="s">
        <v>28830</v>
      </c>
      <c r="I3736" s="3" t="s">
        <v>6298</v>
      </c>
    </row>
    <row r="3737" spans="1:9" ht="22.5" x14ac:dyDescent="0.2">
      <c r="A3737" s="1" t="str">
        <f t="shared" si="59"/>
        <v>SINAPI-I 4408</v>
      </c>
      <c r="B3737" s="3" t="s">
        <v>6301</v>
      </c>
      <c r="C3737" s="3">
        <v>4408</v>
      </c>
      <c r="D3737" s="2" t="s">
        <v>3484</v>
      </c>
      <c r="E3737" s="3" t="s">
        <v>4432</v>
      </c>
      <c r="F3737" s="67" t="s">
        <v>29822</v>
      </c>
      <c r="G3737" s="67" t="s">
        <v>29822</v>
      </c>
      <c r="I3737" s="3" t="s">
        <v>6298</v>
      </c>
    </row>
    <row r="3738" spans="1:9" x14ac:dyDescent="0.2">
      <c r="A3738" s="1" t="str">
        <f t="shared" si="59"/>
        <v>SINAPI-I 36250</v>
      </c>
      <c r="B3738" s="3" t="s">
        <v>6301</v>
      </c>
      <c r="C3738" s="3">
        <v>36250</v>
      </c>
      <c r="D3738" s="2" t="s">
        <v>3485</v>
      </c>
      <c r="E3738" s="3" t="s">
        <v>4432</v>
      </c>
      <c r="F3738" s="67" t="s">
        <v>6004</v>
      </c>
      <c r="G3738" s="67" t="s">
        <v>6004</v>
      </c>
      <c r="I3738" s="3" t="s">
        <v>6298</v>
      </c>
    </row>
    <row r="3739" spans="1:9" x14ac:dyDescent="0.2">
      <c r="A3739" s="1" t="str">
        <f t="shared" si="59"/>
        <v>SINAPI-I 10857</v>
      </c>
      <c r="B3739" s="3" t="s">
        <v>6301</v>
      </c>
      <c r="C3739" s="3">
        <v>10857</v>
      </c>
      <c r="D3739" s="2" t="s">
        <v>3486</v>
      </c>
      <c r="E3739" s="3" t="s">
        <v>4432</v>
      </c>
      <c r="F3739" s="67" t="s">
        <v>21395</v>
      </c>
      <c r="G3739" s="67" t="s">
        <v>21395</v>
      </c>
      <c r="I3739" s="3" t="s">
        <v>6300</v>
      </c>
    </row>
    <row r="3740" spans="1:9" x14ac:dyDescent="0.2">
      <c r="A3740" s="1" t="str">
        <f t="shared" si="59"/>
        <v>SINAPI-I 4803</v>
      </c>
      <c r="B3740" s="3" t="s">
        <v>6301</v>
      </c>
      <c r="C3740" s="3">
        <v>4803</v>
      </c>
      <c r="D3740" s="2" t="s">
        <v>3487</v>
      </c>
      <c r="E3740" s="3" t="s">
        <v>4432</v>
      </c>
      <c r="F3740" s="67" t="s">
        <v>34168</v>
      </c>
      <c r="G3740" s="67" t="s">
        <v>34168</v>
      </c>
      <c r="I3740" s="3" t="s">
        <v>6298</v>
      </c>
    </row>
    <row r="3741" spans="1:9" x14ac:dyDescent="0.2">
      <c r="A3741" s="1" t="str">
        <f t="shared" si="59"/>
        <v>SINAPI-I 6186</v>
      </c>
      <c r="B3741" s="3" t="s">
        <v>6301</v>
      </c>
      <c r="C3741" s="3">
        <v>6186</v>
      </c>
      <c r="D3741" s="2" t="s">
        <v>3488</v>
      </c>
      <c r="E3741" s="3" t="s">
        <v>4432</v>
      </c>
      <c r="F3741" s="67" t="s">
        <v>34169</v>
      </c>
      <c r="G3741" s="67" t="s">
        <v>34169</v>
      </c>
      <c r="I3741" s="3" t="s">
        <v>6300</v>
      </c>
    </row>
    <row r="3742" spans="1:9" x14ac:dyDescent="0.2">
      <c r="A3742" s="1" t="str">
        <f t="shared" si="59"/>
        <v>SINAPI-I 4829</v>
      </c>
      <c r="B3742" s="3" t="s">
        <v>6301</v>
      </c>
      <c r="C3742" s="3">
        <v>4829</v>
      </c>
      <c r="D3742" s="2" t="s">
        <v>30544</v>
      </c>
      <c r="E3742" s="3" t="s">
        <v>4432</v>
      </c>
      <c r="F3742" s="67" t="s">
        <v>21731</v>
      </c>
      <c r="G3742" s="67" t="s">
        <v>21731</v>
      </c>
      <c r="I3742" s="3" t="s">
        <v>6298</v>
      </c>
    </row>
    <row r="3743" spans="1:9" x14ac:dyDescent="0.2">
      <c r="A3743" s="1" t="str">
        <f t="shared" si="59"/>
        <v>SINAPI-I 39829</v>
      </c>
      <c r="B3743" s="3" t="s">
        <v>6301</v>
      </c>
      <c r="C3743" s="3">
        <v>39829</v>
      </c>
      <c r="D3743" s="2" t="s">
        <v>3489</v>
      </c>
      <c r="E3743" s="3" t="s">
        <v>4432</v>
      </c>
      <c r="F3743" s="67" t="s">
        <v>5281</v>
      </c>
      <c r="G3743" s="67" t="s">
        <v>5281</v>
      </c>
      <c r="I3743" s="3" t="s">
        <v>6299</v>
      </c>
    </row>
    <row r="3744" spans="1:9" ht="22.5" x14ac:dyDescent="0.2">
      <c r="A3744" s="1" t="str">
        <f t="shared" si="59"/>
        <v>SINAPI-I 20231</v>
      </c>
      <c r="B3744" s="3" t="s">
        <v>6301</v>
      </c>
      <c r="C3744" s="3">
        <v>20231</v>
      </c>
      <c r="D3744" s="2" t="s">
        <v>30545</v>
      </c>
      <c r="E3744" s="3" t="s">
        <v>4432</v>
      </c>
      <c r="F3744" s="67" t="s">
        <v>6015</v>
      </c>
      <c r="G3744" s="67" t="s">
        <v>6015</v>
      </c>
      <c r="I3744" s="3" t="s">
        <v>6298</v>
      </c>
    </row>
    <row r="3745" spans="1:9" x14ac:dyDescent="0.2">
      <c r="A3745" s="1" t="str">
        <f t="shared" si="59"/>
        <v>SINAPI-I 4804</v>
      </c>
      <c r="B3745" s="3" t="s">
        <v>6301</v>
      </c>
      <c r="C3745" s="3">
        <v>4804</v>
      </c>
      <c r="D3745" s="2" t="s">
        <v>3490</v>
      </c>
      <c r="E3745" s="3" t="s">
        <v>4432</v>
      </c>
      <c r="F3745" s="67" t="s">
        <v>31859</v>
      </c>
      <c r="G3745" s="67" t="s">
        <v>31859</v>
      </c>
      <c r="I3745" s="3" t="s">
        <v>6298</v>
      </c>
    </row>
    <row r="3746" spans="1:9" x14ac:dyDescent="0.2">
      <c r="A3746" s="1" t="str">
        <f t="shared" si="59"/>
        <v>SINAPI-I 34680</v>
      </c>
      <c r="B3746" s="3" t="s">
        <v>6301</v>
      </c>
      <c r="C3746" s="3">
        <v>34680</v>
      </c>
      <c r="D3746" s="2" t="s">
        <v>3491</v>
      </c>
      <c r="E3746" s="3" t="s">
        <v>4432</v>
      </c>
      <c r="F3746" s="67" t="s">
        <v>30983</v>
      </c>
      <c r="G3746" s="67" t="s">
        <v>30983</v>
      </c>
      <c r="I3746" s="3" t="s">
        <v>6298</v>
      </c>
    </row>
    <row r="3747" spans="1:9" ht="22.5" x14ac:dyDescent="0.2">
      <c r="A3747" s="1" t="str">
        <f t="shared" ref="A3747:A3810" si="60">CONCATENAR</f>
        <v>SINAPI-I 11573</v>
      </c>
      <c r="B3747" s="3" t="s">
        <v>6301</v>
      </c>
      <c r="C3747" s="3">
        <v>11573</v>
      </c>
      <c r="D3747" s="2" t="s">
        <v>3492</v>
      </c>
      <c r="E3747" s="3" t="s">
        <v>4431</v>
      </c>
      <c r="F3747" s="67" t="s">
        <v>4789</v>
      </c>
      <c r="G3747" s="67" t="s">
        <v>4789</v>
      </c>
      <c r="I3747" s="3" t="s">
        <v>6298</v>
      </c>
    </row>
    <row r="3748" spans="1:9" x14ac:dyDescent="0.2">
      <c r="A3748" s="1" t="str">
        <f t="shared" si="60"/>
        <v>SINAPI-I 38401</v>
      </c>
      <c r="B3748" s="3" t="s">
        <v>6301</v>
      </c>
      <c r="C3748" s="3">
        <v>38401</v>
      </c>
      <c r="D3748" s="2" t="s">
        <v>3493</v>
      </c>
      <c r="E3748" s="3" t="s">
        <v>4431</v>
      </c>
      <c r="F3748" s="67" t="s">
        <v>4974</v>
      </c>
      <c r="G3748" s="67" t="s">
        <v>4974</v>
      </c>
      <c r="I3748" s="3" t="s">
        <v>6298</v>
      </c>
    </row>
    <row r="3749" spans="1:9" ht="22.5" x14ac:dyDescent="0.2">
      <c r="A3749" s="1" t="str">
        <f t="shared" si="60"/>
        <v>SINAPI-I 11575</v>
      </c>
      <c r="B3749" s="3" t="s">
        <v>6301</v>
      </c>
      <c r="C3749" s="3">
        <v>11575</v>
      </c>
      <c r="D3749" s="2" t="s">
        <v>3494</v>
      </c>
      <c r="E3749" s="3" t="s">
        <v>4431</v>
      </c>
      <c r="F3749" s="67" t="s">
        <v>34170</v>
      </c>
      <c r="G3749" s="67" t="s">
        <v>34170</v>
      </c>
      <c r="I3749" s="3" t="s">
        <v>6298</v>
      </c>
    </row>
    <row r="3750" spans="1:9" ht="22.5" x14ac:dyDescent="0.2">
      <c r="A3750" s="1" t="str">
        <f t="shared" si="60"/>
        <v>SINAPI-I 38179</v>
      </c>
      <c r="B3750" s="3" t="s">
        <v>6301</v>
      </c>
      <c r="C3750" s="3">
        <v>38179</v>
      </c>
      <c r="D3750" s="2" t="s">
        <v>30546</v>
      </c>
      <c r="E3750" s="3" t="s">
        <v>4431</v>
      </c>
      <c r="F3750" s="67" t="s">
        <v>6009</v>
      </c>
      <c r="G3750" s="67" t="s">
        <v>6009</v>
      </c>
      <c r="I3750" s="3" t="s">
        <v>6298</v>
      </c>
    </row>
    <row r="3751" spans="1:9" x14ac:dyDescent="0.2">
      <c r="A3751" s="1" t="str">
        <f t="shared" si="60"/>
        <v>SINAPI-I 20256</v>
      </c>
      <c r="B3751" s="3" t="s">
        <v>6301</v>
      </c>
      <c r="C3751" s="3">
        <v>20256</v>
      </c>
      <c r="D3751" s="2" t="s">
        <v>3495</v>
      </c>
      <c r="E3751" s="3" t="s">
        <v>4431</v>
      </c>
      <c r="F3751" s="67" t="s">
        <v>21445</v>
      </c>
      <c r="G3751" s="67" t="s">
        <v>21445</v>
      </c>
      <c r="I3751" s="3" t="s">
        <v>6298</v>
      </c>
    </row>
    <row r="3752" spans="1:9" ht="22.5" x14ac:dyDescent="0.2">
      <c r="A3752" s="1" t="str">
        <f t="shared" si="60"/>
        <v>SINAPI-I 14511</v>
      </c>
      <c r="B3752" s="3" t="s">
        <v>6301</v>
      </c>
      <c r="C3752" s="3">
        <v>14511</v>
      </c>
      <c r="D3752" s="2" t="s">
        <v>3496</v>
      </c>
      <c r="E3752" s="3" t="s">
        <v>4431</v>
      </c>
      <c r="F3752" s="67" t="s">
        <v>34171</v>
      </c>
      <c r="G3752" s="67" t="s">
        <v>34171</v>
      </c>
      <c r="I3752" s="3" t="s">
        <v>6300</v>
      </c>
    </row>
    <row r="3753" spans="1:9" ht="22.5" x14ac:dyDescent="0.2">
      <c r="A3753" s="1" t="str">
        <f t="shared" si="60"/>
        <v>SINAPI-I 10642</v>
      </c>
      <c r="B3753" s="3" t="s">
        <v>6301</v>
      </c>
      <c r="C3753" s="3">
        <v>10642</v>
      </c>
      <c r="D3753" s="2" t="s">
        <v>3497</v>
      </c>
      <c r="E3753" s="3" t="s">
        <v>4431</v>
      </c>
      <c r="F3753" s="67" t="s">
        <v>34172</v>
      </c>
      <c r="G3753" s="67" t="s">
        <v>34172</v>
      </c>
      <c r="I3753" s="3" t="s">
        <v>6300</v>
      </c>
    </row>
    <row r="3754" spans="1:9" ht="22.5" x14ac:dyDescent="0.2">
      <c r="A3754" s="1" t="str">
        <f t="shared" si="60"/>
        <v>SINAPI-I 14489</v>
      </c>
      <c r="B3754" s="3" t="s">
        <v>6301</v>
      </c>
      <c r="C3754" s="3">
        <v>14489</v>
      </c>
      <c r="D3754" s="2" t="s">
        <v>3498</v>
      </c>
      <c r="E3754" s="3" t="s">
        <v>4431</v>
      </c>
      <c r="F3754" s="67" t="s">
        <v>34173</v>
      </c>
      <c r="G3754" s="67" t="s">
        <v>34173</v>
      </c>
      <c r="I3754" s="3" t="s">
        <v>6300</v>
      </c>
    </row>
    <row r="3755" spans="1:9" ht="22.5" x14ac:dyDescent="0.2">
      <c r="A3755" s="1" t="str">
        <f t="shared" si="60"/>
        <v>SINAPI-I 14513</v>
      </c>
      <c r="B3755" s="3" t="s">
        <v>6301</v>
      </c>
      <c r="C3755" s="3">
        <v>14513</v>
      </c>
      <c r="D3755" s="2" t="s">
        <v>3499</v>
      </c>
      <c r="E3755" s="3" t="s">
        <v>4431</v>
      </c>
      <c r="F3755" s="67" t="s">
        <v>34174</v>
      </c>
      <c r="G3755" s="67" t="s">
        <v>34174</v>
      </c>
      <c r="I3755" s="3" t="s">
        <v>6300</v>
      </c>
    </row>
    <row r="3756" spans="1:9" ht="22.5" x14ac:dyDescent="0.2">
      <c r="A3756" s="1" t="str">
        <f t="shared" si="60"/>
        <v>SINAPI-I 13600</v>
      </c>
      <c r="B3756" s="3" t="s">
        <v>6301</v>
      </c>
      <c r="C3756" s="3">
        <v>13600</v>
      </c>
      <c r="D3756" s="2" t="s">
        <v>3500</v>
      </c>
      <c r="E3756" s="3" t="s">
        <v>4431</v>
      </c>
      <c r="F3756" s="67" t="s">
        <v>34175</v>
      </c>
      <c r="G3756" s="67" t="s">
        <v>34175</v>
      </c>
      <c r="I3756" s="3" t="s">
        <v>6300</v>
      </c>
    </row>
    <row r="3757" spans="1:9" ht="22.5" x14ac:dyDescent="0.2">
      <c r="A3757" s="1" t="str">
        <f t="shared" si="60"/>
        <v>SINAPI-I 10646</v>
      </c>
      <c r="B3757" s="3" t="s">
        <v>6301</v>
      </c>
      <c r="C3757" s="3">
        <v>10646</v>
      </c>
      <c r="D3757" s="2" t="s">
        <v>3501</v>
      </c>
      <c r="E3757" s="3" t="s">
        <v>4431</v>
      </c>
      <c r="F3757" s="67" t="s">
        <v>34176</v>
      </c>
      <c r="G3757" s="67" t="s">
        <v>34176</v>
      </c>
      <c r="I3757" s="3" t="s">
        <v>6300</v>
      </c>
    </row>
    <row r="3758" spans="1:9" ht="22.5" x14ac:dyDescent="0.2">
      <c r="A3758" s="1" t="str">
        <f t="shared" si="60"/>
        <v>SINAPI-I 6070</v>
      </c>
      <c r="B3758" s="3" t="s">
        <v>6301</v>
      </c>
      <c r="C3758" s="3">
        <v>6070</v>
      </c>
      <c r="D3758" s="2" t="s">
        <v>30547</v>
      </c>
      <c r="E3758" s="3" t="s">
        <v>4431</v>
      </c>
      <c r="F3758" s="67" t="s">
        <v>34177</v>
      </c>
      <c r="G3758" s="67" t="s">
        <v>34177</v>
      </c>
      <c r="I3758" s="3" t="s">
        <v>6300</v>
      </c>
    </row>
    <row r="3759" spans="1:9" ht="22.5" x14ac:dyDescent="0.2">
      <c r="A3759" s="1" t="str">
        <f t="shared" si="60"/>
        <v>SINAPI-I 6069</v>
      </c>
      <c r="B3759" s="3" t="s">
        <v>6301</v>
      </c>
      <c r="C3759" s="3">
        <v>6069</v>
      </c>
      <c r="D3759" s="2" t="s">
        <v>3502</v>
      </c>
      <c r="E3759" s="3" t="s">
        <v>4431</v>
      </c>
      <c r="F3759" s="67" t="s">
        <v>34178</v>
      </c>
      <c r="G3759" s="67" t="s">
        <v>34178</v>
      </c>
      <c r="I3759" s="3" t="s">
        <v>6300</v>
      </c>
    </row>
    <row r="3760" spans="1:9" ht="22.5" x14ac:dyDescent="0.2">
      <c r="A3760" s="1" t="str">
        <f t="shared" si="60"/>
        <v>SINAPI-I 14626</v>
      </c>
      <c r="B3760" s="3" t="s">
        <v>6301</v>
      </c>
      <c r="C3760" s="3">
        <v>14626</v>
      </c>
      <c r="D3760" s="2" t="s">
        <v>3503</v>
      </c>
      <c r="E3760" s="3" t="s">
        <v>4431</v>
      </c>
      <c r="F3760" s="67" t="s">
        <v>34179</v>
      </c>
      <c r="G3760" s="67" t="s">
        <v>34179</v>
      </c>
      <c r="I3760" s="3" t="s">
        <v>6300</v>
      </c>
    </row>
    <row r="3761" spans="1:9" ht="22.5" x14ac:dyDescent="0.2">
      <c r="A3761" s="1" t="str">
        <f t="shared" si="60"/>
        <v>SINAPI-I 6067</v>
      </c>
      <c r="B3761" s="3" t="s">
        <v>6301</v>
      </c>
      <c r="C3761" s="3">
        <v>6067</v>
      </c>
      <c r="D3761" s="2" t="s">
        <v>3504</v>
      </c>
      <c r="E3761" s="3" t="s">
        <v>4431</v>
      </c>
      <c r="F3761" s="67" t="s">
        <v>34180</v>
      </c>
      <c r="G3761" s="67" t="s">
        <v>34180</v>
      </c>
      <c r="I3761" s="3" t="s">
        <v>6300</v>
      </c>
    </row>
    <row r="3762" spans="1:9" x14ac:dyDescent="0.2">
      <c r="A3762" s="1" t="str">
        <f t="shared" si="60"/>
        <v>SINAPI-I 38393</v>
      </c>
      <c r="B3762" s="3" t="s">
        <v>6301</v>
      </c>
      <c r="C3762" s="3">
        <v>38393</v>
      </c>
      <c r="D3762" s="2" t="s">
        <v>3505</v>
      </c>
      <c r="E3762" s="3" t="s">
        <v>4431</v>
      </c>
      <c r="F3762" s="67" t="s">
        <v>21783</v>
      </c>
      <c r="G3762" s="67" t="s">
        <v>21783</v>
      </c>
      <c r="I3762" s="3" t="s">
        <v>6299</v>
      </c>
    </row>
    <row r="3763" spans="1:9" x14ac:dyDescent="0.2">
      <c r="A3763" s="1" t="str">
        <f t="shared" si="60"/>
        <v>SINAPI-I 38390</v>
      </c>
      <c r="B3763" s="3" t="s">
        <v>6301</v>
      </c>
      <c r="C3763" s="3">
        <v>38390</v>
      </c>
      <c r="D3763" s="2" t="s">
        <v>3506</v>
      </c>
      <c r="E3763" s="3" t="s">
        <v>4431</v>
      </c>
      <c r="F3763" s="67" t="s">
        <v>34181</v>
      </c>
      <c r="G3763" s="67" t="s">
        <v>34181</v>
      </c>
      <c r="I3763" s="3" t="s">
        <v>6298</v>
      </c>
    </row>
    <row r="3764" spans="1:9" x14ac:dyDescent="0.2">
      <c r="A3764" s="1" t="str">
        <f t="shared" si="60"/>
        <v>SINAPI-I 36532</v>
      </c>
      <c r="B3764" s="3" t="s">
        <v>6301</v>
      </c>
      <c r="C3764" s="3">
        <v>36532</v>
      </c>
      <c r="D3764" s="2" t="s">
        <v>3507</v>
      </c>
      <c r="E3764" s="3" t="s">
        <v>4431</v>
      </c>
      <c r="F3764" s="67" t="s">
        <v>34182</v>
      </c>
      <c r="G3764" s="67" t="s">
        <v>34182</v>
      </c>
      <c r="I3764" s="3" t="s">
        <v>6298</v>
      </c>
    </row>
    <row r="3765" spans="1:9" ht="22.5" x14ac:dyDescent="0.2">
      <c r="A3765" s="1" t="str">
        <f t="shared" si="60"/>
        <v>SINAPI-I 11578</v>
      </c>
      <c r="B3765" s="3" t="s">
        <v>6301</v>
      </c>
      <c r="C3765" s="3">
        <v>11578</v>
      </c>
      <c r="D3765" s="2" t="s">
        <v>3508</v>
      </c>
      <c r="E3765" s="3" t="s">
        <v>4431</v>
      </c>
      <c r="F3765" s="67" t="s">
        <v>5690</v>
      </c>
      <c r="G3765" s="67" t="s">
        <v>5690</v>
      </c>
      <c r="I3765" s="3" t="s">
        <v>6298</v>
      </c>
    </row>
    <row r="3766" spans="1:9" ht="22.5" x14ac:dyDescent="0.2">
      <c r="A3766" s="1" t="str">
        <f t="shared" si="60"/>
        <v>SINAPI-I 11577</v>
      </c>
      <c r="B3766" s="3" t="s">
        <v>6301</v>
      </c>
      <c r="C3766" s="3">
        <v>11577</v>
      </c>
      <c r="D3766" s="2" t="s">
        <v>3509</v>
      </c>
      <c r="E3766" s="3" t="s">
        <v>4431</v>
      </c>
      <c r="F3766" s="67" t="s">
        <v>6011</v>
      </c>
      <c r="G3766" s="67" t="s">
        <v>6011</v>
      </c>
      <c r="I3766" s="3" t="s">
        <v>6298</v>
      </c>
    </row>
    <row r="3767" spans="1:9" ht="22.5" x14ac:dyDescent="0.2">
      <c r="A3767" s="1" t="str">
        <f t="shared" si="60"/>
        <v>SINAPI-I 42432</v>
      </c>
      <c r="B3767" s="3" t="s">
        <v>6301</v>
      </c>
      <c r="C3767" s="3">
        <v>42432</v>
      </c>
      <c r="D3767" s="2" t="s">
        <v>3510</v>
      </c>
      <c r="E3767" s="3" t="s">
        <v>4431</v>
      </c>
      <c r="F3767" s="67" t="s">
        <v>6012</v>
      </c>
      <c r="G3767" s="67" t="s">
        <v>6012</v>
      </c>
      <c r="I3767" s="3" t="s">
        <v>6300</v>
      </c>
    </row>
    <row r="3768" spans="1:9" ht="22.5" x14ac:dyDescent="0.2">
      <c r="A3768" s="1" t="str">
        <f t="shared" si="60"/>
        <v>SINAPI-I 42437</v>
      </c>
      <c r="B3768" s="3" t="s">
        <v>6301</v>
      </c>
      <c r="C3768" s="3">
        <v>42437</v>
      </c>
      <c r="D3768" s="2" t="s">
        <v>3511</v>
      </c>
      <c r="E3768" s="3" t="s">
        <v>4431</v>
      </c>
      <c r="F3768" s="67" t="s">
        <v>6013</v>
      </c>
      <c r="G3768" s="67" t="s">
        <v>6013</v>
      </c>
      <c r="I3768" s="3" t="s">
        <v>6300</v>
      </c>
    </row>
    <row r="3769" spans="1:9" x14ac:dyDescent="0.2">
      <c r="A3769" s="1" t="str">
        <f t="shared" si="60"/>
        <v>SINAPI-I 1116</v>
      </c>
      <c r="B3769" s="3" t="s">
        <v>6301</v>
      </c>
      <c r="C3769" s="3">
        <v>1116</v>
      </c>
      <c r="D3769" s="2" t="s">
        <v>3512</v>
      </c>
      <c r="E3769" s="3" t="s">
        <v>4432</v>
      </c>
      <c r="F3769" s="67" t="s">
        <v>31003</v>
      </c>
      <c r="G3769" s="67" t="s">
        <v>31003</v>
      </c>
      <c r="I3769" s="3" t="s">
        <v>6298</v>
      </c>
    </row>
    <row r="3770" spans="1:9" x14ac:dyDescent="0.2">
      <c r="A3770" s="1" t="str">
        <f t="shared" si="60"/>
        <v>SINAPI-I 1115</v>
      </c>
      <c r="B3770" s="3" t="s">
        <v>6301</v>
      </c>
      <c r="C3770" s="3">
        <v>1115</v>
      </c>
      <c r="D3770" s="2" t="s">
        <v>3513</v>
      </c>
      <c r="E3770" s="3" t="s">
        <v>4432</v>
      </c>
      <c r="F3770" s="67" t="s">
        <v>32009</v>
      </c>
      <c r="G3770" s="67" t="s">
        <v>32009</v>
      </c>
      <c r="I3770" s="3" t="s">
        <v>6298</v>
      </c>
    </row>
    <row r="3771" spans="1:9" x14ac:dyDescent="0.2">
      <c r="A3771" s="1" t="str">
        <f t="shared" si="60"/>
        <v>SINAPI-I 1113</v>
      </c>
      <c r="B3771" s="3" t="s">
        <v>6301</v>
      </c>
      <c r="C3771" s="3">
        <v>1113</v>
      </c>
      <c r="D3771" s="2" t="s">
        <v>3514</v>
      </c>
      <c r="E3771" s="3" t="s">
        <v>4432</v>
      </c>
      <c r="F3771" s="67" t="s">
        <v>31982</v>
      </c>
      <c r="G3771" s="67" t="s">
        <v>31982</v>
      </c>
      <c r="I3771" s="3" t="s">
        <v>6298</v>
      </c>
    </row>
    <row r="3772" spans="1:9" x14ac:dyDescent="0.2">
      <c r="A3772" s="1" t="str">
        <f t="shared" si="60"/>
        <v>SINAPI-I 1114</v>
      </c>
      <c r="B3772" s="3" t="s">
        <v>6301</v>
      </c>
      <c r="C3772" s="3">
        <v>1114</v>
      </c>
      <c r="D3772" s="2" t="s">
        <v>3515</v>
      </c>
      <c r="E3772" s="3" t="s">
        <v>4432</v>
      </c>
      <c r="F3772" s="67" t="s">
        <v>33419</v>
      </c>
      <c r="G3772" s="67" t="s">
        <v>33419</v>
      </c>
      <c r="I3772" s="3" t="s">
        <v>6298</v>
      </c>
    </row>
    <row r="3773" spans="1:9" x14ac:dyDescent="0.2">
      <c r="A3773" s="1" t="str">
        <f t="shared" si="60"/>
        <v>SINAPI-I 40873</v>
      </c>
      <c r="B3773" s="3" t="s">
        <v>6301</v>
      </c>
      <c r="C3773" s="3">
        <v>40873</v>
      </c>
      <c r="D3773" s="2" t="s">
        <v>3516</v>
      </c>
      <c r="E3773" s="3" t="s">
        <v>4432</v>
      </c>
      <c r="F3773" s="67" t="s">
        <v>28784</v>
      </c>
      <c r="G3773" s="67" t="s">
        <v>28784</v>
      </c>
      <c r="I3773" s="3" t="s">
        <v>6298</v>
      </c>
    </row>
    <row r="3774" spans="1:9" x14ac:dyDescent="0.2">
      <c r="A3774" s="1" t="str">
        <f t="shared" si="60"/>
        <v>SINAPI-I 20214</v>
      </c>
      <c r="B3774" s="3" t="s">
        <v>6301</v>
      </c>
      <c r="C3774" s="3">
        <v>20214</v>
      </c>
      <c r="D3774" s="2" t="s">
        <v>3517</v>
      </c>
      <c r="E3774" s="3" t="s">
        <v>4431</v>
      </c>
      <c r="F3774" s="67" t="s">
        <v>32152</v>
      </c>
      <c r="G3774" s="67" t="s">
        <v>32152</v>
      </c>
      <c r="I3774" s="3" t="s">
        <v>6298</v>
      </c>
    </row>
    <row r="3775" spans="1:9" ht="22.5" x14ac:dyDescent="0.2">
      <c r="A3775" s="1" t="str">
        <f t="shared" si="60"/>
        <v>SINAPI-I 7237</v>
      </c>
      <c r="B3775" s="3" t="s">
        <v>6301</v>
      </c>
      <c r="C3775" s="3">
        <v>7237</v>
      </c>
      <c r="D3775" s="2" t="s">
        <v>3518</v>
      </c>
      <c r="E3775" s="3" t="s">
        <v>4431</v>
      </c>
      <c r="F3775" s="67" t="s">
        <v>32052</v>
      </c>
      <c r="G3775" s="67" t="s">
        <v>32052</v>
      </c>
      <c r="I3775" s="3" t="s">
        <v>6298</v>
      </c>
    </row>
    <row r="3776" spans="1:9" x14ac:dyDescent="0.2">
      <c r="A3776" s="1" t="str">
        <f t="shared" si="60"/>
        <v>SINAPI-I 11757</v>
      </c>
      <c r="B3776" s="3" t="s">
        <v>6301</v>
      </c>
      <c r="C3776" s="3">
        <v>11757</v>
      </c>
      <c r="D3776" s="2" t="s">
        <v>3519</v>
      </c>
      <c r="E3776" s="3" t="s">
        <v>4431</v>
      </c>
      <c r="F3776" s="67" t="s">
        <v>6016</v>
      </c>
      <c r="G3776" s="67" t="s">
        <v>6016</v>
      </c>
      <c r="I3776" s="3" t="s">
        <v>6299</v>
      </c>
    </row>
    <row r="3777" spans="1:9" x14ac:dyDescent="0.2">
      <c r="A3777" s="1" t="str">
        <f t="shared" si="60"/>
        <v>SINAPI-I 11758</v>
      </c>
      <c r="B3777" s="3" t="s">
        <v>6301</v>
      </c>
      <c r="C3777" s="3">
        <v>11758</v>
      </c>
      <c r="D3777" s="2" t="s">
        <v>3520</v>
      </c>
      <c r="E3777" s="3" t="s">
        <v>4431</v>
      </c>
      <c r="F3777" s="67" t="s">
        <v>6017</v>
      </c>
      <c r="G3777" s="67" t="s">
        <v>6017</v>
      </c>
      <c r="I3777" s="3" t="s">
        <v>6299</v>
      </c>
    </row>
    <row r="3778" spans="1:9" x14ac:dyDescent="0.2">
      <c r="A3778" s="1" t="str">
        <f t="shared" si="60"/>
        <v>SINAPI-I 37526</v>
      </c>
      <c r="B3778" s="3" t="s">
        <v>6301</v>
      </c>
      <c r="C3778" s="3">
        <v>37526</v>
      </c>
      <c r="D3778" s="2" t="s">
        <v>30548</v>
      </c>
      <c r="E3778" s="3" t="s">
        <v>4431</v>
      </c>
      <c r="F3778" s="67" t="s">
        <v>4461</v>
      </c>
      <c r="G3778" s="67" t="s">
        <v>4461</v>
      </c>
      <c r="I3778" s="3" t="s">
        <v>6298</v>
      </c>
    </row>
    <row r="3779" spans="1:9" x14ac:dyDescent="0.2">
      <c r="A3779" s="1" t="str">
        <f t="shared" si="60"/>
        <v>SINAPI-I 6076</v>
      </c>
      <c r="B3779" s="3" t="s">
        <v>6301</v>
      </c>
      <c r="C3779" s="3">
        <v>6076</v>
      </c>
      <c r="D3779" s="2" t="s">
        <v>3521</v>
      </c>
      <c r="E3779" s="3" t="s">
        <v>4435</v>
      </c>
      <c r="F3779" s="67" t="s">
        <v>21209</v>
      </c>
      <c r="G3779" s="67" t="s">
        <v>21209</v>
      </c>
      <c r="I3779" s="3" t="s">
        <v>6300</v>
      </c>
    </row>
    <row r="3780" spans="1:9" x14ac:dyDescent="0.2">
      <c r="A3780" s="1" t="str">
        <f t="shared" si="60"/>
        <v>SINAPI-I 13109</v>
      </c>
      <c r="B3780" s="3" t="s">
        <v>6301</v>
      </c>
      <c r="C3780" s="3">
        <v>13109</v>
      </c>
      <c r="D3780" s="2" t="s">
        <v>3522</v>
      </c>
      <c r="E3780" s="3" t="s">
        <v>4431</v>
      </c>
      <c r="F3780" s="67" t="s">
        <v>34183</v>
      </c>
      <c r="G3780" s="67" t="s">
        <v>34183</v>
      </c>
      <c r="I3780" s="3" t="s">
        <v>6300</v>
      </c>
    </row>
    <row r="3781" spans="1:9" x14ac:dyDescent="0.2">
      <c r="A3781" s="1" t="str">
        <f t="shared" si="60"/>
        <v>SINAPI-I 13110</v>
      </c>
      <c r="B3781" s="3" t="s">
        <v>6301</v>
      </c>
      <c r="C3781" s="3">
        <v>13110</v>
      </c>
      <c r="D3781" s="2" t="s">
        <v>3523</v>
      </c>
      <c r="E3781" s="3" t="s">
        <v>4431</v>
      </c>
      <c r="F3781" s="67" t="s">
        <v>34184</v>
      </c>
      <c r="G3781" s="67" t="s">
        <v>34184</v>
      </c>
      <c r="I3781" s="3" t="s">
        <v>6300</v>
      </c>
    </row>
    <row r="3782" spans="1:9" x14ac:dyDescent="0.2">
      <c r="A3782" s="1" t="str">
        <f t="shared" si="60"/>
        <v>SINAPI-I 7581</v>
      </c>
      <c r="B3782" s="3" t="s">
        <v>6301</v>
      </c>
      <c r="C3782" s="3">
        <v>7581</v>
      </c>
      <c r="D3782" s="2" t="s">
        <v>3524</v>
      </c>
      <c r="E3782" s="3" t="s">
        <v>4431</v>
      </c>
      <c r="F3782" s="67" t="s">
        <v>21823</v>
      </c>
      <c r="G3782" s="67" t="s">
        <v>21823</v>
      </c>
      <c r="I3782" s="3" t="s">
        <v>6300</v>
      </c>
    </row>
    <row r="3783" spans="1:9" x14ac:dyDescent="0.2">
      <c r="A3783" s="1" t="str">
        <f t="shared" si="60"/>
        <v>SINAPI-I 4509</v>
      </c>
      <c r="B3783" s="3" t="s">
        <v>6301</v>
      </c>
      <c r="C3783" s="3">
        <v>4509</v>
      </c>
      <c r="D3783" s="2" t="s">
        <v>3525</v>
      </c>
      <c r="E3783" s="3" t="s">
        <v>4432</v>
      </c>
      <c r="F3783" s="67" t="s">
        <v>29472</v>
      </c>
      <c r="G3783" s="67" t="s">
        <v>29472</v>
      </c>
      <c r="I3783" s="3" t="s">
        <v>6298</v>
      </c>
    </row>
    <row r="3784" spans="1:9" x14ac:dyDescent="0.2">
      <c r="A3784" s="1" t="str">
        <f t="shared" si="60"/>
        <v>SINAPI-I 4512</v>
      </c>
      <c r="B3784" s="3" t="s">
        <v>6301</v>
      </c>
      <c r="C3784" s="3">
        <v>4512</v>
      </c>
      <c r="D3784" s="2" t="s">
        <v>3526</v>
      </c>
      <c r="E3784" s="3" t="s">
        <v>4432</v>
      </c>
      <c r="F3784" s="67" t="s">
        <v>5551</v>
      </c>
      <c r="G3784" s="67" t="s">
        <v>5551</v>
      </c>
      <c r="I3784" s="3" t="s">
        <v>6298</v>
      </c>
    </row>
    <row r="3785" spans="1:9" x14ac:dyDescent="0.2">
      <c r="A3785" s="1" t="str">
        <f t="shared" si="60"/>
        <v>SINAPI-I 4517</v>
      </c>
      <c r="B3785" s="3" t="s">
        <v>6301</v>
      </c>
      <c r="C3785" s="3">
        <v>4517</v>
      </c>
      <c r="D3785" s="2" t="s">
        <v>3527</v>
      </c>
      <c r="E3785" s="3" t="s">
        <v>4432</v>
      </c>
      <c r="F3785" s="67" t="s">
        <v>4569</v>
      </c>
      <c r="G3785" s="67" t="s">
        <v>4569</v>
      </c>
      <c r="I3785" s="3" t="s">
        <v>6298</v>
      </c>
    </row>
    <row r="3786" spans="1:9" x14ac:dyDescent="0.2">
      <c r="A3786" s="1" t="str">
        <f t="shared" si="60"/>
        <v>SINAPI-I 20206</v>
      </c>
      <c r="B3786" s="3" t="s">
        <v>6301</v>
      </c>
      <c r="C3786" s="3">
        <v>20206</v>
      </c>
      <c r="D3786" s="2" t="s">
        <v>3528</v>
      </c>
      <c r="E3786" s="3" t="s">
        <v>4432</v>
      </c>
      <c r="F3786" s="67" t="s">
        <v>4585</v>
      </c>
      <c r="G3786" s="67" t="s">
        <v>4585</v>
      </c>
      <c r="I3786" s="3" t="s">
        <v>6298</v>
      </c>
    </row>
    <row r="3787" spans="1:9" ht="22.5" x14ac:dyDescent="0.2">
      <c r="A3787" s="1" t="str">
        <f t="shared" si="60"/>
        <v>SINAPI-I 4460</v>
      </c>
      <c r="B3787" s="3" t="s">
        <v>6301</v>
      </c>
      <c r="C3787" s="3">
        <v>4460</v>
      </c>
      <c r="D3787" s="2" t="s">
        <v>3529</v>
      </c>
      <c r="E3787" s="3" t="s">
        <v>4432</v>
      </c>
      <c r="F3787" s="67" t="s">
        <v>20931</v>
      </c>
      <c r="G3787" s="67" t="s">
        <v>20931</v>
      </c>
      <c r="I3787" s="3" t="s">
        <v>6298</v>
      </c>
    </row>
    <row r="3788" spans="1:9" ht="22.5" x14ac:dyDescent="0.2">
      <c r="A3788" s="1" t="str">
        <f t="shared" si="60"/>
        <v>SINAPI-I 4415</v>
      </c>
      <c r="B3788" s="3" t="s">
        <v>6301</v>
      </c>
      <c r="C3788" s="3">
        <v>4415</v>
      </c>
      <c r="D3788" s="2" t="s">
        <v>3530</v>
      </c>
      <c r="E3788" s="3" t="s">
        <v>4432</v>
      </c>
      <c r="F3788" s="67" t="s">
        <v>5913</v>
      </c>
      <c r="G3788" s="67" t="s">
        <v>5913</v>
      </c>
      <c r="I3788" s="3" t="s">
        <v>6298</v>
      </c>
    </row>
    <row r="3789" spans="1:9" ht="22.5" x14ac:dyDescent="0.2">
      <c r="A3789" s="1" t="str">
        <f t="shared" si="60"/>
        <v>SINAPI-I 4417</v>
      </c>
      <c r="B3789" s="3" t="s">
        <v>6301</v>
      </c>
      <c r="C3789" s="3">
        <v>4417</v>
      </c>
      <c r="D3789" s="2" t="s">
        <v>3531</v>
      </c>
      <c r="E3789" s="3" t="s">
        <v>4432</v>
      </c>
      <c r="F3789" s="67" t="s">
        <v>20940</v>
      </c>
      <c r="G3789" s="67" t="s">
        <v>20940</v>
      </c>
      <c r="I3789" s="3" t="s">
        <v>6298</v>
      </c>
    </row>
    <row r="3790" spans="1:9" x14ac:dyDescent="0.2">
      <c r="A3790" s="1" t="str">
        <f t="shared" si="60"/>
        <v>SINAPI-I 37373</v>
      </c>
      <c r="B3790" s="3" t="s">
        <v>6301</v>
      </c>
      <c r="C3790" s="3">
        <v>37373</v>
      </c>
      <c r="D3790" s="2" t="s">
        <v>3532</v>
      </c>
      <c r="E3790" s="3" t="s">
        <v>4436</v>
      </c>
      <c r="F3790" s="67" t="s">
        <v>6021</v>
      </c>
      <c r="G3790" s="67" t="s">
        <v>6021</v>
      </c>
      <c r="I3790" s="3" t="s">
        <v>6299</v>
      </c>
    </row>
    <row r="3791" spans="1:9" x14ac:dyDescent="0.2">
      <c r="A3791" s="1" t="str">
        <f t="shared" si="60"/>
        <v>SINAPI-I 40864</v>
      </c>
      <c r="B3791" s="3" t="s">
        <v>6301</v>
      </c>
      <c r="C3791" s="3">
        <v>40864</v>
      </c>
      <c r="D3791" s="2" t="s">
        <v>3533</v>
      </c>
      <c r="E3791" s="3" t="s">
        <v>4437</v>
      </c>
      <c r="F3791" s="67" t="s">
        <v>6022</v>
      </c>
      <c r="G3791" s="67" t="s">
        <v>6022</v>
      </c>
      <c r="I3791" s="3" t="s">
        <v>6299</v>
      </c>
    </row>
    <row r="3792" spans="1:9" x14ac:dyDescent="0.2">
      <c r="A3792" s="1" t="str">
        <f t="shared" si="60"/>
        <v>SINAPI-I 4734</v>
      </c>
      <c r="B3792" s="3" t="s">
        <v>6301</v>
      </c>
      <c r="C3792" s="3">
        <v>4734</v>
      </c>
      <c r="D3792" s="2" t="s">
        <v>3534</v>
      </c>
      <c r="E3792" s="3" t="s">
        <v>4435</v>
      </c>
      <c r="F3792" s="67" t="s">
        <v>6023</v>
      </c>
      <c r="G3792" s="67" t="s">
        <v>6023</v>
      </c>
      <c r="I3792" s="3" t="s">
        <v>6298</v>
      </c>
    </row>
    <row r="3793" spans="1:9" x14ac:dyDescent="0.2">
      <c r="A3793" s="1" t="str">
        <f t="shared" si="60"/>
        <v>SINAPI-I 6085</v>
      </c>
      <c r="B3793" s="3" t="s">
        <v>6301</v>
      </c>
      <c r="C3793" s="3">
        <v>6085</v>
      </c>
      <c r="D3793" s="2" t="s">
        <v>3535</v>
      </c>
      <c r="E3793" s="3" t="s">
        <v>4434</v>
      </c>
      <c r="F3793" s="67" t="s">
        <v>21611</v>
      </c>
      <c r="G3793" s="67" t="s">
        <v>21611</v>
      </c>
      <c r="I3793" s="3" t="s">
        <v>6299</v>
      </c>
    </row>
    <row r="3794" spans="1:9" x14ac:dyDescent="0.2">
      <c r="A3794" s="1" t="str">
        <f t="shared" si="60"/>
        <v>SINAPI-I 38396</v>
      </c>
      <c r="B3794" s="3" t="s">
        <v>6301</v>
      </c>
      <c r="C3794" s="3">
        <v>38396</v>
      </c>
      <c r="D3794" s="2" t="s">
        <v>30549</v>
      </c>
      <c r="E3794" s="3" t="s">
        <v>4431</v>
      </c>
      <c r="F3794" s="67" t="s">
        <v>34185</v>
      </c>
      <c r="G3794" s="67" t="s">
        <v>34185</v>
      </c>
      <c r="I3794" s="3" t="s">
        <v>6298</v>
      </c>
    </row>
    <row r="3795" spans="1:9" x14ac:dyDescent="0.2">
      <c r="A3795" s="1" t="str">
        <f t="shared" si="60"/>
        <v>SINAPI-I 11622</v>
      </c>
      <c r="B3795" s="3" t="s">
        <v>6301</v>
      </c>
      <c r="C3795" s="3">
        <v>11622</v>
      </c>
      <c r="D3795" s="2" t="s">
        <v>3536</v>
      </c>
      <c r="E3795" s="3" t="s">
        <v>4433</v>
      </c>
      <c r="F3795" s="67" t="s">
        <v>6328</v>
      </c>
      <c r="G3795" s="67" t="s">
        <v>6328</v>
      </c>
      <c r="I3795" s="3" t="s">
        <v>6298</v>
      </c>
    </row>
    <row r="3796" spans="1:9" ht="22.5" x14ac:dyDescent="0.2">
      <c r="A3796" s="1" t="str">
        <f t="shared" si="60"/>
        <v>SINAPI-I 43143</v>
      </c>
      <c r="B3796" s="3" t="s">
        <v>6301</v>
      </c>
      <c r="C3796" s="3">
        <v>43143</v>
      </c>
      <c r="D3796" s="2" t="s">
        <v>3537</v>
      </c>
      <c r="E3796" s="3" t="s">
        <v>4434</v>
      </c>
      <c r="F3796" s="67" t="s">
        <v>21188</v>
      </c>
      <c r="G3796" s="67" t="s">
        <v>21188</v>
      </c>
      <c r="I3796" s="3" t="s">
        <v>6298</v>
      </c>
    </row>
    <row r="3797" spans="1:9" x14ac:dyDescent="0.2">
      <c r="A3797" s="1" t="str">
        <f t="shared" si="60"/>
        <v>SINAPI-I 7317</v>
      </c>
      <c r="B3797" s="3" t="s">
        <v>6301</v>
      </c>
      <c r="C3797" s="3">
        <v>7317</v>
      </c>
      <c r="D3797" s="2" t="s">
        <v>3538</v>
      </c>
      <c r="E3797" s="3" t="s">
        <v>4433</v>
      </c>
      <c r="F3797" s="67" t="s">
        <v>21650</v>
      </c>
      <c r="G3797" s="67" t="s">
        <v>21650</v>
      </c>
      <c r="I3797" s="3" t="s">
        <v>6298</v>
      </c>
    </row>
    <row r="3798" spans="1:9" x14ac:dyDescent="0.2">
      <c r="A3798" s="1" t="str">
        <f t="shared" si="60"/>
        <v>SINAPI-I 142</v>
      </c>
      <c r="B3798" s="3" t="s">
        <v>6301</v>
      </c>
      <c r="C3798" s="3">
        <v>142</v>
      </c>
      <c r="D3798" s="2" t="s">
        <v>3539</v>
      </c>
      <c r="E3798" s="3" t="s">
        <v>4451</v>
      </c>
      <c r="F3798" s="67" t="s">
        <v>21894</v>
      </c>
      <c r="G3798" s="67" t="s">
        <v>21894</v>
      </c>
      <c r="I3798" s="3" t="s">
        <v>6298</v>
      </c>
    </row>
    <row r="3799" spans="1:9" x14ac:dyDescent="0.2">
      <c r="A3799" s="1" t="str">
        <f t="shared" si="60"/>
        <v>SINAPI-I 43142</v>
      </c>
      <c r="B3799" s="3" t="s">
        <v>6301</v>
      </c>
      <c r="C3799" s="3">
        <v>43142</v>
      </c>
      <c r="D3799" s="2" t="s">
        <v>3540</v>
      </c>
      <c r="E3799" s="3" t="s">
        <v>4434</v>
      </c>
      <c r="F3799" s="67" t="s">
        <v>21914</v>
      </c>
      <c r="G3799" s="67" t="s">
        <v>21914</v>
      </c>
      <c r="I3799" s="3" t="s">
        <v>6298</v>
      </c>
    </row>
    <row r="3800" spans="1:9" x14ac:dyDescent="0.2">
      <c r="A3800" s="1" t="str">
        <f t="shared" si="60"/>
        <v>SINAPI-I 38123</v>
      </c>
      <c r="B3800" s="3" t="s">
        <v>6301</v>
      </c>
      <c r="C3800" s="3">
        <v>38123</v>
      </c>
      <c r="D3800" s="2" t="s">
        <v>3541</v>
      </c>
      <c r="E3800" s="3" t="s">
        <v>4433</v>
      </c>
      <c r="F3800" s="67" t="s">
        <v>34186</v>
      </c>
      <c r="G3800" s="67" t="s">
        <v>34186</v>
      </c>
      <c r="I3800" s="3" t="s">
        <v>6298</v>
      </c>
    </row>
    <row r="3801" spans="1:9" x14ac:dyDescent="0.2">
      <c r="A3801" s="1" t="str">
        <f t="shared" si="60"/>
        <v>SINAPI-I 42699</v>
      </c>
      <c r="B3801" s="3" t="s">
        <v>6301</v>
      </c>
      <c r="C3801" s="3">
        <v>42699</v>
      </c>
      <c r="D3801" s="2" t="s">
        <v>3542</v>
      </c>
      <c r="E3801" s="3" t="s">
        <v>4431</v>
      </c>
      <c r="F3801" s="67" t="s">
        <v>34187</v>
      </c>
      <c r="G3801" s="67" t="s">
        <v>34187</v>
      </c>
      <c r="I3801" s="3" t="s">
        <v>6298</v>
      </c>
    </row>
    <row r="3802" spans="1:9" ht="22.5" x14ac:dyDescent="0.2">
      <c r="A3802" s="1" t="str">
        <f t="shared" si="60"/>
        <v>SINAPI-I 37743</v>
      </c>
      <c r="B3802" s="3" t="s">
        <v>6301</v>
      </c>
      <c r="C3802" s="3">
        <v>37743</v>
      </c>
      <c r="D3802" s="2" t="s">
        <v>30550</v>
      </c>
      <c r="E3802" s="3" t="s">
        <v>4431</v>
      </c>
      <c r="F3802" s="67" t="s">
        <v>34188</v>
      </c>
      <c r="G3802" s="67" t="s">
        <v>34188</v>
      </c>
      <c r="I3802" s="3" t="s">
        <v>6298</v>
      </c>
    </row>
    <row r="3803" spans="1:9" ht="22.5" x14ac:dyDescent="0.2">
      <c r="A3803" s="1" t="str">
        <f t="shared" si="60"/>
        <v>SINAPI-I 37744</v>
      </c>
      <c r="B3803" s="3" t="s">
        <v>6301</v>
      </c>
      <c r="C3803" s="3">
        <v>37744</v>
      </c>
      <c r="D3803" s="2" t="s">
        <v>3543</v>
      </c>
      <c r="E3803" s="3" t="s">
        <v>4431</v>
      </c>
      <c r="F3803" s="67" t="s">
        <v>34189</v>
      </c>
      <c r="G3803" s="67" t="s">
        <v>34189</v>
      </c>
      <c r="I3803" s="3" t="s">
        <v>6298</v>
      </c>
    </row>
    <row r="3804" spans="1:9" ht="22.5" x14ac:dyDescent="0.2">
      <c r="A3804" s="1" t="str">
        <f t="shared" si="60"/>
        <v>SINAPI-I 37741</v>
      </c>
      <c r="B3804" s="3" t="s">
        <v>6301</v>
      </c>
      <c r="C3804" s="3">
        <v>37741</v>
      </c>
      <c r="D3804" s="2" t="s">
        <v>3544</v>
      </c>
      <c r="E3804" s="3" t="s">
        <v>4431</v>
      </c>
      <c r="F3804" s="67" t="s">
        <v>34190</v>
      </c>
      <c r="G3804" s="67" t="s">
        <v>34190</v>
      </c>
      <c r="I3804" s="3" t="s">
        <v>6298</v>
      </c>
    </row>
    <row r="3805" spans="1:9" ht="22.5" x14ac:dyDescent="0.2">
      <c r="A3805" s="1" t="str">
        <f t="shared" si="60"/>
        <v>SINAPI-I 39396</v>
      </c>
      <c r="B3805" s="3" t="s">
        <v>6301</v>
      </c>
      <c r="C3805" s="3">
        <v>39396</v>
      </c>
      <c r="D3805" s="2" t="s">
        <v>3545</v>
      </c>
      <c r="E3805" s="3" t="s">
        <v>4431</v>
      </c>
      <c r="F3805" s="67" t="s">
        <v>30984</v>
      </c>
      <c r="G3805" s="67" t="s">
        <v>30984</v>
      </c>
      <c r="I3805" s="3" t="s">
        <v>6300</v>
      </c>
    </row>
    <row r="3806" spans="1:9" ht="22.5" x14ac:dyDescent="0.2">
      <c r="A3806" s="1" t="str">
        <f t="shared" si="60"/>
        <v>SINAPI-I 39392</v>
      </c>
      <c r="B3806" s="3" t="s">
        <v>6301</v>
      </c>
      <c r="C3806" s="3">
        <v>39392</v>
      </c>
      <c r="D3806" s="2" t="s">
        <v>3546</v>
      </c>
      <c r="E3806" s="3" t="s">
        <v>4431</v>
      </c>
      <c r="F3806" s="67" t="s">
        <v>30985</v>
      </c>
      <c r="G3806" s="67" t="s">
        <v>30985</v>
      </c>
      <c r="I3806" s="3" t="s">
        <v>6300</v>
      </c>
    </row>
    <row r="3807" spans="1:9" ht="22.5" x14ac:dyDescent="0.2">
      <c r="A3807" s="1" t="str">
        <f t="shared" si="60"/>
        <v>SINAPI-I 39393</v>
      </c>
      <c r="B3807" s="3" t="s">
        <v>6301</v>
      </c>
      <c r="C3807" s="3">
        <v>39393</v>
      </c>
      <c r="D3807" s="2" t="s">
        <v>3547</v>
      </c>
      <c r="E3807" s="3" t="s">
        <v>4431</v>
      </c>
      <c r="F3807" s="67" t="s">
        <v>30986</v>
      </c>
      <c r="G3807" s="67" t="s">
        <v>30986</v>
      </c>
      <c r="I3807" s="3" t="s">
        <v>6300</v>
      </c>
    </row>
    <row r="3808" spans="1:9" ht="22.5" x14ac:dyDescent="0.2">
      <c r="A3808" s="1" t="str">
        <f t="shared" si="60"/>
        <v>SINAPI-I 39394</v>
      </c>
      <c r="B3808" s="3" t="s">
        <v>6301</v>
      </c>
      <c r="C3808" s="3">
        <v>39394</v>
      </c>
      <c r="D3808" s="2" t="s">
        <v>3548</v>
      </c>
      <c r="E3808" s="3" t="s">
        <v>4431</v>
      </c>
      <c r="F3808" s="67" t="s">
        <v>30824</v>
      </c>
      <c r="G3808" s="67" t="s">
        <v>30824</v>
      </c>
      <c r="I3808" s="3" t="s">
        <v>6300</v>
      </c>
    </row>
    <row r="3809" spans="1:9" ht="22.5" x14ac:dyDescent="0.2">
      <c r="A3809" s="1" t="str">
        <f t="shared" si="60"/>
        <v>SINAPI-I 39395</v>
      </c>
      <c r="B3809" s="3" t="s">
        <v>6301</v>
      </c>
      <c r="C3809" s="3">
        <v>39395</v>
      </c>
      <c r="D3809" s="2" t="s">
        <v>3549</v>
      </c>
      <c r="E3809" s="3" t="s">
        <v>4431</v>
      </c>
      <c r="F3809" s="67" t="s">
        <v>29528</v>
      </c>
      <c r="G3809" s="67" t="s">
        <v>29528</v>
      </c>
      <c r="I3809" s="3" t="s">
        <v>6300</v>
      </c>
    </row>
    <row r="3810" spans="1:9" ht="22.5" x14ac:dyDescent="0.2">
      <c r="A3810" s="1" t="str">
        <f t="shared" si="60"/>
        <v>SINAPI-I 14618</v>
      </c>
      <c r="B3810" s="3" t="s">
        <v>6301</v>
      </c>
      <c r="C3810" s="3">
        <v>14618</v>
      </c>
      <c r="D3810" s="2" t="s">
        <v>3550</v>
      </c>
      <c r="E3810" s="3" t="s">
        <v>4431</v>
      </c>
      <c r="F3810" s="67" t="s">
        <v>34191</v>
      </c>
      <c r="G3810" s="67" t="s">
        <v>34191</v>
      </c>
      <c r="I3810" s="3" t="s">
        <v>6298</v>
      </c>
    </row>
    <row r="3811" spans="1:9" ht="22.5" x14ac:dyDescent="0.2">
      <c r="A3811" s="1" t="str">
        <f t="shared" ref="A3811:A3874" si="61">CONCATENAR</f>
        <v>SINAPI-I 40269</v>
      </c>
      <c r="B3811" s="3" t="s">
        <v>6301</v>
      </c>
      <c r="C3811" s="3">
        <v>40269</v>
      </c>
      <c r="D3811" s="2" t="s">
        <v>3551</v>
      </c>
      <c r="E3811" s="3" t="s">
        <v>4431</v>
      </c>
      <c r="F3811" s="67" t="s">
        <v>34192</v>
      </c>
      <c r="G3811" s="67" t="s">
        <v>34192</v>
      </c>
      <c r="I3811" s="3" t="s">
        <v>6298</v>
      </c>
    </row>
    <row r="3812" spans="1:9" x14ac:dyDescent="0.2">
      <c r="A3812" s="1" t="str">
        <f t="shared" si="61"/>
        <v>SINAPI-I 6110</v>
      </c>
      <c r="B3812" s="3" t="s">
        <v>6301</v>
      </c>
      <c r="C3812" s="3">
        <v>6110</v>
      </c>
      <c r="D3812" s="2" t="s">
        <v>3552</v>
      </c>
      <c r="E3812" s="3" t="s">
        <v>4436</v>
      </c>
      <c r="F3812" s="67" t="s">
        <v>20981</v>
      </c>
      <c r="G3812" s="67" t="s">
        <v>21645</v>
      </c>
      <c r="I3812" s="3" t="s">
        <v>6298</v>
      </c>
    </row>
    <row r="3813" spans="1:9" x14ac:dyDescent="0.2">
      <c r="A3813" s="1" t="str">
        <f t="shared" si="61"/>
        <v>SINAPI-I 40910</v>
      </c>
      <c r="B3813" s="3" t="s">
        <v>6301</v>
      </c>
      <c r="C3813" s="3">
        <v>40910</v>
      </c>
      <c r="D3813" s="2" t="s">
        <v>3553</v>
      </c>
      <c r="E3813" s="3" t="s">
        <v>4437</v>
      </c>
      <c r="F3813" s="67" t="s">
        <v>28994</v>
      </c>
      <c r="G3813" s="67" t="s">
        <v>28679</v>
      </c>
      <c r="I3813" s="3" t="s">
        <v>6298</v>
      </c>
    </row>
    <row r="3814" spans="1:9" x14ac:dyDescent="0.2">
      <c r="A3814" s="1" t="str">
        <f t="shared" si="61"/>
        <v>SINAPI-I 6111</v>
      </c>
      <c r="B3814" s="3" t="s">
        <v>6301</v>
      </c>
      <c r="C3814" s="3">
        <v>6111</v>
      </c>
      <c r="D3814" s="2" t="s">
        <v>3554</v>
      </c>
      <c r="E3814" s="3" t="s">
        <v>4436</v>
      </c>
      <c r="F3814" s="67" t="s">
        <v>5137</v>
      </c>
      <c r="G3814" s="67" t="s">
        <v>21401</v>
      </c>
      <c r="I3814" s="3" t="s">
        <v>6299</v>
      </c>
    </row>
    <row r="3815" spans="1:9" x14ac:dyDescent="0.2">
      <c r="A3815" s="1" t="str">
        <f t="shared" si="61"/>
        <v>SINAPI-I 41084</v>
      </c>
      <c r="B3815" s="3" t="s">
        <v>6301</v>
      </c>
      <c r="C3815" s="3">
        <v>41084</v>
      </c>
      <c r="D3815" s="2" t="s">
        <v>3555</v>
      </c>
      <c r="E3815" s="3" t="s">
        <v>4437</v>
      </c>
      <c r="F3815" s="67" t="s">
        <v>29016</v>
      </c>
      <c r="G3815" s="67" t="s">
        <v>28895</v>
      </c>
      <c r="I3815" s="3" t="s">
        <v>6298</v>
      </c>
    </row>
    <row r="3816" spans="1:9" ht="22.5" x14ac:dyDescent="0.2">
      <c r="A3816" s="1" t="str">
        <f t="shared" si="61"/>
        <v>SINAPI-I 44535</v>
      </c>
      <c r="B3816" s="3" t="s">
        <v>6301</v>
      </c>
      <c r="C3816" s="3">
        <v>44535</v>
      </c>
      <c r="D3816" s="2" t="s">
        <v>30551</v>
      </c>
      <c r="E3816" s="3" t="s">
        <v>4435</v>
      </c>
      <c r="F3816" s="67" t="s">
        <v>34193</v>
      </c>
      <c r="G3816" s="67" t="s">
        <v>34193</v>
      </c>
      <c r="I3816" s="3" t="s">
        <v>6298</v>
      </c>
    </row>
    <row r="3817" spans="1:9" x14ac:dyDescent="0.2">
      <c r="A3817" s="1" t="str">
        <f t="shared" si="61"/>
        <v>SINAPI-I 44945</v>
      </c>
      <c r="B3817" s="3" t="s">
        <v>6301</v>
      </c>
      <c r="C3817" s="3">
        <v>44945</v>
      </c>
      <c r="D3817" s="2" t="s">
        <v>3556</v>
      </c>
      <c r="E3817" s="3" t="s">
        <v>4431</v>
      </c>
      <c r="F3817" s="67" t="s">
        <v>6029</v>
      </c>
      <c r="G3817" s="67" t="s">
        <v>6029</v>
      </c>
      <c r="I3817" s="3" t="s">
        <v>6299</v>
      </c>
    </row>
    <row r="3818" spans="1:9" x14ac:dyDescent="0.2">
      <c r="A3818" s="1" t="str">
        <f t="shared" si="61"/>
        <v>SINAPI-I 38637</v>
      </c>
      <c r="B3818" s="3" t="s">
        <v>6301</v>
      </c>
      <c r="C3818" s="3">
        <v>38637</v>
      </c>
      <c r="D3818" s="2" t="s">
        <v>30552</v>
      </c>
      <c r="E3818" s="3" t="s">
        <v>4431</v>
      </c>
      <c r="F3818" s="67" t="s">
        <v>6030</v>
      </c>
      <c r="G3818" s="67" t="s">
        <v>6030</v>
      </c>
      <c r="I3818" s="3" t="s">
        <v>6298</v>
      </c>
    </row>
    <row r="3819" spans="1:9" x14ac:dyDescent="0.2">
      <c r="A3819" s="1" t="str">
        <f t="shared" si="61"/>
        <v>SINAPI-I 6150</v>
      </c>
      <c r="B3819" s="3" t="s">
        <v>6301</v>
      </c>
      <c r="C3819" s="3">
        <v>6150</v>
      </c>
      <c r="D3819" s="2" t="s">
        <v>30553</v>
      </c>
      <c r="E3819" s="3" t="s">
        <v>4431</v>
      </c>
      <c r="F3819" s="67" t="s">
        <v>6031</v>
      </c>
      <c r="G3819" s="67" t="s">
        <v>6031</v>
      </c>
      <c r="I3819" s="3" t="s">
        <v>6298</v>
      </c>
    </row>
    <row r="3820" spans="1:9" x14ac:dyDescent="0.2">
      <c r="A3820" s="1" t="str">
        <f t="shared" si="61"/>
        <v>SINAPI-I 6136</v>
      </c>
      <c r="B3820" s="3" t="s">
        <v>6301</v>
      </c>
      <c r="C3820" s="3">
        <v>6136</v>
      </c>
      <c r="D3820" s="2" t="s">
        <v>30554</v>
      </c>
      <c r="E3820" s="3" t="s">
        <v>4431</v>
      </c>
      <c r="F3820" s="67" t="s">
        <v>6032</v>
      </c>
      <c r="G3820" s="67" t="s">
        <v>6032</v>
      </c>
      <c r="I3820" s="3" t="s">
        <v>6299</v>
      </c>
    </row>
    <row r="3821" spans="1:9" x14ac:dyDescent="0.2">
      <c r="A3821" s="1" t="str">
        <f t="shared" si="61"/>
        <v>SINAPI-I 38638</v>
      </c>
      <c r="B3821" s="3" t="s">
        <v>6301</v>
      </c>
      <c r="C3821" s="3">
        <v>38638</v>
      </c>
      <c r="D3821" s="2" t="s">
        <v>30555</v>
      </c>
      <c r="E3821" s="3" t="s">
        <v>4431</v>
      </c>
      <c r="F3821" s="67" t="s">
        <v>6033</v>
      </c>
      <c r="G3821" s="67" t="s">
        <v>6033</v>
      </c>
      <c r="I3821" s="3" t="s">
        <v>6298</v>
      </c>
    </row>
    <row r="3822" spans="1:9" x14ac:dyDescent="0.2">
      <c r="A3822" s="1" t="str">
        <f t="shared" si="61"/>
        <v>SINAPI-I 20262</v>
      </c>
      <c r="B3822" s="3" t="s">
        <v>6301</v>
      </c>
      <c r="C3822" s="3">
        <v>20262</v>
      </c>
      <c r="D3822" s="2" t="s">
        <v>3557</v>
      </c>
      <c r="E3822" s="3" t="s">
        <v>4431</v>
      </c>
      <c r="F3822" s="67" t="s">
        <v>6034</v>
      </c>
      <c r="G3822" s="67" t="s">
        <v>6034</v>
      </c>
      <c r="I3822" s="3" t="s">
        <v>6298</v>
      </c>
    </row>
    <row r="3823" spans="1:9" x14ac:dyDescent="0.2">
      <c r="A3823" s="1" t="str">
        <f t="shared" si="61"/>
        <v>SINAPI-I 6145</v>
      </c>
      <c r="B3823" s="3" t="s">
        <v>6301</v>
      </c>
      <c r="C3823" s="3">
        <v>6145</v>
      </c>
      <c r="D3823" s="2" t="s">
        <v>30556</v>
      </c>
      <c r="E3823" s="3" t="s">
        <v>4431</v>
      </c>
      <c r="F3823" s="67" t="s">
        <v>5289</v>
      </c>
      <c r="G3823" s="67" t="s">
        <v>5289</v>
      </c>
      <c r="I3823" s="3" t="s">
        <v>6298</v>
      </c>
    </row>
    <row r="3824" spans="1:9" x14ac:dyDescent="0.2">
      <c r="A3824" s="1" t="str">
        <f t="shared" si="61"/>
        <v>SINAPI-I 6149</v>
      </c>
      <c r="B3824" s="3" t="s">
        <v>6301</v>
      </c>
      <c r="C3824" s="3">
        <v>6149</v>
      </c>
      <c r="D3824" s="2" t="s">
        <v>30557</v>
      </c>
      <c r="E3824" s="3" t="s">
        <v>4431</v>
      </c>
      <c r="F3824" s="67" t="s">
        <v>5536</v>
      </c>
      <c r="G3824" s="67" t="s">
        <v>5536</v>
      </c>
      <c r="I3824" s="3" t="s">
        <v>6298</v>
      </c>
    </row>
    <row r="3825" spans="1:9" x14ac:dyDescent="0.2">
      <c r="A3825" s="1" t="str">
        <f t="shared" si="61"/>
        <v>SINAPI-I 6146</v>
      </c>
      <c r="B3825" s="3" t="s">
        <v>6301</v>
      </c>
      <c r="C3825" s="3">
        <v>6146</v>
      </c>
      <c r="D3825" s="2" t="s">
        <v>30558</v>
      </c>
      <c r="E3825" s="3" t="s">
        <v>4431</v>
      </c>
      <c r="F3825" s="67" t="s">
        <v>6035</v>
      </c>
      <c r="G3825" s="67" t="s">
        <v>6035</v>
      </c>
      <c r="I3825" s="3" t="s">
        <v>6298</v>
      </c>
    </row>
    <row r="3826" spans="1:9" x14ac:dyDescent="0.2">
      <c r="A3826" s="1" t="str">
        <f t="shared" si="61"/>
        <v>SINAPI-I 44536</v>
      </c>
      <c r="B3826" s="3" t="s">
        <v>6301</v>
      </c>
      <c r="C3826" s="3">
        <v>44536</v>
      </c>
      <c r="D3826" s="2" t="s">
        <v>3558</v>
      </c>
      <c r="E3826" s="3" t="s">
        <v>4433</v>
      </c>
      <c r="F3826" s="67" t="s">
        <v>4581</v>
      </c>
      <c r="G3826" s="67" t="s">
        <v>4581</v>
      </c>
      <c r="I3826" s="3" t="s">
        <v>6298</v>
      </c>
    </row>
    <row r="3827" spans="1:9" x14ac:dyDescent="0.2">
      <c r="A3827" s="1" t="str">
        <f t="shared" si="61"/>
        <v>SINAPI-I 39961</v>
      </c>
      <c r="B3827" s="3" t="s">
        <v>6301</v>
      </c>
      <c r="C3827" s="3">
        <v>39961</v>
      </c>
      <c r="D3827" s="2" t="s">
        <v>3559</v>
      </c>
      <c r="E3827" s="3" t="s">
        <v>4431</v>
      </c>
      <c r="F3827" s="67" t="s">
        <v>20972</v>
      </c>
      <c r="G3827" s="67" t="s">
        <v>20972</v>
      </c>
      <c r="I3827" s="3" t="s">
        <v>6298</v>
      </c>
    </row>
    <row r="3828" spans="1:9" ht="22.5" x14ac:dyDescent="0.2">
      <c r="A3828" s="1" t="str">
        <f t="shared" si="61"/>
        <v>SINAPI-I 42433</v>
      </c>
      <c r="B3828" s="3" t="s">
        <v>6301</v>
      </c>
      <c r="C3828" s="3">
        <v>42433</v>
      </c>
      <c r="D3828" s="2" t="s">
        <v>3560</v>
      </c>
      <c r="E3828" s="3" t="s">
        <v>4431</v>
      </c>
      <c r="F3828" s="67" t="s">
        <v>6037</v>
      </c>
      <c r="G3828" s="67" t="s">
        <v>6037</v>
      </c>
      <c r="I3828" s="3" t="s">
        <v>6300</v>
      </c>
    </row>
    <row r="3829" spans="1:9" ht="22.5" x14ac:dyDescent="0.2">
      <c r="A3829" s="1" t="str">
        <f t="shared" si="61"/>
        <v>SINAPI-I 42434</v>
      </c>
      <c r="B3829" s="3" t="s">
        <v>6301</v>
      </c>
      <c r="C3829" s="3">
        <v>42434</v>
      </c>
      <c r="D3829" s="2" t="s">
        <v>3561</v>
      </c>
      <c r="E3829" s="3" t="s">
        <v>4431</v>
      </c>
      <c r="F3829" s="67" t="s">
        <v>6038</v>
      </c>
      <c r="G3829" s="67" t="s">
        <v>6038</v>
      </c>
      <c r="I3829" s="3" t="s">
        <v>6300</v>
      </c>
    </row>
    <row r="3830" spans="1:9" ht="22.5" x14ac:dyDescent="0.2">
      <c r="A3830" s="1" t="str">
        <f t="shared" si="61"/>
        <v>SINAPI-I 42435</v>
      </c>
      <c r="B3830" s="3" t="s">
        <v>6301</v>
      </c>
      <c r="C3830" s="3">
        <v>42435</v>
      </c>
      <c r="D3830" s="2" t="s">
        <v>3562</v>
      </c>
      <c r="E3830" s="3" t="s">
        <v>4431</v>
      </c>
      <c r="F3830" s="67" t="s">
        <v>6039</v>
      </c>
      <c r="G3830" s="67" t="s">
        <v>6039</v>
      </c>
      <c r="I3830" s="3" t="s">
        <v>6300</v>
      </c>
    </row>
    <row r="3831" spans="1:9" x14ac:dyDescent="0.2">
      <c r="A3831" s="1" t="str">
        <f t="shared" si="61"/>
        <v>SINAPI-I 38061</v>
      </c>
      <c r="B3831" s="3" t="s">
        <v>6301</v>
      </c>
      <c r="C3831" s="3">
        <v>38061</v>
      </c>
      <c r="D3831" s="2" t="s">
        <v>3563</v>
      </c>
      <c r="E3831" s="3" t="s">
        <v>4431</v>
      </c>
      <c r="F3831" s="67" t="s">
        <v>30989</v>
      </c>
      <c r="G3831" s="67" t="s">
        <v>30989</v>
      </c>
      <c r="I3831" s="3" t="s">
        <v>6298</v>
      </c>
    </row>
    <row r="3832" spans="1:9" x14ac:dyDescent="0.2">
      <c r="A3832" s="1" t="str">
        <f t="shared" si="61"/>
        <v>SINAPI-I 20250</v>
      </c>
      <c r="B3832" s="3" t="s">
        <v>6301</v>
      </c>
      <c r="C3832" s="3">
        <v>20250</v>
      </c>
      <c r="D3832" s="2" t="s">
        <v>3564</v>
      </c>
      <c r="E3832" s="3" t="s">
        <v>4433</v>
      </c>
      <c r="F3832" s="67" t="s">
        <v>5007</v>
      </c>
      <c r="G3832" s="67" t="s">
        <v>5007</v>
      </c>
      <c r="I3832" s="3" t="s">
        <v>6299</v>
      </c>
    </row>
    <row r="3833" spans="1:9" x14ac:dyDescent="0.2">
      <c r="A3833" s="1" t="str">
        <f t="shared" si="61"/>
        <v>SINAPI-I 13388</v>
      </c>
      <c r="B3833" s="3" t="s">
        <v>6301</v>
      </c>
      <c r="C3833" s="3">
        <v>13388</v>
      </c>
      <c r="D3833" s="2" t="s">
        <v>3565</v>
      </c>
      <c r="E3833" s="3" t="s">
        <v>4433</v>
      </c>
      <c r="F3833" s="67" t="s">
        <v>34194</v>
      </c>
      <c r="G3833" s="67" t="s">
        <v>34194</v>
      </c>
      <c r="I3833" s="3" t="s">
        <v>6298</v>
      </c>
    </row>
    <row r="3834" spans="1:9" x14ac:dyDescent="0.2">
      <c r="A3834" s="1" t="str">
        <f t="shared" si="61"/>
        <v>SINAPI-I 39914</v>
      </c>
      <c r="B3834" s="3" t="s">
        <v>6301</v>
      </c>
      <c r="C3834" s="3">
        <v>39914</v>
      </c>
      <c r="D3834" s="2" t="s">
        <v>30559</v>
      </c>
      <c r="E3834" s="3" t="s">
        <v>4433</v>
      </c>
      <c r="F3834" s="67" t="s">
        <v>34195</v>
      </c>
      <c r="G3834" s="67" t="s">
        <v>34195</v>
      </c>
      <c r="I3834" s="3" t="s">
        <v>6300</v>
      </c>
    </row>
    <row r="3835" spans="1:9" x14ac:dyDescent="0.2">
      <c r="A3835" s="1" t="str">
        <f t="shared" si="61"/>
        <v>SINAPI-I 12732</v>
      </c>
      <c r="B3835" s="3" t="s">
        <v>6301</v>
      </c>
      <c r="C3835" s="3">
        <v>12732</v>
      </c>
      <c r="D3835" s="2" t="s">
        <v>3566</v>
      </c>
      <c r="E3835" s="3" t="s">
        <v>4431</v>
      </c>
      <c r="F3835" s="67" t="s">
        <v>34196</v>
      </c>
      <c r="G3835" s="67" t="s">
        <v>34196</v>
      </c>
      <c r="I3835" s="3" t="s">
        <v>6300</v>
      </c>
    </row>
    <row r="3836" spans="1:9" x14ac:dyDescent="0.2">
      <c r="A3836" s="1" t="str">
        <f t="shared" si="61"/>
        <v>SINAPI-I 6160</v>
      </c>
      <c r="B3836" s="3" t="s">
        <v>6301</v>
      </c>
      <c r="C3836" s="3">
        <v>6160</v>
      </c>
      <c r="D3836" s="2" t="s">
        <v>3567</v>
      </c>
      <c r="E3836" s="3" t="s">
        <v>4436</v>
      </c>
      <c r="F3836" s="67" t="s">
        <v>5048</v>
      </c>
      <c r="G3836" s="67" t="s">
        <v>5043</v>
      </c>
      <c r="I3836" s="3" t="s">
        <v>6299</v>
      </c>
    </row>
    <row r="3837" spans="1:9" x14ac:dyDescent="0.2">
      <c r="A3837" s="1" t="str">
        <f t="shared" si="61"/>
        <v>SINAPI-I 41087</v>
      </c>
      <c r="B3837" s="3" t="s">
        <v>6301</v>
      </c>
      <c r="C3837" s="3">
        <v>41087</v>
      </c>
      <c r="D3837" s="2" t="s">
        <v>3568</v>
      </c>
      <c r="E3837" s="3" t="s">
        <v>4437</v>
      </c>
      <c r="F3837" s="67" t="s">
        <v>29017</v>
      </c>
      <c r="G3837" s="67" t="s">
        <v>28896</v>
      </c>
      <c r="I3837" s="3" t="s">
        <v>6298</v>
      </c>
    </row>
    <row r="3838" spans="1:9" x14ac:dyDescent="0.2">
      <c r="A3838" s="1" t="str">
        <f t="shared" si="61"/>
        <v>SINAPI-I 6166</v>
      </c>
      <c r="B3838" s="3" t="s">
        <v>6301</v>
      </c>
      <c r="C3838" s="3">
        <v>6166</v>
      </c>
      <c r="D3838" s="2" t="s">
        <v>3569</v>
      </c>
      <c r="E3838" s="3" t="s">
        <v>4436</v>
      </c>
      <c r="F3838" s="67" t="s">
        <v>20739</v>
      </c>
      <c r="G3838" s="67" t="s">
        <v>21235</v>
      </c>
      <c r="I3838" s="3" t="s">
        <v>6298</v>
      </c>
    </row>
    <row r="3839" spans="1:9" x14ac:dyDescent="0.2">
      <c r="A3839" s="1" t="str">
        <f t="shared" si="61"/>
        <v>SINAPI-I 41088</v>
      </c>
      <c r="B3839" s="3" t="s">
        <v>6301</v>
      </c>
      <c r="C3839" s="3">
        <v>41088</v>
      </c>
      <c r="D3839" s="2" t="s">
        <v>3570</v>
      </c>
      <c r="E3839" s="3" t="s">
        <v>4437</v>
      </c>
      <c r="F3839" s="67" t="s">
        <v>29018</v>
      </c>
      <c r="G3839" s="67" t="s">
        <v>28897</v>
      </c>
      <c r="I3839" s="3" t="s">
        <v>6298</v>
      </c>
    </row>
    <row r="3840" spans="1:9" ht="22.5" x14ac:dyDescent="0.2">
      <c r="A3840" s="1" t="str">
        <f t="shared" si="61"/>
        <v>SINAPI-I 20232</v>
      </c>
      <c r="B3840" s="3" t="s">
        <v>6301</v>
      </c>
      <c r="C3840" s="3">
        <v>20232</v>
      </c>
      <c r="D3840" s="2" t="s">
        <v>30560</v>
      </c>
      <c r="E3840" s="3" t="s">
        <v>4432</v>
      </c>
      <c r="F3840" s="67" t="s">
        <v>29941</v>
      </c>
      <c r="G3840" s="67" t="s">
        <v>29941</v>
      </c>
      <c r="I3840" s="3" t="s">
        <v>6298</v>
      </c>
    </row>
    <row r="3841" spans="1:9" x14ac:dyDescent="0.2">
      <c r="A3841" s="1" t="str">
        <f t="shared" si="61"/>
        <v>SINAPI-I 10856</v>
      </c>
      <c r="B3841" s="3" t="s">
        <v>6301</v>
      </c>
      <c r="C3841" s="3">
        <v>10856</v>
      </c>
      <c r="D3841" s="2" t="s">
        <v>3571</v>
      </c>
      <c r="E3841" s="3" t="s">
        <v>4432</v>
      </c>
      <c r="F3841" s="67" t="s">
        <v>30987</v>
      </c>
      <c r="G3841" s="67" t="s">
        <v>30987</v>
      </c>
      <c r="I3841" s="3" t="s">
        <v>6298</v>
      </c>
    </row>
    <row r="3842" spans="1:9" x14ac:dyDescent="0.2">
      <c r="A3842" s="1" t="str">
        <f t="shared" si="61"/>
        <v>SINAPI-I 4828</v>
      </c>
      <c r="B3842" s="3" t="s">
        <v>6301</v>
      </c>
      <c r="C3842" s="3">
        <v>4828</v>
      </c>
      <c r="D3842" s="2" t="s">
        <v>30561</v>
      </c>
      <c r="E3842" s="3" t="s">
        <v>4432</v>
      </c>
      <c r="F3842" s="67" t="s">
        <v>28898</v>
      </c>
      <c r="G3842" s="67" t="s">
        <v>28898</v>
      </c>
      <c r="I3842" s="3" t="s">
        <v>6298</v>
      </c>
    </row>
    <row r="3843" spans="1:9" x14ac:dyDescent="0.2">
      <c r="A3843" s="1" t="str">
        <f t="shared" si="61"/>
        <v>SINAPI-I 20249</v>
      </c>
      <c r="B3843" s="3" t="s">
        <v>6301</v>
      </c>
      <c r="C3843" s="3">
        <v>20249</v>
      </c>
      <c r="D3843" s="2" t="s">
        <v>30562</v>
      </c>
      <c r="E3843" s="3" t="s">
        <v>4432</v>
      </c>
      <c r="F3843" s="67" t="s">
        <v>21722</v>
      </c>
      <c r="G3843" s="67" t="s">
        <v>21722</v>
      </c>
      <c r="I3843" s="3" t="s">
        <v>6298</v>
      </c>
    </row>
    <row r="3844" spans="1:9" x14ac:dyDescent="0.2">
      <c r="A3844" s="1" t="str">
        <f t="shared" si="61"/>
        <v>SINAPI-I 11609</v>
      </c>
      <c r="B3844" s="3" t="s">
        <v>6301</v>
      </c>
      <c r="C3844" s="3">
        <v>11609</v>
      </c>
      <c r="D3844" s="2" t="s">
        <v>3572</v>
      </c>
      <c r="E3844" s="3" t="s">
        <v>4434</v>
      </c>
      <c r="F3844" s="67" t="s">
        <v>5685</v>
      </c>
      <c r="G3844" s="67" t="s">
        <v>5685</v>
      </c>
      <c r="I3844" s="3" t="s">
        <v>6298</v>
      </c>
    </row>
    <row r="3845" spans="1:9" x14ac:dyDescent="0.2">
      <c r="A3845" s="1" t="str">
        <f t="shared" si="61"/>
        <v>SINAPI-I 20083</v>
      </c>
      <c r="B3845" s="3" t="s">
        <v>6301</v>
      </c>
      <c r="C3845" s="3">
        <v>20083</v>
      </c>
      <c r="D3845" s="2" t="s">
        <v>3573</v>
      </c>
      <c r="E3845" s="3" t="s">
        <v>4431</v>
      </c>
      <c r="F3845" s="67" t="s">
        <v>30988</v>
      </c>
      <c r="G3845" s="67" t="s">
        <v>30988</v>
      </c>
      <c r="I3845" s="3" t="s">
        <v>6298</v>
      </c>
    </row>
    <row r="3846" spans="1:9" x14ac:dyDescent="0.2">
      <c r="A3846" s="1" t="str">
        <f t="shared" si="61"/>
        <v>SINAPI-I 10691</v>
      </c>
      <c r="B3846" s="3" t="s">
        <v>6301</v>
      </c>
      <c r="C3846" s="3">
        <v>10691</v>
      </c>
      <c r="D3846" s="2" t="s">
        <v>3574</v>
      </c>
      <c r="E3846" s="3" t="s">
        <v>4434</v>
      </c>
      <c r="F3846" s="67" t="s">
        <v>34197</v>
      </c>
      <c r="G3846" s="67" t="s">
        <v>34197</v>
      </c>
      <c r="I3846" s="3" t="s">
        <v>6298</v>
      </c>
    </row>
    <row r="3847" spans="1:9" x14ac:dyDescent="0.2">
      <c r="A3847" s="1" t="str">
        <f t="shared" si="61"/>
        <v>SINAPI-I 12295</v>
      </c>
      <c r="B3847" s="3" t="s">
        <v>6301</v>
      </c>
      <c r="C3847" s="3">
        <v>12295</v>
      </c>
      <c r="D3847" s="2" t="s">
        <v>3575</v>
      </c>
      <c r="E3847" s="3" t="s">
        <v>4431</v>
      </c>
      <c r="F3847" s="67" t="s">
        <v>31639</v>
      </c>
      <c r="G3847" s="67" t="s">
        <v>31639</v>
      </c>
      <c r="I3847" s="3" t="s">
        <v>6298</v>
      </c>
    </row>
    <row r="3848" spans="1:9" x14ac:dyDescent="0.2">
      <c r="A3848" s="1" t="str">
        <f t="shared" si="61"/>
        <v>SINAPI-I 12296</v>
      </c>
      <c r="B3848" s="3" t="s">
        <v>6301</v>
      </c>
      <c r="C3848" s="3">
        <v>12296</v>
      </c>
      <c r="D3848" s="2" t="s">
        <v>3576</v>
      </c>
      <c r="E3848" s="3" t="s">
        <v>4431</v>
      </c>
      <c r="F3848" s="67" t="s">
        <v>32018</v>
      </c>
      <c r="G3848" s="67" t="s">
        <v>32018</v>
      </c>
      <c r="I3848" s="3" t="s">
        <v>6298</v>
      </c>
    </row>
    <row r="3849" spans="1:9" x14ac:dyDescent="0.2">
      <c r="A3849" s="1" t="str">
        <f t="shared" si="61"/>
        <v>SINAPI-I 12294</v>
      </c>
      <c r="B3849" s="3" t="s">
        <v>6301</v>
      </c>
      <c r="C3849" s="3">
        <v>12294</v>
      </c>
      <c r="D3849" s="2" t="s">
        <v>3577</v>
      </c>
      <c r="E3849" s="3" t="s">
        <v>4431</v>
      </c>
      <c r="F3849" s="67" t="s">
        <v>20940</v>
      </c>
      <c r="G3849" s="67" t="s">
        <v>20940</v>
      </c>
      <c r="I3849" s="3" t="s">
        <v>6298</v>
      </c>
    </row>
    <row r="3850" spans="1:9" x14ac:dyDescent="0.2">
      <c r="A3850" s="1" t="str">
        <f t="shared" si="61"/>
        <v>SINAPI-I 14543</v>
      </c>
      <c r="B3850" s="3" t="s">
        <v>6301</v>
      </c>
      <c r="C3850" s="3">
        <v>14543</v>
      </c>
      <c r="D3850" s="2" t="s">
        <v>3578</v>
      </c>
      <c r="E3850" s="3" t="s">
        <v>4431</v>
      </c>
      <c r="F3850" s="67" t="s">
        <v>4907</v>
      </c>
      <c r="G3850" s="67" t="s">
        <v>4907</v>
      </c>
      <c r="I3850" s="3" t="s">
        <v>6298</v>
      </c>
    </row>
    <row r="3851" spans="1:9" x14ac:dyDescent="0.2">
      <c r="A3851" s="1" t="str">
        <f t="shared" si="61"/>
        <v>SINAPI-I 13329</v>
      </c>
      <c r="B3851" s="3" t="s">
        <v>6301</v>
      </c>
      <c r="C3851" s="3">
        <v>13329</v>
      </c>
      <c r="D3851" s="2" t="s">
        <v>3579</v>
      </c>
      <c r="E3851" s="3" t="s">
        <v>4431</v>
      </c>
      <c r="F3851" s="67" t="s">
        <v>4984</v>
      </c>
      <c r="G3851" s="67" t="s">
        <v>4984</v>
      </c>
      <c r="I3851" s="3" t="s">
        <v>6299</v>
      </c>
    </row>
    <row r="3852" spans="1:9" ht="22.5" x14ac:dyDescent="0.2">
      <c r="A3852" s="1" t="str">
        <f t="shared" si="61"/>
        <v>SINAPI-I 21047</v>
      </c>
      <c r="B3852" s="3" t="s">
        <v>6301</v>
      </c>
      <c r="C3852" s="3">
        <v>21047</v>
      </c>
      <c r="D3852" s="2" t="s">
        <v>3580</v>
      </c>
      <c r="E3852" s="3" t="s">
        <v>4431</v>
      </c>
      <c r="F3852" s="67" t="s">
        <v>32082</v>
      </c>
      <c r="G3852" s="67" t="s">
        <v>32082</v>
      </c>
      <c r="I3852" s="3" t="s">
        <v>6300</v>
      </c>
    </row>
    <row r="3853" spans="1:9" ht="22.5" x14ac:dyDescent="0.2">
      <c r="A3853" s="1" t="str">
        <f t="shared" si="61"/>
        <v>SINAPI-I 21042</v>
      </c>
      <c r="B3853" s="3" t="s">
        <v>6301</v>
      </c>
      <c r="C3853" s="3">
        <v>21042</v>
      </c>
      <c r="D3853" s="2" t="s">
        <v>3581</v>
      </c>
      <c r="E3853" s="3" t="s">
        <v>4431</v>
      </c>
      <c r="F3853" s="67" t="s">
        <v>34198</v>
      </c>
      <c r="G3853" s="67" t="s">
        <v>34198</v>
      </c>
      <c r="I3853" s="3" t="s">
        <v>6300</v>
      </c>
    </row>
    <row r="3854" spans="1:9" ht="22.5" x14ac:dyDescent="0.2">
      <c r="A3854" s="1" t="str">
        <f t="shared" si="61"/>
        <v>SINAPI-I 21043</v>
      </c>
      <c r="B3854" s="3" t="s">
        <v>6301</v>
      </c>
      <c r="C3854" s="3">
        <v>21043</v>
      </c>
      <c r="D3854" s="2" t="s">
        <v>3582</v>
      </c>
      <c r="E3854" s="3" t="s">
        <v>4431</v>
      </c>
      <c r="F3854" s="67" t="s">
        <v>30765</v>
      </c>
      <c r="G3854" s="67" t="s">
        <v>30765</v>
      </c>
      <c r="I3854" s="3" t="s">
        <v>6300</v>
      </c>
    </row>
    <row r="3855" spans="1:9" ht="22.5" x14ac:dyDescent="0.2">
      <c r="A3855" s="1" t="str">
        <f t="shared" si="61"/>
        <v>SINAPI-I 21044</v>
      </c>
      <c r="B3855" s="3" t="s">
        <v>6301</v>
      </c>
      <c r="C3855" s="3">
        <v>21044</v>
      </c>
      <c r="D3855" s="2" t="s">
        <v>3583</v>
      </c>
      <c r="E3855" s="3" t="s">
        <v>4431</v>
      </c>
      <c r="F3855" s="67" t="s">
        <v>34199</v>
      </c>
      <c r="G3855" s="67" t="s">
        <v>34199</v>
      </c>
      <c r="I3855" s="3" t="s">
        <v>6300</v>
      </c>
    </row>
    <row r="3856" spans="1:9" ht="22.5" x14ac:dyDescent="0.2">
      <c r="A3856" s="1" t="str">
        <f t="shared" si="61"/>
        <v>SINAPI-I 21045</v>
      </c>
      <c r="B3856" s="3" t="s">
        <v>6301</v>
      </c>
      <c r="C3856" s="3">
        <v>21045</v>
      </c>
      <c r="D3856" s="2" t="s">
        <v>3584</v>
      </c>
      <c r="E3856" s="3" t="s">
        <v>4431</v>
      </c>
      <c r="F3856" s="67" t="s">
        <v>30995</v>
      </c>
      <c r="G3856" s="67" t="s">
        <v>30995</v>
      </c>
      <c r="I3856" s="3" t="s">
        <v>6300</v>
      </c>
    </row>
    <row r="3857" spans="1:9" ht="22.5" x14ac:dyDescent="0.2">
      <c r="A3857" s="1" t="str">
        <f t="shared" si="61"/>
        <v>SINAPI-I 21041</v>
      </c>
      <c r="B3857" s="3" t="s">
        <v>6301</v>
      </c>
      <c r="C3857" s="3">
        <v>21041</v>
      </c>
      <c r="D3857" s="2" t="s">
        <v>3585</v>
      </c>
      <c r="E3857" s="3" t="s">
        <v>4431</v>
      </c>
      <c r="F3857" s="67" t="s">
        <v>5495</v>
      </c>
      <c r="G3857" s="67" t="s">
        <v>5495</v>
      </c>
      <c r="I3857" s="3" t="s">
        <v>6300</v>
      </c>
    </row>
    <row r="3858" spans="1:9" ht="22.5" x14ac:dyDescent="0.2">
      <c r="A3858" s="1" t="str">
        <f t="shared" si="61"/>
        <v>SINAPI-I 21040</v>
      </c>
      <c r="B3858" s="3" t="s">
        <v>6301</v>
      </c>
      <c r="C3858" s="3">
        <v>21040</v>
      </c>
      <c r="D3858" s="2" t="s">
        <v>3586</v>
      </c>
      <c r="E3858" s="3" t="s">
        <v>4431</v>
      </c>
      <c r="F3858" s="67" t="s">
        <v>34200</v>
      </c>
      <c r="G3858" s="67" t="s">
        <v>34200</v>
      </c>
      <c r="I3858" s="3" t="s">
        <v>6300</v>
      </c>
    </row>
    <row r="3859" spans="1:9" x14ac:dyDescent="0.2">
      <c r="A3859" s="1" t="str">
        <f t="shared" si="61"/>
        <v>SINAPI-I 14149</v>
      </c>
      <c r="B3859" s="3" t="s">
        <v>6301</v>
      </c>
      <c r="C3859" s="3">
        <v>14149</v>
      </c>
      <c r="D3859" s="2" t="s">
        <v>3587</v>
      </c>
      <c r="E3859" s="3" t="s">
        <v>4445</v>
      </c>
      <c r="F3859" s="67" t="s">
        <v>28901</v>
      </c>
      <c r="G3859" s="67" t="s">
        <v>28901</v>
      </c>
      <c r="I3859" s="3" t="s">
        <v>6298</v>
      </c>
    </row>
    <row r="3860" spans="1:9" ht="22.5" x14ac:dyDescent="0.2">
      <c r="A3860" s="1" t="str">
        <f t="shared" si="61"/>
        <v>SINAPI-I 38099</v>
      </c>
      <c r="B3860" s="3" t="s">
        <v>6301</v>
      </c>
      <c r="C3860" s="3">
        <v>38099</v>
      </c>
      <c r="D3860" s="2" t="s">
        <v>3588</v>
      </c>
      <c r="E3860" s="3" t="s">
        <v>4431</v>
      </c>
      <c r="F3860" s="67" t="s">
        <v>5368</v>
      </c>
      <c r="G3860" s="67" t="s">
        <v>5368</v>
      </c>
      <c r="I3860" s="3" t="s">
        <v>6298</v>
      </c>
    </row>
    <row r="3861" spans="1:9" ht="22.5" x14ac:dyDescent="0.2">
      <c r="A3861" s="1" t="str">
        <f t="shared" si="61"/>
        <v>SINAPI-I 38100</v>
      </c>
      <c r="B3861" s="3" t="s">
        <v>6301</v>
      </c>
      <c r="C3861" s="3">
        <v>38100</v>
      </c>
      <c r="D3861" s="2" t="s">
        <v>3589</v>
      </c>
      <c r="E3861" s="3" t="s">
        <v>4431</v>
      </c>
      <c r="F3861" s="67" t="s">
        <v>21462</v>
      </c>
      <c r="G3861" s="67" t="s">
        <v>21462</v>
      </c>
      <c r="I3861" s="3" t="s">
        <v>6298</v>
      </c>
    </row>
    <row r="3862" spans="1:9" x14ac:dyDescent="0.2">
      <c r="A3862" s="1" t="str">
        <f t="shared" si="61"/>
        <v>SINAPI-I 7576</v>
      </c>
      <c r="B3862" s="3" t="s">
        <v>6301</v>
      </c>
      <c r="C3862" s="3">
        <v>7576</v>
      </c>
      <c r="D3862" s="2" t="s">
        <v>3590</v>
      </c>
      <c r="E3862" s="3" t="s">
        <v>4431</v>
      </c>
      <c r="F3862" s="67" t="s">
        <v>20901</v>
      </c>
      <c r="G3862" s="67" t="s">
        <v>20901</v>
      </c>
      <c r="I3862" s="3" t="s">
        <v>6300</v>
      </c>
    </row>
    <row r="3863" spans="1:9" x14ac:dyDescent="0.2">
      <c r="A3863" s="1" t="str">
        <f t="shared" si="61"/>
        <v>SINAPI-I 3384</v>
      </c>
      <c r="B3863" s="3" t="s">
        <v>6301</v>
      </c>
      <c r="C3863" s="3">
        <v>3384</v>
      </c>
      <c r="D3863" s="2" t="s">
        <v>3591</v>
      </c>
      <c r="E3863" s="3" t="s">
        <v>4431</v>
      </c>
      <c r="F3863" s="67" t="s">
        <v>6062</v>
      </c>
      <c r="G3863" s="67" t="s">
        <v>6062</v>
      </c>
      <c r="I3863" s="3" t="s">
        <v>6298</v>
      </c>
    </row>
    <row r="3864" spans="1:9" x14ac:dyDescent="0.2">
      <c r="A3864" s="1" t="str">
        <f t="shared" si="61"/>
        <v>SINAPI-I 7572</v>
      </c>
      <c r="B3864" s="3" t="s">
        <v>6301</v>
      </c>
      <c r="C3864" s="3">
        <v>7572</v>
      </c>
      <c r="D3864" s="2" t="s">
        <v>3592</v>
      </c>
      <c r="E3864" s="3" t="s">
        <v>4431</v>
      </c>
      <c r="F3864" s="67" t="s">
        <v>5113</v>
      </c>
      <c r="G3864" s="67" t="s">
        <v>5113</v>
      </c>
      <c r="I3864" s="3" t="s">
        <v>6298</v>
      </c>
    </row>
    <row r="3865" spans="1:9" x14ac:dyDescent="0.2">
      <c r="A3865" s="1" t="str">
        <f t="shared" si="61"/>
        <v>SINAPI-I 3396</v>
      </c>
      <c r="B3865" s="3" t="s">
        <v>6301</v>
      </c>
      <c r="C3865" s="3">
        <v>3396</v>
      </c>
      <c r="D3865" s="2" t="s">
        <v>3593</v>
      </c>
      <c r="E3865" s="3" t="s">
        <v>4431</v>
      </c>
      <c r="F3865" s="67" t="s">
        <v>20712</v>
      </c>
      <c r="G3865" s="67" t="s">
        <v>20712</v>
      </c>
      <c r="I3865" s="3" t="s">
        <v>6298</v>
      </c>
    </row>
    <row r="3866" spans="1:9" x14ac:dyDescent="0.2">
      <c r="A3866" s="1" t="str">
        <f t="shared" si="61"/>
        <v>SINAPI-I 37590</v>
      </c>
      <c r="B3866" s="3" t="s">
        <v>6301</v>
      </c>
      <c r="C3866" s="3">
        <v>37590</v>
      </c>
      <c r="D3866" s="2" t="s">
        <v>3594</v>
      </c>
      <c r="E3866" s="3" t="s">
        <v>4431</v>
      </c>
      <c r="F3866" s="67" t="s">
        <v>31914</v>
      </c>
      <c r="G3866" s="67" t="s">
        <v>31914</v>
      </c>
      <c r="I3866" s="3" t="s">
        <v>6298</v>
      </c>
    </row>
    <row r="3867" spans="1:9" x14ac:dyDescent="0.2">
      <c r="A3867" s="1" t="str">
        <f t="shared" si="61"/>
        <v>SINAPI-I 37591</v>
      </c>
      <c r="B3867" s="3" t="s">
        <v>6301</v>
      </c>
      <c r="C3867" s="3">
        <v>37591</v>
      </c>
      <c r="D3867" s="2" t="s">
        <v>3595</v>
      </c>
      <c r="E3867" s="3" t="s">
        <v>4431</v>
      </c>
      <c r="F3867" s="67" t="s">
        <v>4633</v>
      </c>
      <c r="G3867" s="67" t="s">
        <v>4633</v>
      </c>
      <c r="I3867" s="3" t="s">
        <v>6298</v>
      </c>
    </row>
    <row r="3868" spans="1:9" ht="22.5" x14ac:dyDescent="0.2">
      <c r="A3868" s="1" t="str">
        <f t="shared" si="61"/>
        <v>SINAPI-I 12626</v>
      </c>
      <c r="B3868" s="3" t="s">
        <v>6301</v>
      </c>
      <c r="C3868" s="3">
        <v>12626</v>
      </c>
      <c r="D3868" s="2" t="s">
        <v>3596</v>
      </c>
      <c r="E3868" s="3" t="s">
        <v>4431</v>
      </c>
      <c r="F3868" s="67" t="s">
        <v>34201</v>
      </c>
      <c r="G3868" s="67" t="s">
        <v>34201</v>
      </c>
      <c r="I3868" s="3" t="s">
        <v>6298</v>
      </c>
    </row>
    <row r="3869" spans="1:9" x14ac:dyDescent="0.2">
      <c r="A3869" s="1" t="str">
        <f t="shared" si="61"/>
        <v>SINAPI-I 11033</v>
      </c>
      <c r="B3869" s="3" t="s">
        <v>6301</v>
      </c>
      <c r="C3869" s="3">
        <v>11033</v>
      </c>
      <c r="D3869" s="2" t="s">
        <v>3597</v>
      </c>
      <c r="E3869" s="3" t="s">
        <v>4431</v>
      </c>
      <c r="F3869" s="67" t="s">
        <v>5110</v>
      </c>
      <c r="G3869" s="67" t="s">
        <v>5110</v>
      </c>
      <c r="I3869" s="3" t="s">
        <v>6298</v>
      </c>
    </row>
    <row r="3870" spans="1:9" x14ac:dyDescent="0.2">
      <c r="A3870" s="1" t="str">
        <f t="shared" si="61"/>
        <v>SINAPI-I 390</v>
      </c>
      <c r="B3870" s="3" t="s">
        <v>6301</v>
      </c>
      <c r="C3870" s="3">
        <v>390</v>
      </c>
      <c r="D3870" s="2" t="s">
        <v>3598</v>
      </c>
      <c r="E3870" s="3" t="s">
        <v>4431</v>
      </c>
      <c r="F3870" s="67" t="s">
        <v>5064</v>
      </c>
      <c r="G3870" s="67" t="s">
        <v>5064</v>
      </c>
      <c r="I3870" s="3" t="s">
        <v>6298</v>
      </c>
    </row>
    <row r="3871" spans="1:9" ht="22.5" x14ac:dyDescent="0.2">
      <c r="A3871" s="1" t="str">
        <f t="shared" si="61"/>
        <v>SINAPI-I 42436</v>
      </c>
      <c r="B3871" s="3" t="s">
        <v>6301</v>
      </c>
      <c r="C3871" s="3">
        <v>42436</v>
      </c>
      <c r="D3871" s="2" t="s">
        <v>3599</v>
      </c>
      <c r="E3871" s="3" t="s">
        <v>4431</v>
      </c>
      <c r="F3871" s="67" t="s">
        <v>6049</v>
      </c>
      <c r="G3871" s="67" t="s">
        <v>6049</v>
      </c>
      <c r="I3871" s="3" t="s">
        <v>6300</v>
      </c>
    </row>
    <row r="3872" spans="1:9" x14ac:dyDescent="0.2">
      <c r="A3872" s="1" t="str">
        <f t="shared" si="61"/>
        <v>SINAPI-I 6194</v>
      </c>
      <c r="B3872" s="3" t="s">
        <v>6301</v>
      </c>
      <c r="C3872" s="3">
        <v>6194</v>
      </c>
      <c r="D3872" s="2" t="s">
        <v>3600</v>
      </c>
      <c r="E3872" s="3" t="s">
        <v>4432</v>
      </c>
      <c r="F3872" s="67" t="s">
        <v>20843</v>
      </c>
      <c r="G3872" s="67" t="s">
        <v>20843</v>
      </c>
      <c r="I3872" s="3" t="s">
        <v>6298</v>
      </c>
    </row>
    <row r="3873" spans="1:9" x14ac:dyDescent="0.2">
      <c r="A3873" s="1" t="str">
        <f t="shared" si="61"/>
        <v>SINAPI-I 10567</v>
      </c>
      <c r="B3873" s="3" t="s">
        <v>6301</v>
      </c>
      <c r="C3873" s="3">
        <v>10567</v>
      </c>
      <c r="D3873" s="2" t="s">
        <v>3601</v>
      </c>
      <c r="E3873" s="3" t="s">
        <v>4432</v>
      </c>
      <c r="F3873" s="67" t="s">
        <v>21603</v>
      </c>
      <c r="G3873" s="67" t="s">
        <v>21603</v>
      </c>
      <c r="I3873" s="3" t="s">
        <v>6298</v>
      </c>
    </row>
    <row r="3874" spans="1:9" x14ac:dyDescent="0.2">
      <c r="A3874" s="1" t="str">
        <f t="shared" si="61"/>
        <v>SINAPI-I 6212</v>
      </c>
      <c r="B3874" s="3" t="s">
        <v>6301</v>
      </c>
      <c r="C3874" s="3">
        <v>6212</v>
      </c>
      <c r="D3874" s="2" t="s">
        <v>3602</v>
      </c>
      <c r="E3874" s="3" t="s">
        <v>4432</v>
      </c>
      <c r="F3874" s="67" t="s">
        <v>32079</v>
      </c>
      <c r="G3874" s="67" t="s">
        <v>32079</v>
      </c>
      <c r="I3874" s="3" t="s">
        <v>6299</v>
      </c>
    </row>
    <row r="3875" spans="1:9" x14ac:dyDescent="0.2">
      <c r="A3875" s="1" t="str">
        <f t="shared" ref="A3875:A3938" si="62">CONCATENAR</f>
        <v>SINAPI-I 3993</v>
      </c>
      <c r="B3875" s="3" t="s">
        <v>6301</v>
      </c>
      <c r="C3875" s="3">
        <v>3993</v>
      </c>
      <c r="D3875" s="2" t="s">
        <v>3603</v>
      </c>
      <c r="E3875" s="3" t="s">
        <v>4438</v>
      </c>
      <c r="F3875" s="67" t="s">
        <v>30906</v>
      </c>
      <c r="G3875" s="67" t="s">
        <v>30906</v>
      </c>
      <c r="I3875" s="3" t="s">
        <v>6298</v>
      </c>
    </row>
    <row r="3876" spans="1:9" x14ac:dyDescent="0.2">
      <c r="A3876" s="1" t="str">
        <f t="shared" si="62"/>
        <v>SINAPI-I 3990</v>
      </c>
      <c r="B3876" s="3" t="s">
        <v>6301</v>
      </c>
      <c r="C3876" s="3">
        <v>3990</v>
      </c>
      <c r="D3876" s="2" t="s">
        <v>3604</v>
      </c>
      <c r="E3876" s="3" t="s">
        <v>4432</v>
      </c>
      <c r="F3876" s="67" t="s">
        <v>20799</v>
      </c>
      <c r="G3876" s="67" t="s">
        <v>20799</v>
      </c>
      <c r="I3876" s="3" t="s">
        <v>6298</v>
      </c>
    </row>
    <row r="3877" spans="1:9" x14ac:dyDescent="0.2">
      <c r="A3877" s="1" t="str">
        <f t="shared" si="62"/>
        <v>SINAPI-I 3992</v>
      </c>
      <c r="B3877" s="3" t="s">
        <v>6301</v>
      </c>
      <c r="C3877" s="3">
        <v>3992</v>
      </c>
      <c r="D3877" s="2" t="s">
        <v>3605</v>
      </c>
      <c r="E3877" s="3" t="s">
        <v>4432</v>
      </c>
      <c r="F3877" s="67" t="s">
        <v>21892</v>
      </c>
      <c r="G3877" s="67" t="s">
        <v>21892</v>
      </c>
      <c r="I3877" s="3" t="s">
        <v>6298</v>
      </c>
    </row>
    <row r="3878" spans="1:9" ht="22.5" x14ac:dyDescent="0.2">
      <c r="A3878" s="1" t="str">
        <f t="shared" si="62"/>
        <v>SINAPI-I 6178</v>
      </c>
      <c r="B3878" s="3" t="s">
        <v>6301</v>
      </c>
      <c r="C3878" s="3">
        <v>6178</v>
      </c>
      <c r="D3878" s="2" t="s">
        <v>30563</v>
      </c>
      <c r="E3878" s="3" t="s">
        <v>4438</v>
      </c>
      <c r="F3878" s="67" t="s">
        <v>5354</v>
      </c>
      <c r="G3878" s="67" t="s">
        <v>5354</v>
      </c>
      <c r="I3878" s="3" t="s">
        <v>6300</v>
      </c>
    </row>
    <row r="3879" spans="1:9" ht="22.5" x14ac:dyDescent="0.2">
      <c r="A3879" s="1" t="str">
        <f t="shared" si="62"/>
        <v>SINAPI-I 6180</v>
      </c>
      <c r="B3879" s="3" t="s">
        <v>6301</v>
      </c>
      <c r="C3879" s="3">
        <v>6180</v>
      </c>
      <c r="D3879" s="2" t="s">
        <v>30564</v>
      </c>
      <c r="E3879" s="3" t="s">
        <v>4438</v>
      </c>
      <c r="F3879" s="67" t="s">
        <v>34202</v>
      </c>
      <c r="G3879" s="67" t="s">
        <v>34202</v>
      </c>
      <c r="I3879" s="3" t="s">
        <v>6300</v>
      </c>
    </row>
    <row r="3880" spans="1:9" x14ac:dyDescent="0.2">
      <c r="A3880" s="1" t="str">
        <f t="shared" si="62"/>
        <v>SINAPI-I 6182</v>
      </c>
      <c r="B3880" s="3" t="s">
        <v>6301</v>
      </c>
      <c r="C3880" s="3">
        <v>6182</v>
      </c>
      <c r="D3880" s="2" t="s">
        <v>30565</v>
      </c>
      <c r="E3880" s="3" t="s">
        <v>4438</v>
      </c>
      <c r="F3880" s="67" t="s">
        <v>34203</v>
      </c>
      <c r="G3880" s="67" t="s">
        <v>34203</v>
      </c>
      <c r="I3880" s="3" t="s">
        <v>6300</v>
      </c>
    </row>
    <row r="3881" spans="1:9" ht="22.5" x14ac:dyDescent="0.2">
      <c r="A3881" s="1" t="str">
        <f t="shared" si="62"/>
        <v>SINAPI-I 43614</v>
      </c>
      <c r="B3881" s="3" t="s">
        <v>6301</v>
      </c>
      <c r="C3881" s="3">
        <v>43614</v>
      </c>
      <c r="D3881" s="2" t="s">
        <v>3606</v>
      </c>
      <c r="E3881" s="3" t="s">
        <v>4432</v>
      </c>
      <c r="F3881" s="67" t="s">
        <v>34204</v>
      </c>
      <c r="G3881" s="67" t="s">
        <v>34204</v>
      </c>
      <c r="I3881" s="3" t="s">
        <v>6298</v>
      </c>
    </row>
    <row r="3882" spans="1:9" ht="22.5" x14ac:dyDescent="0.2">
      <c r="A3882" s="1" t="str">
        <f t="shared" si="62"/>
        <v>SINAPI-I 6193</v>
      </c>
      <c r="B3882" s="3" t="s">
        <v>6301</v>
      </c>
      <c r="C3882" s="3">
        <v>6193</v>
      </c>
      <c r="D3882" s="2" t="s">
        <v>3607</v>
      </c>
      <c r="E3882" s="3" t="s">
        <v>4432</v>
      </c>
      <c r="F3882" s="67" t="s">
        <v>34205</v>
      </c>
      <c r="G3882" s="67" t="s">
        <v>34205</v>
      </c>
      <c r="I3882" s="3" t="s">
        <v>6298</v>
      </c>
    </row>
    <row r="3883" spans="1:9" ht="22.5" x14ac:dyDescent="0.2">
      <c r="A3883" s="1" t="str">
        <f t="shared" si="62"/>
        <v>SINAPI-I 6189</v>
      </c>
      <c r="B3883" s="3" t="s">
        <v>6301</v>
      </c>
      <c r="C3883" s="3">
        <v>6189</v>
      </c>
      <c r="D3883" s="2" t="s">
        <v>3608</v>
      </c>
      <c r="E3883" s="3" t="s">
        <v>4432</v>
      </c>
      <c r="F3883" s="67" t="s">
        <v>21705</v>
      </c>
      <c r="G3883" s="67" t="s">
        <v>21705</v>
      </c>
      <c r="I3883" s="3" t="s">
        <v>6298</v>
      </c>
    </row>
    <row r="3884" spans="1:9" x14ac:dyDescent="0.2">
      <c r="A3884" s="1" t="str">
        <f t="shared" si="62"/>
        <v>SINAPI-I 6214</v>
      </c>
      <c r="B3884" s="3" t="s">
        <v>6301</v>
      </c>
      <c r="C3884" s="3">
        <v>6214</v>
      </c>
      <c r="D3884" s="2" t="s">
        <v>3609</v>
      </c>
      <c r="E3884" s="3" t="s">
        <v>4438</v>
      </c>
      <c r="F3884" s="67" t="s">
        <v>34206</v>
      </c>
      <c r="G3884" s="67" t="s">
        <v>34206</v>
      </c>
      <c r="I3884" s="3" t="s">
        <v>6300</v>
      </c>
    </row>
    <row r="3885" spans="1:9" x14ac:dyDescent="0.2">
      <c r="A3885" s="1" t="str">
        <f t="shared" si="62"/>
        <v>SINAPI-I 36153</v>
      </c>
      <c r="B3885" s="3" t="s">
        <v>6301</v>
      </c>
      <c r="C3885" s="3">
        <v>36153</v>
      </c>
      <c r="D3885" s="2" t="s">
        <v>3610</v>
      </c>
      <c r="E3885" s="3" t="s">
        <v>4431</v>
      </c>
      <c r="F3885" s="67" t="s">
        <v>30992</v>
      </c>
      <c r="G3885" s="67" t="s">
        <v>30992</v>
      </c>
      <c r="I3885" s="3" t="s">
        <v>6298</v>
      </c>
    </row>
    <row r="3886" spans="1:9" x14ac:dyDescent="0.2">
      <c r="A3886" s="1" t="str">
        <f t="shared" si="62"/>
        <v>SINAPI-I 10740</v>
      </c>
      <c r="B3886" s="3" t="s">
        <v>6301</v>
      </c>
      <c r="C3886" s="3">
        <v>10740</v>
      </c>
      <c r="D3886" s="2" t="s">
        <v>30566</v>
      </c>
      <c r="E3886" s="3" t="s">
        <v>4431</v>
      </c>
      <c r="F3886" s="67" t="s">
        <v>34207</v>
      </c>
      <c r="G3886" s="67" t="s">
        <v>34207</v>
      </c>
      <c r="I3886" s="3" t="s">
        <v>6298</v>
      </c>
    </row>
    <row r="3887" spans="1:9" x14ac:dyDescent="0.2">
      <c r="A3887" s="1" t="str">
        <f t="shared" si="62"/>
        <v>SINAPI-I 13914</v>
      </c>
      <c r="B3887" s="3" t="s">
        <v>6301</v>
      </c>
      <c r="C3887" s="3">
        <v>13914</v>
      </c>
      <c r="D3887" s="2" t="s">
        <v>3611</v>
      </c>
      <c r="E3887" s="3" t="s">
        <v>4431</v>
      </c>
      <c r="F3887" s="67" t="s">
        <v>34208</v>
      </c>
      <c r="G3887" s="67" t="s">
        <v>34208</v>
      </c>
      <c r="I3887" s="3" t="s">
        <v>6298</v>
      </c>
    </row>
    <row r="3888" spans="1:9" x14ac:dyDescent="0.2">
      <c r="A3888" s="1" t="str">
        <f t="shared" si="62"/>
        <v>SINAPI-I 10742</v>
      </c>
      <c r="B3888" s="3" t="s">
        <v>6301</v>
      </c>
      <c r="C3888" s="3">
        <v>10742</v>
      </c>
      <c r="D3888" s="2" t="s">
        <v>3612</v>
      </c>
      <c r="E3888" s="3" t="s">
        <v>4431</v>
      </c>
      <c r="F3888" s="67" t="s">
        <v>34209</v>
      </c>
      <c r="G3888" s="67" t="s">
        <v>34209</v>
      </c>
      <c r="I3888" s="3" t="s">
        <v>6299</v>
      </c>
    </row>
    <row r="3889" spans="1:9" x14ac:dyDescent="0.2">
      <c r="A3889" s="1" t="str">
        <f t="shared" si="62"/>
        <v>SINAPI-I 38465</v>
      </c>
      <c r="B3889" s="3" t="s">
        <v>6301</v>
      </c>
      <c r="C3889" s="3">
        <v>38465</v>
      </c>
      <c r="D3889" s="2" t="s">
        <v>3613</v>
      </c>
      <c r="E3889" s="3" t="s">
        <v>4431</v>
      </c>
      <c r="F3889" s="67" t="s">
        <v>6056</v>
      </c>
      <c r="G3889" s="67" t="s">
        <v>6056</v>
      </c>
      <c r="I3889" s="3" t="s">
        <v>6298</v>
      </c>
    </row>
    <row r="3890" spans="1:9" x14ac:dyDescent="0.2">
      <c r="A3890" s="1" t="str">
        <f t="shared" si="62"/>
        <v>SINAPI-I 7543</v>
      </c>
      <c r="B3890" s="3" t="s">
        <v>6301</v>
      </c>
      <c r="C3890" s="3">
        <v>7543</v>
      </c>
      <c r="D3890" s="2" t="s">
        <v>3614</v>
      </c>
      <c r="E3890" s="3" t="s">
        <v>4431</v>
      </c>
      <c r="F3890" s="67" t="s">
        <v>6057</v>
      </c>
      <c r="G3890" s="67" t="s">
        <v>6057</v>
      </c>
      <c r="I3890" s="3" t="s">
        <v>6298</v>
      </c>
    </row>
    <row r="3891" spans="1:9" ht="22.5" x14ac:dyDescent="0.2">
      <c r="A3891" s="1" t="str">
        <f t="shared" si="62"/>
        <v>SINAPI-I 43427</v>
      </c>
      <c r="B3891" s="3" t="s">
        <v>6301</v>
      </c>
      <c r="C3891" s="3">
        <v>43427</v>
      </c>
      <c r="D3891" s="2" t="s">
        <v>3615</v>
      </c>
      <c r="E3891" s="3" t="s">
        <v>4431</v>
      </c>
      <c r="F3891" s="67" t="s">
        <v>34210</v>
      </c>
      <c r="G3891" s="67" t="s">
        <v>34210</v>
      </c>
      <c r="I3891" s="3" t="s">
        <v>6298</v>
      </c>
    </row>
    <row r="3892" spans="1:9" x14ac:dyDescent="0.2">
      <c r="A3892" s="1" t="str">
        <f t="shared" si="62"/>
        <v>SINAPI-I 41613</v>
      </c>
      <c r="B3892" s="3" t="s">
        <v>6301</v>
      </c>
      <c r="C3892" s="3">
        <v>41613</v>
      </c>
      <c r="D3892" s="2" t="s">
        <v>3616</v>
      </c>
      <c r="E3892" s="3" t="s">
        <v>4431</v>
      </c>
      <c r="F3892" s="67" t="s">
        <v>34211</v>
      </c>
      <c r="G3892" s="67" t="s">
        <v>34211</v>
      </c>
      <c r="I3892" s="3" t="s">
        <v>6298</v>
      </c>
    </row>
    <row r="3893" spans="1:9" x14ac:dyDescent="0.2">
      <c r="A3893" s="1" t="str">
        <f t="shared" si="62"/>
        <v>SINAPI-I 41614</v>
      </c>
      <c r="B3893" s="3" t="s">
        <v>6301</v>
      </c>
      <c r="C3893" s="3">
        <v>41614</v>
      </c>
      <c r="D3893" s="2" t="s">
        <v>3617</v>
      </c>
      <c r="E3893" s="3" t="s">
        <v>4431</v>
      </c>
      <c r="F3893" s="67" t="s">
        <v>34212</v>
      </c>
      <c r="G3893" s="67" t="s">
        <v>34212</v>
      </c>
      <c r="I3893" s="3" t="s">
        <v>6298</v>
      </c>
    </row>
    <row r="3894" spans="1:9" x14ac:dyDescent="0.2">
      <c r="A3894" s="1" t="str">
        <f t="shared" si="62"/>
        <v>SINAPI-I 41615</v>
      </c>
      <c r="B3894" s="3" t="s">
        <v>6301</v>
      </c>
      <c r="C3894" s="3">
        <v>41615</v>
      </c>
      <c r="D3894" s="2" t="s">
        <v>3618</v>
      </c>
      <c r="E3894" s="3" t="s">
        <v>4431</v>
      </c>
      <c r="F3894" s="67" t="s">
        <v>34213</v>
      </c>
      <c r="G3894" s="67" t="s">
        <v>34213</v>
      </c>
      <c r="I3894" s="3" t="s">
        <v>6298</v>
      </c>
    </row>
    <row r="3895" spans="1:9" x14ac:dyDescent="0.2">
      <c r="A3895" s="1" t="str">
        <f t="shared" si="62"/>
        <v>SINAPI-I 41616</v>
      </c>
      <c r="B3895" s="3" t="s">
        <v>6301</v>
      </c>
      <c r="C3895" s="3">
        <v>41616</v>
      </c>
      <c r="D3895" s="2" t="s">
        <v>3619</v>
      </c>
      <c r="E3895" s="3" t="s">
        <v>4431</v>
      </c>
      <c r="F3895" s="67" t="s">
        <v>34214</v>
      </c>
      <c r="G3895" s="67" t="s">
        <v>34214</v>
      </c>
      <c r="I3895" s="3" t="s">
        <v>6298</v>
      </c>
    </row>
    <row r="3896" spans="1:9" x14ac:dyDescent="0.2">
      <c r="A3896" s="1" t="str">
        <f t="shared" si="62"/>
        <v>SINAPI-I 41617</v>
      </c>
      <c r="B3896" s="3" t="s">
        <v>6301</v>
      </c>
      <c r="C3896" s="3">
        <v>41617</v>
      </c>
      <c r="D3896" s="2" t="s">
        <v>3620</v>
      </c>
      <c r="E3896" s="3" t="s">
        <v>4431</v>
      </c>
      <c r="F3896" s="67" t="s">
        <v>34215</v>
      </c>
      <c r="G3896" s="67" t="s">
        <v>34215</v>
      </c>
      <c r="I3896" s="3" t="s">
        <v>6298</v>
      </c>
    </row>
    <row r="3897" spans="1:9" x14ac:dyDescent="0.2">
      <c r="A3897" s="1" t="str">
        <f t="shared" si="62"/>
        <v>SINAPI-I 41618</v>
      </c>
      <c r="B3897" s="3" t="s">
        <v>6301</v>
      </c>
      <c r="C3897" s="3">
        <v>41618</v>
      </c>
      <c r="D3897" s="2" t="s">
        <v>3621</v>
      </c>
      <c r="E3897" s="3" t="s">
        <v>4431</v>
      </c>
      <c r="F3897" s="67" t="s">
        <v>34216</v>
      </c>
      <c r="G3897" s="67" t="s">
        <v>34216</v>
      </c>
      <c r="I3897" s="3" t="s">
        <v>6298</v>
      </c>
    </row>
    <row r="3898" spans="1:9" ht="22.5" x14ac:dyDescent="0.2">
      <c r="A3898" s="1" t="str">
        <f t="shared" si="62"/>
        <v>SINAPI-I 43428</v>
      </c>
      <c r="B3898" s="3" t="s">
        <v>6301</v>
      </c>
      <c r="C3898" s="3">
        <v>43428</v>
      </c>
      <c r="D3898" s="2" t="s">
        <v>3622</v>
      </c>
      <c r="E3898" s="3" t="s">
        <v>4431</v>
      </c>
      <c r="F3898" s="67" t="s">
        <v>34217</v>
      </c>
      <c r="G3898" s="67" t="s">
        <v>34217</v>
      </c>
      <c r="I3898" s="3" t="s">
        <v>6298</v>
      </c>
    </row>
    <row r="3899" spans="1:9" x14ac:dyDescent="0.2">
      <c r="A3899" s="1" t="str">
        <f t="shared" si="62"/>
        <v>SINAPI-I 41619</v>
      </c>
      <c r="B3899" s="3" t="s">
        <v>6301</v>
      </c>
      <c r="C3899" s="3">
        <v>41619</v>
      </c>
      <c r="D3899" s="2" t="s">
        <v>30567</v>
      </c>
      <c r="E3899" s="3" t="s">
        <v>4431</v>
      </c>
      <c r="F3899" s="67" t="s">
        <v>33178</v>
      </c>
      <c r="G3899" s="67" t="s">
        <v>33178</v>
      </c>
      <c r="I3899" s="3" t="s">
        <v>6298</v>
      </c>
    </row>
    <row r="3900" spans="1:9" x14ac:dyDescent="0.2">
      <c r="A3900" s="1" t="str">
        <f t="shared" si="62"/>
        <v>SINAPI-I 41620</v>
      </c>
      <c r="B3900" s="3" t="s">
        <v>6301</v>
      </c>
      <c r="C3900" s="3">
        <v>41620</v>
      </c>
      <c r="D3900" s="2" t="s">
        <v>30568</v>
      </c>
      <c r="E3900" s="3" t="s">
        <v>4431</v>
      </c>
      <c r="F3900" s="67" t="s">
        <v>34218</v>
      </c>
      <c r="G3900" s="67" t="s">
        <v>34218</v>
      </c>
      <c r="I3900" s="3" t="s">
        <v>6298</v>
      </c>
    </row>
    <row r="3901" spans="1:9" x14ac:dyDescent="0.2">
      <c r="A3901" s="1" t="str">
        <f t="shared" si="62"/>
        <v>SINAPI-I 41622</v>
      </c>
      <c r="B3901" s="3" t="s">
        <v>6301</v>
      </c>
      <c r="C3901" s="3">
        <v>41622</v>
      </c>
      <c r="D3901" s="2" t="s">
        <v>30569</v>
      </c>
      <c r="E3901" s="3" t="s">
        <v>4431</v>
      </c>
      <c r="F3901" s="67" t="s">
        <v>34219</v>
      </c>
      <c r="G3901" s="67" t="s">
        <v>34219</v>
      </c>
      <c r="I3901" s="3" t="s">
        <v>6298</v>
      </c>
    </row>
    <row r="3902" spans="1:9" x14ac:dyDescent="0.2">
      <c r="A3902" s="1" t="str">
        <f t="shared" si="62"/>
        <v>SINAPI-I 41623</v>
      </c>
      <c r="B3902" s="3" t="s">
        <v>6301</v>
      </c>
      <c r="C3902" s="3">
        <v>41623</v>
      </c>
      <c r="D3902" s="2" t="s">
        <v>30570</v>
      </c>
      <c r="E3902" s="3" t="s">
        <v>4431</v>
      </c>
      <c r="F3902" s="67" t="s">
        <v>34220</v>
      </c>
      <c r="G3902" s="67" t="s">
        <v>34220</v>
      </c>
      <c r="I3902" s="3" t="s">
        <v>6298</v>
      </c>
    </row>
    <row r="3903" spans="1:9" x14ac:dyDescent="0.2">
      <c r="A3903" s="1" t="str">
        <f t="shared" si="62"/>
        <v>SINAPI-I 41624</v>
      </c>
      <c r="B3903" s="3" t="s">
        <v>6301</v>
      </c>
      <c r="C3903" s="3">
        <v>41624</v>
      </c>
      <c r="D3903" s="2" t="s">
        <v>30571</v>
      </c>
      <c r="E3903" s="3" t="s">
        <v>4431</v>
      </c>
      <c r="F3903" s="67" t="s">
        <v>34221</v>
      </c>
      <c r="G3903" s="67" t="s">
        <v>34221</v>
      </c>
      <c r="I3903" s="3" t="s">
        <v>6298</v>
      </c>
    </row>
    <row r="3904" spans="1:9" x14ac:dyDescent="0.2">
      <c r="A3904" s="1" t="str">
        <f t="shared" si="62"/>
        <v>SINAPI-I 41625</v>
      </c>
      <c r="B3904" s="3" t="s">
        <v>6301</v>
      </c>
      <c r="C3904" s="3">
        <v>41625</v>
      </c>
      <c r="D3904" s="2" t="s">
        <v>30572</v>
      </c>
      <c r="E3904" s="3" t="s">
        <v>4431</v>
      </c>
      <c r="F3904" s="67" t="s">
        <v>34222</v>
      </c>
      <c r="G3904" s="67" t="s">
        <v>34222</v>
      </c>
      <c r="I3904" s="3" t="s">
        <v>6298</v>
      </c>
    </row>
    <row r="3905" spans="1:9" x14ac:dyDescent="0.2">
      <c r="A3905" s="1" t="str">
        <f t="shared" si="62"/>
        <v>SINAPI-I 39352</v>
      </c>
      <c r="B3905" s="3" t="s">
        <v>6301</v>
      </c>
      <c r="C3905" s="3">
        <v>39352</v>
      </c>
      <c r="D3905" s="2" t="s">
        <v>3623</v>
      </c>
      <c r="E3905" s="3" t="s">
        <v>4431</v>
      </c>
      <c r="F3905" s="67" t="s">
        <v>5555</v>
      </c>
      <c r="G3905" s="67" t="s">
        <v>5555</v>
      </c>
      <c r="I3905" s="3" t="s">
        <v>6298</v>
      </c>
    </row>
    <row r="3906" spans="1:9" x14ac:dyDescent="0.2">
      <c r="A3906" s="1" t="str">
        <f t="shared" si="62"/>
        <v>SINAPI-I 39346</v>
      </c>
      <c r="B3906" s="3" t="s">
        <v>6301</v>
      </c>
      <c r="C3906" s="3">
        <v>39346</v>
      </c>
      <c r="D3906" s="2" t="s">
        <v>3624</v>
      </c>
      <c r="E3906" s="3" t="s">
        <v>4431</v>
      </c>
      <c r="F3906" s="67" t="s">
        <v>5555</v>
      </c>
      <c r="G3906" s="67" t="s">
        <v>5555</v>
      </c>
      <c r="I3906" s="3" t="s">
        <v>6298</v>
      </c>
    </row>
    <row r="3907" spans="1:9" x14ac:dyDescent="0.2">
      <c r="A3907" s="1" t="str">
        <f t="shared" si="62"/>
        <v>SINAPI-I 39350</v>
      </c>
      <c r="B3907" s="3" t="s">
        <v>6301</v>
      </c>
      <c r="C3907" s="3">
        <v>39350</v>
      </c>
      <c r="D3907" s="2" t="s">
        <v>3625</v>
      </c>
      <c r="E3907" s="3" t="s">
        <v>4431</v>
      </c>
      <c r="F3907" s="67" t="s">
        <v>5299</v>
      </c>
      <c r="G3907" s="67" t="s">
        <v>5299</v>
      </c>
      <c r="I3907" s="3" t="s">
        <v>6298</v>
      </c>
    </row>
    <row r="3908" spans="1:9" x14ac:dyDescent="0.2">
      <c r="A3908" s="1" t="str">
        <f t="shared" si="62"/>
        <v>SINAPI-I 39351</v>
      </c>
      <c r="B3908" s="3" t="s">
        <v>6301</v>
      </c>
      <c r="C3908" s="3">
        <v>39351</v>
      </c>
      <c r="D3908" s="2" t="s">
        <v>3626</v>
      </c>
      <c r="E3908" s="3" t="s">
        <v>4431</v>
      </c>
      <c r="F3908" s="67" t="s">
        <v>6058</v>
      </c>
      <c r="G3908" s="67" t="s">
        <v>6058</v>
      </c>
      <c r="I3908" s="3" t="s">
        <v>6298</v>
      </c>
    </row>
    <row r="3909" spans="1:9" x14ac:dyDescent="0.2">
      <c r="A3909" s="1" t="str">
        <f t="shared" si="62"/>
        <v>SINAPI-I 38837</v>
      </c>
      <c r="B3909" s="3" t="s">
        <v>6301</v>
      </c>
      <c r="C3909" s="3">
        <v>38837</v>
      </c>
      <c r="D3909" s="2" t="s">
        <v>3627</v>
      </c>
      <c r="E3909" s="3" t="s">
        <v>4431</v>
      </c>
      <c r="F3909" s="67" t="s">
        <v>5467</v>
      </c>
      <c r="G3909" s="67" t="s">
        <v>5467</v>
      </c>
      <c r="I3909" s="3" t="s">
        <v>6300</v>
      </c>
    </row>
    <row r="3910" spans="1:9" x14ac:dyDescent="0.2">
      <c r="A3910" s="1" t="str">
        <f t="shared" si="62"/>
        <v>SINAPI-I 38836</v>
      </c>
      <c r="B3910" s="3" t="s">
        <v>6301</v>
      </c>
      <c r="C3910" s="3">
        <v>38836</v>
      </c>
      <c r="D3910" s="2" t="s">
        <v>3628</v>
      </c>
      <c r="E3910" s="3" t="s">
        <v>4431</v>
      </c>
      <c r="F3910" s="67" t="s">
        <v>6225</v>
      </c>
      <c r="G3910" s="67" t="s">
        <v>6225</v>
      </c>
      <c r="I3910" s="3" t="s">
        <v>6300</v>
      </c>
    </row>
    <row r="3911" spans="1:9" x14ac:dyDescent="0.2">
      <c r="A3911" s="1" t="str">
        <f t="shared" si="62"/>
        <v>SINAPI-I 2666</v>
      </c>
      <c r="B3911" s="3" t="s">
        <v>6301</v>
      </c>
      <c r="C3911" s="3">
        <v>2666</v>
      </c>
      <c r="D3911" s="2" t="s">
        <v>30573</v>
      </c>
      <c r="E3911" s="3" t="s">
        <v>4431</v>
      </c>
      <c r="F3911" s="67" t="s">
        <v>6060</v>
      </c>
      <c r="G3911" s="67" t="s">
        <v>6060</v>
      </c>
      <c r="I3911" s="3" t="s">
        <v>6298</v>
      </c>
    </row>
    <row r="3912" spans="1:9" x14ac:dyDescent="0.2">
      <c r="A3912" s="1" t="str">
        <f t="shared" si="62"/>
        <v>SINAPI-I 2668</v>
      </c>
      <c r="B3912" s="3" t="s">
        <v>6301</v>
      </c>
      <c r="C3912" s="3">
        <v>2668</v>
      </c>
      <c r="D3912" s="2" t="s">
        <v>30574</v>
      </c>
      <c r="E3912" s="3" t="s">
        <v>4431</v>
      </c>
      <c r="F3912" s="67" t="s">
        <v>6061</v>
      </c>
      <c r="G3912" s="67" t="s">
        <v>6061</v>
      </c>
      <c r="I3912" s="3" t="s">
        <v>6298</v>
      </c>
    </row>
    <row r="3913" spans="1:9" x14ac:dyDescent="0.2">
      <c r="A3913" s="1" t="str">
        <f t="shared" si="62"/>
        <v>SINAPI-I 2664</v>
      </c>
      <c r="B3913" s="3" t="s">
        <v>6301</v>
      </c>
      <c r="C3913" s="3">
        <v>2664</v>
      </c>
      <c r="D3913" s="2" t="s">
        <v>30575</v>
      </c>
      <c r="E3913" s="3" t="s">
        <v>4431</v>
      </c>
      <c r="F3913" s="67" t="s">
        <v>6062</v>
      </c>
      <c r="G3913" s="67" t="s">
        <v>6062</v>
      </c>
      <c r="I3913" s="3" t="s">
        <v>6298</v>
      </c>
    </row>
    <row r="3914" spans="1:9" x14ac:dyDescent="0.2">
      <c r="A3914" s="1" t="str">
        <f t="shared" si="62"/>
        <v>SINAPI-I 2662</v>
      </c>
      <c r="B3914" s="3" t="s">
        <v>6301</v>
      </c>
      <c r="C3914" s="3">
        <v>2662</v>
      </c>
      <c r="D3914" s="2" t="s">
        <v>30576</v>
      </c>
      <c r="E3914" s="3" t="s">
        <v>4431</v>
      </c>
      <c r="F3914" s="67" t="s">
        <v>6063</v>
      </c>
      <c r="G3914" s="67" t="s">
        <v>6063</v>
      </c>
      <c r="I3914" s="3" t="s">
        <v>6298</v>
      </c>
    </row>
    <row r="3915" spans="1:9" x14ac:dyDescent="0.2">
      <c r="A3915" s="1" t="str">
        <f t="shared" si="62"/>
        <v>SINAPI-I 20964</v>
      </c>
      <c r="B3915" s="3" t="s">
        <v>6301</v>
      </c>
      <c r="C3915" s="3">
        <v>20964</v>
      </c>
      <c r="D3915" s="2" t="s">
        <v>3629</v>
      </c>
      <c r="E3915" s="3" t="s">
        <v>4431</v>
      </c>
      <c r="F3915" s="67" t="s">
        <v>6064</v>
      </c>
      <c r="G3915" s="67" t="s">
        <v>6064</v>
      </c>
      <c r="I3915" s="3" t="s">
        <v>6298</v>
      </c>
    </row>
    <row r="3916" spans="1:9" x14ac:dyDescent="0.2">
      <c r="A3916" s="1" t="str">
        <f t="shared" si="62"/>
        <v>SINAPI-I 10905</v>
      </c>
      <c r="B3916" s="3" t="s">
        <v>6301</v>
      </c>
      <c r="C3916" s="3">
        <v>10905</v>
      </c>
      <c r="D3916" s="2" t="s">
        <v>3630</v>
      </c>
      <c r="E3916" s="3" t="s">
        <v>4431</v>
      </c>
      <c r="F3916" s="67" t="s">
        <v>6065</v>
      </c>
      <c r="G3916" s="67" t="s">
        <v>6065</v>
      </c>
      <c r="I3916" s="3" t="s">
        <v>6298</v>
      </c>
    </row>
    <row r="3917" spans="1:9" ht="22.5" x14ac:dyDescent="0.2">
      <c r="A3917" s="1" t="str">
        <f t="shared" si="62"/>
        <v>SINAPI-I 11289</v>
      </c>
      <c r="B3917" s="3" t="s">
        <v>6301</v>
      </c>
      <c r="C3917" s="3">
        <v>11289</v>
      </c>
      <c r="D3917" s="2" t="s">
        <v>3631</v>
      </c>
      <c r="E3917" s="3" t="s">
        <v>4431</v>
      </c>
      <c r="F3917" s="67" t="s">
        <v>34223</v>
      </c>
      <c r="G3917" s="67" t="s">
        <v>34223</v>
      </c>
      <c r="I3917" s="3" t="s">
        <v>6298</v>
      </c>
    </row>
    <row r="3918" spans="1:9" ht="22.5" x14ac:dyDescent="0.2">
      <c r="A3918" s="1" t="str">
        <f t="shared" si="62"/>
        <v>SINAPI-I 11241</v>
      </c>
      <c r="B3918" s="3" t="s">
        <v>6301</v>
      </c>
      <c r="C3918" s="3">
        <v>11241</v>
      </c>
      <c r="D3918" s="2" t="s">
        <v>3632</v>
      </c>
      <c r="E3918" s="3" t="s">
        <v>4431</v>
      </c>
      <c r="F3918" s="67" t="s">
        <v>34224</v>
      </c>
      <c r="G3918" s="67" t="s">
        <v>34224</v>
      </c>
      <c r="I3918" s="3" t="s">
        <v>6298</v>
      </c>
    </row>
    <row r="3919" spans="1:9" ht="22.5" x14ac:dyDescent="0.2">
      <c r="A3919" s="1" t="str">
        <f t="shared" si="62"/>
        <v>SINAPI-I 11301</v>
      </c>
      <c r="B3919" s="3" t="s">
        <v>6301</v>
      </c>
      <c r="C3919" s="3">
        <v>11301</v>
      </c>
      <c r="D3919" s="2" t="s">
        <v>3633</v>
      </c>
      <c r="E3919" s="3" t="s">
        <v>4431</v>
      </c>
      <c r="F3919" s="67" t="s">
        <v>34225</v>
      </c>
      <c r="G3919" s="67" t="s">
        <v>34225</v>
      </c>
      <c r="I3919" s="3" t="s">
        <v>6298</v>
      </c>
    </row>
    <row r="3920" spans="1:9" ht="22.5" x14ac:dyDescent="0.2">
      <c r="A3920" s="1" t="str">
        <f t="shared" si="62"/>
        <v>SINAPI-I 21090</v>
      </c>
      <c r="B3920" s="3" t="s">
        <v>6301</v>
      </c>
      <c r="C3920" s="3">
        <v>21090</v>
      </c>
      <c r="D3920" s="2" t="s">
        <v>3634</v>
      </c>
      <c r="E3920" s="3" t="s">
        <v>4431</v>
      </c>
      <c r="F3920" s="67" t="s">
        <v>30799</v>
      </c>
      <c r="G3920" s="67" t="s">
        <v>30799</v>
      </c>
      <c r="I3920" s="3" t="s">
        <v>6298</v>
      </c>
    </row>
    <row r="3921" spans="1:9" ht="22.5" x14ac:dyDescent="0.2">
      <c r="A3921" s="1" t="str">
        <f t="shared" si="62"/>
        <v>SINAPI-I 11315</v>
      </c>
      <c r="B3921" s="3" t="s">
        <v>6301</v>
      </c>
      <c r="C3921" s="3">
        <v>11315</v>
      </c>
      <c r="D3921" s="2" t="s">
        <v>3635</v>
      </c>
      <c r="E3921" s="3" t="s">
        <v>4431</v>
      </c>
      <c r="F3921" s="67" t="s">
        <v>34226</v>
      </c>
      <c r="G3921" s="67" t="s">
        <v>34226</v>
      </c>
      <c r="I3921" s="3" t="s">
        <v>6298</v>
      </c>
    </row>
    <row r="3922" spans="1:9" ht="22.5" x14ac:dyDescent="0.2">
      <c r="A3922" s="1" t="str">
        <f t="shared" si="62"/>
        <v>SINAPI-I 21071</v>
      </c>
      <c r="B3922" s="3" t="s">
        <v>6301</v>
      </c>
      <c r="C3922" s="3">
        <v>21071</v>
      </c>
      <c r="D3922" s="2" t="s">
        <v>3636</v>
      </c>
      <c r="E3922" s="3" t="s">
        <v>4431</v>
      </c>
      <c r="F3922" s="67" t="s">
        <v>29981</v>
      </c>
      <c r="G3922" s="67" t="s">
        <v>29981</v>
      </c>
      <c r="I3922" s="3" t="s">
        <v>6298</v>
      </c>
    </row>
    <row r="3923" spans="1:9" ht="22.5" x14ac:dyDescent="0.2">
      <c r="A3923" s="1" t="str">
        <f t="shared" si="62"/>
        <v>SINAPI-I 14112</v>
      </c>
      <c r="B3923" s="3" t="s">
        <v>6301</v>
      </c>
      <c r="C3923" s="3">
        <v>14112</v>
      </c>
      <c r="D3923" s="2" t="s">
        <v>3637</v>
      </c>
      <c r="E3923" s="3" t="s">
        <v>4431</v>
      </c>
      <c r="F3923" s="67" t="s">
        <v>34227</v>
      </c>
      <c r="G3923" s="67" t="s">
        <v>34227</v>
      </c>
      <c r="I3923" s="3" t="s">
        <v>6298</v>
      </c>
    </row>
    <row r="3924" spans="1:9" ht="22.5" x14ac:dyDescent="0.2">
      <c r="A3924" s="1" t="str">
        <f t="shared" si="62"/>
        <v>SINAPI-I 11316</v>
      </c>
      <c r="B3924" s="3" t="s">
        <v>6301</v>
      </c>
      <c r="C3924" s="3">
        <v>11316</v>
      </c>
      <c r="D3924" s="2" t="s">
        <v>3638</v>
      </c>
      <c r="E3924" s="3" t="s">
        <v>4431</v>
      </c>
      <c r="F3924" s="67" t="s">
        <v>34228</v>
      </c>
      <c r="G3924" s="67" t="s">
        <v>34228</v>
      </c>
      <c r="I3924" s="3" t="s">
        <v>6298</v>
      </c>
    </row>
    <row r="3925" spans="1:9" ht="22.5" x14ac:dyDescent="0.2">
      <c r="A3925" s="1" t="str">
        <f t="shared" si="62"/>
        <v>SINAPI-I 6243</v>
      </c>
      <c r="B3925" s="3" t="s">
        <v>6301</v>
      </c>
      <c r="C3925" s="3">
        <v>6243</v>
      </c>
      <c r="D3925" s="2" t="s">
        <v>3639</v>
      </c>
      <c r="E3925" s="3" t="s">
        <v>4431</v>
      </c>
      <c r="F3925" s="67" t="s">
        <v>34229</v>
      </c>
      <c r="G3925" s="67" t="s">
        <v>34229</v>
      </c>
      <c r="I3925" s="3" t="s">
        <v>6299</v>
      </c>
    </row>
    <row r="3926" spans="1:9" ht="22.5" x14ac:dyDescent="0.2">
      <c r="A3926" s="1" t="str">
        <f t="shared" si="62"/>
        <v>SINAPI-I 6240</v>
      </c>
      <c r="B3926" s="3" t="s">
        <v>6301</v>
      </c>
      <c r="C3926" s="3">
        <v>6240</v>
      </c>
      <c r="D3926" s="2" t="s">
        <v>3640</v>
      </c>
      <c r="E3926" s="3" t="s">
        <v>4431</v>
      </c>
      <c r="F3926" s="67" t="s">
        <v>34230</v>
      </c>
      <c r="G3926" s="67" t="s">
        <v>34230</v>
      </c>
      <c r="I3926" s="3" t="s">
        <v>6298</v>
      </c>
    </row>
    <row r="3927" spans="1:9" ht="22.5" x14ac:dyDescent="0.2">
      <c r="A3927" s="1" t="str">
        <f t="shared" si="62"/>
        <v>SINAPI-I 11296</v>
      </c>
      <c r="B3927" s="3" t="s">
        <v>6301</v>
      </c>
      <c r="C3927" s="3">
        <v>11296</v>
      </c>
      <c r="D3927" s="2" t="s">
        <v>3641</v>
      </c>
      <c r="E3927" s="3" t="s">
        <v>4431</v>
      </c>
      <c r="F3927" s="67" t="s">
        <v>34231</v>
      </c>
      <c r="G3927" s="67" t="s">
        <v>34231</v>
      </c>
      <c r="I3927" s="3" t="s">
        <v>6298</v>
      </c>
    </row>
    <row r="3928" spans="1:9" ht="22.5" x14ac:dyDescent="0.2">
      <c r="A3928" s="1" t="str">
        <f t="shared" si="62"/>
        <v>SINAPI-I 11299</v>
      </c>
      <c r="B3928" s="3" t="s">
        <v>6301</v>
      </c>
      <c r="C3928" s="3">
        <v>11299</v>
      </c>
      <c r="D3928" s="2" t="s">
        <v>3642</v>
      </c>
      <c r="E3928" s="3" t="s">
        <v>4431</v>
      </c>
      <c r="F3928" s="67" t="s">
        <v>34232</v>
      </c>
      <c r="G3928" s="67" t="s">
        <v>34232</v>
      </c>
      <c r="I3928" s="3" t="s">
        <v>6298</v>
      </c>
    </row>
    <row r="3929" spans="1:9" x14ac:dyDescent="0.2">
      <c r="A3929" s="1" t="str">
        <f t="shared" si="62"/>
        <v>SINAPI-I 11688</v>
      </c>
      <c r="B3929" s="3" t="s">
        <v>6301</v>
      </c>
      <c r="C3929" s="3">
        <v>11688</v>
      </c>
      <c r="D3929" s="2" t="s">
        <v>3643</v>
      </c>
      <c r="E3929" s="3" t="s">
        <v>4431</v>
      </c>
      <c r="F3929" s="67" t="s">
        <v>28902</v>
      </c>
      <c r="G3929" s="67" t="s">
        <v>28902</v>
      </c>
      <c r="I3929" s="3" t="s">
        <v>6298</v>
      </c>
    </row>
    <row r="3930" spans="1:9" ht="22.5" x14ac:dyDescent="0.2">
      <c r="A3930" s="1" t="str">
        <f t="shared" si="62"/>
        <v>SINAPI-I 37736</v>
      </c>
      <c r="B3930" s="3" t="s">
        <v>6301</v>
      </c>
      <c r="C3930" s="3">
        <v>37736</v>
      </c>
      <c r="D3930" s="2" t="s">
        <v>3644</v>
      </c>
      <c r="E3930" s="3" t="s">
        <v>4431</v>
      </c>
      <c r="F3930" s="67" t="s">
        <v>34233</v>
      </c>
      <c r="G3930" s="67" t="s">
        <v>34233</v>
      </c>
      <c r="I3930" s="3" t="s">
        <v>6300</v>
      </c>
    </row>
    <row r="3931" spans="1:9" ht="22.5" x14ac:dyDescent="0.2">
      <c r="A3931" s="1" t="str">
        <f t="shared" si="62"/>
        <v>SINAPI-I 37739</v>
      </c>
      <c r="B3931" s="3" t="s">
        <v>6301</v>
      </c>
      <c r="C3931" s="3">
        <v>37739</v>
      </c>
      <c r="D3931" s="2" t="s">
        <v>3645</v>
      </c>
      <c r="E3931" s="3" t="s">
        <v>4431</v>
      </c>
      <c r="F3931" s="67" t="s">
        <v>34234</v>
      </c>
      <c r="G3931" s="67" t="s">
        <v>34234</v>
      </c>
      <c r="I3931" s="3" t="s">
        <v>6300</v>
      </c>
    </row>
    <row r="3932" spans="1:9" ht="22.5" x14ac:dyDescent="0.2">
      <c r="A3932" s="1" t="str">
        <f t="shared" si="62"/>
        <v>SINAPI-I 37740</v>
      </c>
      <c r="B3932" s="3" t="s">
        <v>6301</v>
      </c>
      <c r="C3932" s="3">
        <v>37740</v>
      </c>
      <c r="D3932" s="2" t="s">
        <v>3646</v>
      </c>
      <c r="E3932" s="3" t="s">
        <v>4431</v>
      </c>
      <c r="F3932" s="67" t="s">
        <v>34235</v>
      </c>
      <c r="G3932" s="67" t="s">
        <v>34235</v>
      </c>
      <c r="I3932" s="3" t="s">
        <v>6300</v>
      </c>
    </row>
    <row r="3933" spans="1:9" ht="22.5" x14ac:dyDescent="0.2">
      <c r="A3933" s="1" t="str">
        <f t="shared" si="62"/>
        <v>SINAPI-I 37738</v>
      </c>
      <c r="B3933" s="3" t="s">
        <v>6301</v>
      </c>
      <c r="C3933" s="3">
        <v>37738</v>
      </c>
      <c r="D3933" s="2" t="s">
        <v>3647</v>
      </c>
      <c r="E3933" s="3" t="s">
        <v>4431</v>
      </c>
      <c r="F3933" s="67" t="s">
        <v>34236</v>
      </c>
      <c r="G3933" s="67" t="s">
        <v>34236</v>
      </c>
      <c r="I3933" s="3" t="s">
        <v>6300</v>
      </c>
    </row>
    <row r="3934" spans="1:9" ht="22.5" x14ac:dyDescent="0.2">
      <c r="A3934" s="1" t="str">
        <f t="shared" si="62"/>
        <v>SINAPI-I 37737</v>
      </c>
      <c r="B3934" s="3" t="s">
        <v>6301</v>
      </c>
      <c r="C3934" s="3">
        <v>37737</v>
      </c>
      <c r="D3934" s="2" t="s">
        <v>3648</v>
      </c>
      <c r="E3934" s="3" t="s">
        <v>4431</v>
      </c>
      <c r="F3934" s="67" t="s">
        <v>34237</v>
      </c>
      <c r="G3934" s="67" t="s">
        <v>34237</v>
      </c>
      <c r="I3934" s="3" t="s">
        <v>6300</v>
      </c>
    </row>
    <row r="3935" spans="1:9" x14ac:dyDescent="0.2">
      <c r="A3935" s="1" t="str">
        <f t="shared" si="62"/>
        <v>SINAPI-I 25014</v>
      </c>
      <c r="B3935" s="3" t="s">
        <v>6301</v>
      </c>
      <c r="C3935" s="3">
        <v>25014</v>
      </c>
      <c r="D3935" s="2" t="s">
        <v>3649</v>
      </c>
      <c r="E3935" s="3" t="s">
        <v>4431</v>
      </c>
      <c r="F3935" s="67" t="s">
        <v>34238</v>
      </c>
      <c r="G3935" s="67" t="s">
        <v>34238</v>
      </c>
      <c r="I3935" s="3" t="s">
        <v>6300</v>
      </c>
    </row>
    <row r="3936" spans="1:9" x14ac:dyDescent="0.2">
      <c r="A3936" s="1" t="str">
        <f t="shared" si="62"/>
        <v>SINAPI-I 25013</v>
      </c>
      <c r="B3936" s="3" t="s">
        <v>6301</v>
      </c>
      <c r="C3936" s="3">
        <v>25013</v>
      </c>
      <c r="D3936" s="2" t="s">
        <v>3650</v>
      </c>
      <c r="E3936" s="3" t="s">
        <v>4431</v>
      </c>
      <c r="F3936" s="67" t="s">
        <v>34239</v>
      </c>
      <c r="G3936" s="67" t="s">
        <v>34239</v>
      </c>
      <c r="I3936" s="3" t="s">
        <v>6300</v>
      </c>
    </row>
    <row r="3937" spans="1:9" x14ac:dyDescent="0.2">
      <c r="A3937" s="1" t="str">
        <f t="shared" si="62"/>
        <v>SINAPI-I 14405</v>
      </c>
      <c r="B3937" s="3" t="s">
        <v>6301</v>
      </c>
      <c r="C3937" s="3">
        <v>14405</v>
      </c>
      <c r="D3937" s="2" t="s">
        <v>3651</v>
      </c>
      <c r="E3937" s="3" t="s">
        <v>4431</v>
      </c>
      <c r="F3937" s="67" t="s">
        <v>34240</v>
      </c>
      <c r="G3937" s="67" t="s">
        <v>34240</v>
      </c>
      <c r="I3937" s="3" t="s">
        <v>6300</v>
      </c>
    </row>
    <row r="3938" spans="1:9" x14ac:dyDescent="0.2">
      <c r="A3938" s="1" t="str">
        <f t="shared" si="62"/>
        <v>SINAPI-I 20271</v>
      </c>
      <c r="B3938" s="3" t="s">
        <v>6301</v>
      </c>
      <c r="C3938" s="3">
        <v>20271</v>
      </c>
      <c r="D3938" s="2" t="s">
        <v>3652</v>
      </c>
      <c r="E3938" s="3" t="s">
        <v>4431</v>
      </c>
      <c r="F3938" s="67" t="s">
        <v>34241</v>
      </c>
      <c r="G3938" s="67" t="s">
        <v>34241</v>
      </c>
      <c r="I3938" s="3" t="s">
        <v>6298</v>
      </c>
    </row>
    <row r="3939" spans="1:9" x14ac:dyDescent="0.2">
      <c r="A3939" s="1" t="str">
        <f t="shared" ref="A3939:A4002" si="63">CONCATENAR</f>
        <v>SINAPI-I 10423</v>
      </c>
      <c r="B3939" s="3" t="s">
        <v>6301</v>
      </c>
      <c r="C3939" s="3">
        <v>10423</v>
      </c>
      <c r="D3939" s="2" t="s">
        <v>3653</v>
      </c>
      <c r="E3939" s="3" t="s">
        <v>4431</v>
      </c>
      <c r="F3939" s="67" t="s">
        <v>34242</v>
      </c>
      <c r="G3939" s="67" t="s">
        <v>34242</v>
      </c>
      <c r="I3939" s="3" t="s">
        <v>6298</v>
      </c>
    </row>
    <row r="3940" spans="1:9" x14ac:dyDescent="0.2">
      <c r="A3940" s="1" t="str">
        <f t="shared" si="63"/>
        <v>SINAPI-I 36790</v>
      </c>
      <c r="B3940" s="3" t="s">
        <v>6301</v>
      </c>
      <c r="C3940" s="3">
        <v>36790</v>
      </c>
      <c r="D3940" s="2" t="s">
        <v>3654</v>
      </c>
      <c r="E3940" s="3" t="s">
        <v>4431</v>
      </c>
      <c r="F3940" s="67" t="s">
        <v>34243</v>
      </c>
      <c r="G3940" s="67" t="s">
        <v>34243</v>
      </c>
      <c r="I3940" s="3" t="s">
        <v>6298</v>
      </c>
    </row>
    <row r="3941" spans="1:9" x14ac:dyDescent="0.2">
      <c r="A3941" s="1" t="str">
        <f t="shared" si="63"/>
        <v>SINAPI-I 37589</v>
      </c>
      <c r="B3941" s="3" t="s">
        <v>6301</v>
      </c>
      <c r="C3941" s="3">
        <v>37589</v>
      </c>
      <c r="D3941" s="2" t="s">
        <v>3655</v>
      </c>
      <c r="E3941" s="3" t="s">
        <v>4431</v>
      </c>
      <c r="F3941" s="67" t="s">
        <v>34244</v>
      </c>
      <c r="G3941" s="67" t="s">
        <v>34244</v>
      </c>
      <c r="I3941" s="3" t="s">
        <v>6298</v>
      </c>
    </row>
    <row r="3942" spans="1:9" x14ac:dyDescent="0.2">
      <c r="A3942" s="1" t="str">
        <f t="shared" si="63"/>
        <v>SINAPI-I 11690</v>
      </c>
      <c r="B3942" s="3" t="s">
        <v>6301</v>
      </c>
      <c r="C3942" s="3">
        <v>11690</v>
      </c>
      <c r="D3942" s="2" t="s">
        <v>3656</v>
      </c>
      <c r="E3942" s="3" t="s">
        <v>4431</v>
      </c>
      <c r="F3942" s="67" t="s">
        <v>34245</v>
      </c>
      <c r="G3942" s="67" t="s">
        <v>34245</v>
      </c>
      <c r="I3942" s="3" t="s">
        <v>6298</v>
      </c>
    </row>
    <row r="3943" spans="1:9" x14ac:dyDescent="0.2">
      <c r="A3943" s="1" t="str">
        <f t="shared" si="63"/>
        <v>SINAPI-I 20234</v>
      </c>
      <c r="B3943" s="3" t="s">
        <v>6301</v>
      </c>
      <c r="C3943" s="3">
        <v>20234</v>
      </c>
      <c r="D3943" s="2" t="s">
        <v>3657</v>
      </c>
      <c r="E3943" s="3" t="s">
        <v>4431</v>
      </c>
      <c r="F3943" s="67" t="s">
        <v>34246</v>
      </c>
      <c r="G3943" s="67" t="s">
        <v>34246</v>
      </c>
      <c r="I3943" s="3" t="s">
        <v>6298</v>
      </c>
    </row>
    <row r="3944" spans="1:9" x14ac:dyDescent="0.2">
      <c r="A3944" s="1" t="str">
        <f t="shared" si="63"/>
        <v>SINAPI-I 44480</v>
      </c>
      <c r="B3944" s="3" t="s">
        <v>6301</v>
      </c>
      <c r="C3944" s="3">
        <v>44480</v>
      </c>
      <c r="D3944" s="2" t="s">
        <v>30577</v>
      </c>
      <c r="E3944" s="3" t="s">
        <v>4435</v>
      </c>
      <c r="F3944" s="67" t="s">
        <v>4652</v>
      </c>
      <c r="G3944" s="67" t="s">
        <v>4652</v>
      </c>
      <c r="I3944" s="3" t="s">
        <v>6298</v>
      </c>
    </row>
    <row r="3945" spans="1:9" x14ac:dyDescent="0.2">
      <c r="A3945" s="1" t="str">
        <f t="shared" si="63"/>
        <v>SINAPI-I 11457</v>
      </c>
      <c r="B3945" s="3" t="s">
        <v>6301</v>
      </c>
      <c r="C3945" s="3">
        <v>11457</v>
      </c>
      <c r="D3945" s="2" t="s">
        <v>3658</v>
      </c>
      <c r="E3945" s="3" t="s">
        <v>4431</v>
      </c>
      <c r="F3945" s="67" t="s">
        <v>34247</v>
      </c>
      <c r="G3945" s="67" t="s">
        <v>34247</v>
      </c>
      <c r="I3945" s="3" t="s">
        <v>6298</v>
      </c>
    </row>
    <row r="3946" spans="1:9" x14ac:dyDescent="0.2">
      <c r="A3946" s="1" t="str">
        <f t="shared" si="63"/>
        <v>SINAPI-I 44073</v>
      </c>
      <c r="B3946" s="3" t="s">
        <v>6301</v>
      </c>
      <c r="C3946" s="3">
        <v>44073</v>
      </c>
      <c r="D3946" s="2" t="s">
        <v>3659</v>
      </c>
      <c r="E3946" s="3" t="s">
        <v>4432</v>
      </c>
      <c r="F3946" s="67" t="s">
        <v>34248</v>
      </c>
      <c r="G3946" s="67" t="s">
        <v>34248</v>
      </c>
      <c r="I3946" s="3" t="s">
        <v>6298</v>
      </c>
    </row>
    <row r="3947" spans="1:9" x14ac:dyDescent="0.2">
      <c r="A3947" s="1" t="str">
        <f t="shared" si="63"/>
        <v>SINAPI-I 44253</v>
      </c>
      <c r="B3947" s="3" t="s">
        <v>6301</v>
      </c>
      <c r="C3947" s="3">
        <v>44253</v>
      </c>
      <c r="D3947" s="2" t="s">
        <v>3660</v>
      </c>
      <c r="E3947" s="3" t="s">
        <v>4431</v>
      </c>
      <c r="F3947" s="67" t="s">
        <v>34249</v>
      </c>
      <c r="G3947" s="67" t="s">
        <v>34249</v>
      </c>
      <c r="I3947" s="3" t="s">
        <v>6298</v>
      </c>
    </row>
    <row r="3948" spans="1:9" x14ac:dyDescent="0.2">
      <c r="A3948" s="1" t="str">
        <f t="shared" si="63"/>
        <v>SINAPI-I 21121</v>
      </c>
      <c r="B3948" s="3" t="s">
        <v>6301</v>
      </c>
      <c r="C3948" s="3">
        <v>21121</v>
      </c>
      <c r="D3948" s="2" t="s">
        <v>3661</v>
      </c>
      <c r="E3948" s="3" t="s">
        <v>4431</v>
      </c>
      <c r="F3948" s="67" t="s">
        <v>32209</v>
      </c>
      <c r="G3948" s="67" t="s">
        <v>32209</v>
      </c>
      <c r="I3948" s="3" t="s">
        <v>6298</v>
      </c>
    </row>
    <row r="3949" spans="1:9" x14ac:dyDescent="0.2">
      <c r="A3949" s="1" t="str">
        <f t="shared" si="63"/>
        <v>SINAPI-I 38010</v>
      </c>
      <c r="B3949" s="3" t="s">
        <v>6301</v>
      </c>
      <c r="C3949" s="3">
        <v>38010</v>
      </c>
      <c r="D3949" s="2" t="s">
        <v>3662</v>
      </c>
      <c r="E3949" s="3" t="s">
        <v>4431</v>
      </c>
      <c r="F3949" s="67" t="s">
        <v>4835</v>
      </c>
      <c r="G3949" s="67" t="s">
        <v>4835</v>
      </c>
      <c r="I3949" s="3" t="s">
        <v>6298</v>
      </c>
    </row>
    <row r="3950" spans="1:9" x14ac:dyDescent="0.2">
      <c r="A3950" s="1" t="str">
        <f t="shared" si="63"/>
        <v>SINAPI-I 38011</v>
      </c>
      <c r="B3950" s="3" t="s">
        <v>6301</v>
      </c>
      <c r="C3950" s="3">
        <v>38011</v>
      </c>
      <c r="D3950" s="2" t="s">
        <v>3663</v>
      </c>
      <c r="E3950" s="3" t="s">
        <v>4431</v>
      </c>
      <c r="F3950" s="67" t="s">
        <v>6241</v>
      </c>
      <c r="G3950" s="67" t="s">
        <v>6241</v>
      </c>
      <c r="I3950" s="3" t="s">
        <v>6298</v>
      </c>
    </row>
    <row r="3951" spans="1:9" x14ac:dyDescent="0.2">
      <c r="A3951" s="1" t="str">
        <f t="shared" si="63"/>
        <v>SINAPI-I 38012</v>
      </c>
      <c r="B3951" s="3" t="s">
        <v>6301</v>
      </c>
      <c r="C3951" s="3">
        <v>38012</v>
      </c>
      <c r="D3951" s="2" t="s">
        <v>3664</v>
      </c>
      <c r="E3951" s="3" t="s">
        <v>4431</v>
      </c>
      <c r="F3951" s="67" t="s">
        <v>34250</v>
      </c>
      <c r="G3951" s="67" t="s">
        <v>34250</v>
      </c>
      <c r="I3951" s="3" t="s">
        <v>6298</v>
      </c>
    </row>
    <row r="3952" spans="1:9" x14ac:dyDescent="0.2">
      <c r="A3952" s="1" t="str">
        <f t="shared" si="63"/>
        <v>SINAPI-I 38013</v>
      </c>
      <c r="B3952" s="3" t="s">
        <v>6301</v>
      </c>
      <c r="C3952" s="3">
        <v>38013</v>
      </c>
      <c r="D3952" s="2" t="s">
        <v>3665</v>
      </c>
      <c r="E3952" s="3" t="s">
        <v>4431</v>
      </c>
      <c r="F3952" s="67" t="s">
        <v>32249</v>
      </c>
      <c r="G3952" s="67" t="s">
        <v>32249</v>
      </c>
      <c r="I3952" s="3" t="s">
        <v>6298</v>
      </c>
    </row>
    <row r="3953" spans="1:9" x14ac:dyDescent="0.2">
      <c r="A3953" s="1" t="str">
        <f t="shared" si="63"/>
        <v>SINAPI-I 38014</v>
      </c>
      <c r="B3953" s="3" t="s">
        <v>6301</v>
      </c>
      <c r="C3953" s="3">
        <v>38014</v>
      </c>
      <c r="D3953" s="2" t="s">
        <v>3666</v>
      </c>
      <c r="E3953" s="3" t="s">
        <v>4431</v>
      </c>
      <c r="F3953" s="67" t="s">
        <v>34251</v>
      </c>
      <c r="G3953" s="67" t="s">
        <v>34251</v>
      </c>
      <c r="I3953" s="3" t="s">
        <v>6298</v>
      </c>
    </row>
    <row r="3954" spans="1:9" x14ac:dyDescent="0.2">
      <c r="A3954" s="1" t="str">
        <f t="shared" si="63"/>
        <v>SINAPI-I 38015</v>
      </c>
      <c r="B3954" s="3" t="s">
        <v>6301</v>
      </c>
      <c r="C3954" s="3">
        <v>38015</v>
      </c>
      <c r="D3954" s="2" t="s">
        <v>3667</v>
      </c>
      <c r="E3954" s="3" t="s">
        <v>4431</v>
      </c>
      <c r="F3954" s="67" t="s">
        <v>31546</v>
      </c>
      <c r="G3954" s="67" t="s">
        <v>31546</v>
      </c>
      <c r="I3954" s="3" t="s">
        <v>6298</v>
      </c>
    </row>
    <row r="3955" spans="1:9" x14ac:dyDescent="0.2">
      <c r="A3955" s="1" t="str">
        <f t="shared" si="63"/>
        <v>SINAPI-I 38016</v>
      </c>
      <c r="B3955" s="3" t="s">
        <v>6301</v>
      </c>
      <c r="C3955" s="3">
        <v>38016</v>
      </c>
      <c r="D3955" s="2" t="s">
        <v>3668</v>
      </c>
      <c r="E3955" s="3" t="s">
        <v>4431</v>
      </c>
      <c r="F3955" s="67" t="s">
        <v>34252</v>
      </c>
      <c r="G3955" s="67" t="s">
        <v>34252</v>
      </c>
      <c r="I3955" s="3" t="s">
        <v>6298</v>
      </c>
    </row>
    <row r="3956" spans="1:9" x14ac:dyDescent="0.2">
      <c r="A3956" s="1" t="str">
        <f t="shared" si="63"/>
        <v>SINAPI-I 12741</v>
      </c>
      <c r="B3956" s="3" t="s">
        <v>6301</v>
      </c>
      <c r="C3956" s="3">
        <v>12741</v>
      </c>
      <c r="D3956" s="2" t="s">
        <v>3669</v>
      </c>
      <c r="E3956" s="3" t="s">
        <v>4431</v>
      </c>
      <c r="F3956" s="67" t="s">
        <v>34253</v>
      </c>
      <c r="G3956" s="67" t="s">
        <v>34253</v>
      </c>
      <c r="I3956" s="3" t="s">
        <v>6300</v>
      </c>
    </row>
    <row r="3957" spans="1:9" x14ac:dyDescent="0.2">
      <c r="A3957" s="1" t="str">
        <f t="shared" si="63"/>
        <v>SINAPI-I 12733</v>
      </c>
      <c r="B3957" s="3" t="s">
        <v>6301</v>
      </c>
      <c r="C3957" s="3">
        <v>12733</v>
      </c>
      <c r="D3957" s="2" t="s">
        <v>3670</v>
      </c>
      <c r="E3957" s="3" t="s">
        <v>4431</v>
      </c>
      <c r="F3957" s="67" t="s">
        <v>6174</v>
      </c>
      <c r="G3957" s="67" t="s">
        <v>6174</v>
      </c>
      <c r="I3957" s="3" t="s">
        <v>6300</v>
      </c>
    </row>
    <row r="3958" spans="1:9" x14ac:dyDescent="0.2">
      <c r="A3958" s="1" t="str">
        <f t="shared" si="63"/>
        <v>SINAPI-I 12734</v>
      </c>
      <c r="B3958" s="3" t="s">
        <v>6301</v>
      </c>
      <c r="C3958" s="3">
        <v>12734</v>
      </c>
      <c r="D3958" s="2" t="s">
        <v>3671</v>
      </c>
      <c r="E3958" s="3" t="s">
        <v>4431</v>
      </c>
      <c r="F3958" s="67" t="s">
        <v>5472</v>
      </c>
      <c r="G3958" s="67" t="s">
        <v>5472</v>
      </c>
      <c r="I3958" s="3" t="s">
        <v>6300</v>
      </c>
    </row>
    <row r="3959" spans="1:9" x14ac:dyDescent="0.2">
      <c r="A3959" s="1" t="str">
        <f t="shared" si="63"/>
        <v>SINAPI-I 12735</v>
      </c>
      <c r="B3959" s="3" t="s">
        <v>6301</v>
      </c>
      <c r="C3959" s="3">
        <v>12735</v>
      </c>
      <c r="D3959" s="2" t="s">
        <v>3672</v>
      </c>
      <c r="E3959" s="3" t="s">
        <v>4431</v>
      </c>
      <c r="F3959" s="67" t="s">
        <v>4764</v>
      </c>
      <c r="G3959" s="67" t="s">
        <v>4764</v>
      </c>
      <c r="I3959" s="3" t="s">
        <v>6300</v>
      </c>
    </row>
    <row r="3960" spans="1:9" x14ac:dyDescent="0.2">
      <c r="A3960" s="1" t="str">
        <f t="shared" si="63"/>
        <v>SINAPI-I 12736</v>
      </c>
      <c r="B3960" s="3" t="s">
        <v>6301</v>
      </c>
      <c r="C3960" s="3">
        <v>12736</v>
      </c>
      <c r="D3960" s="2" t="s">
        <v>3673</v>
      </c>
      <c r="E3960" s="3" t="s">
        <v>4431</v>
      </c>
      <c r="F3960" s="67" t="s">
        <v>5123</v>
      </c>
      <c r="G3960" s="67" t="s">
        <v>5123</v>
      </c>
      <c r="I3960" s="3" t="s">
        <v>6300</v>
      </c>
    </row>
    <row r="3961" spans="1:9" x14ac:dyDescent="0.2">
      <c r="A3961" s="1" t="str">
        <f t="shared" si="63"/>
        <v>SINAPI-I 12737</v>
      </c>
      <c r="B3961" s="3" t="s">
        <v>6301</v>
      </c>
      <c r="C3961" s="3">
        <v>12737</v>
      </c>
      <c r="D3961" s="2" t="s">
        <v>3674</v>
      </c>
      <c r="E3961" s="3" t="s">
        <v>4431</v>
      </c>
      <c r="F3961" s="67" t="s">
        <v>34254</v>
      </c>
      <c r="G3961" s="67" t="s">
        <v>34254</v>
      </c>
      <c r="I3961" s="3" t="s">
        <v>6300</v>
      </c>
    </row>
    <row r="3962" spans="1:9" x14ac:dyDescent="0.2">
      <c r="A3962" s="1" t="str">
        <f t="shared" si="63"/>
        <v>SINAPI-I 12738</v>
      </c>
      <c r="B3962" s="3" t="s">
        <v>6301</v>
      </c>
      <c r="C3962" s="3">
        <v>12738</v>
      </c>
      <c r="D3962" s="2" t="s">
        <v>3675</v>
      </c>
      <c r="E3962" s="3" t="s">
        <v>4431</v>
      </c>
      <c r="F3962" s="67" t="s">
        <v>31872</v>
      </c>
      <c r="G3962" s="67" t="s">
        <v>31872</v>
      </c>
      <c r="I3962" s="3" t="s">
        <v>6300</v>
      </c>
    </row>
    <row r="3963" spans="1:9" x14ac:dyDescent="0.2">
      <c r="A3963" s="1" t="str">
        <f t="shared" si="63"/>
        <v>SINAPI-I 12739</v>
      </c>
      <c r="B3963" s="3" t="s">
        <v>6301</v>
      </c>
      <c r="C3963" s="3">
        <v>12739</v>
      </c>
      <c r="D3963" s="2" t="s">
        <v>3676</v>
      </c>
      <c r="E3963" s="3" t="s">
        <v>4431</v>
      </c>
      <c r="F3963" s="67" t="s">
        <v>34255</v>
      </c>
      <c r="G3963" s="67" t="s">
        <v>34255</v>
      </c>
      <c r="I3963" s="3" t="s">
        <v>6300</v>
      </c>
    </row>
    <row r="3964" spans="1:9" x14ac:dyDescent="0.2">
      <c r="A3964" s="1" t="str">
        <f t="shared" si="63"/>
        <v>SINAPI-I 12740</v>
      </c>
      <c r="B3964" s="3" t="s">
        <v>6301</v>
      </c>
      <c r="C3964" s="3">
        <v>12740</v>
      </c>
      <c r="D3964" s="2" t="s">
        <v>3677</v>
      </c>
      <c r="E3964" s="3" t="s">
        <v>4431</v>
      </c>
      <c r="F3964" s="67" t="s">
        <v>34256</v>
      </c>
      <c r="G3964" s="67" t="s">
        <v>34256</v>
      </c>
      <c r="I3964" s="3" t="s">
        <v>6300</v>
      </c>
    </row>
    <row r="3965" spans="1:9" x14ac:dyDescent="0.2">
      <c r="A3965" s="1" t="str">
        <f t="shared" si="63"/>
        <v>SINAPI-I 6297</v>
      </c>
      <c r="B3965" s="3" t="s">
        <v>6301</v>
      </c>
      <c r="C3965" s="3">
        <v>6297</v>
      </c>
      <c r="D3965" s="2" t="s">
        <v>3678</v>
      </c>
      <c r="E3965" s="3" t="s">
        <v>4431</v>
      </c>
      <c r="F3965" s="67" t="s">
        <v>34257</v>
      </c>
      <c r="G3965" s="67" t="s">
        <v>34257</v>
      </c>
      <c r="I3965" s="3" t="s">
        <v>6298</v>
      </c>
    </row>
    <row r="3966" spans="1:9" x14ac:dyDescent="0.2">
      <c r="A3966" s="1" t="str">
        <f t="shared" si="63"/>
        <v>SINAPI-I 6296</v>
      </c>
      <c r="B3966" s="3" t="s">
        <v>6301</v>
      </c>
      <c r="C3966" s="3">
        <v>6296</v>
      </c>
      <c r="D3966" s="2" t="s">
        <v>3679</v>
      </c>
      <c r="E3966" s="3" t="s">
        <v>4431</v>
      </c>
      <c r="F3966" s="67" t="s">
        <v>20827</v>
      </c>
      <c r="G3966" s="67" t="s">
        <v>20827</v>
      </c>
      <c r="I3966" s="3" t="s">
        <v>6298</v>
      </c>
    </row>
    <row r="3967" spans="1:9" x14ac:dyDescent="0.2">
      <c r="A3967" s="1" t="str">
        <f t="shared" si="63"/>
        <v>SINAPI-I 6294</v>
      </c>
      <c r="B3967" s="3" t="s">
        <v>6301</v>
      </c>
      <c r="C3967" s="3">
        <v>6294</v>
      </c>
      <c r="D3967" s="2" t="s">
        <v>3680</v>
      </c>
      <c r="E3967" s="3" t="s">
        <v>4431</v>
      </c>
      <c r="F3967" s="67" t="s">
        <v>4759</v>
      </c>
      <c r="G3967" s="67" t="s">
        <v>4759</v>
      </c>
      <c r="I3967" s="3" t="s">
        <v>6298</v>
      </c>
    </row>
    <row r="3968" spans="1:9" x14ac:dyDescent="0.2">
      <c r="A3968" s="1" t="str">
        <f t="shared" si="63"/>
        <v>SINAPI-I 6323</v>
      </c>
      <c r="B3968" s="3" t="s">
        <v>6301</v>
      </c>
      <c r="C3968" s="3">
        <v>6323</v>
      </c>
      <c r="D3968" s="2" t="s">
        <v>3681</v>
      </c>
      <c r="E3968" s="3" t="s">
        <v>4431</v>
      </c>
      <c r="F3968" s="67" t="s">
        <v>21195</v>
      </c>
      <c r="G3968" s="67" t="s">
        <v>21195</v>
      </c>
      <c r="I3968" s="3" t="s">
        <v>6298</v>
      </c>
    </row>
    <row r="3969" spans="1:9" x14ac:dyDescent="0.2">
      <c r="A3969" s="1" t="str">
        <f t="shared" si="63"/>
        <v>SINAPI-I 6299</v>
      </c>
      <c r="B3969" s="3" t="s">
        <v>6301</v>
      </c>
      <c r="C3969" s="3">
        <v>6299</v>
      </c>
      <c r="D3969" s="2" t="s">
        <v>3682</v>
      </c>
      <c r="E3969" s="3" t="s">
        <v>4431</v>
      </c>
      <c r="F3969" s="67" t="s">
        <v>34258</v>
      </c>
      <c r="G3969" s="67" t="s">
        <v>34258</v>
      </c>
      <c r="I3969" s="3" t="s">
        <v>6298</v>
      </c>
    </row>
    <row r="3970" spans="1:9" x14ac:dyDescent="0.2">
      <c r="A3970" s="1" t="str">
        <f t="shared" si="63"/>
        <v>SINAPI-I 6298</v>
      </c>
      <c r="B3970" s="3" t="s">
        <v>6301</v>
      </c>
      <c r="C3970" s="3">
        <v>6298</v>
      </c>
      <c r="D3970" s="2" t="s">
        <v>3683</v>
      </c>
      <c r="E3970" s="3" t="s">
        <v>4431</v>
      </c>
      <c r="F3970" s="67" t="s">
        <v>34259</v>
      </c>
      <c r="G3970" s="67" t="s">
        <v>34259</v>
      </c>
      <c r="I3970" s="3" t="s">
        <v>6298</v>
      </c>
    </row>
    <row r="3971" spans="1:9" x14ac:dyDescent="0.2">
      <c r="A3971" s="1" t="str">
        <f t="shared" si="63"/>
        <v>SINAPI-I 6295</v>
      </c>
      <c r="B3971" s="3" t="s">
        <v>6301</v>
      </c>
      <c r="C3971" s="3">
        <v>6295</v>
      </c>
      <c r="D3971" s="2" t="s">
        <v>3684</v>
      </c>
      <c r="E3971" s="3" t="s">
        <v>4431</v>
      </c>
      <c r="F3971" s="67" t="s">
        <v>6028</v>
      </c>
      <c r="G3971" s="67" t="s">
        <v>6028</v>
      </c>
      <c r="I3971" s="3" t="s">
        <v>6298</v>
      </c>
    </row>
    <row r="3972" spans="1:9" x14ac:dyDescent="0.2">
      <c r="A3972" s="1" t="str">
        <f t="shared" si="63"/>
        <v>SINAPI-I 6322</v>
      </c>
      <c r="B3972" s="3" t="s">
        <v>6301</v>
      </c>
      <c r="C3972" s="3">
        <v>6322</v>
      </c>
      <c r="D3972" s="2" t="s">
        <v>3685</v>
      </c>
      <c r="E3972" s="3" t="s">
        <v>4431</v>
      </c>
      <c r="F3972" s="67" t="s">
        <v>28906</v>
      </c>
      <c r="G3972" s="67" t="s">
        <v>28906</v>
      </c>
      <c r="I3972" s="3" t="s">
        <v>6298</v>
      </c>
    </row>
    <row r="3973" spans="1:9" x14ac:dyDescent="0.2">
      <c r="A3973" s="1" t="str">
        <f t="shared" si="63"/>
        <v>SINAPI-I 6300</v>
      </c>
      <c r="B3973" s="3" t="s">
        <v>6301</v>
      </c>
      <c r="C3973" s="3">
        <v>6300</v>
      </c>
      <c r="D3973" s="2" t="s">
        <v>3686</v>
      </c>
      <c r="E3973" s="3" t="s">
        <v>4431</v>
      </c>
      <c r="F3973" s="67" t="s">
        <v>34260</v>
      </c>
      <c r="G3973" s="67" t="s">
        <v>34260</v>
      </c>
      <c r="I3973" s="3" t="s">
        <v>6298</v>
      </c>
    </row>
    <row r="3974" spans="1:9" x14ac:dyDescent="0.2">
      <c r="A3974" s="1" t="str">
        <f t="shared" si="63"/>
        <v>SINAPI-I 6321</v>
      </c>
      <c r="B3974" s="3" t="s">
        <v>6301</v>
      </c>
      <c r="C3974" s="3">
        <v>6321</v>
      </c>
      <c r="D3974" s="2" t="s">
        <v>3687</v>
      </c>
      <c r="E3974" s="3" t="s">
        <v>4431</v>
      </c>
      <c r="F3974" s="67" t="s">
        <v>34261</v>
      </c>
      <c r="G3974" s="67" t="s">
        <v>34261</v>
      </c>
      <c r="I3974" s="3" t="s">
        <v>6298</v>
      </c>
    </row>
    <row r="3975" spans="1:9" x14ac:dyDescent="0.2">
      <c r="A3975" s="1" t="str">
        <f t="shared" si="63"/>
        <v>SINAPI-I 6301</v>
      </c>
      <c r="B3975" s="3" t="s">
        <v>6301</v>
      </c>
      <c r="C3975" s="3">
        <v>6301</v>
      </c>
      <c r="D3975" s="2" t="s">
        <v>3688</v>
      </c>
      <c r="E3975" s="3" t="s">
        <v>4431</v>
      </c>
      <c r="F3975" s="67" t="s">
        <v>34262</v>
      </c>
      <c r="G3975" s="67" t="s">
        <v>34262</v>
      </c>
      <c r="I3975" s="3" t="s">
        <v>6298</v>
      </c>
    </row>
    <row r="3976" spans="1:9" x14ac:dyDescent="0.2">
      <c r="A3976" s="1" t="str">
        <f t="shared" si="63"/>
        <v>SINAPI-I 20183</v>
      </c>
      <c r="B3976" s="3" t="s">
        <v>6301</v>
      </c>
      <c r="C3976" s="3">
        <v>20183</v>
      </c>
      <c r="D3976" s="2" t="s">
        <v>3689</v>
      </c>
      <c r="E3976" s="3" t="s">
        <v>4431</v>
      </c>
      <c r="F3976" s="67" t="s">
        <v>29512</v>
      </c>
      <c r="G3976" s="67" t="s">
        <v>29512</v>
      </c>
      <c r="I3976" s="3" t="s">
        <v>6298</v>
      </c>
    </row>
    <row r="3977" spans="1:9" x14ac:dyDescent="0.2">
      <c r="A3977" s="1" t="str">
        <f t="shared" si="63"/>
        <v>SINAPI-I 38448</v>
      </c>
      <c r="B3977" s="3" t="s">
        <v>6301</v>
      </c>
      <c r="C3977" s="3">
        <v>38448</v>
      </c>
      <c r="D3977" s="2" t="s">
        <v>3690</v>
      </c>
      <c r="E3977" s="3" t="s">
        <v>4431</v>
      </c>
      <c r="F3977" s="67" t="s">
        <v>34263</v>
      </c>
      <c r="G3977" s="67" t="s">
        <v>34263</v>
      </c>
      <c r="I3977" s="3" t="s">
        <v>6298</v>
      </c>
    </row>
    <row r="3978" spans="1:9" x14ac:dyDescent="0.2">
      <c r="A3978" s="1" t="str">
        <f t="shared" si="63"/>
        <v>SINAPI-I 20182</v>
      </c>
      <c r="B3978" s="3" t="s">
        <v>6301</v>
      </c>
      <c r="C3978" s="3">
        <v>20182</v>
      </c>
      <c r="D3978" s="2" t="s">
        <v>3691</v>
      </c>
      <c r="E3978" s="3" t="s">
        <v>4431</v>
      </c>
      <c r="F3978" s="67" t="s">
        <v>4940</v>
      </c>
      <c r="G3978" s="67" t="s">
        <v>4940</v>
      </c>
      <c r="I3978" s="3" t="s">
        <v>6298</v>
      </c>
    </row>
    <row r="3979" spans="1:9" x14ac:dyDescent="0.2">
      <c r="A3979" s="1" t="str">
        <f t="shared" si="63"/>
        <v>SINAPI-I 7105</v>
      </c>
      <c r="B3979" s="3" t="s">
        <v>6301</v>
      </c>
      <c r="C3979" s="3">
        <v>7105</v>
      </c>
      <c r="D3979" s="2" t="s">
        <v>30578</v>
      </c>
      <c r="E3979" s="3" t="s">
        <v>4431</v>
      </c>
      <c r="F3979" s="67" t="s">
        <v>34264</v>
      </c>
      <c r="G3979" s="67" t="s">
        <v>34264</v>
      </c>
      <c r="I3979" s="3" t="s">
        <v>6298</v>
      </c>
    </row>
    <row r="3980" spans="1:9" x14ac:dyDescent="0.2">
      <c r="A3980" s="1" t="str">
        <f t="shared" si="63"/>
        <v>SINAPI-I 7119</v>
      </c>
      <c r="B3980" s="3" t="s">
        <v>6301</v>
      </c>
      <c r="C3980" s="3">
        <v>7119</v>
      </c>
      <c r="D3980" s="2" t="s">
        <v>3692</v>
      </c>
      <c r="E3980" s="3" t="s">
        <v>4431</v>
      </c>
      <c r="F3980" s="67" t="s">
        <v>4573</v>
      </c>
      <c r="G3980" s="67" t="s">
        <v>4573</v>
      </c>
      <c r="I3980" s="3" t="s">
        <v>6298</v>
      </c>
    </row>
    <row r="3981" spans="1:9" x14ac:dyDescent="0.2">
      <c r="A3981" s="1" t="str">
        <f t="shared" si="63"/>
        <v>SINAPI-I 7126</v>
      </c>
      <c r="B3981" s="3" t="s">
        <v>6301</v>
      </c>
      <c r="C3981" s="3">
        <v>7126</v>
      </c>
      <c r="D3981" s="2" t="s">
        <v>3693</v>
      </c>
      <c r="E3981" s="3" t="s">
        <v>4431</v>
      </c>
      <c r="F3981" s="67" t="s">
        <v>21837</v>
      </c>
      <c r="G3981" s="67" t="s">
        <v>21837</v>
      </c>
      <c r="I3981" s="3" t="s">
        <v>6298</v>
      </c>
    </row>
    <row r="3982" spans="1:9" x14ac:dyDescent="0.2">
      <c r="A3982" s="1" t="str">
        <f t="shared" si="63"/>
        <v>SINAPI-I 7120</v>
      </c>
      <c r="B3982" s="3" t="s">
        <v>6301</v>
      </c>
      <c r="C3982" s="3">
        <v>7120</v>
      </c>
      <c r="D3982" s="2" t="s">
        <v>3694</v>
      </c>
      <c r="E3982" s="3" t="s">
        <v>4431</v>
      </c>
      <c r="F3982" s="67" t="s">
        <v>5543</v>
      </c>
      <c r="G3982" s="67" t="s">
        <v>5543</v>
      </c>
      <c r="I3982" s="3" t="s">
        <v>6298</v>
      </c>
    </row>
    <row r="3983" spans="1:9" x14ac:dyDescent="0.2">
      <c r="A3983" s="1" t="str">
        <f t="shared" si="63"/>
        <v>SINAPI-I 6319</v>
      </c>
      <c r="B3983" s="3" t="s">
        <v>6301</v>
      </c>
      <c r="C3983" s="3">
        <v>6319</v>
      </c>
      <c r="D3983" s="2" t="s">
        <v>3695</v>
      </c>
      <c r="E3983" s="3" t="s">
        <v>4431</v>
      </c>
      <c r="F3983" s="67" t="s">
        <v>34265</v>
      </c>
      <c r="G3983" s="67" t="s">
        <v>34265</v>
      </c>
      <c r="I3983" s="3" t="s">
        <v>6298</v>
      </c>
    </row>
    <row r="3984" spans="1:9" x14ac:dyDescent="0.2">
      <c r="A3984" s="1" t="str">
        <f t="shared" si="63"/>
        <v>SINAPI-I 6304</v>
      </c>
      <c r="B3984" s="3" t="s">
        <v>6301</v>
      </c>
      <c r="C3984" s="3">
        <v>6304</v>
      </c>
      <c r="D3984" s="2" t="s">
        <v>3696</v>
      </c>
      <c r="E3984" s="3" t="s">
        <v>4431</v>
      </c>
      <c r="F3984" s="67" t="s">
        <v>34265</v>
      </c>
      <c r="G3984" s="67" t="s">
        <v>34265</v>
      </c>
      <c r="I3984" s="3" t="s">
        <v>6298</v>
      </c>
    </row>
    <row r="3985" spans="1:9" x14ac:dyDescent="0.2">
      <c r="A3985" s="1" t="str">
        <f t="shared" si="63"/>
        <v>SINAPI-I 21116</v>
      </c>
      <c r="B3985" s="3" t="s">
        <v>6301</v>
      </c>
      <c r="C3985" s="3">
        <v>21116</v>
      </c>
      <c r="D3985" s="2" t="s">
        <v>3697</v>
      </c>
      <c r="E3985" s="3" t="s">
        <v>4431</v>
      </c>
      <c r="F3985" s="67" t="s">
        <v>34266</v>
      </c>
      <c r="G3985" s="67" t="s">
        <v>34266</v>
      </c>
      <c r="I3985" s="3" t="s">
        <v>6298</v>
      </c>
    </row>
    <row r="3986" spans="1:9" x14ac:dyDescent="0.2">
      <c r="A3986" s="1" t="str">
        <f t="shared" si="63"/>
        <v>SINAPI-I 6320</v>
      </c>
      <c r="B3986" s="3" t="s">
        <v>6301</v>
      </c>
      <c r="C3986" s="3">
        <v>6320</v>
      </c>
      <c r="D3986" s="2" t="s">
        <v>3698</v>
      </c>
      <c r="E3986" s="3" t="s">
        <v>4431</v>
      </c>
      <c r="F3986" s="67" t="s">
        <v>5449</v>
      </c>
      <c r="G3986" s="67" t="s">
        <v>5449</v>
      </c>
      <c r="I3986" s="3" t="s">
        <v>6298</v>
      </c>
    </row>
    <row r="3987" spans="1:9" x14ac:dyDescent="0.2">
      <c r="A3987" s="1" t="str">
        <f t="shared" si="63"/>
        <v>SINAPI-I 6303</v>
      </c>
      <c r="B3987" s="3" t="s">
        <v>6301</v>
      </c>
      <c r="C3987" s="3">
        <v>6303</v>
      </c>
      <c r="D3987" s="2" t="s">
        <v>3699</v>
      </c>
      <c r="E3987" s="3" t="s">
        <v>4431</v>
      </c>
      <c r="F3987" s="67" t="s">
        <v>5449</v>
      </c>
      <c r="G3987" s="67" t="s">
        <v>5449</v>
      </c>
      <c r="I3987" s="3" t="s">
        <v>6298</v>
      </c>
    </row>
    <row r="3988" spans="1:9" x14ac:dyDescent="0.2">
      <c r="A3988" s="1" t="str">
        <f t="shared" si="63"/>
        <v>SINAPI-I 6308</v>
      </c>
      <c r="B3988" s="3" t="s">
        <v>6301</v>
      </c>
      <c r="C3988" s="3">
        <v>6308</v>
      </c>
      <c r="D3988" s="2" t="s">
        <v>3700</v>
      </c>
      <c r="E3988" s="3" t="s">
        <v>4431</v>
      </c>
      <c r="F3988" s="67" t="s">
        <v>28840</v>
      </c>
      <c r="G3988" s="67" t="s">
        <v>28840</v>
      </c>
      <c r="I3988" s="3" t="s">
        <v>6298</v>
      </c>
    </row>
    <row r="3989" spans="1:9" x14ac:dyDescent="0.2">
      <c r="A3989" s="1" t="str">
        <f t="shared" si="63"/>
        <v>SINAPI-I 6317</v>
      </c>
      <c r="B3989" s="3" t="s">
        <v>6301</v>
      </c>
      <c r="C3989" s="3">
        <v>6317</v>
      </c>
      <c r="D3989" s="2" t="s">
        <v>3701</v>
      </c>
      <c r="E3989" s="3" t="s">
        <v>4431</v>
      </c>
      <c r="F3989" s="67" t="s">
        <v>28840</v>
      </c>
      <c r="G3989" s="67" t="s">
        <v>28840</v>
      </c>
      <c r="I3989" s="3" t="s">
        <v>6298</v>
      </c>
    </row>
    <row r="3990" spans="1:9" x14ac:dyDescent="0.2">
      <c r="A3990" s="1" t="str">
        <f t="shared" si="63"/>
        <v>SINAPI-I 6307</v>
      </c>
      <c r="B3990" s="3" t="s">
        <v>6301</v>
      </c>
      <c r="C3990" s="3">
        <v>6307</v>
      </c>
      <c r="D3990" s="2" t="s">
        <v>3702</v>
      </c>
      <c r="E3990" s="3" t="s">
        <v>4431</v>
      </c>
      <c r="F3990" s="67" t="s">
        <v>28840</v>
      </c>
      <c r="G3990" s="67" t="s">
        <v>28840</v>
      </c>
      <c r="I3990" s="3" t="s">
        <v>6298</v>
      </c>
    </row>
    <row r="3991" spans="1:9" x14ac:dyDescent="0.2">
      <c r="A3991" s="1" t="str">
        <f t="shared" si="63"/>
        <v>SINAPI-I 6309</v>
      </c>
      <c r="B3991" s="3" t="s">
        <v>6301</v>
      </c>
      <c r="C3991" s="3">
        <v>6309</v>
      </c>
      <c r="D3991" s="2" t="s">
        <v>3703</v>
      </c>
      <c r="E3991" s="3" t="s">
        <v>4431</v>
      </c>
      <c r="F3991" s="67" t="s">
        <v>34267</v>
      </c>
      <c r="G3991" s="67" t="s">
        <v>34267</v>
      </c>
      <c r="I3991" s="3" t="s">
        <v>6298</v>
      </c>
    </row>
    <row r="3992" spans="1:9" x14ac:dyDescent="0.2">
      <c r="A3992" s="1" t="str">
        <f t="shared" si="63"/>
        <v>SINAPI-I 6318</v>
      </c>
      <c r="B3992" s="3" t="s">
        <v>6301</v>
      </c>
      <c r="C3992" s="3">
        <v>6318</v>
      </c>
      <c r="D3992" s="2" t="s">
        <v>3704</v>
      </c>
      <c r="E3992" s="3" t="s">
        <v>4431</v>
      </c>
      <c r="F3992" s="67" t="s">
        <v>28907</v>
      </c>
      <c r="G3992" s="67" t="s">
        <v>28907</v>
      </c>
      <c r="I3992" s="3" t="s">
        <v>6298</v>
      </c>
    </row>
    <row r="3993" spans="1:9" x14ac:dyDescent="0.2">
      <c r="A3993" s="1" t="str">
        <f t="shared" si="63"/>
        <v>SINAPI-I 6306</v>
      </c>
      <c r="B3993" s="3" t="s">
        <v>6301</v>
      </c>
      <c r="C3993" s="3">
        <v>6306</v>
      </c>
      <c r="D3993" s="2" t="s">
        <v>3705</v>
      </c>
      <c r="E3993" s="3" t="s">
        <v>4431</v>
      </c>
      <c r="F3993" s="67" t="s">
        <v>28907</v>
      </c>
      <c r="G3993" s="67" t="s">
        <v>28907</v>
      </c>
      <c r="I3993" s="3" t="s">
        <v>6298</v>
      </c>
    </row>
    <row r="3994" spans="1:9" x14ac:dyDescent="0.2">
      <c r="A3994" s="1" t="str">
        <f t="shared" si="63"/>
        <v>SINAPI-I 6305</v>
      </c>
      <c r="B3994" s="3" t="s">
        <v>6301</v>
      </c>
      <c r="C3994" s="3">
        <v>6305</v>
      </c>
      <c r="D3994" s="2" t="s">
        <v>3706</v>
      </c>
      <c r="E3994" s="3" t="s">
        <v>4431</v>
      </c>
      <c r="F3994" s="67" t="s">
        <v>28907</v>
      </c>
      <c r="G3994" s="67" t="s">
        <v>28907</v>
      </c>
      <c r="I3994" s="3" t="s">
        <v>6298</v>
      </c>
    </row>
    <row r="3995" spans="1:9" x14ac:dyDescent="0.2">
      <c r="A3995" s="1" t="str">
        <f t="shared" si="63"/>
        <v>SINAPI-I 6302</v>
      </c>
      <c r="B3995" s="3" t="s">
        <v>6301</v>
      </c>
      <c r="C3995" s="3">
        <v>6302</v>
      </c>
      <c r="D3995" s="2" t="s">
        <v>3707</v>
      </c>
      <c r="E3995" s="3" t="s">
        <v>4431</v>
      </c>
      <c r="F3995" s="67" t="s">
        <v>21547</v>
      </c>
      <c r="G3995" s="67" t="s">
        <v>21547</v>
      </c>
      <c r="I3995" s="3" t="s">
        <v>6298</v>
      </c>
    </row>
    <row r="3996" spans="1:9" x14ac:dyDescent="0.2">
      <c r="A3996" s="1" t="str">
        <f t="shared" si="63"/>
        <v>SINAPI-I 6312</v>
      </c>
      <c r="B3996" s="3" t="s">
        <v>6301</v>
      </c>
      <c r="C3996" s="3">
        <v>6312</v>
      </c>
      <c r="D3996" s="2" t="s">
        <v>3708</v>
      </c>
      <c r="E3996" s="3" t="s">
        <v>4431</v>
      </c>
      <c r="F3996" s="67" t="s">
        <v>34268</v>
      </c>
      <c r="G3996" s="67" t="s">
        <v>34268</v>
      </c>
      <c r="I3996" s="3" t="s">
        <v>6298</v>
      </c>
    </row>
    <row r="3997" spans="1:9" x14ac:dyDescent="0.2">
      <c r="A3997" s="1" t="str">
        <f t="shared" si="63"/>
        <v>SINAPI-I 6311</v>
      </c>
      <c r="B3997" s="3" t="s">
        <v>6301</v>
      </c>
      <c r="C3997" s="3">
        <v>6311</v>
      </c>
      <c r="D3997" s="2" t="s">
        <v>3709</v>
      </c>
      <c r="E3997" s="3" t="s">
        <v>4431</v>
      </c>
      <c r="F3997" s="67" t="s">
        <v>34268</v>
      </c>
      <c r="G3997" s="67" t="s">
        <v>34268</v>
      </c>
      <c r="I3997" s="3" t="s">
        <v>6298</v>
      </c>
    </row>
    <row r="3998" spans="1:9" x14ac:dyDescent="0.2">
      <c r="A3998" s="1" t="str">
        <f t="shared" si="63"/>
        <v>SINAPI-I 6310</v>
      </c>
      <c r="B3998" s="3" t="s">
        <v>6301</v>
      </c>
      <c r="C3998" s="3">
        <v>6310</v>
      </c>
      <c r="D3998" s="2" t="s">
        <v>3710</v>
      </c>
      <c r="E3998" s="3" t="s">
        <v>4431</v>
      </c>
      <c r="F3998" s="67" t="s">
        <v>34268</v>
      </c>
      <c r="G3998" s="67" t="s">
        <v>34268</v>
      </c>
      <c r="I3998" s="3" t="s">
        <v>6298</v>
      </c>
    </row>
    <row r="3999" spans="1:9" x14ac:dyDescent="0.2">
      <c r="A3999" s="1" t="str">
        <f t="shared" si="63"/>
        <v>SINAPI-I 6314</v>
      </c>
      <c r="B3999" s="3" t="s">
        <v>6301</v>
      </c>
      <c r="C3999" s="3">
        <v>6314</v>
      </c>
      <c r="D3999" s="2" t="s">
        <v>3711</v>
      </c>
      <c r="E3999" s="3" t="s">
        <v>4431</v>
      </c>
      <c r="F3999" s="67" t="s">
        <v>34268</v>
      </c>
      <c r="G3999" s="67" t="s">
        <v>34268</v>
      </c>
      <c r="I3999" s="3" t="s">
        <v>6298</v>
      </c>
    </row>
    <row r="4000" spans="1:9" x14ac:dyDescent="0.2">
      <c r="A4000" s="1" t="str">
        <f t="shared" si="63"/>
        <v>SINAPI-I 6313</v>
      </c>
      <c r="B4000" s="3" t="s">
        <v>6301</v>
      </c>
      <c r="C4000" s="3">
        <v>6313</v>
      </c>
      <c r="D4000" s="2" t="s">
        <v>3712</v>
      </c>
      <c r="E4000" s="3" t="s">
        <v>4431</v>
      </c>
      <c r="F4000" s="67" t="s">
        <v>34268</v>
      </c>
      <c r="G4000" s="67" t="s">
        <v>34268</v>
      </c>
      <c r="I4000" s="3" t="s">
        <v>6298</v>
      </c>
    </row>
    <row r="4001" spans="1:9" x14ac:dyDescent="0.2">
      <c r="A4001" s="1" t="str">
        <f t="shared" si="63"/>
        <v>SINAPI-I 6315</v>
      </c>
      <c r="B4001" s="3" t="s">
        <v>6301</v>
      </c>
      <c r="C4001" s="3">
        <v>6315</v>
      </c>
      <c r="D4001" s="2" t="s">
        <v>3713</v>
      </c>
      <c r="E4001" s="3" t="s">
        <v>4431</v>
      </c>
      <c r="F4001" s="67" t="s">
        <v>34269</v>
      </c>
      <c r="G4001" s="67" t="s">
        <v>34269</v>
      </c>
      <c r="I4001" s="3" t="s">
        <v>6298</v>
      </c>
    </row>
    <row r="4002" spans="1:9" x14ac:dyDescent="0.2">
      <c r="A4002" s="1" t="str">
        <f t="shared" si="63"/>
        <v>SINAPI-I 6316</v>
      </c>
      <c r="B4002" s="3" t="s">
        <v>6301</v>
      </c>
      <c r="C4002" s="3">
        <v>6316</v>
      </c>
      <c r="D4002" s="2" t="s">
        <v>3714</v>
      </c>
      <c r="E4002" s="3" t="s">
        <v>4431</v>
      </c>
      <c r="F4002" s="67" t="s">
        <v>34269</v>
      </c>
      <c r="G4002" s="67" t="s">
        <v>34269</v>
      </c>
      <c r="I4002" s="3" t="s">
        <v>6298</v>
      </c>
    </row>
    <row r="4003" spans="1:9" x14ac:dyDescent="0.2">
      <c r="A4003" s="1" t="str">
        <f t="shared" ref="A4003:A4066" si="64">CONCATENAR</f>
        <v>SINAPI-I 39324</v>
      </c>
      <c r="B4003" s="3" t="s">
        <v>6301</v>
      </c>
      <c r="C4003" s="3">
        <v>39324</v>
      </c>
      <c r="D4003" s="2" t="s">
        <v>3715</v>
      </c>
      <c r="E4003" s="3" t="s">
        <v>4431</v>
      </c>
      <c r="F4003" s="67" t="s">
        <v>5675</v>
      </c>
      <c r="G4003" s="67" t="s">
        <v>5675</v>
      </c>
      <c r="I4003" s="3" t="s">
        <v>6298</v>
      </c>
    </row>
    <row r="4004" spans="1:9" x14ac:dyDescent="0.2">
      <c r="A4004" s="1" t="str">
        <f t="shared" si="64"/>
        <v>SINAPI-I 39325</v>
      </c>
      <c r="B4004" s="3" t="s">
        <v>6301</v>
      </c>
      <c r="C4004" s="3">
        <v>39325</v>
      </c>
      <c r="D4004" s="2" t="s">
        <v>3716</v>
      </c>
      <c r="E4004" s="3" t="s">
        <v>4431</v>
      </c>
      <c r="F4004" s="67" t="s">
        <v>6260</v>
      </c>
      <c r="G4004" s="67" t="s">
        <v>6260</v>
      </c>
      <c r="I4004" s="3" t="s">
        <v>6298</v>
      </c>
    </row>
    <row r="4005" spans="1:9" x14ac:dyDescent="0.2">
      <c r="A4005" s="1" t="str">
        <f t="shared" si="64"/>
        <v>SINAPI-I 39326</v>
      </c>
      <c r="B4005" s="3" t="s">
        <v>6301</v>
      </c>
      <c r="C4005" s="3">
        <v>39326</v>
      </c>
      <c r="D4005" s="2" t="s">
        <v>3717</v>
      </c>
      <c r="E4005" s="3" t="s">
        <v>4431</v>
      </c>
      <c r="F4005" s="67" t="s">
        <v>6149</v>
      </c>
      <c r="G4005" s="67" t="s">
        <v>6149</v>
      </c>
      <c r="I4005" s="3" t="s">
        <v>6298</v>
      </c>
    </row>
    <row r="4006" spans="1:9" x14ac:dyDescent="0.2">
      <c r="A4006" s="1" t="str">
        <f t="shared" si="64"/>
        <v>SINAPI-I 39327</v>
      </c>
      <c r="B4006" s="3" t="s">
        <v>6301</v>
      </c>
      <c r="C4006" s="3">
        <v>39327</v>
      </c>
      <c r="D4006" s="2" t="s">
        <v>3718</v>
      </c>
      <c r="E4006" s="3" t="s">
        <v>4431</v>
      </c>
      <c r="F4006" s="67" t="s">
        <v>33154</v>
      </c>
      <c r="G4006" s="67" t="s">
        <v>33154</v>
      </c>
      <c r="I4006" s="3" t="s">
        <v>6298</v>
      </c>
    </row>
    <row r="4007" spans="1:9" x14ac:dyDescent="0.2">
      <c r="A4007" s="1" t="str">
        <f t="shared" si="64"/>
        <v>SINAPI-I 11378</v>
      </c>
      <c r="B4007" s="3" t="s">
        <v>6301</v>
      </c>
      <c r="C4007" s="3">
        <v>11378</v>
      </c>
      <c r="D4007" s="2" t="s">
        <v>3719</v>
      </c>
      <c r="E4007" s="3" t="s">
        <v>4431</v>
      </c>
      <c r="F4007" s="67" t="s">
        <v>31758</v>
      </c>
      <c r="G4007" s="67" t="s">
        <v>31758</v>
      </c>
      <c r="I4007" s="3" t="s">
        <v>6300</v>
      </c>
    </row>
    <row r="4008" spans="1:9" x14ac:dyDescent="0.2">
      <c r="A4008" s="1" t="str">
        <f t="shared" si="64"/>
        <v>SINAPI-I 11379</v>
      </c>
      <c r="B4008" s="3" t="s">
        <v>6301</v>
      </c>
      <c r="C4008" s="3">
        <v>11379</v>
      </c>
      <c r="D4008" s="2" t="s">
        <v>3720</v>
      </c>
      <c r="E4008" s="3" t="s">
        <v>4431</v>
      </c>
      <c r="F4008" s="67" t="s">
        <v>30792</v>
      </c>
      <c r="G4008" s="67" t="s">
        <v>30792</v>
      </c>
      <c r="I4008" s="3" t="s">
        <v>6300</v>
      </c>
    </row>
    <row r="4009" spans="1:9" x14ac:dyDescent="0.2">
      <c r="A4009" s="1" t="str">
        <f t="shared" si="64"/>
        <v>SINAPI-I 11493</v>
      </c>
      <c r="B4009" s="3" t="s">
        <v>6301</v>
      </c>
      <c r="C4009" s="3">
        <v>11493</v>
      </c>
      <c r="D4009" s="2" t="s">
        <v>3721</v>
      </c>
      <c r="E4009" s="3" t="s">
        <v>4431</v>
      </c>
      <c r="F4009" s="67" t="s">
        <v>30920</v>
      </c>
      <c r="G4009" s="67" t="s">
        <v>30920</v>
      </c>
      <c r="I4009" s="3" t="s">
        <v>6300</v>
      </c>
    </row>
    <row r="4010" spans="1:9" x14ac:dyDescent="0.2">
      <c r="A4010" s="1" t="str">
        <f t="shared" si="64"/>
        <v>SINAPI-I 7106</v>
      </c>
      <c r="B4010" s="3" t="s">
        <v>6301</v>
      </c>
      <c r="C4010" s="3">
        <v>7106</v>
      </c>
      <c r="D4010" s="2" t="s">
        <v>3722</v>
      </c>
      <c r="E4010" s="3" t="s">
        <v>4431</v>
      </c>
      <c r="F4010" s="67" t="s">
        <v>34270</v>
      </c>
      <c r="G4010" s="67" t="s">
        <v>34270</v>
      </c>
      <c r="I4010" s="3" t="s">
        <v>6298</v>
      </c>
    </row>
    <row r="4011" spans="1:9" x14ac:dyDescent="0.2">
      <c r="A4011" s="1" t="str">
        <f t="shared" si="64"/>
        <v>SINAPI-I 7104</v>
      </c>
      <c r="B4011" s="3" t="s">
        <v>6301</v>
      </c>
      <c r="C4011" s="3">
        <v>7104</v>
      </c>
      <c r="D4011" s="2" t="s">
        <v>3723</v>
      </c>
      <c r="E4011" s="3" t="s">
        <v>4431</v>
      </c>
      <c r="F4011" s="67" t="s">
        <v>4469</v>
      </c>
      <c r="G4011" s="67" t="s">
        <v>4469</v>
      </c>
      <c r="I4011" s="3" t="s">
        <v>6298</v>
      </c>
    </row>
    <row r="4012" spans="1:9" x14ac:dyDescent="0.2">
      <c r="A4012" s="1" t="str">
        <f t="shared" si="64"/>
        <v>SINAPI-I 7136</v>
      </c>
      <c r="B4012" s="3" t="s">
        <v>6301</v>
      </c>
      <c r="C4012" s="3">
        <v>7136</v>
      </c>
      <c r="D4012" s="2" t="s">
        <v>3724</v>
      </c>
      <c r="E4012" s="3" t="s">
        <v>4431</v>
      </c>
      <c r="F4012" s="67" t="s">
        <v>21451</v>
      </c>
      <c r="G4012" s="67" t="s">
        <v>21451</v>
      </c>
      <c r="I4012" s="3" t="s">
        <v>6298</v>
      </c>
    </row>
    <row r="4013" spans="1:9" x14ac:dyDescent="0.2">
      <c r="A4013" s="1" t="str">
        <f t="shared" si="64"/>
        <v>SINAPI-I 7128</v>
      </c>
      <c r="B4013" s="3" t="s">
        <v>6301</v>
      </c>
      <c r="C4013" s="3">
        <v>7128</v>
      </c>
      <c r="D4013" s="2" t="s">
        <v>3725</v>
      </c>
      <c r="E4013" s="3" t="s">
        <v>4431</v>
      </c>
      <c r="F4013" s="67" t="s">
        <v>20866</v>
      </c>
      <c r="G4013" s="67" t="s">
        <v>20866</v>
      </c>
      <c r="I4013" s="3" t="s">
        <v>6298</v>
      </c>
    </row>
    <row r="4014" spans="1:9" x14ac:dyDescent="0.2">
      <c r="A4014" s="1" t="str">
        <f t="shared" si="64"/>
        <v>SINAPI-I 7108</v>
      </c>
      <c r="B4014" s="3" t="s">
        <v>6301</v>
      </c>
      <c r="C4014" s="3">
        <v>7108</v>
      </c>
      <c r="D4014" s="2" t="s">
        <v>3726</v>
      </c>
      <c r="E4014" s="3" t="s">
        <v>4431</v>
      </c>
      <c r="F4014" s="67" t="s">
        <v>5543</v>
      </c>
      <c r="G4014" s="67" t="s">
        <v>5543</v>
      </c>
      <c r="I4014" s="3" t="s">
        <v>6298</v>
      </c>
    </row>
    <row r="4015" spans="1:9" x14ac:dyDescent="0.2">
      <c r="A4015" s="1" t="str">
        <f t="shared" si="64"/>
        <v>SINAPI-I 7129</v>
      </c>
      <c r="B4015" s="3" t="s">
        <v>6301</v>
      </c>
      <c r="C4015" s="3">
        <v>7129</v>
      </c>
      <c r="D4015" s="2" t="s">
        <v>3727</v>
      </c>
      <c r="E4015" s="3" t="s">
        <v>4431</v>
      </c>
      <c r="F4015" s="67" t="s">
        <v>4650</v>
      </c>
      <c r="G4015" s="67" t="s">
        <v>4650</v>
      </c>
      <c r="I4015" s="3" t="s">
        <v>6298</v>
      </c>
    </row>
    <row r="4016" spans="1:9" x14ac:dyDescent="0.2">
      <c r="A4016" s="1" t="str">
        <f t="shared" si="64"/>
        <v>SINAPI-I 7130</v>
      </c>
      <c r="B4016" s="3" t="s">
        <v>6301</v>
      </c>
      <c r="C4016" s="3">
        <v>7130</v>
      </c>
      <c r="D4016" s="2" t="s">
        <v>3728</v>
      </c>
      <c r="E4016" s="3" t="s">
        <v>4431</v>
      </c>
      <c r="F4016" s="67" t="s">
        <v>20772</v>
      </c>
      <c r="G4016" s="67" t="s">
        <v>20772</v>
      </c>
      <c r="I4016" s="3" t="s">
        <v>6298</v>
      </c>
    </row>
    <row r="4017" spans="1:9" x14ac:dyDescent="0.2">
      <c r="A4017" s="1" t="str">
        <f t="shared" si="64"/>
        <v>SINAPI-I 7131</v>
      </c>
      <c r="B4017" s="3" t="s">
        <v>6301</v>
      </c>
      <c r="C4017" s="3">
        <v>7131</v>
      </c>
      <c r="D4017" s="2" t="s">
        <v>3729</v>
      </c>
      <c r="E4017" s="3" t="s">
        <v>4431</v>
      </c>
      <c r="F4017" s="67" t="s">
        <v>21278</v>
      </c>
      <c r="G4017" s="67" t="s">
        <v>21278</v>
      </c>
      <c r="I4017" s="3" t="s">
        <v>6298</v>
      </c>
    </row>
    <row r="4018" spans="1:9" x14ac:dyDescent="0.2">
      <c r="A4018" s="1" t="str">
        <f t="shared" si="64"/>
        <v>SINAPI-I 7132</v>
      </c>
      <c r="B4018" s="3" t="s">
        <v>6301</v>
      </c>
      <c r="C4018" s="3">
        <v>7132</v>
      </c>
      <c r="D4018" s="2" t="s">
        <v>3730</v>
      </c>
      <c r="E4018" s="3" t="s">
        <v>4431</v>
      </c>
      <c r="F4018" s="67" t="s">
        <v>29464</v>
      </c>
      <c r="G4018" s="67" t="s">
        <v>29464</v>
      </c>
      <c r="I4018" s="3" t="s">
        <v>6298</v>
      </c>
    </row>
    <row r="4019" spans="1:9" x14ac:dyDescent="0.2">
      <c r="A4019" s="1" t="str">
        <f t="shared" si="64"/>
        <v>SINAPI-I 7133</v>
      </c>
      <c r="B4019" s="3" t="s">
        <v>6301</v>
      </c>
      <c r="C4019" s="3">
        <v>7133</v>
      </c>
      <c r="D4019" s="2" t="s">
        <v>3731</v>
      </c>
      <c r="E4019" s="3" t="s">
        <v>4431</v>
      </c>
      <c r="F4019" s="67" t="s">
        <v>34271</v>
      </c>
      <c r="G4019" s="67" t="s">
        <v>34271</v>
      </c>
      <c r="I4019" s="3" t="s">
        <v>6298</v>
      </c>
    </row>
    <row r="4020" spans="1:9" ht="22.5" x14ac:dyDescent="0.2">
      <c r="A4020" s="1" t="str">
        <f t="shared" si="64"/>
        <v>SINAPI-I 37420</v>
      </c>
      <c r="B4020" s="3" t="s">
        <v>6301</v>
      </c>
      <c r="C4020" s="3">
        <v>37420</v>
      </c>
      <c r="D4020" s="2" t="s">
        <v>3732</v>
      </c>
      <c r="E4020" s="3" t="s">
        <v>4431</v>
      </c>
      <c r="F4020" s="67" t="s">
        <v>6125</v>
      </c>
      <c r="G4020" s="67" t="s">
        <v>6125</v>
      </c>
      <c r="I4020" s="3" t="s">
        <v>6300</v>
      </c>
    </row>
    <row r="4021" spans="1:9" ht="22.5" x14ac:dyDescent="0.2">
      <c r="A4021" s="1" t="str">
        <f t="shared" si="64"/>
        <v>SINAPI-I 37421</v>
      </c>
      <c r="B4021" s="3" t="s">
        <v>6301</v>
      </c>
      <c r="C4021" s="3">
        <v>37421</v>
      </c>
      <c r="D4021" s="2" t="s">
        <v>3733</v>
      </c>
      <c r="E4021" s="3" t="s">
        <v>4431</v>
      </c>
      <c r="F4021" s="67" t="s">
        <v>28909</v>
      </c>
      <c r="G4021" s="67" t="s">
        <v>28909</v>
      </c>
      <c r="I4021" s="3" t="s">
        <v>6300</v>
      </c>
    </row>
    <row r="4022" spans="1:9" x14ac:dyDescent="0.2">
      <c r="A4022" s="1" t="str">
        <f t="shared" si="64"/>
        <v>SINAPI-I 37422</v>
      </c>
      <c r="B4022" s="3" t="s">
        <v>6301</v>
      </c>
      <c r="C4022" s="3">
        <v>37422</v>
      </c>
      <c r="D4022" s="2" t="s">
        <v>3734</v>
      </c>
      <c r="E4022" s="3" t="s">
        <v>4431</v>
      </c>
      <c r="F4022" s="67" t="s">
        <v>28910</v>
      </c>
      <c r="G4022" s="67" t="s">
        <v>28910</v>
      </c>
      <c r="I4022" s="3" t="s">
        <v>6300</v>
      </c>
    </row>
    <row r="4023" spans="1:9" x14ac:dyDescent="0.2">
      <c r="A4023" s="1" t="str">
        <f t="shared" si="64"/>
        <v>SINAPI-I 37443</v>
      </c>
      <c r="B4023" s="3" t="s">
        <v>6301</v>
      </c>
      <c r="C4023" s="3">
        <v>37443</v>
      </c>
      <c r="D4023" s="2" t="s">
        <v>3735</v>
      </c>
      <c r="E4023" s="3" t="s">
        <v>4431</v>
      </c>
      <c r="F4023" s="67" t="s">
        <v>28911</v>
      </c>
      <c r="G4023" s="67" t="s">
        <v>28911</v>
      </c>
      <c r="I4023" s="3" t="s">
        <v>6300</v>
      </c>
    </row>
    <row r="4024" spans="1:9" x14ac:dyDescent="0.2">
      <c r="A4024" s="1" t="str">
        <f t="shared" si="64"/>
        <v>SINAPI-I 37444</v>
      </c>
      <c r="B4024" s="3" t="s">
        <v>6301</v>
      </c>
      <c r="C4024" s="3">
        <v>37444</v>
      </c>
      <c r="D4024" s="2" t="s">
        <v>3736</v>
      </c>
      <c r="E4024" s="3" t="s">
        <v>4431</v>
      </c>
      <c r="F4024" s="67" t="s">
        <v>28912</v>
      </c>
      <c r="G4024" s="67" t="s">
        <v>28912</v>
      </c>
      <c r="I4024" s="3" t="s">
        <v>6300</v>
      </c>
    </row>
    <row r="4025" spans="1:9" x14ac:dyDescent="0.2">
      <c r="A4025" s="1" t="str">
        <f t="shared" si="64"/>
        <v>SINAPI-I 37445</v>
      </c>
      <c r="B4025" s="3" t="s">
        <v>6301</v>
      </c>
      <c r="C4025" s="3">
        <v>37445</v>
      </c>
      <c r="D4025" s="2" t="s">
        <v>3737</v>
      </c>
      <c r="E4025" s="3" t="s">
        <v>4431</v>
      </c>
      <c r="F4025" s="67" t="s">
        <v>28913</v>
      </c>
      <c r="G4025" s="67" t="s">
        <v>28913</v>
      </c>
      <c r="I4025" s="3" t="s">
        <v>6300</v>
      </c>
    </row>
    <row r="4026" spans="1:9" x14ac:dyDescent="0.2">
      <c r="A4026" s="1" t="str">
        <f t="shared" si="64"/>
        <v>SINAPI-I 37446</v>
      </c>
      <c r="B4026" s="3" t="s">
        <v>6301</v>
      </c>
      <c r="C4026" s="3">
        <v>37446</v>
      </c>
      <c r="D4026" s="2" t="s">
        <v>3738</v>
      </c>
      <c r="E4026" s="3" t="s">
        <v>4431</v>
      </c>
      <c r="F4026" s="67" t="s">
        <v>28914</v>
      </c>
      <c r="G4026" s="67" t="s">
        <v>28914</v>
      </c>
      <c r="I4026" s="3" t="s">
        <v>6300</v>
      </c>
    </row>
    <row r="4027" spans="1:9" x14ac:dyDescent="0.2">
      <c r="A4027" s="1" t="str">
        <f t="shared" si="64"/>
        <v>SINAPI-I 37447</v>
      </c>
      <c r="B4027" s="3" t="s">
        <v>6301</v>
      </c>
      <c r="C4027" s="3">
        <v>37447</v>
      </c>
      <c r="D4027" s="2" t="s">
        <v>3739</v>
      </c>
      <c r="E4027" s="3" t="s">
        <v>4431</v>
      </c>
      <c r="F4027" s="67" t="s">
        <v>28915</v>
      </c>
      <c r="G4027" s="67" t="s">
        <v>28915</v>
      </c>
      <c r="I4027" s="3" t="s">
        <v>6300</v>
      </c>
    </row>
    <row r="4028" spans="1:9" x14ac:dyDescent="0.2">
      <c r="A4028" s="1" t="str">
        <f t="shared" si="64"/>
        <v>SINAPI-I 37448</v>
      </c>
      <c r="B4028" s="3" t="s">
        <v>6301</v>
      </c>
      <c r="C4028" s="3">
        <v>37448</v>
      </c>
      <c r="D4028" s="2" t="s">
        <v>3740</v>
      </c>
      <c r="E4028" s="3" t="s">
        <v>4431</v>
      </c>
      <c r="F4028" s="67" t="s">
        <v>28916</v>
      </c>
      <c r="G4028" s="67" t="s">
        <v>28916</v>
      </c>
      <c r="I4028" s="3" t="s">
        <v>6300</v>
      </c>
    </row>
    <row r="4029" spans="1:9" x14ac:dyDescent="0.2">
      <c r="A4029" s="1" t="str">
        <f t="shared" si="64"/>
        <v>SINAPI-I 37440</v>
      </c>
      <c r="B4029" s="3" t="s">
        <v>6301</v>
      </c>
      <c r="C4029" s="3">
        <v>37440</v>
      </c>
      <c r="D4029" s="2" t="s">
        <v>3741</v>
      </c>
      <c r="E4029" s="3" t="s">
        <v>4431</v>
      </c>
      <c r="F4029" s="67" t="s">
        <v>21375</v>
      </c>
      <c r="G4029" s="67" t="s">
        <v>21375</v>
      </c>
      <c r="I4029" s="3" t="s">
        <v>6300</v>
      </c>
    </row>
    <row r="4030" spans="1:9" x14ac:dyDescent="0.2">
      <c r="A4030" s="1" t="str">
        <f t="shared" si="64"/>
        <v>SINAPI-I 37441</v>
      </c>
      <c r="B4030" s="3" t="s">
        <v>6301</v>
      </c>
      <c r="C4030" s="3">
        <v>37441</v>
      </c>
      <c r="D4030" s="2" t="s">
        <v>3742</v>
      </c>
      <c r="E4030" s="3" t="s">
        <v>4431</v>
      </c>
      <c r="F4030" s="67" t="s">
        <v>21375</v>
      </c>
      <c r="G4030" s="67" t="s">
        <v>21375</v>
      </c>
      <c r="I4030" s="3" t="s">
        <v>6300</v>
      </c>
    </row>
    <row r="4031" spans="1:9" x14ac:dyDescent="0.2">
      <c r="A4031" s="1" t="str">
        <f t="shared" si="64"/>
        <v>SINAPI-I 37442</v>
      </c>
      <c r="B4031" s="3" t="s">
        <v>6301</v>
      </c>
      <c r="C4031" s="3">
        <v>37442</v>
      </c>
      <c r="D4031" s="2" t="s">
        <v>3743</v>
      </c>
      <c r="E4031" s="3" t="s">
        <v>4431</v>
      </c>
      <c r="F4031" s="67" t="s">
        <v>28917</v>
      </c>
      <c r="G4031" s="67" t="s">
        <v>28917</v>
      </c>
      <c r="I4031" s="3" t="s">
        <v>6300</v>
      </c>
    </row>
    <row r="4032" spans="1:9" x14ac:dyDescent="0.2">
      <c r="A4032" s="1" t="str">
        <f t="shared" si="64"/>
        <v>SINAPI-I 38017</v>
      </c>
      <c r="B4032" s="3" t="s">
        <v>6301</v>
      </c>
      <c r="C4032" s="3">
        <v>38017</v>
      </c>
      <c r="D4032" s="2" t="s">
        <v>3744</v>
      </c>
      <c r="E4032" s="3" t="s">
        <v>4431</v>
      </c>
      <c r="F4032" s="67" t="s">
        <v>34272</v>
      </c>
      <c r="G4032" s="67" t="s">
        <v>34272</v>
      </c>
      <c r="I4032" s="3" t="s">
        <v>6298</v>
      </c>
    </row>
    <row r="4033" spans="1:9" x14ac:dyDescent="0.2">
      <c r="A4033" s="1" t="str">
        <f t="shared" si="64"/>
        <v>SINAPI-I 38018</v>
      </c>
      <c r="B4033" s="3" t="s">
        <v>6301</v>
      </c>
      <c r="C4033" s="3">
        <v>38018</v>
      </c>
      <c r="D4033" s="2" t="s">
        <v>3745</v>
      </c>
      <c r="E4033" s="3" t="s">
        <v>4431</v>
      </c>
      <c r="F4033" s="67" t="s">
        <v>29628</v>
      </c>
      <c r="G4033" s="67" t="s">
        <v>29628</v>
      </c>
      <c r="I4033" s="3" t="s">
        <v>6298</v>
      </c>
    </row>
    <row r="4034" spans="1:9" x14ac:dyDescent="0.2">
      <c r="A4034" s="1" t="str">
        <f t="shared" si="64"/>
        <v>SINAPI-I 39895</v>
      </c>
      <c r="B4034" s="3" t="s">
        <v>6301</v>
      </c>
      <c r="C4034" s="3">
        <v>39895</v>
      </c>
      <c r="D4034" s="2" t="s">
        <v>3746</v>
      </c>
      <c r="E4034" s="3" t="s">
        <v>4431</v>
      </c>
      <c r="F4034" s="67" t="s">
        <v>34273</v>
      </c>
      <c r="G4034" s="67" t="s">
        <v>34273</v>
      </c>
      <c r="I4034" s="3" t="s">
        <v>6300</v>
      </c>
    </row>
    <row r="4035" spans="1:9" x14ac:dyDescent="0.2">
      <c r="A4035" s="1" t="str">
        <f t="shared" si="64"/>
        <v>SINAPI-I 39896</v>
      </c>
      <c r="B4035" s="3" t="s">
        <v>6301</v>
      </c>
      <c r="C4035" s="3">
        <v>39896</v>
      </c>
      <c r="D4035" s="2" t="s">
        <v>3747</v>
      </c>
      <c r="E4035" s="3" t="s">
        <v>4431</v>
      </c>
      <c r="F4035" s="67" t="s">
        <v>34274</v>
      </c>
      <c r="G4035" s="67" t="s">
        <v>34274</v>
      </c>
      <c r="I4035" s="3" t="s">
        <v>6300</v>
      </c>
    </row>
    <row r="4036" spans="1:9" x14ac:dyDescent="0.2">
      <c r="A4036" s="1" t="str">
        <f t="shared" si="64"/>
        <v>SINAPI-I 38873</v>
      </c>
      <c r="B4036" s="3" t="s">
        <v>6301</v>
      </c>
      <c r="C4036" s="3">
        <v>38873</v>
      </c>
      <c r="D4036" s="2" t="s">
        <v>3748</v>
      </c>
      <c r="E4036" s="3" t="s">
        <v>4431</v>
      </c>
      <c r="F4036" s="67" t="s">
        <v>31913</v>
      </c>
      <c r="G4036" s="67" t="s">
        <v>31913</v>
      </c>
      <c r="I4036" s="3" t="s">
        <v>6300</v>
      </c>
    </row>
    <row r="4037" spans="1:9" x14ac:dyDescent="0.2">
      <c r="A4037" s="1" t="str">
        <f t="shared" si="64"/>
        <v>SINAPI-I 38874</v>
      </c>
      <c r="B4037" s="3" t="s">
        <v>6301</v>
      </c>
      <c r="C4037" s="3">
        <v>38874</v>
      </c>
      <c r="D4037" s="2" t="s">
        <v>3749</v>
      </c>
      <c r="E4037" s="3" t="s">
        <v>4431</v>
      </c>
      <c r="F4037" s="67" t="s">
        <v>4767</v>
      </c>
      <c r="G4037" s="67" t="s">
        <v>4767</v>
      </c>
      <c r="I4037" s="3" t="s">
        <v>6300</v>
      </c>
    </row>
    <row r="4038" spans="1:9" x14ac:dyDescent="0.2">
      <c r="A4038" s="1" t="str">
        <f t="shared" si="64"/>
        <v>SINAPI-I 38875</v>
      </c>
      <c r="B4038" s="3" t="s">
        <v>6301</v>
      </c>
      <c r="C4038" s="3">
        <v>38875</v>
      </c>
      <c r="D4038" s="2" t="s">
        <v>3750</v>
      </c>
      <c r="E4038" s="3" t="s">
        <v>4431</v>
      </c>
      <c r="F4038" s="67" t="s">
        <v>30013</v>
      </c>
      <c r="G4038" s="67" t="s">
        <v>30013</v>
      </c>
      <c r="I4038" s="3" t="s">
        <v>6300</v>
      </c>
    </row>
    <row r="4039" spans="1:9" x14ac:dyDescent="0.2">
      <c r="A4039" s="1" t="str">
        <f t="shared" si="64"/>
        <v>SINAPI-I 38876</v>
      </c>
      <c r="B4039" s="3" t="s">
        <v>6301</v>
      </c>
      <c r="C4039" s="3">
        <v>38876</v>
      </c>
      <c r="D4039" s="2" t="s">
        <v>3751</v>
      </c>
      <c r="E4039" s="3" t="s">
        <v>4431</v>
      </c>
      <c r="F4039" s="67" t="s">
        <v>34275</v>
      </c>
      <c r="G4039" s="67" t="s">
        <v>34275</v>
      </c>
      <c r="I4039" s="3" t="s">
        <v>6300</v>
      </c>
    </row>
    <row r="4040" spans="1:9" x14ac:dyDescent="0.2">
      <c r="A4040" s="1" t="str">
        <f t="shared" si="64"/>
        <v>SINAPI-I 39000</v>
      </c>
      <c r="B4040" s="3" t="s">
        <v>6301</v>
      </c>
      <c r="C4040" s="3">
        <v>39000</v>
      </c>
      <c r="D4040" s="2" t="s">
        <v>3752</v>
      </c>
      <c r="E4040" s="3" t="s">
        <v>4431</v>
      </c>
      <c r="F4040" s="67" t="s">
        <v>6087</v>
      </c>
      <c r="G4040" s="67" t="s">
        <v>6087</v>
      </c>
      <c r="I4040" s="3" t="s">
        <v>6300</v>
      </c>
    </row>
    <row r="4041" spans="1:9" x14ac:dyDescent="0.2">
      <c r="A4041" s="1" t="str">
        <f t="shared" si="64"/>
        <v>SINAPI-I 38674</v>
      </c>
      <c r="B4041" s="3" t="s">
        <v>6301</v>
      </c>
      <c r="C4041" s="3">
        <v>38674</v>
      </c>
      <c r="D4041" s="2" t="s">
        <v>3753</v>
      </c>
      <c r="E4041" s="3" t="s">
        <v>4431</v>
      </c>
      <c r="F4041" s="67" t="s">
        <v>30920</v>
      </c>
      <c r="G4041" s="67" t="s">
        <v>30920</v>
      </c>
      <c r="I4041" s="3" t="s">
        <v>6298</v>
      </c>
    </row>
    <row r="4042" spans="1:9" x14ac:dyDescent="0.2">
      <c r="A4042" s="1" t="str">
        <f t="shared" si="64"/>
        <v>SINAPI-I 38019</v>
      </c>
      <c r="B4042" s="3" t="s">
        <v>6301</v>
      </c>
      <c r="C4042" s="3">
        <v>38019</v>
      </c>
      <c r="D4042" s="2" t="s">
        <v>3754</v>
      </c>
      <c r="E4042" s="3" t="s">
        <v>4431</v>
      </c>
      <c r="F4042" s="67" t="s">
        <v>5272</v>
      </c>
      <c r="G4042" s="67" t="s">
        <v>5272</v>
      </c>
      <c r="I4042" s="3" t="s">
        <v>6298</v>
      </c>
    </row>
    <row r="4043" spans="1:9" x14ac:dyDescent="0.2">
      <c r="A4043" s="1" t="str">
        <f t="shared" si="64"/>
        <v>SINAPI-I 38020</v>
      </c>
      <c r="B4043" s="3" t="s">
        <v>6301</v>
      </c>
      <c r="C4043" s="3">
        <v>38020</v>
      </c>
      <c r="D4043" s="2" t="s">
        <v>3755</v>
      </c>
      <c r="E4043" s="3" t="s">
        <v>4431</v>
      </c>
      <c r="F4043" s="67" t="s">
        <v>20704</v>
      </c>
      <c r="G4043" s="67" t="s">
        <v>20704</v>
      </c>
      <c r="I4043" s="3" t="s">
        <v>6298</v>
      </c>
    </row>
    <row r="4044" spans="1:9" x14ac:dyDescent="0.2">
      <c r="A4044" s="1" t="str">
        <f t="shared" si="64"/>
        <v>SINAPI-I 38454</v>
      </c>
      <c r="B4044" s="3" t="s">
        <v>6301</v>
      </c>
      <c r="C4044" s="3">
        <v>38454</v>
      </c>
      <c r="D4044" s="2" t="s">
        <v>3756</v>
      </c>
      <c r="E4044" s="3" t="s">
        <v>4431</v>
      </c>
      <c r="F4044" s="67" t="s">
        <v>6090</v>
      </c>
      <c r="G4044" s="67" t="s">
        <v>6090</v>
      </c>
      <c r="I4044" s="3" t="s">
        <v>6300</v>
      </c>
    </row>
    <row r="4045" spans="1:9" x14ac:dyDescent="0.2">
      <c r="A4045" s="1" t="str">
        <f t="shared" si="64"/>
        <v>SINAPI-I 38455</v>
      </c>
      <c r="B4045" s="3" t="s">
        <v>6301</v>
      </c>
      <c r="C4045" s="3">
        <v>38455</v>
      </c>
      <c r="D4045" s="2" t="s">
        <v>3757</v>
      </c>
      <c r="E4045" s="3" t="s">
        <v>4431</v>
      </c>
      <c r="F4045" s="67" t="s">
        <v>5001</v>
      </c>
      <c r="G4045" s="67" t="s">
        <v>5001</v>
      </c>
      <c r="I4045" s="3" t="s">
        <v>6300</v>
      </c>
    </row>
    <row r="4046" spans="1:9" x14ac:dyDescent="0.2">
      <c r="A4046" s="1" t="str">
        <f t="shared" si="64"/>
        <v>SINAPI-I 38462</v>
      </c>
      <c r="B4046" s="3" t="s">
        <v>6301</v>
      </c>
      <c r="C4046" s="3">
        <v>38462</v>
      </c>
      <c r="D4046" s="2" t="s">
        <v>3758</v>
      </c>
      <c r="E4046" s="3" t="s">
        <v>4431</v>
      </c>
      <c r="F4046" s="67" t="s">
        <v>6091</v>
      </c>
      <c r="G4046" s="67" t="s">
        <v>6091</v>
      </c>
      <c r="I4046" s="3" t="s">
        <v>6300</v>
      </c>
    </row>
    <row r="4047" spans="1:9" x14ac:dyDescent="0.2">
      <c r="A4047" s="1" t="str">
        <f t="shared" si="64"/>
        <v>SINAPI-I 36362</v>
      </c>
      <c r="B4047" s="3" t="s">
        <v>6301</v>
      </c>
      <c r="C4047" s="3">
        <v>36362</v>
      </c>
      <c r="D4047" s="2" t="s">
        <v>3759</v>
      </c>
      <c r="E4047" s="3" t="s">
        <v>4431</v>
      </c>
      <c r="F4047" s="67" t="s">
        <v>6092</v>
      </c>
      <c r="G4047" s="67" t="s">
        <v>6092</v>
      </c>
      <c r="I4047" s="3" t="s">
        <v>6300</v>
      </c>
    </row>
    <row r="4048" spans="1:9" x14ac:dyDescent="0.2">
      <c r="A4048" s="1" t="str">
        <f t="shared" si="64"/>
        <v>SINAPI-I 36298</v>
      </c>
      <c r="B4048" s="3" t="s">
        <v>6301</v>
      </c>
      <c r="C4048" s="3">
        <v>36298</v>
      </c>
      <c r="D4048" s="2" t="s">
        <v>3760</v>
      </c>
      <c r="E4048" s="3" t="s">
        <v>4431</v>
      </c>
      <c r="F4048" s="67" t="s">
        <v>5192</v>
      </c>
      <c r="G4048" s="67" t="s">
        <v>5192</v>
      </c>
      <c r="I4048" s="3" t="s">
        <v>6300</v>
      </c>
    </row>
    <row r="4049" spans="1:9" x14ac:dyDescent="0.2">
      <c r="A4049" s="1" t="str">
        <f t="shared" si="64"/>
        <v>SINAPI-I 38456</v>
      </c>
      <c r="B4049" s="3" t="s">
        <v>6301</v>
      </c>
      <c r="C4049" s="3">
        <v>38456</v>
      </c>
      <c r="D4049" s="2" t="s">
        <v>3761</v>
      </c>
      <c r="E4049" s="3" t="s">
        <v>4431</v>
      </c>
      <c r="F4049" s="67" t="s">
        <v>6093</v>
      </c>
      <c r="G4049" s="67" t="s">
        <v>6093</v>
      </c>
      <c r="I4049" s="3" t="s">
        <v>6300</v>
      </c>
    </row>
    <row r="4050" spans="1:9" x14ac:dyDescent="0.2">
      <c r="A4050" s="1" t="str">
        <f t="shared" si="64"/>
        <v>SINAPI-I 38457</v>
      </c>
      <c r="B4050" s="3" t="s">
        <v>6301</v>
      </c>
      <c r="C4050" s="3">
        <v>38457</v>
      </c>
      <c r="D4050" s="2" t="s">
        <v>3762</v>
      </c>
      <c r="E4050" s="3" t="s">
        <v>4431</v>
      </c>
      <c r="F4050" s="67" t="s">
        <v>6094</v>
      </c>
      <c r="G4050" s="67" t="s">
        <v>6094</v>
      </c>
      <c r="I4050" s="3" t="s">
        <v>6300</v>
      </c>
    </row>
    <row r="4051" spans="1:9" x14ac:dyDescent="0.2">
      <c r="A4051" s="1" t="str">
        <f t="shared" si="64"/>
        <v>SINAPI-I 38458</v>
      </c>
      <c r="B4051" s="3" t="s">
        <v>6301</v>
      </c>
      <c r="C4051" s="3">
        <v>38458</v>
      </c>
      <c r="D4051" s="2" t="s">
        <v>3763</v>
      </c>
      <c r="E4051" s="3" t="s">
        <v>4431</v>
      </c>
      <c r="F4051" s="67" t="s">
        <v>6095</v>
      </c>
      <c r="G4051" s="67" t="s">
        <v>6095</v>
      </c>
      <c r="I4051" s="3" t="s">
        <v>6300</v>
      </c>
    </row>
    <row r="4052" spans="1:9" x14ac:dyDescent="0.2">
      <c r="A4052" s="1" t="str">
        <f t="shared" si="64"/>
        <v>SINAPI-I 38459</v>
      </c>
      <c r="B4052" s="3" t="s">
        <v>6301</v>
      </c>
      <c r="C4052" s="3">
        <v>38459</v>
      </c>
      <c r="D4052" s="2" t="s">
        <v>3764</v>
      </c>
      <c r="E4052" s="3" t="s">
        <v>4431</v>
      </c>
      <c r="F4052" s="67" t="s">
        <v>6096</v>
      </c>
      <c r="G4052" s="67" t="s">
        <v>6096</v>
      </c>
      <c r="I4052" s="3" t="s">
        <v>6300</v>
      </c>
    </row>
    <row r="4053" spans="1:9" x14ac:dyDescent="0.2">
      <c r="A4053" s="1" t="str">
        <f t="shared" si="64"/>
        <v>SINAPI-I 38460</v>
      </c>
      <c r="B4053" s="3" t="s">
        <v>6301</v>
      </c>
      <c r="C4053" s="3">
        <v>38460</v>
      </c>
      <c r="D4053" s="2" t="s">
        <v>3765</v>
      </c>
      <c r="E4053" s="3" t="s">
        <v>4431</v>
      </c>
      <c r="F4053" s="67" t="s">
        <v>6097</v>
      </c>
      <c r="G4053" s="67" t="s">
        <v>6097</v>
      </c>
      <c r="I4053" s="3" t="s">
        <v>6300</v>
      </c>
    </row>
    <row r="4054" spans="1:9" x14ac:dyDescent="0.2">
      <c r="A4054" s="1" t="str">
        <f t="shared" si="64"/>
        <v>SINAPI-I 38461</v>
      </c>
      <c r="B4054" s="3" t="s">
        <v>6301</v>
      </c>
      <c r="C4054" s="3">
        <v>38461</v>
      </c>
      <c r="D4054" s="2" t="s">
        <v>3766</v>
      </c>
      <c r="E4054" s="3" t="s">
        <v>4431</v>
      </c>
      <c r="F4054" s="67" t="s">
        <v>6098</v>
      </c>
      <c r="G4054" s="67" t="s">
        <v>6098</v>
      </c>
      <c r="I4054" s="3" t="s">
        <v>6300</v>
      </c>
    </row>
    <row r="4055" spans="1:9" x14ac:dyDescent="0.2">
      <c r="A4055" s="1" t="str">
        <f t="shared" si="64"/>
        <v>SINAPI-I 7094</v>
      </c>
      <c r="B4055" s="3" t="s">
        <v>6301</v>
      </c>
      <c r="C4055" s="3">
        <v>7094</v>
      </c>
      <c r="D4055" s="2" t="s">
        <v>30579</v>
      </c>
      <c r="E4055" s="3" t="s">
        <v>4431</v>
      </c>
      <c r="F4055" s="67" t="s">
        <v>5775</v>
      </c>
      <c r="G4055" s="67" t="s">
        <v>5775</v>
      </c>
      <c r="I4055" s="3" t="s">
        <v>6298</v>
      </c>
    </row>
    <row r="4056" spans="1:9" x14ac:dyDescent="0.2">
      <c r="A4056" s="1" t="str">
        <f t="shared" si="64"/>
        <v>SINAPI-I 7116</v>
      </c>
      <c r="B4056" s="3" t="s">
        <v>6301</v>
      </c>
      <c r="C4056" s="3">
        <v>7116</v>
      </c>
      <c r="D4056" s="2" t="s">
        <v>3767</v>
      </c>
      <c r="E4056" s="3" t="s">
        <v>4431</v>
      </c>
      <c r="F4056" s="67" t="s">
        <v>5433</v>
      </c>
      <c r="G4056" s="67" t="s">
        <v>5433</v>
      </c>
      <c r="I4056" s="3" t="s">
        <v>6298</v>
      </c>
    </row>
    <row r="4057" spans="1:9" x14ac:dyDescent="0.2">
      <c r="A4057" s="1" t="str">
        <f t="shared" si="64"/>
        <v>SINAPI-I 7118</v>
      </c>
      <c r="B4057" s="3" t="s">
        <v>6301</v>
      </c>
      <c r="C4057" s="3">
        <v>7118</v>
      </c>
      <c r="D4057" s="2" t="s">
        <v>3768</v>
      </c>
      <c r="E4057" s="3" t="s">
        <v>4431</v>
      </c>
      <c r="F4057" s="67" t="s">
        <v>30032</v>
      </c>
      <c r="G4057" s="67" t="s">
        <v>30032</v>
      </c>
      <c r="I4057" s="3" t="s">
        <v>6298</v>
      </c>
    </row>
    <row r="4058" spans="1:9" x14ac:dyDescent="0.2">
      <c r="A4058" s="1" t="str">
        <f t="shared" si="64"/>
        <v>SINAPI-I 7098</v>
      </c>
      <c r="B4058" s="3" t="s">
        <v>6301</v>
      </c>
      <c r="C4058" s="3">
        <v>7098</v>
      </c>
      <c r="D4058" s="2" t="s">
        <v>30580</v>
      </c>
      <c r="E4058" s="3" t="s">
        <v>4431</v>
      </c>
      <c r="F4058" s="67" t="s">
        <v>20678</v>
      </c>
      <c r="G4058" s="67" t="s">
        <v>20678</v>
      </c>
      <c r="I4058" s="3" t="s">
        <v>6298</v>
      </c>
    </row>
    <row r="4059" spans="1:9" x14ac:dyDescent="0.2">
      <c r="A4059" s="1" t="str">
        <f t="shared" si="64"/>
        <v>SINAPI-I 7110</v>
      </c>
      <c r="B4059" s="3" t="s">
        <v>6301</v>
      </c>
      <c r="C4059" s="3">
        <v>7110</v>
      </c>
      <c r="D4059" s="2" t="s">
        <v>30581</v>
      </c>
      <c r="E4059" s="3" t="s">
        <v>4431</v>
      </c>
      <c r="F4059" s="67" t="s">
        <v>31596</v>
      </c>
      <c r="G4059" s="67" t="s">
        <v>31596</v>
      </c>
      <c r="I4059" s="3" t="s">
        <v>6298</v>
      </c>
    </row>
    <row r="4060" spans="1:9" x14ac:dyDescent="0.2">
      <c r="A4060" s="1" t="str">
        <f t="shared" si="64"/>
        <v>SINAPI-I 7123</v>
      </c>
      <c r="B4060" s="3" t="s">
        <v>6301</v>
      </c>
      <c r="C4060" s="3">
        <v>7123</v>
      </c>
      <c r="D4060" s="2" t="s">
        <v>3769</v>
      </c>
      <c r="E4060" s="3" t="s">
        <v>4431</v>
      </c>
      <c r="F4060" s="67" t="s">
        <v>4578</v>
      </c>
      <c r="G4060" s="67" t="s">
        <v>4578</v>
      </c>
      <c r="I4060" s="3" t="s">
        <v>6298</v>
      </c>
    </row>
    <row r="4061" spans="1:9" x14ac:dyDescent="0.2">
      <c r="A4061" s="1" t="str">
        <f t="shared" si="64"/>
        <v>SINAPI-I 7121</v>
      </c>
      <c r="B4061" s="3" t="s">
        <v>6301</v>
      </c>
      <c r="C4061" s="3">
        <v>7121</v>
      </c>
      <c r="D4061" s="2" t="s">
        <v>3770</v>
      </c>
      <c r="E4061" s="3" t="s">
        <v>4431</v>
      </c>
      <c r="F4061" s="67" t="s">
        <v>20642</v>
      </c>
      <c r="G4061" s="67" t="s">
        <v>20642</v>
      </c>
      <c r="I4061" s="3" t="s">
        <v>6298</v>
      </c>
    </row>
    <row r="4062" spans="1:9" x14ac:dyDescent="0.2">
      <c r="A4062" s="1" t="str">
        <f t="shared" si="64"/>
        <v>SINAPI-I 7137</v>
      </c>
      <c r="B4062" s="3" t="s">
        <v>6301</v>
      </c>
      <c r="C4062" s="3">
        <v>7137</v>
      </c>
      <c r="D4062" s="2" t="s">
        <v>3771</v>
      </c>
      <c r="E4062" s="3" t="s">
        <v>4431</v>
      </c>
      <c r="F4062" s="67" t="s">
        <v>20941</v>
      </c>
      <c r="G4062" s="67" t="s">
        <v>20941</v>
      </c>
      <c r="I4062" s="3" t="s">
        <v>6298</v>
      </c>
    </row>
    <row r="4063" spans="1:9" x14ac:dyDescent="0.2">
      <c r="A4063" s="1" t="str">
        <f t="shared" si="64"/>
        <v>SINAPI-I 7122</v>
      </c>
      <c r="B4063" s="3" t="s">
        <v>6301</v>
      </c>
      <c r="C4063" s="3">
        <v>7122</v>
      </c>
      <c r="D4063" s="2" t="s">
        <v>3772</v>
      </c>
      <c r="E4063" s="3" t="s">
        <v>4431</v>
      </c>
      <c r="F4063" s="67" t="s">
        <v>5056</v>
      </c>
      <c r="G4063" s="67" t="s">
        <v>5056</v>
      </c>
      <c r="I4063" s="3" t="s">
        <v>6298</v>
      </c>
    </row>
    <row r="4064" spans="1:9" x14ac:dyDescent="0.2">
      <c r="A4064" s="1" t="str">
        <f t="shared" si="64"/>
        <v>SINAPI-I 7114</v>
      </c>
      <c r="B4064" s="3" t="s">
        <v>6301</v>
      </c>
      <c r="C4064" s="3">
        <v>7114</v>
      </c>
      <c r="D4064" s="2" t="s">
        <v>3773</v>
      </c>
      <c r="E4064" s="3" t="s">
        <v>4431</v>
      </c>
      <c r="F4064" s="67" t="s">
        <v>29599</v>
      </c>
      <c r="G4064" s="67" t="s">
        <v>29599</v>
      </c>
      <c r="I4064" s="3" t="s">
        <v>6298</v>
      </c>
    </row>
    <row r="4065" spans="1:9" x14ac:dyDescent="0.2">
      <c r="A4065" s="1" t="str">
        <f t="shared" si="64"/>
        <v>SINAPI-I 7109</v>
      </c>
      <c r="B4065" s="3" t="s">
        <v>6301</v>
      </c>
      <c r="C4065" s="3">
        <v>7109</v>
      </c>
      <c r="D4065" s="2" t="s">
        <v>3774</v>
      </c>
      <c r="E4065" s="3" t="s">
        <v>4431</v>
      </c>
      <c r="F4065" s="67" t="s">
        <v>20789</v>
      </c>
      <c r="G4065" s="67" t="s">
        <v>20789</v>
      </c>
      <c r="I4065" s="3" t="s">
        <v>6298</v>
      </c>
    </row>
    <row r="4066" spans="1:9" x14ac:dyDescent="0.2">
      <c r="A4066" s="1" t="str">
        <f t="shared" si="64"/>
        <v>SINAPI-I 7135</v>
      </c>
      <c r="B4066" s="3" t="s">
        <v>6301</v>
      </c>
      <c r="C4066" s="3">
        <v>7135</v>
      </c>
      <c r="D4066" s="2" t="s">
        <v>3775</v>
      </c>
      <c r="E4066" s="3" t="s">
        <v>4431</v>
      </c>
      <c r="F4066" s="67" t="s">
        <v>4680</v>
      </c>
      <c r="G4066" s="67" t="s">
        <v>4680</v>
      </c>
      <c r="I4066" s="3" t="s">
        <v>6298</v>
      </c>
    </row>
    <row r="4067" spans="1:9" x14ac:dyDescent="0.2">
      <c r="A4067" s="1" t="str">
        <f t="shared" ref="A4067:A4130" si="65">CONCATENAR</f>
        <v>SINAPI-I 37947</v>
      </c>
      <c r="B4067" s="3" t="s">
        <v>6301</v>
      </c>
      <c r="C4067" s="3">
        <v>37947</v>
      </c>
      <c r="D4067" s="2" t="s">
        <v>3776</v>
      </c>
      <c r="E4067" s="3" t="s">
        <v>4431</v>
      </c>
      <c r="F4067" s="67" t="s">
        <v>5584</v>
      </c>
      <c r="G4067" s="67" t="s">
        <v>5584</v>
      </c>
      <c r="I4067" s="3" t="s">
        <v>6298</v>
      </c>
    </row>
    <row r="4068" spans="1:9" x14ac:dyDescent="0.2">
      <c r="A4068" s="1" t="str">
        <f t="shared" si="65"/>
        <v>SINAPI-I 7103</v>
      </c>
      <c r="B4068" s="3" t="s">
        <v>6301</v>
      </c>
      <c r="C4068" s="3">
        <v>7103</v>
      </c>
      <c r="D4068" s="2" t="s">
        <v>3777</v>
      </c>
      <c r="E4068" s="3" t="s">
        <v>4431</v>
      </c>
      <c r="F4068" s="67" t="s">
        <v>4631</v>
      </c>
      <c r="G4068" s="67" t="s">
        <v>4631</v>
      </c>
      <c r="I4068" s="3" t="s">
        <v>6298</v>
      </c>
    </row>
    <row r="4069" spans="1:9" x14ac:dyDescent="0.2">
      <c r="A4069" s="1" t="str">
        <f t="shared" si="65"/>
        <v>SINAPI-I 40419</v>
      </c>
      <c r="B4069" s="3" t="s">
        <v>6301</v>
      </c>
      <c r="C4069" s="3">
        <v>40419</v>
      </c>
      <c r="D4069" s="2" t="s">
        <v>3778</v>
      </c>
      <c r="E4069" s="3" t="s">
        <v>4431</v>
      </c>
      <c r="F4069" s="67" t="s">
        <v>31006</v>
      </c>
      <c r="G4069" s="67" t="s">
        <v>31006</v>
      </c>
      <c r="I4069" s="3" t="s">
        <v>6300</v>
      </c>
    </row>
    <row r="4070" spans="1:9" x14ac:dyDescent="0.2">
      <c r="A4070" s="1" t="str">
        <f t="shared" si="65"/>
        <v>SINAPI-I 40420</v>
      </c>
      <c r="B4070" s="3" t="s">
        <v>6301</v>
      </c>
      <c r="C4070" s="3">
        <v>40420</v>
      </c>
      <c r="D4070" s="2" t="s">
        <v>3779</v>
      </c>
      <c r="E4070" s="3" t="s">
        <v>4431</v>
      </c>
      <c r="F4070" s="67" t="s">
        <v>32344</v>
      </c>
      <c r="G4070" s="67" t="s">
        <v>32344</v>
      </c>
      <c r="I4070" s="3" t="s">
        <v>6300</v>
      </c>
    </row>
    <row r="4071" spans="1:9" x14ac:dyDescent="0.2">
      <c r="A4071" s="1" t="str">
        <f t="shared" si="65"/>
        <v>SINAPI-I 40421</v>
      </c>
      <c r="B4071" s="3" t="s">
        <v>6301</v>
      </c>
      <c r="C4071" s="3">
        <v>40421</v>
      </c>
      <c r="D4071" s="2" t="s">
        <v>3780</v>
      </c>
      <c r="E4071" s="3" t="s">
        <v>4431</v>
      </c>
      <c r="F4071" s="67" t="s">
        <v>31785</v>
      </c>
      <c r="G4071" s="67" t="s">
        <v>31785</v>
      </c>
      <c r="I4071" s="3" t="s">
        <v>6300</v>
      </c>
    </row>
    <row r="4072" spans="1:9" ht="22.5" x14ac:dyDescent="0.2">
      <c r="A4072" s="1" t="str">
        <f t="shared" si="65"/>
        <v>SINAPI-I 38905</v>
      </c>
      <c r="B4072" s="3" t="s">
        <v>6301</v>
      </c>
      <c r="C4072" s="3">
        <v>38905</v>
      </c>
      <c r="D4072" s="2" t="s">
        <v>3781</v>
      </c>
      <c r="E4072" s="3" t="s">
        <v>4431</v>
      </c>
      <c r="F4072" s="67" t="s">
        <v>4820</v>
      </c>
      <c r="G4072" s="67" t="s">
        <v>4820</v>
      </c>
      <c r="I4072" s="3" t="s">
        <v>6300</v>
      </c>
    </row>
    <row r="4073" spans="1:9" ht="22.5" x14ac:dyDescent="0.2">
      <c r="A4073" s="1" t="str">
        <f t="shared" si="65"/>
        <v>SINAPI-I 38907</v>
      </c>
      <c r="B4073" s="3" t="s">
        <v>6301</v>
      </c>
      <c r="C4073" s="3">
        <v>38907</v>
      </c>
      <c r="D4073" s="2" t="s">
        <v>3782</v>
      </c>
      <c r="E4073" s="3" t="s">
        <v>4431</v>
      </c>
      <c r="F4073" s="67" t="s">
        <v>4490</v>
      </c>
      <c r="G4073" s="67" t="s">
        <v>4490</v>
      </c>
      <c r="I4073" s="3" t="s">
        <v>6300</v>
      </c>
    </row>
    <row r="4074" spans="1:9" ht="22.5" x14ac:dyDescent="0.2">
      <c r="A4074" s="1" t="str">
        <f t="shared" si="65"/>
        <v>SINAPI-I 38910</v>
      </c>
      <c r="B4074" s="3" t="s">
        <v>6301</v>
      </c>
      <c r="C4074" s="3">
        <v>38910</v>
      </c>
      <c r="D4074" s="2" t="s">
        <v>3783</v>
      </c>
      <c r="E4074" s="3" t="s">
        <v>4431</v>
      </c>
      <c r="F4074" s="67" t="s">
        <v>29743</v>
      </c>
      <c r="G4074" s="67" t="s">
        <v>29743</v>
      </c>
      <c r="I4074" s="3" t="s">
        <v>6300</v>
      </c>
    </row>
    <row r="4075" spans="1:9" x14ac:dyDescent="0.2">
      <c r="A4075" s="1" t="str">
        <f t="shared" si="65"/>
        <v>SINAPI-I 11655</v>
      </c>
      <c r="B4075" s="3" t="s">
        <v>6301</v>
      </c>
      <c r="C4075" s="3">
        <v>11655</v>
      </c>
      <c r="D4075" s="2" t="s">
        <v>3784</v>
      </c>
      <c r="E4075" s="3" t="s">
        <v>4431</v>
      </c>
      <c r="F4075" s="67" t="s">
        <v>21166</v>
      </c>
      <c r="G4075" s="67" t="s">
        <v>21166</v>
      </c>
      <c r="I4075" s="3" t="s">
        <v>6298</v>
      </c>
    </row>
    <row r="4076" spans="1:9" x14ac:dyDescent="0.2">
      <c r="A4076" s="1" t="str">
        <f t="shared" si="65"/>
        <v>SINAPI-I 11656</v>
      </c>
      <c r="B4076" s="3" t="s">
        <v>6301</v>
      </c>
      <c r="C4076" s="3">
        <v>11656</v>
      </c>
      <c r="D4076" s="2" t="s">
        <v>3785</v>
      </c>
      <c r="E4076" s="3" t="s">
        <v>4431</v>
      </c>
      <c r="F4076" s="67" t="s">
        <v>29626</v>
      </c>
      <c r="G4076" s="67" t="s">
        <v>29626</v>
      </c>
      <c r="I4076" s="3" t="s">
        <v>6298</v>
      </c>
    </row>
    <row r="4077" spans="1:9" x14ac:dyDescent="0.2">
      <c r="A4077" s="1" t="str">
        <f t="shared" si="65"/>
        <v>SINAPI-I 7091</v>
      </c>
      <c r="B4077" s="3" t="s">
        <v>6301</v>
      </c>
      <c r="C4077" s="3">
        <v>7091</v>
      </c>
      <c r="D4077" s="2" t="s">
        <v>3786</v>
      </c>
      <c r="E4077" s="3" t="s">
        <v>4431</v>
      </c>
      <c r="F4077" s="67" t="s">
        <v>34276</v>
      </c>
      <c r="G4077" s="67" t="s">
        <v>34276</v>
      </c>
      <c r="I4077" s="3" t="s">
        <v>6298</v>
      </c>
    </row>
    <row r="4078" spans="1:9" x14ac:dyDescent="0.2">
      <c r="A4078" s="1" t="str">
        <f t="shared" si="65"/>
        <v>SINAPI-I 37948</v>
      </c>
      <c r="B4078" s="3" t="s">
        <v>6301</v>
      </c>
      <c r="C4078" s="3">
        <v>37948</v>
      </c>
      <c r="D4078" s="2" t="s">
        <v>3787</v>
      </c>
      <c r="E4078" s="3" t="s">
        <v>4431</v>
      </c>
      <c r="F4078" s="67" t="s">
        <v>21823</v>
      </c>
      <c r="G4078" s="67" t="s">
        <v>21823</v>
      </c>
      <c r="I4078" s="3" t="s">
        <v>6298</v>
      </c>
    </row>
    <row r="4079" spans="1:9" x14ac:dyDescent="0.2">
      <c r="A4079" s="1" t="str">
        <f t="shared" si="65"/>
        <v>SINAPI-I 7097</v>
      </c>
      <c r="B4079" s="3" t="s">
        <v>6301</v>
      </c>
      <c r="C4079" s="3">
        <v>7097</v>
      </c>
      <c r="D4079" s="2" t="s">
        <v>3788</v>
      </c>
      <c r="E4079" s="3" t="s">
        <v>4431</v>
      </c>
      <c r="F4079" s="67" t="s">
        <v>4907</v>
      </c>
      <c r="G4079" s="67" t="s">
        <v>4907</v>
      </c>
      <c r="I4079" s="3" t="s">
        <v>6298</v>
      </c>
    </row>
    <row r="4080" spans="1:9" x14ac:dyDescent="0.2">
      <c r="A4080" s="1" t="str">
        <f t="shared" si="65"/>
        <v>SINAPI-I 11658</v>
      </c>
      <c r="B4080" s="3" t="s">
        <v>6301</v>
      </c>
      <c r="C4080" s="3">
        <v>11658</v>
      </c>
      <c r="D4080" s="2" t="s">
        <v>3789</v>
      </c>
      <c r="E4080" s="3" t="s">
        <v>4431</v>
      </c>
      <c r="F4080" s="67" t="s">
        <v>5016</v>
      </c>
      <c r="G4080" s="67" t="s">
        <v>5016</v>
      </c>
      <c r="I4080" s="3" t="s">
        <v>6298</v>
      </c>
    </row>
    <row r="4081" spans="1:9" x14ac:dyDescent="0.2">
      <c r="A4081" s="1" t="str">
        <f t="shared" si="65"/>
        <v>SINAPI-I 7146</v>
      </c>
      <c r="B4081" s="3" t="s">
        <v>6301</v>
      </c>
      <c r="C4081" s="3">
        <v>7146</v>
      </c>
      <c r="D4081" s="2" t="s">
        <v>3790</v>
      </c>
      <c r="E4081" s="3" t="s">
        <v>4431</v>
      </c>
      <c r="F4081" s="67" t="s">
        <v>34277</v>
      </c>
      <c r="G4081" s="67" t="s">
        <v>34277</v>
      </c>
      <c r="I4081" s="3" t="s">
        <v>6298</v>
      </c>
    </row>
    <row r="4082" spans="1:9" x14ac:dyDescent="0.2">
      <c r="A4082" s="1" t="str">
        <f t="shared" si="65"/>
        <v>SINAPI-I 7138</v>
      </c>
      <c r="B4082" s="3" t="s">
        <v>6301</v>
      </c>
      <c r="C4082" s="3">
        <v>7138</v>
      </c>
      <c r="D4082" s="2" t="s">
        <v>3791</v>
      </c>
      <c r="E4082" s="3" t="s">
        <v>4431</v>
      </c>
      <c r="F4082" s="67" t="s">
        <v>5663</v>
      </c>
      <c r="G4082" s="67" t="s">
        <v>5663</v>
      </c>
      <c r="I4082" s="3" t="s">
        <v>6298</v>
      </c>
    </row>
    <row r="4083" spans="1:9" x14ac:dyDescent="0.2">
      <c r="A4083" s="1" t="str">
        <f t="shared" si="65"/>
        <v>SINAPI-I 7139</v>
      </c>
      <c r="B4083" s="3" t="s">
        <v>6301</v>
      </c>
      <c r="C4083" s="3">
        <v>7139</v>
      </c>
      <c r="D4083" s="2" t="s">
        <v>3792</v>
      </c>
      <c r="E4083" s="3" t="s">
        <v>4431</v>
      </c>
      <c r="F4083" s="67" t="s">
        <v>4626</v>
      </c>
      <c r="G4083" s="67" t="s">
        <v>4626</v>
      </c>
      <c r="I4083" s="3" t="s">
        <v>6298</v>
      </c>
    </row>
    <row r="4084" spans="1:9" x14ac:dyDescent="0.2">
      <c r="A4084" s="1" t="str">
        <f t="shared" si="65"/>
        <v>SINAPI-I 7140</v>
      </c>
      <c r="B4084" s="3" t="s">
        <v>6301</v>
      </c>
      <c r="C4084" s="3">
        <v>7140</v>
      </c>
      <c r="D4084" s="2" t="s">
        <v>3793</v>
      </c>
      <c r="E4084" s="3" t="s">
        <v>4431</v>
      </c>
      <c r="F4084" s="67" t="s">
        <v>21466</v>
      </c>
      <c r="G4084" s="67" t="s">
        <v>21466</v>
      </c>
      <c r="I4084" s="3" t="s">
        <v>6298</v>
      </c>
    </row>
    <row r="4085" spans="1:9" x14ac:dyDescent="0.2">
      <c r="A4085" s="1" t="str">
        <f t="shared" si="65"/>
        <v>SINAPI-I 7141</v>
      </c>
      <c r="B4085" s="3" t="s">
        <v>6301</v>
      </c>
      <c r="C4085" s="3">
        <v>7141</v>
      </c>
      <c r="D4085" s="2" t="s">
        <v>3794</v>
      </c>
      <c r="E4085" s="3" t="s">
        <v>4431</v>
      </c>
      <c r="F4085" s="67" t="s">
        <v>4497</v>
      </c>
      <c r="G4085" s="67" t="s">
        <v>4497</v>
      </c>
      <c r="I4085" s="3" t="s">
        <v>6298</v>
      </c>
    </row>
    <row r="4086" spans="1:9" x14ac:dyDescent="0.2">
      <c r="A4086" s="1" t="str">
        <f t="shared" si="65"/>
        <v>SINAPI-I 7143</v>
      </c>
      <c r="B4086" s="3" t="s">
        <v>6301</v>
      </c>
      <c r="C4086" s="3">
        <v>7143</v>
      </c>
      <c r="D4086" s="2" t="s">
        <v>3795</v>
      </c>
      <c r="E4086" s="3" t="s">
        <v>4431</v>
      </c>
      <c r="F4086" s="67" t="s">
        <v>29648</v>
      </c>
      <c r="G4086" s="67" t="s">
        <v>29648</v>
      </c>
      <c r="I4086" s="3" t="s">
        <v>6298</v>
      </c>
    </row>
    <row r="4087" spans="1:9" x14ac:dyDescent="0.2">
      <c r="A4087" s="1" t="str">
        <f t="shared" si="65"/>
        <v>SINAPI-I 7144</v>
      </c>
      <c r="B4087" s="3" t="s">
        <v>6301</v>
      </c>
      <c r="C4087" s="3">
        <v>7144</v>
      </c>
      <c r="D4087" s="2" t="s">
        <v>3796</v>
      </c>
      <c r="E4087" s="3" t="s">
        <v>4431</v>
      </c>
      <c r="F4087" s="67" t="s">
        <v>28904</v>
      </c>
      <c r="G4087" s="67" t="s">
        <v>28904</v>
      </c>
      <c r="I4087" s="3" t="s">
        <v>6298</v>
      </c>
    </row>
    <row r="4088" spans="1:9" x14ac:dyDescent="0.2">
      <c r="A4088" s="1" t="str">
        <f t="shared" si="65"/>
        <v>SINAPI-I 7145</v>
      </c>
      <c r="B4088" s="3" t="s">
        <v>6301</v>
      </c>
      <c r="C4088" s="3">
        <v>7145</v>
      </c>
      <c r="D4088" s="2" t="s">
        <v>3797</v>
      </c>
      <c r="E4088" s="3" t="s">
        <v>4431</v>
      </c>
      <c r="F4088" s="67" t="s">
        <v>34186</v>
      </c>
      <c r="G4088" s="67" t="s">
        <v>34186</v>
      </c>
      <c r="I4088" s="3" t="s">
        <v>6298</v>
      </c>
    </row>
    <row r="4089" spans="1:9" x14ac:dyDescent="0.2">
      <c r="A4089" s="1" t="str">
        <f t="shared" si="65"/>
        <v>SINAPI-I 7142</v>
      </c>
      <c r="B4089" s="3" t="s">
        <v>6301</v>
      </c>
      <c r="C4089" s="3">
        <v>7142</v>
      </c>
      <c r="D4089" s="2" t="s">
        <v>3798</v>
      </c>
      <c r="E4089" s="3" t="s">
        <v>4431</v>
      </c>
      <c r="F4089" s="67" t="s">
        <v>5595</v>
      </c>
      <c r="G4089" s="67" t="s">
        <v>5595</v>
      </c>
      <c r="I4089" s="3" t="s">
        <v>6298</v>
      </c>
    </row>
    <row r="4090" spans="1:9" x14ac:dyDescent="0.2">
      <c r="A4090" s="1" t="str">
        <f t="shared" si="65"/>
        <v>SINAPI-I 3593</v>
      </c>
      <c r="B4090" s="3" t="s">
        <v>6301</v>
      </c>
      <c r="C4090" s="3">
        <v>3593</v>
      </c>
      <c r="D4090" s="2" t="s">
        <v>3799</v>
      </c>
      <c r="E4090" s="3" t="s">
        <v>4431</v>
      </c>
      <c r="F4090" s="67" t="s">
        <v>28918</v>
      </c>
      <c r="G4090" s="67" t="s">
        <v>28918</v>
      </c>
      <c r="I4090" s="3" t="s">
        <v>6298</v>
      </c>
    </row>
    <row r="4091" spans="1:9" x14ac:dyDescent="0.2">
      <c r="A4091" s="1" t="str">
        <f t="shared" si="65"/>
        <v>SINAPI-I 3588</v>
      </c>
      <c r="B4091" s="3" t="s">
        <v>6301</v>
      </c>
      <c r="C4091" s="3">
        <v>3588</v>
      </c>
      <c r="D4091" s="2" t="s">
        <v>3800</v>
      </c>
      <c r="E4091" s="3" t="s">
        <v>4431</v>
      </c>
      <c r="F4091" s="67" t="s">
        <v>34278</v>
      </c>
      <c r="G4091" s="67" t="s">
        <v>34278</v>
      </c>
      <c r="I4091" s="3" t="s">
        <v>6298</v>
      </c>
    </row>
    <row r="4092" spans="1:9" x14ac:dyDescent="0.2">
      <c r="A4092" s="1" t="str">
        <f t="shared" si="65"/>
        <v>SINAPI-I 3585</v>
      </c>
      <c r="B4092" s="3" t="s">
        <v>6301</v>
      </c>
      <c r="C4092" s="3">
        <v>3585</v>
      </c>
      <c r="D4092" s="2" t="s">
        <v>3801</v>
      </c>
      <c r="E4092" s="3" t="s">
        <v>4431</v>
      </c>
      <c r="F4092" s="67" t="s">
        <v>20961</v>
      </c>
      <c r="G4092" s="67" t="s">
        <v>20961</v>
      </c>
      <c r="I4092" s="3" t="s">
        <v>6298</v>
      </c>
    </row>
    <row r="4093" spans="1:9" x14ac:dyDescent="0.2">
      <c r="A4093" s="1" t="str">
        <f t="shared" si="65"/>
        <v>SINAPI-I 3587</v>
      </c>
      <c r="B4093" s="3" t="s">
        <v>6301</v>
      </c>
      <c r="C4093" s="3">
        <v>3587</v>
      </c>
      <c r="D4093" s="2" t="s">
        <v>3802</v>
      </c>
      <c r="E4093" s="3" t="s">
        <v>4431</v>
      </c>
      <c r="F4093" s="67" t="s">
        <v>4853</v>
      </c>
      <c r="G4093" s="67" t="s">
        <v>4853</v>
      </c>
      <c r="I4093" s="3" t="s">
        <v>6298</v>
      </c>
    </row>
    <row r="4094" spans="1:9" x14ac:dyDescent="0.2">
      <c r="A4094" s="1" t="str">
        <f t="shared" si="65"/>
        <v>SINAPI-I 3590</v>
      </c>
      <c r="B4094" s="3" t="s">
        <v>6301</v>
      </c>
      <c r="C4094" s="3">
        <v>3590</v>
      </c>
      <c r="D4094" s="2" t="s">
        <v>3803</v>
      </c>
      <c r="E4094" s="3" t="s">
        <v>4431</v>
      </c>
      <c r="F4094" s="67" t="s">
        <v>34279</v>
      </c>
      <c r="G4094" s="67" t="s">
        <v>34279</v>
      </c>
      <c r="I4094" s="3" t="s">
        <v>6298</v>
      </c>
    </row>
    <row r="4095" spans="1:9" x14ac:dyDescent="0.2">
      <c r="A4095" s="1" t="str">
        <f t="shared" si="65"/>
        <v>SINAPI-I 3589</v>
      </c>
      <c r="B4095" s="3" t="s">
        <v>6301</v>
      </c>
      <c r="C4095" s="3">
        <v>3589</v>
      </c>
      <c r="D4095" s="2" t="s">
        <v>3804</v>
      </c>
      <c r="E4095" s="3" t="s">
        <v>4431</v>
      </c>
      <c r="F4095" s="67" t="s">
        <v>28919</v>
      </c>
      <c r="G4095" s="67" t="s">
        <v>28919</v>
      </c>
      <c r="I4095" s="3" t="s">
        <v>6298</v>
      </c>
    </row>
    <row r="4096" spans="1:9" x14ac:dyDescent="0.2">
      <c r="A4096" s="1" t="str">
        <f t="shared" si="65"/>
        <v>SINAPI-I 3586</v>
      </c>
      <c r="B4096" s="3" t="s">
        <v>6301</v>
      </c>
      <c r="C4096" s="3">
        <v>3586</v>
      </c>
      <c r="D4096" s="2" t="s">
        <v>3805</v>
      </c>
      <c r="E4096" s="3" t="s">
        <v>4431</v>
      </c>
      <c r="F4096" s="67" t="s">
        <v>34280</v>
      </c>
      <c r="G4096" s="67" t="s">
        <v>34280</v>
      </c>
      <c r="I4096" s="3" t="s">
        <v>6298</v>
      </c>
    </row>
    <row r="4097" spans="1:9" x14ac:dyDescent="0.2">
      <c r="A4097" s="1" t="str">
        <f t="shared" si="65"/>
        <v>SINAPI-I 3592</v>
      </c>
      <c r="B4097" s="3" t="s">
        <v>6301</v>
      </c>
      <c r="C4097" s="3">
        <v>3592</v>
      </c>
      <c r="D4097" s="2" t="s">
        <v>3806</v>
      </c>
      <c r="E4097" s="3" t="s">
        <v>4431</v>
      </c>
      <c r="F4097" s="67" t="s">
        <v>34281</v>
      </c>
      <c r="G4097" s="67" t="s">
        <v>34281</v>
      </c>
      <c r="I4097" s="3" t="s">
        <v>6298</v>
      </c>
    </row>
    <row r="4098" spans="1:9" x14ac:dyDescent="0.2">
      <c r="A4098" s="1" t="str">
        <f t="shared" si="65"/>
        <v>SINAPI-I 3591</v>
      </c>
      <c r="B4098" s="3" t="s">
        <v>6301</v>
      </c>
      <c r="C4098" s="3">
        <v>3591</v>
      </c>
      <c r="D4098" s="2" t="s">
        <v>3807</v>
      </c>
      <c r="E4098" s="3" t="s">
        <v>4431</v>
      </c>
      <c r="F4098" s="67" t="s">
        <v>34282</v>
      </c>
      <c r="G4098" s="67" t="s">
        <v>34282</v>
      </c>
      <c r="I4098" s="3" t="s">
        <v>6298</v>
      </c>
    </row>
    <row r="4099" spans="1:9" x14ac:dyDescent="0.2">
      <c r="A4099" s="1" t="str">
        <f t="shared" si="65"/>
        <v>SINAPI-I 40396</v>
      </c>
      <c r="B4099" s="3" t="s">
        <v>6301</v>
      </c>
      <c r="C4099" s="3">
        <v>40396</v>
      </c>
      <c r="D4099" s="2" t="s">
        <v>3808</v>
      </c>
      <c r="E4099" s="3" t="s">
        <v>4431</v>
      </c>
      <c r="F4099" s="67" t="s">
        <v>34283</v>
      </c>
      <c r="G4099" s="67" t="s">
        <v>34283</v>
      </c>
      <c r="I4099" s="3" t="s">
        <v>6300</v>
      </c>
    </row>
    <row r="4100" spans="1:9" x14ac:dyDescent="0.2">
      <c r="A4100" s="1" t="str">
        <f t="shared" si="65"/>
        <v>SINAPI-I 40395</v>
      </c>
      <c r="B4100" s="3" t="s">
        <v>6301</v>
      </c>
      <c r="C4100" s="3">
        <v>40395</v>
      </c>
      <c r="D4100" s="2" t="s">
        <v>3809</v>
      </c>
      <c r="E4100" s="3" t="s">
        <v>4431</v>
      </c>
      <c r="F4100" s="67" t="s">
        <v>6113</v>
      </c>
      <c r="G4100" s="67" t="s">
        <v>6113</v>
      </c>
      <c r="I4100" s="3" t="s">
        <v>6300</v>
      </c>
    </row>
    <row r="4101" spans="1:9" x14ac:dyDescent="0.2">
      <c r="A4101" s="1" t="str">
        <f t="shared" si="65"/>
        <v>SINAPI-I 40392</v>
      </c>
      <c r="B4101" s="3" t="s">
        <v>6301</v>
      </c>
      <c r="C4101" s="3">
        <v>40392</v>
      </c>
      <c r="D4101" s="2" t="s">
        <v>3810</v>
      </c>
      <c r="E4101" s="3" t="s">
        <v>4431</v>
      </c>
      <c r="F4101" s="67" t="s">
        <v>6114</v>
      </c>
      <c r="G4101" s="67" t="s">
        <v>6114</v>
      </c>
      <c r="I4101" s="3" t="s">
        <v>6300</v>
      </c>
    </row>
    <row r="4102" spans="1:9" x14ac:dyDescent="0.2">
      <c r="A4102" s="1" t="str">
        <f t="shared" si="65"/>
        <v>SINAPI-I 40394</v>
      </c>
      <c r="B4102" s="3" t="s">
        <v>6301</v>
      </c>
      <c r="C4102" s="3">
        <v>40394</v>
      </c>
      <c r="D4102" s="2" t="s">
        <v>3811</v>
      </c>
      <c r="E4102" s="3" t="s">
        <v>4431</v>
      </c>
      <c r="F4102" s="67" t="s">
        <v>6115</v>
      </c>
      <c r="G4102" s="67" t="s">
        <v>6115</v>
      </c>
      <c r="I4102" s="3" t="s">
        <v>6300</v>
      </c>
    </row>
    <row r="4103" spans="1:9" x14ac:dyDescent="0.2">
      <c r="A4103" s="1" t="str">
        <f t="shared" si="65"/>
        <v>SINAPI-I 40398</v>
      </c>
      <c r="B4103" s="3" t="s">
        <v>6301</v>
      </c>
      <c r="C4103" s="3">
        <v>40398</v>
      </c>
      <c r="D4103" s="2" t="s">
        <v>3812</v>
      </c>
      <c r="E4103" s="3" t="s">
        <v>4431</v>
      </c>
      <c r="F4103" s="67" t="s">
        <v>34284</v>
      </c>
      <c r="G4103" s="67" t="s">
        <v>34284</v>
      </c>
      <c r="I4103" s="3" t="s">
        <v>6300</v>
      </c>
    </row>
    <row r="4104" spans="1:9" x14ac:dyDescent="0.2">
      <c r="A4104" s="1" t="str">
        <f t="shared" si="65"/>
        <v>SINAPI-I 40397</v>
      </c>
      <c r="B4104" s="3" t="s">
        <v>6301</v>
      </c>
      <c r="C4104" s="3">
        <v>40397</v>
      </c>
      <c r="D4104" s="2" t="s">
        <v>3813</v>
      </c>
      <c r="E4104" s="3" t="s">
        <v>4431</v>
      </c>
      <c r="F4104" s="67" t="s">
        <v>34285</v>
      </c>
      <c r="G4104" s="67" t="s">
        <v>34285</v>
      </c>
      <c r="I4104" s="3" t="s">
        <v>6300</v>
      </c>
    </row>
    <row r="4105" spans="1:9" x14ac:dyDescent="0.2">
      <c r="A4105" s="1" t="str">
        <f t="shared" si="65"/>
        <v>SINAPI-I 40393</v>
      </c>
      <c r="B4105" s="3" t="s">
        <v>6301</v>
      </c>
      <c r="C4105" s="3">
        <v>40393</v>
      </c>
      <c r="D4105" s="2" t="s">
        <v>3814</v>
      </c>
      <c r="E4105" s="3" t="s">
        <v>4431</v>
      </c>
      <c r="F4105" s="67" t="s">
        <v>6116</v>
      </c>
      <c r="G4105" s="67" t="s">
        <v>6116</v>
      </c>
      <c r="I4105" s="3" t="s">
        <v>6300</v>
      </c>
    </row>
    <row r="4106" spans="1:9" x14ac:dyDescent="0.2">
      <c r="A4106" s="1" t="str">
        <f t="shared" si="65"/>
        <v>SINAPI-I 40399</v>
      </c>
      <c r="B4106" s="3" t="s">
        <v>6301</v>
      </c>
      <c r="C4106" s="3">
        <v>40399</v>
      </c>
      <c r="D4106" s="2" t="s">
        <v>3815</v>
      </c>
      <c r="E4106" s="3" t="s">
        <v>4431</v>
      </c>
      <c r="F4106" s="67" t="s">
        <v>34286</v>
      </c>
      <c r="G4106" s="67" t="s">
        <v>34286</v>
      </c>
      <c r="I4106" s="3" t="s">
        <v>6300</v>
      </c>
    </row>
    <row r="4107" spans="1:9" x14ac:dyDescent="0.2">
      <c r="A4107" s="1" t="str">
        <f t="shared" si="65"/>
        <v>SINAPI-I 39322</v>
      </c>
      <c r="B4107" s="3" t="s">
        <v>6301</v>
      </c>
      <c r="C4107" s="3">
        <v>39322</v>
      </c>
      <c r="D4107" s="2" t="s">
        <v>3816</v>
      </c>
      <c r="E4107" s="3" t="s">
        <v>4431</v>
      </c>
      <c r="F4107" s="67" t="s">
        <v>20764</v>
      </c>
      <c r="G4107" s="67" t="s">
        <v>20764</v>
      </c>
      <c r="I4107" s="3" t="s">
        <v>6300</v>
      </c>
    </row>
    <row r="4108" spans="1:9" x14ac:dyDescent="0.2">
      <c r="A4108" s="1" t="str">
        <f t="shared" si="65"/>
        <v>SINAPI-I 39289</v>
      </c>
      <c r="B4108" s="3" t="s">
        <v>6301</v>
      </c>
      <c r="C4108" s="3">
        <v>39289</v>
      </c>
      <c r="D4108" s="2" t="s">
        <v>3817</v>
      </c>
      <c r="E4108" s="3" t="s">
        <v>4431</v>
      </c>
      <c r="F4108" s="67" t="s">
        <v>31774</v>
      </c>
      <c r="G4108" s="67" t="s">
        <v>31774</v>
      </c>
      <c r="I4108" s="3" t="s">
        <v>6300</v>
      </c>
    </row>
    <row r="4109" spans="1:9" x14ac:dyDescent="0.2">
      <c r="A4109" s="1" t="str">
        <f t="shared" si="65"/>
        <v>SINAPI-I 39290</v>
      </c>
      <c r="B4109" s="3" t="s">
        <v>6301</v>
      </c>
      <c r="C4109" s="3">
        <v>39290</v>
      </c>
      <c r="D4109" s="2" t="s">
        <v>3818</v>
      </c>
      <c r="E4109" s="3" t="s">
        <v>4431</v>
      </c>
      <c r="F4109" s="67" t="s">
        <v>28946</v>
      </c>
      <c r="G4109" s="67" t="s">
        <v>28946</v>
      </c>
      <c r="I4109" s="3" t="s">
        <v>6300</v>
      </c>
    </row>
    <row r="4110" spans="1:9" x14ac:dyDescent="0.2">
      <c r="A4110" s="1" t="str">
        <f t="shared" si="65"/>
        <v>SINAPI-I 39291</v>
      </c>
      <c r="B4110" s="3" t="s">
        <v>6301</v>
      </c>
      <c r="C4110" s="3">
        <v>39291</v>
      </c>
      <c r="D4110" s="2" t="s">
        <v>3819</v>
      </c>
      <c r="E4110" s="3" t="s">
        <v>4431</v>
      </c>
      <c r="F4110" s="67" t="s">
        <v>21730</v>
      </c>
      <c r="G4110" s="67" t="s">
        <v>21730</v>
      </c>
      <c r="I4110" s="3" t="s">
        <v>6300</v>
      </c>
    </row>
    <row r="4111" spans="1:9" x14ac:dyDescent="0.2">
      <c r="A4111" s="1" t="str">
        <f t="shared" si="65"/>
        <v>SINAPI-I 41892</v>
      </c>
      <c r="B4111" s="3" t="s">
        <v>6301</v>
      </c>
      <c r="C4111" s="3">
        <v>41892</v>
      </c>
      <c r="D4111" s="2" t="s">
        <v>3820</v>
      </c>
      <c r="E4111" s="3" t="s">
        <v>4431</v>
      </c>
      <c r="F4111" s="67" t="s">
        <v>29969</v>
      </c>
      <c r="G4111" s="67" t="s">
        <v>29969</v>
      </c>
      <c r="I4111" s="3" t="s">
        <v>6300</v>
      </c>
    </row>
    <row r="4112" spans="1:9" x14ac:dyDescent="0.2">
      <c r="A4112" s="1" t="str">
        <f t="shared" si="65"/>
        <v>SINAPI-I 7048</v>
      </c>
      <c r="B4112" s="3" t="s">
        <v>6301</v>
      </c>
      <c r="C4112" s="3">
        <v>7048</v>
      </c>
      <c r="D4112" s="2" t="s">
        <v>3821</v>
      </c>
      <c r="E4112" s="3" t="s">
        <v>4431</v>
      </c>
      <c r="F4112" s="67" t="s">
        <v>34287</v>
      </c>
      <c r="G4112" s="67" t="s">
        <v>34287</v>
      </c>
      <c r="I4112" s="3" t="s">
        <v>6300</v>
      </c>
    </row>
    <row r="4113" spans="1:9" x14ac:dyDescent="0.2">
      <c r="A4113" s="1" t="str">
        <f t="shared" si="65"/>
        <v>SINAPI-I 7088</v>
      </c>
      <c r="B4113" s="3" t="s">
        <v>6301</v>
      </c>
      <c r="C4113" s="3">
        <v>7088</v>
      </c>
      <c r="D4113" s="2" t="s">
        <v>3822</v>
      </c>
      <c r="E4113" s="3" t="s">
        <v>4431</v>
      </c>
      <c r="F4113" s="67" t="s">
        <v>4521</v>
      </c>
      <c r="G4113" s="67" t="s">
        <v>4521</v>
      </c>
      <c r="I4113" s="3" t="s">
        <v>6300</v>
      </c>
    </row>
    <row r="4114" spans="1:9" x14ac:dyDescent="0.2">
      <c r="A4114" s="1" t="str">
        <f t="shared" si="65"/>
        <v>SINAPI-I 20179</v>
      </c>
      <c r="B4114" s="3" t="s">
        <v>6301</v>
      </c>
      <c r="C4114" s="3">
        <v>20179</v>
      </c>
      <c r="D4114" s="2" t="s">
        <v>3823</v>
      </c>
      <c r="E4114" s="3" t="s">
        <v>4431</v>
      </c>
      <c r="F4114" s="67" t="s">
        <v>33881</v>
      </c>
      <c r="G4114" s="67" t="s">
        <v>33881</v>
      </c>
      <c r="I4114" s="3" t="s">
        <v>6298</v>
      </c>
    </row>
    <row r="4115" spans="1:9" x14ac:dyDescent="0.2">
      <c r="A4115" s="1" t="str">
        <f t="shared" si="65"/>
        <v>SINAPI-I 20178</v>
      </c>
      <c r="B4115" s="3" t="s">
        <v>6301</v>
      </c>
      <c r="C4115" s="3">
        <v>20178</v>
      </c>
      <c r="D4115" s="2" t="s">
        <v>3824</v>
      </c>
      <c r="E4115" s="3" t="s">
        <v>4431</v>
      </c>
      <c r="F4115" s="67" t="s">
        <v>32367</v>
      </c>
      <c r="G4115" s="67" t="s">
        <v>32367</v>
      </c>
      <c r="I4115" s="3" t="s">
        <v>6298</v>
      </c>
    </row>
    <row r="4116" spans="1:9" x14ac:dyDescent="0.2">
      <c r="A4116" s="1" t="str">
        <f t="shared" si="65"/>
        <v>SINAPI-I 20180</v>
      </c>
      <c r="B4116" s="3" t="s">
        <v>6301</v>
      </c>
      <c r="C4116" s="3">
        <v>20180</v>
      </c>
      <c r="D4116" s="2" t="s">
        <v>3825</v>
      </c>
      <c r="E4116" s="3" t="s">
        <v>4431</v>
      </c>
      <c r="F4116" s="67" t="s">
        <v>34288</v>
      </c>
      <c r="G4116" s="67" t="s">
        <v>34288</v>
      </c>
      <c r="I4116" s="3" t="s">
        <v>6298</v>
      </c>
    </row>
    <row r="4117" spans="1:9" x14ac:dyDescent="0.2">
      <c r="A4117" s="1" t="str">
        <f t="shared" si="65"/>
        <v>SINAPI-I 20181</v>
      </c>
      <c r="B4117" s="3" t="s">
        <v>6301</v>
      </c>
      <c r="C4117" s="3">
        <v>20181</v>
      </c>
      <c r="D4117" s="2" t="s">
        <v>3826</v>
      </c>
      <c r="E4117" s="3" t="s">
        <v>4431</v>
      </c>
      <c r="F4117" s="67" t="s">
        <v>34289</v>
      </c>
      <c r="G4117" s="67" t="s">
        <v>34289</v>
      </c>
      <c r="I4117" s="3" t="s">
        <v>6298</v>
      </c>
    </row>
    <row r="4118" spans="1:9" x14ac:dyDescent="0.2">
      <c r="A4118" s="1" t="str">
        <f t="shared" si="65"/>
        <v>SINAPI-I 20177</v>
      </c>
      <c r="B4118" s="3" t="s">
        <v>6301</v>
      </c>
      <c r="C4118" s="3">
        <v>20177</v>
      </c>
      <c r="D4118" s="2" t="s">
        <v>3827</v>
      </c>
      <c r="E4118" s="3" t="s">
        <v>4431</v>
      </c>
      <c r="F4118" s="67" t="s">
        <v>21723</v>
      </c>
      <c r="G4118" s="67" t="s">
        <v>21723</v>
      </c>
      <c r="I4118" s="3" t="s">
        <v>6298</v>
      </c>
    </row>
    <row r="4119" spans="1:9" x14ac:dyDescent="0.2">
      <c r="A4119" s="1" t="str">
        <f t="shared" si="65"/>
        <v>SINAPI-I 7070</v>
      </c>
      <c r="B4119" s="3" t="s">
        <v>6301</v>
      </c>
      <c r="C4119" s="3">
        <v>7070</v>
      </c>
      <c r="D4119" s="2" t="s">
        <v>3828</v>
      </c>
      <c r="E4119" s="3" t="s">
        <v>4431</v>
      </c>
      <c r="F4119" s="67" t="s">
        <v>34290</v>
      </c>
      <c r="G4119" s="67" t="s">
        <v>34290</v>
      </c>
      <c r="I4119" s="3" t="s">
        <v>6298</v>
      </c>
    </row>
    <row r="4120" spans="1:9" x14ac:dyDescent="0.2">
      <c r="A4120" s="1" t="str">
        <f t="shared" si="65"/>
        <v>SINAPI-I 40945</v>
      </c>
      <c r="B4120" s="3" t="s">
        <v>6301</v>
      </c>
      <c r="C4120" s="3">
        <v>40945</v>
      </c>
      <c r="D4120" s="2" t="s">
        <v>3829</v>
      </c>
      <c r="E4120" s="3" t="s">
        <v>4436</v>
      </c>
      <c r="F4120" s="67" t="s">
        <v>30069</v>
      </c>
      <c r="G4120" s="67" t="s">
        <v>20659</v>
      </c>
      <c r="I4120" s="3" t="s">
        <v>6298</v>
      </c>
    </row>
    <row r="4121" spans="1:9" x14ac:dyDescent="0.2">
      <c r="A4121" s="1" t="str">
        <f t="shared" si="65"/>
        <v>SINAPI-I 40946</v>
      </c>
      <c r="B4121" s="3" t="s">
        <v>6301</v>
      </c>
      <c r="C4121" s="3">
        <v>40946</v>
      </c>
      <c r="D4121" s="2" t="s">
        <v>3830</v>
      </c>
      <c r="E4121" s="3" t="s">
        <v>4437</v>
      </c>
      <c r="F4121" s="67" t="s">
        <v>31078</v>
      </c>
      <c r="G4121" s="67" t="s">
        <v>31001</v>
      </c>
      <c r="I4121" s="3" t="s">
        <v>6298</v>
      </c>
    </row>
    <row r="4122" spans="1:9" x14ac:dyDescent="0.2">
      <c r="A4122" s="1" t="str">
        <f t="shared" si="65"/>
        <v>SINAPI-I 7153</v>
      </c>
      <c r="B4122" s="3" t="s">
        <v>6301</v>
      </c>
      <c r="C4122" s="3">
        <v>7153</v>
      </c>
      <c r="D4122" s="2" t="s">
        <v>3831</v>
      </c>
      <c r="E4122" s="3" t="s">
        <v>4436</v>
      </c>
      <c r="F4122" s="67" t="s">
        <v>20799</v>
      </c>
      <c r="G4122" s="67" t="s">
        <v>21514</v>
      </c>
      <c r="I4122" s="3" t="s">
        <v>6298</v>
      </c>
    </row>
    <row r="4123" spans="1:9" x14ac:dyDescent="0.2">
      <c r="A4123" s="1" t="str">
        <f t="shared" si="65"/>
        <v>SINAPI-I 41089</v>
      </c>
      <c r="B4123" s="3" t="s">
        <v>6301</v>
      </c>
      <c r="C4123" s="3">
        <v>41089</v>
      </c>
      <c r="D4123" s="2" t="s">
        <v>3832</v>
      </c>
      <c r="E4123" s="3" t="s">
        <v>4437</v>
      </c>
      <c r="F4123" s="67" t="s">
        <v>29019</v>
      </c>
      <c r="G4123" s="67" t="s">
        <v>28922</v>
      </c>
      <c r="I4123" s="3" t="s">
        <v>6298</v>
      </c>
    </row>
    <row r="4124" spans="1:9" x14ac:dyDescent="0.2">
      <c r="A4124" s="1" t="str">
        <f t="shared" si="65"/>
        <v>SINAPI-I 40943</v>
      </c>
      <c r="B4124" s="3" t="s">
        <v>6301</v>
      </c>
      <c r="C4124" s="3">
        <v>40943</v>
      </c>
      <c r="D4124" s="2" t="s">
        <v>3833</v>
      </c>
      <c r="E4124" s="3" t="s">
        <v>4436</v>
      </c>
      <c r="F4124" s="67" t="s">
        <v>21067</v>
      </c>
      <c r="G4124" s="67" t="s">
        <v>21612</v>
      </c>
      <c r="I4124" s="3" t="s">
        <v>6298</v>
      </c>
    </row>
    <row r="4125" spans="1:9" x14ac:dyDescent="0.2">
      <c r="A4125" s="1" t="str">
        <f t="shared" si="65"/>
        <v>SINAPI-I 40944</v>
      </c>
      <c r="B4125" s="3" t="s">
        <v>6301</v>
      </c>
      <c r="C4125" s="3">
        <v>40944</v>
      </c>
      <c r="D4125" s="2" t="s">
        <v>3834</v>
      </c>
      <c r="E4125" s="3" t="s">
        <v>4437</v>
      </c>
      <c r="F4125" s="67" t="s">
        <v>29020</v>
      </c>
      <c r="G4125" s="67" t="s">
        <v>28923</v>
      </c>
      <c r="I4125" s="3" t="s">
        <v>6298</v>
      </c>
    </row>
    <row r="4126" spans="1:9" x14ac:dyDescent="0.2">
      <c r="A4126" s="1" t="str">
        <f t="shared" si="65"/>
        <v>SINAPI-I 6175</v>
      </c>
      <c r="B4126" s="3" t="s">
        <v>6301</v>
      </c>
      <c r="C4126" s="3">
        <v>6175</v>
      </c>
      <c r="D4126" s="2" t="s">
        <v>3835</v>
      </c>
      <c r="E4126" s="3" t="s">
        <v>4436</v>
      </c>
      <c r="F4126" s="67" t="s">
        <v>20972</v>
      </c>
      <c r="G4126" s="67" t="s">
        <v>5803</v>
      </c>
      <c r="I4126" s="3" t="s">
        <v>6298</v>
      </c>
    </row>
    <row r="4127" spans="1:9" x14ac:dyDescent="0.2">
      <c r="A4127" s="1" t="str">
        <f t="shared" si="65"/>
        <v>SINAPI-I 41092</v>
      </c>
      <c r="B4127" s="3" t="s">
        <v>6301</v>
      </c>
      <c r="C4127" s="3">
        <v>41092</v>
      </c>
      <c r="D4127" s="2" t="s">
        <v>3836</v>
      </c>
      <c r="E4127" s="3" t="s">
        <v>4437</v>
      </c>
      <c r="F4127" s="67" t="s">
        <v>34594</v>
      </c>
      <c r="G4127" s="67" t="s">
        <v>34291</v>
      </c>
      <c r="I4127" s="3" t="s">
        <v>6298</v>
      </c>
    </row>
    <row r="4128" spans="1:9" ht="22.5" x14ac:dyDescent="0.2">
      <c r="A4128" s="1" t="str">
        <f t="shared" si="65"/>
        <v>SINAPI-I 37712</v>
      </c>
      <c r="B4128" s="3" t="s">
        <v>6301</v>
      </c>
      <c r="C4128" s="3">
        <v>37712</v>
      </c>
      <c r="D4128" s="2" t="s">
        <v>3837</v>
      </c>
      <c r="E4128" s="3" t="s">
        <v>4438</v>
      </c>
      <c r="F4128" s="67" t="s">
        <v>31002</v>
      </c>
      <c r="G4128" s="67" t="s">
        <v>31002</v>
      </c>
      <c r="I4128" s="3" t="s">
        <v>6298</v>
      </c>
    </row>
    <row r="4129" spans="1:9" ht="22.5" x14ac:dyDescent="0.2">
      <c r="A4129" s="1" t="str">
        <f t="shared" si="65"/>
        <v>SINAPI-I 34558</v>
      </c>
      <c r="B4129" s="3" t="s">
        <v>6301</v>
      </c>
      <c r="C4129" s="3">
        <v>34558</v>
      </c>
      <c r="D4129" s="2" t="s">
        <v>3838</v>
      </c>
      <c r="E4129" s="3" t="s">
        <v>4432</v>
      </c>
      <c r="F4129" s="67" t="s">
        <v>29510</v>
      </c>
      <c r="G4129" s="67" t="s">
        <v>29510</v>
      </c>
      <c r="I4129" s="3" t="s">
        <v>6298</v>
      </c>
    </row>
    <row r="4130" spans="1:9" ht="22.5" x14ac:dyDescent="0.2">
      <c r="A4130" s="1" t="str">
        <f t="shared" si="65"/>
        <v>SINAPI-I 34547</v>
      </c>
      <c r="B4130" s="3" t="s">
        <v>6301</v>
      </c>
      <c r="C4130" s="3">
        <v>34547</v>
      </c>
      <c r="D4130" s="2" t="s">
        <v>30582</v>
      </c>
      <c r="E4130" s="3" t="s">
        <v>4432</v>
      </c>
      <c r="F4130" s="67" t="s">
        <v>4517</v>
      </c>
      <c r="G4130" s="67" t="s">
        <v>4517</v>
      </c>
      <c r="I4130" s="3" t="s">
        <v>6298</v>
      </c>
    </row>
    <row r="4131" spans="1:9" ht="22.5" x14ac:dyDescent="0.2">
      <c r="A4131" s="1" t="str">
        <f t="shared" ref="A4131:A4194" si="66">CONCATENAR</f>
        <v>SINAPI-I 34548</v>
      </c>
      <c r="B4131" s="3" t="s">
        <v>6301</v>
      </c>
      <c r="C4131" s="3">
        <v>34548</v>
      </c>
      <c r="D4131" s="2" t="s">
        <v>30583</v>
      </c>
      <c r="E4131" s="3" t="s">
        <v>4432</v>
      </c>
      <c r="F4131" s="67" t="s">
        <v>21465</v>
      </c>
      <c r="G4131" s="67" t="s">
        <v>21465</v>
      </c>
      <c r="I4131" s="3" t="s">
        <v>6298</v>
      </c>
    </row>
    <row r="4132" spans="1:9" ht="22.5" x14ac:dyDescent="0.2">
      <c r="A4132" s="1" t="str">
        <f t="shared" si="66"/>
        <v>SINAPI-I 34550</v>
      </c>
      <c r="B4132" s="3" t="s">
        <v>6301</v>
      </c>
      <c r="C4132" s="3">
        <v>34550</v>
      </c>
      <c r="D4132" s="2" t="s">
        <v>3839</v>
      </c>
      <c r="E4132" s="3" t="s">
        <v>4432</v>
      </c>
      <c r="F4132" s="67" t="s">
        <v>20657</v>
      </c>
      <c r="G4132" s="67" t="s">
        <v>20657</v>
      </c>
      <c r="I4132" s="3" t="s">
        <v>6298</v>
      </c>
    </row>
    <row r="4133" spans="1:9" ht="22.5" x14ac:dyDescent="0.2">
      <c r="A4133" s="1" t="str">
        <f t="shared" si="66"/>
        <v>SINAPI-I 34557</v>
      </c>
      <c r="B4133" s="3" t="s">
        <v>6301</v>
      </c>
      <c r="C4133" s="3">
        <v>34557</v>
      </c>
      <c r="D4133" s="2" t="s">
        <v>3840</v>
      </c>
      <c r="E4133" s="3" t="s">
        <v>4432</v>
      </c>
      <c r="F4133" s="67" t="s">
        <v>5158</v>
      </c>
      <c r="G4133" s="67" t="s">
        <v>5158</v>
      </c>
      <c r="I4133" s="3" t="s">
        <v>6298</v>
      </c>
    </row>
    <row r="4134" spans="1:9" x14ac:dyDescent="0.2">
      <c r="A4134" s="1" t="str">
        <f t="shared" si="66"/>
        <v>SINAPI-I 37411</v>
      </c>
      <c r="B4134" s="3" t="s">
        <v>6301</v>
      </c>
      <c r="C4134" s="3">
        <v>37411</v>
      </c>
      <c r="D4134" s="2" t="s">
        <v>3841</v>
      </c>
      <c r="E4134" s="3" t="s">
        <v>4438</v>
      </c>
      <c r="F4134" s="67" t="s">
        <v>4800</v>
      </c>
      <c r="G4134" s="67" t="s">
        <v>4800</v>
      </c>
      <c r="I4134" s="3" t="s">
        <v>6298</v>
      </c>
    </row>
    <row r="4135" spans="1:9" ht="22.5" x14ac:dyDescent="0.2">
      <c r="A4135" s="1" t="str">
        <f t="shared" si="66"/>
        <v>SINAPI-I 39508</v>
      </c>
      <c r="B4135" s="3" t="s">
        <v>6301</v>
      </c>
      <c r="C4135" s="3">
        <v>39508</v>
      </c>
      <c r="D4135" s="2" t="s">
        <v>3842</v>
      </c>
      <c r="E4135" s="3" t="s">
        <v>4438</v>
      </c>
      <c r="F4135" s="67" t="s">
        <v>30880</v>
      </c>
      <c r="G4135" s="67" t="s">
        <v>30880</v>
      </c>
      <c r="I4135" s="3" t="s">
        <v>6298</v>
      </c>
    </row>
    <row r="4136" spans="1:9" ht="22.5" x14ac:dyDescent="0.2">
      <c r="A4136" s="1" t="str">
        <f t="shared" si="66"/>
        <v>SINAPI-I 39507</v>
      </c>
      <c r="B4136" s="3" t="s">
        <v>6301</v>
      </c>
      <c r="C4136" s="3">
        <v>39507</v>
      </c>
      <c r="D4136" s="2" t="s">
        <v>3843</v>
      </c>
      <c r="E4136" s="3" t="s">
        <v>4438</v>
      </c>
      <c r="F4136" s="67" t="s">
        <v>5016</v>
      </c>
      <c r="G4136" s="67" t="s">
        <v>5016</v>
      </c>
      <c r="I4136" s="3" t="s">
        <v>6298</v>
      </c>
    </row>
    <row r="4137" spans="1:9" ht="22.5" x14ac:dyDescent="0.2">
      <c r="A4137" s="1" t="str">
        <f t="shared" si="66"/>
        <v>SINAPI-I 7155</v>
      </c>
      <c r="B4137" s="3" t="s">
        <v>6301</v>
      </c>
      <c r="C4137" s="3">
        <v>7155</v>
      </c>
      <c r="D4137" s="2" t="s">
        <v>30584</v>
      </c>
      <c r="E4137" s="3" t="s">
        <v>4438</v>
      </c>
      <c r="F4137" s="67" t="s">
        <v>31784</v>
      </c>
      <c r="G4137" s="67" t="s">
        <v>31784</v>
      </c>
      <c r="I4137" s="3" t="s">
        <v>6298</v>
      </c>
    </row>
    <row r="4138" spans="1:9" ht="22.5" x14ac:dyDescent="0.2">
      <c r="A4138" s="1" t="str">
        <f t="shared" si="66"/>
        <v>SINAPI-I 42406</v>
      </c>
      <c r="B4138" s="3" t="s">
        <v>6301</v>
      </c>
      <c r="C4138" s="3">
        <v>42406</v>
      </c>
      <c r="D4138" s="2" t="s">
        <v>30585</v>
      </c>
      <c r="E4138" s="3" t="s">
        <v>4438</v>
      </c>
      <c r="F4138" s="67" t="s">
        <v>34292</v>
      </c>
      <c r="G4138" s="67" t="s">
        <v>34292</v>
      </c>
      <c r="I4138" s="3" t="s">
        <v>6298</v>
      </c>
    </row>
    <row r="4139" spans="1:9" ht="22.5" x14ac:dyDescent="0.2">
      <c r="A4139" s="1" t="str">
        <f t="shared" si="66"/>
        <v>SINAPI-I 7156</v>
      </c>
      <c r="B4139" s="3" t="s">
        <v>6301</v>
      </c>
      <c r="C4139" s="3">
        <v>7156</v>
      </c>
      <c r="D4139" s="2" t="s">
        <v>3844</v>
      </c>
      <c r="E4139" s="3" t="s">
        <v>4438</v>
      </c>
      <c r="F4139" s="67" t="s">
        <v>30818</v>
      </c>
      <c r="G4139" s="67" t="s">
        <v>30818</v>
      </c>
      <c r="I4139" s="3" t="s">
        <v>6299</v>
      </c>
    </row>
    <row r="4140" spans="1:9" ht="22.5" x14ac:dyDescent="0.2">
      <c r="A4140" s="1" t="str">
        <f t="shared" si="66"/>
        <v>SINAPI-I 43127</v>
      </c>
      <c r="B4140" s="3" t="s">
        <v>6301</v>
      </c>
      <c r="C4140" s="3">
        <v>43127</v>
      </c>
      <c r="D4140" s="2" t="s">
        <v>3845</v>
      </c>
      <c r="E4140" s="3" t="s">
        <v>4438</v>
      </c>
      <c r="F4140" s="67" t="s">
        <v>34293</v>
      </c>
      <c r="G4140" s="67" t="s">
        <v>34293</v>
      </c>
      <c r="I4140" s="3" t="s">
        <v>6298</v>
      </c>
    </row>
    <row r="4141" spans="1:9" ht="22.5" x14ac:dyDescent="0.2">
      <c r="A4141" s="1" t="str">
        <f t="shared" si="66"/>
        <v>SINAPI-I 10917</v>
      </c>
      <c r="B4141" s="3" t="s">
        <v>6301</v>
      </c>
      <c r="C4141" s="3">
        <v>10917</v>
      </c>
      <c r="D4141" s="2" t="s">
        <v>3846</v>
      </c>
      <c r="E4141" s="3" t="s">
        <v>4438</v>
      </c>
      <c r="F4141" s="67" t="s">
        <v>4957</v>
      </c>
      <c r="G4141" s="67" t="s">
        <v>4957</v>
      </c>
      <c r="I4141" s="3" t="s">
        <v>6298</v>
      </c>
    </row>
    <row r="4142" spans="1:9" ht="22.5" x14ac:dyDescent="0.2">
      <c r="A4142" s="1" t="str">
        <f t="shared" si="66"/>
        <v>SINAPI-I 21141</v>
      </c>
      <c r="B4142" s="3" t="s">
        <v>6301</v>
      </c>
      <c r="C4142" s="3">
        <v>21141</v>
      </c>
      <c r="D4142" s="2" t="s">
        <v>30586</v>
      </c>
      <c r="E4142" s="3" t="s">
        <v>4438</v>
      </c>
      <c r="F4142" s="67" t="s">
        <v>34294</v>
      </c>
      <c r="G4142" s="67" t="s">
        <v>34294</v>
      </c>
      <c r="I4142" s="3" t="s">
        <v>6298</v>
      </c>
    </row>
    <row r="4143" spans="1:9" ht="22.5" x14ac:dyDescent="0.2">
      <c r="A4143" s="1" t="str">
        <f t="shared" si="66"/>
        <v>SINAPI-I 39509</v>
      </c>
      <c r="B4143" s="3" t="s">
        <v>6301</v>
      </c>
      <c r="C4143" s="3">
        <v>39509</v>
      </c>
      <c r="D4143" s="2" t="s">
        <v>3847</v>
      </c>
      <c r="E4143" s="3" t="s">
        <v>4438</v>
      </c>
      <c r="F4143" s="67" t="s">
        <v>34295</v>
      </c>
      <c r="G4143" s="67" t="s">
        <v>34295</v>
      </c>
      <c r="I4143" s="3" t="s">
        <v>6298</v>
      </c>
    </row>
    <row r="4144" spans="1:9" x14ac:dyDescent="0.2">
      <c r="A4144" s="1" t="str">
        <f t="shared" si="66"/>
        <v>SINAPI-I 44529</v>
      </c>
      <c r="B4144" s="3" t="s">
        <v>6301</v>
      </c>
      <c r="C4144" s="3">
        <v>44529</v>
      </c>
      <c r="D4144" s="2" t="s">
        <v>3848</v>
      </c>
      <c r="E4144" s="3" t="s">
        <v>4438</v>
      </c>
      <c r="F4144" s="67" t="s">
        <v>5128</v>
      </c>
      <c r="G4144" s="67" t="s">
        <v>5128</v>
      </c>
      <c r="I4144" s="3" t="s">
        <v>6298</v>
      </c>
    </row>
    <row r="4145" spans="1:9" x14ac:dyDescent="0.2">
      <c r="A4145" s="1" t="str">
        <f t="shared" si="66"/>
        <v>SINAPI-I 7167</v>
      </c>
      <c r="B4145" s="3" t="s">
        <v>6301</v>
      </c>
      <c r="C4145" s="3">
        <v>7167</v>
      </c>
      <c r="D4145" s="2" t="s">
        <v>3849</v>
      </c>
      <c r="E4145" s="3" t="s">
        <v>4438</v>
      </c>
      <c r="F4145" s="67" t="s">
        <v>5054</v>
      </c>
      <c r="G4145" s="67" t="s">
        <v>5054</v>
      </c>
      <c r="I4145" s="3" t="s">
        <v>6298</v>
      </c>
    </row>
    <row r="4146" spans="1:9" x14ac:dyDescent="0.2">
      <c r="A4146" s="1" t="str">
        <f t="shared" si="66"/>
        <v>SINAPI-I 10928</v>
      </c>
      <c r="B4146" s="3" t="s">
        <v>6301</v>
      </c>
      <c r="C4146" s="3">
        <v>10928</v>
      </c>
      <c r="D4146" s="2" t="s">
        <v>3850</v>
      </c>
      <c r="E4146" s="3" t="s">
        <v>4438</v>
      </c>
      <c r="F4146" s="67" t="s">
        <v>21821</v>
      </c>
      <c r="G4146" s="67" t="s">
        <v>21821</v>
      </c>
      <c r="I4146" s="3" t="s">
        <v>6298</v>
      </c>
    </row>
    <row r="4147" spans="1:9" x14ac:dyDescent="0.2">
      <c r="A4147" s="1" t="str">
        <f t="shared" si="66"/>
        <v>SINAPI-I 10933</v>
      </c>
      <c r="B4147" s="3" t="s">
        <v>6301</v>
      </c>
      <c r="C4147" s="3">
        <v>10933</v>
      </c>
      <c r="D4147" s="2" t="s">
        <v>3851</v>
      </c>
      <c r="E4147" s="3" t="s">
        <v>4438</v>
      </c>
      <c r="F4147" s="67" t="s">
        <v>34296</v>
      </c>
      <c r="G4147" s="67" t="s">
        <v>34296</v>
      </c>
      <c r="I4147" s="3" t="s">
        <v>6298</v>
      </c>
    </row>
    <row r="4148" spans="1:9" x14ac:dyDescent="0.2">
      <c r="A4148" s="1" t="str">
        <f t="shared" si="66"/>
        <v>SINAPI-I 7158</v>
      </c>
      <c r="B4148" s="3" t="s">
        <v>6301</v>
      </c>
      <c r="C4148" s="3">
        <v>7158</v>
      </c>
      <c r="D4148" s="2" t="s">
        <v>3852</v>
      </c>
      <c r="E4148" s="3" t="s">
        <v>4438</v>
      </c>
      <c r="F4148" s="67" t="s">
        <v>20780</v>
      </c>
      <c r="G4148" s="67" t="s">
        <v>20780</v>
      </c>
      <c r="I4148" s="3" t="s">
        <v>6299</v>
      </c>
    </row>
    <row r="4149" spans="1:9" x14ac:dyDescent="0.2">
      <c r="A4149" s="1" t="str">
        <f t="shared" si="66"/>
        <v>SINAPI-I 10927</v>
      </c>
      <c r="B4149" s="3" t="s">
        <v>6301</v>
      </c>
      <c r="C4149" s="3">
        <v>10927</v>
      </c>
      <c r="D4149" s="2" t="s">
        <v>3853</v>
      </c>
      <c r="E4149" s="3" t="s">
        <v>4438</v>
      </c>
      <c r="F4149" s="67" t="s">
        <v>21570</v>
      </c>
      <c r="G4149" s="67" t="s">
        <v>21570</v>
      </c>
      <c r="I4149" s="3" t="s">
        <v>6298</v>
      </c>
    </row>
    <row r="4150" spans="1:9" x14ac:dyDescent="0.2">
      <c r="A4150" s="1" t="str">
        <f t="shared" si="66"/>
        <v>SINAPI-I 7162</v>
      </c>
      <c r="B4150" s="3" t="s">
        <v>6301</v>
      </c>
      <c r="C4150" s="3">
        <v>7162</v>
      </c>
      <c r="D4150" s="2" t="s">
        <v>3854</v>
      </c>
      <c r="E4150" s="3" t="s">
        <v>4438</v>
      </c>
      <c r="F4150" s="67" t="s">
        <v>34297</v>
      </c>
      <c r="G4150" s="67" t="s">
        <v>34297</v>
      </c>
      <c r="I4150" s="3" t="s">
        <v>6298</v>
      </c>
    </row>
    <row r="4151" spans="1:9" x14ac:dyDescent="0.2">
      <c r="A4151" s="1" t="str">
        <f t="shared" si="66"/>
        <v>SINAPI-I 10932</v>
      </c>
      <c r="B4151" s="3" t="s">
        <v>6301</v>
      </c>
      <c r="C4151" s="3">
        <v>10932</v>
      </c>
      <c r="D4151" s="2" t="s">
        <v>3855</v>
      </c>
      <c r="E4151" s="3" t="s">
        <v>4438</v>
      </c>
      <c r="F4151" s="67" t="s">
        <v>34298</v>
      </c>
      <c r="G4151" s="67" t="s">
        <v>34298</v>
      </c>
      <c r="I4151" s="3" t="s">
        <v>6298</v>
      </c>
    </row>
    <row r="4152" spans="1:9" ht="22.5" x14ac:dyDescent="0.2">
      <c r="A4152" s="1" t="str">
        <f t="shared" si="66"/>
        <v>SINAPI-I 10937</v>
      </c>
      <c r="B4152" s="3" t="s">
        <v>6301</v>
      </c>
      <c r="C4152" s="3">
        <v>10937</v>
      </c>
      <c r="D4152" s="2" t="s">
        <v>3856</v>
      </c>
      <c r="E4152" s="3" t="s">
        <v>4438</v>
      </c>
      <c r="F4152" s="67" t="s">
        <v>21219</v>
      </c>
      <c r="G4152" s="67" t="s">
        <v>21219</v>
      </c>
      <c r="I4152" s="3" t="s">
        <v>6298</v>
      </c>
    </row>
    <row r="4153" spans="1:9" ht="22.5" x14ac:dyDescent="0.2">
      <c r="A4153" s="1" t="str">
        <f t="shared" si="66"/>
        <v>SINAPI-I 10935</v>
      </c>
      <c r="B4153" s="3" t="s">
        <v>6301</v>
      </c>
      <c r="C4153" s="3">
        <v>10935</v>
      </c>
      <c r="D4153" s="2" t="s">
        <v>3857</v>
      </c>
      <c r="E4153" s="3" t="s">
        <v>4438</v>
      </c>
      <c r="F4153" s="67" t="s">
        <v>34299</v>
      </c>
      <c r="G4153" s="67" t="s">
        <v>34299</v>
      </c>
      <c r="I4153" s="3" t="s">
        <v>6298</v>
      </c>
    </row>
    <row r="4154" spans="1:9" x14ac:dyDescent="0.2">
      <c r="A4154" s="1" t="str">
        <f t="shared" si="66"/>
        <v>SINAPI-I 10931</v>
      </c>
      <c r="B4154" s="3" t="s">
        <v>6301</v>
      </c>
      <c r="C4154" s="3">
        <v>10931</v>
      </c>
      <c r="D4154" s="2" t="s">
        <v>3858</v>
      </c>
      <c r="E4154" s="3" t="s">
        <v>4438</v>
      </c>
      <c r="F4154" s="67" t="s">
        <v>21003</v>
      </c>
      <c r="G4154" s="67" t="s">
        <v>21003</v>
      </c>
      <c r="I4154" s="3" t="s">
        <v>6298</v>
      </c>
    </row>
    <row r="4155" spans="1:9" x14ac:dyDescent="0.2">
      <c r="A4155" s="1" t="str">
        <f t="shared" si="66"/>
        <v>SINAPI-I 7164</v>
      </c>
      <c r="B4155" s="3" t="s">
        <v>6301</v>
      </c>
      <c r="C4155" s="3">
        <v>7164</v>
      </c>
      <c r="D4155" s="2" t="s">
        <v>3859</v>
      </c>
      <c r="E4155" s="3" t="s">
        <v>4438</v>
      </c>
      <c r="F4155" s="67" t="s">
        <v>34300</v>
      </c>
      <c r="G4155" s="67" t="s">
        <v>34300</v>
      </c>
      <c r="I4155" s="3" t="s">
        <v>6298</v>
      </c>
    </row>
    <row r="4156" spans="1:9" x14ac:dyDescent="0.2">
      <c r="A4156" s="1" t="str">
        <f t="shared" si="66"/>
        <v>SINAPI-I 36887</v>
      </c>
      <c r="B4156" s="3" t="s">
        <v>6301</v>
      </c>
      <c r="C4156" s="3">
        <v>36887</v>
      </c>
      <c r="D4156" s="2" t="s">
        <v>3860</v>
      </c>
      <c r="E4156" s="3" t="s">
        <v>4438</v>
      </c>
      <c r="F4156" s="67" t="s">
        <v>4792</v>
      </c>
      <c r="G4156" s="67" t="s">
        <v>4792</v>
      </c>
      <c r="I4156" s="3" t="s">
        <v>6298</v>
      </c>
    </row>
    <row r="4157" spans="1:9" ht="22.5" x14ac:dyDescent="0.2">
      <c r="A4157" s="1" t="str">
        <f t="shared" si="66"/>
        <v>SINAPI-I 34630</v>
      </c>
      <c r="B4157" s="3" t="s">
        <v>6301</v>
      </c>
      <c r="C4157" s="3">
        <v>34630</v>
      </c>
      <c r="D4157" s="2" t="s">
        <v>3861</v>
      </c>
      <c r="E4157" s="3" t="s">
        <v>4431</v>
      </c>
      <c r="F4157" s="67" t="s">
        <v>31008</v>
      </c>
      <c r="G4157" s="67" t="s">
        <v>31008</v>
      </c>
      <c r="I4157" s="3" t="s">
        <v>6298</v>
      </c>
    </row>
    <row r="4158" spans="1:9" x14ac:dyDescent="0.2">
      <c r="A4158" s="1" t="str">
        <f t="shared" si="66"/>
        <v>SINAPI-I 7161</v>
      </c>
      <c r="B4158" s="3" t="s">
        <v>6301</v>
      </c>
      <c r="C4158" s="3">
        <v>7161</v>
      </c>
      <c r="D4158" s="2" t="s">
        <v>3862</v>
      </c>
      <c r="E4158" s="3" t="s">
        <v>4438</v>
      </c>
      <c r="F4158" s="67" t="s">
        <v>34301</v>
      </c>
      <c r="G4158" s="67" t="s">
        <v>34301</v>
      </c>
      <c r="I4158" s="3" t="s">
        <v>6298</v>
      </c>
    </row>
    <row r="4159" spans="1:9" ht="22.5" x14ac:dyDescent="0.2">
      <c r="A4159" s="1" t="str">
        <f t="shared" si="66"/>
        <v>SINAPI-I 7170</v>
      </c>
      <c r="B4159" s="3" t="s">
        <v>6301</v>
      </c>
      <c r="C4159" s="3">
        <v>7170</v>
      </c>
      <c r="D4159" s="2" t="s">
        <v>3863</v>
      </c>
      <c r="E4159" s="3" t="s">
        <v>4438</v>
      </c>
      <c r="F4159" s="67" t="s">
        <v>4568</v>
      </c>
      <c r="G4159" s="67" t="s">
        <v>4568</v>
      </c>
      <c r="I4159" s="3" t="s">
        <v>6298</v>
      </c>
    </row>
    <row r="4160" spans="1:9" x14ac:dyDescent="0.2">
      <c r="A4160" s="1" t="str">
        <f t="shared" si="66"/>
        <v>SINAPI-I 37524</v>
      </c>
      <c r="B4160" s="3" t="s">
        <v>6301</v>
      </c>
      <c r="C4160" s="3">
        <v>37524</v>
      </c>
      <c r="D4160" s="2" t="s">
        <v>3864</v>
      </c>
      <c r="E4160" s="3" t="s">
        <v>4432</v>
      </c>
      <c r="F4160" s="67" t="s">
        <v>5635</v>
      </c>
      <c r="G4160" s="67" t="s">
        <v>5635</v>
      </c>
      <c r="I4160" s="3" t="s">
        <v>6299</v>
      </c>
    </row>
    <row r="4161" spans="1:9" ht="22.5" x14ac:dyDescent="0.2">
      <c r="A4161" s="1" t="str">
        <f t="shared" si="66"/>
        <v>SINAPI-I 37525</v>
      </c>
      <c r="B4161" s="3" t="s">
        <v>6301</v>
      </c>
      <c r="C4161" s="3">
        <v>37525</v>
      </c>
      <c r="D4161" s="2" t="s">
        <v>3865</v>
      </c>
      <c r="E4161" s="3" t="s">
        <v>4432</v>
      </c>
      <c r="F4161" s="67" t="s">
        <v>5558</v>
      </c>
      <c r="G4161" s="67" t="s">
        <v>5558</v>
      </c>
      <c r="I4161" s="3" t="s">
        <v>6298</v>
      </c>
    </row>
    <row r="4162" spans="1:9" x14ac:dyDescent="0.2">
      <c r="A4162" s="1" t="str">
        <f t="shared" si="66"/>
        <v>SINAPI-I 36789</v>
      </c>
      <c r="B4162" s="3" t="s">
        <v>6301</v>
      </c>
      <c r="C4162" s="3">
        <v>36789</v>
      </c>
      <c r="D4162" s="2" t="s">
        <v>3866</v>
      </c>
      <c r="E4162" s="3" t="s">
        <v>4431</v>
      </c>
      <c r="F4162" s="67" t="s">
        <v>4569</v>
      </c>
      <c r="G4162" s="67" t="s">
        <v>4569</v>
      </c>
      <c r="I4162" s="3" t="s">
        <v>6298</v>
      </c>
    </row>
    <row r="4163" spans="1:9" ht="22.5" x14ac:dyDescent="0.2">
      <c r="A4163" s="1" t="str">
        <f t="shared" si="66"/>
        <v>SINAPI-I 7173</v>
      </c>
      <c r="B4163" s="3" t="s">
        <v>6301</v>
      </c>
      <c r="C4163" s="3">
        <v>7173</v>
      </c>
      <c r="D4163" s="2" t="s">
        <v>3867</v>
      </c>
      <c r="E4163" s="3" t="s">
        <v>4450</v>
      </c>
      <c r="F4163" s="67" t="s">
        <v>34302</v>
      </c>
      <c r="G4163" s="67" t="s">
        <v>34302</v>
      </c>
      <c r="I4163" s="3" t="s">
        <v>6299</v>
      </c>
    </row>
    <row r="4164" spans="1:9" ht="22.5" x14ac:dyDescent="0.2">
      <c r="A4164" s="1" t="str">
        <f t="shared" si="66"/>
        <v>SINAPI-I 7175</v>
      </c>
      <c r="B4164" s="3" t="s">
        <v>6301</v>
      </c>
      <c r="C4164" s="3">
        <v>7175</v>
      </c>
      <c r="D4164" s="2" t="s">
        <v>30587</v>
      </c>
      <c r="E4164" s="3" t="s">
        <v>4431</v>
      </c>
      <c r="F4164" s="67" t="s">
        <v>4612</v>
      </c>
      <c r="G4164" s="67" t="s">
        <v>4612</v>
      </c>
      <c r="I4164" s="3" t="s">
        <v>6298</v>
      </c>
    </row>
    <row r="4165" spans="1:9" x14ac:dyDescent="0.2">
      <c r="A4165" s="1" t="str">
        <f t="shared" si="66"/>
        <v>SINAPI-I 40741</v>
      </c>
      <c r="B4165" s="3" t="s">
        <v>6301</v>
      </c>
      <c r="C4165" s="3">
        <v>40741</v>
      </c>
      <c r="D4165" s="2" t="s">
        <v>30588</v>
      </c>
      <c r="E4165" s="3" t="s">
        <v>4431</v>
      </c>
      <c r="F4165" s="67" t="s">
        <v>6129</v>
      </c>
      <c r="G4165" s="67" t="s">
        <v>6129</v>
      </c>
      <c r="I4165" s="3" t="s">
        <v>6298</v>
      </c>
    </row>
    <row r="4166" spans="1:9" x14ac:dyDescent="0.2">
      <c r="A4166" s="1" t="str">
        <f t="shared" si="66"/>
        <v>SINAPI-I 7184</v>
      </c>
      <c r="B4166" s="3" t="s">
        <v>6301</v>
      </c>
      <c r="C4166" s="3">
        <v>7184</v>
      </c>
      <c r="D4166" s="2" t="s">
        <v>3868</v>
      </c>
      <c r="E4166" s="3" t="s">
        <v>4438</v>
      </c>
      <c r="F4166" s="67" t="s">
        <v>34303</v>
      </c>
      <c r="G4166" s="67" t="s">
        <v>34303</v>
      </c>
      <c r="I4166" s="3" t="s">
        <v>6299</v>
      </c>
    </row>
    <row r="4167" spans="1:9" x14ac:dyDescent="0.2">
      <c r="A4167" s="1" t="str">
        <f t="shared" si="66"/>
        <v>SINAPI-I 34458</v>
      </c>
      <c r="B4167" s="3" t="s">
        <v>6301</v>
      </c>
      <c r="C4167" s="3">
        <v>34458</v>
      </c>
      <c r="D4167" s="2" t="s">
        <v>3869</v>
      </c>
      <c r="E4167" s="3" t="s">
        <v>4431</v>
      </c>
      <c r="F4167" s="67" t="s">
        <v>34304</v>
      </c>
      <c r="G4167" s="67" t="s">
        <v>34304</v>
      </c>
      <c r="I4167" s="3" t="s">
        <v>6298</v>
      </c>
    </row>
    <row r="4168" spans="1:9" x14ac:dyDescent="0.2">
      <c r="A4168" s="1" t="str">
        <f t="shared" si="66"/>
        <v>SINAPI-I 34464</v>
      </c>
      <c r="B4168" s="3" t="s">
        <v>6301</v>
      </c>
      <c r="C4168" s="3">
        <v>34464</v>
      </c>
      <c r="D4168" s="2" t="s">
        <v>3870</v>
      </c>
      <c r="E4168" s="3" t="s">
        <v>4431</v>
      </c>
      <c r="F4168" s="67" t="s">
        <v>34305</v>
      </c>
      <c r="G4168" s="67" t="s">
        <v>34305</v>
      </c>
      <c r="I4168" s="3" t="s">
        <v>6298</v>
      </c>
    </row>
    <row r="4169" spans="1:9" x14ac:dyDescent="0.2">
      <c r="A4169" s="1" t="str">
        <f t="shared" si="66"/>
        <v>SINAPI-I 34468</v>
      </c>
      <c r="B4169" s="3" t="s">
        <v>6301</v>
      </c>
      <c r="C4169" s="3">
        <v>34468</v>
      </c>
      <c r="D4169" s="2" t="s">
        <v>3871</v>
      </c>
      <c r="E4169" s="3" t="s">
        <v>4431</v>
      </c>
      <c r="F4169" s="67" t="s">
        <v>29612</v>
      </c>
      <c r="G4169" s="67" t="s">
        <v>29612</v>
      </c>
      <c r="I4169" s="3" t="s">
        <v>6298</v>
      </c>
    </row>
    <row r="4170" spans="1:9" x14ac:dyDescent="0.2">
      <c r="A4170" s="1" t="str">
        <f t="shared" si="66"/>
        <v>SINAPI-I 34473</v>
      </c>
      <c r="B4170" s="3" t="s">
        <v>6301</v>
      </c>
      <c r="C4170" s="3">
        <v>34473</v>
      </c>
      <c r="D4170" s="2" t="s">
        <v>3872</v>
      </c>
      <c r="E4170" s="3" t="s">
        <v>4431</v>
      </c>
      <c r="F4170" s="67" t="s">
        <v>34306</v>
      </c>
      <c r="G4170" s="67" t="s">
        <v>34306</v>
      </c>
      <c r="I4170" s="3" t="s">
        <v>6298</v>
      </c>
    </row>
    <row r="4171" spans="1:9" x14ac:dyDescent="0.2">
      <c r="A4171" s="1" t="str">
        <f t="shared" si="66"/>
        <v>SINAPI-I 34480</v>
      </c>
      <c r="B4171" s="3" t="s">
        <v>6301</v>
      </c>
      <c r="C4171" s="3">
        <v>34480</v>
      </c>
      <c r="D4171" s="2" t="s">
        <v>3873</v>
      </c>
      <c r="E4171" s="3" t="s">
        <v>4431</v>
      </c>
      <c r="F4171" s="67" t="s">
        <v>34307</v>
      </c>
      <c r="G4171" s="67" t="s">
        <v>34307</v>
      </c>
      <c r="I4171" s="3" t="s">
        <v>6298</v>
      </c>
    </row>
    <row r="4172" spans="1:9" x14ac:dyDescent="0.2">
      <c r="A4172" s="1" t="str">
        <f t="shared" si="66"/>
        <v>SINAPI-I 34486</v>
      </c>
      <c r="B4172" s="3" t="s">
        <v>6301</v>
      </c>
      <c r="C4172" s="3">
        <v>34486</v>
      </c>
      <c r="D4172" s="2" t="s">
        <v>3874</v>
      </c>
      <c r="E4172" s="3" t="s">
        <v>4431</v>
      </c>
      <c r="F4172" s="67" t="s">
        <v>34308</v>
      </c>
      <c r="G4172" s="67" t="s">
        <v>34308</v>
      </c>
      <c r="I4172" s="3" t="s">
        <v>6298</v>
      </c>
    </row>
    <row r="4173" spans="1:9" x14ac:dyDescent="0.2">
      <c r="A4173" s="1" t="str">
        <f t="shared" si="66"/>
        <v>SINAPI-I 7190</v>
      </c>
      <c r="B4173" s="3" t="s">
        <v>6301</v>
      </c>
      <c r="C4173" s="3">
        <v>7190</v>
      </c>
      <c r="D4173" s="2" t="s">
        <v>3875</v>
      </c>
      <c r="E4173" s="3" t="s">
        <v>4431</v>
      </c>
      <c r="F4173" s="67" t="s">
        <v>21113</v>
      </c>
      <c r="G4173" s="67" t="s">
        <v>21113</v>
      </c>
      <c r="I4173" s="3" t="s">
        <v>6298</v>
      </c>
    </row>
    <row r="4174" spans="1:9" x14ac:dyDescent="0.2">
      <c r="A4174" s="1" t="str">
        <f t="shared" si="66"/>
        <v>SINAPI-I 34417</v>
      </c>
      <c r="B4174" s="3" t="s">
        <v>6301</v>
      </c>
      <c r="C4174" s="3">
        <v>34417</v>
      </c>
      <c r="D4174" s="2" t="s">
        <v>3876</v>
      </c>
      <c r="E4174" s="3" t="s">
        <v>4431</v>
      </c>
      <c r="F4174" s="67" t="s">
        <v>5976</v>
      </c>
      <c r="G4174" s="67" t="s">
        <v>5976</v>
      </c>
      <c r="I4174" s="3" t="s">
        <v>6298</v>
      </c>
    </row>
    <row r="4175" spans="1:9" x14ac:dyDescent="0.2">
      <c r="A4175" s="1" t="str">
        <f t="shared" si="66"/>
        <v>SINAPI-I 7213</v>
      </c>
      <c r="B4175" s="3" t="s">
        <v>6301</v>
      </c>
      <c r="C4175" s="3">
        <v>7213</v>
      </c>
      <c r="D4175" s="2" t="s">
        <v>3877</v>
      </c>
      <c r="E4175" s="3" t="s">
        <v>4438</v>
      </c>
      <c r="F4175" s="67" t="s">
        <v>21647</v>
      </c>
      <c r="G4175" s="67" t="s">
        <v>21647</v>
      </c>
      <c r="I4175" s="3" t="s">
        <v>6298</v>
      </c>
    </row>
    <row r="4176" spans="1:9" x14ac:dyDescent="0.2">
      <c r="A4176" s="1" t="str">
        <f t="shared" si="66"/>
        <v>SINAPI-I 7195</v>
      </c>
      <c r="B4176" s="3" t="s">
        <v>6301</v>
      </c>
      <c r="C4176" s="3">
        <v>7195</v>
      </c>
      <c r="D4176" s="2" t="s">
        <v>3878</v>
      </c>
      <c r="E4176" s="3" t="s">
        <v>4431</v>
      </c>
      <c r="F4176" s="67" t="s">
        <v>30775</v>
      </c>
      <c r="G4176" s="67" t="s">
        <v>30775</v>
      </c>
      <c r="I4176" s="3" t="s">
        <v>6298</v>
      </c>
    </row>
    <row r="4177" spans="1:9" x14ac:dyDescent="0.2">
      <c r="A4177" s="1" t="str">
        <f t="shared" si="66"/>
        <v>SINAPI-I 7186</v>
      </c>
      <c r="B4177" s="3" t="s">
        <v>6301</v>
      </c>
      <c r="C4177" s="3">
        <v>7186</v>
      </c>
      <c r="D4177" s="2" t="s">
        <v>3879</v>
      </c>
      <c r="E4177" s="3" t="s">
        <v>4431</v>
      </c>
      <c r="F4177" s="67" t="s">
        <v>34309</v>
      </c>
      <c r="G4177" s="67" t="s">
        <v>34309</v>
      </c>
      <c r="I4177" s="3" t="s">
        <v>6299</v>
      </c>
    </row>
    <row r="4178" spans="1:9" x14ac:dyDescent="0.2">
      <c r="A4178" s="1" t="str">
        <f t="shared" si="66"/>
        <v>SINAPI-I 7194</v>
      </c>
      <c r="B4178" s="3" t="s">
        <v>6301</v>
      </c>
      <c r="C4178" s="3">
        <v>7194</v>
      </c>
      <c r="D4178" s="2" t="s">
        <v>3880</v>
      </c>
      <c r="E4178" s="3" t="s">
        <v>4438</v>
      </c>
      <c r="F4178" s="67" t="s">
        <v>30001</v>
      </c>
      <c r="G4178" s="67" t="s">
        <v>30001</v>
      </c>
      <c r="I4178" s="3" t="s">
        <v>6298</v>
      </c>
    </row>
    <row r="4179" spans="1:9" x14ac:dyDescent="0.2">
      <c r="A4179" s="1" t="str">
        <f t="shared" si="66"/>
        <v>SINAPI-I 7197</v>
      </c>
      <c r="B4179" s="3" t="s">
        <v>6301</v>
      </c>
      <c r="C4179" s="3">
        <v>7197</v>
      </c>
      <c r="D4179" s="2" t="s">
        <v>3881</v>
      </c>
      <c r="E4179" s="3" t="s">
        <v>4431</v>
      </c>
      <c r="F4179" s="67" t="s">
        <v>30913</v>
      </c>
      <c r="G4179" s="67" t="s">
        <v>30913</v>
      </c>
      <c r="I4179" s="3" t="s">
        <v>6298</v>
      </c>
    </row>
    <row r="4180" spans="1:9" x14ac:dyDescent="0.2">
      <c r="A4180" s="1" t="str">
        <f t="shared" si="66"/>
        <v>SINAPI-I 7192</v>
      </c>
      <c r="B4180" s="3" t="s">
        <v>6301</v>
      </c>
      <c r="C4180" s="3">
        <v>7192</v>
      </c>
      <c r="D4180" s="2" t="s">
        <v>3882</v>
      </c>
      <c r="E4180" s="3" t="s">
        <v>4431</v>
      </c>
      <c r="F4180" s="67" t="s">
        <v>34310</v>
      </c>
      <c r="G4180" s="67" t="s">
        <v>34310</v>
      </c>
      <c r="I4180" s="3" t="s">
        <v>6298</v>
      </c>
    </row>
    <row r="4181" spans="1:9" x14ac:dyDescent="0.2">
      <c r="A4181" s="1" t="str">
        <f t="shared" si="66"/>
        <v>SINAPI-I 7193</v>
      </c>
      <c r="B4181" s="3" t="s">
        <v>6301</v>
      </c>
      <c r="C4181" s="3">
        <v>7193</v>
      </c>
      <c r="D4181" s="2" t="s">
        <v>3883</v>
      </c>
      <c r="E4181" s="3" t="s">
        <v>4431</v>
      </c>
      <c r="F4181" s="67" t="s">
        <v>34311</v>
      </c>
      <c r="G4181" s="67" t="s">
        <v>34311</v>
      </c>
      <c r="I4181" s="3" t="s">
        <v>6298</v>
      </c>
    </row>
    <row r="4182" spans="1:9" x14ac:dyDescent="0.2">
      <c r="A4182" s="1" t="str">
        <f t="shared" si="66"/>
        <v>SINAPI-I 7189</v>
      </c>
      <c r="B4182" s="3" t="s">
        <v>6301</v>
      </c>
      <c r="C4182" s="3">
        <v>7189</v>
      </c>
      <c r="D4182" s="2" t="s">
        <v>3884</v>
      </c>
      <c r="E4182" s="3" t="s">
        <v>4431</v>
      </c>
      <c r="F4182" s="67" t="s">
        <v>32185</v>
      </c>
      <c r="G4182" s="67" t="s">
        <v>32185</v>
      </c>
      <c r="I4182" s="3" t="s">
        <v>6298</v>
      </c>
    </row>
    <row r="4183" spans="1:9" x14ac:dyDescent="0.2">
      <c r="A4183" s="1" t="str">
        <f t="shared" si="66"/>
        <v>SINAPI-I 34402</v>
      </c>
      <c r="B4183" s="3" t="s">
        <v>6301</v>
      </c>
      <c r="C4183" s="3">
        <v>34402</v>
      </c>
      <c r="D4183" s="2" t="s">
        <v>3885</v>
      </c>
      <c r="E4183" s="3" t="s">
        <v>4431</v>
      </c>
      <c r="F4183" s="67" t="s">
        <v>34312</v>
      </c>
      <c r="G4183" s="67" t="s">
        <v>34312</v>
      </c>
      <c r="I4183" s="3" t="s">
        <v>6298</v>
      </c>
    </row>
    <row r="4184" spans="1:9" x14ac:dyDescent="0.2">
      <c r="A4184" s="1" t="str">
        <f t="shared" si="66"/>
        <v>SINAPI-I 7245</v>
      </c>
      <c r="B4184" s="3" t="s">
        <v>6301</v>
      </c>
      <c r="C4184" s="3">
        <v>7245</v>
      </c>
      <c r="D4184" s="2" t="s">
        <v>3886</v>
      </c>
      <c r="E4184" s="3" t="s">
        <v>4431</v>
      </c>
      <c r="F4184" s="67" t="s">
        <v>21879</v>
      </c>
      <c r="G4184" s="67" t="s">
        <v>21879</v>
      </c>
      <c r="I4184" s="3" t="s">
        <v>6300</v>
      </c>
    </row>
    <row r="4185" spans="1:9" x14ac:dyDescent="0.2">
      <c r="A4185" s="1" t="str">
        <f t="shared" si="66"/>
        <v>SINAPI-I 34425</v>
      </c>
      <c r="B4185" s="3" t="s">
        <v>6301</v>
      </c>
      <c r="C4185" s="3">
        <v>34425</v>
      </c>
      <c r="D4185" s="2" t="s">
        <v>3887</v>
      </c>
      <c r="E4185" s="3" t="s">
        <v>4431</v>
      </c>
      <c r="F4185" s="67" t="s">
        <v>31527</v>
      </c>
      <c r="G4185" s="67" t="s">
        <v>31527</v>
      </c>
      <c r="I4185" s="3" t="s">
        <v>6298</v>
      </c>
    </row>
    <row r="4186" spans="1:9" x14ac:dyDescent="0.2">
      <c r="A4186" s="1" t="str">
        <f t="shared" si="66"/>
        <v>SINAPI-I 7223</v>
      </c>
      <c r="B4186" s="3" t="s">
        <v>6301</v>
      </c>
      <c r="C4186" s="3">
        <v>7223</v>
      </c>
      <c r="D4186" s="2" t="s">
        <v>3888</v>
      </c>
      <c r="E4186" s="3" t="s">
        <v>4431</v>
      </c>
      <c r="F4186" s="67" t="s">
        <v>34313</v>
      </c>
      <c r="G4186" s="67" t="s">
        <v>34313</v>
      </c>
      <c r="I4186" s="3" t="s">
        <v>6298</v>
      </c>
    </row>
    <row r="4187" spans="1:9" x14ac:dyDescent="0.2">
      <c r="A4187" s="1" t="str">
        <f t="shared" si="66"/>
        <v>SINAPI-I 7234</v>
      </c>
      <c r="B4187" s="3" t="s">
        <v>6301</v>
      </c>
      <c r="C4187" s="3">
        <v>7234</v>
      </c>
      <c r="D4187" s="2" t="s">
        <v>3889</v>
      </c>
      <c r="E4187" s="3" t="s">
        <v>4431</v>
      </c>
      <c r="F4187" s="67" t="s">
        <v>32330</v>
      </c>
      <c r="G4187" s="67" t="s">
        <v>32330</v>
      </c>
      <c r="I4187" s="3" t="s">
        <v>6298</v>
      </c>
    </row>
    <row r="4188" spans="1:9" x14ac:dyDescent="0.2">
      <c r="A4188" s="1" t="str">
        <f t="shared" si="66"/>
        <v>SINAPI-I 7224</v>
      </c>
      <c r="B4188" s="3" t="s">
        <v>6301</v>
      </c>
      <c r="C4188" s="3">
        <v>7224</v>
      </c>
      <c r="D4188" s="2" t="s">
        <v>3890</v>
      </c>
      <c r="E4188" s="3" t="s">
        <v>4431</v>
      </c>
      <c r="F4188" s="67" t="s">
        <v>34314</v>
      </c>
      <c r="G4188" s="67" t="s">
        <v>34314</v>
      </c>
      <c r="I4188" s="3" t="s">
        <v>6298</v>
      </c>
    </row>
    <row r="4189" spans="1:9" x14ac:dyDescent="0.2">
      <c r="A4189" s="1" t="str">
        <f t="shared" si="66"/>
        <v>SINAPI-I 7225</v>
      </c>
      <c r="B4189" s="3" t="s">
        <v>6301</v>
      </c>
      <c r="C4189" s="3">
        <v>7225</v>
      </c>
      <c r="D4189" s="2" t="s">
        <v>3891</v>
      </c>
      <c r="E4189" s="3" t="s">
        <v>4431</v>
      </c>
      <c r="F4189" s="67" t="s">
        <v>34315</v>
      </c>
      <c r="G4189" s="67" t="s">
        <v>34315</v>
      </c>
      <c r="I4189" s="3" t="s">
        <v>6298</v>
      </c>
    </row>
    <row r="4190" spans="1:9" x14ac:dyDescent="0.2">
      <c r="A4190" s="1" t="str">
        <f t="shared" si="66"/>
        <v>SINAPI-I 7226</v>
      </c>
      <c r="B4190" s="3" t="s">
        <v>6301</v>
      </c>
      <c r="C4190" s="3">
        <v>7226</v>
      </c>
      <c r="D4190" s="2" t="s">
        <v>3892</v>
      </c>
      <c r="E4190" s="3" t="s">
        <v>4431</v>
      </c>
      <c r="F4190" s="67" t="s">
        <v>34316</v>
      </c>
      <c r="G4190" s="67" t="s">
        <v>34316</v>
      </c>
      <c r="I4190" s="3" t="s">
        <v>6298</v>
      </c>
    </row>
    <row r="4191" spans="1:9" x14ac:dyDescent="0.2">
      <c r="A4191" s="1" t="str">
        <f t="shared" si="66"/>
        <v>SINAPI-I 7227</v>
      </c>
      <c r="B4191" s="3" t="s">
        <v>6301</v>
      </c>
      <c r="C4191" s="3">
        <v>7227</v>
      </c>
      <c r="D4191" s="2" t="s">
        <v>3893</v>
      </c>
      <c r="E4191" s="3" t="s">
        <v>4431</v>
      </c>
      <c r="F4191" s="67" t="s">
        <v>34317</v>
      </c>
      <c r="G4191" s="67" t="s">
        <v>34317</v>
      </c>
      <c r="I4191" s="3" t="s">
        <v>6298</v>
      </c>
    </row>
    <row r="4192" spans="1:9" x14ac:dyDescent="0.2">
      <c r="A4192" s="1" t="str">
        <f t="shared" si="66"/>
        <v>SINAPI-I 7212</v>
      </c>
      <c r="B4192" s="3" t="s">
        <v>6301</v>
      </c>
      <c r="C4192" s="3">
        <v>7212</v>
      </c>
      <c r="D4192" s="2" t="s">
        <v>3894</v>
      </c>
      <c r="E4192" s="3" t="s">
        <v>4431</v>
      </c>
      <c r="F4192" s="67" t="s">
        <v>34318</v>
      </c>
      <c r="G4192" s="67" t="s">
        <v>34318</v>
      </c>
      <c r="I4192" s="3" t="s">
        <v>6298</v>
      </c>
    </row>
    <row r="4193" spans="1:9" x14ac:dyDescent="0.2">
      <c r="A4193" s="1" t="str">
        <f t="shared" si="66"/>
        <v>SINAPI-I 7229</v>
      </c>
      <c r="B4193" s="3" t="s">
        <v>6301</v>
      </c>
      <c r="C4193" s="3">
        <v>7229</v>
      </c>
      <c r="D4193" s="2" t="s">
        <v>3895</v>
      </c>
      <c r="E4193" s="3" t="s">
        <v>4431</v>
      </c>
      <c r="F4193" s="67" t="s">
        <v>34319</v>
      </c>
      <c r="G4193" s="67" t="s">
        <v>34319</v>
      </c>
      <c r="I4193" s="3" t="s">
        <v>6298</v>
      </c>
    </row>
    <row r="4194" spans="1:9" x14ac:dyDescent="0.2">
      <c r="A4194" s="1" t="str">
        <f t="shared" si="66"/>
        <v>SINAPI-I 7230</v>
      </c>
      <c r="B4194" s="3" t="s">
        <v>6301</v>
      </c>
      <c r="C4194" s="3">
        <v>7230</v>
      </c>
      <c r="D4194" s="2" t="s">
        <v>3896</v>
      </c>
      <c r="E4194" s="3" t="s">
        <v>4431</v>
      </c>
      <c r="F4194" s="67" t="s">
        <v>34320</v>
      </c>
      <c r="G4194" s="67" t="s">
        <v>34320</v>
      </c>
      <c r="I4194" s="3" t="s">
        <v>6298</v>
      </c>
    </row>
    <row r="4195" spans="1:9" x14ac:dyDescent="0.2">
      <c r="A4195" s="1" t="str">
        <f t="shared" ref="A4195:A4258" si="67">CONCATENAR</f>
        <v>SINAPI-I 7231</v>
      </c>
      <c r="B4195" s="3" t="s">
        <v>6301</v>
      </c>
      <c r="C4195" s="3">
        <v>7231</v>
      </c>
      <c r="D4195" s="2" t="s">
        <v>3897</v>
      </c>
      <c r="E4195" s="3" t="s">
        <v>4431</v>
      </c>
      <c r="F4195" s="67" t="s">
        <v>34321</v>
      </c>
      <c r="G4195" s="67" t="s">
        <v>34321</v>
      </c>
      <c r="I4195" s="3" t="s">
        <v>6298</v>
      </c>
    </row>
    <row r="4196" spans="1:9" x14ac:dyDescent="0.2">
      <c r="A4196" s="1" t="str">
        <f t="shared" si="67"/>
        <v>SINAPI-I 7220</v>
      </c>
      <c r="B4196" s="3" t="s">
        <v>6301</v>
      </c>
      <c r="C4196" s="3">
        <v>7220</v>
      </c>
      <c r="D4196" s="2" t="s">
        <v>3898</v>
      </c>
      <c r="E4196" s="3" t="s">
        <v>4431</v>
      </c>
      <c r="F4196" s="67" t="s">
        <v>34322</v>
      </c>
      <c r="G4196" s="67" t="s">
        <v>34322</v>
      </c>
      <c r="I4196" s="3" t="s">
        <v>6298</v>
      </c>
    </row>
    <row r="4197" spans="1:9" x14ac:dyDescent="0.2">
      <c r="A4197" s="1" t="str">
        <f t="shared" si="67"/>
        <v>SINAPI-I 34447</v>
      </c>
      <c r="B4197" s="3" t="s">
        <v>6301</v>
      </c>
      <c r="C4197" s="3">
        <v>34447</v>
      </c>
      <c r="D4197" s="2" t="s">
        <v>3899</v>
      </c>
      <c r="E4197" s="3" t="s">
        <v>4431</v>
      </c>
      <c r="F4197" s="67" t="s">
        <v>34323</v>
      </c>
      <c r="G4197" s="67" t="s">
        <v>34323</v>
      </c>
      <c r="I4197" s="3" t="s">
        <v>6298</v>
      </c>
    </row>
    <row r="4198" spans="1:9" x14ac:dyDescent="0.2">
      <c r="A4198" s="1" t="str">
        <f t="shared" si="67"/>
        <v>SINAPI-I 7233</v>
      </c>
      <c r="B4198" s="3" t="s">
        <v>6301</v>
      </c>
      <c r="C4198" s="3">
        <v>7233</v>
      </c>
      <c r="D4198" s="2" t="s">
        <v>3900</v>
      </c>
      <c r="E4198" s="3" t="s">
        <v>4431</v>
      </c>
      <c r="F4198" s="67" t="s">
        <v>34324</v>
      </c>
      <c r="G4198" s="67" t="s">
        <v>34324</v>
      </c>
      <c r="I4198" s="3" t="s">
        <v>6298</v>
      </c>
    </row>
    <row r="4199" spans="1:9" ht="33.75" x14ac:dyDescent="0.2">
      <c r="A4199" s="1" t="str">
        <f t="shared" si="67"/>
        <v>SINAPI-I 40740</v>
      </c>
      <c r="B4199" s="3" t="s">
        <v>6301</v>
      </c>
      <c r="C4199" s="3">
        <v>40740</v>
      </c>
      <c r="D4199" s="2" t="s">
        <v>3901</v>
      </c>
      <c r="E4199" s="3" t="s">
        <v>4438</v>
      </c>
      <c r="F4199" s="67" t="s">
        <v>34325</v>
      </c>
      <c r="G4199" s="67" t="s">
        <v>34325</v>
      </c>
      <c r="I4199" s="3" t="s">
        <v>6298</v>
      </c>
    </row>
    <row r="4200" spans="1:9" ht="22.5" x14ac:dyDescent="0.2">
      <c r="A4200" s="1" t="str">
        <f t="shared" si="67"/>
        <v>SINAPI-I 25007</v>
      </c>
      <c r="B4200" s="3" t="s">
        <v>6301</v>
      </c>
      <c r="C4200" s="3">
        <v>25007</v>
      </c>
      <c r="D4200" s="2" t="s">
        <v>3902</v>
      </c>
      <c r="E4200" s="3" t="s">
        <v>4438</v>
      </c>
      <c r="F4200" s="67" t="s">
        <v>21312</v>
      </c>
      <c r="G4200" s="67" t="s">
        <v>21312</v>
      </c>
      <c r="I4200" s="3" t="s">
        <v>6299</v>
      </c>
    </row>
    <row r="4201" spans="1:9" ht="33.75" x14ac:dyDescent="0.2">
      <c r="A4201" s="1" t="str">
        <f t="shared" si="67"/>
        <v>SINAPI-I 43071</v>
      </c>
      <c r="B4201" s="3" t="s">
        <v>6301</v>
      </c>
      <c r="C4201" s="3">
        <v>43071</v>
      </c>
      <c r="D4201" s="2" t="s">
        <v>33145</v>
      </c>
      <c r="E4201" s="3" t="s">
        <v>4438</v>
      </c>
      <c r="F4201" s="67" t="s">
        <v>34326</v>
      </c>
      <c r="G4201" s="67" t="s">
        <v>34326</v>
      </c>
      <c r="I4201" s="3" t="s">
        <v>6298</v>
      </c>
    </row>
    <row r="4202" spans="1:9" ht="33.75" x14ac:dyDescent="0.2">
      <c r="A4202" s="1" t="str">
        <f t="shared" si="67"/>
        <v>SINAPI-I 39520</v>
      </c>
      <c r="B4202" s="3" t="s">
        <v>6301</v>
      </c>
      <c r="C4202" s="3">
        <v>39520</v>
      </c>
      <c r="D4202" s="2" t="s">
        <v>3903</v>
      </c>
      <c r="E4202" s="3" t="s">
        <v>4438</v>
      </c>
      <c r="F4202" s="67" t="s">
        <v>20948</v>
      </c>
      <c r="G4202" s="67" t="s">
        <v>20948</v>
      </c>
      <c r="I4202" s="3" t="s">
        <v>6298</v>
      </c>
    </row>
    <row r="4203" spans="1:9" ht="33.75" x14ac:dyDescent="0.2">
      <c r="A4203" s="1" t="str">
        <f t="shared" si="67"/>
        <v>SINAPI-I 39521</v>
      </c>
      <c r="B4203" s="3" t="s">
        <v>6301</v>
      </c>
      <c r="C4203" s="3">
        <v>39521</v>
      </c>
      <c r="D4203" s="2" t="s">
        <v>3904</v>
      </c>
      <c r="E4203" s="3" t="s">
        <v>4438</v>
      </c>
      <c r="F4203" s="67" t="s">
        <v>34327</v>
      </c>
      <c r="G4203" s="67" t="s">
        <v>34327</v>
      </c>
      <c r="I4203" s="3" t="s">
        <v>6298</v>
      </c>
    </row>
    <row r="4204" spans="1:9" ht="33.75" x14ac:dyDescent="0.2">
      <c r="A4204" s="1" t="str">
        <f t="shared" si="67"/>
        <v>SINAPI-I 39522</v>
      </c>
      <c r="B4204" s="3" t="s">
        <v>6301</v>
      </c>
      <c r="C4204" s="3">
        <v>39522</v>
      </c>
      <c r="D4204" s="2" t="s">
        <v>3905</v>
      </c>
      <c r="E4204" s="3" t="s">
        <v>4438</v>
      </c>
      <c r="F4204" s="67" t="s">
        <v>29930</v>
      </c>
      <c r="G4204" s="67" t="s">
        <v>29930</v>
      </c>
      <c r="I4204" s="3" t="s">
        <v>6298</v>
      </c>
    </row>
    <row r="4205" spans="1:9" ht="22.5" x14ac:dyDescent="0.2">
      <c r="A4205" s="1" t="str">
        <f t="shared" si="67"/>
        <v>SINAPI-I 7243</v>
      </c>
      <c r="B4205" s="3" t="s">
        <v>6301</v>
      </c>
      <c r="C4205" s="3">
        <v>7243</v>
      </c>
      <c r="D4205" s="2" t="s">
        <v>3906</v>
      </c>
      <c r="E4205" s="3" t="s">
        <v>4438</v>
      </c>
      <c r="F4205" s="67" t="s">
        <v>5973</v>
      </c>
      <c r="G4205" s="67" t="s">
        <v>5973</v>
      </c>
      <c r="I4205" s="3" t="s">
        <v>6298</v>
      </c>
    </row>
    <row r="4206" spans="1:9" ht="22.5" x14ac:dyDescent="0.2">
      <c r="A4206" s="1" t="str">
        <f t="shared" si="67"/>
        <v>SINAPI-I 11067</v>
      </c>
      <c r="B4206" s="3" t="s">
        <v>6301</v>
      </c>
      <c r="C4206" s="3">
        <v>11067</v>
      </c>
      <c r="D4206" s="2" t="s">
        <v>3907</v>
      </c>
      <c r="E4206" s="3" t="s">
        <v>4431</v>
      </c>
      <c r="F4206" s="67" t="s">
        <v>34328</v>
      </c>
      <c r="G4206" s="67" t="s">
        <v>34328</v>
      </c>
      <c r="I4206" s="3" t="s">
        <v>6298</v>
      </c>
    </row>
    <row r="4207" spans="1:9" ht="22.5" x14ac:dyDescent="0.2">
      <c r="A4207" s="1" t="str">
        <f t="shared" si="67"/>
        <v>SINAPI-I 11068</v>
      </c>
      <c r="B4207" s="3" t="s">
        <v>6301</v>
      </c>
      <c r="C4207" s="3">
        <v>11068</v>
      </c>
      <c r="D4207" s="2" t="s">
        <v>3908</v>
      </c>
      <c r="E4207" s="3" t="s">
        <v>4431</v>
      </c>
      <c r="F4207" s="67" t="s">
        <v>34329</v>
      </c>
      <c r="G4207" s="67" t="s">
        <v>34329</v>
      </c>
      <c r="I4207" s="3" t="s">
        <v>6298</v>
      </c>
    </row>
    <row r="4208" spans="1:9" x14ac:dyDescent="0.2">
      <c r="A4208" s="1" t="str">
        <f t="shared" si="67"/>
        <v>SINAPI-I 7246</v>
      </c>
      <c r="B4208" s="3" t="s">
        <v>6301</v>
      </c>
      <c r="C4208" s="3">
        <v>7246</v>
      </c>
      <c r="D4208" s="2" t="s">
        <v>3909</v>
      </c>
      <c r="E4208" s="3" t="s">
        <v>4431</v>
      </c>
      <c r="F4208" s="67" t="s">
        <v>32168</v>
      </c>
      <c r="G4208" s="67" t="s">
        <v>32168</v>
      </c>
      <c r="I4208" s="3" t="s">
        <v>6300</v>
      </c>
    </row>
    <row r="4209" spans="1:9" x14ac:dyDescent="0.2">
      <c r="A4209" s="1" t="str">
        <f t="shared" si="67"/>
        <v>SINAPI-I 12869</v>
      </c>
      <c r="B4209" s="3" t="s">
        <v>6301</v>
      </c>
      <c r="C4209" s="3">
        <v>12869</v>
      </c>
      <c r="D4209" s="2" t="s">
        <v>30589</v>
      </c>
      <c r="E4209" s="3" t="s">
        <v>4436</v>
      </c>
      <c r="F4209" s="67" t="s">
        <v>6104</v>
      </c>
      <c r="G4209" s="67" t="s">
        <v>5742</v>
      </c>
      <c r="I4209" s="3" t="s">
        <v>6298</v>
      </c>
    </row>
    <row r="4210" spans="1:9" x14ac:dyDescent="0.2">
      <c r="A4210" s="1" t="str">
        <f t="shared" si="67"/>
        <v>SINAPI-I 41097</v>
      </c>
      <c r="B4210" s="3" t="s">
        <v>6301</v>
      </c>
      <c r="C4210" s="3">
        <v>41097</v>
      </c>
      <c r="D4210" s="2" t="s">
        <v>30590</v>
      </c>
      <c r="E4210" s="3" t="s">
        <v>4437</v>
      </c>
      <c r="F4210" s="67" t="s">
        <v>29022</v>
      </c>
      <c r="G4210" s="67" t="s">
        <v>28926</v>
      </c>
      <c r="I4210" s="3" t="s">
        <v>6298</v>
      </c>
    </row>
    <row r="4211" spans="1:9" ht="22.5" x14ac:dyDescent="0.2">
      <c r="A4211" s="1" t="str">
        <f t="shared" si="67"/>
        <v>SINAPI-I 1574</v>
      </c>
      <c r="B4211" s="3" t="s">
        <v>6301</v>
      </c>
      <c r="C4211" s="3">
        <v>1574</v>
      </c>
      <c r="D4211" s="2" t="s">
        <v>3910</v>
      </c>
      <c r="E4211" s="3" t="s">
        <v>4431</v>
      </c>
      <c r="F4211" s="67" t="s">
        <v>6119</v>
      </c>
      <c r="G4211" s="67" t="s">
        <v>6119</v>
      </c>
      <c r="I4211" s="3" t="s">
        <v>6298</v>
      </c>
    </row>
    <row r="4212" spans="1:9" ht="22.5" x14ac:dyDescent="0.2">
      <c r="A4212" s="1" t="str">
        <f t="shared" si="67"/>
        <v>SINAPI-I 1581</v>
      </c>
      <c r="B4212" s="3" t="s">
        <v>6301</v>
      </c>
      <c r="C4212" s="3">
        <v>1581</v>
      </c>
      <c r="D4212" s="2" t="s">
        <v>3911</v>
      </c>
      <c r="E4212" s="3" t="s">
        <v>4431</v>
      </c>
      <c r="F4212" s="67" t="s">
        <v>4805</v>
      </c>
      <c r="G4212" s="67" t="s">
        <v>4805</v>
      </c>
      <c r="I4212" s="3" t="s">
        <v>6298</v>
      </c>
    </row>
    <row r="4213" spans="1:9" ht="22.5" x14ac:dyDescent="0.2">
      <c r="A4213" s="1" t="str">
        <f t="shared" si="67"/>
        <v>SINAPI-I 1575</v>
      </c>
      <c r="B4213" s="3" t="s">
        <v>6301</v>
      </c>
      <c r="C4213" s="3">
        <v>1575</v>
      </c>
      <c r="D4213" s="2" t="s">
        <v>3912</v>
      </c>
      <c r="E4213" s="3" t="s">
        <v>4431</v>
      </c>
      <c r="F4213" s="67" t="s">
        <v>20865</v>
      </c>
      <c r="G4213" s="67" t="s">
        <v>20865</v>
      </c>
      <c r="I4213" s="3" t="s">
        <v>6298</v>
      </c>
    </row>
    <row r="4214" spans="1:9" ht="22.5" x14ac:dyDescent="0.2">
      <c r="A4214" s="1" t="str">
        <f t="shared" si="67"/>
        <v>SINAPI-I 1570</v>
      </c>
      <c r="B4214" s="3" t="s">
        <v>6301</v>
      </c>
      <c r="C4214" s="3">
        <v>1570</v>
      </c>
      <c r="D4214" s="2" t="s">
        <v>3913</v>
      </c>
      <c r="E4214" s="3" t="s">
        <v>4431</v>
      </c>
      <c r="F4214" s="67" t="s">
        <v>4861</v>
      </c>
      <c r="G4214" s="67" t="s">
        <v>4861</v>
      </c>
      <c r="I4214" s="3" t="s">
        <v>6298</v>
      </c>
    </row>
    <row r="4215" spans="1:9" ht="22.5" x14ac:dyDescent="0.2">
      <c r="A4215" s="1" t="str">
        <f t="shared" si="67"/>
        <v>SINAPI-I 1576</v>
      </c>
      <c r="B4215" s="3" t="s">
        <v>6301</v>
      </c>
      <c r="C4215" s="3">
        <v>1576</v>
      </c>
      <c r="D4215" s="2" t="s">
        <v>3914</v>
      </c>
      <c r="E4215" s="3" t="s">
        <v>4431</v>
      </c>
      <c r="F4215" s="67" t="s">
        <v>31747</v>
      </c>
      <c r="G4215" s="67" t="s">
        <v>31747</v>
      </c>
      <c r="I4215" s="3" t="s">
        <v>6298</v>
      </c>
    </row>
    <row r="4216" spans="1:9" ht="22.5" x14ac:dyDescent="0.2">
      <c r="A4216" s="1" t="str">
        <f t="shared" si="67"/>
        <v>SINAPI-I 1577</v>
      </c>
      <c r="B4216" s="3" t="s">
        <v>6301</v>
      </c>
      <c r="C4216" s="3">
        <v>1577</v>
      </c>
      <c r="D4216" s="2" t="s">
        <v>3915</v>
      </c>
      <c r="E4216" s="3" t="s">
        <v>4431</v>
      </c>
      <c r="F4216" s="67" t="s">
        <v>5443</v>
      </c>
      <c r="G4216" s="67" t="s">
        <v>5443</v>
      </c>
      <c r="I4216" s="3" t="s">
        <v>6298</v>
      </c>
    </row>
    <row r="4217" spans="1:9" ht="22.5" x14ac:dyDescent="0.2">
      <c r="A4217" s="1" t="str">
        <f t="shared" si="67"/>
        <v>SINAPI-I 1571</v>
      </c>
      <c r="B4217" s="3" t="s">
        <v>6301</v>
      </c>
      <c r="C4217" s="3">
        <v>1571</v>
      </c>
      <c r="D4217" s="2" t="s">
        <v>3916</v>
      </c>
      <c r="E4217" s="3" t="s">
        <v>4431</v>
      </c>
      <c r="F4217" s="67" t="s">
        <v>34330</v>
      </c>
      <c r="G4217" s="67" t="s">
        <v>34330</v>
      </c>
      <c r="I4217" s="3" t="s">
        <v>6298</v>
      </c>
    </row>
    <row r="4218" spans="1:9" ht="22.5" x14ac:dyDescent="0.2">
      <c r="A4218" s="1" t="str">
        <f t="shared" si="67"/>
        <v>SINAPI-I 1578</v>
      </c>
      <c r="B4218" s="3" t="s">
        <v>6301</v>
      </c>
      <c r="C4218" s="3">
        <v>1578</v>
      </c>
      <c r="D4218" s="2" t="s">
        <v>3917</v>
      </c>
      <c r="E4218" s="3" t="s">
        <v>4431</v>
      </c>
      <c r="F4218" s="67" t="s">
        <v>21240</v>
      </c>
      <c r="G4218" s="67" t="s">
        <v>21240</v>
      </c>
      <c r="I4218" s="3" t="s">
        <v>6298</v>
      </c>
    </row>
    <row r="4219" spans="1:9" ht="22.5" x14ac:dyDescent="0.2">
      <c r="A4219" s="1" t="str">
        <f t="shared" si="67"/>
        <v>SINAPI-I 1573</v>
      </c>
      <c r="B4219" s="3" t="s">
        <v>6301</v>
      </c>
      <c r="C4219" s="3">
        <v>1573</v>
      </c>
      <c r="D4219" s="2" t="s">
        <v>3918</v>
      </c>
      <c r="E4219" s="3" t="s">
        <v>4431</v>
      </c>
      <c r="F4219" s="67" t="s">
        <v>5374</v>
      </c>
      <c r="G4219" s="67" t="s">
        <v>5374</v>
      </c>
      <c r="I4219" s="3" t="s">
        <v>6298</v>
      </c>
    </row>
    <row r="4220" spans="1:9" ht="22.5" x14ac:dyDescent="0.2">
      <c r="A4220" s="1" t="str">
        <f t="shared" si="67"/>
        <v>SINAPI-I 1579</v>
      </c>
      <c r="B4220" s="3" t="s">
        <v>6301</v>
      </c>
      <c r="C4220" s="3">
        <v>1579</v>
      </c>
      <c r="D4220" s="2" t="s">
        <v>3919</v>
      </c>
      <c r="E4220" s="3" t="s">
        <v>4431</v>
      </c>
      <c r="F4220" s="67" t="s">
        <v>20785</v>
      </c>
      <c r="G4220" s="67" t="s">
        <v>20785</v>
      </c>
      <c r="I4220" s="3" t="s">
        <v>6298</v>
      </c>
    </row>
    <row r="4221" spans="1:9" ht="22.5" x14ac:dyDescent="0.2">
      <c r="A4221" s="1" t="str">
        <f t="shared" si="67"/>
        <v>SINAPI-I 1580</v>
      </c>
      <c r="B4221" s="3" t="s">
        <v>6301</v>
      </c>
      <c r="C4221" s="3">
        <v>1580</v>
      </c>
      <c r="D4221" s="2" t="s">
        <v>3920</v>
      </c>
      <c r="E4221" s="3" t="s">
        <v>4431</v>
      </c>
      <c r="F4221" s="67" t="s">
        <v>34331</v>
      </c>
      <c r="G4221" s="67" t="s">
        <v>34331</v>
      </c>
      <c r="I4221" s="3" t="s">
        <v>6298</v>
      </c>
    </row>
    <row r="4222" spans="1:9" x14ac:dyDescent="0.2">
      <c r="A4222" s="1" t="str">
        <f t="shared" si="67"/>
        <v>SINAPI-I 39321</v>
      </c>
      <c r="B4222" s="3" t="s">
        <v>6301</v>
      </c>
      <c r="C4222" s="3">
        <v>39321</v>
      </c>
      <c r="D4222" s="2" t="s">
        <v>3921</v>
      </c>
      <c r="E4222" s="3" t="s">
        <v>4431</v>
      </c>
      <c r="F4222" s="67" t="s">
        <v>5048</v>
      </c>
      <c r="G4222" s="67" t="s">
        <v>5048</v>
      </c>
      <c r="I4222" s="3" t="s">
        <v>6298</v>
      </c>
    </row>
    <row r="4223" spans="1:9" x14ac:dyDescent="0.2">
      <c r="A4223" s="1" t="str">
        <f t="shared" si="67"/>
        <v>SINAPI-I 39319</v>
      </c>
      <c r="B4223" s="3" t="s">
        <v>6301</v>
      </c>
      <c r="C4223" s="3">
        <v>39319</v>
      </c>
      <c r="D4223" s="2" t="s">
        <v>3922</v>
      </c>
      <c r="E4223" s="3" t="s">
        <v>4431</v>
      </c>
      <c r="F4223" s="67" t="s">
        <v>5064</v>
      </c>
      <c r="G4223" s="67" t="s">
        <v>5064</v>
      </c>
      <c r="I4223" s="3" t="s">
        <v>6298</v>
      </c>
    </row>
    <row r="4224" spans="1:9" x14ac:dyDescent="0.2">
      <c r="A4224" s="1" t="str">
        <f t="shared" si="67"/>
        <v>SINAPI-I 39320</v>
      </c>
      <c r="B4224" s="3" t="s">
        <v>6301</v>
      </c>
      <c r="C4224" s="3">
        <v>39320</v>
      </c>
      <c r="D4224" s="2" t="s">
        <v>3923</v>
      </c>
      <c r="E4224" s="3" t="s">
        <v>4431</v>
      </c>
      <c r="F4224" s="67" t="s">
        <v>29617</v>
      </c>
      <c r="G4224" s="67" t="s">
        <v>29617</v>
      </c>
      <c r="I4224" s="3" t="s">
        <v>6298</v>
      </c>
    </row>
    <row r="4225" spans="1:9" x14ac:dyDescent="0.2">
      <c r="A4225" s="1" t="str">
        <f t="shared" si="67"/>
        <v>SINAPI-I 1591</v>
      </c>
      <c r="B4225" s="3" t="s">
        <v>6301</v>
      </c>
      <c r="C4225" s="3">
        <v>1591</v>
      </c>
      <c r="D4225" s="2" t="s">
        <v>3924</v>
      </c>
      <c r="E4225" s="3" t="s">
        <v>4431</v>
      </c>
      <c r="F4225" s="67" t="s">
        <v>21412</v>
      </c>
      <c r="G4225" s="67" t="s">
        <v>21412</v>
      </c>
      <c r="I4225" s="3" t="s">
        <v>6298</v>
      </c>
    </row>
    <row r="4226" spans="1:9" x14ac:dyDescent="0.2">
      <c r="A4226" s="1" t="str">
        <f t="shared" si="67"/>
        <v>SINAPI-I 1547</v>
      </c>
      <c r="B4226" s="3" t="s">
        <v>6301</v>
      </c>
      <c r="C4226" s="3">
        <v>1547</v>
      </c>
      <c r="D4226" s="2" t="s">
        <v>3925</v>
      </c>
      <c r="E4226" s="3" t="s">
        <v>4431</v>
      </c>
      <c r="F4226" s="67" t="s">
        <v>34332</v>
      </c>
      <c r="G4226" s="67" t="s">
        <v>34332</v>
      </c>
      <c r="I4226" s="3" t="s">
        <v>6298</v>
      </c>
    </row>
    <row r="4227" spans="1:9" x14ac:dyDescent="0.2">
      <c r="A4227" s="1" t="str">
        <f t="shared" si="67"/>
        <v>SINAPI-I 38196</v>
      </c>
      <c r="B4227" s="3" t="s">
        <v>6301</v>
      </c>
      <c r="C4227" s="3">
        <v>38196</v>
      </c>
      <c r="D4227" s="2" t="s">
        <v>3926</v>
      </c>
      <c r="E4227" s="3" t="s">
        <v>4431</v>
      </c>
      <c r="F4227" s="67" t="s">
        <v>21128</v>
      </c>
      <c r="G4227" s="67" t="s">
        <v>21128</v>
      </c>
      <c r="I4227" s="3" t="s">
        <v>6298</v>
      </c>
    </row>
    <row r="4228" spans="1:9" x14ac:dyDescent="0.2">
      <c r="A4228" s="1" t="str">
        <f t="shared" si="67"/>
        <v>SINAPI-I 1543</v>
      </c>
      <c r="B4228" s="3" t="s">
        <v>6301</v>
      </c>
      <c r="C4228" s="3">
        <v>1543</v>
      </c>
      <c r="D4228" s="2" t="s">
        <v>3927</v>
      </c>
      <c r="E4228" s="3" t="s">
        <v>4431</v>
      </c>
      <c r="F4228" s="67" t="s">
        <v>34333</v>
      </c>
      <c r="G4228" s="67" t="s">
        <v>34333</v>
      </c>
      <c r="I4228" s="3" t="s">
        <v>6298</v>
      </c>
    </row>
    <row r="4229" spans="1:9" x14ac:dyDescent="0.2">
      <c r="A4229" s="1" t="str">
        <f t="shared" si="67"/>
        <v>SINAPI-I 1585</v>
      </c>
      <c r="B4229" s="3" t="s">
        <v>6301</v>
      </c>
      <c r="C4229" s="3">
        <v>1585</v>
      </c>
      <c r="D4229" s="2" t="s">
        <v>3928</v>
      </c>
      <c r="E4229" s="3" t="s">
        <v>4431</v>
      </c>
      <c r="F4229" s="67" t="s">
        <v>21240</v>
      </c>
      <c r="G4229" s="67" t="s">
        <v>21240</v>
      </c>
      <c r="I4229" s="3" t="s">
        <v>6298</v>
      </c>
    </row>
    <row r="4230" spans="1:9" x14ac:dyDescent="0.2">
      <c r="A4230" s="1" t="str">
        <f t="shared" si="67"/>
        <v>SINAPI-I 1593</v>
      </c>
      <c r="B4230" s="3" t="s">
        <v>6301</v>
      </c>
      <c r="C4230" s="3">
        <v>1593</v>
      </c>
      <c r="D4230" s="2" t="s">
        <v>3929</v>
      </c>
      <c r="E4230" s="3" t="s">
        <v>4431</v>
      </c>
      <c r="F4230" s="67" t="s">
        <v>34334</v>
      </c>
      <c r="G4230" s="67" t="s">
        <v>34334</v>
      </c>
      <c r="I4230" s="3" t="s">
        <v>6298</v>
      </c>
    </row>
    <row r="4231" spans="1:9" x14ac:dyDescent="0.2">
      <c r="A4231" s="1" t="str">
        <f t="shared" si="67"/>
        <v>SINAPI-I 11838</v>
      </c>
      <c r="B4231" s="3" t="s">
        <v>6301</v>
      </c>
      <c r="C4231" s="3">
        <v>11838</v>
      </c>
      <c r="D4231" s="2" t="s">
        <v>3930</v>
      </c>
      <c r="E4231" s="3" t="s">
        <v>4431</v>
      </c>
      <c r="F4231" s="67" t="s">
        <v>33287</v>
      </c>
      <c r="G4231" s="67" t="s">
        <v>33287</v>
      </c>
      <c r="I4231" s="3" t="s">
        <v>6298</v>
      </c>
    </row>
    <row r="4232" spans="1:9" x14ac:dyDescent="0.2">
      <c r="A4232" s="1" t="str">
        <f t="shared" si="67"/>
        <v>SINAPI-I 1594</v>
      </c>
      <c r="B4232" s="3" t="s">
        <v>6301</v>
      </c>
      <c r="C4232" s="3">
        <v>1594</v>
      </c>
      <c r="D4232" s="2" t="s">
        <v>3931</v>
      </c>
      <c r="E4232" s="3" t="s">
        <v>4431</v>
      </c>
      <c r="F4232" s="67" t="s">
        <v>6082</v>
      </c>
      <c r="G4232" s="67" t="s">
        <v>6082</v>
      </c>
      <c r="I4232" s="3" t="s">
        <v>6298</v>
      </c>
    </row>
    <row r="4233" spans="1:9" x14ac:dyDescent="0.2">
      <c r="A4233" s="1" t="str">
        <f t="shared" si="67"/>
        <v>SINAPI-I 1586</v>
      </c>
      <c r="B4233" s="3" t="s">
        <v>6301</v>
      </c>
      <c r="C4233" s="3">
        <v>1586</v>
      </c>
      <c r="D4233" s="2" t="s">
        <v>3932</v>
      </c>
      <c r="E4233" s="3" t="s">
        <v>4431</v>
      </c>
      <c r="F4233" s="67" t="s">
        <v>21362</v>
      </c>
      <c r="G4233" s="67" t="s">
        <v>21362</v>
      </c>
      <c r="I4233" s="3" t="s">
        <v>6298</v>
      </c>
    </row>
    <row r="4234" spans="1:9" x14ac:dyDescent="0.2">
      <c r="A4234" s="1" t="str">
        <f t="shared" si="67"/>
        <v>SINAPI-I 11839</v>
      </c>
      <c r="B4234" s="3" t="s">
        <v>6301</v>
      </c>
      <c r="C4234" s="3">
        <v>11839</v>
      </c>
      <c r="D4234" s="2" t="s">
        <v>3933</v>
      </c>
      <c r="E4234" s="3" t="s">
        <v>4431</v>
      </c>
      <c r="F4234" s="67" t="s">
        <v>34335</v>
      </c>
      <c r="G4234" s="67" t="s">
        <v>34335</v>
      </c>
      <c r="I4234" s="3" t="s">
        <v>6298</v>
      </c>
    </row>
    <row r="4235" spans="1:9" x14ac:dyDescent="0.2">
      <c r="A4235" s="1" t="str">
        <f t="shared" si="67"/>
        <v>SINAPI-I 1587</v>
      </c>
      <c r="B4235" s="3" t="s">
        <v>6301</v>
      </c>
      <c r="C4235" s="3">
        <v>1587</v>
      </c>
      <c r="D4235" s="2" t="s">
        <v>3934</v>
      </c>
      <c r="E4235" s="3" t="s">
        <v>4431</v>
      </c>
      <c r="F4235" s="67" t="s">
        <v>5653</v>
      </c>
      <c r="G4235" s="67" t="s">
        <v>5653</v>
      </c>
      <c r="I4235" s="3" t="s">
        <v>6298</v>
      </c>
    </row>
    <row r="4236" spans="1:9" x14ac:dyDescent="0.2">
      <c r="A4236" s="1" t="str">
        <f t="shared" si="67"/>
        <v>SINAPI-I 1545</v>
      </c>
      <c r="B4236" s="3" t="s">
        <v>6301</v>
      </c>
      <c r="C4236" s="3">
        <v>1545</v>
      </c>
      <c r="D4236" s="2" t="s">
        <v>3935</v>
      </c>
      <c r="E4236" s="3" t="s">
        <v>4431</v>
      </c>
      <c r="F4236" s="67" t="s">
        <v>34336</v>
      </c>
      <c r="G4236" s="67" t="s">
        <v>34336</v>
      </c>
      <c r="I4236" s="3" t="s">
        <v>6298</v>
      </c>
    </row>
    <row r="4237" spans="1:9" x14ac:dyDescent="0.2">
      <c r="A4237" s="1" t="str">
        <f t="shared" si="67"/>
        <v>SINAPI-I 1588</v>
      </c>
      <c r="B4237" s="3" t="s">
        <v>6301</v>
      </c>
      <c r="C4237" s="3">
        <v>1588</v>
      </c>
      <c r="D4237" s="2" t="s">
        <v>3936</v>
      </c>
      <c r="E4237" s="3" t="s">
        <v>4431</v>
      </c>
      <c r="F4237" s="67" t="s">
        <v>6304</v>
      </c>
      <c r="G4237" s="67" t="s">
        <v>6304</v>
      </c>
      <c r="I4237" s="3" t="s">
        <v>6298</v>
      </c>
    </row>
    <row r="4238" spans="1:9" x14ac:dyDescent="0.2">
      <c r="A4238" s="1" t="str">
        <f t="shared" si="67"/>
        <v>SINAPI-I 1535</v>
      </c>
      <c r="B4238" s="3" t="s">
        <v>6301</v>
      </c>
      <c r="C4238" s="3">
        <v>1535</v>
      </c>
      <c r="D4238" s="2" t="s">
        <v>3937</v>
      </c>
      <c r="E4238" s="3" t="s">
        <v>4431</v>
      </c>
      <c r="F4238" s="67" t="s">
        <v>5795</v>
      </c>
      <c r="G4238" s="67" t="s">
        <v>5795</v>
      </c>
      <c r="I4238" s="3" t="s">
        <v>6298</v>
      </c>
    </row>
    <row r="4239" spans="1:9" x14ac:dyDescent="0.2">
      <c r="A4239" s="1" t="str">
        <f t="shared" si="67"/>
        <v>SINAPI-I 1589</v>
      </c>
      <c r="B4239" s="3" t="s">
        <v>6301</v>
      </c>
      <c r="C4239" s="3">
        <v>1589</v>
      </c>
      <c r="D4239" s="2" t="s">
        <v>3938</v>
      </c>
      <c r="E4239" s="3" t="s">
        <v>4431</v>
      </c>
      <c r="F4239" s="67" t="s">
        <v>21599</v>
      </c>
      <c r="G4239" s="67" t="s">
        <v>21599</v>
      </c>
      <c r="I4239" s="3" t="s">
        <v>6298</v>
      </c>
    </row>
    <row r="4240" spans="1:9" x14ac:dyDescent="0.2">
      <c r="A4240" s="1" t="str">
        <f t="shared" si="67"/>
        <v>SINAPI-I 1546</v>
      </c>
      <c r="B4240" s="3" t="s">
        <v>6301</v>
      </c>
      <c r="C4240" s="3">
        <v>1546</v>
      </c>
      <c r="D4240" s="2" t="s">
        <v>3939</v>
      </c>
      <c r="E4240" s="3" t="s">
        <v>4431</v>
      </c>
      <c r="F4240" s="67" t="s">
        <v>34337</v>
      </c>
      <c r="G4240" s="67" t="s">
        <v>34337</v>
      </c>
      <c r="I4240" s="3" t="s">
        <v>6298</v>
      </c>
    </row>
    <row r="4241" spans="1:9" x14ac:dyDescent="0.2">
      <c r="A4241" s="1" t="str">
        <f t="shared" si="67"/>
        <v>SINAPI-I 1590</v>
      </c>
      <c r="B4241" s="3" t="s">
        <v>6301</v>
      </c>
      <c r="C4241" s="3">
        <v>1590</v>
      </c>
      <c r="D4241" s="2" t="s">
        <v>3940</v>
      </c>
      <c r="E4241" s="3" t="s">
        <v>4431</v>
      </c>
      <c r="F4241" s="67" t="s">
        <v>31556</v>
      </c>
      <c r="G4241" s="67" t="s">
        <v>31556</v>
      </c>
      <c r="I4241" s="3" t="s">
        <v>6298</v>
      </c>
    </row>
    <row r="4242" spans="1:9" x14ac:dyDescent="0.2">
      <c r="A4242" s="1" t="str">
        <f t="shared" si="67"/>
        <v>SINAPI-I 1542</v>
      </c>
      <c r="B4242" s="3" t="s">
        <v>6301</v>
      </c>
      <c r="C4242" s="3">
        <v>1542</v>
      </c>
      <c r="D4242" s="2" t="s">
        <v>3941</v>
      </c>
      <c r="E4242" s="3" t="s">
        <v>4431</v>
      </c>
      <c r="F4242" s="67" t="s">
        <v>29477</v>
      </c>
      <c r="G4242" s="67" t="s">
        <v>29477</v>
      </c>
      <c r="I4242" s="3" t="s">
        <v>6298</v>
      </c>
    </row>
    <row r="4243" spans="1:9" ht="22.5" x14ac:dyDescent="0.2">
      <c r="A4243" s="1" t="str">
        <f t="shared" si="67"/>
        <v>SINAPI-I 38415</v>
      </c>
      <c r="B4243" s="3" t="s">
        <v>6301</v>
      </c>
      <c r="C4243" s="3">
        <v>38415</v>
      </c>
      <c r="D4243" s="2" t="s">
        <v>3942</v>
      </c>
      <c r="E4243" s="3" t="s">
        <v>4431</v>
      </c>
      <c r="F4243" s="67" t="s">
        <v>34338</v>
      </c>
      <c r="G4243" s="67" t="s">
        <v>34338</v>
      </c>
      <c r="I4243" s="3" t="s">
        <v>6298</v>
      </c>
    </row>
    <row r="4244" spans="1:9" ht="22.5" x14ac:dyDescent="0.2">
      <c r="A4244" s="1" t="str">
        <f t="shared" si="67"/>
        <v>SINAPI-I 38414</v>
      </c>
      <c r="B4244" s="3" t="s">
        <v>6301</v>
      </c>
      <c r="C4244" s="3">
        <v>38414</v>
      </c>
      <c r="D4244" s="2" t="s">
        <v>3943</v>
      </c>
      <c r="E4244" s="3" t="s">
        <v>4431</v>
      </c>
      <c r="F4244" s="67" t="s">
        <v>34339</v>
      </c>
      <c r="G4244" s="67" t="s">
        <v>34339</v>
      </c>
      <c r="I4244" s="3" t="s">
        <v>6298</v>
      </c>
    </row>
    <row r="4245" spans="1:9" x14ac:dyDescent="0.2">
      <c r="A4245" s="1" t="str">
        <f t="shared" si="67"/>
        <v>SINAPI-I 38128</v>
      </c>
      <c r="B4245" s="3" t="s">
        <v>6301</v>
      </c>
      <c r="C4245" s="3">
        <v>38128</v>
      </c>
      <c r="D4245" s="2" t="s">
        <v>3944</v>
      </c>
      <c r="E4245" s="3" t="s">
        <v>4433</v>
      </c>
      <c r="F4245" s="67" t="s">
        <v>4815</v>
      </c>
      <c r="G4245" s="67" t="s">
        <v>4815</v>
      </c>
      <c r="I4245" s="3" t="s">
        <v>6299</v>
      </c>
    </row>
    <row r="4246" spans="1:9" x14ac:dyDescent="0.2">
      <c r="A4246" s="1" t="str">
        <f t="shared" si="67"/>
        <v>SINAPI-I 7253</v>
      </c>
      <c r="B4246" s="3" t="s">
        <v>6301</v>
      </c>
      <c r="C4246" s="3">
        <v>7253</v>
      </c>
      <c r="D4246" s="2" t="s">
        <v>3945</v>
      </c>
      <c r="E4246" s="3" t="s">
        <v>4435</v>
      </c>
      <c r="F4246" s="67" t="s">
        <v>34340</v>
      </c>
      <c r="G4246" s="67" t="s">
        <v>34340</v>
      </c>
      <c r="I4246" s="3" t="s">
        <v>6298</v>
      </c>
    </row>
    <row r="4247" spans="1:9" x14ac:dyDescent="0.2">
      <c r="A4247" s="1" t="str">
        <f t="shared" si="67"/>
        <v>SINAPI-I 4806</v>
      </c>
      <c r="B4247" s="3" t="s">
        <v>6301</v>
      </c>
      <c r="C4247" s="3">
        <v>4806</v>
      </c>
      <c r="D4247" s="2" t="s">
        <v>3946</v>
      </c>
      <c r="E4247" s="3" t="s">
        <v>4432</v>
      </c>
      <c r="F4247" s="67" t="s">
        <v>5620</v>
      </c>
      <c r="G4247" s="67" t="s">
        <v>5620</v>
      </c>
      <c r="I4247" s="3" t="s">
        <v>6298</v>
      </c>
    </row>
    <row r="4248" spans="1:9" x14ac:dyDescent="0.2">
      <c r="A4248" s="1" t="str">
        <f t="shared" si="67"/>
        <v>SINAPI-I 34401</v>
      </c>
      <c r="B4248" s="3" t="s">
        <v>6301</v>
      </c>
      <c r="C4248" s="3">
        <v>34401</v>
      </c>
      <c r="D4248" s="2" t="s">
        <v>3947</v>
      </c>
      <c r="E4248" s="3" t="s">
        <v>4431</v>
      </c>
      <c r="F4248" s="67" t="s">
        <v>34330</v>
      </c>
      <c r="G4248" s="67" t="s">
        <v>34330</v>
      </c>
      <c r="I4248" s="3" t="s">
        <v>6298</v>
      </c>
    </row>
    <row r="4249" spans="1:9" x14ac:dyDescent="0.2">
      <c r="A4249" s="1" t="str">
        <f t="shared" si="67"/>
        <v>SINAPI-I 7260</v>
      </c>
      <c r="B4249" s="3" t="s">
        <v>6301</v>
      </c>
      <c r="C4249" s="3">
        <v>7260</v>
      </c>
      <c r="D4249" s="2" t="s">
        <v>3948</v>
      </c>
      <c r="E4249" s="3" t="s">
        <v>4431</v>
      </c>
      <c r="F4249" s="67" t="s">
        <v>5549</v>
      </c>
      <c r="G4249" s="67" t="s">
        <v>5549</v>
      </c>
      <c r="I4249" s="3" t="s">
        <v>6298</v>
      </c>
    </row>
    <row r="4250" spans="1:9" x14ac:dyDescent="0.2">
      <c r="A4250" s="1" t="str">
        <f t="shared" si="67"/>
        <v>SINAPI-I 7256</v>
      </c>
      <c r="B4250" s="3" t="s">
        <v>6301</v>
      </c>
      <c r="C4250" s="3">
        <v>7256</v>
      </c>
      <c r="D4250" s="2" t="s">
        <v>30591</v>
      </c>
      <c r="E4250" s="3" t="s">
        <v>4431</v>
      </c>
      <c r="F4250" s="67" t="s">
        <v>4600</v>
      </c>
      <c r="G4250" s="67" t="s">
        <v>4600</v>
      </c>
      <c r="I4250" s="3" t="s">
        <v>6298</v>
      </c>
    </row>
    <row r="4251" spans="1:9" x14ac:dyDescent="0.2">
      <c r="A4251" s="1" t="str">
        <f t="shared" si="67"/>
        <v>SINAPI-I 7258</v>
      </c>
      <c r="B4251" s="3" t="s">
        <v>6301</v>
      </c>
      <c r="C4251" s="3">
        <v>7258</v>
      </c>
      <c r="D4251" s="2" t="s">
        <v>3949</v>
      </c>
      <c r="E4251" s="3" t="s">
        <v>4431</v>
      </c>
      <c r="F4251" s="67" t="s">
        <v>4480</v>
      </c>
      <c r="G4251" s="67" t="s">
        <v>4480</v>
      </c>
      <c r="I4251" s="3" t="s">
        <v>6298</v>
      </c>
    </row>
    <row r="4252" spans="1:9" x14ac:dyDescent="0.2">
      <c r="A4252" s="1" t="str">
        <f t="shared" si="67"/>
        <v>SINAPI-I 34400</v>
      </c>
      <c r="B4252" s="3" t="s">
        <v>6301</v>
      </c>
      <c r="C4252" s="3">
        <v>34400</v>
      </c>
      <c r="D4252" s="2" t="s">
        <v>3950</v>
      </c>
      <c r="E4252" s="3" t="s">
        <v>4431</v>
      </c>
      <c r="F4252" s="67" t="s">
        <v>4628</v>
      </c>
      <c r="G4252" s="67" t="s">
        <v>4628</v>
      </c>
      <c r="I4252" s="3" t="s">
        <v>6298</v>
      </c>
    </row>
    <row r="4253" spans="1:9" x14ac:dyDescent="0.2">
      <c r="A4253" s="1" t="str">
        <f t="shared" si="67"/>
        <v>SINAPI-I 10617</v>
      </c>
      <c r="B4253" s="3" t="s">
        <v>6301</v>
      </c>
      <c r="C4253" s="3">
        <v>10617</v>
      </c>
      <c r="D4253" s="2" t="s">
        <v>3951</v>
      </c>
      <c r="E4253" s="3" t="s">
        <v>4431</v>
      </c>
      <c r="F4253" s="67" t="s">
        <v>6057</v>
      </c>
      <c r="G4253" s="67" t="s">
        <v>6057</v>
      </c>
      <c r="I4253" s="3" t="s">
        <v>6298</v>
      </c>
    </row>
    <row r="4254" spans="1:9" x14ac:dyDescent="0.2">
      <c r="A4254" s="1" t="str">
        <f t="shared" si="67"/>
        <v>SINAPI-I 44261</v>
      </c>
      <c r="B4254" s="3" t="s">
        <v>6301</v>
      </c>
      <c r="C4254" s="3">
        <v>44261</v>
      </c>
      <c r="D4254" s="2" t="s">
        <v>3952</v>
      </c>
      <c r="E4254" s="3" t="s">
        <v>4431</v>
      </c>
      <c r="F4254" s="67" t="s">
        <v>34341</v>
      </c>
      <c r="G4254" s="67" t="s">
        <v>34341</v>
      </c>
      <c r="I4254" s="3" t="s">
        <v>6298</v>
      </c>
    </row>
    <row r="4255" spans="1:9" x14ac:dyDescent="0.2">
      <c r="A4255" s="1" t="str">
        <f t="shared" si="67"/>
        <v>SINAPI-I 7274</v>
      </c>
      <c r="B4255" s="3" t="s">
        <v>6301</v>
      </c>
      <c r="C4255" s="3">
        <v>7274</v>
      </c>
      <c r="D4255" s="2" t="s">
        <v>3953</v>
      </c>
      <c r="E4255" s="3" t="s">
        <v>4431</v>
      </c>
      <c r="F4255" s="67" t="s">
        <v>34342</v>
      </c>
      <c r="G4255" s="67" t="s">
        <v>34342</v>
      </c>
      <c r="I4255" s="3" t="s">
        <v>6298</v>
      </c>
    </row>
    <row r="4256" spans="1:9" x14ac:dyDescent="0.2">
      <c r="A4256" s="1" t="str">
        <f t="shared" si="67"/>
        <v>SINAPI-I 44326</v>
      </c>
      <c r="B4256" s="3" t="s">
        <v>6301</v>
      </c>
      <c r="C4256" s="3">
        <v>44326</v>
      </c>
      <c r="D4256" s="2" t="s">
        <v>3954</v>
      </c>
      <c r="E4256" s="3" t="s">
        <v>4431</v>
      </c>
      <c r="F4256" s="67" t="s">
        <v>34343</v>
      </c>
      <c r="G4256" s="67" t="s">
        <v>34343</v>
      </c>
      <c r="I4256" s="3" t="s">
        <v>6298</v>
      </c>
    </row>
    <row r="4257" spans="1:9" x14ac:dyDescent="0.2">
      <c r="A4257" s="1" t="str">
        <f t="shared" si="67"/>
        <v>SINAPI-I 154</v>
      </c>
      <c r="B4257" s="3" t="s">
        <v>6301</v>
      </c>
      <c r="C4257" s="3">
        <v>154</v>
      </c>
      <c r="D4257" s="2" t="s">
        <v>3955</v>
      </c>
      <c r="E4257" s="3" t="s">
        <v>4434</v>
      </c>
      <c r="F4257" s="67" t="s">
        <v>21336</v>
      </c>
      <c r="G4257" s="67" t="s">
        <v>21336</v>
      </c>
      <c r="I4257" s="3" t="s">
        <v>6298</v>
      </c>
    </row>
    <row r="4258" spans="1:9" ht="22.5" x14ac:dyDescent="0.2">
      <c r="A4258" s="1" t="str">
        <f t="shared" si="67"/>
        <v>SINAPI-I 38121</v>
      </c>
      <c r="B4258" s="3" t="s">
        <v>6301</v>
      </c>
      <c r="C4258" s="3">
        <v>38121</v>
      </c>
      <c r="D4258" s="2" t="s">
        <v>3956</v>
      </c>
      <c r="E4258" s="3" t="s">
        <v>4434</v>
      </c>
      <c r="F4258" s="67" t="s">
        <v>29688</v>
      </c>
      <c r="G4258" s="67" t="s">
        <v>29688</v>
      </c>
      <c r="I4258" s="3" t="s">
        <v>6298</v>
      </c>
    </row>
    <row r="4259" spans="1:9" x14ac:dyDescent="0.2">
      <c r="A4259" s="1" t="str">
        <f t="shared" ref="A4259:A4322" si="68">CONCATENAR</f>
        <v>SINAPI-I 43776</v>
      </c>
      <c r="B4259" s="3" t="s">
        <v>6301</v>
      </c>
      <c r="C4259" s="3">
        <v>43776</v>
      </c>
      <c r="D4259" s="2" t="s">
        <v>3957</v>
      </c>
      <c r="E4259" s="3" t="s">
        <v>4434</v>
      </c>
      <c r="F4259" s="67" t="s">
        <v>21520</v>
      </c>
      <c r="G4259" s="67" t="s">
        <v>21520</v>
      </c>
      <c r="I4259" s="3" t="s">
        <v>6298</v>
      </c>
    </row>
    <row r="4260" spans="1:9" x14ac:dyDescent="0.2">
      <c r="A4260" s="1" t="str">
        <f t="shared" si="68"/>
        <v>SINAPI-I 7343</v>
      </c>
      <c r="B4260" s="3" t="s">
        <v>6301</v>
      </c>
      <c r="C4260" s="3">
        <v>7343</v>
      </c>
      <c r="D4260" s="2" t="s">
        <v>3958</v>
      </c>
      <c r="E4260" s="3" t="s">
        <v>4434</v>
      </c>
      <c r="F4260" s="67" t="s">
        <v>21799</v>
      </c>
      <c r="G4260" s="67" t="s">
        <v>21799</v>
      </c>
      <c r="I4260" s="3" t="s">
        <v>6298</v>
      </c>
    </row>
    <row r="4261" spans="1:9" x14ac:dyDescent="0.2">
      <c r="A4261" s="1" t="str">
        <f t="shared" si="68"/>
        <v>SINAPI-I 7348</v>
      </c>
      <c r="B4261" s="3" t="s">
        <v>6301</v>
      </c>
      <c r="C4261" s="3">
        <v>7348</v>
      </c>
      <c r="D4261" s="2" t="s">
        <v>3959</v>
      </c>
      <c r="E4261" s="3" t="s">
        <v>4434</v>
      </c>
      <c r="F4261" s="67" t="s">
        <v>5627</v>
      </c>
      <c r="G4261" s="67" t="s">
        <v>5627</v>
      </c>
      <c r="I4261" s="3" t="s">
        <v>6298</v>
      </c>
    </row>
    <row r="4262" spans="1:9" x14ac:dyDescent="0.2">
      <c r="A4262" s="1" t="str">
        <f t="shared" si="68"/>
        <v>SINAPI-I 7313</v>
      </c>
      <c r="B4262" s="3" t="s">
        <v>6301</v>
      </c>
      <c r="C4262" s="3">
        <v>7313</v>
      </c>
      <c r="D4262" s="2" t="s">
        <v>3960</v>
      </c>
      <c r="E4262" s="3" t="s">
        <v>4434</v>
      </c>
      <c r="F4262" s="67" t="s">
        <v>5594</v>
      </c>
      <c r="G4262" s="67" t="s">
        <v>5594</v>
      </c>
      <c r="I4262" s="3" t="s">
        <v>6298</v>
      </c>
    </row>
    <row r="4263" spans="1:9" x14ac:dyDescent="0.2">
      <c r="A4263" s="1" t="str">
        <f t="shared" si="68"/>
        <v>SINAPI-I 7319</v>
      </c>
      <c r="B4263" s="3" t="s">
        <v>6301</v>
      </c>
      <c r="C4263" s="3">
        <v>7319</v>
      </c>
      <c r="D4263" s="2" t="s">
        <v>3961</v>
      </c>
      <c r="E4263" s="3" t="s">
        <v>4434</v>
      </c>
      <c r="F4263" s="67" t="s">
        <v>21391</v>
      </c>
      <c r="G4263" s="67" t="s">
        <v>21391</v>
      </c>
      <c r="I4263" s="3" t="s">
        <v>6298</v>
      </c>
    </row>
    <row r="4264" spans="1:9" x14ac:dyDescent="0.2">
      <c r="A4264" s="1" t="str">
        <f t="shared" si="68"/>
        <v>SINAPI-I 7314</v>
      </c>
      <c r="B4264" s="3" t="s">
        <v>6301</v>
      </c>
      <c r="C4264" s="3">
        <v>7314</v>
      </c>
      <c r="D4264" s="2" t="s">
        <v>3962</v>
      </c>
      <c r="E4264" s="3" t="s">
        <v>4434</v>
      </c>
      <c r="F4264" s="67" t="s">
        <v>34344</v>
      </c>
      <c r="G4264" s="67" t="s">
        <v>34344</v>
      </c>
      <c r="I4264" s="3" t="s">
        <v>6298</v>
      </c>
    </row>
    <row r="4265" spans="1:9" x14ac:dyDescent="0.2">
      <c r="A4265" s="1" t="str">
        <f t="shared" si="68"/>
        <v>SINAPI-I 7304</v>
      </c>
      <c r="B4265" s="3" t="s">
        <v>6301</v>
      </c>
      <c r="C4265" s="3">
        <v>7304</v>
      </c>
      <c r="D4265" s="2" t="s">
        <v>3963</v>
      </c>
      <c r="E4265" s="3" t="s">
        <v>4434</v>
      </c>
      <c r="F4265" s="67" t="s">
        <v>28928</v>
      </c>
      <c r="G4265" s="67" t="s">
        <v>28928</v>
      </c>
      <c r="I4265" s="3" t="s">
        <v>6298</v>
      </c>
    </row>
    <row r="4266" spans="1:9" x14ac:dyDescent="0.2">
      <c r="A4266" s="1" t="str">
        <f t="shared" si="68"/>
        <v>SINAPI-I 43649</v>
      </c>
      <c r="B4266" s="3" t="s">
        <v>6301</v>
      </c>
      <c r="C4266" s="3">
        <v>43649</v>
      </c>
      <c r="D4266" s="2" t="s">
        <v>3964</v>
      </c>
      <c r="E4266" s="3" t="s">
        <v>4434</v>
      </c>
      <c r="F4266" s="67" t="s">
        <v>21905</v>
      </c>
      <c r="G4266" s="67" t="s">
        <v>21905</v>
      </c>
      <c r="I4266" s="3" t="s">
        <v>6298</v>
      </c>
    </row>
    <row r="4267" spans="1:9" x14ac:dyDescent="0.2">
      <c r="A4267" s="1" t="str">
        <f t="shared" si="68"/>
        <v>SINAPI-I 43650</v>
      </c>
      <c r="B4267" s="3" t="s">
        <v>6301</v>
      </c>
      <c r="C4267" s="3">
        <v>43650</v>
      </c>
      <c r="D4267" s="2" t="s">
        <v>3965</v>
      </c>
      <c r="E4267" s="3" t="s">
        <v>4434</v>
      </c>
      <c r="F4267" s="67" t="s">
        <v>28771</v>
      </c>
      <c r="G4267" s="67" t="s">
        <v>28771</v>
      </c>
      <c r="I4267" s="3" t="s">
        <v>6298</v>
      </c>
    </row>
    <row r="4268" spans="1:9" x14ac:dyDescent="0.2">
      <c r="A4268" s="1" t="str">
        <f t="shared" si="68"/>
        <v>SINAPI-I 7311</v>
      </c>
      <c r="B4268" s="3" t="s">
        <v>6301</v>
      </c>
      <c r="C4268" s="3">
        <v>7311</v>
      </c>
      <c r="D4268" s="2" t="s">
        <v>3966</v>
      </c>
      <c r="E4268" s="3" t="s">
        <v>4434</v>
      </c>
      <c r="F4268" s="67" t="s">
        <v>28929</v>
      </c>
      <c r="G4268" s="67" t="s">
        <v>28929</v>
      </c>
      <c r="I4268" s="3" t="s">
        <v>6298</v>
      </c>
    </row>
    <row r="4269" spans="1:9" x14ac:dyDescent="0.2">
      <c r="A4269" s="1" t="str">
        <f t="shared" si="68"/>
        <v>SINAPI-I 7292</v>
      </c>
      <c r="B4269" s="3" t="s">
        <v>6301</v>
      </c>
      <c r="C4269" s="3">
        <v>7292</v>
      </c>
      <c r="D4269" s="2" t="s">
        <v>3967</v>
      </c>
      <c r="E4269" s="3" t="s">
        <v>4434</v>
      </c>
      <c r="F4269" s="67" t="s">
        <v>28930</v>
      </c>
      <c r="G4269" s="67" t="s">
        <v>28930</v>
      </c>
      <c r="I4269" s="3" t="s">
        <v>6299</v>
      </c>
    </row>
    <row r="4270" spans="1:9" x14ac:dyDescent="0.2">
      <c r="A4270" s="1" t="str">
        <f t="shared" si="68"/>
        <v>SINAPI-I 7293</v>
      </c>
      <c r="B4270" s="3" t="s">
        <v>6301</v>
      </c>
      <c r="C4270" s="3">
        <v>7293</v>
      </c>
      <c r="D4270" s="2" t="s">
        <v>3968</v>
      </c>
      <c r="E4270" s="3" t="s">
        <v>4434</v>
      </c>
      <c r="F4270" s="67" t="s">
        <v>28931</v>
      </c>
      <c r="G4270" s="67" t="s">
        <v>28931</v>
      </c>
      <c r="I4270" s="3" t="s">
        <v>6298</v>
      </c>
    </row>
    <row r="4271" spans="1:9" x14ac:dyDescent="0.2">
      <c r="A4271" s="1" t="str">
        <f t="shared" si="68"/>
        <v>SINAPI-I 7306</v>
      </c>
      <c r="B4271" s="3" t="s">
        <v>6301</v>
      </c>
      <c r="C4271" s="3">
        <v>7306</v>
      </c>
      <c r="D4271" s="2" t="s">
        <v>3969</v>
      </c>
      <c r="E4271" s="3" t="s">
        <v>4434</v>
      </c>
      <c r="F4271" s="67" t="s">
        <v>28932</v>
      </c>
      <c r="G4271" s="67" t="s">
        <v>28932</v>
      </c>
      <c r="I4271" s="3" t="s">
        <v>6298</v>
      </c>
    </row>
    <row r="4272" spans="1:9" x14ac:dyDescent="0.2">
      <c r="A4272" s="1" t="str">
        <f t="shared" si="68"/>
        <v>SINAPI-I 7288</v>
      </c>
      <c r="B4272" s="3" t="s">
        <v>6301</v>
      </c>
      <c r="C4272" s="3">
        <v>7288</v>
      </c>
      <c r="D4272" s="2" t="s">
        <v>3970</v>
      </c>
      <c r="E4272" s="3" t="s">
        <v>4434</v>
      </c>
      <c r="F4272" s="67" t="s">
        <v>20947</v>
      </c>
      <c r="G4272" s="67" t="s">
        <v>20947</v>
      </c>
      <c r="I4272" s="3" t="s">
        <v>6298</v>
      </c>
    </row>
    <row r="4273" spans="1:9" x14ac:dyDescent="0.2">
      <c r="A4273" s="1" t="str">
        <f t="shared" si="68"/>
        <v>SINAPI-I 43625</v>
      </c>
      <c r="B4273" s="3" t="s">
        <v>6301</v>
      </c>
      <c r="C4273" s="3">
        <v>43625</v>
      </c>
      <c r="D4273" s="2" t="s">
        <v>3971</v>
      </c>
      <c r="E4273" s="3" t="s">
        <v>4434</v>
      </c>
      <c r="F4273" s="67" t="s">
        <v>5768</v>
      </c>
      <c r="G4273" s="67" t="s">
        <v>5768</v>
      </c>
      <c r="I4273" s="3" t="s">
        <v>6298</v>
      </c>
    </row>
    <row r="4274" spans="1:9" x14ac:dyDescent="0.2">
      <c r="A4274" s="1" t="str">
        <f t="shared" si="68"/>
        <v>SINAPI-I 43647</v>
      </c>
      <c r="B4274" s="3" t="s">
        <v>6301</v>
      </c>
      <c r="C4274" s="3">
        <v>43647</v>
      </c>
      <c r="D4274" s="2" t="s">
        <v>3972</v>
      </c>
      <c r="E4274" s="3" t="s">
        <v>4434</v>
      </c>
      <c r="F4274" s="67" t="s">
        <v>21473</v>
      </c>
      <c r="G4274" s="67" t="s">
        <v>21473</v>
      </c>
      <c r="I4274" s="3" t="s">
        <v>6298</v>
      </c>
    </row>
    <row r="4275" spans="1:9" x14ac:dyDescent="0.2">
      <c r="A4275" s="1" t="str">
        <f t="shared" si="68"/>
        <v>SINAPI-I 43648</v>
      </c>
      <c r="B4275" s="3" t="s">
        <v>6301</v>
      </c>
      <c r="C4275" s="3">
        <v>43648</v>
      </c>
      <c r="D4275" s="2" t="s">
        <v>3973</v>
      </c>
      <c r="E4275" s="3" t="s">
        <v>4434</v>
      </c>
      <c r="F4275" s="67" t="s">
        <v>21792</v>
      </c>
      <c r="G4275" s="67" t="s">
        <v>21792</v>
      </c>
      <c r="I4275" s="3" t="s">
        <v>6298</v>
      </c>
    </row>
    <row r="4276" spans="1:9" x14ac:dyDescent="0.2">
      <c r="A4276" s="1" t="str">
        <f t="shared" si="68"/>
        <v>SINAPI-I 35693</v>
      </c>
      <c r="B4276" s="3" t="s">
        <v>6301</v>
      </c>
      <c r="C4276" s="3">
        <v>35693</v>
      </c>
      <c r="D4276" s="2" t="s">
        <v>3974</v>
      </c>
      <c r="E4276" s="3" t="s">
        <v>4434</v>
      </c>
      <c r="F4276" s="67" t="s">
        <v>21183</v>
      </c>
      <c r="G4276" s="67" t="s">
        <v>21183</v>
      </c>
      <c r="I4276" s="3" t="s">
        <v>6298</v>
      </c>
    </row>
    <row r="4277" spans="1:9" x14ac:dyDescent="0.2">
      <c r="A4277" s="1" t="str">
        <f t="shared" si="68"/>
        <v>SINAPI-I 7356</v>
      </c>
      <c r="B4277" s="3" t="s">
        <v>6301</v>
      </c>
      <c r="C4277" s="3">
        <v>7356</v>
      </c>
      <c r="D4277" s="2" t="s">
        <v>3975</v>
      </c>
      <c r="E4277" s="3" t="s">
        <v>4434</v>
      </c>
      <c r="F4277" s="67" t="s">
        <v>31012</v>
      </c>
      <c r="G4277" s="67" t="s">
        <v>31012</v>
      </c>
      <c r="I4277" s="3" t="s">
        <v>6299</v>
      </c>
    </row>
    <row r="4278" spans="1:9" x14ac:dyDescent="0.2">
      <c r="A4278" s="1" t="str">
        <f t="shared" si="68"/>
        <v>SINAPI-I 35692</v>
      </c>
      <c r="B4278" s="3" t="s">
        <v>6301</v>
      </c>
      <c r="C4278" s="3">
        <v>35692</v>
      </c>
      <c r="D4278" s="2" t="s">
        <v>3976</v>
      </c>
      <c r="E4278" s="3" t="s">
        <v>4434</v>
      </c>
      <c r="F4278" s="67" t="s">
        <v>28815</v>
      </c>
      <c r="G4278" s="67" t="s">
        <v>28815</v>
      </c>
      <c r="I4278" s="3" t="s">
        <v>6298</v>
      </c>
    </row>
    <row r="4279" spans="1:9" x14ac:dyDescent="0.2">
      <c r="A4279" s="1" t="str">
        <f t="shared" si="68"/>
        <v>SINAPI-I 43624</v>
      </c>
      <c r="B4279" s="3" t="s">
        <v>6301</v>
      </c>
      <c r="C4279" s="3">
        <v>43624</v>
      </c>
      <c r="D4279" s="2" t="s">
        <v>3977</v>
      </c>
      <c r="E4279" s="3" t="s">
        <v>4434</v>
      </c>
      <c r="F4279" s="67" t="s">
        <v>21073</v>
      </c>
      <c r="G4279" s="67" t="s">
        <v>21073</v>
      </c>
      <c r="I4279" s="3" t="s">
        <v>6298</v>
      </c>
    </row>
    <row r="4280" spans="1:9" x14ac:dyDescent="0.2">
      <c r="A4280" s="1" t="str">
        <f t="shared" si="68"/>
        <v>SINAPI-I 7342</v>
      </c>
      <c r="B4280" s="3" t="s">
        <v>6301</v>
      </c>
      <c r="C4280" s="3">
        <v>7342</v>
      </c>
      <c r="D4280" s="2" t="s">
        <v>3978</v>
      </c>
      <c r="E4280" s="3" t="s">
        <v>4433</v>
      </c>
      <c r="F4280" s="67" t="s">
        <v>5275</v>
      </c>
      <c r="G4280" s="67" t="s">
        <v>5275</v>
      </c>
      <c r="I4280" s="3" t="s">
        <v>6298</v>
      </c>
    </row>
    <row r="4281" spans="1:9" x14ac:dyDescent="0.2">
      <c r="A4281" s="1" t="str">
        <f t="shared" si="68"/>
        <v>SINAPI-I 7350</v>
      </c>
      <c r="B4281" s="3" t="s">
        <v>6301</v>
      </c>
      <c r="C4281" s="3">
        <v>7350</v>
      </c>
      <c r="D4281" s="2" t="s">
        <v>3979</v>
      </c>
      <c r="E4281" s="3" t="s">
        <v>4434</v>
      </c>
      <c r="F4281" s="67" t="s">
        <v>21677</v>
      </c>
      <c r="G4281" s="67" t="s">
        <v>21677</v>
      </c>
      <c r="I4281" s="3" t="s">
        <v>6298</v>
      </c>
    </row>
    <row r="4282" spans="1:9" ht="22.5" x14ac:dyDescent="0.2">
      <c r="A4282" s="1" t="str">
        <f t="shared" si="68"/>
        <v>SINAPI-I 39574</v>
      </c>
      <c r="B4282" s="3" t="s">
        <v>6301</v>
      </c>
      <c r="C4282" s="3">
        <v>39574</v>
      </c>
      <c r="D4282" s="2" t="s">
        <v>3980</v>
      </c>
      <c r="E4282" s="3" t="s">
        <v>4431</v>
      </c>
      <c r="F4282" s="67" t="s">
        <v>6158</v>
      </c>
      <c r="G4282" s="67" t="s">
        <v>6158</v>
      </c>
      <c r="I4282" s="3" t="s">
        <v>6298</v>
      </c>
    </row>
    <row r="4283" spans="1:9" x14ac:dyDescent="0.2">
      <c r="A4283" s="1" t="str">
        <f t="shared" si="68"/>
        <v>SINAPI-I 11060</v>
      </c>
      <c r="B4283" s="3" t="s">
        <v>6301</v>
      </c>
      <c r="C4283" s="3">
        <v>11060</v>
      </c>
      <c r="D4283" s="2" t="s">
        <v>30592</v>
      </c>
      <c r="E4283" s="3" t="s">
        <v>4431</v>
      </c>
      <c r="F4283" s="67" t="s">
        <v>21338</v>
      </c>
      <c r="G4283" s="67" t="s">
        <v>21338</v>
      </c>
      <c r="I4283" s="3" t="s">
        <v>6298</v>
      </c>
    </row>
    <row r="4284" spans="1:9" x14ac:dyDescent="0.2">
      <c r="A4284" s="1" t="str">
        <f t="shared" si="68"/>
        <v>SINAPI-I 37401</v>
      </c>
      <c r="B4284" s="3" t="s">
        <v>6301</v>
      </c>
      <c r="C4284" s="3">
        <v>37401</v>
      </c>
      <c r="D4284" s="2" t="s">
        <v>3981</v>
      </c>
      <c r="E4284" s="3" t="s">
        <v>4431</v>
      </c>
      <c r="F4284" s="67" t="s">
        <v>5818</v>
      </c>
      <c r="G4284" s="67" t="s">
        <v>5818</v>
      </c>
      <c r="I4284" s="3" t="s">
        <v>6298</v>
      </c>
    </row>
    <row r="4285" spans="1:9" x14ac:dyDescent="0.2">
      <c r="A4285" s="1" t="str">
        <f t="shared" si="68"/>
        <v>SINAPI-I 7525</v>
      </c>
      <c r="B4285" s="3" t="s">
        <v>6301</v>
      </c>
      <c r="C4285" s="3">
        <v>7525</v>
      </c>
      <c r="D4285" s="2" t="s">
        <v>3982</v>
      </c>
      <c r="E4285" s="3" t="s">
        <v>4431</v>
      </c>
      <c r="F4285" s="67" t="s">
        <v>5471</v>
      </c>
      <c r="G4285" s="67" t="s">
        <v>5471</v>
      </c>
      <c r="I4285" s="3" t="s">
        <v>6298</v>
      </c>
    </row>
    <row r="4286" spans="1:9" x14ac:dyDescent="0.2">
      <c r="A4286" s="1" t="str">
        <f t="shared" si="68"/>
        <v>SINAPI-I 7524</v>
      </c>
      <c r="B4286" s="3" t="s">
        <v>6301</v>
      </c>
      <c r="C4286" s="3">
        <v>7524</v>
      </c>
      <c r="D4286" s="2" t="s">
        <v>3983</v>
      </c>
      <c r="E4286" s="3" t="s">
        <v>4431</v>
      </c>
      <c r="F4286" s="67" t="s">
        <v>21013</v>
      </c>
      <c r="G4286" s="67" t="s">
        <v>21013</v>
      </c>
      <c r="I4286" s="3" t="s">
        <v>6298</v>
      </c>
    </row>
    <row r="4287" spans="1:9" x14ac:dyDescent="0.2">
      <c r="A4287" s="1" t="str">
        <f t="shared" si="68"/>
        <v>SINAPI-I 38105</v>
      </c>
      <c r="B4287" s="3" t="s">
        <v>6301</v>
      </c>
      <c r="C4287" s="3">
        <v>38105</v>
      </c>
      <c r="D4287" s="2" t="s">
        <v>3984</v>
      </c>
      <c r="E4287" s="3" t="s">
        <v>4431</v>
      </c>
      <c r="F4287" s="67" t="s">
        <v>5648</v>
      </c>
      <c r="G4287" s="67" t="s">
        <v>5648</v>
      </c>
      <c r="I4287" s="3" t="s">
        <v>6298</v>
      </c>
    </row>
    <row r="4288" spans="1:9" ht="22.5" x14ac:dyDescent="0.2">
      <c r="A4288" s="1" t="str">
        <f t="shared" si="68"/>
        <v>SINAPI-I 38084</v>
      </c>
      <c r="B4288" s="3" t="s">
        <v>6301</v>
      </c>
      <c r="C4288" s="3">
        <v>38084</v>
      </c>
      <c r="D4288" s="2" t="s">
        <v>3985</v>
      </c>
      <c r="E4288" s="3" t="s">
        <v>4431</v>
      </c>
      <c r="F4288" s="67" t="s">
        <v>5001</v>
      </c>
      <c r="G4288" s="67" t="s">
        <v>5001</v>
      </c>
      <c r="I4288" s="3" t="s">
        <v>6298</v>
      </c>
    </row>
    <row r="4289" spans="1:9" x14ac:dyDescent="0.2">
      <c r="A4289" s="1" t="str">
        <f t="shared" si="68"/>
        <v>SINAPI-I 38103</v>
      </c>
      <c r="B4289" s="3" t="s">
        <v>6301</v>
      </c>
      <c r="C4289" s="3">
        <v>38103</v>
      </c>
      <c r="D4289" s="2" t="s">
        <v>3986</v>
      </c>
      <c r="E4289" s="3" t="s">
        <v>4431</v>
      </c>
      <c r="F4289" s="67" t="s">
        <v>5513</v>
      </c>
      <c r="G4289" s="67" t="s">
        <v>5513</v>
      </c>
      <c r="I4289" s="3" t="s">
        <v>6298</v>
      </c>
    </row>
    <row r="4290" spans="1:9" x14ac:dyDescent="0.2">
      <c r="A4290" s="1" t="str">
        <f t="shared" si="68"/>
        <v>SINAPI-I 38082</v>
      </c>
      <c r="B4290" s="3" t="s">
        <v>6301</v>
      </c>
      <c r="C4290" s="3">
        <v>38082</v>
      </c>
      <c r="D4290" s="2" t="s">
        <v>3987</v>
      </c>
      <c r="E4290" s="3" t="s">
        <v>4431</v>
      </c>
      <c r="F4290" s="67" t="s">
        <v>6124</v>
      </c>
      <c r="G4290" s="67" t="s">
        <v>6124</v>
      </c>
      <c r="I4290" s="3" t="s">
        <v>6298</v>
      </c>
    </row>
    <row r="4291" spans="1:9" x14ac:dyDescent="0.2">
      <c r="A4291" s="1" t="str">
        <f t="shared" si="68"/>
        <v>SINAPI-I 38104</v>
      </c>
      <c r="B4291" s="3" t="s">
        <v>6301</v>
      </c>
      <c r="C4291" s="3">
        <v>38104</v>
      </c>
      <c r="D4291" s="2" t="s">
        <v>3988</v>
      </c>
      <c r="E4291" s="3" t="s">
        <v>4431</v>
      </c>
      <c r="F4291" s="67" t="s">
        <v>20846</v>
      </c>
      <c r="G4291" s="67" t="s">
        <v>20846</v>
      </c>
      <c r="I4291" s="3" t="s">
        <v>6298</v>
      </c>
    </row>
    <row r="4292" spans="1:9" x14ac:dyDescent="0.2">
      <c r="A4292" s="1" t="str">
        <f t="shared" si="68"/>
        <v>SINAPI-I 38083</v>
      </c>
      <c r="B4292" s="3" t="s">
        <v>6301</v>
      </c>
      <c r="C4292" s="3">
        <v>38083</v>
      </c>
      <c r="D4292" s="2" t="s">
        <v>3989</v>
      </c>
      <c r="E4292" s="3" t="s">
        <v>4431</v>
      </c>
      <c r="F4292" s="67" t="s">
        <v>34345</v>
      </c>
      <c r="G4292" s="67" t="s">
        <v>34345</v>
      </c>
      <c r="I4292" s="3" t="s">
        <v>6298</v>
      </c>
    </row>
    <row r="4293" spans="1:9" x14ac:dyDescent="0.2">
      <c r="A4293" s="1" t="str">
        <f t="shared" si="68"/>
        <v>SINAPI-I 38101</v>
      </c>
      <c r="B4293" s="3" t="s">
        <v>6301</v>
      </c>
      <c r="C4293" s="3">
        <v>38101</v>
      </c>
      <c r="D4293" s="2" t="s">
        <v>30593</v>
      </c>
      <c r="E4293" s="3" t="s">
        <v>4431</v>
      </c>
      <c r="F4293" s="67" t="s">
        <v>6246</v>
      </c>
      <c r="G4293" s="67" t="s">
        <v>6246</v>
      </c>
      <c r="I4293" s="3" t="s">
        <v>6298</v>
      </c>
    </row>
    <row r="4294" spans="1:9" x14ac:dyDescent="0.2">
      <c r="A4294" s="1" t="str">
        <f t="shared" si="68"/>
        <v>SINAPI-I 7528</v>
      </c>
      <c r="B4294" s="3" t="s">
        <v>6301</v>
      </c>
      <c r="C4294" s="3">
        <v>7528</v>
      </c>
      <c r="D4294" s="2" t="s">
        <v>3990</v>
      </c>
      <c r="E4294" s="3" t="s">
        <v>4431</v>
      </c>
      <c r="F4294" s="67" t="s">
        <v>4945</v>
      </c>
      <c r="G4294" s="67" t="s">
        <v>4945</v>
      </c>
      <c r="I4294" s="3" t="s">
        <v>6299</v>
      </c>
    </row>
    <row r="4295" spans="1:9" x14ac:dyDescent="0.2">
      <c r="A4295" s="1" t="str">
        <f t="shared" si="68"/>
        <v>SINAPI-I 12147</v>
      </c>
      <c r="B4295" s="3" t="s">
        <v>6301</v>
      </c>
      <c r="C4295" s="3">
        <v>12147</v>
      </c>
      <c r="D4295" s="2" t="s">
        <v>3991</v>
      </c>
      <c r="E4295" s="3" t="s">
        <v>4431</v>
      </c>
      <c r="F4295" s="67" t="s">
        <v>5013</v>
      </c>
      <c r="G4295" s="67" t="s">
        <v>5013</v>
      </c>
      <c r="I4295" s="3" t="s">
        <v>6298</v>
      </c>
    </row>
    <row r="4296" spans="1:9" x14ac:dyDescent="0.2">
      <c r="A4296" s="1" t="str">
        <f t="shared" si="68"/>
        <v>SINAPI-I 38075</v>
      </c>
      <c r="B4296" s="3" t="s">
        <v>6301</v>
      </c>
      <c r="C4296" s="3">
        <v>38075</v>
      </c>
      <c r="D4296" s="2" t="s">
        <v>3992</v>
      </c>
      <c r="E4296" s="3" t="s">
        <v>4431</v>
      </c>
      <c r="F4296" s="67" t="s">
        <v>28924</v>
      </c>
      <c r="G4296" s="67" t="s">
        <v>28924</v>
      </c>
      <c r="I4296" s="3" t="s">
        <v>6298</v>
      </c>
    </row>
    <row r="4297" spans="1:9" x14ac:dyDescent="0.2">
      <c r="A4297" s="1" t="str">
        <f t="shared" si="68"/>
        <v>SINAPI-I 38102</v>
      </c>
      <c r="B4297" s="3" t="s">
        <v>6301</v>
      </c>
      <c r="C4297" s="3">
        <v>38102</v>
      </c>
      <c r="D4297" s="2" t="s">
        <v>30594</v>
      </c>
      <c r="E4297" s="3" t="s">
        <v>4431</v>
      </c>
      <c r="F4297" s="67" t="s">
        <v>5191</v>
      </c>
      <c r="G4297" s="67" t="s">
        <v>5191</v>
      </c>
      <c r="I4297" s="3" t="s">
        <v>6298</v>
      </c>
    </row>
    <row r="4298" spans="1:9" ht="22.5" x14ac:dyDescent="0.2">
      <c r="A4298" s="1" t="str">
        <f t="shared" si="68"/>
        <v>SINAPI-I 38076</v>
      </c>
      <c r="B4298" s="3" t="s">
        <v>6301</v>
      </c>
      <c r="C4298" s="3">
        <v>38076</v>
      </c>
      <c r="D4298" s="2" t="s">
        <v>3993</v>
      </c>
      <c r="E4298" s="3" t="s">
        <v>4431</v>
      </c>
      <c r="F4298" s="67" t="s">
        <v>4975</v>
      </c>
      <c r="G4298" s="67" t="s">
        <v>4975</v>
      </c>
      <c r="I4298" s="3" t="s">
        <v>6298</v>
      </c>
    </row>
    <row r="4299" spans="1:9" x14ac:dyDescent="0.2">
      <c r="A4299" s="1" t="str">
        <f t="shared" si="68"/>
        <v>SINAPI-I 7592</v>
      </c>
      <c r="B4299" s="3" t="s">
        <v>6301</v>
      </c>
      <c r="C4299" s="3">
        <v>7592</v>
      </c>
      <c r="D4299" s="2" t="s">
        <v>3994</v>
      </c>
      <c r="E4299" s="3" t="s">
        <v>4436</v>
      </c>
      <c r="F4299" s="67" t="s">
        <v>21241</v>
      </c>
      <c r="G4299" s="67" t="s">
        <v>31013</v>
      </c>
      <c r="I4299" s="3" t="s">
        <v>6299</v>
      </c>
    </row>
    <row r="4300" spans="1:9" x14ac:dyDescent="0.2">
      <c r="A4300" s="1" t="str">
        <f t="shared" si="68"/>
        <v>SINAPI-I 40820</v>
      </c>
      <c r="B4300" s="3" t="s">
        <v>6301</v>
      </c>
      <c r="C4300" s="3">
        <v>40820</v>
      </c>
      <c r="D4300" s="2" t="s">
        <v>3995</v>
      </c>
      <c r="E4300" s="3" t="s">
        <v>4437</v>
      </c>
      <c r="F4300" s="67" t="s">
        <v>31079</v>
      </c>
      <c r="G4300" s="67" t="s">
        <v>31014</v>
      </c>
      <c r="I4300" s="3" t="s">
        <v>6298</v>
      </c>
    </row>
    <row r="4301" spans="1:9" ht="22.5" x14ac:dyDescent="0.2">
      <c r="A4301" s="1" t="str">
        <f t="shared" si="68"/>
        <v>SINAPI-I 11826</v>
      </c>
      <c r="B4301" s="3" t="s">
        <v>6301</v>
      </c>
      <c r="C4301" s="3">
        <v>11826</v>
      </c>
      <c r="D4301" s="2" t="s">
        <v>3996</v>
      </c>
      <c r="E4301" s="3" t="s">
        <v>4431</v>
      </c>
      <c r="F4301" s="67" t="s">
        <v>6164</v>
      </c>
      <c r="G4301" s="67" t="s">
        <v>6164</v>
      </c>
      <c r="I4301" s="3" t="s">
        <v>6298</v>
      </c>
    </row>
    <row r="4302" spans="1:9" ht="22.5" x14ac:dyDescent="0.2">
      <c r="A4302" s="1" t="str">
        <f t="shared" si="68"/>
        <v>SINAPI-I 7606</v>
      </c>
      <c r="B4302" s="3" t="s">
        <v>6301</v>
      </c>
      <c r="C4302" s="3">
        <v>7606</v>
      </c>
      <c r="D4302" s="2" t="s">
        <v>3997</v>
      </c>
      <c r="E4302" s="3" t="s">
        <v>4431</v>
      </c>
      <c r="F4302" s="67" t="s">
        <v>6165</v>
      </c>
      <c r="G4302" s="67" t="s">
        <v>6165</v>
      </c>
      <c r="I4302" s="3" t="s">
        <v>6298</v>
      </c>
    </row>
    <row r="4303" spans="1:9" ht="22.5" x14ac:dyDescent="0.2">
      <c r="A4303" s="1" t="str">
        <f t="shared" si="68"/>
        <v>SINAPI-I 11763</v>
      </c>
      <c r="B4303" s="3" t="s">
        <v>6301</v>
      </c>
      <c r="C4303" s="3">
        <v>11763</v>
      </c>
      <c r="D4303" s="2" t="s">
        <v>3998</v>
      </c>
      <c r="E4303" s="3" t="s">
        <v>4431</v>
      </c>
      <c r="F4303" s="67" t="s">
        <v>5163</v>
      </c>
      <c r="G4303" s="67" t="s">
        <v>5163</v>
      </c>
      <c r="I4303" s="3" t="s">
        <v>6298</v>
      </c>
    </row>
    <row r="4304" spans="1:9" ht="22.5" x14ac:dyDescent="0.2">
      <c r="A4304" s="1" t="str">
        <f t="shared" si="68"/>
        <v>SINAPI-I 11764</v>
      </c>
      <c r="B4304" s="3" t="s">
        <v>6301</v>
      </c>
      <c r="C4304" s="3">
        <v>11764</v>
      </c>
      <c r="D4304" s="2" t="s">
        <v>3999</v>
      </c>
      <c r="E4304" s="3" t="s">
        <v>4431</v>
      </c>
      <c r="F4304" s="67" t="s">
        <v>6166</v>
      </c>
      <c r="G4304" s="67" t="s">
        <v>6166</v>
      </c>
      <c r="I4304" s="3" t="s">
        <v>6298</v>
      </c>
    </row>
    <row r="4305" spans="1:9" ht="22.5" x14ac:dyDescent="0.2">
      <c r="A4305" s="1" t="str">
        <f t="shared" si="68"/>
        <v>SINAPI-I 11829</v>
      </c>
      <c r="B4305" s="3" t="s">
        <v>6301</v>
      </c>
      <c r="C4305" s="3">
        <v>11829</v>
      </c>
      <c r="D4305" s="2" t="s">
        <v>4000</v>
      </c>
      <c r="E4305" s="3" t="s">
        <v>4431</v>
      </c>
      <c r="F4305" s="67" t="s">
        <v>6167</v>
      </c>
      <c r="G4305" s="67" t="s">
        <v>6167</v>
      </c>
      <c r="I4305" s="3" t="s">
        <v>6298</v>
      </c>
    </row>
    <row r="4306" spans="1:9" ht="22.5" x14ac:dyDescent="0.2">
      <c r="A4306" s="1" t="str">
        <f t="shared" si="68"/>
        <v>SINAPI-I 11830</v>
      </c>
      <c r="B4306" s="3" t="s">
        <v>6301</v>
      </c>
      <c r="C4306" s="3">
        <v>11830</v>
      </c>
      <c r="D4306" s="2" t="s">
        <v>4001</v>
      </c>
      <c r="E4306" s="3" t="s">
        <v>4431</v>
      </c>
      <c r="F4306" s="67" t="s">
        <v>5884</v>
      </c>
      <c r="G4306" s="67" t="s">
        <v>5884</v>
      </c>
      <c r="I4306" s="3" t="s">
        <v>6298</v>
      </c>
    </row>
    <row r="4307" spans="1:9" ht="22.5" x14ac:dyDescent="0.2">
      <c r="A4307" s="1" t="str">
        <f t="shared" si="68"/>
        <v>SINAPI-I 11825</v>
      </c>
      <c r="B4307" s="3" t="s">
        <v>6301</v>
      </c>
      <c r="C4307" s="3">
        <v>11825</v>
      </c>
      <c r="D4307" s="2" t="s">
        <v>4002</v>
      </c>
      <c r="E4307" s="3" t="s">
        <v>4431</v>
      </c>
      <c r="F4307" s="67" t="s">
        <v>6168</v>
      </c>
      <c r="G4307" s="67" t="s">
        <v>6168</v>
      </c>
      <c r="I4307" s="3" t="s">
        <v>6298</v>
      </c>
    </row>
    <row r="4308" spans="1:9" ht="22.5" x14ac:dyDescent="0.2">
      <c r="A4308" s="1" t="str">
        <f t="shared" si="68"/>
        <v>SINAPI-I 11767</v>
      </c>
      <c r="B4308" s="3" t="s">
        <v>6301</v>
      </c>
      <c r="C4308" s="3">
        <v>11767</v>
      </c>
      <c r="D4308" s="2" t="s">
        <v>4003</v>
      </c>
      <c r="E4308" s="3" t="s">
        <v>4431</v>
      </c>
      <c r="F4308" s="67" t="s">
        <v>6169</v>
      </c>
      <c r="G4308" s="67" t="s">
        <v>6169</v>
      </c>
      <c r="I4308" s="3" t="s">
        <v>6298</v>
      </c>
    </row>
    <row r="4309" spans="1:9" ht="22.5" x14ac:dyDescent="0.2">
      <c r="A4309" s="1" t="str">
        <f t="shared" si="68"/>
        <v>SINAPI-I 11766</v>
      </c>
      <c r="B4309" s="3" t="s">
        <v>6301</v>
      </c>
      <c r="C4309" s="3">
        <v>11766</v>
      </c>
      <c r="D4309" s="2" t="s">
        <v>4004</v>
      </c>
      <c r="E4309" s="3" t="s">
        <v>4431</v>
      </c>
      <c r="F4309" s="67" t="s">
        <v>6170</v>
      </c>
      <c r="G4309" s="67" t="s">
        <v>6170</v>
      </c>
      <c r="I4309" s="3" t="s">
        <v>6298</v>
      </c>
    </row>
    <row r="4310" spans="1:9" ht="22.5" x14ac:dyDescent="0.2">
      <c r="A4310" s="1" t="str">
        <f t="shared" si="68"/>
        <v>SINAPI-I 11765</v>
      </c>
      <c r="B4310" s="3" t="s">
        <v>6301</v>
      </c>
      <c r="C4310" s="3">
        <v>11765</v>
      </c>
      <c r="D4310" s="2" t="s">
        <v>4005</v>
      </c>
      <c r="E4310" s="3" t="s">
        <v>4431</v>
      </c>
      <c r="F4310" s="67" t="s">
        <v>4592</v>
      </c>
      <c r="G4310" s="67" t="s">
        <v>4592</v>
      </c>
      <c r="I4310" s="3" t="s">
        <v>6298</v>
      </c>
    </row>
    <row r="4311" spans="1:9" ht="22.5" x14ac:dyDescent="0.2">
      <c r="A4311" s="1" t="str">
        <f t="shared" si="68"/>
        <v>SINAPI-I 11824</v>
      </c>
      <c r="B4311" s="3" t="s">
        <v>6301</v>
      </c>
      <c r="C4311" s="3">
        <v>11824</v>
      </c>
      <c r="D4311" s="2" t="s">
        <v>4006</v>
      </c>
      <c r="E4311" s="3" t="s">
        <v>4431</v>
      </c>
      <c r="F4311" s="67" t="s">
        <v>6171</v>
      </c>
      <c r="G4311" s="67" t="s">
        <v>6171</v>
      </c>
      <c r="I4311" s="3" t="s">
        <v>6298</v>
      </c>
    </row>
    <row r="4312" spans="1:9" ht="22.5" x14ac:dyDescent="0.2">
      <c r="A4312" s="1" t="str">
        <f t="shared" si="68"/>
        <v>SINAPI-I 44045</v>
      </c>
      <c r="B4312" s="3" t="s">
        <v>6301</v>
      </c>
      <c r="C4312" s="3">
        <v>44045</v>
      </c>
      <c r="D4312" s="2" t="s">
        <v>4007</v>
      </c>
      <c r="E4312" s="3" t="s">
        <v>4431</v>
      </c>
      <c r="F4312" s="67" t="s">
        <v>34346</v>
      </c>
      <c r="G4312" s="67" t="s">
        <v>34346</v>
      </c>
      <c r="I4312" s="3" t="s">
        <v>6298</v>
      </c>
    </row>
    <row r="4313" spans="1:9" x14ac:dyDescent="0.2">
      <c r="A4313" s="1" t="str">
        <f t="shared" si="68"/>
        <v>SINAPI-I 39702</v>
      </c>
      <c r="B4313" s="3" t="s">
        <v>6301</v>
      </c>
      <c r="C4313" s="3">
        <v>39702</v>
      </c>
      <c r="D4313" s="2" t="s">
        <v>4008</v>
      </c>
      <c r="E4313" s="3" t="s">
        <v>4431</v>
      </c>
      <c r="F4313" s="67" t="s">
        <v>34347</v>
      </c>
      <c r="G4313" s="67" t="s">
        <v>34347</v>
      </c>
      <c r="I4313" s="3" t="s">
        <v>6298</v>
      </c>
    </row>
    <row r="4314" spans="1:9" ht="22.5" x14ac:dyDescent="0.2">
      <c r="A4314" s="1" t="str">
        <f t="shared" si="68"/>
        <v>SINAPI-I 13415</v>
      </c>
      <c r="B4314" s="3" t="s">
        <v>6301</v>
      </c>
      <c r="C4314" s="3">
        <v>13415</v>
      </c>
      <c r="D4314" s="2" t="s">
        <v>30595</v>
      </c>
      <c r="E4314" s="3" t="s">
        <v>4431</v>
      </c>
      <c r="F4314" s="67" t="s">
        <v>34348</v>
      </c>
      <c r="G4314" s="67" t="s">
        <v>34348</v>
      </c>
      <c r="I4314" s="3" t="s">
        <v>6299</v>
      </c>
    </row>
    <row r="4315" spans="1:9" ht="22.5" x14ac:dyDescent="0.2">
      <c r="A4315" s="1" t="str">
        <f t="shared" si="68"/>
        <v>SINAPI-I 7602</v>
      </c>
      <c r="B4315" s="3" t="s">
        <v>6301</v>
      </c>
      <c r="C4315" s="3">
        <v>7602</v>
      </c>
      <c r="D4315" s="2" t="s">
        <v>30596</v>
      </c>
      <c r="E4315" s="3" t="s">
        <v>4431</v>
      </c>
      <c r="F4315" s="67" t="s">
        <v>34349</v>
      </c>
      <c r="G4315" s="67" t="s">
        <v>34349</v>
      </c>
      <c r="I4315" s="3" t="s">
        <v>6298</v>
      </c>
    </row>
    <row r="4316" spans="1:9" ht="22.5" x14ac:dyDescent="0.2">
      <c r="A4316" s="1" t="str">
        <f t="shared" si="68"/>
        <v>SINAPI-I 7603</v>
      </c>
      <c r="B4316" s="3" t="s">
        <v>6301</v>
      </c>
      <c r="C4316" s="3">
        <v>7603</v>
      </c>
      <c r="D4316" s="2" t="s">
        <v>30597</v>
      </c>
      <c r="E4316" s="3" t="s">
        <v>4431</v>
      </c>
      <c r="F4316" s="67" t="s">
        <v>34350</v>
      </c>
      <c r="G4316" s="67" t="s">
        <v>34350</v>
      </c>
      <c r="I4316" s="3" t="s">
        <v>6298</v>
      </c>
    </row>
    <row r="4317" spans="1:9" x14ac:dyDescent="0.2">
      <c r="A4317" s="1" t="str">
        <f t="shared" si="68"/>
        <v>SINAPI-I 11777</v>
      </c>
      <c r="B4317" s="3" t="s">
        <v>6301</v>
      </c>
      <c r="C4317" s="3">
        <v>11777</v>
      </c>
      <c r="D4317" s="2" t="s">
        <v>4009</v>
      </c>
      <c r="E4317" s="3" t="s">
        <v>4431</v>
      </c>
      <c r="F4317" s="67" t="s">
        <v>34351</v>
      </c>
      <c r="G4317" s="67" t="s">
        <v>34351</v>
      </c>
      <c r="I4317" s="3" t="s">
        <v>6298</v>
      </c>
    </row>
    <row r="4318" spans="1:9" ht="22.5" x14ac:dyDescent="0.2">
      <c r="A4318" s="1" t="str">
        <f t="shared" si="68"/>
        <v>SINAPI-I 13417</v>
      </c>
      <c r="B4318" s="3" t="s">
        <v>6301</v>
      </c>
      <c r="C4318" s="3">
        <v>13417</v>
      </c>
      <c r="D4318" s="2" t="s">
        <v>30598</v>
      </c>
      <c r="E4318" s="3" t="s">
        <v>4431</v>
      </c>
      <c r="F4318" s="67" t="s">
        <v>20834</v>
      </c>
      <c r="G4318" s="67" t="s">
        <v>20834</v>
      </c>
      <c r="I4318" s="3" t="s">
        <v>6298</v>
      </c>
    </row>
    <row r="4319" spans="1:9" x14ac:dyDescent="0.2">
      <c r="A4319" s="1" t="str">
        <f t="shared" si="68"/>
        <v>SINAPI-I 36791</v>
      </c>
      <c r="B4319" s="3" t="s">
        <v>6301</v>
      </c>
      <c r="C4319" s="3">
        <v>36791</v>
      </c>
      <c r="D4319" s="2" t="s">
        <v>4010</v>
      </c>
      <c r="E4319" s="3" t="s">
        <v>4431</v>
      </c>
      <c r="F4319" s="67" t="s">
        <v>34005</v>
      </c>
      <c r="G4319" s="67" t="s">
        <v>34005</v>
      </c>
      <c r="I4319" s="3" t="s">
        <v>6298</v>
      </c>
    </row>
    <row r="4320" spans="1:9" ht="22.5" x14ac:dyDescent="0.2">
      <c r="A4320" s="1" t="str">
        <f t="shared" si="68"/>
        <v>SINAPI-I 36795</v>
      </c>
      <c r="B4320" s="3" t="s">
        <v>6301</v>
      </c>
      <c r="C4320" s="3">
        <v>36795</v>
      </c>
      <c r="D4320" s="2" t="s">
        <v>4011</v>
      </c>
      <c r="E4320" s="3" t="s">
        <v>4431</v>
      </c>
      <c r="F4320" s="67" t="s">
        <v>34352</v>
      </c>
      <c r="G4320" s="67" t="s">
        <v>34352</v>
      </c>
      <c r="I4320" s="3" t="s">
        <v>6298</v>
      </c>
    </row>
    <row r="4321" spans="1:9" ht="22.5" x14ac:dyDescent="0.2">
      <c r="A4321" s="1" t="str">
        <f t="shared" si="68"/>
        <v>SINAPI-I 36796</v>
      </c>
      <c r="B4321" s="3" t="s">
        <v>6301</v>
      </c>
      <c r="C4321" s="3">
        <v>36796</v>
      </c>
      <c r="D4321" s="2" t="s">
        <v>4012</v>
      </c>
      <c r="E4321" s="3" t="s">
        <v>4431</v>
      </c>
      <c r="F4321" s="67" t="s">
        <v>34353</v>
      </c>
      <c r="G4321" s="67" t="s">
        <v>34353</v>
      </c>
      <c r="I4321" s="3" t="s">
        <v>6298</v>
      </c>
    </row>
    <row r="4322" spans="1:9" ht="22.5" x14ac:dyDescent="0.2">
      <c r="A4322" s="1" t="str">
        <f t="shared" si="68"/>
        <v>SINAPI-I 36792</v>
      </c>
      <c r="B4322" s="3" t="s">
        <v>6301</v>
      </c>
      <c r="C4322" s="3">
        <v>36792</v>
      </c>
      <c r="D4322" s="2" t="s">
        <v>4013</v>
      </c>
      <c r="E4322" s="3" t="s">
        <v>4431</v>
      </c>
      <c r="F4322" s="67" t="s">
        <v>34354</v>
      </c>
      <c r="G4322" s="67" t="s">
        <v>34354</v>
      </c>
      <c r="I4322" s="3" t="s">
        <v>6298</v>
      </c>
    </row>
    <row r="4323" spans="1:9" ht="22.5" x14ac:dyDescent="0.2">
      <c r="A4323" s="1" t="str">
        <f t="shared" ref="A4323:A4386" si="69">CONCATENAR</f>
        <v>SINAPI-I 11773</v>
      </c>
      <c r="B4323" s="3" t="s">
        <v>6301</v>
      </c>
      <c r="C4323" s="3">
        <v>11773</v>
      </c>
      <c r="D4323" s="2" t="s">
        <v>30599</v>
      </c>
      <c r="E4323" s="3" t="s">
        <v>4431</v>
      </c>
      <c r="F4323" s="67" t="s">
        <v>34355</v>
      </c>
      <c r="G4323" s="67" t="s">
        <v>34355</v>
      </c>
      <c r="I4323" s="3" t="s">
        <v>6298</v>
      </c>
    </row>
    <row r="4324" spans="1:9" ht="22.5" x14ac:dyDescent="0.2">
      <c r="A4324" s="1" t="str">
        <f t="shared" si="69"/>
        <v>SINAPI-I 11762</v>
      </c>
      <c r="B4324" s="3" t="s">
        <v>6301</v>
      </c>
      <c r="C4324" s="3">
        <v>11762</v>
      </c>
      <c r="D4324" s="2" t="s">
        <v>30600</v>
      </c>
      <c r="E4324" s="3" t="s">
        <v>4431</v>
      </c>
      <c r="F4324" s="67" t="s">
        <v>34356</v>
      </c>
      <c r="G4324" s="67" t="s">
        <v>34356</v>
      </c>
      <c r="I4324" s="3" t="s">
        <v>6298</v>
      </c>
    </row>
    <row r="4325" spans="1:9" ht="22.5" x14ac:dyDescent="0.2">
      <c r="A4325" s="1" t="str">
        <f t="shared" si="69"/>
        <v>SINAPI-I 7604</v>
      </c>
      <c r="B4325" s="3" t="s">
        <v>6301</v>
      </c>
      <c r="C4325" s="3">
        <v>7604</v>
      </c>
      <c r="D4325" s="2" t="s">
        <v>30601</v>
      </c>
      <c r="E4325" s="3" t="s">
        <v>4431</v>
      </c>
      <c r="F4325" s="67" t="s">
        <v>34357</v>
      </c>
      <c r="G4325" s="67" t="s">
        <v>34357</v>
      </c>
      <c r="I4325" s="3" t="s">
        <v>6298</v>
      </c>
    </row>
    <row r="4326" spans="1:9" ht="22.5" x14ac:dyDescent="0.2">
      <c r="A4326" s="1" t="str">
        <f t="shared" si="69"/>
        <v>SINAPI-I 13984</v>
      </c>
      <c r="B4326" s="3" t="s">
        <v>6301</v>
      </c>
      <c r="C4326" s="3">
        <v>13984</v>
      </c>
      <c r="D4326" s="2" t="s">
        <v>30602</v>
      </c>
      <c r="E4326" s="3" t="s">
        <v>4431</v>
      </c>
      <c r="F4326" s="67" t="s">
        <v>34358</v>
      </c>
      <c r="G4326" s="67" t="s">
        <v>34358</v>
      </c>
      <c r="I4326" s="3" t="s">
        <v>6298</v>
      </c>
    </row>
    <row r="4327" spans="1:9" ht="22.5" x14ac:dyDescent="0.2">
      <c r="A4327" s="1" t="str">
        <f t="shared" si="69"/>
        <v>SINAPI-I 11772</v>
      </c>
      <c r="B4327" s="3" t="s">
        <v>6301</v>
      </c>
      <c r="C4327" s="3">
        <v>11772</v>
      </c>
      <c r="D4327" s="2" t="s">
        <v>30603</v>
      </c>
      <c r="E4327" s="3" t="s">
        <v>4431</v>
      </c>
      <c r="F4327" s="67" t="s">
        <v>34359</v>
      </c>
      <c r="G4327" s="67" t="s">
        <v>34359</v>
      </c>
      <c r="I4327" s="3" t="s">
        <v>6298</v>
      </c>
    </row>
    <row r="4328" spans="1:9" ht="22.5" x14ac:dyDescent="0.2">
      <c r="A4328" s="1" t="str">
        <f t="shared" si="69"/>
        <v>SINAPI-I 13983</v>
      </c>
      <c r="B4328" s="3" t="s">
        <v>6301</v>
      </c>
      <c r="C4328" s="3">
        <v>13983</v>
      </c>
      <c r="D4328" s="2" t="s">
        <v>30604</v>
      </c>
      <c r="E4328" s="3" t="s">
        <v>4431</v>
      </c>
      <c r="F4328" s="67" t="s">
        <v>34360</v>
      </c>
      <c r="G4328" s="67" t="s">
        <v>34360</v>
      </c>
      <c r="I4328" s="3" t="s">
        <v>6298</v>
      </c>
    </row>
    <row r="4329" spans="1:9" ht="22.5" x14ac:dyDescent="0.2">
      <c r="A4329" s="1" t="str">
        <f t="shared" si="69"/>
        <v>SINAPI-I 13416</v>
      </c>
      <c r="B4329" s="3" t="s">
        <v>6301</v>
      </c>
      <c r="C4329" s="3">
        <v>13416</v>
      </c>
      <c r="D4329" s="2" t="s">
        <v>30605</v>
      </c>
      <c r="E4329" s="3" t="s">
        <v>4431</v>
      </c>
      <c r="F4329" s="67" t="s">
        <v>34361</v>
      </c>
      <c r="G4329" s="67" t="s">
        <v>34361</v>
      </c>
      <c r="I4329" s="3" t="s">
        <v>6298</v>
      </c>
    </row>
    <row r="4330" spans="1:9" ht="22.5" x14ac:dyDescent="0.2">
      <c r="A4330" s="1" t="str">
        <f t="shared" si="69"/>
        <v>SINAPI-I 40329</v>
      </c>
      <c r="B4330" s="3" t="s">
        <v>6301</v>
      </c>
      <c r="C4330" s="3">
        <v>40329</v>
      </c>
      <c r="D4330" s="2" t="s">
        <v>4014</v>
      </c>
      <c r="E4330" s="3" t="s">
        <v>4431</v>
      </c>
      <c r="F4330" s="67" t="s">
        <v>6173</v>
      </c>
      <c r="G4330" s="67" t="s">
        <v>6173</v>
      </c>
      <c r="I4330" s="3" t="s">
        <v>6299</v>
      </c>
    </row>
    <row r="4331" spans="1:9" x14ac:dyDescent="0.2">
      <c r="A4331" s="1" t="str">
        <f t="shared" si="69"/>
        <v>SINAPI-I 11823</v>
      </c>
      <c r="B4331" s="3" t="s">
        <v>6301</v>
      </c>
      <c r="C4331" s="3">
        <v>11823</v>
      </c>
      <c r="D4331" s="2" t="s">
        <v>30606</v>
      </c>
      <c r="E4331" s="3" t="s">
        <v>4431</v>
      </c>
      <c r="F4331" s="67" t="s">
        <v>6174</v>
      </c>
      <c r="G4331" s="67" t="s">
        <v>6174</v>
      </c>
      <c r="I4331" s="3" t="s">
        <v>6298</v>
      </c>
    </row>
    <row r="4332" spans="1:9" x14ac:dyDescent="0.2">
      <c r="A4332" s="1" t="str">
        <f t="shared" si="69"/>
        <v>SINAPI-I 11822</v>
      </c>
      <c r="B4332" s="3" t="s">
        <v>6301</v>
      </c>
      <c r="C4332" s="3">
        <v>11822</v>
      </c>
      <c r="D4332" s="2" t="s">
        <v>30607</v>
      </c>
      <c r="E4332" s="3" t="s">
        <v>4431</v>
      </c>
      <c r="F4332" s="67" t="s">
        <v>6175</v>
      </c>
      <c r="G4332" s="67" t="s">
        <v>6175</v>
      </c>
      <c r="I4332" s="3" t="s">
        <v>6298</v>
      </c>
    </row>
    <row r="4333" spans="1:9" x14ac:dyDescent="0.2">
      <c r="A4333" s="1" t="str">
        <f t="shared" si="69"/>
        <v>SINAPI-I 11831</v>
      </c>
      <c r="B4333" s="3" t="s">
        <v>6301</v>
      </c>
      <c r="C4333" s="3">
        <v>11831</v>
      </c>
      <c r="D4333" s="2" t="s">
        <v>30608</v>
      </c>
      <c r="E4333" s="3" t="s">
        <v>4431</v>
      </c>
      <c r="F4333" s="67" t="s">
        <v>6176</v>
      </c>
      <c r="G4333" s="67" t="s">
        <v>6176</v>
      </c>
      <c r="I4333" s="3" t="s">
        <v>6298</v>
      </c>
    </row>
    <row r="4334" spans="1:9" ht="22.5" x14ac:dyDescent="0.2">
      <c r="A4334" s="1" t="str">
        <f t="shared" si="69"/>
        <v>SINAPI-I 7613</v>
      </c>
      <c r="B4334" s="3" t="s">
        <v>6301</v>
      </c>
      <c r="C4334" s="3">
        <v>7613</v>
      </c>
      <c r="D4334" s="2" t="s">
        <v>4015</v>
      </c>
      <c r="E4334" s="3" t="s">
        <v>4431</v>
      </c>
      <c r="F4334" s="67" t="s">
        <v>34362</v>
      </c>
      <c r="G4334" s="67" t="s">
        <v>34362</v>
      </c>
      <c r="I4334" s="3" t="s">
        <v>6298</v>
      </c>
    </row>
    <row r="4335" spans="1:9" ht="22.5" x14ac:dyDescent="0.2">
      <c r="A4335" s="1" t="str">
        <f t="shared" si="69"/>
        <v>SINAPI-I 7619</v>
      </c>
      <c r="B4335" s="3" t="s">
        <v>6301</v>
      </c>
      <c r="C4335" s="3">
        <v>7619</v>
      </c>
      <c r="D4335" s="2" t="s">
        <v>4016</v>
      </c>
      <c r="E4335" s="3" t="s">
        <v>4431</v>
      </c>
      <c r="F4335" s="67" t="s">
        <v>34363</v>
      </c>
      <c r="G4335" s="67" t="s">
        <v>34363</v>
      </c>
      <c r="I4335" s="3" t="s">
        <v>6298</v>
      </c>
    </row>
    <row r="4336" spans="1:9" ht="22.5" x14ac:dyDescent="0.2">
      <c r="A4336" s="1" t="str">
        <f t="shared" si="69"/>
        <v>SINAPI-I 12076</v>
      </c>
      <c r="B4336" s="3" t="s">
        <v>6301</v>
      </c>
      <c r="C4336" s="3">
        <v>12076</v>
      </c>
      <c r="D4336" s="2" t="s">
        <v>4017</v>
      </c>
      <c r="E4336" s="3" t="s">
        <v>4431</v>
      </c>
      <c r="F4336" s="67" t="s">
        <v>34364</v>
      </c>
      <c r="G4336" s="67" t="s">
        <v>34364</v>
      </c>
      <c r="I4336" s="3" t="s">
        <v>6298</v>
      </c>
    </row>
    <row r="4337" spans="1:9" ht="22.5" x14ac:dyDescent="0.2">
      <c r="A4337" s="1" t="str">
        <f t="shared" si="69"/>
        <v>SINAPI-I 7614</v>
      </c>
      <c r="B4337" s="3" t="s">
        <v>6301</v>
      </c>
      <c r="C4337" s="3">
        <v>7614</v>
      </c>
      <c r="D4337" s="2" t="s">
        <v>4018</v>
      </c>
      <c r="E4337" s="3" t="s">
        <v>4431</v>
      </c>
      <c r="F4337" s="67" t="s">
        <v>34365</v>
      </c>
      <c r="G4337" s="67" t="s">
        <v>34365</v>
      </c>
      <c r="I4337" s="3" t="s">
        <v>6298</v>
      </c>
    </row>
    <row r="4338" spans="1:9" ht="22.5" x14ac:dyDescent="0.2">
      <c r="A4338" s="1" t="str">
        <f t="shared" si="69"/>
        <v>SINAPI-I 7618</v>
      </c>
      <c r="B4338" s="3" t="s">
        <v>6301</v>
      </c>
      <c r="C4338" s="3">
        <v>7618</v>
      </c>
      <c r="D4338" s="2" t="s">
        <v>4019</v>
      </c>
      <c r="E4338" s="3" t="s">
        <v>4431</v>
      </c>
      <c r="F4338" s="67" t="s">
        <v>34366</v>
      </c>
      <c r="G4338" s="67" t="s">
        <v>34366</v>
      </c>
      <c r="I4338" s="3" t="s">
        <v>6298</v>
      </c>
    </row>
    <row r="4339" spans="1:9" ht="22.5" x14ac:dyDescent="0.2">
      <c r="A4339" s="1" t="str">
        <f t="shared" si="69"/>
        <v>SINAPI-I 7620</v>
      </c>
      <c r="B4339" s="3" t="s">
        <v>6301</v>
      </c>
      <c r="C4339" s="3">
        <v>7620</v>
      </c>
      <c r="D4339" s="2" t="s">
        <v>4020</v>
      </c>
      <c r="E4339" s="3" t="s">
        <v>4431</v>
      </c>
      <c r="F4339" s="67" t="s">
        <v>34367</v>
      </c>
      <c r="G4339" s="67" t="s">
        <v>34367</v>
      </c>
      <c r="I4339" s="3" t="s">
        <v>6298</v>
      </c>
    </row>
    <row r="4340" spans="1:9" ht="22.5" x14ac:dyDescent="0.2">
      <c r="A4340" s="1" t="str">
        <f t="shared" si="69"/>
        <v>SINAPI-I 7610</v>
      </c>
      <c r="B4340" s="3" t="s">
        <v>6301</v>
      </c>
      <c r="C4340" s="3">
        <v>7610</v>
      </c>
      <c r="D4340" s="2" t="s">
        <v>4021</v>
      </c>
      <c r="E4340" s="3" t="s">
        <v>4431</v>
      </c>
      <c r="F4340" s="67" t="s">
        <v>34368</v>
      </c>
      <c r="G4340" s="67" t="s">
        <v>34368</v>
      </c>
      <c r="I4340" s="3" t="s">
        <v>6298</v>
      </c>
    </row>
    <row r="4341" spans="1:9" ht="22.5" x14ac:dyDescent="0.2">
      <c r="A4341" s="1" t="str">
        <f t="shared" si="69"/>
        <v>SINAPI-I 7615</v>
      </c>
      <c r="B4341" s="3" t="s">
        <v>6301</v>
      </c>
      <c r="C4341" s="3">
        <v>7615</v>
      </c>
      <c r="D4341" s="2" t="s">
        <v>4022</v>
      </c>
      <c r="E4341" s="3" t="s">
        <v>4431</v>
      </c>
      <c r="F4341" s="67" t="s">
        <v>34369</v>
      </c>
      <c r="G4341" s="67" t="s">
        <v>34369</v>
      </c>
      <c r="I4341" s="3" t="s">
        <v>6298</v>
      </c>
    </row>
    <row r="4342" spans="1:9" ht="22.5" x14ac:dyDescent="0.2">
      <c r="A4342" s="1" t="str">
        <f t="shared" si="69"/>
        <v>SINAPI-I 7617</v>
      </c>
      <c r="B4342" s="3" t="s">
        <v>6301</v>
      </c>
      <c r="C4342" s="3">
        <v>7617</v>
      </c>
      <c r="D4342" s="2" t="s">
        <v>4023</v>
      </c>
      <c r="E4342" s="3" t="s">
        <v>4431</v>
      </c>
      <c r="F4342" s="67" t="s">
        <v>34370</v>
      </c>
      <c r="G4342" s="67" t="s">
        <v>34370</v>
      </c>
      <c r="I4342" s="3" t="s">
        <v>6298</v>
      </c>
    </row>
    <row r="4343" spans="1:9" ht="22.5" x14ac:dyDescent="0.2">
      <c r="A4343" s="1" t="str">
        <f t="shared" si="69"/>
        <v>SINAPI-I 7616</v>
      </c>
      <c r="B4343" s="3" t="s">
        <v>6301</v>
      </c>
      <c r="C4343" s="3">
        <v>7616</v>
      </c>
      <c r="D4343" s="2" t="s">
        <v>4024</v>
      </c>
      <c r="E4343" s="3" t="s">
        <v>4431</v>
      </c>
      <c r="F4343" s="67" t="s">
        <v>34371</v>
      </c>
      <c r="G4343" s="67" t="s">
        <v>34371</v>
      </c>
      <c r="I4343" s="3" t="s">
        <v>6298</v>
      </c>
    </row>
    <row r="4344" spans="1:9" ht="22.5" x14ac:dyDescent="0.2">
      <c r="A4344" s="1" t="str">
        <f t="shared" si="69"/>
        <v>SINAPI-I 7611</v>
      </c>
      <c r="B4344" s="3" t="s">
        <v>6301</v>
      </c>
      <c r="C4344" s="3">
        <v>7611</v>
      </c>
      <c r="D4344" s="2" t="s">
        <v>4025</v>
      </c>
      <c r="E4344" s="3" t="s">
        <v>4431</v>
      </c>
      <c r="F4344" s="67" t="s">
        <v>34372</v>
      </c>
      <c r="G4344" s="67" t="s">
        <v>34372</v>
      </c>
      <c r="I4344" s="3" t="s">
        <v>6299</v>
      </c>
    </row>
    <row r="4345" spans="1:9" ht="22.5" x14ac:dyDescent="0.2">
      <c r="A4345" s="1" t="str">
        <f t="shared" si="69"/>
        <v>SINAPI-I 7612</v>
      </c>
      <c r="B4345" s="3" t="s">
        <v>6301</v>
      </c>
      <c r="C4345" s="3">
        <v>7612</v>
      </c>
      <c r="D4345" s="2" t="s">
        <v>4026</v>
      </c>
      <c r="E4345" s="3" t="s">
        <v>4431</v>
      </c>
      <c r="F4345" s="67" t="s">
        <v>34373</v>
      </c>
      <c r="G4345" s="67" t="s">
        <v>34373</v>
      </c>
      <c r="I4345" s="3" t="s">
        <v>6298</v>
      </c>
    </row>
    <row r="4346" spans="1:9" x14ac:dyDescent="0.2">
      <c r="A4346" s="1" t="str">
        <f t="shared" si="69"/>
        <v>SINAPI-I 37371</v>
      </c>
      <c r="B4346" s="3" t="s">
        <v>6301</v>
      </c>
      <c r="C4346" s="3">
        <v>37371</v>
      </c>
      <c r="D4346" s="2" t="s">
        <v>4027</v>
      </c>
      <c r="E4346" s="3" t="s">
        <v>4436</v>
      </c>
      <c r="F4346" s="67" t="s">
        <v>6177</v>
      </c>
      <c r="G4346" s="67" t="s">
        <v>6177</v>
      </c>
      <c r="I4346" s="3" t="s">
        <v>6299</v>
      </c>
    </row>
    <row r="4347" spans="1:9" x14ac:dyDescent="0.2">
      <c r="A4347" s="1" t="str">
        <f t="shared" si="69"/>
        <v>SINAPI-I 40861</v>
      </c>
      <c r="B4347" s="3" t="s">
        <v>6301</v>
      </c>
      <c r="C4347" s="3">
        <v>40861</v>
      </c>
      <c r="D4347" s="2" t="s">
        <v>4028</v>
      </c>
      <c r="E4347" s="3" t="s">
        <v>4437</v>
      </c>
      <c r="F4347" s="67" t="s">
        <v>6178</v>
      </c>
      <c r="G4347" s="67" t="s">
        <v>6178</v>
      </c>
      <c r="I4347" s="3" t="s">
        <v>6299</v>
      </c>
    </row>
    <row r="4348" spans="1:9" ht="22.5" x14ac:dyDescent="0.2">
      <c r="A4348" s="1" t="str">
        <f t="shared" si="69"/>
        <v>SINAPI-I 36510</v>
      </c>
      <c r="B4348" s="3" t="s">
        <v>6301</v>
      </c>
      <c r="C4348" s="3">
        <v>36510</v>
      </c>
      <c r="D4348" s="2" t="s">
        <v>4029</v>
      </c>
      <c r="E4348" s="3" t="s">
        <v>4431</v>
      </c>
      <c r="F4348" s="67" t="s">
        <v>31015</v>
      </c>
      <c r="G4348" s="67" t="s">
        <v>31015</v>
      </c>
      <c r="I4348" s="3" t="s">
        <v>6298</v>
      </c>
    </row>
    <row r="4349" spans="1:9" ht="22.5" x14ac:dyDescent="0.2">
      <c r="A4349" s="1" t="str">
        <f t="shared" si="69"/>
        <v>SINAPI-I 25020</v>
      </c>
      <c r="B4349" s="3" t="s">
        <v>6301</v>
      </c>
      <c r="C4349" s="3">
        <v>25020</v>
      </c>
      <c r="D4349" s="2" t="s">
        <v>4030</v>
      </c>
      <c r="E4349" s="3" t="s">
        <v>4431</v>
      </c>
      <c r="F4349" s="67" t="s">
        <v>31016</v>
      </c>
      <c r="G4349" s="67" t="s">
        <v>31016</v>
      </c>
      <c r="I4349" s="3" t="s">
        <v>6298</v>
      </c>
    </row>
    <row r="4350" spans="1:9" x14ac:dyDescent="0.2">
      <c r="A4350" s="1" t="str">
        <f t="shared" si="69"/>
        <v>SINAPI-I 7622</v>
      </c>
      <c r="B4350" s="3" t="s">
        <v>6301</v>
      </c>
      <c r="C4350" s="3">
        <v>7622</v>
      </c>
      <c r="D4350" s="2" t="s">
        <v>4031</v>
      </c>
      <c r="E4350" s="3" t="s">
        <v>4431</v>
      </c>
      <c r="F4350" s="67" t="s">
        <v>31017</v>
      </c>
      <c r="G4350" s="67" t="s">
        <v>31017</v>
      </c>
      <c r="I4350" s="3" t="s">
        <v>6298</v>
      </c>
    </row>
    <row r="4351" spans="1:9" ht="22.5" x14ac:dyDescent="0.2">
      <c r="A4351" s="1" t="str">
        <f t="shared" si="69"/>
        <v>SINAPI-I 7624</v>
      </c>
      <c r="B4351" s="3" t="s">
        <v>6301</v>
      </c>
      <c r="C4351" s="3">
        <v>7624</v>
      </c>
      <c r="D4351" s="2" t="s">
        <v>4032</v>
      </c>
      <c r="E4351" s="3" t="s">
        <v>4431</v>
      </c>
      <c r="F4351" s="67" t="s">
        <v>31018</v>
      </c>
      <c r="G4351" s="67" t="s">
        <v>31018</v>
      </c>
      <c r="I4351" s="3" t="s">
        <v>6299</v>
      </c>
    </row>
    <row r="4352" spans="1:9" x14ac:dyDescent="0.2">
      <c r="A4352" s="1" t="str">
        <f t="shared" si="69"/>
        <v>SINAPI-I 7625</v>
      </c>
      <c r="B4352" s="3" t="s">
        <v>6301</v>
      </c>
      <c r="C4352" s="3">
        <v>7625</v>
      </c>
      <c r="D4352" s="2" t="s">
        <v>4033</v>
      </c>
      <c r="E4352" s="3" t="s">
        <v>4431</v>
      </c>
      <c r="F4352" s="67" t="s">
        <v>31019</v>
      </c>
      <c r="G4352" s="67" t="s">
        <v>31019</v>
      </c>
      <c r="I4352" s="3" t="s">
        <v>6298</v>
      </c>
    </row>
    <row r="4353" spans="1:9" ht="22.5" x14ac:dyDescent="0.2">
      <c r="A4353" s="1" t="str">
        <f t="shared" si="69"/>
        <v>SINAPI-I 7623</v>
      </c>
      <c r="B4353" s="3" t="s">
        <v>6301</v>
      </c>
      <c r="C4353" s="3">
        <v>7623</v>
      </c>
      <c r="D4353" s="2" t="s">
        <v>4034</v>
      </c>
      <c r="E4353" s="3" t="s">
        <v>4431</v>
      </c>
      <c r="F4353" s="67" t="s">
        <v>31016</v>
      </c>
      <c r="G4353" s="67" t="s">
        <v>31016</v>
      </c>
      <c r="I4353" s="3" t="s">
        <v>6298</v>
      </c>
    </row>
    <row r="4354" spans="1:9" ht="22.5" x14ac:dyDescent="0.2">
      <c r="A4354" s="1" t="str">
        <f t="shared" si="69"/>
        <v>SINAPI-I 36508</v>
      </c>
      <c r="B4354" s="3" t="s">
        <v>6301</v>
      </c>
      <c r="C4354" s="3">
        <v>36508</v>
      </c>
      <c r="D4354" s="2" t="s">
        <v>4035</v>
      </c>
      <c r="E4354" s="3" t="s">
        <v>4431</v>
      </c>
      <c r="F4354" s="67" t="s">
        <v>31020</v>
      </c>
      <c r="G4354" s="67" t="s">
        <v>31020</v>
      </c>
      <c r="I4354" s="3" t="s">
        <v>6298</v>
      </c>
    </row>
    <row r="4355" spans="1:9" x14ac:dyDescent="0.2">
      <c r="A4355" s="1" t="str">
        <f t="shared" si="69"/>
        <v>SINAPI-I 36509</v>
      </c>
      <c r="B4355" s="3" t="s">
        <v>6301</v>
      </c>
      <c r="C4355" s="3">
        <v>36509</v>
      </c>
      <c r="D4355" s="2" t="s">
        <v>4036</v>
      </c>
      <c r="E4355" s="3" t="s">
        <v>4431</v>
      </c>
      <c r="F4355" s="67" t="s">
        <v>31021</v>
      </c>
      <c r="G4355" s="67" t="s">
        <v>31021</v>
      </c>
      <c r="I4355" s="3" t="s">
        <v>6298</v>
      </c>
    </row>
    <row r="4356" spans="1:9" x14ac:dyDescent="0.2">
      <c r="A4356" s="1" t="str">
        <f t="shared" si="69"/>
        <v>SINAPI-I 13238</v>
      </c>
      <c r="B4356" s="3" t="s">
        <v>6301</v>
      </c>
      <c r="C4356" s="3">
        <v>13238</v>
      </c>
      <c r="D4356" s="2" t="s">
        <v>4037</v>
      </c>
      <c r="E4356" s="3" t="s">
        <v>4431</v>
      </c>
      <c r="F4356" s="67" t="s">
        <v>31022</v>
      </c>
      <c r="G4356" s="67" t="s">
        <v>31022</v>
      </c>
      <c r="I4356" s="3" t="s">
        <v>6298</v>
      </c>
    </row>
    <row r="4357" spans="1:9" x14ac:dyDescent="0.2">
      <c r="A4357" s="1" t="str">
        <f t="shared" si="69"/>
        <v>SINAPI-I 36511</v>
      </c>
      <c r="B4357" s="3" t="s">
        <v>6301</v>
      </c>
      <c r="C4357" s="3">
        <v>36511</v>
      </c>
      <c r="D4357" s="2" t="s">
        <v>4038</v>
      </c>
      <c r="E4357" s="3" t="s">
        <v>4431</v>
      </c>
      <c r="F4357" s="67" t="s">
        <v>31023</v>
      </c>
      <c r="G4357" s="67" t="s">
        <v>31023</v>
      </c>
      <c r="I4357" s="3" t="s">
        <v>6298</v>
      </c>
    </row>
    <row r="4358" spans="1:9" x14ac:dyDescent="0.2">
      <c r="A4358" s="1" t="str">
        <f t="shared" si="69"/>
        <v>SINAPI-I 36515</v>
      </c>
      <c r="B4358" s="3" t="s">
        <v>6301</v>
      </c>
      <c r="C4358" s="3">
        <v>36515</v>
      </c>
      <c r="D4358" s="2" t="s">
        <v>4039</v>
      </c>
      <c r="E4358" s="3" t="s">
        <v>4431</v>
      </c>
      <c r="F4358" s="67" t="s">
        <v>31024</v>
      </c>
      <c r="G4358" s="67" t="s">
        <v>31024</v>
      </c>
      <c r="I4358" s="3" t="s">
        <v>6298</v>
      </c>
    </row>
    <row r="4359" spans="1:9" x14ac:dyDescent="0.2">
      <c r="A4359" s="1" t="str">
        <f t="shared" si="69"/>
        <v>SINAPI-I 10598</v>
      </c>
      <c r="B4359" s="3" t="s">
        <v>6301</v>
      </c>
      <c r="C4359" s="3">
        <v>10598</v>
      </c>
      <c r="D4359" s="2" t="s">
        <v>4040</v>
      </c>
      <c r="E4359" s="3" t="s">
        <v>4431</v>
      </c>
      <c r="F4359" s="67" t="s">
        <v>31025</v>
      </c>
      <c r="G4359" s="67" t="s">
        <v>31025</v>
      </c>
      <c r="I4359" s="3" t="s">
        <v>6298</v>
      </c>
    </row>
    <row r="4360" spans="1:9" x14ac:dyDescent="0.2">
      <c r="A4360" s="1" t="str">
        <f t="shared" si="69"/>
        <v>SINAPI-I 7640</v>
      </c>
      <c r="B4360" s="3" t="s">
        <v>6301</v>
      </c>
      <c r="C4360" s="3">
        <v>7640</v>
      </c>
      <c r="D4360" s="2" t="s">
        <v>4041</v>
      </c>
      <c r="E4360" s="3" t="s">
        <v>4431</v>
      </c>
      <c r="F4360" s="67" t="s">
        <v>31026</v>
      </c>
      <c r="G4360" s="67" t="s">
        <v>31026</v>
      </c>
      <c r="I4360" s="3" t="s">
        <v>6299</v>
      </c>
    </row>
    <row r="4361" spans="1:9" x14ac:dyDescent="0.2">
      <c r="A4361" s="1" t="str">
        <f t="shared" si="69"/>
        <v>SINAPI-I 36513</v>
      </c>
      <c r="B4361" s="3" t="s">
        <v>6301</v>
      </c>
      <c r="C4361" s="3">
        <v>36513</v>
      </c>
      <c r="D4361" s="2" t="s">
        <v>30609</v>
      </c>
      <c r="E4361" s="3" t="s">
        <v>4431</v>
      </c>
      <c r="F4361" s="67" t="s">
        <v>31027</v>
      </c>
      <c r="G4361" s="67" t="s">
        <v>31027</v>
      </c>
      <c r="I4361" s="3" t="s">
        <v>6298</v>
      </c>
    </row>
    <row r="4362" spans="1:9" x14ac:dyDescent="0.2">
      <c r="A4362" s="1" t="str">
        <f t="shared" si="69"/>
        <v>SINAPI-I 36514</v>
      </c>
      <c r="B4362" s="3" t="s">
        <v>6301</v>
      </c>
      <c r="C4362" s="3">
        <v>36514</v>
      </c>
      <c r="D4362" s="2" t="s">
        <v>4042</v>
      </c>
      <c r="E4362" s="3" t="s">
        <v>4431</v>
      </c>
      <c r="F4362" s="67" t="s">
        <v>31028</v>
      </c>
      <c r="G4362" s="67" t="s">
        <v>31028</v>
      </c>
      <c r="I4362" s="3" t="s">
        <v>6298</v>
      </c>
    </row>
    <row r="4363" spans="1:9" x14ac:dyDescent="0.2">
      <c r="A4363" s="1" t="str">
        <f t="shared" si="69"/>
        <v>SINAPI-I 11572</v>
      </c>
      <c r="B4363" s="3" t="s">
        <v>6301</v>
      </c>
      <c r="C4363" s="3">
        <v>11572</v>
      </c>
      <c r="D4363" s="2" t="s">
        <v>4043</v>
      </c>
      <c r="E4363" s="3" t="s">
        <v>4431</v>
      </c>
      <c r="F4363" s="67" t="s">
        <v>6179</v>
      </c>
      <c r="G4363" s="67" t="s">
        <v>6179</v>
      </c>
      <c r="I4363" s="3" t="s">
        <v>6298</v>
      </c>
    </row>
    <row r="4364" spans="1:9" ht="22.5" x14ac:dyDescent="0.2">
      <c r="A4364" s="1" t="str">
        <f t="shared" si="69"/>
        <v>SINAPI-I 36149</v>
      </c>
      <c r="B4364" s="3" t="s">
        <v>6301</v>
      </c>
      <c r="C4364" s="3">
        <v>36149</v>
      </c>
      <c r="D4364" s="2" t="s">
        <v>4044</v>
      </c>
      <c r="E4364" s="3" t="s">
        <v>4431</v>
      </c>
      <c r="F4364" s="67" t="s">
        <v>31029</v>
      </c>
      <c r="G4364" s="67" t="s">
        <v>31029</v>
      </c>
      <c r="I4364" s="3" t="s">
        <v>6298</v>
      </c>
    </row>
    <row r="4365" spans="1:9" ht="22.5" x14ac:dyDescent="0.2">
      <c r="A4365" s="1" t="str">
        <f t="shared" si="69"/>
        <v>SINAPI-I 42407</v>
      </c>
      <c r="B4365" s="3" t="s">
        <v>6301</v>
      </c>
      <c r="C4365" s="3">
        <v>42407</v>
      </c>
      <c r="D4365" s="2" t="s">
        <v>4045</v>
      </c>
      <c r="E4365" s="3" t="s">
        <v>4432</v>
      </c>
      <c r="F4365" s="67" t="s">
        <v>34374</v>
      </c>
      <c r="G4365" s="67" t="s">
        <v>34374</v>
      </c>
      <c r="I4365" s="3" t="s">
        <v>6298</v>
      </c>
    </row>
    <row r="4366" spans="1:9" ht="22.5" x14ac:dyDescent="0.2">
      <c r="A4366" s="1" t="str">
        <f t="shared" si="69"/>
        <v>SINAPI-I 11581</v>
      </c>
      <c r="B4366" s="3" t="s">
        <v>6301</v>
      </c>
      <c r="C4366" s="3">
        <v>11581</v>
      </c>
      <c r="D4366" s="2" t="s">
        <v>4046</v>
      </c>
      <c r="E4366" s="3" t="s">
        <v>4432</v>
      </c>
      <c r="F4366" s="67" t="s">
        <v>6181</v>
      </c>
      <c r="G4366" s="67" t="s">
        <v>6181</v>
      </c>
      <c r="I4366" s="3" t="s">
        <v>6298</v>
      </c>
    </row>
    <row r="4367" spans="1:9" x14ac:dyDescent="0.2">
      <c r="A4367" s="1" t="str">
        <f t="shared" si="69"/>
        <v>SINAPI-I 43605</v>
      </c>
      <c r="B4367" s="3" t="s">
        <v>6301</v>
      </c>
      <c r="C4367" s="3">
        <v>43605</v>
      </c>
      <c r="D4367" s="2" t="s">
        <v>4047</v>
      </c>
      <c r="E4367" s="3" t="s">
        <v>4432</v>
      </c>
      <c r="F4367" s="67" t="s">
        <v>6182</v>
      </c>
      <c r="G4367" s="67" t="s">
        <v>6182</v>
      </c>
      <c r="I4367" s="3" t="s">
        <v>6298</v>
      </c>
    </row>
    <row r="4368" spans="1:9" x14ac:dyDescent="0.2">
      <c r="A4368" s="1" t="str">
        <f t="shared" si="69"/>
        <v>SINAPI-I 11580</v>
      </c>
      <c r="B4368" s="3" t="s">
        <v>6301</v>
      </c>
      <c r="C4368" s="3">
        <v>11580</v>
      </c>
      <c r="D4368" s="2" t="s">
        <v>33146</v>
      </c>
      <c r="E4368" s="3" t="s">
        <v>4432</v>
      </c>
      <c r="F4368" s="67" t="s">
        <v>6183</v>
      </c>
      <c r="G4368" s="67" t="s">
        <v>6183</v>
      </c>
      <c r="I4368" s="3" t="s">
        <v>6298</v>
      </c>
    </row>
    <row r="4369" spans="1:9" x14ac:dyDescent="0.2">
      <c r="A4369" s="1" t="str">
        <f t="shared" si="69"/>
        <v>SINAPI-I 10743</v>
      </c>
      <c r="B4369" s="3" t="s">
        <v>6301</v>
      </c>
      <c r="C4369" s="3">
        <v>10743</v>
      </c>
      <c r="D4369" s="2" t="s">
        <v>4048</v>
      </c>
      <c r="E4369" s="3" t="s">
        <v>4431</v>
      </c>
      <c r="F4369" s="67" t="s">
        <v>34375</v>
      </c>
      <c r="G4369" s="67" t="s">
        <v>34375</v>
      </c>
      <c r="I4369" s="3" t="s">
        <v>6298</v>
      </c>
    </row>
    <row r="4370" spans="1:9" ht="22.5" x14ac:dyDescent="0.2">
      <c r="A4370" s="1" t="str">
        <f t="shared" si="69"/>
        <v>SINAPI-I 39848</v>
      </c>
      <c r="B4370" s="3" t="s">
        <v>6301</v>
      </c>
      <c r="C4370" s="3">
        <v>39848</v>
      </c>
      <c r="D4370" s="2" t="s">
        <v>4049</v>
      </c>
      <c r="E4370" s="3" t="s">
        <v>4432</v>
      </c>
      <c r="F4370" s="67" t="s">
        <v>4465</v>
      </c>
      <c r="G4370" s="67" t="s">
        <v>4465</v>
      </c>
      <c r="I4370" s="3" t="s">
        <v>6300</v>
      </c>
    </row>
    <row r="4371" spans="1:9" x14ac:dyDescent="0.2">
      <c r="A4371" s="1" t="str">
        <f t="shared" si="69"/>
        <v>SINAPI-I 20999</v>
      </c>
      <c r="B4371" s="3" t="s">
        <v>6301</v>
      </c>
      <c r="C4371" s="3">
        <v>20999</v>
      </c>
      <c r="D4371" s="2" t="s">
        <v>4050</v>
      </c>
      <c r="E4371" s="3" t="s">
        <v>4432</v>
      </c>
      <c r="F4371" s="67" t="s">
        <v>30088</v>
      </c>
      <c r="G4371" s="67" t="s">
        <v>30088</v>
      </c>
      <c r="I4371" s="3" t="s">
        <v>6298</v>
      </c>
    </row>
    <row r="4372" spans="1:9" x14ac:dyDescent="0.2">
      <c r="A4372" s="1" t="str">
        <f t="shared" si="69"/>
        <v>SINAPI-I 21001</v>
      </c>
      <c r="B4372" s="3" t="s">
        <v>6301</v>
      </c>
      <c r="C4372" s="3">
        <v>21001</v>
      </c>
      <c r="D4372" s="2" t="s">
        <v>4051</v>
      </c>
      <c r="E4372" s="3" t="s">
        <v>4432</v>
      </c>
      <c r="F4372" s="67" t="s">
        <v>34376</v>
      </c>
      <c r="G4372" s="67" t="s">
        <v>34376</v>
      </c>
      <c r="I4372" s="3" t="s">
        <v>6299</v>
      </c>
    </row>
    <row r="4373" spans="1:9" x14ac:dyDescent="0.2">
      <c r="A4373" s="1" t="str">
        <f t="shared" si="69"/>
        <v>SINAPI-I 21003</v>
      </c>
      <c r="B4373" s="3" t="s">
        <v>6301</v>
      </c>
      <c r="C4373" s="3">
        <v>21003</v>
      </c>
      <c r="D4373" s="2" t="s">
        <v>4052</v>
      </c>
      <c r="E4373" s="3" t="s">
        <v>4432</v>
      </c>
      <c r="F4373" s="67" t="s">
        <v>34377</v>
      </c>
      <c r="G4373" s="67" t="s">
        <v>34377</v>
      </c>
      <c r="I4373" s="3" t="s">
        <v>6298</v>
      </c>
    </row>
    <row r="4374" spans="1:9" x14ac:dyDescent="0.2">
      <c r="A4374" s="1" t="str">
        <f t="shared" si="69"/>
        <v>SINAPI-I 21006</v>
      </c>
      <c r="B4374" s="3" t="s">
        <v>6301</v>
      </c>
      <c r="C4374" s="3">
        <v>21006</v>
      </c>
      <c r="D4374" s="2" t="s">
        <v>4053</v>
      </c>
      <c r="E4374" s="3" t="s">
        <v>4432</v>
      </c>
      <c r="F4374" s="67" t="s">
        <v>29540</v>
      </c>
      <c r="G4374" s="67" t="s">
        <v>29540</v>
      </c>
      <c r="I4374" s="3" t="s">
        <v>6298</v>
      </c>
    </row>
    <row r="4375" spans="1:9" x14ac:dyDescent="0.2">
      <c r="A4375" s="1" t="str">
        <f t="shared" si="69"/>
        <v>SINAPI-I 21019</v>
      </c>
      <c r="B4375" s="3" t="s">
        <v>6301</v>
      </c>
      <c r="C4375" s="3">
        <v>21019</v>
      </c>
      <c r="D4375" s="2" t="s">
        <v>4054</v>
      </c>
      <c r="E4375" s="3" t="s">
        <v>4432</v>
      </c>
      <c r="F4375" s="67" t="s">
        <v>34378</v>
      </c>
      <c r="G4375" s="67" t="s">
        <v>34378</v>
      </c>
      <c r="I4375" s="3" t="s">
        <v>6298</v>
      </c>
    </row>
    <row r="4376" spans="1:9" x14ac:dyDescent="0.2">
      <c r="A4376" s="1" t="str">
        <f t="shared" si="69"/>
        <v>SINAPI-I 21021</v>
      </c>
      <c r="B4376" s="3" t="s">
        <v>6301</v>
      </c>
      <c r="C4376" s="3">
        <v>21021</v>
      </c>
      <c r="D4376" s="2" t="s">
        <v>4055</v>
      </c>
      <c r="E4376" s="3" t="s">
        <v>4432</v>
      </c>
      <c r="F4376" s="67" t="s">
        <v>20839</v>
      </c>
      <c r="G4376" s="67" t="s">
        <v>20839</v>
      </c>
      <c r="I4376" s="3" t="s">
        <v>6298</v>
      </c>
    </row>
    <row r="4377" spans="1:9" x14ac:dyDescent="0.2">
      <c r="A4377" s="1" t="str">
        <f t="shared" si="69"/>
        <v>SINAPI-I 21024</v>
      </c>
      <c r="B4377" s="3" t="s">
        <v>6301</v>
      </c>
      <c r="C4377" s="3">
        <v>21024</v>
      </c>
      <c r="D4377" s="2" t="s">
        <v>4056</v>
      </c>
      <c r="E4377" s="3" t="s">
        <v>4432</v>
      </c>
      <c r="F4377" s="67" t="s">
        <v>32093</v>
      </c>
      <c r="G4377" s="67" t="s">
        <v>32093</v>
      </c>
      <c r="I4377" s="3" t="s">
        <v>6298</v>
      </c>
    </row>
    <row r="4378" spans="1:9" x14ac:dyDescent="0.2">
      <c r="A4378" s="1" t="str">
        <f t="shared" si="69"/>
        <v>SINAPI-I 40624</v>
      </c>
      <c r="B4378" s="3" t="s">
        <v>6301</v>
      </c>
      <c r="C4378" s="3">
        <v>40624</v>
      </c>
      <c r="D4378" s="2" t="s">
        <v>4057</v>
      </c>
      <c r="E4378" s="3" t="s">
        <v>4432</v>
      </c>
      <c r="F4378" s="67" t="s">
        <v>34379</v>
      </c>
      <c r="G4378" s="67" t="s">
        <v>34379</v>
      </c>
      <c r="I4378" s="3" t="s">
        <v>6300</v>
      </c>
    </row>
    <row r="4379" spans="1:9" x14ac:dyDescent="0.2">
      <c r="A4379" s="1" t="str">
        <f t="shared" si="69"/>
        <v>SINAPI-I 42575</v>
      </c>
      <c r="B4379" s="3" t="s">
        <v>6301</v>
      </c>
      <c r="C4379" s="3">
        <v>42575</v>
      </c>
      <c r="D4379" s="2" t="s">
        <v>4058</v>
      </c>
      <c r="E4379" s="3" t="s">
        <v>4432</v>
      </c>
      <c r="F4379" s="67" t="s">
        <v>21458</v>
      </c>
      <c r="G4379" s="67" t="s">
        <v>21458</v>
      </c>
      <c r="I4379" s="3" t="s">
        <v>6300</v>
      </c>
    </row>
    <row r="4380" spans="1:9" x14ac:dyDescent="0.2">
      <c r="A4380" s="1" t="str">
        <f t="shared" si="69"/>
        <v>SINAPI-I 13127</v>
      </c>
      <c r="B4380" s="3" t="s">
        <v>6301</v>
      </c>
      <c r="C4380" s="3">
        <v>13127</v>
      </c>
      <c r="D4380" s="2" t="s">
        <v>4059</v>
      </c>
      <c r="E4380" s="3" t="s">
        <v>4432</v>
      </c>
      <c r="F4380" s="67" t="s">
        <v>32366</v>
      </c>
      <c r="G4380" s="67" t="s">
        <v>32366</v>
      </c>
      <c r="I4380" s="3" t="s">
        <v>6300</v>
      </c>
    </row>
    <row r="4381" spans="1:9" x14ac:dyDescent="0.2">
      <c r="A4381" s="1" t="str">
        <f t="shared" si="69"/>
        <v>SINAPI-I 13137</v>
      </c>
      <c r="B4381" s="3" t="s">
        <v>6301</v>
      </c>
      <c r="C4381" s="3">
        <v>13137</v>
      </c>
      <c r="D4381" s="2" t="s">
        <v>4060</v>
      </c>
      <c r="E4381" s="3" t="s">
        <v>4432</v>
      </c>
      <c r="F4381" s="67" t="s">
        <v>30119</v>
      </c>
      <c r="G4381" s="67" t="s">
        <v>30119</v>
      </c>
      <c r="I4381" s="3" t="s">
        <v>6300</v>
      </c>
    </row>
    <row r="4382" spans="1:9" x14ac:dyDescent="0.2">
      <c r="A4382" s="1" t="str">
        <f t="shared" si="69"/>
        <v>SINAPI-I 42574</v>
      </c>
      <c r="B4382" s="3" t="s">
        <v>6301</v>
      </c>
      <c r="C4382" s="3">
        <v>42574</v>
      </c>
      <c r="D4382" s="2" t="s">
        <v>4061</v>
      </c>
      <c r="E4382" s="3" t="s">
        <v>4432</v>
      </c>
      <c r="F4382" s="67" t="s">
        <v>6145</v>
      </c>
      <c r="G4382" s="67" t="s">
        <v>6145</v>
      </c>
      <c r="I4382" s="3" t="s">
        <v>6300</v>
      </c>
    </row>
    <row r="4383" spans="1:9" x14ac:dyDescent="0.2">
      <c r="A4383" s="1" t="str">
        <f t="shared" si="69"/>
        <v>SINAPI-I 20989</v>
      </c>
      <c r="B4383" s="3" t="s">
        <v>6301</v>
      </c>
      <c r="C4383" s="3">
        <v>20989</v>
      </c>
      <c r="D4383" s="2" t="s">
        <v>4062</v>
      </c>
      <c r="E4383" s="3" t="s">
        <v>4432</v>
      </c>
      <c r="F4383" s="67" t="s">
        <v>34380</v>
      </c>
      <c r="G4383" s="67" t="s">
        <v>34380</v>
      </c>
      <c r="I4383" s="3" t="s">
        <v>6300</v>
      </c>
    </row>
    <row r="4384" spans="1:9" x14ac:dyDescent="0.2">
      <c r="A4384" s="1" t="str">
        <f t="shared" si="69"/>
        <v>SINAPI-I 21147</v>
      </c>
      <c r="B4384" s="3" t="s">
        <v>6301</v>
      </c>
      <c r="C4384" s="3">
        <v>21147</v>
      </c>
      <c r="D4384" s="2" t="s">
        <v>4063</v>
      </c>
      <c r="E4384" s="3" t="s">
        <v>4432</v>
      </c>
      <c r="F4384" s="67" t="s">
        <v>34381</v>
      </c>
      <c r="G4384" s="67" t="s">
        <v>34381</v>
      </c>
      <c r="I4384" s="3" t="s">
        <v>6300</v>
      </c>
    </row>
    <row r="4385" spans="1:9" x14ac:dyDescent="0.2">
      <c r="A4385" s="1" t="str">
        <f t="shared" si="69"/>
        <v>SINAPI-I 21148</v>
      </c>
      <c r="B4385" s="3" t="s">
        <v>6301</v>
      </c>
      <c r="C4385" s="3">
        <v>21148</v>
      </c>
      <c r="D4385" s="2" t="s">
        <v>4064</v>
      </c>
      <c r="E4385" s="3" t="s">
        <v>4432</v>
      </c>
      <c r="F4385" s="67" t="s">
        <v>34382</v>
      </c>
      <c r="G4385" s="67" t="s">
        <v>34382</v>
      </c>
      <c r="I4385" s="3" t="s">
        <v>6300</v>
      </c>
    </row>
    <row r="4386" spans="1:9" x14ac:dyDescent="0.2">
      <c r="A4386" s="1" t="str">
        <f t="shared" si="69"/>
        <v>SINAPI-I 20984</v>
      </c>
      <c r="B4386" s="3" t="s">
        <v>6301</v>
      </c>
      <c r="C4386" s="3">
        <v>20984</v>
      </c>
      <c r="D4386" s="2" t="s">
        <v>4065</v>
      </c>
      <c r="E4386" s="3" t="s">
        <v>4432</v>
      </c>
      <c r="F4386" s="67" t="s">
        <v>34383</v>
      </c>
      <c r="G4386" s="67" t="s">
        <v>34383</v>
      </c>
      <c r="I4386" s="3" t="s">
        <v>6300</v>
      </c>
    </row>
    <row r="4387" spans="1:9" x14ac:dyDescent="0.2">
      <c r="A4387" s="1" t="str">
        <f t="shared" ref="A4387:A4450" si="70">CONCATENAR</f>
        <v>SINAPI-I 13042</v>
      </c>
      <c r="B4387" s="3" t="s">
        <v>6301</v>
      </c>
      <c r="C4387" s="3">
        <v>13042</v>
      </c>
      <c r="D4387" s="2" t="s">
        <v>30610</v>
      </c>
      <c r="E4387" s="3" t="s">
        <v>4432</v>
      </c>
      <c r="F4387" s="67" t="s">
        <v>34384</v>
      </c>
      <c r="G4387" s="67" t="s">
        <v>34384</v>
      </c>
      <c r="I4387" s="3" t="s">
        <v>6300</v>
      </c>
    </row>
    <row r="4388" spans="1:9" x14ac:dyDescent="0.2">
      <c r="A4388" s="1" t="str">
        <f t="shared" si="70"/>
        <v>SINAPI-I 21150</v>
      </c>
      <c r="B4388" s="3" t="s">
        <v>6301</v>
      </c>
      <c r="C4388" s="3">
        <v>21150</v>
      </c>
      <c r="D4388" s="2" t="s">
        <v>4066</v>
      </c>
      <c r="E4388" s="3" t="s">
        <v>4432</v>
      </c>
      <c r="F4388" s="67" t="s">
        <v>30068</v>
      </c>
      <c r="G4388" s="67" t="s">
        <v>30068</v>
      </c>
      <c r="I4388" s="3" t="s">
        <v>6300</v>
      </c>
    </row>
    <row r="4389" spans="1:9" x14ac:dyDescent="0.2">
      <c r="A4389" s="1" t="str">
        <f t="shared" si="70"/>
        <v>SINAPI-I 13141</v>
      </c>
      <c r="B4389" s="3" t="s">
        <v>6301</v>
      </c>
      <c r="C4389" s="3">
        <v>13141</v>
      </c>
      <c r="D4389" s="2" t="s">
        <v>4067</v>
      </c>
      <c r="E4389" s="3" t="s">
        <v>4432</v>
      </c>
      <c r="F4389" s="67" t="s">
        <v>34385</v>
      </c>
      <c r="G4389" s="67" t="s">
        <v>34385</v>
      </c>
      <c r="I4389" s="3" t="s">
        <v>6300</v>
      </c>
    </row>
    <row r="4390" spans="1:9" x14ac:dyDescent="0.2">
      <c r="A4390" s="1" t="str">
        <f t="shared" si="70"/>
        <v>SINAPI-I 42576</v>
      </c>
      <c r="B4390" s="3" t="s">
        <v>6301</v>
      </c>
      <c r="C4390" s="3">
        <v>42576</v>
      </c>
      <c r="D4390" s="2" t="s">
        <v>4068</v>
      </c>
      <c r="E4390" s="3" t="s">
        <v>4432</v>
      </c>
      <c r="F4390" s="67" t="s">
        <v>34386</v>
      </c>
      <c r="G4390" s="67" t="s">
        <v>34386</v>
      </c>
      <c r="I4390" s="3" t="s">
        <v>6300</v>
      </c>
    </row>
    <row r="4391" spans="1:9" x14ac:dyDescent="0.2">
      <c r="A4391" s="1" t="str">
        <f t="shared" si="70"/>
        <v>SINAPI-I 21151</v>
      </c>
      <c r="B4391" s="3" t="s">
        <v>6301</v>
      </c>
      <c r="C4391" s="3">
        <v>21151</v>
      </c>
      <c r="D4391" s="2" t="s">
        <v>4069</v>
      </c>
      <c r="E4391" s="3" t="s">
        <v>4432</v>
      </c>
      <c r="F4391" s="67" t="s">
        <v>34387</v>
      </c>
      <c r="G4391" s="67" t="s">
        <v>34387</v>
      </c>
      <c r="I4391" s="3" t="s">
        <v>6300</v>
      </c>
    </row>
    <row r="4392" spans="1:9" x14ac:dyDescent="0.2">
      <c r="A4392" s="1" t="str">
        <f t="shared" si="70"/>
        <v>SINAPI-I 13142</v>
      </c>
      <c r="B4392" s="3" t="s">
        <v>6301</v>
      </c>
      <c r="C4392" s="3">
        <v>13142</v>
      </c>
      <c r="D4392" s="2" t="s">
        <v>4070</v>
      </c>
      <c r="E4392" s="3" t="s">
        <v>4432</v>
      </c>
      <c r="F4392" s="67" t="s">
        <v>34388</v>
      </c>
      <c r="G4392" s="67" t="s">
        <v>34388</v>
      </c>
      <c r="I4392" s="3" t="s">
        <v>6300</v>
      </c>
    </row>
    <row r="4393" spans="1:9" x14ac:dyDescent="0.2">
      <c r="A4393" s="1" t="str">
        <f t="shared" si="70"/>
        <v>SINAPI-I 42577</v>
      </c>
      <c r="B4393" s="3" t="s">
        <v>6301</v>
      </c>
      <c r="C4393" s="3">
        <v>42577</v>
      </c>
      <c r="D4393" s="2" t="s">
        <v>4071</v>
      </c>
      <c r="E4393" s="3" t="s">
        <v>4432</v>
      </c>
      <c r="F4393" s="67" t="s">
        <v>34389</v>
      </c>
      <c r="G4393" s="67" t="s">
        <v>34389</v>
      </c>
      <c r="I4393" s="3" t="s">
        <v>6300</v>
      </c>
    </row>
    <row r="4394" spans="1:9" x14ac:dyDescent="0.2">
      <c r="A4394" s="1" t="str">
        <f t="shared" si="70"/>
        <v>SINAPI-I 20994</v>
      </c>
      <c r="B4394" s="3" t="s">
        <v>6301</v>
      </c>
      <c r="C4394" s="3">
        <v>20994</v>
      </c>
      <c r="D4394" s="2" t="s">
        <v>4072</v>
      </c>
      <c r="E4394" s="3" t="s">
        <v>4432</v>
      </c>
      <c r="F4394" s="67" t="s">
        <v>34390</v>
      </c>
      <c r="G4394" s="67" t="s">
        <v>34390</v>
      </c>
      <c r="I4394" s="3" t="s">
        <v>6300</v>
      </c>
    </row>
    <row r="4395" spans="1:9" x14ac:dyDescent="0.2">
      <c r="A4395" s="1" t="str">
        <f t="shared" si="70"/>
        <v>SINAPI-I 7672</v>
      </c>
      <c r="B4395" s="3" t="s">
        <v>6301</v>
      </c>
      <c r="C4395" s="3">
        <v>7672</v>
      </c>
      <c r="D4395" s="2" t="s">
        <v>30611</v>
      </c>
      <c r="E4395" s="3" t="s">
        <v>4432</v>
      </c>
      <c r="F4395" s="67" t="s">
        <v>34391</v>
      </c>
      <c r="G4395" s="67" t="s">
        <v>34391</v>
      </c>
      <c r="I4395" s="3" t="s">
        <v>6300</v>
      </c>
    </row>
    <row r="4396" spans="1:9" x14ac:dyDescent="0.2">
      <c r="A4396" s="1" t="str">
        <f t="shared" si="70"/>
        <v>SINAPI-I 20995</v>
      </c>
      <c r="B4396" s="3" t="s">
        <v>6301</v>
      </c>
      <c r="C4396" s="3">
        <v>20995</v>
      </c>
      <c r="D4396" s="2" t="s">
        <v>4073</v>
      </c>
      <c r="E4396" s="3" t="s">
        <v>4432</v>
      </c>
      <c r="F4396" s="67" t="s">
        <v>34392</v>
      </c>
      <c r="G4396" s="67" t="s">
        <v>34392</v>
      </c>
      <c r="I4396" s="3" t="s">
        <v>6300</v>
      </c>
    </row>
    <row r="4397" spans="1:9" x14ac:dyDescent="0.2">
      <c r="A4397" s="1" t="str">
        <f t="shared" si="70"/>
        <v>SINAPI-I 7690</v>
      </c>
      <c r="B4397" s="3" t="s">
        <v>6301</v>
      </c>
      <c r="C4397" s="3">
        <v>7690</v>
      </c>
      <c r="D4397" s="2" t="s">
        <v>30612</v>
      </c>
      <c r="E4397" s="3" t="s">
        <v>4432</v>
      </c>
      <c r="F4397" s="67" t="s">
        <v>30798</v>
      </c>
      <c r="G4397" s="67" t="s">
        <v>30798</v>
      </c>
      <c r="I4397" s="3" t="s">
        <v>6300</v>
      </c>
    </row>
    <row r="4398" spans="1:9" x14ac:dyDescent="0.2">
      <c r="A4398" s="1" t="str">
        <f t="shared" si="70"/>
        <v>SINAPI-I 20980</v>
      </c>
      <c r="B4398" s="3" t="s">
        <v>6301</v>
      </c>
      <c r="C4398" s="3">
        <v>20980</v>
      </c>
      <c r="D4398" s="2" t="s">
        <v>4074</v>
      </c>
      <c r="E4398" s="3" t="s">
        <v>4432</v>
      </c>
      <c r="F4398" s="67" t="s">
        <v>34393</v>
      </c>
      <c r="G4398" s="67" t="s">
        <v>34393</v>
      </c>
      <c r="I4398" s="3" t="s">
        <v>6300</v>
      </c>
    </row>
    <row r="4399" spans="1:9" x14ac:dyDescent="0.2">
      <c r="A4399" s="1" t="str">
        <f t="shared" si="70"/>
        <v>SINAPI-I 7661</v>
      </c>
      <c r="B4399" s="3" t="s">
        <v>6301</v>
      </c>
      <c r="C4399" s="3">
        <v>7661</v>
      </c>
      <c r="D4399" s="2" t="s">
        <v>4075</v>
      </c>
      <c r="E4399" s="3" t="s">
        <v>4432</v>
      </c>
      <c r="F4399" s="67" t="s">
        <v>34394</v>
      </c>
      <c r="G4399" s="67" t="s">
        <v>34394</v>
      </c>
      <c r="I4399" s="3" t="s">
        <v>6300</v>
      </c>
    </row>
    <row r="4400" spans="1:9" x14ac:dyDescent="0.2">
      <c r="A4400" s="1" t="str">
        <f t="shared" si="70"/>
        <v>SINAPI-I 21016</v>
      </c>
      <c r="B4400" s="3" t="s">
        <v>6301</v>
      </c>
      <c r="C4400" s="3">
        <v>21016</v>
      </c>
      <c r="D4400" s="2" t="s">
        <v>30613</v>
      </c>
      <c r="E4400" s="3" t="s">
        <v>4432</v>
      </c>
      <c r="F4400" s="67" t="s">
        <v>34395</v>
      </c>
      <c r="G4400" s="67" t="s">
        <v>34395</v>
      </c>
      <c r="I4400" s="3" t="s">
        <v>6298</v>
      </c>
    </row>
    <row r="4401" spans="1:9" x14ac:dyDescent="0.2">
      <c r="A4401" s="1" t="str">
        <f t="shared" si="70"/>
        <v>SINAPI-I 21008</v>
      </c>
      <c r="B4401" s="3" t="s">
        <v>6301</v>
      </c>
      <c r="C4401" s="3">
        <v>21008</v>
      </c>
      <c r="D4401" s="2" t="s">
        <v>30614</v>
      </c>
      <c r="E4401" s="3" t="s">
        <v>4432</v>
      </c>
      <c r="F4401" s="67" t="s">
        <v>28815</v>
      </c>
      <c r="G4401" s="67" t="s">
        <v>28815</v>
      </c>
      <c r="I4401" s="3" t="s">
        <v>6298</v>
      </c>
    </row>
    <row r="4402" spans="1:9" x14ac:dyDescent="0.2">
      <c r="A4402" s="1" t="str">
        <f t="shared" si="70"/>
        <v>SINAPI-I 21009</v>
      </c>
      <c r="B4402" s="3" t="s">
        <v>6301</v>
      </c>
      <c r="C4402" s="3">
        <v>21009</v>
      </c>
      <c r="D4402" s="2" t="s">
        <v>30615</v>
      </c>
      <c r="E4402" s="3" t="s">
        <v>4432</v>
      </c>
      <c r="F4402" s="67" t="s">
        <v>34205</v>
      </c>
      <c r="G4402" s="67" t="s">
        <v>34205</v>
      </c>
      <c r="I4402" s="3" t="s">
        <v>6298</v>
      </c>
    </row>
    <row r="4403" spans="1:9" x14ac:dyDescent="0.2">
      <c r="A4403" s="1" t="str">
        <f t="shared" si="70"/>
        <v>SINAPI-I 21010</v>
      </c>
      <c r="B4403" s="3" t="s">
        <v>6301</v>
      </c>
      <c r="C4403" s="3">
        <v>21010</v>
      </c>
      <c r="D4403" s="2" t="s">
        <v>30616</v>
      </c>
      <c r="E4403" s="3" t="s">
        <v>4432</v>
      </c>
      <c r="F4403" s="67" t="s">
        <v>21790</v>
      </c>
      <c r="G4403" s="67" t="s">
        <v>21790</v>
      </c>
      <c r="I4403" s="3" t="s">
        <v>6299</v>
      </c>
    </row>
    <row r="4404" spans="1:9" x14ac:dyDescent="0.2">
      <c r="A4404" s="1" t="str">
        <f t="shared" si="70"/>
        <v>SINAPI-I 21011</v>
      </c>
      <c r="B4404" s="3" t="s">
        <v>6301</v>
      </c>
      <c r="C4404" s="3">
        <v>21011</v>
      </c>
      <c r="D4404" s="2" t="s">
        <v>30617</v>
      </c>
      <c r="E4404" s="3" t="s">
        <v>4432</v>
      </c>
      <c r="F4404" s="67" t="s">
        <v>34396</v>
      </c>
      <c r="G4404" s="67" t="s">
        <v>34396</v>
      </c>
      <c r="I4404" s="3" t="s">
        <v>6298</v>
      </c>
    </row>
    <row r="4405" spans="1:9" x14ac:dyDescent="0.2">
      <c r="A4405" s="1" t="str">
        <f t="shared" si="70"/>
        <v>SINAPI-I 21012</v>
      </c>
      <c r="B4405" s="3" t="s">
        <v>6301</v>
      </c>
      <c r="C4405" s="3">
        <v>21012</v>
      </c>
      <c r="D4405" s="2" t="s">
        <v>30618</v>
      </c>
      <c r="E4405" s="3" t="s">
        <v>4432</v>
      </c>
      <c r="F4405" s="67" t="s">
        <v>34397</v>
      </c>
      <c r="G4405" s="67" t="s">
        <v>34397</v>
      </c>
      <c r="I4405" s="3" t="s">
        <v>6298</v>
      </c>
    </row>
    <row r="4406" spans="1:9" x14ac:dyDescent="0.2">
      <c r="A4406" s="1" t="str">
        <f t="shared" si="70"/>
        <v>SINAPI-I 21013</v>
      </c>
      <c r="B4406" s="3" t="s">
        <v>6301</v>
      </c>
      <c r="C4406" s="3">
        <v>21013</v>
      </c>
      <c r="D4406" s="2" t="s">
        <v>30619</v>
      </c>
      <c r="E4406" s="3" t="s">
        <v>4432</v>
      </c>
      <c r="F4406" s="67" t="s">
        <v>34398</v>
      </c>
      <c r="G4406" s="67" t="s">
        <v>34398</v>
      </c>
      <c r="I4406" s="3" t="s">
        <v>6298</v>
      </c>
    </row>
    <row r="4407" spans="1:9" x14ac:dyDescent="0.2">
      <c r="A4407" s="1" t="str">
        <f t="shared" si="70"/>
        <v>SINAPI-I 21014</v>
      </c>
      <c r="B4407" s="3" t="s">
        <v>6301</v>
      </c>
      <c r="C4407" s="3">
        <v>21014</v>
      </c>
      <c r="D4407" s="2" t="s">
        <v>30620</v>
      </c>
      <c r="E4407" s="3" t="s">
        <v>4432</v>
      </c>
      <c r="F4407" s="67" t="s">
        <v>34399</v>
      </c>
      <c r="G4407" s="67" t="s">
        <v>34399</v>
      </c>
      <c r="I4407" s="3" t="s">
        <v>6298</v>
      </c>
    </row>
    <row r="4408" spans="1:9" x14ac:dyDescent="0.2">
      <c r="A4408" s="1" t="str">
        <f t="shared" si="70"/>
        <v>SINAPI-I 21015</v>
      </c>
      <c r="B4408" s="3" t="s">
        <v>6301</v>
      </c>
      <c r="C4408" s="3">
        <v>21015</v>
      </c>
      <c r="D4408" s="2" t="s">
        <v>30621</v>
      </c>
      <c r="E4408" s="3" t="s">
        <v>4432</v>
      </c>
      <c r="F4408" s="67" t="s">
        <v>34400</v>
      </c>
      <c r="G4408" s="67" t="s">
        <v>34400</v>
      </c>
      <c r="I4408" s="3" t="s">
        <v>6298</v>
      </c>
    </row>
    <row r="4409" spans="1:9" x14ac:dyDescent="0.2">
      <c r="A4409" s="1" t="str">
        <f t="shared" si="70"/>
        <v>SINAPI-I 7697</v>
      </c>
      <c r="B4409" s="3" t="s">
        <v>6301</v>
      </c>
      <c r="C4409" s="3">
        <v>7697</v>
      </c>
      <c r="D4409" s="2" t="s">
        <v>4076</v>
      </c>
      <c r="E4409" s="3" t="s">
        <v>4432</v>
      </c>
      <c r="F4409" s="67" t="s">
        <v>33943</v>
      </c>
      <c r="G4409" s="67" t="s">
        <v>33943</v>
      </c>
      <c r="I4409" s="3" t="s">
        <v>6298</v>
      </c>
    </row>
    <row r="4410" spans="1:9" x14ac:dyDescent="0.2">
      <c r="A4410" s="1" t="str">
        <f t="shared" si="70"/>
        <v>SINAPI-I 7698</v>
      </c>
      <c r="B4410" s="3" t="s">
        <v>6301</v>
      </c>
      <c r="C4410" s="3">
        <v>7698</v>
      </c>
      <c r="D4410" s="2" t="s">
        <v>4077</v>
      </c>
      <c r="E4410" s="3" t="s">
        <v>4432</v>
      </c>
      <c r="F4410" s="67" t="s">
        <v>31518</v>
      </c>
      <c r="G4410" s="67" t="s">
        <v>31518</v>
      </c>
      <c r="I4410" s="3" t="s">
        <v>6298</v>
      </c>
    </row>
    <row r="4411" spans="1:9" x14ac:dyDescent="0.2">
      <c r="A4411" s="1" t="str">
        <f t="shared" si="70"/>
        <v>SINAPI-I 7691</v>
      </c>
      <c r="B4411" s="3" t="s">
        <v>6301</v>
      </c>
      <c r="C4411" s="3">
        <v>7691</v>
      </c>
      <c r="D4411" s="2" t="s">
        <v>4078</v>
      </c>
      <c r="E4411" s="3" t="s">
        <v>4432</v>
      </c>
      <c r="F4411" s="67" t="s">
        <v>21139</v>
      </c>
      <c r="G4411" s="67" t="s">
        <v>21139</v>
      </c>
      <c r="I4411" s="3" t="s">
        <v>6298</v>
      </c>
    </row>
    <row r="4412" spans="1:9" x14ac:dyDescent="0.2">
      <c r="A4412" s="1" t="str">
        <f t="shared" si="70"/>
        <v>SINAPI-I 40626</v>
      </c>
      <c r="B4412" s="3" t="s">
        <v>6301</v>
      </c>
      <c r="C4412" s="3">
        <v>40626</v>
      </c>
      <c r="D4412" s="2" t="s">
        <v>4079</v>
      </c>
      <c r="E4412" s="3" t="s">
        <v>4432</v>
      </c>
      <c r="F4412" s="67" t="s">
        <v>34401</v>
      </c>
      <c r="G4412" s="67" t="s">
        <v>34401</v>
      </c>
      <c r="I4412" s="3" t="s">
        <v>6298</v>
      </c>
    </row>
    <row r="4413" spans="1:9" x14ac:dyDescent="0.2">
      <c r="A4413" s="1" t="str">
        <f t="shared" si="70"/>
        <v>SINAPI-I 7701</v>
      </c>
      <c r="B4413" s="3" t="s">
        <v>6301</v>
      </c>
      <c r="C4413" s="3">
        <v>7701</v>
      </c>
      <c r="D4413" s="2" t="s">
        <v>4080</v>
      </c>
      <c r="E4413" s="3" t="s">
        <v>4432</v>
      </c>
      <c r="F4413" s="67" t="s">
        <v>34402</v>
      </c>
      <c r="G4413" s="67" t="s">
        <v>34402</v>
      </c>
      <c r="I4413" s="3" t="s">
        <v>6298</v>
      </c>
    </row>
    <row r="4414" spans="1:9" x14ac:dyDescent="0.2">
      <c r="A4414" s="1" t="str">
        <f t="shared" si="70"/>
        <v>SINAPI-I 7696</v>
      </c>
      <c r="B4414" s="3" t="s">
        <v>6301</v>
      </c>
      <c r="C4414" s="3">
        <v>7696</v>
      </c>
      <c r="D4414" s="2" t="s">
        <v>4081</v>
      </c>
      <c r="E4414" s="3" t="s">
        <v>4432</v>
      </c>
      <c r="F4414" s="67" t="s">
        <v>34403</v>
      </c>
      <c r="G4414" s="67" t="s">
        <v>34403</v>
      </c>
      <c r="I4414" s="3" t="s">
        <v>6298</v>
      </c>
    </row>
    <row r="4415" spans="1:9" x14ac:dyDescent="0.2">
      <c r="A4415" s="1" t="str">
        <f t="shared" si="70"/>
        <v>SINAPI-I 7700</v>
      </c>
      <c r="B4415" s="3" t="s">
        <v>6301</v>
      </c>
      <c r="C4415" s="3">
        <v>7700</v>
      </c>
      <c r="D4415" s="2" t="s">
        <v>4082</v>
      </c>
      <c r="E4415" s="3" t="s">
        <v>4432</v>
      </c>
      <c r="F4415" s="67" t="s">
        <v>32380</v>
      </c>
      <c r="G4415" s="67" t="s">
        <v>32380</v>
      </c>
      <c r="I4415" s="3" t="s">
        <v>6298</v>
      </c>
    </row>
    <row r="4416" spans="1:9" x14ac:dyDescent="0.2">
      <c r="A4416" s="1" t="str">
        <f t="shared" si="70"/>
        <v>SINAPI-I 7694</v>
      </c>
      <c r="B4416" s="3" t="s">
        <v>6301</v>
      </c>
      <c r="C4416" s="3">
        <v>7694</v>
      </c>
      <c r="D4416" s="2" t="s">
        <v>4083</v>
      </c>
      <c r="E4416" s="3" t="s">
        <v>4432</v>
      </c>
      <c r="F4416" s="67" t="s">
        <v>34404</v>
      </c>
      <c r="G4416" s="67" t="s">
        <v>34404</v>
      </c>
      <c r="I4416" s="3" t="s">
        <v>6298</v>
      </c>
    </row>
    <row r="4417" spans="1:9" x14ac:dyDescent="0.2">
      <c r="A4417" s="1" t="str">
        <f t="shared" si="70"/>
        <v>SINAPI-I 7693</v>
      </c>
      <c r="B4417" s="3" t="s">
        <v>6301</v>
      </c>
      <c r="C4417" s="3">
        <v>7693</v>
      </c>
      <c r="D4417" s="2" t="s">
        <v>4084</v>
      </c>
      <c r="E4417" s="3" t="s">
        <v>4432</v>
      </c>
      <c r="F4417" s="67" t="s">
        <v>34405</v>
      </c>
      <c r="G4417" s="67" t="s">
        <v>34405</v>
      </c>
      <c r="I4417" s="3" t="s">
        <v>6298</v>
      </c>
    </row>
    <row r="4418" spans="1:9" x14ac:dyDescent="0.2">
      <c r="A4418" s="1" t="str">
        <f t="shared" si="70"/>
        <v>SINAPI-I 7692</v>
      </c>
      <c r="B4418" s="3" t="s">
        <v>6301</v>
      </c>
      <c r="C4418" s="3">
        <v>7692</v>
      </c>
      <c r="D4418" s="2" t="s">
        <v>4085</v>
      </c>
      <c r="E4418" s="3" t="s">
        <v>4432</v>
      </c>
      <c r="F4418" s="67" t="s">
        <v>34406</v>
      </c>
      <c r="G4418" s="67" t="s">
        <v>34406</v>
      </c>
      <c r="I4418" s="3" t="s">
        <v>6298</v>
      </c>
    </row>
    <row r="4419" spans="1:9" x14ac:dyDescent="0.2">
      <c r="A4419" s="1" t="str">
        <f t="shared" si="70"/>
        <v>SINAPI-I 7695</v>
      </c>
      <c r="B4419" s="3" t="s">
        <v>6301</v>
      </c>
      <c r="C4419" s="3">
        <v>7695</v>
      </c>
      <c r="D4419" s="2" t="s">
        <v>4086</v>
      </c>
      <c r="E4419" s="3" t="s">
        <v>4432</v>
      </c>
      <c r="F4419" s="67" t="s">
        <v>34407</v>
      </c>
      <c r="G4419" s="67" t="s">
        <v>34407</v>
      </c>
      <c r="I4419" s="3" t="s">
        <v>6298</v>
      </c>
    </row>
    <row r="4420" spans="1:9" x14ac:dyDescent="0.2">
      <c r="A4420" s="1" t="str">
        <f t="shared" si="70"/>
        <v>SINAPI-I 13356</v>
      </c>
      <c r="B4420" s="3" t="s">
        <v>6301</v>
      </c>
      <c r="C4420" s="3">
        <v>13356</v>
      </c>
      <c r="D4420" s="2" t="s">
        <v>4087</v>
      </c>
      <c r="E4420" s="3" t="s">
        <v>4432</v>
      </c>
      <c r="F4420" s="67" t="s">
        <v>5167</v>
      </c>
      <c r="G4420" s="67" t="s">
        <v>5167</v>
      </c>
      <c r="I4420" s="3" t="s">
        <v>6298</v>
      </c>
    </row>
    <row r="4421" spans="1:9" x14ac:dyDescent="0.2">
      <c r="A4421" s="1" t="str">
        <f t="shared" si="70"/>
        <v>SINAPI-I 36365</v>
      </c>
      <c r="B4421" s="3" t="s">
        <v>6301</v>
      </c>
      <c r="C4421" s="3">
        <v>36365</v>
      </c>
      <c r="D4421" s="2" t="s">
        <v>4088</v>
      </c>
      <c r="E4421" s="3" t="s">
        <v>4432</v>
      </c>
      <c r="F4421" s="67" t="s">
        <v>34408</v>
      </c>
      <c r="G4421" s="67" t="s">
        <v>34408</v>
      </c>
      <c r="I4421" s="3" t="s">
        <v>6298</v>
      </c>
    </row>
    <row r="4422" spans="1:9" x14ac:dyDescent="0.2">
      <c r="A4422" s="1" t="str">
        <f t="shared" si="70"/>
        <v>SINAPI-I 41930</v>
      </c>
      <c r="B4422" s="3" t="s">
        <v>6301</v>
      </c>
      <c r="C4422" s="3">
        <v>41930</v>
      </c>
      <c r="D4422" s="2" t="s">
        <v>4089</v>
      </c>
      <c r="E4422" s="3" t="s">
        <v>4432</v>
      </c>
      <c r="F4422" s="67" t="s">
        <v>34409</v>
      </c>
      <c r="G4422" s="67" t="s">
        <v>34409</v>
      </c>
      <c r="I4422" s="3" t="s">
        <v>6298</v>
      </c>
    </row>
    <row r="4423" spans="1:9" x14ac:dyDescent="0.2">
      <c r="A4423" s="1" t="str">
        <f t="shared" si="70"/>
        <v>SINAPI-I 41931</v>
      </c>
      <c r="B4423" s="3" t="s">
        <v>6301</v>
      </c>
      <c r="C4423" s="3">
        <v>41931</v>
      </c>
      <c r="D4423" s="2" t="s">
        <v>4090</v>
      </c>
      <c r="E4423" s="3" t="s">
        <v>4432</v>
      </c>
      <c r="F4423" s="67" t="s">
        <v>34410</v>
      </c>
      <c r="G4423" s="67" t="s">
        <v>34410</v>
      </c>
      <c r="I4423" s="3" t="s">
        <v>6298</v>
      </c>
    </row>
    <row r="4424" spans="1:9" x14ac:dyDescent="0.2">
      <c r="A4424" s="1" t="str">
        <f t="shared" si="70"/>
        <v>SINAPI-I 41932</v>
      </c>
      <c r="B4424" s="3" t="s">
        <v>6301</v>
      </c>
      <c r="C4424" s="3">
        <v>41932</v>
      </c>
      <c r="D4424" s="2" t="s">
        <v>4091</v>
      </c>
      <c r="E4424" s="3" t="s">
        <v>4432</v>
      </c>
      <c r="F4424" s="67" t="s">
        <v>34411</v>
      </c>
      <c r="G4424" s="67" t="s">
        <v>34411</v>
      </c>
      <c r="I4424" s="3" t="s">
        <v>6298</v>
      </c>
    </row>
    <row r="4425" spans="1:9" x14ac:dyDescent="0.2">
      <c r="A4425" s="1" t="str">
        <f t="shared" si="70"/>
        <v>SINAPI-I 41933</v>
      </c>
      <c r="B4425" s="3" t="s">
        <v>6301</v>
      </c>
      <c r="C4425" s="3">
        <v>41933</v>
      </c>
      <c r="D4425" s="2" t="s">
        <v>4092</v>
      </c>
      <c r="E4425" s="3" t="s">
        <v>4432</v>
      </c>
      <c r="F4425" s="67" t="s">
        <v>34412</v>
      </c>
      <c r="G4425" s="67" t="s">
        <v>34412</v>
      </c>
      <c r="I4425" s="3" t="s">
        <v>6298</v>
      </c>
    </row>
    <row r="4426" spans="1:9" x14ac:dyDescent="0.2">
      <c r="A4426" s="1" t="str">
        <f t="shared" si="70"/>
        <v>SINAPI-I 41934</v>
      </c>
      <c r="B4426" s="3" t="s">
        <v>6301</v>
      </c>
      <c r="C4426" s="3">
        <v>41934</v>
      </c>
      <c r="D4426" s="2" t="s">
        <v>4093</v>
      </c>
      <c r="E4426" s="3" t="s">
        <v>4432</v>
      </c>
      <c r="F4426" s="67" t="s">
        <v>34413</v>
      </c>
      <c r="G4426" s="67" t="s">
        <v>34413</v>
      </c>
      <c r="I4426" s="3" t="s">
        <v>6298</v>
      </c>
    </row>
    <row r="4427" spans="1:9" x14ac:dyDescent="0.2">
      <c r="A4427" s="1" t="str">
        <f t="shared" si="70"/>
        <v>SINAPI-I 41936</v>
      </c>
      <c r="B4427" s="3" t="s">
        <v>6301</v>
      </c>
      <c r="C4427" s="3">
        <v>41936</v>
      </c>
      <c r="D4427" s="2" t="s">
        <v>30622</v>
      </c>
      <c r="E4427" s="3" t="s">
        <v>4432</v>
      </c>
      <c r="F4427" s="67" t="s">
        <v>30064</v>
      </c>
      <c r="G4427" s="67" t="s">
        <v>30064</v>
      </c>
      <c r="I4427" s="3" t="s">
        <v>6298</v>
      </c>
    </row>
    <row r="4428" spans="1:9" x14ac:dyDescent="0.2">
      <c r="A4428" s="1" t="str">
        <f t="shared" si="70"/>
        <v>SINAPI-I 44812</v>
      </c>
      <c r="B4428" s="3" t="s">
        <v>6301</v>
      </c>
      <c r="C4428" s="3">
        <v>44812</v>
      </c>
      <c r="D4428" s="2" t="s">
        <v>4094</v>
      </c>
      <c r="E4428" s="3" t="s">
        <v>4432</v>
      </c>
      <c r="F4428" s="67" t="s">
        <v>6194</v>
      </c>
      <c r="G4428" s="67" t="s">
        <v>6194</v>
      </c>
      <c r="I4428" s="3" t="s">
        <v>6298</v>
      </c>
    </row>
    <row r="4429" spans="1:9" ht="22.5" x14ac:dyDescent="0.2">
      <c r="A4429" s="1" t="str">
        <f t="shared" si="70"/>
        <v>SINAPI-I 41785</v>
      </c>
      <c r="B4429" s="3" t="s">
        <v>6301</v>
      </c>
      <c r="C4429" s="3">
        <v>41785</v>
      </c>
      <c r="D4429" s="2" t="s">
        <v>4095</v>
      </c>
      <c r="E4429" s="3" t="s">
        <v>4432</v>
      </c>
      <c r="F4429" s="67" t="s">
        <v>6195</v>
      </c>
      <c r="G4429" s="67" t="s">
        <v>6195</v>
      </c>
      <c r="I4429" s="3" t="s">
        <v>6298</v>
      </c>
    </row>
    <row r="4430" spans="1:9" ht="22.5" x14ac:dyDescent="0.2">
      <c r="A4430" s="1" t="str">
        <f t="shared" si="70"/>
        <v>SINAPI-I 41781</v>
      </c>
      <c r="B4430" s="3" t="s">
        <v>6301</v>
      </c>
      <c r="C4430" s="3">
        <v>41781</v>
      </c>
      <c r="D4430" s="2" t="s">
        <v>4096</v>
      </c>
      <c r="E4430" s="3" t="s">
        <v>4432</v>
      </c>
      <c r="F4430" s="67" t="s">
        <v>6196</v>
      </c>
      <c r="G4430" s="67" t="s">
        <v>6196</v>
      </c>
      <c r="I4430" s="3" t="s">
        <v>6298</v>
      </c>
    </row>
    <row r="4431" spans="1:9" ht="22.5" x14ac:dyDescent="0.2">
      <c r="A4431" s="1" t="str">
        <f t="shared" si="70"/>
        <v>SINAPI-I 41783</v>
      </c>
      <c r="B4431" s="3" t="s">
        <v>6301</v>
      </c>
      <c r="C4431" s="3">
        <v>41783</v>
      </c>
      <c r="D4431" s="2" t="s">
        <v>4097</v>
      </c>
      <c r="E4431" s="3" t="s">
        <v>4432</v>
      </c>
      <c r="F4431" s="67" t="s">
        <v>6197</v>
      </c>
      <c r="G4431" s="67" t="s">
        <v>6197</v>
      </c>
      <c r="I4431" s="3" t="s">
        <v>6298</v>
      </c>
    </row>
    <row r="4432" spans="1:9" ht="22.5" x14ac:dyDescent="0.2">
      <c r="A4432" s="1" t="str">
        <f t="shared" si="70"/>
        <v>SINAPI-I 41786</v>
      </c>
      <c r="B4432" s="3" t="s">
        <v>6301</v>
      </c>
      <c r="C4432" s="3">
        <v>41786</v>
      </c>
      <c r="D4432" s="2" t="s">
        <v>4098</v>
      </c>
      <c r="E4432" s="3" t="s">
        <v>4432</v>
      </c>
      <c r="F4432" s="67" t="s">
        <v>6198</v>
      </c>
      <c r="G4432" s="67" t="s">
        <v>6198</v>
      </c>
      <c r="I4432" s="3" t="s">
        <v>6298</v>
      </c>
    </row>
    <row r="4433" spans="1:9" ht="22.5" x14ac:dyDescent="0.2">
      <c r="A4433" s="1" t="str">
        <f t="shared" si="70"/>
        <v>SINAPI-I 41779</v>
      </c>
      <c r="B4433" s="3" t="s">
        <v>6301</v>
      </c>
      <c r="C4433" s="3">
        <v>41779</v>
      </c>
      <c r="D4433" s="2" t="s">
        <v>4099</v>
      </c>
      <c r="E4433" s="3" t="s">
        <v>4432</v>
      </c>
      <c r="F4433" s="67" t="s">
        <v>6199</v>
      </c>
      <c r="G4433" s="67" t="s">
        <v>6199</v>
      </c>
      <c r="I4433" s="3" t="s">
        <v>6298</v>
      </c>
    </row>
    <row r="4434" spans="1:9" ht="22.5" x14ac:dyDescent="0.2">
      <c r="A4434" s="1" t="str">
        <f t="shared" si="70"/>
        <v>SINAPI-I 41780</v>
      </c>
      <c r="B4434" s="3" t="s">
        <v>6301</v>
      </c>
      <c r="C4434" s="3">
        <v>41780</v>
      </c>
      <c r="D4434" s="2" t="s">
        <v>4100</v>
      </c>
      <c r="E4434" s="3" t="s">
        <v>4432</v>
      </c>
      <c r="F4434" s="67" t="s">
        <v>6200</v>
      </c>
      <c r="G4434" s="67" t="s">
        <v>6200</v>
      </c>
      <c r="I4434" s="3" t="s">
        <v>6298</v>
      </c>
    </row>
    <row r="4435" spans="1:9" ht="22.5" x14ac:dyDescent="0.2">
      <c r="A4435" s="1" t="str">
        <f t="shared" si="70"/>
        <v>SINAPI-I 41782</v>
      </c>
      <c r="B4435" s="3" t="s">
        <v>6301</v>
      </c>
      <c r="C4435" s="3">
        <v>41782</v>
      </c>
      <c r="D4435" s="2" t="s">
        <v>4101</v>
      </c>
      <c r="E4435" s="3" t="s">
        <v>4432</v>
      </c>
      <c r="F4435" s="67" t="s">
        <v>6201</v>
      </c>
      <c r="G4435" s="67" t="s">
        <v>6201</v>
      </c>
      <c r="I4435" s="3" t="s">
        <v>6298</v>
      </c>
    </row>
    <row r="4436" spans="1:9" x14ac:dyDescent="0.2">
      <c r="A4436" s="1" t="str">
        <f t="shared" si="70"/>
        <v>SINAPI-I 38130</v>
      </c>
      <c r="B4436" s="3" t="s">
        <v>6301</v>
      </c>
      <c r="C4436" s="3">
        <v>38130</v>
      </c>
      <c r="D4436" s="2" t="s">
        <v>4102</v>
      </c>
      <c r="E4436" s="3" t="s">
        <v>4432</v>
      </c>
      <c r="F4436" s="67" t="s">
        <v>34414</v>
      </c>
      <c r="G4436" s="67" t="s">
        <v>34414</v>
      </c>
      <c r="I4436" s="3" t="s">
        <v>6298</v>
      </c>
    </row>
    <row r="4437" spans="1:9" x14ac:dyDescent="0.2">
      <c r="A4437" s="1" t="str">
        <f t="shared" si="70"/>
        <v>SINAPI-I 44260</v>
      </c>
      <c r="B4437" s="3" t="s">
        <v>6301</v>
      </c>
      <c r="C4437" s="3">
        <v>44260</v>
      </c>
      <c r="D4437" s="2" t="s">
        <v>4103</v>
      </c>
      <c r="E4437" s="3" t="s">
        <v>4432</v>
      </c>
      <c r="F4437" s="67" t="s">
        <v>34415</v>
      </c>
      <c r="G4437" s="67" t="s">
        <v>34415</v>
      </c>
      <c r="I4437" s="3" t="s">
        <v>6298</v>
      </c>
    </row>
    <row r="4438" spans="1:9" x14ac:dyDescent="0.2">
      <c r="A4438" s="1" t="str">
        <f t="shared" si="70"/>
        <v>SINAPI-I 21123</v>
      </c>
      <c r="B4438" s="3" t="s">
        <v>6301</v>
      </c>
      <c r="C4438" s="3">
        <v>21123</v>
      </c>
      <c r="D4438" s="2" t="s">
        <v>4104</v>
      </c>
      <c r="E4438" s="3" t="s">
        <v>4432</v>
      </c>
      <c r="F4438" s="67" t="s">
        <v>5295</v>
      </c>
      <c r="G4438" s="67" t="s">
        <v>5295</v>
      </c>
      <c r="I4438" s="3" t="s">
        <v>6299</v>
      </c>
    </row>
    <row r="4439" spans="1:9" x14ac:dyDescent="0.2">
      <c r="A4439" s="1" t="str">
        <f t="shared" si="70"/>
        <v>SINAPI-I 21124</v>
      </c>
      <c r="B4439" s="3" t="s">
        <v>6301</v>
      </c>
      <c r="C4439" s="3">
        <v>21124</v>
      </c>
      <c r="D4439" s="2" t="s">
        <v>4105</v>
      </c>
      <c r="E4439" s="3" t="s">
        <v>4432</v>
      </c>
      <c r="F4439" s="67" t="s">
        <v>6176</v>
      </c>
      <c r="G4439" s="67" t="s">
        <v>6176</v>
      </c>
      <c r="I4439" s="3" t="s">
        <v>6298</v>
      </c>
    </row>
    <row r="4440" spans="1:9" x14ac:dyDescent="0.2">
      <c r="A4440" s="1" t="str">
        <f t="shared" si="70"/>
        <v>SINAPI-I 21125</v>
      </c>
      <c r="B4440" s="3" t="s">
        <v>6301</v>
      </c>
      <c r="C4440" s="3">
        <v>21125</v>
      </c>
      <c r="D4440" s="2" t="s">
        <v>4106</v>
      </c>
      <c r="E4440" s="3" t="s">
        <v>4432</v>
      </c>
      <c r="F4440" s="67" t="s">
        <v>29955</v>
      </c>
      <c r="G4440" s="67" t="s">
        <v>29955</v>
      </c>
      <c r="I4440" s="3" t="s">
        <v>6298</v>
      </c>
    </row>
    <row r="4441" spans="1:9" x14ac:dyDescent="0.2">
      <c r="A4441" s="1" t="str">
        <f t="shared" si="70"/>
        <v>SINAPI-I 38028</v>
      </c>
      <c r="B4441" s="3" t="s">
        <v>6301</v>
      </c>
      <c r="C4441" s="3">
        <v>38028</v>
      </c>
      <c r="D4441" s="2" t="s">
        <v>4107</v>
      </c>
      <c r="E4441" s="3" t="s">
        <v>4432</v>
      </c>
      <c r="F4441" s="67" t="s">
        <v>31731</v>
      </c>
      <c r="G4441" s="67" t="s">
        <v>31731</v>
      </c>
      <c r="I4441" s="3" t="s">
        <v>6298</v>
      </c>
    </row>
    <row r="4442" spans="1:9" x14ac:dyDescent="0.2">
      <c r="A4442" s="1" t="str">
        <f t="shared" si="70"/>
        <v>SINAPI-I 38029</v>
      </c>
      <c r="B4442" s="3" t="s">
        <v>6301</v>
      </c>
      <c r="C4442" s="3">
        <v>38029</v>
      </c>
      <c r="D4442" s="2" t="s">
        <v>4108</v>
      </c>
      <c r="E4442" s="3" t="s">
        <v>4432</v>
      </c>
      <c r="F4442" s="67" t="s">
        <v>29928</v>
      </c>
      <c r="G4442" s="67" t="s">
        <v>29928</v>
      </c>
      <c r="I4442" s="3" t="s">
        <v>6298</v>
      </c>
    </row>
    <row r="4443" spans="1:9" x14ac:dyDescent="0.2">
      <c r="A4443" s="1" t="str">
        <f t="shared" si="70"/>
        <v>SINAPI-I 38030</v>
      </c>
      <c r="B4443" s="3" t="s">
        <v>6301</v>
      </c>
      <c r="C4443" s="3">
        <v>38030</v>
      </c>
      <c r="D4443" s="2" t="s">
        <v>4109</v>
      </c>
      <c r="E4443" s="3" t="s">
        <v>4432</v>
      </c>
      <c r="F4443" s="67" t="s">
        <v>34416</v>
      </c>
      <c r="G4443" s="67" t="s">
        <v>34416</v>
      </c>
      <c r="I4443" s="3" t="s">
        <v>6298</v>
      </c>
    </row>
    <row r="4444" spans="1:9" x14ac:dyDescent="0.2">
      <c r="A4444" s="1" t="str">
        <f t="shared" si="70"/>
        <v>SINAPI-I 38031</v>
      </c>
      <c r="B4444" s="3" t="s">
        <v>6301</v>
      </c>
      <c r="C4444" s="3">
        <v>38031</v>
      </c>
      <c r="D4444" s="2" t="s">
        <v>4110</v>
      </c>
      <c r="E4444" s="3" t="s">
        <v>4432</v>
      </c>
      <c r="F4444" s="67" t="s">
        <v>34417</v>
      </c>
      <c r="G4444" s="67" t="s">
        <v>34417</v>
      </c>
      <c r="I4444" s="3" t="s">
        <v>6298</v>
      </c>
    </row>
    <row r="4445" spans="1:9" ht="22.5" x14ac:dyDescent="0.2">
      <c r="A4445" s="1" t="str">
        <f t="shared" si="70"/>
        <v>SINAPI-I 39735</v>
      </c>
      <c r="B4445" s="3" t="s">
        <v>6301</v>
      </c>
      <c r="C4445" s="3">
        <v>39735</v>
      </c>
      <c r="D4445" s="2" t="s">
        <v>30623</v>
      </c>
      <c r="E4445" s="3" t="s">
        <v>4432</v>
      </c>
      <c r="F4445" s="67" t="s">
        <v>34418</v>
      </c>
      <c r="G4445" s="67" t="s">
        <v>34418</v>
      </c>
      <c r="I4445" s="3" t="s">
        <v>6300</v>
      </c>
    </row>
    <row r="4446" spans="1:9" ht="22.5" x14ac:dyDescent="0.2">
      <c r="A4446" s="1" t="str">
        <f t="shared" si="70"/>
        <v>SINAPI-I 39734</v>
      </c>
      <c r="B4446" s="3" t="s">
        <v>6301</v>
      </c>
      <c r="C4446" s="3">
        <v>39734</v>
      </c>
      <c r="D4446" s="2" t="s">
        <v>30624</v>
      </c>
      <c r="E4446" s="3" t="s">
        <v>4432</v>
      </c>
      <c r="F4446" s="67" t="s">
        <v>30755</v>
      </c>
      <c r="G4446" s="67" t="s">
        <v>30755</v>
      </c>
      <c r="I4446" s="3" t="s">
        <v>6300</v>
      </c>
    </row>
    <row r="4447" spans="1:9" ht="22.5" x14ac:dyDescent="0.2">
      <c r="A4447" s="1" t="str">
        <f t="shared" si="70"/>
        <v>SINAPI-I 39736</v>
      </c>
      <c r="B4447" s="3" t="s">
        <v>6301</v>
      </c>
      <c r="C4447" s="3">
        <v>39736</v>
      </c>
      <c r="D4447" s="2" t="s">
        <v>30625</v>
      </c>
      <c r="E4447" s="3" t="s">
        <v>4432</v>
      </c>
      <c r="F4447" s="67" t="s">
        <v>31819</v>
      </c>
      <c r="G4447" s="67" t="s">
        <v>31819</v>
      </c>
      <c r="I4447" s="3" t="s">
        <v>6300</v>
      </c>
    </row>
    <row r="4448" spans="1:9" ht="22.5" x14ac:dyDescent="0.2">
      <c r="A4448" s="1" t="str">
        <f t="shared" si="70"/>
        <v>SINAPI-I 39737</v>
      </c>
      <c r="B4448" s="3" t="s">
        <v>6301</v>
      </c>
      <c r="C4448" s="3">
        <v>39737</v>
      </c>
      <c r="D4448" s="2" t="s">
        <v>30626</v>
      </c>
      <c r="E4448" s="3" t="s">
        <v>4432</v>
      </c>
      <c r="F4448" s="67" t="s">
        <v>21289</v>
      </c>
      <c r="G4448" s="67" t="s">
        <v>21289</v>
      </c>
      <c r="I4448" s="3" t="s">
        <v>6300</v>
      </c>
    </row>
    <row r="4449" spans="1:9" ht="22.5" x14ac:dyDescent="0.2">
      <c r="A4449" s="1" t="str">
        <f t="shared" si="70"/>
        <v>SINAPI-I 39738</v>
      </c>
      <c r="B4449" s="3" t="s">
        <v>6301</v>
      </c>
      <c r="C4449" s="3">
        <v>39738</v>
      </c>
      <c r="D4449" s="2" t="s">
        <v>30627</v>
      </c>
      <c r="E4449" s="3" t="s">
        <v>4432</v>
      </c>
      <c r="F4449" s="67" t="s">
        <v>32209</v>
      </c>
      <c r="G4449" s="67" t="s">
        <v>32209</v>
      </c>
      <c r="I4449" s="3" t="s">
        <v>6300</v>
      </c>
    </row>
    <row r="4450" spans="1:9" ht="22.5" x14ac:dyDescent="0.2">
      <c r="A4450" s="1" t="str">
        <f t="shared" si="70"/>
        <v>SINAPI-I 39739</v>
      </c>
      <c r="B4450" s="3" t="s">
        <v>6301</v>
      </c>
      <c r="C4450" s="3">
        <v>39739</v>
      </c>
      <c r="D4450" s="2" t="s">
        <v>30628</v>
      </c>
      <c r="E4450" s="3" t="s">
        <v>4432</v>
      </c>
      <c r="F4450" s="67" t="s">
        <v>28909</v>
      </c>
      <c r="G4450" s="67" t="s">
        <v>28909</v>
      </c>
      <c r="I4450" s="3" t="s">
        <v>6300</v>
      </c>
    </row>
    <row r="4451" spans="1:9" ht="22.5" x14ac:dyDescent="0.2">
      <c r="A4451" s="1" t="str">
        <f t="shared" ref="A4451:A4514" si="71">CONCATENAR</f>
        <v>SINAPI-I 39733</v>
      </c>
      <c r="B4451" s="3" t="s">
        <v>6301</v>
      </c>
      <c r="C4451" s="3">
        <v>39733</v>
      </c>
      <c r="D4451" s="2" t="s">
        <v>30629</v>
      </c>
      <c r="E4451" s="3" t="s">
        <v>4432</v>
      </c>
      <c r="F4451" s="67" t="s">
        <v>34419</v>
      </c>
      <c r="G4451" s="67" t="s">
        <v>34419</v>
      </c>
      <c r="I4451" s="3" t="s">
        <v>6300</v>
      </c>
    </row>
    <row r="4452" spans="1:9" ht="33.75" x14ac:dyDescent="0.2">
      <c r="A4452" s="1" t="str">
        <f t="shared" si="71"/>
        <v>SINAPI-I 39854</v>
      </c>
      <c r="B4452" s="3" t="s">
        <v>6301</v>
      </c>
      <c r="C4452" s="3">
        <v>39854</v>
      </c>
      <c r="D4452" s="2" t="s">
        <v>4111</v>
      </c>
      <c r="E4452" s="3" t="s">
        <v>4432</v>
      </c>
      <c r="F4452" s="67" t="s">
        <v>34420</v>
      </c>
      <c r="G4452" s="67" t="s">
        <v>34420</v>
      </c>
      <c r="I4452" s="3" t="s">
        <v>6300</v>
      </c>
    </row>
    <row r="4453" spans="1:9" ht="22.5" x14ac:dyDescent="0.2">
      <c r="A4453" s="1" t="str">
        <f t="shared" si="71"/>
        <v>SINAPI-I 39740</v>
      </c>
      <c r="B4453" s="3" t="s">
        <v>6301</v>
      </c>
      <c r="C4453" s="3">
        <v>39740</v>
      </c>
      <c r="D4453" s="2" t="s">
        <v>30630</v>
      </c>
      <c r="E4453" s="3" t="s">
        <v>4432</v>
      </c>
      <c r="F4453" s="67" t="s">
        <v>34421</v>
      </c>
      <c r="G4453" s="67" t="s">
        <v>34421</v>
      </c>
      <c r="I4453" s="3" t="s">
        <v>6300</v>
      </c>
    </row>
    <row r="4454" spans="1:9" ht="22.5" x14ac:dyDescent="0.2">
      <c r="A4454" s="1" t="str">
        <f t="shared" si="71"/>
        <v>SINAPI-I 39741</v>
      </c>
      <c r="B4454" s="3" t="s">
        <v>6301</v>
      </c>
      <c r="C4454" s="3">
        <v>39741</v>
      </c>
      <c r="D4454" s="2" t="s">
        <v>30631</v>
      </c>
      <c r="E4454" s="3" t="s">
        <v>4432</v>
      </c>
      <c r="F4454" s="67" t="s">
        <v>5677</v>
      </c>
      <c r="G4454" s="67" t="s">
        <v>5677</v>
      </c>
      <c r="I4454" s="3" t="s">
        <v>6300</v>
      </c>
    </row>
    <row r="4455" spans="1:9" ht="22.5" x14ac:dyDescent="0.2">
      <c r="A4455" s="1" t="str">
        <f t="shared" si="71"/>
        <v>SINAPI-I 39853</v>
      </c>
      <c r="B4455" s="3" t="s">
        <v>6301</v>
      </c>
      <c r="C4455" s="3">
        <v>39853</v>
      </c>
      <c r="D4455" s="2" t="s">
        <v>4112</v>
      </c>
      <c r="E4455" s="3" t="s">
        <v>4432</v>
      </c>
      <c r="F4455" s="67" t="s">
        <v>5575</v>
      </c>
      <c r="G4455" s="67" t="s">
        <v>5575</v>
      </c>
      <c r="I4455" s="3" t="s">
        <v>6300</v>
      </c>
    </row>
    <row r="4456" spans="1:9" ht="22.5" x14ac:dyDescent="0.2">
      <c r="A4456" s="1" t="str">
        <f t="shared" si="71"/>
        <v>SINAPI-I 39742</v>
      </c>
      <c r="B4456" s="3" t="s">
        <v>6301</v>
      </c>
      <c r="C4456" s="3">
        <v>39742</v>
      </c>
      <c r="D4456" s="2" t="s">
        <v>30632</v>
      </c>
      <c r="E4456" s="3" t="s">
        <v>4432</v>
      </c>
      <c r="F4456" s="67" t="s">
        <v>30038</v>
      </c>
      <c r="G4456" s="67" t="s">
        <v>30038</v>
      </c>
      <c r="I4456" s="3" t="s">
        <v>6300</v>
      </c>
    </row>
    <row r="4457" spans="1:9" ht="22.5" x14ac:dyDescent="0.2">
      <c r="A4457" s="1" t="str">
        <f t="shared" si="71"/>
        <v>SINAPI-I 39751</v>
      </c>
      <c r="B4457" s="3" t="s">
        <v>6301</v>
      </c>
      <c r="C4457" s="3">
        <v>39751</v>
      </c>
      <c r="D4457" s="2" t="s">
        <v>30633</v>
      </c>
      <c r="E4457" s="3" t="s">
        <v>4432</v>
      </c>
      <c r="F4457" s="67" t="s">
        <v>34422</v>
      </c>
      <c r="G4457" s="67" t="s">
        <v>34422</v>
      </c>
      <c r="I4457" s="3" t="s">
        <v>6300</v>
      </c>
    </row>
    <row r="4458" spans="1:9" ht="22.5" x14ac:dyDescent="0.2">
      <c r="A4458" s="1" t="str">
        <f t="shared" si="71"/>
        <v>SINAPI-I 39750</v>
      </c>
      <c r="B4458" s="3" t="s">
        <v>6301</v>
      </c>
      <c r="C4458" s="3">
        <v>39750</v>
      </c>
      <c r="D4458" s="2" t="s">
        <v>30634</v>
      </c>
      <c r="E4458" s="3" t="s">
        <v>4432</v>
      </c>
      <c r="F4458" s="67" t="s">
        <v>31684</v>
      </c>
      <c r="G4458" s="67" t="s">
        <v>31684</v>
      </c>
      <c r="I4458" s="3" t="s">
        <v>6300</v>
      </c>
    </row>
    <row r="4459" spans="1:9" ht="22.5" x14ac:dyDescent="0.2">
      <c r="A4459" s="1" t="str">
        <f t="shared" si="71"/>
        <v>SINAPI-I 39747</v>
      </c>
      <c r="B4459" s="3" t="s">
        <v>6301</v>
      </c>
      <c r="C4459" s="3">
        <v>39747</v>
      </c>
      <c r="D4459" s="2" t="s">
        <v>30635</v>
      </c>
      <c r="E4459" s="3" t="s">
        <v>4432</v>
      </c>
      <c r="F4459" s="67" t="s">
        <v>34423</v>
      </c>
      <c r="G4459" s="67" t="s">
        <v>34423</v>
      </c>
      <c r="I4459" s="3" t="s">
        <v>6300</v>
      </c>
    </row>
    <row r="4460" spans="1:9" ht="22.5" x14ac:dyDescent="0.2">
      <c r="A4460" s="1" t="str">
        <f t="shared" si="71"/>
        <v>SINAPI-I 39749</v>
      </c>
      <c r="B4460" s="3" t="s">
        <v>6301</v>
      </c>
      <c r="C4460" s="3">
        <v>39749</v>
      </c>
      <c r="D4460" s="2" t="s">
        <v>30636</v>
      </c>
      <c r="E4460" s="3" t="s">
        <v>4432</v>
      </c>
      <c r="F4460" s="67" t="s">
        <v>34424</v>
      </c>
      <c r="G4460" s="67" t="s">
        <v>34424</v>
      </c>
      <c r="I4460" s="3" t="s">
        <v>6300</v>
      </c>
    </row>
    <row r="4461" spans="1:9" ht="22.5" x14ac:dyDescent="0.2">
      <c r="A4461" s="1" t="str">
        <f t="shared" si="71"/>
        <v>SINAPI-I 39753</v>
      </c>
      <c r="B4461" s="3" t="s">
        <v>6301</v>
      </c>
      <c r="C4461" s="3">
        <v>39753</v>
      </c>
      <c r="D4461" s="2" t="s">
        <v>30637</v>
      </c>
      <c r="E4461" s="3" t="s">
        <v>4432</v>
      </c>
      <c r="F4461" s="67" t="s">
        <v>28874</v>
      </c>
      <c r="G4461" s="67" t="s">
        <v>28874</v>
      </c>
      <c r="I4461" s="3" t="s">
        <v>6300</v>
      </c>
    </row>
    <row r="4462" spans="1:9" ht="22.5" x14ac:dyDescent="0.2">
      <c r="A4462" s="1" t="str">
        <f t="shared" si="71"/>
        <v>SINAPI-I 39748</v>
      </c>
      <c r="B4462" s="3" t="s">
        <v>6301</v>
      </c>
      <c r="C4462" s="3">
        <v>39748</v>
      </c>
      <c r="D4462" s="2" t="s">
        <v>30638</v>
      </c>
      <c r="E4462" s="3" t="s">
        <v>4432</v>
      </c>
      <c r="F4462" s="67" t="s">
        <v>20742</v>
      </c>
      <c r="G4462" s="67" t="s">
        <v>20742</v>
      </c>
      <c r="I4462" s="3" t="s">
        <v>6300</v>
      </c>
    </row>
    <row r="4463" spans="1:9" ht="22.5" x14ac:dyDescent="0.2">
      <c r="A4463" s="1" t="str">
        <f t="shared" si="71"/>
        <v>SINAPI-I 39754</v>
      </c>
      <c r="B4463" s="3" t="s">
        <v>6301</v>
      </c>
      <c r="C4463" s="3">
        <v>39754</v>
      </c>
      <c r="D4463" s="2" t="s">
        <v>30639</v>
      </c>
      <c r="E4463" s="3" t="s">
        <v>4432</v>
      </c>
      <c r="F4463" s="67" t="s">
        <v>34425</v>
      </c>
      <c r="G4463" s="67" t="s">
        <v>34425</v>
      </c>
      <c r="I4463" s="3" t="s">
        <v>6300</v>
      </c>
    </row>
    <row r="4464" spans="1:9" ht="22.5" x14ac:dyDescent="0.2">
      <c r="A4464" s="1" t="str">
        <f t="shared" si="71"/>
        <v>SINAPI-I 39755</v>
      </c>
      <c r="B4464" s="3" t="s">
        <v>6301</v>
      </c>
      <c r="C4464" s="3">
        <v>39755</v>
      </c>
      <c r="D4464" s="2" t="s">
        <v>30640</v>
      </c>
      <c r="E4464" s="3" t="s">
        <v>4432</v>
      </c>
      <c r="F4464" s="67" t="s">
        <v>34426</v>
      </c>
      <c r="G4464" s="67" t="s">
        <v>34426</v>
      </c>
      <c r="I4464" s="3" t="s">
        <v>6300</v>
      </c>
    </row>
    <row r="4465" spans="1:9" x14ac:dyDescent="0.2">
      <c r="A4465" s="1" t="str">
        <f t="shared" si="71"/>
        <v>SINAPI-I 12742</v>
      </c>
      <c r="B4465" s="3" t="s">
        <v>6301</v>
      </c>
      <c r="C4465" s="3">
        <v>12742</v>
      </c>
      <c r="D4465" s="2" t="s">
        <v>4113</v>
      </c>
      <c r="E4465" s="3" t="s">
        <v>4432</v>
      </c>
      <c r="F4465" s="67" t="s">
        <v>34427</v>
      </c>
      <c r="G4465" s="67" t="s">
        <v>34427</v>
      </c>
      <c r="I4465" s="3" t="s">
        <v>6300</v>
      </c>
    </row>
    <row r="4466" spans="1:9" x14ac:dyDescent="0.2">
      <c r="A4466" s="1" t="str">
        <f t="shared" si="71"/>
        <v>SINAPI-I 12713</v>
      </c>
      <c r="B4466" s="3" t="s">
        <v>6301</v>
      </c>
      <c r="C4466" s="3">
        <v>12713</v>
      </c>
      <c r="D4466" s="2" t="s">
        <v>4114</v>
      </c>
      <c r="E4466" s="3" t="s">
        <v>4432</v>
      </c>
      <c r="F4466" s="67" t="s">
        <v>21696</v>
      </c>
      <c r="G4466" s="67" t="s">
        <v>21696</v>
      </c>
      <c r="I4466" s="3" t="s">
        <v>6300</v>
      </c>
    </row>
    <row r="4467" spans="1:9" x14ac:dyDescent="0.2">
      <c r="A4467" s="1" t="str">
        <f t="shared" si="71"/>
        <v>SINAPI-I 12743</v>
      </c>
      <c r="B4467" s="3" t="s">
        <v>6301</v>
      </c>
      <c r="C4467" s="3">
        <v>12743</v>
      </c>
      <c r="D4467" s="2" t="s">
        <v>4115</v>
      </c>
      <c r="E4467" s="3" t="s">
        <v>4432</v>
      </c>
      <c r="F4467" s="67" t="s">
        <v>29466</v>
      </c>
      <c r="G4467" s="67" t="s">
        <v>29466</v>
      </c>
      <c r="I4467" s="3" t="s">
        <v>6300</v>
      </c>
    </row>
    <row r="4468" spans="1:9" x14ac:dyDescent="0.2">
      <c r="A4468" s="1" t="str">
        <f t="shared" si="71"/>
        <v>SINAPI-I 12744</v>
      </c>
      <c r="B4468" s="3" t="s">
        <v>6301</v>
      </c>
      <c r="C4468" s="3">
        <v>12744</v>
      </c>
      <c r="D4468" s="2" t="s">
        <v>4116</v>
      </c>
      <c r="E4468" s="3" t="s">
        <v>4432</v>
      </c>
      <c r="F4468" s="67" t="s">
        <v>34428</v>
      </c>
      <c r="G4468" s="67" t="s">
        <v>34428</v>
      </c>
      <c r="I4468" s="3" t="s">
        <v>6300</v>
      </c>
    </row>
    <row r="4469" spans="1:9" x14ac:dyDescent="0.2">
      <c r="A4469" s="1" t="str">
        <f t="shared" si="71"/>
        <v>SINAPI-I 12745</v>
      </c>
      <c r="B4469" s="3" t="s">
        <v>6301</v>
      </c>
      <c r="C4469" s="3">
        <v>12745</v>
      </c>
      <c r="D4469" s="2" t="s">
        <v>4117</v>
      </c>
      <c r="E4469" s="3" t="s">
        <v>4432</v>
      </c>
      <c r="F4469" s="67" t="s">
        <v>34429</v>
      </c>
      <c r="G4469" s="67" t="s">
        <v>34429</v>
      </c>
      <c r="I4469" s="3" t="s">
        <v>6300</v>
      </c>
    </row>
    <row r="4470" spans="1:9" x14ac:dyDescent="0.2">
      <c r="A4470" s="1" t="str">
        <f t="shared" si="71"/>
        <v>SINAPI-I 12746</v>
      </c>
      <c r="B4470" s="3" t="s">
        <v>6301</v>
      </c>
      <c r="C4470" s="3">
        <v>12746</v>
      </c>
      <c r="D4470" s="2" t="s">
        <v>4118</v>
      </c>
      <c r="E4470" s="3" t="s">
        <v>4432</v>
      </c>
      <c r="F4470" s="67" t="s">
        <v>34430</v>
      </c>
      <c r="G4470" s="67" t="s">
        <v>34430</v>
      </c>
      <c r="I4470" s="3" t="s">
        <v>6300</v>
      </c>
    </row>
    <row r="4471" spans="1:9" x14ac:dyDescent="0.2">
      <c r="A4471" s="1" t="str">
        <f t="shared" si="71"/>
        <v>SINAPI-I 12747</v>
      </c>
      <c r="B4471" s="3" t="s">
        <v>6301</v>
      </c>
      <c r="C4471" s="3">
        <v>12747</v>
      </c>
      <c r="D4471" s="2" t="s">
        <v>4119</v>
      </c>
      <c r="E4471" s="3" t="s">
        <v>4432</v>
      </c>
      <c r="F4471" s="67" t="s">
        <v>34431</v>
      </c>
      <c r="G4471" s="67" t="s">
        <v>34431</v>
      </c>
      <c r="I4471" s="3" t="s">
        <v>6300</v>
      </c>
    </row>
    <row r="4472" spans="1:9" x14ac:dyDescent="0.2">
      <c r="A4472" s="1" t="str">
        <f t="shared" si="71"/>
        <v>SINAPI-I 12748</v>
      </c>
      <c r="B4472" s="3" t="s">
        <v>6301</v>
      </c>
      <c r="C4472" s="3">
        <v>12748</v>
      </c>
      <c r="D4472" s="2" t="s">
        <v>4120</v>
      </c>
      <c r="E4472" s="3" t="s">
        <v>4432</v>
      </c>
      <c r="F4472" s="67" t="s">
        <v>34432</v>
      </c>
      <c r="G4472" s="67" t="s">
        <v>34432</v>
      </c>
      <c r="I4472" s="3" t="s">
        <v>6300</v>
      </c>
    </row>
    <row r="4473" spans="1:9" x14ac:dyDescent="0.2">
      <c r="A4473" s="1" t="str">
        <f t="shared" si="71"/>
        <v>SINAPI-I 12749</v>
      </c>
      <c r="B4473" s="3" t="s">
        <v>6301</v>
      </c>
      <c r="C4473" s="3">
        <v>12749</v>
      </c>
      <c r="D4473" s="2" t="s">
        <v>4121</v>
      </c>
      <c r="E4473" s="3" t="s">
        <v>4432</v>
      </c>
      <c r="F4473" s="67" t="s">
        <v>34433</v>
      </c>
      <c r="G4473" s="67" t="s">
        <v>34433</v>
      </c>
      <c r="I4473" s="3" t="s">
        <v>6300</v>
      </c>
    </row>
    <row r="4474" spans="1:9" x14ac:dyDescent="0.2">
      <c r="A4474" s="1" t="str">
        <f t="shared" si="71"/>
        <v>SINAPI-I 39728</v>
      </c>
      <c r="B4474" s="3" t="s">
        <v>6301</v>
      </c>
      <c r="C4474" s="3">
        <v>39728</v>
      </c>
      <c r="D4474" s="2" t="s">
        <v>30641</v>
      </c>
      <c r="E4474" s="3" t="s">
        <v>4432</v>
      </c>
      <c r="F4474" s="67" t="s">
        <v>34434</v>
      </c>
      <c r="G4474" s="67" t="s">
        <v>34434</v>
      </c>
      <c r="I4474" s="3" t="s">
        <v>6300</v>
      </c>
    </row>
    <row r="4475" spans="1:9" x14ac:dyDescent="0.2">
      <c r="A4475" s="1" t="str">
        <f t="shared" si="71"/>
        <v>SINAPI-I 39727</v>
      </c>
      <c r="B4475" s="3" t="s">
        <v>6301</v>
      </c>
      <c r="C4475" s="3">
        <v>39727</v>
      </c>
      <c r="D4475" s="2" t="s">
        <v>30642</v>
      </c>
      <c r="E4475" s="3" t="s">
        <v>4432</v>
      </c>
      <c r="F4475" s="67" t="s">
        <v>34435</v>
      </c>
      <c r="G4475" s="67" t="s">
        <v>34435</v>
      </c>
      <c r="I4475" s="3" t="s">
        <v>6300</v>
      </c>
    </row>
    <row r="4476" spans="1:9" x14ac:dyDescent="0.2">
      <c r="A4476" s="1" t="str">
        <f t="shared" si="71"/>
        <v>SINAPI-I 39724</v>
      </c>
      <c r="B4476" s="3" t="s">
        <v>6301</v>
      </c>
      <c r="C4476" s="3">
        <v>39724</v>
      </c>
      <c r="D4476" s="2" t="s">
        <v>30643</v>
      </c>
      <c r="E4476" s="3" t="s">
        <v>4432</v>
      </c>
      <c r="F4476" s="67" t="s">
        <v>5291</v>
      </c>
      <c r="G4476" s="67" t="s">
        <v>5291</v>
      </c>
      <c r="I4476" s="3" t="s">
        <v>6300</v>
      </c>
    </row>
    <row r="4477" spans="1:9" x14ac:dyDescent="0.2">
      <c r="A4477" s="1" t="str">
        <f t="shared" si="71"/>
        <v>SINAPI-I 39726</v>
      </c>
      <c r="B4477" s="3" t="s">
        <v>6301</v>
      </c>
      <c r="C4477" s="3">
        <v>39726</v>
      </c>
      <c r="D4477" s="2" t="s">
        <v>30644</v>
      </c>
      <c r="E4477" s="3" t="s">
        <v>4432</v>
      </c>
      <c r="F4477" s="67" t="s">
        <v>34436</v>
      </c>
      <c r="G4477" s="67" t="s">
        <v>34436</v>
      </c>
      <c r="I4477" s="3" t="s">
        <v>6300</v>
      </c>
    </row>
    <row r="4478" spans="1:9" x14ac:dyDescent="0.2">
      <c r="A4478" s="1" t="str">
        <f t="shared" si="71"/>
        <v>SINAPI-I 39730</v>
      </c>
      <c r="B4478" s="3" t="s">
        <v>6301</v>
      </c>
      <c r="C4478" s="3">
        <v>39730</v>
      </c>
      <c r="D4478" s="2" t="s">
        <v>30645</v>
      </c>
      <c r="E4478" s="3" t="s">
        <v>4432</v>
      </c>
      <c r="F4478" s="67" t="s">
        <v>34437</v>
      </c>
      <c r="G4478" s="67" t="s">
        <v>34437</v>
      </c>
      <c r="I4478" s="3" t="s">
        <v>6300</v>
      </c>
    </row>
    <row r="4479" spans="1:9" x14ac:dyDescent="0.2">
      <c r="A4479" s="1" t="str">
        <f t="shared" si="71"/>
        <v>SINAPI-I 39729</v>
      </c>
      <c r="B4479" s="3" t="s">
        <v>6301</v>
      </c>
      <c r="C4479" s="3">
        <v>39729</v>
      </c>
      <c r="D4479" s="2" t="s">
        <v>30646</v>
      </c>
      <c r="E4479" s="3" t="s">
        <v>4432</v>
      </c>
      <c r="F4479" s="67" t="s">
        <v>34438</v>
      </c>
      <c r="G4479" s="67" t="s">
        <v>34438</v>
      </c>
      <c r="I4479" s="3" t="s">
        <v>6300</v>
      </c>
    </row>
    <row r="4480" spans="1:9" x14ac:dyDescent="0.2">
      <c r="A4480" s="1" t="str">
        <f t="shared" si="71"/>
        <v>SINAPI-I 39725</v>
      </c>
      <c r="B4480" s="3" t="s">
        <v>6301</v>
      </c>
      <c r="C4480" s="3">
        <v>39725</v>
      </c>
      <c r="D4480" s="2" t="s">
        <v>30647</v>
      </c>
      <c r="E4480" s="3" t="s">
        <v>4432</v>
      </c>
      <c r="F4480" s="67" t="s">
        <v>34439</v>
      </c>
      <c r="G4480" s="67" t="s">
        <v>34439</v>
      </c>
      <c r="I4480" s="3" t="s">
        <v>6300</v>
      </c>
    </row>
    <row r="4481" spans="1:9" x14ac:dyDescent="0.2">
      <c r="A4481" s="1" t="str">
        <f t="shared" si="71"/>
        <v>SINAPI-I 39731</v>
      </c>
      <c r="B4481" s="3" t="s">
        <v>6301</v>
      </c>
      <c r="C4481" s="3">
        <v>39731</v>
      </c>
      <c r="D4481" s="2" t="s">
        <v>30648</v>
      </c>
      <c r="E4481" s="3" t="s">
        <v>4432</v>
      </c>
      <c r="F4481" s="67" t="s">
        <v>34440</v>
      </c>
      <c r="G4481" s="67" t="s">
        <v>34440</v>
      </c>
      <c r="I4481" s="3" t="s">
        <v>6300</v>
      </c>
    </row>
    <row r="4482" spans="1:9" x14ac:dyDescent="0.2">
      <c r="A4482" s="1" t="str">
        <f t="shared" si="71"/>
        <v>SINAPI-I 39732</v>
      </c>
      <c r="B4482" s="3" t="s">
        <v>6301</v>
      </c>
      <c r="C4482" s="3">
        <v>39732</v>
      </c>
      <c r="D4482" s="2" t="s">
        <v>4122</v>
      </c>
      <c r="E4482" s="3" t="s">
        <v>4432</v>
      </c>
      <c r="F4482" s="67" t="s">
        <v>34441</v>
      </c>
      <c r="G4482" s="67" t="s">
        <v>34441</v>
      </c>
      <c r="I4482" s="3" t="s">
        <v>6300</v>
      </c>
    </row>
    <row r="4483" spans="1:9" ht="22.5" x14ac:dyDescent="0.2">
      <c r="A4483" s="1" t="str">
        <f t="shared" si="71"/>
        <v>SINAPI-I 39660</v>
      </c>
      <c r="B4483" s="3" t="s">
        <v>6301</v>
      </c>
      <c r="C4483" s="3">
        <v>39660</v>
      </c>
      <c r="D4483" s="2" t="s">
        <v>4123</v>
      </c>
      <c r="E4483" s="3" t="s">
        <v>4432</v>
      </c>
      <c r="F4483" s="67" t="s">
        <v>32008</v>
      </c>
      <c r="G4483" s="67" t="s">
        <v>32008</v>
      </c>
      <c r="I4483" s="3" t="s">
        <v>6300</v>
      </c>
    </row>
    <row r="4484" spans="1:9" ht="22.5" x14ac:dyDescent="0.2">
      <c r="A4484" s="1" t="str">
        <f t="shared" si="71"/>
        <v>SINAPI-I 39662</v>
      </c>
      <c r="B4484" s="3" t="s">
        <v>6301</v>
      </c>
      <c r="C4484" s="3">
        <v>39662</v>
      </c>
      <c r="D4484" s="2" t="s">
        <v>4124</v>
      </c>
      <c r="E4484" s="3" t="s">
        <v>4432</v>
      </c>
      <c r="F4484" s="67" t="s">
        <v>21120</v>
      </c>
      <c r="G4484" s="67" t="s">
        <v>21120</v>
      </c>
      <c r="I4484" s="3" t="s">
        <v>6300</v>
      </c>
    </row>
    <row r="4485" spans="1:9" ht="22.5" x14ac:dyDescent="0.2">
      <c r="A4485" s="1" t="str">
        <f t="shared" si="71"/>
        <v>SINAPI-I 39661</v>
      </c>
      <c r="B4485" s="3" t="s">
        <v>6301</v>
      </c>
      <c r="C4485" s="3">
        <v>39661</v>
      </c>
      <c r="D4485" s="2" t="s">
        <v>4125</v>
      </c>
      <c r="E4485" s="3" t="s">
        <v>4432</v>
      </c>
      <c r="F4485" s="67" t="s">
        <v>30196</v>
      </c>
      <c r="G4485" s="67" t="s">
        <v>30196</v>
      </c>
      <c r="I4485" s="3" t="s">
        <v>6300</v>
      </c>
    </row>
    <row r="4486" spans="1:9" ht="22.5" x14ac:dyDescent="0.2">
      <c r="A4486" s="1" t="str">
        <f t="shared" si="71"/>
        <v>SINAPI-I 39666</v>
      </c>
      <c r="B4486" s="3" t="s">
        <v>6301</v>
      </c>
      <c r="C4486" s="3">
        <v>39666</v>
      </c>
      <c r="D4486" s="2" t="s">
        <v>4126</v>
      </c>
      <c r="E4486" s="3" t="s">
        <v>4432</v>
      </c>
      <c r="F4486" s="67" t="s">
        <v>29976</v>
      </c>
      <c r="G4486" s="67" t="s">
        <v>29976</v>
      </c>
      <c r="I4486" s="3" t="s">
        <v>6300</v>
      </c>
    </row>
    <row r="4487" spans="1:9" ht="22.5" x14ac:dyDescent="0.2">
      <c r="A4487" s="1" t="str">
        <f t="shared" si="71"/>
        <v>SINAPI-I 39664</v>
      </c>
      <c r="B4487" s="3" t="s">
        <v>6301</v>
      </c>
      <c r="C4487" s="3">
        <v>39664</v>
      </c>
      <c r="D4487" s="2" t="s">
        <v>4127</v>
      </c>
      <c r="E4487" s="3" t="s">
        <v>4432</v>
      </c>
      <c r="F4487" s="67" t="s">
        <v>6043</v>
      </c>
      <c r="G4487" s="67" t="s">
        <v>6043</v>
      </c>
      <c r="I4487" s="3" t="s">
        <v>6300</v>
      </c>
    </row>
    <row r="4488" spans="1:9" ht="22.5" x14ac:dyDescent="0.2">
      <c r="A4488" s="1" t="str">
        <f t="shared" si="71"/>
        <v>SINAPI-I 39663</v>
      </c>
      <c r="B4488" s="3" t="s">
        <v>6301</v>
      </c>
      <c r="C4488" s="3">
        <v>39663</v>
      </c>
      <c r="D4488" s="2" t="s">
        <v>4128</v>
      </c>
      <c r="E4488" s="3" t="s">
        <v>4432</v>
      </c>
      <c r="F4488" s="67" t="s">
        <v>21168</v>
      </c>
      <c r="G4488" s="67" t="s">
        <v>21168</v>
      </c>
      <c r="I4488" s="3" t="s">
        <v>6300</v>
      </c>
    </row>
    <row r="4489" spans="1:9" ht="22.5" x14ac:dyDescent="0.2">
      <c r="A4489" s="1" t="str">
        <f t="shared" si="71"/>
        <v>SINAPI-I 39665</v>
      </c>
      <c r="B4489" s="3" t="s">
        <v>6301</v>
      </c>
      <c r="C4489" s="3">
        <v>39665</v>
      </c>
      <c r="D4489" s="2" t="s">
        <v>4129</v>
      </c>
      <c r="E4489" s="3" t="s">
        <v>4432</v>
      </c>
      <c r="F4489" s="67" t="s">
        <v>21593</v>
      </c>
      <c r="G4489" s="67" t="s">
        <v>21593</v>
      </c>
      <c r="I4489" s="3" t="s">
        <v>6300</v>
      </c>
    </row>
    <row r="4490" spans="1:9" ht="22.5" x14ac:dyDescent="0.2">
      <c r="A4490" s="1" t="str">
        <f t="shared" si="71"/>
        <v>SINAPI-I 39752</v>
      </c>
      <c r="B4490" s="3" t="s">
        <v>6301</v>
      </c>
      <c r="C4490" s="3">
        <v>39752</v>
      </c>
      <c r="D4490" s="2" t="s">
        <v>4130</v>
      </c>
      <c r="E4490" s="3" t="s">
        <v>4432</v>
      </c>
      <c r="F4490" s="67" t="s">
        <v>34442</v>
      </c>
      <c r="G4490" s="67" t="s">
        <v>34442</v>
      </c>
      <c r="I4490" s="3" t="s">
        <v>6300</v>
      </c>
    </row>
    <row r="4491" spans="1:9" ht="22.5" x14ac:dyDescent="0.2">
      <c r="A4491" s="1" t="str">
        <f t="shared" si="71"/>
        <v>SINAPI-I 7725</v>
      </c>
      <c r="B4491" s="3" t="s">
        <v>6301</v>
      </c>
      <c r="C4491" s="3">
        <v>7725</v>
      </c>
      <c r="D4491" s="2" t="s">
        <v>4131</v>
      </c>
      <c r="E4491" s="3" t="s">
        <v>4432</v>
      </c>
      <c r="F4491" s="67" t="s">
        <v>34443</v>
      </c>
      <c r="G4491" s="67" t="s">
        <v>34443</v>
      </c>
      <c r="I4491" s="3" t="s">
        <v>6299</v>
      </c>
    </row>
    <row r="4492" spans="1:9" ht="22.5" x14ac:dyDescent="0.2">
      <c r="A4492" s="1" t="str">
        <f t="shared" si="71"/>
        <v>SINAPI-I 7753</v>
      </c>
      <c r="B4492" s="3" t="s">
        <v>6301</v>
      </c>
      <c r="C4492" s="3">
        <v>7753</v>
      </c>
      <c r="D4492" s="2" t="s">
        <v>4132</v>
      </c>
      <c r="E4492" s="3" t="s">
        <v>4432</v>
      </c>
      <c r="F4492" s="67" t="s">
        <v>34444</v>
      </c>
      <c r="G4492" s="67" t="s">
        <v>34444</v>
      </c>
      <c r="I4492" s="3" t="s">
        <v>6298</v>
      </c>
    </row>
    <row r="4493" spans="1:9" ht="22.5" x14ac:dyDescent="0.2">
      <c r="A4493" s="1" t="str">
        <f t="shared" si="71"/>
        <v>SINAPI-I 13256</v>
      </c>
      <c r="B4493" s="3" t="s">
        <v>6301</v>
      </c>
      <c r="C4493" s="3">
        <v>13256</v>
      </c>
      <c r="D4493" s="2" t="s">
        <v>4133</v>
      </c>
      <c r="E4493" s="3" t="s">
        <v>4432</v>
      </c>
      <c r="F4493" s="67" t="s">
        <v>34445</v>
      </c>
      <c r="G4493" s="67" t="s">
        <v>34445</v>
      </c>
      <c r="I4493" s="3" t="s">
        <v>6298</v>
      </c>
    </row>
    <row r="4494" spans="1:9" ht="22.5" x14ac:dyDescent="0.2">
      <c r="A4494" s="1" t="str">
        <f t="shared" si="71"/>
        <v>SINAPI-I 7757</v>
      </c>
      <c r="B4494" s="3" t="s">
        <v>6301</v>
      </c>
      <c r="C4494" s="3">
        <v>7757</v>
      </c>
      <c r="D4494" s="2" t="s">
        <v>4134</v>
      </c>
      <c r="E4494" s="3" t="s">
        <v>4432</v>
      </c>
      <c r="F4494" s="67" t="s">
        <v>34446</v>
      </c>
      <c r="G4494" s="67" t="s">
        <v>34446</v>
      </c>
      <c r="I4494" s="3" t="s">
        <v>6298</v>
      </c>
    </row>
    <row r="4495" spans="1:9" ht="22.5" x14ac:dyDescent="0.2">
      <c r="A4495" s="1" t="str">
        <f t="shared" si="71"/>
        <v>SINAPI-I 7758</v>
      </c>
      <c r="B4495" s="3" t="s">
        <v>6301</v>
      </c>
      <c r="C4495" s="3">
        <v>7758</v>
      </c>
      <c r="D4495" s="2" t="s">
        <v>4135</v>
      </c>
      <c r="E4495" s="3" t="s">
        <v>4432</v>
      </c>
      <c r="F4495" s="67" t="s">
        <v>34447</v>
      </c>
      <c r="G4495" s="67" t="s">
        <v>34447</v>
      </c>
      <c r="I4495" s="3" t="s">
        <v>6298</v>
      </c>
    </row>
    <row r="4496" spans="1:9" ht="22.5" x14ac:dyDescent="0.2">
      <c r="A4496" s="1" t="str">
        <f t="shared" si="71"/>
        <v>SINAPI-I 7759</v>
      </c>
      <c r="B4496" s="3" t="s">
        <v>6301</v>
      </c>
      <c r="C4496" s="3">
        <v>7759</v>
      </c>
      <c r="D4496" s="2" t="s">
        <v>4136</v>
      </c>
      <c r="E4496" s="3" t="s">
        <v>4432</v>
      </c>
      <c r="F4496" s="67" t="s">
        <v>34448</v>
      </c>
      <c r="G4496" s="67" t="s">
        <v>34448</v>
      </c>
      <c r="I4496" s="3" t="s">
        <v>6298</v>
      </c>
    </row>
    <row r="4497" spans="1:9" ht="22.5" x14ac:dyDescent="0.2">
      <c r="A4497" s="1" t="str">
        <f t="shared" si="71"/>
        <v>SINAPI-I 40334</v>
      </c>
      <c r="B4497" s="3" t="s">
        <v>6301</v>
      </c>
      <c r="C4497" s="3">
        <v>40334</v>
      </c>
      <c r="D4497" s="2" t="s">
        <v>4137</v>
      </c>
      <c r="E4497" s="3" t="s">
        <v>4432</v>
      </c>
      <c r="F4497" s="67" t="s">
        <v>34449</v>
      </c>
      <c r="G4497" s="67" t="s">
        <v>34449</v>
      </c>
      <c r="I4497" s="3" t="s">
        <v>6298</v>
      </c>
    </row>
    <row r="4498" spans="1:9" ht="22.5" x14ac:dyDescent="0.2">
      <c r="A4498" s="1" t="str">
        <f t="shared" si="71"/>
        <v>SINAPI-I 7745</v>
      </c>
      <c r="B4498" s="3" t="s">
        <v>6301</v>
      </c>
      <c r="C4498" s="3">
        <v>7745</v>
      </c>
      <c r="D4498" s="2" t="s">
        <v>4138</v>
      </c>
      <c r="E4498" s="3" t="s">
        <v>4432</v>
      </c>
      <c r="F4498" s="67" t="s">
        <v>30930</v>
      </c>
      <c r="G4498" s="67" t="s">
        <v>30930</v>
      </c>
      <c r="I4498" s="3" t="s">
        <v>6298</v>
      </c>
    </row>
    <row r="4499" spans="1:9" ht="22.5" x14ac:dyDescent="0.2">
      <c r="A4499" s="1" t="str">
        <f t="shared" si="71"/>
        <v>SINAPI-I 7742</v>
      </c>
      <c r="B4499" s="3" t="s">
        <v>6301</v>
      </c>
      <c r="C4499" s="3">
        <v>7742</v>
      </c>
      <c r="D4499" s="2" t="s">
        <v>4139</v>
      </c>
      <c r="E4499" s="3" t="s">
        <v>4432</v>
      </c>
      <c r="F4499" s="67" t="s">
        <v>34450</v>
      </c>
      <c r="G4499" s="67" t="s">
        <v>34450</v>
      </c>
      <c r="I4499" s="3" t="s">
        <v>6298</v>
      </c>
    </row>
    <row r="4500" spans="1:9" ht="22.5" x14ac:dyDescent="0.2">
      <c r="A4500" s="1" t="str">
        <f t="shared" si="71"/>
        <v>SINAPI-I 7750</v>
      </c>
      <c r="B4500" s="3" t="s">
        <v>6301</v>
      </c>
      <c r="C4500" s="3">
        <v>7750</v>
      </c>
      <c r="D4500" s="2" t="s">
        <v>4140</v>
      </c>
      <c r="E4500" s="3" t="s">
        <v>4432</v>
      </c>
      <c r="F4500" s="67" t="s">
        <v>34451</v>
      </c>
      <c r="G4500" s="67" t="s">
        <v>34451</v>
      </c>
      <c r="I4500" s="3" t="s">
        <v>6298</v>
      </c>
    </row>
    <row r="4501" spans="1:9" ht="22.5" x14ac:dyDescent="0.2">
      <c r="A4501" s="1" t="str">
        <f t="shared" si="71"/>
        <v>SINAPI-I 7756</v>
      </c>
      <c r="B4501" s="3" t="s">
        <v>6301</v>
      </c>
      <c r="C4501" s="3">
        <v>7756</v>
      </c>
      <c r="D4501" s="2" t="s">
        <v>4141</v>
      </c>
      <c r="E4501" s="3" t="s">
        <v>4432</v>
      </c>
      <c r="F4501" s="67" t="s">
        <v>34452</v>
      </c>
      <c r="G4501" s="67" t="s">
        <v>34452</v>
      </c>
      <c r="I4501" s="3" t="s">
        <v>6298</v>
      </c>
    </row>
    <row r="4502" spans="1:9" ht="22.5" x14ac:dyDescent="0.2">
      <c r="A4502" s="1" t="str">
        <f t="shared" si="71"/>
        <v>SINAPI-I 7765</v>
      </c>
      <c r="B4502" s="3" t="s">
        <v>6301</v>
      </c>
      <c r="C4502" s="3">
        <v>7765</v>
      </c>
      <c r="D4502" s="2" t="s">
        <v>4142</v>
      </c>
      <c r="E4502" s="3" t="s">
        <v>4432</v>
      </c>
      <c r="F4502" s="67" t="s">
        <v>34453</v>
      </c>
      <c r="G4502" s="67" t="s">
        <v>34453</v>
      </c>
      <c r="I4502" s="3" t="s">
        <v>6298</v>
      </c>
    </row>
    <row r="4503" spans="1:9" ht="22.5" x14ac:dyDescent="0.2">
      <c r="A4503" s="1" t="str">
        <f t="shared" si="71"/>
        <v>SINAPI-I 12569</v>
      </c>
      <c r="B4503" s="3" t="s">
        <v>6301</v>
      </c>
      <c r="C4503" s="3">
        <v>12569</v>
      </c>
      <c r="D4503" s="2" t="s">
        <v>4143</v>
      </c>
      <c r="E4503" s="3" t="s">
        <v>4432</v>
      </c>
      <c r="F4503" s="67" t="s">
        <v>34454</v>
      </c>
      <c r="G4503" s="67" t="s">
        <v>34454</v>
      </c>
      <c r="I4503" s="3" t="s">
        <v>6298</v>
      </c>
    </row>
    <row r="4504" spans="1:9" ht="22.5" x14ac:dyDescent="0.2">
      <c r="A4504" s="1" t="str">
        <f t="shared" si="71"/>
        <v>SINAPI-I 7766</v>
      </c>
      <c r="B4504" s="3" t="s">
        <v>6301</v>
      </c>
      <c r="C4504" s="3">
        <v>7766</v>
      </c>
      <c r="D4504" s="2" t="s">
        <v>4144</v>
      </c>
      <c r="E4504" s="3" t="s">
        <v>4432</v>
      </c>
      <c r="F4504" s="67" t="s">
        <v>34455</v>
      </c>
      <c r="G4504" s="67" t="s">
        <v>34455</v>
      </c>
      <c r="I4504" s="3" t="s">
        <v>6298</v>
      </c>
    </row>
    <row r="4505" spans="1:9" ht="22.5" x14ac:dyDescent="0.2">
      <c r="A4505" s="1" t="str">
        <f t="shared" si="71"/>
        <v>SINAPI-I 7767</v>
      </c>
      <c r="B4505" s="3" t="s">
        <v>6301</v>
      </c>
      <c r="C4505" s="3">
        <v>7767</v>
      </c>
      <c r="D4505" s="2" t="s">
        <v>4145</v>
      </c>
      <c r="E4505" s="3" t="s">
        <v>4432</v>
      </c>
      <c r="F4505" s="67" t="s">
        <v>34456</v>
      </c>
      <c r="G4505" s="67" t="s">
        <v>34456</v>
      </c>
      <c r="I4505" s="3" t="s">
        <v>6298</v>
      </c>
    </row>
    <row r="4506" spans="1:9" ht="22.5" x14ac:dyDescent="0.2">
      <c r="A4506" s="1" t="str">
        <f t="shared" si="71"/>
        <v>SINAPI-I 7727</v>
      </c>
      <c r="B4506" s="3" t="s">
        <v>6301</v>
      </c>
      <c r="C4506" s="3">
        <v>7727</v>
      </c>
      <c r="D4506" s="2" t="s">
        <v>4146</v>
      </c>
      <c r="E4506" s="3" t="s">
        <v>4432</v>
      </c>
      <c r="F4506" s="67" t="s">
        <v>34457</v>
      </c>
      <c r="G4506" s="67" t="s">
        <v>34457</v>
      </c>
      <c r="I4506" s="3" t="s">
        <v>6298</v>
      </c>
    </row>
    <row r="4507" spans="1:9" ht="22.5" x14ac:dyDescent="0.2">
      <c r="A4507" s="1" t="str">
        <f t="shared" si="71"/>
        <v>SINAPI-I 7760</v>
      </c>
      <c r="B4507" s="3" t="s">
        <v>6301</v>
      </c>
      <c r="C4507" s="3">
        <v>7760</v>
      </c>
      <c r="D4507" s="2" t="s">
        <v>4147</v>
      </c>
      <c r="E4507" s="3" t="s">
        <v>4432</v>
      </c>
      <c r="F4507" s="67" t="s">
        <v>34211</v>
      </c>
      <c r="G4507" s="67" t="s">
        <v>34211</v>
      </c>
      <c r="I4507" s="3" t="s">
        <v>6298</v>
      </c>
    </row>
    <row r="4508" spans="1:9" ht="22.5" x14ac:dyDescent="0.2">
      <c r="A4508" s="1" t="str">
        <f t="shared" si="71"/>
        <v>SINAPI-I 7761</v>
      </c>
      <c r="B4508" s="3" t="s">
        <v>6301</v>
      </c>
      <c r="C4508" s="3">
        <v>7761</v>
      </c>
      <c r="D4508" s="2" t="s">
        <v>4148</v>
      </c>
      <c r="E4508" s="3" t="s">
        <v>4432</v>
      </c>
      <c r="F4508" s="67" t="s">
        <v>31525</v>
      </c>
      <c r="G4508" s="67" t="s">
        <v>31525</v>
      </c>
      <c r="I4508" s="3" t="s">
        <v>6298</v>
      </c>
    </row>
    <row r="4509" spans="1:9" ht="22.5" x14ac:dyDescent="0.2">
      <c r="A4509" s="1" t="str">
        <f t="shared" si="71"/>
        <v>SINAPI-I 7752</v>
      </c>
      <c r="B4509" s="3" t="s">
        <v>6301</v>
      </c>
      <c r="C4509" s="3">
        <v>7752</v>
      </c>
      <c r="D4509" s="2" t="s">
        <v>4149</v>
      </c>
      <c r="E4509" s="3" t="s">
        <v>4432</v>
      </c>
      <c r="F4509" s="67" t="s">
        <v>34212</v>
      </c>
      <c r="G4509" s="67" t="s">
        <v>34212</v>
      </c>
      <c r="I4509" s="3" t="s">
        <v>6298</v>
      </c>
    </row>
    <row r="4510" spans="1:9" ht="22.5" x14ac:dyDescent="0.2">
      <c r="A4510" s="1" t="str">
        <f t="shared" si="71"/>
        <v>SINAPI-I 7762</v>
      </c>
      <c r="B4510" s="3" t="s">
        <v>6301</v>
      </c>
      <c r="C4510" s="3">
        <v>7762</v>
      </c>
      <c r="D4510" s="2" t="s">
        <v>4150</v>
      </c>
      <c r="E4510" s="3" t="s">
        <v>4432</v>
      </c>
      <c r="F4510" s="67" t="s">
        <v>34458</v>
      </c>
      <c r="G4510" s="67" t="s">
        <v>34458</v>
      </c>
      <c r="I4510" s="3" t="s">
        <v>6298</v>
      </c>
    </row>
    <row r="4511" spans="1:9" ht="22.5" x14ac:dyDescent="0.2">
      <c r="A4511" s="1" t="str">
        <f t="shared" si="71"/>
        <v>SINAPI-I 7722</v>
      </c>
      <c r="B4511" s="3" t="s">
        <v>6301</v>
      </c>
      <c r="C4511" s="3">
        <v>7722</v>
      </c>
      <c r="D4511" s="2" t="s">
        <v>4151</v>
      </c>
      <c r="E4511" s="3" t="s">
        <v>4432</v>
      </c>
      <c r="F4511" s="67" t="s">
        <v>34459</v>
      </c>
      <c r="G4511" s="67" t="s">
        <v>34459</v>
      </c>
      <c r="I4511" s="3" t="s">
        <v>6298</v>
      </c>
    </row>
    <row r="4512" spans="1:9" ht="22.5" x14ac:dyDescent="0.2">
      <c r="A4512" s="1" t="str">
        <f t="shared" si="71"/>
        <v>SINAPI-I 7763</v>
      </c>
      <c r="B4512" s="3" t="s">
        <v>6301</v>
      </c>
      <c r="C4512" s="3">
        <v>7763</v>
      </c>
      <c r="D4512" s="2" t="s">
        <v>4152</v>
      </c>
      <c r="E4512" s="3" t="s">
        <v>4432</v>
      </c>
      <c r="F4512" s="67" t="s">
        <v>33378</v>
      </c>
      <c r="G4512" s="67" t="s">
        <v>33378</v>
      </c>
      <c r="I4512" s="3" t="s">
        <v>6298</v>
      </c>
    </row>
    <row r="4513" spans="1:9" ht="22.5" x14ac:dyDescent="0.2">
      <c r="A4513" s="1" t="str">
        <f t="shared" si="71"/>
        <v>SINAPI-I 7764</v>
      </c>
      <c r="B4513" s="3" t="s">
        <v>6301</v>
      </c>
      <c r="C4513" s="3">
        <v>7764</v>
      </c>
      <c r="D4513" s="2" t="s">
        <v>4153</v>
      </c>
      <c r="E4513" s="3" t="s">
        <v>4432</v>
      </c>
      <c r="F4513" s="67" t="s">
        <v>34460</v>
      </c>
      <c r="G4513" s="67" t="s">
        <v>34460</v>
      </c>
      <c r="I4513" s="3" t="s">
        <v>6298</v>
      </c>
    </row>
    <row r="4514" spans="1:9" ht="22.5" x14ac:dyDescent="0.2">
      <c r="A4514" s="1" t="str">
        <f t="shared" si="71"/>
        <v>SINAPI-I 12572</v>
      </c>
      <c r="B4514" s="3" t="s">
        <v>6301</v>
      </c>
      <c r="C4514" s="3">
        <v>12572</v>
      </c>
      <c r="D4514" s="2" t="s">
        <v>4154</v>
      </c>
      <c r="E4514" s="3" t="s">
        <v>4432</v>
      </c>
      <c r="F4514" s="67" t="s">
        <v>34445</v>
      </c>
      <c r="G4514" s="67" t="s">
        <v>34445</v>
      </c>
      <c r="I4514" s="3" t="s">
        <v>6298</v>
      </c>
    </row>
    <row r="4515" spans="1:9" ht="22.5" x14ac:dyDescent="0.2">
      <c r="A4515" s="1" t="str">
        <f t="shared" ref="A4515:A4578" si="72">CONCATENAR</f>
        <v>SINAPI-I 12573</v>
      </c>
      <c r="B4515" s="3" t="s">
        <v>6301</v>
      </c>
      <c r="C4515" s="3">
        <v>12573</v>
      </c>
      <c r="D4515" s="2" t="s">
        <v>4155</v>
      </c>
      <c r="E4515" s="3" t="s">
        <v>4432</v>
      </c>
      <c r="F4515" s="67" t="s">
        <v>34461</v>
      </c>
      <c r="G4515" s="67" t="s">
        <v>34461</v>
      </c>
      <c r="I4515" s="3" t="s">
        <v>6298</v>
      </c>
    </row>
    <row r="4516" spans="1:9" ht="22.5" x14ac:dyDescent="0.2">
      <c r="A4516" s="1" t="str">
        <f t="shared" si="72"/>
        <v>SINAPI-I 12574</v>
      </c>
      <c r="B4516" s="3" t="s">
        <v>6301</v>
      </c>
      <c r="C4516" s="3">
        <v>12574</v>
      </c>
      <c r="D4516" s="2" t="s">
        <v>4156</v>
      </c>
      <c r="E4516" s="3" t="s">
        <v>4432</v>
      </c>
      <c r="F4516" s="67" t="s">
        <v>34462</v>
      </c>
      <c r="G4516" s="67" t="s">
        <v>34462</v>
      </c>
      <c r="I4516" s="3" t="s">
        <v>6298</v>
      </c>
    </row>
    <row r="4517" spans="1:9" ht="22.5" x14ac:dyDescent="0.2">
      <c r="A4517" s="1" t="str">
        <f t="shared" si="72"/>
        <v>SINAPI-I 12575</v>
      </c>
      <c r="B4517" s="3" t="s">
        <v>6301</v>
      </c>
      <c r="C4517" s="3">
        <v>12575</v>
      </c>
      <c r="D4517" s="2" t="s">
        <v>4157</v>
      </c>
      <c r="E4517" s="3" t="s">
        <v>4432</v>
      </c>
      <c r="F4517" s="67" t="s">
        <v>34463</v>
      </c>
      <c r="G4517" s="67" t="s">
        <v>34463</v>
      </c>
      <c r="I4517" s="3" t="s">
        <v>6298</v>
      </c>
    </row>
    <row r="4518" spans="1:9" ht="22.5" x14ac:dyDescent="0.2">
      <c r="A4518" s="1" t="str">
        <f t="shared" si="72"/>
        <v>SINAPI-I 12576</v>
      </c>
      <c r="B4518" s="3" t="s">
        <v>6301</v>
      </c>
      <c r="C4518" s="3">
        <v>12576</v>
      </c>
      <c r="D4518" s="2" t="s">
        <v>4158</v>
      </c>
      <c r="E4518" s="3" t="s">
        <v>4432</v>
      </c>
      <c r="F4518" s="67" t="s">
        <v>34464</v>
      </c>
      <c r="G4518" s="67" t="s">
        <v>34464</v>
      </c>
      <c r="I4518" s="3" t="s">
        <v>6298</v>
      </c>
    </row>
    <row r="4519" spans="1:9" ht="22.5" x14ac:dyDescent="0.2">
      <c r="A4519" s="1" t="str">
        <f t="shared" si="72"/>
        <v>SINAPI-I 12577</v>
      </c>
      <c r="B4519" s="3" t="s">
        <v>6301</v>
      </c>
      <c r="C4519" s="3">
        <v>12577</v>
      </c>
      <c r="D4519" s="2" t="s">
        <v>4159</v>
      </c>
      <c r="E4519" s="3" t="s">
        <v>4432</v>
      </c>
      <c r="F4519" s="67" t="s">
        <v>34465</v>
      </c>
      <c r="G4519" s="67" t="s">
        <v>34465</v>
      </c>
      <c r="I4519" s="3" t="s">
        <v>6298</v>
      </c>
    </row>
    <row r="4520" spans="1:9" ht="22.5" x14ac:dyDescent="0.2">
      <c r="A4520" s="1" t="str">
        <f t="shared" si="72"/>
        <v>SINAPI-I 12578</v>
      </c>
      <c r="B4520" s="3" t="s">
        <v>6301</v>
      </c>
      <c r="C4520" s="3">
        <v>12578</v>
      </c>
      <c r="D4520" s="2" t="s">
        <v>4160</v>
      </c>
      <c r="E4520" s="3" t="s">
        <v>4432</v>
      </c>
      <c r="F4520" s="67" t="s">
        <v>34466</v>
      </c>
      <c r="G4520" s="67" t="s">
        <v>34466</v>
      </c>
      <c r="I4520" s="3" t="s">
        <v>6298</v>
      </c>
    </row>
    <row r="4521" spans="1:9" ht="22.5" x14ac:dyDescent="0.2">
      <c r="A4521" s="1" t="str">
        <f t="shared" si="72"/>
        <v>SINAPI-I 12579</v>
      </c>
      <c r="B4521" s="3" t="s">
        <v>6301</v>
      </c>
      <c r="C4521" s="3">
        <v>12579</v>
      </c>
      <c r="D4521" s="2" t="s">
        <v>4161</v>
      </c>
      <c r="E4521" s="3" t="s">
        <v>4432</v>
      </c>
      <c r="F4521" s="67" t="s">
        <v>34467</v>
      </c>
      <c r="G4521" s="67" t="s">
        <v>34467</v>
      </c>
      <c r="I4521" s="3" t="s">
        <v>6298</v>
      </c>
    </row>
    <row r="4522" spans="1:9" ht="22.5" x14ac:dyDescent="0.2">
      <c r="A4522" s="1" t="str">
        <f t="shared" si="72"/>
        <v>SINAPI-I 12580</v>
      </c>
      <c r="B4522" s="3" t="s">
        <v>6301</v>
      </c>
      <c r="C4522" s="3">
        <v>12580</v>
      </c>
      <c r="D4522" s="2" t="s">
        <v>4162</v>
      </c>
      <c r="E4522" s="3" t="s">
        <v>4432</v>
      </c>
      <c r="F4522" s="67" t="s">
        <v>34468</v>
      </c>
      <c r="G4522" s="67" t="s">
        <v>34468</v>
      </c>
      <c r="I4522" s="3" t="s">
        <v>6298</v>
      </c>
    </row>
    <row r="4523" spans="1:9" ht="22.5" x14ac:dyDescent="0.2">
      <c r="A4523" s="1" t="str">
        <f t="shared" si="72"/>
        <v>SINAPI-I 12581</v>
      </c>
      <c r="B4523" s="3" t="s">
        <v>6301</v>
      </c>
      <c r="C4523" s="3">
        <v>12581</v>
      </c>
      <c r="D4523" s="2" t="s">
        <v>4163</v>
      </c>
      <c r="E4523" s="3" t="s">
        <v>4432</v>
      </c>
      <c r="F4523" s="67" t="s">
        <v>34469</v>
      </c>
      <c r="G4523" s="67" t="s">
        <v>34469</v>
      </c>
      <c r="I4523" s="3" t="s">
        <v>6298</v>
      </c>
    </row>
    <row r="4524" spans="1:9" ht="22.5" x14ac:dyDescent="0.2">
      <c r="A4524" s="1" t="str">
        <f t="shared" si="72"/>
        <v>SINAPI-I 7720</v>
      </c>
      <c r="B4524" s="3" t="s">
        <v>6301</v>
      </c>
      <c r="C4524" s="3">
        <v>7720</v>
      </c>
      <c r="D4524" s="2" t="s">
        <v>4164</v>
      </c>
      <c r="E4524" s="3" t="s">
        <v>4432</v>
      </c>
      <c r="F4524" s="67" t="s">
        <v>34470</v>
      </c>
      <c r="G4524" s="67" t="s">
        <v>34470</v>
      </c>
      <c r="I4524" s="3" t="s">
        <v>6298</v>
      </c>
    </row>
    <row r="4525" spans="1:9" ht="22.5" x14ac:dyDescent="0.2">
      <c r="A4525" s="1" t="str">
        <f t="shared" si="72"/>
        <v>SINAPI-I 40335</v>
      </c>
      <c r="B4525" s="3" t="s">
        <v>6301</v>
      </c>
      <c r="C4525" s="3">
        <v>40335</v>
      </c>
      <c r="D4525" s="2" t="s">
        <v>4165</v>
      </c>
      <c r="E4525" s="3" t="s">
        <v>4432</v>
      </c>
      <c r="F4525" s="67" t="s">
        <v>34471</v>
      </c>
      <c r="G4525" s="67" t="s">
        <v>34471</v>
      </c>
      <c r="I4525" s="3" t="s">
        <v>6298</v>
      </c>
    </row>
    <row r="4526" spans="1:9" ht="22.5" x14ac:dyDescent="0.2">
      <c r="A4526" s="1" t="str">
        <f t="shared" si="72"/>
        <v>SINAPI-I 7740</v>
      </c>
      <c r="B4526" s="3" t="s">
        <v>6301</v>
      </c>
      <c r="C4526" s="3">
        <v>7740</v>
      </c>
      <c r="D4526" s="2" t="s">
        <v>4166</v>
      </c>
      <c r="E4526" s="3" t="s">
        <v>4432</v>
      </c>
      <c r="F4526" s="67" t="s">
        <v>34472</v>
      </c>
      <c r="G4526" s="67" t="s">
        <v>34472</v>
      </c>
      <c r="I4526" s="3" t="s">
        <v>6298</v>
      </c>
    </row>
    <row r="4527" spans="1:9" ht="22.5" x14ac:dyDescent="0.2">
      <c r="A4527" s="1" t="str">
        <f t="shared" si="72"/>
        <v>SINAPI-I 7741</v>
      </c>
      <c r="B4527" s="3" t="s">
        <v>6301</v>
      </c>
      <c r="C4527" s="3">
        <v>7741</v>
      </c>
      <c r="D4527" s="2" t="s">
        <v>4167</v>
      </c>
      <c r="E4527" s="3" t="s">
        <v>4432</v>
      </c>
      <c r="F4527" s="67" t="s">
        <v>34473</v>
      </c>
      <c r="G4527" s="67" t="s">
        <v>34473</v>
      </c>
      <c r="I4527" s="3" t="s">
        <v>6298</v>
      </c>
    </row>
    <row r="4528" spans="1:9" ht="22.5" x14ac:dyDescent="0.2">
      <c r="A4528" s="1" t="str">
        <f t="shared" si="72"/>
        <v>SINAPI-I 7774</v>
      </c>
      <c r="B4528" s="3" t="s">
        <v>6301</v>
      </c>
      <c r="C4528" s="3">
        <v>7774</v>
      </c>
      <c r="D4528" s="2" t="s">
        <v>4168</v>
      </c>
      <c r="E4528" s="3" t="s">
        <v>4432</v>
      </c>
      <c r="F4528" s="67" t="s">
        <v>34474</v>
      </c>
      <c r="G4528" s="67" t="s">
        <v>34474</v>
      </c>
      <c r="I4528" s="3" t="s">
        <v>6298</v>
      </c>
    </row>
    <row r="4529" spans="1:9" ht="22.5" x14ac:dyDescent="0.2">
      <c r="A4529" s="1" t="str">
        <f t="shared" si="72"/>
        <v>SINAPI-I 7744</v>
      </c>
      <c r="B4529" s="3" t="s">
        <v>6301</v>
      </c>
      <c r="C4529" s="3">
        <v>7744</v>
      </c>
      <c r="D4529" s="2" t="s">
        <v>4169</v>
      </c>
      <c r="E4529" s="3" t="s">
        <v>4432</v>
      </c>
      <c r="F4529" s="67" t="s">
        <v>31858</v>
      </c>
      <c r="G4529" s="67" t="s">
        <v>31858</v>
      </c>
      <c r="I4529" s="3" t="s">
        <v>6298</v>
      </c>
    </row>
    <row r="4530" spans="1:9" ht="22.5" x14ac:dyDescent="0.2">
      <c r="A4530" s="1" t="str">
        <f t="shared" si="72"/>
        <v>SINAPI-I 7773</v>
      </c>
      <c r="B4530" s="3" t="s">
        <v>6301</v>
      </c>
      <c r="C4530" s="3">
        <v>7773</v>
      </c>
      <c r="D4530" s="2" t="s">
        <v>4170</v>
      </c>
      <c r="E4530" s="3" t="s">
        <v>4432</v>
      </c>
      <c r="F4530" s="67" t="s">
        <v>34475</v>
      </c>
      <c r="G4530" s="67" t="s">
        <v>34475</v>
      </c>
      <c r="I4530" s="3" t="s">
        <v>6298</v>
      </c>
    </row>
    <row r="4531" spans="1:9" ht="22.5" x14ac:dyDescent="0.2">
      <c r="A4531" s="1" t="str">
        <f t="shared" si="72"/>
        <v>SINAPI-I 7754</v>
      </c>
      <c r="B4531" s="3" t="s">
        <v>6301</v>
      </c>
      <c r="C4531" s="3">
        <v>7754</v>
      </c>
      <c r="D4531" s="2" t="s">
        <v>4171</v>
      </c>
      <c r="E4531" s="3" t="s">
        <v>4432</v>
      </c>
      <c r="F4531" s="67" t="s">
        <v>34476</v>
      </c>
      <c r="G4531" s="67" t="s">
        <v>34476</v>
      </c>
      <c r="I4531" s="3" t="s">
        <v>6298</v>
      </c>
    </row>
    <row r="4532" spans="1:9" ht="22.5" x14ac:dyDescent="0.2">
      <c r="A4532" s="1" t="str">
        <f t="shared" si="72"/>
        <v>SINAPI-I 7735</v>
      </c>
      <c r="B4532" s="3" t="s">
        <v>6301</v>
      </c>
      <c r="C4532" s="3">
        <v>7735</v>
      </c>
      <c r="D4532" s="2" t="s">
        <v>4172</v>
      </c>
      <c r="E4532" s="3" t="s">
        <v>4432</v>
      </c>
      <c r="F4532" s="67" t="s">
        <v>34477</v>
      </c>
      <c r="G4532" s="67" t="s">
        <v>34477</v>
      </c>
      <c r="I4532" s="3" t="s">
        <v>6298</v>
      </c>
    </row>
    <row r="4533" spans="1:9" ht="22.5" x14ac:dyDescent="0.2">
      <c r="A4533" s="1" t="str">
        <f t="shared" si="72"/>
        <v>SINAPI-I 7755</v>
      </c>
      <c r="B4533" s="3" t="s">
        <v>6301</v>
      </c>
      <c r="C4533" s="3">
        <v>7755</v>
      </c>
      <c r="D4533" s="2" t="s">
        <v>4173</v>
      </c>
      <c r="E4533" s="3" t="s">
        <v>4432</v>
      </c>
      <c r="F4533" s="67" t="s">
        <v>34478</v>
      </c>
      <c r="G4533" s="67" t="s">
        <v>34478</v>
      </c>
      <c r="I4533" s="3" t="s">
        <v>6298</v>
      </c>
    </row>
    <row r="4534" spans="1:9" ht="22.5" x14ac:dyDescent="0.2">
      <c r="A4534" s="1" t="str">
        <f t="shared" si="72"/>
        <v>SINAPI-I 7776</v>
      </c>
      <c r="B4534" s="3" t="s">
        <v>6301</v>
      </c>
      <c r="C4534" s="3">
        <v>7776</v>
      </c>
      <c r="D4534" s="2" t="s">
        <v>4174</v>
      </c>
      <c r="E4534" s="3" t="s">
        <v>4432</v>
      </c>
      <c r="F4534" s="67" t="s">
        <v>34479</v>
      </c>
      <c r="G4534" s="67" t="s">
        <v>34479</v>
      </c>
      <c r="I4534" s="3" t="s">
        <v>6298</v>
      </c>
    </row>
    <row r="4535" spans="1:9" ht="22.5" x14ac:dyDescent="0.2">
      <c r="A4535" s="1" t="str">
        <f t="shared" si="72"/>
        <v>SINAPI-I 7743</v>
      </c>
      <c r="B4535" s="3" t="s">
        <v>6301</v>
      </c>
      <c r="C4535" s="3">
        <v>7743</v>
      </c>
      <c r="D4535" s="2" t="s">
        <v>4175</v>
      </c>
      <c r="E4535" s="3" t="s">
        <v>4432</v>
      </c>
      <c r="F4535" s="67" t="s">
        <v>34480</v>
      </c>
      <c r="G4535" s="67" t="s">
        <v>34480</v>
      </c>
      <c r="I4535" s="3" t="s">
        <v>6298</v>
      </c>
    </row>
    <row r="4536" spans="1:9" ht="22.5" x14ac:dyDescent="0.2">
      <c r="A4536" s="1" t="str">
        <f t="shared" si="72"/>
        <v>SINAPI-I 7733</v>
      </c>
      <c r="B4536" s="3" t="s">
        <v>6301</v>
      </c>
      <c r="C4536" s="3">
        <v>7733</v>
      </c>
      <c r="D4536" s="2" t="s">
        <v>4176</v>
      </c>
      <c r="E4536" s="3" t="s">
        <v>4432</v>
      </c>
      <c r="F4536" s="67" t="s">
        <v>34481</v>
      </c>
      <c r="G4536" s="67" t="s">
        <v>34481</v>
      </c>
      <c r="I4536" s="3" t="s">
        <v>6298</v>
      </c>
    </row>
    <row r="4537" spans="1:9" ht="22.5" x14ac:dyDescent="0.2">
      <c r="A4537" s="1" t="str">
        <f t="shared" si="72"/>
        <v>SINAPI-I 7775</v>
      </c>
      <c r="B4537" s="3" t="s">
        <v>6301</v>
      </c>
      <c r="C4537" s="3">
        <v>7775</v>
      </c>
      <c r="D4537" s="2" t="s">
        <v>4177</v>
      </c>
      <c r="E4537" s="3" t="s">
        <v>4432</v>
      </c>
      <c r="F4537" s="67" t="s">
        <v>34482</v>
      </c>
      <c r="G4537" s="67" t="s">
        <v>34482</v>
      </c>
      <c r="I4537" s="3" t="s">
        <v>6298</v>
      </c>
    </row>
    <row r="4538" spans="1:9" ht="22.5" x14ac:dyDescent="0.2">
      <c r="A4538" s="1" t="str">
        <f t="shared" si="72"/>
        <v>SINAPI-I 7734</v>
      </c>
      <c r="B4538" s="3" t="s">
        <v>6301</v>
      </c>
      <c r="C4538" s="3">
        <v>7734</v>
      </c>
      <c r="D4538" s="2" t="s">
        <v>4178</v>
      </c>
      <c r="E4538" s="3" t="s">
        <v>4432</v>
      </c>
      <c r="F4538" s="67" t="s">
        <v>34483</v>
      </c>
      <c r="G4538" s="67" t="s">
        <v>34483</v>
      </c>
      <c r="I4538" s="3" t="s">
        <v>6298</v>
      </c>
    </row>
    <row r="4539" spans="1:9" ht="22.5" x14ac:dyDescent="0.2">
      <c r="A4539" s="1" t="str">
        <f t="shared" si="72"/>
        <v>SINAPI-I 7714</v>
      </c>
      <c r="B4539" s="3" t="s">
        <v>6301</v>
      </c>
      <c r="C4539" s="3">
        <v>7714</v>
      </c>
      <c r="D4539" s="2" t="s">
        <v>4179</v>
      </c>
      <c r="E4539" s="3" t="s">
        <v>4432</v>
      </c>
      <c r="F4539" s="67" t="s">
        <v>34484</v>
      </c>
      <c r="G4539" s="67" t="s">
        <v>34484</v>
      </c>
      <c r="I4539" s="3" t="s">
        <v>6298</v>
      </c>
    </row>
    <row r="4540" spans="1:9" ht="22.5" x14ac:dyDescent="0.2">
      <c r="A4540" s="1" t="str">
        <f t="shared" si="72"/>
        <v>SINAPI-I 37449</v>
      </c>
      <c r="B4540" s="3" t="s">
        <v>6301</v>
      </c>
      <c r="C4540" s="3">
        <v>37449</v>
      </c>
      <c r="D4540" s="2" t="s">
        <v>4180</v>
      </c>
      <c r="E4540" s="3" t="s">
        <v>4432</v>
      </c>
      <c r="F4540" s="67" t="s">
        <v>5390</v>
      </c>
      <c r="G4540" s="67" t="s">
        <v>5390</v>
      </c>
      <c r="I4540" s="3" t="s">
        <v>6298</v>
      </c>
    </row>
    <row r="4541" spans="1:9" ht="22.5" x14ac:dyDescent="0.2">
      <c r="A4541" s="1" t="str">
        <f t="shared" si="72"/>
        <v>SINAPI-I 37450</v>
      </c>
      <c r="B4541" s="3" t="s">
        <v>6301</v>
      </c>
      <c r="C4541" s="3">
        <v>37450</v>
      </c>
      <c r="D4541" s="2" t="s">
        <v>4181</v>
      </c>
      <c r="E4541" s="3" t="s">
        <v>4432</v>
      </c>
      <c r="F4541" s="67" t="s">
        <v>6207</v>
      </c>
      <c r="G4541" s="67" t="s">
        <v>6207</v>
      </c>
      <c r="I4541" s="3" t="s">
        <v>6298</v>
      </c>
    </row>
    <row r="4542" spans="1:9" ht="22.5" x14ac:dyDescent="0.2">
      <c r="A4542" s="1" t="str">
        <f t="shared" si="72"/>
        <v>SINAPI-I 37451</v>
      </c>
      <c r="B4542" s="3" t="s">
        <v>6301</v>
      </c>
      <c r="C4542" s="3">
        <v>37451</v>
      </c>
      <c r="D4542" s="2" t="s">
        <v>4182</v>
      </c>
      <c r="E4542" s="3" t="s">
        <v>4432</v>
      </c>
      <c r="F4542" s="67" t="s">
        <v>6208</v>
      </c>
      <c r="G4542" s="67" t="s">
        <v>6208</v>
      </c>
      <c r="I4542" s="3" t="s">
        <v>6298</v>
      </c>
    </row>
    <row r="4543" spans="1:9" ht="22.5" x14ac:dyDescent="0.2">
      <c r="A4543" s="1" t="str">
        <f t="shared" si="72"/>
        <v>SINAPI-I 37452</v>
      </c>
      <c r="B4543" s="3" t="s">
        <v>6301</v>
      </c>
      <c r="C4543" s="3">
        <v>37452</v>
      </c>
      <c r="D4543" s="2" t="s">
        <v>4183</v>
      </c>
      <c r="E4543" s="3" t="s">
        <v>4432</v>
      </c>
      <c r="F4543" s="67" t="s">
        <v>6209</v>
      </c>
      <c r="G4543" s="67" t="s">
        <v>6209</v>
      </c>
      <c r="I4543" s="3" t="s">
        <v>6298</v>
      </c>
    </row>
    <row r="4544" spans="1:9" ht="22.5" x14ac:dyDescent="0.2">
      <c r="A4544" s="1" t="str">
        <f t="shared" si="72"/>
        <v>SINAPI-I 37453</v>
      </c>
      <c r="B4544" s="3" t="s">
        <v>6301</v>
      </c>
      <c r="C4544" s="3">
        <v>37453</v>
      </c>
      <c r="D4544" s="2" t="s">
        <v>4184</v>
      </c>
      <c r="E4544" s="3" t="s">
        <v>4432</v>
      </c>
      <c r="F4544" s="67" t="s">
        <v>6210</v>
      </c>
      <c r="G4544" s="67" t="s">
        <v>6210</v>
      </c>
      <c r="I4544" s="3" t="s">
        <v>6298</v>
      </c>
    </row>
    <row r="4545" spans="1:9" ht="22.5" x14ac:dyDescent="0.2">
      <c r="A4545" s="1" t="str">
        <f t="shared" si="72"/>
        <v>SINAPI-I 7778</v>
      </c>
      <c r="B4545" s="3" t="s">
        <v>6301</v>
      </c>
      <c r="C4545" s="3">
        <v>7778</v>
      </c>
      <c r="D4545" s="2" t="s">
        <v>4185</v>
      </c>
      <c r="E4545" s="3" t="s">
        <v>4432</v>
      </c>
      <c r="F4545" s="67" t="s">
        <v>6211</v>
      </c>
      <c r="G4545" s="67" t="s">
        <v>6211</v>
      </c>
      <c r="I4545" s="3" t="s">
        <v>6298</v>
      </c>
    </row>
    <row r="4546" spans="1:9" ht="22.5" x14ac:dyDescent="0.2">
      <c r="A4546" s="1" t="str">
        <f t="shared" si="72"/>
        <v>SINAPI-I 7796</v>
      </c>
      <c r="B4546" s="3" t="s">
        <v>6301</v>
      </c>
      <c r="C4546" s="3">
        <v>7796</v>
      </c>
      <c r="D4546" s="2" t="s">
        <v>4186</v>
      </c>
      <c r="E4546" s="3" t="s">
        <v>4432</v>
      </c>
      <c r="F4546" s="67" t="s">
        <v>6212</v>
      </c>
      <c r="G4546" s="67" t="s">
        <v>6212</v>
      </c>
      <c r="I4546" s="3" t="s">
        <v>6299</v>
      </c>
    </row>
    <row r="4547" spans="1:9" ht="22.5" x14ac:dyDescent="0.2">
      <c r="A4547" s="1" t="str">
        <f t="shared" si="72"/>
        <v>SINAPI-I 7781</v>
      </c>
      <c r="B4547" s="3" t="s">
        <v>6301</v>
      </c>
      <c r="C4547" s="3">
        <v>7781</v>
      </c>
      <c r="D4547" s="2" t="s">
        <v>4187</v>
      </c>
      <c r="E4547" s="3" t="s">
        <v>4432</v>
      </c>
      <c r="F4547" s="67" t="s">
        <v>6213</v>
      </c>
      <c r="G4547" s="67" t="s">
        <v>6213</v>
      </c>
      <c r="I4547" s="3" t="s">
        <v>6298</v>
      </c>
    </row>
    <row r="4548" spans="1:9" ht="22.5" x14ac:dyDescent="0.2">
      <c r="A4548" s="1" t="str">
        <f t="shared" si="72"/>
        <v>SINAPI-I 7795</v>
      </c>
      <c r="B4548" s="3" t="s">
        <v>6301</v>
      </c>
      <c r="C4548" s="3">
        <v>7795</v>
      </c>
      <c r="D4548" s="2" t="s">
        <v>4188</v>
      </c>
      <c r="E4548" s="3" t="s">
        <v>4432</v>
      </c>
      <c r="F4548" s="67" t="s">
        <v>6214</v>
      </c>
      <c r="G4548" s="67" t="s">
        <v>6214</v>
      </c>
      <c r="I4548" s="3" t="s">
        <v>6298</v>
      </c>
    </row>
    <row r="4549" spans="1:9" ht="22.5" x14ac:dyDescent="0.2">
      <c r="A4549" s="1" t="str">
        <f t="shared" si="72"/>
        <v>SINAPI-I 7791</v>
      </c>
      <c r="B4549" s="3" t="s">
        <v>6301</v>
      </c>
      <c r="C4549" s="3">
        <v>7791</v>
      </c>
      <c r="D4549" s="2" t="s">
        <v>4189</v>
      </c>
      <c r="E4549" s="3" t="s">
        <v>4432</v>
      </c>
      <c r="F4549" s="67" t="s">
        <v>6215</v>
      </c>
      <c r="G4549" s="67" t="s">
        <v>6215</v>
      </c>
      <c r="I4549" s="3" t="s">
        <v>6298</v>
      </c>
    </row>
    <row r="4550" spans="1:9" ht="22.5" x14ac:dyDescent="0.2">
      <c r="A4550" s="1" t="str">
        <f t="shared" si="72"/>
        <v>SINAPI-I 7783</v>
      </c>
      <c r="B4550" s="3" t="s">
        <v>6301</v>
      </c>
      <c r="C4550" s="3">
        <v>7783</v>
      </c>
      <c r="D4550" s="2" t="s">
        <v>4190</v>
      </c>
      <c r="E4550" s="3" t="s">
        <v>4432</v>
      </c>
      <c r="F4550" s="67" t="s">
        <v>4969</v>
      </c>
      <c r="G4550" s="67" t="s">
        <v>4969</v>
      </c>
      <c r="I4550" s="3" t="s">
        <v>6298</v>
      </c>
    </row>
    <row r="4551" spans="1:9" ht="22.5" x14ac:dyDescent="0.2">
      <c r="A4551" s="1" t="str">
        <f t="shared" si="72"/>
        <v>SINAPI-I 7790</v>
      </c>
      <c r="B4551" s="3" t="s">
        <v>6301</v>
      </c>
      <c r="C4551" s="3">
        <v>7790</v>
      </c>
      <c r="D4551" s="2" t="s">
        <v>4191</v>
      </c>
      <c r="E4551" s="3" t="s">
        <v>4432</v>
      </c>
      <c r="F4551" s="67" t="s">
        <v>6216</v>
      </c>
      <c r="G4551" s="67" t="s">
        <v>6216</v>
      </c>
      <c r="I4551" s="3" t="s">
        <v>6298</v>
      </c>
    </row>
    <row r="4552" spans="1:9" ht="22.5" x14ac:dyDescent="0.2">
      <c r="A4552" s="1" t="str">
        <f t="shared" si="72"/>
        <v>SINAPI-I 7785</v>
      </c>
      <c r="B4552" s="3" t="s">
        <v>6301</v>
      </c>
      <c r="C4552" s="3">
        <v>7785</v>
      </c>
      <c r="D4552" s="2" t="s">
        <v>4192</v>
      </c>
      <c r="E4552" s="3" t="s">
        <v>4432</v>
      </c>
      <c r="F4552" s="67" t="s">
        <v>6217</v>
      </c>
      <c r="G4552" s="67" t="s">
        <v>6217</v>
      </c>
      <c r="I4552" s="3" t="s">
        <v>6298</v>
      </c>
    </row>
    <row r="4553" spans="1:9" ht="22.5" x14ac:dyDescent="0.2">
      <c r="A4553" s="1" t="str">
        <f t="shared" si="72"/>
        <v>SINAPI-I 7792</v>
      </c>
      <c r="B4553" s="3" t="s">
        <v>6301</v>
      </c>
      <c r="C4553" s="3">
        <v>7792</v>
      </c>
      <c r="D4553" s="2" t="s">
        <v>4193</v>
      </c>
      <c r="E4553" s="3" t="s">
        <v>4432</v>
      </c>
      <c r="F4553" s="67" t="s">
        <v>6218</v>
      </c>
      <c r="G4553" s="67" t="s">
        <v>6218</v>
      </c>
      <c r="I4553" s="3" t="s">
        <v>6298</v>
      </c>
    </row>
    <row r="4554" spans="1:9" ht="22.5" x14ac:dyDescent="0.2">
      <c r="A4554" s="1" t="str">
        <f t="shared" si="72"/>
        <v>SINAPI-I 7793</v>
      </c>
      <c r="B4554" s="3" t="s">
        <v>6301</v>
      </c>
      <c r="C4554" s="3">
        <v>7793</v>
      </c>
      <c r="D4554" s="2" t="s">
        <v>4194</v>
      </c>
      <c r="E4554" s="3" t="s">
        <v>4432</v>
      </c>
      <c r="F4554" s="67" t="s">
        <v>6219</v>
      </c>
      <c r="G4554" s="67" t="s">
        <v>6219</v>
      </c>
      <c r="I4554" s="3" t="s">
        <v>6298</v>
      </c>
    </row>
    <row r="4555" spans="1:9" ht="22.5" x14ac:dyDescent="0.2">
      <c r="A4555" s="1" t="str">
        <f t="shared" si="72"/>
        <v>SINAPI-I 13159</v>
      </c>
      <c r="B4555" s="3" t="s">
        <v>6301</v>
      </c>
      <c r="C4555" s="3">
        <v>13159</v>
      </c>
      <c r="D4555" s="2" t="s">
        <v>4195</v>
      </c>
      <c r="E4555" s="3" t="s">
        <v>4432</v>
      </c>
      <c r="F4555" s="67" t="s">
        <v>6220</v>
      </c>
      <c r="G4555" s="67" t="s">
        <v>6220</v>
      </c>
      <c r="I4555" s="3" t="s">
        <v>6298</v>
      </c>
    </row>
    <row r="4556" spans="1:9" ht="22.5" x14ac:dyDescent="0.2">
      <c r="A4556" s="1" t="str">
        <f t="shared" si="72"/>
        <v>SINAPI-I 13168</v>
      </c>
      <c r="B4556" s="3" t="s">
        <v>6301</v>
      </c>
      <c r="C4556" s="3">
        <v>13168</v>
      </c>
      <c r="D4556" s="2" t="s">
        <v>4196</v>
      </c>
      <c r="E4556" s="3" t="s">
        <v>4432</v>
      </c>
      <c r="F4556" s="67" t="s">
        <v>6221</v>
      </c>
      <c r="G4556" s="67" t="s">
        <v>6221</v>
      </c>
      <c r="I4556" s="3" t="s">
        <v>6298</v>
      </c>
    </row>
    <row r="4557" spans="1:9" ht="22.5" x14ac:dyDescent="0.2">
      <c r="A4557" s="1" t="str">
        <f t="shared" si="72"/>
        <v>SINAPI-I 13173</v>
      </c>
      <c r="B4557" s="3" t="s">
        <v>6301</v>
      </c>
      <c r="C4557" s="3">
        <v>13173</v>
      </c>
      <c r="D4557" s="2" t="s">
        <v>4197</v>
      </c>
      <c r="E4557" s="3" t="s">
        <v>4432</v>
      </c>
      <c r="F4557" s="67" t="s">
        <v>6222</v>
      </c>
      <c r="G4557" s="67" t="s">
        <v>6222</v>
      </c>
      <c r="I4557" s="3" t="s">
        <v>6298</v>
      </c>
    </row>
    <row r="4558" spans="1:9" ht="22.5" x14ac:dyDescent="0.2">
      <c r="A4558" s="1" t="str">
        <f t="shared" si="72"/>
        <v>SINAPI-I 12583</v>
      </c>
      <c r="B4558" s="3" t="s">
        <v>6301</v>
      </c>
      <c r="C4558" s="3">
        <v>12583</v>
      </c>
      <c r="D4558" s="2" t="s">
        <v>4198</v>
      </c>
      <c r="E4558" s="3" t="s">
        <v>4432</v>
      </c>
      <c r="F4558" s="67" t="s">
        <v>5773</v>
      </c>
      <c r="G4558" s="67" t="s">
        <v>5773</v>
      </c>
      <c r="I4558" s="3" t="s">
        <v>6298</v>
      </c>
    </row>
    <row r="4559" spans="1:9" ht="22.5" x14ac:dyDescent="0.2">
      <c r="A4559" s="1" t="str">
        <f t="shared" si="72"/>
        <v>SINAPI-I 12584</v>
      </c>
      <c r="B4559" s="3" t="s">
        <v>6301</v>
      </c>
      <c r="C4559" s="3">
        <v>12584</v>
      </c>
      <c r="D4559" s="2" t="s">
        <v>4199</v>
      </c>
      <c r="E4559" s="3" t="s">
        <v>4432</v>
      </c>
      <c r="F4559" s="67" t="s">
        <v>6223</v>
      </c>
      <c r="G4559" s="67" t="s">
        <v>6223</v>
      </c>
      <c r="I4559" s="3" t="s">
        <v>6298</v>
      </c>
    </row>
    <row r="4560" spans="1:9" x14ac:dyDescent="0.2">
      <c r="A4560" s="1" t="str">
        <f t="shared" si="72"/>
        <v>SINAPI-I 12613</v>
      </c>
      <c r="B4560" s="3" t="s">
        <v>6301</v>
      </c>
      <c r="C4560" s="3">
        <v>12613</v>
      </c>
      <c r="D4560" s="2" t="s">
        <v>4200</v>
      </c>
      <c r="E4560" s="3" t="s">
        <v>4431</v>
      </c>
      <c r="F4560" s="67" t="s">
        <v>6190</v>
      </c>
      <c r="G4560" s="67" t="s">
        <v>6190</v>
      </c>
      <c r="I4560" s="3" t="s">
        <v>6298</v>
      </c>
    </row>
    <row r="4561" spans="1:9" ht="22.5" x14ac:dyDescent="0.2">
      <c r="A4561" s="1" t="str">
        <f t="shared" si="72"/>
        <v>SINAPI-I 1031</v>
      </c>
      <c r="B4561" s="3" t="s">
        <v>6301</v>
      </c>
      <c r="C4561" s="3">
        <v>1031</v>
      </c>
      <c r="D4561" s="2" t="s">
        <v>4201</v>
      </c>
      <c r="E4561" s="3" t="s">
        <v>4431</v>
      </c>
      <c r="F4561" s="67" t="s">
        <v>20914</v>
      </c>
      <c r="G4561" s="67" t="s">
        <v>20914</v>
      </c>
      <c r="I4561" s="3" t="s">
        <v>6298</v>
      </c>
    </row>
    <row r="4562" spans="1:9" ht="22.5" x14ac:dyDescent="0.2">
      <c r="A4562" s="1" t="str">
        <f t="shared" si="72"/>
        <v>SINAPI-I 39707</v>
      </c>
      <c r="B4562" s="3" t="s">
        <v>6301</v>
      </c>
      <c r="C4562" s="3">
        <v>39707</v>
      </c>
      <c r="D4562" s="2" t="s">
        <v>30649</v>
      </c>
      <c r="E4562" s="3" t="s">
        <v>4432</v>
      </c>
      <c r="F4562" s="67" t="s">
        <v>29578</v>
      </c>
      <c r="G4562" s="67" t="s">
        <v>29578</v>
      </c>
      <c r="I4562" s="3" t="s">
        <v>6300</v>
      </c>
    </row>
    <row r="4563" spans="1:9" ht="22.5" x14ac:dyDescent="0.2">
      <c r="A4563" s="1" t="str">
        <f t="shared" si="72"/>
        <v>SINAPI-I 39708</v>
      </c>
      <c r="B4563" s="3" t="s">
        <v>6301</v>
      </c>
      <c r="C4563" s="3">
        <v>39708</v>
      </c>
      <c r="D4563" s="2" t="s">
        <v>30650</v>
      </c>
      <c r="E4563" s="3" t="s">
        <v>4432</v>
      </c>
      <c r="F4563" s="67" t="s">
        <v>20966</v>
      </c>
      <c r="G4563" s="67" t="s">
        <v>20966</v>
      </c>
      <c r="I4563" s="3" t="s">
        <v>6300</v>
      </c>
    </row>
    <row r="4564" spans="1:9" ht="22.5" x14ac:dyDescent="0.2">
      <c r="A4564" s="1" t="str">
        <f t="shared" si="72"/>
        <v>SINAPI-I 39710</v>
      </c>
      <c r="B4564" s="3" t="s">
        <v>6301</v>
      </c>
      <c r="C4564" s="3">
        <v>39710</v>
      </c>
      <c r="D4564" s="2" t="s">
        <v>30651</v>
      </c>
      <c r="E4564" s="3" t="s">
        <v>4432</v>
      </c>
      <c r="F4564" s="67" t="s">
        <v>5533</v>
      </c>
      <c r="G4564" s="67" t="s">
        <v>5533</v>
      </c>
      <c r="I4564" s="3" t="s">
        <v>6300</v>
      </c>
    </row>
    <row r="4565" spans="1:9" ht="22.5" x14ac:dyDescent="0.2">
      <c r="A4565" s="1" t="str">
        <f t="shared" si="72"/>
        <v>SINAPI-I 39709</v>
      </c>
      <c r="B4565" s="3" t="s">
        <v>6301</v>
      </c>
      <c r="C4565" s="3">
        <v>39709</v>
      </c>
      <c r="D4565" s="2" t="s">
        <v>30652</v>
      </c>
      <c r="E4565" s="3" t="s">
        <v>4432</v>
      </c>
      <c r="F4565" s="67" t="s">
        <v>4802</v>
      </c>
      <c r="G4565" s="67" t="s">
        <v>4802</v>
      </c>
      <c r="I4565" s="3" t="s">
        <v>6300</v>
      </c>
    </row>
    <row r="4566" spans="1:9" ht="22.5" x14ac:dyDescent="0.2">
      <c r="A4566" s="1" t="str">
        <f t="shared" si="72"/>
        <v>SINAPI-I 39711</v>
      </c>
      <c r="B4566" s="3" t="s">
        <v>6301</v>
      </c>
      <c r="C4566" s="3">
        <v>39711</v>
      </c>
      <c r="D4566" s="2" t="s">
        <v>30653</v>
      </c>
      <c r="E4566" s="3" t="s">
        <v>4432</v>
      </c>
      <c r="F4566" s="67" t="s">
        <v>5151</v>
      </c>
      <c r="G4566" s="67" t="s">
        <v>5151</v>
      </c>
      <c r="I4566" s="3" t="s">
        <v>6300</v>
      </c>
    </row>
    <row r="4567" spans="1:9" ht="22.5" x14ac:dyDescent="0.2">
      <c r="A4567" s="1" t="str">
        <f t="shared" si="72"/>
        <v>SINAPI-I 39712</v>
      </c>
      <c r="B4567" s="3" t="s">
        <v>6301</v>
      </c>
      <c r="C4567" s="3">
        <v>39712</v>
      </c>
      <c r="D4567" s="2" t="s">
        <v>30654</v>
      </c>
      <c r="E4567" s="3" t="s">
        <v>4432</v>
      </c>
      <c r="F4567" s="67" t="s">
        <v>5542</v>
      </c>
      <c r="G4567" s="67" t="s">
        <v>5542</v>
      </c>
      <c r="I4567" s="3" t="s">
        <v>6300</v>
      </c>
    </row>
    <row r="4568" spans="1:9" ht="22.5" x14ac:dyDescent="0.2">
      <c r="A4568" s="1" t="str">
        <f t="shared" si="72"/>
        <v>SINAPI-I 39713</v>
      </c>
      <c r="B4568" s="3" t="s">
        <v>6301</v>
      </c>
      <c r="C4568" s="3">
        <v>39713</v>
      </c>
      <c r="D4568" s="2" t="s">
        <v>30655</v>
      </c>
      <c r="E4568" s="3" t="s">
        <v>4432</v>
      </c>
      <c r="F4568" s="67" t="s">
        <v>20802</v>
      </c>
      <c r="G4568" s="67" t="s">
        <v>20802</v>
      </c>
      <c r="I4568" s="3" t="s">
        <v>6300</v>
      </c>
    </row>
    <row r="4569" spans="1:9" ht="22.5" x14ac:dyDescent="0.2">
      <c r="A4569" s="1" t="str">
        <f t="shared" si="72"/>
        <v>SINAPI-I 39714</v>
      </c>
      <c r="B4569" s="3" t="s">
        <v>6301</v>
      </c>
      <c r="C4569" s="3">
        <v>39714</v>
      </c>
      <c r="D4569" s="2" t="s">
        <v>30656</v>
      </c>
      <c r="E4569" s="3" t="s">
        <v>4432</v>
      </c>
      <c r="F4569" s="67" t="s">
        <v>31639</v>
      </c>
      <c r="G4569" s="67" t="s">
        <v>31639</v>
      </c>
      <c r="I4569" s="3" t="s">
        <v>6300</v>
      </c>
    </row>
    <row r="4570" spans="1:9" ht="22.5" x14ac:dyDescent="0.2">
      <c r="A4570" s="1" t="str">
        <f t="shared" si="72"/>
        <v>SINAPI-I 39715</v>
      </c>
      <c r="B4570" s="3" t="s">
        <v>6301</v>
      </c>
      <c r="C4570" s="3">
        <v>39715</v>
      </c>
      <c r="D4570" s="2" t="s">
        <v>30657</v>
      </c>
      <c r="E4570" s="3" t="s">
        <v>4432</v>
      </c>
      <c r="F4570" s="67" t="s">
        <v>5374</v>
      </c>
      <c r="G4570" s="67" t="s">
        <v>5374</v>
      </c>
      <c r="I4570" s="3" t="s">
        <v>6300</v>
      </c>
    </row>
    <row r="4571" spans="1:9" ht="22.5" x14ac:dyDescent="0.2">
      <c r="A4571" s="1" t="str">
        <f t="shared" si="72"/>
        <v>SINAPI-I 39716</v>
      </c>
      <c r="B4571" s="3" t="s">
        <v>6301</v>
      </c>
      <c r="C4571" s="3">
        <v>39716</v>
      </c>
      <c r="D4571" s="2" t="s">
        <v>30658</v>
      </c>
      <c r="E4571" s="3" t="s">
        <v>4432</v>
      </c>
      <c r="F4571" s="67" t="s">
        <v>4558</v>
      </c>
      <c r="G4571" s="67" t="s">
        <v>4558</v>
      </c>
      <c r="I4571" s="3" t="s">
        <v>6300</v>
      </c>
    </row>
    <row r="4572" spans="1:9" ht="22.5" x14ac:dyDescent="0.2">
      <c r="A4572" s="1" t="str">
        <f t="shared" si="72"/>
        <v>SINAPI-I 39718</v>
      </c>
      <c r="B4572" s="3" t="s">
        <v>6301</v>
      </c>
      <c r="C4572" s="3">
        <v>39718</v>
      </c>
      <c r="D4572" s="2" t="s">
        <v>30659</v>
      </c>
      <c r="E4572" s="3" t="s">
        <v>4432</v>
      </c>
      <c r="F4572" s="67" t="s">
        <v>4628</v>
      </c>
      <c r="G4572" s="67" t="s">
        <v>4628</v>
      </c>
      <c r="I4572" s="3" t="s">
        <v>6300</v>
      </c>
    </row>
    <row r="4573" spans="1:9" ht="22.5" x14ac:dyDescent="0.2">
      <c r="A4573" s="1" t="str">
        <f t="shared" si="72"/>
        <v>SINAPI-I 9813</v>
      </c>
      <c r="B4573" s="3" t="s">
        <v>6301</v>
      </c>
      <c r="C4573" s="3">
        <v>9813</v>
      </c>
      <c r="D4573" s="2" t="s">
        <v>4202</v>
      </c>
      <c r="E4573" s="3" t="s">
        <v>4432</v>
      </c>
      <c r="F4573" s="67" t="s">
        <v>4825</v>
      </c>
      <c r="G4573" s="67" t="s">
        <v>4825</v>
      </c>
      <c r="I4573" s="3" t="s">
        <v>6300</v>
      </c>
    </row>
    <row r="4574" spans="1:9" ht="22.5" x14ac:dyDescent="0.2">
      <c r="A4574" s="1" t="str">
        <f t="shared" si="72"/>
        <v>SINAPI-I 9815</v>
      </c>
      <c r="B4574" s="3" t="s">
        <v>6301</v>
      </c>
      <c r="C4574" s="3">
        <v>9815</v>
      </c>
      <c r="D4574" s="2" t="s">
        <v>4203</v>
      </c>
      <c r="E4574" s="3" t="s">
        <v>4432</v>
      </c>
      <c r="F4574" s="67" t="s">
        <v>5065</v>
      </c>
      <c r="G4574" s="67" t="s">
        <v>5065</v>
      </c>
      <c r="I4574" s="3" t="s">
        <v>6300</v>
      </c>
    </row>
    <row r="4575" spans="1:9" ht="22.5" x14ac:dyDescent="0.2">
      <c r="A4575" s="1" t="str">
        <f t="shared" si="72"/>
        <v>SINAPI-I 44543</v>
      </c>
      <c r="B4575" s="3" t="s">
        <v>6301</v>
      </c>
      <c r="C4575" s="3">
        <v>44543</v>
      </c>
      <c r="D4575" s="2" t="s">
        <v>30660</v>
      </c>
      <c r="E4575" s="3" t="s">
        <v>4432</v>
      </c>
      <c r="F4575" s="67" t="s">
        <v>28953</v>
      </c>
      <c r="G4575" s="67" t="s">
        <v>28953</v>
      </c>
      <c r="I4575" s="3" t="s">
        <v>6300</v>
      </c>
    </row>
    <row r="4576" spans="1:9" ht="22.5" x14ac:dyDescent="0.2">
      <c r="A4576" s="1" t="str">
        <f t="shared" si="72"/>
        <v>SINAPI-I 44526</v>
      </c>
      <c r="B4576" s="3" t="s">
        <v>6301</v>
      </c>
      <c r="C4576" s="3">
        <v>44526</v>
      </c>
      <c r="D4576" s="2" t="s">
        <v>30661</v>
      </c>
      <c r="E4576" s="3" t="s">
        <v>4432</v>
      </c>
      <c r="F4576" s="67" t="s">
        <v>28954</v>
      </c>
      <c r="G4576" s="67" t="s">
        <v>28954</v>
      </c>
      <c r="I4576" s="3" t="s">
        <v>6300</v>
      </c>
    </row>
    <row r="4577" spans="1:9" ht="22.5" x14ac:dyDescent="0.2">
      <c r="A4577" s="1" t="str">
        <f t="shared" si="72"/>
        <v>SINAPI-I 44545</v>
      </c>
      <c r="B4577" s="3" t="s">
        <v>6301</v>
      </c>
      <c r="C4577" s="3">
        <v>44545</v>
      </c>
      <c r="D4577" s="2" t="s">
        <v>30662</v>
      </c>
      <c r="E4577" s="3" t="s">
        <v>4432</v>
      </c>
      <c r="F4577" s="67" t="s">
        <v>28955</v>
      </c>
      <c r="G4577" s="67" t="s">
        <v>28955</v>
      </c>
      <c r="I4577" s="3" t="s">
        <v>6300</v>
      </c>
    </row>
    <row r="4578" spans="1:9" ht="22.5" x14ac:dyDescent="0.2">
      <c r="A4578" s="1" t="str">
        <f t="shared" si="72"/>
        <v>SINAPI-I 44525</v>
      </c>
      <c r="B4578" s="3" t="s">
        <v>6301</v>
      </c>
      <c r="C4578" s="3">
        <v>44525</v>
      </c>
      <c r="D4578" s="2" t="s">
        <v>30663</v>
      </c>
      <c r="E4578" s="3" t="s">
        <v>4432</v>
      </c>
      <c r="F4578" s="67" t="s">
        <v>28956</v>
      </c>
      <c r="G4578" s="67" t="s">
        <v>28956</v>
      </c>
      <c r="I4578" s="3" t="s">
        <v>6300</v>
      </c>
    </row>
    <row r="4579" spans="1:9" ht="22.5" x14ac:dyDescent="0.2">
      <c r="A4579" s="1" t="str">
        <f t="shared" ref="A4579:A4642" si="73">CONCATENAR</f>
        <v>SINAPI-I 44547</v>
      </c>
      <c r="B4579" s="3" t="s">
        <v>6301</v>
      </c>
      <c r="C4579" s="3">
        <v>44547</v>
      </c>
      <c r="D4579" s="2" t="s">
        <v>30664</v>
      </c>
      <c r="E4579" s="3" t="s">
        <v>4432</v>
      </c>
      <c r="F4579" s="67" t="s">
        <v>28957</v>
      </c>
      <c r="G4579" s="67" t="s">
        <v>28957</v>
      </c>
      <c r="I4579" s="3" t="s">
        <v>6300</v>
      </c>
    </row>
    <row r="4580" spans="1:9" ht="22.5" x14ac:dyDescent="0.2">
      <c r="A4580" s="1" t="str">
        <f t="shared" si="73"/>
        <v>SINAPI-I 44519</v>
      </c>
      <c r="B4580" s="3" t="s">
        <v>6301</v>
      </c>
      <c r="C4580" s="3">
        <v>44519</v>
      </c>
      <c r="D4580" s="2" t="s">
        <v>30665</v>
      </c>
      <c r="E4580" s="3" t="s">
        <v>4432</v>
      </c>
      <c r="F4580" s="67" t="s">
        <v>28958</v>
      </c>
      <c r="G4580" s="67" t="s">
        <v>28958</v>
      </c>
      <c r="I4580" s="3" t="s">
        <v>6300</v>
      </c>
    </row>
    <row r="4581" spans="1:9" ht="22.5" x14ac:dyDescent="0.2">
      <c r="A4581" s="1" t="str">
        <f t="shared" si="73"/>
        <v>SINAPI-I 44520</v>
      </c>
      <c r="B4581" s="3" t="s">
        <v>6301</v>
      </c>
      <c r="C4581" s="3">
        <v>44520</v>
      </c>
      <c r="D4581" s="2" t="s">
        <v>30666</v>
      </c>
      <c r="E4581" s="3" t="s">
        <v>4432</v>
      </c>
      <c r="F4581" s="67" t="s">
        <v>28959</v>
      </c>
      <c r="G4581" s="67" t="s">
        <v>28959</v>
      </c>
      <c r="I4581" s="3" t="s">
        <v>6300</v>
      </c>
    </row>
    <row r="4582" spans="1:9" ht="22.5" x14ac:dyDescent="0.2">
      <c r="A4582" s="1" t="str">
        <f t="shared" si="73"/>
        <v>SINAPI-I 44521</v>
      </c>
      <c r="B4582" s="3" t="s">
        <v>6301</v>
      </c>
      <c r="C4582" s="3">
        <v>44521</v>
      </c>
      <c r="D4582" s="2" t="s">
        <v>4204</v>
      </c>
      <c r="E4582" s="3" t="s">
        <v>4432</v>
      </c>
      <c r="F4582" s="67" t="s">
        <v>21177</v>
      </c>
      <c r="G4582" s="67" t="s">
        <v>21177</v>
      </c>
      <c r="I4582" s="3" t="s">
        <v>6300</v>
      </c>
    </row>
    <row r="4583" spans="1:9" ht="22.5" x14ac:dyDescent="0.2">
      <c r="A4583" s="1" t="str">
        <f t="shared" si="73"/>
        <v>SINAPI-I 44522</v>
      </c>
      <c r="B4583" s="3" t="s">
        <v>6301</v>
      </c>
      <c r="C4583" s="3">
        <v>44522</v>
      </c>
      <c r="D4583" s="2" t="s">
        <v>30667</v>
      </c>
      <c r="E4583" s="3" t="s">
        <v>4432</v>
      </c>
      <c r="F4583" s="67" t="s">
        <v>28960</v>
      </c>
      <c r="G4583" s="67" t="s">
        <v>28960</v>
      </c>
      <c r="I4583" s="3" t="s">
        <v>6300</v>
      </c>
    </row>
    <row r="4584" spans="1:9" ht="22.5" x14ac:dyDescent="0.2">
      <c r="A4584" s="1" t="str">
        <f t="shared" si="73"/>
        <v>SINAPI-I 44523</v>
      </c>
      <c r="B4584" s="3" t="s">
        <v>6301</v>
      </c>
      <c r="C4584" s="3">
        <v>44523</v>
      </c>
      <c r="D4584" s="2" t="s">
        <v>30668</v>
      </c>
      <c r="E4584" s="3" t="s">
        <v>4432</v>
      </c>
      <c r="F4584" s="67" t="s">
        <v>28961</v>
      </c>
      <c r="G4584" s="67" t="s">
        <v>28961</v>
      </c>
      <c r="I4584" s="3" t="s">
        <v>6300</v>
      </c>
    </row>
    <row r="4585" spans="1:9" ht="22.5" x14ac:dyDescent="0.2">
      <c r="A4585" s="1" t="str">
        <f t="shared" si="73"/>
        <v>SINAPI-I 44527</v>
      </c>
      <c r="B4585" s="3" t="s">
        <v>6301</v>
      </c>
      <c r="C4585" s="3">
        <v>44527</v>
      </c>
      <c r="D4585" s="2" t="s">
        <v>30669</v>
      </c>
      <c r="E4585" s="3" t="s">
        <v>4432</v>
      </c>
      <c r="F4585" s="67" t="s">
        <v>28962</v>
      </c>
      <c r="G4585" s="67" t="s">
        <v>28962</v>
      </c>
      <c r="I4585" s="3" t="s">
        <v>6300</v>
      </c>
    </row>
    <row r="4586" spans="1:9" ht="22.5" x14ac:dyDescent="0.2">
      <c r="A4586" s="1" t="str">
        <f t="shared" si="73"/>
        <v>SINAPI-I 44524</v>
      </c>
      <c r="B4586" s="3" t="s">
        <v>6301</v>
      </c>
      <c r="C4586" s="3">
        <v>44524</v>
      </c>
      <c r="D4586" s="2" t="s">
        <v>30670</v>
      </c>
      <c r="E4586" s="3" t="s">
        <v>4432</v>
      </c>
      <c r="F4586" s="67" t="s">
        <v>21682</v>
      </c>
      <c r="G4586" s="67" t="s">
        <v>21682</v>
      </c>
      <c r="I4586" s="3" t="s">
        <v>6300</v>
      </c>
    </row>
    <row r="4587" spans="1:9" ht="22.5" x14ac:dyDescent="0.2">
      <c r="A4587" s="1" t="str">
        <f t="shared" si="73"/>
        <v>SINAPI-I 44542</v>
      </c>
      <c r="B4587" s="3" t="s">
        <v>6301</v>
      </c>
      <c r="C4587" s="3">
        <v>44542</v>
      </c>
      <c r="D4587" s="2" t="s">
        <v>30671</v>
      </c>
      <c r="E4587" s="3" t="s">
        <v>4432</v>
      </c>
      <c r="F4587" s="67" t="s">
        <v>28963</v>
      </c>
      <c r="G4587" s="67" t="s">
        <v>28963</v>
      </c>
      <c r="I4587" s="3" t="s">
        <v>6300</v>
      </c>
    </row>
    <row r="4588" spans="1:9" x14ac:dyDescent="0.2">
      <c r="A4588" s="1" t="str">
        <f t="shared" si="73"/>
        <v>SINAPI-I 9877</v>
      </c>
      <c r="B4588" s="3" t="s">
        <v>6301</v>
      </c>
      <c r="C4588" s="3">
        <v>9877</v>
      </c>
      <c r="D4588" s="2" t="s">
        <v>30672</v>
      </c>
      <c r="E4588" s="3" t="s">
        <v>4432</v>
      </c>
      <c r="F4588" s="67" t="s">
        <v>34485</v>
      </c>
      <c r="G4588" s="67" t="s">
        <v>34485</v>
      </c>
      <c r="I4588" s="3" t="s">
        <v>6298</v>
      </c>
    </row>
    <row r="4589" spans="1:9" x14ac:dyDescent="0.2">
      <c r="A4589" s="1" t="str">
        <f t="shared" si="73"/>
        <v>SINAPI-I 9878</v>
      </c>
      <c r="B4589" s="3" t="s">
        <v>6301</v>
      </c>
      <c r="C4589" s="3">
        <v>9878</v>
      </c>
      <c r="D4589" s="2" t="s">
        <v>30673</v>
      </c>
      <c r="E4589" s="3" t="s">
        <v>4432</v>
      </c>
      <c r="F4589" s="67" t="s">
        <v>34486</v>
      </c>
      <c r="G4589" s="67" t="s">
        <v>34486</v>
      </c>
      <c r="I4589" s="3" t="s">
        <v>6298</v>
      </c>
    </row>
    <row r="4590" spans="1:9" ht="22.5" x14ac:dyDescent="0.2">
      <c r="A4590" s="1" t="str">
        <f t="shared" si="73"/>
        <v>SINAPI-I 41986</v>
      </c>
      <c r="B4590" s="3" t="s">
        <v>6301</v>
      </c>
      <c r="C4590" s="3">
        <v>41986</v>
      </c>
      <c r="D4590" s="2" t="s">
        <v>30674</v>
      </c>
      <c r="E4590" s="3" t="s">
        <v>4432</v>
      </c>
      <c r="F4590" s="67" t="s">
        <v>34487</v>
      </c>
      <c r="G4590" s="67" t="s">
        <v>34487</v>
      </c>
      <c r="I4590" s="3" t="s">
        <v>6300</v>
      </c>
    </row>
    <row r="4591" spans="1:9" ht="22.5" x14ac:dyDescent="0.2">
      <c r="A4591" s="1" t="str">
        <f t="shared" si="73"/>
        <v>SINAPI-I 43422</v>
      </c>
      <c r="B4591" s="3" t="s">
        <v>6301</v>
      </c>
      <c r="C4591" s="3">
        <v>43422</v>
      </c>
      <c r="D4591" s="2" t="s">
        <v>4205</v>
      </c>
      <c r="E4591" s="3" t="s">
        <v>4432</v>
      </c>
      <c r="F4591" s="67" t="s">
        <v>34488</v>
      </c>
      <c r="G4591" s="67" t="s">
        <v>34488</v>
      </c>
      <c r="I4591" s="3" t="s">
        <v>6300</v>
      </c>
    </row>
    <row r="4592" spans="1:9" ht="22.5" x14ac:dyDescent="0.2">
      <c r="A4592" s="1" t="str">
        <f t="shared" si="73"/>
        <v>SINAPI-I 41987</v>
      </c>
      <c r="B4592" s="3" t="s">
        <v>6301</v>
      </c>
      <c r="C4592" s="3">
        <v>41987</v>
      </c>
      <c r="D4592" s="2" t="s">
        <v>30675</v>
      </c>
      <c r="E4592" s="3" t="s">
        <v>4432</v>
      </c>
      <c r="F4592" s="67" t="s">
        <v>34489</v>
      </c>
      <c r="G4592" s="67" t="s">
        <v>34489</v>
      </c>
      <c r="I4592" s="3" t="s">
        <v>6300</v>
      </c>
    </row>
    <row r="4593" spans="1:9" ht="22.5" x14ac:dyDescent="0.2">
      <c r="A4593" s="1" t="str">
        <f t="shared" si="73"/>
        <v>SINAPI-I 41988</v>
      </c>
      <c r="B4593" s="3" t="s">
        <v>6301</v>
      </c>
      <c r="C4593" s="3">
        <v>41988</v>
      </c>
      <c r="D4593" s="2" t="s">
        <v>30676</v>
      </c>
      <c r="E4593" s="3" t="s">
        <v>4432</v>
      </c>
      <c r="F4593" s="67" t="s">
        <v>34490</v>
      </c>
      <c r="G4593" s="67" t="s">
        <v>34490</v>
      </c>
      <c r="I4593" s="3" t="s">
        <v>6300</v>
      </c>
    </row>
    <row r="4594" spans="1:9" ht="22.5" x14ac:dyDescent="0.2">
      <c r="A4594" s="1" t="str">
        <f t="shared" si="73"/>
        <v>SINAPI-I 41697</v>
      </c>
      <c r="B4594" s="3" t="s">
        <v>6301</v>
      </c>
      <c r="C4594" s="3">
        <v>41697</v>
      </c>
      <c r="D4594" s="2" t="s">
        <v>30677</v>
      </c>
      <c r="E4594" s="3" t="s">
        <v>4432</v>
      </c>
      <c r="F4594" s="67" t="s">
        <v>34491</v>
      </c>
      <c r="G4594" s="67" t="s">
        <v>34491</v>
      </c>
      <c r="I4594" s="3" t="s">
        <v>6300</v>
      </c>
    </row>
    <row r="4595" spans="1:9" ht="22.5" x14ac:dyDescent="0.2">
      <c r="A4595" s="1" t="str">
        <f t="shared" si="73"/>
        <v>SINAPI-I 41985</v>
      </c>
      <c r="B4595" s="3" t="s">
        <v>6301</v>
      </c>
      <c r="C4595" s="3">
        <v>41985</v>
      </c>
      <c r="D4595" s="2" t="s">
        <v>30678</v>
      </c>
      <c r="E4595" s="3" t="s">
        <v>4432</v>
      </c>
      <c r="F4595" s="67" t="s">
        <v>34492</v>
      </c>
      <c r="G4595" s="67" t="s">
        <v>34492</v>
      </c>
      <c r="I4595" s="3" t="s">
        <v>6300</v>
      </c>
    </row>
    <row r="4596" spans="1:9" ht="22.5" x14ac:dyDescent="0.2">
      <c r="A4596" s="1" t="str">
        <f t="shared" si="73"/>
        <v>SINAPI-I 41699</v>
      </c>
      <c r="B4596" s="3" t="s">
        <v>6301</v>
      </c>
      <c r="C4596" s="3">
        <v>41699</v>
      </c>
      <c r="D4596" s="2" t="s">
        <v>30679</v>
      </c>
      <c r="E4596" s="3" t="s">
        <v>4432</v>
      </c>
      <c r="F4596" s="67" t="s">
        <v>34493</v>
      </c>
      <c r="G4596" s="67" t="s">
        <v>34493</v>
      </c>
      <c r="I4596" s="3" t="s">
        <v>6300</v>
      </c>
    </row>
    <row r="4597" spans="1:9" ht="22.5" x14ac:dyDescent="0.2">
      <c r="A4597" s="1" t="str">
        <f t="shared" si="73"/>
        <v>SINAPI-I 38053</v>
      </c>
      <c r="B4597" s="3" t="s">
        <v>6301</v>
      </c>
      <c r="C4597" s="3">
        <v>38053</v>
      </c>
      <c r="D4597" s="2" t="s">
        <v>4206</v>
      </c>
      <c r="E4597" s="3" t="s">
        <v>4432</v>
      </c>
      <c r="F4597" s="67" t="s">
        <v>6262</v>
      </c>
      <c r="G4597" s="67" t="s">
        <v>6262</v>
      </c>
      <c r="I4597" s="3" t="s">
        <v>6300</v>
      </c>
    </row>
    <row r="4598" spans="1:9" ht="22.5" x14ac:dyDescent="0.2">
      <c r="A4598" s="1" t="str">
        <f t="shared" si="73"/>
        <v>SINAPI-I 38054</v>
      </c>
      <c r="B4598" s="3" t="s">
        <v>6301</v>
      </c>
      <c r="C4598" s="3">
        <v>38054</v>
      </c>
      <c r="D4598" s="2" t="s">
        <v>4207</v>
      </c>
      <c r="E4598" s="3" t="s">
        <v>4432</v>
      </c>
      <c r="F4598" s="67" t="s">
        <v>31034</v>
      </c>
      <c r="G4598" s="67" t="s">
        <v>31034</v>
      </c>
      <c r="I4598" s="3" t="s">
        <v>6300</v>
      </c>
    </row>
    <row r="4599" spans="1:9" ht="22.5" x14ac:dyDescent="0.2">
      <c r="A4599" s="1" t="str">
        <f t="shared" si="73"/>
        <v>SINAPI-I 38052</v>
      </c>
      <c r="B4599" s="3" t="s">
        <v>6301</v>
      </c>
      <c r="C4599" s="3">
        <v>38052</v>
      </c>
      <c r="D4599" s="2" t="s">
        <v>4208</v>
      </c>
      <c r="E4599" s="3" t="s">
        <v>4432</v>
      </c>
      <c r="F4599" s="67" t="s">
        <v>20985</v>
      </c>
      <c r="G4599" s="67" t="s">
        <v>20985</v>
      </c>
      <c r="I4599" s="3" t="s">
        <v>6300</v>
      </c>
    </row>
    <row r="4600" spans="1:9" ht="22.5" x14ac:dyDescent="0.2">
      <c r="A4600" s="1" t="str">
        <f t="shared" si="73"/>
        <v>SINAPI-I 38051</v>
      </c>
      <c r="B4600" s="3" t="s">
        <v>6301</v>
      </c>
      <c r="C4600" s="3">
        <v>38051</v>
      </c>
      <c r="D4600" s="2" t="s">
        <v>4209</v>
      </c>
      <c r="E4600" s="3" t="s">
        <v>4432</v>
      </c>
      <c r="F4600" s="67" t="s">
        <v>6089</v>
      </c>
      <c r="G4600" s="67" t="s">
        <v>6089</v>
      </c>
      <c r="I4600" s="3" t="s">
        <v>6300</v>
      </c>
    </row>
    <row r="4601" spans="1:9" x14ac:dyDescent="0.2">
      <c r="A4601" s="1" t="str">
        <f t="shared" si="73"/>
        <v>SINAPI-I 38787</v>
      </c>
      <c r="B4601" s="3" t="s">
        <v>6301</v>
      </c>
      <c r="C4601" s="3">
        <v>38787</v>
      </c>
      <c r="D4601" s="2" t="s">
        <v>4210</v>
      </c>
      <c r="E4601" s="3" t="s">
        <v>4432</v>
      </c>
      <c r="F4601" s="67" t="s">
        <v>20792</v>
      </c>
      <c r="G4601" s="67" t="s">
        <v>20792</v>
      </c>
      <c r="I4601" s="3" t="s">
        <v>6300</v>
      </c>
    </row>
    <row r="4602" spans="1:9" x14ac:dyDescent="0.2">
      <c r="A4602" s="1" t="str">
        <f t="shared" si="73"/>
        <v>SINAPI-I 38825</v>
      </c>
      <c r="B4602" s="3" t="s">
        <v>6301</v>
      </c>
      <c r="C4602" s="3">
        <v>38825</v>
      </c>
      <c r="D4602" s="2" t="s">
        <v>4211</v>
      </c>
      <c r="E4602" s="3" t="s">
        <v>4432</v>
      </c>
      <c r="F4602" s="67" t="s">
        <v>5451</v>
      </c>
      <c r="G4602" s="67" t="s">
        <v>5451</v>
      </c>
      <c r="I4602" s="3" t="s">
        <v>6300</v>
      </c>
    </row>
    <row r="4603" spans="1:9" x14ac:dyDescent="0.2">
      <c r="A4603" s="1" t="str">
        <f t="shared" si="73"/>
        <v>SINAPI-I 38826</v>
      </c>
      <c r="B4603" s="3" t="s">
        <v>6301</v>
      </c>
      <c r="C4603" s="3">
        <v>38826</v>
      </c>
      <c r="D4603" s="2" t="s">
        <v>4212</v>
      </c>
      <c r="E4603" s="3" t="s">
        <v>4432</v>
      </c>
      <c r="F4603" s="67" t="s">
        <v>20721</v>
      </c>
      <c r="G4603" s="67" t="s">
        <v>20721</v>
      </c>
      <c r="I4603" s="3" t="s">
        <v>6300</v>
      </c>
    </row>
    <row r="4604" spans="1:9" x14ac:dyDescent="0.2">
      <c r="A4604" s="1" t="str">
        <f t="shared" si="73"/>
        <v>SINAPI-I 38827</v>
      </c>
      <c r="B4604" s="3" t="s">
        <v>6301</v>
      </c>
      <c r="C4604" s="3">
        <v>38827</v>
      </c>
      <c r="D4604" s="2" t="s">
        <v>4213</v>
      </c>
      <c r="E4604" s="3" t="s">
        <v>4432</v>
      </c>
      <c r="F4604" s="67" t="s">
        <v>29762</v>
      </c>
      <c r="G4604" s="67" t="s">
        <v>29762</v>
      </c>
      <c r="I4604" s="3" t="s">
        <v>6300</v>
      </c>
    </row>
    <row r="4605" spans="1:9" x14ac:dyDescent="0.2">
      <c r="A4605" s="1" t="str">
        <f t="shared" si="73"/>
        <v>SINAPI-I 38828</v>
      </c>
      <c r="B4605" s="3" t="s">
        <v>6301</v>
      </c>
      <c r="C4605" s="3">
        <v>38828</v>
      </c>
      <c r="D4605" s="2" t="s">
        <v>4214</v>
      </c>
      <c r="E4605" s="3" t="s">
        <v>4432</v>
      </c>
      <c r="F4605" s="67" t="s">
        <v>5700</v>
      </c>
      <c r="G4605" s="67" t="s">
        <v>5700</v>
      </c>
      <c r="I4605" s="3" t="s">
        <v>6300</v>
      </c>
    </row>
    <row r="4606" spans="1:9" x14ac:dyDescent="0.2">
      <c r="A4606" s="1" t="str">
        <f t="shared" si="73"/>
        <v>SINAPI-I 38829</v>
      </c>
      <c r="B4606" s="3" t="s">
        <v>6301</v>
      </c>
      <c r="C4606" s="3">
        <v>38829</v>
      </c>
      <c r="D4606" s="2" t="s">
        <v>4215</v>
      </c>
      <c r="E4606" s="3" t="s">
        <v>4432</v>
      </c>
      <c r="F4606" s="67" t="s">
        <v>6107</v>
      </c>
      <c r="G4606" s="67" t="s">
        <v>6107</v>
      </c>
      <c r="I4606" s="3" t="s">
        <v>6300</v>
      </c>
    </row>
    <row r="4607" spans="1:9" x14ac:dyDescent="0.2">
      <c r="A4607" s="1" t="str">
        <f t="shared" si="73"/>
        <v>SINAPI-I 38830</v>
      </c>
      <c r="B4607" s="3" t="s">
        <v>6301</v>
      </c>
      <c r="C4607" s="3">
        <v>38830</v>
      </c>
      <c r="D4607" s="2" t="s">
        <v>4216</v>
      </c>
      <c r="E4607" s="3" t="s">
        <v>4432</v>
      </c>
      <c r="F4607" s="67" t="s">
        <v>5911</v>
      </c>
      <c r="G4607" s="67" t="s">
        <v>5911</v>
      </c>
      <c r="I4607" s="3" t="s">
        <v>6300</v>
      </c>
    </row>
    <row r="4608" spans="1:9" x14ac:dyDescent="0.2">
      <c r="A4608" s="1" t="str">
        <f t="shared" si="73"/>
        <v>SINAPI-I 38831</v>
      </c>
      <c r="B4608" s="3" t="s">
        <v>6301</v>
      </c>
      <c r="C4608" s="3">
        <v>38831</v>
      </c>
      <c r="D4608" s="2" t="s">
        <v>4217</v>
      </c>
      <c r="E4608" s="3" t="s">
        <v>4432</v>
      </c>
      <c r="F4608" s="67" t="s">
        <v>21878</v>
      </c>
      <c r="G4608" s="67" t="s">
        <v>21878</v>
      </c>
      <c r="I4608" s="3" t="s">
        <v>6300</v>
      </c>
    </row>
    <row r="4609" spans="1:9" x14ac:dyDescent="0.2">
      <c r="A4609" s="1" t="str">
        <f t="shared" si="73"/>
        <v>SINAPI-I 36274</v>
      </c>
      <c r="B4609" s="3" t="s">
        <v>6301</v>
      </c>
      <c r="C4609" s="3">
        <v>36274</v>
      </c>
      <c r="D4609" s="2" t="s">
        <v>4218</v>
      </c>
      <c r="E4609" s="3" t="s">
        <v>4432</v>
      </c>
      <c r="F4609" s="67" t="s">
        <v>5595</v>
      </c>
      <c r="G4609" s="67" t="s">
        <v>5595</v>
      </c>
      <c r="I4609" s="3" t="s">
        <v>6300</v>
      </c>
    </row>
    <row r="4610" spans="1:9" x14ac:dyDescent="0.2">
      <c r="A4610" s="1" t="str">
        <f t="shared" si="73"/>
        <v>SINAPI-I 36278</v>
      </c>
      <c r="B4610" s="3" t="s">
        <v>6301</v>
      </c>
      <c r="C4610" s="3">
        <v>36278</v>
      </c>
      <c r="D4610" s="2" t="s">
        <v>4219</v>
      </c>
      <c r="E4610" s="3" t="s">
        <v>4432</v>
      </c>
      <c r="F4610" s="67" t="s">
        <v>5317</v>
      </c>
      <c r="G4610" s="67" t="s">
        <v>5317</v>
      </c>
      <c r="I4610" s="3" t="s">
        <v>6300</v>
      </c>
    </row>
    <row r="4611" spans="1:9" x14ac:dyDescent="0.2">
      <c r="A4611" s="1" t="str">
        <f t="shared" si="73"/>
        <v>SINAPI-I 38977</v>
      </c>
      <c r="B4611" s="3" t="s">
        <v>6301</v>
      </c>
      <c r="C4611" s="3">
        <v>38977</v>
      </c>
      <c r="D4611" s="2" t="s">
        <v>4220</v>
      </c>
      <c r="E4611" s="3" t="s">
        <v>4432</v>
      </c>
      <c r="F4611" s="67" t="s">
        <v>6229</v>
      </c>
      <c r="G4611" s="67" t="s">
        <v>6229</v>
      </c>
      <c r="I4611" s="3" t="s">
        <v>6300</v>
      </c>
    </row>
    <row r="4612" spans="1:9" x14ac:dyDescent="0.2">
      <c r="A4612" s="1" t="str">
        <f t="shared" si="73"/>
        <v>SINAPI-I 38971</v>
      </c>
      <c r="B4612" s="3" t="s">
        <v>6301</v>
      </c>
      <c r="C4612" s="3">
        <v>38971</v>
      </c>
      <c r="D4612" s="2" t="s">
        <v>4221</v>
      </c>
      <c r="E4612" s="3" t="s">
        <v>4432</v>
      </c>
      <c r="F4612" s="67" t="s">
        <v>4593</v>
      </c>
      <c r="G4612" s="67" t="s">
        <v>4593</v>
      </c>
      <c r="I4612" s="3" t="s">
        <v>6300</v>
      </c>
    </row>
    <row r="4613" spans="1:9" x14ac:dyDescent="0.2">
      <c r="A4613" s="1" t="str">
        <f t="shared" si="73"/>
        <v>SINAPI-I 38972</v>
      </c>
      <c r="B4613" s="3" t="s">
        <v>6301</v>
      </c>
      <c r="C4613" s="3">
        <v>38972</v>
      </c>
      <c r="D4613" s="2" t="s">
        <v>4222</v>
      </c>
      <c r="E4613" s="3" t="s">
        <v>4432</v>
      </c>
      <c r="F4613" s="67" t="s">
        <v>6051</v>
      </c>
      <c r="G4613" s="67" t="s">
        <v>6051</v>
      </c>
      <c r="I4613" s="3" t="s">
        <v>6300</v>
      </c>
    </row>
    <row r="4614" spans="1:9" x14ac:dyDescent="0.2">
      <c r="A4614" s="1" t="str">
        <f t="shared" si="73"/>
        <v>SINAPI-I 38973</v>
      </c>
      <c r="B4614" s="3" t="s">
        <v>6301</v>
      </c>
      <c r="C4614" s="3">
        <v>38973</v>
      </c>
      <c r="D4614" s="2" t="s">
        <v>4223</v>
      </c>
      <c r="E4614" s="3" t="s">
        <v>4432</v>
      </c>
      <c r="F4614" s="67" t="s">
        <v>5381</v>
      </c>
      <c r="G4614" s="67" t="s">
        <v>5381</v>
      </c>
      <c r="I4614" s="3" t="s">
        <v>6300</v>
      </c>
    </row>
    <row r="4615" spans="1:9" x14ac:dyDescent="0.2">
      <c r="A4615" s="1" t="str">
        <f t="shared" si="73"/>
        <v>SINAPI-I 38974</v>
      </c>
      <c r="B4615" s="3" t="s">
        <v>6301</v>
      </c>
      <c r="C4615" s="3">
        <v>38974</v>
      </c>
      <c r="D4615" s="2" t="s">
        <v>4224</v>
      </c>
      <c r="E4615" s="3" t="s">
        <v>4432</v>
      </c>
      <c r="F4615" s="67" t="s">
        <v>6230</v>
      </c>
      <c r="G4615" s="67" t="s">
        <v>6230</v>
      </c>
      <c r="I4615" s="3" t="s">
        <v>6300</v>
      </c>
    </row>
    <row r="4616" spans="1:9" x14ac:dyDescent="0.2">
      <c r="A4616" s="1" t="str">
        <f t="shared" si="73"/>
        <v>SINAPI-I 38975</v>
      </c>
      <c r="B4616" s="3" t="s">
        <v>6301</v>
      </c>
      <c r="C4616" s="3">
        <v>38975</v>
      </c>
      <c r="D4616" s="2" t="s">
        <v>4225</v>
      </c>
      <c r="E4616" s="3" t="s">
        <v>4432</v>
      </c>
      <c r="F4616" s="67" t="s">
        <v>4809</v>
      </c>
      <c r="G4616" s="67" t="s">
        <v>4809</v>
      </c>
      <c r="I4616" s="3" t="s">
        <v>6300</v>
      </c>
    </row>
    <row r="4617" spans="1:9" x14ac:dyDescent="0.2">
      <c r="A4617" s="1" t="str">
        <f t="shared" si="73"/>
        <v>SINAPI-I 38976</v>
      </c>
      <c r="B4617" s="3" t="s">
        <v>6301</v>
      </c>
      <c r="C4617" s="3">
        <v>38976</v>
      </c>
      <c r="D4617" s="2" t="s">
        <v>4226</v>
      </c>
      <c r="E4617" s="3" t="s">
        <v>4432</v>
      </c>
      <c r="F4617" s="67" t="s">
        <v>5147</v>
      </c>
      <c r="G4617" s="67" t="s">
        <v>5147</v>
      </c>
      <c r="I4617" s="3" t="s">
        <v>6300</v>
      </c>
    </row>
    <row r="4618" spans="1:9" x14ac:dyDescent="0.2">
      <c r="A4618" s="1" t="str">
        <f t="shared" si="73"/>
        <v>SINAPI-I 44176</v>
      </c>
      <c r="B4618" s="3" t="s">
        <v>6301</v>
      </c>
      <c r="C4618" s="3">
        <v>44176</v>
      </c>
      <c r="D4618" s="2" t="s">
        <v>4227</v>
      </c>
      <c r="E4618" s="3" t="s">
        <v>4432</v>
      </c>
      <c r="F4618" s="67" t="s">
        <v>6140</v>
      </c>
      <c r="G4618" s="67" t="s">
        <v>6140</v>
      </c>
      <c r="I4618" s="3" t="s">
        <v>6300</v>
      </c>
    </row>
    <row r="4619" spans="1:9" x14ac:dyDescent="0.2">
      <c r="A4619" s="1" t="str">
        <f t="shared" si="73"/>
        <v>SINAPI-I 38986</v>
      </c>
      <c r="B4619" s="3" t="s">
        <v>6301</v>
      </c>
      <c r="C4619" s="3">
        <v>38986</v>
      </c>
      <c r="D4619" s="2" t="s">
        <v>4228</v>
      </c>
      <c r="E4619" s="3" t="s">
        <v>4432</v>
      </c>
      <c r="F4619" s="67" t="s">
        <v>6231</v>
      </c>
      <c r="G4619" s="67" t="s">
        <v>6231</v>
      </c>
      <c r="I4619" s="3" t="s">
        <v>6300</v>
      </c>
    </row>
    <row r="4620" spans="1:9" x14ac:dyDescent="0.2">
      <c r="A4620" s="1" t="str">
        <f t="shared" si="73"/>
        <v>SINAPI-I 38978</v>
      </c>
      <c r="B4620" s="3" t="s">
        <v>6301</v>
      </c>
      <c r="C4620" s="3">
        <v>38978</v>
      </c>
      <c r="D4620" s="2" t="s">
        <v>4229</v>
      </c>
      <c r="E4620" s="3" t="s">
        <v>4432</v>
      </c>
      <c r="F4620" s="67" t="s">
        <v>6232</v>
      </c>
      <c r="G4620" s="67" t="s">
        <v>6232</v>
      </c>
      <c r="I4620" s="3" t="s">
        <v>6300</v>
      </c>
    </row>
    <row r="4621" spans="1:9" x14ac:dyDescent="0.2">
      <c r="A4621" s="1" t="str">
        <f t="shared" si="73"/>
        <v>SINAPI-I 38979</v>
      </c>
      <c r="B4621" s="3" t="s">
        <v>6301</v>
      </c>
      <c r="C4621" s="3">
        <v>38979</v>
      </c>
      <c r="D4621" s="2" t="s">
        <v>4230</v>
      </c>
      <c r="E4621" s="3" t="s">
        <v>4432</v>
      </c>
      <c r="F4621" s="67" t="s">
        <v>6233</v>
      </c>
      <c r="G4621" s="67" t="s">
        <v>6233</v>
      </c>
      <c r="I4621" s="3" t="s">
        <v>6300</v>
      </c>
    </row>
    <row r="4622" spans="1:9" x14ac:dyDescent="0.2">
      <c r="A4622" s="1" t="str">
        <f t="shared" si="73"/>
        <v>SINAPI-I 38980</v>
      </c>
      <c r="B4622" s="3" t="s">
        <v>6301</v>
      </c>
      <c r="C4622" s="3">
        <v>38980</v>
      </c>
      <c r="D4622" s="2" t="s">
        <v>4231</v>
      </c>
      <c r="E4622" s="3" t="s">
        <v>4432</v>
      </c>
      <c r="F4622" s="67" t="s">
        <v>6234</v>
      </c>
      <c r="G4622" s="67" t="s">
        <v>6234</v>
      </c>
      <c r="I4622" s="3" t="s">
        <v>6300</v>
      </c>
    </row>
    <row r="4623" spans="1:9" x14ac:dyDescent="0.2">
      <c r="A4623" s="1" t="str">
        <f t="shared" si="73"/>
        <v>SINAPI-I 38981</v>
      </c>
      <c r="B4623" s="3" t="s">
        <v>6301</v>
      </c>
      <c r="C4623" s="3">
        <v>38981</v>
      </c>
      <c r="D4623" s="2" t="s">
        <v>4232</v>
      </c>
      <c r="E4623" s="3" t="s">
        <v>4432</v>
      </c>
      <c r="F4623" s="67" t="s">
        <v>6235</v>
      </c>
      <c r="G4623" s="67" t="s">
        <v>6235</v>
      </c>
      <c r="I4623" s="3" t="s">
        <v>6300</v>
      </c>
    </row>
    <row r="4624" spans="1:9" x14ac:dyDescent="0.2">
      <c r="A4624" s="1" t="str">
        <f t="shared" si="73"/>
        <v>SINAPI-I 38982</v>
      </c>
      <c r="B4624" s="3" t="s">
        <v>6301</v>
      </c>
      <c r="C4624" s="3">
        <v>38982</v>
      </c>
      <c r="D4624" s="2" t="s">
        <v>4233</v>
      </c>
      <c r="E4624" s="3" t="s">
        <v>4432</v>
      </c>
      <c r="F4624" s="67" t="s">
        <v>6236</v>
      </c>
      <c r="G4624" s="67" t="s">
        <v>6236</v>
      </c>
      <c r="I4624" s="3" t="s">
        <v>6300</v>
      </c>
    </row>
    <row r="4625" spans="1:9" x14ac:dyDescent="0.2">
      <c r="A4625" s="1" t="str">
        <f t="shared" si="73"/>
        <v>SINAPI-I 38983</v>
      </c>
      <c r="B4625" s="3" t="s">
        <v>6301</v>
      </c>
      <c r="C4625" s="3">
        <v>38983</v>
      </c>
      <c r="D4625" s="2" t="s">
        <v>4234</v>
      </c>
      <c r="E4625" s="3" t="s">
        <v>4432</v>
      </c>
      <c r="F4625" s="67" t="s">
        <v>6237</v>
      </c>
      <c r="G4625" s="67" t="s">
        <v>6237</v>
      </c>
      <c r="I4625" s="3" t="s">
        <v>6300</v>
      </c>
    </row>
    <row r="4626" spans="1:9" x14ac:dyDescent="0.2">
      <c r="A4626" s="1" t="str">
        <f t="shared" si="73"/>
        <v>SINAPI-I 38984</v>
      </c>
      <c r="B4626" s="3" t="s">
        <v>6301</v>
      </c>
      <c r="C4626" s="3">
        <v>38984</v>
      </c>
      <c r="D4626" s="2" t="s">
        <v>4235</v>
      </c>
      <c r="E4626" s="3" t="s">
        <v>4432</v>
      </c>
      <c r="F4626" s="67" t="s">
        <v>6238</v>
      </c>
      <c r="G4626" s="67" t="s">
        <v>6238</v>
      </c>
      <c r="I4626" s="3" t="s">
        <v>6300</v>
      </c>
    </row>
    <row r="4627" spans="1:9" x14ac:dyDescent="0.2">
      <c r="A4627" s="1" t="str">
        <f t="shared" si="73"/>
        <v>SINAPI-I 38985</v>
      </c>
      <c r="B4627" s="3" t="s">
        <v>6301</v>
      </c>
      <c r="C4627" s="3">
        <v>38985</v>
      </c>
      <c r="D4627" s="2" t="s">
        <v>4236</v>
      </c>
      <c r="E4627" s="3" t="s">
        <v>4432</v>
      </c>
      <c r="F4627" s="67" t="s">
        <v>6239</v>
      </c>
      <c r="G4627" s="67" t="s">
        <v>6239</v>
      </c>
      <c r="I4627" s="3" t="s">
        <v>6300</v>
      </c>
    </row>
    <row r="4628" spans="1:9" x14ac:dyDescent="0.2">
      <c r="A4628" s="1" t="str">
        <f t="shared" si="73"/>
        <v>SINAPI-I 38032</v>
      </c>
      <c r="B4628" s="3" t="s">
        <v>6301</v>
      </c>
      <c r="C4628" s="3">
        <v>38032</v>
      </c>
      <c r="D4628" s="2" t="s">
        <v>4237</v>
      </c>
      <c r="E4628" s="3" t="s">
        <v>4432</v>
      </c>
      <c r="F4628" s="67" t="s">
        <v>29567</v>
      </c>
      <c r="G4628" s="67" t="s">
        <v>29567</v>
      </c>
      <c r="I4628" s="3" t="s">
        <v>6298</v>
      </c>
    </row>
    <row r="4629" spans="1:9" x14ac:dyDescent="0.2">
      <c r="A4629" s="1" t="str">
        <f t="shared" si="73"/>
        <v>SINAPI-I 38033</v>
      </c>
      <c r="B4629" s="3" t="s">
        <v>6301</v>
      </c>
      <c r="C4629" s="3">
        <v>38033</v>
      </c>
      <c r="D4629" s="2" t="s">
        <v>4238</v>
      </c>
      <c r="E4629" s="3" t="s">
        <v>4432</v>
      </c>
      <c r="F4629" s="67" t="s">
        <v>31992</v>
      </c>
      <c r="G4629" s="67" t="s">
        <v>31992</v>
      </c>
      <c r="I4629" s="3" t="s">
        <v>6298</v>
      </c>
    </row>
    <row r="4630" spans="1:9" x14ac:dyDescent="0.2">
      <c r="A4630" s="1" t="str">
        <f t="shared" si="73"/>
        <v>SINAPI-I 38034</v>
      </c>
      <c r="B4630" s="3" t="s">
        <v>6301</v>
      </c>
      <c r="C4630" s="3">
        <v>38034</v>
      </c>
      <c r="D4630" s="2" t="s">
        <v>4239</v>
      </c>
      <c r="E4630" s="3" t="s">
        <v>4432</v>
      </c>
      <c r="F4630" s="67" t="s">
        <v>34494</v>
      </c>
      <c r="G4630" s="67" t="s">
        <v>34494</v>
      </c>
      <c r="I4630" s="3" t="s">
        <v>6298</v>
      </c>
    </row>
    <row r="4631" spans="1:9" x14ac:dyDescent="0.2">
      <c r="A4631" s="1" t="str">
        <f t="shared" si="73"/>
        <v>SINAPI-I 38035</v>
      </c>
      <c r="B4631" s="3" t="s">
        <v>6301</v>
      </c>
      <c r="C4631" s="3">
        <v>38035</v>
      </c>
      <c r="D4631" s="2" t="s">
        <v>30680</v>
      </c>
      <c r="E4631" s="3" t="s">
        <v>4432</v>
      </c>
      <c r="F4631" s="67" t="s">
        <v>32327</v>
      </c>
      <c r="G4631" s="67" t="s">
        <v>32327</v>
      </c>
      <c r="I4631" s="3" t="s">
        <v>6298</v>
      </c>
    </row>
    <row r="4632" spans="1:9" x14ac:dyDescent="0.2">
      <c r="A4632" s="1" t="str">
        <f t="shared" si="73"/>
        <v>SINAPI-I 38036</v>
      </c>
      <c r="B4632" s="3" t="s">
        <v>6301</v>
      </c>
      <c r="C4632" s="3">
        <v>38036</v>
      </c>
      <c r="D4632" s="2" t="s">
        <v>4240</v>
      </c>
      <c r="E4632" s="3" t="s">
        <v>4432</v>
      </c>
      <c r="F4632" s="67" t="s">
        <v>34495</v>
      </c>
      <c r="G4632" s="67" t="s">
        <v>34495</v>
      </c>
      <c r="I4632" s="3" t="s">
        <v>6298</v>
      </c>
    </row>
    <row r="4633" spans="1:9" x14ac:dyDescent="0.2">
      <c r="A4633" s="1" t="str">
        <f t="shared" si="73"/>
        <v>SINAPI-I 38037</v>
      </c>
      <c r="B4633" s="3" t="s">
        <v>6301</v>
      </c>
      <c r="C4633" s="3">
        <v>38037</v>
      </c>
      <c r="D4633" s="2" t="s">
        <v>4241</v>
      </c>
      <c r="E4633" s="3" t="s">
        <v>4432</v>
      </c>
      <c r="F4633" s="67" t="s">
        <v>34496</v>
      </c>
      <c r="G4633" s="67" t="s">
        <v>34496</v>
      </c>
      <c r="I4633" s="3" t="s">
        <v>6298</v>
      </c>
    </row>
    <row r="4634" spans="1:9" x14ac:dyDescent="0.2">
      <c r="A4634" s="1" t="str">
        <f t="shared" si="73"/>
        <v>SINAPI-I 9850</v>
      </c>
      <c r="B4634" s="3" t="s">
        <v>6301</v>
      </c>
      <c r="C4634" s="3">
        <v>9850</v>
      </c>
      <c r="D4634" s="2" t="s">
        <v>4242</v>
      </c>
      <c r="E4634" s="3" t="s">
        <v>4432</v>
      </c>
      <c r="F4634" s="67" t="s">
        <v>34497</v>
      </c>
      <c r="G4634" s="67" t="s">
        <v>34497</v>
      </c>
      <c r="I4634" s="3" t="s">
        <v>6300</v>
      </c>
    </row>
    <row r="4635" spans="1:9" x14ac:dyDescent="0.2">
      <c r="A4635" s="1" t="str">
        <f t="shared" si="73"/>
        <v>SINAPI-I 9853</v>
      </c>
      <c r="B4635" s="3" t="s">
        <v>6301</v>
      </c>
      <c r="C4635" s="3">
        <v>9853</v>
      </c>
      <c r="D4635" s="2" t="s">
        <v>4243</v>
      </c>
      <c r="E4635" s="3" t="s">
        <v>4432</v>
      </c>
      <c r="F4635" s="67" t="s">
        <v>33848</v>
      </c>
      <c r="G4635" s="67" t="s">
        <v>33848</v>
      </c>
      <c r="I4635" s="3" t="s">
        <v>6300</v>
      </c>
    </row>
    <row r="4636" spans="1:9" x14ac:dyDescent="0.2">
      <c r="A4636" s="1" t="str">
        <f t="shared" si="73"/>
        <v>SINAPI-I 9854</v>
      </c>
      <c r="B4636" s="3" t="s">
        <v>6301</v>
      </c>
      <c r="C4636" s="3">
        <v>9854</v>
      </c>
      <c r="D4636" s="2" t="s">
        <v>4244</v>
      </c>
      <c r="E4636" s="3" t="s">
        <v>4432</v>
      </c>
      <c r="F4636" s="67" t="s">
        <v>28671</v>
      </c>
      <c r="G4636" s="67" t="s">
        <v>28671</v>
      </c>
      <c r="I4636" s="3" t="s">
        <v>6300</v>
      </c>
    </row>
    <row r="4637" spans="1:9" x14ac:dyDescent="0.2">
      <c r="A4637" s="1" t="str">
        <f t="shared" si="73"/>
        <v>SINAPI-I 9851</v>
      </c>
      <c r="B4637" s="3" t="s">
        <v>6301</v>
      </c>
      <c r="C4637" s="3">
        <v>9851</v>
      </c>
      <c r="D4637" s="2" t="s">
        <v>4245</v>
      </c>
      <c r="E4637" s="3" t="s">
        <v>4432</v>
      </c>
      <c r="F4637" s="67" t="s">
        <v>34498</v>
      </c>
      <c r="G4637" s="67" t="s">
        <v>34498</v>
      </c>
      <c r="I4637" s="3" t="s">
        <v>6300</v>
      </c>
    </row>
    <row r="4638" spans="1:9" x14ac:dyDescent="0.2">
      <c r="A4638" s="1" t="str">
        <f t="shared" si="73"/>
        <v>SINAPI-I 9825</v>
      </c>
      <c r="B4638" s="3" t="s">
        <v>6301</v>
      </c>
      <c r="C4638" s="3">
        <v>9825</v>
      </c>
      <c r="D4638" s="2" t="s">
        <v>4246</v>
      </c>
      <c r="E4638" s="3" t="s">
        <v>4432</v>
      </c>
      <c r="F4638" s="67" t="s">
        <v>29925</v>
      </c>
      <c r="G4638" s="67" t="s">
        <v>29925</v>
      </c>
      <c r="I4638" s="3" t="s">
        <v>6300</v>
      </c>
    </row>
    <row r="4639" spans="1:9" x14ac:dyDescent="0.2">
      <c r="A4639" s="1" t="str">
        <f t="shared" si="73"/>
        <v>SINAPI-I 9828</v>
      </c>
      <c r="B4639" s="3" t="s">
        <v>6301</v>
      </c>
      <c r="C4639" s="3">
        <v>9828</v>
      </c>
      <c r="D4639" s="2" t="s">
        <v>30681</v>
      </c>
      <c r="E4639" s="3" t="s">
        <v>4432</v>
      </c>
      <c r="F4639" s="67" t="s">
        <v>20758</v>
      </c>
      <c r="G4639" s="67" t="s">
        <v>20758</v>
      </c>
      <c r="I4639" s="3" t="s">
        <v>6300</v>
      </c>
    </row>
    <row r="4640" spans="1:9" x14ac:dyDescent="0.2">
      <c r="A4640" s="1" t="str">
        <f t="shared" si="73"/>
        <v>SINAPI-I 9829</v>
      </c>
      <c r="B4640" s="3" t="s">
        <v>6301</v>
      </c>
      <c r="C4640" s="3">
        <v>9829</v>
      </c>
      <c r="D4640" s="2" t="s">
        <v>4247</v>
      </c>
      <c r="E4640" s="3" t="s">
        <v>4432</v>
      </c>
      <c r="F4640" s="67" t="s">
        <v>34499</v>
      </c>
      <c r="G4640" s="67" t="s">
        <v>34499</v>
      </c>
      <c r="I4640" s="3" t="s">
        <v>6300</v>
      </c>
    </row>
    <row r="4641" spans="1:9" x14ac:dyDescent="0.2">
      <c r="A4641" s="1" t="str">
        <f t="shared" si="73"/>
        <v>SINAPI-I 9826</v>
      </c>
      <c r="B4641" s="3" t="s">
        <v>6301</v>
      </c>
      <c r="C4641" s="3">
        <v>9826</v>
      </c>
      <c r="D4641" s="2" t="s">
        <v>4248</v>
      </c>
      <c r="E4641" s="3" t="s">
        <v>4432</v>
      </c>
      <c r="F4641" s="67" t="s">
        <v>33608</v>
      </c>
      <c r="G4641" s="67" t="s">
        <v>33608</v>
      </c>
      <c r="I4641" s="3" t="s">
        <v>6300</v>
      </c>
    </row>
    <row r="4642" spans="1:9" x14ac:dyDescent="0.2">
      <c r="A4642" s="1" t="str">
        <f t="shared" si="73"/>
        <v>SINAPI-I 9827</v>
      </c>
      <c r="B4642" s="3" t="s">
        <v>6301</v>
      </c>
      <c r="C4642" s="3">
        <v>9827</v>
      </c>
      <c r="D4642" s="2" t="s">
        <v>4249</v>
      </c>
      <c r="E4642" s="3" t="s">
        <v>4432</v>
      </c>
      <c r="F4642" s="67" t="s">
        <v>34500</v>
      </c>
      <c r="G4642" s="67" t="s">
        <v>34500</v>
      </c>
      <c r="I4642" s="3" t="s">
        <v>6300</v>
      </c>
    </row>
    <row r="4643" spans="1:9" x14ac:dyDescent="0.2">
      <c r="A4643" s="1" t="str">
        <f t="shared" ref="A4643:A4706" si="74">CONCATENAR</f>
        <v>SINAPI-I 36374</v>
      </c>
      <c r="B4643" s="3" t="s">
        <v>6301</v>
      </c>
      <c r="C4643" s="3">
        <v>36374</v>
      </c>
      <c r="D4643" s="2" t="s">
        <v>4250</v>
      </c>
      <c r="E4643" s="3" t="s">
        <v>4432</v>
      </c>
      <c r="F4643" s="67" t="s">
        <v>31621</v>
      </c>
      <c r="G4643" s="67" t="s">
        <v>31621</v>
      </c>
      <c r="I4643" s="3" t="s">
        <v>6300</v>
      </c>
    </row>
    <row r="4644" spans="1:9" x14ac:dyDescent="0.2">
      <c r="A4644" s="1" t="str">
        <f t="shared" si="74"/>
        <v>SINAPI-I 36084</v>
      </c>
      <c r="B4644" s="3" t="s">
        <v>6301</v>
      </c>
      <c r="C4644" s="3">
        <v>36084</v>
      </c>
      <c r="D4644" s="2" t="s">
        <v>4251</v>
      </c>
      <c r="E4644" s="3" t="s">
        <v>4432</v>
      </c>
      <c r="F4644" s="67" t="s">
        <v>5418</v>
      </c>
      <c r="G4644" s="67" t="s">
        <v>5418</v>
      </c>
      <c r="I4644" s="3" t="s">
        <v>6300</v>
      </c>
    </row>
    <row r="4645" spans="1:9" x14ac:dyDescent="0.2">
      <c r="A4645" s="1" t="str">
        <f t="shared" si="74"/>
        <v>SINAPI-I 36373</v>
      </c>
      <c r="B4645" s="3" t="s">
        <v>6301</v>
      </c>
      <c r="C4645" s="3">
        <v>36373</v>
      </c>
      <c r="D4645" s="2" t="s">
        <v>4252</v>
      </c>
      <c r="E4645" s="3" t="s">
        <v>4432</v>
      </c>
      <c r="F4645" s="67" t="s">
        <v>34501</v>
      </c>
      <c r="G4645" s="67" t="s">
        <v>34501</v>
      </c>
      <c r="I4645" s="3" t="s">
        <v>6300</v>
      </c>
    </row>
    <row r="4646" spans="1:9" x14ac:dyDescent="0.2">
      <c r="A4646" s="1" t="str">
        <f t="shared" si="74"/>
        <v>SINAPI-I 36377</v>
      </c>
      <c r="B4646" s="3" t="s">
        <v>6301</v>
      </c>
      <c r="C4646" s="3">
        <v>36377</v>
      </c>
      <c r="D4646" s="2" t="s">
        <v>4253</v>
      </c>
      <c r="E4646" s="3" t="s">
        <v>4432</v>
      </c>
      <c r="F4646" s="67" t="s">
        <v>32302</v>
      </c>
      <c r="G4646" s="67" t="s">
        <v>32302</v>
      </c>
      <c r="I4646" s="3" t="s">
        <v>6300</v>
      </c>
    </row>
    <row r="4647" spans="1:9" x14ac:dyDescent="0.2">
      <c r="A4647" s="1" t="str">
        <f t="shared" si="74"/>
        <v>SINAPI-I 36375</v>
      </c>
      <c r="B4647" s="3" t="s">
        <v>6301</v>
      </c>
      <c r="C4647" s="3">
        <v>36375</v>
      </c>
      <c r="D4647" s="2" t="s">
        <v>4254</v>
      </c>
      <c r="E4647" s="3" t="s">
        <v>4432</v>
      </c>
      <c r="F4647" s="67" t="s">
        <v>34502</v>
      </c>
      <c r="G4647" s="67" t="s">
        <v>34502</v>
      </c>
      <c r="I4647" s="3" t="s">
        <v>6300</v>
      </c>
    </row>
    <row r="4648" spans="1:9" x14ac:dyDescent="0.2">
      <c r="A4648" s="1" t="str">
        <f t="shared" si="74"/>
        <v>SINAPI-I 36376</v>
      </c>
      <c r="B4648" s="3" t="s">
        <v>6301</v>
      </c>
      <c r="C4648" s="3">
        <v>36376</v>
      </c>
      <c r="D4648" s="2" t="s">
        <v>4255</v>
      </c>
      <c r="E4648" s="3" t="s">
        <v>4432</v>
      </c>
      <c r="F4648" s="67" t="s">
        <v>34503</v>
      </c>
      <c r="G4648" s="67" t="s">
        <v>34503</v>
      </c>
      <c r="I4648" s="3" t="s">
        <v>6300</v>
      </c>
    </row>
    <row r="4649" spans="1:9" x14ac:dyDescent="0.2">
      <c r="A4649" s="1" t="str">
        <f t="shared" si="74"/>
        <v>SINAPI-I 36380</v>
      </c>
      <c r="B4649" s="3" t="s">
        <v>6301</v>
      </c>
      <c r="C4649" s="3">
        <v>36380</v>
      </c>
      <c r="D4649" s="2" t="s">
        <v>4256</v>
      </c>
      <c r="E4649" s="3" t="s">
        <v>4432</v>
      </c>
      <c r="F4649" s="67" t="s">
        <v>34504</v>
      </c>
      <c r="G4649" s="67" t="s">
        <v>34504</v>
      </c>
      <c r="I4649" s="3" t="s">
        <v>6300</v>
      </c>
    </row>
    <row r="4650" spans="1:9" x14ac:dyDescent="0.2">
      <c r="A4650" s="1" t="str">
        <f t="shared" si="74"/>
        <v>SINAPI-I 36378</v>
      </c>
      <c r="B4650" s="3" t="s">
        <v>6301</v>
      </c>
      <c r="C4650" s="3">
        <v>36378</v>
      </c>
      <c r="D4650" s="2" t="s">
        <v>4257</v>
      </c>
      <c r="E4650" s="3" t="s">
        <v>4432</v>
      </c>
      <c r="F4650" s="67" t="s">
        <v>34505</v>
      </c>
      <c r="G4650" s="67" t="s">
        <v>34505</v>
      </c>
      <c r="I4650" s="3" t="s">
        <v>6300</v>
      </c>
    </row>
    <row r="4651" spans="1:9" x14ac:dyDescent="0.2">
      <c r="A4651" s="1" t="str">
        <f t="shared" si="74"/>
        <v>SINAPI-I 36379</v>
      </c>
      <c r="B4651" s="3" t="s">
        <v>6301</v>
      </c>
      <c r="C4651" s="3">
        <v>36379</v>
      </c>
      <c r="D4651" s="2" t="s">
        <v>4258</v>
      </c>
      <c r="E4651" s="3" t="s">
        <v>4432</v>
      </c>
      <c r="F4651" s="67" t="s">
        <v>4642</v>
      </c>
      <c r="G4651" s="67" t="s">
        <v>4642</v>
      </c>
      <c r="I4651" s="3" t="s">
        <v>6300</v>
      </c>
    </row>
    <row r="4652" spans="1:9" x14ac:dyDescent="0.2">
      <c r="A4652" s="1" t="str">
        <f t="shared" si="74"/>
        <v>SINAPI-I 9859</v>
      </c>
      <c r="B4652" s="3" t="s">
        <v>6301</v>
      </c>
      <c r="C4652" s="3">
        <v>9859</v>
      </c>
      <c r="D4652" s="2" t="s">
        <v>30682</v>
      </c>
      <c r="E4652" s="3" t="s">
        <v>4432</v>
      </c>
      <c r="F4652" s="67" t="s">
        <v>5562</v>
      </c>
      <c r="G4652" s="67" t="s">
        <v>5562</v>
      </c>
      <c r="I4652" s="3" t="s">
        <v>6298</v>
      </c>
    </row>
    <row r="4653" spans="1:9" x14ac:dyDescent="0.2">
      <c r="A4653" s="1" t="str">
        <f t="shared" si="74"/>
        <v>SINAPI-I 9836</v>
      </c>
      <c r="B4653" s="3" t="s">
        <v>6301</v>
      </c>
      <c r="C4653" s="3">
        <v>9836</v>
      </c>
      <c r="D4653" s="2" t="s">
        <v>30683</v>
      </c>
      <c r="E4653" s="3" t="s">
        <v>4432</v>
      </c>
      <c r="F4653" s="67" t="s">
        <v>21059</v>
      </c>
      <c r="G4653" s="67" t="s">
        <v>21059</v>
      </c>
      <c r="I4653" s="3" t="s">
        <v>6299</v>
      </c>
    </row>
    <row r="4654" spans="1:9" x14ac:dyDescent="0.2">
      <c r="A4654" s="1" t="str">
        <f t="shared" si="74"/>
        <v>SINAPI-I 20065</v>
      </c>
      <c r="B4654" s="3" t="s">
        <v>6301</v>
      </c>
      <c r="C4654" s="3">
        <v>20065</v>
      </c>
      <c r="D4654" s="2" t="s">
        <v>30684</v>
      </c>
      <c r="E4654" s="3" t="s">
        <v>4432</v>
      </c>
      <c r="F4654" s="67" t="s">
        <v>21532</v>
      </c>
      <c r="G4654" s="67" t="s">
        <v>21532</v>
      </c>
      <c r="I4654" s="3" t="s">
        <v>6298</v>
      </c>
    </row>
    <row r="4655" spans="1:9" x14ac:dyDescent="0.2">
      <c r="A4655" s="1" t="str">
        <f t="shared" si="74"/>
        <v>SINAPI-I 9835</v>
      </c>
      <c r="B4655" s="3" t="s">
        <v>6301</v>
      </c>
      <c r="C4655" s="3">
        <v>9835</v>
      </c>
      <c r="D4655" s="2" t="s">
        <v>30685</v>
      </c>
      <c r="E4655" s="3" t="s">
        <v>4432</v>
      </c>
      <c r="F4655" s="67" t="s">
        <v>33769</v>
      </c>
      <c r="G4655" s="67" t="s">
        <v>33769</v>
      </c>
      <c r="I4655" s="3" t="s">
        <v>6298</v>
      </c>
    </row>
    <row r="4656" spans="1:9" x14ac:dyDescent="0.2">
      <c r="A4656" s="1" t="str">
        <f t="shared" si="74"/>
        <v>SINAPI-I 9838</v>
      </c>
      <c r="B4656" s="3" t="s">
        <v>6301</v>
      </c>
      <c r="C4656" s="3">
        <v>9838</v>
      </c>
      <c r="D4656" s="2" t="s">
        <v>4259</v>
      </c>
      <c r="E4656" s="3" t="s">
        <v>4432</v>
      </c>
      <c r="F4656" s="67" t="s">
        <v>4961</v>
      </c>
      <c r="G4656" s="67" t="s">
        <v>4961</v>
      </c>
      <c r="I4656" s="3" t="s">
        <v>6298</v>
      </c>
    </row>
    <row r="4657" spans="1:9" x14ac:dyDescent="0.2">
      <c r="A4657" s="1" t="str">
        <f t="shared" si="74"/>
        <v>SINAPI-I 9837</v>
      </c>
      <c r="B4657" s="3" t="s">
        <v>6301</v>
      </c>
      <c r="C4657" s="3">
        <v>9837</v>
      </c>
      <c r="D4657" s="2" t="s">
        <v>4260</v>
      </c>
      <c r="E4657" s="3" t="s">
        <v>4432</v>
      </c>
      <c r="F4657" s="67" t="s">
        <v>5100</v>
      </c>
      <c r="G4657" s="67" t="s">
        <v>5100</v>
      </c>
      <c r="I4657" s="3" t="s">
        <v>6298</v>
      </c>
    </row>
    <row r="4658" spans="1:9" x14ac:dyDescent="0.2">
      <c r="A4658" s="1" t="str">
        <f t="shared" si="74"/>
        <v>SINAPI-I 44315</v>
      </c>
      <c r="B4658" s="3" t="s">
        <v>6301</v>
      </c>
      <c r="C4658" s="3">
        <v>44315</v>
      </c>
      <c r="D4658" s="2" t="s">
        <v>4261</v>
      </c>
      <c r="E4658" s="3" t="s">
        <v>4432</v>
      </c>
      <c r="F4658" s="67" t="s">
        <v>29622</v>
      </c>
      <c r="G4658" s="67" t="s">
        <v>29622</v>
      </c>
      <c r="I4658" s="3" t="s">
        <v>6298</v>
      </c>
    </row>
    <row r="4659" spans="1:9" x14ac:dyDescent="0.2">
      <c r="A4659" s="1" t="str">
        <f t="shared" si="74"/>
        <v>SINAPI-I 9862</v>
      </c>
      <c r="B4659" s="3" t="s">
        <v>6301</v>
      </c>
      <c r="C4659" s="3">
        <v>9862</v>
      </c>
      <c r="D4659" s="2" t="s">
        <v>30686</v>
      </c>
      <c r="E4659" s="3" t="s">
        <v>4432</v>
      </c>
      <c r="F4659" s="67" t="s">
        <v>21878</v>
      </c>
      <c r="G4659" s="67" t="s">
        <v>21878</v>
      </c>
      <c r="I4659" s="3" t="s">
        <v>6298</v>
      </c>
    </row>
    <row r="4660" spans="1:9" x14ac:dyDescent="0.2">
      <c r="A4660" s="1" t="str">
        <f t="shared" si="74"/>
        <v>SINAPI-I 9861</v>
      </c>
      <c r="B4660" s="3" t="s">
        <v>6301</v>
      </c>
      <c r="C4660" s="3">
        <v>9861</v>
      </c>
      <c r="D4660" s="2" t="s">
        <v>4262</v>
      </c>
      <c r="E4660" s="3" t="s">
        <v>4432</v>
      </c>
      <c r="F4660" s="67" t="s">
        <v>21814</v>
      </c>
      <c r="G4660" s="67" t="s">
        <v>21814</v>
      </c>
      <c r="I4660" s="3" t="s">
        <v>6298</v>
      </c>
    </row>
    <row r="4661" spans="1:9" x14ac:dyDescent="0.2">
      <c r="A4661" s="1" t="str">
        <f t="shared" si="74"/>
        <v>SINAPI-I 9856</v>
      </c>
      <c r="B4661" s="3" t="s">
        <v>6301</v>
      </c>
      <c r="C4661" s="3">
        <v>9856</v>
      </c>
      <c r="D4661" s="2" t="s">
        <v>4263</v>
      </c>
      <c r="E4661" s="3" t="s">
        <v>4432</v>
      </c>
      <c r="F4661" s="67" t="s">
        <v>5097</v>
      </c>
      <c r="G4661" s="67" t="s">
        <v>5097</v>
      </c>
      <c r="I4661" s="3" t="s">
        <v>6298</v>
      </c>
    </row>
    <row r="4662" spans="1:9" x14ac:dyDescent="0.2">
      <c r="A4662" s="1" t="str">
        <f t="shared" si="74"/>
        <v>SINAPI-I 9866</v>
      </c>
      <c r="B4662" s="3" t="s">
        <v>6301</v>
      </c>
      <c r="C4662" s="3">
        <v>9866</v>
      </c>
      <c r="D4662" s="2" t="s">
        <v>4264</v>
      </c>
      <c r="E4662" s="3" t="s">
        <v>4432</v>
      </c>
      <c r="F4662" s="67" t="s">
        <v>34506</v>
      </c>
      <c r="G4662" s="67" t="s">
        <v>34506</v>
      </c>
      <c r="I4662" s="3" t="s">
        <v>6298</v>
      </c>
    </row>
    <row r="4663" spans="1:9" x14ac:dyDescent="0.2">
      <c r="A4663" s="1" t="str">
        <f t="shared" si="74"/>
        <v>SINAPI-I 9863</v>
      </c>
      <c r="B4663" s="3" t="s">
        <v>6301</v>
      </c>
      <c r="C4663" s="3">
        <v>9863</v>
      </c>
      <c r="D4663" s="2" t="s">
        <v>30687</v>
      </c>
      <c r="E4663" s="3" t="s">
        <v>4432</v>
      </c>
      <c r="F4663" s="67" t="s">
        <v>30824</v>
      </c>
      <c r="G4663" s="67" t="s">
        <v>30824</v>
      </c>
      <c r="I4663" s="3" t="s">
        <v>6298</v>
      </c>
    </row>
    <row r="4664" spans="1:9" x14ac:dyDescent="0.2">
      <c r="A4664" s="1" t="str">
        <f t="shared" si="74"/>
        <v>SINAPI-I 9860</v>
      </c>
      <c r="B4664" s="3" t="s">
        <v>6301</v>
      </c>
      <c r="C4664" s="3">
        <v>9860</v>
      </c>
      <c r="D4664" s="2" t="s">
        <v>30688</v>
      </c>
      <c r="E4664" s="3" t="s">
        <v>4432</v>
      </c>
      <c r="F4664" s="67" t="s">
        <v>31773</v>
      </c>
      <c r="G4664" s="67" t="s">
        <v>31773</v>
      </c>
      <c r="I4664" s="3" t="s">
        <v>6298</v>
      </c>
    </row>
    <row r="4665" spans="1:9" x14ac:dyDescent="0.2">
      <c r="A4665" s="1" t="str">
        <f t="shared" si="74"/>
        <v>SINAPI-I 9841</v>
      </c>
      <c r="B4665" s="3" t="s">
        <v>6301</v>
      </c>
      <c r="C4665" s="3">
        <v>9841</v>
      </c>
      <c r="D4665" s="2" t="s">
        <v>4265</v>
      </c>
      <c r="E4665" s="3" t="s">
        <v>4432</v>
      </c>
      <c r="F4665" s="67" t="s">
        <v>29489</v>
      </c>
      <c r="G4665" s="67" t="s">
        <v>29489</v>
      </c>
      <c r="I4665" s="3" t="s">
        <v>6298</v>
      </c>
    </row>
    <row r="4666" spans="1:9" x14ac:dyDescent="0.2">
      <c r="A4666" s="1" t="str">
        <f t="shared" si="74"/>
        <v>SINAPI-I 9840</v>
      </c>
      <c r="B4666" s="3" t="s">
        <v>6301</v>
      </c>
      <c r="C4666" s="3">
        <v>9840</v>
      </c>
      <c r="D4666" s="2" t="s">
        <v>4266</v>
      </c>
      <c r="E4666" s="3" t="s">
        <v>4432</v>
      </c>
      <c r="F4666" s="67" t="s">
        <v>29948</v>
      </c>
      <c r="G4666" s="67" t="s">
        <v>29948</v>
      </c>
      <c r="I4666" s="3" t="s">
        <v>6298</v>
      </c>
    </row>
    <row r="4667" spans="1:9" x14ac:dyDescent="0.2">
      <c r="A4667" s="1" t="str">
        <f t="shared" si="74"/>
        <v>SINAPI-I 20067</v>
      </c>
      <c r="B4667" s="3" t="s">
        <v>6301</v>
      </c>
      <c r="C4667" s="3">
        <v>20067</v>
      </c>
      <c r="D4667" s="2" t="s">
        <v>4267</v>
      </c>
      <c r="E4667" s="3" t="s">
        <v>4432</v>
      </c>
      <c r="F4667" s="67" t="s">
        <v>5507</v>
      </c>
      <c r="G4667" s="67" t="s">
        <v>5507</v>
      </c>
      <c r="I4667" s="3" t="s">
        <v>6298</v>
      </c>
    </row>
    <row r="4668" spans="1:9" x14ac:dyDescent="0.2">
      <c r="A4668" s="1" t="str">
        <f t="shared" si="74"/>
        <v>SINAPI-I 20068</v>
      </c>
      <c r="B4668" s="3" t="s">
        <v>6301</v>
      </c>
      <c r="C4668" s="3">
        <v>20068</v>
      </c>
      <c r="D4668" s="2" t="s">
        <v>4268</v>
      </c>
      <c r="E4668" s="3" t="s">
        <v>4432</v>
      </c>
      <c r="F4668" s="67" t="s">
        <v>20987</v>
      </c>
      <c r="G4668" s="67" t="s">
        <v>20987</v>
      </c>
      <c r="I4668" s="3" t="s">
        <v>6298</v>
      </c>
    </row>
    <row r="4669" spans="1:9" x14ac:dyDescent="0.2">
      <c r="A4669" s="1" t="str">
        <f t="shared" si="74"/>
        <v>SINAPI-I 9839</v>
      </c>
      <c r="B4669" s="3" t="s">
        <v>6301</v>
      </c>
      <c r="C4669" s="3">
        <v>9839</v>
      </c>
      <c r="D4669" s="2" t="s">
        <v>4269</v>
      </c>
      <c r="E4669" s="3" t="s">
        <v>4432</v>
      </c>
      <c r="F4669" s="67" t="s">
        <v>34507</v>
      </c>
      <c r="G4669" s="67" t="s">
        <v>34507</v>
      </c>
      <c r="I4669" s="3" t="s">
        <v>6298</v>
      </c>
    </row>
    <row r="4670" spans="1:9" x14ac:dyDescent="0.2">
      <c r="A4670" s="1" t="str">
        <f t="shared" si="74"/>
        <v>SINAPI-I 9870</v>
      </c>
      <c r="B4670" s="3" t="s">
        <v>6301</v>
      </c>
      <c r="C4670" s="3">
        <v>9870</v>
      </c>
      <c r="D4670" s="2" t="s">
        <v>4270</v>
      </c>
      <c r="E4670" s="3" t="s">
        <v>4432</v>
      </c>
      <c r="F4670" s="67" t="s">
        <v>31691</v>
      </c>
      <c r="G4670" s="67" t="s">
        <v>31691</v>
      </c>
      <c r="I4670" s="3" t="s">
        <v>6298</v>
      </c>
    </row>
    <row r="4671" spans="1:9" x14ac:dyDescent="0.2">
      <c r="A4671" s="1" t="str">
        <f t="shared" si="74"/>
        <v>SINAPI-I 9867</v>
      </c>
      <c r="B4671" s="3" t="s">
        <v>6301</v>
      </c>
      <c r="C4671" s="3">
        <v>9867</v>
      </c>
      <c r="D4671" s="2" t="s">
        <v>4271</v>
      </c>
      <c r="E4671" s="3" t="s">
        <v>4432</v>
      </c>
      <c r="F4671" s="67" t="s">
        <v>5433</v>
      </c>
      <c r="G4671" s="67" t="s">
        <v>5433</v>
      </c>
      <c r="I4671" s="3" t="s">
        <v>6298</v>
      </c>
    </row>
    <row r="4672" spans="1:9" x14ac:dyDescent="0.2">
      <c r="A4672" s="1" t="str">
        <f t="shared" si="74"/>
        <v>SINAPI-I 9868</v>
      </c>
      <c r="B4672" s="3" t="s">
        <v>6301</v>
      </c>
      <c r="C4672" s="3">
        <v>9868</v>
      </c>
      <c r="D4672" s="2" t="s">
        <v>4272</v>
      </c>
      <c r="E4672" s="3" t="s">
        <v>4432</v>
      </c>
      <c r="F4672" s="67" t="s">
        <v>32209</v>
      </c>
      <c r="G4672" s="67" t="s">
        <v>32209</v>
      </c>
      <c r="I4672" s="3" t="s">
        <v>6299</v>
      </c>
    </row>
    <row r="4673" spans="1:9" x14ac:dyDescent="0.2">
      <c r="A4673" s="1" t="str">
        <f t="shared" si="74"/>
        <v>SINAPI-I 9869</v>
      </c>
      <c r="B4673" s="3" t="s">
        <v>6301</v>
      </c>
      <c r="C4673" s="3">
        <v>9869</v>
      </c>
      <c r="D4673" s="2" t="s">
        <v>4273</v>
      </c>
      <c r="E4673" s="3" t="s">
        <v>4432</v>
      </c>
      <c r="F4673" s="67" t="s">
        <v>31745</v>
      </c>
      <c r="G4673" s="67" t="s">
        <v>31745</v>
      </c>
      <c r="I4673" s="3" t="s">
        <v>6298</v>
      </c>
    </row>
    <row r="4674" spans="1:9" x14ac:dyDescent="0.2">
      <c r="A4674" s="1" t="str">
        <f t="shared" si="74"/>
        <v>SINAPI-I 9874</v>
      </c>
      <c r="B4674" s="3" t="s">
        <v>6301</v>
      </c>
      <c r="C4674" s="3">
        <v>9874</v>
      </c>
      <c r="D4674" s="2" t="s">
        <v>4274</v>
      </c>
      <c r="E4674" s="3" t="s">
        <v>4432</v>
      </c>
      <c r="F4674" s="67" t="s">
        <v>5832</v>
      </c>
      <c r="G4674" s="67" t="s">
        <v>5832</v>
      </c>
      <c r="I4674" s="3" t="s">
        <v>6298</v>
      </c>
    </row>
    <row r="4675" spans="1:9" x14ac:dyDescent="0.2">
      <c r="A4675" s="1" t="str">
        <f t="shared" si="74"/>
        <v>SINAPI-I 9875</v>
      </c>
      <c r="B4675" s="3" t="s">
        <v>6301</v>
      </c>
      <c r="C4675" s="3">
        <v>9875</v>
      </c>
      <c r="D4675" s="2" t="s">
        <v>4275</v>
      </c>
      <c r="E4675" s="3" t="s">
        <v>4432</v>
      </c>
      <c r="F4675" s="67" t="s">
        <v>20903</v>
      </c>
      <c r="G4675" s="67" t="s">
        <v>20903</v>
      </c>
      <c r="I4675" s="3" t="s">
        <v>6298</v>
      </c>
    </row>
    <row r="4676" spans="1:9" x14ac:dyDescent="0.2">
      <c r="A4676" s="1" t="str">
        <f t="shared" si="74"/>
        <v>SINAPI-I 9873</v>
      </c>
      <c r="B4676" s="3" t="s">
        <v>6301</v>
      </c>
      <c r="C4676" s="3">
        <v>9873</v>
      </c>
      <c r="D4676" s="2" t="s">
        <v>4276</v>
      </c>
      <c r="E4676" s="3" t="s">
        <v>4432</v>
      </c>
      <c r="F4676" s="67" t="s">
        <v>5926</v>
      </c>
      <c r="G4676" s="67" t="s">
        <v>5926</v>
      </c>
      <c r="I4676" s="3" t="s">
        <v>6298</v>
      </c>
    </row>
    <row r="4677" spans="1:9" x14ac:dyDescent="0.2">
      <c r="A4677" s="1" t="str">
        <f t="shared" si="74"/>
        <v>SINAPI-I 9871</v>
      </c>
      <c r="B4677" s="3" t="s">
        <v>6301</v>
      </c>
      <c r="C4677" s="3">
        <v>9871</v>
      </c>
      <c r="D4677" s="2" t="s">
        <v>4277</v>
      </c>
      <c r="E4677" s="3" t="s">
        <v>4432</v>
      </c>
      <c r="F4677" s="67" t="s">
        <v>32385</v>
      </c>
      <c r="G4677" s="67" t="s">
        <v>32385</v>
      </c>
      <c r="I4677" s="3" t="s">
        <v>6298</v>
      </c>
    </row>
    <row r="4678" spans="1:9" x14ac:dyDescent="0.2">
      <c r="A4678" s="1" t="str">
        <f t="shared" si="74"/>
        <v>SINAPI-I 9872</v>
      </c>
      <c r="B4678" s="3" t="s">
        <v>6301</v>
      </c>
      <c r="C4678" s="3">
        <v>9872</v>
      </c>
      <c r="D4678" s="2" t="s">
        <v>4278</v>
      </c>
      <c r="E4678" s="3" t="s">
        <v>4432</v>
      </c>
      <c r="F4678" s="67" t="s">
        <v>28707</v>
      </c>
      <c r="G4678" s="67" t="s">
        <v>28707</v>
      </c>
      <c r="I4678" s="3" t="s">
        <v>6298</v>
      </c>
    </row>
    <row r="4679" spans="1:9" x14ac:dyDescent="0.2">
      <c r="A4679" s="1" t="str">
        <f t="shared" si="74"/>
        <v>SINAPI-I 7667</v>
      </c>
      <c r="B4679" s="3" t="s">
        <v>6301</v>
      </c>
      <c r="C4679" s="3">
        <v>7667</v>
      </c>
      <c r="D4679" s="2" t="s">
        <v>4279</v>
      </c>
      <c r="E4679" s="3" t="s">
        <v>4432</v>
      </c>
      <c r="F4679" s="67" t="s">
        <v>34508</v>
      </c>
      <c r="G4679" s="67" t="s">
        <v>34508</v>
      </c>
      <c r="I4679" s="3" t="s">
        <v>6300</v>
      </c>
    </row>
    <row r="4680" spans="1:9" x14ac:dyDescent="0.2">
      <c r="A4680" s="1" t="str">
        <f t="shared" si="74"/>
        <v>SINAPI-I 7660</v>
      </c>
      <c r="B4680" s="3" t="s">
        <v>6301</v>
      </c>
      <c r="C4680" s="3">
        <v>7660</v>
      </c>
      <c r="D4680" s="2" t="s">
        <v>4280</v>
      </c>
      <c r="E4680" s="3" t="s">
        <v>4432</v>
      </c>
      <c r="F4680" s="67" t="s">
        <v>34509</v>
      </c>
      <c r="G4680" s="67" t="s">
        <v>34509</v>
      </c>
      <c r="I4680" s="3" t="s">
        <v>6300</v>
      </c>
    </row>
    <row r="4681" spans="1:9" x14ac:dyDescent="0.2">
      <c r="A4681" s="1" t="str">
        <f t="shared" si="74"/>
        <v>SINAPI-I 7676</v>
      </c>
      <c r="B4681" s="3" t="s">
        <v>6301</v>
      </c>
      <c r="C4681" s="3">
        <v>7676</v>
      </c>
      <c r="D4681" s="2" t="s">
        <v>4281</v>
      </c>
      <c r="E4681" s="3" t="s">
        <v>4432</v>
      </c>
      <c r="F4681" s="67" t="s">
        <v>34510</v>
      </c>
      <c r="G4681" s="67" t="s">
        <v>34510</v>
      </c>
      <c r="I4681" s="3" t="s">
        <v>6300</v>
      </c>
    </row>
    <row r="4682" spans="1:9" x14ac:dyDescent="0.2">
      <c r="A4682" s="1" t="str">
        <f t="shared" si="74"/>
        <v>SINAPI-I 12426</v>
      </c>
      <c r="B4682" s="3" t="s">
        <v>6301</v>
      </c>
      <c r="C4682" s="3">
        <v>12426</v>
      </c>
      <c r="D4682" s="2" t="s">
        <v>4282</v>
      </c>
      <c r="E4682" s="3" t="s">
        <v>4431</v>
      </c>
      <c r="F4682" s="67" t="s">
        <v>6015</v>
      </c>
      <c r="G4682" s="67" t="s">
        <v>6015</v>
      </c>
      <c r="I4682" s="3" t="s">
        <v>6298</v>
      </c>
    </row>
    <row r="4683" spans="1:9" x14ac:dyDescent="0.2">
      <c r="A4683" s="1" t="str">
        <f t="shared" si="74"/>
        <v>SINAPI-I 12425</v>
      </c>
      <c r="B4683" s="3" t="s">
        <v>6301</v>
      </c>
      <c r="C4683" s="3">
        <v>12425</v>
      </c>
      <c r="D4683" s="2" t="s">
        <v>4283</v>
      </c>
      <c r="E4683" s="3" t="s">
        <v>4431</v>
      </c>
      <c r="F4683" s="67" t="s">
        <v>28970</v>
      </c>
      <c r="G4683" s="67" t="s">
        <v>28970</v>
      </c>
      <c r="I4683" s="3" t="s">
        <v>6298</v>
      </c>
    </row>
    <row r="4684" spans="1:9" x14ac:dyDescent="0.2">
      <c r="A4684" s="1" t="str">
        <f t="shared" si="74"/>
        <v>SINAPI-I 12427</v>
      </c>
      <c r="B4684" s="3" t="s">
        <v>6301</v>
      </c>
      <c r="C4684" s="3">
        <v>12427</v>
      </c>
      <c r="D4684" s="2" t="s">
        <v>4284</v>
      </c>
      <c r="E4684" s="3" t="s">
        <v>4431</v>
      </c>
      <c r="F4684" s="67" t="s">
        <v>34511</v>
      </c>
      <c r="G4684" s="67" t="s">
        <v>34511</v>
      </c>
      <c r="I4684" s="3" t="s">
        <v>6298</v>
      </c>
    </row>
    <row r="4685" spans="1:9" x14ac:dyDescent="0.2">
      <c r="A4685" s="1" t="str">
        <f t="shared" si="74"/>
        <v>SINAPI-I 12428</v>
      </c>
      <c r="B4685" s="3" t="s">
        <v>6301</v>
      </c>
      <c r="C4685" s="3">
        <v>12428</v>
      </c>
      <c r="D4685" s="2" t="s">
        <v>4285</v>
      </c>
      <c r="E4685" s="3" t="s">
        <v>4431</v>
      </c>
      <c r="F4685" s="67" t="s">
        <v>28971</v>
      </c>
      <c r="G4685" s="67" t="s">
        <v>28971</v>
      </c>
      <c r="I4685" s="3" t="s">
        <v>6298</v>
      </c>
    </row>
    <row r="4686" spans="1:9" x14ac:dyDescent="0.2">
      <c r="A4686" s="1" t="str">
        <f t="shared" si="74"/>
        <v>SINAPI-I 12430</v>
      </c>
      <c r="B4686" s="3" t="s">
        <v>6301</v>
      </c>
      <c r="C4686" s="3">
        <v>12430</v>
      </c>
      <c r="D4686" s="2" t="s">
        <v>4286</v>
      </c>
      <c r="E4686" s="3" t="s">
        <v>4431</v>
      </c>
      <c r="F4686" s="67" t="s">
        <v>28972</v>
      </c>
      <c r="G4686" s="67" t="s">
        <v>28972</v>
      </c>
      <c r="I4686" s="3" t="s">
        <v>6298</v>
      </c>
    </row>
    <row r="4687" spans="1:9" x14ac:dyDescent="0.2">
      <c r="A4687" s="1" t="str">
        <f t="shared" si="74"/>
        <v>SINAPI-I 12429</v>
      </c>
      <c r="B4687" s="3" t="s">
        <v>6301</v>
      </c>
      <c r="C4687" s="3">
        <v>12429</v>
      </c>
      <c r="D4687" s="2" t="s">
        <v>4287</v>
      </c>
      <c r="E4687" s="3" t="s">
        <v>4431</v>
      </c>
      <c r="F4687" s="67" t="s">
        <v>34512</v>
      </c>
      <c r="G4687" s="67" t="s">
        <v>34512</v>
      </c>
      <c r="I4687" s="3" t="s">
        <v>6298</v>
      </c>
    </row>
    <row r="4688" spans="1:9" x14ac:dyDescent="0.2">
      <c r="A4688" s="1" t="str">
        <f t="shared" si="74"/>
        <v>SINAPI-I 12431</v>
      </c>
      <c r="B4688" s="3" t="s">
        <v>6301</v>
      </c>
      <c r="C4688" s="3">
        <v>12431</v>
      </c>
      <c r="D4688" s="2" t="s">
        <v>4288</v>
      </c>
      <c r="E4688" s="3" t="s">
        <v>4431</v>
      </c>
      <c r="F4688" s="67" t="s">
        <v>34513</v>
      </c>
      <c r="G4688" s="67" t="s">
        <v>34513</v>
      </c>
      <c r="I4688" s="3" t="s">
        <v>6298</v>
      </c>
    </row>
    <row r="4689" spans="1:9" x14ac:dyDescent="0.2">
      <c r="A4689" s="1" t="str">
        <f t="shared" si="74"/>
        <v>SINAPI-I 12432</v>
      </c>
      <c r="B4689" s="3" t="s">
        <v>6301</v>
      </c>
      <c r="C4689" s="3">
        <v>12432</v>
      </c>
      <c r="D4689" s="2" t="s">
        <v>4289</v>
      </c>
      <c r="E4689" s="3" t="s">
        <v>4431</v>
      </c>
      <c r="F4689" s="67" t="s">
        <v>28973</v>
      </c>
      <c r="G4689" s="67" t="s">
        <v>28973</v>
      </c>
      <c r="I4689" s="3" t="s">
        <v>6298</v>
      </c>
    </row>
    <row r="4690" spans="1:9" x14ac:dyDescent="0.2">
      <c r="A4690" s="1" t="str">
        <f t="shared" si="74"/>
        <v>SINAPI-I 12434</v>
      </c>
      <c r="B4690" s="3" t="s">
        <v>6301</v>
      </c>
      <c r="C4690" s="3">
        <v>12434</v>
      </c>
      <c r="D4690" s="2" t="s">
        <v>4290</v>
      </c>
      <c r="E4690" s="3" t="s">
        <v>4431</v>
      </c>
      <c r="F4690" s="67" t="s">
        <v>20897</v>
      </c>
      <c r="G4690" s="67" t="s">
        <v>20897</v>
      </c>
      <c r="I4690" s="3" t="s">
        <v>6298</v>
      </c>
    </row>
    <row r="4691" spans="1:9" x14ac:dyDescent="0.2">
      <c r="A4691" s="1" t="str">
        <f t="shared" si="74"/>
        <v>SINAPI-I 12433</v>
      </c>
      <c r="B4691" s="3" t="s">
        <v>6301</v>
      </c>
      <c r="C4691" s="3">
        <v>12433</v>
      </c>
      <c r="D4691" s="2" t="s">
        <v>4291</v>
      </c>
      <c r="E4691" s="3" t="s">
        <v>4431</v>
      </c>
      <c r="F4691" s="67" t="s">
        <v>34514</v>
      </c>
      <c r="G4691" s="67" t="s">
        <v>34514</v>
      </c>
      <c r="I4691" s="3" t="s">
        <v>6298</v>
      </c>
    </row>
    <row r="4692" spans="1:9" x14ac:dyDescent="0.2">
      <c r="A4692" s="1" t="str">
        <f t="shared" si="74"/>
        <v>SINAPI-I 12435</v>
      </c>
      <c r="B4692" s="3" t="s">
        <v>6301</v>
      </c>
      <c r="C4692" s="3">
        <v>12435</v>
      </c>
      <c r="D4692" s="2" t="s">
        <v>4292</v>
      </c>
      <c r="E4692" s="3" t="s">
        <v>4431</v>
      </c>
      <c r="F4692" s="67" t="s">
        <v>34515</v>
      </c>
      <c r="G4692" s="67" t="s">
        <v>34515</v>
      </c>
      <c r="I4692" s="3" t="s">
        <v>6298</v>
      </c>
    </row>
    <row r="4693" spans="1:9" x14ac:dyDescent="0.2">
      <c r="A4693" s="1" t="str">
        <f t="shared" si="74"/>
        <v>SINAPI-I 12437</v>
      </c>
      <c r="B4693" s="3" t="s">
        <v>6301</v>
      </c>
      <c r="C4693" s="3">
        <v>12437</v>
      </c>
      <c r="D4693" s="2" t="s">
        <v>4293</v>
      </c>
      <c r="E4693" s="3" t="s">
        <v>4431</v>
      </c>
      <c r="F4693" s="67" t="s">
        <v>28974</v>
      </c>
      <c r="G4693" s="67" t="s">
        <v>28974</v>
      </c>
      <c r="I4693" s="3" t="s">
        <v>6298</v>
      </c>
    </row>
    <row r="4694" spans="1:9" x14ac:dyDescent="0.2">
      <c r="A4694" s="1" t="str">
        <f t="shared" si="74"/>
        <v>SINAPI-I 12439</v>
      </c>
      <c r="B4694" s="3" t="s">
        <v>6301</v>
      </c>
      <c r="C4694" s="3">
        <v>12439</v>
      </c>
      <c r="D4694" s="2" t="s">
        <v>4294</v>
      </c>
      <c r="E4694" s="3" t="s">
        <v>4431</v>
      </c>
      <c r="F4694" s="67" t="s">
        <v>34516</v>
      </c>
      <c r="G4694" s="67" t="s">
        <v>34516</v>
      </c>
      <c r="I4694" s="3" t="s">
        <v>6298</v>
      </c>
    </row>
    <row r="4695" spans="1:9" x14ac:dyDescent="0.2">
      <c r="A4695" s="1" t="str">
        <f t="shared" si="74"/>
        <v>SINAPI-I 12438</v>
      </c>
      <c r="B4695" s="3" t="s">
        <v>6301</v>
      </c>
      <c r="C4695" s="3">
        <v>12438</v>
      </c>
      <c r="D4695" s="2" t="s">
        <v>4295</v>
      </c>
      <c r="E4695" s="3" t="s">
        <v>4431</v>
      </c>
      <c r="F4695" s="67" t="s">
        <v>34517</v>
      </c>
      <c r="G4695" s="67" t="s">
        <v>34517</v>
      </c>
      <c r="I4695" s="3" t="s">
        <v>6298</v>
      </c>
    </row>
    <row r="4696" spans="1:9" x14ac:dyDescent="0.2">
      <c r="A4696" s="1" t="str">
        <f t="shared" si="74"/>
        <v>SINAPI-I 12436</v>
      </c>
      <c r="B4696" s="3" t="s">
        <v>6301</v>
      </c>
      <c r="C4696" s="3">
        <v>12436</v>
      </c>
      <c r="D4696" s="2" t="s">
        <v>4296</v>
      </c>
      <c r="E4696" s="3" t="s">
        <v>4431</v>
      </c>
      <c r="F4696" s="67" t="s">
        <v>34518</v>
      </c>
      <c r="G4696" s="67" t="s">
        <v>34518</v>
      </c>
      <c r="I4696" s="3" t="s">
        <v>6298</v>
      </c>
    </row>
    <row r="4697" spans="1:9" x14ac:dyDescent="0.2">
      <c r="A4697" s="1" t="str">
        <f t="shared" si="74"/>
        <v>SINAPI-I 36357</v>
      </c>
      <c r="B4697" s="3" t="s">
        <v>6301</v>
      </c>
      <c r="C4697" s="3">
        <v>36357</v>
      </c>
      <c r="D4697" s="2" t="s">
        <v>4297</v>
      </c>
      <c r="E4697" s="3" t="s">
        <v>4431</v>
      </c>
      <c r="F4697" s="67" t="s">
        <v>6254</v>
      </c>
      <c r="G4697" s="67" t="s">
        <v>6254</v>
      </c>
      <c r="I4697" s="3" t="s">
        <v>6300</v>
      </c>
    </row>
    <row r="4698" spans="1:9" x14ac:dyDescent="0.2">
      <c r="A4698" s="1" t="str">
        <f t="shared" si="74"/>
        <v>SINAPI-I 12424</v>
      </c>
      <c r="B4698" s="3" t="s">
        <v>6301</v>
      </c>
      <c r="C4698" s="3">
        <v>12424</v>
      </c>
      <c r="D4698" s="2" t="s">
        <v>4298</v>
      </c>
      <c r="E4698" s="3" t="s">
        <v>4431</v>
      </c>
      <c r="F4698" s="67" t="s">
        <v>5224</v>
      </c>
      <c r="G4698" s="67" t="s">
        <v>5224</v>
      </c>
      <c r="I4698" s="3" t="s">
        <v>6298</v>
      </c>
    </row>
    <row r="4699" spans="1:9" x14ac:dyDescent="0.2">
      <c r="A4699" s="1" t="str">
        <f t="shared" si="74"/>
        <v>SINAPI-I 12440</v>
      </c>
      <c r="B4699" s="3" t="s">
        <v>6301</v>
      </c>
      <c r="C4699" s="3">
        <v>12440</v>
      </c>
      <c r="D4699" s="2" t="s">
        <v>4299</v>
      </c>
      <c r="E4699" s="3" t="s">
        <v>4431</v>
      </c>
      <c r="F4699" s="67" t="s">
        <v>34519</v>
      </c>
      <c r="G4699" s="67" t="s">
        <v>34519</v>
      </c>
      <c r="I4699" s="3" t="s">
        <v>6298</v>
      </c>
    </row>
    <row r="4700" spans="1:9" x14ac:dyDescent="0.2">
      <c r="A4700" s="1" t="str">
        <f t="shared" si="74"/>
        <v>SINAPI-I 9884</v>
      </c>
      <c r="B4700" s="3" t="s">
        <v>6301</v>
      </c>
      <c r="C4700" s="3">
        <v>9884</v>
      </c>
      <c r="D4700" s="2" t="s">
        <v>4300</v>
      </c>
      <c r="E4700" s="3" t="s">
        <v>4431</v>
      </c>
      <c r="F4700" s="67" t="s">
        <v>28975</v>
      </c>
      <c r="G4700" s="67" t="s">
        <v>28975</v>
      </c>
      <c r="I4700" s="3" t="s">
        <v>6298</v>
      </c>
    </row>
    <row r="4701" spans="1:9" x14ac:dyDescent="0.2">
      <c r="A4701" s="1" t="str">
        <f t="shared" si="74"/>
        <v>SINAPI-I 9888</v>
      </c>
      <c r="B4701" s="3" t="s">
        <v>6301</v>
      </c>
      <c r="C4701" s="3">
        <v>9888</v>
      </c>
      <c r="D4701" s="2" t="s">
        <v>4301</v>
      </c>
      <c r="E4701" s="3" t="s">
        <v>4431</v>
      </c>
      <c r="F4701" s="67" t="s">
        <v>28976</v>
      </c>
      <c r="G4701" s="67" t="s">
        <v>28976</v>
      </c>
      <c r="I4701" s="3" t="s">
        <v>6298</v>
      </c>
    </row>
    <row r="4702" spans="1:9" x14ac:dyDescent="0.2">
      <c r="A4702" s="1" t="str">
        <f t="shared" si="74"/>
        <v>SINAPI-I 9883</v>
      </c>
      <c r="B4702" s="3" t="s">
        <v>6301</v>
      </c>
      <c r="C4702" s="3">
        <v>9883</v>
      </c>
      <c r="D4702" s="2" t="s">
        <v>4302</v>
      </c>
      <c r="E4702" s="3" t="s">
        <v>4431</v>
      </c>
      <c r="F4702" s="67" t="s">
        <v>28812</v>
      </c>
      <c r="G4702" s="67" t="s">
        <v>28812</v>
      </c>
      <c r="I4702" s="3" t="s">
        <v>6298</v>
      </c>
    </row>
    <row r="4703" spans="1:9" x14ac:dyDescent="0.2">
      <c r="A4703" s="1" t="str">
        <f t="shared" si="74"/>
        <v>SINAPI-I 9886</v>
      </c>
      <c r="B4703" s="3" t="s">
        <v>6301</v>
      </c>
      <c r="C4703" s="3">
        <v>9886</v>
      </c>
      <c r="D4703" s="2" t="s">
        <v>4303</v>
      </c>
      <c r="E4703" s="3" t="s">
        <v>4431</v>
      </c>
      <c r="F4703" s="67" t="s">
        <v>21534</v>
      </c>
      <c r="G4703" s="67" t="s">
        <v>21534</v>
      </c>
      <c r="I4703" s="3" t="s">
        <v>6298</v>
      </c>
    </row>
    <row r="4704" spans="1:9" x14ac:dyDescent="0.2">
      <c r="A4704" s="1" t="str">
        <f t="shared" si="74"/>
        <v>SINAPI-I 9889</v>
      </c>
      <c r="B4704" s="3" t="s">
        <v>6301</v>
      </c>
      <c r="C4704" s="3">
        <v>9889</v>
      </c>
      <c r="D4704" s="2" t="s">
        <v>4304</v>
      </c>
      <c r="E4704" s="3" t="s">
        <v>4431</v>
      </c>
      <c r="F4704" s="67" t="s">
        <v>34520</v>
      </c>
      <c r="G4704" s="67" t="s">
        <v>34520</v>
      </c>
      <c r="I4704" s="3" t="s">
        <v>6298</v>
      </c>
    </row>
    <row r="4705" spans="1:9" x14ac:dyDescent="0.2">
      <c r="A4705" s="1" t="str">
        <f t="shared" si="74"/>
        <v>SINAPI-I 9887</v>
      </c>
      <c r="B4705" s="3" t="s">
        <v>6301</v>
      </c>
      <c r="C4705" s="3">
        <v>9887</v>
      </c>
      <c r="D4705" s="2" t="s">
        <v>4305</v>
      </c>
      <c r="E4705" s="3" t="s">
        <v>4431</v>
      </c>
      <c r="F4705" s="67" t="s">
        <v>34521</v>
      </c>
      <c r="G4705" s="67" t="s">
        <v>34521</v>
      </c>
      <c r="I4705" s="3" t="s">
        <v>6298</v>
      </c>
    </row>
    <row r="4706" spans="1:9" x14ac:dyDescent="0.2">
      <c r="A4706" s="1" t="str">
        <f t="shared" si="74"/>
        <v>SINAPI-I 9885</v>
      </c>
      <c r="B4706" s="3" t="s">
        <v>6301</v>
      </c>
      <c r="C4706" s="3">
        <v>9885</v>
      </c>
      <c r="D4706" s="2" t="s">
        <v>4306</v>
      </c>
      <c r="E4706" s="3" t="s">
        <v>4431</v>
      </c>
      <c r="F4706" s="67" t="s">
        <v>21259</v>
      </c>
      <c r="G4706" s="67" t="s">
        <v>21259</v>
      </c>
      <c r="I4706" s="3" t="s">
        <v>6298</v>
      </c>
    </row>
    <row r="4707" spans="1:9" x14ac:dyDescent="0.2">
      <c r="A4707" s="1" t="str">
        <f t="shared" ref="A4707:A4770" si="75">CONCATENAR</f>
        <v>SINAPI-I 9890</v>
      </c>
      <c r="B4707" s="3" t="s">
        <v>6301</v>
      </c>
      <c r="C4707" s="3">
        <v>9890</v>
      </c>
      <c r="D4707" s="2" t="s">
        <v>4307</v>
      </c>
      <c r="E4707" s="3" t="s">
        <v>4431</v>
      </c>
      <c r="F4707" s="67" t="s">
        <v>34522</v>
      </c>
      <c r="G4707" s="67" t="s">
        <v>34522</v>
      </c>
      <c r="I4707" s="3" t="s">
        <v>6298</v>
      </c>
    </row>
    <row r="4708" spans="1:9" x14ac:dyDescent="0.2">
      <c r="A4708" s="1" t="str">
        <f t="shared" si="75"/>
        <v>SINAPI-I 9891</v>
      </c>
      <c r="B4708" s="3" t="s">
        <v>6301</v>
      </c>
      <c r="C4708" s="3">
        <v>9891</v>
      </c>
      <c r="D4708" s="2" t="s">
        <v>4308</v>
      </c>
      <c r="E4708" s="3" t="s">
        <v>4431</v>
      </c>
      <c r="F4708" s="67" t="s">
        <v>34523</v>
      </c>
      <c r="G4708" s="67" t="s">
        <v>34523</v>
      </c>
      <c r="I4708" s="3" t="s">
        <v>6298</v>
      </c>
    </row>
    <row r="4709" spans="1:9" x14ac:dyDescent="0.2">
      <c r="A4709" s="1" t="str">
        <f t="shared" si="75"/>
        <v>SINAPI-I 36316</v>
      </c>
      <c r="B4709" s="3" t="s">
        <v>6301</v>
      </c>
      <c r="C4709" s="3">
        <v>36316</v>
      </c>
      <c r="D4709" s="2" t="s">
        <v>4309</v>
      </c>
      <c r="E4709" s="3" t="s">
        <v>4431</v>
      </c>
      <c r="F4709" s="67" t="s">
        <v>5545</v>
      </c>
      <c r="G4709" s="67" t="s">
        <v>5545</v>
      </c>
      <c r="I4709" s="3" t="s">
        <v>6300</v>
      </c>
    </row>
    <row r="4710" spans="1:9" x14ac:dyDescent="0.2">
      <c r="A4710" s="1" t="str">
        <f t="shared" si="75"/>
        <v>SINAPI-I 36313</v>
      </c>
      <c r="B4710" s="3" t="s">
        <v>6301</v>
      </c>
      <c r="C4710" s="3">
        <v>36313</v>
      </c>
      <c r="D4710" s="2" t="s">
        <v>4310</v>
      </c>
      <c r="E4710" s="3" t="s">
        <v>4431</v>
      </c>
      <c r="F4710" s="67" t="s">
        <v>6257</v>
      </c>
      <c r="G4710" s="67" t="s">
        <v>6257</v>
      </c>
      <c r="I4710" s="3" t="s">
        <v>6300</v>
      </c>
    </row>
    <row r="4711" spans="1:9" x14ac:dyDescent="0.2">
      <c r="A4711" s="1" t="str">
        <f t="shared" si="75"/>
        <v>SINAPI-I 64</v>
      </c>
      <c r="B4711" s="3" t="s">
        <v>6301</v>
      </c>
      <c r="C4711" s="3">
        <v>64</v>
      </c>
      <c r="D4711" s="2" t="s">
        <v>4311</v>
      </c>
      <c r="E4711" s="3" t="s">
        <v>4431</v>
      </c>
      <c r="F4711" s="67" t="s">
        <v>20720</v>
      </c>
      <c r="G4711" s="67" t="s">
        <v>20720</v>
      </c>
      <c r="I4711" s="3" t="s">
        <v>6300</v>
      </c>
    </row>
    <row r="4712" spans="1:9" x14ac:dyDescent="0.2">
      <c r="A4712" s="1" t="str">
        <f t="shared" si="75"/>
        <v>SINAPI-I 37423</v>
      </c>
      <c r="B4712" s="3" t="s">
        <v>6301</v>
      </c>
      <c r="C4712" s="3">
        <v>37423</v>
      </c>
      <c r="D4712" s="2" t="s">
        <v>4312</v>
      </c>
      <c r="E4712" s="3" t="s">
        <v>4431</v>
      </c>
      <c r="F4712" s="67" t="s">
        <v>21704</v>
      </c>
      <c r="G4712" s="67" t="s">
        <v>21704</v>
      </c>
      <c r="I4712" s="3" t="s">
        <v>6300</v>
      </c>
    </row>
    <row r="4713" spans="1:9" x14ac:dyDescent="0.2">
      <c r="A4713" s="1" t="str">
        <f t="shared" si="75"/>
        <v>SINAPI-I 9892</v>
      </c>
      <c r="B4713" s="3" t="s">
        <v>6301</v>
      </c>
      <c r="C4713" s="3">
        <v>9892</v>
      </c>
      <c r="D4713" s="2" t="s">
        <v>30689</v>
      </c>
      <c r="E4713" s="3" t="s">
        <v>4431</v>
      </c>
      <c r="F4713" s="67" t="s">
        <v>21903</v>
      </c>
      <c r="G4713" s="67" t="s">
        <v>21903</v>
      </c>
      <c r="I4713" s="3" t="s">
        <v>6298</v>
      </c>
    </row>
    <row r="4714" spans="1:9" x14ac:dyDescent="0.2">
      <c r="A4714" s="1" t="str">
        <f t="shared" si="75"/>
        <v>SINAPI-I 9901</v>
      </c>
      <c r="B4714" s="3" t="s">
        <v>6301</v>
      </c>
      <c r="C4714" s="3">
        <v>9901</v>
      </c>
      <c r="D4714" s="2" t="s">
        <v>30690</v>
      </c>
      <c r="E4714" s="3" t="s">
        <v>4431</v>
      </c>
      <c r="F4714" s="67" t="s">
        <v>5104</v>
      </c>
      <c r="G4714" s="67" t="s">
        <v>5104</v>
      </c>
      <c r="I4714" s="3" t="s">
        <v>6298</v>
      </c>
    </row>
    <row r="4715" spans="1:9" x14ac:dyDescent="0.2">
      <c r="A4715" s="1" t="str">
        <f t="shared" si="75"/>
        <v>SINAPI-I 9900</v>
      </c>
      <c r="B4715" s="3" t="s">
        <v>6301</v>
      </c>
      <c r="C4715" s="3">
        <v>9900</v>
      </c>
      <c r="D4715" s="2" t="s">
        <v>30691</v>
      </c>
      <c r="E4715" s="3" t="s">
        <v>4431</v>
      </c>
      <c r="F4715" s="67" t="s">
        <v>5502</v>
      </c>
      <c r="G4715" s="67" t="s">
        <v>5502</v>
      </c>
      <c r="I4715" s="3" t="s">
        <v>6298</v>
      </c>
    </row>
    <row r="4716" spans="1:9" x14ac:dyDescent="0.2">
      <c r="A4716" s="1" t="str">
        <f t="shared" si="75"/>
        <v>SINAPI-I 9899</v>
      </c>
      <c r="B4716" s="3" t="s">
        <v>6301</v>
      </c>
      <c r="C4716" s="3">
        <v>9899</v>
      </c>
      <c r="D4716" s="2" t="s">
        <v>30692</v>
      </c>
      <c r="E4716" s="3" t="s">
        <v>4431</v>
      </c>
      <c r="F4716" s="67" t="s">
        <v>21305</v>
      </c>
      <c r="G4716" s="67" t="s">
        <v>21305</v>
      </c>
      <c r="I4716" s="3" t="s">
        <v>6298</v>
      </c>
    </row>
    <row r="4717" spans="1:9" x14ac:dyDescent="0.2">
      <c r="A4717" s="1" t="str">
        <f t="shared" si="75"/>
        <v>SINAPI-I 9908</v>
      </c>
      <c r="B4717" s="3" t="s">
        <v>6301</v>
      </c>
      <c r="C4717" s="3">
        <v>9908</v>
      </c>
      <c r="D4717" s="2" t="s">
        <v>30693</v>
      </c>
      <c r="E4717" s="3" t="s">
        <v>4431</v>
      </c>
      <c r="F4717" s="67" t="s">
        <v>34524</v>
      </c>
      <c r="G4717" s="67" t="s">
        <v>34524</v>
      </c>
      <c r="I4717" s="3" t="s">
        <v>6298</v>
      </c>
    </row>
    <row r="4718" spans="1:9" x14ac:dyDescent="0.2">
      <c r="A4718" s="1" t="str">
        <f t="shared" si="75"/>
        <v>SINAPI-I 9905</v>
      </c>
      <c r="B4718" s="3" t="s">
        <v>6301</v>
      </c>
      <c r="C4718" s="3">
        <v>9905</v>
      </c>
      <c r="D4718" s="2" t="s">
        <v>30694</v>
      </c>
      <c r="E4718" s="3" t="s">
        <v>4431</v>
      </c>
      <c r="F4718" s="67" t="s">
        <v>31870</v>
      </c>
      <c r="G4718" s="67" t="s">
        <v>31870</v>
      </c>
      <c r="I4718" s="3" t="s">
        <v>6298</v>
      </c>
    </row>
    <row r="4719" spans="1:9" x14ac:dyDescent="0.2">
      <c r="A4719" s="1" t="str">
        <f t="shared" si="75"/>
        <v>SINAPI-I 9906</v>
      </c>
      <c r="B4719" s="3" t="s">
        <v>6301</v>
      </c>
      <c r="C4719" s="3">
        <v>9906</v>
      </c>
      <c r="D4719" s="2" t="s">
        <v>30695</v>
      </c>
      <c r="E4719" s="3" t="s">
        <v>4431</v>
      </c>
      <c r="F4719" s="67" t="s">
        <v>4509</v>
      </c>
      <c r="G4719" s="67" t="s">
        <v>4509</v>
      </c>
      <c r="I4719" s="3" t="s">
        <v>6298</v>
      </c>
    </row>
    <row r="4720" spans="1:9" x14ac:dyDescent="0.2">
      <c r="A4720" s="1" t="str">
        <f t="shared" si="75"/>
        <v>SINAPI-I 9895</v>
      </c>
      <c r="B4720" s="3" t="s">
        <v>6301</v>
      </c>
      <c r="C4720" s="3">
        <v>9895</v>
      </c>
      <c r="D4720" s="2" t="s">
        <v>30696</v>
      </c>
      <c r="E4720" s="3" t="s">
        <v>4431</v>
      </c>
      <c r="F4720" s="67" t="s">
        <v>21004</v>
      </c>
      <c r="G4720" s="67" t="s">
        <v>21004</v>
      </c>
      <c r="I4720" s="3" t="s">
        <v>6298</v>
      </c>
    </row>
    <row r="4721" spans="1:9" x14ac:dyDescent="0.2">
      <c r="A4721" s="1" t="str">
        <f t="shared" si="75"/>
        <v>SINAPI-I 9894</v>
      </c>
      <c r="B4721" s="3" t="s">
        <v>6301</v>
      </c>
      <c r="C4721" s="3">
        <v>9894</v>
      </c>
      <c r="D4721" s="2" t="s">
        <v>30697</v>
      </c>
      <c r="E4721" s="3" t="s">
        <v>4431</v>
      </c>
      <c r="F4721" s="67" t="s">
        <v>34525</v>
      </c>
      <c r="G4721" s="67" t="s">
        <v>34525</v>
      </c>
      <c r="I4721" s="3" t="s">
        <v>6298</v>
      </c>
    </row>
    <row r="4722" spans="1:9" x14ac:dyDescent="0.2">
      <c r="A4722" s="1" t="str">
        <f t="shared" si="75"/>
        <v>SINAPI-I 9897</v>
      </c>
      <c r="B4722" s="3" t="s">
        <v>6301</v>
      </c>
      <c r="C4722" s="3">
        <v>9897</v>
      </c>
      <c r="D4722" s="2" t="s">
        <v>30698</v>
      </c>
      <c r="E4722" s="3" t="s">
        <v>4431</v>
      </c>
      <c r="F4722" s="67" t="s">
        <v>29975</v>
      </c>
      <c r="G4722" s="67" t="s">
        <v>29975</v>
      </c>
      <c r="I4722" s="3" t="s">
        <v>6298</v>
      </c>
    </row>
    <row r="4723" spans="1:9" x14ac:dyDescent="0.2">
      <c r="A4723" s="1" t="str">
        <f t="shared" si="75"/>
        <v>SINAPI-I 9910</v>
      </c>
      <c r="B4723" s="3" t="s">
        <v>6301</v>
      </c>
      <c r="C4723" s="3">
        <v>9910</v>
      </c>
      <c r="D4723" s="2" t="s">
        <v>30699</v>
      </c>
      <c r="E4723" s="3" t="s">
        <v>4431</v>
      </c>
      <c r="F4723" s="67" t="s">
        <v>34526</v>
      </c>
      <c r="G4723" s="67" t="s">
        <v>34526</v>
      </c>
      <c r="I4723" s="3" t="s">
        <v>6298</v>
      </c>
    </row>
    <row r="4724" spans="1:9" x14ac:dyDescent="0.2">
      <c r="A4724" s="1" t="str">
        <f t="shared" si="75"/>
        <v>SINAPI-I 9909</v>
      </c>
      <c r="B4724" s="3" t="s">
        <v>6301</v>
      </c>
      <c r="C4724" s="3">
        <v>9909</v>
      </c>
      <c r="D4724" s="2" t="s">
        <v>30700</v>
      </c>
      <c r="E4724" s="3" t="s">
        <v>4431</v>
      </c>
      <c r="F4724" s="67" t="s">
        <v>34527</v>
      </c>
      <c r="G4724" s="67" t="s">
        <v>34527</v>
      </c>
      <c r="I4724" s="3" t="s">
        <v>6298</v>
      </c>
    </row>
    <row r="4725" spans="1:9" x14ac:dyDescent="0.2">
      <c r="A4725" s="1" t="str">
        <f t="shared" si="75"/>
        <v>SINAPI-I 9907</v>
      </c>
      <c r="B4725" s="3" t="s">
        <v>6301</v>
      </c>
      <c r="C4725" s="3">
        <v>9907</v>
      </c>
      <c r="D4725" s="2" t="s">
        <v>30701</v>
      </c>
      <c r="E4725" s="3" t="s">
        <v>4431</v>
      </c>
      <c r="F4725" s="67" t="s">
        <v>34528</v>
      </c>
      <c r="G4725" s="67" t="s">
        <v>34528</v>
      </c>
      <c r="I4725" s="3" t="s">
        <v>6298</v>
      </c>
    </row>
    <row r="4726" spans="1:9" ht="22.5" x14ac:dyDescent="0.2">
      <c r="A4726" s="1" t="str">
        <f t="shared" si="75"/>
        <v>SINAPI-I 20973</v>
      </c>
      <c r="B4726" s="3" t="s">
        <v>6301</v>
      </c>
      <c r="C4726" s="3">
        <v>20973</v>
      </c>
      <c r="D4726" s="2" t="s">
        <v>4313</v>
      </c>
      <c r="E4726" s="3" t="s">
        <v>4431</v>
      </c>
      <c r="F4726" s="67" t="s">
        <v>6265</v>
      </c>
      <c r="G4726" s="67" t="s">
        <v>6265</v>
      </c>
      <c r="I4726" s="3" t="s">
        <v>6298</v>
      </c>
    </row>
    <row r="4727" spans="1:9" ht="22.5" x14ac:dyDescent="0.2">
      <c r="A4727" s="1" t="str">
        <f t="shared" si="75"/>
        <v>SINAPI-I 20974</v>
      </c>
      <c r="B4727" s="3" t="s">
        <v>6301</v>
      </c>
      <c r="C4727" s="3">
        <v>20974</v>
      </c>
      <c r="D4727" s="2" t="s">
        <v>4314</v>
      </c>
      <c r="E4727" s="3" t="s">
        <v>4431</v>
      </c>
      <c r="F4727" s="67" t="s">
        <v>6266</v>
      </c>
      <c r="G4727" s="67" t="s">
        <v>6266</v>
      </c>
      <c r="I4727" s="3" t="s">
        <v>6298</v>
      </c>
    </row>
    <row r="4728" spans="1:9" x14ac:dyDescent="0.2">
      <c r="A4728" s="1" t="str">
        <f t="shared" si="75"/>
        <v>SINAPI-I 37989</v>
      </c>
      <c r="B4728" s="3" t="s">
        <v>6301</v>
      </c>
      <c r="C4728" s="3">
        <v>37989</v>
      </c>
      <c r="D4728" s="2" t="s">
        <v>4315</v>
      </c>
      <c r="E4728" s="3" t="s">
        <v>4431</v>
      </c>
      <c r="F4728" s="67" t="s">
        <v>5285</v>
      </c>
      <c r="G4728" s="67" t="s">
        <v>5285</v>
      </c>
      <c r="I4728" s="3" t="s">
        <v>6298</v>
      </c>
    </row>
    <row r="4729" spans="1:9" x14ac:dyDescent="0.2">
      <c r="A4729" s="1" t="str">
        <f t="shared" si="75"/>
        <v>SINAPI-I 37990</v>
      </c>
      <c r="B4729" s="3" t="s">
        <v>6301</v>
      </c>
      <c r="C4729" s="3">
        <v>37990</v>
      </c>
      <c r="D4729" s="2" t="s">
        <v>4316</v>
      </c>
      <c r="E4729" s="3" t="s">
        <v>4431</v>
      </c>
      <c r="F4729" s="67" t="s">
        <v>21828</v>
      </c>
      <c r="G4729" s="67" t="s">
        <v>21828</v>
      </c>
      <c r="I4729" s="3" t="s">
        <v>6298</v>
      </c>
    </row>
    <row r="4730" spans="1:9" x14ac:dyDescent="0.2">
      <c r="A4730" s="1" t="str">
        <f t="shared" si="75"/>
        <v>SINAPI-I 37991</v>
      </c>
      <c r="B4730" s="3" t="s">
        <v>6301</v>
      </c>
      <c r="C4730" s="3">
        <v>37991</v>
      </c>
      <c r="D4730" s="2" t="s">
        <v>4317</v>
      </c>
      <c r="E4730" s="3" t="s">
        <v>4431</v>
      </c>
      <c r="F4730" s="67" t="s">
        <v>21862</v>
      </c>
      <c r="G4730" s="67" t="s">
        <v>21862</v>
      </c>
      <c r="I4730" s="3" t="s">
        <v>6298</v>
      </c>
    </row>
    <row r="4731" spans="1:9" x14ac:dyDescent="0.2">
      <c r="A4731" s="1" t="str">
        <f t="shared" si="75"/>
        <v>SINAPI-I 37992</v>
      </c>
      <c r="B4731" s="3" t="s">
        <v>6301</v>
      </c>
      <c r="C4731" s="3">
        <v>37992</v>
      </c>
      <c r="D4731" s="2" t="s">
        <v>4318</v>
      </c>
      <c r="E4731" s="3" t="s">
        <v>4431</v>
      </c>
      <c r="F4731" s="67" t="s">
        <v>21936</v>
      </c>
      <c r="G4731" s="67" t="s">
        <v>21936</v>
      </c>
      <c r="I4731" s="3" t="s">
        <v>6298</v>
      </c>
    </row>
    <row r="4732" spans="1:9" x14ac:dyDescent="0.2">
      <c r="A4732" s="1" t="str">
        <f t="shared" si="75"/>
        <v>SINAPI-I 37993</v>
      </c>
      <c r="B4732" s="3" t="s">
        <v>6301</v>
      </c>
      <c r="C4732" s="3">
        <v>37993</v>
      </c>
      <c r="D4732" s="2" t="s">
        <v>4319</v>
      </c>
      <c r="E4732" s="3" t="s">
        <v>4431</v>
      </c>
      <c r="F4732" s="67" t="s">
        <v>30062</v>
      </c>
      <c r="G4732" s="67" t="s">
        <v>30062</v>
      </c>
      <c r="I4732" s="3" t="s">
        <v>6298</v>
      </c>
    </row>
    <row r="4733" spans="1:9" x14ac:dyDescent="0.2">
      <c r="A4733" s="1" t="str">
        <f t="shared" si="75"/>
        <v>SINAPI-I 37994</v>
      </c>
      <c r="B4733" s="3" t="s">
        <v>6301</v>
      </c>
      <c r="C4733" s="3">
        <v>37994</v>
      </c>
      <c r="D4733" s="2" t="s">
        <v>4320</v>
      </c>
      <c r="E4733" s="3" t="s">
        <v>4431</v>
      </c>
      <c r="F4733" s="67" t="s">
        <v>34529</v>
      </c>
      <c r="G4733" s="67" t="s">
        <v>34529</v>
      </c>
      <c r="I4733" s="3" t="s">
        <v>6298</v>
      </c>
    </row>
    <row r="4734" spans="1:9" x14ac:dyDescent="0.2">
      <c r="A4734" s="1" t="str">
        <f t="shared" si="75"/>
        <v>SINAPI-I 37995</v>
      </c>
      <c r="B4734" s="3" t="s">
        <v>6301</v>
      </c>
      <c r="C4734" s="3">
        <v>37995</v>
      </c>
      <c r="D4734" s="2" t="s">
        <v>4321</v>
      </c>
      <c r="E4734" s="3" t="s">
        <v>4431</v>
      </c>
      <c r="F4734" s="67" t="s">
        <v>34530</v>
      </c>
      <c r="G4734" s="67" t="s">
        <v>34530</v>
      </c>
      <c r="I4734" s="3" t="s">
        <v>6298</v>
      </c>
    </row>
    <row r="4735" spans="1:9" x14ac:dyDescent="0.2">
      <c r="A4735" s="1" t="str">
        <f t="shared" si="75"/>
        <v>SINAPI-I 37996</v>
      </c>
      <c r="B4735" s="3" t="s">
        <v>6301</v>
      </c>
      <c r="C4735" s="3">
        <v>37996</v>
      </c>
      <c r="D4735" s="2" t="s">
        <v>4322</v>
      </c>
      <c r="E4735" s="3" t="s">
        <v>4431</v>
      </c>
      <c r="F4735" s="67" t="s">
        <v>34531</v>
      </c>
      <c r="G4735" s="67" t="s">
        <v>34531</v>
      </c>
      <c r="I4735" s="3" t="s">
        <v>6298</v>
      </c>
    </row>
    <row r="4736" spans="1:9" x14ac:dyDescent="0.2">
      <c r="A4736" s="1" t="str">
        <f t="shared" si="75"/>
        <v>SINAPI-I 13883</v>
      </c>
      <c r="B4736" s="3" t="s">
        <v>6301</v>
      </c>
      <c r="C4736" s="3">
        <v>13883</v>
      </c>
      <c r="D4736" s="2" t="s">
        <v>4323</v>
      </c>
      <c r="E4736" s="3" t="s">
        <v>4431</v>
      </c>
      <c r="F4736" s="67" t="s">
        <v>28978</v>
      </c>
      <c r="G4736" s="67" t="s">
        <v>28978</v>
      </c>
      <c r="I4736" s="3" t="s">
        <v>6300</v>
      </c>
    </row>
    <row r="4737" spans="1:9" x14ac:dyDescent="0.2">
      <c r="A4737" s="1" t="str">
        <f t="shared" si="75"/>
        <v>SINAPI-I 38604</v>
      </c>
      <c r="B4737" s="3" t="s">
        <v>6301</v>
      </c>
      <c r="C4737" s="3">
        <v>38604</v>
      </c>
      <c r="D4737" s="2" t="s">
        <v>4324</v>
      </c>
      <c r="E4737" s="3" t="s">
        <v>4431</v>
      </c>
      <c r="F4737" s="67" t="s">
        <v>28979</v>
      </c>
      <c r="G4737" s="67" t="s">
        <v>28979</v>
      </c>
      <c r="I4737" s="3" t="s">
        <v>6300</v>
      </c>
    </row>
    <row r="4738" spans="1:9" ht="22.5" x14ac:dyDescent="0.2">
      <c r="A4738" s="1" t="str">
        <f t="shared" si="75"/>
        <v>SINAPI-I 10601</v>
      </c>
      <c r="B4738" s="3" t="s">
        <v>6301</v>
      </c>
      <c r="C4738" s="3">
        <v>10601</v>
      </c>
      <c r="D4738" s="2" t="s">
        <v>4325</v>
      </c>
      <c r="E4738" s="3" t="s">
        <v>4431</v>
      </c>
      <c r="F4738" s="67" t="s">
        <v>28980</v>
      </c>
      <c r="G4738" s="67" t="s">
        <v>28980</v>
      </c>
      <c r="I4738" s="3" t="s">
        <v>6300</v>
      </c>
    </row>
    <row r="4739" spans="1:9" x14ac:dyDescent="0.2">
      <c r="A4739" s="1" t="str">
        <f t="shared" si="75"/>
        <v>SINAPI-I 44469</v>
      </c>
      <c r="B4739" s="3" t="s">
        <v>6301</v>
      </c>
      <c r="C4739" s="3">
        <v>44469</v>
      </c>
      <c r="D4739" s="2" t="s">
        <v>4326</v>
      </c>
      <c r="E4739" s="3" t="s">
        <v>4431</v>
      </c>
      <c r="F4739" s="67" t="s">
        <v>28981</v>
      </c>
      <c r="G4739" s="67" t="s">
        <v>28981</v>
      </c>
      <c r="I4739" s="3" t="s">
        <v>6300</v>
      </c>
    </row>
    <row r="4740" spans="1:9" x14ac:dyDescent="0.2">
      <c r="A4740" s="1" t="str">
        <f t="shared" si="75"/>
        <v>SINAPI-I 13894</v>
      </c>
      <c r="B4740" s="3" t="s">
        <v>6301</v>
      </c>
      <c r="C4740" s="3">
        <v>13894</v>
      </c>
      <c r="D4740" s="2" t="s">
        <v>4327</v>
      </c>
      <c r="E4740" s="3" t="s">
        <v>4431</v>
      </c>
      <c r="F4740" s="67" t="s">
        <v>6268</v>
      </c>
      <c r="G4740" s="67" t="s">
        <v>6268</v>
      </c>
      <c r="I4740" s="3" t="s">
        <v>6300</v>
      </c>
    </row>
    <row r="4741" spans="1:9" x14ac:dyDescent="0.2">
      <c r="A4741" s="1" t="str">
        <f t="shared" si="75"/>
        <v>SINAPI-I 13895</v>
      </c>
      <c r="B4741" s="3" t="s">
        <v>6301</v>
      </c>
      <c r="C4741" s="3">
        <v>13895</v>
      </c>
      <c r="D4741" s="2" t="s">
        <v>4328</v>
      </c>
      <c r="E4741" s="3" t="s">
        <v>4431</v>
      </c>
      <c r="F4741" s="67" t="s">
        <v>6269</v>
      </c>
      <c r="G4741" s="67" t="s">
        <v>6269</v>
      </c>
      <c r="I4741" s="3" t="s">
        <v>6300</v>
      </c>
    </row>
    <row r="4742" spans="1:9" x14ac:dyDescent="0.2">
      <c r="A4742" s="1" t="str">
        <f t="shared" si="75"/>
        <v>SINAPI-I 13892</v>
      </c>
      <c r="B4742" s="3" t="s">
        <v>6301</v>
      </c>
      <c r="C4742" s="3">
        <v>13892</v>
      </c>
      <c r="D4742" s="2" t="s">
        <v>4329</v>
      </c>
      <c r="E4742" s="3" t="s">
        <v>4431</v>
      </c>
      <c r="F4742" s="67" t="s">
        <v>6270</v>
      </c>
      <c r="G4742" s="67" t="s">
        <v>6270</v>
      </c>
      <c r="I4742" s="3" t="s">
        <v>6300</v>
      </c>
    </row>
    <row r="4743" spans="1:9" x14ac:dyDescent="0.2">
      <c r="A4743" s="1" t="str">
        <f t="shared" si="75"/>
        <v>SINAPI-I 9914</v>
      </c>
      <c r="B4743" s="3" t="s">
        <v>6301</v>
      </c>
      <c r="C4743" s="3">
        <v>9914</v>
      </c>
      <c r="D4743" s="2" t="s">
        <v>4330</v>
      </c>
      <c r="E4743" s="3" t="s">
        <v>4431</v>
      </c>
      <c r="F4743" s="67" t="s">
        <v>6271</v>
      </c>
      <c r="G4743" s="67" t="s">
        <v>6271</v>
      </c>
      <c r="I4743" s="3" t="s">
        <v>6300</v>
      </c>
    </row>
    <row r="4744" spans="1:9" ht="22.5" x14ac:dyDescent="0.2">
      <c r="A4744" s="1" t="str">
        <f t="shared" si="75"/>
        <v>SINAPI-I 36485</v>
      </c>
      <c r="B4744" s="3" t="s">
        <v>6301</v>
      </c>
      <c r="C4744" s="3">
        <v>36485</v>
      </c>
      <c r="D4744" s="2" t="s">
        <v>4331</v>
      </c>
      <c r="E4744" s="3" t="s">
        <v>4431</v>
      </c>
      <c r="F4744" s="67" t="s">
        <v>6272</v>
      </c>
      <c r="G4744" s="67" t="s">
        <v>6272</v>
      </c>
      <c r="I4744" s="3" t="s">
        <v>6300</v>
      </c>
    </row>
    <row r="4745" spans="1:9" x14ac:dyDescent="0.2">
      <c r="A4745" s="1" t="str">
        <f t="shared" si="75"/>
        <v>SINAPI-I 9912</v>
      </c>
      <c r="B4745" s="3" t="s">
        <v>6301</v>
      </c>
      <c r="C4745" s="3">
        <v>9912</v>
      </c>
      <c r="D4745" s="2" t="s">
        <v>4332</v>
      </c>
      <c r="E4745" s="3" t="s">
        <v>4431</v>
      </c>
      <c r="F4745" s="67" t="s">
        <v>28982</v>
      </c>
      <c r="G4745" s="67" t="s">
        <v>28982</v>
      </c>
      <c r="I4745" s="3" t="s">
        <v>6300</v>
      </c>
    </row>
    <row r="4746" spans="1:9" ht="22.5" x14ac:dyDescent="0.2">
      <c r="A4746" s="1" t="str">
        <f t="shared" si="75"/>
        <v>SINAPI-I 9921</v>
      </c>
      <c r="B4746" s="3" t="s">
        <v>6301</v>
      </c>
      <c r="C4746" s="3">
        <v>9921</v>
      </c>
      <c r="D4746" s="2" t="s">
        <v>30702</v>
      </c>
      <c r="E4746" s="3" t="s">
        <v>4431</v>
      </c>
      <c r="F4746" s="67" t="s">
        <v>28983</v>
      </c>
      <c r="G4746" s="67" t="s">
        <v>28983</v>
      </c>
      <c r="I4746" s="3" t="s">
        <v>6300</v>
      </c>
    </row>
    <row r="4747" spans="1:9" ht="22.5" x14ac:dyDescent="0.2">
      <c r="A4747" s="1" t="str">
        <f t="shared" si="75"/>
        <v>SINAPI-I 21112</v>
      </c>
      <c r="B4747" s="3" t="s">
        <v>6301</v>
      </c>
      <c r="C4747" s="3">
        <v>21112</v>
      </c>
      <c r="D4747" s="2" t="s">
        <v>4333</v>
      </c>
      <c r="E4747" s="3" t="s">
        <v>4431</v>
      </c>
      <c r="F4747" s="67" t="s">
        <v>34532</v>
      </c>
      <c r="G4747" s="67" t="s">
        <v>34532</v>
      </c>
      <c r="I4747" s="3" t="s">
        <v>6298</v>
      </c>
    </row>
    <row r="4748" spans="1:9" x14ac:dyDescent="0.2">
      <c r="A4748" s="1" t="str">
        <f t="shared" si="75"/>
        <v>SINAPI-I 10228</v>
      </c>
      <c r="B4748" s="3" t="s">
        <v>6301</v>
      </c>
      <c r="C4748" s="3">
        <v>10228</v>
      </c>
      <c r="D4748" s="2" t="s">
        <v>30703</v>
      </c>
      <c r="E4748" s="3" t="s">
        <v>4431</v>
      </c>
      <c r="F4748" s="67" t="s">
        <v>34533</v>
      </c>
      <c r="G4748" s="67" t="s">
        <v>34533</v>
      </c>
      <c r="I4748" s="3" t="s">
        <v>6299</v>
      </c>
    </row>
    <row r="4749" spans="1:9" x14ac:dyDescent="0.2">
      <c r="A4749" s="1" t="str">
        <f t="shared" si="75"/>
        <v>SINAPI-I 11781</v>
      </c>
      <c r="B4749" s="3" t="s">
        <v>6301</v>
      </c>
      <c r="C4749" s="3">
        <v>11781</v>
      </c>
      <c r="D4749" s="2" t="s">
        <v>30704</v>
      </c>
      <c r="E4749" s="3" t="s">
        <v>4431</v>
      </c>
      <c r="F4749" s="67" t="s">
        <v>34534</v>
      </c>
      <c r="G4749" s="67" t="s">
        <v>34534</v>
      </c>
      <c r="I4749" s="3" t="s">
        <v>6298</v>
      </c>
    </row>
    <row r="4750" spans="1:9" x14ac:dyDescent="0.2">
      <c r="A4750" s="1" t="str">
        <f t="shared" si="75"/>
        <v>SINAPI-I 37588</v>
      </c>
      <c r="B4750" s="3" t="s">
        <v>6301</v>
      </c>
      <c r="C4750" s="3">
        <v>37588</v>
      </c>
      <c r="D4750" s="2" t="s">
        <v>4334</v>
      </c>
      <c r="E4750" s="3" t="s">
        <v>4431</v>
      </c>
      <c r="F4750" s="67" t="s">
        <v>6273</v>
      </c>
      <c r="G4750" s="67" t="s">
        <v>6273</v>
      </c>
      <c r="I4750" s="3" t="s">
        <v>6298</v>
      </c>
    </row>
    <row r="4751" spans="1:9" x14ac:dyDescent="0.2">
      <c r="A4751" s="1" t="str">
        <f t="shared" si="75"/>
        <v>SINAPI-I 11751</v>
      </c>
      <c r="B4751" s="3" t="s">
        <v>6301</v>
      </c>
      <c r="C4751" s="3">
        <v>11751</v>
      </c>
      <c r="D4751" s="2" t="s">
        <v>30705</v>
      </c>
      <c r="E4751" s="3" t="s">
        <v>4431</v>
      </c>
      <c r="F4751" s="67" t="s">
        <v>6275</v>
      </c>
      <c r="G4751" s="67" t="s">
        <v>6275</v>
      </c>
      <c r="I4751" s="3" t="s">
        <v>6298</v>
      </c>
    </row>
    <row r="4752" spans="1:9" x14ac:dyDescent="0.2">
      <c r="A4752" s="1" t="str">
        <f t="shared" si="75"/>
        <v>SINAPI-I 11750</v>
      </c>
      <c r="B4752" s="3" t="s">
        <v>6301</v>
      </c>
      <c r="C4752" s="3">
        <v>11750</v>
      </c>
      <c r="D4752" s="2" t="s">
        <v>30706</v>
      </c>
      <c r="E4752" s="3" t="s">
        <v>4431</v>
      </c>
      <c r="F4752" s="67" t="s">
        <v>6276</v>
      </c>
      <c r="G4752" s="67" t="s">
        <v>6276</v>
      </c>
      <c r="I4752" s="3" t="s">
        <v>6298</v>
      </c>
    </row>
    <row r="4753" spans="1:9" x14ac:dyDescent="0.2">
      <c r="A4753" s="1" t="str">
        <f t="shared" si="75"/>
        <v>SINAPI-I 11748</v>
      </c>
      <c r="B4753" s="3" t="s">
        <v>6301</v>
      </c>
      <c r="C4753" s="3">
        <v>11748</v>
      </c>
      <c r="D4753" s="2" t="s">
        <v>30707</v>
      </c>
      <c r="E4753" s="3" t="s">
        <v>4431</v>
      </c>
      <c r="F4753" s="67" t="s">
        <v>6277</v>
      </c>
      <c r="G4753" s="67" t="s">
        <v>6277</v>
      </c>
      <c r="I4753" s="3" t="s">
        <v>6298</v>
      </c>
    </row>
    <row r="4754" spans="1:9" x14ac:dyDescent="0.2">
      <c r="A4754" s="1" t="str">
        <f t="shared" si="75"/>
        <v>SINAPI-I 11746</v>
      </c>
      <c r="B4754" s="3" t="s">
        <v>6301</v>
      </c>
      <c r="C4754" s="3">
        <v>11746</v>
      </c>
      <c r="D4754" s="2" t="s">
        <v>30708</v>
      </c>
      <c r="E4754" s="3" t="s">
        <v>4431</v>
      </c>
      <c r="F4754" s="67" t="s">
        <v>6274</v>
      </c>
      <c r="G4754" s="67" t="s">
        <v>6274</v>
      </c>
      <c r="I4754" s="3" t="s">
        <v>6298</v>
      </c>
    </row>
    <row r="4755" spans="1:9" x14ac:dyDescent="0.2">
      <c r="A4755" s="1" t="str">
        <f t="shared" si="75"/>
        <v>SINAPI-I 11747</v>
      </c>
      <c r="B4755" s="3" t="s">
        <v>6301</v>
      </c>
      <c r="C4755" s="3">
        <v>11747</v>
      </c>
      <c r="D4755" s="2" t="s">
        <v>30709</v>
      </c>
      <c r="E4755" s="3" t="s">
        <v>4431</v>
      </c>
      <c r="F4755" s="67" t="s">
        <v>6278</v>
      </c>
      <c r="G4755" s="67" t="s">
        <v>6278</v>
      </c>
      <c r="I4755" s="3" t="s">
        <v>6298</v>
      </c>
    </row>
    <row r="4756" spans="1:9" x14ac:dyDescent="0.2">
      <c r="A4756" s="1" t="str">
        <f t="shared" si="75"/>
        <v>SINAPI-I 11749</v>
      </c>
      <c r="B4756" s="3" t="s">
        <v>6301</v>
      </c>
      <c r="C4756" s="3">
        <v>11749</v>
      </c>
      <c r="D4756" s="2" t="s">
        <v>30710</v>
      </c>
      <c r="E4756" s="3" t="s">
        <v>4431</v>
      </c>
      <c r="F4756" s="67" t="s">
        <v>6279</v>
      </c>
      <c r="G4756" s="67" t="s">
        <v>6279</v>
      </c>
      <c r="I4756" s="3" t="s">
        <v>6298</v>
      </c>
    </row>
    <row r="4757" spans="1:9" x14ac:dyDescent="0.2">
      <c r="A4757" s="1" t="str">
        <f t="shared" si="75"/>
        <v>SINAPI-I 10236</v>
      </c>
      <c r="B4757" s="3" t="s">
        <v>6301</v>
      </c>
      <c r="C4757" s="3">
        <v>10236</v>
      </c>
      <c r="D4757" s="2" t="s">
        <v>4335</v>
      </c>
      <c r="E4757" s="3" t="s">
        <v>4431</v>
      </c>
      <c r="F4757" s="67" t="s">
        <v>31045</v>
      </c>
      <c r="G4757" s="67" t="s">
        <v>31045</v>
      </c>
      <c r="I4757" s="3" t="s">
        <v>6298</v>
      </c>
    </row>
    <row r="4758" spans="1:9" x14ac:dyDescent="0.2">
      <c r="A4758" s="1" t="str">
        <f t="shared" si="75"/>
        <v>SINAPI-I 10233</v>
      </c>
      <c r="B4758" s="3" t="s">
        <v>6301</v>
      </c>
      <c r="C4758" s="3">
        <v>10233</v>
      </c>
      <c r="D4758" s="2" t="s">
        <v>4336</v>
      </c>
      <c r="E4758" s="3" t="s">
        <v>4431</v>
      </c>
      <c r="F4758" s="67" t="s">
        <v>31046</v>
      </c>
      <c r="G4758" s="67" t="s">
        <v>31046</v>
      </c>
      <c r="I4758" s="3" t="s">
        <v>6298</v>
      </c>
    </row>
    <row r="4759" spans="1:9" x14ac:dyDescent="0.2">
      <c r="A4759" s="1" t="str">
        <f t="shared" si="75"/>
        <v>SINAPI-I 10234</v>
      </c>
      <c r="B4759" s="3" t="s">
        <v>6301</v>
      </c>
      <c r="C4759" s="3">
        <v>10234</v>
      </c>
      <c r="D4759" s="2" t="s">
        <v>4337</v>
      </c>
      <c r="E4759" s="3" t="s">
        <v>4431</v>
      </c>
      <c r="F4759" s="67" t="s">
        <v>31047</v>
      </c>
      <c r="G4759" s="67" t="s">
        <v>31047</v>
      </c>
      <c r="I4759" s="3" t="s">
        <v>6298</v>
      </c>
    </row>
    <row r="4760" spans="1:9" x14ac:dyDescent="0.2">
      <c r="A4760" s="1" t="str">
        <f t="shared" si="75"/>
        <v>SINAPI-I 10231</v>
      </c>
      <c r="B4760" s="3" t="s">
        <v>6301</v>
      </c>
      <c r="C4760" s="3">
        <v>10231</v>
      </c>
      <c r="D4760" s="2" t="s">
        <v>4338</v>
      </c>
      <c r="E4760" s="3" t="s">
        <v>4431</v>
      </c>
      <c r="F4760" s="67" t="s">
        <v>31048</v>
      </c>
      <c r="G4760" s="67" t="s">
        <v>31048</v>
      </c>
      <c r="I4760" s="3" t="s">
        <v>6298</v>
      </c>
    </row>
    <row r="4761" spans="1:9" x14ac:dyDescent="0.2">
      <c r="A4761" s="1" t="str">
        <f t="shared" si="75"/>
        <v>SINAPI-I 10232</v>
      </c>
      <c r="B4761" s="3" t="s">
        <v>6301</v>
      </c>
      <c r="C4761" s="3">
        <v>10232</v>
      </c>
      <c r="D4761" s="2" t="s">
        <v>4339</v>
      </c>
      <c r="E4761" s="3" t="s">
        <v>4431</v>
      </c>
      <c r="F4761" s="67" t="s">
        <v>31049</v>
      </c>
      <c r="G4761" s="67" t="s">
        <v>31049</v>
      </c>
      <c r="I4761" s="3" t="s">
        <v>6298</v>
      </c>
    </row>
    <row r="4762" spans="1:9" x14ac:dyDescent="0.2">
      <c r="A4762" s="1" t="str">
        <f t="shared" si="75"/>
        <v>SINAPI-I 10229</v>
      </c>
      <c r="B4762" s="3" t="s">
        <v>6301</v>
      </c>
      <c r="C4762" s="3">
        <v>10229</v>
      </c>
      <c r="D4762" s="2" t="s">
        <v>4340</v>
      </c>
      <c r="E4762" s="3" t="s">
        <v>4431</v>
      </c>
      <c r="F4762" s="67" t="s">
        <v>21643</v>
      </c>
      <c r="G4762" s="67" t="s">
        <v>21643</v>
      </c>
      <c r="I4762" s="3" t="s">
        <v>6299</v>
      </c>
    </row>
    <row r="4763" spans="1:9" x14ac:dyDescent="0.2">
      <c r="A4763" s="1" t="str">
        <f t="shared" si="75"/>
        <v>SINAPI-I 10235</v>
      </c>
      <c r="B4763" s="3" t="s">
        <v>6301</v>
      </c>
      <c r="C4763" s="3">
        <v>10235</v>
      </c>
      <c r="D4763" s="2" t="s">
        <v>4341</v>
      </c>
      <c r="E4763" s="3" t="s">
        <v>4431</v>
      </c>
      <c r="F4763" s="67" t="s">
        <v>31050</v>
      </c>
      <c r="G4763" s="67" t="s">
        <v>31050</v>
      </c>
      <c r="I4763" s="3" t="s">
        <v>6298</v>
      </c>
    </row>
    <row r="4764" spans="1:9" x14ac:dyDescent="0.2">
      <c r="A4764" s="1" t="str">
        <f t="shared" si="75"/>
        <v>SINAPI-I 10230</v>
      </c>
      <c r="B4764" s="3" t="s">
        <v>6301</v>
      </c>
      <c r="C4764" s="3">
        <v>10230</v>
      </c>
      <c r="D4764" s="2" t="s">
        <v>4342</v>
      </c>
      <c r="E4764" s="3" t="s">
        <v>4431</v>
      </c>
      <c r="F4764" s="67" t="s">
        <v>31051</v>
      </c>
      <c r="G4764" s="67" t="s">
        <v>31051</v>
      </c>
      <c r="I4764" s="3" t="s">
        <v>6298</v>
      </c>
    </row>
    <row r="4765" spans="1:9" ht="22.5" x14ac:dyDescent="0.2">
      <c r="A4765" s="1" t="str">
        <f t="shared" si="75"/>
        <v>SINAPI-I 10409</v>
      </c>
      <c r="B4765" s="3" t="s">
        <v>6301</v>
      </c>
      <c r="C4765" s="3">
        <v>10409</v>
      </c>
      <c r="D4765" s="2" t="s">
        <v>4343</v>
      </c>
      <c r="E4765" s="3" t="s">
        <v>4431</v>
      </c>
      <c r="F4765" s="67" t="s">
        <v>31052</v>
      </c>
      <c r="G4765" s="67" t="s">
        <v>31052</v>
      </c>
      <c r="I4765" s="3" t="s">
        <v>6298</v>
      </c>
    </row>
    <row r="4766" spans="1:9" ht="22.5" x14ac:dyDescent="0.2">
      <c r="A4766" s="1" t="str">
        <f t="shared" si="75"/>
        <v>SINAPI-I 10411</v>
      </c>
      <c r="B4766" s="3" t="s">
        <v>6301</v>
      </c>
      <c r="C4766" s="3">
        <v>10411</v>
      </c>
      <c r="D4766" s="2" t="s">
        <v>4344</v>
      </c>
      <c r="E4766" s="3" t="s">
        <v>4431</v>
      </c>
      <c r="F4766" s="67" t="s">
        <v>31053</v>
      </c>
      <c r="G4766" s="67" t="s">
        <v>31053</v>
      </c>
      <c r="I4766" s="3" t="s">
        <v>6298</v>
      </c>
    </row>
    <row r="4767" spans="1:9" ht="22.5" x14ac:dyDescent="0.2">
      <c r="A4767" s="1" t="str">
        <f t="shared" si="75"/>
        <v>SINAPI-I 10404</v>
      </c>
      <c r="B4767" s="3" t="s">
        <v>6301</v>
      </c>
      <c r="C4767" s="3">
        <v>10404</v>
      </c>
      <c r="D4767" s="2" t="s">
        <v>4345</v>
      </c>
      <c r="E4767" s="3" t="s">
        <v>4431</v>
      </c>
      <c r="F4767" s="67" t="s">
        <v>31054</v>
      </c>
      <c r="G4767" s="67" t="s">
        <v>31054</v>
      </c>
      <c r="I4767" s="3" t="s">
        <v>6298</v>
      </c>
    </row>
    <row r="4768" spans="1:9" ht="22.5" x14ac:dyDescent="0.2">
      <c r="A4768" s="1" t="str">
        <f t="shared" si="75"/>
        <v>SINAPI-I 10410</v>
      </c>
      <c r="B4768" s="3" t="s">
        <v>6301</v>
      </c>
      <c r="C4768" s="3">
        <v>10410</v>
      </c>
      <c r="D4768" s="2" t="s">
        <v>4346</v>
      </c>
      <c r="E4768" s="3" t="s">
        <v>4431</v>
      </c>
      <c r="F4768" s="67" t="s">
        <v>31055</v>
      </c>
      <c r="G4768" s="67" t="s">
        <v>31055</v>
      </c>
      <c r="I4768" s="3" t="s">
        <v>6298</v>
      </c>
    </row>
    <row r="4769" spans="1:9" ht="22.5" x14ac:dyDescent="0.2">
      <c r="A4769" s="1" t="str">
        <f t="shared" si="75"/>
        <v>SINAPI-I 10405</v>
      </c>
      <c r="B4769" s="3" t="s">
        <v>6301</v>
      </c>
      <c r="C4769" s="3">
        <v>10405</v>
      </c>
      <c r="D4769" s="2" t="s">
        <v>4347</v>
      </c>
      <c r="E4769" s="3" t="s">
        <v>4431</v>
      </c>
      <c r="F4769" s="67" t="s">
        <v>31056</v>
      </c>
      <c r="G4769" s="67" t="s">
        <v>31056</v>
      </c>
      <c r="I4769" s="3" t="s">
        <v>6298</v>
      </c>
    </row>
    <row r="4770" spans="1:9" ht="22.5" x14ac:dyDescent="0.2">
      <c r="A4770" s="1" t="str">
        <f t="shared" si="75"/>
        <v>SINAPI-I 10408</v>
      </c>
      <c r="B4770" s="3" t="s">
        <v>6301</v>
      </c>
      <c r="C4770" s="3">
        <v>10408</v>
      </c>
      <c r="D4770" s="2" t="s">
        <v>4348</v>
      </c>
      <c r="E4770" s="3" t="s">
        <v>4431</v>
      </c>
      <c r="F4770" s="67" t="s">
        <v>29511</v>
      </c>
      <c r="G4770" s="67" t="s">
        <v>29511</v>
      </c>
      <c r="I4770" s="3" t="s">
        <v>6298</v>
      </c>
    </row>
    <row r="4771" spans="1:9" ht="22.5" x14ac:dyDescent="0.2">
      <c r="A4771" s="1" t="str">
        <f t="shared" ref="A4771:A4834" si="76">CONCATENAR</f>
        <v>SINAPI-I 10412</v>
      </c>
      <c r="B4771" s="3" t="s">
        <v>6301</v>
      </c>
      <c r="C4771" s="3">
        <v>10412</v>
      </c>
      <c r="D4771" s="2" t="s">
        <v>4349</v>
      </c>
      <c r="E4771" s="3" t="s">
        <v>4431</v>
      </c>
      <c r="F4771" s="67" t="s">
        <v>30105</v>
      </c>
      <c r="G4771" s="67" t="s">
        <v>30105</v>
      </c>
      <c r="I4771" s="3" t="s">
        <v>6298</v>
      </c>
    </row>
    <row r="4772" spans="1:9" ht="22.5" x14ac:dyDescent="0.2">
      <c r="A4772" s="1" t="str">
        <f t="shared" si="76"/>
        <v>SINAPI-I 10406</v>
      </c>
      <c r="B4772" s="3" t="s">
        <v>6301</v>
      </c>
      <c r="C4772" s="3">
        <v>10406</v>
      </c>
      <c r="D4772" s="2" t="s">
        <v>4350</v>
      </c>
      <c r="E4772" s="3" t="s">
        <v>4431</v>
      </c>
      <c r="F4772" s="67" t="s">
        <v>31057</v>
      </c>
      <c r="G4772" s="67" t="s">
        <v>31057</v>
      </c>
      <c r="I4772" s="3" t="s">
        <v>6298</v>
      </c>
    </row>
    <row r="4773" spans="1:9" ht="22.5" x14ac:dyDescent="0.2">
      <c r="A4773" s="1" t="str">
        <f t="shared" si="76"/>
        <v>SINAPI-I 10407</v>
      </c>
      <c r="B4773" s="3" t="s">
        <v>6301</v>
      </c>
      <c r="C4773" s="3">
        <v>10407</v>
      </c>
      <c r="D4773" s="2" t="s">
        <v>4351</v>
      </c>
      <c r="E4773" s="3" t="s">
        <v>4431</v>
      </c>
      <c r="F4773" s="67" t="s">
        <v>31058</v>
      </c>
      <c r="G4773" s="67" t="s">
        <v>31058</v>
      </c>
      <c r="I4773" s="3" t="s">
        <v>6298</v>
      </c>
    </row>
    <row r="4774" spans="1:9" x14ac:dyDescent="0.2">
      <c r="A4774" s="1" t="str">
        <f t="shared" si="76"/>
        <v>SINAPI-I 10416</v>
      </c>
      <c r="B4774" s="3" t="s">
        <v>6301</v>
      </c>
      <c r="C4774" s="3">
        <v>10416</v>
      </c>
      <c r="D4774" s="2" t="s">
        <v>4352</v>
      </c>
      <c r="E4774" s="3" t="s">
        <v>4431</v>
      </c>
      <c r="F4774" s="67" t="s">
        <v>31059</v>
      </c>
      <c r="G4774" s="67" t="s">
        <v>31059</v>
      </c>
      <c r="I4774" s="3" t="s">
        <v>6298</v>
      </c>
    </row>
    <row r="4775" spans="1:9" x14ac:dyDescent="0.2">
      <c r="A4775" s="1" t="str">
        <f t="shared" si="76"/>
        <v>SINAPI-I 10419</v>
      </c>
      <c r="B4775" s="3" t="s">
        <v>6301</v>
      </c>
      <c r="C4775" s="3">
        <v>10419</v>
      </c>
      <c r="D4775" s="2" t="s">
        <v>4353</v>
      </c>
      <c r="E4775" s="3" t="s">
        <v>4431</v>
      </c>
      <c r="F4775" s="67" t="s">
        <v>31060</v>
      </c>
      <c r="G4775" s="67" t="s">
        <v>31060</v>
      </c>
      <c r="I4775" s="3" t="s">
        <v>6298</v>
      </c>
    </row>
    <row r="4776" spans="1:9" x14ac:dyDescent="0.2">
      <c r="A4776" s="1" t="str">
        <f t="shared" si="76"/>
        <v>SINAPI-I 21092</v>
      </c>
      <c r="B4776" s="3" t="s">
        <v>6301</v>
      </c>
      <c r="C4776" s="3">
        <v>21092</v>
      </c>
      <c r="D4776" s="2" t="s">
        <v>4354</v>
      </c>
      <c r="E4776" s="3" t="s">
        <v>4431</v>
      </c>
      <c r="F4776" s="67" t="s">
        <v>30020</v>
      </c>
      <c r="G4776" s="67" t="s">
        <v>30020</v>
      </c>
      <c r="I4776" s="3" t="s">
        <v>6298</v>
      </c>
    </row>
    <row r="4777" spans="1:9" x14ac:dyDescent="0.2">
      <c r="A4777" s="1" t="str">
        <f t="shared" si="76"/>
        <v>SINAPI-I 10418</v>
      </c>
      <c r="B4777" s="3" t="s">
        <v>6301</v>
      </c>
      <c r="C4777" s="3">
        <v>10418</v>
      </c>
      <c r="D4777" s="2" t="s">
        <v>4355</v>
      </c>
      <c r="E4777" s="3" t="s">
        <v>4431</v>
      </c>
      <c r="F4777" s="67" t="s">
        <v>31061</v>
      </c>
      <c r="G4777" s="67" t="s">
        <v>31061</v>
      </c>
      <c r="I4777" s="3" t="s">
        <v>6298</v>
      </c>
    </row>
    <row r="4778" spans="1:9" x14ac:dyDescent="0.2">
      <c r="A4778" s="1" t="str">
        <f t="shared" si="76"/>
        <v>SINAPI-I 12657</v>
      </c>
      <c r="B4778" s="3" t="s">
        <v>6301</v>
      </c>
      <c r="C4778" s="3">
        <v>12657</v>
      </c>
      <c r="D4778" s="2" t="s">
        <v>4356</v>
      </c>
      <c r="E4778" s="3" t="s">
        <v>4431</v>
      </c>
      <c r="F4778" s="67" t="s">
        <v>31062</v>
      </c>
      <c r="G4778" s="67" t="s">
        <v>31062</v>
      </c>
      <c r="I4778" s="3" t="s">
        <v>6298</v>
      </c>
    </row>
    <row r="4779" spans="1:9" x14ac:dyDescent="0.2">
      <c r="A4779" s="1" t="str">
        <f t="shared" si="76"/>
        <v>SINAPI-I 10417</v>
      </c>
      <c r="B4779" s="3" t="s">
        <v>6301</v>
      </c>
      <c r="C4779" s="3">
        <v>10417</v>
      </c>
      <c r="D4779" s="2" t="s">
        <v>4357</v>
      </c>
      <c r="E4779" s="3" t="s">
        <v>4431</v>
      </c>
      <c r="F4779" s="67" t="s">
        <v>31063</v>
      </c>
      <c r="G4779" s="67" t="s">
        <v>31063</v>
      </c>
      <c r="I4779" s="3" t="s">
        <v>6298</v>
      </c>
    </row>
    <row r="4780" spans="1:9" x14ac:dyDescent="0.2">
      <c r="A4780" s="1" t="str">
        <f t="shared" si="76"/>
        <v>SINAPI-I 10413</v>
      </c>
      <c r="B4780" s="3" t="s">
        <v>6301</v>
      </c>
      <c r="C4780" s="3">
        <v>10413</v>
      </c>
      <c r="D4780" s="2" t="s">
        <v>4358</v>
      </c>
      <c r="E4780" s="3" t="s">
        <v>4431</v>
      </c>
      <c r="F4780" s="67" t="s">
        <v>31064</v>
      </c>
      <c r="G4780" s="67" t="s">
        <v>31064</v>
      </c>
      <c r="I4780" s="3" t="s">
        <v>6298</v>
      </c>
    </row>
    <row r="4781" spans="1:9" x14ac:dyDescent="0.2">
      <c r="A4781" s="1" t="str">
        <f t="shared" si="76"/>
        <v>SINAPI-I 10414</v>
      </c>
      <c r="B4781" s="3" t="s">
        <v>6301</v>
      </c>
      <c r="C4781" s="3">
        <v>10414</v>
      </c>
      <c r="D4781" s="2" t="s">
        <v>4359</v>
      </c>
      <c r="E4781" s="3" t="s">
        <v>4431</v>
      </c>
      <c r="F4781" s="67" t="s">
        <v>31065</v>
      </c>
      <c r="G4781" s="67" t="s">
        <v>31065</v>
      </c>
      <c r="I4781" s="3" t="s">
        <v>6298</v>
      </c>
    </row>
    <row r="4782" spans="1:9" x14ac:dyDescent="0.2">
      <c r="A4782" s="1" t="str">
        <f t="shared" si="76"/>
        <v>SINAPI-I 10415</v>
      </c>
      <c r="B4782" s="3" t="s">
        <v>6301</v>
      </c>
      <c r="C4782" s="3">
        <v>10415</v>
      </c>
      <c r="D4782" s="2" t="s">
        <v>4360</v>
      </c>
      <c r="E4782" s="3" t="s">
        <v>4431</v>
      </c>
      <c r="F4782" s="67" t="s">
        <v>31066</v>
      </c>
      <c r="G4782" s="67" t="s">
        <v>31066</v>
      </c>
      <c r="I4782" s="3" t="s">
        <v>6298</v>
      </c>
    </row>
    <row r="4783" spans="1:9" x14ac:dyDescent="0.2">
      <c r="A4783" s="1" t="str">
        <f t="shared" si="76"/>
        <v>SINAPI-I 38643</v>
      </c>
      <c r="B4783" s="3" t="s">
        <v>6301</v>
      </c>
      <c r="C4783" s="3">
        <v>38643</v>
      </c>
      <c r="D4783" s="2" t="s">
        <v>30711</v>
      </c>
      <c r="E4783" s="3" t="s">
        <v>4431</v>
      </c>
      <c r="F4783" s="67" t="s">
        <v>6282</v>
      </c>
      <c r="G4783" s="67" t="s">
        <v>6282</v>
      </c>
      <c r="I4783" s="3" t="s">
        <v>6298</v>
      </c>
    </row>
    <row r="4784" spans="1:9" x14ac:dyDescent="0.2">
      <c r="A4784" s="1" t="str">
        <f t="shared" si="76"/>
        <v>SINAPI-I 6157</v>
      </c>
      <c r="B4784" s="3" t="s">
        <v>6301</v>
      </c>
      <c r="C4784" s="3">
        <v>6157</v>
      </c>
      <c r="D4784" s="2" t="s">
        <v>30712</v>
      </c>
      <c r="E4784" s="3" t="s">
        <v>4431</v>
      </c>
      <c r="F4784" s="67" t="s">
        <v>6283</v>
      </c>
      <c r="G4784" s="67" t="s">
        <v>6283</v>
      </c>
      <c r="I4784" s="3" t="s">
        <v>6298</v>
      </c>
    </row>
    <row r="4785" spans="1:9" x14ac:dyDescent="0.2">
      <c r="A4785" s="1" t="str">
        <f t="shared" si="76"/>
        <v>SINAPI-I 6158</v>
      </c>
      <c r="B4785" s="3" t="s">
        <v>6301</v>
      </c>
      <c r="C4785" s="3">
        <v>6158</v>
      </c>
      <c r="D4785" s="2" t="s">
        <v>4361</v>
      </c>
      <c r="E4785" s="3" t="s">
        <v>4431</v>
      </c>
      <c r="F4785" s="67" t="s">
        <v>4504</v>
      </c>
      <c r="G4785" s="67" t="s">
        <v>4504</v>
      </c>
      <c r="I4785" s="3" t="s">
        <v>6298</v>
      </c>
    </row>
    <row r="4786" spans="1:9" x14ac:dyDescent="0.2">
      <c r="A4786" s="1" t="str">
        <f t="shared" si="76"/>
        <v>SINAPI-I 6153</v>
      </c>
      <c r="B4786" s="3" t="s">
        <v>6301</v>
      </c>
      <c r="C4786" s="3">
        <v>6153</v>
      </c>
      <c r="D4786" s="2" t="s">
        <v>4362</v>
      </c>
      <c r="E4786" s="3" t="s">
        <v>4431</v>
      </c>
      <c r="F4786" s="67" t="s">
        <v>6284</v>
      </c>
      <c r="G4786" s="67" t="s">
        <v>6284</v>
      </c>
      <c r="I4786" s="3" t="s">
        <v>6298</v>
      </c>
    </row>
    <row r="4787" spans="1:9" x14ac:dyDescent="0.2">
      <c r="A4787" s="1" t="str">
        <f t="shared" si="76"/>
        <v>SINAPI-I 6156</v>
      </c>
      <c r="B4787" s="3" t="s">
        <v>6301</v>
      </c>
      <c r="C4787" s="3">
        <v>6156</v>
      </c>
      <c r="D4787" s="2" t="s">
        <v>30713</v>
      </c>
      <c r="E4787" s="3" t="s">
        <v>4431</v>
      </c>
      <c r="F4787" s="67" t="s">
        <v>6285</v>
      </c>
      <c r="G4787" s="67" t="s">
        <v>6285</v>
      </c>
      <c r="I4787" s="3" t="s">
        <v>6298</v>
      </c>
    </row>
    <row r="4788" spans="1:9" x14ac:dyDescent="0.2">
      <c r="A4788" s="1" t="str">
        <f t="shared" si="76"/>
        <v>SINAPI-I 6154</v>
      </c>
      <c r="B4788" s="3" t="s">
        <v>6301</v>
      </c>
      <c r="C4788" s="3">
        <v>6154</v>
      </c>
      <c r="D4788" s="2" t="s">
        <v>4363</v>
      </c>
      <c r="E4788" s="3" t="s">
        <v>4431</v>
      </c>
      <c r="F4788" s="67" t="s">
        <v>6286</v>
      </c>
      <c r="G4788" s="67" t="s">
        <v>6286</v>
      </c>
      <c r="I4788" s="3" t="s">
        <v>6298</v>
      </c>
    </row>
    <row r="4789" spans="1:9" x14ac:dyDescent="0.2">
      <c r="A4789" s="1" t="str">
        <f t="shared" si="76"/>
        <v>SINAPI-I 6155</v>
      </c>
      <c r="B4789" s="3" t="s">
        <v>6301</v>
      </c>
      <c r="C4789" s="3">
        <v>6155</v>
      </c>
      <c r="D4789" s="2" t="s">
        <v>30714</v>
      </c>
      <c r="E4789" s="3" t="s">
        <v>4431</v>
      </c>
      <c r="F4789" s="67" t="s">
        <v>6287</v>
      </c>
      <c r="G4789" s="67" t="s">
        <v>6287</v>
      </c>
      <c r="I4789" s="3" t="s">
        <v>6298</v>
      </c>
    </row>
    <row r="4790" spans="1:9" ht="22.5" x14ac:dyDescent="0.2">
      <c r="A4790" s="1" t="str">
        <f t="shared" si="76"/>
        <v>SINAPI-I 43595</v>
      </c>
      <c r="B4790" s="3" t="s">
        <v>6301</v>
      </c>
      <c r="C4790" s="3">
        <v>43595</v>
      </c>
      <c r="D4790" s="2" t="s">
        <v>4364</v>
      </c>
      <c r="E4790" s="3" t="s">
        <v>4431</v>
      </c>
      <c r="F4790" s="67" t="s">
        <v>34505</v>
      </c>
      <c r="G4790" s="67" t="s">
        <v>34505</v>
      </c>
      <c r="I4790" s="3" t="s">
        <v>6298</v>
      </c>
    </row>
    <row r="4791" spans="1:9" ht="22.5" x14ac:dyDescent="0.2">
      <c r="A4791" s="1" t="str">
        <f t="shared" si="76"/>
        <v>SINAPI-I 43596</v>
      </c>
      <c r="B4791" s="3" t="s">
        <v>6301</v>
      </c>
      <c r="C4791" s="3">
        <v>43596</v>
      </c>
      <c r="D4791" s="2" t="s">
        <v>4365</v>
      </c>
      <c r="E4791" s="3" t="s">
        <v>4431</v>
      </c>
      <c r="F4791" s="67" t="s">
        <v>6288</v>
      </c>
      <c r="G4791" s="67" t="s">
        <v>6288</v>
      </c>
      <c r="I4791" s="3" t="s">
        <v>6298</v>
      </c>
    </row>
    <row r="4792" spans="1:9" x14ac:dyDescent="0.2">
      <c r="A4792" s="1" t="str">
        <f t="shared" si="76"/>
        <v>SINAPI-I 38108</v>
      </c>
      <c r="B4792" s="3" t="s">
        <v>6301</v>
      </c>
      <c r="C4792" s="3">
        <v>38108</v>
      </c>
      <c r="D4792" s="2" t="s">
        <v>4366</v>
      </c>
      <c r="E4792" s="3" t="s">
        <v>4431</v>
      </c>
      <c r="F4792" s="67" t="s">
        <v>28823</v>
      </c>
      <c r="G4792" s="67" t="s">
        <v>28823</v>
      </c>
      <c r="I4792" s="3" t="s">
        <v>6298</v>
      </c>
    </row>
    <row r="4793" spans="1:9" ht="22.5" x14ac:dyDescent="0.2">
      <c r="A4793" s="1" t="str">
        <f t="shared" si="76"/>
        <v>SINAPI-I 38087</v>
      </c>
      <c r="B4793" s="3" t="s">
        <v>6301</v>
      </c>
      <c r="C4793" s="3">
        <v>38087</v>
      </c>
      <c r="D4793" s="2" t="s">
        <v>4367</v>
      </c>
      <c r="E4793" s="3" t="s">
        <v>4431</v>
      </c>
      <c r="F4793" s="67" t="s">
        <v>28855</v>
      </c>
      <c r="G4793" s="67" t="s">
        <v>28855</v>
      </c>
      <c r="I4793" s="3" t="s">
        <v>6298</v>
      </c>
    </row>
    <row r="4794" spans="1:9" x14ac:dyDescent="0.2">
      <c r="A4794" s="1" t="str">
        <f t="shared" si="76"/>
        <v>SINAPI-I 38109</v>
      </c>
      <c r="B4794" s="3" t="s">
        <v>6301</v>
      </c>
      <c r="C4794" s="3">
        <v>38109</v>
      </c>
      <c r="D4794" s="2" t="s">
        <v>4368</v>
      </c>
      <c r="E4794" s="3" t="s">
        <v>4431</v>
      </c>
      <c r="F4794" s="67" t="s">
        <v>34535</v>
      </c>
      <c r="G4794" s="67" t="s">
        <v>34535</v>
      </c>
      <c r="I4794" s="3" t="s">
        <v>6298</v>
      </c>
    </row>
    <row r="4795" spans="1:9" ht="22.5" x14ac:dyDescent="0.2">
      <c r="A4795" s="1" t="str">
        <f t="shared" si="76"/>
        <v>SINAPI-I 38088</v>
      </c>
      <c r="B4795" s="3" t="s">
        <v>6301</v>
      </c>
      <c r="C4795" s="3">
        <v>38088</v>
      </c>
      <c r="D4795" s="2" t="s">
        <v>4369</v>
      </c>
      <c r="E4795" s="3" t="s">
        <v>4431</v>
      </c>
      <c r="F4795" s="67" t="s">
        <v>30161</v>
      </c>
      <c r="G4795" s="67" t="s">
        <v>30161</v>
      </c>
      <c r="I4795" s="3" t="s">
        <v>6298</v>
      </c>
    </row>
    <row r="4796" spans="1:9" x14ac:dyDescent="0.2">
      <c r="A4796" s="1" t="str">
        <f t="shared" si="76"/>
        <v>SINAPI-I 38110</v>
      </c>
      <c r="B4796" s="3" t="s">
        <v>6301</v>
      </c>
      <c r="C4796" s="3">
        <v>38110</v>
      </c>
      <c r="D4796" s="2" t="s">
        <v>4370</v>
      </c>
      <c r="E4796" s="3" t="s">
        <v>4431</v>
      </c>
      <c r="F4796" s="67" t="s">
        <v>31640</v>
      </c>
      <c r="G4796" s="67" t="s">
        <v>31640</v>
      </c>
      <c r="I4796" s="3" t="s">
        <v>6298</v>
      </c>
    </row>
    <row r="4797" spans="1:9" ht="22.5" x14ac:dyDescent="0.2">
      <c r="A4797" s="1" t="str">
        <f t="shared" si="76"/>
        <v>SINAPI-I 38089</v>
      </c>
      <c r="B4797" s="3" t="s">
        <v>6301</v>
      </c>
      <c r="C4797" s="3">
        <v>38089</v>
      </c>
      <c r="D4797" s="2" t="s">
        <v>4371</v>
      </c>
      <c r="E4797" s="3" t="s">
        <v>4431</v>
      </c>
      <c r="F4797" s="67" t="s">
        <v>34536</v>
      </c>
      <c r="G4797" s="67" t="s">
        <v>34536</v>
      </c>
      <c r="I4797" s="3" t="s">
        <v>6298</v>
      </c>
    </row>
    <row r="4798" spans="1:9" x14ac:dyDescent="0.2">
      <c r="A4798" s="1" t="str">
        <f t="shared" si="76"/>
        <v>SINAPI-I 38111</v>
      </c>
      <c r="B4798" s="3" t="s">
        <v>6301</v>
      </c>
      <c r="C4798" s="3">
        <v>38111</v>
      </c>
      <c r="D4798" s="2" t="s">
        <v>4372</v>
      </c>
      <c r="E4798" s="3" t="s">
        <v>4431</v>
      </c>
      <c r="F4798" s="67" t="s">
        <v>34537</v>
      </c>
      <c r="G4798" s="67" t="s">
        <v>34537</v>
      </c>
      <c r="I4798" s="3" t="s">
        <v>6298</v>
      </c>
    </row>
    <row r="4799" spans="1:9" ht="22.5" x14ac:dyDescent="0.2">
      <c r="A4799" s="1" t="str">
        <f t="shared" si="76"/>
        <v>SINAPI-I 38090</v>
      </c>
      <c r="B4799" s="3" t="s">
        <v>6301</v>
      </c>
      <c r="C4799" s="3">
        <v>38090</v>
      </c>
      <c r="D4799" s="2" t="s">
        <v>4373</v>
      </c>
      <c r="E4799" s="3" t="s">
        <v>4431</v>
      </c>
      <c r="F4799" s="67" t="s">
        <v>34538</v>
      </c>
      <c r="G4799" s="67" t="s">
        <v>34538</v>
      </c>
      <c r="I4799" s="3" t="s">
        <v>6298</v>
      </c>
    </row>
    <row r="4800" spans="1:9" x14ac:dyDescent="0.2">
      <c r="A4800" s="1" t="str">
        <f t="shared" si="76"/>
        <v>SINAPI-I 13726</v>
      </c>
      <c r="B4800" s="3" t="s">
        <v>6301</v>
      </c>
      <c r="C4800" s="3">
        <v>13726</v>
      </c>
      <c r="D4800" s="2" t="s">
        <v>4374</v>
      </c>
      <c r="E4800" s="3" t="s">
        <v>4431</v>
      </c>
      <c r="F4800" s="67" t="s">
        <v>34539</v>
      </c>
      <c r="G4800" s="67" t="s">
        <v>34539</v>
      </c>
      <c r="I4800" s="3" t="s">
        <v>6300</v>
      </c>
    </row>
    <row r="4801" spans="1:9" x14ac:dyDescent="0.2">
      <c r="A4801" s="1" t="str">
        <f t="shared" si="76"/>
        <v>SINAPI-I 38400</v>
      </c>
      <c r="B4801" s="3" t="s">
        <v>6301</v>
      </c>
      <c r="C4801" s="3">
        <v>38400</v>
      </c>
      <c r="D4801" s="2" t="s">
        <v>4375</v>
      </c>
      <c r="E4801" s="3" t="s">
        <v>4431</v>
      </c>
      <c r="F4801" s="67" t="s">
        <v>5888</v>
      </c>
      <c r="G4801" s="67" t="s">
        <v>5888</v>
      </c>
      <c r="I4801" s="3" t="s">
        <v>6298</v>
      </c>
    </row>
    <row r="4802" spans="1:9" x14ac:dyDescent="0.2">
      <c r="A4802" s="1" t="str">
        <f t="shared" si="76"/>
        <v>SINAPI-I 12627</v>
      </c>
      <c r="B4802" s="3" t="s">
        <v>6301</v>
      </c>
      <c r="C4802" s="3">
        <v>12627</v>
      </c>
      <c r="D4802" s="2" t="s">
        <v>4376</v>
      </c>
      <c r="E4802" s="3" t="s">
        <v>4431</v>
      </c>
      <c r="F4802" s="67" t="s">
        <v>4841</v>
      </c>
      <c r="G4802" s="67" t="s">
        <v>4841</v>
      </c>
      <c r="I4802" s="3" t="s">
        <v>6298</v>
      </c>
    </row>
    <row r="4803" spans="1:9" x14ac:dyDescent="0.2">
      <c r="A4803" s="1" t="str">
        <f t="shared" si="76"/>
        <v>SINAPI-I 39996</v>
      </c>
      <c r="B4803" s="3" t="s">
        <v>6301</v>
      </c>
      <c r="C4803" s="3">
        <v>39996</v>
      </c>
      <c r="D4803" s="2" t="s">
        <v>30715</v>
      </c>
      <c r="E4803" s="3" t="s">
        <v>4432</v>
      </c>
      <c r="F4803" s="67" t="s">
        <v>34540</v>
      </c>
      <c r="G4803" s="67" t="s">
        <v>34540</v>
      </c>
      <c r="I4803" s="3" t="s">
        <v>6298</v>
      </c>
    </row>
    <row r="4804" spans="1:9" ht="22.5" x14ac:dyDescent="0.2">
      <c r="A4804" s="1" t="str">
        <f t="shared" si="76"/>
        <v>SINAPI-I 10478</v>
      </c>
      <c r="B4804" s="3" t="s">
        <v>6301</v>
      </c>
      <c r="C4804" s="3">
        <v>10478</v>
      </c>
      <c r="D4804" s="2" t="s">
        <v>4377</v>
      </c>
      <c r="E4804" s="3" t="s">
        <v>4434</v>
      </c>
      <c r="F4804" s="67" t="s">
        <v>34414</v>
      </c>
      <c r="G4804" s="67" t="s">
        <v>34414</v>
      </c>
      <c r="I4804" s="3" t="s">
        <v>6299</v>
      </c>
    </row>
    <row r="4805" spans="1:9" x14ac:dyDescent="0.2">
      <c r="A4805" s="1" t="str">
        <f t="shared" si="76"/>
        <v>SINAPI-I 10481</v>
      </c>
      <c r="B4805" s="3" t="s">
        <v>6301</v>
      </c>
      <c r="C4805" s="3">
        <v>10481</v>
      </c>
      <c r="D4805" s="2" t="s">
        <v>4378</v>
      </c>
      <c r="E4805" s="3" t="s">
        <v>4434</v>
      </c>
      <c r="F4805" s="67" t="s">
        <v>34300</v>
      </c>
      <c r="G4805" s="67" t="s">
        <v>34300</v>
      </c>
      <c r="I4805" s="3" t="s">
        <v>6298</v>
      </c>
    </row>
    <row r="4806" spans="1:9" x14ac:dyDescent="0.2">
      <c r="A4806" s="1" t="str">
        <f t="shared" si="76"/>
        <v>SINAPI-I 10475</v>
      </c>
      <c r="B4806" s="3" t="s">
        <v>6301</v>
      </c>
      <c r="C4806" s="3">
        <v>10475</v>
      </c>
      <c r="D4806" s="2" t="s">
        <v>4379</v>
      </c>
      <c r="E4806" s="3" t="s">
        <v>4434</v>
      </c>
      <c r="F4806" s="67" t="s">
        <v>34541</v>
      </c>
      <c r="G4806" s="67" t="s">
        <v>34541</v>
      </c>
      <c r="I4806" s="3" t="s">
        <v>6298</v>
      </c>
    </row>
    <row r="4807" spans="1:9" x14ac:dyDescent="0.2">
      <c r="A4807" s="1" t="str">
        <f t="shared" si="76"/>
        <v>SINAPI-I 4030</v>
      </c>
      <c r="B4807" s="3" t="s">
        <v>6301</v>
      </c>
      <c r="C4807" s="3">
        <v>4030</v>
      </c>
      <c r="D4807" s="2" t="s">
        <v>4380</v>
      </c>
      <c r="E4807" s="3" t="s">
        <v>4438</v>
      </c>
      <c r="F4807" s="67" t="s">
        <v>4832</v>
      </c>
      <c r="G4807" s="67" t="s">
        <v>4832</v>
      </c>
      <c r="I4807" s="3" t="s">
        <v>6298</v>
      </c>
    </row>
    <row r="4808" spans="1:9" x14ac:dyDescent="0.2">
      <c r="A4808" s="1" t="str">
        <f t="shared" si="76"/>
        <v>SINAPI-I 4031</v>
      </c>
      <c r="B4808" s="3" t="s">
        <v>6301</v>
      </c>
      <c r="C4808" s="3">
        <v>4031</v>
      </c>
      <c r="D4808" s="2" t="s">
        <v>4381</v>
      </c>
      <c r="E4808" s="3" t="s">
        <v>4438</v>
      </c>
      <c r="F4808" s="67" t="s">
        <v>29680</v>
      </c>
      <c r="G4808" s="67" t="s">
        <v>29680</v>
      </c>
      <c r="I4808" s="3" t="s">
        <v>6298</v>
      </c>
    </row>
    <row r="4809" spans="1:9" x14ac:dyDescent="0.2">
      <c r="A4809" s="1" t="str">
        <f t="shared" si="76"/>
        <v>SINAPI-I 39399</v>
      </c>
      <c r="B4809" s="3" t="s">
        <v>6301</v>
      </c>
      <c r="C4809" s="3">
        <v>39399</v>
      </c>
      <c r="D4809" s="2" t="s">
        <v>4382</v>
      </c>
      <c r="E4809" s="3" t="s">
        <v>4431</v>
      </c>
      <c r="F4809" s="67" t="s">
        <v>34542</v>
      </c>
      <c r="G4809" s="67" t="s">
        <v>34542</v>
      </c>
      <c r="I4809" s="3" t="s">
        <v>6300</v>
      </c>
    </row>
    <row r="4810" spans="1:9" x14ac:dyDescent="0.2">
      <c r="A4810" s="1" t="str">
        <f t="shared" si="76"/>
        <v>SINAPI-I 39400</v>
      </c>
      <c r="B4810" s="3" t="s">
        <v>6301</v>
      </c>
      <c r="C4810" s="3">
        <v>39400</v>
      </c>
      <c r="D4810" s="2" t="s">
        <v>4383</v>
      </c>
      <c r="E4810" s="3" t="s">
        <v>4431</v>
      </c>
      <c r="F4810" s="67" t="s">
        <v>34543</v>
      </c>
      <c r="G4810" s="67" t="s">
        <v>34543</v>
      </c>
      <c r="I4810" s="3" t="s">
        <v>6300</v>
      </c>
    </row>
    <row r="4811" spans="1:9" x14ac:dyDescent="0.2">
      <c r="A4811" s="1" t="str">
        <f t="shared" si="76"/>
        <v>SINAPI-I 39401</v>
      </c>
      <c r="B4811" s="3" t="s">
        <v>6301</v>
      </c>
      <c r="C4811" s="3">
        <v>39401</v>
      </c>
      <c r="D4811" s="2" t="s">
        <v>4384</v>
      </c>
      <c r="E4811" s="3" t="s">
        <v>4431</v>
      </c>
      <c r="F4811" s="67" t="s">
        <v>34544</v>
      </c>
      <c r="G4811" s="67" t="s">
        <v>34544</v>
      </c>
      <c r="I4811" s="3" t="s">
        <v>6300</v>
      </c>
    </row>
    <row r="4812" spans="1:9" x14ac:dyDescent="0.2">
      <c r="A4812" s="1" t="str">
        <f t="shared" si="76"/>
        <v>SINAPI-I 11652</v>
      </c>
      <c r="B4812" s="3" t="s">
        <v>6301</v>
      </c>
      <c r="C4812" s="3">
        <v>11652</v>
      </c>
      <c r="D4812" s="2" t="s">
        <v>4385</v>
      </c>
      <c r="E4812" s="3" t="s">
        <v>4431</v>
      </c>
      <c r="F4812" s="67" t="s">
        <v>34545</v>
      </c>
      <c r="G4812" s="67" t="s">
        <v>34545</v>
      </c>
      <c r="I4812" s="3" t="s">
        <v>6300</v>
      </c>
    </row>
    <row r="4813" spans="1:9" x14ac:dyDescent="0.2">
      <c r="A4813" s="1" t="str">
        <f t="shared" si="76"/>
        <v>SINAPI-I 13896</v>
      </c>
      <c r="B4813" s="3" t="s">
        <v>6301</v>
      </c>
      <c r="C4813" s="3">
        <v>13896</v>
      </c>
      <c r="D4813" s="2" t="s">
        <v>4386</v>
      </c>
      <c r="E4813" s="3" t="s">
        <v>4431</v>
      </c>
      <c r="F4813" s="67" t="s">
        <v>34546</v>
      </c>
      <c r="G4813" s="67" t="s">
        <v>34546</v>
      </c>
      <c r="I4813" s="3" t="s">
        <v>6300</v>
      </c>
    </row>
    <row r="4814" spans="1:9" x14ac:dyDescent="0.2">
      <c r="A4814" s="1" t="str">
        <f t="shared" si="76"/>
        <v>SINAPI-I 13475</v>
      </c>
      <c r="B4814" s="3" t="s">
        <v>6301</v>
      </c>
      <c r="C4814" s="3">
        <v>13475</v>
      </c>
      <c r="D4814" s="2" t="s">
        <v>4387</v>
      </c>
      <c r="E4814" s="3" t="s">
        <v>4431</v>
      </c>
      <c r="F4814" s="67" t="s">
        <v>34547</v>
      </c>
      <c r="G4814" s="67" t="s">
        <v>34547</v>
      </c>
      <c r="I4814" s="3" t="s">
        <v>6300</v>
      </c>
    </row>
    <row r="4815" spans="1:9" x14ac:dyDescent="0.2">
      <c r="A4815" s="1" t="str">
        <f t="shared" si="76"/>
        <v>SINAPI-I 44491</v>
      </c>
      <c r="B4815" s="3" t="s">
        <v>6301</v>
      </c>
      <c r="C4815" s="3">
        <v>44491</v>
      </c>
      <c r="D4815" s="2" t="s">
        <v>4388</v>
      </c>
      <c r="E4815" s="3" t="s">
        <v>4431</v>
      </c>
      <c r="F4815" s="67" t="s">
        <v>34548</v>
      </c>
      <c r="G4815" s="67" t="s">
        <v>34548</v>
      </c>
      <c r="I4815" s="3" t="s">
        <v>6300</v>
      </c>
    </row>
    <row r="4816" spans="1:9" x14ac:dyDescent="0.2">
      <c r="A4816" s="1" t="str">
        <f t="shared" si="76"/>
        <v>SINAPI-I 44470</v>
      </c>
      <c r="B4816" s="3" t="s">
        <v>6301</v>
      </c>
      <c r="C4816" s="3">
        <v>44470</v>
      </c>
      <c r="D4816" s="2" t="s">
        <v>4389</v>
      </c>
      <c r="E4816" s="3" t="s">
        <v>4431</v>
      </c>
      <c r="F4816" s="67" t="s">
        <v>34549</v>
      </c>
      <c r="G4816" s="67" t="s">
        <v>34549</v>
      </c>
      <c r="I4816" s="3" t="s">
        <v>6300</v>
      </c>
    </row>
    <row r="4817" spans="1:9" x14ac:dyDescent="0.2">
      <c r="A4817" s="1" t="str">
        <f t="shared" si="76"/>
        <v>SINAPI-I 13476</v>
      </c>
      <c r="B4817" s="3" t="s">
        <v>6301</v>
      </c>
      <c r="C4817" s="3">
        <v>13476</v>
      </c>
      <c r="D4817" s="2" t="s">
        <v>4390</v>
      </c>
      <c r="E4817" s="3" t="s">
        <v>4431</v>
      </c>
      <c r="F4817" s="67" t="s">
        <v>34550</v>
      </c>
      <c r="G4817" s="67" t="s">
        <v>34550</v>
      </c>
      <c r="I4817" s="3" t="s">
        <v>6300</v>
      </c>
    </row>
    <row r="4818" spans="1:9" x14ac:dyDescent="0.2">
      <c r="A4818" s="1" t="str">
        <f t="shared" si="76"/>
        <v>SINAPI-I 10488</v>
      </c>
      <c r="B4818" s="3" t="s">
        <v>6301</v>
      </c>
      <c r="C4818" s="3">
        <v>10488</v>
      </c>
      <c r="D4818" s="2" t="s">
        <v>4391</v>
      </c>
      <c r="E4818" s="3" t="s">
        <v>4431</v>
      </c>
      <c r="F4818" s="67" t="s">
        <v>34551</v>
      </c>
      <c r="G4818" s="67" t="s">
        <v>34551</v>
      </c>
      <c r="I4818" s="3" t="s">
        <v>6300</v>
      </c>
    </row>
    <row r="4819" spans="1:9" ht="22.5" x14ac:dyDescent="0.2">
      <c r="A4819" s="1" t="str">
        <f t="shared" si="76"/>
        <v>SINAPI-I 13606</v>
      </c>
      <c r="B4819" s="3" t="s">
        <v>6301</v>
      </c>
      <c r="C4819" s="3">
        <v>13606</v>
      </c>
      <c r="D4819" s="2" t="s">
        <v>4392</v>
      </c>
      <c r="E4819" s="3" t="s">
        <v>4431</v>
      </c>
      <c r="F4819" s="67" t="s">
        <v>34552</v>
      </c>
      <c r="G4819" s="67" t="s">
        <v>34552</v>
      </c>
      <c r="I4819" s="3" t="s">
        <v>6300</v>
      </c>
    </row>
    <row r="4820" spans="1:9" x14ac:dyDescent="0.2">
      <c r="A4820" s="1" t="str">
        <f t="shared" si="76"/>
        <v>SINAPI-I 10489</v>
      </c>
      <c r="B4820" s="3" t="s">
        <v>6301</v>
      </c>
      <c r="C4820" s="3">
        <v>10489</v>
      </c>
      <c r="D4820" s="2" t="s">
        <v>4393</v>
      </c>
      <c r="E4820" s="3" t="s">
        <v>4436</v>
      </c>
      <c r="F4820" s="67" t="s">
        <v>21599</v>
      </c>
      <c r="G4820" s="67" t="s">
        <v>6203</v>
      </c>
      <c r="I4820" s="3" t="s">
        <v>6298</v>
      </c>
    </row>
    <row r="4821" spans="1:9" x14ac:dyDescent="0.2">
      <c r="A4821" s="1" t="str">
        <f t="shared" si="76"/>
        <v>SINAPI-I 41073</v>
      </c>
      <c r="B4821" s="3" t="s">
        <v>6301</v>
      </c>
      <c r="C4821" s="3">
        <v>41073</v>
      </c>
      <c r="D4821" s="2" t="s">
        <v>4394</v>
      </c>
      <c r="E4821" s="3" t="s">
        <v>4437</v>
      </c>
      <c r="F4821" s="67" t="s">
        <v>29023</v>
      </c>
      <c r="G4821" s="67" t="s">
        <v>28988</v>
      </c>
      <c r="I4821" s="3" t="s">
        <v>6298</v>
      </c>
    </row>
    <row r="4822" spans="1:9" x14ac:dyDescent="0.2">
      <c r="A4822" s="1" t="str">
        <f t="shared" si="76"/>
        <v>SINAPI-I 34391</v>
      </c>
      <c r="B4822" s="3" t="s">
        <v>6301</v>
      </c>
      <c r="C4822" s="3">
        <v>34391</v>
      </c>
      <c r="D4822" s="2" t="s">
        <v>4395</v>
      </c>
      <c r="E4822" s="3" t="s">
        <v>4438</v>
      </c>
      <c r="F4822" s="67" t="s">
        <v>34553</v>
      </c>
      <c r="G4822" s="67" t="s">
        <v>34553</v>
      </c>
      <c r="I4822" s="3" t="s">
        <v>6298</v>
      </c>
    </row>
    <row r="4823" spans="1:9" x14ac:dyDescent="0.2">
      <c r="A4823" s="1" t="str">
        <f t="shared" si="76"/>
        <v>SINAPI-I 10496</v>
      </c>
      <c r="B4823" s="3" t="s">
        <v>6301</v>
      </c>
      <c r="C4823" s="3">
        <v>10496</v>
      </c>
      <c r="D4823" s="2" t="s">
        <v>4396</v>
      </c>
      <c r="E4823" s="3" t="s">
        <v>4438</v>
      </c>
      <c r="F4823" s="67" t="s">
        <v>34554</v>
      </c>
      <c r="G4823" s="67" t="s">
        <v>34554</v>
      </c>
      <c r="I4823" s="3" t="s">
        <v>6298</v>
      </c>
    </row>
    <row r="4824" spans="1:9" x14ac:dyDescent="0.2">
      <c r="A4824" s="1" t="str">
        <f t="shared" si="76"/>
        <v>SINAPI-I 10497</v>
      </c>
      <c r="B4824" s="3" t="s">
        <v>6301</v>
      </c>
      <c r="C4824" s="3">
        <v>10497</v>
      </c>
      <c r="D4824" s="2" t="s">
        <v>30716</v>
      </c>
      <c r="E4824" s="3" t="s">
        <v>4438</v>
      </c>
      <c r="F4824" s="67" t="s">
        <v>34555</v>
      </c>
      <c r="G4824" s="67" t="s">
        <v>34555</v>
      </c>
      <c r="I4824" s="3" t="s">
        <v>6298</v>
      </c>
    </row>
    <row r="4825" spans="1:9" x14ac:dyDescent="0.2">
      <c r="A4825" s="1" t="str">
        <f t="shared" si="76"/>
        <v>SINAPI-I 10504</v>
      </c>
      <c r="B4825" s="3" t="s">
        <v>6301</v>
      </c>
      <c r="C4825" s="3">
        <v>10504</v>
      </c>
      <c r="D4825" s="2" t="s">
        <v>4397</v>
      </c>
      <c r="E4825" s="3" t="s">
        <v>4438</v>
      </c>
      <c r="F4825" s="67" t="s">
        <v>34556</v>
      </c>
      <c r="G4825" s="67" t="s">
        <v>34556</v>
      </c>
      <c r="I4825" s="3" t="s">
        <v>6298</v>
      </c>
    </row>
    <row r="4826" spans="1:9" x14ac:dyDescent="0.2">
      <c r="A4826" s="1" t="str">
        <f t="shared" si="76"/>
        <v>SINAPI-I 34390</v>
      </c>
      <c r="B4826" s="3" t="s">
        <v>6301</v>
      </c>
      <c r="C4826" s="3">
        <v>34390</v>
      </c>
      <c r="D4826" s="2" t="s">
        <v>4398</v>
      </c>
      <c r="E4826" s="3" t="s">
        <v>4438</v>
      </c>
      <c r="F4826" s="67" t="s">
        <v>34557</v>
      </c>
      <c r="G4826" s="67" t="s">
        <v>34557</v>
      </c>
      <c r="I4826" s="3" t="s">
        <v>6298</v>
      </c>
    </row>
    <row r="4827" spans="1:9" x14ac:dyDescent="0.2">
      <c r="A4827" s="1" t="str">
        <f t="shared" si="76"/>
        <v>SINAPI-I 34389</v>
      </c>
      <c r="B4827" s="3" t="s">
        <v>6301</v>
      </c>
      <c r="C4827" s="3">
        <v>34389</v>
      </c>
      <c r="D4827" s="2" t="s">
        <v>4399</v>
      </c>
      <c r="E4827" s="3" t="s">
        <v>4438</v>
      </c>
      <c r="F4827" s="67" t="s">
        <v>32300</v>
      </c>
      <c r="G4827" s="67" t="s">
        <v>32300</v>
      </c>
      <c r="I4827" s="3" t="s">
        <v>6298</v>
      </c>
    </row>
    <row r="4828" spans="1:9" x14ac:dyDescent="0.2">
      <c r="A4828" s="1" t="str">
        <f t="shared" si="76"/>
        <v>SINAPI-I 34388</v>
      </c>
      <c r="B4828" s="3" t="s">
        <v>6301</v>
      </c>
      <c r="C4828" s="3">
        <v>34388</v>
      </c>
      <c r="D4828" s="2" t="s">
        <v>4400</v>
      </c>
      <c r="E4828" s="3" t="s">
        <v>4438</v>
      </c>
      <c r="F4828" s="67" t="s">
        <v>34558</v>
      </c>
      <c r="G4828" s="67" t="s">
        <v>34558</v>
      </c>
      <c r="I4828" s="3" t="s">
        <v>6298</v>
      </c>
    </row>
    <row r="4829" spans="1:9" x14ac:dyDescent="0.2">
      <c r="A4829" s="1" t="str">
        <f t="shared" si="76"/>
        <v>SINAPI-I 34387</v>
      </c>
      <c r="B4829" s="3" t="s">
        <v>6301</v>
      </c>
      <c r="C4829" s="3">
        <v>34387</v>
      </c>
      <c r="D4829" s="2" t="s">
        <v>4401</v>
      </c>
      <c r="E4829" s="3" t="s">
        <v>4438</v>
      </c>
      <c r="F4829" s="67" t="s">
        <v>34559</v>
      </c>
      <c r="G4829" s="67" t="s">
        <v>34559</v>
      </c>
      <c r="I4829" s="3" t="s">
        <v>6298</v>
      </c>
    </row>
    <row r="4830" spans="1:9" x14ac:dyDescent="0.2">
      <c r="A4830" s="1" t="str">
        <f t="shared" si="76"/>
        <v>SINAPI-I 11188</v>
      </c>
      <c r="B4830" s="3" t="s">
        <v>6301</v>
      </c>
      <c r="C4830" s="3">
        <v>11188</v>
      </c>
      <c r="D4830" s="2" t="s">
        <v>4402</v>
      </c>
      <c r="E4830" s="3" t="s">
        <v>4438</v>
      </c>
      <c r="F4830" s="67" t="s">
        <v>34560</v>
      </c>
      <c r="G4830" s="67" t="s">
        <v>34560</v>
      </c>
      <c r="I4830" s="3" t="s">
        <v>6298</v>
      </c>
    </row>
    <row r="4831" spans="1:9" x14ac:dyDescent="0.2">
      <c r="A4831" s="1" t="str">
        <f t="shared" si="76"/>
        <v>SINAPI-I 11189</v>
      </c>
      <c r="B4831" s="3" t="s">
        <v>6301</v>
      </c>
      <c r="C4831" s="3">
        <v>11189</v>
      </c>
      <c r="D4831" s="2" t="s">
        <v>4403</v>
      </c>
      <c r="E4831" s="3" t="s">
        <v>4438</v>
      </c>
      <c r="F4831" s="67" t="s">
        <v>4659</v>
      </c>
      <c r="G4831" s="67" t="s">
        <v>4659</v>
      </c>
      <c r="I4831" s="3" t="s">
        <v>6298</v>
      </c>
    </row>
    <row r="4832" spans="1:9" x14ac:dyDescent="0.2">
      <c r="A4832" s="1" t="str">
        <f t="shared" si="76"/>
        <v>SINAPI-I 21107</v>
      </c>
      <c r="B4832" s="3" t="s">
        <v>6301</v>
      </c>
      <c r="C4832" s="3">
        <v>21107</v>
      </c>
      <c r="D4832" s="2" t="s">
        <v>4404</v>
      </c>
      <c r="E4832" s="3" t="s">
        <v>4438</v>
      </c>
      <c r="F4832" s="67" t="s">
        <v>34561</v>
      </c>
      <c r="G4832" s="67" t="s">
        <v>34561</v>
      </c>
      <c r="I4832" s="3" t="s">
        <v>6298</v>
      </c>
    </row>
    <row r="4833" spans="1:9" x14ac:dyDescent="0.2">
      <c r="A4833" s="1" t="str">
        <f t="shared" si="76"/>
        <v>SINAPI-I 34386</v>
      </c>
      <c r="B4833" s="3" t="s">
        <v>6301</v>
      </c>
      <c r="C4833" s="3">
        <v>34386</v>
      </c>
      <c r="D4833" s="2" t="s">
        <v>4405</v>
      </c>
      <c r="E4833" s="3" t="s">
        <v>4438</v>
      </c>
      <c r="F4833" s="67" t="s">
        <v>34562</v>
      </c>
      <c r="G4833" s="67" t="s">
        <v>34562</v>
      </c>
      <c r="I4833" s="3" t="s">
        <v>6298</v>
      </c>
    </row>
    <row r="4834" spans="1:9" x14ac:dyDescent="0.2">
      <c r="A4834" s="1" t="str">
        <f t="shared" si="76"/>
        <v>SINAPI-I 10490</v>
      </c>
      <c r="B4834" s="3" t="s">
        <v>6301</v>
      </c>
      <c r="C4834" s="3">
        <v>10490</v>
      </c>
      <c r="D4834" s="2" t="s">
        <v>4406</v>
      </c>
      <c r="E4834" s="3" t="s">
        <v>4438</v>
      </c>
      <c r="F4834" s="67" t="s">
        <v>31976</v>
      </c>
      <c r="G4834" s="67" t="s">
        <v>31976</v>
      </c>
      <c r="I4834" s="3" t="s">
        <v>6298</v>
      </c>
    </row>
    <row r="4835" spans="1:9" x14ac:dyDescent="0.2">
      <c r="A4835" s="1" t="str">
        <f t="shared" ref="A4835:A4898" si="77">CONCATENAR</f>
        <v>SINAPI-I 10492</v>
      </c>
      <c r="B4835" s="3" t="s">
        <v>6301</v>
      </c>
      <c r="C4835" s="3">
        <v>10492</v>
      </c>
      <c r="D4835" s="2" t="s">
        <v>4407</v>
      </c>
      <c r="E4835" s="3" t="s">
        <v>4438</v>
      </c>
      <c r="F4835" s="67" t="s">
        <v>34563</v>
      </c>
      <c r="G4835" s="67" t="s">
        <v>34563</v>
      </c>
      <c r="I4835" s="3" t="s">
        <v>6299</v>
      </c>
    </row>
    <row r="4836" spans="1:9" x14ac:dyDescent="0.2">
      <c r="A4836" s="1" t="str">
        <f t="shared" si="77"/>
        <v>SINAPI-I 10493</v>
      </c>
      <c r="B4836" s="3" t="s">
        <v>6301</v>
      </c>
      <c r="C4836" s="3">
        <v>10493</v>
      </c>
      <c r="D4836" s="2" t="s">
        <v>4408</v>
      </c>
      <c r="E4836" s="3" t="s">
        <v>4438</v>
      </c>
      <c r="F4836" s="67" t="s">
        <v>32300</v>
      </c>
      <c r="G4836" s="67" t="s">
        <v>32300</v>
      </c>
      <c r="I4836" s="3" t="s">
        <v>6298</v>
      </c>
    </row>
    <row r="4837" spans="1:9" x14ac:dyDescent="0.2">
      <c r="A4837" s="1" t="str">
        <f t="shared" si="77"/>
        <v>SINAPI-I 10491</v>
      </c>
      <c r="B4837" s="3" t="s">
        <v>6301</v>
      </c>
      <c r="C4837" s="3">
        <v>10491</v>
      </c>
      <c r="D4837" s="2" t="s">
        <v>4409</v>
      </c>
      <c r="E4837" s="3" t="s">
        <v>4438</v>
      </c>
      <c r="F4837" s="67" t="s">
        <v>34564</v>
      </c>
      <c r="G4837" s="67" t="s">
        <v>34564</v>
      </c>
      <c r="I4837" s="3" t="s">
        <v>6298</v>
      </c>
    </row>
    <row r="4838" spans="1:9" x14ac:dyDescent="0.2">
      <c r="A4838" s="1" t="str">
        <f t="shared" si="77"/>
        <v>SINAPI-I 34385</v>
      </c>
      <c r="B4838" s="3" t="s">
        <v>6301</v>
      </c>
      <c r="C4838" s="3">
        <v>34385</v>
      </c>
      <c r="D4838" s="2" t="s">
        <v>4410</v>
      </c>
      <c r="E4838" s="3" t="s">
        <v>4438</v>
      </c>
      <c r="F4838" s="67" t="s">
        <v>34565</v>
      </c>
      <c r="G4838" s="67" t="s">
        <v>34565</v>
      </c>
      <c r="I4838" s="3" t="s">
        <v>6298</v>
      </c>
    </row>
    <row r="4839" spans="1:9" x14ac:dyDescent="0.2">
      <c r="A4839" s="1" t="str">
        <f t="shared" si="77"/>
        <v>SINAPI-I 10499</v>
      </c>
      <c r="B4839" s="3" t="s">
        <v>6301</v>
      </c>
      <c r="C4839" s="3">
        <v>10499</v>
      </c>
      <c r="D4839" s="2" t="s">
        <v>4411</v>
      </c>
      <c r="E4839" s="3" t="s">
        <v>4438</v>
      </c>
      <c r="F4839" s="67" t="s">
        <v>21671</v>
      </c>
      <c r="G4839" s="67" t="s">
        <v>21671</v>
      </c>
      <c r="I4839" s="3" t="s">
        <v>6298</v>
      </c>
    </row>
    <row r="4840" spans="1:9" x14ac:dyDescent="0.2">
      <c r="A4840" s="1" t="str">
        <f t="shared" si="77"/>
        <v>SINAPI-I 34384</v>
      </c>
      <c r="B4840" s="3" t="s">
        <v>6301</v>
      </c>
      <c r="C4840" s="3">
        <v>34384</v>
      </c>
      <c r="D4840" s="2" t="s">
        <v>4412</v>
      </c>
      <c r="E4840" s="3" t="s">
        <v>4438</v>
      </c>
      <c r="F4840" s="67" t="s">
        <v>34562</v>
      </c>
      <c r="G4840" s="67" t="s">
        <v>34562</v>
      </c>
      <c r="I4840" s="3" t="s">
        <v>6298</v>
      </c>
    </row>
    <row r="4841" spans="1:9" x14ac:dyDescent="0.2">
      <c r="A4841" s="1" t="str">
        <f t="shared" si="77"/>
        <v>SINAPI-I 11185</v>
      </c>
      <c r="B4841" s="3" t="s">
        <v>6301</v>
      </c>
      <c r="C4841" s="3">
        <v>11185</v>
      </c>
      <c r="D4841" s="2" t="s">
        <v>4413</v>
      </c>
      <c r="E4841" s="3" t="s">
        <v>4438</v>
      </c>
      <c r="F4841" s="67" t="s">
        <v>30772</v>
      </c>
      <c r="G4841" s="67" t="s">
        <v>30772</v>
      </c>
      <c r="I4841" s="3" t="s">
        <v>6298</v>
      </c>
    </row>
    <row r="4842" spans="1:9" x14ac:dyDescent="0.2">
      <c r="A4842" s="1" t="str">
        <f t="shared" si="77"/>
        <v>SINAPI-I 10507</v>
      </c>
      <c r="B4842" s="3" t="s">
        <v>6301</v>
      </c>
      <c r="C4842" s="3">
        <v>10507</v>
      </c>
      <c r="D4842" s="2" t="s">
        <v>4414</v>
      </c>
      <c r="E4842" s="3" t="s">
        <v>4438</v>
      </c>
      <c r="F4842" s="67" t="s">
        <v>34566</v>
      </c>
      <c r="G4842" s="67" t="s">
        <v>34566</v>
      </c>
      <c r="I4842" s="3" t="s">
        <v>6298</v>
      </c>
    </row>
    <row r="4843" spans="1:9" x14ac:dyDescent="0.2">
      <c r="A4843" s="1" t="str">
        <f t="shared" si="77"/>
        <v>SINAPI-I 10505</v>
      </c>
      <c r="B4843" s="3" t="s">
        <v>6301</v>
      </c>
      <c r="C4843" s="3">
        <v>10505</v>
      </c>
      <c r="D4843" s="2" t="s">
        <v>4415</v>
      </c>
      <c r="E4843" s="3" t="s">
        <v>4438</v>
      </c>
      <c r="F4843" s="67" t="s">
        <v>31853</v>
      </c>
      <c r="G4843" s="67" t="s">
        <v>31853</v>
      </c>
      <c r="I4843" s="3" t="s">
        <v>6298</v>
      </c>
    </row>
    <row r="4844" spans="1:9" x14ac:dyDescent="0.2">
      <c r="A4844" s="1" t="str">
        <f t="shared" si="77"/>
        <v>SINAPI-I 10506</v>
      </c>
      <c r="B4844" s="3" t="s">
        <v>6301</v>
      </c>
      <c r="C4844" s="3">
        <v>10506</v>
      </c>
      <c r="D4844" s="2" t="s">
        <v>4416</v>
      </c>
      <c r="E4844" s="3" t="s">
        <v>4438</v>
      </c>
      <c r="F4844" s="67" t="s">
        <v>34567</v>
      </c>
      <c r="G4844" s="67" t="s">
        <v>34567</v>
      </c>
      <c r="I4844" s="3" t="s">
        <v>6298</v>
      </c>
    </row>
    <row r="4845" spans="1:9" x14ac:dyDescent="0.2">
      <c r="A4845" s="1" t="str">
        <f t="shared" si="77"/>
        <v>SINAPI-I 5031</v>
      </c>
      <c r="B4845" s="3" t="s">
        <v>6301</v>
      </c>
      <c r="C4845" s="3">
        <v>5031</v>
      </c>
      <c r="D4845" s="2" t="s">
        <v>4417</v>
      </c>
      <c r="E4845" s="3" t="s">
        <v>4438</v>
      </c>
      <c r="F4845" s="67" t="s">
        <v>4659</v>
      </c>
      <c r="G4845" s="67" t="s">
        <v>4659</v>
      </c>
      <c r="I4845" s="3" t="s">
        <v>6299</v>
      </c>
    </row>
    <row r="4846" spans="1:9" x14ac:dyDescent="0.2">
      <c r="A4846" s="1" t="str">
        <f t="shared" si="77"/>
        <v>SINAPI-I 10502</v>
      </c>
      <c r="B4846" s="3" t="s">
        <v>6301</v>
      </c>
      <c r="C4846" s="3">
        <v>10502</v>
      </c>
      <c r="D4846" s="2" t="s">
        <v>4418</v>
      </c>
      <c r="E4846" s="3" t="s">
        <v>4438</v>
      </c>
      <c r="F4846" s="67" t="s">
        <v>34568</v>
      </c>
      <c r="G4846" s="67" t="s">
        <v>34568</v>
      </c>
      <c r="I4846" s="3" t="s">
        <v>6298</v>
      </c>
    </row>
    <row r="4847" spans="1:9" x14ac:dyDescent="0.2">
      <c r="A4847" s="1" t="str">
        <f t="shared" si="77"/>
        <v>SINAPI-I 10501</v>
      </c>
      <c r="B4847" s="3" t="s">
        <v>6301</v>
      </c>
      <c r="C4847" s="3">
        <v>10501</v>
      </c>
      <c r="D4847" s="2" t="s">
        <v>4419</v>
      </c>
      <c r="E4847" s="3" t="s">
        <v>4438</v>
      </c>
      <c r="F4847" s="67" t="s">
        <v>34569</v>
      </c>
      <c r="G4847" s="67" t="s">
        <v>34569</v>
      </c>
      <c r="I4847" s="3" t="s">
        <v>6298</v>
      </c>
    </row>
    <row r="4848" spans="1:9" x14ac:dyDescent="0.2">
      <c r="A4848" s="1" t="str">
        <f t="shared" si="77"/>
        <v>SINAPI-I 10503</v>
      </c>
      <c r="B4848" s="3" t="s">
        <v>6301</v>
      </c>
      <c r="C4848" s="3">
        <v>10503</v>
      </c>
      <c r="D4848" s="2" t="s">
        <v>4420</v>
      </c>
      <c r="E4848" s="3" t="s">
        <v>4438</v>
      </c>
      <c r="F4848" s="67" t="s">
        <v>34570</v>
      </c>
      <c r="G4848" s="67" t="s">
        <v>34570</v>
      </c>
      <c r="I4848" s="3" t="s">
        <v>6298</v>
      </c>
    </row>
    <row r="4849" spans="1:11" x14ac:dyDescent="0.2">
      <c r="A4849" s="1" t="str">
        <f t="shared" si="77"/>
        <v>SINAPI-I 4500</v>
      </c>
      <c r="B4849" s="3" t="s">
        <v>6301</v>
      </c>
      <c r="C4849" s="3">
        <v>4500</v>
      </c>
      <c r="D4849" s="2" t="s">
        <v>4421</v>
      </c>
      <c r="E4849" s="3" t="s">
        <v>4432</v>
      </c>
      <c r="F4849" s="67" t="s">
        <v>21260</v>
      </c>
      <c r="G4849" s="67" t="s">
        <v>21260</v>
      </c>
      <c r="I4849" s="3" t="s">
        <v>6298</v>
      </c>
    </row>
    <row r="4850" spans="1:11" x14ac:dyDescent="0.2">
      <c r="A4850" s="1" t="str">
        <f t="shared" si="77"/>
        <v>SINAPI-I 4448</v>
      </c>
      <c r="B4850" s="3" t="s">
        <v>6301</v>
      </c>
      <c r="C4850" s="3">
        <v>4448</v>
      </c>
      <c r="D4850" s="2" t="s">
        <v>4422</v>
      </c>
      <c r="E4850" s="3" t="s">
        <v>4432</v>
      </c>
      <c r="F4850" s="67" t="s">
        <v>4813</v>
      </c>
      <c r="G4850" s="67" t="s">
        <v>4813</v>
      </c>
      <c r="I4850" s="3" t="s">
        <v>6298</v>
      </c>
    </row>
    <row r="4851" spans="1:11" x14ac:dyDescent="0.2">
      <c r="A4851" s="1" t="str">
        <f t="shared" si="77"/>
        <v>SINAPI-I 20213</v>
      </c>
      <c r="B4851" s="3" t="s">
        <v>6301</v>
      </c>
      <c r="C4851" s="3">
        <v>20213</v>
      </c>
      <c r="D4851" s="2" t="s">
        <v>4423</v>
      </c>
      <c r="E4851" s="3" t="s">
        <v>4432</v>
      </c>
      <c r="F4851" s="67" t="s">
        <v>21082</v>
      </c>
      <c r="G4851" s="67" t="s">
        <v>21082</v>
      </c>
      <c r="I4851" s="3" t="s">
        <v>6298</v>
      </c>
    </row>
    <row r="4852" spans="1:11" x14ac:dyDescent="0.2">
      <c r="A4852" s="1" t="str">
        <f t="shared" si="77"/>
        <v>SINAPI-I 20211</v>
      </c>
      <c r="B4852" s="3" t="s">
        <v>6301</v>
      </c>
      <c r="C4852" s="3">
        <v>20211</v>
      </c>
      <c r="D4852" s="2" t="s">
        <v>4424</v>
      </c>
      <c r="E4852" s="3" t="s">
        <v>4432</v>
      </c>
      <c r="F4852" s="67" t="s">
        <v>6226</v>
      </c>
      <c r="G4852" s="67" t="s">
        <v>6226</v>
      </c>
      <c r="I4852" s="3" t="s">
        <v>6298</v>
      </c>
    </row>
    <row r="4853" spans="1:11" x14ac:dyDescent="0.2">
      <c r="A4853" s="1" t="str">
        <f t="shared" si="77"/>
        <v>SINAPI-I 40270</v>
      </c>
      <c r="B4853" s="3" t="s">
        <v>6301</v>
      </c>
      <c r="C4853" s="3">
        <v>40270</v>
      </c>
      <c r="D4853" s="2" t="s">
        <v>33147</v>
      </c>
      <c r="E4853" s="3" t="s">
        <v>4432</v>
      </c>
      <c r="F4853" s="67" t="s">
        <v>34571</v>
      </c>
      <c r="G4853" s="67" t="s">
        <v>34571</v>
      </c>
      <c r="I4853" s="3" t="s">
        <v>6300</v>
      </c>
    </row>
    <row r="4854" spans="1:11" ht="22.5" x14ac:dyDescent="0.2">
      <c r="A4854" s="1" t="str">
        <f t="shared" si="77"/>
        <v>SINAPI-I 4425</v>
      </c>
      <c r="B4854" s="3" t="s">
        <v>6301</v>
      </c>
      <c r="C4854" s="3">
        <v>4425</v>
      </c>
      <c r="D4854" s="2" t="s">
        <v>4425</v>
      </c>
      <c r="E4854" s="3" t="s">
        <v>4432</v>
      </c>
      <c r="F4854" s="67" t="s">
        <v>21031</v>
      </c>
      <c r="G4854" s="67" t="s">
        <v>21031</v>
      </c>
      <c r="I4854" s="3" t="s">
        <v>6298</v>
      </c>
    </row>
    <row r="4855" spans="1:11" ht="22.5" x14ac:dyDescent="0.2">
      <c r="A4855" s="1" t="str">
        <f t="shared" si="77"/>
        <v>SINAPI-I 4472</v>
      </c>
      <c r="B4855" s="3" t="s">
        <v>6301</v>
      </c>
      <c r="C4855" s="3">
        <v>4472</v>
      </c>
      <c r="D4855" s="2" t="s">
        <v>4426</v>
      </c>
      <c r="E4855" s="3" t="s">
        <v>4432</v>
      </c>
      <c r="F4855" s="67" t="s">
        <v>34572</v>
      </c>
      <c r="G4855" s="67" t="s">
        <v>34572</v>
      </c>
      <c r="I4855" s="3" t="s">
        <v>6298</v>
      </c>
    </row>
    <row r="4856" spans="1:11" ht="22.5" x14ac:dyDescent="0.2">
      <c r="A4856" s="1" t="str">
        <f t="shared" si="77"/>
        <v>SINAPI-I 35272</v>
      </c>
      <c r="B4856" s="3" t="s">
        <v>6301</v>
      </c>
      <c r="C4856" s="3">
        <v>35272</v>
      </c>
      <c r="D4856" s="2" t="s">
        <v>4427</v>
      </c>
      <c r="E4856" s="3" t="s">
        <v>4432</v>
      </c>
      <c r="F4856" s="67" t="s">
        <v>34573</v>
      </c>
      <c r="G4856" s="67" t="s">
        <v>34573</v>
      </c>
      <c r="I4856" s="3" t="s">
        <v>6298</v>
      </c>
    </row>
    <row r="4857" spans="1:11" ht="22.5" x14ac:dyDescent="0.2">
      <c r="A4857" s="1" t="str">
        <f t="shared" si="77"/>
        <v>SINAPI-I 4481</v>
      </c>
      <c r="B4857" s="3" t="s">
        <v>6301</v>
      </c>
      <c r="C4857" s="3">
        <v>4481</v>
      </c>
      <c r="D4857" s="2" t="s">
        <v>4428</v>
      </c>
      <c r="E4857" s="3" t="s">
        <v>4432</v>
      </c>
      <c r="F4857" s="67" t="s">
        <v>34574</v>
      </c>
      <c r="G4857" s="67" t="s">
        <v>34574</v>
      </c>
      <c r="I4857" s="3" t="s">
        <v>6298</v>
      </c>
    </row>
    <row r="4858" spans="1:11" x14ac:dyDescent="0.2">
      <c r="A4858" s="1" t="str">
        <f t="shared" si="77"/>
        <v>SINAPI-I 34345</v>
      </c>
      <c r="B4858" s="3" t="s">
        <v>6301</v>
      </c>
      <c r="C4858" s="3">
        <v>34345</v>
      </c>
      <c r="D4858" s="2" t="s">
        <v>4429</v>
      </c>
      <c r="E4858" s="3" t="s">
        <v>4436</v>
      </c>
      <c r="F4858" s="67" t="s">
        <v>6161</v>
      </c>
      <c r="G4858" s="67" t="s">
        <v>21317</v>
      </c>
      <c r="I4858" s="3" t="s">
        <v>6298</v>
      </c>
    </row>
    <row r="4859" spans="1:11" x14ac:dyDescent="0.2">
      <c r="A4859" s="1" t="str">
        <f t="shared" si="77"/>
        <v>SINAPI-I 41096</v>
      </c>
      <c r="B4859" s="3" t="s">
        <v>6301</v>
      </c>
      <c r="C4859" s="3">
        <v>41096</v>
      </c>
      <c r="D4859" s="2" t="s">
        <v>4430</v>
      </c>
      <c r="E4859" s="3" t="s">
        <v>4437</v>
      </c>
      <c r="F4859" s="67" t="s">
        <v>29024</v>
      </c>
      <c r="G4859" s="67" t="s">
        <v>28991</v>
      </c>
      <c r="I4859" s="3" t="s">
        <v>6298</v>
      </c>
    </row>
    <row r="4860" spans="1:11" ht="22.5" x14ac:dyDescent="0.2">
      <c r="A4860" s="1" t="str">
        <f t="shared" si="77"/>
        <v>SINAPI 97141</v>
      </c>
      <c r="B4860" s="3" t="s">
        <v>21527</v>
      </c>
      <c r="C4860" s="3" t="s">
        <v>6347</v>
      </c>
      <c r="D4860" s="2" t="s">
        <v>31236</v>
      </c>
      <c r="E4860" s="3" t="s">
        <v>20621</v>
      </c>
      <c r="F4860" s="67" t="s">
        <v>5443</v>
      </c>
      <c r="G4860" s="67" t="s">
        <v>4835</v>
      </c>
      <c r="H4860" s="77" t="s">
        <v>37812</v>
      </c>
      <c r="I4860" s="3" t="s">
        <v>6298</v>
      </c>
      <c r="J4860" s="3" t="str">
        <f>IF($B4860="SINAPI",IF(ISNUMBER(MATCH(Banco!$C4860,Analitico!$A:$A,0)),INDEX(Analitico!E:E,MATCH(Banco!$C4860,Analitico!$A:$A,0))&amp;"%",""),"")</f>
        <v/>
      </c>
      <c r="K4860" s="3" t="str">
        <f>IF($B4860="SINAPI",IF(ISNUMBER(MATCH(Banco!$C4860,Analitico!$A:$A,0)),INDEX(Analitico!F:F,MATCH(Banco!$C4860,Analitico!$A:$A,0))&amp;"%",""),"")</f>
        <v/>
      </c>
    </row>
    <row r="4861" spans="1:11" ht="22.5" x14ac:dyDescent="0.2">
      <c r="A4861" s="1" t="str">
        <f t="shared" si="77"/>
        <v>SINAPI 97142</v>
      </c>
      <c r="B4861" s="3" t="s">
        <v>21527</v>
      </c>
      <c r="C4861" s="3" t="s">
        <v>6348</v>
      </c>
      <c r="D4861" s="2" t="s">
        <v>31237</v>
      </c>
      <c r="E4861" s="3" t="s">
        <v>20621</v>
      </c>
      <c r="F4861" s="67" t="s">
        <v>21471</v>
      </c>
      <c r="G4861" s="67" t="s">
        <v>30092</v>
      </c>
      <c r="I4861" s="3" t="s">
        <v>6298</v>
      </c>
      <c r="J4861" s="3" t="str">
        <f>IF($B4861="SINAPI",IF(ISNUMBER(MATCH(Banco!$C4861,Analitico!$A:$A,0)),INDEX(Analitico!E:E,MATCH(Banco!$C4861,Analitico!$A:$A,0))&amp;"%",""),"")</f>
        <v/>
      </c>
      <c r="K4861" s="3" t="str">
        <f>IF($B4861="SINAPI",IF(ISNUMBER(MATCH(Banco!$C4861,Analitico!$A:$A,0)),INDEX(Analitico!F:F,MATCH(Banco!$C4861,Analitico!$A:$A,0))&amp;"%",""),"")</f>
        <v/>
      </c>
    </row>
    <row r="4862" spans="1:11" ht="22.5" x14ac:dyDescent="0.2">
      <c r="A4862" s="1" t="str">
        <f t="shared" si="77"/>
        <v>SINAPI 97143</v>
      </c>
      <c r="B4862" s="3" t="s">
        <v>21527</v>
      </c>
      <c r="C4862" s="3" t="s">
        <v>6349</v>
      </c>
      <c r="D4862" s="2" t="s">
        <v>31238</v>
      </c>
      <c r="E4862" s="3" t="s">
        <v>20621</v>
      </c>
      <c r="F4862" s="67" t="s">
        <v>5618</v>
      </c>
      <c r="G4862" s="67" t="s">
        <v>6022</v>
      </c>
      <c r="I4862" s="3" t="s">
        <v>6298</v>
      </c>
      <c r="J4862" s="3" t="str">
        <f>IF($B4862="SINAPI",IF(ISNUMBER(MATCH(Banco!$C4862,Analitico!$A:$A,0)),INDEX(Analitico!E:E,MATCH(Banco!$C4862,Analitico!$A:$A,0))&amp;"%",""),"")</f>
        <v/>
      </c>
      <c r="K4862" s="3" t="str">
        <f>IF($B4862="SINAPI",IF(ISNUMBER(MATCH(Banco!$C4862,Analitico!$A:$A,0)),INDEX(Analitico!F:F,MATCH(Banco!$C4862,Analitico!$A:$A,0))&amp;"%",""),"")</f>
        <v/>
      </c>
    </row>
    <row r="4863" spans="1:11" ht="22.5" x14ac:dyDescent="0.2">
      <c r="A4863" s="1" t="str">
        <f t="shared" si="77"/>
        <v>SINAPI 97144</v>
      </c>
      <c r="B4863" s="3" t="s">
        <v>21527</v>
      </c>
      <c r="C4863" s="3" t="s">
        <v>6350</v>
      </c>
      <c r="D4863" s="2" t="s">
        <v>31239</v>
      </c>
      <c r="E4863" s="3" t="s">
        <v>20621</v>
      </c>
      <c r="F4863" s="67" t="s">
        <v>6047</v>
      </c>
      <c r="G4863" s="67" t="s">
        <v>5026</v>
      </c>
      <c r="I4863" s="3" t="s">
        <v>6298</v>
      </c>
      <c r="J4863" s="3" t="str">
        <f>IF($B4863="SINAPI",IF(ISNUMBER(MATCH(Banco!$C4863,Analitico!$A:$A,0)),INDEX(Analitico!E:E,MATCH(Banco!$C4863,Analitico!$A:$A,0))&amp;"%",""),"")</f>
        <v/>
      </c>
      <c r="K4863" s="3" t="str">
        <f>IF($B4863="SINAPI",IF(ISNUMBER(MATCH(Banco!$C4863,Analitico!$A:$A,0)),INDEX(Analitico!F:F,MATCH(Banco!$C4863,Analitico!$A:$A,0))&amp;"%",""),"")</f>
        <v/>
      </c>
    </row>
    <row r="4864" spans="1:11" ht="22.5" x14ac:dyDescent="0.2">
      <c r="A4864" s="1" t="str">
        <f t="shared" si="77"/>
        <v>SINAPI 97145</v>
      </c>
      <c r="B4864" s="3" t="s">
        <v>21527</v>
      </c>
      <c r="C4864" s="3" t="s">
        <v>6351</v>
      </c>
      <c r="D4864" s="2" t="s">
        <v>31240</v>
      </c>
      <c r="E4864" s="3" t="s">
        <v>20621</v>
      </c>
      <c r="F4864" s="67" t="s">
        <v>21630</v>
      </c>
      <c r="G4864" s="67" t="s">
        <v>6147</v>
      </c>
      <c r="I4864" s="3" t="s">
        <v>6298</v>
      </c>
      <c r="J4864" s="3" t="str">
        <f>IF($B4864="SINAPI",IF(ISNUMBER(MATCH(Banco!$C4864,Analitico!$A:$A,0)),INDEX(Analitico!E:E,MATCH(Banco!$C4864,Analitico!$A:$A,0))&amp;"%",""),"")</f>
        <v/>
      </c>
      <c r="K4864" s="3" t="str">
        <f>IF($B4864="SINAPI",IF(ISNUMBER(MATCH(Banco!$C4864,Analitico!$A:$A,0)),INDEX(Analitico!F:F,MATCH(Banco!$C4864,Analitico!$A:$A,0))&amp;"%",""),"")</f>
        <v/>
      </c>
    </row>
    <row r="4865" spans="1:11" ht="22.5" x14ac:dyDescent="0.2">
      <c r="A4865" s="1" t="str">
        <f t="shared" si="77"/>
        <v>SINAPI 97146</v>
      </c>
      <c r="B4865" s="3" t="s">
        <v>21527</v>
      </c>
      <c r="C4865" s="3" t="s">
        <v>6352</v>
      </c>
      <c r="D4865" s="2" t="s">
        <v>31241</v>
      </c>
      <c r="E4865" s="3" t="s">
        <v>20621</v>
      </c>
      <c r="F4865" s="67" t="s">
        <v>4952</v>
      </c>
      <c r="G4865" s="67" t="s">
        <v>29972</v>
      </c>
      <c r="I4865" s="3" t="s">
        <v>6298</v>
      </c>
      <c r="J4865" s="3" t="str">
        <f>IF($B4865="SINAPI",IF(ISNUMBER(MATCH(Banco!$C4865,Analitico!$A:$A,0)),INDEX(Analitico!E:E,MATCH(Banco!$C4865,Analitico!$A:$A,0))&amp;"%",""),"")</f>
        <v/>
      </c>
      <c r="K4865" s="3" t="str">
        <f>IF($B4865="SINAPI",IF(ISNUMBER(MATCH(Banco!$C4865,Analitico!$A:$A,0)),INDEX(Analitico!F:F,MATCH(Banco!$C4865,Analitico!$A:$A,0))&amp;"%",""),"")</f>
        <v/>
      </c>
    </row>
    <row r="4866" spans="1:11" ht="22.5" x14ac:dyDescent="0.2">
      <c r="A4866" s="1" t="str">
        <f t="shared" si="77"/>
        <v>SINAPI 97147</v>
      </c>
      <c r="B4866" s="3" t="s">
        <v>21527</v>
      </c>
      <c r="C4866" s="3" t="s">
        <v>6353</v>
      </c>
      <c r="D4866" s="2" t="s">
        <v>31242</v>
      </c>
      <c r="E4866" s="3" t="s">
        <v>20621</v>
      </c>
      <c r="F4866" s="67" t="s">
        <v>21620</v>
      </c>
      <c r="G4866" s="67" t="s">
        <v>6106</v>
      </c>
      <c r="I4866" s="3" t="s">
        <v>6298</v>
      </c>
      <c r="J4866" s="3" t="str">
        <f>IF($B4866="SINAPI",IF(ISNUMBER(MATCH(Banco!$C4866,Analitico!$A:$A,0)),INDEX(Analitico!E:E,MATCH(Banco!$C4866,Analitico!$A:$A,0))&amp;"%",""),"")</f>
        <v/>
      </c>
      <c r="K4866" s="3" t="str">
        <f>IF($B4866="SINAPI",IF(ISNUMBER(MATCH(Banco!$C4866,Analitico!$A:$A,0)),INDEX(Analitico!F:F,MATCH(Banco!$C4866,Analitico!$A:$A,0))&amp;"%",""),"")</f>
        <v/>
      </c>
    </row>
    <row r="4867" spans="1:11" ht="22.5" x14ac:dyDescent="0.2">
      <c r="A4867" s="1" t="str">
        <f t="shared" si="77"/>
        <v>SINAPI 97148</v>
      </c>
      <c r="B4867" s="3" t="s">
        <v>21527</v>
      </c>
      <c r="C4867" s="3" t="s">
        <v>6354</v>
      </c>
      <c r="D4867" s="2" t="s">
        <v>31243</v>
      </c>
      <c r="E4867" s="3" t="s">
        <v>20621</v>
      </c>
      <c r="F4867" s="67" t="s">
        <v>5906</v>
      </c>
      <c r="G4867" s="67" t="s">
        <v>5737</v>
      </c>
      <c r="I4867" s="3" t="s">
        <v>6298</v>
      </c>
      <c r="J4867" s="3" t="str">
        <f>IF($B4867="SINAPI",IF(ISNUMBER(MATCH(Banco!$C4867,Analitico!$A:$A,0)),INDEX(Analitico!E:E,MATCH(Banco!$C4867,Analitico!$A:$A,0))&amp;"%",""),"")</f>
        <v/>
      </c>
      <c r="K4867" s="3" t="str">
        <f>IF($B4867="SINAPI",IF(ISNUMBER(MATCH(Banco!$C4867,Analitico!$A:$A,0)),INDEX(Analitico!F:F,MATCH(Banco!$C4867,Analitico!$A:$A,0))&amp;"%",""),"")</f>
        <v/>
      </c>
    </row>
    <row r="4868" spans="1:11" ht="22.5" x14ac:dyDescent="0.2">
      <c r="A4868" s="1" t="str">
        <f t="shared" si="77"/>
        <v>SINAPI 97149</v>
      </c>
      <c r="B4868" s="3" t="s">
        <v>21527</v>
      </c>
      <c r="C4868" s="3" t="s">
        <v>6355</v>
      </c>
      <c r="D4868" s="2" t="s">
        <v>31244</v>
      </c>
      <c r="E4868" s="3" t="s">
        <v>20621</v>
      </c>
      <c r="F4868" s="67" t="s">
        <v>31649</v>
      </c>
      <c r="G4868" s="67" t="s">
        <v>29626</v>
      </c>
      <c r="I4868" s="3" t="s">
        <v>6298</v>
      </c>
      <c r="J4868" s="3" t="str">
        <f>IF($B4868="SINAPI",IF(ISNUMBER(MATCH(Banco!$C4868,Analitico!$A:$A,0)),INDEX(Analitico!E:E,MATCH(Banco!$C4868,Analitico!$A:$A,0))&amp;"%",""),"")</f>
        <v/>
      </c>
      <c r="K4868" s="3" t="str">
        <f>IF($B4868="SINAPI",IF(ISNUMBER(MATCH(Banco!$C4868,Analitico!$A:$A,0)),INDEX(Analitico!F:F,MATCH(Banco!$C4868,Analitico!$A:$A,0))&amp;"%",""),"")</f>
        <v/>
      </c>
    </row>
    <row r="4869" spans="1:11" ht="22.5" x14ac:dyDescent="0.2">
      <c r="A4869" s="1" t="str">
        <f t="shared" si="77"/>
        <v>SINAPI 97150</v>
      </c>
      <c r="B4869" s="3" t="s">
        <v>21527</v>
      </c>
      <c r="C4869" s="3" t="s">
        <v>6356</v>
      </c>
      <c r="D4869" s="2" t="s">
        <v>31245</v>
      </c>
      <c r="E4869" s="3" t="s">
        <v>20621</v>
      </c>
      <c r="F4869" s="67" t="s">
        <v>5741</v>
      </c>
      <c r="G4869" s="67" t="s">
        <v>21687</v>
      </c>
      <c r="I4869" s="3" t="s">
        <v>6298</v>
      </c>
      <c r="J4869" s="3" t="str">
        <f>IF($B4869="SINAPI",IF(ISNUMBER(MATCH(Banco!$C4869,Analitico!$A:$A,0)),INDEX(Analitico!E:E,MATCH(Banco!$C4869,Analitico!$A:$A,0))&amp;"%",""),"")</f>
        <v/>
      </c>
      <c r="K4869" s="3" t="str">
        <f>IF($B4869="SINAPI",IF(ISNUMBER(MATCH(Banco!$C4869,Analitico!$A:$A,0)),INDEX(Analitico!F:F,MATCH(Banco!$C4869,Analitico!$A:$A,0))&amp;"%",""),"")</f>
        <v/>
      </c>
    </row>
    <row r="4870" spans="1:11" ht="22.5" x14ac:dyDescent="0.2">
      <c r="A4870" s="1" t="str">
        <f t="shared" si="77"/>
        <v>SINAPI 97151</v>
      </c>
      <c r="B4870" s="3" t="s">
        <v>21527</v>
      </c>
      <c r="C4870" s="3" t="s">
        <v>6357</v>
      </c>
      <c r="D4870" s="2" t="s">
        <v>31246</v>
      </c>
      <c r="E4870" s="3" t="s">
        <v>20621</v>
      </c>
      <c r="F4870" s="67" t="s">
        <v>5039</v>
      </c>
      <c r="G4870" s="67" t="s">
        <v>6054</v>
      </c>
      <c r="I4870" s="3" t="s">
        <v>6298</v>
      </c>
      <c r="J4870" s="3" t="str">
        <f>IF($B4870="SINAPI",IF(ISNUMBER(MATCH(Banco!$C4870,Analitico!$A:$A,0)),INDEX(Analitico!E:E,MATCH(Banco!$C4870,Analitico!$A:$A,0))&amp;"%",""),"")</f>
        <v/>
      </c>
      <c r="K4870" s="3" t="str">
        <f>IF($B4870="SINAPI",IF(ISNUMBER(MATCH(Banco!$C4870,Analitico!$A:$A,0)),INDEX(Analitico!F:F,MATCH(Banco!$C4870,Analitico!$A:$A,0))&amp;"%",""),"")</f>
        <v/>
      </c>
    </row>
    <row r="4871" spans="1:11" ht="22.5" x14ac:dyDescent="0.2">
      <c r="A4871" s="1" t="str">
        <f t="shared" si="77"/>
        <v>SINAPI 97152</v>
      </c>
      <c r="B4871" s="3" t="s">
        <v>21527</v>
      </c>
      <c r="C4871" s="3" t="s">
        <v>6358</v>
      </c>
      <c r="D4871" s="2" t="s">
        <v>31247</v>
      </c>
      <c r="E4871" s="3" t="s">
        <v>20621</v>
      </c>
      <c r="F4871" s="67" t="s">
        <v>28946</v>
      </c>
      <c r="G4871" s="67" t="s">
        <v>21397</v>
      </c>
      <c r="I4871" s="3" t="s">
        <v>6298</v>
      </c>
      <c r="J4871" s="3" t="str">
        <f>IF($B4871="SINAPI",IF(ISNUMBER(MATCH(Banco!$C4871,Analitico!$A:$A,0)),INDEX(Analitico!E:E,MATCH(Banco!$C4871,Analitico!$A:$A,0))&amp;"%",""),"")</f>
        <v/>
      </c>
      <c r="K4871" s="3" t="str">
        <f>IF($B4871="SINAPI",IF(ISNUMBER(MATCH(Banco!$C4871,Analitico!$A:$A,0)),INDEX(Analitico!F:F,MATCH(Banco!$C4871,Analitico!$A:$A,0))&amp;"%",""),"")</f>
        <v/>
      </c>
    </row>
    <row r="4872" spans="1:11" ht="22.5" x14ac:dyDescent="0.2">
      <c r="A4872" s="1" t="str">
        <f t="shared" si="77"/>
        <v>SINAPI 97153</v>
      </c>
      <c r="B4872" s="3" t="s">
        <v>21527</v>
      </c>
      <c r="C4872" s="3" t="s">
        <v>6359</v>
      </c>
      <c r="D4872" s="2" t="s">
        <v>31248</v>
      </c>
      <c r="E4872" s="3" t="s">
        <v>20621</v>
      </c>
      <c r="F4872" s="67" t="s">
        <v>35249</v>
      </c>
      <c r="G4872" s="67" t="s">
        <v>34734</v>
      </c>
      <c r="I4872" s="3" t="s">
        <v>6298</v>
      </c>
      <c r="J4872" s="3" t="str">
        <f>IF($B4872="SINAPI",IF(ISNUMBER(MATCH(Banco!$C4872,Analitico!$A:$A,0)),INDEX(Analitico!E:E,MATCH(Banco!$C4872,Analitico!$A:$A,0))&amp;"%",""),"")</f>
        <v/>
      </c>
      <c r="K4872" s="3" t="str">
        <f>IF($B4872="SINAPI",IF(ISNUMBER(MATCH(Banco!$C4872,Analitico!$A:$A,0)),INDEX(Analitico!F:F,MATCH(Banco!$C4872,Analitico!$A:$A,0))&amp;"%",""),"")</f>
        <v/>
      </c>
    </row>
    <row r="4873" spans="1:11" ht="22.5" x14ac:dyDescent="0.2">
      <c r="A4873" s="1" t="str">
        <f t="shared" si="77"/>
        <v>SINAPI 97154</v>
      </c>
      <c r="B4873" s="3" t="s">
        <v>21527</v>
      </c>
      <c r="C4873" s="3" t="s">
        <v>6360</v>
      </c>
      <c r="D4873" s="2" t="s">
        <v>31249</v>
      </c>
      <c r="E4873" s="3" t="s">
        <v>20621</v>
      </c>
      <c r="F4873" s="67" t="s">
        <v>21891</v>
      </c>
      <c r="G4873" s="67" t="s">
        <v>34735</v>
      </c>
      <c r="I4873" s="3" t="s">
        <v>6298</v>
      </c>
      <c r="J4873" s="3" t="str">
        <f>IF($B4873="SINAPI",IF(ISNUMBER(MATCH(Banco!$C4873,Analitico!$A:$A,0)),INDEX(Analitico!E:E,MATCH(Banco!$C4873,Analitico!$A:$A,0))&amp;"%",""),"")</f>
        <v/>
      </c>
      <c r="K4873" s="3" t="str">
        <f>IF($B4873="SINAPI",IF(ISNUMBER(MATCH(Banco!$C4873,Analitico!$A:$A,0)),INDEX(Analitico!F:F,MATCH(Banco!$C4873,Analitico!$A:$A,0))&amp;"%",""),"")</f>
        <v/>
      </c>
    </row>
    <row r="4874" spans="1:11" ht="22.5" x14ac:dyDescent="0.2">
      <c r="A4874" s="1" t="str">
        <f t="shared" si="77"/>
        <v>SINAPI 97155</v>
      </c>
      <c r="B4874" s="3" t="s">
        <v>21527</v>
      </c>
      <c r="C4874" s="3" t="s">
        <v>6361</v>
      </c>
      <c r="D4874" s="2" t="s">
        <v>31250</v>
      </c>
      <c r="E4874" s="3" t="s">
        <v>20621</v>
      </c>
      <c r="F4874" s="67" t="s">
        <v>33856</v>
      </c>
      <c r="G4874" s="67" t="s">
        <v>30759</v>
      </c>
      <c r="I4874" s="3" t="s">
        <v>6298</v>
      </c>
      <c r="J4874" s="3" t="str">
        <f>IF($B4874="SINAPI",IF(ISNUMBER(MATCH(Banco!$C4874,Analitico!$A:$A,0)),INDEX(Analitico!E:E,MATCH(Banco!$C4874,Analitico!$A:$A,0))&amp;"%",""),"")</f>
        <v/>
      </c>
      <c r="K4874" s="3" t="str">
        <f>IF($B4874="SINAPI",IF(ISNUMBER(MATCH(Banco!$C4874,Analitico!$A:$A,0)),INDEX(Analitico!F:F,MATCH(Banco!$C4874,Analitico!$A:$A,0))&amp;"%",""),"")</f>
        <v/>
      </c>
    </row>
    <row r="4875" spans="1:11" ht="22.5" x14ac:dyDescent="0.2">
      <c r="A4875" s="1" t="str">
        <f t="shared" si="77"/>
        <v>SINAPI 97156</v>
      </c>
      <c r="B4875" s="3" t="s">
        <v>21527</v>
      </c>
      <c r="C4875" s="3" t="s">
        <v>6362</v>
      </c>
      <c r="D4875" s="2" t="s">
        <v>31251</v>
      </c>
      <c r="E4875" s="3" t="s">
        <v>20621</v>
      </c>
      <c r="F4875" s="67" t="s">
        <v>5072</v>
      </c>
      <c r="G4875" s="67" t="s">
        <v>29950</v>
      </c>
      <c r="I4875" s="3" t="s">
        <v>6298</v>
      </c>
      <c r="J4875" s="3" t="str">
        <f>IF($B4875="SINAPI",IF(ISNUMBER(MATCH(Banco!$C4875,Analitico!$A:$A,0)),INDEX(Analitico!E:E,MATCH(Banco!$C4875,Analitico!$A:$A,0))&amp;"%",""),"")</f>
        <v/>
      </c>
      <c r="K4875" s="3" t="str">
        <f>IF($B4875="SINAPI",IF(ISNUMBER(MATCH(Banco!$C4875,Analitico!$A:$A,0)),INDEX(Analitico!F:F,MATCH(Banco!$C4875,Analitico!$A:$A,0))&amp;"%",""),"")</f>
        <v/>
      </c>
    </row>
    <row r="4876" spans="1:11" ht="22.5" x14ac:dyDescent="0.2">
      <c r="A4876" s="1" t="str">
        <f t="shared" si="77"/>
        <v>SINAPI 97157</v>
      </c>
      <c r="B4876" s="3" t="s">
        <v>21527</v>
      </c>
      <c r="C4876" s="3" t="s">
        <v>6363</v>
      </c>
      <c r="D4876" s="2" t="s">
        <v>31252</v>
      </c>
      <c r="E4876" s="3" t="s">
        <v>20621</v>
      </c>
      <c r="F4876" s="67" t="s">
        <v>33320</v>
      </c>
      <c r="G4876" s="67" t="s">
        <v>5674</v>
      </c>
      <c r="I4876" s="3" t="s">
        <v>6298</v>
      </c>
      <c r="J4876" s="3" t="str">
        <f>IF($B4876="SINAPI",IF(ISNUMBER(MATCH(Banco!$C4876,Analitico!$A:$A,0)),INDEX(Analitico!E:E,MATCH(Banco!$C4876,Analitico!$A:$A,0))&amp;"%",""),"")</f>
        <v/>
      </c>
      <c r="K4876" s="3" t="str">
        <f>IF($B4876="SINAPI",IF(ISNUMBER(MATCH(Banco!$C4876,Analitico!$A:$A,0)),INDEX(Analitico!F:F,MATCH(Banco!$C4876,Analitico!$A:$A,0))&amp;"%",""),"")</f>
        <v/>
      </c>
    </row>
    <row r="4877" spans="1:11" ht="22.5" x14ac:dyDescent="0.2">
      <c r="A4877" s="1" t="str">
        <f t="shared" si="77"/>
        <v>SINAPI 97158</v>
      </c>
      <c r="B4877" s="3" t="s">
        <v>21527</v>
      </c>
      <c r="C4877" s="3" t="s">
        <v>6364</v>
      </c>
      <c r="D4877" s="2" t="s">
        <v>31253</v>
      </c>
      <c r="E4877" s="3" t="s">
        <v>20621</v>
      </c>
      <c r="F4877" s="67" t="s">
        <v>5584</v>
      </c>
      <c r="G4877" s="67" t="s">
        <v>5315</v>
      </c>
      <c r="I4877" s="3" t="s">
        <v>6298</v>
      </c>
      <c r="J4877" s="3" t="str">
        <f>IF($B4877="SINAPI",IF(ISNUMBER(MATCH(Banco!$C4877,Analitico!$A:$A,0)),INDEX(Analitico!E:E,MATCH(Banco!$C4877,Analitico!$A:$A,0))&amp;"%",""),"")</f>
        <v/>
      </c>
      <c r="K4877" s="3" t="str">
        <f>IF($B4877="SINAPI",IF(ISNUMBER(MATCH(Banco!$C4877,Analitico!$A:$A,0)),INDEX(Analitico!F:F,MATCH(Banco!$C4877,Analitico!$A:$A,0))&amp;"%",""),"")</f>
        <v/>
      </c>
    </row>
    <row r="4878" spans="1:11" ht="22.5" x14ac:dyDescent="0.2">
      <c r="A4878" s="1" t="str">
        <f t="shared" si="77"/>
        <v>SINAPI 97159</v>
      </c>
      <c r="B4878" s="3" t="s">
        <v>21527</v>
      </c>
      <c r="C4878" s="3" t="s">
        <v>6365</v>
      </c>
      <c r="D4878" s="2" t="s">
        <v>31254</v>
      </c>
      <c r="E4878" s="3" t="s">
        <v>20621</v>
      </c>
      <c r="F4878" s="67" t="s">
        <v>21337</v>
      </c>
      <c r="G4878" s="67" t="s">
        <v>20679</v>
      </c>
      <c r="I4878" s="3" t="s">
        <v>6298</v>
      </c>
      <c r="J4878" s="3" t="str">
        <f>IF($B4878="SINAPI",IF(ISNUMBER(MATCH(Banco!$C4878,Analitico!$A:$A,0)),INDEX(Analitico!E:E,MATCH(Banco!$C4878,Analitico!$A:$A,0))&amp;"%",""),"")</f>
        <v/>
      </c>
      <c r="K4878" s="3" t="str">
        <f>IF($B4878="SINAPI",IF(ISNUMBER(MATCH(Banco!$C4878,Analitico!$A:$A,0)),INDEX(Analitico!F:F,MATCH(Banco!$C4878,Analitico!$A:$A,0))&amp;"%",""),"")</f>
        <v/>
      </c>
    </row>
    <row r="4879" spans="1:11" ht="22.5" x14ac:dyDescent="0.2">
      <c r="A4879" s="1" t="str">
        <f t="shared" si="77"/>
        <v>SINAPI 97160</v>
      </c>
      <c r="B4879" s="3" t="s">
        <v>21527</v>
      </c>
      <c r="C4879" s="3" t="s">
        <v>6366</v>
      </c>
      <c r="D4879" s="2" t="s">
        <v>31255</v>
      </c>
      <c r="E4879" s="3" t="s">
        <v>20621</v>
      </c>
      <c r="F4879" s="67" t="s">
        <v>20983</v>
      </c>
      <c r="G4879" s="67" t="s">
        <v>28737</v>
      </c>
      <c r="I4879" s="3" t="s">
        <v>6298</v>
      </c>
      <c r="J4879" s="3" t="str">
        <f>IF($B4879="SINAPI",IF(ISNUMBER(MATCH(Banco!$C4879,Analitico!$A:$A,0)),INDEX(Analitico!E:E,MATCH(Banco!$C4879,Analitico!$A:$A,0))&amp;"%",""),"")</f>
        <v/>
      </c>
      <c r="K4879" s="3" t="str">
        <f>IF($B4879="SINAPI",IF(ISNUMBER(MATCH(Banco!$C4879,Analitico!$A:$A,0)),INDEX(Analitico!F:F,MATCH(Banco!$C4879,Analitico!$A:$A,0))&amp;"%",""),"")</f>
        <v/>
      </c>
    </row>
    <row r="4880" spans="1:11" ht="22.5" x14ac:dyDescent="0.2">
      <c r="A4880" s="1" t="str">
        <f t="shared" si="77"/>
        <v>SINAPI 97161</v>
      </c>
      <c r="B4880" s="3" t="s">
        <v>21527</v>
      </c>
      <c r="C4880" s="3" t="s">
        <v>6367</v>
      </c>
      <c r="D4880" s="2" t="s">
        <v>31256</v>
      </c>
      <c r="E4880" s="3" t="s">
        <v>20621</v>
      </c>
      <c r="F4880" s="67" t="s">
        <v>4529</v>
      </c>
      <c r="G4880" s="67" t="s">
        <v>6183</v>
      </c>
      <c r="I4880" s="3" t="s">
        <v>6298</v>
      </c>
      <c r="J4880" s="3" t="str">
        <f>IF($B4880="SINAPI",IF(ISNUMBER(MATCH(Banco!$C4880,Analitico!$A:$A,0)),INDEX(Analitico!E:E,MATCH(Banco!$C4880,Analitico!$A:$A,0))&amp;"%",""),"")</f>
        <v/>
      </c>
      <c r="K4880" s="3" t="str">
        <f>IF($B4880="SINAPI",IF(ISNUMBER(MATCH(Banco!$C4880,Analitico!$A:$A,0)),INDEX(Analitico!F:F,MATCH(Banco!$C4880,Analitico!$A:$A,0))&amp;"%",""),"")</f>
        <v/>
      </c>
    </row>
    <row r="4881" spans="1:11" ht="22.5" x14ac:dyDescent="0.2">
      <c r="A4881" s="1" t="str">
        <f t="shared" si="77"/>
        <v>SINAPI 97162</v>
      </c>
      <c r="B4881" s="3" t="s">
        <v>21527</v>
      </c>
      <c r="C4881" s="3" t="s">
        <v>6368</v>
      </c>
      <c r="D4881" s="2" t="s">
        <v>31257</v>
      </c>
      <c r="E4881" s="3" t="s">
        <v>20621</v>
      </c>
      <c r="F4881" s="67" t="s">
        <v>5061</v>
      </c>
      <c r="G4881" s="67" t="s">
        <v>6084</v>
      </c>
      <c r="I4881" s="3" t="s">
        <v>6298</v>
      </c>
      <c r="J4881" s="3" t="str">
        <f>IF($B4881="SINAPI",IF(ISNUMBER(MATCH(Banco!$C4881,Analitico!$A:$A,0)),INDEX(Analitico!E:E,MATCH(Banco!$C4881,Analitico!$A:$A,0))&amp;"%",""),"")</f>
        <v/>
      </c>
      <c r="K4881" s="3" t="str">
        <f>IF($B4881="SINAPI",IF(ISNUMBER(MATCH(Banco!$C4881,Analitico!$A:$A,0)),INDEX(Analitico!F:F,MATCH(Banco!$C4881,Analitico!$A:$A,0))&amp;"%",""),"")</f>
        <v/>
      </c>
    </row>
    <row r="4882" spans="1:11" ht="22.5" x14ac:dyDescent="0.2">
      <c r="A4882" s="1" t="str">
        <f t="shared" si="77"/>
        <v>SINAPI 97163</v>
      </c>
      <c r="B4882" s="3" t="s">
        <v>21527</v>
      </c>
      <c r="C4882" s="3" t="s">
        <v>6369</v>
      </c>
      <c r="D4882" s="2" t="s">
        <v>31258</v>
      </c>
      <c r="E4882" s="3" t="s">
        <v>20621</v>
      </c>
      <c r="F4882" s="67" t="s">
        <v>4534</v>
      </c>
      <c r="G4882" s="67" t="s">
        <v>5112</v>
      </c>
      <c r="I4882" s="3" t="s">
        <v>6298</v>
      </c>
      <c r="J4882" s="3" t="str">
        <f>IF($B4882="SINAPI",IF(ISNUMBER(MATCH(Banco!$C4882,Analitico!$A:$A,0)),INDEX(Analitico!E:E,MATCH(Banco!$C4882,Analitico!$A:$A,0))&amp;"%",""),"")</f>
        <v/>
      </c>
      <c r="K4882" s="3" t="str">
        <f>IF($B4882="SINAPI",IF(ISNUMBER(MATCH(Banco!$C4882,Analitico!$A:$A,0)),INDEX(Analitico!F:F,MATCH(Banco!$C4882,Analitico!$A:$A,0))&amp;"%",""),"")</f>
        <v/>
      </c>
    </row>
    <row r="4883" spans="1:11" ht="22.5" x14ac:dyDescent="0.2">
      <c r="A4883" s="1" t="str">
        <f t="shared" si="77"/>
        <v>SINAPI 97164</v>
      </c>
      <c r="B4883" s="3" t="s">
        <v>21527</v>
      </c>
      <c r="C4883" s="3" t="s">
        <v>6370</v>
      </c>
      <c r="D4883" s="2" t="s">
        <v>31259</v>
      </c>
      <c r="E4883" s="3" t="s">
        <v>20621</v>
      </c>
      <c r="F4883" s="67" t="s">
        <v>5552</v>
      </c>
      <c r="G4883" s="67" t="s">
        <v>21299</v>
      </c>
      <c r="I4883" s="3" t="s">
        <v>6298</v>
      </c>
      <c r="J4883" s="3" t="str">
        <f>IF($B4883="SINAPI",IF(ISNUMBER(MATCH(Banco!$C4883,Analitico!$A:$A,0)),INDEX(Analitico!E:E,MATCH(Banco!$C4883,Analitico!$A:$A,0))&amp;"%",""),"")</f>
        <v/>
      </c>
      <c r="K4883" s="3" t="str">
        <f>IF($B4883="SINAPI",IF(ISNUMBER(MATCH(Banco!$C4883,Analitico!$A:$A,0)),INDEX(Analitico!F:F,MATCH(Banco!$C4883,Analitico!$A:$A,0))&amp;"%",""),"")</f>
        <v/>
      </c>
    </row>
    <row r="4884" spans="1:11" ht="22.5" x14ac:dyDescent="0.2">
      <c r="A4884" s="1" t="str">
        <f t="shared" si="77"/>
        <v>SINAPI 97165</v>
      </c>
      <c r="B4884" s="3" t="s">
        <v>21527</v>
      </c>
      <c r="C4884" s="3" t="s">
        <v>6371</v>
      </c>
      <c r="D4884" s="2" t="s">
        <v>31260</v>
      </c>
      <c r="E4884" s="3" t="s">
        <v>20621</v>
      </c>
      <c r="F4884" s="67" t="s">
        <v>21352</v>
      </c>
      <c r="G4884" s="67" t="s">
        <v>31516</v>
      </c>
      <c r="I4884" s="3" t="s">
        <v>6298</v>
      </c>
      <c r="J4884" s="3" t="str">
        <f>IF($B4884="SINAPI",IF(ISNUMBER(MATCH(Banco!$C4884,Analitico!$A:$A,0)),INDEX(Analitico!E:E,MATCH(Banco!$C4884,Analitico!$A:$A,0))&amp;"%",""),"")</f>
        <v/>
      </c>
      <c r="K4884" s="3" t="str">
        <f>IF($B4884="SINAPI",IF(ISNUMBER(MATCH(Banco!$C4884,Analitico!$A:$A,0)),INDEX(Analitico!F:F,MATCH(Banco!$C4884,Analitico!$A:$A,0))&amp;"%",""),"")</f>
        <v/>
      </c>
    </row>
    <row r="4885" spans="1:11" ht="22.5" x14ac:dyDescent="0.2">
      <c r="A4885" s="1" t="str">
        <f t="shared" si="77"/>
        <v>SINAPI 97166</v>
      </c>
      <c r="B4885" s="3" t="s">
        <v>21527</v>
      </c>
      <c r="C4885" s="3" t="s">
        <v>6372</v>
      </c>
      <c r="D4885" s="2" t="s">
        <v>31261</v>
      </c>
      <c r="E4885" s="3" t="s">
        <v>20621</v>
      </c>
      <c r="F4885" s="67" t="s">
        <v>5799</v>
      </c>
      <c r="G4885" s="67" t="s">
        <v>29468</v>
      </c>
      <c r="I4885" s="3" t="s">
        <v>6298</v>
      </c>
      <c r="J4885" s="3" t="str">
        <f>IF($B4885="SINAPI",IF(ISNUMBER(MATCH(Banco!$C4885,Analitico!$A:$A,0)),INDEX(Analitico!E:E,MATCH(Banco!$C4885,Analitico!$A:$A,0))&amp;"%",""),"")</f>
        <v/>
      </c>
      <c r="K4885" s="3" t="str">
        <f>IF($B4885="SINAPI",IF(ISNUMBER(MATCH(Banco!$C4885,Analitico!$A:$A,0)),INDEX(Analitico!F:F,MATCH(Banco!$C4885,Analitico!$A:$A,0))&amp;"%",""),"")</f>
        <v/>
      </c>
    </row>
    <row r="4886" spans="1:11" ht="22.5" x14ac:dyDescent="0.2">
      <c r="A4886" s="1" t="str">
        <f t="shared" si="77"/>
        <v>SINAPI 97167</v>
      </c>
      <c r="B4886" s="3" t="s">
        <v>21527</v>
      </c>
      <c r="C4886" s="3" t="s">
        <v>6373</v>
      </c>
      <c r="D4886" s="2" t="s">
        <v>31262</v>
      </c>
      <c r="E4886" s="3" t="s">
        <v>20621</v>
      </c>
      <c r="F4886" s="67" t="s">
        <v>20644</v>
      </c>
      <c r="G4886" s="67" t="s">
        <v>5271</v>
      </c>
      <c r="I4886" s="3" t="s">
        <v>6298</v>
      </c>
      <c r="J4886" s="3" t="str">
        <f>IF($B4886="SINAPI",IF(ISNUMBER(MATCH(Banco!$C4886,Analitico!$A:$A,0)),INDEX(Analitico!E:E,MATCH(Banco!$C4886,Analitico!$A:$A,0))&amp;"%",""),"")</f>
        <v/>
      </c>
      <c r="K4886" s="3" t="str">
        <f>IF($B4886="SINAPI",IF(ISNUMBER(MATCH(Banco!$C4886,Analitico!$A:$A,0)),INDEX(Analitico!F:F,MATCH(Banco!$C4886,Analitico!$A:$A,0))&amp;"%",""),"")</f>
        <v/>
      </c>
    </row>
    <row r="4887" spans="1:11" ht="22.5" x14ac:dyDescent="0.2">
      <c r="A4887" s="1" t="str">
        <f t="shared" si="77"/>
        <v>SINAPI 97168</v>
      </c>
      <c r="B4887" s="3" t="s">
        <v>21527</v>
      </c>
      <c r="C4887" s="3" t="s">
        <v>6374</v>
      </c>
      <c r="D4887" s="2" t="s">
        <v>31263</v>
      </c>
      <c r="E4887" s="3" t="s">
        <v>20621</v>
      </c>
      <c r="F4887" s="67" t="s">
        <v>29672</v>
      </c>
      <c r="G4887" s="67" t="s">
        <v>21269</v>
      </c>
      <c r="I4887" s="3" t="s">
        <v>6298</v>
      </c>
      <c r="J4887" s="3" t="str">
        <f>IF($B4887="SINAPI",IF(ISNUMBER(MATCH(Banco!$C4887,Analitico!$A:$A,0)),INDEX(Analitico!E:E,MATCH(Banco!$C4887,Analitico!$A:$A,0))&amp;"%",""),"")</f>
        <v/>
      </c>
      <c r="K4887" s="3" t="str">
        <f>IF($B4887="SINAPI",IF(ISNUMBER(MATCH(Banco!$C4887,Analitico!$A:$A,0)),INDEX(Analitico!F:F,MATCH(Banco!$C4887,Analitico!$A:$A,0))&amp;"%",""),"")</f>
        <v/>
      </c>
    </row>
    <row r="4888" spans="1:11" ht="22.5" x14ac:dyDescent="0.2">
      <c r="A4888" s="1" t="str">
        <f t="shared" si="77"/>
        <v>SINAPI 97169</v>
      </c>
      <c r="B4888" s="3" t="s">
        <v>21527</v>
      </c>
      <c r="C4888" s="3" t="s">
        <v>6375</v>
      </c>
      <c r="D4888" s="2" t="s">
        <v>31264</v>
      </c>
      <c r="E4888" s="3" t="s">
        <v>20621</v>
      </c>
      <c r="F4888" s="67" t="s">
        <v>33539</v>
      </c>
      <c r="G4888" s="67" t="s">
        <v>21427</v>
      </c>
      <c r="I4888" s="3" t="s">
        <v>6298</v>
      </c>
      <c r="J4888" s="3" t="str">
        <f>IF($B4888="SINAPI",IF(ISNUMBER(MATCH(Banco!$C4888,Analitico!$A:$A,0)),INDEX(Analitico!E:E,MATCH(Banco!$C4888,Analitico!$A:$A,0))&amp;"%",""),"")</f>
        <v/>
      </c>
      <c r="K4888" s="3" t="str">
        <f>IF($B4888="SINAPI",IF(ISNUMBER(MATCH(Banco!$C4888,Analitico!$A:$A,0)),INDEX(Analitico!F:F,MATCH(Banco!$C4888,Analitico!$A:$A,0))&amp;"%",""),"")</f>
        <v/>
      </c>
    </row>
    <row r="4889" spans="1:11" ht="22.5" x14ac:dyDescent="0.2">
      <c r="A4889" s="1" t="str">
        <f t="shared" si="77"/>
        <v>SINAPI 97170</v>
      </c>
      <c r="B4889" s="3" t="s">
        <v>21527</v>
      </c>
      <c r="C4889" s="3" t="s">
        <v>6376</v>
      </c>
      <c r="D4889" s="2" t="s">
        <v>31265</v>
      </c>
      <c r="E4889" s="3" t="s">
        <v>20621</v>
      </c>
      <c r="F4889" s="67" t="s">
        <v>30002</v>
      </c>
      <c r="G4889" s="67" t="s">
        <v>34736</v>
      </c>
      <c r="I4889" s="3" t="s">
        <v>6298</v>
      </c>
      <c r="J4889" s="3" t="str">
        <f>IF($B4889="SINAPI",IF(ISNUMBER(MATCH(Banco!$C4889,Analitico!$A:$A,0)),INDEX(Analitico!E:E,MATCH(Banco!$C4889,Analitico!$A:$A,0))&amp;"%",""),"")</f>
        <v/>
      </c>
      <c r="K4889" s="3" t="str">
        <f>IF($B4889="SINAPI",IF(ISNUMBER(MATCH(Banco!$C4889,Analitico!$A:$A,0)),INDEX(Analitico!F:F,MATCH(Banco!$C4889,Analitico!$A:$A,0))&amp;"%",""),"")</f>
        <v/>
      </c>
    </row>
    <row r="4890" spans="1:11" ht="22.5" x14ac:dyDescent="0.2">
      <c r="A4890" s="1" t="str">
        <f t="shared" si="77"/>
        <v>SINAPI 97171</v>
      </c>
      <c r="B4890" s="3" t="s">
        <v>21527</v>
      </c>
      <c r="C4890" s="3" t="s">
        <v>6377</v>
      </c>
      <c r="D4890" s="2" t="s">
        <v>31266</v>
      </c>
      <c r="E4890" s="3" t="s">
        <v>20621</v>
      </c>
      <c r="F4890" s="67" t="s">
        <v>21095</v>
      </c>
      <c r="G4890" s="67" t="s">
        <v>33167</v>
      </c>
      <c r="I4890" s="3" t="s">
        <v>6298</v>
      </c>
      <c r="J4890" s="3" t="str">
        <f>IF($B4890="SINAPI",IF(ISNUMBER(MATCH(Banco!$C4890,Analitico!$A:$A,0)),INDEX(Analitico!E:E,MATCH(Banco!$C4890,Analitico!$A:$A,0))&amp;"%",""),"")</f>
        <v/>
      </c>
      <c r="K4890" s="3" t="str">
        <f>IF($B4890="SINAPI",IF(ISNUMBER(MATCH(Banco!$C4890,Analitico!$A:$A,0)),INDEX(Analitico!F:F,MATCH(Banco!$C4890,Analitico!$A:$A,0))&amp;"%",""),"")</f>
        <v/>
      </c>
    </row>
    <row r="4891" spans="1:11" ht="22.5" x14ac:dyDescent="0.2">
      <c r="A4891" s="1" t="str">
        <f t="shared" si="77"/>
        <v>SINAPI 97172</v>
      </c>
      <c r="B4891" s="3" t="s">
        <v>21527</v>
      </c>
      <c r="C4891" s="3" t="s">
        <v>6378</v>
      </c>
      <c r="D4891" s="2" t="s">
        <v>31267</v>
      </c>
      <c r="E4891" s="3" t="s">
        <v>20621</v>
      </c>
      <c r="F4891" s="67" t="s">
        <v>5696</v>
      </c>
      <c r="G4891" s="67" t="s">
        <v>34737</v>
      </c>
      <c r="I4891" s="3" t="s">
        <v>6298</v>
      </c>
      <c r="J4891" s="3" t="str">
        <f>IF($B4891="SINAPI",IF(ISNUMBER(MATCH(Banco!$C4891,Analitico!$A:$A,0)),INDEX(Analitico!E:E,MATCH(Banco!$C4891,Analitico!$A:$A,0))&amp;"%",""),"")</f>
        <v/>
      </c>
      <c r="K4891" s="3" t="str">
        <f>IF($B4891="SINAPI",IF(ISNUMBER(MATCH(Banco!$C4891,Analitico!$A:$A,0)),INDEX(Analitico!F:F,MATCH(Banco!$C4891,Analitico!$A:$A,0))&amp;"%",""),"")</f>
        <v/>
      </c>
    </row>
    <row r="4892" spans="1:11" ht="22.5" x14ac:dyDescent="0.2">
      <c r="A4892" s="1" t="str">
        <f t="shared" si="77"/>
        <v>SINAPI 105249</v>
      </c>
      <c r="B4892" s="3" t="s">
        <v>21527</v>
      </c>
      <c r="C4892" s="3" t="s">
        <v>31080</v>
      </c>
      <c r="D4892" s="2" t="s">
        <v>31268</v>
      </c>
      <c r="E4892" s="3" t="s">
        <v>20622</v>
      </c>
      <c r="F4892" s="67" t="s">
        <v>37813</v>
      </c>
      <c r="G4892" s="67" t="s">
        <v>34738</v>
      </c>
      <c r="I4892" s="3" t="s">
        <v>6298</v>
      </c>
      <c r="J4892" s="3" t="str">
        <f>IF($B4892="SINAPI",IF(ISNUMBER(MATCH(Banco!$C4892,Analitico!$A:$A,0)),INDEX(Analitico!E:E,MATCH(Banco!$C4892,Analitico!$A:$A,0))&amp;"%",""),"")</f>
        <v/>
      </c>
      <c r="K4892" s="3" t="str">
        <f>IF($B4892="SINAPI",IF(ISNUMBER(MATCH(Banco!$C4892,Analitico!$A:$A,0)),INDEX(Analitico!F:F,MATCH(Banco!$C4892,Analitico!$A:$A,0))&amp;"%",""),"")</f>
        <v/>
      </c>
    </row>
    <row r="4893" spans="1:11" ht="22.5" x14ac:dyDescent="0.2">
      <c r="A4893" s="1" t="str">
        <f t="shared" si="77"/>
        <v>SINAPI 105250</v>
      </c>
      <c r="B4893" s="3" t="s">
        <v>21527</v>
      </c>
      <c r="C4893" s="3" t="s">
        <v>31081</v>
      </c>
      <c r="D4893" s="2" t="s">
        <v>31269</v>
      </c>
      <c r="E4893" s="3" t="s">
        <v>20622</v>
      </c>
      <c r="F4893" s="67" t="s">
        <v>5645</v>
      </c>
      <c r="G4893" s="67" t="s">
        <v>21080</v>
      </c>
      <c r="I4893" s="3" t="s">
        <v>6298</v>
      </c>
      <c r="J4893" s="3" t="str">
        <f>IF($B4893="SINAPI",IF(ISNUMBER(MATCH(Banco!$C4893,Analitico!$A:$A,0)),INDEX(Analitico!E:E,MATCH(Banco!$C4893,Analitico!$A:$A,0))&amp;"%",""),"")</f>
        <v/>
      </c>
      <c r="K4893" s="3" t="str">
        <f>IF($B4893="SINAPI",IF(ISNUMBER(MATCH(Banco!$C4893,Analitico!$A:$A,0)),INDEX(Analitico!F:F,MATCH(Banco!$C4893,Analitico!$A:$A,0))&amp;"%",""),"")</f>
        <v/>
      </c>
    </row>
    <row r="4894" spans="1:11" ht="22.5" x14ac:dyDescent="0.2">
      <c r="A4894" s="1" t="str">
        <f t="shared" si="77"/>
        <v>SINAPI 105251</v>
      </c>
      <c r="B4894" s="3" t="s">
        <v>21527</v>
      </c>
      <c r="C4894" s="3" t="s">
        <v>31082</v>
      </c>
      <c r="D4894" s="2" t="s">
        <v>31270</v>
      </c>
      <c r="E4894" s="3" t="s">
        <v>20622</v>
      </c>
      <c r="F4894" s="67" t="s">
        <v>5737</v>
      </c>
      <c r="G4894" s="67" t="s">
        <v>20803</v>
      </c>
      <c r="I4894" s="3" t="s">
        <v>6298</v>
      </c>
      <c r="J4894" s="3" t="str">
        <f>IF($B4894="SINAPI",IF(ISNUMBER(MATCH(Banco!$C4894,Analitico!$A:$A,0)),INDEX(Analitico!E:E,MATCH(Banco!$C4894,Analitico!$A:$A,0))&amp;"%",""),"")</f>
        <v/>
      </c>
      <c r="K4894" s="3" t="str">
        <f>IF($B4894="SINAPI",IF(ISNUMBER(MATCH(Banco!$C4894,Analitico!$A:$A,0)),INDEX(Analitico!F:F,MATCH(Banco!$C4894,Analitico!$A:$A,0))&amp;"%",""),"")</f>
        <v/>
      </c>
    </row>
    <row r="4895" spans="1:11" ht="22.5" x14ac:dyDescent="0.2">
      <c r="A4895" s="1" t="str">
        <f t="shared" si="77"/>
        <v>SINAPI 105252</v>
      </c>
      <c r="B4895" s="3" t="s">
        <v>21527</v>
      </c>
      <c r="C4895" s="3" t="s">
        <v>31083</v>
      </c>
      <c r="D4895" s="2" t="s">
        <v>31271</v>
      </c>
      <c r="E4895" s="3" t="s">
        <v>20622</v>
      </c>
      <c r="F4895" s="67" t="s">
        <v>5167</v>
      </c>
      <c r="G4895" s="67" t="s">
        <v>33589</v>
      </c>
      <c r="I4895" s="3" t="s">
        <v>6298</v>
      </c>
      <c r="J4895" s="3" t="str">
        <f>IF($B4895="SINAPI",IF(ISNUMBER(MATCH(Banco!$C4895,Analitico!$A:$A,0)),INDEX(Analitico!E:E,MATCH(Banco!$C4895,Analitico!$A:$A,0))&amp;"%",""),"")</f>
        <v/>
      </c>
      <c r="K4895" s="3" t="str">
        <f>IF($B4895="SINAPI",IF(ISNUMBER(MATCH(Banco!$C4895,Analitico!$A:$A,0)),INDEX(Analitico!F:F,MATCH(Banco!$C4895,Analitico!$A:$A,0))&amp;"%",""),"")</f>
        <v/>
      </c>
    </row>
    <row r="4896" spans="1:11" ht="22.5" x14ac:dyDescent="0.2">
      <c r="A4896" s="1" t="str">
        <f t="shared" si="77"/>
        <v>SINAPI 105253</v>
      </c>
      <c r="B4896" s="3" t="s">
        <v>21527</v>
      </c>
      <c r="C4896" s="3" t="s">
        <v>31084</v>
      </c>
      <c r="D4896" s="2" t="s">
        <v>31272</v>
      </c>
      <c r="E4896" s="3" t="s">
        <v>20622</v>
      </c>
      <c r="F4896" s="67" t="s">
        <v>6157</v>
      </c>
      <c r="G4896" s="67" t="s">
        <v>34200</v>
      </c>
      <c r="I4896" s="3" t="s">
        <v>6298</v>
      </c>
      <c r="J4896" s="3" t="str">
        <f>IF($B4896="SINAPI",IF(ISNUMBER(MATCH(Banco!$C4896,Analitico!$A:$A,0)),INDEX(Analitico!E:E,MATCH(Banco!$C4896,Analitico!$A:$A,0))&amp;"%",""),"")</f>
        <v/>
      </c>
      <c r="K4896" s="3" t="str">
        <f>IF($B4896="SINAPI",IF(ISNUMBER(MATCH(Banco!$C4896,Analitico!$A:$A,0)),INDEX(Analitico!F:F,MATCH(Banco!$C4896,Analitico!$A:$A,0))&amp;"%",""),"")</f>
        <v/>
      </c>
    </row>
    <row r="4897" spans="1:11" ht="22.5" x14ac:dyDescent="0.2">
      <c r="A4897" s="1" t="str">
        <f t="shared" si="77"/>
        <v>SINAPI 105254</v>
      </c>
      <c r="B4897" s="3" t="s">
        <v>21527</v>
      </c>
      <c r="C4897" s="3" t="s">
        <v>31085</v>
      </c>
      <c r="D4897" s="2" t="s">
        <v>31273</v>
      </c>
      <c r="E4897" s="3" t="s">
        <v>20622</v>
      </c>
      <c r="F4897" s="67" t="s">
        <v>30022</v>
      </c>
      <c r="G4897" s="67" t="s">
        <v>31517</v>
      </c>
      <c r="I4897" s="3" t="s">
        <v>6298</v>
      </c>
      <c r="J4897" s="3" t="str">
        <f>IF($B4897="SINAPI",IF(ISNUMBER(MATCH(Banco!$C4897,Analitico!$A:$A,0)),INDEX(Analitico!E:E,MATCH(Banco!$C4897,Analitico!$A:$A,0))&amp;"%",""),"")</f>
        <v/>
      </c>
      <c r="K4897" s="3" t="str">
        <f>IF($B4897="SINAPI",IF(ISNUMBER(MATCH(Banco!$C4897,Analitico!$A:$A,0)),INDEX(Analitico!F:F,MATCH(Banco!$C4897,Analitico!$A:$A,0))&amp;"%",""),"")</f>
        <v/>
      </c>
    </row>
    <row r="4898" spans="1:11" ht="22.5" x14ac:dyDescent="0.2">
      <c r="A4898" s="1" t="str">
        <f t="shared" si="77"/>
        <v>SINAPI 105255</v>
      </c>
      <c r="B4898" s="3" t="s">
        <v>21527</v>
      </c>
      <c r="C4898" s="3" t="s">
        <v>31086</v>
      </c>
      <c r="D4898" s="2" t="s">
        <v>31274</v>
      </c>
      <c r="E4898" s="3" t="s">
        <v>20622</v>
      </c>
      <c r="F4898" s="67" t="s">
        <v>37814</v>
      </c>
      <c r="G4898" s="67" t="s">
        <v>30995</v>
      </c>
      <c r="I4898" s="3" t="s">
        <v>6298</v>
      </c>
      <c r="J4898" s="3" t="str">
        <f>IF($B4898="SINAPI",IF(ISNUMBER(MATCH(Banco!$C4898,Analitico!$A:$A,0)),INDEX(Analitico!E:E,MATCH(Banco!$C4898,Analitico!$A:$A,0))&amp;"%",""),"")</f>
        <v/>
      </c>
      <c r="K4898" s="3" t="str">
        <f>IF($B4898="SINAPI",IF(ISNUMBER(MATCH(Banco!$C4898,Analitico!$A:$A,0)),INDEX(Analitico!F:F,MATCH(Banco!$C4898,Analitico!$A:$A,0))&amp;"%",""),"")</f>
        <v/>
      </c>
    </row>
    <row r="4899" spans="1:11" ht="22.5" x14ac:dyDescent="0.2">
      <c r="A4899" s="1" t="str">
        <f t="shared" ref="A4899:A4962" si="78">CONCATENAR</f>
        <v>SINAPI 105256</v>
      </c>
      <c r="B4899" s="3" t="s">
        <v>21527</v>
      </c>
      <c r="C4899" s="3" t="s">
        <v>31087</v>
      </c>
      <c r="D4899" s="2" t="s">
        <v>31275</v>
      </c>
      <c r="E4899" s="3" t="s">
        <v>20622</v>
      </c>
      <c r="F4899" s="67" t="s">
        <v>37815</v>
      </c>
      <c r="G4899" s="67" t="s">
        <v>28929</v>
      </c>
      <c r="I4899" s="3" t="s">
        <v>6298</v>
      </c>
      <c r="J4899" s="3" t="str">
        <f>IF($B4899="SINAPI",IF(ISNUMBER(MATCH(Banco!$C4899,Analitico!$A:$A,0)),INDEX(Analitico!E:E,MATCH(Banco!$C4899,Analitico!$A:$A,0))&amp;"%",""),"")</f>
        <v/>
      </c>
      <c r="K4899" s="3" t="str">
        <f>IF($B4899="SINAPI",IF(ISNUMBER(MATCH(Banco!$C4899,Analitico!$A:$A,0)),INDEX(Analitico!F:F,MATCH(Banco!$C4899,Analitico!$A:$A,0))&amp;"%",""),"")</f>
        <v/>
      </c>
    </row>
    <row r="4900" spans="1:11" ht="22.5" x14ac:dyDescent="0.2">
      <c r="A4900" s="1" t="str">
        <f t="shared" si="78"/>
        <v>SINAPI 105257</v>
      </c>
      <c r="B4900" s="3" t="s">
        <v>21527</v>
      </c>
      <c r="C4900" s="3" t="s">
        <v>31088</v>
      </c>
      <c r="D4900" s="2" t="s">
        <v>31276</v>
      </c>
      <c r="E4900" s="3" t="s">
        <v>20622</v>
      </c>
      <c r="F4900" s="67" t="s">
        <v>29793</v>
      </c>
      <c r="G4900" s="67" t="s">
        <v>6083</v>
      </c>
      <c r="I4900" s="3" t="s">
        <v>6298</v>
      </c>
      <c r="J4900" s="3" t="str">
        <f>IF($B4900="SINAPI",IF(ISNUMBER(MATCH(Banco!$C4900,Analitico!$A:$A,0)),INDEX(Analitico!E:E,MATCH(Banco!$C4900,Analitico!$A:$A,0))&amp;"%",""),"")</f>
        <v/>
      </c>
      <c r="K4900" s="3" t="str">
        <f>IF($B4900="SINAPI",IF(ISNUMBER(MATCH(Banco!$C4900,Analitico!$A:$A,0)),INDEX(Analitico!F:F,MATCH(Banco!$C4900,Analitico!$A:$A,0))&amp;"%",""),"")</f>
        <v/>
      </c>
    </row>
    <row r="4901" spans="1:11" ht="22.5" x14ac:dyDescent="0.2">
      <c r="A4901" s="1" t="str">
        <f t="shared" si="78"/>
        <v>SINAPI 105258</v>
      </c>
      <c r="B4901" s="3" t="s">
        <v>21527</v>
      </c>
      <c r="C4901" s="3" t="s">
        <v>31089</v>
      </c>
      <c r="D4901" s="2" t="s">
        <v>31277</v>
      </c>
      <c r="E4901" s="3" t="s">
        <v>20622</v>
      </c>
      <c r="F4901" s="67" t="s">
        <v>31600</v>
      </c>
      <c r="G4901" s="67" t="s">
        <v>21141</v>
      </c>
      <c r="I4901" s="3" t="s">
        <v>6298</v>
      </c>
      <c r="J4901" s="3" t="str">
        <f>IF($B4901="SINAPI",IF(ISNUMBER(MATCH(Banco!$C4901,Analitico!$A:$A,0)),INDEX(Analitico!E:E,MATCH(Banco!$C4901,Analitico!$A:$A,0))&amp;"%",""),"")</f>
        <v/>
      </c>
      <c r="K4901" s="3" t="str">
        <f>IF($B4901="SINAPI",IF(ISNUMBER(MATCH(Banco!$C4901,Analitico!$A:$A,0)),INDEX(Analitico!F:F,MATCH(Banco!$C4901,Analitico!$A:$A,0))&amp;"%",""),"")</f>
        <v/>
      </c>
    </row>
    <row r="4902" spans="1:11" ht="22.5" x14ac:dyDescent="0.2">
      <c r="A4902" s="1" t="str">
        <f t="shared" si="78"/>
        <v>SINAPI 105259</v>
      </c>
      <c r="B4902" s="3" t="s">
        <v>21527</v>
      </c>
      <c r="C4902" s="3" t="s">
        <v>31090</v>
      </c>
      <c r="D4902" s="2" t="s">
        <v>31278</v>
      </c>
      <c r="E4902" s="3" t="s">
        <v>20622</v>
      </c>
      <c r="F4902" s="67" t="s">
        <v>5063</v>
      </c>
      <c r="G4902" s="67" t="s">
        <v>5714</v>
      </c>
      <c r="I4902" s="3" t="s">
        <v>6298</v>
      </c>
      <c r="J4902" s="3" t="str">
        <f>IF($B4902="SINAPI",IF(ISNUMBER(MATCH(Banco!$C4902,Analitico!$A:$A,0)),INDEX(Analitico!E:E,MATCH(Banco!$C4902,Analitico!$A:$A,0))&amp;"%",""),"")</f>
        <v/>
      </c>
      <c r="K4902" s="3" t="str">
        <f>IF($B4902="SINAPI",IF(ISNUMBER(MATCH(Banco!$C4902,Analitico!$A:$A,0)),INDEX(Analitico!F:F,MATCH(Banco!$C4902,Analitico!$A:$A,0))&amp;"%",""),"")</f>
        <v/>
      </c>
    </row>
    <row r="4903" spans="1:11" ht="22.5" x14ac:dyDescent="0.2">
      <c r="A4903" s="1" t="str">
        <f t="shared" si="78"/>
        <v>SINAPI 105261</v>
      </c>
      <c r="B4903" s="3" t="s">
        <v>21527</v>
      </c>
      <c r="C4903" s="3" t="s">
        <v>31091</v>
      </c>
      <c r="D4903" s="2" t="s">
        <v>31279</v>
      </c>
      <c r="E4903" s="3" t="s">
        <v>20622</v>
      </c>
      <c r="F4903" s="67" t="s">
        <v>5964</v>
      </c>
      <c r="G4903" s="67" t="s">
        <v>32269</v>
      </c>
      <c r="I4903" s="3" t="s">
        <v>6298</v>
      </c>
      <c r="J4903" s="3" t="str">
        <f>IF($B4903="SINAPI",IF(ISNUMBER(MATCH(Banco!$C4903,Analitico!$A:$A,0)),INDEX(Analitico!E:E,MATCH(Banco!$C4903,Analitico!$A:$A,0))&amp;"%",""),"")</f>
        <v/>
      </c>
      <c r="K4903" s="3" t="str">
        <f>IF($B4903="SINAPI",IF(ISNUMBER(MATCH(Banco!$C4903,Analitico!$A:$A,0)),INDEX(Analitico!F:F,MATCH(Banco!$C4903,Analitico!$A:$A,0))&amp;"%",""),"")</f>
        <v/>
      </c>
    </row>
    <row r="4904" spans="1:11" ht="22.5" x14ac:dyDescent="0.2">
      <c r="A4904" s="1" t="str">
        <f t="shared" si="78"/>
        <v>SINAPI 105262</v>
      </c>
      <c r="B4904" s="3" t="s">
        <v>21527</v>
      </c>
      <c r="C4904" s="3" t="s">
        <v>31092</v>
      </c>
      <c r="D4904" s="2" t="s">
        <v>31280</v>
      </c>
      <c r="E4904" s="3" t="s">
        <v>20622</v>
      </c>
      <c r="F4904" s="67" t="s">
        <v>28808</v>
      </c>
      <c r="G4904" s="67" t="s">
        <v>34739</v>
      </c>
      <c r="I4904" s="3" t="s">
        <v>6298</v>
      </c>
      <c r="J4904" s="3" t="str">
        <f>IF($B4904="SINAPI",IF(ISNUMBER(MATCH(Banco!$C4904,Analitico!$A:$A,0)),INDEX(Analitico!E:E,MATCH(Banco!$C4904,Analitico!$A:$A,0))&amp;"%",""),"")</f>
        <v/>
      </c>
      <c r="K4904" s="3" t="str">
        <f>IF($B4904="SINAPI",IF(ISNUMBER(MATCH(Banco!$C4904,Analitico!$A:$A,0)),INDEX(Analitico!F:F,MATCH(Banco!$C4904,Analitico!$A:$A,0))&amp;"%",""),"")</f>
        <v/>
      </c>
    </row>
    <row r="4905" spans="1:11" ht="22.5" x14ac:dyDescent="0.2">
      <c r="A4905" s="1" t="str">
        <f t="shared" si="78"/>
        <v>SINAPI 105263</v>
      </c>
      <c r="B4905" s="3" t="s">
        <v>21527</v>
      </c>
      <c r="C4905" s="3" t="s">
        <v>31093</v>
      </c>
      <c r="D4905" s="2" t="s">
        <v>31281</v>
      </c>
      <c r="E4905" s="3" t="s">
        <v>20622</v>
      </c>
      <c r="F4905" s="67" t="s">
        <v>37816</v>
      </c>
      <c r="G4905" s="67" t="s">
        <v>34740</v>
      </c>
      <c r="I4905" s="3" t="s">
        <v>6298</v>
      </c>
      <c r="J4905" s="3" t="str">
        <f>IF($B4905="SINAPI",IF(ISNUMBER(MATCH(Banco!$C4905,Analitico!$A:$A,0)),INDEX(Analitico!E:E,MATCH(Banco!$C4905,Analitico!$A:$A,0))&amp;"%",""),"")</f>
        <v/>
      </c>
      <c r="K4905" s="3" t="str">
        <f>IF($B4905="SINAPI",IF(ISNUMBER(MATCH(Banco!$C4905,Analitico!$A:$A,0)),INDEX(Analitico!F:F,MATCH(Banco!$C4905,Analitico!$A:$A,0))&amp;"%",""),"")</f>
        <v/>
      </c>
    </row>
    <row r="4906" spans="1:11" ht="22.5" x14ac:dyDescent="0.2">
      <c r="A4906" s="1" t="str">
        <f t="shared" si="78"/>
        <v>SINAPI 105264</v>
      </c>
      <c r="B4906" s="3" t="s">
        <v>21527</v>
      </c>
      <c r="C4906" s="3" t="s">
        <v>31094</v>
      </c>
      <c r="D4906" s="2" t="s">
        <v>31282</v>
      </c>
      <c r="E4906" s="3" t="s">
        <v>20622</v>
      </c>
      <c r="F4906" s="67" t="s">
        <v>37817</v>
      </c>
      <c r="G4906" s="67" t="s">
        <v>34741</v>
      </c>
      <c r="I4906" s="3" t="s">
        <v>6298</v>
      </c>
      <c r="J4906" s="3" t="str">
        <f>IF($B4906="SINAPI",IF(ISNUMBER(MATCH(Banco!$C4906,Analitico!$A:$A,0)),INDEX(Analitico!E:E,MATCH(Banco!$C4906,Analitico!$A:$A,0))&amp;"%",""),"")</f>
        <v/>
      </c>
      <c r="K4906" s="3" t="str">
        <f>IF($B4906="SINAPI",IF(ISNUMBER(MATCH(Banco!$C4906,Analitico!$A:$A,0)),INDEX(Analitico!F:F,MATCH(Banco!$C4906,Analitico!$A:$A,0))&amp;"%",""),"")</f>
        <v/>
      </c>
    </row>
    <row r="4907" spans="1:11" ht="22.5" x14ac:dyDescent="0.2">
      <c r="A4907" s="1" t="str">
        <f t="shared" si="78"/>
        <v>SINAPI 105265</v>
      </c>
      <c r="B4907" s="3" t="s">
        <v>21527</v>
      </c>
      <c r="C4907" s="3" t="s">
        <v>31095</v>
      </c>
      <c r="D4907" s="2" t="s">
        <v>31283</v>
      </c>
      <c r="E4907" s="3" t="s">
        <v>20622</v>
      </c>
      <c r="F4907" s="67" t="s">
        <v>21309</v>
      </c>
      <c r="G4907" s="67" t="s">
        <v>34742</v>
      </c>
      <c r="I4907" s="3" t="s">
        <v>6298</v>
      </c>
      <c r="J4907" s="3" t="str">
        <f>IF($B4907="SINAPI",IF(ISNUMBER(MATCH(Banco!$C4907,Analitico!$A:$A,0)),INDEX(Analitico!E:E,MATCH(Banco!$C4907,Analitico!$A:$A,0))&amp;"%",""),"")</f>
        <v/>
      </c>
      <c r="K4907" s="3" t="str">
        <f>IF($B4907="SINAPI",IF(ISNUMBER(MATCH(Banco!$C4907,Analitico!$A:$A,0)),INDEX(Analitico!F:F,MATCH(Banco!$C4907,Analitico!$A:$A,0))&amp;"%",""),"")</f>
        <v/>
      </c>
    </row>
    <row r="4908" spans="1:11" ht="22.5" x14ac:dyDescent="0.2">
      <c r="A4908" s="1" t="str">
        <f t="shared" si="78"/>
        <v>SINAPI 105266</v>
      </c>
      <c r="B4908" s="3" t="s">
        <v>21527</v>
      </c>
      <c r="C4908" s="3" t="s">
        <v>31096</v>
      </c>
      <c r="D4908" s="2" t="s">
        <v>31284</v>
      </c>
      <c r="E4908" s="3" t="s">
        <v>20622</v>
      </c>
      <c r="F4908" s="67" t="s">
        <v>37818</v>
      </c>
      <c r="G4908" s="67" t="s">
        <v>34004</v>
      </c>
      <c r="I4908" s="3" t="s">
        <v>6298</v>
      </c>
      <c r="J4908" s="3" t="str">
        <f>IF($B4908="SINAPI",IF(ISNUMBER(MATCH(Banco!$C4908,Analitico!$A:$A,0)),INDEX(Analitico!E:E,MATCH(Banco!$C4908,Analitico!$A:$A,0))&amp;"%",""),"")</f>
        <v/>
      </c>
      <c r="K4908" s="3" t="str">
        <f>IF($B4908="SINAPI",IF(ISNUMBER(MATCH(Banco!$C4908,Analitico!$A:$A,0)),INDEX(Analitico!F:F,MATCH(Banco!$C4908,Analitico!$A:$A,0))&amp;"%",""),"")</f>
        <v/>
      </c>
    </row>
    <row r="4909" spans="1:11" ht="22.5" x14ac:dyDescent="0.2">
      <c r="A4909" s="1" t="str">
        <f t="shared" si="78"/>
        <v>SINAPI 105267</v>
      </c>
      <c r="B4909" s="3" t="s">
        <v>21527</v>
      </c>
      <c r="C4909" s="3" t="s">
        <v>31097</v>
      </c>
      <c r="D4909" s="2" t="s">
        <v>31285</v>
      </c>
      <c r="E4909" s="3" t="s">
        <v>20622</v>
      </c>
      <c r="F4909" s="67" t="s">
        <v>31996</v>
      </c>
      <c r="G4909" s="67" t="s">
        <v>21030</v>
      </c>
      <c r="I4909" s="3" t="s">
        <v>6298</v>
      </c>
      <c r="J4909" s="3" t="str">
        <f>IF($B4909="SINAPI",IF(ISNUMBER(MATCH(Banco!$C4909,Analitico!$A:$A,0)),INDEX(Analitico!E:E,MATCH(Banco!$C4909,Analitico!$A:$A,0))&amp;"%",""),"")</f>
        <v/>
      </c>
      <c r="K4909" s="3" t="str">
        <f>IF($B4909="SINAPI",IF(ISNUMBER(MATCH(Banco!$C4909,Analitico!$A:$A,0)),INDEX(Analitico!F:F,MATCH(Banco!$C4909,Analitico!$A:$A,0))&amp;"%",""),"")</f>
        <v/>
      </c>
    </row>
    <row r="4910" spans="1:11" ht="22.5" x14ac:dyDescent="0.2">
      <c r="A4910" s="1" t="str">
        <f t="shared" si="78"/>
        <v>SINAPI 105268</v>
      </c>
      <c r="B4910" s="3" t="s">
        <v>21527</v>
      </c>
      <c r="C4910" s="3" t="s">
        <v>31098</v>
      </c>
      <c r="D4910" s="2" t="s">
        <v>31286</v>
      </c>
      <c r="E4910" s="3" t="s">
        <v>20622</v>
      </c>
      <c r="F4910" s="67" t="s">
        <v>30785</v>
      </c>
      <c r="G4910" s="67" t="s">
        <v>30844</v>
      </c>
      <c r="I4910" s="3" t="s">
        <v>6298</v>
      </c>
      <c r="J4910" s="3" t="str">
        <f>IF($B4910="SINAPI",IF(ISNUMBER(MATCH(Banco!$C4910,Analitico!$A:$A,0)),INDEX(Analitico!E:E,MATCH(Banco!$C4910,Analitico!$A:$A,0))&amp;"%",""),"")</f>
        <v/>
      </c>
      <c r="K4910" s="3" t="str">
        <f>IF($B4910="SINAPI",IF(ISNUMBER(MATCH(Banco!$C4910,Analitico!$A:$A,0)),INDEX(Analitico!F:F,MATCH(Banco!$C4910,Analitico!$A:$A,0))&amp;"%",""),"")</f>
        <v/>
      </c>
    </row>
    <row r="4911" spans="1:11" ht="22.5" x14ac:dyDescent="0.2">
      <c r="A4911" s="1" t="str">
        <f t="shared" si="78"/>
        <v>SINAPI 105269</v>
      </c>
      <c r="B4911" s="3" t="s">
        <v>21527</v>
      </c>
      <c r="C4911" s="3" t="s">
        <v>31099</v>
      </c>
      <c r="D4911" s="2" t="s">
        <v>31287</v>
      </c>
      <c r="E4911" s="3" t="s">
        <v>20622</v>
      </c>
      <c r="F4911" s="67" t="s">
        <v>21607</v>
      </c>
      <c r="G4911" s="67" t="s">
        <v>29522</v>
      </c>
      <c r="I4911" s="3" t="s">
        <v>6298</v>
      </c>
      <c r="J4911" s="3" t="str">
        <f>IF($B4911="SINAPI",IF(ISNUMBER(MATCH(Banco!$C4911,Analitico!$A:$A,0)),INDEX(Analitico!E:E,MATCH(Banco!$C4911,Analitico!$A:$A,0))&amp;"%",""),"")</f>
        <v/>
      </c>
      <c r="K4911" s="3" t="str">
        <f>IF($B4911="SINAPI",IF(ISNUMBER(MATCH(Banco!$C4911,Analitico!$A:$A,0)),INDEX(Analitico!F:F,MATCH(Banco!$C4911,Analitico!$A:$A,0))&amp;"%",""),"")</f>
        <v/>
      </c>
    </row>
    <row r="4912" spans="1:11" ht="22.5" x14ac:dyDescent="0.2">
      <c r="A4912" s="1" t="str">
        <f t="shared" si="78"/>
        <v>SINAPI 105270</v>
      </c>
      <c r="B4912" s="3" t="s">
        <v>21527</v>
      </c>
      <c r="C4912" s="3" t="s">
        <v>31100</v>
      </c>
      <c r="D4912" s="2" t="s">
        <v>31288</v>
      </c>
      <c r="E4912" s="3" t="s">
        <v>20622</v>
      </c>
      <c r="F4912" s="67" t="s">
        <v>30757</v>
      </c>
      <c r="G4912" s="67" t="s">
        <v>21054</v>
      </c>
      <c r="I4912" s="3" t="s">
        <v>6298</v>
      </c>
      <c r="J4912" s="3" t="str">
        <f>IF($B4912="SINAPI",IF(ISNUMBER(MATCH(Banco!$C4912,Analitico!$A:$A,0)),INDEX(Analitico!E:E,MATCH(Banco!$C4912,Analitico!$A:$A,0))&amp;"%",""),"")</f>
        <v/>
      </c>
      <c r="K4912" s="3" t="str">
        <f>IF($B4912="SINAPI",IF(ISNUMBER(MATCH(Banco!$C4912,Analitico!$A:$A,0)),INDEX(Analitico!F:F,MATCH(Banco!$C4912,Analitico!$A:$A,0))&amp;"%",""),"")</f>
        <v/>
      </c>
    </row>
    <row r="4913" spans="1:11" ht="22.5" x14ac:dyDescent="0.2">
      <c r="A4913" s="1" t="str">
        <f t="shared" si="78"/>
        <v>SINAPI 105271</v>
      </c>
      <c r="B4913" s="3" t="s">
        <v>21527</v>
      </c>
      <c r="C4913" s="3" t="s">
        <v>31101</v>
      </c>
      <c r="D4913" s="2" t="s">
        <v>31289</v>
      </c>
      <c r="E4913" s="3" t="s">
        <v>20622</v>
      </c>
      <c r="F4913" s="67" t="s">
        <v>37819</v>
      </c>
      <c r="G4913" s="67" t="s">
        <v>34743</v>
      </c>
      <c r="I4913" s="3" t="s">
        <v>6298</v>
      </c>
      <c r="J4913" s="3" t="str">
        <f>IF($B4913="SINAPI",IF(ISNUMBER(MATCH(Banco!$C4913,Analitico!$A:$A,0)),INDEX(Analitico!E:E,MATCH(Banco!$C4913,Analitico!$A:$A,0))&amp;"%",""),"")</f>
        <v/>
      </c>
      <c r="K4913" s="3" t="str">
        <f>IF($B4913="SINAPI",IF(ISNUMBER(MATCH(Banco!$C4913,Analitico!$A:$A,0)),INDEX(Analitico!F:F,MATCH(Banco!$C4913,Analitico!$A:$A,0))&amp;"%",""),"")</f>
        <v/>
      </c>
    </row>
    <row r="4914" spans="1:11" ht="22.5" x14ac:dyDescent="0.2">
      <c r="A4914" s="1" t="str">
        <f t="shared" si="78"/>
        <v>SINAPI 105272</v>
      </c>
      <c r="B4914" s="3" t="s">
        <v>21527</v>
      </c>
      <c r="C4914" s="3" t="s">
        <v>31102</v>
      </c>
      <c r="D4914" s="2" t="s">
        <v>31290</v>
      </c>
      <c r="E4914" s="3" t="s">
        <v>20622</v>
      </c>
      <c r="F4914" s="67" t="s">
        <v>36689</v>
      </c>
      <c r="G4914" s="67" t="s">
        <v>34744</v>
      </c>
      <c r="I4914" s="3" t="s">
        <v>6298</v>
      </c>
      <c r="J4914" s="3" t="str">
        <f>IF($B4914="SINAPI",IF(ISNUMBER(MATCH(Banco!$C4914,Analitico!$A:$A,0)),INDEX(Analitico!E:E,MATCH(Banco!$C4914,Analitico!$A:$A,0))&amp;"%",""),"")</f>
        <v/>
      </c>
      <c r="K4914" s="3" t="str">
        <f>IF($B4914="SINAPI",IF(ISNUMBER(MATCH(Banco!$C4914,Analitico!$A:$A,0)),INDEX(Analitico!F:F,MATCH(Banco!$C4914,Analitico!$A:$A,0))&amp;"%",""),"")</f>
        <v/>
      </c>
    </row>
    <row r="4915" spans="1:11" ht="22.5" x14ac:dyDescent="0.2">
      <c r="A4915" s="1" t="str">
        <f t="shared" si="78"/>
        <v>SINAPI 105273</v>
      </c>
      <c r="B4915" s="3" t="s">
        <v>21527</v>
      </c>
      <c r="C4915" s="3" t="s">
        <v>31103</v>
      </c>
      <c r="D4915" s="2" t="s">
        <v>31291</v>
      </c>
      <c r="E4915" s="3" t="s">
        <v>20622</v>
      </c>
      <c r="F4915" s="67" t="s">
        <v>37820</v>
      </c>
      <c r="G4915" s="67" t="s">
        <v>29786</v>
      </c>
      <c r="I4915" s="3" t="s">
        <v>6298</v>
      </c>
      <c r="J4915" s="3" t="str">
        <f>IF($B4915="SINAPI",IF(ISNUMBER(MATCH(Banco!$C4915,Analitico!$A:$A,0)),INDEX(Analitico!E:E,MATCH(Banco!$C4915,Analitico!$A:$A,0))&amp;"%",""),"")</f>
        <v/>
      </c>
      <c r="K4915" s="3" t="str">
        <f>IF($B4915="SINAPI",IF(ISNUMBER(MATCH(Banco!$C4915,Analitico!$A:$A,0)),INDEX(Analitico!F:F,MATCH(Banco!$C4915,Analitico!$A:$A,0))&amp;"%",""),"")</f>
        <v/>
      </c>
    </row>
    <row r="4916" spans="1:11" ht="22.5" x14ac:dyDescent="0.2">
      <c r="A4916" s="1" t="str">
        <f t="shared" si="78"/>
        <v>SINAPI 105274</v>
      </c>
      <c r="B4916" s="3" t="s">
        <v>21527</v>
      </c>
      <c r="C4916" s="3" t="s">
        <v>31104</v>
      </c>
      <c r="D4916" s="2" t="s">
        <v>31292</v>
      </c>
      <c r="E4916" s="3" t="s">
        <v>20622</v>
      </c>
      <c r="F4916" s="67" t="s">
        <v>31929</v>
      </c>
      <c r="G4916" s="67" t="s">
        <v>34745</v>
      </c>
      <c r="I4916" s="3" t="s">
        <v>6298</v>
      </c>
      <c r="J4916" s="3" t="str">
        <f>IF($B4916="SINAPI",IF(ISNUMBER(MATCH(Banco!$C4916,Analitico!$A:$A,0)),INDEX(Analitico!E:E,MATCH(Banco!$C4916,Analitico!$A:$A,0))&amp;"%",""),"")</f>
        <v/>
      </c>
      <c r="K4916" s="3" t="str">
        <f>IF($B4916="SINAPI",IF(ISNUMBER(MATCH(Banco!$C4916,Analitico!$A:$A,0)),INDEX(Analitico!F:F,MATCH(Banco!$C4916,Analitico!$A:$A,0))&amp;"%",""),"")</f>
        <v/>
      </c>
    </row>
    <row r="4917" spans="1:11" ht="22.5" x14ac:dyDescent="0.2">
      <c r="A4917" s="1" t="str">
        <f t="shared" si="78"/>
        <v>SINAPI 105275</v>
      </c>
      <c r="B4917" s="3" t="s">
        <v>21527</v>
      </c>
      <c r="C4917" s="3" t="s">
        <v>31105</v>
      </c>
      <c r="D4917" s="2" t="s">
        <v>31293</v>
      </c>
      <c r="E4917" s="3" t="s">
        <v>20622</v>
      </c>
      <c r="F4917" s="67" t="s">
        <v>37821</v>
      </c>
      <c r="G4917" s="67" t="s">
        <v>34746</v>
      </c>
      <c r="I4917" s="3" t="s">
        <v>6298</v>
      </c>
      <c r="J4917" s="3" t="str">
        <f>IF($B4917="SINAPI",IF(ISNUMBER(MATCH(Banco!$C4917,Analitico!$A:$A,0)),INDEX(Analitico!E:E,MATCH(Banco!$C4917,Analitico!$A:$A,0))&amp;"%",""),"")</f>
        <v/>
      </c>
      <c r="K4917" s="3" t="str">
        <f>IF($B4917="SINAPI",IF(ISNUMBER(MATCH(Banco!$C4917,Analitico!$A:$A,0)),INDEX(Analitico!F:F,MATCH(Banco!$C4917,Analitico!$A:$A,0))&amp;"%",""),"")</f>
        <v/>
      </c>
    </row>
    <row r="4918" spans="1:11" ht="22.5" x14ac:dyDescent="0.2">
      <c r="A4918" s="1" t="str">
        <f t="shared" si="78"/>
        <v>SINAPI 105276</v>
      </c>
      <c r="B4918" s="3" t="s">
        <v>21527</v>
      </c>
      <c r="C4918" s="3" t="s">
        <v>31106</v>
      </c>
      <c r="D4918" s="2" t="s">
        <v>31294</v>
      </c>
      <c r="E4918" s="3" t="s">
        <v>20622</v>
      </c>
      <c r="F4918" s="67" t="s">
        <v>29596</v>
      </c>
      <c r="G4918" s="67" t="s">
        <v>34747</v>
      </c>
      <c r="I4918" s="3" t="s">
        <v>6298</v>
      </c>
      <c r="J4918" s="3" t="str">
        <f>IF($B4918="SINAPI",IF(ISNUMBER(MATCH(Banco!$C4918,Analitico!$A:$A,0)),INDEX(Analitico!E:E,MATCH(Banco!$C4918,Analitico!$A:$A,0))&amp;"%",""),"")</f>
        <v/>
      </c>
      <c r="K4918" s="3" t="str">
        <f>IF($B4918="SINAPI",IF(ISNUMBER(MATCH(Banco!$C4918,Analitico!$A:$A,0)),INDEX(Analitico!F:F,MATCH(Banco!$C4918,Analitico!$A:$A,0))&amp;"%",""),"")</f>
        <v/>
      </c>
    </row>
    <row r="4919" spans="1:11" ht="22.5" x14ac:dyDescent="0.2">
      <c r="A4919" s="1" t="str">
        <f t="shared" si="78"/>
        <v>SINAPI 105277</v>
      </c>
      <c r="B4919" s="3" t="s">
        <v>21527</v>
      </c>
      <c r="C4919" s="3" t="s">
        <v>31107</v>
      </c>
      <c r="D4919" s="2" t="s">
        <v>31295</v>
      </c>
      <c r="E4919" s="3" t="s">
        <v>20622</v>
      </c>
      <c r="F4919" s="67" t="s">
        <v>31873</v>
      </c>
      <c r="G4919" s="67" t="s">
        <v>34748</v>
      </c>
      <c r="I4919" s="3" t="s">
        <v>6298</v>
      </c>
      <c r="J4919" s="3" t="str">
        <f>IF($B4919="SINAPI",IF(ISNUMBER(MATCH(Banco!$C4919,Analitico!$A:$A,0)),INDEX(Analitico!E:E,MATCH(Banco!$C4919,Analitico!$A:$A,0))&amp;"%",""),"")</f>
        <v/>
      </c>
      <c r="K4919" s="3" t="str">
        <f>IF($B4919="SINAPI",IF(ISNUMBER(MATCH(Banco!$C4919,Analitico!$A:$A,0)),INDEX(Analitico!F:F,MATCH(Banco!$C4919,Analitico!$A:$A,0))&amp;"%",""),"")</f>
        <v/>
      </c>
    </row>
    <row r="4920" spans="1:11" ht="22.5" x14ac:dyDescent="0.2">
      <c r="A4920" s="1" t="str">
        <f t="shared" si="78"/>
        <v>SINAPI 105278</v>
      </c>
      <c r="B4920" s="3" t="s">
        <v>21527</v>
      </c>
      <c r="C4920" s="3" t="s">
        <v>31108</v>
      </c>
      <c r="D4920" s="2" t="s">
        <v>31296</v>
      </c>
      <c r="E4920" s="3" t="s">
        <v>20622</v>
      </c>
      <c r="F4920" s="67" t="s">
        <v>4820</v>
      </c>
      <c r="G4920" s="67" t="s">
        <v>5278</v>
      </c>
      <c r="I4920" s="3" t="s">
        <v>6298</v>
      </c>
      <c r="J4920" s="3" t="str">
        <f>IF($B4920="SINAPI",IF(ISNUMBER(MATCH(Banco!$C4920,Analitico!$A:$A,0)),INDEX(Analitico!E:E,MATCH(Banco!$C4920,Analitico!$A:$A,0))&amp;"%",""),"")</f>
        <v/>
      </c>
      <c r="K4920" s="3" t="str">
        <f>IF($B4920="SINAPI",IF(ISNUMBER(MATCH(Banco!$C4920,Analitico!$A:$A,0)),INDEX(Analitico!F:F,MATCH(Banco!$C4920,Analitico!$A:$A,0))&amp;"%",""),"")</f>
        <v/>
      </c>
    </row>
    <row r="4921" spans="1:11" ht="22.5" x14ac:dyDescent="0.2">
      <c r="A4921" s="1" t="str">
        <f t="shared" si="78"/>
        <v>SINAPI 105279</v>
      </c>
      <c r="B4921" s="3" t="s">
        <v>21527</v>
      </c>
      <c r="C4921" s="3" t="s">
        <v>31109</v>
      </c>
      <c r="D4921" s="2" t="s">
        <v>31297</v>
      </c>
      <c r="E4921" s="3" t="s">
        <v>20622</v>
      </c>
      <c r="F4921" s="67" t="s">
        <v>29616</v>
      </c>
      <c r="G4921" s="67" t="s">
        <v>21707</v>
      </c>
      <c r="I4921" s="3" t="s">
        <v>6298</v>
      </c>
      <c r="J4921" s="3" t="str">
        <f>IF($B4921="SINAPI",IF(ISNUMBER(MATCH(Banco!$C4921,Analitico!$A:$A,0)),INDEX(Analitico!E:E,MATCH(Banco!$C4921,Analitico!$A:$A,0))&amp;"%",""),"")</f>
        <v/>
      </c>
      <c r="K4921" s="3" t="str">
        <f>IF($B4921="SINAPI",IF(ISNUMBER(MATCH(Banco!$C4921,Analitico!$A:$A,0)),INDEX(Analitico!F:F,MATCH(Banco!$C4921,Analitico!$A:$A,0))&amp;"%",""),"")</f>
        <v/>
      </c>
    </row>
    <row r="4922" spans="1:11" ht="22.5" x14ac:dyDescent="0.2">
      <c r="A4922" s="1" t="str">
        <f t="shared" si="78"/>
        <v>SINAPI 105280</v>
      </c>
      <c r="B4922" s="3" t="s">
        <v>21527</v>
      </c>
      <c r="C4922" s="3" t="s">
        <v>31110</v>
      </c>
      <c r="D4922" s="2" t="s">
        <v>31298</v>
      </c>
      <c r="E4922" s="3" t="s">
        <v>20622</v>
      </c>
      <c r="F4922" s="67" t="s">
        <v>30723</v>
      </c>
      <c r="G4922" s="67" t="s">
        <v>34749</v>
      </c>
      <c r="I4922" s="3" t="s">
        <v>6298</v>
      </c>
      <c r="J4922" s="3" t="str">
        <f>IF($B4922="SINAPI",IF(ISNUMBER(MATCH(Banco!$C4922,Analitico!$A:$A,0)),INDEX(Analitico!E:E,MATCH(Banco!$C4922,Analitico!$A:$A,0))&amp;"%",""),"")</f>
        <v/>
      </c>
      <c r="K4922" s="3" t="str">
        <f>IF($B4922="SINAPI",IF(ISNUMBER(MATCH(Banco!$C4922,Analitico!$A:$A,0)),INDEX(Analitico!F:F,MATCH(Banco!$C4922,Analitico!$A:$A,0))&amp;"%",""),"")</f>
        <v/>
      </c>
    </row>
    <row r="4923" spans="1:11" ht="22.5" x14ac:dyDescent="0.2">
      <c r="A4923" s="1" t="str">
        <f t="shared" si="78"/>
        <v>SINAPI 105281</v>
      </c>
      <c r="B4923" s="3" t="s">
        <v>21527</v>
      </c>
      <c r="C4923" s="3" t="s">
        <v>31111</v>
      </c>
      <c r="D4923" s="2" t="s">
        <v>31299</v>
      </c>
      <c r="E4923" s="3" t="s">
        <v>20622</v>
      </c>
      <c r="F4923" s="67" t="s">
        <v>21556</v>
      </c>
      <c r="G4923" s="67" t="s">
        <v>34750</v>
      </c>
      <c r="I4923" s="3" t="s">
        <v>6298</v>
      </c>
      <c r="J4923" s="3" t="str">
        <f>IF($B4923="SINAPI",IF(ISNUMBER(MATCH(Banco!$C4923,Analitico!$A:$A,0)),INDEX(Analitico!E:E,MATCH(Banco!$C4923,Analitico!$A:$A,0))&amp;"%",""),"")</f>
        <v/>
      </c>
      <c r="K4923" s="3" t="str">
        <f>IF($B4923="SINAPI",IF(ISNUMBER(MATCH(Banco!$C4923,Analitico!$A:$A,0)),INDEX(Analitico!F:F,MATCH(Banco!$C4923,Analitico!$A:$A,0))&amp;"%",""),"")</f>
        <v/>
      </c>
    </row>
    <row r="4924" spans="1:11" ht="22.5" x14ac:dyDescent="0.2">
      <c r="A4924" s="1" t="str">
        <f t="shared" si="78"/>
        <v>SINAPI 105282</v>
      </c>
      <c r="B4924" s="3" t="s">
        <v>21527</v>
      </c>
      <c r="C4924" s="3" t="s">
        <v>31112</v>
      </c>
      <c r="D4924" s="2" t="s">
        <v>31300</v>
      </c>
      <c r="E4924" s="3" t="s">
        <v>20622</v>
      </c>
      <c r="F4924" s="67" t="s">
        <v>30804</v>
      </c>
      <c r="G4924" s="67" t="s">
        <v>6070</v>
      </c>
      <c r="I4924" s="3" t="s">
        <v>6298</v>
      </c>
      <c r="J4924" s="3" t="str">
        <f>IF($B4924="SINAPI",IF(ISNUMBER(MATCH(Banco!$C4924,Analitico!$A:$A,0)),INDEX(Analitico!E:E,MATCH(Banco!$C4924,Analitico!$A:$A,0))&amp;"%",""),"")</f>
        <v/>
      </c>
      <c r="K4924" s="3" t="str">
        <f>IF($B4924="SINAPI",IF(ISNUMBER(MATCH(Banco!$C4924,Analitico!$A:$A,0)),INDEX(Analitico!F:F,MATCH(Banco!$C4924,Analitico!$A:$A,0))&amp;"%",""),"")</f>
        <v/>
      </c>
    </row>
    <row r="4925" spans="1:11" ht="22.5" x14ac:dyDescent="0.2">
      <c r="A4925" s="1" t="str">
        <f t="shared" si="78"/>
        <v>SINAPI 105283</v>
      </c>
      <c r="B4925" s="3" t="s">
        <v>21527</v>
      </c>
      <c r="C4925" s="3" t="s">
        <v>31113</v>
      </c>
      <c r="D4925" s="2" t="s">
        <v>31301</v>
      </c>
      <c r="E4925" s="3" t="s">
        <v>20622</v>
      </c>
      <c r="F4925" s="67" t="s">
        <v>33942</v>
      </c>
      <c r="G4925" s="67" t="s">
        <v>21567</v>
      </c>
      <c r="I4925" s="3" t="s">
        <v>6298</v>
      </c>
      <c r="J4925" s="3" t="str">
        <f>IF($B4925="SINAPI",IF(ISNUMBER(MATCH(Banco!$C4925,Analitico!$A:$A,0)),INDEX(Analitico!E:E,MATCH(Banco!$C4925,Analitico!$A:$A,0))&amp;"%",""),"")</f>
        <v/>
      </c>
      <c r="K4925" s="3" t="str">
        <f>IF($B4925="SINAPI",IF(ISNUMBER(MATCH(Banco!$C4925,Analitico!$A:$A,0)),INDEX(Analitico!F:F,MATCH(Banco!$C4925,Analitico!$A:$A,0))&amp;"%",""),"")</f>
        <v/>
      </c>
    </row>
    <row r="4926" spans="1:11" ht="22.5" x14ac:dyDescent="0.2">
      <c r="A4926" s="1" t="str">
        <f t="shared" si="78"/>
        <v>SINAPI 105284</v>
      </c>
      <c r="B4926" s="3" t="s">
        <v>21527</v>
      </c>
      <c r="C4926" s="3" t="s">
        <v>31114</v>
      </c>
      <c r="D4926" s="2" t="s">
        <v>31302</v>
      </c>
      <c r="E4926" s="3" t="s">
        <v>20622</v>
      </c>
      <c r="F4926" s="67" t="s">
        <v>4836</v>
      </c>
      <c r="G4926" s="67" t="s">
        <v>34751</v>
      </c>
      <c r="I4926" s="3" t="s">
        <v>6298</v>
      </c>
      <c r="J4926" s="3" t="str">
        <f>IF($B4926="SINAPI",IF(ISNUMBER(MATCH(Banco!$C4926,Analitico!$A:$A,0)),INDEX(Analitico!E:E,MATCH(Banco!$C4926,Analitico!$A:$A,0))&amp;"%",""),"")</f>
        <v/>
      </c>
      <c r="K4926" s="3" t="str">
        <f>IF($B4926="SINAPI",IF(ISNUMBER(MATCH(Banco!$C4926,Analitico!$A:$A,0)),INDEX(Analitico!F:F,MATCH(Banco!$C4926,Analitico!$A:$A,0))&amp;"%",""),"")</f>
        <v/>
      </c>
    </row>
    <row r="4927" spans="1:11" ht="22.5" x14ac:dyDescent="0.2">
      <c r="A4927" s="1" t="str">
        <f t="shared" si="78"/>
        <v>SINAPI 105297</v>
      </c>
      <c r="B4927" s="3" t="s">
        <v>21527</v>
      </c>
      <c r="C4927" s="3" t="s">
        <v>31115</v>
      </c>
      <c r="D4927" s="2" t="s">
        <v>31303</v>
      </c>
      <c r="E4927" s="3" t="s">
        <v>20622</v>
      </c>
      <c r="F4927" s="67" t="s">
        <v>20785</v>
      </c>
      <c r="G4927" s="67" t="s">
        <v>5022</v>
      </c>
      <c r="I4927" s="3" t="s">
        <v>6298</v>
      </c>
      <c r="J4927" s="3" t="str">
        <f>IF($B4927="SINAPI",IF(ISNUMBER(MATCH(Banco!$C4927,Analitico!$A:$A,0)),INDEX(Analitico!E:E,MATCH(Banco!$C4927,Analitico!$A:$A,0))&amp;"%",""),"")</f>
        <v/>
      </c>
      <c r="K4927" s="3" t="str">
        <f>IF($B4927="SINAPI",IF(ISNUMBER(MATCH(Banco!$C4927,Analitico!$A:$A,0)),INDEX(Analitico!F:F,MATCH(Banco!$C4927,Analitico!$A:$A,0))&amp;"%",""),"")</f>
        <v/>
      </c>
    </row>
    <row r="4928" spans="1:11" ht="22.5" x14ac:dyDescent="0.2">
      <c r="A4928" s="1" t="str">
        <f t="shared" si="78"/>
        <v>SINAPI 105298</v>
      </c>
      <c r="B4928" s="3" t="s">
        <v>21527</v>
      </c>
      <c r="C4928" s="3" t="s">
        <v>31116</v>
      </c>
      <c r="D4928" s="2" t="s">
        <v>31304</v>
      </c>
      <c r="E4928" s="3" t="s">
        <v>20622</v>
      </c>
      <c r="F4928" s="67" t="s">
        <v>20900</v>
      </c>
      <c r="G4928" s="67" t="s">
        <v>5107</v>
      </c>
      <c r="I4928" s="3" t="s">
        <v>6298</v>
      </c>
      <c r="J4928" s="3" t="str">
        <f>IF($B4928="SINAPI",IF(ISNUMBER(MATCH(Banco!$C4928,Analitico!$A:$A,0)),INDEX(Analitico!E:E,MATCH(Banco!$C4928,Analitico!$A:$A,0))&amp;"%",""),"")</f>
        <v/>
      </c>
      <c r="K4928" s="3" t="str">
        <f>IF($B4928="SINAPI",IF(ISNUMBER(MATCH(Banco!$C4928,Analitico!$A:$A,0)),INDEX(Analitico!F:F,MATCH(Banco!$C4928,Analitico!$A:$A,0))&amp;"%",""),"")</f>
        <v/>
      </c>
    </row>
    <row r="4929" spans="1:11" ht="22.5" x14ac:dyDescent="0.2">
      <c r="A4929" s="1" t="str">
        <f t="shared" si="78"/>
        <v>SINAPI 105299</v>
      </c>
      <c r="B4929" s="3" t="s">
        <v>21527</v>
      </c>
      <c r="C4929" s="3" t="s">
        <v>31117</v>
      </c>
      <c r="D4929" s="2" t="s">
        <v>31305</v>
      </c>
      <c r="E4929" s="3" t="s">
        <v>20622</v>
      </c>
      <c r="F4929" s="67" t="s">
        <v>21570</v>
      </c>
      <c r="G4929" s="67" t="s">
        <v>6185</v>
      </c>
      <c r="I4929" s="3" t="s">
        <v>6298</v>
      </c>
      <c r="J4929" s="3" t="str">
        <f>IF($B4929="SINAPI",IF(ISNUMBER(MATCH(Banco!$C4929,Analitico!$A:$A,0)),INDEX(Analitico!E:E,MATCH(Banco!$C4929,Analitico!$A:$A,0))&amp;"%",""),"")</f>
        <v/>
      </c>
      <c r="K4929" s="3" t="str">
        <f>IF($B4929="SINAPI",IF(ISNUMBER(MATCH(Banco!$C4929,Analitico!$A:$A,0)),INDEX(Analitico!F:F,MATCH(Banco!$C4929,Analitico!$A:$A,0))&amp;"%",""),"")</f>
        <v/>
      </c>
    </row>
    <row r="4930" spans="1:11" ht="22.5" x14ac:dyDescent="0.2">
      <c r="A4930" s="1" t="str">
        <f t="shared" si="78"/>
        <v>SINAPI 105300</v>
      </c>
      <c r="B4930" s="3" t="s">
        <v>21527</v>
      </c>
      <c r="C4930" s="3" t="s">
        <v>31118</v>
      </c>
      <c r="D4930" s="2" t="s">
        <v>31306</v>
      </c>
      <c r="E4930" s="3" t="s">
        <v>20622</v>
      </c>
      <c r="F4930" s="67" t="s">
        <v>21557</v>
      </c>
      <c r="G4930" s="67" t="s">
        <v>21866</v>
      </c>
      <c r="I4930" s="3" t="s">
        <v>6298</v>
      </c>
      <c r="J4930" s="3" t="str">
        <f>IF($B4930="SINAPI",IF(ISNUMBER(MATCH(Banco!$C4930,Analitico!$A:$A,0)),INDEX(Analitico!E:E,MATCH(Banco!$C4930,Analitico!$A:$A,0))&amp;"%",""),"")</f>
        <v/>
      </c>
      <c r="K4930" s="3" t="str">
        <f>IF($B4930="SINAPI",IF(ISNUMBER(MATCH(Banco!$C4930,Analitico!$A:$A,0)),INDEX(Analitico!F:F,MATCH(Banco!$C4930,Analitico!$A:$A,0))&amp;"%",""),"")</f>
        <v/>
      </c>
    </row>
    <row r="4931" spans="1:11" ht="22.5" x14ac:dyDescent="0.2">
      <c r="A4931" s="1" t="str">
        <f t="shared" si="78"/>
        <v>SINAPI 105301</v>
      </c>
      <c r="B4931" s="3" t="s">
        <v>21527</v>
      </c>
      <c r="C4931" s="3" t="s">
        <v>31119</v>
      </c>
      <c r="D4931" s="2" t="s">
        <v>31307</v>
      </c>
      <c r="E4931" s="3" t="s">
        <v>20622</v>
      </c>
      <c r="F4931" s="67" t="s">
        <v>28977</v>
      </c>
      <c r="G4931" s="67" t="s">
        <v>33361</v>
      </c>
      <c r="I4931" s="3" t="s">
        <v>6298</v>
      </c>
      <c r="J4931" s="3" t="str">
        <f>IF($B4931="SINAPI",IF(ISNUMBER(MATCH(Banco!$C4931,Analitico!$A:$A,0)),INDEX(Analitico!E:E,MATCH(Banco!$C4931,Analitico!$A:$A,0))&amp;"%",""),"")</f>
        <v/>
      </c>
      <c r="K4931" s="3" t="str">
        <f>IF($B4931="SINAPI",IF(ISNUMBER(MATCH(Banco!$C4931,Analitico!$A:$A,0)),INDEX(Analitico!F:F,MATCH(Banco!$C4931,Analitico!$A:$A,0))&amp;"%",""),"")</f>
        <v/>
      </c>
    </row>
    <row r="4932" spans="1:11" ht="22.5" x14ac:dyDescent="0.2">
      <c r="A4932" s="1" t="str">
        <f t="shared" si="78"/>
        <v>SINAPI 105302</v>
      </c>
      <c r="B4932" s="3" t="s">
        <v>21527</v>
      </c>
      <c r="C4932" s="3" t="s">
        <v>31120</v>
      </c>
      <c r="D4932" s="2" t="s">
        <v>31308</v>
      </c>
      <c r="E4932" s="3" t="s">
        <v>20622</v>
      </c>
      <c r="F4932" s="67" t="s">
        <v>31844</v>
      </c>
      <c r="G4932" s="67" t="s">
        <v>34752</v>
      </c>
      <c r="I4932" s="3" t="s">
        <v>6298</v>
      </c>
      <c r="J4932" s="3" t="str">
        <f>IF($B4932="SINAPI",IF(ISNUMBER(MATCH(Banco!$C4932,Analitico!$A:$A,0)),INDEX(Analitico!E:E,MATCH(Banco!$C4932,Analitico!$A:$A,0))&amp;"%",""),"")</f>
        <v/>
      </c>
      <c r="K4932" s="3" t="str">
        <f>IF($B4932="SINAPI",IF(ISNUMBER(MATCH(Banco!$C4932,Analitico!$A:$A,0)),INDEX(Analitico!F:F,MATCH(Banco!$C4932,Analitico!$A:$A,0))&amp;"%",""),"")</f>
        <v/>
      </c>
    </row>
    <row r="4933" spans="1:11" ht="22.5" x14ac:dyDescent="0.2">
      <c r="A4933" s="1" t="str">
        <f t="shared" si="78"/>
        <v>SINAPI 105303</v>
      </c>
      <c r="B4933" s="3" t="s">
        <v>21527</v>
      </c>
      <c r="C4933" s="3" t="s">
        <v>31121</v>
      </c>
      <c r="D4933" s="2" t="s">
        <v>31309</v>
      </c>
      <c r="E4933" s="3" t="s">
        <v>20622</v>
      </c>
      <c r="F4933" s="67" t="s">
        <v>30216</v>
      </c>
      <c r="G4933" s="67" t="s">
        <v>32242</v>
      </c>
      <c r="I4933" s="3" t="s">
        <v>6298</v>
      </c>
      <c r="J4933" s="3" t="str">
        <f>IF($B4933="SINAPI",IF(ISNUMBER(MATCH(Banco!$C4933,Analitico!$A:$A,0)),INDEX(Analitico!E:E,MATCH(Banco!$C4933,Analitico!$A:$A,0))&amp;"%",""),"")</f>
        <v/>
      </c>
      <c r="K4933" s="3" t="str">
        <f>IF($B4933="SINAPI",IF(ISNUMBER(MATCH(Banco!$C4933,Analitico!$A:$A,0)),INDEX(Analitico!F:F,MATCH(Banco!$C4933,Analitico!$A:$A,0))&amp;"%",""),"")</f>
        <v/>
      </c>
    </row>
    <row r="4934" spans="1:11" ht="22.5" x14ac:dyDescent="0.2">
      <c r="A4934" s="1" t="str">
        <f t="shared" si="78"/>
        <v>SINAPI 105304</v>
      </c>
      <c r="B4934" s="3" t="s">
        <v>21527</v>
      </c>
      <c r="C4934" s="3" t="s">
        <v>31122</v>
      </c>
      <c r="D4934" s="2" t="s">
        <v>31310</v>
      </c>
      <c r="E4934" s="3" t="s">
        <v>20622</v>
      </c>
      <c r="F4934" s="67" t="s">
        <v>37822</v>
      </c>
      <c r="G4934" s="67" t="s">
        <v>33537</v>
      </c>
      <c r="I4934" s="3" t="s">
        <v>6298</v>
      </c>
      <c r="J4934" s="3" t="str">
        <f>IF($B4934="SINAPI",IF(ISNUMBER(MATCH(Banco!$C4934,Analitico!$A:$A,0)),INDEX(Analitico!E:E,MATCH(Banco!$C4934,Analitico!$A:$A,0))&amp;"%",""),"")</f>
        <v/>
      </c>
      <c r="K4934" s="3" t="str">
        <f>IF($B4934="SINAPI",IF(ISNUMBER(MATCH(Banco!$C4934,Analitico!$A:$A,0)),INDEX(Analitico!F:F,MATCH(Banco!$C4934,Analitico!$A:$A,0))&amp;"%",""),"")</f>
        <v/>
      </c>
    </row>
    <row r="4935" spans="1:11" ht="22.5" x14ac:dyDescent="0.2">
      <c r="A4935" s="1" t="str">
        <f t="shared" si="78"/>
        <v>SINAPI 105305</v>
      </c>
      <c r="B4935" s="3" t="s">
        <v>21527</v>
      </c>
      <c r="C4935" s="3" t="s">
        <v>31123</v>
      </c>
      <c r="D4935" s="2" t="s">
        <v>31311</v>
      </c>
      <c r="E4935" s="3" t="s">
        <v>20622</v>
      </c>
      <c r="F4935" s="67" t="s">
        <v>29622</v>
      </c>
      <c r="G4935" s="67" t="s">
        <v>34753</v>
      </c>
      <c r="I4935" s="3" t="s">
        <v>6298</v>
      </c>
      <c r="J4935" s="3" t="str">
        <f>IF($B4935="SINAPI",IF(ISNUMBER(MATCH(Banco!$C4935,Analitico!$A:$A,0)),INDEX(Analitico!E:E,MATCH(Banco!$C4935,Analitico!$A:$A,0))&amp;"%",""),"")</f>
        <v/>
      </c>
      <c r="K4935" s="3" t="str">
        <f>IF($B4935="SINAPI",IF(ISNUMBER(MATCH(Banco!$C4935,Analitico!$A:$A,0)),INDEX(Analitico!F:F,MATCH(Banco!$C4935,Analitico!$A:$A,0))&amp;"%",""),"")</f>
        <v/>
      </c>
    </row>
    <row r="4936" spans="1:11" ht="22.5" x14ac:dyDescent="0.2">
      <c r="A4936" s="1" t="str">
        <f t="shared" si="78"/>
        <v>SINAPI 105306</v>
      </c>
      <c r="B4936" s="3" t="s">
        <v>21527</v>
      </c>
      <c r="C4936" s="3" t="s">
        <v>31124</v>
      </c>
      <c r="D4936" s="2" t="s">
        <v>31312</v>
      </c>
      <c r="E4936" s="3" t="s">
        <v>20622</v>
      </c>
      <c r="F4936" s="67" t="s">
        <v>37823</v>
      </c>
      <c r="G4936" s="67" t="s">
        <v>34754</v>
      </c>
      <c r="I4936" s="3" t="s">
        <v>6298</v>
      </c>
      <c r="J4936" s="3" t="str">
        <f>IF($B4936="SINAPI",IF(ISNUMBER(MATCH(Banco!$C4936,Analitico!$A:$A,0)),INDEX(Analitico!E:E,MATCH(Banco!$C4936,Analitico!$A:$A,0))&amp;"%",""),"")</f>
        <v/>
      </c>
      <c r="K4936" s="3" t="str">
        <f>IF($B4936="SINAPI",IF(ISNUMBER(MATCH(Banco!$C4936,Analitico!$A:$A,0)),INDEX(Analitico!F:F,MATCH(Banco!$C4936,Analitico!$A:$A,0))&amp;"%",""),"")</f>
        <v/>
      </c>
    </row>
    <row r="4937" spans="1:11" ht="22.5" x14ac:dyDescent="0.2">
      <c r="A4937" s="1" t="str">
        <f t="shared" si="78"/>
        <v>SINAPI 105307</v>
      </c>
      <c r="B4937" s="3" t="s">
        <v>21527</v>
      </c>
      <c r="C4937" s="3" t="s">
        <v>31125</v>
      </c>
      <c r="D4937" s="2" t="s">
        <v>31313</v>
      </c>
      <c r="E4937" s="3" t="s">
        <v>20622</v>
      </c>
      <c r="F4937" s="67" t="s">
        <v>31879</v>
      </c>
      <c r="G4937" s="67" t="s">
        <v>34755</v>
      </c>
      <c r="I4937" s="3" t="s">
        <v>6298</v>
      </c>
      <c r="J4937" s="3" t="str">
        <f>IF($B4937="SINAPI",IF(ISNUMBER(MATCH(Banco!$C4937,Analitico!$A:$A,0)),INDEX(Analitico!E:E,MATCH(Banco!$C4937,Analitico!$A:$A,0))&amp;"%",""),"")</f>
        <v/>
      </c>
      <c r="K4937" s="3" t="str">
        <f>IF($B4937="SINAPI",IF(ISNUMBER(MATCH(Banco!$C4937,Analitico!$A:$A,0)),INDEX(Analitico!F:F,MATCH(Banco!$C4937,Analitico!$A:$A,0))&amp;"%",""),"")</f>
        <v/>
      </c>
    </row>
    <row r="4938" spans="1:11" ht="22.5" x14ac:dyDescent="0.2">
      <c r="A4938" s="1" t="str">
        <f t="shared" si="78"/>
        <v>SINAPI 105317</v>
      </c>
      <c r="B4938" s="3" t="s">
        <v>21527</v>
      </c>
      <c r="C4938" s="3" t="s">
        <v>31126</v>
      </c>
      <c r="D4938" s="2" t="s">
        <v>31314</v>
      </c>
      <c r="E4938" s="3" t="s">
        <v>20622</v>
      </c>
      <c r="F4938" s="67" t="s">
        <v>29740</v>
      </c>
      <c r="G4938" s="67" t="s">
        <v>20722</v>
      </c>
      <c r="I4938" s="3" t="s">
        <v>6298</v>
      </c>
      <c r="J4938" s="3" t="str">
        <f>IF($B4938="SINAPI",IF(ISNUMBER(MATCH(Banco!$C4938,Analitico!$A:$A,0)),INDEX(Analitico!E:E,MATCH(Banco!$C4938,Analitico!$A:$A,0))&amp;"%",""),"")</f>
        <v/>
      </c>
      <c r="K4938" s="3" t="str">
        <f>IF($B4938="SINAPI",IF(ISNUMBER(MATCH(Banco!$C4938,Analitico!$A:$A,0)),INDEX(Analitico!F:F,MATCH(Banco!$C4938,Analitico!$A:$A,0))&amp;"%",""),"")</f>
        <v/>
      </c>
    </row>
    <row r="4939" spans="1:11" ht="22.5" x14ac:dyDescent="0.2">
      <c r="A4939" s="1" t="str">
        <f t="shared" si="78"/>
        <v>SINAPI 105318</v>
      </c>
      <c r="B4939" s="3" t="s">
        <v>21527</v>
      </c>
      <c r="C4939" s="3" t="s">
        <v>31127</v>
      </c>
      <c r="D4939" s="2" t="s">
        <v>31315</v>
      </c>
      <c r="E4939" s="3" t="s">
        <v>20622</v>
      </c>
      <c r="F4939" s="67" t="s">
        <v>21168</v>
      </c>
      <c r="G4939" s="67" t="s">
        <v>30079</v>
      </c>
      <c r="I4939" s="3" t="s">
        <v>6298</v>
      </c>
      <c r="J4939" s="3" t="str">
        <f>IF($B4939="SINAPI",IF(ISNUMBER(MATCH(Banco!$C4939,Analitico!$A:$A,0)),INDEX(Analitico!E:E,MATCH(Banco!$C4939,Analitico!$A:$A,0))&amp;"%",""),"")</f>
        <v/>
      </c>
      <c r="K4939" s="3" t="str">
        <f>IF($B4939="SINAPI",IF(ISNUMBER(MATCH(Banco!$C4939,Analitico!$A:$A,0)),INDEX(Analitico!F:F,MATCH(Banco!$C4939,Analitico!$A:$A,0))&amp;"%",""),"")</f>
        <v/>
      </c>
    </row>
    <row r="4940" spans="1:11" ht="22.5" x14ac:dyDescent="0.2">
      <c r="A4940" s="1" t="str">
        <f t="shared" si="78"/>
        <v>SINAPI 105319</v>
      </c>
      <c r="B4940" s="3" t="s">
        <v>21527</v>
      </c>
      <c r="C4940" s="3" t="s">
        <v>31128</v>
      </c>
      <c r="D4940" s="2" t="s">
        <v>31316</v>
      </c>
      <c r="E4940" s="3" t="s">
        <v>20622</v>
      </c>
      <c r="F4940" s="67" t="s">
        <v>21553</v>
      </c>
      <c r="G4940" s="67" t="s">
        <v>4852</v>
      </c>
      <c r="I4940" s="3" t="s">
        <v>6298</v>
      </c>
      <c r="J4940" s="3" t="str">
        <f>IF($B4940="SINAPI",IF(ISNUMBER(MATCH(Banco!$C4940,Analitico!$A:$A,0)),INDEX(Analitico!E:E,MATCH(Banco!$C4940,Analitico!$A:$A,0))&amp;"%",""),"")</f>
        <v/>
      </c>
      <c r="K4940" s="3" t="str">
        <f>IF($B4940="SINAPI",IF(ISNUMBER(MATCH(Banco!$C4940,Analitico!$A:$A,0)),INDEX(Analitico!F:F,MATCH(Banco!$C4940,Analitico!$A:$A,0))&amp;"%",""),"")</f>
        <v/>
      </c>
    </row>
    <row r="4941" spans="1:11" ht="22.5" x14ac:dyDescent="0.2">
      <c r="A4941" s="1" t="str">
        <f t="shared" si="78"/>
        <v>SINAPI 105320</v>
      </c>
      <c r="B4941" s="3" t="s">
        <v>21527</v>
      </c>
      <c r="C4941" s="3" t="s">
        <v>31129</v>
      </c>
      <c r="D4941" s="2" t="s">
        <v>31317</v>
      </c>
      <c r="E4941" s="3" t="s">
        <v>20622</v>
      </c>
      <c r="F4941" s="67" t="s">
        <v>37824</v>
      </c>
      <c r="G4941" s="67" t="s">
        <v>31605</v>
      </c>
      <c r="I4941" s="3" t="s">
        <v>6298</v>
      </c>
      <c r="J4941" s="3" t="str">
        <f>IF($B4941="SINAPI",IF(ISNUMBER(MATCH(Banco!$C4941,Analitico!$A:$A,0)),INDEX(Analitico!E:E,MATCH(Banco!$C4941,Analitico!$A:$A,0))&amp;"%",""),"")</f>
        <v/>
      </c>
      <c r="K4941" s="3" t="str">
        <f>IF($B4941="SINAPI",IF(ISNUMBER(MATCH(Banco!$C4941,Analitico!$A:$A,0)),INDEX(Analitico!F:F,MATCH(Banco!$C4941,Analitico!$A:$A,0))&amp;"%",""),"")</f>
        <v/>
      </c>
    </row>
    <row r="4942" spans="1:11" ht="22.5" x14ac:dyDescent="0.2">
      <c r="A4942" s="1" t="str">
        <f t="shared" si="78"/>
        <v>SINAPI 105321</v>
      </c>
      <c r="B4942" s="3" t="s">
        <v>21527</v>
      </c>
      <c r="C4942" s="3" t="s">
        <v>31130</v>
      </c>
      <c r="D4942" s="2" t="s">
        <v>31318</v>
      </c>
      <c r="E4942" s="3" t="s">
        <v>20622</v>
      </c>
      <c r="F4942" s="67" t="s">
        <v>28701</v>
      </c>
      <c r="G4942" s="67" t="s">
        <v>31791</v>
      </c>
      <c r="I4942" s="3" t="s">
        <v>6298</v>
      </c>
      <c r="J4942" s="3" t="str">
        <f>IF($B4942="SINAPI",IF(ISNUMBER(MATCH(Banco!$C4942,Analitico!$A:$A,0)),INDEX(Analitico!E:E,MATCH(Banco!$C4942,Analitico!$A:$A,0))&amp;"%",""),"")</f>
        <v/>
      </c>
      <c r="K4942" s="3" t="str">
        <f>IF($B4942="SINAPI",IF(ISNUMBER(MATCH(Banco!$C4942,Analitico!$A:$A,0)),INDEX(Analitico!F:F,MATCH(Banco!$C4942,Analitico!$A:$A,0))&amp;"%",""),"")</f>
        <v/>
      </c>
    </row>
    <row r="4943" spans="1:11" ht="22.5" x14ac:dyDescent="0.2">
      <c r="A4943" s="1" t="str">
        <f t="shared" si="78"/>
        <v>SINAPI 105322</v>
      </c>
      <c r="B4943" s="3" t="s">
        <v>21527</v>
      </c>
      <c r="C4943" s="3" t="s">
        <v>31131</v>
      </c>
      <c r="D4943" s="2" t="s">
        <v>31319</v>
      </c>
      <c r="E4943" s="3" t="s">
        <v>20622</v>
      </c>
      <c r="F4943" s="67" t="s">
        <v>36715</v>
      </c>
      <c r="G4943" s="67" t="s">
        <v>29934</v>
      </c>
      <c r="I4943" s="3" t="s">
        <v>6298</v>
      </c>
      <c r="J4943" s="3" t="str">
        <f>IF($B4943="SINAPI",IF(ISNUMBER(MATCH(Banco!$C4943,Analitico!$A:$A,0)),INDEX(Analitico!E:E,MATCH(Banco!$C4943,Analitico!$A:$A,0))&amp;"%",""),"")</f>
        <v/>
      </c>
      <c r="K4943" s="3" t="str">
        <f>IF($B4943="SINAPI",IF(ISNUMBER(MATCH(Banco!$C4943,Analitico!$A:$A,0)),INDEX(Analitico!F:F,MATCH(Banco!$C4943,Analitico!$A:$A,0))&amp;"%",""),"")</f>
        <v/>
      </c>
    </row>
    <row r="4944" spans="1:11" ht="22.5" x14ac:dyDescent="0.2">
      <c r="A4944" s="1" t="str">
        <f t="shared" si="78"/>
        <v>SINAPI 105323</v>
      </c>
      <c r="B4944" s="3" t="s">
        <v>21527</v>
      </c>
      <c r="C4944" s="3" t="s">
        <v>31132</v>
      </c>
      <c r="D4944" s="2" t="s">
        <v>31320</v>
      </c>
      <c r="E4944" s="3" t="s">
        <v>20622</v>
      </c>
      <c r="F4944" s="67" t="s">
        <v>33286</v>
      </c>
      <c r="G4944" s="67" t="s">
        <v>29460</v>
      </c>
      <c r="I4944" s="3" t="s">
        <v>6298</v>
      </c>
      <c r="J4944" s="3" t="str">
        <f>IF($B4944="SINAPI",IF(ISNUMBER(MATCH(Banco!$C4944,Analitico!$A:$A,0)),INDEX(Analitico!E:E,MATCH(Banco!$C4944,Analitico!$A:$A,0))&amp;"%",""),"")</f>
        <v/>
      </c>
      <c r="K4944" s="3" t="str">
        <f>IF($B4944="SINAPI",IF(ISNUMBER(MATCH(Banco!$C4944,Analitico!$A:$A,0)),INDEX(Analitico!F:F,MATCH(Banco!$C4944,Analitico!$A:$A,0))&amp;"%",""),"")</f>
        <v/>
      </c>
    </row>
    <row r="4945" spans="1:11" ht="22.5" x14ac:dyDescent="0.2">
      <c r="A4945" s="1" t="str">
        <f t="shared" si="78"/>
        <v>SINAPI 105324</v>
      </c>
      <c r="B4945" s="3" t="s">
        <v>21527</v>
      </c>
      <c r="C4945" s="3" t="s">
        <v>31133</v>
      </c>
      <c r="D4945" s="2" t="s">
        <v>31321</v>
      </c>
      <c r="E4945" s="3" t="s">
        <v>20622</v>
      </c>
      <c r="F4945" s="67" t="s">
        <v>4814</v>
      </c>
      <c r="G4945" s="67" t="s">
        <v>34756</v>
      </c>
      <c r="I4945" s="3" t="s">
        <v>6298</v>
      </c>
      <c r="J4945" s="3" t="str">
        <f>IF($B4945="SINAPI",IF(ISNUMBER(MATCH(Banco!$C4945,Analitico!$A:$A,0)),INDEX(Analitico!E:E,MATCH(Banco!$C4945,Analitico!$A:$A,0))&amp;"%",""),"")</f>
        <v/>
      </c>
      <c r="K4945" s="3" t="str">
        <f>IF($B4945="SINAPI",IF(ISNUMBER(MATCH(Banco!$C4945,Analitico!$A:$A,0)),INDEX(Analitico!F:F,MATCH(Banco!$C4945,Analitico!$A:$A,0))&amp;"%",""),"")</f>
        <v/>
      </c>
    </row>
    <row r="4946" spans="1:11" ht="22.5" x14ac:dyDescent="0.2">
      <c r="A4946" s="1" t="str">
        <f t="shared" si="78"/>
        <v>SINAPI 105325</v>
      </c>
      <c r="B4946" s="3" t="s">
        <v>21527</v>
      </c>
      <c r="C4946" s="3" t="s">
        <v>31134</v>
      </c>
      <c r="D4946" s="2" t="s">
        <v>31322</v>
      </c>
      <c r="E4946" s="3" t="s">
        <v>20622</v>
      </c>
      <c r="F4946" s="67" t="s">
        <v>28938</v>
      </c>
      <c r="G4946" s="67" t="s">
        <v>31544</v>
      </c>
      <c r="I4946" s="3" t="s">
        <v>6298</v>
      </c>
      <c r="J4946" s="3" t="str">
        <f>IF($B4946="SINAPI",IF(ISNUMBER(MATCH(Banco!$C4946,Analitico!$A:$A,0)),INDEX(Analitico!E:E,MATCH(Banco!$C4946,Analitico!$A:$A,0))&amp;"%",""),"")</f>
        <v/>
      </c>
      <c r="K4946" s="3" t="str">
        <f>IF($B4946="SINAPI",IF(ISNUMBER(MATCH(Banco!$C4946,Analitico!$A:$A,0)),INDEX(Analitico!F:F,MATCH(Banco!$C4946,Analitico!$A:$A,0))&amp;"%",""),"")</f>
        <v/>
      </c>
    </row>
    <row r="4947" spans="1:11" ht="22.5" x14ac:dyDescent="0.2">
      <c r="A4947" s="1" t="str">
        <f t="shared" si="78"/>
        <v>SINAPI 105326</v>
      </c>
      <c r="B4947" s="3" t="s">
        <v>21527</v>
      </c>
      <c r="C4947" s="3" t="s">
        <v>31135</v>
      </c>
      <c r="D4947" s="2" t="s">
        <v>31323</v>
      </c>
      <c r="E4947" s="3" t="s">
        <v>20622</v>
      </c>
      <c r="F4947" s="67" t="s">
        <v>37825</v>
      </c>
      <c r="G4947" s="67" t="s">
        <v>34757</v>
      </c>
      <c r="I4947" s="3" t="s">
        <v>6298</v>
      </c>
      <c r="J4947" s="3" t="str">
        <f>IF($B4947="SINAPI",IF(ISNUMBER(MATCH(Banco!$C4947,Analitico!$A:$A,0)),INDEX(Analitico!E:E,MATCH(Banco!$C4947,Analitico!$A:$A,0))&amp;"%",""),"")</f>
        <v/>
      </c>
      <c r="K4947" s="3" t="str">
        <f>IF($B4947="SINAPI",IF(ISNUMBER(MATCH(Banco!$C4947,Analitico!$A:$A,0)),INDEX(Analitico!F:F,MATCH(Banco!$C4947,Analitico!$A:$A,0))&amp;"%",""),"")</f>
        <v/>
      </c>
    </row>
    <row r="4948" spans="1:11" ht="22.5" x14ac:dyDescent="0.2">
      <c r="A4948" s="1" t="str">
        <f t="shared" si="78"/>
        <v>SINAPI 105340</v>
      </c>
      <c r="B4948" s="3" t="s">
        <v>21527</v>
      </c>
      <c r="C4948" s="3" t="s">
        <v>31136</v>
      </c>
      <c r="D4948" s="2" t="s">
        <v>31324</v>
      </c>
      <c r="E4948" s="3" t="s">
        <v>20622</v>
      </c>
      <c r="F4948" s="67" t="s">
        <v>37826</v>
      </c>
      <c r="G4948" s="67" t="s">
        <v>34758</v>
      </c>
      <c r="I4948" s="3" t="s">
        <v>6298</v>
      </c>
      <c r="J4948" s="3" t="str">
        <f>IF($B4948="SINAPI",IF(ISNUMBER(MATCH(Banco!$C4948,Analitico!$A:$A,0)),INDEX(Analitico!E:E,MATCH(Banco!$C4948,Analitico!$A:$A,0))&amp;"%",""),"")</f>
        <v/>
      </c>
      <c r="K4948" s="3" t="str">
        <f>IF($B4948="SINAPI",IF(ISNUMBER(MATCH(Banco!$C4948,Analitico!$A:$A,0)),INDEX(Analitico!F:F,MATCH(Banco!$C4948,Analitico!$A:$A,0))&amp;"%",""),"")</f>
        <v/>
      </c>
    </row>
    <row r="4949" spans="1:11" ht="22.5" x14ac:dyDescent="0.2">
      <c r="A4949" s="1" t="str">
        <f t="shared" si="78"/>
        <v>SINAPI 105341</v>
      </c>
      <c r="B4949" s="3" t="s">
        <v>21527</v>
      </c>
      <c r="C4949" s="3" t="s">
        <v>31137</v>
      </c>
      <c r="D4949" s="2" t="s">
        <v>31325</v>
      </c>
      <c r="E4949" s="3" t="s">
        <v>20622</v>
      </c>
      <c r="F4949" s="67" t="s">
        <v>37827</v>
      </c>
      <c r="G4949" s="67" t="s">
        <v>30129</v>
      </c>
      <c r="I4949" s="3" t="s">
        <v>6298</v>
      </c>
      <c r="J4949" s="3" t="str">
        <f>IF($B4949="SINAPI",IF(ISNUMBER(MATCH(Banco!$C4949,Analitico!$A:$A,0)),INDEX(Analitico!E:E,MATCH(Banco!$C4949,Analitico!$A:$A,0))&amp;"%",""),"")</f>
        <v/>
      </c>
      <c r="K4949" s="3" t="str">
        <f>IF($B4949="SINAPI",IF(ISNUMBER(MATCH(Banco!$C4949,Analitico!$A:$A,0)),INDEX(Analitico!F:F,MATCH(Banco!$C4949,Analitico!$A:$A,0))&amp;"%",""),"")</f>
        <v/>
      </c>
    </row>
    <row r="4950" spans="1:11" ht="22.5" x14ac:dyDescent="0.2">
      <c r="A4950" s="1" t="str">
        <f t="shared" si="78"/>
        <v>SINAPI 105342</v>
      </c>
      <c r="B4950" s="3" t="s">
        <v>21527</v>
      </c>
      <c r="C4950" s="3" t="s">
        <v>31138</v>
      </c>
      <c r="D4950" s="2" t="s">
        <v>31326</v>
      </c>
      <c r="E4950" s="3" t="s">
        <v>20622</v>
      </c>
      <c r="F4950" s="67" t="s">
        <v>37828</v>
      </c>
      <c r="G4950" s="67" t="s">
        <v>34759</v>
      </c>
      <c r="I4950" s="3" t="s">
        <v>6298</v>
      </c>
      <c r="J4950" s="3" t="str">
        <f>IF($B4950="SINAPI",IF(ISNUMBER(MATCH(Banco!$C4950,Analitico!$A:$A,0)),INDEX(Analitico!E:E,MATCH(Banco!$C4950,Analitico!$A:$A,0))&amp;"%",""),"")</f>
        <v/>
      </c>
      <c r="K4950" s="3" t="str">
        <f>IF($B4950="SINAPI",IF(ISNUMBER(MATCH(Banco!$C4950,Analitico!$A:$A,0)),INDEX(Analitico!F:F,MATCH(Banco!$C4950,Analitico!$A:$A,0))&amp;"%",""),"")</f>
        <v/>
      </c>
    </row>
    <row r="4951" spans="1:11" ht="22.5" x14ac:dyDescent="0.2">
      <c r="A4951" s="1" t="str">
        <f t="shared" si="78"/>
        <v>SINAPI 105343</v>
      </c>
      <c r="B4951" s="3" t="s">
        <v>21527</v>
      </c>
      <c r="C4951" s="3" t="s">
        <v>31139</v>
      </c>
      <c r="D4951" s="2" t="s">
        <v>31327</v>
      </c>
      <c r="E4951" s="3" t="s">
        <v>20622</v>
      </c>
      <c r="F4951" s="67" t="s">
        <v>34276</v>
      </c>
      <c r="G4951" s="67" t="s">
        <v>4574</v>
      </c>
      <c r="I4951" s="3" t="s">
        <v>6298</v>
      </c>
      <c r="J4951" s="3" t="str">
        <f>IF($B4951="SINAPI",IF(ISNUMBER(MATCH(Banco!$C4951,Analitico!$A:$A,0)),INDEX(Analitico!E:E,MATCH(Banco!$C4951,Analitico!$A:$A,0))&amp;"%",""),"")</f>
        <v/>
      </c>
      <c r="K4951" s="3" t="str">
        <f>IF($B4951="SINAPI",IF(ISNUMBER(MATCH(Banco!$C4951,Analitico!$A:$A,0)),INDEX(Analitico!F:F,MATCH(Banco!$C4951,Analitico!$A:$A,0))&amp;"%",""),"")</f>
        <v/>
      </c>
    </row>
    <row r="4952" spans="1:11" ht="22.5" x14ac:dyDescent="0.2">
      <c r="A4952" s="1" t="str">
        <f t="shared" si="78"/>
        <v>SINAPI 105344</v>
      </c>
      <c r="B4952" s="3" t="s">
        <v>21527</v>
      </c>
      <c r="C4952" s="3" t="s">
        <v>31140</v>
      </c>
      <c r="D4952" s="2" t="s">
        <v>31328</v>
      </c>
      <c r="E4952" s="3" t="s">
        <v>20622</v>
      </c>
      <c r="F4952" s="67" t="s">
        <v>20889</v>
      </c>
      <c r="G4952" s="67" t="s">
        <v>34760</v>
      </c>
      <c r="I4952" s="3" t="s">
        <v>6298</v>
      </c>
      <c r="J4952" s="3" t="str">
        <f>IF($B4952="SINAPI",IF(ISNUMBER(MATCH(Banco!$C4952,Analitico!$A:$A,0)),INDEX(Analitico!E:E,MATCH(Banco!$C4952,Analitico!$A:$A,0))&amp;"%",""),"")</f>
        <v/>
      </c>
      <c r="K4952" s="3" t="str">
        <f>IF($B4952="SINAPI",IF(ISNUMBER(MATCH(Banco!$C4952,Analitico!$A:$A,0)),INDEX(Analitico!F:F,MATCH(Banco!$C4952,Analitico!$A:$A,0))&amp;"%",""),"")</f>
        <v/>
      </c>
    </row>
    <row r="4953" spans="1:11" ht="22.5" x14ac:dyDescent="0.2">
      <c r="A4953" s="1" t="str">
        <f t="shared" si="78"/>
        <v>SINAPI 105345</v>
      </c>
      <c r="B4953" s="3" t="s">
        <v>21527</v>
      </c>
      <c r="C4953" s="3" t="s">
        <v>31141</v>
      </c>
      <c r="D4953" s="2" t="s">
        <v>31329</v>
      </c>
      <c r="E4953" s="3" t="s">
        <v>20622</v>
      </c>
      <c r="F4953" s="67" t="s">
        <v>5539</v>
      </c>
      <c r="G4953" s="67" t="s">
        <v>34761</v>
      </c>
      <c r="I4953" s="3" t="s">
        <v>6298</v>
      </c>
      <c r="J4953" s="3" t="str">
        <f>IF($B4953="SINAPI",IF(ISNUMBER(MATCH(Banco!$C4953,Analitico!$A:$A,0)),INDEX(Analitico!E:E,MATCH(Banco!$C4953,Analitico!$A:$A,0))&amp;"%",""),"")</f>
        <v/>
      </c>
      <c r="K4953" s="3" t="str">
        <f>IF($B4953="SINAPI",IF(ISNUMBER(MATCH(Banco!$C4953,Analitico!$A:$A,0)),INDEX(Analitico!F:F,MATCH(Banco!$C4953,Analitico!$A:$A,0))&amp;"%",""),"")</f>
        <v/>
      </c>
    </row>
    <row r="4954" spans="1:11" ht="22.5" x14ac:dyDescent="0.2">
      <c r="A4954" s="1" t="str">
        <f t="shared" si="78"/>
        <v>SINAPI 105346</v>
      </c>
      <c r="B4954" s="3" t="s">
        <v>21527</v>
      </c>
      <c r="C4954" s="3" t="s">
        <v>31142</v>
      </c>
      <c r="D4954" s="2" t="s">
        <v>31330</v>
      </c>
      <c r="E4954" s="3" t="s">
        <v>20622</v>
      </c>
      <c r="F4954" s="67" t="s">
        <v>32232</v>
      </c>
      <c r="G4954" s="67" t="s">
        <v>34762</v>
      </c>
      <c r="I4954" s="3" t="s">
        <v>6298</v>
      </c>
      <c r="J4954" s="3" t="str">
        <f>IF($B4954="SINAPI",IF(ISNUMBER(MATCH(Banco!$C4954,Analitico!$A:$A,0)),INDEX(Analitico!E:E,MATCH(Banco!$C4954,Analitico!$A:$A,0))&amp;"%",""),"")</f>
        <v/>
      </c>
      <c r="K4954" s="3" t="str">
        <f>IF($B4954="SINAPI",IF(ISNUMBER(MATCH(Banco!$C4954,Analitico!$A:$A,0)),INDEX(Analitico!F:F,MATCH(Banco!$C4954,Analitico!$A:$A,0))&amp;"%",""),"")</f>
        <v/>
      </c>
    </row>
    <row r="4955" spans="1:11" ht="22.5" x14ac:dyDescent="0.2">
      <c r="A4955" s="1" t="str">
        <f t="shared" si="78"/>
        <v>SINAPI 105347</v>
      </c>
      <c r="B4955" s="3" t="s">
        <v>21527</v>
      </c>
      <c r="C4955" s="3" t="s">
        <v>31143</v>
      </c>
      <c r="D4955" s="2" t="s">
        <v>31331</v>
      </c>
      <c r="E4955" s="3" t="s">
        <v>20622</v>
      </c>
      <c r="F4955" s="67" t="s">
        <v>37829</v>
      </c>
      <c r="G4955" s="67" t="s">
        <v>34763</v>
      </c>
      <c r="I4955" s="3" t="s">
        <v>6298</v>
      </c>
      <c r="J4955" s="3" t="str">
        <f>IF($B4955="SINAPI",IF(ISNUMBER(MATCH(Banco!$C4955,Analitico!$A:$A,0)),INDEX(Analitico!E:E,MATCH(Banco!$C4955,Analitico!$A:$A,0))&amp;"%",""),"")</f>
        <v/>
      </c>
      <c r="K4955" s="3" t="str">
        <f>IF($B4955="SINAPI",IF(ISNUMBER(MATCH(Banco!$C4955,Analitico!$A:$A,0)),INDEX(Analitico!F:F,MATCH(Banco!$C4955,Analitico!$A:$A,0))&amp;"%",""),"")</f>
        <v/>
      </c>
    </row>
    <row r="4956" spans="1:11" ht="22.5" x14ac:dyDescent="0.2">
      <c r="A4956" s="1" t="str">
        <f t="shared" si="78"/>
        <v>SINAPI 105348</v>
      </c>
      <c r="B4956" s="3" t="s">
        <v>21527</v>
      </c>
      <c r="C4956" s="3" t="s">
        <v>31144</v>
      </c>
      <c r="D4956" s="2" t="s">
        <v>31332</v>
      </c>
      <c r="E4956" s="3" t="s">
        <v>20622</v>
      </c>
      <c r="F4956" s="67" t="s">
        <v>37830</v>
      </c>
      <c r="G4956" s="67" t="s">
        <v>34764</v>
      </c>
      <c r="I4956" s="3" t="s">
        <v>6298</v>
      </c>
      <c r="J4956" s="3" t="str">
        <f>IF($B4956="SINAPI",IF(ISNUMBER(MATCH(Banco!$C4956,Analitico!$A:$A,0)),INDEX(Analitico!E:E,MATCH(Banco!$C4956,Analitico!$A:$A,0))&amp;"%",""),"")</f>
        <v/>
      </c>
      <c r="K4956" s="3" t="str">
        <f>IF($B4956="SINAPI",IF(ISNUMBER(MATCH(Banco!$C4956,Analitico!$A:$A,0)),INDEX(Analitico!F:F,MATCH(Banco!$C4956,Analitico!$A:$A,0))&amp;"%",""),"")</f>
        <v/>
      </c>
    </row>
    <row r="4957" spans="1:11" ht="22.5" x14ac:dyDescent="0.2">
      <c r="A4957" s="1" t="str">
        <f t="shared" si="78"/>
        <v>SINAPI 105349</v>
      </c>
      <c r="B4957" s="3" t="s">
        <v>21527</v>
      </c>
      <c r="C4957" s="3" t="s">
        <v>31145</v>
      </c>
      <c r="D4957" s="2" t="s">
        <v>31333</v>
      </c>
      <c r="E4957" s="3" t="s">
        <v>20622</v>
      </c>
      <c r="F4957" s="67" t="s">
        <v>37831</v>
      </c>
      <c r="G4957" s="67" t="s">
        <v>30925</v>
      </c>
      <c r="I4957" s="3" t="s">
        <v>6298</v>
      </c>
      <c r="J4957" s="3" t="str">
        <f>IF($B4957="SINAPI",IF(ISNUMBER(MATCH(Banco!$C4957,Analitico!$A:$A,0)),INDEX(Analitico!E:E,MATCH(Banco!$C4957,Analitico!$A:$A,0))&amp;"%",""),"")</f>
        <v/>
      </c>
      <c r="K4957" s="3" t="str">
        <f>IF($B4957="SINAPI",IF(ISNUMBER(MATCH(Banco!$C4957,Analitico!$A:$A,0)),INDEX(Analitico!F:F,MATCH(Banco!$C4957,Analitico!$A:$A,0))&amp;"%",""),"")</f>
        <v/>
      </c>
    </row>
    <row r="4958" spans="1:11" ht="22.5" x14ac:dyDescent="0.2">
      <c r="A4958" s="1" t="str">
        <f t="shared" si="78"/>
        <v>SINAPI 105350</v>
      </c>
      <c r="B4958" s="3" t="s">
        <v>21527</v>
      </c>
      <c r="C4958" s="3" t="s">
        <v>31146</v>
      </c>
      <c r="D4958" s="2" t="s">
        <v>31334</v>
      </c>
      <c r="E4958" s="3" t="s">
        <v>20622</v>
      </c>
      <c r="F4958" s="67" t="s">
        <v>29941</v>
      </c>
      <c r="G4958" s="67" t="s">
        <v>34765</v>
      </c>
      <c r="I4958" s="3" t="s">
        <v>6298</v>
      </c>
      <c r="J4958" s="3" t="str">
        <f>IF($B4958="SINAPI",IF(ISNUMBER(MATCH(Banco!$C4958,Analitico!$A:$A,0)),INDEX(Analitico!E:E,MATCH(Banco!$C4958,Analitico!$A:$A,0))&amp;"%",""),"")</f>
        <v/>
      </c>
      <c r="K4958" s="3" t="str">
        <f>IF($B4958="SINAPI",IF(ISNUMBER(MATCH(Banco!$C4958,Analitico!$A:$A,0)),INDEX(Analitico!F:F,MATCH(Banco!$C4958,Analitico!$A:$A,0))&amp;"%",""),"")</f>
        <v/>
      </c>
    </row>
    <row r="4959" spans="1:11" ht="22.5" x14ac:dyDescent="0.2">
      <c r="A4959" s="1" t="str">
        <f t="shared" si="78"/>
        <v>SINAPI 105351</v>
      </c>
      <c r="B4959" s="3" t="s">
        <v>21527</v>
      </c>
      <c r="C4959" s="3" t="s">
        <v>31147</v>
      </c>
      <c r="D4959" s="2" t="s">
        <v>31335</v>
      </c>
      <c r="E4959" s="3" t="s">
        <v>20622</v>
      </c>
      <c r="F4959" s="67" t="s">
        <v>31626</v>
      </c>
      <c r="G4959" s="67" t="s">
        <v>32150</v>
      </c>
      <c r="I4959" s="3" t="s">
        <v>6298</v>
      </c>
      <c r="J4959" s="3" t="str">
        <f>IF($B4959="SINAPI",IF(ISNUMBER(MATCH(Banco!$C4959,Analitico!$A:$A,0)),INDEX(Analitico!E:E,MATCH(Banco!$C4959,Analitico!$A:$A,0))&amp;"%",""),"")</f>
        <v/>
      </c>
      <c r="K4959" s="3" t="str">
        <f>IF($B4959="SINAPI",IF(ISNUMBER(MATCH(Banco!$C4959,Analitico!$A:$A,0)),INDEX(Analitico!F:F,MATCH(Banco!$C4959,Analitico!$A:$A,0))&amp;"%",""),"")</f>
        <v/>
      </c>
    </row>
    <row r="4960" spans="1:11" ht="22.5" x14ac:dyDescent="0.2">
      <c r="A4960" s="1" t="str">
        <f t="shared" si="78"/>
        <v>SINAPI 105352</v>
      </c>
      <c r="B4960" s="3" t="s">
        <v>21527</v>
      </c>
      <c r="C4960" s="3" t="s">
        <v>31148</v>
      </c>
      <c r="D4960" s="2" t="s">
        <v>31336</v>
      </c>
      <c r="E4960" s="3" t="s">
        <v>20622</v>
      </c>
      <c r="F4960" s="67" t="s">
        <v>32341</v>
      </c>
      <c r="G4960" s="67" t="s">
        <v>34766</v>
      </c>
      <c r="I4960" s="3" t="s">
        <v>6298</v>
      </c>
      <c r="J4960" s="3" t="str">
        <f>IF($B4960="SINAPI",IF(ISNUMBER(MATCH(Banco!$C4960,Analitico!$A:$A,0)),INDEX(Analitico!E:E,MATCH(Banco!$C4960,Analitico!$A:$A,0))&amp;"%",""),"")</f>
        <v/>
      </c>
      <c r="K4960" s="3" t="str">
        <f>IF($B4960="SINAPI",IF(ISNUMBER(MATCH(Banco!$C4960,Analitico!$A:$A,0)),INDEX(Analitico!F:F,MATCH(Banco!$C4960,Analitico!$A:$A,0))&amp;"%",""),"")</f>
        <v/>
      </c>
    </row>
    <row r="4961" spans="1:11" ht="22.5" x14ac:dyDescent="0.2">
      <c r="A4961" s="1" t="str">
        <f t="shared" si="78"/>
        <v>SINAPI 105353</v>
      </c>
      <c r="B4961" s="3" t="s">
        <v>21527</v>
      </c>
      <c r="C4961" s="3" t="s">
        <v>31149</v>
      </c>
      <c r="D4961" s="2" t="s">
        <v>31337</v>
      </c>
      <c r="E4961" s="3" t="s">
        <v>20622</v>
      </c>
      <c r="F4961" s="67" t="s">
        <v>37832</v>
      </c>
      <c r="G4961" s="67" t="s">
        <v>34767</v>
      </c>
      <c r="I4961" s="3" t="s">
        <v>6298</v>
      </c>
      <c r="J4961" s="3" t="str">
        <f>IF($B4961="SINAPI",IF(ISNUMBER(MATCH(Banco!$C4961,Analitico!$A:$A,0)),INDEX(Analitico!E:E,MATCH(Banco!$C4961,Analitico!$A:$A,0))&amp;"%",""),"")</f>
        <v/>
      </c>
      <c r="K4961" s="3" t="str">
        <f>IF($B4961="SINAPI",IF(ISNUMBER(MATCH(Banco!$C4961,Analitico!$A:$A,0)),INDEX(Analitico!F:F,MATCH(Banco!$C4961,Analitico!$A:$A,0))&amp;"%",""),"")</f>
        <v/>
      </c>
    </row>
    <row r="4962" spans="1:11" ht="22.5" x14ac:dyDescent="0.2">
      <c r="A4962" s="1" t="str">
        <f t="shared" si="78"/>
        <v>SINAPI 105354</v>
      </c>
      <c r="B4962" s="3" t="s">
        <v>21527</v>
      </c>
      <c r="C4962" s="3" t="s">
        <v>31150</v>
      </c>
      <c r="D4962" s="2" t="s">
        <v>31338</v>
      </c>
      <c r="E4962" s="3" t="s">
        <v>20622</v>
      </c>
      <c r="F4962" s="67" t="s">
        <v>37833</v>
      </c>
      <c r="G4962" s="67" t="s">
        <v>34768</v>
      </c>
      <c r="I4962" s="3" t="s">
        <v>6298</v>
      </c>
      <c r="J4962" s="3" t="str">
        <f>IF($B4962="SINAPI",IF(ISNUMBER(MATCH(Banco!$C4962,Analitico!$A:$A,0)),INDEX(Analitico!E:E,MATCH(Banco!$C4962,Analitico!$A:$A,0))&amp;"%",""),"")</f>
        <v/>
      </c>
      <c r="K4962" s="3" t="str">
        <f>IF($B4962="SINAPI",IF(ISNUMBER(MATCH(Banco!$C4962,Analitico!$A:$A,0)),INDEX(Analitico!F:F,MATCH(Banco!$C4962,Analitico!$A:$A,0))&amp;"%",""),"")</f>
        <v/>
      </c>
    </row>
    <row r="4963" spans="1:11" ht="22.5" x14ac:dyDescent="0.2">
      <c r="A4963" s="1" t="str">
        <f t="shared" ref="A4963:A5026" si="79">CONCATENAR</f>
        <v>SINAPI 105355</v>
      </c>
      <c r="B4963" s="3" t="s">
        <v>21527</v>
      </c>
      <c r="C4963" s="3" t="s">
        <v>31151</v>
      </c>
      <c r="D4963" s="2" t="s">
        <v>31339</v>
      </c>
      <c r="E4963" s="3" t="s">
        <v>20622</v>
      </c>
      <c r="F4963" s="67" t="s">
        <v>31892</v>
      </c>
      <c r="G4963" s="67" t="s">
        <v>34769</v>
      </c>
      <c r="I4963" s="3" t="s">
        <v>6298</v>
      </c>
      <c r="J4963" s="3" t="str">
        <f>IF($B4963="SINAPI",IF(ISNUMBER(MATCH(Banco!$C4963,Analitico!$A:$A,0)),INDEX(Analitico!E:E,MATCH(Banco!$C4963,Analitico!$A:$A,0))&amp;"%",""),"")</f>
        <v/>
      </c>
      <c r="K4963" s="3" t="str">
        <f>IF($B4963="SINAPI",IF(ISNUMBER(MATCH(Banco!$C4963,Analitico!$A:$A,0)),INDEX(Analitico!F:F,MATCH(Banco!$C4963,Analitico!$A:$A,0))&amp;"%",""),"")</f>
        <v/>
      </c>
    </row>
    <row r="4964" spans="1:11" ht="22.5" x14ac:dyDescent="0.2">
      <c r="A4964" s="1" t="str">
        <f t="shared" si="79"/>
        <v>SINAPI 105356</v>
      </c>
      <c r="B4964" s="3" t="s">
        <v>21527</v>
      </c>
      <c r="C4964" s="3" t="s">
        <v>31152</v>
      </c>
      <c r="D4964" s="2" t="s">
        <v>31340</v>
      </c>
      <c r="E4964" s="3" t="s">
        <v>20622</v>
      </c>
      <c r="F4964" s="67" t="s">
        <v>37834</v>
      </c>
      <c r="G4964" s="67" t="s">
        <v>34770</v>
      </c>
      <c r="I4964" s="3" t="s">
        <v>6298</v>
      </c>
      <c r="J4964" s="3" t="str">
        <f>IF($B4964="SINAPI",IF(ISNUMBER(MATCH(Banco!$C4964,Analitico!$A:$A,0)),INDEX(Analitico!E:E,MATCH(Banco!$C4964,Analitico!$A:$A,0))&amp;"%",""),"")</f>
        <v/>
      </c>
      <c r="K4964" s="3" t="str">
        <f>IF($B4964="SINAPI",IF(ISNUMBER(MATCH(Banco!$C4964,Analitico!$A:$A,0)),INDEX(Analitico!F:F,MATCH(Banco!$C4964,Analitico!$A:$A,0))&amp;"%",""),"")</f>
        <v/>
      </c>
    </row>
    <row r="4965" spans="1:11" ht="22.5" x14ac:dyDescent="0.2">
      <c r="A4965" s="1" t="str">
        <f t="shared" si="79"/>
        <v>SINAPI 105357</v>
      </c>
      <c r="B4965" s="3" t="s">
        <v>21527</v>
      </c>
      <c r="C4965" s="3" t="s">
        <v>31153</v>
      </c>
      <c r="D4965" s="2" t="s">
        <v>31341</v>
      </c>
      <c r="E4965" s="3" t="s">
        <v>20622</v>
      </c>
      <c r="F4965" s="67" t="s">
        <v>37835</v>
      </c>
      <c r="G4965" s="67" t="s">
        <v>34771</v>
      </c>
      <c r="I4965" s="3" t="s">
        <v>6298</v>
      </c>
      <c r="J4965" s="3" t="str">
        <f>IF($B4965="SINAPI",IF(ISNUMBER(MATCH(Banco!$C4965,Analitico!$A:$A,0)),INDEX(Analitico!E:E,MATCH(Banco!$C4965,Analitico!$A:$A,0))&amp;"%",""),"")</f>
        <v/>
      </c>
      <c r="K4965" s="3" t="str">
        <f>IF($B4965="SINAPI",IF(ISNUMBER(MATCH(Banco!$C4965,Analitico!$A:$A,0)),INDEX(Analitico!F:F,MATCH(Banco!$C4965,Analitico!$A:$A,0))&amp;"%",""),"")</f>
        <v/>
      </c>
    </row>
    <row r="4966" spans="1:11" ht="22.5" x14ac:dyDescent="0.2">
      <c r="A4966" s="1" t="str">
        <f t="shared" si="79"/>
        <v>SINAPI 105358</v>
      </c>
      <c r="B4966" s="3" t="s">
        <v>21527</v>
      </c>
      <c r="C4966" s="3" t="s">
        <v>31154</v>
      </c>
      <c r="D4966" s="2" t="s">
        <v>31342</v>
      </c>
      <c r="E4966" s="3" t="s">
        <v>20622</v>
      </c>
      <c r="F4966" s="67" t="s">
        <v>37836</v>
      </c>
      <c r="G4966" s="67" t="s">
        <v>34772</v>
      </c>
      <c r="I4966" s="3" t="s">
        <v>6298</v>
      </c>
      <c r="J4966" s="3" t="str">
        <f>IF($B4966="SINAPI",IF(ISNUMBER(MATCH(Banco!$C4966,Analitico!$A:$A,0)),INDEX(Analitico!E:E,MATCH(Banco!$C4966,Analitico!$A:$A,0))&amp;"%",""),"")</f>
        <v/>
      </c>
      <c r="K4966" s="3" t="str">
        <f>IF($B4966="SINAPI",IF(ISNUMBER(MATCH(Banco!$C4966,Analitico!$A:$A,0)),INDEX(Analitico!F:F,MATCH(Banco!$C4966,Analitico!$A:$A,0))&amp;"%",""),"")</f>
        <v/>
      </c>
    </row>
    <row r="4967" spans="1:11" ht="22.5" x14ac:dyDescent="0.2">
      <c r="A4967" s="1" t="str">
        <f t="shared" si="79"/>
        <v>SINAPI 105369</v>
      </c>
      <c r="B4967" s="3" t="s">
        <v>21527</v>
      </c>
      <c r="C4967" s="3" t="s">
        <v>31155</v>
      </c>
      <c r="D4967" s="2" t="s">
        <v>31343</v>
      </c>
      <c r="E4967" s="3" t="s">
        <v>20622</v>
      </c>
      <c r="F4967" s="67" t="s">
        <v>34970</v>
      </c>
      <c r="G4967" s="67" t="s">
        <v>32106</v>
      </c>
      <c r="I4967" s="3" t="s">
        <v>6300</v>
      </c>
      <c r="J4967" s="3" t="str">
        <f>IF($B4967="SINAPI",IF(ISNUMBER(MATCH(Banco!$C4967,Analitico!$A:$A,0)),INDEX(Analitico!E:E,MATCH(Banco!$C4967,Analitico!$A:$A,0))&amp;"%",""),"")</f>
        <v/>
      </c>
      <c r="K4967" s="3" t="str">
        <f>IF($B4967="SINAPI",IF(ISNUMBER(MATCH(Banco!$C4967,Analitico!$A:$A,0)),INDEX(Analitico!F:F,MATCH(Banco!$C4967,Analitico!$A:$A,0))&amp;"%",""),"")</f>
        <v/>
      </c>
    </row>
    <row r="4968" spans="1:11" ht="22.5" x14ac:dyDescent="0.2">
      <c r="A4968" s="1" t="str">
        <f t="shared" si="79"/>
        <v>SINAPI 105377</v>
      </c>
      <c r="B4968" s="3" t="s">
        <v>21527</v>
      </c>
      <c r="C4968" s="3" t="s">
        <v>31156</v>
      </c>
      <c r="D4968" s="2" t="s">
        <v>31344</v>
      </c>
      <c r="E4968" s="3" t="s">
        <v>20622</v>
      </c>
      <c r="F4968" s="67" t="s">
        <v>37837</v>
      </c>
      <c r="G4968" s="67" t="s">
        <v>32208</v>
      </c>
      <c r="I4968" s="3" t="s">
        <v>6300</v>
      </c>
      <c r="J4968" s="3" t="str">
        <f>IF($B4968="SINAPI",IF(ISNUMBER(MATCH(Banco!$C4968,Analitico!$A:$A,0)),INDEX(Analitico!E:E,MATCH(Banco!$C4968,Analitico!$A:$A,0))&amp;"%",""),"")</f>
        <v/>
      </c>
      <c r="K4968" s="3" t="str">
        <f>IF($B4968="SINAPI",IF(ISNUMBER(MATCH(Banco!$C4968,Analitico!$A:$A,0)),INDEX(Analitico!F:F,MATCH(Banco!$C4968,Analitico!$A:$A,0))&amp;"%",""),"")</f>
        <v/>
      </c>
    </row>
    <row r="4969" spans="1:11" ht="22.5" x14ac:dyDescent="0.2">
      <c r="A4969" s="1" t="str">
        <f t="shared" si="79"/>
        <v>SINAPI 105378</v>
      </c>
      <c r="B4969" s="3" t="s">
        <v>21527</v>
      </c>
      <c r="C4969" s="3" t="s">
        <v>31157</v>
      </c>
      <c r="D4969" s="2" t="s">
        <v>31345</v>
      </c>
      <c r="E4969" s="3" t="s">
        <v>20622</v>
      </c>
      <c r="F4969" s="67" t="s">
        <v>20688</v>
      </c>
      <c r="G4969" s="67" t="s">
        <v>4646</v>
      </c>
      <c r="I4969" s="3" t="s">
        <v>6298</v>
      </c>
      <c r="J4969" s="3" t="str">
        <f>IF($B4969="SINAPI",IF(ISNUMBER(MATCH(Banco!$C4969,Analitico!$A:$A,0)),INDEX(Analitico!E:E,MATCH(Banco!$C4969,Analitico!$A:$A,0))&amp;"%",""),"")</f>
        <v/>
      </c>
      <c r="K4969" s="3" t="str">
        <f>IF($B4969="SINAPI",IF(ISNUMBER(MATCH(Banco!$C4969,Analitico!$A:$A,0)),INDEX(Analitico!F:F,MATCH(Banco!$C4969,Analitico!$A:$A,0))&amp;"%",""),"")</f>
        <v/>
      </c>
    </row>
    <row r="4970" spans="1:11" ht="22.5" x14ac:dyDescent="0.2">
      <c r="A4970" s="1" t="str">
        <f t="shared" si="79"/>
        <v>SINAPI 105379</v>
      </c>
      <c r="B4970" s="3" t="s">
        <v>21527</v>
      </c>
      <c r="C4970" s="3" t="s">
        <v>31158</v>
      </c>
      <c r="D4970" s="2" t="s">
        <v>31346</v>
      </c>
      <c r="E4970" s="3" t="s">
        <v>20622</v>
      </c>
      <c r="F4970" s="67" t="s">
        <v>21653</v>
      </c>
      <c r="G4970" s="67" t="s">
        <v>21252</v>
      </c>
      <c r="I4970" s="3" t="s">
        <v>6298</v>
      </c>
      <c r="J4970" s="3" t="str">
        <f>IF($B4970="SINAPI",IF(ISNUMBER(MATCH(Banco!$C4970,Analitico!$A:$A,0)),INDEX(Analitico!E:E,MATCH(Banco!$C4970,Analitico!$A:$A,0))&amp;"%",""),"")</f>
        <v/>
      </c>
      <c r="K4970" s="3" t="str">
        <f>IF($B4970="SINAPI",IF(ISNUMBER(MATCH(Banco!$C4970,Analitico!$A:$A,0)),INDEX(Analitico!F:F,MATCH(Banco!$C4970,Analitico!$A:$A,0))&amp;"%",""),"")</f>
        <v/>
      </c>
    </row>
    <row r="4971" spans="1:11" ht="22.5" x14ac:dyDescent="0.2">
      <c r="A4971" s="1" t="str">
        <f t="shared" si="79"/>
        <v>SINAPI 105380</v>
      </c>
      <c r="B4971" s="3" t="s">
        <v>21527</v>
      </c>
      <c r="C4971" s="3" t="s">
        <v>31159</v>
      </c>
      <c r="D4971" s="2" t="s">
        <v>31347</v>
      </c>
      <c r="E4971" s="3" t="s">
        <v>20622</v>
      </c>
      <c r="F4971" s="67" t="s">
        <v>37838</v>
      </c>
      <c r="G4971" s="67" t="s">
        <v>30913</v>
      </c>
      <c r="I4971" s="3" t="s">
        <v>6298</v>
      </c>
      <c r="J4971" s="3" t="str">
        <f>IF($B4971="SINAPI",IF(ISNUMBER(MATCH(Banco!$C4971,Analitico!$A:$A,0)),INDEX(Analitico!E:E,MATCH(Banco!$C4971,Analitico!$A:$A,0))&amp;"%",""),"")</f>
        <v/>
      </c>
      <c r="K4971" s="3" t="str">
        <f>IF($B4971="SINAPI",IF(ISNUMBER(MATCH(Banco!$C4971,Analitico!$A:$A,0)),INDEX(Analitico!F:F,MATCH(Banco!$C4971,Analitico!$A:$A,0))&amp;"%",""),"")</f>
        <v/>
      </c>
    </row>
    <row r="4972" spans="1:11" ht="22.5" x14ac:dyDescent="0.2">
      <c r="A4972" s="1" t="str">
        <f t="shared" si="79"/>
        <v>SINAPI 105388</v>
      </c>
      <c r="B4972" s="3" t="s">
        <v>21527</v>
      </c>
      <c r="C4972" s="3" t="s">
        <v>31160</v>
      </c>
      <c r="D4972" s="2" t="s">
        <v>31348</v>
      </c>
      <c r="E4972" s="3" t="s">
        <v>20622</v>
      </c>
      <c r="F4972" s="67" t="s">
        <v>29628</v>
      </c>
      <c r="G4972" s="67" t="s">
        <v>5062</v>
      </c>
      <c r="I4972" s="3" t="s">
        <v>6298</v>
      </c>
      <c r="J4972" s="3" t="str">
        <f>IF($B4972="SINAPI",IF(ISNUMBER(MATCH(Banco!$C4972,Analitico!$A:$A,0)),INDEX(Analitico!E:E,MATCH(Banco!$C4972,Analitico!$A:$A,0))&amp;"%",""),"")</f>
        <v/>
      </c>
      <c r="K4972" s="3" t="str">
        <f>IF($B4972="SINAPI",IF(ISNUMBER(MATCH(Banco!$C4972,Analitico!$A:$A,0)),INDEX(Analitico!F:F,MATCH(Banco!$C4972,Analitico!$A:$A,0))&amp;"%",""),"")</f>
        <v/>
      </c>
    </row>
    <row r="4973" spans="1:11" ht="22.5" x14ac:dyDescent="0.2">
      <c r="A4973" s="1" t="str">
        <f t="shared" si="79"/>
        <v>SINAPI 105389</v>
      </c>
      <c r="B4973" s="3" t="s">
        <v>21527</v>
      </c>
      <c r="C4973" s="3" t="s">
        <v>31161</v>
      </c>
      <c r="D4973" s="2" t="s">
        <v>31349</v>
      </c>
      <c r="E4973" s="3" t="s">
        <v>20622</v>
      </c>
      <c r="F4973" s="67" t="s">
        <v>5718</v>
      </c>
      <c r="G4973" s="67" t="s">
        <v>4904</v>
      </c>
      <c r="I4973" s="3" t="s">
        <v>6298</v>
      </c>
      <c r="J4973" s="3" t="str">
        <f>IF($B4973="SINAPI",IF(ISNUMBER(MATCH(Banco!$C4973,Analitico!$A:$A,0)),INDEX(Analitico!E:E,MATCH(Banco!$C4973,Analitico!$A:$A,0))&amp;"%",""),"")</f>
        <v/>
      </c>
      <c r="K4973" s="3" t="str">
        <f>IF($B4973="SINAPI",IF(ISNUMBER(MATCH(Banco!$C4973,Analitico!$A:$A,0)),INDEX(Analitico!F:F,MATCH(Banco!$C4973,Analitico!$A:$A,0))&amp;"%",""),"")</f>
        <v/>
      </c>
    </row>
    <row r="4974" spans="1:11" ht="22.5" x14ac:dyDescent="0.2">
      <c r="A4974" s="1" t="str">
        <f t="shared" si="79"/>
        <v>SINAPI 105390</v>
      </c>
      <c r="B4974" s="3" t="s">
        <v>21527</v>
      </c>
      <c r="C4974" s="3" t="s">
        <v>31162</v>
      </c>
      <c r="D4974" s="2" t="s">
        <v>31350</v>
      </c>
      <c r="E4974" s="3" t="s">
        <v>20622</v>
      </c>
      <c r="F4974" s="67" t="s">
        <v>6255</v>
      </c>
      <c r="G4974" s="67" t="s">
        <v>30146</v>
      </c>
      <c r="I4974" s="3" t="s">
        <v>6298</v>
      </c>
      <c r="J4974" s="3" t="str">
        <f>IF($B4974="SINAPI",IF(ISNUMBER(MATCH(Banco!$C4974,Analitico!$A:$A,0)),INDEX(Analitico!E:E,MATCH(Banco!$C4974,Analitico!$A:$A,0))&amp;"%",""),"")</f>
        <v/>
      </c>
      <c r="K4974" s="3" t="str">
        <f>IF($B4974="SINAPI",IF(ISNUMBER(MATCH(Banco!$C4974,Analitico!$A:$A,0)),INDEX(Analitico!F:F,MATCH(Banco!$C4974,Analitico!$A:$A,0))&amp;"%",""),"")</f>
        <v/>
      </c>
    </row>
    <row r="4975" spans="1:11" ht="22.5" x14ac:dyDescent="0.2">
      <c r="A4975" s="1" t="str">
        <f t="shared" si="79"/>
        <v>SINAPI 105391</v>
      </c>
      <c r="B4975" s="3" t="s">
        <v>21527</v>
      </c>
      <c r="C4975" s="3" t="s">
        <v>31163</v>
      </c>
      <c r="D4975" s="2" t="s">
        <v>31351</v>
      </c>
      <c r="E4975" s="3" t="s">
        <v>20622</v>
      </c>
      <c r="F4975" s="67" t="s">
        <v>37839</v>
      </c>
      <c r="G4975" s="67" t="s">
        <v>34773</v>
      </c>
      <c r="I4975" s="3" t="s">
        <v>6298</v>
      </c>
      <c r="J4975" s="3" t="str">
        <f>IF($B4975="SINAPI",IF(ISNUMBER(MATCH(Banco!$C4975,Analitico!$A:$A,0)),INDEX(Analitico!E:E,MATCH(Banco!$C4975,Analitico!$A:$A,0))&amp;"%",""),"")</f>
        <v/>
      </c>
      <c r="K4975" s="3" t="str">
        <f>IF($B4975="SINAPI",IF(ISNUMBER(MATCH(Banco!$C4975,Analitico!$A:$A,0)),INDEX(Analitico!F:F,MATCH(Banco!$C4975,Analitico!$A:$A,0))&amp;"%",""),"")</f>
        <v/>
      </c>
    </row>
    <row r="4976" spans="1:11" ht="22.5" x14ac:dyDescent="0.2">
      <c r="A4976" s="1" t="str">
        <f t="shared" si="79"/>
        <v>SINAPI 105392</v>
      </c>
      <c r="B4976" s="3" t="s">
        <v>21527</v>
      </c>
      <c r="C4976" s="3" t="s">
        <v>31164</v>
      </c>
      <c r="D4976" s="2" t="s">
        <v>31352</v>
      </c>
      <c r="E4976" s="3" t="s">
        <v>20622</v>
      </c>
      <c r="F4976" s="67" t="s">
        <v>21348</v>
      </c>
      <c r="G4976" s="67" t="s">
        <v>20681</v>
      </c>
      <c r="I4976" s="3" t="s">
        <v>6298</v>
      </c>
      <c r="J4976" s="3" t="str">
        <f>IF($B4976="SINAPI",IF(ISNUMBER(MATCH(Banco!$C4976,Analitico!$A:$A,0)),INDEX(Analitico!E:E,MATCH(Banco!$C4976,Analitico!$A:$A,0))&amp;"%",""),"")</f>
        <v/>
      </c>
      <c r="K4976" s="3" t="str">
        <f>IF($B4976="SINAPI",IF(ISNUMBER(MATCH(Banco!$C4976,Analitico!$A:$A,0)),INDEX(Analitico!F:F,MATCH(Banco!$C4976,Analitico!$A:$A,0))&amp;"%",""),"")</f>
        <v/>
      </c>
    </row>
    <row r="4977" spans="1:11" ht="22.5" x14ac:dyDescent="0.2">
      <c r="A4977" s="1" t="str">
        <f t="shared" si="79"/>
        <v>SINAPI 105393</v>
      </c>
      <c r="B4977" s="3" t="s">
        <v>21527</v>
      </c>
      <c r="C4977" s="3" t="s">
        <v>31165</v>
      </c>
      <c r="D4977" s="2" t="s">
        <v>31353</v>
      </c>
      <c r="E4977" s="3" t="s">
        <v>20622</v>
      </c>
      <c r="F4977" s="67" t="s">
        <v>20813</v>
      </c>
      <c r="G4977" s="67" t="s">
        <v>5922</v>
      </c>
      <c r="I4977" s="3" t="s">
        <v>6298</v>
      </c>
      <c r="J4977" s="3" t="str">
        <f>IF($B4977="SINAPI",IF(ISNUMBER(MATCH(Banco!$C4977,Analitico!$A:$A,0)),INDEX(Analitico!E:E,MATCH(Banco!$C4977,Analitico!$A:$A,0))&amp;"%",""),"")</f>
        <v/>
      </c>
      <c r="K4977" s="3" t="str">
        <f>IF($B4977="SINAPI",IF(ISNUMBER(MATCH(Banco!$C4977,Analitico!$A:$A,0)),INDEX(Analitico!F:F,MATCH(Banco!$C4977,Analitico!$A:$A,0))&amp;"%",""),"")</f>
        <v/>
      </c>
    </row>
    <row r="4978" spans="1:11" ht="22.5" x14ac:dyDescent="0.2">
      <c r="A4978" s="1" t="str">
        <f t="shared" si="79"/>
        <v>SINAPI 105394</v>
      </c>
      <c r="B4978" s="3" t="s">
        <v>21527</v>
      </c>
      <c r="C4978" s="3" t="s">
        <v>31166</v>
      </c>
      <c r="D4978" s="2" t="s">
        <v>31354</v>
      </c>
      <c r="E4978" s="3" t="s">
        <v>20622</v>
      </c>
      <c r="F4978" s="67" t="s">
        <v>21788</v>
      </c>
      <c r="G4978" s="67" t="s">
        <v>21689</v>
      </c>
      <c r="I4978" s="3" t="s">
        <v>6298</v>
      </c>
      <c r="J4978" s="3" t="str">
        <f>IF($B4978="SINAPI",IF(ISNUMBER(MATCH(Banco!$C4978,Analitico!$A:$A,0)),INDEX(Analitico!E:E,MATCH(Banco!$C4978,Analitico!$A:$A,0))&amp;"%",""),"")</f>
        <v/>
      </c>
      <c r="K4978" s="3" t="str">
        <f>IF($B4978="SINAPI",IF(ISNUMBER(MATCH(Banco!$C4978,Analitico!$A:$A,0)),INDEX(Analitico!F:F,MATCH(Banco!$C4978,Analitico!$A:$A,0))&amp;"%",""),"")</f>
        <v/>
      </c>
    </row>
    <row r="4979" spans="1:11" ht="22.5" x14ac:dyDescent="0.2">
      <c r="A4979" s="1" t="str">
        <f t="shared" si="79"/>
        <v>SINAPI 105395</v>
      </c>
      <c r="B4979" s="3" t="s">
        <v>21527</v>
      </c>
      <c r="C4979" s="3" t="s">
        <v>31167</v>
      </c>
      <c r="D4979" s="2" t="s">
        <v>31355</v>
      </c>
      <c r="E4979" s="3" t="s">
        <v>20622</v>
      </c>
      <c r="F4979" s="67" t="s">
        <v>28787</v>
      </c>
      <c r="G4979" s="67" t="s">
        <v>21036</v>
      </c>
      <c r="I4979" s="3" t="s">
        <v>6298</v>
      </c>
      <c r="J4979" s="3" t="str">
        <f>IF($B4979="SINAPI",IF(ISNUMBER(MATCH(Banco!$C4979,Analitico!$A:$A,0)),INDEX(Analitico!E:E,MATCH(Banco!$C4979,Analitico!$A:$A,0))&amp;"%",""),"")</f>
        <v/>
      </c>
      <c r="K4979" s="3" t="str">
        <f>IF($B4979="SINAPI",IF(ISNUMBER(MATCH(Banco!$C4979,Analitico!$A:$A,0)),INDEX(Analitico!F:F,MATCH(Banco!$C4979,Analitico!$A:$A,0))&amp;"%",""),"")</f>
        <v/>
      </c>
    </row>
    <row r="4980" spans="1:11" ht="22.5" x14ac:dyDescent="0.2">
      <c r="A4980" s="1" t="str">
        <f t="shared" si="79"/>
        <v>SINAPI 105396</v>
      </c>
      <c r="B4980" s="3" t="s">
        <v>21527</v>
      </c>
      <c r="C4980" s="3" t="s">
        <v>31168</v>
      </c>
      <c r="D4980" s="2" t="s">
        <v>31356</v>
      </c>
      <c r="E4980" s="3" t="s">
        <v>20622</v>
      </c>
      <c r="F4980" s="67" t="s">
        <v>20676</v>
      </c>
      <c r="G4980" s="67" t="s">
        <v>32382</v>
      </c>
      <c r="I4980" s="3" t="s">
        <v>6298</v>
      </c>
      <c r="J4980" s="3" t="str">
        <f>IF($B4980="SINAPI",IF(ISNUMBER(MATCH(Banco!$C4980,Analitico!$A:$A,0)),INDEX(Analitico!E:E,MATCH(Banco!$C4980,Analitico!$A:$A,0))&amp;"%",""),"")</f>
        <v/>
      </c>
      <c r="K4980" s="3" t="str">
        <f>IF($B4980="SINAPI",IF(ISNUMBER(MATCH(Banco!$C4980,Analitico!$A:$A,0)),INDEX(Analitico!F:F,MATCH(Banco!$C4980,Analitico!$A:$A,0))&amp;"%",""),"")</f>
        <v/>
      </c>
    </row>
    <row r="4981" spans="1:11" ht="22.5" x14ac:dyDescent="0.2">
      <c r="A4981" s="1" t="str">
        <f t="shared" si="79"/>
        <v>SINAPI 105397</v>
      </c>
      <c r="B4981" s="3" t="s">
        <v>21527</v>
      </c>
      <c r="C4981" s="3" t="s">
        <v>31169</v>
      </c>
      <c r="D4981" s="2" t="s">
        <v>31357</v>
      </c>
      <c r="E4981" s="3" t="s">
        <v>20622</v>
      </c>
      <c r="F4981" s="67" t="s">
        <v>5921</v>
      </c>
      <c r="G4981" s="67" t="s">
        <v>34774</v>
      </c>
      <c r="I4981" s="3" t="s">
        <v>6298</v>
      </c>
      <c r="J4981" s="3" t="str">
        <f>IF($B4981="SINAPI",IF(ISNUMBER(MATCH(Banco!$C4981,Analitico!$A:$A,0)),INDEX(Analitico!E:E,MATCH(Banco!$C4981,Analitico!$A:$A,0))&amp;"%",""),"")</f>
        <v/>
      </c>
      <c r="K4981" s="3" t="str">
        <f>IF($B4981="SINAPI",IF(ISNUMBER(MATCH(Banco!$C4981,Analitico!$A:$A,0)),INDEX(Analitico!F:F,MATCH(Banco!$C4981,Analitico!$A:$A,0))&amp;"%",""),"")</f>
        <v/>
      </c>
    </row>
    <row r="4982" spans="1:11" ht="22.5" x14ac:dyDescent="0.2">
      <c r="A4982" s="1" t="str">
        <f t="shared" si="79"/>
        <v>SINAPI 105398</v>
      </c>
      <c r="B4982" s="3" t="s">
        <v>21527</v>
      </c>
      <c r="C4982" s="3" t="s">
        <v>31170</v>
      </c>
      <c r="D4982" s="2" t="s">
        <v>31358</v>
      </c>
      <c r="E4982" s="3" t="s">
        <v>20622</v>
      </c>
      <c r="F4982" s="67" t="s">
        <v>37840</v>
      </c>
      <c r="G4982" s="67" t="s">
        <v>28734</v>
      </c>
      <c r="I4982" s="3" t="s">
        <v>6298</v>
      </c>
      <c r="J4982" s="3" t="str">
        <f>IF($B4982="SINAPI",IF(ISNUMBER(MATCH(Banco!$C4982,Analitico!$A:$A,0)),INDEX(Analitico!E:E,MATCH(Banco!$C4982,Analitico!$A:$A,0))&amp;"%",""),"")</f>
        <v/>
      </c>
      <c r="K4982" s="3" t="str">
        <f>IF($B4982="SINAPI",IF(ISNUMBER(MATCH(Banco!$C4982,Analitico!$A:$A,0)),INDEX(Analitico!F:F,MATCH(Banco!$C4982,Analitico!$A:$A,0))&amp;"%",""),"")</f>
        <v/>
      </c>
    </row>
    <row r="4983" spans="1:11" ht="22.5" x14ac:dyDescent="0.2">
      <c r="A4983" s="1" t="str">
        <f t="shared" si="79"/>
        <v>SINAPI 105399</v>
      </c>
      <c r="B4983" s="3" t="s">
        <v>21527</v>
      </c>
      <c r="C4983" s="3" t="s">
        <v>31171</v>
      </c>
      <c r="D4983" s="2" t="s">
        <v>31359</v>
      </c>
      <c r="E4983" s="3" t="s">
        <v>20622</v>
      </c>
      <c r="F4983" s="67" t="s">
        <v>37841</v>
      </c>
      <c r="G4983" s="67" t="s">
        <v>34775</v>
      </c>
      <c r="I4983" s="3" t="s">
        <v>6298</v>
      </c>
      <c r="J4983" s="3" t="str">
        <f>IF($B4983="SINAPI",IF(ISNUMBER(MATCH(Banco!$C4983,Analitico!$A:$A,0)),INDEX(Analitico!E:E,MATCH(Banco!$C4983,Analitico!$A:$A,0))&amp;"%",""),"")</f>
        <v/>
      </c>
      <c r="K4983" s="3" t="str">
        <f>IF($B4983="SINAPI",IF(ISNUMBER(MATCH(Banco!$C4983,Analitico!$A:$A,0)),INDEX(Analitico!F:F,MATCH(Banco!$C4983,Analitico!$A:$A,0))&amp;"%",""),"")</f>
        <v/>
      </c>
    </row>
    <row r="4984" spans="1:11" ht="22.5" x14ac:dyDescent="0.2">
      <c r="A4984" s="1" t="str">
        <f t="shared" si="79"/>
        <v>SINAPI 105400</v>
      </c>
      <c r="B4984" s="3" t="s">
        <v>21527</v>
      </c>
      <c r="C4984" s="3" t="s">
        <v>31172</v>
      </c>
      <c r="D4984" s="2" t="s">
        <v>31360</v>
      </c>
      <c r="E4984" s="3" t="s">
        <v>20622</v>
      </c>
      <c r="F4984" s="67" t="s">
        <v>20964</v>
      </c>
      <c r="G4984" s="67" t="s">
        <v>20749</v>
      </c>
      <c r="I4984" s="3" t="s">
        <v>6298</v>
      </c>
      <c r="J4984" s="3" t="str">
        <f>IF($B4984="SINAPI",IF(ISNUMBER(MATCH(Banco!$C4984,Analitico!$A:$A,0)),INDEX(Analitico!E:E,MATCH(Banco!$C4984,Analitico!$A:$A,0))&amp;"%",""),"")</f>
        <v/>
      </c>
      <c r="K4984" s="3" t="str">
        <f>IF($B4984="SINAPI",IF(ISNUMBER(MATCH(Banco!$C4984,Analitico!$A:$A,0)),INDEX(Analitico!F:F,MATCH(Banco!$C4984,Analitico!$A:$A,0))&amp;"%",""),"")</f>
        <v/>
      </c>
    </row>
    <row r="4985" spans="1:11" ht="22.5" x14ac:dyDescent="0.2">
      <c r="A4985" s="1" t="str">
        <f t="shared" si="79"/>
        <v>SINAPI 105401</v>
      </c>
      <c r="B4985" s="3" t="s">
        <v>21527</v>
      </c>
      <c r="C4985" s="3" t="s">
        <v>31173</v>
      </c>
      <c r="D4985" s="2" t="s">
        <v>31361</v>
      </c>
      <c r="E4985" s="3" t="s">
        <v>20622</v>
      </c>
      <c r="F4985" s="67" t="s">
        <v>37842</v>
      </c>
      <c r="G4985" s="67" t="s">
        <v>31937</v>
      </c>
      <c r="I4985" s="3" t="s">
        <v>6298</v>
      </c>
      <c r="J4985" s="3" t="str">
        <f>IF($B4985="SINAPI",IF(ISNUMBER(MATCH(Banco!$C4985,Analitico!$A:$A,0)),INDEX(Analitico!E:E,MATCH(Banco!$C4985,Analitico!$A:$A,0))&amp;"%",""),"")</f>
        <v/>
      </c>
      <c r="K4985" s="3" t="str">
        <f>IF($B4985="SINAPI",IF(ISNUMBER(MATCH(Banco!$C4985,Analitico!$A:$A,0)),INDEX(Analitico!F:F,MATCH(Banco!$C4985,Analitico!$A:$A,0))&amp;"%",""),"")</f>
        <v/>
      </c>
    </row>
    <row r="4986" spans="1:11" ht="22.5" x14ac:dyDescent="0.2">
      <c r="A4986" s="1" t="str">
        <f t="shared" si="79"/>
        <v>SINAPI 105402</v>
      </c>
      <c r="B4986" s="3" t="s">
        <v>21527</v>
      </c>
      <c r="C4986" s="3" t="s">
        <v>31174</v>
      </c>
      <c r="D4986" s="2" t="s">
        <v>31362</v>
      </c>
      <c r="E4986" s="3" t="s">
        <v>20622</v>
      </c>
      <c r="F4986" s="67" t="s">
        <v>37843</v>
      </c>
      <c r="G4986" s="67" t="s">
        <v>34776</v>
      </c>
      <c r="I4986" s="3" t="s">
        <v>6298</v>
      </c>
      <c r="J4986" s="3" t="str">
        <f>IF($B4986="SINAPI",IF(ISNUMBER(MATCH(Banco!$C4986,Analitico!$A:$A,0)),INDEX(Analitico!E:E,MATCH(Banco!$C4986,Analitico!$A:$A,0))&amp;"%",""),"")</f>
        <v/>
      </c>
      <c r="K4986" s="3" t="str">
        <f>IF($B4986="SINAPI",IF(ISNUMBER(MATCH(Banco!$C4986,Analitico!$A:$A,0)),INDEX(Analitico!F:F,MATCH(Banco!$C4986,Analitico!$A:$A,0))&amp;"%",""),"")</f>
        <v/>
      </c>
    </row>
    <row r="4987" spans="1:11" ht="22.5" x14ac:dyDescent="0.2">
      <c r="A4987" s="1" t="str">
        <f t="shared" si="79"/>
        <v>SINAPI 97173</v>
      </c>
      <c r="B4987" s="3" t="s">
        <v>21527</v>
      </c>
      <c r="C4987" s="3" t="s">
        <v>6379</v>
      </c>
      <c r="D4987" s="2" t="s">
        <v>31363</v>
      </c>
      <c r="E4987" s="3" t="s">
        <v>20621</v>
      </c>
      <c r="F4987" s="67" t="s">
        <v>31988</v>
      </c>
      <c r="G4987" s="67" t="s">
        <v>34777</v>
      </c>
      <c r="I4987" s="3" t="s">
        <v>6298</v>
      </c>
      <c r="J4987" s="3" t="str">
        <f>IF($B4987="SINAPI",IF(ISNUMBER(MATCH(Banco!$C4987,Analitico!$A:$A,0)),INDEX(Analitico!E:E,MATCH(Banco!$C4987,Analitico!$A:$A,0))&amp;"%",""),"")</f>
        <v/>
      </c>
      <c r="K4987" s="3" t="str">
        <f>IF($B4987="SINAPI",IF(ISNUMBER(MATCH(Banco!$C4987,Analitico!$A:$A,0)),INDEX(Analitico!F:F,MATCH(Banco!$C4987,Analitico!$A:$A,0))&amp;"%",""),"")</f>
        <v/>
      </c>
    </row>
    <row r="4988" spans="1:11" ht="22.5" x14ac:dyDescent="0.2">
      <c r="A4988" s="1" t="str">
        <f t="shared" si="79"/>
        <v>SINAPI 97174</v>
      </c>
      <c r="B4988" s="3" t="s">
        <v>21527</v>
      </c>
      <c r="C4988" s="3" t="s">
        <v>6380</v>
      </c>
      <c r="D4988" s="2" t="s">
        <v>31364</v>
      </c>
      <c r="E4988" s="3" t="s">
        <v>20621</v>
      </c>
      <c r="F4988" s="67" t="s">
        <v>37844</v>
      </c>
      <c r="G4988" s="67" t="s">
        <v>21090</v>
      </c>
      <c r="I4988" s="3" t="s">
        <v>6298</v>
      </c>
      <c r="J4988" s="3" t="str">
        <f>IF($B4988="SINAPI",IF(ISNUMBER(MATCH(Banco!$C4988,Analitico!$A:$A,0)),INDEX(Analitico!E:E,MATCH(Banco!$C4988,Analitico!$A:$A,0))&amp;"%",""),"")</f>
        <v/>
      </c>
      <c r="K4988" s="3" t="str">
        <f>IF($B4988="SINAPI",IF(ISNUMBER(MATCH(Banco!$C4988,Analitico!$A:$A,0)),INDEX(Analitico!F:F,MATCH(Banco!$C4988,Analitico!$A:$A,0))&amp;"%",""),"")</f>
        <v/>
      </c>
    </row>
    <row r="4989" spans="1:11" ht="22.5" x14ac:dyDescent="0.2">
      <c r="A4989" s="1" t="str">
        <f t="shared" si="79"/>
        <v>SINAPI 97175</v>
      </c>
      <c r="B4989" s="3" t="s">
        <v>21527</v>
      </c>
      <c r="C4989" s="3" t="s">
        <v>6381</v>
      </c>
      <c r="D4989" s="2" t="s">
        <v>31365</v>
      </c>
      <c r="E4989" s="3" t="s">
        <v>20621</v>
      </c>
      <c r="F4989" s="67" t="s">
        <v>37845</v>
      </c>
      <c r="G4989" s="67" t="s">
        <v>31617</v>
      </c>
      <c r="I4989" s="3" t="s">
        <v>6298</v>
      </c>
      <c r="J4989" s="3" t="str">
        <f>IF($B4989="SINAPI",IF(ISNUMBER(MATCH(Banco!$C4989,Analitico!$A:$A,0)),INDEX(Analitico!E:E,MATCH(Banco!$C4989,Analitico!$A:$A,0))&amp;"%",""),"")</f>
        <v/>
      </c>
      <c r="K4989" s="3" t="str">
        <f>IF($B4989="SINAPI",IF(ISNUMBER(MATCH(Banco!$C4989,Analitico!$A:$A,0)),INDEX(Analitico!F:F,MATCH(Banco!$C4989,Analitico!$A:$A,0))&amp;"%",""),"")</f>
        <v/>
      </c>
    </row>
    <row r="4990" spans="1:11" ht="22.5" x14ac:dyDescent="0.2">
      <c r="A4990" s="1" t="str">
        <f t="shared" si="79"/>
        <v>SINAPI 97176</v>
      </c>
      <c r="B4990" s="3" t="s">
        <v>21527</v>
      </c>
      <c r="C4990" s="3" t="s">
        <v>6382</v>
      </c>
      <c r="D4990" s="2" t="s">
        <v>31366</v>
      </c>
      <c r="E4990" s="3" t="s">
        <v>20621</v>
      </c>
      <c r="F4990" s="67" t="s">
        <v>37846</v>
      </c>
      <c r="G4990" s="67" t="s">
        <v>21306</v>
      </c>
      <c r="I4990" s="3" t="s">
        <v>6298</v>
      </c>
      <c r="J4990" s="3" t="str">
        <f>IF($B4990="SINAPI",IF(ISNUMBER(MATCH(Banco!$C4990,Analitico!$A:$A,0)),INDEX(Analitico!E:E,MATCH(Banco!$C4990,Analitico!$A:$A,0))&amp;"%",""),"")</f>
        <v/>
      </c>
      <c r="K4990" s="3" t="str">
        <f>IF($B4990="SINAPI",IF(ISNUMBER(MATCH(Banco!$C4990,Analitico!$A:$A,0)),INDEX(Analitico!F:F,MATCH(Banco!$C4990,Analitico!$A:$A,0))&amp;"%",""),"")</f>
        <v/>
      </c>
    </row>
    <row r="4991" spans="1:11" ht="22.5" x14ac:dyDescent="0.2">
      <c r="A4991" s="1" t="str">
        <f t="shared" si="79"/>
        <v>SINAPI 97177</v>
      </c>
      <c r="B4991" s="3" t="s">
        <v>21527</v>
      </c>
      <c r="C4991" s="3" t="s">
        <v>6383</v>
      </c>
      <c r="D4991" s="2" t="s">
        <v>31367</v>
      </c>
      <c r="E4991" s="3" t="s">
        <v>20621</v>
      </c>
      <c r="F4991" s="67" t="s">
        <v>32207</v>
      </c>
      <c r="G4991" s="67" t="s">
        <v>34778</v>
      </c>
      <c r="I4991" s="3" t="s">
        <v>6298</v>
      </c>
      <c r="J4991" s="3" t="str">
        <f>IF($B4991="SINAPI",IF(ISNUMBER(MATCH(Banco!$C4991,Analitico!$A:$A,0)),INDEX(Analitico!E:E,MATCH(Banco!$C4991,Analitico!$A:$A,0))&amp;"%",""),"")</f>
        <v/>
      </c>
      <c r="K4991" s="3" t="str">
        <f>IF($B4991="SINAPI",IF(ISNUMBER(MATCH(Banco!$C4991,Analitico!$A:$A,0)),INDEX(Analitico!F:F,MATCH(Banco!$C4991,Analitico!$A:$A,0))&amp;"%",""),"")</f>
        <v/>
      </c>
    </row>
    <row r="4992" spans="1:11" ht="22.5" x14ac:dyDescent="0.2">
      <c r="A4992" s="1" t="str">
        <f t="shared" si="79"/>
        <v>SINAPI 97178</v>
      </c>
      <c r="B4992" s="3" t="s">
        <v>21527</v>
      </c>
      <c r="C4992" s="3" t="s">
        <v>6384</v>
      </c>
      <c r="D4992" s="2" t="s">
        <v>31368</v>
      </c>
      <c r="E4992" s="3" t="s">
        <v>20621</v>
      </c>
      <c r="F4992" s="67" t="s">
        <v>37847</v>
      </c>
      <c r="G4992" s="67" t="s">
        <v>32183</v>
      </c>
      <c r="I4992" s="3" t="s">
        <v>6298</v>
      </c>
      <c r="J4992" s="3" t="str">
        <f>IF($B4992="SINAPI",IF(ISNUMBER(MATCH(Banco!$C4992,Analitico!$A:$A,0)),INDEX(Analitico!E:E,MATCH(Banco!$C4992,Analitico!$A:$A,0))&amp;"%",""),"")</f>
        <v/>
      </c>
      <c r="K4992" s="3" t="str">
        <f>IF($B4992="SINAPI",IF(ISNUMBER(MATCH(Banco!$C4992,Analitico!$A:$A,0)),INDEX(Analitico!F:F,MATCH(Banco!$C4992,Analitico!$A:$A,0))&amp;"%",""),"")</f>
        <v/>
      </c>
    </row>
    <row r="4993" spans="1:11" ht="22.5" x14ac:dyDescent="0.2">
      <c r="A4993" s="1" t="str">
        <f t="shared" si="79"/>
        <v>SINAPI 97179</v>
      </c>
      <c r="B4993" s="3" t="s">
        <v>21527</v>
      </c>
      <c r="C4993" s="3" t="s">
        <v>6385</v>
      </c>
      <c r="D4993" s="2" t="s">
        <v>31369</v>
      </c>
      <c r="E4993" s="3" t="s">
        <v>20621</v>
      </c>
      <c r="F4993" s="67" t="s">
        <v>37848</v>
      </c>
      <c r="G4993" s="67" t="s">
        <v>34779</v>
      </c>
      <c r="I4993" s="3" t="s">
        <v>6298</v>
      </c>
      <c r="J4993" s="3" t="str">
        <f>IF($B4993="SINAPI",IF(ISNUMBER(MATCH(Banco!$C4993,Analitico!$A:$A,0)),INDEX(Analitico!E:E,MATCH(Banco!$C4993,Analitico!$A:$A,0))&amp;"%",""),"")</f>
        <v/>
      </c>
      <c r="K4993" s="3" t="str">
        <f>IF($B4993="SINAPI",IF(ISNUMBER(MATCH(Banco!$C4993,Analitico!$A:$A,0)),INDEX(Analitico!F:F,MATCH(Banco!$C4993,Analitico!$A:$A,0))&amp;"%",""),"")</f>
        <v/>
      </c>
    </row>
    <row r="4994" spans="1:11" ht="22.5" x14ac:dyDescent="0.2">
      <c r="A4994" s="1" t="str">
        <f t="shared" si="79"/>
        <v>SINAPI 97180</v>
      </c>
      <c r="B4994" s="3" t="s">
        <v>21527</v>
      </c>
      <c r="C4994" s="3" t="s">
        <v>6386</v>
      </c>
      <c r="D4994" s="2" t="s">
        <v>31370</v>
      </c>
      <c r="E4994" s="3" t="s">
        <v>20621</v>
      </c>
      <c r="F4994" s="67" t="s">
        <v>37849</v>
      </c>
      <c r="G4994" s="67" t="s">
        <v>31969</v>
      </c>
      <c r="I4994" s="3" t="s">
        <v>6298</v>
      </c>
      <c r="J4994" s="3" t="str">
        <f>IF($B4994="SINAPI",IF(ISNUMBER(MATCH(Banco!$C4994,Analitico!$A:$A,0)),INDEX(Analitico!E:E,MATCH(Banco!$C4994,Analitico!$A:$A,0))&amp;"%",""),"")</f>
        <v/>
      </c>
      <c r="K4994" s="3" t="str">
        <f>IF($B4994="SINAPI",IF(ISNUMBER(MATCH(Banco!$C4994,Analitico!$A:$A,0)),INDEX(Analitico!F:F,MATCH(Banco!$C4994,Analitico!$A:$A,0))&amp;"%",""),"")</f>
        <v/>
      </c>
    </row>
    <row r="4995" spans="1:11" ht="22.5" x14ac:dyDescent="0.2">
      <c r="A4995" s="1" t="str">
        <f t="shared" si="79"/>
        <v>SINAPI 97181</v>
      </c>
      <c r="B4995" s="3" t="s">
        <v>21527</v>
      </c>
      <c r="C4995" s="3" t="s">
        <v>6387</v>
      </c>
      <c r="D4995" s="2" t="s">
        <v>31371</v>
      </c>
      <c r="E4995" s="3" t="s">
        <v>20621</v>
      </c>
      <c r="F4995" s="67" t="s">
        <v>37850</v>
      </c>
      <c r="G4995" s="67" t="s">
        <v>34780</v>
      </c>
      <c r="I4995" s="3" t="s">
        <v>6298</v>
      </c>
      <c r="J4995" s="3" t="str">
        <f>IF($B4995="SINAPI",IF(ISNUMBER(MATCH(Banco!$C4995,Analitico!$A:$A,0)),INDEX(Analitico!E:E,MATCH(Banco!$C4995,Analitico!$A:$A,0))&amp;"%",""),"")</f>
        <v/>
      </c>
      <c r="K4995" s="3" t="str">
        <f>IF($B4995="SINAPI",IF(ISNUMBER(MATCH(Banco!$C4995,Analitico!$A:$A,0)),INDEX(Analitico!F:F,MATCH(Banco!$C4995,Analitico!$A:$A,0))&amp;"%",""),"")</f>
        <v/>
      </c>
    </row>
    <row r="4996" spans="1:11" ht="22.5" x14ac:dyDescent="0.2">
      <c r="A4996" s="1" t="str">
        <f t="shared" si="79"/>
        <v>SINAPI 97182</v>
      </c>
      <c r="B4996" s="3" t="s">
        <v>21527</v>
      </c>
      <c r="C4996" s="3" t="s">
        <v>6388</v>
      </c>
      <c r="D4996" s="2" t="s">
        <v>31372</v>
      </c>
      <c r="E4996" s="3" t="s">
        <v>20621</v>
      </c>
      <c r="F4996" s="67" t="s">
        <v>37851</v>
      </c>
      <c r="G4996" s="67" t="s">
        <v>31625</v>
      </c>
      <c r="I4996" s="3" t="s">
        <v>6298</v>
      </c>
      <c r="J4996" s="3" t="str">
        <f>IF($B4996="SINAPI",IF(ISNUMBER(MATCH(Banco!$C4996,Analitico!$A:$A,0)),INDEX(Analitico!E:E,MATCH(Banco!$C4996,Analitico!$A:$A,0))&amp;"%",""),"")</f>
        <v/>
      </c>
      <c r="K4996" s="3" t="str">
        <f>IF($B4996="SINAPI",IF(ISNUMBER(MATCH(Banco!$C4996,Analitico!$A:$A,0)),INDEX(Analitico!F:F,MATCH(Banco!$C4996,Analitico!$A:$A,0))&amp;"%",""),"")</f>
        <v/>
      </c>
    </row>
    <row r="4997" spans="1:11" ht="22.5" x14ac:dyDescent="0.2">
      <c r="A4997" s="1" t="str">
        <f t="shared" si="79"/>
        <v>SINAPI 97183</v>
      </c>
      <c r="B4997" s="3" t="s">
        <v>21527</v>
      </c>
      <c r="C4997" s="3" t="s">
        <v>6389</v>
      </c>
      <c r="D4997" s="2" t="s">
        <v>31373</v>
      </c>
      <c r="E4997" s="3" t="s">
        <v>20621</v>
      </c>
      <c r="F4997" s="67" t="s">
        <v>37852</v>
      </c>
      <c r="G4997" s="67" t="s">
        <v>31609</v>
      </c>
      <c r="I4997" s="3" t="s">
        <v>6298</v>
      </c>
      <c r="J4997" s="3" t="str">
        <f>IF($B4997="SINAPI",IF(ISNUMBER(MATCH(Banco!$C4997,Analitico!$A:$A,0)),INDEX(Analitico!E:E,MATCH(Banco!$C4997,Analitico!$A:$A,0))&amp;"%",""),"")</f>
        <v/>
      </c>
      <c r="K4997" s="3" t="str">
        <f>IF($B4997="SINAPI",IF(ISNUMBER(MATCH(Banco!$C4997,Analitico!$A:$A,0)),INDEX(Analitico!F:F,MATCH(Banco!$C4997,Analitico!$A:$A,0))&amp;"%",""),"")</f>
        <v/>
      </c>
    </row>
    <row r="4998" spans="1:11" ht="22.5" x14ac:dyDescent="0.2">
      <c r="A4998" s="1" t="str">
        <f t="shared" si="79"/>
        <v>SINAPI 97184</v>
      </c>
      <c r="B4998" s="3" t="s">
        <v>21527</v>
      </c>
      <c r="C4998" s="3" t="s">
        <v>6390</v>
      </c>
      <c r="D4998" s="2" t="s">
        <v>31374</v>
      </c>
      <c r="E4998" s="3" t="s">
        <v>20621</v>
      </c>
      <c r="F4998" s="67" t="s">
        <v>37853</v>
      </c>
      <c r="G4998" s="67" t="s">
        <v>34781</v>
      </c>
      <c r="I4998" s="3" t="s">
        <v>6298</v>
      </c>
      <c r="J4998" s="3" t="str">
        <f>IF($B4998="SINAPI",IF(ISNUMBER(MATCH(Banco!$C4998,Analitico!$A:$A,0)),INDEX(Analitico!E:E,MATCH(Banco!$C4998,Analitico!$A:$A,0))&amp;"%",""),"")</f>
        <v/>
      </c>
      <c r="K4998" s="3" t="str">
        <f>IF($B4998="SINAPI",IF(ISNUMBER(MATCH(Banco!$C4998,Analitico!$A:$A,0)),INDEX(Analitico!F:F,MATCH(Banco!$C4998,Analitico!$A:$A,0))&amp;"%",""),"")</f>
        <v/>
      </c>
    </row>
    <row r="4999" spans="1:11" ht="22.5" x14ac:dyDescent="0.2">
      <c r="A4999" s="1" t="str">
        <f t="shared" si="79"/>
        <v>SINAPI 97185</v>
      </c>
      <c r="B4999" s="3" t="s">
        <v>21527</v>
      </c>
      <c r="C4999" s="3" t="s">
        <v>6391</v>
      </c>
      <c r="D4999" s="2" t="s">
        <v>31375</v>
      </c>
      <c r="E4999" s="3" t="s">
        <v>20621</v>
      </c>
      <c r="F4999" s="67" t="s">
        <v>35569</v>
      </c>
      <c r="G4999" s="67" t="s">
        <v>5291</v>
      </c>
      <c r="I4999" s="3" t="s">
        <v>6298</v>
      </c>
      <c r="J4999" s="3" t="str">
        <f>IF($B4999="SINAPI",IF(ISNUMBER(MATCH(Banco!$C4999,Analitico!$A:$A,0)),INDEX(Analitico!E:E,MATCH(Banco!$C4999,Analitico!$A:$A,0))&amp;"%",""),"")</f>
        <v/>
      </c>
      <c r="K4999" s="3" t="str">
        <f>IF($B4999="SINAPI",IF(ISNUMBER(MATCH(Banco!$C4999,Analitico!$A:$A,0)),INDEX(Analitico!F:F,MATCH(Banco!$C4999,Analitico!$A:$A,0))&amp;"%",""),"")</f>
        <v/>
      </c>
    </row>
    <row r="5000" spans="1:11" ht="22.5" x14ac:dyDescent="0.2">
      <c r="A5000" s="1" t="str">
        <f t="shared" si="79"/>
        <v>SINAPI 97186</v>
      </c>
      <c r="B5000" s="3" t="s">
        <v>21527</v>
      </c>
      <c r="C5000" s="3" t="s">
        <v>6392</v>
      </c>
      <c r="D5000" s="2" t="s">
        <v>31376</v>
      </c>
      <c r="E5000" s="3" t="s">
        <v>20621</v>
      </c>
      <c r="F5000" s="67" t="s">
        <v>30023</v>
      </c>
      <c r="G5000" s="67" t="s">
        <v>34782</v>
      </c>
      <c r="I5000" s="3" t="s">
        <v>6298</v>
      </c>
      <c r="J5000" s="3" t="str">
        <f>IF($B5000="SINAPI",IF(ISNUMBER(MATCH(Banco!$C5000,Analitico!$A:$A,0)),INDEX(Analitico!E:E,MATCH(Banco!$C5000,Analitico!$A:$A,0))&amp;"%",""),"")</f>
        <v/>
      </c>
      <c r="K5000" s="3" t="str">
        <f>IF($B5000="SINAPI",IF(ISNUMBER(MATCH(Banco!$C5000,Analitico!$A:$A,0)),INDEX(Analitico!F:F,MATCH(Banco!$C5000,Analitico!$A:$A,0))&amp;"%",""),"")</f>
        <v/>
      </c>
    </row>
    <row r="5001" spans="1:11" ht="22.5" x14ac:dyDescent="0.2">
      <c r="A5001" s="1" t="str">
        <f t="shared" si="79"/>
        <v>SINAPI 97187</v>
      </c>
      <c r="B5001" s="3" t="s">
        <v>21527</v>
      </c>
      <c r="C5001" s="3" t="s">
        <v>6393</v>
      </c>
      <c r="D5001" s="2" t="s">
        <v>31377</v>
      </c>
      <c r="E5001" s="3" t="s">
        <v>20621</v>
      </c>
      <c r="F5001" s="67" t="s">
        <v>37521</v>
      </c>
      <c r="G5001" s="67" t="s">
        <v>34783</v>
      </c>
      <c r="I5001" s="3" t="s">
        <v>6298</v>
      </c>
      <c r="J5001" s="3" t="str">
        <f>IF($B5001="SINAPI",IF(ISNUMBER(MATCH(Banco!$C5001,Analitico!$A:$A,0)),INDEX(Analitico!E:E,MATCH(Banco!$C5001,Analitico!$A:$A,0))&amp;"%",""),"")</f>
        <v/>
      </c>
      <c r="K5001" s="3" t="str">
        <f>IF($B5001="SINAPI",IF(ISNUMBER(MATCH(Banco!$C5001,Analitico!$A:$A,0)),INDEX(Analitico!F:F,MATCH(Banco!$C5001,Analitico!$A:$A,0))&amp;"%",""),"")</f>
        <v/>
      </c>
    </row>
    <row r="5002" spans="1:11" ht="22.5" x14ac:dyDescent="0.2">
      <c r="A5002" s="1" t="str">
        <f t="shared" si="79"/>
        <v>SINAPI 97188</v>
      </c>
      <c r="B5002" s="3" t="s">
        <v>21527</v>
      </c>
      <c r="C5002" s="3" t="s">
        <v>6394</v>
      </c>
      <c r="D5002" s="2" t="s">
        <v>31378</v>
      </c>
      <c r="E5002" s="3" t="s">
        <v>20621</v>
      </c>
      <c r="F5002" s="67" t="s">
        <v>28893</v>
      </c>
      <c r="G5002" s="67" t="s">
        <v>31830</v>
      </c>
      <c r="I5002" s="3" t="s">
        <v>6298</v>
      </c>
      <c r="J5002" s="3" t="str">
        <f>IF($B5002="SINAPI",IF(ISNUMBER(MATCH(Banco!$C5002,Analitico!$A:$A,0)),INDEX(Analitico!E:E,MATCH(Banco!$C5002,Analitico!$A:$A,0))&amp;"%",""),"")</f>
        <v/>
      </c>
      <c r="K5002" s="3" t="str">
        <f>IF($B5002="SINAPI",IF(ISNUMBER(MATCH(Banco!$C5002,Analitico!$A:$A,0)),INDEX(Analitico!F:F,MATCH(Banco!$C5002,Analitico!$A:$A,0))&amp;"%",""),"")</f>
        <v/>
      </c>
    </row>
    <row r="5003" spans="1:11" ht="22.5" x14ac:dyDescent="0.2">
      <c r="A5003" s="1" t="str">
        <f t="shared" si="79"/>
        <v>SINAPI 97189</v>
      </c>
      <c r="B5003" s="3" t="s">
        <v>21527</v>
      </c>
      <c r="C5003" s="3" t="s">
        <v>6395</v>
      </c>
      <c r="D5003" s="2" t="s">
        <v>31379</v>
      </c>
      <c r="E5003" s="3" t="s">
        <v>20621</v>
      </c>
      <c r="F5003" s="67" t="s">
        <v>20890</v>
      </c>
      <c r="G5003" s="67" t="s">
        <v>28899</v>
      </c>
      <c r="I5003" s="3" t="s">
        <v>6298</v>
      </c>
      <c r="J5003" s="3" t="str">
        <f>IF($B5003="SINAPI",IF(ISNUMBER(MATCH(Banco!$C5003,Analitico!$A:$A,0)),INDEX(Analitico!E:E,MATCH(Banco!$C5003,Analitico!$A:$A,0))&amp;"%",""),"")</f>
        <v/>
      </c>
      <c r="K5003" s="3" t="str">
        <f>IF($B5003="SINAPI",IF(ISNUMBER(MATCH(Banco!$C5003,Analitico!$A:$A,0)),INDEX(Analitico!F:F,MATCH(Banco!$C5003,Analitico!$A:$A,0))&amp;"%",""),"")</f>
        <v/>
      </c>
    </row>
    <row r="5004" spans="1:11" ht="22.5" x14ac:dyDescent="0.2">
      <c r="A5004" s="1" t="str">
        <f t="shared" si="79"/>
        <v>SINAPI 97190</v>
      </c>
      <c r="B5004" s="3" t="s">
        <v>21527</v>
      </c>
      <c r="C5004" s="3" t="s">
        <v>6396</v>
      </c>
      <c r="D5004" s="2" t="s">
        <v>31380</v>
      </c>
      <c r="E5004" s="3" t="s">
        <v>20621</v>
      </c>
      <c r="F5004" s="67" t="s">
        <v>32289</v>
      </c>
      <c r="G5004" s="67" t="s">
        <v>34784</v>
      </c>
      <c r="I5004" s="3" t="s">
        <v>6298</v>
      </c>
      <c r="J5004" s="3" t="str">
        <f>IF($B5004="SINAPI",IF(ISNUMBER(MATCH(Banco!$C5004,Analitico!$A:$A,0)),INDEX(Analitico!E:E,MATCH(Banco!$C5004,Analitico!$A:$A,0))&amp;"%",""),"")</f>
        <v/>
      </c>
      <c r="K5004" s="3" t="str">
        <f>IF($B5004="SINAPI",IF(ISNUMBER(MATCH(Banco!$C5004,Analitico!$A:$A,0)),INDEX(Analitico!F:F,MATCH(Banco!$C5004,Analitico!$A:$A,0))&amp;"%",""),"")</f>
        <v/>
      </c>
    </row>
    <row r="5005" spans="1:11" ht="22.5" x14ac:dyDescent="0.2">
      <c r="A5005" s="1" t="str">
        <f t="shared" si="79"/>
        <v>SINAPI 97191</v>
      </c>
      <c r="B5005" s="3" t="s">
        <v>21527</v>
      </c>
      <c r="C5005" s="3" t="s">
        <v>6397</v>
      </c>
      <c r="D5005" s="2" t="s">
        <v>31381</v>
      </c>
      <c r="E5005" s="3" t="s">
        <v>20621</v>
      </c>
      <c r="F5005" s="67" t="s">
        <v>30054</v>
      </c>
      <c r="G5005" s="67" t="s">
        <v>34785</v>
      </c>
      <c r="I5005" s="3" t="s">
        <v>6298</v>
      </c>
      <c r="J5005" s="3" t="str">
        <f>IF($B5005="SINAPI",IF(ISNUMBER(MATCH(Banco!$C5005,Analitico!$A:$A,0)),INDEX(Analitico!E:E,MATCH(Banco!$C5005,Analitico!$A:$A,0))&amp;"%",""),"")</f>
        <v/>
      </c>
      <c r="K5005" s="3" t="str">
        <f>IF($B5005="SINAPI",IF(ISNUMBER(MATCH(Banco!$C5005,Analitico!$A:$A,0)),INDEX(Analitico!F:F,MATCH(Banco!$C5005,Analitico!$A:$A,0))&amp;"%",""),"")</f>
        <v/>
      </c>
    </row>
    <row r="5006" spans="1:11" ht="22.5" x14ac:dyDescent="0.2">
      <c r="A5006" s="1" t="str">
        <f t="shared" si="79"/>
        <v>SINAPI 97192</v>
      </c>
      <c r="B5006" s="3" t="s">
        <v>21527</v>
      </c>
      <c r="C5006" s="3" t="s">
        <v>6398</v>
      </c>
      <c r="D5006" s="2" t="s">
        <v>31382</v>
      </c>
      <c r="E5006" s="3" t="s">
        <v>20621</v>
      </c>
      <c r="F5006" s="67" t="s">
        <v>37854</v>
      </c>
      <c r="G5006" s="67" t="s">
        <v>34786</v>
      </c>
      <c r="I5006" s="3" t="s">
        <v>6298</v>
      </c>
      <c r="J5006" s="3" t="str">
        <f>IF($B5006="SINAPI",IF(ISNUMBER(MATCH(Banco!$C5006,Analitico!$A:$A,0)),INDEX(Analitico!E:E,MATCH(Banco!$C5006,Analitico!$A:$A,0))&amp;"%",""),"")</f>
        <v/>
      </c>
      <c r="K5006" s="3" t="str">
        <f>IF($B5006="SINAPI",IF(ISNUMBER(MATCH(Banco!$C5006,Analitico!$A:$A,0)),INDEX(Analitico!F:F,MATCH(Banco!$C5006,Analitico!$A:$A,0))&amp;"%",""),"")</f>
        <v/>
      </c>
    </row>
    <row r="5007" spans="1:11" ht="22.5" x14ac:dyDescent="0.2">
      <c r="A5007" s="1" t="str">
        <f t="shared" si="79"/>
        <v>SINAPI 90694</v>
      </c>
      <c r="B5007" s="3" t="s">
        <v>21527</v>
      </c>
      <c r="C5007" s="3" t="s">
        <v>6399</v>
      </c>
      <c r="D5007" s="2" t="s">
        <v>13745</v>
      </c>
      <c r="E5007" s="3" t="s">
        <v>20621</v>
      </c>
      <c r="F5007" s="67" t="s">
        <v>37855</v>
      </c>
      <c r="G5007" s="67" t="s">
        <v>31794</v>
      </c>
      <c r="I5007" s="3" t="s">
        <v>6298</v>
      </c>
      <c r="J5007" s="3" t="str">
        <f>IF($B5007="SINAPI",IF(ISNUMBER(MATCH(Banco!$C5007,Analitico!$A:$A,0)),INDEX(Analitico!E:E,MATCH(Banco!$C5007,Analitico!$A:$A,0))&amp;"%",""),"")</f>
        <v/>
      </c>
      <c r="K5007" s="3" t="str">
        <f>IF($B5007="SINAPI",IF(ISNUMBER(MATCH(Banco!$C5007,Analitico!$A:$A,0)),INDEX(Analitico!F:F,MATCH(Banco!$C5007,Analitico!$A:$A,0))&amp;"%",""),"")</f>
        <v/>
      </c>
    </row>
    <row r="5008" spans="1:11" ht="22.5" x14ac:dyDescent="0.2">
      <c r="A5008" s="1" t="str">
        <f t="shared" si="79"/>
        <v>SINAPI 90695</v>
      </c>
      <c r="B5008" s="3" t="s">
        <v>21527</v>
      </c>
      <c r="C5008" s="3" t="s">
        <v>6400</v>
      </c>
      <c r="D5008" s="2" t="s">
        <v>13746</v>
      </c>
      <c r="E5008" s="3" t="s">
        <v>20621</v>
      </c>
      <c r="F5008" s="67" t="s">
        <v>37856</v>
      </c>
      <c r="G5008" s="67" t="s">
        <v>4966</v>
      </c>
      <c r="I5008" s="3" t="s">
        <v>6298</v>
      </c>
      <c r="J5008" s="3" t="str">
        <f>IF($B5008="SINAPI",IF(ISNUMBER(MATCH(Banco!$C5008,Analitico!$A:$A,0)),INDEX(Analitico!E:E,MATCH(Banco!$C5008,Analitico!$A:$A,0))&amp;"%",""),"")</f>
        <v/>
      </c>
      <c r="K5008" s="3" t="str">
        <f>IF($B5008="SINAPI",IF(ISNUMBER(MATCH(Banco!$C5008,Analitico!$A:$A,0)),INDEX(Analitico!F:F,MATCH(Banco!$C5008,Analitico!$A:$A,0))&amp;"%",""),"")</f>
        <v/>
      </c>
    </row>
    <row r="5009" spans="1:11" ht="22.5" x14ac:dyDescent="0.2">
      <c r="A5009" s="1" t="str">
        <f t="shared" si="79"/>
        <v>SINAPI 90696</v>
      </c>
      <c r="B5009" s="3" t="s">
        <v>21527</v>
      </c>
      <c r="C5009" s="3" t="s">
        <v>6401</v>
      </c>
      <c r="D5009" s="2" t="s">
        <v>13747</v>
      </c>
      <c r="E5009" s="3" t="s">
        <v>20621</v>
      </c>
      <c r="F5009" s="67" t="s">
        <v>37857</v>
      </c>
      <c r="G5009" s="67" t="s">
        <v>34787</v>
      </c>
      <c r="I5009" s="3" t="s">
        <v>6298</v>
      </c>
      <c r="J5009" s="3" t="str">
        <f>IF($B5009="SINAPI",IF(ISNUMBER(MATCH(Banco!$C5009,Analitico!$A:$A,0)),INDEX(Analitico!E:E,MATCH(Banco!$C5009,Analitico!$A:$A,0))&amp;"%",""),"")</f>
        <v/>
      </c>
      <c r="K5009" s="3" t="str">
        <f>IF($B5009="SINAPI",IF(ISNUMBER(MATCH(Banco!$C5009,Analitico!$A:$A,0)),INDEX(Analitico!F:F,MATCH(Banco!$C5009,Analitico!$A:$A,0))&amp;"%",""),"")</f>
        <v/>
      </c>
    </row>
    <row r="5010" spans="1:11" ht="22.5" x14ac:dyDescent="0.2">
      <c r="A5010" s="1" t="str">
        <f t="shared" si="79"/>
        <v>SINAPI 90697</v>
      </c>
      <c r="B5010" s="3" t="s">
        <v>21527</v>
      </c>
      <c r="C5010" s="3" t="s">
        <v>6402</v>
      </c>
      <c r="D5010" s="2" t="s">
        <v>13748</v>
      </c>
      <c r="E5010" s="3" t="s">
        <v>20621</v>
      </c>
      <c r="F5010" s="67" t="s">
        <v>37858</v>
      </c>
      <c r="G5010" s="67" t="s">
        <v>34788</v>
      </c>
      <c r="I5010" s="3" t="s">
        <v>6298</v>
      </c>
      <c r="J5010" s="3" t="str">
        <f>IF($B5010="SINAPI",IF(ISNUMBER(MATCH(Banco!$C5010,Analitico!$A:$A,0)),INDEX(Analitico!E:E,MATCH(Banco!$C5010,Analitico!$A:$A,0))&amp;"%",""),"")</f>
        <v/>
      </c>
      <c r="K5010" s="3" t="str">
        <f>IF($B5010="SINAPI",IF(ISNUMBER(MATCH(Banco!$C5010,Analitico!$A:$A,0)),INDEX(Analitico!F:F,MATCH(Banco!$C5010,Analitico!$A:$A,0))&amp;"%",""),"")</f>
        <v/>
      </c>
    </row>
    <row r="5011" spans="1:11" ht="22.5" x14ac:dyDescent="0.2">
      <c r="A5011" s="1" t="str">
        <f t="shared" si="79"/>
        <v>SINAPI 90698</v>
      </c>
      <c r="B5011" s="3" t="s">
        <v>21527</v>
      </c>
      <c r="C5011" s="3" t="s">
        <v>6403</v>
      </c>
      <c r="D5011" s="2" t="s">
        <v>13749</v>
      </c>
      <c r="E5011" s="3" t="s">
        <v>20621</v>
      </c>
      <c r="F5011" s="67" t="s">
        <v>37859</v>
      </c>
      <c r="G5011" s="67" t="s">
        <v>34789</v>
      </c>
      <c r="I5011" s="3" t="s">
        <v>6298</v>
      </c>
      <c r="J5011" s="3" t="str">
        <f>IF($B5011="SINAPI",IF(ISNUMBER(MATCH(Banco!$C5011,Analitico!$A:$A,0)),INDEX(Analitico!E:E,MATCH(Banco!$C5011,Analitico!$A:$A,0))&amp;"%",""),"")</f>
        <v/>
      </c>
      <c r="K5011" s="3" t="str">
        <f>IF($B5011="SINAPI",IF(ISNUMBER(MATCH(Banco!$C5011,Analitico!$A:$A,0)),INDEX(Analitico!F:F,MATCH(Banco!$C5011,Analitico!$A:$A,0))&amp;"%",""),"")</f>
        <v/>
      </c>
    </row>
    <row r="5012" spans="1:11" ht="22.5" x14ac:dyDescent="0.2">
      <c r="A5012" s="1" t="str">
        <f t="shared" si="79"/>
        <v>SINAPI 90699</v>
      </c>
      <c r="B5012" s="3" t="s">
        <v>21527</v>
      </c>
      <c r="C5012" s="3" t="s">
        <v>6404</v>
      </c>
      <c r="D5012" s="2" t="s">
        <v>13750</v>
      </c>
      <c r="E5012" s="3" t="s">
        <v>20621</v>
      </c>
      <c r="F5012" s="67" t="s">
        <v>37860</v>
      </c>
      <c r="G5012" s="67" t="s">
        <v>34790</v>
      </c>
      <c r="I5012" s="3" t="s">
        <v>6298</v>
      </c>
      <c r="J5012" s="3" t="str">
        <f>IF($B5012="SINAPI",IF(ISNUMBER(MATCH(Banco!$C5012,Analitico!$A:$A,0)),INDEX(Analitico!E:E,MATCH(Banco!$C5012,Analitico!$A:$A,0))&amp;"%",""),"")</f>
        <v/>
      </c>
      <c r="K5012" s="3" t="str">
        <f>IF($B5012="SINAPI",IF(ISNUMBER(MATCH(Banco!$C5012,Analitico!$A:$A,0)),INDEX(Analitico!F:F,MATCH(Banco!$C5012,Analitico!$A:$A,0))&amp;"%",""),"")</f>
        <v/>
      </c>
    </row>
    <row r="5013" spans="1:11" ht="22.5" x14ac:dyDescent="0.2">
      <c r="A5013" s="1" t="str">
        <f t="shared" si="79"/>
        <v>SINAPI 90700</v>
      </c>
      <c r="B5013" s="3" t="s">
        <v>21527</v>
      </c>
      <c r="C5013" s="3" t="s">
        <v>6405</v>
      </c>
      <c r="D5013" s="2" t="s">
        <v>13751</v>
      </c>
      <c r="E5013" s="3" t="s">
        <v>20621</v>
      </c>
      <c r="F5013" s="67" t="s">
        <v>37861</v>
      </c>
      <c r="G5013" s="67" t="s">
        <v>34791</v>
      </c>
      <c r="I5013" s="3" t="s">
        <v>6298</v>
      </c>
      <c r="J5013" s="3" t="str">
        <f>IF($B5013="SINAPI",IF(ISNUMBER(MATCH(Banco!$C5013,Analitico!$A:$A,0)),INDEX(Analitico!E:E,MATCH(Banco!$C5013,Analitico!$A:$A,0))&amp;"%",""),"")</f>
        <v/>
      </c>
      <c r="K5013" s="3" t="str">
        <f>IF($B5013="SINAPI",IF(ISNUMBER(MATCH(Banco!$C5013,Analitico!$A:$A,0)),INDEX(Analitico!F:F,MATCH(Banco!$C5013,Analitico!$A:$A,0))&amp;"%",""),"")</f>
        <v/>
      </c>
    </row>
    <row r="5014" spans="1:11" ht="22.5" x14ac:dyDescent="0.2">
      <c r="A5014" s="1" t="str">
        <f t="shared" si="79"/>
        <v>SINAPI 90701</v>
      </c>
      <c r="B5014" s="3" t="s">
        <v>21527</v>
      </c>
      <c r="C5014" s="3" t="s">
        <v>6406</v>
      </c>
      <c r="D5014" s="2" t="s">
        <v>13752</v>
      </c>
      <c r="E5014" s="3" t="s">
        <v>20621</v>
      </c>
      <c r="F5014" s="67" t="s">
        <v>31651</v>
      </c>
      <c r="G5014" s="67" t="s">
        <v>31943</v>
      </c>
      <c r="I5014" s="3" t="s">
        <v>6298</v>
      </c>
      <c r="J5014" s="3" t="str">
        <f>IF($B5014="SINAPI",IF(ISNUMBER(MATCH(Banco!$C5014,Analitico!$A:$A,0)),INDEX(Analitico!E:E,MATCH(Banco!$C5014,Analitico!$A:$A,0))&amp;"%",""),"")</f>
        <v/>
      </c>
      <c r="K5014" s="3" t="str">
        <f>IF($B5014="SINAPI",IF(ISNUMBER(MATCH(Banco!$C5014,Analitico!$A:$A,0)),INDEX(Analitico!F:F,MATCH(Banco!$C5014,Analitico!$A:$A,0))&amp;"%",""),"")</f>
        <v/>
      </c>
    </row>
    <row r="5015" spans="1:11" ht="22.5" x14ac:dyDescent="0.2">
      <c r="A5015" s="1" t="str">
        <f t="shared" si="79"/>
        <v>SINAPI 90702</v>
      </c>
      <c r="B5015" s="3" t="s">
        <v>21527</v>
      </c>
      <c r="C5015" s="3" t="s">
        <v>6407</v>
      </c>
      <c r="D5015" s="2" t="s">
        <v>13753</v>
      </c>
      <c r="E5015" s="3" t="s">
        <v>20621</v>
      </c>
      <c r="F5015" s="67" t="s">
        <v>37862</v>
      </c>
      <c r="G5015" s="67" t="s">
        <v>34792</v>
      </c>
      <c r="I5015" s="3" t="s">
        <v>6298</v>
      </c>
      <c r="J5015" s="3" t="str">
        <f>IF($B5015="SINAPI",IF(ISNUMBER(MATCH(Banco!$C5015,Analitico!$A:$A,0)),INDEX(Analitico!E:E,MATCH(Banco!$C5015,Analitico!$A:$A,0))&amp;"%",""),"")</f>
        <v/>
      </c>
      <c r="K5015" s="3" t="str">
        <f>IF($B5015="SINAPI",IF(ISNUMBER(MATCH(Banco!$C5015,Analitico!$A:$A,0)),INDEX(Analitico!F:F,MATCH(Banco!$C5015,Analitico!$A:$A,0))&amp;"%",""),"")</f>
        <v/>
      </c>
    </row>
    <row r="5016" spans="1:11" ht="22.5" x14ac:dyDescent="0.2">
      <c r="A5016" s="1" t="str">
        <f t="shared" si="79"/>
        <v>SINAPI 90703</v>
      </c>
      <c r="B5016" s="3" t="s">
        <v>21527</v>
      </c>
      <c r="C5016" s="3" t="s">
        <v>6408</v>
      </c>
      <c r="D5016" s="2" t="s">
        <v>13754</v>
      </c>
      <c r="E5016" s="3" t="s">
        <v>20621</v>
      </c>
      <c r="F5016" s="67" t="s">
        <v>37863</v>
      </c>
      <c r="G5016" s="67" t="s">
        <v>34793</v>
      </c>
      <c r="I5016" s="3" t="s">
        <v>6298</v>
      </c>
      <c r="J5016" s="3" t="str">
        <f>IF($B5016="SINAPI",IF(ISNUMBER(MATCH(Banco!$C5016,Analitico!$A:$A,0)),INDEX(Analitico!E:E,MATCH(Banco!$C5016,Analitico!$A:$A,0))&amp;"%",""),"")</f>
        <v/>
      </c>
      <c r="K5016" s="3" t="str">
        <f>IF($B5016="SINAPI",IF(ISNUMBER(MATCH(Banco!$C5016,Analitico!$A:$A,0)),INDEX(Analitico!F:F,MATCH(Banco!$C5016,Analitico!$A:$A,0))&amp;"%",""),"")</f>
        <v/>
      </c>
    </row>
    <row r="5017" spans="1:11" ht="22.5" x14ac:dyDescent="0.2">
      <c r="A5017" s="1" t="str">
        <f t="shared" si="79"/>
        <v>SINAPI 90704</v>
      </c>
      <c r="B5017" s="3" t="s">
        <v>21527</v>
      </c>
      <c r="C5017" s="3" t="s">
        <v>6409</v>
      </c>
      <c r="D5017" s="2" t="s">
        <v>13755</v>
      </c>
      <c r="E5017" s="3" t="s">
        <v>20621</v>
      </c>
      <c r="F5017" s="67" t="s">
        <v>37864</v>
      </c>
      <c r="G5017" s="67" t="s">
        <v>34794</v>
      </c>
      <c r="I5017" s="3" t="s">
        <v>6298</v>
      </c>
      <c r="J5017" s="3" t="str">
        <f>IF($B5017="SINAPI",IF(ISNUMBER(MATCH(Banco!$C5017,Analitico!$A:$A,0)),INDEX(Analitico!E:E,MATCH(Banco!$C5017,Analitico!$A:$A,0))&amp;"%",""),"")</f>
        <v/>
      </c>
      <c r="K5017" s="3" t="str">
        <f>IF($B5017="SINAPI",IF(ISNUMBER(MATCH(Banco!$C5017,Analitico!$A:$A,0)),INDEX(Analitico!F:F,MATCH(Banco!$C5017,Analitico!$A:$A,0))&amp;"%",""),"")</f>
        <v/>
      </c>
    </row>
    <row r="5018" spans="1:11" ht="22.5" x14ac:dyDescent="0.2">
      <c r="A5018" s="1" t="str">
        <f t="shared" si="79"/>
        <v>SINAPI 90705</v>
      </c>
      <c r="B5018" s="3" t="s">
        <v>21527</v>
      </c>
      <c r="C5018" s="3" t="s">
        <v>6410</v>
      </c>
      <c r="D5018" s="2" t="s">
        <v>13756</v>
      </c>
      <c r="E5018" s="3" t="s">
        <v>20621</v>
      </c>
      <c r="F5018" s="67" t="s">
        <v>37865</v>
      </c>
      <c r="G5018" s="67" t="s">
        <v>34795</v>
      </c>
      <c r="I5018" s="3" t="s">
        <v>6298</v>
      </c>
      <c r="J5018" s="3" t="str">
        <f>IF($B5018="SINAPI",IF(ISNUMBER(MATCH(Banco!$C5018,Analitico!$A:$A,0)),INDEX(Analitico!E:E,MATCH(Banco!$C5018,Analitico!$A:$A,0))&amp;"%",""),"")</f>
        <v/>
      </c>
      <c r="K5018" s="3" t="str">
        <f>IF($B5018="SINAPI",IF(ISNUMBER(MATCH(Banco!$C5018,Analitico!$A:$A,0)),INDEX(Analitico!F:F,MATCH(Banco!$C5018,Analitico!$A:$A,0))&amp;"%",""),"")</f>
        <v/>
      </c>
    </row>
    <row r="5019" spans="1:11" ht="22.5" x14ac:dyDescent="0.2">
      <c r="A5019" s="1" t="str">
        <f t="shared" si="79"/>
        <v>SINAPI 90706</v>
      </c>
      <c r="B5019" s="3" t="s">
        <v>21527</v>
      </c>
      <c r="C5019" s="3" t="s">
        <v>6411</v>
      </c>
      <c r="D5019" s="2" t="s">
        <v>13757</v>
      </c>
      <c r="E5019" s="3" t="s">
        <v>20621</v>
      </c>
      <c r="F5019" s="67" t="s">
        <v>37866</v>
      </c>
      <c r="G5019" s="67" t="s">
        <v>30975</v>
      </c>
      <c r="I5019" s="3" t="s">
        <v>6298</v>
      </c>
      <c r="J5019" s="3" t="str">
        <f>IF($B5019="SINAPI",IF(ISNUMBER(MATCH(Banco!$C5019,Analitico!$A:$A,0)),INDEX(Analitico!E:E,MATCH(Banco!$C5019,Analitico!$A:$A,0))&amp;"%",""),"")</f>
        <v/>
      </c>
      <c r="K5019" s="3" t="str">
        <f>IF($B5019="SINAPI",IF(ISNUMBER(MATCH(Banco!$C5019,Analitico!$A:$A,0)),INDEX(Analitico!F:F,MATCH(Banco!$C5019,Analitico!$A:$A,0))&amp;"%",""),"")</f>
        <v/>
      </c>
    </row>
    <row r="5020" spans="1:11" ht="22.5" x14ac:dyDescent="0.2">
      <c r="A5020" s="1" t="str">
        <f t="shared" si="79"/>
        <v>SINAPI 90708</v>
      </c>
      <c r="B5020" s="3" t="s">
        <v>21527</v>
      </c>
      <c r="C5020" s="3" t="s">
        <v>6412</v>
      </c>
      <c r="D5020" s="2" t="s">
        <v>13758</v>
      </c>
      <c r="E5020" s="3" t="s">
        <v>20621</v>
      </c>
      <c r="F5020" s="67" t="s">
        <v>37867</v>
      </c>
      <c r="G5020" s="67" t="s">
        <v>34796</v>
      </c>
      <c r="I5020" s="3" t="s">
        <v>6298</v>
      </c>
      <c r="J5020" s="3" t="str">
        <f>IF($B5020="SINAPI",IF(ISNUMBER(MATCH(Banco!$C5020,Analitico!$A:$A,0)),INDEX(Analitico!E:E,MATCH(Banco!$C5020,Analitico!$A:$A,0))&amp;"%",""),"")</f>
        <v/>
      </c>
      <c r="K5020" s="3" t="str">
        <f>IF($B5020="SINAPI",IF(ISNUMBER(MATCH(Banco!$C5020,Analitico!$A:$A,0)),INDEX(Analitico!F:F,MATCH(Banco!$C5020,Analitico!$A:$A,0))&amp;"%",""),"")</f>
        <v/>
      </c>
    </row>
    <row r="5021" spans="1:11" ht="22.5" x14ac:dyDescent="0.2">
      <c r="A5021" s="1" t="str">
        <f t="shared" si="79"/>
        <v>SINAPI 90724</v>
      </c>
      <c r="B5021" s="3" t="s">
        <v>21527</v>
      </c>
      <c r="C5021" s="3" t="s">
        <v>6413</v>
      </c>
      <c r="D5021" s="2" t="s">
        <v>13759</v>
      </c>
      <c r="E5021" s="3" t="s">
        <v>20622</v>
      </c>
      <c r="F5021" s="67" t="s">
        <v>31007</v>
      </c>
      <c r="G5021" s="67" t="s">
        <v>5713</v>
      </c>
      <c r="I5021" s="3" t="s">
        <v>6298</v>
      </c>
      <c r="J5021" s="3" t="str">
        <f>IF($B5021="SINAPI",IF(ISNUMBER(MATCH(Banco!$C5021,Analitico!$A:$A,0)),INDEX(Analitico!E:E,MATCH(Banco!$C5021,Analitico!$A:$A,0))&amp;"%",""),"")</f>
        <v/>
      </c>
      <c r="K5021" s="3" t="str">
        <f>IF($B5021="SINAPI",IF(ISNUMBER(MATCH(Banco!$C5021,Analitico!$A:$A,0)),INDEX(Analitico!F:F,MATCH(Banco!$C5021,Analitico!$A:$A,0))&amp;"%",""),"")</f>
        <v/>
      </c>
    </row>
    <row r="5022" spans="1:11" ht="22.5" x14ac:dyDescent="0.2">
      <c r="A5022" s="1" t="str">
        <f t="shared" si="79"/>
        <v>SINAPI 90725</v>
      </c>
      <c r="B5022" s="3" t="s">
        <v>21527</v>
      </c>
      <c r="C5022" s="3" t="s">
        <v>6414</v>
      </c>
      <c r="D5022" s="2" t="s">
        <v>13760</v>
      </c>
      <c r="E5022" s="3" t="s">
        <v>20622</v>
      </c>
      <c r="F5022" s="67" t="s">
        <v>20858</v>
      </c>
      <c r="G5022" s="67" t="s">
        <v>21370</v>
      </c>
      <c r="I5022" s="3" t="s">
        <v>6298</v>
      </c>
      <c r="J5022" s="3" t="str">
        <f>IF($B5022="SINAPI",IF(ISNUMBER(MATCH(Banco!$C5022,Analitico!$A:$A,0)),INDEX(Analitico!E:E,MATCH(Banco!$C5022,Analitico!$A:$A,0))&amp;"%",""),"")</f>
        <v/>
      </c>
      <c r="K5022" s="3" t="str">
        <f>IF($B5022="SINAPI",IF(ISNUMBER(MATCH(Banco!$C5022,Analitico!$A:$A,0)),INDEX(Analitico!F:F,MATCH(Banco!$C5022,Analitico!$A:$A,0))&amp;"%",""),"")</f>
        <v/>
      </c>
    </row>
    <row r="5023" spans="1:11" ht="22.5" x14ac:dyDescent="0.2">
      <c r="A5023" s="1" t="str">
        <f t="shared" si="79"/>
        <v>SINAPI 90726</v>
      </c>
      <c r="B5023" s="3" t="s">
        <v>21527</v>
      </c>
      <c r="C5023" s="3" t="s">
        <v>6415</v>
      </c>
      <c r="D5023" s="2" t="s">
        <v>13761</v>
      </c>
      <c r="E5023" s="3" t="s">
        <v>20622</v>
      </c>
      <c r="F5023" s="67" t="s">
        <v>21660</v>
      </c>
      <c r="G5023" s="67" t="s">
        <v>21022</v>
      </c>
      <c r="I5023" s="3" t="s">
        <v>6298</v>
      </c>
      <c r="J5023" s="3" t="str">
        <f>IF($B5023="SINAPI",IF(ISNUMBER(MATCH(Banco!$C5023,Analitico!$A:$A,0)),INDEX(Analitico!E:E,MATCH(Banco!$C5023,Analitico!$A:$A,0))&amp;"%",""),"")</f>
        <v/>
      </c>
      <c r="K5023" s="3" t="str">
        <f>IF($B5023="SINAPI",IF(ISNUMBER(MATCH(Banco!$C5023,Analitico!$A:$A,0)),INDEX(Analitico!F:F,MATCH(Banco!$C5023,Analitico!$A:$A,0))&amp;"%",""),"")</f>
        <v/>
      </c>
    </row>
    <row r="5024" spans="1:11" ht="22.5" x14ac:dyDescent="0.2">
      <c r="A5024" s="1" t="str">
        <f t="shared" si="79"/>
        <v>SINAPI 90727</v>
      </c>
      <c r="B5024" s="3" t="s">
        <v>21527</v>
      </c>
      <c r="C5024" s="3" t="s">
        <v>6416</v>
      </c>
      <c r="D5024" s="2" t="s">
        <v>13762</v>
      </c>
      <c r="E5024" s="3" t="s">
        <v>20622</v>
      </c>
      <c r="F5024" s="67" t="s">
        <v>34734</v>
      </c>
      <c r="G5024" s="67" t="s">
        <v>34797</v>
      </c>
      <c r="I5024" s="3" t="s">
        <v>6298</v>
      </c>
      <c r="J5024" s="3" t="str">
        <f>IF($B5024="SINAPI",IF(ISNUMBER(MATCH(Banco!$C5024,Analitico!$A:$A,0)),INDEX(Analitico!E:E,MATCH(Banco!$C5024,Analitico!$A:$A,0))&amp;"%",""),"")</f>
        <v/>
      </c>
      <c r="K5024" s="3" t="str">
        <f>IF($B5024="SINAPI",IF(ISNUMBER(MATCH(Banco!$C5024,Analitico!$A:$A,0)),INDEX(Analitico!F:F,MATCH(Banco!$C5024,Analitico!$A:$A,0))&amp;"%",""),"")</f>
        <v/>
      </c>
    </row>
    <row r="5025" spans="1:11" ht="22.5" x14ac:dyDescent="0.2">
      <c r="A5025" s="1" t="str">
        <f t="shared" si="79"/>
        <v>SINAPI 90728</v>
      </c>
      <c r="B5025" s="3" t="s">
        <v>21527</v>
      </c>
      <c r="C5025" s="3" t="s">
        <v>6417</v>
      </c>
      <c r="D5025" s="2" t="s">
        <v>13763</v>
      </c>
      <c r="E5025" s="3" t="s">
        <v>20622</v>
      </c>
      <c r="F5025" s="67" t="s">
        <v>36242</v>
      </c>
      <c r="G5025" s="67" t="s">
        <v>21474</v>
      </c>
      <c r="I5025" s="3" t="s">
        <v>6298</v>
      </c>
      <c r="J5025" s="3" t="str">
        <f>IF($B5025="SINAPI",IF(ISNUMBER(MATCH(Banco!$C5025,Analitico!$A:$A,0)),INDEX(Analitico!E:E,MATCH(Banco!$C5025,Analitico!$A:$A,0))&amp;"%",""),"")</f>
        <v/>
      </c>
      <c r="K5025" s="3" t="str">
        <f>IF($B5025="SINAPI",IF(ISNUMBER(MATCH(Banco!$C5025,Analitico!$A:$A,0)),INDEX(Analitico!F:F,MATCH(Banco!$C5025,Analitico!$A:$A,0))&amp;"%",""),"")</f>
        <v/>
      </c>
    </row>
    <row r="5026" spans="1:11" ht="22.5" x14ac:dyDescent="0.2">
      <c r="A5026" s="1" t="str">
        <f t="shared" si="79"/>
        <v>SINAPI 90729</v>
      </c>
      <c r="B5026" s="3" t="s">
        <v>21527</v>
      </c>
      <c r="C5026" s="3" t="s">
        <v>6418</v>
      </c>
      <c r="D5026" s="2" t="s">
        <v>13764</v>
      </c>
      <c r="E5026" s="3" t="s">
        <v>20622</v>
      </c>
      <c r="F5026" s="67" t="s">
        <v>5124</v>
      </c>
      <c r="G5026" s="67" t="s">
        <v>34798</v>
      </c>
      <c r="I5026" s="3" t="s">
        <v>6298</v>
      </c>
      <c r="J5026" s="3" t="str">
        <f>IF($B5026="SINAPI",IF(ISNUMBER(MATCH(Banco!$C5026,Analitico!$A:$A,0)),INDEX(Analitico!E:E,MATCH(Banco!$C5026,Analitico!$A:$A,0))&amp;"%",""),"")</f>
        <v/>
      </c>
      <c r="K5026" s="3" t="str">
        <f>IF($B5026="SINAPI",IF(ISNUMBER(MATCH(Banco!$C5026,Analitico!$A:$A,0)),INDEX(Analitico!F:F,MATCH(Banco!$C5026,Analitico!$A:$A,0))&amp;"%",""),"")</f>
        <v/>
      </c>
    </row>
    <row r="5027" spans="1:11" ht="22.5" x14ac:dyDescent="0.2">
      <c r="A5027" s="1" t="str">
        <f t="shared" ref="A5027:A5090" si="80">CONCATENAR</f>
        <v>SINAPI 90730</v>
      </c>
      <c r="B5027" s="3" t="s">
        <v>21527</v>
      </c>
      <c r="C5027" s="3" t="s">
        <v>6419</v>
      </c>
      <c r="D5027" s="2" t="s">
        <v>13765</v>
      </c>
      <c r="E5027" s="3" t="s">
        <v>20622</v>
      </c>
      <c r="F5027" s="67" t="s">
        <v>29803</v>
      </c>
      <c r="G5027" s="67" t="s">
        <v>34799</v>
      </c>
      <c r="I5027" s="3" t="s">
        <v>6298</v>
      </c>
      <c r="J5027" s="3" t="str">
        <f>IF($B5027="SINAPI",IF(ISNUMBER(MATCH(Banco!$C5027,Analitico!$A:$A,0)),INDEX(Analitico!E:E,MATCH(Banco!$C5027,Analitico!$A:$A,0))&amp;"%",""),"")</f>
        <v/>
      </c>
      <c r="K5027" s="3" t="str">
        <f>IF($B5027="SINAPI",IF(ISNUMBER(MATCH(Banco!$C5027,Analitico!$A:$A,0)),INDEX(Analitico!F:F,MATCH(Banco!$C5027,Analitico!$A:$A,0))&amp;"%",""),"")</f>
        <v/>
      </c>
    </row>
    <row r="5028" spans="1:11" ht="22.5" x14ac:dyDescent="0.2">
      <c r="A5028" s="1" t="str">
        <f t="shared" si="80"/>
        <v>SINAPI 90731</v>
      </c>
      <c r="B5028" s="3" t="s">
        <v>21527</v>
      </c>
      <c r="C5028" s="3" t="s">
        <v>6420</v>
      </c>
      <c r="D5028" s="2" t="s">
        <v>13766</v>
      </c>
      <c r="E5028" s="3" t="s">
        <v>20622</v>
      </c>
      <c r="F5028" s="67" t="s">
        <v>5126</v>
      </c>
      <c r="G5028" s="67" t="s">
        <v>34800</v>
      </c>
      <c r="I5028" s="3" t="s">
        <v>6298</v>
      </c>
      <c r="J5028" s="3" t="str">
        <f>IF($B5028="SINAPI",IF(ISNUMBER(MATCH(Banco!$C5028,Analitico!$A:$A,0)),INDEX(Analitico!E:E,MATCH(Banco!$C5028,Analitico!$A:$A,0))&amp;"%",""),"")</f>
        <v/>
      </c>
      <c r="K5028" s="3" t="str">
        <f>IF($B5028="SINAPI",IF(ISNUMBER(MATCH(Banco!$C5028,Analitico!$A:$A,0)),INDEX(Analitico!F:F,MATCH(Banco!$C5028,Analitico!$A:$A,0))&amp;"%",""),"")</f>
        <v/>
      </c>
    </row>
    <row r="5029" spans="1:11" ht="22.5" x14ac:dyDescent="0.2">
      <c r="A5029" s="1" t="str">
        <f t="shared" si="80"/>
        <v>SINAPI 90732</v>
      </c>
      <c r="B5029" s="3" t="s">
        <v>21527</v>
      </c>
      <c r="C5029" s="3" t="s">
        <v>6421</v>
      </c>
      <c r="D5029" s="2" t="s">
        <v>13767</v>
      </c>
      <c r="E5029" s="3" t="s">
        <v>20622</v>
      </c>
      <c r="F5029" s="67" t="s">
        <v>37868</v>
      </c>
      <c r="G5029" s="67" t="s">
        <v>34801</v>
      </c>
      <c r="I5029" s="3" t="s">
        <v>6298</v>
      </c>
      <c r="J5029" s="3" t="str">
        <f>IF($B5029="SINAPI",IF(ISNUMBER(MATCH(Banco!$C5029,Analitico!$A:$A,0)),INDEX(Analitico!E:E,MATCH(Banco!$C5029,Analitico!$A:$A,0))&amp;"%",""),"")</f>
        <v/>
      </c>
      <c r="K5029" s="3" t="str">
        <f>IF($B5029="SINAPI",IF(ISNUMBER(MATCH(Banco!$C5029,Analitico!$A:$A,0)),INDEX(Analitico!F:F,MATCH(Banco!$C5029,Analitico!$A:$A,0))&amp;"%",""),"")</f>
        <v/>
      </c>
    </row>
    <row r="5030" spans="1:11" ht="22.5" x14ac:dyDescent="0.2">
      <c r="A5030" s="1" t="str">
        <f t="shared" si="80"/>
        <v>SINAPI 90733</v>
      </c>
      <c r="B5030" s="3" t="s">
        <v>21527</v>
      </c>
      <c r="C5030" s="3" t="s">
        <v>6422</v>
      </c>
      <c r="D5030" s="2" t="s">
        <v>13768</v>
      </c>
      <c r="E5030" s="3" t="s">
        <v>20621</v>
      </c>
      <c r="F5030" s="67" t="s">
        <v>4461</v>
      </c>
      <c r="G5030" s="67" t="s">
        <v>34540</v>
      </c>
      <c r="I5030" s="3" t="s">
        <v>6298</v>
      </c>
      <c r="J5030" s="3" t="str">
        <f>IF($B5030="SINAPI",IF(ISNUMBER(MATCH(Banco!$C5030,Analitico!$A:$A,0)),INDEX(Analitico!E:E,MATCH(Banco!$C5030,Analitico!$A:$A,0))&amp;"%",""),"")</f>
        <v/>
      </c>
      <c r="K5030" s="3" t="str">
        <f>IF($B5030="SINAPI",IF(ISNUMBER(MATCH(Banco!$C5030,Analitico!$A:$A,0)),INDEX(Analitico!F:F,MATCH(Banco!$C5030,Analitico!$A:$A,0))&amp;"%",""),"")</f>
        <v/>
      </c>
    </row>
    <row r="5031" spans="1:11" ht="22.5" x14ac:dyDescent="0.2">
      <c r="A5031" s="1" t="str">
        <f t="shared" si="80"/>
        <v>SINAPI 90734</v>
      </c>
      <c r="B5031" s="3" t="s">
        <v>21527</v>
      </c>
      <c r="C5031" s="3" t="s">
        <v>6423</v>
      </c>
      <c r="D5031" s="2" t="s">
        <v>13769</v>
      </c>
      <c r="E5031" s="3" t="s">
        <v>20621</v>
      </c>
      <c r="F5031" s="67" t="s">
        <v>5433</v>
      </c>
      <c r="G5031" s="67" t="s">
        <v>5427</v>
      </c>
      <c r="I5031" s="3" t="s">
        <v>6298</v>
      </c>
      <c r="J5031" s="3" t="str">
        <f>IF($B5031="SINAPI",IF(ISNUMBER(MATCH(Banco!$C5031,Analitico!$A:$A,0)),INDEX(Analitico!E:E,MATCH(Banco!$C5031,Analitico!$A:$A,0))&amp;"%",""),"")</f>
        <v/>
      </c>
      <c r="K5031" s="3" t="str">
        <f>IF($B5031="SINAPI",IF(ISNUMBER(MATCH(Banco!$C5031,Analitico!$A:$A,0)),INDEX(Analitico!F:F,MATCH(Banco!$C5031,Analitico!$A:$A,0))&amp;"%",""),"")</f>
        <v/>
      </c>
    </row>
    <row r="5032" spans="1:11" ht="22.5" x14ac:dyDescent="0.2">
      <c r="A5032" s="1" t="str">
        <f t="shared" si="80"/>
        <v>SINAPI 90735</v>
      </c>
      <c r="B5032" s="3" t="s">
        <v>21527</v>
      </c>
      <c r="C5032" s="3" t="s">
        <v>6424</v>
      </c>
      <c r="D5032" s="2" t="s">
        <v>13770</v>
      </c>
      <c r="E5032" s="3" t="s">
        <v>20621</v>
      </c>
      <c r="F5032" s="67" t="s">
        <v>28672</v>
      </c>
      <c r="G5032" s="67" t="s">
        <v>4688</v>
      </c>
      <c r="I5032" s="3" t="s">
        <v>6298</v>
      </c>
      <c r="J5032" s="3" t="str">
        <f>IF($B5032="SINAPI",IF(ISNUMBER(MATCH(Banco!$C5032,Analitico!$A:$A,0)),INDEX(Analitico!E:E,MATCH(Banco!$C5032,Analitico!$A:$A,0))&amp;"%",""),"")</f>
        <v/>
      </c>
      <c r="K5032" s="3" t="str">
        <f>IF($B5032="SINAPI",IF(ISNUMBER(MATCH(Banco!$C5032,Analitico!$A:$A,0)),INDEX(Analitico!F:F,MATCH(Banco!$C5032,Analitico!$A:$A,0))&amp;"%",""),"")</f>
        <v/>
      </c>
    </row>
    <row r="5033" spans="1:11" ht="22.5" x14ac:dyDescent="0.2">
      <c r="A5033" s="1" t="str">
        <f t="shared" si="80"/>
        <v>SINAPI 90736</v>
      </c>
      <c r="B5033" s="3" t="s">
        <v>21527</v>
      </c>
      <c r="C5033" s="3" t="s">
        <v>6425</v>
      </c>
      <c r="D5033" s="2" t="s">
        <v>13771</v>
      </c>
      <c r="E5033" s="3" t="s">
        <v>20621</v>
      </c>
      <c r="F5033" s="67" t="s">
        <v>5876</v>
      </c>
      <c r="G5033" s="67" t="s">
        <v>21450</v>
      </c>
      <c r="I5033" s="3" t="s">
        <v>6298</v>
      </c>
      <c r="J5033" s="3" t="str">
        <f>IF($B5033="SINAPI",IF(ISNUMBER(MATCH(Banco!$C5033,Analitico!$A:$A,0)),INDEX(Analitico!E:E,MATCH(Banco!$C5033,Analitico!$A:$A,0))&amp;"%",""),"")</f>
        <v/>
      </c>
      <c r="K5033" s="3" t="str">
        <f>IF($B5033="SINAPI",IF(ISNUMBER(MATCH(Banco!$C5033,Analitico!$A:$A,0)),INDEX(Analitico!F:F,MATCH(Banco!$C5033,Analitico!$A:$A,0))&amp;"%",""),"")</f>
        <v/>
      </c>
    </row>
    <row r="5034" spans="1:11" ht="22.5" x14ac:dyDescent="0.2">
      <c r="A5034" s="1" t="str">
        <f t="shared" si="80"/>
        <v>SINAPI 90737</v>
      </c>
      <c r="B5034" s="3" t="s">
        <v>21527</v>
      </c>
      <c r="C5034" s="3" t="s">
        <v>6426</v>
      </c>
      <c r="D5034" s="2" t="s">
        <v>13772</v>
      </c>
      <c r="E5034" s="3" t="s">
        <v>20621</v>
      </c>
      <c r="F5034" s="67" t="s">
        <v>5675</v>
      </c>
      <c r="G5034" s="67" t="s">
        <v>4473</v>
      </c>
      <c r="I5034" s="3" t="s">
        <v>6298</v>
      </c>
      <c r="J5034" s="3" t="str">
        <f>IF($B5034="SINAPI",IF(ISNUMBER(MATCH(Banco!$C5034,Analitico!$A:$A,0)),INDEX(Analitico!E:E,MATCH(Banco!$C5034,Analitico!$A:$A,0))&amp;"%",""),"")</f>
        <v/>
      </c>
      <c r="K5034" s="3" t="str">
        <f>IF($B5034="SINAPI",IF(ISNUMBER(MATCH(Banco!$C5034,Analitico!$A:$A,0)),INDEX(Analitico!F:F,MATCH(Banco!$C5034,Analitico!$A:$A,0))&amp;"%",""),"")</f>
        <v/>
      </c>
    </row>
    <row r="5035" spans="1:11" ht="22.5" x14ac:dyDescent="0.2">
      <c r="A5035" s="1" t="str">
        <f t="shared" si="80"/>
        <v>SINAPI 90738</v>
      </c>
      <c r="B5035" s="3" t="s">
        <v>21527</v>
      </c>
      <c r="C5035" s="3" t="s">
        <v>6427</v>
      </c>
      <c r="D5035" s="2" t="s">
        <v>13773</v>
      </c>
      <c r="E5035" s="3" t="s">
        <v>20621</v>
      </c>
      <c r="F5035" s="67" t="s">
        <v>4473</v>
      </c>
      <c r="G5035" s="67" t="s">
        <v>31870</v>
      </c>
      <c r="I5035" s="3" t="s">
        <v>6298</v>
      </c>
      <c r="J5035" s="3" t="str">
        <f>IF($B5035="SINAPI",IF(ISNUMBER(MATCH(Banco!$C5035,Analitico!$A:$A,0)),INDEX(Analitico!E:E,MATCH(Banco!$C5035,Analitico!$A:$A,0))&amp;"%",""),"")</f>
        <v/>
      </c>
      <c r="K5035" s="3" t="str">
        <f>IF($B5035="SINAPI",IF(ISNUMBER(MATCH(Banco!$C5035,Analitico!$A:$A,0)),INDEX(Analitico!F:F,MATCH(Banco!$C5035,Analitico!$A:$A,0))&amp;"%",""),"")</f>
        <v/>
      </c>
    </row>
    <row r="5036" spans="1:11" ht="22.5" x14ac:dyDescent="0.2">
      <c r="A5036" s="1" t="str">
        <f t="shared" si="80"/>
        <v>SINAPI 90739</v>
      </c>
      <c r="B5036" s="3" t="s">
        <v>21527</v>
      </c>
      <c r="C5036" s="3" t="s">
        <v>6428</v>
      </c>
      <c r="D5036" s="2" t="s">
        <v>13774</v>
      </c>
      <c r="E5036" s="3" t="s">
        <v>20621</v>
      </c>
      <c r="F5036" s="67" t="s">
        <v>5777</v>
      </c>
      <c r="G5036" s="67" t="s">
        <v>20857</v>
      </c>
      <c r="I5036" s="3" t="s">
        <v>6298</v>
      </c>
      <c r="J5036" s="3" t="str">
        <f>IF($B5036="SINAPI",IF(ISNUMBER(MATCH(Banco!$C5036,Analitico!$A:$A,0)),INDEX(Analitico!E:E,MATCH(Banco!$C5036,Analitico!$A:$A,0))&amp;"%",""),"")</f>
        <v/>
      </c>
      <c r="K5036" s="3" t="str">
        <f>IF($B5036="SINAPI",IF(ISNUMBER(MATCH(Banco!$C5036,Analitico!$A:$A,0)),INDEX(Analitico!F:F,MATCH(Banco!$C5036,Analitico!$A:$A,0))&amp;"%",""),"")</f>
        <v/>
      </c>
    </row>
    <row r="5037" spans="1:11" ht="22.5" x14ac:dyDescent="0.2">
      <c r="A5037" s="1" t="str">
        <f t="shared" si="80"/>
        <v>SINAPI 90740</v>
      </c>
      <c r="B5037" s="3" t="s">
        <v>21527</v>
      </c>
      <c r="C5037" s="3" t="s">
        <v>6429</v>
      </c>
      <c r="D5037" s="2" t="s">
        <v>13775</v>
      </c>
      <c r="E5037" s="3" t="s">
        <v>20621</v>
      </c>
      <c r="F5037" s="67" t="s">
        <v>21469</v>
      </c>
      <c r="G5037" s="67" t="s">
        <v>5315</v>
      </c>
      <c r="I5037" s="3" t="s">
        <v>6298</v>
      </c>
      <c r="J5037" s="3" t="str">
        <f>IF($B5037="SINAPI",IF(ISNUMBER(MATCH(Banco!$C5037,Analitico!$A:$A,0)),INDEX(Analitico!E:E,MATCH(Banco!$C5037,Analitico!$A:$A,0))&amp;"%",""),"")</f>
        <v/>
      </c>
      <c r="K5037" s="3" t="str">
        <f>IF($B5037="SINAPI",IF(ISNUMBER(MATCH(Banco!$C5037,Analitico!$A:$A,0)),INDEX(Analitico!F:F,MATCH(Banco!$C5037,Analitico!$A:$A,0))&amp;"%",""),"")</f>
        <v/>
      </c>
    </row>
    <row r="5038" spans="1:11" ht="22.5" x14ac:dyDescent="0.2">
      <c r="A5038" s="1" t="str">
        <f t="shared" si="80"/>
        <v>SINAPI 90741</v>
      </c>
      <c r="B5038" s="3" t="s">
        <v>21527</v>
      </c>
      <c r="C5038" s="3" t="s">
        <v>6430</v>
      </c>
      <c r="D5038" s="2" t="s">
        <v>13776</v>
      </c>
      <c r="E5038" s="3" t="s">
        <v>20621</v>
      </c>
      <c r="F5038" s="67" t="s">
        <v>5189</v>
      </c>
      <c r="G5038" s="67" t="s">
        <v>4835</v>
      </c>
      <c r="I5038" s="3" t="s">
        <v>6298</v>
      </c>
      <c r="J5038" s="3" t="str">
        <f>IF($B5038="SINAPI",IF(ISNUMBER(MATCH(Banco!$C5038,Analitico!$A:$A,0)),INDEX(Analitico!E:E,MATCH(Banco!$C5038,Analitico!$A:$A,0))&amp;"%",""),"")</f>
        <v/>
      </c>
      <c r="K5038" s="3" t="str">
        <f>IF($B5038="SINAPI",IF(ISNUMBER(MATCH(Banco!$C5038,Analitico!$A:$A,0)),INDEX(Analitico!F:F,MATCH(Banco!$C5038,Analitico!$A:$A,0))&amp;"%",""),"")</f>
        <v/>
      </c>
    </row>
    <row r="5039" spans="1:11" ht="22.5" x14ac:dyDescent="0.2">
      <c r="A5039" s="1" t="str">
        <f t="shared" si="80"/>
        <v>SINAPI 90742</v>
      </c>
      <c r="B5039" s="3" t="s">
        <v>21527</v>
      </c>
      <c r="C5039" s="3" t="s">
        <v>6431</v>
      </c>
      <c r="D5039" s="2" t="s">
        <v>13777</v>
      </c>
      <c r="E5039" s="3" t="s">
        <v>20621</v>
      </c>
      <c r="F5039" s="67" t="s">
        <v>5160</v>
      </c>
      <c r="G5039" s="67" t="s">
        <v>20823</v>
      </c>
      <c r="I5039" s="3" t="s">
        <v>6298</v>
      </c>
      <c r="J5039" s="3" t="str">
        <f>IF($B5039="SINAPI",IF(ISNUMBER(MATCH(Banco!$C5039,Analitico!$A:$A,0)),INDEX(Analitico!E:E,MATCH(Banco!$C5039,Analitico!$A:$A,0))&amp;"%",""),"")</f>
        <v/>
      </c>
      <c r="K5039" s="3" t="str">
        <f>IF($B5039="SINAPI",IF(ISNUMBER(MATCH(Banco!$C5039,Analitico!$A:$A,0)),INDEX(Analitico!F:F,MATCH(Banco!$C5039,Analitico!$A:$A,0))&amp;"%",""),"")</f>
        <v/>
      </c>
    </row>
    <row r="5040" spans="1:11" ht="22.5" x14ac:dyDescent="0.2">
      <c r="A5040" s="1" t="str">
        <f t="shared" si="80"/>
        <v>SINAPI 90743</v>
      </c>
      <c r="B5040" s="3" t="s">
        <v>21527</v>
      </c>
      <c r="C5040" s="3" t="s">
        <v>6432</v>
      </c>
      <c r="D5040" s="2" t="s">
        <v>13778</v>
      </c>
      <c r="E5040" s="3" t="s">
        <v>20621</v>
      </c>
      <c r="F5040" s="67" t="s">
        <v>4758</v>
      </c>
      <c r="G5040" s="67" t="s">
        <v>5657</v>
      </c>
      <c r="I5040" s="3" t="s">
        <v>6298</v>
      </c>
      <c r="J5040" s="3" t="str">
        <f>IF($B5040="SINAPI",IF(ISNUMBER(MATCH(Banco!$C5040,Analitico!$A:$A,0)),INDEX(Analitico!E:E,MATCH(Banco!$C5040,Analitico!$A:$A,0))&amp;"%",""),"")</f>
        <v/>
      </c>
      <c r="K5040" s="3" t="str">
        <f>IF($B5040="SINAPI",IF(ISNUMBER(MATCH(Banco!$C5040,Analitico!$A:$A,0)),INDEX(Analitico!F:F,MATCH(Banco!$C5040,Analitico!$A:$A,0))&amp;"%",""),"")</f>
        <v/>
      </c>
    </row>
    <row r="5041" spans="1:11" ht="22.5" x14ac:dyDescent="0.2">
      <c r="A5041" s="1" t="str">
        <f t="shared" si="80"/>
        <v>SINAPI 90744</v>
      </c>
      <c r="B5041" s="3" t="s">
        <v>21527</v>
      </c>
      <c r="C5041" s="3" t="s">
        <v>6433</v>
      </c>
      <c r="D5041" s="2" t="s">
        <v>13779</v>
      </c>
      <c r="E5041" s="3" t="s">
        <v>20621</v>
      </c>
      <c r="F5041" s="67" t="s">
        <v>5701</v>
      </c>
      <c r="G5041" s="67" t="s">
        <v>5709</v>
      </c>
      <c r="I5041" s="3" t="s">
        <v>6298</v>
      </c>
      <c r="J5041" s="3" t="str">
        <f>IF($B5041="SINAPI",IF(ISNUMBER(MATCH(Banco!$C5041,Analitico!$A:$A,0)),INDEX(Analitico!E:E,MATCH(Banco!$C5041,Analitico!$A:$A,0))&amp;"%",""),"")</f>
        <v/>
      </c>
      <c r="K5041" s="3" t="str">
        <f>IF($B5041="SINAPI",IF(ISNUMBER(MATCH(Banco!$C5041,Analitico!$A:$A,0)),INDEX(Analitico!F:F,MATCH(Banco!$C5041,Analitico!$A:$A,0))&amp;"%",""),"")</f>
        <v/>
      </c>
    </row>
    <row r="5042" spans="1:11" ht="22.5" x14ac:dyDescent="0.2">
      <c r="A5042" s="1" t="str">
        <f t="shared" si="80"/>
        <v>SINAPI 90745</v>
      </c>
      <c r="B5042" s="3" t="s">
        <v>21527</v>
      </c>
      <c r="C5042" s="3" t="s">
        <v>6434</v>
      </c>
      <c r="D5042" s="2" t="s">
        <v>13780</v>
      </c>
      <c r="E5042" s="3" t="s">
        <v>20621</v>
      </c>
      <c r="F5042" s="67" t="s">
        <v>4942</v>
      </c>
      <c r="G5042" s="67" t="s">
        <v>4943</v>
      </c>
      <c r="I5042" s="3" t="s">
        <v>6298</v>
      </c>
      <c r="J5042" s="3" t="str">
        <f>IF($B5042="SINAPI",IF(ISNUMBER(MATCH(Banco!$C5042,Analitico!$A:$A,0)),INDEX(Analitico!E:E,MATCH(Banco!$C5042,Analitico!$A:$A,0))&amp;"%",""),"")</f>
        <v/>
      </c>
      <c r="K5042" s="3" t="str">
        <f>IF($B5042="SINAPI",IF(ISNUMBER(MATCH(Banco!$C5042,Analitico!$A:$A,0)),INDEX(Analitico!F:F,MATCH(Banco!$C5042,Analitico!$A:$A,0))&amp;"%",""),"")</f>
        <v/>
      </c>
    </row>
    <row r="5043" spans="1:11" ht="22.5" x14ac:dyDescent="0.2">
      <c r="A5043" s="1" t="str">
        <f t="shared" si="80"/>
        <v>SINAPI 90746</v>
      </c>
      <c r="B5043" s="3" t="s">
        <v>21527</v>
      </c>
      <c r="C5043" s="3" t="s">
        <v>6435</v>
      </c>
      <c r="D5043" s="2" t="s">
        <v>13781</v>
      </c>
      <c r="E5043" s="3" t="s">
        <v>20621</v>
      </c>
      <c r="F5043" s="67" t="s">
        <v>5314</v>
      </c>
      <c r="G5043" s="67" t="s">
        <v>4712</v>
      </c>
      <c r="I5043" s="3" t="s">
        <v>6298</v>
      </c>
      <c r="J5043" s="3" t="str">
        <f>IF($B5043="SINAPI",IF(ISNUMBER(MATCH(Banco!$C5043,Analitico!$A:$A,0)),INDEX(Analitico!E:E,MATCH(Banco!$C5043,Analitico!$A:$A,0))&amp;"%",""),"")</f>
        <v/>
      </c>
      <c r="K5043" s="3" t="str">
        <f>IF($B5043="SINAPI",IF(ISNUMBER(MATCH(Banco!$C5043,Analitico!$A:$A,0)),INDEX(Analitico!F:F,MATCH(Banco!$C5043,Analitico!$A:$A,0))&amp;"%",""),"")</f>
        <v/>
      </c>
    </row>
    <row r="5044" spans="1:11" ht="22.5" x14ac:dyDescent="0.2">
      <c r="A5044" s="1" t="str">
        <f t="shared" si="80"/>
        <v>SINAPI 90747</v>
      </c>
      <c r="B5044" s="3" t="s">
        <v>21527</v>
      </c>
      <c r="C5044" s="3" t="s">
        <v>6436</v>
      </c>
      <c r="D5044" s="2" t="s">
        <v>13782</v>
      </c>
      <c r="E5044" s="3" t="s">
        <v>20621</v>
      </c>
      <c r="F5044" s="67" t="s">
        <v>21828</v>
      </c>
      <c r="G5044" s="67" t="s">
        <v>34802</v>
      </c>
      <c r="I5044" s="3" t="s">
        <v>6298</v>
      </c>
      <c r="J5044" s="3" t="str">
        <f>IF($B5044="SINAPI",IF(ISNUMBER(MATCH(Banco!$C5044,Analitico!$A:$A,0)),INDEX(Analitico!E:E,MATCH(Banco!$C5044,Analitico!$A:$A,0))&amp;"%",""),"")</f>
        <v/>
      </c>
      <c r="K5044" s="3" t="str">
        <f>IF($B5044="SINAPI",IF(ISNUMBER(MATCH(Banco!$C5044,Analitico!$A:$A,0)),INDEX(Analitico!F:F,MATCH(Banco!$C5044,Analitico!$A:$A,0))&amp;"%",""),"")</f>
        <v/>
      </c>
    </row>
    <row r="5045" spans="1:11" ht="22.5" x14ac:dyDescent="0.2">
      <c r="A5045" s="1" t="str">
        <f t="shared" si="80"/>
        <v>SINAPI 94869</v>
      </c>
      <c r="B5045" s="3" t="s">
        <v>21527</v>
      </c>
      <c r="C5045" s="3" t="s">
        <v>6437</v>
      </c>
      <c r="D5045" s="2" t="s">
        <v>13783</v>
      </c>
      <c r="E5045" s="3" t="s">
        <v>20621</v>
      </c>
      <c r="F5045" s="67" t="s">
        <v>32072</v>
      </c>
      <c r="G5045" s="67" t="s">
        <v>31537</v>
      </c>
      <c r="I5045" s="3" t="s">
        <v>6298</v>
      </c>
      <c r="J5045" s="3" t="str">
        <f>IF($B5045="SINAPI",IF(ISNUMBER(MATCH(Banco!$C5045,Analitico!$A:$A,0)),INDEX(Analitico!E:E,MATCH(Banco!$C5045,Analitico!$A:$A,0))&amp;"%",""),"")</f>
        <v/>
      </c>
      <c r="K5045" s="3" t="str">
        <f>IF($B5045="SINAPI",IF(ISNUMBER(MATCH(Banco!$C5045,Analitico!$A:$A,0)),INDEX(Analitico!F:F,MATCH(Banco!$C5045,Analitico!$A:$A,0))&amp;"%",""),"")</f>
        <v/>
      </c>
    </row>
    <row r="5046" spans="1:11" ht="22.5" x14ac:dyDescent="0.2">
      <c r="A5046" s="1" t="str">
        <f t="shared" si="80"/>
        <v>SINAPI 94870</v>
      </c>
      <c r="B5046" s="3" t="s">
        <v>21527</v>
      </c>
      <c r="C5046" s="3" t="s">
        <v>6438</v>
      </c>
      <c r="D5046" s="2" t="s">
        <v>13784</v>
      </c>
      <c r="E5046" s="3" t="s">
        <v>20621</v>
      </c>
      <c r="F5046" s="67" t="s">
        <v>20657</v>
      </c>
      <c r="G5046" s="67" t="s">
        <v>5916</v>
      </c>
      <c r="I5046" s="3" t="s">
        <v>6298</v>
      </c>
      <c r="J5046" s="3" t="str">
        <f>IF($B5046="SINAPI",IF(ISNUMBER(MATCH(Banco!$C5046,Analitico!$A:$A,0)),INDEX(Analitico!E:E,MATCH(Banco!$C5046,Analitico!$A:$A,0))&amp;"%",""),"")</f>
        <v/>
      </c>
      <c r="K5046" s="3" t="str">
        <f>IF($B5046="SINAPI",IF(ISNUMBER(MATCH(Banco!$C5046,Analitico!$A:$A,0)),INDEX(Analitico!F:F,MATCH(Banco!$C5046,Analitico!$A:$A,0))&amp;"%",""),"")</f>
        <v/>
      </c>
    </row>
    <row r="5047" spans="1:11" ht="22.5" x14ac:dyDescent="0.2">
      <c r="A5047" s="1" t="str">
        <f t="shared" si="80"/>
        <v>SINAPI 94871</v>
      </c>
      <c r="B5047" s="3" t="s">
        <v>21527</v>
      </c>
      <c r="C5047" s="3" t="s">
        <v>6439</v>
      </c>
      <c r="D5047" s="2" t="s">
        <v>13785</v>
      </c>
      <c r="E5047" s="3" t="s">
        <v>20621</v>
      </c>
      <c r="F5047" s="67" t="s">
        <v>32073</v>
      </c>
      <c r="G5047" s="67" t="s">
        <v>31538</v>
      </c>
      <c r="I5047" s="3" t="s">
        <v>6298</v>
      </c>
      <c r="J5047" s="3" t="str">
        <f>IF($B5047="SINAPI",IF(ISNUMBER(MATCH(Banco!$C5047,Analitico!$A:$A,0)),INDEX(Analitico!E:E,MATCH(Banco!$C5047,Analitico!$A:$A,0))&amp;"%",""),"")</f>
        <v/>
      </c>
      <c r="K5047" s="3" t="str">
        <f>IF($B5047="SINAPI",IF(ISNUMBER(MATCH(Banco!$C5047,Analitico!$A:$A,0)),INDEX(Analitico!F:F,MATCH(Banco!$C5047,Analitico!$A:$A,0))&amp;"%",""),"")</f>
        <v/>
      </c>
    </row>
    <row r="5048" spans="1:11" ht="22.5" x14ac:dyDescent="0.2">
      <c r="A5048" s="1" t="str">
        <f t="shared" si="80"/>
        <v>SINAPI 94872</v>
      </c>
      <c r="B5048" s="3" t="s">
        <v>21527</v>
      </c>
      <c r="C5048" s="3" t="s">
        <v>6440</v>
      </c>
      <c r="D5048" s="2" t="s">
        <v>13786</v>
      </c>
      <c r="E5048" s="3" t="s">
        <v>20621</v>
      </c>
      <c r="F5048" s="67" t="s">
        <v>5759</v>
      </c>
      <c r="G5048" s="67" t="s">
        <v>4785</v>
      </c>
      <c r="I5048" s="3" t="s">
        <v>6298</v>
      </c>
      <c r="J5048" s="3" t="str">
        <f>IF($B5048="SINAPI",IF(ISNUMBER(MATCH(Banco!$C5048,Analitico!$A:$A,0)),INDEX(Analitico!E:E,MATCH(Banco!$C5048,Analitico!$A:$A,0))&amp;"%",""),"")</f>
        <v/>
      </c>
      <c r="K5048" s="3" t="str">
        <f>IF($B5048="SINAPI",IF(ISNUMBER(MATCH(Banco!$C5048,Analitico!$A:$A,0)),INDEX(Analitico!F:F,MATCH(Banco!$C5048,Analitico!$A:$A,0))&amp;"%",""),"")</f>
        <v/>
      </c>
    </row>
    <row r="5049" spans="1:11" ht="22.5" x14ac:dyDescent="0.2">
      <c r="A5049" s="1" t="str">
        <f t="shared" si="80"/>
        <v>SINAPI 94875</v>
      </c>
      <c r="B5049" s="3" t="s">
        <v>21527</v>
      </c>
      <c r="C5049" s="3" t="s">
        <v>6441</v>
      </c>
      <c r="D5049" s="2" t="s">
        <v>13787</v>
      </c>
      <c r="E5049" s="3" t="s">
        <v>20621</v>
      </c>
      <c r="F5049" s="67" t="s">
        <v>37869</v>
      </c>
      <c r="G5049" s="67" t="s">
        <v>34803</v>
      </c>
      <c r="I5049" s="3" t="s">
        <v>6298</v>
      </c>
      <c r="J5049" s="3" t="str">
        <f>IF($B5049="SINAPI",IF(ISNUMBER(MATCH(Banco!$C5049,Analitico!$A:$A,0)),INDEX(Analitico!E:E,MATCH(Banco!$C5049,Analitico!$A:$A,0))&amp;"%",""),"")</f>
        <v/>
      </c>
      <c r="K5049" s="3" t="str">
        <f>IF($B5049="SINAPI",IF(ISNUMBER(MATCH(Banco!$C5049,Analitico!$A:$A,0)),INDEX(Analitico!F:F,MATCH(Banco!$C5049,Analitico!$A:$A,0))&amp;"%",""),"")</f>
        <v/>
      </c>
    </row>
    <row r="5050" spans="1:11" ht="22.5" x14ac:dyDescent="0.2">
      <c r="A5050" s="1" t="str">
        <f t="shared" si="80"/>
        <v>SINAPI 94876</v>
      </c>
      <c r="B5050" s="3" t="s">
        <v>21527</v>
      </c>
      <c r="C5050" s="3" t="s">
        <v>6442</v>
      </c>
      <c r="D5050" s="2" t="s">
        <v>13788</v>
      </c>
      <c r="E5050" s="3" t="s">
        <v>20621</v>
      </c>
      <c r="F5050" s="67" t="s">
        <v>37870</v>
      </c>
      <c r="G5050" s="67" t="s">
        <v>29673</v>
      </c>
      <c r="I5050" s="3" t="s">
        <v>6298</v>
      </c>
      <c r="J5050" s="3" t="str">
        <f>IF($B5050="SINAPI",IF(ISNUMBER(MATCH(Banco!$C5050,Analitico!$A:$A,0)),INDEX(Analitico!E:E,MATCH(Banco!$C5050,Analitico!$A:$A,0))&amp;"%",""),"")</f>
        <v/>
      </c>
      <c r="K5050" s="3" t="str">
        <f>IF($B5050="SINAPI",IF(ISNUMBER(MATCH(Banco!$C5050,Analitico!$A:$A,0)),INDEX(Analitico!F:F,MATCH(Banco!$C5050,Analitico!$A:$A,0))&amp;"%",""),"")</f>
        <v/>
      </c>
    </row>
    <row r="5051" spans="1:11" ht="22.5" x14ac:dyDescent="0.2">
      <c r="A5051" s="1" t="str">
        <f t="shared" si="80"/>
        <v>SINAPI 94878</v>
      </c>
      <c r="B5051" s="3" t="s">
        <v>21527</v>
      </c>
      <c r="C5051" s="3" t="s">
        <v>6443</v>
      </c>
      <c r="D5051" s="2" t="s">
        <v>13789</v>
      </c>
      <c r="E5051" s="3" t="s">
        <v>20621</v>
      </c>
      <c r="F5051" s="67" t="s">
        <v>20738</v>
      </c>
      <c r="G5051" s="67" t="s">
        <v>34804</v>
      </c>
      <c r="I5051" s="3" t="s">
        <v>6298</v>
      </c>
      <c r="J5051" s="3" t="str">
        <f>IF($B5051="SINAPI",IF(ISNUMBER(MATCH(Banco!$C5051,Analitico!$A:$A,0)),INDEX(Analitico!E:E,MATCH(Banco!$C5051,Analitico!$A:$A,0))&amp;"%",""),"")</f>
        <v/>
      </c>
      <c r="K5051" s="3" t="str">
        <f>IF($B5051="SINAPI",IF(ISNUMBER(MATCH(Banco!$C5051,Analitico!$A:$A,0)),INDEX(Analitico!F:F,MATCH(Banco!$C5051,Analitico!$A:$A,0))&amp;"%",""),"")</f>
        <v/>
      </c>
    </row>
    <row r="5052" spans="1:11" ht="22.5" x14ac:dyDescent="0.2">
      <c r="A5052" s="1" t="str">
        <f t="shared" si="80"/>
        <v>SINAPI 94879</v>
      </c>
      <c r="B5052" s="3" t="s">
        <v>21527</v>
      </c>
      <c r="C5052" s="3" t="s">
        <v>6444</v>
      </c>
      <c r="D5052" s="2" t="s">
        <v>13790</v>
      </c>
      <c r="E5052" s="3" t="s">
        <v>20621</v>
      </c>
      <c r="F5052" s="67" t="s">
        <v>37871</v>
      </c>
      <c r="G5052" s="67" t="s">
        <v>34805</v>
      </c>
      <c r="I5052" s="3" t="s">
        <v>6298</v>
      </c>
      <c r="J5052" s="3" t="str">
        <f>IF($B5052="SINAPI",IF(ISNUMBER(MATCH(Banco!$C5052,Analitico!$A:$A,0)),INDEX(Analitico!E:E,MATCH(Banco!$C5052,Analitico!$A:$A,0))&amp;"%",""),"")</f>
        <v/>
      </c>
      <c r="K5052" s="3" t="str">
        <f>IF($B5052="SINAPI",IF(ISNUMBER(MATCH(Banco!$C5052,Analitico!$A:$A,0)),INDEX(Analitico!F:F,MATCH(Banco!$C5052,Analitico!$A:$A,0))&amp;"%",""),"")</f>
        <v/>
      </c>
    </row>
    <row r="5053" spans="1:11" ht="22.5" x14ac:dyDescent="0.2">
      <c r="A5053" s="1" t="str">
        <f t="shared" si="80"/>
        <v>SINAPI 94880</v>
      </c>
      <c r="B5053" s="3" t="s">
        <v>21527</v>
      </c>
      <c r="C5053" s="3" t="s">
        <v>6445</v>
      </c>
      <c r="D5053" s="2" t="s">
        <v>13791</v>
      </c>
      <c r="E5053" s="3" t="s">
        <v>20621</v>
      </c>
      <c r="F5053" s="67" t="s">
        <v>37872</v>
      </c>
      <c r="G5053" s="67" t="s">
        <v>34806</v>
      </c>
      <c r="I5053" s="3" t="s">
        <v>6298</v>
      </c>
      <c r="J5053" s="3" t="str">
        <f>IF($B5053="SINAPI",IF(ISNUMBER(MATCH(Banco!$C5053,Analitico!$A:$A,0)),INDEX(Analitico!E:E,MATCH(Banco!$C5053,Analitico!$A:$A,0))&amp;"%",""),"")</f>
        <v/>
      </c>
      <c r="K5053" s="3" t="str">
        <f>IF($B5053="SINAPI",IF(ISNUMBER(MATCH(Banco!$C5053,Analitico!$A:$A,0)),INDEX(Analitico!F:F,MATCH(Banco!$C5053,Analitico!$A:$A,0))&amp;"%",""),"")</f>
        <v/>
      </c>
    </row>
    <row r="5054" spans="1:11" ht="22.5" x14ac:dyDescent="0.2">
      <c r="A5054" s="1" t="str">
        <f t="shared" si="80"/>
        <v>SINAPI 94881</v>
      </c>
      <c r="B5054" s="3" t="s">
        <v>21527</v>
      </c>
      <c r="C5054" s="3" t="s">
        <v>6446</v>
      </c>
      <c r="D5054" s="2" t="s">
        <v>13792</v>
      </c>
      <c r="E5054" s="3" t="s">
        <v>20621</v>
      </c>
      <c r="F5054" s="67" t="s">
        <v>37873</v>
      </c>
      <c r="G5054" s="67" t="s">
        <v>34807</v>
      </c>
      <c r="I5054" s="3" t="s">
        <v>6298</v>
      </c>
      <c r="J5054" s="3" t="str">
        <f>IF($B5054="SINAPI",IF(ISNUMBER(MATCH(Banco!$C5054,Analitico!$A:$A,0)),INDEX(Analitico!E:E,MATCH(Banco!$C5054,Analitico!$A:$A,0))&amp;"%",""),"")</f>
        <v/>
      </c>
      <c r="K5054" s="3" t="str">
        <f>IF($B5054="SINAPI",IF(ISNUMBER(MATCH(Banco!$C5054,Analitico!$A:$A,0)),INDEX(Analitico!F:F,MATCH(Banco!$C5054,Analitico!$A:$A,0))&amp;"%",""),"")</f>
        <v/>
      </c>
    </row>
    <row r="5055" spans="1:11" ht="22.5" x14ac:dyDescent="0.2">
      <c r="A5055" s="1" t="str">
        <f t="shared" si="80"/>
        <v>SINAPI 94882</v>
      </c>
      <c r="B5055" s="3" t="s">
        <v>21527</v>
      </c>
      <c r="C5055" s="3" t="s">
        <v>6447</v>
      </c>
      <c r="D5055" s="2" t="s">
        <v>13793</v>
      </c>
      <c r="E5055" s="3" t="s">
        <v>20621</v>
      </c>
      <c r="F5055" s="67" t="s">
        <v>37874</v>
      </c>
      <c r="G5055" s="67" t="s">
        <v>4515</v>
      </c>
      <c r="I5055" s="3" t="s">
        <v>6298</v>
      </c>
      <c r="J5055" s="3" t="str">
        <f>IF($B5055="SINAPI",IF(ISNUMBER(MATCH(Banco!$C5055,Analitico!$A:$A,0)),INDEX(Analitico!E:E,MATCH(Banco!$C5055,Analitico!$A:$A,0))&amp;"%",""),"")</f>
        <v/>
      </c>
      <c r="K5055" s="3" t="str">
        <f>IF($B5055="SINAPI",IF(ISNUMBER(MATCH(Banco!$C5055,Analitico!$A:$A,0)),INDEX(Analitico!F:F,MATCH(Banco!$C5055,Analitico!$A:$A,0))&amp;"%",""),"")</f>
        <v/>
      </c>
    </row>
    <row r="5056" spans="1:11" ht="22.5" x14ac:dyDescent="0.2">
      <c r="A5056" s="1" t="str">
        <f t="shared" si="80"/>
        <v>SINAPI 94884</v>
      </c>
      <c r="B5056" s="3" t="s">
        <v>21527</v>
      </c>
      <c r="C5056" s="3" t="s">
        <v>6448</v>
      </c>
      <c r="D5056" s="2" t="s">
        <v>13794</v>
      </c>
      <c r="E5056" s="3" t="s">
        <v>20621</v>
      </c>
      <c r="F5056" s="67" t="s">
        <v>30724</v>
      </c>
      <c r="G5056" s="67" t="s">
        <v>34808</v>
      </c>
      <c r="I5056" s="3" t="s">
        <v>6298</v>
      </c>
      <c r="J5056" s="3" t="str">
        <f>IF($B5056="SINAPI",IF(ISNUMBER(MATCH(Banco!$C5056,Analitico!$A:$A,0)),INDEX(Analitico!E:E,MATCH(Banco!$C5056,Analitico!$A:$A,0))&amp;"%",""),"")</f>
        <v/>
      </c>
      <c r="K5056" s="3" t="str">
        <f>IF($B5056="SINAPI",IF(ISNUMBER(MATCH(Banco!$C5056,Analitico!$A:$A,0)),INDEX(Analitico!F:F,MATCH(Banco!$C5056,Analitico!$A:$A,0))&amp;"%",""),"")</f>
        <v/>
      </c>
    </row>
    <row r="5057" spans="1:11" ht="22.5" x14ac:dyDescent="0.2">
      <c r="A5057" s="1" t="str">
        <f t="shared" si="80"/>
        <v>SINAPI 97121</v>
      </c>
      <c r="B5057" s="3" t="s">
        <v>21527</v>
      </c>
      <c r="C5057" s="3" t="s">
        <v>6449</v>
      </c>
      <c r="D5057" s="2" t="s">
        <v>31383</v>
      </c>
      <c r="E5057" s="3" t="s">
        <v>20621</v>
      </c>
      <c r="F5057" s="67" t="s">
        <v>4709</v>
      </c>
      <c r="G5057" s="67" t="s">
        <v>5763</v>
      </c>
      <c r="I5057" s="3" t="s">
        <v>6298</v>
      </c>
      <c r="J5057" s="3" t="str">
        <f>IF($B5057="SINAPI",IF(ISNUMBER(MATCH(Banco!$C5057,Analitico!$A:$A,0)),INDEX(Analitico!E:E,MATCH(Banco!$C5057,Analitico!$A:$A,0))&amp;"%",""),"")</f>
        <v/>
      </c>
      <c r="K5057" s="3" t="str">
        <f>IF($B5057="SINAPI",IF(ISNUMBER(MATCH(Banco!$C5057,Analitico!$A:$A,0)),INDEX(Analitico!F:F,MATCH(Banco!$C5057,Analitico!$A:$A,0))&amp;"%",""),"")</f>
        <v/>
      </c>
    </row>
    <row r="5058" spans="1:11" ht="22.5" x14ac:dyDescent="0.2">
      <c r="A5058" s="1" t="str">
        <f t="shared" si="80"/>
        <v>SINAPI 97122</v>
      </c>
      <c r="B5058" s="3" t="s">
        <v>21527</v>
      </c>
      <c r="C5058" s="3" t="s">
        <v>6450</v>
      </c>
      <c r="D5058" s="2" t="s">
        <v>31384</v>
      </c>
      <c r="E5058" s="3" t="s">
        <v>20621</v>
      </c>
      <c r="F5058" s="67" t="s">
        <v>5292</v>
      </c>
      <c r="G5058" s="67" t="s">
        <v>6067</v>
      </c>
      <c r="I5058" s="3" t="s">
        <v>6298</v>
      </c>
      <c r="J5058" s="3" t="str">
        <f>IF($B5058="SINAPI",IF(ISNUMBER(MATCH(Banco!$C5058,Analitico!$A:$A,0)),INDEX(Analitico!E:E,MATCH(Banco!$C5058,Analitico!$A:$A,0))&amp;"%",""),"")</f>
        <v/>
      </c>
      <c r="K5058" s="3" t="str">
        <f>IF($B5058="SINAPI",IF(ISNUMBER(MATCH(Banco!$C5058,Analitico!$A:$A,0)),INDEX(Analitico!F:F,MATCH(Banco!$C5058,Analitico!$A:$A,0))&amp;"%",""),"")</f>
        <v/>
      </c>
    </row>
    <row r="5059" spans="1:11" ht="22.5" x14ac:dyDescent="0.2">
      <c r="A5059" s="1" t="str">
        <f t="shared" si="80"/>
        <v>SINAPI 97123</v>
      </c>
      <c r="B5059" s="3" t="s">
        <v>21527</v>
      </c>
      <c r="C5059" s="3" t="s">
        <v>6451</v>
      </c>
      <c r="D5059" s="2" t="s">
        <v>31385</v>
      </c>
      <c r="E5059" s="3" t="s">
        <v>20621</v>
      </c>
      <c r="F5059" s="67" t="s">
        <v>4469</v>
      </c>
      <c r="G5059" s="67" t="s">
        <v>5584</v>
      </c>
      <c r="I5059" s="3" t="s">
        <v>6298</v>
      </c>
      <c r="J5059" s="3" t="str">
        <f>IF($B5059="SINAPI",IF(ISNUMBER(MATCH(Banco!$C5059,Analitico!$A:$A,0)),INDEX(Analitico!E:E,MATCH(Banco!$C5059,Analitico!$A:$A,0))&amp;"%",""),"")</f>
        <v/>
      </c>
      <c r="K5059" s="3" t="str">
        <f>IF($B5059="SINAPI",IF(ISNUMBER(MATCH(Banco!$C5059,Analitico!$A:$A,0)),INDEX(Analitico!F:F,MATCH(Banco!$C5059,Analitico!$A:$A,0))&amp;"%",""),"")</f>
        <v/>
      </c>
    </row>
    <row r="5060" spans="1:11" ht="22.5" x14ac:dyDescent="0.2">
      <c r="A5060" s="1" t="str">
        <f t="shared" si="80"/>
        <v>SINAPI 97124</v>
      </c>
      <c r="B5060" s="3" t="s">
        <v>21527</v>
      </c>
      <c r="C5060" s="3" t="s">
        <v>6452</v>
      </c>
      <c r="D5060" s="2" t="s">
        <v>31386</v>
      </c>
      <c r="E5060" s="3" t="s">
        <v>20621</v>
      </c>
      <c r="F5060" s="67" t="s">
        <v>21850</v>
      </c>
      <c r="G5060" s="67" t="s">
        <v>5373</v>
      </c>
      <c r="I5060" s="3" t="s">
        <v>6298</v>
      </c>
      <c r="J5060" s="3" t="str">
        <f>IF($B5060="SINAPI",IF(ISNUMBER(MATCH(Banco!$C5060,Analitico!$A:$A,0)),INDEX(Analitico!E:E,MATCH(Banco!$C5060,Analitico!$A:$A,0))&amp;"%",""),"")</f>
        <v/>
      </c>
      <c r="K5060" s="3" t="str">
        <f>IF($B5060="SINAPI",IF(ISNUMBER(MATCH(Banco!$C5060,Analitico!$A:$A,0)),INDEX(Analitico!F:F,MATCH(Banco!$C5060,Analitico!$A:$A,0))&amp;"%",""),"")</f>
        <v/>
      </c>
    </row>
    <row r="5061" spans="1:11" ht="22.5" x14ac:dyDescent="0.2">
      <c r="A5061" s="1" t="str">
        <f t="shared" si="80"/>
        <v>SINAPI 97125</v>
      </c>
      <c r="B5061" s="3" t="s">
        <v>21527</v>
      </c>
      <c r="C5061" s="3" t="s">
        <v>6453</v>
      </c>
      <c r="D5061" s="2" t="s">
        <v>31387</v>
      </c>
      <c r="E5061" s="3" t="s">
        <v>20621</v>
      </c>
      <c r="F5061" s="67" t="s">
        <v>4785</v>
      </c>
      <c r="G5061" s="67" t="s">
        <v>4711</v>
      </c>
      <c r="I5061" s="3" t="s">
        <v>6298</v>
      </c>
      <c r="J5061" s="3" t="str">
        <f>IF($B5061="SINAPI",IF(ISNUMBER(MATCH(Banco!$C5061,Analitico!$A:$A,0)),INDEX(Analitico!E:E,MATCH(Banco!$C5061,Analitico!$A:$A,0))&amp;"%",""),"")</f>
        <v/>
      </c>
      <c r="K5061" s="3" t="str">
        <f>IF($B5061="SINAPI",IF(ISNUMBER(MATCH(Banco!$C5061,Analitico!$A:$A,0)),INDEX(Analitico!F:F,MATCH(Banco!$C5061,Analitico!$A:$A,0))&amp;"%",""),"")</f>
        <v/>
      </c>
    </row>
    <row r="5062" spans="1:11" ht="22.5" x14ac:dyDescent="0.2">
      <c r="A5062" s="1" t="str">
        <f t="shared" si="80"/>
        <v>SINAPI 97126</v>
      </c>
      <c r="B5062" s="3" t="s">
        <v>21527</v>
      </c>
      <c r="C5062" s="3" t="s">
        <v>6454</v>
      </c>
      <c r="D5062" s="2" t="s">
        <v>31388</v>
      </c>
      <c r="E5062" s="3" t="s">
        <v>20621</v>
      </c>
      <c r="F5062" s="67" t="s">
        <v>4580</v>
      </c>
      <c r="G5062" s="67" t="s">
        <v>4778</v>
      </c>
      <c r="I5062" s="3" t="s">
        <v>6298</v>
      </c>
      <c r="J5062" s="3" t="str">
        <f>IF($B5062="SINAPI",IF(ISNUMBER(MATCH(Banco!$C5062,Analitico!$A:$A,0)),INDEX(Analitico!E:E,MATCH(Banco!$C5062,Analitico!$A:$A,0))&amp;"%",""),"")</f>
        <v/>
      </c>
      <c r="K5062" s="3" t="str">
        <f>IF($B5062="SINAPI",IF(ISNUMBER(MATCH(Banco!$C5062,Analitico!$A:$A,0)),INDEX(Analitico!F:F,MATCH(Banco!$C5062,Analitico!$A:$A,0))&amp;"%",""),"")</f>
        <v/>
      </c>
    </row>
    <row r="5063" spans="1:11" ht="22.5" x14ac:dyDescent="0.2">
      <c r="A5063" s="1" t="str">
        <f t="shared" si="80"/>
        <v>SINAPI 102264</v>
      </c>
      <c r="B5063" s="3" t="s">
        <v>21527</v>
      </c>
      <c r="C5063" s="3" t="s">
        <v>6455</v>
      </c>
      <c r="D5063" s="2" t="s">
        <v>13795</v>
      </c>
      <c r="E5063" s="3" t="s">
        <v>20621</v>
      </c>
      <c r="F5063" s="67" t="s">
        <v>6234</v>
      </c>
      <c r="G5063" s="67" t="s">
        <v>34809</v>
      </c>
      <c r="I5063" s="3" t="s">
        <v>6298</v>
      </c>
      <c r="J5063" s="3" t="str">
        <f>IF($B5063="SINAPI",IF(ISNUMBER(MATCH(Banco!$C5063,Analitico!$A:$A,0)),INDEX(Analitico!E:E,MATCH(Banco!$C5063,Analitico!$A:$A,0))&amp;"%",""),"")</f>
        <v/>
      </c>
      <c r="K5063" s="3" t="str">
        <f>IF($B5063="SINAPI",IF(ISNUMBER(MATCH(Banco!$C5063,Analitico!$A:$A,0)),INDEX(Analitico!F:F,MATCH(Banco!$C5063,Analitico!$A:$A,0))&amp;"%",""),"")</f>
        <v/>
      </c>
    </row>
    <row r="5064" spans="1:11" ht="22.5" x14ac:dyDescent="0.2">
      <c r="A5064" s="1" t="str">
        <f t="shared" si="80"/>
        <v>SINAPI 102265</v>
      </c>
      <c r="B5064" s="3" t="s">
        <v>21527</v>
      </c>
      <c r="C5064" s="3" t="s">
        <v>6456</v>
      </c>
      <c r="D5064" s="2" t="s">
        <v>13796</v>
      </c>
      <c r="E5064" s="3" t="s">
        <v>20622</v>
      </c>
      <c r="F5064" s="67" t="s">
        <v>29776</v>
      </c>
      <c r="G5064" s="67" t="s">
        <v>32256</v>
      </c>
      <c r="I5064" s="3" t="s">
        <v>6298</v>
      </c>
      <c r="J5064" s="3" t="str">
        <f>IF($B5064="SINAPI",IF(ISNUMBER(MATCH(Banco!$C5064,Analitico!$A:$A,0)),INDEX(Analitico!E:E,MATCH(Banco!$C5064,Analitico!$A:$A,0))&amp;"%",""),"")</f>
        <v/>
      </c>
      <c r="K5064" s="3" t="str">
        <f>IF($B5064="SINAPI",IF(ISNUMBER(MATCH(Banco!$C5064,Analitico!$A:$A,0)),INDEX(Analitico!F:F,MATCH(Banco!$C5064,Analitico!$A:$A,0))&amp;"%",""),"")</f>
        <v/>
      </c>
    </row>
    <row r="5065" spans="1:11" ht="22.5" x14ac:dyDescent="0.2">
      <c r="A5065" s="1" t="str">
        <f t="shared" si="80"/>
        <v>SINAPI 102266</v>
      </c>
      <c r="B5065" s="3" t="s">
        <v>21527</v>
      </c>
      <c r="C5065" s="3" t="s">
        <v>6457</v>
      </c>
      <c r="D5065" s="2" t="s">
        <v>13797</v>
      </c>
      <c r="E5065" s="3" t="s">
        <v>20622</v>
      </c>
      <c r="F5065" s="67" t="s">
        <v>37875</v>
      </c>
      <c r="G5065" s="67" t="s">
        <v>34810</v>
      </c>
      <c r="I5065" s="3" t="s">
        <v>6298</v>
      </c>
      <c r="J5065" s="3" t="str">
        <f>IF($B5065="SINAPI",IF(ISNUMBER(MATCH(Banco!$C5065,Analitico!$A:$A,0)),INDEX(Analitico!E:E,MATCH(Banco!$C5065,Analitico!$A:$A,0))&amp;"%",""),"")</f>
        <v/>
      </c>
      <c r="K5065" s="3" t="str">
        <f>IF($B5065="SINAPI",IF(ISNUMBER(MATCH(Banco!$C5065,Analitico!$A:$A,0)),INDEX(Analitico!F:F,MATCH(Banco!$C5065,Analitico!$A:$A,0))&amp;"%",""),"")</f>
        <v/>
      </c>
    </row>
    <row r="5066" spans="1:11" ht="22.5" x14ac:dyDescent="0.2">
      <c r="A5066" s="1" t="str">
        <f t="shared" si="80"/>
        <v>SINAPI 102267</v>
      </c>
      <c r="B5066" s="3" t="s">
        <v>21527</v>
      </c>
      <c r="C5066" s="3" t="s">
        <v>6458</v>
      </c>
      <c r="D5066" s="2" t="s">
        <v>13798</v>
      </c>
      <c r="E5066" s="3" t="s">
        <v>20622</v>
      </c>
      <c r="F5066" s="67" t="s">
        <v>37876</v>
      </c>
      <c r="G5066" s="67" t="s">
        <v>32253</v>
      </c>
      <c r="I5066" s="3" t="s">
        <v>6298</v>
      </c>
      <c r="J5066" s="3" t="str">
        <f>IF($B5066="SINAPI",IF(ISNUMBER(MATCH(Banco!$C5066,Analitico!$A:$A,0)),INDEX(Analitico!E:E,MATCH(Banco!$C5066,Analitico!$A:$A,0))&amp;"%",""),"")</f>
        <v/>
      </c>
      <c r="K5066" s="3" t="str">
        <f>IF($B5066="SINAPI",IF(ISNUMBER(MATCH(Banco!$C5066,Analitico!$A:$A,0)),INDEX(Analitico!F:F,MATCH(Banco!$C5066,Analitico!$A:$A,0))&amp;"%",""),"")</f>
        <v/>
      </c>
    </row>
    <row r="5067" spans="1:11" ht="22.5" x14ac:dyDescent="0.2">
      <c r="A5067" s="1" t="str">
        <f t="shared" si="80"/>
        <v>SINAPI 102268</v>
      </c>
      <c r="B5067" s="3" t="s">
        <v>21527</v>
      </c>
      <c r="C5067" s="3" t="s">
        <v>6459</v>
      </c>
      <c r="D5067" s="2" t="s">
        <v>13799</v>
      </c>
      <c r="E5067" s="3" t="s">
        <v>20622</v>
      </c>
      <c r="F5067" s="67" t="s">
        <v>37877</v>
      </c>
      <c r="G5067" s="67" t="s">
        <v>34811</v>
      </c>
      <c r="I5067" s="3" t="s">
        <v>6298</v>
      </c>
      <c r="J5067" s="3" t="str">
        <f>IF($B5067="SINAPI",IF(ISNUMBER(MATCH(Banco!$C5067,Analitico!$A:$A,0)),INDEX(Analitico!E:E,MATCH(Banco!$C5067,Analitico!$A:$A,0))&amp;"%",""),"")</f>
        <v/>
      </c>
      <c r="K5067" s="3" t="str">
        <f>IF($B5067="SINAPI",IF(ISNUMBER(MATCH(Banco!$C5067,Analitico!$A:$A,0)),INDEX(Analitico!F:F,MATCH(Banco!$C5067,Analitico!$A:$A,0))&amp;"%",""),"")</f>
        <v/>
      </c>
    </row>
    <row r="5068" spans="1:11" ht="22.5" x14ac:dyDescent="0.2">
      <c r="A5068" s="1" t="str">
        <f t="shared" si="80"/>
        <v>SINAPI 102269</v>
      </c>
      <c r="B5068" s="3" t="s">
        <v>21527</v>
      </c>
      <c r="C5068" s="3" t="s">
        <v>6460</v>
      </c>
      <c r="D5068" s="2" t="s">
        <v>13800</v>
      </c>
      <c r="E5068" s="3" t="s">
        <v>20622</v>
      </c>
      <c r="F5068" s="67" t="s">
        <v>37878</v>
      </c>
      <c r="G5068" s="67" t="s">
        <v>34812</v>
      </c>
      <c r="I5068" s="3" t="s">
        <v>6298</v>
      </c>
      <c r="J5068" s="3" t="str">
        <f>IF($B5068="SINAPI",IF(ISNUMBER(MATCH(Banco!$C5068,Analitico!$A:$A,0)),INDEX(Analitico!E:E,MATCH(Banco!$C5068,Analitico!$A:$A,0))&amp;"%",""),"")</f>
        <v/>
      </c>
      <c r="K5068" s="3" t="str">
        <f>IF($B5068="SINAPI",IF(ISNUMBER(MATCH(Banco!$C5068,Analitico!$A:$A,0)),INDEX(Analitico!F:F,MATCH(Banco!$C5068,Analitico!$A:$A,0))&amp;"%",""),"")</f>
        <v/>
      </c>
    </row>
    <row r="5069" spans="1:11" ht="22.5" x14ac:dyDescent="0.2">
      <c r="A5069" s="1" t="str">
        <f t="shared" si="80"/>
        <v>SINAPI 105260</v>
      </c>
      <c r="B5069" s="3" t="s">
        <v>21527</v>
      </c>
      <c r="C5069" s="3" t="s">
        <v>31175</v>
      </c>
      <c r="D5069" s="2" t="s">
        <v>31389</v>
      </c>
      <c r="E5069" s="3" t="s">
        <v>20622</v>
      </c>
      <c r="F5069" s="67" t="s">
        <v>4522</v>
      </c>
      <c r="G5069" s="67" t="s">
        <v>5103</v>
      </c>
      <c r="I5069" s="3" t="s">
        <v>6300</v>
      </c>
      <c r="J5069" s="3" t="str">
        <f>IF($B5069="SINAPI",IF(ISNUMBER(MATCH(Banco!$C5069,Analitico!$A:$A,0)),INDEX(Analitico!E:E,MATCH(Banco!$C5069,Analitico!$A:$A,0))&amp;"%",""),"")</f>
        <v/>
      </c>
      <c r="K5069" s="3" t="str">
        <f>IF($B5069="SINAPI",IF(ISNUMBER(MATCH(Banco!$C5069,Analitico!$A:$A,0)),INDEX(Analitico!F:F,MATCH(Banco!$C5069,Analitico!$A:$A,0))&amp;"%",""),"")</f>
        <v/>
      </c>
    </row>
    <row r="5070" spans="1:11" ht="22.5" x14ac:dyDescent="0.2">
      <c r="A5070" s="1" t="str">
        <f t="shared" si="80"/>
        <v>SINAPI 105285</v>
      </c>
      <c r="B5070" s="3" t="s">
        <v>21527</v>
      </c>
      <c r="C5070" s="3" t="s">
        <v>31176</v>
      </c>
      <c r="D5070" s="2" t="s">
        <v>31390</v>
      </c>
      <c r="E5070" s="3" t="s">
        <v>20622</v>
      </c>
      <c r="F5070" s="67" t="s">
        <v>21452</v>
      </c>
      <c r="G5070" s="67" t="s">
        <v>34809</v>
      </c>
      <c r="I5070" s="3" t="s">
        <v>6300</v>
      </c>
      <c r="J5070" s="3" t="str">
        <f>IF($B5070="SINAPI",IF(ISNUMBER(MATCH(Banco!$C5070,Analitico!$A:$A,0)),INDEX(Analitico!E:E,MATCH(Banco!$C5070,Analitico!$A:$A,0))&amp;"%",""),"")</f>
        <v/>
      </c>
      <c r="K5070" s="3" t="str">
        <f>IF($B5070="SINAPI",IF(ISNUMBER(MATCH(Banco!$C5070,Analitico!$A:$A,0)),INDEX(Analitico!F:F,MATCH(Banco!$C5070,Analitico!$A:$A,0))&amp;"%",""),"")</f>
        <v/>
      </c>
    </row>
    <row r="5071" spans="1:11" ht="33.75" x14ac:dyDescent="0.2">
      <c r="A5071" s="1" t="str">
        <f t="shared" si="80"/>
        <v>SINAPI 105286</v>
      </c>
      <c r="B5071" s="3" t="s">
        <v>21527</v>
      </c>
      <c r="C5071" s="3" t="s">
        <v>31177</v>
      </c>
      <c r="D5071" s="2" t="s">
        <v>31391</v>
      </c>
      <c r="E5071" s="3" t="s">
        <v>20622</v>
      </c>
      <c r="F5071" s="67" t="s">
        <v>21489</v>
      </c>
      <c r="G5071" s="67" t="s">
        <v>21584</v>
      </c>
      <c r="I5071" s="3" t="s">
        <v>6300</v>
      </c>
      <c r="J5071" s="3" t="str">
        <f>IF($B5071="SINAPI",IF(ISNUMBER(MATCH(Banco!$C5071,Analitico!$A:$A,0)),INDEX(Analitico!E:E,MATCH(Banco!$C5071,Analitico!$A:$A,0))&amp;"%",""),"")</f>
        <v/>
      </c>
      <c r="K5071" s="3" t="str">
        <f>IF($B5071="SINAPI",IF(ISNUMBER(MATCH(Banco!$C5071,Analitico!$A:$A,0)),INDEX(Analitico!F:F,MATCH(Banco!$C5071,Analitico!$A:$A,0))&amp;"%",""),"")</f>
        <v/>
      </c>
    </row>
    <row r="5072" spans="1:11" ht="33.75" x14ac:dyDescent="0.2">
      <c r="A5072" s="1" t="str">
        <f t="shared" si="80"/>
        <v>SINAPI 105287</v>
      </c>
      <c r="B5072" s="3" t="s">
        <v>21527</v>
      </c>
      <c r="C5072" s="3" t="s">
        <v>31178</v>
      </c>
      <c r="D5072" s="2" t="s">
        <v>31392</v>
      </c>
      <c r="E5072" s="3" t="s">
        <v>20622</v>
      </c>
      <c r="F5072" s="67" t="s">
        <v>21862</v>
      </c>
      <c r="G5072" s="67" t="s">
        <v>5757</v>
      </c>
      <c r="I5072" s="3" t="s">
        <v>6300</v>
      </c>
      <c r="J5072" s="3" t="str">
        <f>IF($B5072="SINAPI",IF(ISNUMBER(MATCH(Banco!$C5072,Analitico!$A:$A,0)),INDEX(Analitico!E:E,MATCH(Banco!$C5072,Analitico!$A:$A,0))&amp;"%",""),"")</f>
        <v/>
      </c>
      <c r="K5072" s="3" t="str">
        <f>IF($B5072="SINAPI",IF(ISNUMBER(MATCH(Banco!$C5072,Analitico!$A:$A,0)),INDEX(Analitico!F:F,MATCH(Banco!$C5072,Analitico!$A:$A,0))&amp;"%",""),"")</f>
        <v/>
      </c>
    </row>
    <row r="5073" spans="1:11" ht="33.75" x14ac:dyDescent="0.2">
      <c r="A5073" s="1" t="str">
        <f t="shared" si="80"/>
        <v>SINAPI 105288</v>
      </c>
      <c r="B5073" s="3" t="s">
        <v>21527</v>
      </c>
      <c r="C5073" s="3" t="s">
        <v>31179</v>
      </c>
      <c r="D5073" s="2" t="s">
        <v>31393</v>
      </c>
      <c r="E5073" s="3" t="s">
        <v>20622</v>
      </c>
      <c r="F5073" s="67" t="s">
        <v>4616</v>
      </c>
      <c r="G5073" s="67" t="s">
        <v>30216</v>
      </c>
      <c r="I5073" s="3" t="s">
        <v>6300</v>
      </c>
      <c r="J5073" s="3" t="str">
        <f>IF($B5073="SINAPI",IF(ISNUMBER(MATCH(Banco!$C5073,Analitico!$A:$A,0)),INDEX(Analitico!E:E,MATCH(Banco!$C5073,Analitico!$A:$A,0))&amp;"%",""),"")</f>
        <v/>
      </c>
      <c r="K5073" s="3" t="str">
        <f>IF($B5073="SINAPI",IF(ISNUMBER(MATCH(Banco!$C5073,Analitico!$A:$A,0)),INDEX(Analitico!F:F,MATCH(Banco!$C5073,Analitico!$A:$A,0))&amp;"%",""),"")</f>
        <v/>
      </c>
    </row>
    <row r="5074" spans="1:11" ht="33.75" x14ac:dyDescent="0.2">
      <c r="A5074" s="1" t="str">
        <f t="shared" si="80"/>
        <v>SINAPI 105289</v>
      </c>
      <c r="B5074" s="3" t="s">
        <v>21527</v>
      </c>
      <c r="C5074" s="3" t="s">
        <v>31180</v>
      </c>
      <c r="D5074" s="2" t="s">
        <v>31394</v>
      </c>
      <c r="E5074" s="3" t="s">
        <v>20622</v>
      </c>
      <c r="F5074" s="67" t="s">
        <v>29703</v>
      </c>
      <c r="G5074" s="67" t="s">
        <v>21129</v>
      </c>
      <c r="I5074" s="3" t="s">
        <v>6300</v>
      </c>
      <c r="J5074" s="3" t="str">
        <f>IF($B5074="SINAPI",IF(ISNUMBER(MATCH(Banco!$C5074,Analitico!$A:$A,0)),INDEX(Analitico!E:E,MATCH(Banco!$C5074,Analitico!$A:$A,0))&amp;"%",""),"")</f>
        <v/>
      </c>
      <c r="K5074" s="3" t="str">
        <f>IF($B5074="SINAPI",IF(ISNUMBER(MATCH(Banco!$C5074,Analitico!$A:$A,0)),INDEX(Analitico!F:F,MATCH(Banco!$C5074,Analitico!$A:$A,0))&amp;"%",""),"")</f>
        <v/>
      </c>
    </row>
    <row r="5075" spans="1:11" ht="33.75" x14ac:dyDescent="0.2">
      <c r="A5075" s="1" t="str">
        <f t="shared" si="80"/>
        <v>SINAPI 105290</v>
      </c>
      <c r="B5075" s="3" t="s">
        <v>21527</v>
      </c>
      <c r="C5075" s="3" t="s">
        <v>31181</v>
      </c>
      <c r="D5075" s="2" t="s">
        <v>31395</v>
      </c>
      <c r="E5075" s="3" t="s">
        <v>20622</v>
      </c>
      <c r="F5075" s="67" t="s">
        <v>31676</v>
      </c>
      <c r="G5075" s="67" t="s">
        <v>34813</v>
      </c>
      <c r="I5075" s="3" t="s">
        <v>6300</v>
      </c>
      <c r="J5075" s="3" t="str">
        <f>IF($B5075="SINAPI",IF(ISNUMBER(MATCH(Banco!$C5075,Analitico!$A:$A,0)),INDEX(Analitico!E:E,MATCH(Banco!$C5075,Analitico!$A:$A,0))&amp;"%",""),"")</f>
        <v/>
      </c>
      <c r="K5075" s="3" t="str">
        <f>IF($B5075="SINAPI",IF(ISNUMBER(MATCH(Banco!$C5075,Analitico!$A:$A,0)),INDEX(Analitico!F:F,MATCH(Banco!$C5075,Analitico!$A:$A,0))&amp;"%",""),"")</f>
        <v/>
      </c>
    </row>
    <row r="5076" spans="1:11" ht="33.75" x14ac:dyDescent="0.2">
      <c r="A5076" s="1" t="str">
        <f t="shared" si="80"/>
        <v>SINAPI 105291</v>
      </c>
      <c r="B5076" s="3" t="s">
        <v>21527</v>
      </c>
      <c r="C5076" s="3" t="s">
        <v>31182</v>
      </c>
      <c r="D5076" s="2" t="s">
        <v>31396</v>
      </c>
      <c r="E5076" s="3" t="s">
        <v>20622</v>
      </c>
      <c r="F5076" s="67" t="s">
        <v>37879</v>
      </c>
      <c r="G5076" s="67" t="s">
        <v>34814</v>
      </c>
      <c r="I5076" s="3" t="s">
        <v>6300</v>
      </c>
      <c r="J5076" s="3" t="str">
        <f>IF($B5076="SINAPI",IF(ISNUMBER(MATCH(Banco!$C5076,Analitico!$A:$A,0)),INDEX(Analitico!E:E,MATCH(Banco!$C5076,Analitico!$A:$A,0))&amp;"%",""),"")</f>
        <v/>
      </c>
      <c r="K5076" s="3" t="str">
        <f>IF($B5076="SINAPI",IF(ISNUMBER(MATCH(Banco!$C5076,Analitico!$A:$A,0)),INDEX(Analitico!F:F,MATCH(Banco!$C5076,Analitico!$A:$A,0))&amp;"%",""),"")</f>
        <v/>
      </c>
    </row>
    <row r="5077" spans="1:11" ht="33.75" x14ac:dyDescent="0.2">
      <c r="A5077" s="1" t="str">
        <f t="shared" si="80"/>
        <v>SINAPI 105292</v>
      </c>
      <c r="B5077" s="3" t="s">
        <v>21527</v>
      </c>
      <c r="C5077" s="3" t="s">
        <v>31183</v>
      </c>
      <c r="D5077" s="2" t="s">
        <v>31397</v>
      </c>
      <c r="E5077" s="3" t="s">
        <v>20622</v>
      </c>
      <c r="F5077" s="67" t="s">
        <v>6025</v>
      </c>
      <c r="G5077" s="67" t="s">
        <v>29444</v>
      </c>
      <c r="I5077" s="3" t="s">
        <v>6300</v>
      </c>
      <c r="J5077" s="3" t="str">
        <f>IF($B5077="SINAPI",IF(ISNUMBER(MATCH(Banco!$C5077,Analitico!$A:$A,0)),INDEX(Analitico!E:E,MATCH(Banco!$C5077,Analitico!$A:$A,0))&amp;"%",""),"")</f>
        <v/>
      </c>
      <c r="K5077" s="3" t="str">
        <f>IF($B5077="SINAPI",IF(ISNUMBER(MATCH(Banco!$C5077,Analitico!$A:$A,0)),INDEX(Analitico!F:F,MATCH(Banco!$C5077,Analitico!$A:$A,0))&amp;"%",""),"")</f>
        <v/>
      </c>
    </row>
    <row r="5078" spans="1:11" ht="33.75" x14ac:dyDescent="0.2">
      <c r="A5078" s="1" t="str">
        <f t="shared" si="80"/>
        <v>SINAPI 105293</v>
      </c>
      <c r="B5078" s="3" t="s">
        <v>21527</v>
      </c>
      <c r="C5078" s="3" t="s">
        <v>31184</v>
      </c>
      <c r="D5078" s="2" t="s">
        <v>31398</v>
      </c>
      <c r="E5078" s="3" t="s">
        <v>20622</v>
      </c>
      <c r="F5078" s="67" t="s">
        <v>29542</v>
      </c>
      <c r="G5078" s="67" t="s">
        <v>34815</v>
      </c>
      <c r="I5078" s="3" t="s">
        <v>6300</v>
      </c>
      <c r="J5078" s="3" t="str">
        <f>IF($B5078="SINAPI",IF(ISNUMBER(MATCH(Banco!$C5078,Analitico!$A:$A,0)),INDEX(Analitico!E:E,MATCH(Banco!$C5078,Analitico!$A:$A,0))&amp;"%",""),"")</f>
        <v/>
      </c>
      <c r="K5078" s="3" t="str">
        <f>IF($B5078="SINAPI",IF(ISNUMBER(MATCH(Banco!$C5078,Analitico!$A:$A,0)),INDEX(Analitico!F:F,MATCH(Banco!$C5078,Analitico!$A:$A,0))&amp;"%",""),"")</f>
        <v/>
      </c>
    </row>
    <row r="5079" spans="1:11" ht="33.75" x14ac:dyDescent="0.2">
      <c r="A5079" s="1" t="str">
        <f t="shared" si="80"/>
        <v>SINAPI 105294</v>
      </c>
      <c r="B5079" s="3" t="s">
        <v>21527</v>
      </c>
      <c r="C5079" s="3" t="s">
        <v>31185</v>
      </c>
      <c r="D5079" s="2" t="s">
        <v>31399</v>
      </c>
      <c r="E5079" s="3" t="s">
        <v>20622</v>
      </c>
      <c r="F5079" s="67" t="s">
        <v>37880</v>
      </c>
      <c r="G5079" s="67" t="s">
        <v>34816</v>
      </c>
      <c r="I5079" s="3" t="s">
        <v>6300</v>
      </c>
      <c r="J5079" s="3" t="str">
        <f>IF($B5079="SINAPI",IF(ISNUMBER(MATCH(Banco!$C5079,Analitico!$A:$A,0)),INDEX(Analitico!E:E,MATCH(Banco!$C5079,Analitico!$A:$A,0))&amp;"%",""),"")</f>
        <v/>
      </c>
      <c r="K5079" s="3" t="str">
        <f>IF($B5079="SINAPI",IF(ISNUMBER(MATCH(Banco!$C5079,Analitico!$A:$A,0)),INDEX(Analitico!F:F,MATCH(Banco!$C5079,Analitico!$A:$A,0))&amp;"%",""),"")</f>
        <v/>
      </c>
    </row>
    <row r="5080" spans="1:11" ht="33.75" x14ac:dyDescent="0.2">
      <c r="A5080" s="1" t="str">
        <f t="shared" si="80"/>
        <v>SINAPI 105295</v>
      </c>
      <c r="B5080" s="3" t="s">
        <v>21527</v>
      </c>
      <c r="C5080" s="3" t="s">
        <v>31186</v>
      </c>
      <c r="D5080" s="2" t="s">
        <v>31400</v>
      </c>
      <c r="E5080" s="3" t="s">
        <v>20622</v>
      </c>
      <c r="F5080" s="67" t="s">
        <v>31946</v>
      </c>
      <c r="G5080" s="67" t="s">
        <v>34817</v>
      </c>
      <c r="I5080" s="3" t="s">
        <v>6300</v>
      </c>
      <c r="J5080" s="3" t="str">
        <f>IF($B5080="SINAPI",IF(ISNUMBER(MATCH(Banco!$C5080,Analitico!$A:$A,0)),INDEX(Analitico!E:E,MATCH(Banco!$C5080,Analitico!$A:$A,0))&amp;"%",""),"")</f>
        <v/>
      </c>
      <c r="K5080" s="3" t="str">
        <f>IF($B5080="SINAPI",IF(ISNUMBER(MATCH(Banco!$C5080,Analitico!$A:$A,0)),INDEX(Analitico!F:F,MATCH(Banco!$C5080,Analitico!$A:$A,0))&amp;"%",""),"")</f>
        <v/>
      </c>
    </row>
    <row r="5081" spans="1:11" ht="33.75" x14ac:dyDescent="0.2">
      <c r="A5081" s="1" t="str">
        <f t="shared" si="80"/>
        <v>SINAPI 105296</v>
      </c>
      <c r="B5081" s="3" t="s">
        <v>21527</v>
      </c>
      <c r="C5081" s="3" t="s">
        <v>31187</v>
      </c>
      <c r="D5081" s="2" t="s">
        <v>31401</v>
      </c>
      <c r="E5081" s="3" t="s">
        <v>20622</v>
      </c>
      <c r="F5081" s="67" t="s">
        <v>37881</v>
      </c>
      <c r="G5081" s="67" t="s">
        <v>34818</v>
      </c>
      <c r="I5081" s="3" t="s">
        <v>6300</v>
      </c>
      <c r="J5081" s="3" t="str">
        <f>IF($B5081="SINAPI",IF(ISNUMBER(MATCH(Banco!$C5081,Analitico!$A:$A,0)),INDEX(Analitico!E:E,MATCH(Banco!$C5081,Analitico!$A:$A,0))&amp;"%",""),"")</f>
        <v/>
      </c>
      <c r="K5081" s="3" t="str">
        <f>IF($B5081="SINAPI",IF(ISNUMBER(MATCH(Banco!$C5081,Analitico!$A:$A,0)),INDEX(Analitico!F:F,MATCH(Banco!$C5081,Analitico!$A:$A,0))&amp;"%",""),"")</f>
        <v/>
      </c>
    </row>
    <row r="5082" spans="1:11" ht="22.5" x14ac:dyDescent="0.2">
      <c r="A5082" s="1" t="str">
        <f t="shared" si="80"/>
        <v>SINAPI 105308</v>
      </c>
      <c r="B5082" s="3" t="s">
        <v>21527</v>
      </c>
      <c r="C5082" s="3" t="s">
        <v>31188</v>
      </c>
      <c r="D5082" s="2" t="s">
        <v>31402</v>
      </c>
      <c r="E5082" s="3" t="s">
        <v>20621</v>
      </c>
      <c r="F5082" s="67" t="s">
        <v>32077</v>
      </c>
      <c r="G5082" s="67" t="s">
        <v>28952</v>
      </c>
      <c r="I5082" s="3" t="s">
        <v>6298</v>
      </c>
      <c r="J5082" s="3" t="str">
        <f>IF($B5082="SINAPI",IF(ISNUMBER(MATCH(Banco!$C5082,Analitico!$A:$A,0)),INDEX(Analitico!E:E,MATCH(Banco!$C5082,Analitico!$A:$A,0))&amp;"%",""),"")</f>
        <v/>
      </c>
      <c r="K5082" s="3" t="str">
        <f>IF($B5082="SINAPI",IF(ISNUMBER(MATCH(Banco!$C5082,Analitico!$A:$A,0)),INDEX(Analitico!F:F,MATCH(Banco!$C5082,Analitico!$A:$A,0))&amp;"%",""),"")</f>
        <v/>
      </c>
    </row>
    <row r="5083" spans="1:11" ht="22.5" x14ac:dyDescent="0.2">
      <c r="A5083" s="1" t="str">
        <f t="shared" si="80"/>
        <v>SINAPI 105309</v>
      </c>
      <c r="B5083" s="3" t="s">
        <v>21527</v>
      </c>
      <c r="C5083" s="3" t="s">
        <v>31189</v>
      </c>
      <c r="D5083" s="2" t="s">
        <v>31403</v>
      </c>
      <c r="E5083" s="3" t="s">
        <v>20621</v>
      </c>
      <c r="F5083" s="67" t="s">
        <v>30959</v>
      </c>
      <c r="G5083" s="67" t="s">
        <v>5160</v>
      </c>
      <c r="I5083" s="3" t="s">
        <v>6298</v>
      </c>
      <c r="J5083" s="3" t="str">
        <f>IF($B5083="SINAPI",IF(ISNUMBER(MATCH(Banco!$C5083,Analitico!$A:$A,0)),INDEX(Analitico!E:E,MATCH(Banco!$C5083,Analitico!$A:$A,0))&amp;"%",""),"")</f>
        <v/>
      </c>
      <c r="K5083" s="3" t="str">
        <f>IF($B5083="SINAPI",IF(ISNUMBER(MATCH(Banco!$C5083,Analitico!$A:$A,0)),INDEX(Analitico!F:F,MATCH(Banco!$C5083,Analitico!$A:$A,0))&amp;"%",""),"")</f>
        <v/>
      </c>
    </row>
    <row r="5084" spans="1:11" ht="22.5" x14ac:dyDescent="0.2">
      <c r="A5084" s="1" t="str">
        <f t="shared" si="80"/>
        <v>SINAPI 105310</v>
      </c>
      <c r="B5084" s="3" t="s">
        <v>21527</v>
      </c>
      <c r="C5084" s="3" t="s">
        <v>31190</v>
      </c>
      <c r="D5084" s="2" t="s">
        <v>31404</v>
      </c>
      <c r="E5084" s="3" t="s">
        <v>20621</v>
      </c>
      <c r="F5084" s="67" t="s">
        <v>21192</v>
      </c>
      <c r="G5084" s="67" t="s">
        <v>5810</v>
      </c>
      <c r="I5084" s="3" t="s">
        <v>6298</v>
      </c>
      <c r="J5084" s="3" t="str">
        <f>IF($B5084="SINAPI",IF(ISNUMBER(MATCH(Banco!$C5084,Analitico!$A:$A,0)),INDEX(Analitico!E:E,MATCH(Banco!$C5084,Analitico!$A:$A,0))&amp;"%",""),"")</f>
        <v/>
      </c>
      <c r="K5084" s="3" t="str">
        <f>IF($B5084="SINAPI",IF(ISNUMBER(MATCH(Banco!$C5084,Analitico!$A:$A,0)),INDEX(Analitico!F:F,MATCH(Banco!$C5084,Analitico!$A:$A,0))&amp;"%",""),"")</f>
        <v/>
      </c>
    </row>
    <row r="5085" spans="1:11" ht="22.5" x14ac:dyDescent="0.2">
      <c r="A5085" s="1" t="str">
        <f t="shared" si="80"/>
        <v>SINAPI 105311</v>
      </c>
      <c r="B5085" s="3" t="s">
        <v>21527</v>
      </c>
      <c r="C5085" s="3" t="s">
        <v>31191</v>
      </c>
      <c r="D5085" s="2" t="s">
        <v>31405</v>
      </c>
      <c r="E5085" s="3" t="s">
        <v>20621</v>
      </c>
      <c r="F5085" s="67" t="s">
        <v>6018</v>
      </c>
      <c r="G5085" s="67" t="s">
        <v>5578</v>
      </c>
      <c r="I5085" s="3" t="s">
        <v>6298</v>
      </c>
      <c r="J5085" s="3" t="str">
        <f>IF($B5085="SINAPI",IF(ISNUMBER(MATCH(Banco!$C5085,Analitico!$A:$A,0)),INDEX(Analitico!E:E,MATCH(Banco!$C5085,Analitico!$A:$A,0))&amp;"%",""),"")</f>
        <v/>
      </c>
      <c r="K5085" s="3" t="str">
        <f>IF($B5085="SINAPI",IF(ISNUMBER(MATCH(Banco!$C5085,Analitico!$A:$A,0)),INDEX(Analitico!F:F,MATCH(Banco!$C5085,Analitico!$A:$A,0))&amp;"%",""),"")</f>
        <v/>
      </c>
    </row>
    <row r="5086" spans="1:11" ht="22.5" x14ac:dyDescent="0.2">
      <c r="A5086" s="1" t="str">
        <f t="shared" si="80"/>
        <v>SINAPI 105312</v>
      </c>
      <c r="B5086" s="3" t="s">
        <v>21527</v>
      </c>
      <c r="C5086" s="3" t="s">
        <v>31192</v>
      </c>
      <c r="D5086" s="2" t="s">
        <v>31406</v>
      </c>
      <c r="E5086" s="3" t="s">
        <v>20621</v>
      </c>
      <c r="F5086" s="67" t="s">
        <v>5433</v>
      </c>
      <c r="G5086" s="67" t="s">
        <v>5527</v>
      </c>
      <c r="I5086" s="3" t="s">
        <v>6298</v>
      </c>
      <c r="J5086" s="3" t="str">
        <f>IF($B5086="SINAPI",IF(ISNUMBER(MATCH(Banco!$C5086,Analitico!$A:$A,0)),INDEX(Analitico!E:E,MATCH(Banco!$C5086,Analitico!$A:$A,0))&amp;"%",""),"")</f>
        <v/>
      </c>
      <c r="K5086" s="3" t="str">
        <f>IF($B5086="SINAPI",IF(ISNUMBER(MATCH(Banco!$C5086,Analitico!$A:$A,0)),INDEX(Analitico!F:F,MATCH(Banco!$C5086,Analitico!$A:$A,0))&amp;"%",""),"")</f>
        <v/>
      </c>
    </row>
    <row r="5087" spans="1:11" ht="22.5" x14ac:dyDescent="0.2">
      <c r="A5087" s="1" t="str">
        <f t="shared" si="80"/>
        <v>SINAPI 105313</v>
      </c>
      <c r="B5087" s="3" t="s">
        <v>21527</v>
      </c>
      <c r="C5087" s="3" t="s">
        <v>31193</v>
      </c>
      <c r="D5087" s="2" t="s">
        <v>31407</v>
      </c>
      <c r="E5087" s="3" t="s">
        <v>20621</v>
      </c>
      <c r="F5087" s="67" t="s">
        <v>5683</v>
      </c>
      <c r="G5087" s="67" t="s">
        <v>5688</v>
      </c>
      <c r="I5087" s="3" t="s">
        <v>6298</v>
      </c>
      <c r="J5087" s="3" t="str">
        <f>IF($B5087="SINAPI",IF(ISNUMBER(MATCH(Banco!$C5087,Analitico!$A:$A,0)),INDEX(Analitico!E:E,MATCH(Banco!$C5087,Analitico!$A:$A,0))&amp;"%",""),"")</f>
        <v/>
      </c>
      <c r="K5087" s="3" t="str">
        <f>IF($B5087="SINAPI",IF(ISNUMBER(MATCH(Banco!$C5087,Analitico!$A:$A,0)),INDEX(Analitico!F:F,MATCH(Banco!$C5087,Analitico!$A:$A,0))&amp;"%",""),"")</f>
        <v/>
      </c>
    </row>
    <row r="5088" spans="1:11" ht="22.5" x14ac:dyDescent="0.2">
      <c r="A5088" s="1" t="str">
        <f t="shared" si="80"/>
        <v>SINAPI 105314</v>
      </c>
      <c r="B5088" s="3" t="s">
        <v>21527</v>
      </c>
      <c r="C5088" s="3" t="s">
        <v>31194</v>
      </c>
      <c r="D5088" s="2" t="s">
        <v>31408</v>
      </c>
      <c r="E5088" s="3" t="s">
        <v>20621</v>
      </c>
      <c r="F5088" s="67" t="s">
        <v>5189</v>
      </c>
      <c r="G5088" s="67" t="s">
        <v>4679</v>
      </c>
      <c r="I5088" s="3" t="s">
        <v>6298</v>
      </c>
      <c r="J5088" s="3" t="str">
        <f>IF($B5088="SINAPI",IF(ISNUMBER(MATCH(Banco!$C5088,Analitico!$A:$A,0)),INDEX(Analitico!E:E,MATCH(Banco!$C5088,Analitico!$A:$A,0))&amp;"%",""),"")</f>
        <v/>
      </c>
      <c r="K5088" s="3" t="str">
        <f>IF($B5088="SINAPI",IF(ISNUMBER(MATCH(Banco!$C5088,Analitico!$A:$A,0)),INDEX(Analitico!F:F,MATCH(Banco!$C5088,Analitico!$A:$A,0))&amp;"%",""),"")</f>
        <v/>
      </c>
    </row>
    <row r="5089" spans="1:11" ht="22.5" x14ac:dyDescent="0.2">
      <c r="A5089" s="1" t="str">
        <f t="shared" si="80"/>
        <v>SINAPI 105315</v>
      </c>
      <c r="B5089" s="3" t="s">
        <v>21527</v>
      </c>
      <c r="C5089" s="3" t="s">
        <v>31195</v>
      </c>
      <c r="D5089" s="2" t="s">
        <v>31409</v>
      </c>
      <c r="E5089" s="3" t="s">
        <v>20622</v>
      </c>
      <c r="F5089" s="67" t="s">
        <v>28713</v>
      </c>
      <c r="G5089" s="67" t="s">
        <v>4942</v>
      </c>
      <c r="I5089" s="3" t="s">
        <v>6298</v>
      </c>
      <c r="J5089" s="3" t="str">
        <f>IF($B5089="SINAPI",IF(ISNUMBER(MATCH(Banco!$C5089,Analitico!$A:$A,0)),INDEX(Analitico!E:E,MATCH(Banco!$C5089,Analitico!$A:$A,0))&amp;"%",""),"")</f>
        <v/>
      </c>
      <c r="K5089" s="3" t="str">
        <f>IF($B5089="SINAPI",IF(ISNUMBER(MATCH(Banco!$C5089,Analitico!$A:$A,0)),INDEX(Analitico!F:F,MATCH(Banco!$C5089,Analitico!$A:$A,0))&amp;"%",""),"")</f>
        <v/>
      </c>
    </row>
    <row r="5090" spans="1:11" ht="22.5" x14ac:dyDescent="0.2">
      <c r="A5090" s="1" t="str">
        <f t="shared" si="80"/>
        <v>SINAPI 105316</v>
      </c>
      <c r="B5090" s="3" t="s">
        <v>21527</v>
      </c>
      <c r="C5090" s="3" t="s">
        <v>31196</v>
      </c>
      <c r="D5090" s="2" t="s">
        <v>31410</v>
      </c>
      <c r="E5090" s="3" t="s">
        <v>20622</v>
      </c>
      <c r="F5090" s="67" t="s">
        <v>21395</v>
      </c>
      <c r="G5090" s="67" t="s">
        <v>21006</v>
      </c>
      <c r="I5090" s="3" t="s">
        <v>6298</v>
      </c>
      <c r="J5090" s="3" t="str">
        <f>IF($B5090="SINAPI",IF(ISNUMBER(MATCH(Banco!$C5090,Analitico!$A:$A,0)),INDEX(Analitico!E:E,MATCH(Banco!$C5090,Analitico!$A:$A,0))&amp;"%",""),"")</f>
        <v/>
      </c>
      <c r="K5090" s="3" t="str">
        <f>IF($B5090="SINAPI",IF(ISNUMBER(MATCH(Banco!$C5090,Analitico!$A:$A,0)),INDEX(Analitico!F:F,MATCH(Banco!$C5090,Analitico!$A:$A,0))&amp;"%",""),"")</f>
        <v/>
      </c>
    </row>
    <row r="5091" spans="1:11" ht="22.5" x14ac:dyDescent="0.2">
      <c r="A5091" s="1" t="str">
        <f t="shared" ref="A5091:A5154" si="81">CONCATENAR</f>
        <v>SINAPI 105327</v>
      </c>
      <c r="B5091" s="3" t="s">
        <v>21527</v>
      </c>
      <c r="C5091" s="3" t="s">
        <v>31197</v>
      </c>
      <c r="D5091" s="2" t="s">
        <v>31411</v>
      </c>
      <c r="E5091" s="3" t="s">
        <v>20622</v>
      </c>
      <c r="F5091" s="67" t="s">
        <v>31864</v>
      </c>
      <c r="G5091" s="67" t="s">
        <v>34819</v>
      </c>
      <c r="I5091" s="3" t="s">
        <v>6300</v>
      </c>
      <c r="J5091" s="3" t="str">
        <f>IF($B5091="SINAPI",IF(ISNUMBER(MATCH(Banco!$C5091,Analitico!$A:$A,0)),INDEX(Analitico!E:E,MATCH(Banco!$C5091,Analitico!$A:$A,0))&amp;"%",""),"")</f>
        <v/>
      </c>
      <c r="K5091" s="3" t="str">
        <f>IF($B5091="SINAPI",IF(ISNUMBER(MATCH(Banco!$C5091,Analitico!$A:$A,0)),INDEX(Analitico!F:F,MATCH(Banco!$C5091,Analitico!$A:$A,0))&amp;"%",""),"")</f>
        <v/>
      </c>
    </row>
    <row r="5092" spans="1:11" ht="22.5" x14ac:dyDescent="0.2">
      <c r="A5092" s="1" t="str">
        <f t="shared" si="81"/>
        <v>SINAPI 105328</v>
      </c>
      <c r="B5092" s="3" t="s">
        <v>21527</v>
      </c>
      <c r="C5092" s="3" t="s">
        <v>31198</v>
      </c>
      <c r="D5092" s="2" t="s">
        <v>31412</v>
      </c>
      <c r="E5092" s="3" t="s">
        <v>20622</v>
      </c>
      <c r="F5092" s="67" t="s">
        <v>31900</v>
      </c>
      <c r="G5092" s="67" t="s">
        <v>5495</v>
      </c>
      <c r="I5092" s="3" t="s">
        <v>6300</v>
      </c>
      <c r="J5092" s="3" t="str">
        <f>IF($B5092="SINAPI",IF(ISNUMBER(MATCH(Banco!$C5092,Analitico!$A:$A,0)),INDEX(Analitico!E:E,MATCH(Banco!$C5092,Analitico!$A:$A,0))&amp;"%",""),"")</f>
        <v/>
      </c>
      <c r="K5092" s="3" t="str">
        <f>IF($B5092="SINAPI",IF(ISNUMBER(MATCH(Banco!$C5092,Analitico!$A:$A,0)),INDEX(Analitico!F:F,MATCH(Banco!$C5092,Analitico!$A:$A,0))&amp;"%",""),"")</f>
        <v/>
      </c>
    </row>
    <row r="5093" spans="1:11" ht="22.5" x14ac:dyDescent="0.2">
      <c r="A5093" s="1" t="str">
        <f t="shared" si="81"/>
        <v>SINAPI 105329</v>
      </c>
      <c r="B5093" s="3" t="s">
        <v>21527</v>
      </c>
      <c r="C5093" s="3" t="s">
        <v>31199</v>
      </c>
      <c r="D5093" s="2" t="s">
        <v>31413</v>
      </c>
      <c r="E5093" s="3" t="s">
        <v>20622</v>
      </c>
      <c r="F5093" s="67" t="s">
        <v>37711</v>
      </c>
      <c r="G5093" s="67" t="s">
        <v>28752</v>
      </c>
      <c r="I5093" s="3" t="s">
        <v>6300</v>
      </c>
      <c r="J5093" s="3" t="str">
        <f>IF($B5093="SINAPI",IF(ISNUMBER(MATCH(Banco!$C5093,Analitico!$A:$A,0)),INDEX(Analitico!E:E,MATCH(Banco!$C5093,Analitico!$A:$A,0))&amp;"%",""),"")</f>
        <v/>
      </c>
      <c r="K5093" s="3" t="str">
        <f>IF($B5093="SINAPI",IF(ISNUMBER(MATCH(Banco!$C5093,Analitico!$A:$A,0)),INDEX(Analitico!F:F,MATCH(Banco!$C5093,Analitico!$A:$A,0))&amp;"%",""),"")</f>
        <v/>
      </c>
    </row>
    <row r="5094" spans="1:11" ht="22.5" x14ac:dyDescent="0.2">
      <c r="A5094" s="1" t="str">
        <f t="shared" si="81"/>
        <v>SINAPI 105330</v>
      </c>
      <c r="B5094" s="3" t="s">
        <v>21527</v>
      </c>
      <c r="C5094" s="3" t="s">
        <v>31200</v>
      </c>
      <c r="D5094" s="2" t="s">
        <v>31414</v>
      </c>
      <c r="E5094" s="3" t="s">
        <v>20622</v>
      </c>
      <c r="F5094" s="67" t="s">
        <v>29953</v>
      </c>
      <c r="G5094" s="67" t="s">
        <v>34820</v>
      </c>
      <c r="I5094" s="3" t="s">
        <v>6300</v>
      </c>
      <c r="J5094" s="3" t="str">
        <f>IF($B5094="SINAPI",IF(ISNUMBER(MATCH(Banco!$C5094,Analitico!$A:$A,0)),INDEX(Analitico!E:E,MATCH(Banco!$C5094,Analitico!$A:$A,0))&amp;"%",""),"")</f>
        <v/>
      </c>
      <c r="K5094" s="3" t="str">
        <f>IF($B5094="SINAPI",IF(ISNUMBER(MATCH(Banco!$C5094,Analitico!$A:$A,0)),INDEX(Analitico!F:F,MATCH(Banco!$C5094,Analitico!$A:$A,0))&amp;"%",""),"")</f>
        <v/>
      </c>
    </row>
    <row r="5095" spans="1:11" ht="33.75" x14ac:dyDescent="0.2">
      <c r="A5095" s="1" t="str">
        <f t="shared" si="81"/>
        <v>SINAPI 105331</v>
      </c>
      <c r="B5095" s="3" t="s">
        <v>21527</v>
      </c>
      <c r="C5095" s="3" t="s">
        <v>31201</v>
      </c>
      <c r="D5095" s="2" t="s">
        <v>31415</v>
      </c>
      <c r="E5095" s="3" t="s">
        <v>20621</v>
      </c>
      <c r="F5095" s="67" t="s">
        <v>21661</v>
      </c>
      <c r="G5095" s="67" t="s">
        <v>33881</v>
      </c>
      <c r="I5095" s="3" t="s">
        <v>6300</v>
      </c>
      <c r="J5095" s="3" t="str">
        <f>IF($B5095="SINAPI",IF(ISNUMBER(MATCH(Banco!$C5095,Analitico!$A:$A,0)),INDEX(Analitico!E:E,MATCH(Banco!$C5095,Analitico!$A:$A,0))&amp;"%",""),"")</f>
        <v/>
      </c>
      <c r="K5095" s="3" t="str">
        <f>IF($B5095="SINAPI",IF(ISNUMBER(MATCH(Banco!$C5095,Analitico!$A:$A,0)),INDEX(Analitico!F:F,MATCH(Banco!$C5095,Analitico!$A:$A,0))&amp;"%",""),"")</f>
        <v/>
      </c>
    </row>
    <row r="5096" spans="1:11" ht="33.75" x14ac:dyDescent="0.2">
      <c r="A5096" s="1" t="str">
        <f t="shared" si="81"/>
        <v>SINAPI 105332</v>
      </c>
      <c r="B5096" s="3" t="s">
        <v>21527</v>
      </c>
      <c r="C5096" s="3" t="s">
        <v>31202</v>
      </c>
      <c r="D5096" s="2" t="s">
        <v>31416</v>
      </c>
      <c r="E5096" s="3" t="s">
        <v>20621</v>
      </c>
      <c r="F5096" s="67" t="s">
        <v>37882</v>
      </c>
      <c r="G5096" s="67" t="s">
        <v>5743</v>
      </c>
      <c r="I5096" s="3" t="s">
        <v>6300</v>
      </c>
      <c r="J5096" s="3" t="str">
        <f>IF($B5096="SINAPI",IF(ISNUMBER(MATCH(Banco!$C5096,Analitico!$A:$A,0)),INDEX(Analitico!E:E,MATCH(Banco!$C5096,Analitico!$A:$A,0))&amp;"%",""),"")</f>
        <v/>
      </c>
      <c r="K5096" s="3" t="str">
        <f>IF($B5096="SINAPI",IF(ISNUMBER(MATCH(Banco!$C5096,Analitico!$A:$A,0)),INDEX(Analitico!F:F,MATCH(Banco!$C5096,Analitico!$A:$A,0))&amp;"%",""),"")</f>
        <v/>
      </c>
    </row>
    <row r="5097" spans="1:11" ht="22.5" x14ac:dyDescent="0.2">
      <c r="A5097" s="1" t="str">
        <f t="shared" si="81"/>
        <v>SINAPI 105333</v>
      </c>
      <c r="B5097" s="3" t="s">
        <v>21527</v>
      </c>
      <c r="C5097" s="3" t="s">
        <v>31203</v>
      </c>
      <c r="D5097" s="2" t="s">
        <v>31417</v>
      </c>
      <c r="E5097" s="3" t="s">
        <v>20621</v>
      </c>
      <c r="F5097" s="67" t="s">
        <v>37883</v>
      </c>
      <c r="G5097" s="67" t="s">
        <v>34821</v>
      </c>
      <c r="I5097" s="3" t="s">
        <v>6300</v>
      </c>
      <c r="J5097" s="3" t="str">
        <f>IF($B5097="SINAPI",IF(ISNUMBER(MATCH(Banco!$C5097,Analitico!$A:$A,0)),INDEX(Analitico!E:E,MATCH(Banco!$C5097,Analitico!$A:$A,0))&amp;"%",""),"")</f>
        <v/>
      </c>
      <c r="K5097" s="3" t="str">
        <f>IF($B5097="SINAPI",IF(ISNUMBER(MATCH(Banco!$C5097,Analitico!$A:$A,0)),INDEX(Analitico!F:F,MATCH(Banco!$C5097,Analitico!$A:$A,0))&amp;"%",""),"")</f>
        <v/>
      </c>
    </row>
    <row r="5098" spans="1:11" ht="22.5" x14ac:dyDescent="0.2">
      <c r="A5098" s="1" t="str">
        <f t="shared" si="81"/>
        <v>SINAPI 105334</v>
      </c>
      <c r="B5098" s="3" t="s">
        <v>21527</v>
      </c>
      <c r="C5098" s="3" t="s">
        <v>31204</v>
      </c>
      <c r="D5098" s="2" t="s">
        <v>31418</v>
      </c>
      <c r="E5098" s="3" t="s">
        <v>20621</v>
      </c>
      <c r="F5098" s="67" t="s">
        <v>37884</v>
      </c>
      <c r="G5098" s="67" t="s">
        <v>31934</v>
      </c>
      <c r="I5098" s="3" t="s">
        <v>6300</v>
      </c>
      <c r="J5098" s="3" t="str">
        <f>IF($B5098="SINAPI",IF(ISNUMBER(MATCH(Banco!$C5098,Analitico!$A:$A,0)),INDEX(Analitico!E:E,MATCH(Banco!$C5098,Analitico!$A:$A,0))&amp;"%",""),"")</f>
        <v/>
      </c>
      <c r="K5098" s="3" t="str">
        <f>IF($B5098="SINAPI",IF(ISNUMBER(MATCH(Banco!$C5098,Analitico!$A:$A,0)),INDEX(Analitico!F:F,MATCH(Banco!$C5098,Analitico!$A:$A,0))&amp;"%",""),"")</f>
        <v/>
      </c>
    </row>
    <row r="5099" spans="1:11" ht="22.5" x14ac:dyDescent="0.2">
      <c r="A5099" s="1" t="str">
        <f t="shared" si="81"/>
        <v>SINAPI 105335</v>
      </c>
      <c r="B5099" s="3" t="s">
        <v>21527</v>
      </c>
      <c r="C5099" s="3" t="s">
        <v>31205</v>
      </c>
      <c r="D5099" s="2" t="s">
        <v>31419</v>
      </c>
      <c r="E5099" s="3" t="s">
        <v>20621</v>
      </c>
      <c r="F5099" s="67" t="s">
        <v>37885</v>
      </c>
      <c r="G5099" s="67" t="s">
        <v>34822</v>
      </c>
      <c r="I5099" s="3" t="s">
        <v>6300</v>
      </c>
      <c r="J5099" s="3" t="str">
        <f>IF($B5099="SINAPI",IF(ISNUMBER(MATCH(Banco!$C5099,Analitico!$A:$A,0)),INDEX(Analitico!E:E,MATCH(Banco!$C5099,Analitico!$A:$A,0))&amp;"%",""),"")</f>
        <v/>
      </c>
      <c r="K5099" s="3" t="str">
        <f>IF($B5099="SINAPI",IF(ISNUMBER(MATCH(Banco!$C5099,Analitico!$A:$A,0)),INDEX(Analitico!F:F,MATCH(Banco!$C5099,Analitico!$A:$A,0))&amp;"%",""),"")</f>
        <v/>
      </c>
    </row>
    <row r="5100" spans="1:11" ht="22.5" x14ac:dyDescent="0.2">
      <c r="A5100" s="1" t="str">
        <f t="shared" si="81"/>
        <v>SINAPI 105336</v>
      </c>
      <c r="B5100" s="3" t="s">
        <v>21527</v>
      </c>
      <c r="C5100" s="3" t="s">
        <v>31206</v>
      </c>
      <c r="D5100" s="2" t="s">
        <v>31420</v>
      </c>
      <c r="E5100" s="3" t="s">
        <v>20621</v>
      </c>
      <c r="F5100" s="67" t="s">
        <v>31535</v>
      </c>
      <c r="G5100" s="67" t="s">
        <v>34823</v>
      </c>
      <c r="I5100" s="3" t="s">
        <v>6300</v>
      </c>
      <c r="J5100" s="3" t="str">
        <f>IF($B5100="SINAPI",IF(ISNUMBER(MATCH(Banco!$C5100,Analitico!$A:$A,0)),INDEX(Analitico!E:E,MATCH(Banco!$C5100,Analitico!$A:$A,0))&amp;"%",""),"")</f>
        <v/>
      </c>
      <c r="K5100" s="3" t="str">
        <f>IF($B5100="SINAPI",IF(ISNUMBER(MATCH(Banco!$C5100,Analitico!$A:$A,0)),INDEX(Analitico!F:F,MATCH(Banco!$C5100,Analitico!$A:$A,0))&amp;"%",""),"")</f>
        <v/>
      </c>
    </row>
    <row r="5101" spans="1:11" ht="22.5" x14ac:dyDescent="0.2">
      <c r="A5101" s="1" t="str">
        <f t="shared" si="81"/>
        <v>SINAPI 105337</v>
      </c>
      <c r="B5101" s="3" t="s">
        <v>21527</v>
      </c>
      <c r="C5101" s="3" t="s">
        <v>31207</v>
      </c>
      <c r="D5101" s="2" t="s">
        <v>31421</v>
      </c>
      <c r="E5101" s="3" t="s">
        <v>20621</v>
      </c>
      <c r="F5101" s="67" t="s">
        <v>37886</v>
      </c>
      <c r="G5101" s="67" t="s">
        <v>34824</v>
      </c>
      <c r="I5101" s="3" t="s">
        <v>6300</v>
      </c>
      <c r="J5101" s="3" t="str">
        <f>IF($B5101="SINAPI",IF(ISNUMBER(MATCH(Banco!$C5101,Analitico!$A:$A,0)),INDEX(Analitico!E:E,MATCH(Banco!$C5101,Analitico!$A:$A,0))&amp;"%",""),"")</f>
        <v/>
      </c>
      <c r="K5101" s="3" t="str">
        <f>IF($B5101="SINAPI",IF(ISNUMBER(MATCH(Banco!$C5101,Analitico!$A:$A,0)),INDEX(Analitico!F:F,MATCH(Banco!$C5101,Analitico!$A:$A,0))&amp;"%",""),"")</f>
        <v/>
      </c>
    </row>
    <row r="5102" spans="1:11" ht="22.5" x14ac:dyDescent="0.2">
      <c r="A5102" s="1" t="str">
        <f t="shared" si="81"/>
        <v>SINAPI 105338</v>
      </c>
      <c r="B5102" s="3" t="s">
        <v>21527</v>
      </c>
      <c r="C5102" s="3" t="s">
        <v>31208</v>
      </c>
      <c r="D5102" s="2" t="s">
        <v>31422</v>
      </c>
      <c r="E5102" s="3" t="s">
        <v>20621</v>
      </c>
      <c r="F5102" s="67" t="s">
        <v>37887</v>
      </c>
      <c r="G5102" s="67" t="s">
        <v>34825</v>
      </c>
      <c r="I5102" s="3" t="s">
        <v>6300</v>
      </c>
      <c r="J5102" s="3" t="str">
        <f>IF($B5102="SINAPI",IF(ISNUMBER(MATCH(Banco!$C5102,Analitico!$A:$A,0)),INDEX(Analitico!E:E,MATCH(Banco!$C5102,Analitico!$A:$A,0))&amp;"%",""),"")</f>
        <v/>
      </c>
      <c r="K5102" s="3" t="str">
        <f>IF($B5102="SINAPI",IF(ISNUMBER(MATCH(Banco!$C5102,Analitico!$A:$A,0)),INDEX(Analitico!F:F,MATCH(Banco!$C5102,Analitico!$A:$A,0))&amp;"%",""),"")</f>
        <v/>
      </c>
    </row>
    <row r="5103" spans="1:11" ht="22.5" x14ac:dyDescent="0.2">
      <c r="A5103" s="1" t="str">
        <f t="shared" si="81"/>
        <v>SINAPI 105339</v>
      </c>
      <c r="B5103" s="3" t="s">
        <v>21527</v>
      </c>
      <c r="C5103" s="3" t="s">
        <v>31209</v>
      </c>
      <c r="D5103" s="2" t="s">
        <v>31423</v>
      </c>
      <c r="E5103" s="3" t="s">
        <v>20621</v>
      </c>
      <c r="F5103" s="67" t="s">
        <v>5647</v>
      </c>
      <c r="G5103" s="67" t="s">
        <v>4564</v>
      </c>
      <c r="I5103" s="3" t="s">
        <v>6298</v>
      </c>
      <c r="J5103" s="3" t="str">
        <f>IF($B5103="SINAPI",IF(ISNUMBER(MATCH(Banco!$C5103,Analitico!$A:$A,0)),INDEX(Analitico!E:E,MATCH(Banco!$C5103,Analitico!$A:$A,0))&amp;"%",""),"")</f>
        <v/>
      </c>
      <c r="K5103" s="3" t="str">
        <f>IF($B5103="SINAPI",IF(ISNUMBER(MATCH(Banco!$C5103,Analitico!$A:$A,0)),INDEX(Analitico!F:F,MATCH(Banco!$C5103,Analitico!$A:$A,0))&amp;"%",""),"")</f>
        <v/>
      </c>
    </row>
    <row r="5104" spans="1:11" ht="22.5" x14ac:dyDescent="0.2">
      <c r="A5104" s="1" t="str">
        <f t="shared" si="81"/>
        <v>SINAPI 105359</v>
      </c>
      <c r="B5104" s="3" t="s">
        <v>21527</v>
      </c>
      <c r="C5104" s="3" t="s">
        <v>31210</v>
      </c>
      <c r="D5104" s="2" t="s">
        <v>31424</v>
      </c>
      <c r="E5104" s="3" t="s">
        <v>20622</v>
      </c>
      <c r="F5104" s="67" t="s">
        <v>6130</v>
      </c>
      <c r="G5104" s="67" t="s">
        <v>29575</v>
      </c>
      <c r="I5104" s="3" t="s">
        <v>6298</v>
      </c>
      <c r="J5104" s="3" t="str">
        <f>IF($B5104="SINAPI",IF(ISNUMBER(MATCH(Banco!$C5104,Analitico!$A:$A,0)),INDEX(Analitico!E:E,MATCH(Banco!$C5104,Analitico!$A:$A,0))&amp;"%",""),"")</f>
        <v/>
      </c>
      <c r="K5104" s="3" t="str">
        <f>IF($B5104="SINAPI",IF(ISNUMBER(MATCH(Banco!$C5104,Analitico!$A:$A,0)),INDEX(Analitico!F:F,MATCH(Banco!$C5104,Analitico!$A:$A,0))&amp;"%",""),"")</f>
        <v/>
      </c>
    </row>
    <row r="5105" spans="1:11" ht="22.5" x14ac:dyDescent="0.2">
      <c r="A5105" s="1" t="str">
        <f t="shared" si="81"/>
        <v>SINAPI 105360</v>
      </c>
      <c r="B5105" s="3" t="s">
        <v>21527</v>
      </c>
      <c r="C5105" s="3" t="s">
        <v>31211</v>
      </c>
      <c r="D5105" s="2" t="s">
        <v>31425</v>
      </c>
      <c r="E5105" s="3" t="s">
        <v>20622</v>
      </c>
      <c r="F5105" s="67" t="s">
        <v>20806</v>
      </c>
      <c r="G5105" s="67" t="s">
        <v>30823</v>
      </c>
      <c r="I5105" s="3" t="s">
        <v>6298</v>
      </c>
      <c r="J5105" s="3" t="str">
        <f>IF($B5105="SINAPI",IF(ISNUMBER(MATCH(Banco!$C5105,Analitico!$A:$A,0)),INDEX(Analitico!E:E,MATCH(Banco!$C5105,Analitico!$A:$A,0))&amp;"%",""),"")</f>
        <v/>
      </c>
      <c r="K5105" s="3" t="str">
        <f>IF($B5105="SINAPI",IF(ISNUMBER(MATCH(Banco!$C5105,Analitico!$A:$A,0)),INDEX(Analitico!F:F,MATCH(Banco!$C5105,Analitico!$A:$A,0))&amp;"%",""),"")</f>
        <v/>
      </c>
    </row>
    <row r="5106" spans="1:11" ht="22.5" x14ac:dyDescent="0.2">
      <c r="A5106" s="1" t="str">
        <f t="shared" si="81"/>
        <v>SINAPI 105361</v>
      </c>
      <c r="B5106" s="3" t="s">
        <v>21527</v>
      </c>
      <c r="C5106" s="3" t="s">
        <v>31212</v>
      </c>
      <c r="D5106" s="2" t="s">
        <v>31426</v>
      </c>
      <c r="E5106" s="3" t="s">
        <v>20622</v>
      </c>
      <c r="F5106" s="67" t="s">
        <v>36962</v>
      </c>
      <c r="G5106" s="67" t="s">
        <v>31928</v>
      </c>
      <c r="I5106" s="3" t="s">
        <v>6298</v>
      </c>
      <c r="J5106" s="3" t="str">
        <f>IF($B5106="SINAPI",IF(ISNUMBER(MATCH(Banco!$C5106,Analitico!$A:$A,0)),INDEX(Analitico!E:E,MATCH(Banco!$C5106,Analitico!$A:$A,0))&amp;"%",""),"")</f>
        <v/>
      </c>
      <c r="K5106" s="3" t="str">
        <f>IF($B5106="SINAPI",IF(ISNUMBER(MATCH(Banco!$C5106,Analitico!$A:$A,0)),INDEX(Analitico!F:F,MATCH(Banco!$C5106,Analitico!$A:$A,0))&amp;"%",""),"")</f>
        <v/>
      </c>
    </row>
    <row r="5107" spans="1:11" ht="22.5" x14ac:dyDescent="0.2">
      <c r="A5107" s="1" t="str">
        <f t="shared" si="81"/>
        <v>SINAPI 105362</v>
      </c>
      <c r="B5107" s="3" t="s">
        <v>21527</v>
      </c>
      <c r="C5107" s="3" t="s">
        <v>31213</v>
      </c>
      <c r="D5107" s="2" t="s">
        <v>31427</v>
      </c>
      <c r="E5107" s="3" t="s">
        <v>20622</v>
      </c>
      <c r="F5107" s="67" t="s">
        <v>21001</v>
      </c>
      <c r="G5107" s="67" t="s">
        <v>30084</v>
      </c>
      <c r="I5107" s="3" t="s">
        <v>6298</v>
      </c>
      <c r="J5107" s="3" t="str">
        <f>IF($B5107="SINAPI",IF(ISNUMBER(MATCH(Banco!$C5107,Analitico!$A:$A,0)),INDEX(Analitico!E:E,MATCH(Banco!$C5107,Analitico!$A:$A,0))&amp;"%",""),"")</f>
        <v/>
      </c>
      <c r="K5107" s="3" t="str">
        <f>IF($B5107="SINAPI",IF(ISNUMBER(MATCH(Banco!$C5107,Analitico!$A:$A,0)),INDEX(Analitico!F:F,MATCH(Banco!$C5107,Analitico!$A:$A,0))&amp;"%",""),"")</f>
        <v/>
      </c>
    </row>
    <row r="5108" spans="1:11" ht="22.5" x14ac:dyDescent="0.2">
      <c r="A5108" s="1" t="str">
        <f t="shared" si="81"/>
        <v>SINAPI 105363</v>
      </c>
      <c r="B5108" s="3" t="s">
        <v>21527</v>
      </c>
      <c r="C5108" s="3" t="s">
        <v>31214</v>
      </c>
      <c r="D5108" s="2" t="s">
        <v>31428</v>
      </c>
      <c r="E5108" s="3" t="s">
        <v>20622</v>
      </c>
      <c r="F5108" s="67" t="s">
        <v>5638</v>
      </c>
      <c r="G5108" s="67" t="s">
        <v>4872</v>
      </c>
      <c r="I5108" s="3" t="s">
        <v>6298</v>
      </c>
      <c r="J5108" s="3" t="str">
        <f>IF($B5108="SINAPI",IF(ISNUMBER(MATCH(Banco!$C5108,Analitico!$A:$A,0)),INDEX(Analitico!E:E,MATCH(Banco!$C5108,Analitico!$A:$A,0))&amp;"%",""),"")</f>
        <v/>
      </c>
      <c r="K5108" s="3" t="str">
        <f>IF($B5108="SINAPI",IF(ISNUMBER(MATCH(Banco!$C5108,Analitico!$A:$A,0)),INDEX(Analitico!F:F,MATCH(Banco!$C5108,Analitico!$A:$A,0))&amp;"%",""),"")</f>
        <v/>
      </c>
    </row>
    <row r="5109" spans="1:11" ht="22.5" x14ac:dyDescent="0.2">
      <c r="A5109" s="1" t="str">
        <f t="shared" si="81"/>
        <v>SINAPI 105364</v>
      </c>
      <c r="B5109" s="3" t="s">
        <v>21527</v>
      </c>
      <c r="C5109" s="3" t="s">
        <v>31215</v>
      </c>
      <c r="D5109" s="2" t="s">
        <v>31429</v>
      </c>
      <c r="E5109" s="3" t="s">
        <v>20622</v>
      </c>
      <c r="F5109" s="67" t="s">
        <v>31907</v>
      </c>
      <c r="G5109" s="67" t="s">
        <v>29651</v>
      </c>
      <c r="I5109" s="3" t="s">
        <v>6298</v>
      </c>
      <c r="J5109" s="3" t="str">
        <f>IF($B5109="SINAPI",IF(ISNUMBER(MATCH(Banco!$C5109,Analitico!$A:$A,0)),INDEX(Analitico!E:E,MATCH(Banco!$C5109,Analitico!$A:$A,0))&amp;"%",""),"")</f>
        <v/>
      </c>
      <c r="K5109" s="3" t="str">
        <f>IF($B5109="SINAPI",IF(ISNUMBER(MATCH(Banco!$C5109,Analitico!$A:$A,0)),INDEX(Analitico!F:F,MATCH(Banco!$C5109,Analitico!$A:$A,0))&amp;"%",""),"")</f>
        <v/>
      </c>
    </row>
    <row r="5110" spans="1:11" ht="22.5" x14ac:dyDescent="0.2">
      <c r="A5110" s="1" t="str">
        <f t="shared" si="81"/>
        <v>SINAPI 105365</v>
      </c>
      <c r="B5110" s="3" t="s">
        <v>21527</v>
      </c>
      <c r="C5110" s="3" t="s">
        <v>31216</v>
      </c>
      <c r="D5110" s="2" t="s">
        <v>31430</v>
      </c>
      <c r="E5110" s="3" t="s">
        <v>20622</v>
      </c>
      <c r="F5110" s="67" t="s">
        <v>31867</v>
      </c>
      <c r="G5110" s="67" t="s">
        <v>5888</v>
      </c>
      <c r="I5110" s="3" t="s">
        <v>6298</v>
      </c>
      <c r="J5110" s="3" t="str">
        <f>IF($B5110="SINAPI",IF(ISNUMBER(MATCH(Banco!$C5110,Analitico!$A:$A,0)),INDEX(Analitico!E:E,MATCH(Banco!$C5110,Analitico!$A:$A,0))&amp;"%",""),"")</f>
        <v/>
      </c>
      <c r="K5110" s="3" t="str">
        <f>IF($B5110="SINAPI",IF(ISNUMBER(MATCH(Banco!$C5110,Analitico!$A:$A,0)),INDEX(Analitico!F:F,MATCH(Banco!$C5110,Analitico!$A:$A,0))&amp;"%",""),"")</f>
        <v/>
      </c>
    </row>
    <row r="5111" spans="1:11" ht="22.5" x14ac:dyDescent="0.2">
      <c r="A5111" s="1" t="str">
        <f t="shared" si="81"/>
        <v>SINAPI 105366</v>
      </c>
      <c r="B5111" s="3" t="s">
        <v>21527</v>
      </c>
      <c r="C5111" s="3" t="s">
        <v>31217</v>
      </c>
      <c r="D5111" s="2" t="s">
        <v>31431</v>
      </c>
      <c r="E5111" s="3" t="s">
        <v>20622</v>
      </c>
      <c r="F5111" s="67" t="s">
        <v>37888</v>
      </c>
      <c r="G5111" s="67" t="s">
        <v>21834</v>
      </c>
      <c r="I5111" s="3" t="s">
        <v>6298</v>
      </c>
      <c r="J5111" s="3" t="str">
        <f>IF($B5111="SINAPI",IF(ISNUMBER(MATCH(Banco!$C5111,Analitico!$A:$A,0)),INDEX(Analitico!E:E,MATCH(Banco!$C5111,Analitico!$A:$A,0))&amp;"%",""),"")</f>
        <v/>
      </c>
      <c r="K5111" s="3" t="str">
        <f>IF($B5111="SINAPI",IF(ISNUMBER(MATCH(Banco!$C5111,Analitico!$A:$A,0)),INDEX(Analitico!F:F,MATCH(Banco!$C5111,Analitico!$A:$A,0))&amp;"%",""),"")</f>
        <v/>
      </c>
    </row>
    <row r="5112" spans="1:11" ht="22.5" x14ac:dyDescent="0.2">
      <c r="A5112" s="1" t="str">
        <f t="shared" si="81"/>
        <v>SINAPI 105367</v>
      </c>
      <c r="B5112" s="3" t="s">
        <v>21527</v>
      </c>
      <c r="C5112" s="3" t="s">
        <v>31218</v>
      </c>
      <c r="D5112" s="2" t="s">
        <v>31432</v>
      </c>
      <c r="E5112" s="3" t="s">
        <v>20622</v>
      </c>
      <c r="F5112" s="67" t="s">
        <v>37889</v>
      </c>
      <c r="G5112" s="67" t="s">
        <v>34826</v>
      </c>
      <c r="I5112" s="3" t="s">
        <v>6298</v>
      </c>
      <c r="J5112" s="3" t="str">
        <f>IF($B5112="SINAPI",IF(ISNUMBER(MATCH(Banco!$C5112,Analitico!$A:$A,0)),INDEX(Analitico!E:E,MATCH(Banco!$C5112,Analitico!$A:$A,0))&amp;"%",""),"")</f>
        <v/>
      </c>
      <c r="K5112" s="3" t="str">
        <f>IF($B5112="SINAPI",IF(ISNUMBER(MATCH(Banco!$C5112,Analitico!$A:$A,0)),INDEX(Analitico!F:F,MATCH(Banco!$C5112,Analitico!$A:$A,0))&amp;"%",""),"")</f>
        <v/>
      </c>
    </row>
    <row r="5113" spans="1:11" ht="22.5" x14ac:dyDescent="0.2">
      <c r="A5113" s="1" t="str">
        <f t="shared" si="81"/>
        <v>SINAPI 105368</v>
      </c>
      <c r="B5113" s="3" t="s">
        <v>21527</v>
      </c>
      <c r="C5113" s="3" t="s">
        <v>31219</v>
      </c>
      <c r="D5113" s="2" t="s">
        <v>31433</v>
      </c>
      <c r="E5113" s="3" t="s">
        <v>20622</v>
      </c>
      <c r="F5113" s="67" t="s">
        <v>37890</v>
      </c>
      <c r="G5113" s="67" t="s">
        <v>31919</v>
      </c>
      <c r="I5113" s="3" t="s">
        <v>6300</v>
      </c>
      <c r="J5113" s="3" t="str">
        <f>IF($B5113="SINAPI",IF(ISNUMBER(MATCH(Banco!$C5113,Analitico!$A:$A,0)),INDEX(Analitico!E:E,MATCH(Banco!$C5113,Analitico!$A:$A,0))&amp;"%",""),"")</f>
        <v/>
      </c>
      <c r="K5113" s="3" t="str">
        <f>IF($B5113="SINAPI",IF(ISNUMBER(MATCH(Banco!$C5113,Analitico!$A:$A,0)),INDEX(Analitico!F:F,MATCH(Banco!$C5113,Analitico!$A:$A,0))&amp;"%",""),"")</f>
        <v/>
      </c>
    </row>
    <row r="5114" spans="1:11" ht="22.5" x14ac:dyDescent="0.2">
      <c r="A5114" s="1" t="str">
        <f t="shared" si="81"/>
        <v>SINAPI 105370</v>
      </c>
      <c r="B5114" s="3" t="s">
        <v>21527</v>
      </c>
      <c r="C5114" s="3" t="s">
        <v>31220</v>
      </c>
      <c r="D5114" s="2" t="s">
        <v>31434</v>
      </c>
      <c r="E5114" s="3" t="s">
        <v>20622</v>
      </c>
      <c r="F5114" s="67" t="s">
        <v>37891</v>
      </c>
      <c r="G5114" s="67" t="s">
        <v>34827</v>
      </c>
      <c r="I5114" s="3" t="s">
        <v>6300</v>
      </c>
      <c r="J5114" s="3" t="str">
        <f>IF($B5114="SINAPI",IF(ISNUMBER(MATCH(Banco!$C5114,Analitico!$A:$A,0)),INDEX(Analitico!E:E,MATCH(Banco!$C5114,Analitico!$A:$A,0))&amp;"%",""),"")</f>
        <v/>
      </c>
      <c r="K5114" s="3" t="str">
        <f>IF($B5114="SINAPI",IF(ISNUMBER(MATCH(Banco!$C5114,Analitico!$A:$A,0)),INDEX(Analitico!F:F,MATCH(Banco!$C5114,Analitico!$A:$A,0))&amp;"%",""),"")</f>
        <v/>
      </c>
    </row>
    <row r="5115" spans="1:11" ht="22.5" x14ac:dyDescent="0.2">
      <c r="A5115" s="1" t="str">
        <f t="shared" si="81"/>
        <v>SINAPI 105371</v>
      </c>
      <c r="B5115" s="3" t="s">
        <v>21527</v>
      </c>
      <c r="C5115" s="3" t="s">
        <v>31221</v>
      </c>
      <c r="D5115" s="2" t="s">
        <v>31435</v>
      </c>
      <c r="E5115" s="3" t="s">
        <v>20622</v>
      </c>
      <c r="F5115" s="67" t="s">
        <v>21567</v>
      </c>
      <c r="G5115" s="67" t="s">
        <v>32252</v>
      </c>
      <c r="I5115" s="3" t="s">
        <v>6298</v>
      </c>
      <c r="J5115" s="3" t="str">
        <f>IF($B5115="SINAPI",IF(ISNUMBER(MATCH(Banco!$C5115,Analitico!$A:$A,0)),INDEX(Analitico!E:E,MATCH(Banco!$C5115,Analitico!$A:$A,0))&amp;"%",""),"")</f>
        <v/>
      </c>
      <c r="K5115" s="3" t="str">
        <f>IF($B5115="SINAPI",IF(ISNUMBER(MATCH(Banco!$C5115,Analitico!$A:$A,0)),INDEX(Analitico!F:F,MATCH(Banco!$C5115,Analitico!$A:$A,0))&amp;"%",""),"")</f>
        <v/>
      </c>
    </row>
    <row r="5116" spans="1:11" ht="22.5" x14ac:dyDescent="0.2">
      <c r="A5116" s="1" t="str">
        <f t="shared" si="81"/>
        <v>SINAPI 105372</v>
      </c>
      <c r="B5116" s="3" t="s">
        <v>21527</v>
      </c>
      <c r="C5116" s="3" t="s">
        <v>31222</v>
      </c>
      <c r="D5116" s="2" t="s">
        <v>31436</v>
      </c>
      <c r="E5116" s="3" t="s">
        <v>20622</v>
      </c>
      <c r="F5116" s="67" t="s">
        <v>20820</v>
      </c>
      <c r="G5116" s="67" t="s">
        <v>21321</v>
      </c>
      <c r="I5116" s="3" t="s">
        <v>6298</v>
      </c>
      <c r="J5116" s="3" t="str">
        <f>IF($B5116="SINAPI",IF(ISNUMBER(MATCH(Banco!$C5116,Analitico!$A:$A,0)),INDEX(Analitico!E:E,MATCH(Banco!$C5116,Analitico!$A:$A,0))&amp;"%",""),"")</f>
        <v/>
      </c>
      <c r="K5116" s="3" t="str">
        <f>IF($B5116="SINAPI",IF(ISNUMBER(MATCH(Banco!$C5116,Analitico!$A:$A,0)),INDEX(Analitico!F:F,MATCH(Banco!$C5116,Analitico!$A:$A,0))&amp;"%",""),"")</f>
        <v/>
      </c>
    </row>
    <row r="5117" spans="1:11" ht="22.5" x14ac:dyDescent="0.2">
      <c r="A5117" s="1" t="str">
        <f t="shared" si="81"/>
        <v>SINAPI 105373</v>
      </c>
      <c r="B5117" s="3" t="s">
        <v>21527</v>
      </c>
      <c r="C5117" s="3" t="s">
        <v>31223</v>
      </c>
      <c r="D5117" s="2" t="s">
        <v>31437</v>
      </c>
      <c r="E5117" s="3" t="s">
        <v>20622</v>
      </c>
      <c r="F5117" s="67" t="s">
        <v>6183</v>
      </c>
      <c r="G5117" s="67" t="s">
        <v>20922</v>
      </c>
      <c r="I5117" s="3" t="s">
        <v>6298</v>
      </c>
      <c r="J5117" s="3" t="str">
        <f>IF($B5117="SINAPI",IF(ISNUMBER(MATCH(Banco!$C5117,Analitico!$A:$A,0)),INDEX(Analitico!E:E,MATCH(Banco!$C5117,Analitico!$A:$A,0))&amp;"%",""),"")</f>
        <v/>
      </c>
      <c r="K5117" s="3" t="str">
        <f>IF($B5117="SINAPI",IF(ISNUMBER(MATCH(Banco!$C5117,Analitico!$A:$A,0)),INDEX(Analitico!F:F,MATCH(Banco!$C5117,Analitico!$A:$A,0))&amp;"%",""),"")</f>
        <v/>
      </c>
    </row>
    <row r="5118" spans="1:11" ht="33.75" x14ac:dyDescent="0.2">
      <c r="A5118" s="1" t="str">
        <f t="shared" si="81"/>
        <v>SINAPI 105374</v>
      </c>
      <c r="B5118" s="3" t="s">
        <v>21527</v>
      </c>
      <c r="C5118" s="3" t="s">
        <v>31224</v>
      </c>
      <c r="D5118" s="2" t="s">
        <v>31438</v>
      </c>
      <c r="E5118" s="3" t="s">
        <v>20622</v>
      </c>
      <c r="F5118" s="67" t="s">
        <v>37892</v>
      </c>
      <c r="G5118" s="67" t="s">
        <v>34828</v>
      </c>
      <c r="I5118" s="3" t="s">
        <v>6300</v>
      </c>
      <c r="J5118" s="3" t="str">
        <f>IF($B5118="SINAPI",IF(ISNUMBER(MATCH(Banco!$C5118,Analitico!$A:$A,0)),INDEX(Analitico!E:E,MATCH(Banco!$C5118,Analitico!$A:$A,0))&amp;"%",""),"")</f>
        <v/>
      </c>
      <c r="K5118" s="3" t="str">
        <f>IF($B5118="SINAPI",IF(ISNUMBER(MATCH(Banco!$C5118,Analitico!$A:$A,0)),INDEX(Analitico!F:F,MATCH(Banco!$C5118,Analitico!$A:$A,0))&amp;"%",""),"")</f>
        <v/>
      </c>
    </row>
    <row r="5119" spans="1:11" ht="33.75" x14ac:dyDescent="0.2">
      <c r="A5119" s="1" t="str">
        <f t="shared" si="81"/>
        <v>SINAPI 105375</v>
      </c>
      <c r="B5119" s="3" t="s">
        <v>21527</v>
      </c>
      <c r="C5119" s="3" t="s">
        <v>31225</v>
      </c>
      <c r="D5119" s="2" t="s">
        <v>31439</v>
      </c>
      <c r="E5119" s="3" t="s">
        <v>20622</v>
      </c>
      <c r="F5119" s="67" t="s">
        <v>37893</v>
      </c>
      <c r="G5119" s="67" t="s">
        <v>34829</v>
      </c>
      <c r="I5119" s="3" t="s">
        <v>6300</v>
      </c>
      <c r="J5119" s="3" t="str">
        <f>IF($B5119="SINAPI",IF(ISNUMBER(MATCH(Banco!$C5119,Analitico!$A:$A,0)),INDEX(Analitico!E:E,MATCH(Banco!$C5119,Analitico!$A:$A,0))&amp;"%",""),"")</f>
        <v/>
      </c>
      <c r="K5119" s="3" t="str">
        <f>IF($B5119="SINAPI",IF(ISNUMBER(MATCH(Banco!$C5119,Analitico!$A:$A,0)),INDEX(Analitico!F:F,MATCH(Banco!$C5119,Analitico!$A:$A,0))&amp;"%",""),"")</f>
        <v/>
      </c>
    </row>
    <row r="5120" spans="1:11" ht="33.75" x14ac:dyDescent="0.2">
      <c r="A5120" s="1" t="str">
        <f t="shared" si="81"/>
        <v>SINAPI 105376</v>
      </c>
      <c r="B5120" s="3" t="s">
        <v>21527</v>
      </c>
      <c r="C5120" s="3" t="s">
        <v>31226</v>
      </c>
      <c r="D5120" s="2" t="s">
        <v>31440</v>
      </c>
      <c r="E5120" s="3" t="s">
        <v>20622</v>
      </c>
      <c r="F5120" s="67" t="s">
        <v>37894</v>
      </c>
      <c r="G5120" s="67" t="s">
        <v>34830</v>
      </c>
      <c r="I5120" s="3" t="s">
        <v>6300</v>
      </c>
      <c r="J5120" s="3" t="str">
        <f>IF($B5120="SINAPI",IF(ISNUMBER(MATCH(Banco!$C5120,Analitico!$A:$A,0)),INDEX(Analitico!E:E,MATCH(Banco!$C5120,Analitico!$A:$A,0))&amp;"%",""),"")</f>
        <v/>
      </c>
      <c r="K5120" s="3" t="str">
        <f>IF($B5120="SINAPI",IF(ISNUMBER(MATCH(Banco!$C5120,Analitico!$A:$A,0)),INDEX(Analitico!F:F,MATCH(Banco!$C5120,Analitico!$A:$A,0))&amp;"%",""),"")</f>
        <v/>
      </c>
    </row>
    <row r="5121" spans="1:11" ht="22.5" x14ac:dyDescent="0.2">
      <c r="A5121" s="1" t="str">
        <f t="shared" si="81"/>
        <v>SINAPI 105381</v>
      </c>
      <c r="B5121" s="3" t="s">
        <v>21527</v>
      </c>
      <c r="C5121" s="3" t="s">
        <v>31227</v>
      </c>
      <c r="D5121" s="2" t="s">
        <v>31441</v>
      </c>
      <c r="E5121" s="3" t="s">
        <v>20622</v>
      </c>
      <c r="F5121" s="67" t="s">
        <v>28760</v>
      </c>
      <c r="G5121" s="67" t="s">
        <v>5706</v>
      </c>
      <c r="I5121" s="3" t="s">
        <v>6298</v>
      </c>
      <c r="J5121" s="3" t="str">
        <f>IF($B5121="SINAPI",IF(ISNUMBER(MATCH(Banco!$C5121,Analitico!$A:$A,0)),INDEX(Analitico!E:E,MATCH(Banco!$C5121,Analitico!$A:$A,0))&amp;"%",""),"")</f>
        <v/>
      </c>
      <c r="K5121" s="3" t="str">
        <f>IF($B5121="SINAPI",IF(ISNUMBER(MATCH(Banco!$C5121,Analitico!$A:$A,0)),INDEX(Analitico!F:F,MATCH(Banco!$C5121,Analitico!$A:$A,0))&amp;"%",""),"")</f>
        <v/>
      </c>
    </row>
    <row r="5122" spans="1:11" ht="22.5" x14ac:dyDescent="0.2">
      <c r="A5122" s="1" t="str">
        <f t="shared" si="81"/>
        <v>SINAPI 105382</v>
      </c>
      <c r="B5122" s="3" t="s">
        <v>21527</v>
      </c>
      <c r="C5122" s="3" t="s">
        <v>31228</v>
      </c>
      <c r="D5122" s="2" t="s">
        <v>31442</v>
      </c>
      <c r="E5122" s="3" t="s">
        <v>20622</v>
      </c>
      <c r="F5122" s="67" t="s">
        <v>4849</v>
      </c>
      <c r="G5122" s="67" t="s">
        <v>5033</v>
      </c>
      <c r="I5122" s="3" t="s">
        <v>6298</v>
      </c>
      <c r="J5122" s="3" t="str">
        <f>IF($B5122="SINAPI",IF(ISNUMBER(MATCH(Banco!$C5122,Analitico!$A:$A,0)),INDEX(Analitico!E:E,MATCH(Banco!$C5122,Analitico!$A:$A,0))&amp;"%",""),"")</f>
        <v/>
      </c>
      <c r="K5122" s="3" t="str">
        <f>IF($B5122="SINAPI",IF(ISNUMBER(MATCH(Banco!$C5122,Analitico!$A:$A,0)),INDEX(Analitico!F:F,MATCH(Banco!$C5122,Analitico!$A:$A,0))&amp;"%",""),"")</f>
        <v/>
      </c>
    </row>
    <row r="5123" spans="1:11" ht="22.5" x14ac:dyDescent="0.2">
      <c r="A5123" s="1" t="str">
        <f t="shared" si="81"/>
        <v>SINAPI 105383</v>
      </c>
      <c r="B5123" s="3" t="s">
        <v>21527</v>
      </c>
      <c r="C5123" s="3" t="s">
        <v>31229</v>
      </c>
      <c r="D5123" s="2" t="s">
        <v>31443</v>
      </c>
      <c r="E5123" s="3" t="s">
        <v>20622</v>
      </c>
      <c r="F5123" s="67" t="s">
        <v>21812</v>
      </c>
      <c r="G5123" s="67" t="s">
        <v>29814</v>
      </c>
      <c r="I5123" s="3" t="s">
        <v>6298</v>
      </c>
      <c r="J5123" s="3" t="str">
        <f>IF($B5123="SINAPI",IF(ISNUMBER(MATCH(Banco!$C5123,Analitico!$A:$A,0)),INDEX(Analitico!E:E,MATCH(Banco!$C5123,Analitico!$A:$A,0))&amp;"%",""),"")</f>
        <v/>
      </c>
      <c r="K5123" s="3" t="str">
        <f>IF($B5123="SINAPI",IF(ISNUMBER(MATCH(Banco!$C5123,Analitico!$A:$A,0)),INDEX(Analitico!F:F,MATCH(Banco!$C5123,Analitico!$A:$A,0))&amp;"%",""),"")</f>
        <v/>
      </c>
    </row>
    <row r="5124" spans="1:11" ht="22.5" x14ac:dyDescent="0.2">
      <c r="A5124" s="1" t="str">
        <f t="shared" si="81"/>
        <v>SINAPI 105384</v>
      </c>
      <c r="B5124" s="3" t="s">
        <v>21527</v>
      </c>
      <c r="C5124" s="3" t="s">
        <v>31230</v>
      </c>
      <c r="D5124" s="2" t="s">
        <v>31444</v>
      </c>
      <c r="E5124" s="3" t="s">
        <v>20622</v>
      </c>
      <c r="F5124" s="67" t="s">
        <v>29634</v>
      </c>
      <c r="G5124" s="67" t="s">
        <v>20776</v>
      </c>
      <c r="I5124" s="3" t="s">
        <v>6298</v>
      </c>
      <c r="J5124" s="3" t="str">
        <f>IF($B5124="SINAPI",IF(ISNUMBER(MATCH(Banco!$C5124,Analitico!$A:$A,0)),INDEX(Analitico!E:E,MATCH(Banco!$C5124,Analitico!$A:$A,0))&amp;"%",""),"")</f>
        <v/>
      </c>
      <c r="K5124" s="3" t="str">
        <f>IF($B5124="SINAPI",IF(ISNUMBER(MATCH(Banco!$C5124,Analitico!$A:$A,0)),INDEX(Analitico!F:F,MATCH(Banco!$C5124,Analitico!$A:$A,0))&amp;"%",""),"")</f>
        <v/>
      </c>
    </row>
    <row r="5125" spans="1:11" ht="22.5" x14ac:dyDescent="0.2">
      <c r="A5125" s="1" t="str">
        <f t="shared" si="81"/>
        <v>SINAPI 105385</v>
      </c>
      <c r="B5125" s="3" t="s">
        <v>21527</v>
      </c>
      <c r="C5125" s="3" t="s">
        <v>31231</v>
      </c>
      <c r="D5125" s="2" t="s">
        <v>31445</v>
      </c>
      <c r="E5125" s="3" t="s">
        <v>20622</v>
      </c>
      <c r="F5125" s="67" t="s">
        <v>6153</v>
      </c>
      <c r="G5125" s="67" t="s">
        <v>21296</v>
      </c>
      <c r="I5125" s="3" t="s">
        <v>6298</v>
      </c>
      <c r="J5125" s="3" t="str">
        <f>IF($B5125="SINAPI",IF(ISNUMBER(MATCH(Banco!$C5125,Analitico!$A:$A,0)),INDEX(Analitico!E:E,MATCH(Banco!$C5125,Analitico!$A:$A,0))&amp;"%",""),"")</f>
        <v/>
      </c>
      <c r="K5125" s="3" t="str">
        <f>IF($B5125="SINAPI",IF(ISNUMBER(MATCH(Banco!$C5125,Analitico!$A:$A,0)),INDEX(Analitico!F:F,MATCH(Banco!$C5125,Analitico!$A:$A,0))&amp;"%",""),"")</f>
        <v/>
      </c>
    </row>
    <row r="5126" spans="1:11" ht="22.5" x14ac:dyDescent="0.2">
      <c r="A5126" s="1" t="str">
        <f t="shared" si="81"/>
        <v>SINAPI 105386</v>
      </c>
      <c r="B5126" s="3" t="s">
        <v>21527</v>
      </c>
      <c r="C5126" s="3" t="s">
        <v>31232</v>
      </c>
      <c r="D5126" s="2" t="s">
        <v>31446</v>
      </c>
      <c r="E5126" s="3" t="s">
        <v>20622</v>
      </c>
      <c r="F5126" s="67" t="s">
        <v>37895</v>
      </c>
      <c r="G5126" s="67" t="s">
        <v>4698</v>
      </c>
      <c r="I5126" s="3" t="s">
        <v>6298</v>
      </c>
      <c r="J5126" s="3" t="str">
        <f>IF($B5126="SINAPI",IF(ISNUMBER(MATCH(Banco!$C5126,Analitico!$A:$A,0)),INDEX(Analitico!E:E,MATCH(Banco!$C5126,Analitico!$A:$A,0))&amp;"%",""),"")</f>
        <v/>
      </c>
      <c r="K5126" s="3" t="str">
        <f>IF($B5126="SINAPI",IF(ISNUMBER(MATCH(Banco!$C5126,Analitico!$A:$A,0)),INDEX(Analitico!F:F,MATCH(Banco!$C5126,Analitico!$A:$A,0))&amp;"%",""),"")</f>
        <v/>
      </c>
    </row>
    <row r="5127" spans="1:11" ht="22.5" x14ac:dyDescent="0.2">
      <c r="A5127" s="1" t="str">
        <f t="shared" si="81"/>
        <v>SINAPI 105387</v>
      </c>
      <c r="B5127" s="3" t="s">
        <v>21527</v>
      </c>
      <c r="C5127" s="3" t="s">
        <v>31233</v>
      </c>
      <c r="D5127" s="2" t="s">
        <v>31447</v>
      </c>
      <c r="E5127" s="3" t="s">
        <v>20622</v>
      </c>
      <c r="F5127" s="67" t="s">
        <v>29744</v>
      </c>
      <c r="G5127" s="67" t="s">
        <v>21489</v>
      </c>
      <c r="I5127" s="3" t="s">
        <v>6298</v>
      </c>
      <c r="J5127" s="3" t="str">
        <f>IF($B5127="SINAPI",IF(ISNUMBER(MATCH(Banco!$C5127,Analitico!$A:$A,0)),INDEX(Analitico!E:E,MATCH(Banco!$C5127,Analitico!$A:$A,0))&amp;"%",""),"")</f>
        <v/>
      </c>
      <c r="K5127" s="3" t="str">
        <f>IF($B5127="SINAPI",IF(ISNUMBER(MATCH(Banco!$C5127,Analitico!$A:$A,0)),INDEX(Analitico!F:F,MATCH(Banco!$C5127,Analitico!$A:$A,0))&amp;"%",""),"")</f>
        <v/>
      </c>
    </row>
    <row r="5128" spans="1:11" ht="22.5" x14ac:dyDescent="0.2">
      <c r="A5128" s="1" t="str">
        <f t="shared" si="81"/>
        <v>SINAPI 92833</v>
      </c>
      <c r="B5128" s="3" t="s">
        <v>21527</v>
      </c>
      <c r="C5128" s="3" t="s">
        <v>6461</v>
      </c>
      <c r="D5128" s="2" t="s">
        <v>13801</v>
      </c>
      <c r="E5128" s="3" t="s">
        <v>20621</v>
      </c>
      <c r="F5128" s="67" t="s">
        <v>37896</v>
      </c>
      <c r="G5128" s="67" t="s">
        <v>34831</v>
      </c>
      <c r="I5128" s="3" t="s">
        <v>6298</v>
      </c>
      <c r="J5128" s="3" t="str">
        <f>IF($B5128="SINAPI",IF(ISNUMBER(MATCH(Banco!$C5128,Analitico!$A:$A,0)),INDEX(Analitico!E:E,MATCH(Banco!$C5128,Analitico!$A:$A,0))&amp;"%",""),"")</f>
        <v/>
      </c>
      <c r="K5128" s="3" t="str">
        <f>IF($B5128="SINAPI",IF(ISNUMBER(MATCH(Banco!$C5128,Analitico!$A:$A,0)),INDEX(Analitico!F:F,MATCH(Banco!$C5128,Analitico!$A:$A,0))&amp;"%",""),"")</f>
        <v/>
      </c>
    </row>
    <row r="5129" spans="1:11" ht="33.75" x14ac:dyDescent="0.2">
      <c r="A5129" s="1" t="str">
        <f t="shared" si="81"/>
        <v>SINAPI 92834</v>
      </c>
      <c r="B5129" s="3" t="s">
        <v>21527</v>
      </c>
      <c r="C5129" s="3" t="s">
        <v>6462</v>
      </c>
      <c r="D5129" s="2" t="s">
        <v>13802</v>
      </c>
      <c r="E5129" s="3" t="s">
        <v>20621</v>
      </c>
      <c r="F5129" s="67" t="s">
        <v>21394</v>
      </c>
      <c r="G5129" s="67" t="s">
        <v>21182</v>
      </c>
      <c r="I5129" s="3" t="s">
        <v>6298</v>
      </c>
      <c r="J5129" s="3" t="str">
        <f>IF($B5129="SINAPI",IF(ISNUMBER(MATCH(Banco!$C5129,Analitico!$A:$A,0)),INDEX(Analitico!E:E,MATCH(Banco!$C5129,Analitico!$A:$A,0))&amp;"%",""),"")</f>
        <v/>
      </c>
      <c r="K5129" s="3" t="str">
        <f>IF($B5129="SINAPI",IF(ISNUMBER(MATCH(Banco!$C5129,Analitico!$A:$A,0)),INDEX(Analitico!F:F,MATCH(Banco!$C5129,Analitico!$A:$A,0))&amp;"%",""),"")</f>
        <v/>
      </c>
    </row>
    <row r="5130" spans="1:11" ht="22.5" x14ac:dyDescent="0.2">
      <c r="A5130" s="1" t="str">
        <f t="shared" si="81"/>
        <v>SINAPI 92835</v>
      </c>
      <c r="B5130" s="3" t="s">
        <v>21527</v>
      </c>
      <c r="C5130" s="3" t="s">
        <v>6463</v>
      </c>
      <c r="D5130" s="2" t="s">
        <v>13803</v>
      </c>
      <c r="E5130" s="3" t="s">
        <v>20621</v>
      </c>
      <c r="F5130" s="67" t="s">
        <v>37897</v>
      </c>
      <c r="G5130" s="67" t="s">
        <v>34832</v>
      </c>
      <c r="I5130" s="3" t="s">
        <v>6298</v>
      </c>
      <c r="J5130" s="3" t="str">
        <f>IF($B5130="SINAPI",IF(ISNUMBER(MATCH(Banco!$C5130,Analitico!$A:$A,0)),INDEX(Analitico!E:E,MATCH(Banco!$C5130,Analitico!$A:$A,0))&amp;"%",""),"")</f>
        <v/>
      </c>
      <c r="K5130" s="3" t="str">
        <f>IF($B5130="SINAPI",IF(ISNUMBER(MATCH(Banco!$C5130,Analitico!$A:$A,0)),INDEX(Analitico!F:F,MATCH(Banco!$C5130,Analitico!$A:$A,0))&amp;"%",""),"")</f>
        <v/>
      </c>
    </row>
    <row r="5131" spans="1:11" ht="33.75" x14ac:dyDescent="0.2">
      <c r="A5131" s="1" t="str">
        <f t="shared" si="81"/>
        <v>SINAPI 92836</v>
      </c>
      <c r="B5131" s="3" t="s">
        <v>21527</v>
      </c>
      <c r="C5131" s="3" t="s">
        <v>6464</v>
      </c>
      <c r="D5131" s="2" t="s">
        <v>13804</v>
      </c>
      <c r="E5131" s="3" t="s">
        <v>20621</v>
      </c>
      <c r="F5131" s="67" t="s">
        <v>36903</v>
      </c>
      <c r="G5131" s="67" t="s">
        <v>4533</v>
      </c>
      <c r="I5131" s="3" t="s">
        <v>6298</v>
      </c>
      <c r="J5131" s="3" t="str">
        <f>IF($B5131="SINAPI",IF(ISNUMBER(MATCH(Banco!$C5131,Analitico!$A:$A,0)),INDEX(Analitico!E:E,MATCH(Banco!$C5131,Analitico!$A:$A,0))&amp;"%",""),"")</f>
        <v/>
      </c>
      <c r="K5131" s="3" t="str">
        <f>IF($B5131="SINAPI",IF(ISNUMBER(MATCH(Banco!$C5131,Analitico!$A:$A,0)),INDEX(Analitico!F:F,MATCH(Banco!$C5131,Analitico!$A:$A,0))&amp;"%",""),"")</f>
        <v/>
      </c>
    </row>
    <row r="5132" spans="1:11" ht="22.5" x14ac:dyDescent="0.2">
      <c r="A5132" s="1" t="str">
        <f t="shared" si="81"/>
        <v>SINAPI 92837</v>
      </c>
      <c r="B5132" s="3" t="s">
        <v>21527</v>
      </c>
      <c r="C5132" s="3" t="s">
        <v>6465</v>
      </c>
      <c r="D5132" s="2" t="s">
        <v>13805</v>
      </c>
      <c r="E5132" s="3" t="s">
        <v>20621</v>
      </c>
      <c r="F5132" s="67" t="s">
        <v>37898</v>
      </c>
      <c r="G5132" s="67" t="s">
        <v>34833</v>
      </c>
      <c r="I5132" s="3" t="s">
        <v>6298</v>
      </c>
      <c r="J5132" s="3" t="str">
        <f>IF($B5132="SINAPI",IF(ISNUMBER(MATCH(Banco!$C5132,Analitico!$A:$A,0)),INDEX(Analitico!E:E,MATCH(Banco!$C5132,Analitico!$A:$A,0))&amp;"%",""),"")</f>
        <v/>
      </c>
      <c r="K5132" s="3" t="str">
        <f>IF($B5132="SINAPI",IF(ISNUMBER(MATCH(Banco!$C5132,Analitico!$A:$A,0)),INDEX(Analitico!F:F,MATCH(Banco!$C5132,Analitico!$A:$A,0))&amp;"%",""),"")</f>
        <v/>
      </c>
    </row>
    <row r="5133" spans="1:11" ht="33.75" x14ac:dyDescent="0.2">
      <c r="A5133" s="1" t="str">
        <f t="shared" si="81"/>
        <v>SINAPI 92838</v>
      </c>
      <c r="B5133" s="3" t="s">
        <v>21527</v>
      </c>
      <c r="C5133" s="3" t="s">
        <v>6466</v>
      </c>
      <c r="D5133" s="2" t="s">
        <v>13806</v>
      </c>
      <c r="E5133" s="3" t="s">
        <v>20621</v>
      </c>
      <c r="F5133" s="67" t="s">
        <v>21673</v>
      </c>
      <c r="G5133" s="67" t="s">
        <v>29796</v>
      </c>
      <c r="I5133" s="3" t="s">
        <v>6298</v>
      </c>
      <c r="J5133" s="3" t="str">
        <f>IF($B5133="SINAPI",IF(ISNUMBER(MATCH(Banco!$C5133,Analitico!$A:$A,0)),INDEX(Analitico!E:E,MATCH(Banco!$C5133,Analitico!$A:$A,0))&amp;"%",""),"")</f>
        <v/>
      </c>
      <c r="K5133" s="3" t="str">
        <f>IF($B5133="SINAPI",IF(ISNUMBER(MATCH(Banco!$C5133,Analitico!$A:$A,0)),INDEX(Analitico!F:F,MATCH(Banco!$C5133,Analitico!$A:$A,0))&amp;"%",""),"")</f>
        <v/>
      </c>
    </row>
    <row r="5134" spans="1:11" ht="22.5" x14ac:dyDescent="0.2">
      <c r="A5134" s="1" t="str">
        <f t="shared" si="81"/>
        <v>SINAPI 92839</v>
      </c>
      <c r="B5134" s="3" t="s">
        <v>21527</v>
      </c>
      <c r="C5134" s="3" t="s">
        <v>6467</v>
      </c>
      <c r="D5134" s="2" t="s">
        <v>13807</v>
      </c>
      <c r="E5134" s="3" t="s">
        <v>20621</v>
      </c>
      <c r="F5134" s="67" t="s">
        <v>37899</v>
      </c>
      <c r="G5134" s="67" t="s">
        <v>31850</v>
      </c>
      <c r="I5134" s="3" t="s">
        <v>6298</v>
      </c>
      <c r="J5134" s="3" t="str">
        <f>IF($B5134="SINAPI",IF(ISNUMBER(MATCH(Banco!$C5134,Analitico!$A:$A,0)),INDEX(Analitico!E:E,MATCH(Banco!$C5134,Analitico!$A:$A,0))&amp;"%",""),"")</f>
        <v/>
      </c>
      <c r="K5134" s="3" t="str">
        <f>IF($B5134="SINAPI",IF(ISNUMBER(MATCH(Banco!$C5134,Analitico!$A:$A,0)),INDEX(Analitico!F:F,MATCH(Banco!$C5134,Analitico!$A:$A,0))&amp;"%",""),"")</f>
        <v/>
      </c>
    </row>
    <row r="5135" spans="1:11" ht="33.75" x14ac:dyDescent="0.2">
      <c r="A5135" s="1" t="str">
        <f t="shared" si="81"/>
        <v>SINAPI 92840</v>
      </c>
      <c r="B5135" s="3" t="s">
        <v>21527</v>
      </c>
      <c r="C5135" s="3" t="s">
        <v>6468</v>
      </c>
      <c r="D5135" s="2" t="s">
        <v>13808</v>
      </c>
      <c r="E5135" s="3" t="s">
        <v>20621</v>
      </c>
      <c r="F5135" s="67" t="s">
        <v>21515</v>
      </c>
      <c r="G5135" s="67" t="s">
        <v>32349</v>
      </c>
      <c r="I5135" s="3" t="s">
        <v>6298</v>
      </c>
      <c r="J5135" s="3" t="str">
        <f>IF($B5135="SINAPI",IF(ISNUMBER(MATCH(Banco!$C5135,Analitico!$A:$A,0)),INDEX(Analitico!E:E,MATCH(Banco!$C5135,Analitico!$A:$A,0))&amp;"%",""),"")</f>
        <v/>
      </c>
      <c r="K5135" s="3" t="str">
        <f>IF($B5135="SINAPI",IF(ISNUMBER(MATCH(Banco!$C5135,Analitico!$A:$A,0)),INDEX(Analitico!F:F,MATCH(Banco!$C5135,Analitico!$A:$A,0))&amp;"%",""),"")</f>
        <v/>
      </c>
    </row>
    <row r="5136" spans="1:11" ht="22.5" x14ac:dyDescent="0.2">
      <c r="A5136" s="1" t="str">
        <f t="shared" si="81"/>
        <v>SINAPI 92841</v>
      </c>
      <c r="B5136" s="3" t="s">
        <v>21527</v>
      </c>
      <c r="C5136" s="3" t="s">
        <v>6469</v>
      </c>
      <c r="D5136" s="2" t="s">
        <v>13809</v>
      </c>
      <c r="E5136" s="3" t="s">
        <v>20621</v>
      </c>
      <c r="F5136" s="67" t="s">
        <v>37900</v>
      </c>
      <c r="G5136" s="67" t="s">
        <v>34834</v>
      </c>
      <c r="I5136" s="3" t="s">
        <v>6298</v>
      </c>
      <c r="J5136" s="3" t="str">
        <f>IF($B5136="SINAPI",IF(ISNUMBER(MATCH(Banco!$C5136,Analitico!$A:$A,0)),INDEX(Analitico!E:E,MATCH(Banco!$C5136,Analitico!$A:$A,0))&amp;"%",""),"")</f>
        <v/>
      </c>
      <c r="K5136" s="3" t="str">
        <f>IF($B5136="SINAPI",IF(ISNUMBER(MATCH(Banco!$C5136,Analitico!$A:$A,0)),INDEX(Analitico!F:F,MATCH(Banco!$C5136,Analitico!$A:$A,0))&amp;"%",""),"")</f>
        <v/>
      </c>
    </row>
    <row r="5137" spans="1:11" ht="33.75" x14ac:dyDescent="0.2">
      <c r="A5137" s="1" t="str">
        <f t="shared" si="81"/>
        <v>SINAPI 92842</v>
      </c>
      <c r="B5137" s="3" t="s">
        <v>21527</v>
      </c>
      <c r="C5137" s="3" t="s">
        <v>6470</v>
      </c>
      <c r="D5137" s="2" t="s">
        <v>13810</v>
      </c>
      <c r="E5137" s="3" t="s">
        <v>20621</v>
      </c>
      <c r="F5137" s="67" t="s">
        <v>37901</v>
      </c>
      <c r="G5137" s="67" t="s">
        <v>21568</v>
      </c>
      <c r="I5137" s="3" t="s">
        <v>6298</v>
      </c>
      <c r="J5137" s="3" t="str">
        <f>IF($B5137="SINAPI",IF(ISNUMBER(MATCH(Banco!$C5137,Analitico!$A:$A,0)),INDEX(Analitico!E:E,MATCH(Banco!$C5137,Analitico!$A:$A,0))&amp;"%",""),"")</f>
        <v/>
      </c>
      <c r="K5137" s="3" t="str">
        <f>IF($B5137="SINAPI",IF(ISNUMBER(MATCH(Banco!$C5137,Analitico!$A:$A,0)),INDEX(Analitico!F:F,MATCH(Banco!$C5137,Analitico!$A:$A,0))&amp;"%",""),"")</f>
        <v/>
      </c>
    </row>
    <row r="5138" spans="1:11" ht="22.5" x14ac:dyDescent="0.2">
      <c r="A5138" s="1" t="str">
        <f t="shared" si="81"/>
        <v>SINAPI 92843</v>
      </c>
      <c r="B5138" s="3" t="s">
        <v>21527</v>
      </c>
      <c r="C5138" s="3" t="s">
        <v>6471</v>
      </c>
      <c r="D5138" s="2" t="s">
        <v>13811</v>
      </c>
      <c r="E5138" s="3" t="s">
        <v>20621</v>
      </c>
      <c r="F5138" s="67" t="s">
        <v>37902</v>
      </c>
      <c r="G5138" s="67" t="s">
        <v>34835</v>
      </c>
      <c r="I5138" s="3" t="s">
        <v>6298</v>
      </c>
      <c r="J5138" s="3" t="str">
        <f>IF($B5138="SINAPI",IF(ISNUMBER(MATCH(Banco!$C5138,Analitico!$A:$A,0)),INDEX(Analitico!E:E,MATCH(Banco!$C5138,Analitico!$A:$A,0))&amp;"%",""),"")</f>
        <v/>
      </c>
      <c r="K5138" s="3" t="str">
        <f>IF($B5138="SINAPI",IF(ISNUMBER(MATCH(Banco!$C5138,Analitico!$A:$A,0)),INDEX(Analitico!F:F,MATCH(Banco!$C5138,Analitico!$A:$A,0))&amp;"%",""),"")</f>
        <v/>
      </c>
    </row>
    <row r="5139" spans="1:11" ht="33.75" x14ac:dyDescent="0.2">
      <c r="A5139" s="1" t="str">
        <f t="shared" si="81"/>
        <v>SINAPI 92844</v>
      </c>
      <c r="B5139" s="3" t="s">
        <v>21527</v>
      </c>
      <c r="C5139" s="3" t="s">
        <v>6472</v>
      </c>
      <c r="D5139" s="2" t="s">
        <v>13812</v>
      </c>
      <c r="E5139" s="3" t="s">
        <v>20621</v>
      </c>
      <c r="F5139" s="67" t="s">
        <v>28876</v>
      </c>
      <c r="G5139" s="67" t="s">
        <v>34836</v>
      </c>
      <c r="I5139" s="3" t="s">
        <v>6298</v>
      </c>
      <c r="J5139" s="3" t="str">
        <f>IF($B5139="SINAPI",IF(ISNUMBER(MATCH(Banco!$C5139,Analitico!$A:$A,0)),INDEX(Analitico!E:E,MATCH(Banco!$C5139,Analitico!$A:$A,0))&amp;"%",""),"")</f>
        <v/>
      </c>
      <c r="K5139" s="3" t="str">
        <f>IF($B5139="SINAPI",IF(ISNUMBER(MATCH(Banco!$C5139,Analitico!$A:$A,0)),INDEX(Analitico!F:F,MATCH(Banco!$C5139,Analitico!$A:$A,0))&amp;"%",""),"")</f>
        <v/>
      </c>
    </row>
    <row r="5140" spans="1:11" ht="22.5" x14ac:dyDescent="0.2">
      <c r="A5140" s="1" t="str">
        <f t="shared" si="81"/>
        <v>SINAPI 92845</v>
      </c>
      <c r="B5140" s="3" t="s">
        <v>21527</v>
      </c>
      <c r="C5140" s="3" t="s">
        <v>6473</v>
      </c>
      <c r="D5140" s="2" t="s">
        <v>13813</v>
      </c>
      <c r="E5140" s="3" t="s">
        <v>20621</v>
      </c>
      <c r="F5140" s="67" t="s">
        <v>37903</v>
      </c>
      <c r="G5140" s="67" t="s">
        <v>34837</v>
      </c>
      <c r="I5140" s="3" t="s">
        <v>6298</v>
      </c>
      <c r="J5140" s="3" t="str">
        <f>IF($B5140="SINAPI",IF(ISNUMBER(MATCH(Banco!$C5140,Analitico!$A:$A,0)),INDEX(Analitico!E:E,MATCH(Banco!$C5140,Analitico!$A:$A,0))&amp;"%",""),"")</f>
        <v/>
      </c>
      <c r="K5140" s="3" t="str">
        <f>IF($B5140="SINAPI",IF(ISNUMBER(MATCH(Banco!$C5140,Analitico!$A:$A,0)),INDEX(Analitico!F:F,MATCH(Banco!$C5140,Analitico!$A:$A,0))&amp;"%",""),"")</f>
        <v/>
      </c>
    </row>
    <row r="5141" spans="1:11" ht="33.75" x14ac:dyDescent="0.2">
      <c r="A5141" s="1" t="str">
        <f t="shared" si="81"/>
        <v>SINAPI 92846</v>
      </c>
      <c r="B5141" s="3" t="s">
        <v>21527</v>
      </c>
      <c r="C5141" s="3" t="s">
        <v>6474</v>
      </c>
      <c r="D5141" s="2" t="s">
        <v>13814</v>
      </c>
      <c r="E5141" s="3" t="s">
        <v>20621</v>
      </c>
      <c r="F5141" s="67" t="s">
        <v>37904</v>
      </c>
      <c r="G5141" s="67" t="s">
        <v>32085</v>
      </c>
      <c r="I5141" s="3" t="s">
        <v>6298</v>
      </c>
      <c r="J5141" s="3" t="str">
        <f>IF($B5141="SINAPI",IF(ISNUMBER(MATCH(Banco!$C5141,Analitico!$A:$A,0)),INDEX(Analitico!E:E,MATCH(Banco!$C5141,Analitico!$A:$A,0))&amp;"%",""),"")</f>
        <v/>
      </c>
      <c r="K5141" s="3" t="str">
        <f>IF($B5141="SINAPI",IF(ISNUMBER(MATCH(Banco!$C5141,Analitico!$A:$A,0)),INDEX(Analitico!F:F,MATCH(Banco!$C5141,Analitico!$A:$A,0))&amp;"%",""),"")</f>
        <v/>
      </c>
    </row>
    <row r="5142" spans="1:11" ht="22.5" x14ac:dyDescent="0.2">
      <c r="A5142" s="1" t="str">
        <f t="shared" si="81"/>
        <v>SINAPI 92847</v>
      </c>
      <c r="B5142" s="3" t="s">
        <v>21527</v>
      </c>
      <c r="C5142" s="3" t="s">
        <v>6475</v>
      </c>
      <c r="D5142" s="2" t="s">
        <v>13815</v>
      </c>
      <c r="E5142" s="3" t="s">
        <v>20621</v>
      </c>
      <c r="F5142" s="67" t="s">
        <v>37905</v>
      </c>
      <c r="G5142" s="67" t="s">
        <v>34838</v>
      </c>
      <c r="I5142" s="3" t="s">
        <v>6298</v>
      </c>
      <c r="J5142" s="3" t="str">
        <f>IF($B5142="SINAPI",IF(ISNUMBER(MATCH(Banco!$C5142,Analitico!$A:$A,0)),INDEX(Analitico!E:E,MATCH(Banco!$C5142,Analitico!$A:$A,0))&amp;"%",""),"")</f>
        <v/>
      </c>
      <c r="K5142" s="3" t="str">
        <f>IF($B5142="SINAPI",IF(ISNUMBER(MATCH(Banco!$C5142,Analitico!$A:$A,0)),INDEX(Analitico!F:F,MATCH(Banco!$C5142,Analitico!$A:$A,0))&amp;"%",""),"")</f>
        <v/>
      </c>
    </row>
    <row r="5143" spans="1:11" ht="33.75" x14ac:dyDescent="0.2">
      <c r="A5143" s="1" t="str">
        <f t="shared" si="81"/>
        <v>SINAPI 92848</v>
      </c>
      <c r="B5143" s="3" t="s">
        <v>21527</v>
      </c>
      <c r="C5143" s="3" t="s">
        <v>6476</v>
      </c>
      <c r="D5143" s="2" t="s">
        <v>13816</v>
      </c>
      <c r="E5143" s="3" t="s">
        <v>20621</v>
      </c>
      <c r="F5143" s="67" t="s">
        <v>30150</v>
      </c>
      <c r="G5143" s="67" t="s">
        <v>31588</v>
      </c>
      <c r="I5143" s="3" t="s">
        <v>6298</v>
      </c>
      <c r="J5143" s="3" t="str">
        <f>IF($B5143="SINAPI",IF(ISNUMBER(MATCH(Banco!$C5143,Analitico!$A:$A,0)),INDEX(Analitico!E:E,MATCH(Banco!$C5143,Analitico!$A:$A,0))&amp;"%",""),"")</f>
        <v/>
      </c>
      <c r="K5143" s="3" t="str">
        <f>IF($B5143="SINAPI",IF(ISNUMBER(MATCH(Banco!$C5143,Analitico!$A:$A,0)),INDEX(Analitico!F:F,MATCH(Banco!$C5143,Analitico!$A:$A,0))&amp;"%",""),"")</f>
        <v/>
      </c>
    </row>
    <row r="5144" spans="1:11" ht="22.5" x14ac:dyDescent="0.2">
      <c r="A5144" s="1" t="str">
        <f t="shared" si="81"/>
        <v>SINAPI 92849</v>
      </c>
      <c r="B5144" s="3" t="s">
        <v>21527</v>
      </c>
      <c r="C5144" s="3" t="s">
        <v>6477</v>
      </c>
      <c r="D5144" s="2" t="s">
        <v>13817</v>
      </c>
      <c r="E5144" s="3" t="s">
        <v>20621</v>
      </c>
      <c r="F5144" s="67" t="s">
        <v>37906</v>
      </c>
      <c r="G5144" s="67" t="s">
        <v>29912</v>
      </c>
      <c r="I5144" s="3" t="s">
        <v>6298</v>
      </c>
      <c r="J5144" s="3" t="str">
        <f>IF($B5144="SINAPI",IF(ISNUMBER(MATCH(Banco!$C5144,Analitico!$A:$A,0)),INDEX(Analitico!E:E,MATCH(Banco!$C5144,Analitico!$A:$A,0))&amp;"%",""),"")</f>
        <v/>
      </c>
      <c r="K5144" s="3" t="str">
        <f>IF($B5144="SINAPI",IF(ISNUMBER(MATCH(Banco!$C5144,Analitico!$A:$A,0)),INDEX(Analitico!F:F,MATCH(Banco!$C5144,Analitico!$A:$A,0))&amp;"%",""),"")</f>
        <v/>
      </c>
    </row>
    <row r="5145" spans="1:11" ht="33.75" x14ac:dyDescent="0.2">
      <c r="A5145" s="1" t="str">
        <f t="shared" si="81"/>
        <v>SINAPI 92850</v>
      </c>
      <c r="B5145" s="3" t="s">
        <v>21527</v>
      </c>
      <c r="C5145" s="3" t="s">
        <v>6478</v>
      </c>
      <c r="D5145" s="2" t="s">
        <v>13818</v>
      </c>
      <c r="E5145" s="3" t="s">
        <v>20621</v>
      </c>
      <c r="F5145" s="67" t="s">
        <v>20946</v>
      </c>
      <c r="G5145" s="67" t="s">
        <v>5545</v>
      </c>
      <c r="I5145" s="3" t="s">
        <v>6298</v>
      </c>
      <c r="J5145" s="3" t="str">
        <f>IF($B5145="SINAPI",IF(ISNUMBER(MATCH(Banco!$C5145,Analitico!$A:$A,0)),INDEX(Analitico!E:E,MATCH(Banco!$C5145,Analitico!$A:$A,0))&amp;"%",""),"")</f>
        <v/>
      </c>
      <c r="K5145" s="3" t="str">
        <f>IF($B5145="SINAPI",IF(ISNUMBER(MATCH(Banco!$C5145,Analitico!$A:$A,0)),INDEX(Analitico!F:F,MATCH(Banco!$C5145,Analitico!$A:$A,0))&amp;"%",""),"")</f>
        <v/>
      </c>
    </row>
    <row r="5146" spans="1:11" ht="22.5" x14ac:dyDescent="0.2">
      <c r="A5146" s="1" t="str">
        <f t="shared" si="81"/>
        <v>SINAPI 92851</v>
      </c>
      <c r="B5146" s="3" t="s">
        <v>21527</v>
      </c>
      <c r="C5146" s="3" t="s">
        <v>6479</v>
      </c>
      <c r="D5146" s="2" t="s">
        <v>13819</v>
      </c>
      <c r="E5146" s="3" t="s">
        <v>20621</v>
      </c>
      <c r="F5146" s="67" t="s">
        <v>37907</v>
      </c>
      <c r="G5146" s="67" t="s">
        <v>34839</v>
      </c>
      <c r="I5146" s="3" t="s">
        <v>6298</v>
      </c>
      <c r="J5146" s="3" t="str">
        <f>IF($B5146="SINAPI",IF(ISNUMBER(MATCH(Banco!$C5146,Analitico!$A:$A,0)),INDEX(Analitico!E:E,MATCH(Banco!$C5146,Analitico!$A:$A,0))&amp;"%",""),"")</f>
        <v/>
      </c>
      <c r="K5146" s="3" t="str">
        <f>IF($B5146="SINAPI",IF(ISNUMBER(MATCH(Banco!$C5146,Analitico!$A:$A,0)),INDEX(Analitico!F:F,MATCH(Banco!$C5146,Analitico!$A:$A,0))&amp;"%",""),"")</f>
        <v/>
      </c>
    </row>
    <row r="5147" spans="1:11" ht="33.75" x14ac:dyDescent="0.2">
      <c r="A5147" s="1" t="str">
        <f t="shared" si="81"/>
        <v>SINAPI 92852</v>
      </c>
      <c r="B5147" s="3" t="s">
        <v>21527</v>
      </c>
      <c r="C5147" s="3" t="s">
        <v>6480</v>
      </c>
      <c r="D5147" s="2" t="s">
        <v>13820</v>
      </c>
      <c r="E5147" s="3" t="s">
        <v>20621</v>
      </c>
      <c r="F5147" s="67" t="s">
        <v>21402</v>
      </c>
      <c r="G5147" s="67" t="s">
        <v>34840</v>
      </c>
      <c r="I5147" s="3" t="s">
        <v>6298</v>
      </c>
      <c r="J5147" s="3" t="str">
        <f>IF($B5147="SINAPI",IF(ISNUMBER(MATCH(Banco!$C5147,Analitico!$A:$A,0)),INDEX(Analitico!E:E,MATCH(Banco!$C5147,Analitico!$A:$A,0))&amp;"%",""),"")</f>
        <v/>
      </c>
      <c r="K5147" s="3" t="str">
        <f>IF($B5147="SINAPI",IF(ISNUMBER(MATCH(Banco!$C5147,Analitico!$A:$A,0)),INDEX(Analitico!F:F,MATCH(Banco!$C5147,Analitico!$A:$A,0))&amp;"%",""),"")</f>
        <v/>
      </c>
    </row>
    <row r="5148" spans="1:11" ht="22.5" x14ac:dyDescent="0.2">
      <c r="A5148" s="1" t="str">
        <f t="shared" si="81"/>
        <v>SINAPI 92853</v>
      </c>
      <c r="B5148" s="3" t="s">
        <v>21527</v>
      </c>
      <c r="C5148" s="3" t="s">
        <v>6481</v>
      </c>
      <c r="D5148" s="2" t="s">
        <v>13821</v>
      </c>
      <c r="E5148" s="3" t="s">
        <v>20621</v>
      </c>
      <c r="F5148" s="67" t="s">
        <v>37908</v>
      </c>
      <c r="G5148" s="67" t="s">
        <v>34841</v>
      </c>
      <c r="I5148" s="3" t="s">
        <v>6298</v>
      </c>
      <c r="J5148" s="3" t="str">
        <f>IF($B5148="SINAPI",IF(ISNUMBER(MATCH(Banco!$C5148,Analitico!$A:$A,0)),INDEX(Analitico!E:E,MATCH(Banco!$C5148,Analitico!$A:$A,0))&amp;"%",""),"")</f>
        <v/>
      </c>
      <c r="K5148" s="3" t="str">
        <f>IF($B5148="SINAPI",IF(ISNUMBER(MATCH(Banco!$C5148,Analitico!$A:$A,0)),INDEX(Analitico!F:F,MATCH(Banco!$C5148,Analitico!$A:$A,0))&amp;"%",""),"")</f>
        <v/>
      </c>
    </row>
    <row r="5149" spans="1:11" ht="33.75" x14ac:dyDescent="0.2">
      <c r="A5149" s="1" t="str">
        <f t="shared" si="81"/>
        <v>SINAPI 92854</v>
      </c>
      <c r="B5149" s="3" t="s">
        <v>21527</v>
      </c>
      <c r="C5149" s="3" t="s">
        <v>6482</v>
      </c>
      <c r="D5149" s="2" t="s">
        <v>13822</v>
      </c>
      <c r="E5149" s="3" t="s">
        <v>20621</v>
      </c>
      <c r="F5149" s="67" t="s">
        <v>32263</v>
      </c>
      <c r="G5149" s="67" t="s">
        <v>5768</v>
      </c>
      <c r="I5149" s="3" t="s">
        <v>6298</v>
      </c>
      <c r="J5149" s="3" t="str">
        <f>IF($B5149="SINAPI",IF(ISNUMBER(MATCH(Banco!$C5149,Analitico!$A:$A,0)),INDEX(Analitico!E:E,MATCH(Banco!$C5149,Analitico!$A:$A,0))&amp;"%",""),"")</f>
        <v/>
      </c>
      <c r="K5149" s="3" t="str">
        <f>IF($B5149="SINAPI",IF(ISNUMBER(MATCH(Banco!$C5149,Analitico!$A:$A,0)),INDEX(Analitico!F:F,MATCH(Banco!$C5149,Analitico!$A:$A,0))&amp;"%",""),"")</f>
        <v/>
      </c>
    </row>
    <row r="5150" spans="1:11" ht="22.5" x14ac:dyDescent="0.2">
      <c r="A5150" s="1" t="str">
        <f t="shared" si="81"/>
        <v>SINAPI 92855</v>
      </c>
      <c r="B5150" s="3" t="s">
        <v>21527</v>
      </c>
      <c r="C5150" s="3" t="s">
        <v>6483</v>
      </c>
      <c r="D5150" s="2" t="s">
        <v>13823</v>
      </c>
      <c r="E5150" s="3" t="s">
        <v>20621</v>
      </c>
      <c r="F5150" s="67" t="s">
        <v>37909</v>
      </c>
      <c r="G5150" s="67" t="s">
        <v>34842</v>
      </c>
      <c r="I5150" s="3" t="s">
        <v>6298</v>
      </c>
      <c r="J5150" s="3" t="str">
        <f>IF($B5150="SINAPI",IF(ISNUMBER(MATCH(Banco!$C5150,Analitico!$A:$A,0)),INDEX(Analitico!E:E,MATCH(Banco!$C5150,Analitico!$A:$A,0))&amp;"%",""),"")</f>
        <v/>
      </c>
      <c r="K5150" s="3" t="str">
        <f>IF($B5150="SINAPI",IF(ISNUMBER(MATCH(Banco!$C5150,Analitico!$A:$A,0)),INDEX(Analitico!F:F,MATCH(Banco!$C5150,Analitico!$A:$A,0))&amp;"%",""),"")</f>
        <v/>
      </c>
    </row>
    <row r="5151" spans="1:11" ht="33.75" x14ac:dyDescent="0.2">
      <c r="A5151" s="1" t="str">
        <f t="shared" si="81"/>
        <v>SINAPI 92856</v>
      </c>
      <c r="B5151" s="3" t="s">
        <v>21527</v>
      </c>
      <c r="C5151" s="3" t="s">
        <v>6484</v>
      </c>
      <c r="D5151" s="2" t="s">
        <v>13824</v>
      </c>
      <c r="E5151" s="3" t="s">
        <v>20621</v>
      </c>
      <c r="F5151" s="67" t="s">
        <v>32065</v>
      </c>
      <c r="G5151" s="67" t="s">
        <v>34843</v>
      </c>
      <c r="I5151" s="3" t="s">
        <v>6298</v>
      </c>
      <c r="J5151" s="3" t="str">
        <f>IF($B5151="SINAPI",IF(ISNUMBER(MATCH(Banco!$C5151,Analitico!$A:$A,0)),INDEX(Analitico!E:E,MATCH(Banco!$C5151,Analitico!$A:$A,0))&amp;"%",""),"")</f>
        <v/>
      </c>
      <c r="K5151" s="3" t="str">
        <f>IF($B5151="SINAPI",IF(ISNUMBER(MATCH(Banco!$C5151,Analitico!$A:$A,0)),INDEX(Analitico!F:F,MATCH(Banco!$C5151,Analitico!$A:$A,0))&amp;"%",""),"")</f>
        <v/>
      </c>
    </row>
    <row r="5152" spans="1:11" ht="22.5" x14ac:dyDescent="0.2">
      <c r="A5152" s="1" t="str">
        <f t="shared" si="81"/>
        <v>SINAPI 92857</v>
      </c>
      <c r="B5152" s="3" t="s">
        <v>21527</v>
      </c>
      <c r="C5152" s="3" t="s">
        <v>6485</v>
      </c>
      <c r="D5152" s="2" t="s">
        <v>13825</v>
      </c>
      <c r="E5152" s="3" t="s">
        <v>20621</v>
      </c>
      <c r="F5152" s="67" t="s">
        <v>37910</v>
      </c>
      <c r="G5152" s="67" t="s">
        <v>34844</v>
      </c>
      <c r="I5152" s="3" t="s">
        <v>6298</v>
      </c>
      <c r="J5152" s="3" t="str">
        <f>IF($B5152="SINAPI",IF(ISNUMBER(MATCH(Banco!$C5152,Analitico!$A:$A,0)),INDEX(Analitico!E:E,MATCH(Banco!$C5152,Analitico!$A:$A,0))&amp;"%",""),"")</f>
        <v/>
      </c>
      <c r="K5152" s="3" t="str">
        <f>IF($B5152="SINAPI",IF(ISNUMBER(MATCH(Banco!$C5152,Analitico!$A:$A,0)),INDEX(Analitico!F:F,MATCH(Banco!$C5152,Analitico!$A:$A,0))&amp;"%",""),"")</f>
        <v/>
      </c>
    </row>
    <row r="5153" spans="1:11" ht="33.75" x14ac:dyDescent="0.2">
      <c r="A5153" s="1" t="str">
        <f t="shared" si="81"/>
        <v>SINAPI 92858</v>
      </c>
      <c r="B5153" s="3" t="s">
        <v>21527</v>
      </c>
      <c r="C5153" s="3" t="s">
        <v>6486</v>
      </c>
      <c r="D5153" s="2" t="s">
        <v>13826</v>
      </c>
      <c r="E5153" s="3" t="s">
        <v>20621</v>
      </c>
      <c r="F5153" s="67" t="s">
        <v>37911</v>
      </c>
      <c r="G5153" s="67" t="s">
        <v>21441</v>
      </c>
      <c r="I5153" s="3" t="s">
        <v>6298</v>
      </c>
      <c r="J5153" s="3" t="str">
        <f>IF($B5153="SINAPI",IF(ISNUMBER(MATCH(Banco!$C5153,Analitico!$A:$A,0)),INDEX(Analitico!E:E,MATCH(Banco!$C5153,Analitico!$A:$A,0))&amp;"%",""),"")</f>
        <v/>
      </c>
      <c r="K5153" s="3" t="str">
        <f>IF($B5153="SINAPI",IF(ISNUMBER(MATCH(Banco!$C5153,Analitico!$A:$A,0)),INDEX(Analitico!F:F,MATCH(Banco!$C5153,Analitico!$A:$A,0))&amp;"%",""),"")</f>
        <v/>
      </c>
    </row>
    <row r="5154" spans="1:11" ht="22.5" x14ac:dyDescent="0.2">
      <c r="A5154" s="1" t="str">
        <f t="shared" si="81"/>
        <v>SINAPI 92859</v>
      </c>
      <c r="B5154" s="3" t="s">
        <v>21527</v>
      </c>
      <c r="C5154" s="3" t="s">
        <v>6487</v>
      </c>
      <c r="D5154" s="2" t="s">
        <v>13827</v>
      </c>
      <c r="E5154" s="3" t="s">
        <v>20621</v>
      </c>
      <c r="F5154" s="67" t="s">
        <v>37912</v>
      </c>
      <c r="G5154" s="67" t="s">
        <v>34845</v>
      </c>
      <c r="I5154" s="3" t="s">
        <v>6298</v>
      </c>
      <c r="J5154" s="3" t="str">
        <f>IF($B5154="SINAPI",IF(ISNUMBER(MATCH(Banco!$C5154,Analitico!$A:$A,0)),INDEX(Analitico!E:E,MATCH(Banco!$C5154,Analitico!$A:$A,0))&amp;"%",""),"")</f>
        <v/>
      </c>
      <c r="K5154" s="3" t="str">
        <f>IF($B5154="SINAPI",IF(ISNUMBER(MATCH(Banco!$C5154,Analitico!$A:$A,0)),INDEX(Analitico!F:F,MATCH(Banco!$C5154,Analitico!$A:$A,0))&amp;"%",""),"")</f>
        <v/>
      </c>
    </row>
    <row r="5155" spans="1:11" ht="33.75" x14ac:dyDescent="0.2">
      <c r="A5155" s="1" t="str">
        <f t="shared" ref="A5155:A5218" si="82">CONCATENAR</f>
        <v>SINAPI 92860</v>
      </c>
      <c r="B5155" s="3" t="s">
        <v>21527</v>
      </c>
      <c r="C5155" s="3" t="s">
        <v>6488</v>
      </c>
      <c r="D5155" s="2" t="s">
        <v>13828</v>
      </c>
      <c r="E5155" s="3" t="s">
        <v>20621</v>
      </c>
      <c r="F5155" s="67" t="s">
        <v>30162</v>
      </c>
      <c r="G5155" s="67" t="s">
        <v>34846</v>
      </c>
      <c r="I5155" s="3" t="s">
        <v>6298</v>
      </c>
      <c r="J5155" s="3" t="str">
        <f>IF($B5155="SINAPI",IF(ISNUMBER(MATCH(Banco!$C5155,Analitico!$A:$A,0)),INDEX(Analitico!E:E,MATCH(Banco!$C5155,Analitico!$A:$A,0))&amp;"%",""),"")</f>
        <v/>
      </c>
      <c r="K5155" s="3" t="str">
        <f>IF($B5155="SINAPI",IF(ISNUMBER(MATCH(Banco!$C5155,Analitico!$A:$A,0)),INDEX(Analitico!F:F,MATCH(Banco!$C5155,Analitico!$A:$A,0))&amp;"%",""),"")</f>
        <v/>
      </c>
    </row>
    <row r="5156" spans="1:11" ht="22.5" x14ac:dyDescent="0.2">
      <c r="A5156" s="1" t="str">
        <f t="shared" si="82"/>
        <v>SINAPI 92861</v>
      </c>
      <c r="B5156" s="3" t="s">
        <v>21527</v>
      </c>
      <c r="C5156" s="3" t="s">
        <v>6489</v>
      </c>
      <c r="D5156" s="2" t="s">
        <v>13829</v>
      </c>
      <c r="E5156" s="3" t="s">
        <v>20621</v>
      </c>
      <c r="F5156" s="67" t="s">
        <v>37913</v>
      </c>
      <c r="G5156" s="67" t="s">
        <v>34847</v>
      </c>
      <c r="I5156" s="3" t="s">
        <v>6298</v>
      </c>
      <c r="J5156" s="3" t="str">
        <f>IF($B5156="SINAPI",IF(ISNUMBER(MATCH(Banco!$C5156,Analitico!$A:$A,0)),INDEX(Analitico!E:E,MATCH(Banco!$C5156,Analitico!$A:$A,0))&amp;"%",""),"")</f>
        <v/>
      </c>
      <c r="K5156" s="3" t="str">
        <f>IF($B5156="SINAPI",IF(ISNUMBER(MATCH(Banco!$C5156,Analitico!$A:$A,0)),INDEX(Analitico!F:F,MATCH(Banco!$C5156,Analitico!$A:$A,0))&amp;"%",""),"")</f>
        <v/>
      </c>
    </row>
    <row r="5157" spans="1:11" ht="33.75" x14ac:dyDescent="0.2">
      <c r="A5157" s="1" t="str">
        <f t="shared" si="82"/>
        <v>SINAPI 92862</v>
      </c>
      <c r="B5157" s="3" t="s">
        <v>21527</v>
      </c>
      <c r="C5157" s="3" t="s">
        <v>6490</v>
      </c>
      <c r="D5157" s="2" t="s">
        <v>13830</v>
      </c>
      <c r="E5157" s="3" t="s">
        <v>20621</v>
      </c>
      <c r="F5157" s="67" t="s">
        <v>35135</v>
      </c>
      <c r="G5157" s="67" t="s">
        <v>34848</v>
      </c>
      <c r="I5157" s="3" t="s">
        <v>6298</v>
      </c>
      <c r="J5157" s="3" t="str">
        <f>IF($B5157="SINAPI",IF(ISNUMBER(MATCH(Banco!$C5157,Analitico!$A:$A,0)),INDEX(Analitico!E:E,MATCH(Banco!$C5157,Analitico!$A:$A,0))&amp;"%",""),"")</f>
        <v/>
      </c>
      <c r="K5157" s="3" t="str">
        <f>IF($B5157="SINAPI",IF(ISNUMBER(MATCH(Banco!$C5157,Analitico!$A:$A,0)),INDEX(Analitico!F:F,MATCH(Banco!$C5157,Analitico!$A:$A,0))&amp;"%",""),"")</f>
        <v/>
      </c>
    </row>
    <row r="5158" spans="1:11" ht="22.5" x14ac:dyDescent="0.2">
      <c r="A5158" s="1" t="str">
        <f t="shared" si="82"/>
        <v>SINAPI 92863</v>
      </c>
      <c r="B5158" s="3" t="s">
        <v>21527</v>
      </c>
      <c r="C5158" s="3" t="s">
        <v>6491</v>
      </c>
      <c r="D5158" s="2" t="s">
        <v>13831</v>
      </c>
      <c r="E5158" s="3" t="s">
        <v>20621</v>
      </c>
      <c r="F5158" s="67" t="s">
        <v>37914</v>
      </c>
      <c r="G5158" s="67" t="s">
        <v>34849</v>
      </c>
      <c r="I5158" s="3" t="s">
        <v>6298</v>
      </c>
      <c r="J5158" s="3" t="str">
        <f>IF($B5158="SINAPI",IF(ISNUMBER(MATCH(Banco!$C5158,Analitico!$A:$A,0)),INDEX(Analitico!E:E,MATCH(Banco!$C5158,Analitico!$A:$A,0))&amp;"%",""),"")</f>
        <v/>
      </c>
      <c r="K5158" s="3" t="str">
        <f>IF($B5158="SINAPI",IF(ISNUMBER(MATCH(Banco!$C5158,Analitico!$A:$A,0)),INDEX(Analitico!F:F,MATCH(Banco!$C5158,Analitico!$A:$A,0))&amp;"%",""),"")</f>
        <v/>
      </c>
    </row>
    <row r="5159" spans="1:11" ht="33.75" x14ac:dyDescent="0.2">
      <c r="A5159" s="1" t="str">
        <f t="shared" si="82"/>
        <v>SINAPI 92864</v>
      </c>
      <c r="B5159" s="3" t="s">
        <v>21527</v>
      </c>
      <c r="C5159" s="3" t="s">
        <v>6492</v>
      </c>
      <c r="D5159" s="2" t="s">
        <v>13832</v>
      </c>
      <c r="E5159" s="3" t="s">
        <v>20621</v>
      </c>
      <c r="F5159" s="67" t="s">
        <v>37915</v>
      </c>
      <c r="G5159" s="67" t="s">
        <v>34850</v>
      </c>
      <c r="I5159" s="3" t="s">
        <v>6298</v>
      </c>
      <c r="J5159" s="3" t="str">
        <f>IF($B5159="SINAPI",IF(ISNUMBER(MATCH(Banco!$C5159,Analitico!$A:$A,0)),INDEX(Analitico!E:E,MATCH(Banco!$C5159,Analitico!$A:$A,0))&amp;"%",""),"")</f>
        <v/>
      </c>
      <c r="K5159" s="3" t="str">
        <f>IF($B5159="SINAPI",IF(ISNUMBER(MATCH(Banco!$C5159,Analitico!$A:$A,0)),INDEX(Analitico!F:F,MATCH(Banco!$C5159,Analitico!$A:$A,0))&amp;"%",""),"")</f>
        <v/>
      </c>
    </row>
    <row r="5160" spans="1:11" ht="22.5" x14ac:dyDescent="0.2">
      <c r="A5160" s="1" t="str">
        <f t="shared" si="82"/>
        <v>SINAPI 92210</v>
      </c>
      <c r="B5160" s="3" t="s">
        <v>21527</v>
      </c>
      <c r="C5160" s="3" t="s">
        <v>6493</v>
      </c>
      <c r="D5160" s="2" t="s">
        <v>13833</v>
      </c>
      <c r="E5160" s="3" t="s">
        <v>20621</v>
      </c>
      <c r="F5160" s="67" t="s">
        <v>32355</v>
      </c>
      <c r="G5160" s="67" t="s">
        <v>34851</v>
      </c>
      <c r="I5160" s="3" t="s">
        <v>6298</v>
      </c>
      <c r="J5160" s="3" t="str">
        <f>IF($B5160="SINAPI",IF(ISNUMBER(MATCH(Banco!$C5160,Analitico!$A:$A,0)),INDEX(Analitico!E:E,MATCH(Banco!$C5160,Analitico!$A:$A,0))&amp;"%",""),"")</f>
        <v/>
      </c>
      <c r="K5160" s="3" t="str">
        <f>IF($B5160="SINAPI",IF(ISNUMBER(MATCH(Banco!$C5160,Analitico!$A:$A,0)),INDEX(Analitico!F:F,MATCH(Banco!$C5160,Analitico!$A:$A,0))&amp;"%",""),"")</f>
        <v/>
      </c>
    </row>
    <row r="5161" spans="1:11" ht="22.5" x14ac:dyDescent="0.2">
      <c r="A5161" s="1" t="str">
        <f t="shared" si="82"/>
        <v>SINAPI 92211</v>
      </c>
      <c r="B5161" s="3" t="s">
        <v>21527</v>
      </c>
      <c r="C5161" s="3" t="s">
        <v>6494</v>
      </c>
      <c r="D5161" s="2" t="s">
        <v>13834</v>
      </c>
      <c r="E5161" s="3" t="s">
        <v>20621</v>
      </c>
      <c r="F5161" s="67" t="s">
        <v>37916</v>
      </c>
      <c r="G5161" s="67" t="s">
        <v>34852</v>
      </c>
      <c r="I5161" s="3" t="s">
        <v>6298</v>
      </c>
      <c r="J5161" s="3" t="str">
        <f>IF($B5161="SINAPI",IF(ISNUMBER(MATCH(Banco!$C5161,Analitico!$A:$A,0)),INDEX(Analitico!E:E,MATCH(Banco!$C5161,Analitico!$A:$A,0))&amp;"%",""),"")</f>
        <v/>
      </c>
      <c r="K5161" s="3" t="str">
        <f>IF($B5161="SINAPI",IF(ISNUMBER(MATCH(Banco!$C5161,Analitico!$A:$A,0)),INDEX(Analitico!F:F,MATCH(Banco!$C5161,Analitico!$A:$A,0))&amp;"%",""),"")</f>
        <v/>
      </c>
    </row>
    <row r="5162" spans="1:11" ht="22.5" x14ac:dyDescent="0.2">
      <c r="A5162" s="1" t="str">
        <f t="shared" si="82"/>
        <v>SINAPI 92212</v>
      </c>
      <c r="B5162" s="3" t="s">
        <v>21527</v>
      </c>
      <c r="C5162" s="3" t="s">
        <v>6495</v>
      </c>
      <c r="D5162" s="2" t="s">
        <v>13835</v>
      </c>
      <c r="E5162" s="3" t="s">
        <v>20621</v>
      </c>
      <c r="F5162" s="67" t="s">
        <v>37917</v>
      </c>
      <c r="G5162" s="67" t="s">
        <v>34853</v>
      </c>
      <c r="I5162" s="3" t="s">
        <v>6298</v>
      </c>
      <c r="J5162" s="3" t="str">
        <f>IF($B5162="SINAPI",IF(ISNUMBER(MATCH(Banco!$C5162,Analitico!$A:$A,0)),INDEX(Analitico!E:E,MATCH(Banco!$C5162,Analitico!$A:$A,0))&amp;"%",""),"")</f>
        <v/>
      </c>
      <c r="K5162" s="3" t="str">
        <f>IF($B5162="SINAPI",IF(ISNUMBER(MATCH(Banco!$C5162,Analitico!$A:$A,0)),INDEX(Analitico!F:F,MATCH(Banco!$C5162,Analitico!$A:$A,0))&amp;"%",""),"")</f>
        <v/>
      </c>
    </row>
    <row r="5163" spans="1:11" ht="22.5" x14ac:dyDescent="0.2">
      <c r="A5163" s="1" t="str">
        <f t="shared" si="82"/>
        <v>SINAPI 92213</v>
      </c>
      <c r="B5163" s="3" t="s">
        <v>21527</v>
      </c>
      <c r="C5163" s="3" t="s">
        <v>6496</v>
      </c>
      <c r="D5163" s="2" t="s">
        <v>13836</v>
      </c>
      <c r="E5163" s="3" t="s">
        <v>20621</v>
      </c>
      <c r="F5163" s="67" t="s">
        <v>37918</v>
      </c>
      <c r="G5163" s="67" t="s">
        <v>34854</v>
      </c>
      <c r="I5163" s="3" t="s">
        <v>6298</v>
      </c>
      <c r="J5163" s="3" t="str">
        <f>IF($B5163="SINAPI",IF(ISNUMBER(MATCH(Banco!$C5163,Analitico!$A:$A,0)),INDEX(Analitico!E:E,MATCH(Banco!$C5163,Analitico!$A:$A,0))&amp;"%",""),"")</f>
        <v/>
      </c>
      <c r="K5163" s="3" t="str">
        <f>IF($B5163="SINAPI",IF(ISNUMBER(MATCH(Banco!$C5163,Analitico!$A:$A,0)),INDEX(Analitico!F:F,MATCH(Banco!$C5163,Analitico!$A:$A,0))&amp;"%",""),"")</f>
        <v/>
      </c>
    </row>
    <row r="5164" spans="1:11" ht="22.5" x14ac:dyDescent="0.2">
      <c r="A5164" s="1" t="str">
        <f t="shared" si="82"/>
        <v>SINAPI 92214</v>
      </c>
      <c r="B5164" s="3" t="s">
        <v>21527</v>
      </c>
      <c r="C5164" s="3" t="s">
        <v>6497</v>
      </c>
      <c r="D5164" s="2" t="s">
        <v>13837</v>
      </c>
      <c r="E5164" s="3" t="s">
        <v>20621</v>
      </c>
      <c r="F5164" s="67" t="s">
        <v>37919</v>
      </c>
      <c r="G5164" s="67" t="s">
        <v>34855</v>
      </c>
      <c r="I5164" s="3" t="s">
        <v>6298</v>
      </c>
      <c r="J5164" s="3" t="str">
        <f>IF($B5164="SINAPI",IF(ISNUMBER(MATCH(Banco!$C5164,Analitico!$A:$A,0)),INDEX(Analitico!E:E,MATCH(Banco!$C5164,Analitico!$A:$A,0))&amp;"%",""),"")</f>
        <v/>
      </c>
      <c r="K5164" s="3" t="str">
        <f>IF($B5164="SINAPI",IF(ISNUMBER(MATCH(Banco!$C5164,Analitico!$A:$A,0)),INDEX(Analitico!F:F,MATCH(Banco!$C5164,Analitico!$A:$A,0))&amp;"%",""),"")</f>
        <v/>
      </c>
    </row>
    <row r="5165" spans="1:11" ht="22.5" x14ac:dyDescent="0.2">
      <c r="A5165" s="1" t="str">
        <f t="shared" si="82"/>
        <v>SINAPI 92215</v>
      </c>
      <c r="B5165" s="3" t="s">
        <v>21527</v>
      </c>
      <c r="C5165" s="3" t="s">
        <v>6498</v>
      </c>
      <c r="D5165" s="2" t="s">
        <v>13838</v>
      </c>
      <c r="E5165" s="3" t="s">
        <v>20621</v>
      </c>
      <c r="F5165" s="67" t="s">
        <v>37920</v>
      </c>
      <c r="G5165" s="67" t="s">
        <v>34856</v>
      </c>
      <c r="I5165" s="3" t="s">
        <v>6298</v>
      </c>
      <c r="J5165" s="3" t="str">
        <f>IF($B5165="SINAPI",IF(ISNUMBER(MATCH(Banco!$C5165,Analitico!$A:$A,0)),INDEX(Analitico!E:E,MATCH(Banco!$C5165,Analitico!$A:$A,0))&amp;"%",""),"")</f>
        <v/>
      </c>
      <c r="K5165" s="3" t="str">
        <f>IF($B5165="SINAPI",IF(ISNUMBER(MATCH(Banco!$C5165,Analitico!$A:$A,0)),INDEX(Analitico!F:F,MATCH(Banco!$C5165,Analitico!$A:$A,0))&amp;"%",""),"")</f>
        <v/>
      </c>
    </row>
    <row r="5166" spans="1:11" ht="22.5" x14ac:dyDescent="0.2">
      <c r="A5166" s="1" t="str">
        <f t="shared" si="82"/>
        <v>SINAPI 92216</v>
      </c>
      <c r="B5166" s="3" t="s">
        <v>21527</v>
      </c>
      <c r="C5166" s="3" t="s">
        <v>6499</v>
      </c>
      <c r="D5166" s="2" t="s">
        <v>13839</v>
      </c>
      <c r="E5166" s="3" t="s">
        <v>20621</v>
      </c>
      <c r="F5166" s="67" t="s">
        <v>37921</v>
      </c>
      <c r="G5166" s="67" t="s">
        <v>34857</v>
      </c>
      <c r="I5166" s="3" t="s">
        <v>6298</v>
      </c>
      <c r="J5166" s="3" t="str">
        <f>IF($B5166="SINAPI",IF(ISNUMBER(MATCH(Banco!$C5166,Analitico!$A:$A,0)),INDEX(Analitico!E:E,MATCH(Banco!$C5166,Analitico!$A:$A,0))&amp;"%",""),"")</f>
        <v/>
      </c>
      <c r="K5166" s="3" t="str">
        <f>IF($B5166="SINAPI",IF(ISNUMBER(MATCH(Banco!$C5166,Analitico!$A:$A,0)),INDEX(Analitico!F:F,MATCH(Banco!$C5166,Analitico!$A:$A,0))&amp;"%",""),"")</f>
        <v/>
      </c>
    </row>
    <row r="5167" spans="1:11" ht="22.5" x14ac:dyDescent="0.2">
      <c r="A5167" s="1" t="str">
        <f t="shared" si="82"/>
        <v>SINAPI 92219</v>
      </c>
      <c r="B5167" s="3" t="s">
        <v>21527</v>
      </c>
      <c r="C5167" s="3" t="s">
        <v>6500</v>
      </c>
      <c r="D5167" s="2" t="s">
        <v>13840</v>
      </c>
      <c r="E5167" s="3" t="s">
        <v>20621</v>
      </c>
      <c r="F5167" s="67" t="s">
        <v>37922</v>
      </c>
      <c r="G5167" s="67" t="s">
        <v>34858</v>
      </c>
      <c r="I5167" s="3" t="s">
        <v>6298</v>
      </c>
      <c r="J5167" s="3" t="str">
        <f>IF($B5167="SINAPI",IF(ISNUMBER(MATCH(Banco!$C5167,Analitico!$A:$A,0)),INDEX(Analitico!E:E,MATCH(Banco!$C5167,Analitico!$A:$A,0))&amp;"%",""),"")</f>
        <v/>
      </c>
      <c r="K5167" s="3" t="str">
        <f>IF($B5167="SINAPI",IF(ISNUMBER(MATCH(Banco!$C5167,Analitico!$A:$A,0)),INDEX(Analitico!F:F,MATCH(Banco!$C5167,Analitico!$A:$A,0))&amp;"%",""),"")</f>
        <v/>
      </c>
    </row>
    <row r="5168" spans="1:11" ht="22.5" x14ac:dyDescent="0.2">
      <c r="A5168" s="1" t="str">
        <f t="shared" si="82"/>
        <v>SINAPI 92220</v>
      </c>
      <c r="B5168" s="3" t="s">
        <v>21527</v>
      </c>
      <c r="C5168" s="3" t="s">
        <v>6501</v>
      </c>
      <c r="D5168" s="2" t="s">
        <v>13841</v>
      </c>
      <c r="E5168" s="3" t="s">
        <v>20621</v>
      </c>
      <c r="F5168" s="67" t="s">
        <v>37923</v>
      </c>
      <c r="G5168" s="67" t="s">
        <v>34859</v>
      </c>
      <c r="I5168" s="3" t="s">
        <v>6298</v>
      </c>
      <c r="J5168" s="3" t="str">
        <f>IF($B5168="SINAPI",IF(ISNUMBER(MATCH(Banco!$C5168,Analitico!$A:$A,0)),INDEX(Analitico!E:E,MATCH(Banco!$C5168,Analitico!$A:$A,0))&amp;"%",""),"")</f>
        <v/>
      </c>
      <c r="K5168" s="3" t="str">
        <f>IF($B5168="SINAPI",IF(ISNUMBER(MATCH(Banco!$C5168,Analitico!$A:$A,0)),INDEX(Analitico!F:F,MATCH(Banco!$C5168,Analitico!$A:$A,0))&amp;"%",""),"")</f>
        <v/>
      </c>
    </row>
    <row r="5169" spans="1:11" ht="22.5" x14ac:dyDescent="0.2">
      <c r="A5169" s="1" t="str">
        <f t="shared" si="82"/>
        <v>SINAPI 92221</v>
      </c>
      <c r="B5169" s="3" t="s">
        <v>21527</v>
      </c>
      <c r="C5169" s="3" t="s">
        <v>6502</v>
      </c>
      <c r="D5169" s="2" t="s">
        <v>13842</v>
      </c>
      <c r="E5169" s="3" t="s">
        <v>20621</v>
      </c>
      <c r="F5169" s="67" t="s">
        <v>37924</v>
      </c>
      <c r="G5169" s="67" t="s">
        <v>34860</v>
      </c>
      <c r="I5169" s="3" t="s">
        <v>6298</v>
      </c>
      <c r="J5169" s="3" t="str">
        <f>IF($B5169="SINAPI",IF(ISNUMBER(MATCH(Banco!$C5169,Analitico!$A:$A,0)),INDEX(Analitico!E:E,MATCH(Banco!$C5169,Analitico!$A:$A,0))&amp;"%",""),"")</f>
        <v/>
      </c>
      <c r="K5169" s="3" t="str">
        <f>IF($B5169="SINAPI",IF(ISNUMBER(MATCH(Banco!$C5169,Analitico!$A:$A,0)),INDEX(Analitico!F:F,MATCH(Banco!$C5169,Analitico!$A:$A,0))&amp;"%",""),"")</f>
        <v/>
      </c>
    </row>
    <row r="5170" spans="1:11" ht="22.5" x14ac:dyDescent="0.2">
      <c r="A5170" s="1" t="str">
        <f t="shared" si="82"/>
        <v>SINAPI 92222</v>
      </c>
      <c r="B5170" s="3" t="s">
        <v>21527</v>
      </c>
      <c r="C5170" s="3" t="s">
        <v>6503</v>
      </c>
      <c r="D5170" s="2" t="s">
        <v>13843</v>
      </c>
      <c r="E5170" s="3" t="s">
        <v>20621</v>
      </c>
      <c r="F5170" s="67" t="s">
        <v>37925</v>
      </c>
      <c r="G5170" s="67" t="s">
        <v>34861</v>
      </c>
      <c r="I5170" s="3" t="s">
        <v>6298</v>
      </c>
      <c r="J5170" s="3" t="str">
        <f>IF($B5170="SINAPI",IF(ISNUMBER(MATCH(Banco!$C5170,Analitico!$A:$A,0)),INDEX(Analitico!E:E,MATCH(Banco!$C5170,Analitico!$A:$A,0))&amp;"%",""),"")</f>
        <v/>
      </c>
      <c r="K5170" s="3" t="str">
        <f>IF($B5170="SINAPI",IF(ISNUMBER(MATCH(Banco!$C5170,Analitico!$A:$A,0)),INDEX(Analitico!F:F,MATCH(Banco!$C5170,Analitico!$A:$A,0))&amp;"%",""),"")</f>
        <v/>
      </c>
    </row>
    <row r="5171" spans="1:11" ht="22.5" x14ac:dyDescent="0.2">
      <c r="A5171" s="1" t="str">
        <f t="shared" si="82"/>
        <v>SINAPI 92223</v>
      </c>
      <c r="B5171" s="3" t="s">
        <v>21527</v>
      </c>
      <c r="C5171" s="3" t="s">
        <v>6504</v>
      </c>
      <c r="D5171" s="2" t="s">
        <v>13844</v>
      </c>
      <c r="E5171" s="3" t="s">
        <v>20621</v>
      </c>
      <c r="F5171" s="67" t="s">
        <v>37926</v>
      </c>
      <c r="G5171" s="67" t="s">
        <v>34862</v>
      </c>
      <c r="I5171" s="3" t="s">
        <v>6298</v>
      </c>
      <c r="J5171" s="3" t="str">
        <f>IF($B5171="SINAPI",IF(ISNUMBER(MATCH(Banco!$C5171,Analitico!$A:$A,0)),INDEX(Analitico!E:E,MATCH(Banco!$C5171,Analitico!$A:$A,0))&amp;"%",""),"")</f>
        <v/>
      </c>
      <c r="K5171" s="3" t="str">
        <f>IF($B5171="SINAPI",IF(ISNUMBER(MATCH(Banco!$C5171,Analitico!$A:$A,0)),INDEX(Analitico!F:F,MATCH(Banco!$C5171,Analitico!$A:$A,0))&amp;"%",""),"")</f>
        <v/>
      </c>
    </row>
    <row r="5172" spans="1:11" ht="22.5" x14ac:dyDescent="0.2">
      <c r="A5172" s="1" t="str">
        <f t="shared" si="82"/>
        <v>SINAPI 92224</v>
      </c>
      <c r="B5172" s="3" t="s">
        <v>21527</v>
      </c>
      <c r="C5172" s="3" t="s">
        <v>6505</v>
      </c>
      <c r="D5172" s="2" t="s">
        <v>13845</v>
      </c>
      <c r="E5172" s="3" t="s">
        <v>20621</v>
      </c>
      <c r="F5172" s="67" t="s">
        <v>37927</v>
      </c>
      <c r="G5172" s="67" t="s">
        <v>34863</v>
      </c>
      <c r="I5172" s="3" t="s">
        <v>6298</v>
      </c>
      <c r="J5172" s="3" t="str">
        <f>IF($B5172="SINAPI",IF(ISNUMBER(MATCH(Banco!$C5172,Analitico!$A:$A,0)),INDEX(Analitico!E:E,MATCH(Banco!$C5172,Analitico!$A:$A,0))&amp;"%",""),"")</f>
        <v/>
      </c>
      <c r="K5172" s="3" t="str">
        <f>IF($B5172="SINAPI",IF(ISNUMBER(MATCH(Banco!$C5172,Analitico!$A:$A,0)),INDEX(Analitico!F:F,MATCH(Banco!$C5172,Analitico!$A:$A,0))&amp;"%",""),"")</f>
        <v/>
      </c>
    </row>
    <row r="5173" spans="1:11" ht="22.5" x14ac:dyDescent="0.2">
      <c r="A5173" s="1" t="str">
        <f t="shared" si="82"/>
        <v>SINAPI 92226</v>
      </c>
      <c r="B5173" s="3" t="s">
        <v>21527</v>
      </c>
      <c r="C5173" s="3" t="s">
        <v>6506</v>
      </c>
      <c r="D5173" s="2" t="s">
        <v>13846</v>
      </c>
      <c r="E5173" s="3" t="s">
        <v>20621</v>
      </c>
      <c r="F5173" s="67" t="s">
        <v>33262</v>
      </c>
      <c r="G5173" s="67" t="s">
        <v>34864</v>
      </c>
      <c r="I5173" s="3" t="s">
        <v>6298</v>
      </c>
      <c r="J5173" s="3" t="str">
        <f>IF($B5173="SINAPI",IF(ISNUMBER(MATCH(Banco!$C5173,Analitico!$A:$A,0)),INDEX(Analitico!E:E,MATCH(Banco!$C5173,Analitico!$A:$A,0))&amp;"%",""),"")</f>
        <v/>
      </c>
      <c r="K5173" s="3" t="str">
        <f>IF($B5173="SINAPI",IF(ISNUMBER(MATCH(Banco!$C5173,Analitico!$A:$A,0)),INDEX(Analitico!F:F,MATCH(Banco!$C5173,Analitico!$A:$A,0))&amp;"%",""),"")</f>
        <v/>
      </c>
    </row>
    <row r="5174" spans="1:11" ht="22.5" x14ac:dyDescent="0.2">
      <c r="A5174" s="1" t="str">
        <f t="shared" si="82"/>
        <v>SINAPI 92808</v>
      </c>
      <c r="B5174" s="3" t="s">
        <v>21527</v>
      </c>
      <c r="C5174" s="3" t="s">
        <v>6507</v>
      </c>
      <c r="D5174" s="2" t="s">
        <v>13847</v>
      </c>
      <c r="E5174" s="3" t="s">
        <v>20621</v>
      </c>
      <c r="F5174" s="67" t="s">
        <v>32022</v>
      </c>
      <c r="G5174" s="67" t="s">
        <v>21069</v>
      </c>
      <c r="I5174" s="3" t="s">
        <v>6298</v>
      </c>
      <c r="J5174" s="3" t="str">
        <f>IF($B5174="SINAPI",IF(ISNUMBER(MATCH(Banco!$C5174,Analitico!$A:$A,0)),INDEX(Analitico!E:E,MATCH(Banco!$C5174,Analitico!$A:$A,0))&amp;"%",""),"")</f>
        <v/>
      </c>
      <c r="K5174" s="3" t="str">
        <f>IF($B5174="SINAPI",IF(ISNUMBER(MATCH(Banco!$C5174,Analitico!$A:$A,0)),INDEX(Analitico!F:F,MATCH(Banco!$C5174,Analitico!$A:$A,0))&amp;"%",""),"")</f>
        <v/>
      </c>
    </row>
    <row r="5175" spans="1:11" ht="22.5" x14ac:dyDescent="0.2">
      <c r="A5175" s="1" t="str">
        <f t="shared" si="82"/>
        <v>SINAPI 92809</v>
      </c>
      <c r="B5175" s="3" t="s">
        <v>21527</v>
      </c>
      <c r="C5175" s="3" t="s">
        <v>6508</v>
      </c>
      <c r="D5175" s="2" t="s">
        <v>13848</v>
      </c>
      <c r="E5175" s="3" t="s">
        <v>20621</v>
      </c>
      <c r="F5175" s="67" t="s">
        <v>34537</v>
      </c>
      <c r="G5175" s="67" t="s">
        <v>21133</v>
      </c>
      <c r="I5175" s="3" t="s">
        <v>6298</v>
      </c>
      <c r="J5175" s="3" t="str">
        <f>IF($B5175="SINAPI",IF(ISNUMBER(MATCH(Banco!$C5175,Analitico!$A:$A,0)),INDEX(Analitico!E:E,MATCH(Banco!$C5175,Analitico!$A:$A,0))&amp;"%",""),"")</f>
        <v/>
      </c>
      <c r="K5175" s="3" t="str">
        <f>IF($B5175="SINAPI",IF(ISNUMBER(MATCH(Banco!$C5175,Analitico!$A:$A,0)),INDEX(Analitico!F:F,MATCH(Banco!$C5175,Analitico!$A:$A,0))&amp;"%",""),"")</f>
        <v/>
      </c>
    </row>
    <row r="5176" spans="1:11" ht="22.5" x14ac:dyDescent="0.2">
      <c r="A5176" s="1" t="str">
        <f t="shared" si="82"/>
        <v>SINAPI 92810</v>
      </c>
      <c r="B5176" s="3" t="s">
        <v>21527</v>
      </c>
      <c r="C5176" s="3" t="s">
        <v>6509</v>
      </c>
      <c r="D5176" s="2" t="s">
        <v>13849</v>
      </c>
      <c r="E5176" s="3" t="s">
        <v>20621</v>
      </c>
      <c r="F5176" s="67" t="s">
        <v>37928</v>
      </c>
      <c r="G5176" s="67" t="s">
        <v>21517</v>
      </c>
      <c r="I5176" s="3" t="s">
        <v>6298</v>
      </c>
      <c r="J5176" s="3" t="str">
        <f>IF($B5176="SINAPI",IF(ISNUMBER(MATCH(Banco!$C5176,Analitico!$A:$A,0)),INDEX(Analitico!E:E,MATCH(Banco!$C5176,Analitico!$A:$A,0))&amp;"%",""),"")</f>
        <v/>
      </c>
      <c r="K5176" s="3" t="str">
        <f>IF($B5176="SINAPI",IF(ISNUMBER(MATCH(Banco!$C5176,Analitico!$A:$A,0)),INDEX(Analitico!F:F,MATCH(Banco!$C5176,Analitico!$A:$A,0))&amp;"%",""),"")</f>
        <v/>
      </c>
    </row>
    <row r="5177" spans="1:11" ht="22.5" x14ac:dyDescent="0.2">
      <c r="A5177" s="1" t="str">
        <f t="shared" si="82"/>
        <v>SINAPI 92811</v>
      </c>
      <c r="B5177" s="3" t="s">
        <v>21527</v>
      </c>
      <c r="C5177" s="3" t="s">
        <v>6510</v>
      </c>
      <c r="D5177" s="2" t="s">
        <v>13850</v>
      </c>
      <c r="E5177" s="3" t="s">
        <v>20621</v>
      </c>
      <c r="F5177" s="67" t="s">
        <v>34265</v>
      </c>
      <c r="G5177" s="67" t="s">
        <v>32338</v>
      </c>
      <c r="I5177" s="3" t="s">
        <v>6298</v>
      </c>
      <c r="J5177" s="3" t="str">
        <f>IF($B5177="SINAPI",IF(ISNUMBER(MATCH(Banco!$C5177,Analitico!$A:$A,0)),INDEX(Analitico!E:E,MATCH(Banco!$C5177,Analitico!$A:$A,0))&amp;"%",""),"")</f>
        <v/>
      </c>
      <c r="K5177" s="3" t="str">
        <f>IF($B5177="SINAPI",IF(ISNUMBER(MATCH(Banco!$C5177,Analitico!$A:$A,0)),INDEX(Analitico!F:F,MATCH(Banco!$C5177,Analitico!$A:$A,0))&amp;"%",""),"")</f>
        <v/>
      </c>
    </row>
    <row r="5178" spans="1:11" ht="22.5" x14ac:dyDescent="0.2">
      <c r="A5178" s="1" t="str">
        <f t="shared" si="82"/>
        <v>SINAPI 92812</v>
      </c>
      <c r="B5178" s="3" t="s">
        <v>21527</v>
      </c>
      <c r="C5178" s="3" t="s">
        <v>6511</v>
      </c>
      <c r="D5178" s="2" t="s">
        <v>13851</v>
      </c>
      <c r="E5178" s="3" t="s">
        <v>20621</v>
      </c>
      <c r="F5178" s="67" t="s">
        <v>30919</v>
      </c>
      <c r="G5178" s="67" t="s">
        <v>34865</v>
      </c>
      <c r="I5178" s="3" t="s">
        <v>6298</v>
      </c>
      <c r="J5178" s="3" t="str">
        <f>IF($B5178="SINAPI",IF(ISNUMBER(MATCH(Banco!$C5178,Analitico!$A:$A,0)),INDEX(Analitico!E:E,MATCH(Banco!$C5178,Analitico!$A:$A,0))&amp;"%",""),"")</f>
        <v/>
      </c>
      <c r="K5178" s="3" t="str">
        <f>IF($B5178="SINAPI",IF(ISNUMBER(MATCH(Banco!$C5178,Analitico!$A:$A,0)),INDEX(Analitico!F:F,MATCH(Banco!$C5178,Analitico!$A:$A,0))&amp;"%",""),"")</f>
        <v/>
      </c>
    </row>
    <row r="5179" spans="1:11" ht="22.5" x14ac:dyDescent="0.2">
      <c r="A5179" s="1" t="str">
        <f t="shared" si="82"/>
        <v>SINAPI 92813</v>
      </c>
      <c r="B5179" s="3" t="s">
        <v>21527</v>
      </c>
      <c r="C5179" s="3" t="s">
        <v>6512</v>
      </c>
      <c r="D5179" s="2" t="s">
        <v>13852</v>
      </c>
      <c r="E5179" s="3" t="s">
        <v>20621</v>
      </c>
      <c r="F5179" s="67" t="s">
        <v>37929</v>
      </c>
      <c r="G5179" s="67" t="s">
        <v>31699</v>
      </c>
      <c r="I5179" s="3" t="s">
        <v>6298</v>
      </c>
      <c r="J5179" s="3" t="str">
        <f>IF($B5179="SINAPI",IF(ISNUMBER(MATCH(Banco!$C5179,Analitico!$A:$A,0)),INDEX(Analitico!E:E,MATCH(Banco!$C5179,Analitico!$A:$A,0))&amp;"%",""),"")</f>
        <v/>
      </c>
      <c r="K5179" s="3" t="str">
        <f>IF($B5179="SINAPI",IF(ISNUMBER(MATCH(Banco!$C5179,Analitico!$A:$A,0)),INDEX(Analitico!F:F,MATCH(Banco!$C5179,Analitico!$A:$A,0))&amp;"%",""),"")</f>
        <v/>
      </c>
    </row>
    <row r="5180" spans="1:11" ht="22.5" x14ac:dyDescent="0.2">
      <c r="A5180" s="1" t="str">
        <f t="shared" si="82"/>
        <v>SINAPI 92814</v>
      </c>
      <c r="B5180" s="3" t="s">
        <v>21527</v>
      </c>
      <c r="C5180" s="3" t="s">
        <v>6513</v>
      </c>
      <c r="D5180" s="2" t="s">
        <v>13853</v>
      </c>
      <c r="E5180" s="3" t="s">
        <v>20621</v>
      </c>
      <c r="F5180" s="67" t="s">
        <v>37930</v>
      </c>
      <c r="G5180" s="67" t="s">
        <v>34866</v>
      </c>
      <c r="I5180" s="3" t="s">
        <v>6298</v>
      </c>
      <c r="J5180" s="3" t="str">
        <f>IF($B5180="SINAPI",IF(ISNUMBER(MATCH(Banco!$C5180,Analitico!$A:$A,0)),INDEX(Analitico!E:E,MATCH(Banco!$C5180,Analitico!$A:$A,0))&amp;"%",""),"")</f>
        <v/>
      </c>
      <c r="K5180" s="3" t="str">
        <f>IF($B5180="SINAPI",IF(ISNUMBER(MATCH(Banco!$C5180,Analitico!$A:$A,0)),INDEX(Analitico!F:F,MATCH(Banco!$C5180,Analitico!$A:$A,0))&amp;"%",""),"")</f>
        <v/>
      </c>
    </row>
    <row r="5181" spans="1:11" ht="22.5" x14ac:dyDescent="0.2">
      <c r="A5181" s="1" t="str">
        <f t="shared" si="82"/>
        <v>SINAPI 92815</v>
      </c>
      <c r="B5181" s="3" t="s">
        <v>21527</v>
      </c>
      <c r="C5181" s="3" t="s">
        <v>6514</v>
      </c>
      <c r="D5181" s="2" t="s">
        <v>13854</v>
      </c>
      <c r="E5181" s="3" t="s">
        <v>20621</v>
      </c>
      <c r="F5181" s="67" t="s">
        <v>30024</v>
      </c>
      <c r="G5181" s="67" t="s">
        <v>34867</v>
      </c>
      <c r="I5181" s="3" t="s">
        <v>6298</v>
      </c>
      <c r="J5181" s="3" t="str">
        <f>IF($B5181="SINAPI",IF(ISNUMBER(MATCH(Banco!$C5181,Analitico!$A:$A,0)),INDEX(Analitico!E:E,MATCH(Banco!$C5181,Analitico!$A:$A,0))&amp;"%",""),"")</f>
        <v/>
      </c>
      <c r="K5181" s="3" t="str">
        <f>IF($B5181="SINAPI",IF(ISNUMBER(MATCH(Banco!$C5181,Analitico!$A:$A,0)),INDEX(Analitico!F:F,MATCH(Banco!$C5181,Analitico!$A:$A,0))&amp;"%",""),"")</f>
        <v/>
      </c>
    </row>
    <row r="5182" spans="1:11" ht="22.5" x14ac:dyDescent="0.2">
      <c r="A5182" s="1" t="str">
        <f t="shared" si="82"/>
        <v>SINAPI 92816</v>
      </c>
      <c r="B5182" s="3" t="s">
        <v>21527</v>
      </c>
      <c r="C5182" s="3" t="s">
        <v>6515</v>
      </c>
      <c r="D5182" s="2" t="s">
        <v>13855</v>
      </c>
      <c r="E5182" s="3" t="s">
        <v>20621</v>
      </c>
      <c r="F5182" s="67" t="s">
        <v>37931</v>
      </c>
      <c r="G5182" s="67" t="s">
        <v>34868</v>
      </c>
      <c r="I5182" s="3" t="s">
        <v>6298</v>
      </c>
      <c r="J5182" s="3" t="str">
        <f>IF($B5182="SINAPI",IF(ISNUMBER(MATCH(Banco!$C5182,Analitico!$A:$A,0)),INDEX(Analitico!E:E,MATCH(Banco!$C5182,Analitico!$A:$A,0))&amp;"%",""),"")</f>
        <v/>
      </c>
      <c r="K5182" s="3" t="str">
        <f>IF($B5182="SINAPI",IF(ISNUMBER(MATCH(Banco!$C5182,Analitico!$A:$A,0)),INDEX(Analitico!F:F,MATCH(Banco!$C5182,Analitico!$A:$A,0))&amp;"%",""),"")</f>
        <v/>
      </c>
    </row>
    <row r="5183" spans="1:11" ht="22.5" x14ac:dyDescent="0.2">
      <c r="A5183" s="1" t="str">
        <f t="shared" si="82"/>
        <v>SINAPI 92817</v>
      </c>
      <c r="B5183" s="3" t="s">
        <v>21527</v>
      </c>
      <c r="C5183" s="3" t="s">
        <v>6516</v>
      </c>
      <c r="D5183" s="2" t="s">
        <v>13856</v>
      </c>
      <c r="E5183" s="3" t="s">
        <v>20621</v>
      </c>
      <c r="F5183" s="67" t="s">
        <v>37932</v>
      </c>
      <c r="G5183" s="67" t="s">
        <v>34869</v>
      </c>
      <c r="I5183" s="3" t="s">
        <v>6298</v>
      </c>
      <c r="J5183" s="3" t="str">
        <f>IF($B5183="SINAPI",IF(ISNUMBER(MATCH(Banco!$C5183,Analitico!$A:$A,0)),INDEX(Analitico!E:E,MATCH(Banco!$C5183,Analitico!$A:$A,0))&amp;"%",""),"")</f>
        <v/>
      </c>
      <c r="K5183" s="3" t="str">
        <f>IF($B5183="SINAPI",IF(ISNUMBER(MATCH(Banco!$C5183,Analitico!$A:$A,0)),INDEX(Analitico!F:F,MATCH(Banco!$C5183,Analitico!$A:$A,0))&amp;"%",""),"")</f>
        <v/>
      </c>
    </row>
    <row r="5184" spans="1:11" ht="22.5" x14ac:dyDescent="0.2">
      <c r="A5184" s="1" t="str">
        <f t="shared" si="82"/>
        <v>SINAPI 92818</v>
      </c>
      <c r="B5184" s="3" t="s">
        <v>21527</v>
      </c>
      <c r="C5184" s="3" t="s">
        <v>6517</v>
      </c>
      <c r="D5184" s="2" t="s">
        <v>13857</v>
      </c>
      <c r="E5184" s="3" t="s">
        <v>20621</v>
      </c>
      <c r="F5184" s="67" t="s">
        <v>37933</v>
      </c>
      <c r="G5184" s="67" t="s">
        <v>34870</v>
      </c>
      <c r="I5184" s="3" t="s">
        <v>6298</v>
      </c>
      <c r="J5184" s="3" t="str">
        <f>IF($B5184="SINAPI",IF(ISNUMBER(MATCH(Banco!$C5184,Analitico!$A:$A,0)),INDEX(Analitico!E:E,MATCH(Banco!$C5184,Analitico!$A:$A,0))&amp;"%",""),"")</f>
        <v/>
      </c>
      <c r="K5184" s="3" t="str">
        <f>IF($B5184="SINAPI",IF(ISNUMBER(MATCH(Banco!$C5184,Analitico!$A:$A,0)),INDEX(Analitico!F:F,MATCH(Banco!$C5184,Analitico!$A:$A,0))&amp;"%",""),"")</f>
        <v/>
      </c>
    </row>
    <row r="5185" spans="1:11" ht="22.5" x14ac:dyDescent="0.2">
      <c r="A5185" s="1" t="str">
        <f t="shared" si="82"/>
        <v>SINAPI 92819</v>
      </c>
      <c r="B5185" s="3" t="s">
        <v>21527</v>
      </c>
      <c r="C5185" s="3" t="s">
        <v>6518</v>
      </c>
      <c r="D5185" s="2" t="s">
        <v>13858</v>
      </c>
      <c r="E5185" s="3" t="s">
        <v>20621</v>
      </c>
      <c r="F5185" s="67" t="s">
        <v>37934</v>
      </c>
      <c r="G5185" s="67" t="s">
        <v>34871</v>
      </c>
      <c r="I5185" s="3" t="s">
        <v>6298</v>
      </c>
      <c r="J5185" s="3" t="str">
        <f>IF($B5185="SINAPI",IF(ISNUMBER(MATCH(Banco!$C5185,Analitico!$A:$A,0)),INDEX(Analitico!E:E,MATCH(Banco!$C5185,Analitico!$A:$A,0))&amp;"%",""),"")</f>
        <v/>
      </c>
      <c r="K5185" s="3" t="str">
        <f>IF($B5185="SINAPI",IF(ISNUMBER(MATCH(Banco!$C5185,Analitico!$A:$A,0)),INDEX(Analitico!F:F,MATCH(Banco!$C5185,Analitico!$A:$A,0))&amp;"%",""),"")</f>
        <v/>
      </c>
    </row>
    <row r="5186" spans="1:11" ht="22.5" x14ac:dyDescent="0.2">
      <c r="A5186" s="1" t="str">
        <f t="shared" si="82"/>
        <v>SINAPI 92820</v>
      </c>
      <c r="B5186" s="3" t="s">
        <v>21527</v>
      </c>
      <c r="C5186" s="3" t="s">
        <v>6519</v>
      </c>
      <c r="D5186" s="2" t="s">
        <v>13859</v>
      </c>
      <c r="E5186" s="3" t="s">
        <v>20621</v>
      </c>
      <c r="F5186" s="67" t="s">
        <v>21672</v>
      </c>
      <c r="G5186" s="67" t="s">
        <v>21487</v>
      </c>
      <c r="I5186" s="3" t="s">
        <v>6298</v>
      </c>
      <c r="J5186" s="3" t="str">
        <f>IF($B5186="SINAPI",IF(ISNUMBER(MATCH(Banco!$C5186,Analitico!$A:$A,0)),INDEX(Analitico!E:E,MATCH(Banco!$C5186,Analitico!$A:$A,0))&amp;"%",""),"")</f>
        <v/>
      </c>
      <c r="K5186" s="3" t="str">
        <f>IF($B5186="SINAPI",IF(ISNUMBER(MATCH(Banco!$C5186,Analitico!$A:$A,0)),INDEX(Analitico!F:F,MATCH(Banco!$C5186,Analitico!$A:$A,0))&amp;"%",""),"")</f>
        <v/>
      </c>
    </row>
    <row r="5187" spans="1:11" ht="22.5" x14ac:dyDescent="0.2">
      <c r="A5187" s="1" t="str">
        <f t="shared" si="82"/>
        <v>SINAPI 92821</v>
      </c>
      <c r="B5187" s="3" t="s">
        <v>21527</v>
      </c>
      <c r="C5187" s="3" t="s">
        <v>6520</v>
      </c>
      <c r="D5187" s="2" t="s">
        <v>13860</v>
      </c>
      <c r="E5187" s="3" t="s">
        <v>20621</v>
      </c>
      <c r="F5187" s="67" t="s">
        <v>21753</v>
      </c>
      <c r="G5187" s="67" t="s">
        <v>31810</v>
      </c>
      <c r="I5187" s="3" t="s">
        <v>6298</v>
      </c>
      <c r="J5187" s="3" t="str">
        <f>IF($B5187="SINAPI",IF(ISNUMBER(MATCH(Banco!$C5187,Analitico!$A:$A,0)),INDEX(Analitico!E:E,MATCH(Banco!$C5187,Analitico!$A:$A,0))&amp;"%",""),"")</f>
        <v/>
      </c>
      <c r="K5187" s="3" t="str">
        <f>IF($B5187="SINAPI",IF(ISNUMBER(MATCH(Banco!$C5187,Analitico!$A:$A,0)),INDEX(Analitico!F:F,MATCH(Banco!$C5187,Analitico!$A:$A,0))&amp;"%",""),"")</f>
        <v/>
      </c>
    </row>
    <row r="5188" spans="1:11" ht="22.5" x14ac:dyDescent="0.2">
      <c r="A5188" s="1" t="str">
        <f t="shared" si="82"/>
        <v>SINAPI 92822</v>
      </c>
      <c r="B5188" s="3" t="s">
        <v>21527</v>
      </c>
      <c r="C5188" s="3" t="s">
        <v>6521</v>
      </c>
      <c r="D5188" s="2" t="s">
        <v>13861</v>
      </c>
      <c r="E5188" s="3" t="s">
        <v>20621</v>
      </c>
      <c r="F5188" s="67" t="s">
        <v>36479</v>
      </c>
      <c r="G5188" s="67" t="s">
        <v>34872</v>
      </c>
      <c r="I5188" s="3" t="s">
        <v>6298</v>
      </c>
      <c r="J5188" s="3" t="str">
        <f>IF($B5188="SINAPI",IF(ISNUMBER(MATCH(Banco!$C5188,Analitico!$A:$A,0)),INDEX(Analitico!E:E,MATCH(Banco!$C5188,Analitico!$A:$A,0))&amp;"%",""),"")</f>
        <v/>
      </c>
      <c r="K5188" s="3" t="str">
        <f>IF($B5188="SINAPI",IF(ISNUMBER(MATCH(Banco!$C5188,Analitico!$A:$A,0)),INDEX(Analitico!F:F,MATCH(Banco!$C5188,Analitico!$A:$A,0))&amp;"%",""),"")</f>
        <v/>
      </c>
    </row>
    <row r="5189" spans="1:11" ht="22.5" x14ac:dyDescent="0.2">
      <c r="A5189" s="1" t="str">
        <f t="shared" si="82"/>
        <v>SINAPI 92824</v>
      </c>
      <c r="B5189" s="3" t="s">
        <v>21527</v>
      </c>
      <c r="C5189" s="3" t="s">
        <v>6522</v>
      </c>
      <c r="D5189" s="2" t="s">
        <v>13862</v>
      </c>
      <c r="E5189" s="3" t="s">
        <v>20621</v>
      </c>
      <c r="F5189" s="67" t="s">
        <v>37935</v>
      </c>
      <c r="G5189" s="67" t="s">
        <v>29782</v>
      </c>
      <c r="I5189" s="3" t="s">
        <v>6298</v>
      </c>
      <c r="J5189" s="3" t="str">
        <f>IF($B5189="SINAPI",IF(ISNUMBER(MATCH(Banco!$C5189,Analitico!$A:$A,0)),INDEX(Analitico!E:E,MATCH(Banco!$C5189,Analitico!$A:$A,0))&amp;"%",""),"")</f>
        <v/>
      </c>
      <c r="K5189" s="3" t="str">
        <f>IF($B5189="SINAPI",IF(ISNUMBER(MATCH(Banco!$C5189,Analitico!$A:$A,0)),INDEX(Analitico!F:F,MATCH(Banco!$C5189,Analitico!$A:$A,0))&amp;"%",""),"")</f>
        <v/>
      </c>
    </row>
    <row r="5190" spans="1:11" ht="22.5" x14ac:dyDescent="0.2">
      <c r="A5190" s="1" t="str">
        <f t="shared" si="82"/>
        <v>SINAPI 92825</v>
      </c>
      <c r="B5190" s="3" t="s">
        <v>21527</v>
      </c>
      <c r="C5190" s="3" t="s">
        <v>6523</v>
      </c>
      <c r="D5190" s="2" t="s">
        <v>13863</v>
      </c>
      <c r="E5190" s="3" t="s">
        <v>20621</v>
      </c>
      <c r="F5190" s="67" t="s">
        <v>37936</v>
      </c>
      <c r="G5190" s="67" t="s">
        <v>34873</v>
      </c>
      <c r="I5190" s="3" t="s">
        <v>6298</v>
      </c>
      <c r="J5190" s="3" t="str">
        <f>IF($B5190="SINAPI",IF(ISNUMBER(MATCH(Banco!$C5190,Analitico!$A:$A,0)),INDEX(Analitico!E:E,MATCH(Banco!$C5190,Analitico!$A:$A,0))&amp;"%",""),"")</f>
        <v/>
      </c>
      <c r="K5190" s="3" t="str">
        <f>IF($B5190="SINAPI",IF(ISNUMBER(MATCH(Banco!$C5190,Analitico!$A:$A,0)),INDEX(Analitico!F:F,MATCH(Banco!$C5190,Analitico!$A:$A,0))&amp;"%",""),"")</f>
        <v/>
      </c>
    </row>
    <row r="5191" spans="1:11" ht="22.5" x14ac:dyDescent="0.2">
      <c r="A5191" s="1" t="str">
        <f t="shared" si="82"/>
        <v>SINAPI 92826</v>
      </c>
      <c r="B5191" s="3" t="s">
        <v>21527</v>
      </c>
      <c r="C5191" s="3" t="s">
        <v>6524</v>
      </c>
      <c r="D5191" s="2" t="s">
        <v>13864</v>
      </c>
      <c r="E5191" s="3" t="s">
        <v>20621</v>
      </c>
      <c r="F5191" s="67" t="s">
        <v>36822</v>
      </c>
      <c r="G5191" s="67" t="s">
        <v>34874</v>
      </c>
      <c r="I5191" s="3" t="s">
        <v>6298</v>
      </c>
      <c r="J5191" s="3" t="str">
        <f>IF($B5191="SINAPI",IF(ISNUMBER(MATCH(Banco!$C5191,Analitico!$A:$A,0)),INDEX(Analitico!E:E,MATCH(Banco!$C5191,Analitico!$A:$A,0))&amp;"%",""),"")</f>
        <v/>
      </c>
      <c r="K5191" s="3" t="str">
        <f>IF($B5191="SINAPI",IF(ISNUMBER(MATCH(Banco!$C5191,Analitico!$A:$A,0)),INDEX(Analitico!F:F,MATCH(Banco!$C5191,Analitico!$A:$A,0))&amp;"%",""),"")</f>
        <v/>
      </c>
    </row>
    <row r="5192" spans="1:11" ht="22.5" x14ac:dyDescent="0.2">
      <c r="A5192" s="1" t="str">
        <f t="shared" si="82"/>
        <v>SINAPI 92827</v>
      </c>
      <c r="B5192" s="3" t="s">
        <v>21527</v>
      </c>
      <c r="C5192" s="3" t="s">
        <v>6525</v>
      </c>
      <c r="D5192" s="2" t="s">
        <v>13865</v>
      </c>
      <c r="E5192" s="3" t="s">
        <v>20621</v>
      </c>
      <c r="F5192" s="67" t="s">
        <v>37937</v>
      </c>
      <c r="G5192" s="67" t="s">
        <v>30107</v>
      </c>
      <c r="I5192" s="3" t="s">
        <v>6298</v>
      </c>
      <c r="J5192" s="3" t="str">
        <f>IF($B5192="SINAPI",IF(ISNUMBER(MATCH(Banco!$C5192,Analitico!$A:$A,0)),INDEX(Analitico!E:E,MATCH(Banco!$C5192,Analitico!$A:$A,0))&amp;"%",""),"")</f>
        <v/>
      </c>
      <c r="K5192" s="3" t="str">
        <f>IF($B5192="SINAPI",IF(ISNUMBER(MATCH(Banco!$C5192,Analitico!$A:$A,0)),INDEX(Analitico!F:F,MATCH(Banco!$C5192,Analitico!$A:$A,0))&amp;"%",""),"")</f>
        <v/>
      </c>
    </row>
    <row r="5193" spans="1:11" ht="22.5" x14ac:dyDescent="0.2">
      <c r="A5193" s="1" t="str">
        <f t="shared" si="82"/>
        <v>SINAPI 92828</v>
      </c>
      <c r="B5193" s="3" t="s">
        <v>21527</v>
      </c>
      <c r="C5193" s="3" t="s">
        <v>6526</v>
      </c>
      <c r="D5193" s="2" t="s">
        <v>13866</v>
      </c>
      <c r="E5193" s="3" t="s">
        <v>20621</v>
      </c>
      <c r="F5193" s="67" t="s">
        <v>37938</v>
      </c>
      <c r="G5193" s="67" t="s">
        <v>34875</v>
      </c>
      <c r="I5193" s="3" t="s">
        <v>6298</v>
      </c>
      <c r="J5193" s="3" t="str">
        <f>IF($B5193="SINAPI",IF(ISNUMBER(MATCH(Banco!$C5193,Analitico!$A:$A,0)),INDEX(Analitico!E:E,MATCH(Banco!$C5193,Analitico!$A:$A,0))&amp;"%",""),"")</f>
        <v/>
      </c>
      <c r="K5193" s="3" t="str">
        <f>IF($B5193="SINAPI",IF(ISNUMBER(MATCH(Banco!$C5193,Analitico!$A:$A,0)),INDEX(Analitico!F:F,MATCH(Banco!$C5193,Analitico!$A:$A,0))&amp;"%",""),"")</f>
        <v/>
      </c>
    </row>
    <row r="5194" spans="1:11" ht="22.5" x14ac:dyDescent="0.2">
      <c r="A5194" s="1" t="str">
        <f t="shared" si="82"/>
        <v>SINAPI 92829</v>
      </c>
      <c r="B5194" s="3" t="s">
        <v>21527</v>
      </c>
      <c r="C5194" s="3" t="s">
        <v>6527</v>
      </c>
      <c r="D5194" s="2" t="s">
        <v>13867</v>
      </c>
      <c r="E5194" s="3" t="s">
        <v>20621</v>
      </c>
      <c r="F5194" s="67" t="s">
        <v>37939</v>
      </c>
      <c r="G5194" s="67" t="s">
        <v>34876</v>
      </c>
      <c r="I5194" s="3" t="s">
        <v>6298</v>
      </c>
      <c r="J5194" s="3" t="str">
        <f>IF($B5194="SINAPI",IF(ISNUMBER(MATCH(Banco!$C5194,Analitico!$A:$A,0)),INDEX(Analitico!E:E,MATCH(Banco!$C5194,Analitico!$A:$A,0))&amp;"%",""),"")</f>
        <v/>
      </c>
      <c r="K5194" s="3" t="str">
        <f>IF($B5194="SINAPI",IF(ISNUMBER(MATCH(Banco!$C5194,Analitico!$A:$A,0)),INDEX(Analitico!F:F,MATCH(Banco!$C5194,Analitico!$A:$A,0))&amp;"%",""),"")</f>
        <v/>
      </c>
    </row>
    <row r="5195" spans="1:11" ht="22.5" x14ac:dyDescent="0.2">
      <c r="A5195" s="1" t="str">
        <f t="shared" si="82"/>
        <v>SINAPI 92830</v>
      </c>
      <c r="B5195" s="3" t="s">
        <v>21527</v>
      </c>
      <c r="C5195" s="3" t="s">
        <v>6528</v>
      </c>
      <c r="D5195" s="2" t="s">
        <v>13868</v>
      </c>
      <c r="E5195" s="3" t="s">
        <v>20621</v>
      </c>
      <c r="F5195" s="67" t="s">
        <v>31972</v>
      </c>
      <c r="G5195" s="67" t="s">
        <v>34877</v>
      </c>
      <c r="I5195" s="3" t="s">
        <v>6298</v>
      </c>
      <c r="J5195" s="3" t="str">
        <f>IF($B5195="SINAPI",IF(ISNUMBER(MATCH(Banco!$C5195,Analitico!$A:$A,0)),INDEX(Analitico!E:E,MATCH(Banco!$C5195,Analitico!$A:$A,0))&amp;"%",""),"")</f>
        <v/>
      </c>
      <c r="K5195" s="3" t="str">
        <f>IF($B5195="SINAPI",IF(ISNUMBER(MATCH(Banco!$C5195,Analitico!$A:$A,0)),INDEX(Analitico!F:F,MATCH(Banco!$C5195,Analitico!$A:$A,0))&amp;"%",""),"")</f>
        <v/>
      </c>
    </row>
    <row r="5196" spans="1:11" ht="22.5" x14ac:dyDescent="0.2">
      <c r="A5196" s="1" t="str">
        <f t="shared" si="82"/>
        <v>SINAPI 92831</v>
      </c>
      <c r="B5196" s="3" t="s">
        <v>21527</v>
      </c>
      <c r="C5196" s="3" t="s">
        <v>6529</v>
      </c>
      <c r="D5196" s="2" t="s">
        <v>13869</v>
      </c>
      <c r="E5196" s="3" t="s">
        <v>20621</v>
      </c>
      <c r="F5196" s="67" t="s">
        <v>37940</v>
      </c>
      <c r="G5196" s="67" t="s">
        <v>34878</v>
      </c>
      <c r="I5196" s="3" t="s">
        <v>6298</v>
      </c>
      <c r="J5196" s="3" t="str">
        <f>IF($B5196="SINAPI",IF(ISNUMBER(MATCH(Banco!$C5196,Analitico!$A:$A,0)),INDEX(Analitico!E:E,MATCH(Banco!$C5196,Analitico!$A:$A,0))&amp;"%",""),"")</f>
        <v/>
      </c>
      <c r="K5196" s="3" t="str">
        <f>IF($B5196="SINAPI",IF(ISNUMBER(MATCH(Banco!$C5196,Analitico!$A:$A,0)),INDEX(Analitico!F:F,MATCH(Banco!$C5196,Analitico!$A:$A,0))&amp;"%",""),"")</f>
        <v/>
      </c>
    </row>
    <row r="5197" spans="1:11" ht="22.5" x14ac:dyDescent="0.2">
      <c r="A5197" s="1" t="str">
        <f t="shared" si="82"/>
        <v>SINAPI 92832</v>
      </c>
      <c r="B5197" s="3" t="s">
        <v>21527</v>
      </c>
      <c r="C5197" s="3" t="s">
        <v>6530</v>
      </c>
      <c r="D5197" s="2" t="s">
        <v>13870</v>
      </c>
      <c r="E5197" s="3" t="s">
        <v>20621</v>
      </c>
      <c r="F5197" s="67" t="s">
        <v>37941</v>
      </c>
      <c r="G5197" s="67" t="s">
        <v>34879</v>
      </c>
      <c r="I5197" s="3" t="s">
        <v>6298</v>
      </c>
      <c r="J5197" s="3" t="str">
        <f>IF($B5197="SINAPI",IF(ISNUMBER(MATCH(Banco!$C5197,Analitico!$A:$A,0)),INDEX(Analitico!E:E,MATCH(Banco!$C5197,Analitico!$A:$A,0))&amp;"%",""),"")</f>
        <v/>
      </c>
      <c r="K5197" s="3" t="str">
        <f>IF($B5197="SINAPI",IF(ISNUMBER(MATCH(Banco!$C5197,Analitico!$A:$A,0)),INDEX(Analitico!F:F,MATCH(Banco!$C5197,Analitico!$A:$A,0))&amp;"%",""),"")</f>
        <v/>
      </c>
    </row>
    <row r="5198" spans="1:11" ht="22.5" x14ac:dyDescent="0.2">
      <c r="A5198" s="1" t="str">
        <f t="shared" si="82"/>
        <v>SINAPI 95565</v>
      </c>
      <c r="B5198" s="3" t="s">
        <v>21527</v>
      </c>
      <c r="C5198" s="3" t="s">
        <v>6531</v>
      </c>
      <c r="D5198" s="2" t="s">
        <v>13871</v>
      </c>
      <c r="E5198" s="3" t="s">
        <v>20621</v>
      </c>
      <c r="F5198" s="67" t="s">
        <v>37942</v>
      </c>
      <c r="G5198" s="67" t="s">
        <v>34880</v>
      </c>
      <c r="I5198" s="3" t="s">
        <v>6298</v>
      </c>
      <c r="J5198" s="3" t="str">
        <f>IF($B5198="SINAPI",IF(ISNUMBER(MATCH(Banco!$C5198,Analitico!$A:$A,0)),INDEX(Analitico!E:E,MATCH(Banco!$C5198,Analitico!$A:$A,0))&amp;"%",""),"")</f>
        <v/>
      </c>
      <c r="K5198" s="3" t="str">
        <f>IF($B5198="SINAPI",IF(ISNUMBER(MATCH(Banco!$C5198,Analitico!$A:$A,0)),INDEX(Analitico!F:F,MATCH(Banco!$C5198,Analitico!$A:$A,0))&amp;"%",""),"")</f>
        <v/>
      </c>
    </row>
    <row r="5199" spans="1:11" ht="22.5" x14ac:dyDescent="0.2">
      <c r="A5199" s="1" t="str">
        <f t="shared" si="82"/>
        <v>SINAPI 95566</v>
      </c>
      <c r="B5199" s="3" t="s">
        <v>21527</v>
      </c>
      <c r="C5199" s="3" t="s">
        <v>6532</v>
      </c>
      <c r="D5199" s="2" t="s">
        <v>13872</v>
      </c>
      <c r="E5199" s="3" t="s">
        <v>20621</v>
      </c>
      <c r="F5199" s="67" t="s">
        <v>37943</v>
      </c>
      <c r="G5199" s="67" t="s">
        <v>29516</v>
      </c>
      <c r="I5199" s="3" t="s">
        <v>6298</v>
      </c>
      <c r="J5199" s="3" t="str">
        <f>IF($B5199="SINAPI",IF(ISNUMBER(MATCH(Banco!$C5199,Analitico!$A:$A,0)),INDEX(Analitico!E:E,MATCH(Banco!$C5199,Analitico!$A:$A,0))&amp;"%",""),"")</f>
        <v/>
      </c>
      <c r="K5199" s="3" t="str">
        <f>IF($B5199="SINAPI",IF(ISNUMBER(MATCH(Banco!$C5199,Analitico!$A:$A,0)),INDEX(Analitico!F:F,MATCH(Banco!$C5199,Analitico!$A:$A,0))&amp;"%",""),"")</f>
        <v/>
      </c>
    </row>
    <row r="5200" spans="1:11" ht="22.5" x14ac:dyDescent="0.2">
      <c r="A5200" s="1" t="str">
        <f t="shared" si="82"/>
        <v>SINAPI 95567</v>
      </c>
      <c r="B5200" s="3" t="s">
        <v>21527</v>
      </c>
      <c r="C5200" s="3" t="s">
        <v>6533</v>
      </c>
      <c r="D5200" s="2" t="s">
        <v>13873</v>
      </c>
      <c r="E5200" s="3" t="s">
        <v>20621</v>
      </c>
      <c r="F5200" s="67" t="s">
        <v>37944</v>
      </c>
      <c r="G5200" s="67" t="s">
        <v>34881</v>
      </c>
      <c r="I5200" s="3" t="s">
        <v>6298</v>
      </c>
      <c r="J5200" s="3" t="str">
        <f>IF($B5200="SINAPI",IF(ISNUMBER(MATCH(Banco!$C5200,Analitico!$A:$A,0)),INDEX(Analitico!E:E,MATCH(Banco!$C5200,Analitico!$A:$A,0))&amp;"%",""),"")</f>
        <v/>
      </c>
      <c r="K5200" s="3" t="str">
        <f>IF($B5200="SINAPI",IF(ISNUMBER(MATCH(Banco!$C5200,Analitico!$A:$A,0)),INDEX(Analitico!F:F,MATCH(Banco!$C5200,Analitico!$A:$A,0))&amp;"%",""),"")</f>
        <v/>
      </c>
    </row>
    <row r="5201" spans="1:11" ht="22.5" x14ac:dyDescent="0.2">
      <c r="A5201" s="1" t="str">
        <f t="shared" si="82"/>
        <v>SINAPI 95568</v>
      </c>
      <c r="B5201" s="3" t="s">
        <v>21527</v>
      </c>
      <c r="C5201" s="3" t="s">
        <v>6534</v>
      </c>
      <c r="D5201" s="2" t="s">
        <v>13874</v>
      </c>
      <c r="E5201" s="3" t="s">
        <v>20621</v>
      </c>
      <c r="F5201" s="67" t="s">
        <v>37945</v>
      </c>
      <c r="G5201" s="67" t="s">
        <v>34882</v>
      </c>
      <c r="I5201" s="3" t="s">
        <v>6298</v>
      </c>
      <c r="J5201" s="3" t="str">
        <f>IF($B5201="SINAPI",IF(ISNUMBER(MATCH(Banco!$C5201,Analitico!$A:$A,0)),INDEX(Analitico!E:E,MATCH(Banco!$C5201,Analitico!$A:$A,0))&amp;"%",""),"")</f>
        <v/>
      </c>
      <c r="K5201" s="3" t="str">
        <f>IF($B5201="SINAPI",IF(ISNUMBER(MATCH(Banco!$C5201,Analitico!$A:$A,0)),INDEX(Analitico!F:F,MATCH(Banco!$C5201,Analitico!$A:$A,0))&amp;"%",""),"")</f>
        <v/>
      </c>
    </row>
    <row r="5202" spans="1:11" ht="22.5" x14ac:dyDescent="0.2">
      <c r="A5202" s="1" t="str">
        <f t="shared" si="82"/>
        <v>SINAPI 95569</v>
      </c>
      <c r="B5202" s="3" t="s">
        <v>21527</v>
      </c>
      <c r="C5202" s="3" t="s">
        <v>6535</v>
      </c>
      <c r="D5202" s="2" t="s">
        <v>13875</v>
      </c>
      <c r="E5202" s="3" t="s">
        <v>20621</v>
      </c>
      <c r="F5202" s="67" t="s">
        <v>37946</v>
      </c>
      <c r="G5202" s="67" t="s">
        <v>34883</v>
      </c>
      <c r="I5202" s="3" t="s">
        <v>6298</v>
      </c>
      <c r="J5202" s="3" t="str">
        <f>IF($B5202="SINAPI",IF(ISNUMBER(MATCH(Banco!$C5202,Analitico!$A:$A,0)),INDEX(Analitico!E:E,MATCH(Banco!$C5202,Analitico!$A:$A,0))&amp;"%",""),"")</f>
        <v/>
      </c>
      <c r="K5202" s="3" t="str">
        <f>IF($B5202="SINAPI",IF(ISNUMBER(MATCH(Banco!$C5202,Analitico!$A:$A,0)),INDEX(Analitico!F:F,MATCH(Banco!$C5202,Analitico!$A:$A,0))&amp;"%",""),"")</f>
        <v/>
      </c>
    </row>
    <row r="5203" spans="1:11" ht="22.5" x14ac:dyDescent="0.2">
      <c r="A5203" s="1" t="str">
        <f t="shared" si="82"/>
        <v>SINAPI 95570</v>
      </c>
      <c r="B5203" s="3" t="s">
        <v>21527</v>
      </c>
      <c r="C5203" s="3" t="s">
        <v>6536</v>
      </c>
      <c r="D5203" s="2" t="s">
        <v>13876</v>
      </c>
      <c r="E5203" s="3" t="s">
        <v>20621</v>
      </c>
      <c r="F5203" s="67" t="s">
        <v>37947</v>
      </c>
      <c r="G5203" s="67" t="s">
        <v>21536</v>
      </c>
      <c r="I5203" s="3" t="s">
        <v>6298</v>
      </c>
      <c r="J5203" s="3" t="str">
        <f>IF($B5203="SINAPI",IF(ISNUMBER(MATCH(Banco!$C5203,Analitico!$A:$A,0)),INDEX(Analitico!E:E,MATCH(Banco!$C5203,Analitico!$A:$A,0))&amp;"%",""),"")</f>
        <v/>
      </c>
      <c r="K5203" s="3" t="str">
        <f>IF($B5203="SINAPI",IF(ISNUMBER(MATCH(Banco!$C5203,Analitico!$A:$A,0)),INDEX(Analitico!F:F,MATCH(Banco!$C5203,Analitico!$A:$A,0))&amp;"%",""),"")</f>
        <v/>
      </c>
    </row>
    <row r="5204" spans="1:11" ht="22.5" x14ac:dyDescent="0.2">
      <c r="A5204" s="1" t="str">
        <f t="shared" si="82"/>
        <v>SINAPI 95571</v>
      </c>
      <c r="B5204" s="3" t="s">
        <v>21527</v>
      </c>
      <c r="C5204" s="3" t="s">
        <v>6537</v>
      </c>
      <c r="D5204" s="2" t="s">
        <v>13877</v>
      </c>
      <c r="E5204" s="3" t="s">
        <v>20621</v>
      </c>
      <c r="F5204" s="67" t="s">
        <v>37948</v>
      </c>
      <c r="G5204" s="67" t="s">
        <v>34884</v>
      </c>
      <c r="I5204" s="3" t="s">
        <v>6298</v>
      </c>
      <c r="J5204" s="3" t="str">
        <f>IF($B5204="SINAPI",IF(ISNUMBER(MATCH(Banco!$C5204,Analitico!$A:$A,0)),INDEX(Analitico!E:E,MATCH(Banco!$C5204,Analitico!$A:$A,0))&amp;"%",""),"")</f>
        <v/>
      </c>
      <c r="K5204" s="3" t="str">
        <f>IF($B5204="SINAPI",IF(ISNUMBER(MATCH(Banco!$C5204,Analitico!$A:$A,0)),INDEX(Analitico!F:F,MATCH(Banco!$C5204,Analitico!$A:$A,0))&amp;"%",""),"")</f>
        <v/>
      </c>
    </row>
    <row r="5205" spans="1:11" ht="22.5" x14ac:dyDescent="0.2">
      <c r="A5205" s="1" t="str">
        <f t="shared" si="82"/>
        <v>SINAPI 95572</v>
      </c>
      <c r="B5205" s="3" t="s">
        <v>21527</v>
      </c>
      <c r="C5205" s="3" t="s">
        <v>6538</v>
      </c>
      <c r="D5205" s="2" t="s">
        <v>13878</v>
      </c>
      <c r="E5205" s="3" t="s">
        <v>20621</v>
      </c>
      <c r="F5205" s="67" t="s">
        <v>37949</v>
      </c>
      <c r="G5205" s="67" t="s">
        <v>34885</v>
      </c>
      <c r="I5205" s="3" t="s">
        <v>6298</v>
      </c>
      <c r="J5205" s="3" t="str">
        <f>IF($B5205="SINAPI",IF(ISNUMBER(MATCH(Banco!$C5205,Analitico!$A:$A,0)),INDEX(Analitico!E:E,MATCH(Banco!$C5205,Analitico!$A:$A,0))&amp;"%",""),"")</f>
        <v/>
      </c>
      <c r="K5205" s="3" t="str">
        <f>IF($B5205="SINAPI",IF(ISNUMBER(MATCH(Banco!$C5205,Analitico!$A:$A,0)),INDEX(Analitico!F:F,MATCH(Banco!$C5205,Analitico!$A:$A,0))&amp;"%",""),"")</f>
        <v/>
      </c>
    </row>
    <row r="5206" spans="1:11" ht="22.5" x14ac:dyDescent="0.2">
      <c r="A5206" s="1" t="str">
        <f t="shared" si="82"/>
        <v>SINAPI 97127</v>
      </c>
      <c r="B5206" s="3" t="s">
        <v>21527</v>
      </c>
      <c r="C5206" s="3" t="s">
        <v>6539</v>
      </c>
      <c r="D5206" s="2" t="s">
        <v>31448</v>
      </c>
      <c r="E5206" s="3" t="s">
        <v>20621</v>
      </c>
      <c r="F5206" s="67" t="s">
        <v>4491</v>
      </c>
      <c r="G5206" s="67" t="s">
        <v>20720</v>
      </c>
      <c r="I5206" s="3" t="s">
        <v>6298</v>
      </c>
      <c r="J5206" s="3" t="str">
        <f>IF($B5206="SINAPI",IF(ISNUMBER(MATCH(Banco!$C5206,Analitico!$A:$A,0)),INDEX(Analitico!E:E,MATCH(Banco!$C5206,Analitico!$A:$A,0))&amp;"%",""),"")</f>
        <v/>
      </c>
      <c r="K5206" s="3" t="str">
        <f>IF($B5206="SINAPI",IF(ISNUMBER(MATCH(Banco!$C5206,Analitico!$A:$A,0)),INDEX(Analitico!F:F,MATCH(Banco!$C5206,Analitico!$A:$A,0))&amp;"%",""),"")</f>
        <v/>
      </c>
    </row>
    <row r="5207" spans="1:11" ht="22.5" x14ac:dyDescent="0.2">
      <c r="A5207" s="1" t="str">
        <f t="shared" si="82"/>
        <v>SINAPI 97128</v>
      </c>
      <c r="B5207" s="3" t="s">
        <v>21527</v>
      </c>
      <c r="C5207" s="3" t="s">
        <v>6540</v>
      </c>
      <c r="D5207" s="2" t="s">
        <v>31449</v>
      </c>
      <c r="E5207" s="3" t="s">
        <v>20621</v>
      </c>
      <c r="F5207" s="67" t="s">
        <v>21142</v>
      </c>
      <c r="G5207" s="67" t="s">
        <v>5677</v>
      </c>
      <c r="I5207" s="3" t="s">
        <v>6298</v>
      </c>
      <c r="J5207" s="3" t="str">
        <f>IF($B5207="SINAPI",IF(ISNUMBER(MATCH(Banco!$C5207,Analitico!$A:$A,0)),INDEX(Analitico!E:E,MATCH(Banco!$C5207,Analitico!$A:$A,0))&amp;"%",""),"")</f>
        <v/>
      </c>
      <c r="K5207" s="3" t="str">
        <f>IF($B5207="SINAPI",IF(ISNUMBER(MATCH(Banco!$C5207,Analitico!$A:$A,0)),INDEX(Analitico!F:F,MATCH(Banco!$C5207,Analitico!$A:$A,0))&amp;"%",""),"")</f>
        <v/>
      </c>
    </row>
    <row r="5208" spans="1:11" ht="22.5" x14ac:dyDescent="0.2">
      <c r="A5208" s="1" t="str">
        <f t="shared" si="82"/>
        <v>SINAPI 97129</v>
      </c>
      <c r="B5208" s="3" t="s">
        <v>21527</v>
      </c>
      <c r="C5208" s="3" t="s">
        <v>6541</v>
      </c>
      <c r="D5208" s="2" t="s">
        <v>31450</v>
      </c>
      <c r="E5208" s="3" t="s">
        <v>20621</v>
      </c>
      <c r="F5208" s="67" t="s">
        <v>28760</v>
      </c>
      <c r="G5208" s="67" t="s">
        <v>6126</v>
      </c>
      <c r="I5208" s="3" t="s">
        <v>6298</v>
      </c>
      <c r="J5208" s="3" t="str">
        <f>IF($B5208="SINAPI",IF(ISNUMBER(MATCH(Banco!$C5208,Analitico!$A:$A,0)),INDEX(Analitico!E:E,MATCH(Banco!$C5208,Analitico!$A:$A,0))&amp;"%",""),"")</f>
        <v/>
      </c>
      <c r="K5208" s="3" t="str">
        <f>IF($B5208="SINAPI",IF(ISNUMBER(MATCH(Banco!$C5208,Analitico!$A:$A,0)),INDEX(Analitico!F:F,MATCH(Banco!$C5208,Analitico!$A:$A,0))&amp;"%",""),"")</f>
        <v/>
      </c>
    </row>
    <row r="5209" spans="1:11" ht="22.5" x14ac:dyDescent="0.2">
      <c r="A5209" s="1" t="str">
        <f t="shared" si="82"/>
        <v>SINAPI 97130</v>
      </c>
      <c r="B5209" s="3" t="s">
        <v>21527</v>
      </c>
      <c r="C5209" s="3" t="s">
        <v>6542</v>
      </c>
      <c r="D5209" s="2" t="s">
        <v>31451</v>
      </c>
      <c r="E5209" s="3" t="s">
        <v>20621</v>
      </c>
      <c r="F5209" s="67" t="s">
        <v>5710</v>
      </c>
      <c r="G5209" s="67" t="s">
        <v>5667</v>
      </c>
      <c r="I5209" s="3" t="s">
        <v>6298</v>
      </c>
      <c r="J5209" s="3" t="str">
        <f>IF($B5209="SINAPI",IF(ISNUMBER(MATCH(Banco!$C5209,Analitico!$A:$A,0)),INDEX(Analitico!E:E,MATCH(Banco!$C5209,Analitico!$A:$A,0))&amp;"%",""),"")</f>
        <v/>
      </c>
      <c r="K5209" s="3" t="str">
        <f>IF($B5209="SINAPI",IF(ISNUMBER(MATCH(Banco!$C5209,Analitico!$A:$A,0)),INDEX(Analitico!F:F,MATCH(Banco!$C5209,Analitico!$A:$A,0))&amp;"%",""),"")</f>
        <v/>
      </c>
    </row>
    <row r="5210" spans="1:11" ht="22.5" x14ac:dyDescent="0.2">
      <c r="A5210" s="1" t="str">
        <f t="shared" si="82"/>
        <v>SINAPI 97131</v>
      </c>
      <c r="B5210" s="3" t="s">
        <v>21527</v>
      </c>
      <c r="C5210" s="3" t="s">
        <v>6543</v>
      </c>
      <c r="D5210" s="2" t="s">
        <v>31452</v>
      </c>
      <c r="E5210" s="3" t="s">
        <v>20621</v>
      </c>
      <c r="F5210" s="67" t="s">
        <v>21112</v>
      </c>
      <c r="G5210" s="67" t="s">
        <v>6107</v>
      </c>
      <c r="I5210" s="3" t="s">
        <v>6298</v>
      </c>
      <c r="J5210" s="3" t="str">
        <f>IF($B5210="SINAPI",IF(ISNUMBER(MATCH(Banco!$C5210,Analitico!$A:$A,0)),INDEX(Analitico!E:E,MATCH(Banco!$C5210,Analitico!$A:$A,0))&amp;"%",""),"")</f>
        <v/>
      </c>
      <c r="K5210" s="3" t="str">
        <f>IF($B5210="SINAPI",IF(ISNUMBER(MATCH(Banco!$C5210,Analitico!$A:$A,0)),INDEX(Analitico!F:F,MATCH(Banco!$C5210,Analitico!$A:$A,0))&amp;"%",""),"")</f>
        <v/>
      </c>
    </row>
    <row r="5211" spans="1:11" ht="22.5" x14ac:dyDescent="0.2">
      <c r="A5211" s="1" t="str">
        <f t="shared" si="82"/>
        <v>SINAPI 97132</v>
      </c>
      <c r="B5211" s="3" t="s">
        <v>21527</v>
      </c>
      <c r="C5211" s="3" t="s">
        <v>6544</v>
      </c>
      <c r="D5211" s="2" t="s">
        <v>31453</v>
      </c>
      <c r="E5211" s="3" t="s">
        <v>20621</v>
      </c>
      <c r="F5211" s="67" t="s">
        <v>6293</v>
      </c>
      <c r="G5211" s="67" t="s">
        <v>29534</v>
      </c>
      <c r="I5211" s="3" t="s">
        <v>6298</v>
      </c>
      <c r="J5211" s="3" t="str">
        <f>IF($B5211="SINAPI",IF(ISNUMBER(MATCH(Banco!$C5211,Analitico!$A:$A,0)),INDEX(Analitico!E:E,MATCH(Banco!$C5211,Analitico!$A:$A,0))&amp;"%",""),"")</f>
        <v/>
      </c>
      <c r="K5211" s="3" t="str">
        <f>IF($B5211="SINAPI",IF(ISNUMBER(MATCH(Banco!$C5211,Analitico!$A:$A,0)),INDEX(Analitico!F:F,MATCH(Banco!$C5211,Analitico!$A:$A,0))&amp;"%",""),"")</f>
        <v/>
      </c>
    </row>
    <row r="5212" spans="1:11" ht="22.5" x14ac:dyDescent="0.2">
      <c r="A5212" s="1" t="str">
        <f t="shared" si="82"/>
        <v>SINAPI 97133</v>
      </c>
      <c r="B5212" s="3" t="s">
        <v>21527</v>
      </c>
      <c r="C5212" s="3" t="s">
        <v>6545</v>
      </c>
      <c r="D5212" s="2" t="s">
        <v>31454</v>
      </c>
      <c r="E5212" s="3" t="s">
        <v>20621</v>
      </c>
      <c r="F5212" s="67" t="s">
        <v>21261</v>
      </c>
      <c r="G5212" s="67" t="s">
        <v>21176</v>
      </c>
      <c r="I5212" s="3" t="s">
        <v>6298</v>
      </c>
      <c r="J5212" s="3" t="str">
        <f>IF($B5212="SINAPI",IF(ISNUMBER(MATCH(Banco!$C5212,Analitico!$A:$A,0)),INDEX(Analitico!E:E,MATCH(Banco!$C5212,Analitico!$A:$A,0))&amp;"%",""),"")</f>
        <v/>
      </c>
      <c r="K5212" s="3" t="str">
        <f>IF($B5212="SINAPI",IF(ISNUMBER(MATCH(Banco!$C5212,Analitico!$A:$A,0)),INDEX(Analitico!F:F,MATCH(Banco!$C5212,Analitico!$A:$A,0))&amp;"%",""),"")</f>
        <v/>
      </c>
    </row>
    <row r="5213" spans="1:11" ht="22.5" x14ac:dyDescent="0.2">
      <c r="A5213" s="1" t="str">
        <f t="shared" si="82"/>
        <v>SINAPI 97134</v>
      </c>
      <c r="B5213" s="3" t="s">
        <v>21527</v>
      </c>
      <c r="C5213" s="3" t="s">
        <v>6546</v>
      </c>
      <c r="D5213" s="2" t="s">
        <v>31455</v>
      </c>
      <c r="E5213" s="3" t="s">
        <v>20621</v>
      </c>
      <c r="F5213" s="67" t="s">
        <v>5695</v>
      </c>
      <c r="G5213" s="67" t="s">
        <v>6249</v>
      </c>
      <c r="I5213" s="3" t="s">
        <v>6298</v>
      </c>
      <c r="J5213" s="3" t="str">
        <f>IF($B5213="SINAPI",IF(ISNUMBER(MATCH(Banco!$C5213,Analitico!$A:$A,0)),INDEX(Analitico!E:E,MATCH(Banco!$C5213,Analitico!$A:$A,0))&amp;"%",""),"")</f>
        <v/>
      </c>
      <c r="K5213" s="3" t="str">
        <f>IF($B5213="SINAPI",IF(ISNUMBER(MATCH(Banco!$C5213,Analitico!$A:$A,0)),INDEX(Analitico!F:F,MATCH(Banco!$C5213,Analitico!$A:$A,0))&amp;"%",""),"")</f>
        <v/>
      </c>
    </row>
    <row r="5214" spans="1:11" ht="22.5" x14ac:dyDescent="0.2">
      <c r="A5214" s="1" t="str">
        <f t="shared" si="82"/>
        <v>SINAPI 97135</v>
      </c>
      <c r="B5214" s="3" t="s">
        <v>21527</v>
      </c>
      <c r="C5214" s="3" t="s">
        <v>6547</v>
      </c>
      <c r="D5214" s="2" t="s">
        <v>31456</v>
      </c>
      <c r="E5214" s="3" t="s">
        <v>20621</v>
      </c>
      <c r="F5214" s="67" t="s">
        <v>32086</v>
      </c>
      <c r="G5214" s="67" t="s">
        <v>29704</v>
      </c>
      <c r="I5214" s="3" t="s">
        <v>6298</v>
      </c>
      <c r="J5214" s="3" t="str">
        <f>IF($B5214="SINAPI",IF(ISNUMBER(MATCH(Banco!$C5214,Analitico!$A:$A,0)),INDEX(Analitico!E:E,MATCH(Banco!$C5214,Analitico!$A:$A,0))&amp;"%",""),"")</f>
        <v/>
      </c>
      <c r="K5214" s="3" t="str">
        <f>IF($B5214="SINAPI",IF(ISNUMBER(MATCH(Banco!$C5214,Analitico!$A:$A,0)),INDEX(Analitico!F:F,MATCH(Banco!$C5214,Analitico!$A:$A,0))&amp;"%",""),"")</f>
        <v/>
      </c>
    </row>
    <row r="5215" spans="1:11" ht="22.5" x14ac:dyDescent="0.2">
      <c r="A5215" s="1" t="str">
        <f t="shared" si="82"/>
        <v>SINAPI 97136</v>
      </c>
      <c r="B5215" s="3" t="s">
        <v>21527</v>
      </c>
      <c r="C5215" s="3" t="s">
        <v>6548</v>
      </c>
      <c r="D5215" s="2" t="s">
        <v>31457</v>
      </c>
      <c r="E5215" s="3" t="s">
        <v>20621</v>
      </c>
      <c r="F5215" s="67" t="s">
        <v>32087</v>
      </c>
      <c r="G5215" s="67" t="s">
        <v>4960</v>
      </c>
      <c r="I5215" s="3" t="s">
        <v>6298</v>
      </c>
      <c r="J5215" s="3" t="str">
        <f>IF($B5215="SINAPI",IF(ISNUMBER(MATCH(Banco!$C5215,Analitico!$A:$A,0)),INDEX(Analitico!E:E,MATCH(Banco!$C5215,Analitico!$A:$A,0))&amp;"%",""),"")</f>
        <v/>
      </c>
      <c r="K5215" s="3" t="str">
        <f>IF($B5215="SINAPI",IF(ISNUMBER(MATCH(Banco!$C5215,Analitico!$A:$A,0)),INDEX(Analitico!F:F,MATCH(Banco!$C5215,Analitico!$A:$A,0))&amp;"%",""),"")</f>
        <v/>
      </c>
    </row>
    <row r="5216" spans="1:11" ht="22.5" x14ac:dyDescent="0.2">
      <c r="A5216" s="1" t="str">
        <f t="shared" si="82"/>
        <v>SINAPI 97137</v>
      </c>
      <c r="B5216" s="3" t="s">
        <v>21527</v>
      </c>
      <c r="C5216" s="3" t="s">
        <v>6549</v>
      </c>
      <c r="D5216" s="2" t="s">
        <v>31458</v>
      </c>
      <c r="E5216" s="3" t="s">
        <v>20621</v>
      </c>
      <c r="F5216" s="67" t="s">
        <v>21598</v>
      </c>
      <c r="G5216" s="67" t="s">
        <v>5568</v>
      </c>
      <c r="I5216" s="3" t="s">
        <v>6298</v>
      </c>
      <c r="J5216" s="3" t="str">
        <f>IF($B5216="SINAPI",IF(ISNUMBER(MATCH(Banco!$C5216,Analitico!$A:$A,0)),INDEX(Analitico!E:E,MATCH(Banco!$C5216,Analitico!$A:$A,0))&amp;"%",""),"")</f>
        <v/>
      </c>
      <c r="K5216" s="3" t="str">
        <f>IF($B5216="SINAPI",IF(ISNUMBER(MATCH(Banco!$C5216,Analitico!$A:$A,0)),INDEX(Analitico!F:F,MATCH(Banco!$C5216,Analitico!$A:$A,0))&amp;"%",""),"")</f>
        <v/>
      </c>
    </row>
    <row r="5217" spans="1:11" ht="22.5" x14ac:dyDescent="0.2">
      <c r="A5217" s="1" t="str">
        <f t="shared" si="82"/>
        <v>SINAPI 97138</v>
      </c>
      <c r="B5217" s="3" t="s">
        <v>21527</v>
      </c>
      <c r="C5217" s="3" t="s">
        <v>6550</v>
      </c>
      <c r="D5217" s="2" t="s">
        <v>31459</v>
      </c>
      <c r="E5217" s="3" t="s">
        <v>20621</v>
      </c>
      <c r="F5217" s="67" t="s">
        <v>28760</v>
      </c>
      <c r="G5217" s="67" t="s">
        <v>21611</v>
      </c>
      <c r="I5217" s="3" t="s">
        <v>6298</v>
      </c>
      <c r="J5217" s="3" t="str">
        <f>IF($B5217="SINAPI",IF(ISNUMBER(MATCH(Banco!$C5217,Analitico!$A:$A,0)),INDEX(Analitico!E:E,MATCH(Banco!$C5217,Analitico!$A:$A,0))&amp;"%",""),"")</f>
        <v/>
      </c>
      <c r="K5217" s="3" t="str">
        <f>IF($B5217="SINAPI",IF(ISNUMBER(MATCH(Banco!$C5217,Analitico!$A:$A,0)),INDEX(Analitico!F:F,MATCH(Banco!$C5217,Analitico!$A:$A,0))&amp;"%",""),"")</f>
        <v/>
      </c>
    </row>
    <row r="5218" spans="1:11" ht="22.5" x14ac:dyDescent="0.2">
      <c r="A5218" s="1" t="str">
        <f t="shared" si="82"/>
        <v>SINAPI 97139</v>
      </c>
      <c r="B5218" s="3" t="s">
        <v>21527</v>
      </c>
      <c r="C5218" s="3" t="s">
        <v>6551</v>
      </c>
      <c r="D5218" s="2" t="s">
        <v>31460</v>
      </c>
      <c r="E5218" s="3" t="s">
        <v>20621</v>
      </c>
      <c r="F5218" s="67" t="s">
        <v>4831</v>
      </c>
      <c r="G5218" s="67" t="s">
        <v>5418</v>
      </c>
      <c r="I5218" s="3" t="s">
        <v>6298</v>
      </c>
      <c r="J5218" s="3" t="str">
        <f>IF($B5218="SINAPI",IF(ISNUMBER(MATCH(Banco!$C5218,Analitico!$A:$A,0)),INDEX(Analitico!E:E,MATCH(Banco!$C5218,Analitico!$A:$A,0))&amp;"%",""),"")</f>
        <v/>
      </c>
      <c r="K5218" s="3" t="str">
        <f>IF($B5218="SINAPI",IF(ISNUMBER(MATCH(Banco!$C5218,Analitico!$A:$A,0)),INDEX(Analitico!F:F,MATCH(Banco!$C5218,Analitico!$A:$A,0))&amp;"%",""),"")</f>
        <v/>
      </c>
    </row>
    <row r="5219" spans="1:11" ht="22.5" x14ac:dyDescent="0.2">
      <c r="A5219" s="1" t="str">
        <f t="shared" ref="A5219:A5282" si="83">CONCATENAR</f>
        <v>SINAPI 97140</v>
      </c>
      <c r="B5219" s="3" t="s">
        <v>21527</v>
      </c>
      <c r="C5219" s="3" t="s">
        <v>6552</v>
      </c>
      <c r="D5219" s="2" t="s">
        <v>31461</v>
      </c>
      <c r="E5219" s="3" t="s">
        <v>20621</v>
      </c>
      <c r="F5219" s="67" t="s">
        <v>6224</v>
      </c>
      <c r="G5219" s="67" t="s">
        <v>21282</v>
      </c>
      <c r="I5219" s="3" t="s">
        <v>6298</v>
      </c>
      <c r="J5219" s="3" t="str">
        <f>IF($B5219="SINAPI",IF(ISNUMBER(MATCH(Banco!$C5219,Analitico!$A:$A,0)),INDEX(Analitico!E:E,MATCH(Banco!$C5219,Analitico!$A:$A,0))&amp;"%",""),"")</f>
        <v/>
      </c>
      <c r="K5219" s="3" t="str">
        <f>IF($B5219="SINAPI",IF(ISNUMBER(MATCH(Banco!$C5219,Analitico!$A:$A,0)),INDEX(Analitico!F:F,MATCH(Banco!$C5219,Analitico!$A:$A,0))&amp;"%",""),"")</f>
        <v/>
      </c>
    </row>
    <row r="5220" spans="1:11" ht="22.5" x14ac:dyDescent="0.2">
      <c r="A5220" s="1" t="str">
        <f t="shared" si="83"/>
        <v>SINAPI 103089</v>
      </c>
      <c r="B5220" s="3" t="s">
        <v>21527</v>
      </c>
      <c r="C5220" s="3" t="s">
        <v>6553</v>
      </c>
      <c r="D5220" s="2" t="s">
        <v>13879</v>
      </c>
      <c r="E5220" s="3" t="s">
        <v>20621</v>
      </c>
      <c r="F5220" s="67" t="s">
        <v>21122</v>
      </c>
      <c r="G5220" s="67" t="s">
        <v>5563</v>
      </c>
      <c r="I5220" s="3" t="s">
        <v>6300</v>
      </c>
      <c r="J5220" s="3" t="str">
        <f>IF($B5220="SINAPI",IF(ISNUMBER(MATCH(Banco!$C5220,Analitico!$A:$A,0)),INDEX(Analitico!E:E,MATCH(Banco!$C5220,Analitico!$A:$A,0))&amp;"%",""),"")</f>
        <v/>
      </c>
      <c r="K5220" s="3" t="str">
        <f>IF($B5220="SINAPI",IF(ISNUMBER(MATCH(Banco!$C5220,Analitico!$A:$A,0)),INDEX(Analitico!F:F,MATCH(Banco!$C5220,Analitico!$A:$A,0))&amp;"%",""),"")</f>
        <v/>
      </c>
    </row>
    <row r="5221" spans="1:11" ht="22.5" x14ac:dyDescent="0.2">
      <c r="A5221" s="1" t="str">
        <f t="shared" si="83"/>
        <v>SINAPI 103090</v>
      </c>
      <c r="B5221" s="3" t="s">
        <v>21527</v>
      </c>
      <c r="C5221" s="3" t="s">
        <v>6554</v>
      </c>
      <c r="D5221" s="2" t="s">
        <v>13880</v>
      </c>
      <c r="E5221" s="3" t="s">
        <v>20621</v>
      </c>
      <c r="F5221" s="67" t="s">
        <v>20921</v>
      </c>
      <c r="G5221" s="67" t="s">
        <v>5821</v>
      </c>
      <c r="I5221" s="3" t="s">
        <v>6300</v>
      </c>
      <c r="J5221" s="3" t="str">
        <f>IF($B5221="SINAPI",IF(ISNUMBER(MATCH(Banco!$C5221,Analitico!$A:$A,0)),INDEX(Analitico!E:E,MATCH(Banco!$C5221,Analitico!$A:$A,0))&amp;"%",""),"")</f>
        <v/>
      </c>
      <c r="K5221" s="3" t="str">
        <f>IF($B5221="SINAPI",IF(ISNUMBER(MATCH(Banco!$C5221,Analitico!$A:$A,0)),INDEX(Analitico!F:F,MATCH(Banco!$C5221,Analitico!$A:$A,0))&amp;"%",""),"")</f>
        <v/>
      </c>
    </row>
    <row r="5222" spans="1:11" ht="22.5" x14ac:dyDescent="0.2">
      <c r="A5222" s="1" t="str">
        <f t="shared" si="83"/>
        <v>SINAPI 103091</v>
      </c>
      <c r="B5222" s="3" t="s">
        <v>21527</v>
      </c>
      <c r="C5222" s="3" t="s">
        <v>6555</v>
      </c>
      <c r="D5222" s="2" t="s">
        <v>13881</v>
      </c>
      <c r="E5222" s="3" t="s">
        <v>20621</v>
      </c>
      <c r="F5222" s="67" t="s">
        <v>5461</v>
      </c>
      <c r="G5222" s="67" t="s">
        <v>5890</v>
      </c>
      <c r="I5222" s="3" t="s">
        <v>6300</v>
      </c>
      <c r="J5222" s="3" t="str">
        <f>IF($B5222="SINAPI",IF(ISNUMBER(MATCH(Banco!$C5222,Analitico!$A:$A,0)),INDEX(Analitico!E:E,MATCH(Banco!$C5222,Analitico!$A:$A,0))&amp;"%",""),"")</f>
        <v/>
      </c>
      <c r="K5222" s="3" t="str">
        <f>IF($B5222="SINAPI",IF(ISNUMBER(MATCH(Banco!$C5222,Analitico!$A:$A,0)),INDEX(Analitico!F:F,MATCH(Banco!$C5222,Analitico!$A:$A,0))&amp;"%",""),"")</f>
        <v/>
      </c>
    </row>
    <row r="5223" spans="1:11" ht="22.5" x14ac:dyDescent="0.2">
      <c r="A5223" s="1" t="str">
        <f t="shared" si="83"/>
        <v>SINAPI 103092</v>
      </c>
      <c r="B5223" s="3" t="s">
        <v>21527</v>
      </c>
      <c r="C5223" s="3" t="s">
        <v>6556</v>
      </c>
      <c r="D5223" s="2" t="s">
        <v>13882</v>
      </c>
      <c r="E5223" s="3" t="s">
        <v>20621</v>
      </c>
      <c r="F5223" s="67" t="s">
        <v>31569</v>
      </c>
      <c r="G5223" s="67" t="s">
        <v>5174</v>
      </c>
      <c r="I5223" s="3" t="s">
        <v>6300</v>
      </c>
      <c r="J5223" s="3" t="str">
        <f>IF($B5223="SINAPI",IF(ISNUMBER(MATCH(Banco!$C5223,Analitico!$A:$A,0)),INDEX(Analitico!E:E,MATCH(Banco!$C5223,Analitico!$A:$A,0))&amp;"%",""),"")</f>
        <v/>
      </c>
      <c r="K5223" s="3" t="str">
        <f>IF($B5223="SINAPI",IF(ISNUMBER(MATCH(Banco!$C5223,Analitico!$A:$A,0)),INDEX(Analitico!F:F,MATCH(Banco!$C5223,Analitico!$A:$A,0))&amp;"%",""),"")</f>
        <v/>
      </c>
    </row>
    <row r="5224" spans="1:11" ht="22.5" x14ac:dyDescent="0.2">
      <c r="A5224" s="1" t="str">
        <f t="shared" si="83"/>
        <v>SINAPI 103093</v>
      </c>
      <c r="B5224" s="3" t="s">
        <v>21527</v>
      </c>
      <c r="C5224" s="3" t="s">
        <v>6557</v>
      </c>
      <c r="D5224" s="2" t="s">
        <v>13883</v>
      </c>
      <c r="E5224" s="3" t="s">
        <v>20621</v>
      </c>
      <c r="F5224" s="67" t="s">
        <v>36525</v>
      </c>
      <c r="G5224" s="67" t="s">
        <v>6025</v>
      </c>
      <c r="I5224" s="3" t="s">
        <v>6300</v>
      </c>
      <c r="J5224" s="3" t="str">
        <f>IF($B5224="SINAPI",IF(ISNUMBER(MATCH(Banco!$C5224,Analitico!$A:$A,0)),INDEX(Analitico!E:E,MATCH(Banco!$C5224,Analitico!$A:$A,0))&amp;"%",""),"")</f>
        <v/>
      </c>
      <c r="K5224" s="3" t="str">
        <f>IF($B5224="SINAPI",IF(ISNUMBER(MATCH(Banco!$C5224,Analitico!$A:$A,0)),INDEX(Analitico!F:F,MATCH(Banco!$C5224,Analitico!$A:$A,0))&amp;"%",""),"")</f>
        <v/>
      </c>
    </row>
    <row r="5225" spans="1:11" ht="22.5" x14ac:dyDescent="0.2">
      <c r="A5225" s="1" t="str">
        <f t="shared" si="83"/>
        <v>SINAPI 103094</v>
      </c>
      <c r="B5225" s="3" t="s">
        <v>21527</v>
      </c>
      <c r="C5225" s="3" t="s">
        <v>6558</v>
      </c>
      <c r="D5225" s="2" t="s">
        <v>13884</v>
      </c>
      <c r="E5225" s="3" t="s">
        <v>20621</v>
      </c>
      <c r="F5225" s="67" t="s">
        <v>5957</v>
      </c>
      <c r="G5225" s="67" t="s">
        <v>34886</v>
      </c>
      <c r="I5225" s="3" t="s">
        <v>6300</v>
      </c>
      <c r="J5225" s="3" t="str">
        <f>IF($B5225="SINAPI",IF(ISNUMBER(MATCH(Banco!$C5225,Analitico!$A:$A,0)),INDEX(Analitico!E:E,MATCH(Banco!$C5225,Analitico!$A:$A,0))&amp;"%",""),"")</f>
        <v/>
      </c>
      <c r="K5225" s="3" t="str">
        <f>IF($B5225="SINAPI",IF(ISNUMBER(MATCH(Banco!$C5225,Analitico!$A:$A,0)),INDEX(Analitico!F:F,MATCH(Banco!$C5225,Analitico!$A:$A,0))&amp;"%",""),"")</f>
        <v/>
      </c>
    </row>
    <row r="5226" spans="1:11" ht="22.5" x14ac:dyDescent="0.2">
      <c r="A5226" s="1" t="str">
        <f t="shared" si="83"/>
        <v>SINAPI 103095</v>
      </c>
      <c r="B5226" s="3" t="s">
        <v>21527</v>
      </c>
      <c r="C5226" s="3" t="s">
        <v>6559</v>
      </c>
      <c r="D5226" s="2" t="s">
        <v>13885</v>
      </c>
      <c r="E5226" s="3" t="s">
        <v>20621</v>
      </c>
      <c r="F5226" s="67" t="s">
        <v>31829</v>
      </c>
      <c r="G5226" s="67" t="s">
        <v>5785</v>
      </c>
      <c r="I5226" s="3" t="s">
        <v>6300</v>
      </c>
      <c r="J5226" s="3" t="str">
        <f>IF($B5226="SINAPI",IF(ISNUMBER(MATCH(Banco!$C5226,Analitico!$A:$A,0)),INDEX(Analitico!E:E,MATCH(Banco!$C5226,Analitico!$A:$A,0))&amp;"%",""),"")</f>
        <v/>
      </c>
      <c r="K5226" s="3" t="str">
        <f>IF($B5226="SINAPI",IF(ISNUMBER(MATCH(Banco!$C5226,Analitico!$A:$A,0)),INDEX(Analitico!F:F,MATCH(Banco!$C5226,Analitico!$A:$A,0))&amp;"%",""),"")</f>
        <v/>
      </c>
    </row>
    <row r="5227" spans="1:11" ht="22.5" x14ac:dyDescent="0.2">
      <c r="A5227" s="1" t="str">
        <f t="shared" si="83"/>
        <v>SINAPI 103096</v>
      </c>
      <c r="B5227" s="3" t="s">
        <v>21527</v>
      </c>
      <c r="C5227" s="3" t="s">
        <v>6560</v>
      </c>
      <c r="D5227" s="2" t="s">
        <v>13886</v>
      </c>
      <c r="E5227" s="3" t="s">
        <v>20621</v>
      </c>
      <c r="F5227" s="67" t="s">
        <v>6188</v>
      </c>
      <c r="G5227" s="67" t="s">
        <v>31617</v>
      </c>
      <c r="I5227" s="3" t="s">
        <v>6300</v>
      </c>
      <c r="J5227" s="3" t="str">
        <f>IF($B5227="SINAPI",IF(ISNUMBER(MATCH(Banco!$C5227,Analitico!$A:$A,0)),INDEX(Analitico!E:E,MATCH(Banco!$C5227,Analitico!$A:$A,0))&amp;"%",""),"")</f>
        <v/>
      </c>
      <c r="K5227" s="3" t="str">
        <f>IF($B5227="SINAPI",IF(ISNUMBER(MATCH(Banco!$C5227,Analitico!$A:$A,0)),INDEX(Analitico!F:F,MATCH(Banco!$C5227,Analitico!$A:$A,0))&amp;"%",""),"")</f>
        <v/>
      </c>
    </row>
    <row r="5228" spans="1:11" ht="22.5" x14ac:dyDescent="0.2">
      <c r="A5228" s="1" t="str">
        <f t="shared" si="83"/>
        <v>SINAPI 103097</v>
      </c>
      <c r="B5228" s="3" t="s">
        <v>21527</v>
      </c>
      <c r="C5228" s="3" t="s">
        <v>6561</v>
      </c>
      <c r="D5228" s="2" t="s">
        <v>13887</v>
      </c>
      <c r="E5228" s="3" t="s">
        <v>20621</v>
      </c>
      <c r="F5228" s="67" t="s">
        <v>37950</v>
      </c>
      <c r="G5228" s="67" t="s">
        <v>28887</v>
      </c>
      <c r="I5228" s="3" t="s">
        <v>6300</v>
      </c>
      <c r="J5228" s="3" t="str">
        <f>IF($B5228="SINAPI",IF(ISNUMBER(MATCH(Banco!$C5228,Analitico!$A:$A,0)),INDEX(Analitico!E:E,MATCH(Banco!$C5228,Analitico!$A:$A,0))&amp;"%",""),"")</f>
        <v/>
      </c>
      <c r="K5228" s="3" t="str">
        <f>IF($B5228="SINAPI",IF(ISNUMBER(MATCH(Banco!$C5228,Analitico!$A:$A,0)),INDEX(Analitico!F:F,MATCH(Banco!$C5228,Analitico!$A:$A,0))&amp;"%",""),"")</f>
        <v/>
      </c>
    </row>
    <row r="5229" spans="1:11" ht="22.5" x14ac:dyDescent="0.2">
      <c r="A5229" s="1" t="str">
        <f t="shared" si="83"/>
        <v>SINAPI 103098</v>
      </c>
      <c r="B5229" s="3" t="s">
        <v>21527</v>
      </c>
      <c r="C5229" s="3" t="s">
        <v>6562</v>
      </c>
      <c r="D5229" s="2" t="s">
        <v>13888</v>
      </c>
      <c r="E5229" s="3" t="s">
        <v>20621</v>
      </c>
      <c r="F5229" s="67" t="s">
        <v>37951</v>
      </c>
      <c r="G5229" s="67" t="s">
        <v>34887</v>
      </c>
      <c r="I5229" s="3" t="s">
        <v>6300</v>
      </c>
      <c r="J5229" s="3" t="str">
        <f>IF($B5229="SINAPI",IF(ISNUMBER(MATCH(Banco!$C5229,Analitico!$A:$A,0)),INDEX(Analitico!E:E,MATCH(Banco!$C5229,Analitico!$A:$A,0))&amp;"%",""),"")</f>
        <v/>
      </c>
      <c r="K5229" s="3" t="str">
        <f>IF($B5229="SINAPI",IF(ISNUMBER(MATCH(Banco!$C5229,Analitico!$A:$A,0)),INDEX(Analitico!F:F,MATCH(Banco!$C5229,Analitico!$A:$A,0))&amp;"%",""),"")</f>
        <v/>
      </c>
    </row>
    <row r="5230" spans="1:11" ht="22.5" x14ac:dyDescent="0.2">
      <c r="A5230" s="1" t="str">
        <f t="shared" si="83"/>
        <v>SINAPI 103099</v>
      </c>
      <c r="B5230" s="3" t="s">
        <v>21527</v>
      </c>
      <c r="C5230" s="3" t="s">
        <v>6563</v>
      </c>
      <c r="D5230" s="2" t="s">
        <v>13889</v>
      </c>
      <c r="E5230" s="3" t="s">
        <v>20621</v>
      </c>
      <c r="F5230" s="67" t="s">
        <v>37952</v>
      </c>
      <c r="G5230" s="67" t="s">
        <v>31992</v>
      </c>
      <c r="I5230" s="3" t="s">
        <v>6300</v>
      </c>
      <c r="J5230" s="3" t="str">
        <f>IF($B5230="SINAPI",IF(ISNUMBER(MATCH(Banco!$C5230,Analitico!$A:$A,0)),INDEX(Analitico!E:E,MATCH(Banco!$C5230,Analitico!$A:$A,0))&amp;"%",""),"")</f>
        <v/>
      </c>
      <c r="K5230" s="3" t="str">
        <f>IF($B5230="SINAPI",IF(ISNUMBER(MATCH(Banco!$C5230,Analitico!$A:$A,0)),INDEX(Analitico!F:F,MATCH(Banco!$C5230,Analitico!$A:$A,0))&amp;"%",""),"")</f>
        <v/>
      </c>
    </row>
    <row r="5231" spans="1:11" ht="22.5" x14ac:dyDescent="0.2">
      <c r="A5231" s="1" t="str">
        <f t="shared" si="83"/>
        <v>SINAPI 103100</v>
      </c>
      <c r="B5231" s="3" t="s">
        <v>21527</v>
      </c>
      <c r="C5231" s="3" t="s">
        <v>6564</v>
      </c>
      <c r="D5231" s="2" t="s">
        <v>13890</v>
      </c>
      <c r="E5231" s="3" t="s">
        <v>20621</v>
      </c>
      <c r="F5231" s="67" t="s">
        <v>37953</v>
      </c>
      <c r="G5231" s="67" t="s">
        <v>34888</v>
      </c>
      <c r="I5231" s="3" t="s">
        <v>6300</v>
      </c>
      <c r="J5231" s="3" t="str">
        <f>IF($B5231="SINAPI",IF(ISNUMBER(MATCH(Banco!$C5231,Analitico!$A:$A,0)),INDEX(Analitico!E:E,MATCH(Banco!$C5231,Analitico!$A:$A,0))&amp;"%",""),"")</f>
        <v/>
      </c>
      <c r="K5231" s="3" t="str">
        <f>IF($B5231="SINAPI",IF(ISNUMBER(MATCH(Banco!$C5231,Analitico!$A:$A,0)),INDEX(Analitico!F:F,MATCH(Banco!$C5231,Analitico!$A:$A,0))&amp;"%",""),"")</f>
        <v/>
      </c>
    </row>
    <row r="5232" spans="1:11" ht="22.5" x14ac:dyDescent="0.2">
      <c r="A5232" s="1" t="str">
        <f t="shared" si="83"/>
        <v>SINAPI 103101</v>
      </c>
      <c r="B5232" s="3" t="s">
        <v>21527</v>
      </c>
      <c r="C5232" s="3" t="s">
        <v>6565</v>
      </c>
      <c r="D5232" s="2" t="s">
        <v>13891</v>
      </c>
      <c r="E5232" s="3" t="s">
        <v>20621</v>
      </c>
      <c r="F5232" s="67" t="s">
        <v>37954</v>
      </c>
      <c r="G5232" s="67" t="s">
        <v>34889</v>
      </c>
      <c r="I5232" s="3" t="s">
        <v>6300</v>
      </c>
      <c r="J5232" s="3" t="str">
        <f>IF($B5232="SINAPI",IF(ISNUMBER(MATCH(Banco!$C5232,Analitico!$A:$A,0)),INDEX(Analitico!E:E,MATCH(Banco!$C5232,Analitico!$A:$A,0))&amp;"%",""),"")</f>
        <v/>
      </c>
      <c r="K5232" s="3" t="str">
        <f>IF($B5232="SINAPI",IF(ISNUMBER(MATCH(Banco!$C5232,Analitico!$A:$A,0)),INDEX(Analitico!F:F,MATCH(Banco!$C5232,Analitico!$A:$A,0))&amp;"%",""),"")</f>
        <v/>
      </c>
    </row>
    <row r="5233" spans="1:11" ht="22.5" x14ac:dyDescent="0.2">
      <c r="A5233" s="1" t="str">
        <f t="shared" si="83"/>
        <v>SINAPI 103102</v>
      </c>
      <c r="B5233" s="3" t="s">
        <v>21527</v>
      </c>
      <c r="C5233" s="3" t="s">
        <v>6566</v>
      </c>
      <c r="D5233" s="2" t="s">
        <v>13892</v>
      </c>
      <c r="E5233" s="3" t="s">
        <v>20621</v>
      </c>
      <c r="F5233" s="67" t="s">
        <v>35248</v>
      </c>
      <c r="G5233" s="67" t="s">
        <v>34890</v>
      </c>
      <c r="I5233" s="3" t="s">
        <v>6300</v>
      </c>
      <c r="J5233" s="3" t="str">
        <f>IF($B5233="SINAPI",IF(ISNUMBER(MATCH(Banco!$C5233,Analitico!$A:$A,0)),INDEX(Analitico!E:E,MATCH(Banco!$C5233,Analitico!$A:$A,0))&amp;"%",""),"")</f>
        <v/>
      </c>
      <c r="K5233" s="3" t="str">
        <f>IF($B5233="SINAPI",IF(ISNUMBER(MATCH(Banco!$C5233,Analitico!$A:$A,0)),INDEX(Analitico!F:F,MATCH(Banco!$C5233,Analitico!$A:$A,0))&amp;"%",""),"")</f>
        <v/>
      </c>
    </row>
    <row r="5234" spans="1:11" ht="22.5" x14ac:dyDescent="0.2">
      <c r="A5234" s="1" t="str">
        <f t="shared" si="83"/>
        <v>SINAPI 103103</v>
      </c>
      <c r="B5234" s="3" t="s">
        <v>21527</v>
      </c>
      <c r="C5234" s="3" t="s">
        <v>6567</v>
      </c>
      <c r="D5234" s="2" t="s">
        <v>13893</v>
      </c>
      <c r="E5234" s="3" t="s">
        <v>20621</v>
      </c>
      <c r="F5234" s="67" t="s">
        <v>37955</v>
      </c>
      <c r="G5234" s="67" t="s">
        <v>34891</v>
      </c>
      <c r="I5234" s="3" t="s">
        <v>6300</v>
      </c>
      <c r="J5234" s="3" t="str">
        <f>IF($B5234="SINAPI",IF(ISNUMBER(MATCH(Banco!$C5234,Analitico!$A:$A,0)),INDEX(Analitico!E:E,MATCH(Banco!$C5234,Analitico!$A:$A,0))&amp;"%",""),"")</f>
        <v/>
      </c>
      <c r="K5234" s="3" t="str">
        <f>IF($B5234="SINAPI",IF(ISNUMBER(MATCH(Banco!$C5234,Analitico!$A:$A,0)),INDEX(Analitico!F:F,MATCH(Banco!$C5234,Analitico!$A:$A,0))&amp;"%",""),"")</f>
        <v/>
      </c>
    </row>
    <row r="5235" spans="1:11" ht="22.5" x14ac:dyDescent="0.2">
      <c r="A5235" s="1" t="str">
        <f t="shared" si="83"/>
        <v>SINAPI 103104</v>
      </c>
      <c r="B5235" s="3" t="s">
        <v>21527</v>
      </c>
      <c r="C5235" s="3" t="s">
        <v>6568</v>
      </c>
      <c r="D5235" s="2" t="s">
        <v>13894</v>
      </c>
      <c r="E5235" s="3" t="s">
        <v>20621</v>
      </c>
      <c r="F5235" s="67" t="s">
        <v>37956</v>
      </c>
      <c r="G5235" s="67" t="s">
        <v>34892</v>
      </c>
      <c r="I5235" s="3" t="s">
        <v>6300</v>
      </c>
      <c r="J5235" s="3" t="str">
        <f>IF($B5235="SINAPI",IF(ISNUMBER(MATCH(Banco!$C5235,Analitico!$A:$A,0)),INDEX(Analitico!E:E,MATCH(Banco!$C5235,Analitico!$A:$A,0))&amp;"%",""),"")</f>
        <v/>
      </c>
      <c r="K5235" s="3" t="str">
        <f>IF($B5235="SINAPI",IF(ISNUMBER(MATCH(Banco!$C5235,Analitico!$A:$A,0)),INDEX(Analitico!F:F,MATCH(Banco!$C5235,Analitico!$A:$A,0))&amp;"%",""),"")</f>
        <v/>
      </c>
    </row>
    <row r="5236" spans="1:11" ht="22.5" x14ac:dyDescent="0.2">
      <c r="A5236" s="1" t="str">
        <f t="shared" si="83"/>
        <v>SINAPI 103105</v>
      </c>
      <c r="B5236" s="3" t="s">
        <v>21527</v>
      </c>
      <c r="C5236" s="3" t="s">
        <v>6569</v>
      </c>
      <c r="D5236" s="2" t="s">
        <v>13895</v>
      </c>
      <c r="E5236" s="3" t="s">
        <v>20622</v>
      </c>
      <c r="F5236" s="67" t="s">
        <v>37957</v>
      </c>
      <c r="G5236" s="67" t="s">
        <v>34893</v>
      </c>
      <c r="I5236" s="3" t="s">
        <v>6300</v>
      </c>
      <c r="J5236" s="3" t="str">
        <f>IF($B5236="SINAPI",IF(ISNUMBER(MATCH(Banco!$C5236,Analitico!$A:$A,0)),INDEX(Analitico!E:E,MATCH(Banco!$C5236,Analitico!$A:$A,0))&amp;"%",""),"")</f>
        <v/>
      </c>
      <c r="K5236" s="3" t="str">
        <f>IF($B5236="SINAPI",IF(ISNUMBER(MATCH(Banco!$C5236,Analitico!$A:$A,0)),INDEX(Analitico!F:F,MATCH(Banco!$C5236,Analitico!$A:$A,0))&amp;"%",""),"")</f>
        <v/>
      </c>
    </row>
    <row r="5237" spans="1:11" ht="22.5" x14ac:dyDescent="0.2">
      <c r="A5237" s="1" t="str">
        <f t="shared" si="83"/>
        <v>SINAPI 103106</v>
      </c>
      <c r="B5237" s="3" t="s">
        <v>21527</v>
      </c>
      <c r="C5237" s="3" t="s">
        <v>6570</v>
      </c>
      <c r="D5237" s="2" t="s">
        <v>13896</v>
      </c>
      <c r="E5237" s="3" t="s">
        <v>20622</v>
      </c>
      <c r="F5237" s="67" t="s">
        <v>37958</v>
      </c>
      <c r="G5237" s="67" t="s">
        <v>34894</v>
      </c>
      <c r="I5237" s="3" t="s">
        <v>6300</v>
      </c>
      <c r="J5237" s="3" t="str">
        <f>IF($B5237="SINAPI",IF(ISNUMBER(MATCH(Banco!$C5237,Analitico!$A:$A,0)),INDEX(Analitico!E:E,MATCH(Banco!$C5237,Analitico!$A:$A,0))&amp;"%",""),"")</f>
        <v/>
      </c>
      <c r="K5237" s="3" t="str">
        <f>IF($B5237="SINAPI",IF(ISNUMBER(MATCH(Banco!$C5237,Analitico!$A:$A,0)),INDEX(Analitico!F:F,MATCH(Banco!$C5237,Analitico!$A:$A,0))&amp;"%",""),"")</f>
        <v/>
      </c>
    </row>
    <row r="5238" spans="1:11" ht="22.5" x14ac:dyDescent="0.2">
      <c r="A5238" s="1" t="str">
        <f t="shared" si="83"/>
        <v>SINAPI 103107</v>
      </c>
      <c r="B5238" s="3" t="s">
        <v>21527</v>
      </c>
      <c r="C5238" s="3" t="s">
        <v>6571</v>
      </c>
      <c r="D5238" s="2" t="s">
        <v>13897</v>
      </c>
      <c r="E5238" s="3" t="s">
        <v>20622</v>
      </c>
      <c r="F5238" s="67" t="s">
        <v>28816</v>
      </c>
      <c r="G5238" s="67" t="s">
        <v>21885</v>
      </c>
      <c r="I5238" s="3" t="s">
        <v>6300</v>
      </c>
      <c r="J5238" s="3" t="str">
        <f>IF($B5238="SINAPI",IF(ISNUMBER(MATCH(Banco!$C5238,Analitico!$A:$A,0)),INDEX(Analitico!E:E,MATCH(Banco!$C5238,Analitico!$A:$A,0))&amp;"%",""),"")</f>
        <v/>
      </c>
      <c r="K5238" s="3" t="str">
        <f>IF($B5238="SINAPI",IF(ISNUMBER(MATCH(Banco!$C5238,Analitico!$A:$A,0)),INDEX(Analitico!F:F,MATCH(Banco!$C5238,Analitico!$A:$A,0))&amp;"%",""),"")</f>
        <v/>
      </c>
    </row>
    <row r="5239" spans="1:11" ht="22.5" x14ac:dyDescent="0.2">
      <c r="A5239" s="1" t="str">
        <f t="shared" si="83"/>
        <v>SINAPI 103108</v>
      </c>
      <c r="B5239" s="3" t="s">
        <v>21527</v>
      </c>
      <c r="C5239" s="3" t="s">
        <v>6572</v>
      </c>
      <c r="D5239" s="2" t="s">
        <v>13898</v>
      </c>
      <c r="E5239" s="3" t="s">
        <v>20622</v>
      </c>
      <c r="F5239" s="67" t="s">
        <v>31953</v>
      </c>
      <c r="G5239" s="67" t="s">
        <v>34895</v>
      </c>
      <c r="I5239" s="3" t="s">
        <v>6300</v>
      </c>
      <c r="J5239" s="3" t="str">
        <f>IF($B5239="SINAPI",IF(ISNUMBER(MATCH(Banco!$C5239,Analitico!$A:$A,0)),INDEX(Analitico!E:E,MATCH(Banco!$C5239,Analitico!$A:$A,0))&amp;"%",""),"")</f>
        <v/>
      </c>
      <c r="K5239" s="3" t="str">
        <f>IF($B5239="SINAPI",IF(ISNUMBER(MATCH(Banco!$C5239,Analitico!$A:$A,0)),INDEX(Analitico!F:F,MATCH(Banco!$C5239,Analitico!$A:$A,0))&amp;"%",""),"")</f>
        <v/>
      </c>
    </row>
    <row r="5240" spans="1:11" ht="22.5" x14ac:dyDescent="0.2">
      <c r="A5240" s="1" t="str">
        <f t="shared" si="83"/>
        <v>SINAPI 103109</v>
      </c>
      <c r="B5240" s="3" t="s">
        <v>21527</v>
      </c>
      <c r="C5240" s="3" t="s">
        <v>6573</v>
      </c>
      <c r="D5240" s="2" t="s">
        <v>13899</v>
      </c>
      <c r="E5240" s="3" t="s">
        <v>20622</v>
      </c>
      <c r="F5240" s="67" t="s">
        <v>37959</v>
      </c>
      <c r="G5240" s="67" t="s">
        <v>34896</v>
      </c>
      <c r="I5240" s="3" t="s">
        <v>6300</v>
      </c>
      <c r="J5240" s="3" t="str">
        <f>IF($B5240="SINAPI",IF(ISNUMBER(MATCH(Banco!$C5240,Analitico!$A:$A,0)),INDEX(Analitico!E:E,MATCH(Banco!$C5240,Analitico!$A:$A,0))&amp;"%",""),"")</f>
        <v/>
      </c>
      <c r="K5240" s="3" t="str">
        <f>IF($B5240="SINAPI",IF(ISNUMBER(MATCH(Banco!$C5240,Analitico!$A:$A,0)),INDEX(Analitico!F:F,MATCH(Banco!$C5240,Analitico!$A:$A,0))&amp;"%",""),"")</f>
        <v/>
      </c>
    </row>
    <row r="5241" spans="1:11" ht="22.5" x14ac:dyDescent="0.2">
      <c r="A5241" s="1" t="str">
        <f t="shared" si="83"/>
        <v>SINAPI 103110</v>
      </c>
      <c r="B5241" s="3" t="s">
        <v>21527</v>
      </c>
      <c r="C5241" s="3" t="s">
        <v>6574</v>
      </c>
      <c r="D5241" s="2" t="s">
        <v>13900</v>
      </c>
      <c r="E5241" s="3" t="s">
        <v>20622</v>
      </c>
      <c r="F5241" s="67" t="s">
        <v>37960</v>
      </c>
      <c r="G5241" s="67" t="s">
        <v>34897</v>
      </c>
      <c r="I5241" s="3" t="s">
        <v>6300</v>
      </c>
      <c r="J5241" s="3" t="str">
        <f>IF($B5241="SINAPI",IF(ISNUMBER(MATCH(Banco!$C5241,Analitico!$A:$A,0)),INDEX(Analitico!E:E,MATCH(Banco!$C5241,Analitico!$A:$A,0))&amp;"%",""),"")</f>
        <v/>
      </c>
      <c r="K5241" s="3" t="str">
        <f>IF($B5241="SINAPI",IF(ISNUMBER(MATCH(Banco!$C5241,Analitico!$A:$A,0)),INDEX(Analitico!F:F,MATCH(Banco!$C5241,Analitico!$A:$A,0))&amp;"%",""),"")</f>
        <v/>
      </c>
    </row>
    <row r="5242" spans="1:11" ht="22.5" x14ac:dyDescent="0.2">
      <c r="A5242" s="1" t="str">
        <f t="shared" si="83"/>
        <v>SINAPI 103111</v>
      </c>
      <c r="B5242" s="3" t="s">
        <v>21527</v>
      </c>
      <c r="C5242" s="3" t="s">
        <v>6575</v>
      </c>
      <c r="D5242" s="2" t="s">
        <v>13901</v>
      </c>
      <c r="E5242" s="3" t="s">
        <v>20622</v>
      </c>
      <c r="F5242" s="67" t="s">
        <v>37961</v>
      </c>
      <c r="G5242" s="67" t="s">
        <v>34898</v>
      </c>
      <c r="I5242" s="3" t="s">
        <v>6300</v>
      </c>
      <c r="J5242" s="3" t="str">
        <f>IF($B5242="SINAPI",IF(ISNUMBER(MATCH(Banco!$C5242,Analitico!$A:$A,0)),INDEX(Analitico!E:E,MATCH(Banco!$C5242,Analitico!$A:$A,0))&amp;"%",""),"")</f>
        <v/>
      </c>
      <c r="K5242" s="3" t="str">
        <f>IF($B5242="SINAPI",IF(ISNUMBER(MATCH(Banco!$C5242,Analitico!$A:$A,0)),INDEX(Analitico!F:F,MATCH(Banco!$C5242,Analitico!$A:$A,0))&amp;"%",""),"")</f>
        <v/>
      </c>
    </row>
    <row r="5243" spans="1:11" ht="22.5" x14ac:dyDescent="0.2">
      <c r="A5243" s="1" t="str">
        <f t="shared" si="83"/>
        <v>SINAPI 103112</v>
      </c>
      <c r="B5243" s="3" t="s">
        <v>21527</v>
      </c>
      <c r="C5243" s="3" t="s">
        <v>6576</v>
      </c>
      <c r="D5243" s="2" t="s">
        <v>13902</v>
      </c>
      <c r="E5243" s="3" t="s">
        <v>20622</v>
      </c>
      <c r="F5243" s="67" t="s">
        <v>37962</v>
      </c>
      <c r="G5243" s="67" t="s">
        <v>34899</v>
      </c>
      <c r="I5243" s="3" t="s">
        <v>6300</v>
      </c>
      <c r="J5243" s="3" t="str">
        <f>IF($B5243="SINAPI",IF(ISNUMBER(MATCH(Banco!$C5243,Analitico!$A:$A,0)),INDEX(Analitico!E:E,MATCH(Banco!$C5243,Analitico!$A:$A,0))&amp;"%",""),"")</f>
        <v/>
      </c>
      <c r="K5243" s="3" t="str">
        <f>IF($B5243="SINAPI",IF(ISNUMBER(MATCH(Banco!$C5243,Analitico!$A:$A,0)),INDEX(Analitico!F:F,MATCH(Banco!$C5243,Analitico!$A:$A,0))&amp;"%",""),"")</f>
        <v/>
      </c>
    </row>
    <row r="5244" spans="1:11" ht="22.5" x14ac:dyDescent="0.2">
      <c r="A5244" s="1" t="str">
        <f t="shared" si="83"/>
        <v>SINAPI 103113</v>
      </c>
      <c r="B5244" s="3" t="s">
        <v>21527</v>
      </c>
      <c r="C5244" s="3" t="s">
        <v>6577</v>
      </c>
      <c r="D5244" s="2" t="s">
        <v>13903</v>
      </c>
      <c r="E5244" s="3" t="s">
        <v>20622</v>
      </c>
      <c r="F5244" s="67" t="s">
        <v>37963</v>
      </c>
      <c r="G5244" s="67" t="s">
        <v>34900</v>
      </c>
      <c r="I5244" s="3" t="s">
        <v>6300</v>
      </c>
      <c r="J5244" s="3" t="str">
        <f>IF($B5244="SINAPI",IF(ISNUMBER(MATCH(Banco!$C5244,Analitico!$A:$A,0)),INDEX(Analitico!E:E,MATCH(Banco!$C5244,Analitico!$A:$A,0))&amp;"%",""),"")</f>
        <v/>
      </c>
      <c r="K5244" s="3" t="str">
        <f>IF($B5244="SINAPI",IF(ISNUMBER(MATCH(Banco!$C5244,Analitico!$A:$A,0)),INDEX(Analitico!F:F,MATCH(Banco!$C5244,Analitico!$A:$A,0))&amp;"%",""),"")</f>
        <v/>
      </c>
    </row>
    <row r="5245" spans="1:11" ht="22.5" x14ac:dyDescent="0.2">
      <c r="A5245" s="1" t="str">
        <f t="shared" si="83"/>
        <v>SINAPI 103114</v>
      </c>
      <c r="B5245" s="3" t="s">
        <v>21527</v>
      </c>
      <c r="C5245" s="3" t="s">
        <v>6578</v>
      </c>
      <c r="D5245" s="2" t="s">
        <v>13904</v>
      </c>
      <c r="E5245" s="3" t="s">
        <v>20622</v>
      </c>
      <c r="F5245" s="67" t="s">
        <v>37964</v>
      </c>
      <c r="G5245" s="67" t="s">
        <v>34901</v>
      </c>
      <c r="I5245" s="3" t="s">
        <v>6300</v>
      </c>
      <c r="J5245" s="3" t="str">
        <f>IF($B5245="SINAPI",IF(ISNUMBER(MATCH(Banco!$C5245,Analitico!$A:$A,0)),INDEX(Analitico!E:E,MATCH(Banco!$C5245,Analitico!$A:$A,0))&amp;"%",""),"")</f>
        <v/>
      </c>
      <c r="K5245" s="3" t="str">
        <f>IF($B5245="SINAPI",IF(ISNUMBER(MATCH(Banco!$C5245,Analitico!$A:$A,0)),INDEX(Analitico!F:F,MATCH(Banco!$C5245,Analitico!$A:$A,0))&amp;"%",""),"")</f>
        <v/>
      </c>
    </row>
    <row r="5246" spans="1:11" ht="22.5" x14ac:dyDescent="0.2">
      <c r="A5246" s="1" t="str">
        <f t="shared" si="83"/>
        <v>SINAPI 103115</v>
      </c>
      <c r="B5246" s="3" t="s">
        <v>21527</v>
      </c>
      <c r="C5246" s="3" t="s">
        <v>6579</v>
      </c>
      <c r="D5246" s="2" t="s">
        <v>13905</v>
      </c>
      <c r="E5246" s="3" t="s">
        <v>20622</v>
      </c>
      <c r="F5246" s="67" t="s">
        <v>37965</v>
      </c>
      <c r="G5246" s="67" t="s">
        <v>34902</v>
      </c>
      <c r="I5246" s="3" t="s">
        <v>6300</v>
      </c>
      <c r="J5246" s="3" t="str">
        <f>IF($B5246="SINAPI",IF(ISNUMBER(MATCH(Banco!$C5246,Analitico!$A:$A,0)),INDEX(Analitico!E:E,MATCH(Banco!$C5246,Analitico!$A:$A,0))&amp;"%",""),"")</f>
        <v/>
      </c>
      <c r="K5246" s="3" t="str">
        <f>IF($B5246="SINAPI",IF(ISNUMBER(MATCH(Banco!$C5246,Analitico!$A:$A,0)),INDEX(Analitico!F:F,MATCH(Banco!$C5246,Analitico!$A:$A,0))&amp;"%",""),"")</f>
        <v/>
      </c>
    </row>
    <row r="5247" spans="1:11" ht="22.5" x14ac:dyDescent="0.2">
      <c r="A5247" s="1" t="str">
        <f t="shared" si="83"/>
        <v>SINAPI 103116</v>
      </c>
      <c r="B5247" s="3" t="s">
        <v>21527</v>
      </c>
      <c r="C5247" s="3" t="s">
        <v>6580</v>
      </c>
      <c r="D5247" s="2" t="s">
        <v>13906</v>
      </c>
      <c r="E5247" s="3" t="s">
        <v>20622</v>
      </c>
      <c r="F5247" s="67" t="s">
        <v>37966</v>
      </c>
      <c r="G5247" s="67" t="s">
        <v>34903</v>
      </c>
      <c r="I5247" s="3" t="s">
        <v>6300</v>
      </c>
      <c r="J5247" s="3" t="str">
        <f>IF($B5247="SINAPI",IF(ISNUMBER(MATCH(Banco!$C5247,Analitico!$A:$A,0)),INDEX(Analitico!E:E,MATCH(Banco!$C5247,Analitico!$A:$A,0))&amp;"%",""),"")</f>
        <v/>
      </c>
      <c r="K5247" s="3" t="str">
        <f>IF($B5247="SINAPI",IF(ISNUMBER(MATCH(Banco!$C5247,Analitico!$A:$A,0)),INDEX(Analitico!F:F,MATCH(Banco!$C5247,Analitico!$A:$A,0))&amp;"%",""),"")</f>
        <v/>
      </c>
    </row>
    <row r="5248" spans="1:11" ht="22.5" x14ac:dyDescent="0.2">
      <c r="A5248" s="1" t="str">
        <f t="shared" si="83"/>
        <v>SINAPI 103117</v>
      </c>
      <c r="B5248" s="3" t="s">
        <v>21527</v>
      </c>
      <c r="C5248" s="3" t="s">
        <v>6581</v>
      </c>
      <c r="D5248" s="2" t="s">
        <v>13907</v>
      </c>
      <c r="E5248" s="3" t="s">
        <v>20622</v>
      </c>
      <c r="F5248" s="67" t="s">
        <v>37967</v>
      </c>
      <c r="G5248" s="67" t="s">
        <v>34904</v>
      </c>
      <c r="I5248" s="3" t="s">
        <v>6300</v>
      </c>
      <c r="J5248" s="3" t="str">
        <f>IF($B5248="SINAPI",IF(ISNUMBER(MATCH(Banco!$C5248,Analitico!$A:$A,0)),INDEX(Analitico!E:E,MATCH(Banco!$C5248,Analitico!$A:$A,0))&amp;"%",""),"")</f>
        <v/>
      </c>
      <c r="K5248" s="3" t="str">
        <f>IF($B5248="SINAPI",IF(ISNUMBER(MATCH(Banco!$C5248,Analitico!$A:$A,0)),INDEX(Analitico!F:F,MATCH(Banco!$C5248,Analitico!$A:$A,0))&amp;"%",""),"")</f>
        <v/>
      </c>
    </row>
    <row r="5249" spans="1:11" ht="22.5" x14ac:dyDescent="0.2">
      <c r="A5249" s="1" t="str">
        <f t="shared" si="83"/>
        <v>SINAPI 103118</v>
      </c>
      <c r="B5249" s="3" t="s">
        <v>21527</v>
      </c>
      <c r="C5249" s="3" t="s">
        <v>6582</v>
      </c>
      <c r="D5249" s="2" t="s">
        <v>13908</v>
      </c>
      <c r="E5249" s="3" t="s">
        <v>20622</v>
      </c>
      <c r="F5249" s="67" t="s">
        <v>37968</v>
      </c>
      <c r="G5249" s="67" t="s">
        <v>34905</v>
      </c>
      <c r="I5249" s="3" t="s">
        <v>6300</v>
      </c>
      <c r="J5249" s="3" t="str">
        <f>IF($B5249="SINAPI",IF(ISNUMBER(MATCH(Banco!$C5249,Analitico!$A:$A,0)),INDEX(Analitico!E:E,MATCH(Banco!$C5249,Analitico!$A:$A,0))&amp;"%",""),"")</f>
        <v/>
      </c>
      <c r="K5249" s="3" t="str">
        <f>IF($B5249="SINAPI",IF(ISNUMBER(MATCH(Banco!$C5249,Analitico!$A:$A,0)),INDEX(Analitico!F:F,MATCH(Banco!$C5249,Analitico!$A:$A,0))&amp;"%",""),"")</f>
        <v/>
      </c>
    </row>
    <row r="5250" spans="1:11" ht="22.5" x14ac:dyDescent="0.2">
      <c r="A5250" s="1" t="str">
        <f t="shared" si="83"/>
        <v>SINAPI 103119</v>
      </c>
      <c r="B5250" s="3" t="s">
        <v>21527</v>
      </c>
      <c r="C5250" s="3" t="s">
        <v>6583</v>
      </c>
      <c r="D5250" s="2" t="s">
        <v>13909</v>
      </c>
      <c r="E5250" s="3" t="s">
        <v>20622</v>
      </c>
      <c r="F5250" s="67" t="s">
        <v>37969</v>
      </c>
      <c r="G5250" s="67" t="s">
        <v>34906</v>
      </c>
      <c r="I5250" s="3" t="s">
        <v>6300</v>
      </c>
      <c r="J5250" s="3" t="str">
        <f>IF($B5250="SINAPI",IF(ISNUMBER(MATCH(Banco!$C5250,Analitico!$A:$A,0)),INDEX(Analitico!E:E,MATCH(Banco!$C5250,Analitico!$A:$A,0))&amp;"%",""),"")</f>
        <v/>
      </c>
      <c r="K5250" s="3" t="str">
        <f>IF($B5250="SINAPI",IF(ISNUMBER(MATCH(Banco!$C5250,Analitico!$A:$A,0)),INDEX(Analitico!F:F,MATCH(Banco!$C5250,Analitico!$A:$A,0))&amp;"%",""),"")</f>
        <v/>
      </c>
    </row>
    <row r="5251" spans="1:11" ht="22.5" x14ac:dyDescent="0.2">
      <c r="A5251" s="1" t="str">
        <f t="shared" si="83"/>
        <v>SINAPI 103120</v>
      </c>
      <c r="B5251" s="3" t="s">
        <v>21527</v>
      </c>
      <c r="C5251" s="3" t="s">
        <v>6584</v>
      </c>
      <c r="D5251" s="2" t="s">
        <v>13910</v>
      </c>
      <c r="E5251" s="3" t="s">
        <v>20622</v>
      </c>
      <c r="F5251" s="67" t="s">
        <v>37970</v>
      </c>
      <c r="G5251" s="67" t="s">
        <v>34907</v>
      </c>
      <c r="I5251" s="3" t="s">
        <v>6300</v>
      </c>
      <c r="J5251" s="3" t="str">
        <f>IF($B5251="SINAPI",IF(ISNUMBER(MATCH(Banco!$C5251,Analitico!$A:$A,0)),INDEX(Analitico!E:E,MATCH(Banco!$C5251,Analitico!$A:$A,0))&amp;"%",""),"")</f>
        <v/>
      </c>
      <c r="K5251" s="3" t="str">
        <f>IF($B5251="SINAPI",IF(ISNUMBER(MATCH(Banco!$C5251,Analitico!$A:$A,0)),INDEX(Analitico!F:F,MATCH(Banco!$C5251,Analitico!$A:$A,0))&amp;"%",""),"")</f>
        <v/>
      </c>
    </row>
    <row r="5252" spans="1:11" ht="22.5" x14ac:dyDescent="0.2">
      <c r="A5252" s="1" t="str">
        <f t="shared" si="83"/>
        <v>SINAPI 103121</v>
      </c>
      <c r="B5252" s="3" t="s">
        <v>21527</v>
      </c>
      <c r="C5252" s="3" t="s">
        <v>6585</v>
      </c>
      <c r="D5252" s="2" t="s">
        <v>13911</v>
      </c>
      <c r="E5252" s="3" t="s">
        <v>20622</v>
      </c>
      <c r="F5252" s="67" t="s">
        <v>6165</v>
      </c>
      <c r="G5252" s="67" t="s">
        <v>34908</v>
      </c>
      <c r="I5252" s="3" t="s">
        <v>6300</v>
      </c>
      <c r="J5252" s="3" t="str">
        <f>IF($B5252="SINAPI",IF(ISNUMBER(MATCH(Banco!$C5252,Analitico!$A:$A,0)),INDEX(Analitico!E:E,MATCH(Banco!$C5252,Analitico!$A:$A,0))&amp;"%",""),"")</f>
        <v/>
      </c>
      <c r="K5252" s="3" t="str">
        <f>IF($B5252="SINAPI",IF(ISNUMBER(MATCH(Banco!$C5252,Analitico!$A:$A,0)),INDEX(Analitico!F:F,MATCH(Banco!$C5252,Analitico!$A:$A,0))&amp;"%",""),"")</f>
        <v/>
      </c>
    </row>
    <row r="5253" spans="1:11" ht="22.5" x14ac:dyDescent="0.2">
      <c r="A5253" s="1" t="str">
        <f t="shared" si="83"/>
        <v>SINAPI 103122</v>
      </c>
      <c r="B5253" s="3" t="s">
        <v>21527</v>
      </c>
      <c r="C5253" s="3" t="s">
        <v>6586</v>
      </c>
      <c r="D5253" s="2" t="s">
        <v>13912</v>
      </c>
      <c r="E5253" s="3" t="s">
        <v>20622</v>
      </c>
      <c r="F5253" s="67" t="s">
        <v>37971</v>
      </c>
      <c r="G5253" s="67" t="s">
        <v>21081</v>
      </c>
      <c r="I5253" s="3" t="s">
        <v>6300</v>
      </c>
      <c r="J5253" s="3" t="str">
        <f>IF($B5253="SINAPI",IF(ISNUMBER(MATCH(Banco!$C5253,Analitico!$A:$A,0)),INDEX(Analitico!E:E,MATCH(Banco!$C5253,Analitico!$A:$A,0))&amp;"%",""),"")</f>
        <v/>
      </c>
      <c r="K5253" s="3" t="str">
        <f>IF($B5253="SINAPI",IF(ISNUMBER(MATCH(Banco!$C5253,Analitico!$A:$A,0)),INDEX(Analitico!F:F,MATCH(Banco!$C5253,Analitico!$A:$A,0))&amp;"%",""),"")</f>
        <v/>
      </c>
    </row>
    <row r="5254" spans="1:11" ht="22.5" x14ac:dyDescent="0.2">
      <c r="A5254" s="1" t="str">
        <f t="shared" si="83"/>
        <v>SINAPI 103123</v>
      </c>
      <c r="B5254" s="3" t="s">
        <v>21527</v>
      </c>
      <c r="C5254" s="3" t="s">
        <v>6587</v>
      </c>
      <c r="D5254" s="2" t="s">
        <v>13913</v>
      </c>
      <c r="E5254" s="3" t="s">
        <v>20622</v>
      </c>
      <c r="F5254" s="67" t="s">
        <v>37972</v>
      </c>
      <c r="G5254" s="67" t="s">
        <v>34909</v>
      </c>
      <c r="I5254" s="3" t="s">
        <v>6300</v>
      </c>
      <c r="J5254" s="3" t="str">
        <f>IF($B5254="SINAPI",IF(ISNUMBER(MATCH(Banco!$C5254,Analitico!$A:$A,0)),INDEX(Analitico!E:E,MATCH(Banco!$C5254,Analitico!$A:$A,0))&amp;"%",""),"")</f>
        <v/>
      </c>
      <c r="K5254" s="3" t="str">
        <f>IF($B5254="SINAPI",IF(ISNUMBER(MATCH(Banco!$C5254,Analitico!$A:$A,0)),INDEX(Analitico!F:F,MATCH(Banco!$C5254,Analitico!$A:$A,0))&amp;"%",""),"")</f>
        <v/>
      </c>
    </row>
    <row r="5255" spans="1:11" ht="22.5" x14ac:dyDescent="0.2">
      <c r="A5255" s="1" t="str">
        <f t="shared" si="83"/>
        <v>SINAPI 103124</v>
      </c>
      <c r="B5255" s="3" t="s">
        <v>21527</v>
      </c>
      <c r="C5255" s="3" t="s">
        <v>6588</v>
      </c>
      <c r="D5255" s="2" t="s">
        <v>13914</v>
      </c>
      <c r="E5255" s="3" t="s">
        <v>20622</v>
      </c>
      <c r="F5255" s="67" t="s">
        <v>37973</v>
      </c>
      <c r="G5255" s="67" t="s">
        <v>34910</v>
      </c>
      <c r="I5255" s="3" t="s">
        <v>6300</v>
      </c>
      <c r="J5255" s="3" t="str">
        <f>IF($B5255="SINAPI",IF(ISNUMBER(MATCH(Banco!$C5255,Analitico!$A:$A,0)),INDEX(Analitico!E:E,MATCH(Banco!$C5255,Analitico!$A:$A,0))&amp;"%",""),"")</f>
        <v/>
      </c>
      <c r="K5255" s="3" t="str">
        <f>IF($B5255="SINAPI",IF(ISNUMBER(MATCH(Banco!$C5255,Analitico!$A:$A,0)),INDEX(Analitico!F:F,MATCH(Banco!$C5255,Analitico!$A:$A,0))&amp;"%",""),"")</f>
        <v/>
      </c>
    </row>
    <row r="5256" spans="1:11" ht="22.5" x14ac:dyDescent="0.2">
      <c r="A5256" s="1" t="str">
        <f t="shared" si="83"/>
        <v>SINAPI 103125</v>
      </c>
      <c r="B5256" s="3" t="s">
        <v>21527</v>
      </c>
      <c r="C5256" s="3" t="s">
        <v>6589</v>
      </c>
      <c r="D5256" s="2" t="s">
        <v>13915</v>
      </c>
      <c r="E5256" s="3" t="s">
        <v>20622</v>
      </c>
      <c r="F5256" s="67" t="s">
        <v>37974</v>
      </c>
      <c r="G5256" s="67" t="s">
        <v>32323</v>
      </c>
      <c r="I5256" s="3" t="s">
        <v>6300</v>
      </c>
      <c r="J5256" s="3" t="str">
        <f>IF($B5256="SINAPI",IF(ISNUMBER(MATCH(Banco!$C5256,Analitico!$A:$A,0)),INDEX(Analitico!E:E,MATCH(Banco!$C5256,Analitico!$A:$A,0))&amp;"%",""),"")</f>
        <v/>
      </c>
      <c r="K5256" s="3" t="str">
        <f>IF($B5256="SINAPI",IF(ISNUMBER(MATCH(Banco!$C5256,Analitico!$A:$A,0)),INDEX(Analitico!F:F,MATCH(Banco!$C5256,Analitico!$A:$A,0))&amp;"%",""),"")</f>
        <v/>
      </c>
    </row>
    <row r="5257" spans="1:11" ht="22.5" x14ac:dyDescent="0.2">
      <c r="A5257" s="1" t="str">
        <f t="shared" si="83"/>
        <v>SINAPI 103126</v>
      </c>
      <c r="B5257" s="3" t="s">
        <v>21527</v>
      </c>
      <c r="C5257" s="3" t="s">
        <v>6590</v>
      </c>
      <c r="D5257" s="2" t="s">
        <v>13916</v>
      </c>
      <c r="E5257" s="3" t="s">
        <v>20622</v>
      </c>
      <c r="F5257" s="67" t="s">
        <v>37975</v>
      </c>
      <c r="G5257" s="67" t="s">
        <v>34911</v>
      </c>
      <c r="I5257" s="3" t="s">
        <v>6300</v>
      </c>
      <c r="J5257" s="3" t="str">
        <f>IF($B5257="SINAPI",IF(ISNUMBER(MATCH(Banco!$C5257,Analitico!$A:$A,0)),INDEX(Analitico!E:E,MATCH(Banco!$C5257,Analitico!$A:$A,0))&amp;"%",""),"")</f>
        <v/>
      </c>
      <c r="K5257" s="3" t="str">
        <f>IF($B5257="SINAPI",IF(ISNUMBER(MATCH(Banco!$C5257,Analitico!$A:$A,0)),INDEX(Analitico!F:F,MATCH(Banco!$C5257,Analitico!$A:$A,0))&amp;"%",""),"")</f>
        <v/>
      </c>
    </row>
    <row r="5258" spans="1:11" ht="22.5" x14ac:dyDescent="0.2">
      <c r="A5258" s="1" t="str">
        <f t="shared" si="83"/>
        <v>SINAPI 103127</v>
      </c>
      <c r="B5258" s="3" t="s">
        <v>21527</v>
      </c>
      <c r="C5258" s="3" t="s">
        <v>6591</v>
      </c>
      <c r="D5258" s="2" t="s">
        <v>13917</v>
      </c>
      <c r="E5258" s="3" t="s">
        <v>20622</v>
      </c>
      <c r="F5258" s="67" t="s">
        <v>37976</v>
      </c>
      <c r="G5258" s="67" t="s">
        <v>34912</v>
      </c>
      <c r="I5258" s="3" t="s">
        <v>6300</v>
      </c>
      <c r="J5258" s="3" t="str">
        <f>IF($B5258="SINAPI",IF(ISNUMBER(MATCH(Banco!$C5258,Analitico!$A:$A,0)),INDEX(Analitico!E:E,MATCH(Banco!$C5258,Analitico!$A:$A,0))&amp;"%",""),"")</f>
        <v/>
      </c>
      <c r="K5258" s="3" t="str">
        <f>IF($B5258="SINAPI",IF(ISNUMBER(MATCH(Banco!$C5258,Analitico!$A:$A,0)),INDEX(Analitico!F:F,MATCH(Banco!$C5258,Analitico!$A:$A,0))&amp;"%",""),"")</f>
        <v/>
      </c>
    </row>
    <row r="5259" spans="1:11" ht="22.5" x14ac:dyDescent="0.2">
      <c r="A5259" s="1" t="str">
        <f t="shared" si="83"/>
        <v>SINAPI 103128</v>
      </c>
      <c r="B5259" s="3" t="s">
        <v>21527</v>
      </c>
      <c r="C5259" s="3" t="s">
        <v>6592</v>
      </c>
      <c r="D5259" s="2" t="s">
        <v>13918</v>
      </c>
      <c r="E5259" s="3" t="s">
        <v>20622</v>
      </c>
      <c r="F5259" s="67" t="s">
        <v>37977</v>
      </c>
      <c r="G5259" s="67" t="s">
        <v>34913</v>
      </c>
      <c r="I5259" s="3" t="s">
        <v>6300</v>
      </c>
      <c r="J5259" s="3" t="str">
        <f>IF($B5259="SINAPI",IF(ISNUMBER(MATCH(Banco!$C5259,Analitico!$A:$A,0)),INDEX(Analitico!E:E,MATCH(Banco!$C5259,Analitico!$A:$A,0))&amp;"%",""),"")</f>
        <v/>
      </c>
      <c r="K5259" s="3" t="str">
        <f>IF($B5259="SINAPI",IF(ISNUMBER(MATCH(Banco!$C5259,Analitico!$A:$A,0)),INDEX(Analitico!F:F,MATCH(Banco!$C5259,Analitico!$A:$A,0))&amp;"%",""),"")</f>
        <v/>
      </c>
    </row>
    <row r="5260" spans="1:11" ht="22.5" x14ac:dyDescent="0.2">
      <c r="A5260" s="1" t="str">
        <f t="shared" si="83"/>
        <v>SINAPI 103129</v>
      </c>
      <c r="B5260" s="3" t="s">
        <v>21527</v>
      </c>
      <c r="C5260" s="3" t="s">
        <v>6593</v>
      </c>
      <c r="D5260" s="2" t="s">
        <v>13919</v>
      </c>
      <c r="E5260" s="3" t="s">
        <v>20622</v>
      </c>
      <c r="F5260" s="67" t="s">
        <v>37978</v>
      </c>
      <c r="G5260" s="67" t="s">
        <v>34914</v>
      </c>
      <c r="I5260" s="3" t="s">
        <v>6300</v>
      </c>
      <c r="J5260" s="3" t="str">
        <f>IF($B5260="SINAPI",IF(ISNUMBER(MATCH(Banco!$C5260,Analitico!$A:$A,0)),INDEX(Analitico!E:E,MATCH(Banco!$C5260,Analitico!$A:$A,0))&amp;"%",""),"")</f>
        <v/>
      </c>
      <c r="K5260" s="3" t="str">
        <f>IF($B5260="SINAPI",IF(ISNUMBER(MATCH(Banco!$C5260,Analitico!$A:$A,0)),INDEX(Analitico!F:F,MATCH(Banco!$C5260,Analitico!$A:$A,0))&amp;"%",""),"")</f>
        <v/>
      </c>
    </row>
    <row r="5261" spans="1:11" ht="22.5" x14ac:dyDescent="0.2">
      <c r="A5261" s="1" t="str">
        <f t="shared" si="83"/>
        <v>SINAPI 103130</v>
      </c>
      <c r="B5261" s="3" t="s">
        <v>21527</v>
      </c>
      <c r="C5261" s="3" t="s">
        <v>6594</v>
      </c>
      <c r="D5261" s="2" t="s">
        <v>13920</v>
      </c>
      <c r="E5261" s="3" t="s">
        <v>20622</v>
      </c>
      <c r="F5261" s="67" t="s">
        <v>37979</v>
      </c>
      <c r="G5261" s="67" t="s">
        <v>34915</v>
      </c>
      <c r="I5261" s="3" t="s">
        <v>6300</v>
      </c>
      <c r="J5261" s="3" t="str">
        <f>IF($B5261="SINAPI",IF(ISNUMBER(MATCH(Banco!$C5261,Analitico!$A:$A,0)),INDEX(Analitico!E:E,MATCH(Banco!$C5261,Analitico!$A:$A,0))&amp;"%",""),"")</f>
        <v/>
      </c>
      <c r="K5261" s="3" t="str">
        <f>IF($B5261="SINAPI",IF(ISNUMBER(MATCH(Banco!$C5261,Analitico!$A:$A,0)),INDEX(Analitico!F:F,MATCH(Banco!$C5261,Analitico!$A:$A,0))&amp;"%",""),"")</f>
        <v/>
      </c>
    </row>
    <row r="5262" spans="1:11" ht="22.5" x14ac:dyDescent="0.2">
      <c r="A5262" s="1" t="str">
        <f t="shared" si="83"/>
        <v>SINAPI 103131</v>
      </c>
      <c r="B5262" s="3" t="s">
        <v>21527</v>
      </c>
      <c r="C5262" s="3" t="s">
        <v>6595</v>
      </c>
      <c r="D5262" s="2" t="s">
        <v>13921</v>
      </c>
      <c r="E5262" s="3" t="s">
        <v>20622</v>
      </c>
      <c r="F5262" s="67" t="s">
        <v>33492</v>
      </c>
      <c r="G5262" s="67" t="s">
        <v>34916</v>
      </c>
      <c r="I5262" s="3" t="s">
        <v>6300</v>
      </c>
      <c r="J5262" s="3" t="str">
        <f>IF($B5262="SINAPI",IF(ISNUMBER(MATCH(Banco!$C5262,Analitico!$A:$A,0)),INDEX(Analitico!E:E,MATCH(Banco!$C5262,Analitico!$A:$A,0))&amp;"%",""),"")</f>
        <v/>
      </c>
      <c r="K5262" s="3" t="str">
        <f>IF($B5262="SINAPI",IF(ISNUMBER(MATCH(Banco!$C5262,Analitico!$A:$A,0)),INDEX(Analitico!F:F,MATCH(Banco!$C5262,Analitico!$A:$A,0))&amp;"%",""),"")</f>
        <v/>
      </c>
    </row>
    <row r="5263" spans="1:11" ht="22.5" x14ac:dyDescent="0.2">
      <c r="A5263" s="1" t="str">
        <f t="shared" si="83"/>
        <v>SINAPI 103132</v>
      </c>
      <c r="B5263" s="3" t="s">
        <v>21527</v>
      </c>
      <c r="C5263" s="3" t="s">
        <v>6596</v>
      </c>
      <c r="D5263" s="2" t="s">
        <v>13922</v>
      </c>
      <c r="E5263" s="3" t="s">
        <v>20622</v>
      </c>
      <c r="F5263" s="67" t="s">
        <v>37980</v>
      </c>
      <c r="G5263" s="67" t="s">
        <v>34917</v>
      </c>
      <c r="I5263" s="3" t="s">
        <v>6300</v>
      </c>
      <c r="J5263" s="3" t="str">
        <f>IF($B5263="SINAPI",IF(ISNUMBER(MATCH(Banco!$C5263,Analitico!$A:$A,0)),INDEX(Analitico!E:E,MATCH(Banco!$C5263,Analitico!$A:$A,0))&amp;"%",""),"")</f>
        <v/>
      </c>
      <c r="K5263" s="3" t="str">
        <f>IF($B5263="SINAPI",IF(ISNUMBER(MATCH(Banco!$C5263,Analitico!$A:$A,0)),INDEX(Analitico!F:F,MATCH(Banco!$C5263,Analitico!$A:$A,0))&amp;"%",""),"")</f>
        <v/>
      </c>
    </row>
    <row r="5264" spans="1:11" ht="22.5" x14ac:dyDescent="0.2">
      <c r="A5264" s="1" t="str">
        <f t="shared" si="83"/>
        <v>SINAPI 103133</v>
      </c>
      <c r="B5264" s="3" t="s">
        <v>21527</v>
      </c>
      <c r="C5264" s="3" t="s">
        <v>6597</v>
      </c>
      <c r="D5264" s="2" t="s">
        <v>13923</v>
      </c>
      <c r="E5264" s="3" t="s">
        <v>20622</v>
      </c>
      <c r="F5264" s="67" t="s">
        <v>37981</v>
      </c>
      <c r="G5264" s="67" t="s">
        <v>34918</v>
      </c>
      <c r="I5264" s="3" t="s">
        <v>6300</v>
      </c>
      <c r="J5264" s="3" t="str">
        <f>IF($B5264="SINAPI",IF(ISNUMBER(MATCH(Banco!$C5264,Analitico!$A:$A,0)),INDEX(Analitico!E:E,MATCH(Banco!$C5264,Analitico!$A:$A,0))&amp;"%",""),"")</f>
        <v/>
      </c>
      <c r="K5264" s="3" t="str">
        <f>IF($B5264="SINAPI",IF(ISNUMBER(MATCH(Banco!$C5264,Analitico!$A:$A,0)),INDEX(Analitico!F:F,MATCH(Banco!$C5264,Analitico!$A:$A,0))&amp;"%",""),"")</f>
        <v/>
      </c>
    </row>
    <row r="5265" spans="1:11" ht="22.5" x14ac:dyDescent="0.2">
      <c r="A5265" s="1" t="str">
        <f t="shared" si="83"/>
        <v>SINAPI 103134</v>
      </c>
      <c r="B5265" s="3" t="s">
        <v>21527</v>
      </c>
      <c r="C5265" s="3" t="s">
        <v>6598</v>
      </c>
      <c r="D5265" s="2" t="s">
        <v>13924</v>
      </c>
      <c r="E5265" s="3" t="s">
        <v>20622</v>
      </c>
      <c r="F5265" s="67" t="s">
        <v>32192</v>
      </c>
      <c r="G5265" s="67" t="s">
        <v>34919</v>
      </c>
      <c r="I5265" s="3" t="s">
        <v>6300</v>
      </c>
      <c r="J5265" s="3" t="str">
        <f>IF($B5265="SINAPI",IF(ISNUMBER(MATCH(Banco!$C5265,Analitico!$A:$A,0)),INDEX(Analitico!E:E,MATCH(Banco!$C5265,Analitico!$A:$A,0))&amp;"%",""),"")</f>
        <v/>
      </c>
      <c r="K5265" s="3" t="str">
        <f>IF($B5265="SINAPI",IF(ISNUMBER(MATCH(Banco!$C5265,Analitico!$A:$A,0)),INDEX(Analitico!F:F,MATCH(Banco!$C5265,Analitico!$A:$A,0))&amp;"%",""),"")</f>
        <v/>
      </c>
    </row>
    <row r="5266" spans="1:11" ht="22.5" x14ac:dyDescent="0.2">
      <c r="A5266" s="1" t="str">
        <f t="shared" si="83"/>
        <v>SINAPI 103135</v>
      </c>
      <c r="B5266" s="3" t="s">
        <v>21527</v>
      </c>
      <c r="C5266" s="3" t="s">
        <v>6599</v>
      </c>
      <c r="D5266" s="2" t="s">
        <v>13925</v>
      </c>
      <c r="E5266" s="3" t="s">
        <v>20622</v>
      </c>
      <c r="F5266" s="67" t="s">
        <v>37982</v>
      </c>
      <c r="G5266" s="67" t="s">
        <v>34920</v>
      </c>
      <c r="I5266" s="3" t="s">
        <v>6300</v>
      </c>
      <c r="J5266" s="3" t="str">
        <f>IF($B5266="SINAPI",IF(ISNUMBER(MATCH(Banco!$C5266,Analitico!$A:$A,0)),INDEX(Analitico!E:E,MATCH(Banco!$C5266,Analitico!$A:$A,0))&amp;"%",""),"")</f>
        <v/>
      </c>
      <c r="K5266" s="3" t="str">
        <f>IF($B5266="SINAPI",IF(ISNUMBER(MATCH(Banco!$C5266,Analitico!$A:$A,0)),INDEX(Analitico!F:F,MATCH(Banco!$C5266,Analitico!$A:$A,0))&amp;"%",""),"")</f>
        <v/>
      </c>
    </row>
    <row r="5267" spans="1:11" ht="22.5" x14ac:dyDescent="0.2">
      <c r="A5267" s="1" t="str">
        <f t="shared" si="83"/>
        <v>SINAPI 103136</v>
      </c>
      <c r="B5267" s="3" t="s">
        <v>21527</v>
      </c>
      <c r="C5267" s="3" t="s">
        <v>6600</v>
      </c>
      <c r="D5267" s="2" t="s">
        <v>13926</v>
      </c>
      <c r="E5267" s="3" t="s">
        <v>20622</v>
      </c>
      <c r="F5267" s="67" t="s">
        <v>37983</v>
      </c>
      <c r="G5267" s="67" t="s">
        <v>34921</v>
      </c>
      <c r="I5267" s="3" t="s">
        <v>6300</v>
      </c>
      <c r="J5267" s="3" t="str">
        <f>IF($B5267="SINAPI",IF(ISNUMBER(MATCH(Banco!$C5267,Analitico!$A:$A,0)),INDEX(Analitico!E:E,MATCH(Banco!$C5267,Analitico!$A:$A,0))&amp;"%",""),"")</f>
        <v/>
      </c>
      <c r="K5267" s="3" t="str">
        <f>IF($B5267="SINAPI",IF(ISNUMBER(MATCH(Banco!$C5267,Analitico!$A:$A,0)),INDEX(Analitico!F:F,MATCH(Banco!$C5267,Analitico!$A:$A,0))&amp;"%",""),"")</f>
        <v/>
      </c>
    </row>
    <row r="5268" spans="1:11" ht="22.5" x14ac:dyDescent="0.2">
      <c r="A5268" s="1" t="str">
        <f t="shared" si="83"/>
        <v>SINAPI 103137</v>
      </c>
      <c r="B5268" s="3" t="s">
        <v>21527</v>
      </c>
      <c r="C5268" s="3" t="s">
        <v>6601</v>
      </c>
      <c r="D5268" s="2" t="s">
        <v>13927</v>
      </c>
      <c r="E5268" s="3" t="s">
        <v>20622</v>
      </c>
      <c r="F5268" s="67" t="s">
        <v>29611</v>
      </c>
      <c r="G5268" s="67" t="s">
        <v>34922</v>
      </c>
      <c r="I5268" s="3" t="s">
        <v>6300</v>
      </c>
      <c r="J5268" s="3" t="str">
        <f>IF($B5268="SINAPI",IF(ISNUMBER(MATCH(Banco!$C5268,Analitico!$A:$A,0)),INDEX(Analitico!E:E,MATCH(Banco!$C5268,Analitico!$A:$A,0))&amp;"%",""),"")</f>
        <v/>
      </c>
      <c r="K5268" s="3" t="str">
        <f>IF($B5268="SINAPI",IF(ISNUMBER(MATCH(Banco!$C5268,Analitico!$A:$A,0)),INDEX(Analitico!F:F,MATCH(Banco!$C5268,Analitico!$A:$A,0))&amp;"%",""),"")</f>
        <v/>
      </c>
    </row>
    <row r="5269" spans="1:11" ht="22.5" x14ac:dyDescent="0.2">
      <c r="A5269" s="1" t="str">
        <f t="shared" si="83"/>
        <v>SINAPI 103138</v>
      </c>
      <c r="B5269" s="3" t="s">
        <v>21527</v>
      </c>
      <c r="C5269" s="3" t="s">
        <v>6602</v>
      </c>
      <c r="D5269" s="2" t="s">
        <v>13928</v>
      </c>
      <c r="E5269" s="3" t="s">
        <v>20622</v>
      </c>
      <c r="F5269" s="67" t="s">
        <v>32266</v>
      </c>
      <c r="G5269" s="67" t="s">
        <v>34923</v>
      </c>
      <c r="I5269" s="3" t="s">
        <v>6300</v>
      </c>
      <c r="J5269" s="3" t="str">
        <f>IF($B5269="SINAPI",IF(ISNUMBER(MATCH(Banco!$C5269,Analitico!$A:$A,0)),INDEX(Analitico!E:E,MATCH(Banco!$C5269,Analitico!$A:$A,0))&amp;"%",""),"")</f>
        <v/>
      </c>
      <c r="K5269" s="3" t="str">
        <f>IF($B5269="SINAPI",IF(ISNUMBER(MATCH(Banco!$C5269,Analitico!$A:$A,0)),INDEX(Analitico!F:F,MATCH(Banco!$C5269,Analitico!$A:$A,0))&amp;"%",""),"")</f>
        <v/>
      </c>
    </row>
    <row r="5270" spans="1:11" ht="22.5" x14ac:dyDescent="0.2">
      <c r="A5270" s="1" t="str">
        <f t="shared" si="83"/>
        <v>SINAPI 103139</v>
      </c>
      <c r="B5270" s="3" t="s">
        <v>21527</v>
      </c>
      <c r="C5270" s="3" t="s">
        <v>6603</v>
      </c>
      <c r="D5270" s="2" t="s">
        <v>13929</v>
      </c>
      <c r="E5270" s="3" t="s">
        <v>20622</v>
      </c>
      <c r="F5270" s="67" t="s">
        <v>4541</v>
      </c>
      <c r="G5270" s="67" t="s">
        <v>31618</v>
      </c>
      <c r="I5270" s="3" t="s">
        <v>6300</v>
      </c>
      <c r="J5270" s="3" t="str">
        <f>IF($B5270="SINAPI",IF(ISNUMBER(MATCH(Banco!$C5270,Analitico!$A:$A,0)),INDEX(Analitico!E:E,MATCH(Banco!$C5270,Analitico!$A:$A,0))&amp;"%",""),"")</f>
        <v/>
      </c>
      <c r="K5270" s="3" t="str">
        <f>IF($B5270="SINAPI",IF(ISNUMBER(MATCH(Banco!$C5270,Analitico!$A:$A,0)),INDEX(Analitico!F:F,MATCH(Banco!$C5270,Analitico!$A:$A,0))&amp;"%",""),"")</f>
        <v/>
      </c>
    </row>
    <row r="5271" spans="1:11" ht="22.5" x14ac:dyDescent="0.2">
      <c r="A5271" s="1" t="str">
        <f t="shared" si="83"/>
        <v>SINAPI 103140</v>
      </c>
      <c r="B5271" s="3" t="s">
        <v>21527</v>
      </c>
      <c r="C5271" s="3" t="s">
        <v>6604</v>
      </c>
      <c r="D5271" s="2" t="s">
        <v>13930</v>
      </c>
      <c r="E5271" s="3" t="s">
        <v>20622</v>
      </c>
      <c r="F5271" s="67" t="s">
        <v>21895</v>
      </c>
      <c r="G5271" s="67" t="s">
        <v>20853</v>
      </c>
      <c r="I5271" s="3" t="s">
        <v>6300</v>
      </c>
      <c r="J5271" s="3" t="str">
        <f>IF($B5271="SINAPI",IF(ISNUMBER(MATCH(Banco!$C5271,Analitico!$A:$A,0)),INDEX(Analitico!E:E,MATCH(Banco!$C5271,Analitico!$A:$A,0))&amp;"%",""),"")</f>
        <v/>
      </c>
      <c r="K5271" s="3" t="str">
        <f>IF($B5271="SINAPI",IF(ISNUMBER(MATCH(Banco!$C5271,Analitico!$A:$A,0)),INDEX(Analitico!F:F,MATCH(Banco!$C5271,Analitico!$A:$A,0))&amp;"%",""),"")</f>
        <v/>
      </c>
    </row>
    <row r="5272" spans="1:11" ht="22.5" x14ac:dyDescent="0.2">
      <c r="A5272" s="1" t="str">
        <f t="shared" si="83"/>
        <v>SINAPI 103141</v>
      </c>
      <c r="B5272" s="3" t="s">
        <v>21527</v>
      </c>
      <c r="C5272" s="3" t="s">
        <v>6605</v>
      </c>
      <c r="D5272" s="2" t="s">
        <v>13931</v>
      </c>
      <c r="E5272" s="3" t="s">
        <v>20622</v>
      </c>
      <c r="F5272" s="67" t="s">
        <v>37984</v>
      </c>
      <c r="G5272" s="67" t="s">
        <v>31552</v>
      </c>
      <c r="I5272" s="3" t="s">
        <v>6300</v>
      </c>
      <c r="J5272" s="3" t="str">
        <f>IF($B5272="SINAPI",IF(ISNUMBER(MATCH(Banco!$C5272,Analitico!$A:$A,0)),INDEX(Analitico!E:E,MATCH(Banco!$C5272,Analitico!$A:$A,0))&amp;"%",""),"")</f>
        <v/>
      </c>
      <c r="K5272" s="3" t="str">
        <f>IF($B5272="SINAPI",IF(ISNUMBER(MATCH(Banco!$C5272,Analitico!$A:$A,0)),INDEX(Analitico!F:F,MATCH(Banco!$C5272,Analitico!$A:$A,0))&amp;"%",""),"")</f>
        <v/>
      </c>
    </row>
    <row r="5273" spans="1:11" ht="22.5" x14ac:dyDescent="0.2">
      <c r="A5273" s="1" t="str">
        <f t="shared" si="83"/>
        <v>SINAPI 103142</v>
      </c>
      <c r="B5273" s="3" t="s">
        <v>21527</v>
      </c>
      <c r="C5273" s="3" t="s">
        <v>6606</v>
      </c>
      <c r="D5273" s="2" t="s">
        <v>13932</v>
      </c>
      <c r="E5273" s="3" t="s">
        <v>20622</v>
      </c>
      <c r="F5273" s="67" t="s">
        <v>31688</v>
      </c>
      <c r="G5273" s="67" t="s">
        <v>30131</v>
      </c>
      <c r="I5273" s="3" t="s">
        <v>6300</v>
      </c>
      <c r="J5273" s="3" t="str">
        <f>IF($B5273="SINAPI",IF(ISNUMBER(MATCH(Banco!$C5273,Analitico!$A:$A,0)),INDEX(Analitico!E:E,MATCH(Banco!$C5273,Analitico!$A:$A,0))&amp;"%",""),"")</f>
        <v/>
      </c>
      <c r="K5273" s="3" t="str">
        <f>IF($B5273="SINAPI",IF(ISNUMBER(MATCH(Banco!$C5273,Analitico!$A:$A,0)),INDEX(Analitico!F:F,MATCH(Banco!$C5273,Analitico!$A:$A,0))&amp;"%",""),"")</f>
        <v/>
      </c>
    </row>
    <row r="5274" spans="1:11" ht="22.5" x14ac:dyDescent="0.2">
      <c r="A5274" s="1" t="str">
        <f t="shared" si="83"/>
        <v>SINAPI 103143</v>
      </c>
      <c r="B5274" s="3" t="s">
        <v>21527</v>
      </c>
      <c r="C5274" s="3" t="s">
        <v>6607</v>
      </c>
      <c r="D5274" s="2" t="s">
        <v>13933</v>
      </c>
      <c r="E5274" s="3" t="s">
        <v>20622</v>
      </c>
      <c r="F5274" s="67" t="s">
        <v>37985</v>
      </c>
      <c r="G5274" s="67" t="s">
        <v>30956</v>
      </c>
      <c r="I5274" s="3" t="s">
        <v>6300</v>
      </c>
      <c r="J5274" s="3" t="str">
        <f>IF($B5274="SINAPI",IF(ISNUMBER(MATCH(Banco!$C5274,Analitico!$A:$A,0)),INDEX(Analitico!E:E,MATCH(Banco!$C5274,Analitico!$A:$A,0))&amp;"%",""),"")</f>
        <v/>
      </c>
      <c r="K5274" s="3" t="str">
        <f>IF($B5274="SINAPI",IF(ISNUMBER(MATCH(Banco!$C5274,Analitico!$A:$A,0)),INDEX(Analitico!F:F,MATCH(Banco!$C5274,Analitico!$A:$A,0))&amp;"%",""),"")</f>
        <v/>
      </c>
    </row>
    <row r="5275" spans="1:11" ht="22.5" x14ac:dyDescent="0.2">
      <c r="A5275" s="1" t="str">
        <f t="shared" si="83"/>
        <v>SINAPI 103144</v>
      </c>
      <c r="B5275" s="3" t="s">
        <v>21527</v>
      </c>
      <c r="C5275" s="3" t="s">
        <v>6608</v>
      </c>
      <c r="D5275" s="2" t="s">
        <v>13934</v>
      </c>
      <c r="E5275" s="3" t="s">
        <v>20622</v>
      </c>
      <c r="F5275" s="67" t="s">
        <v>37986</v>
      </c>
      <c r="G5275" s="67" t="s">
        <v>31904</v>
      </c>
      <c r="I5275" s="3" t="s">
        <v>6300</v>
      </c>
      <c r="J5275" s="3" t="str">
        <f>IF($B5275="SINAPI",IF(ISNUMBER(MATCH(Banco!$C5275,Analitico!$A:$A,0)),INDEX(Analitico!E:E,MATCH(Banco!$C5275,Analitico!$A:$A,0))&amp;"%",""),"")</f>
        <v/>
      </c>
      <c r="K5275" s="3" t="str">
        <f>IF($B5275="SINAPI",IF(ISNUMBER(MATCH(Banco!$C5275,Analitico!$A:$A,0)),INDEX(Analitico!F:F,MATCH(Banco!$C5275,Analitico!$A:$A,0))&amp;"%",""),"")</f>
        <v/>
      </c>
    </row>
    <row r="5276" spans="1:11" ht="22.5" x14ac:dyDescent="0.2">
      <c r="A5276" s="1" t="str">
        <f t="shared" si="83"/>
        <v>SINAPI 103145</v>
      </c>
      <c r="B5276" s="3" t="s">
        <v>21527</v>
      </c>
      <c r="C5276" s="3" t="s">
        <v>6609</v>
      </c>
      <c r="D5276" s="2" t="s">
        <v>13935</v>
      </c>
      <c r="E5276" s="3" t="s">
        <v>20622</v>
      </c>
      <c r="F5276" s="67" t="s">
        <v>37987</v>
      </c>
      <c r="G5276" s="67" t="s">
        <v>34924</v>
      </c>
      <c r="I5276" s="3" t="s">
        <v>6300</v>
      </c>
      <c r="J5276" s="3" t="str">
        <f>IF($B5276="SINAPI",IF(ISNUMBER(MATCH(Banco!$C5276,Analitico!$A:$A,0)),INDEX(Analitico!E:E,MATCH(Banco!$C5276,Analitico!$A:$A,0))&amp;"%",""),"")</f>
        <v/>
      </c>
      <c r="K5276" s="3" t="str">
        <f>IF($B5276="SINAPI",IF(ISNUMBER(MATCH(Banco!$C5276,Analitico!$A:$A,0)),INDEX(Analitico!F:F,MATCH(Banco!$C5276,Analitico!$A:$A,0))&amp;"%",""),"")</f>
        <v/>
      </c>
    </row>
    <row r="5277" spans="1:11" ht="22.5" x14ac:dyDescent="0.2">
      <c r="A5277" s="1" t="str">
        <f t="shared" si="83"/>
        <v>SINAPI 103146</v>
      </c>
      <c r="B5277" s="3" t="s">
        <v>21527</v>
      </c>
      <c r="C5277" s="3" t="s">
        <v>6610</v>
      </c>
      <c r="D5277" s="2" t="s">
        <v>13936</v>
      </c>
      <c r="E5277" s="3" t="s">
        <v>20622</v>
      </c>
      <c r="F5277" s="67" t="s">
        <v>37988</v>
      </c>
      <c r="G5277" s="67" t="s">
        <v>34925</v>
      </c>
      <c r="I5277" s="3" t="s">
        <v>6300</v>
      </c>
      <c r="J5277" s="3" t="str">
        <f>IF($B5277="SINAPI",IF(ISNUMBER(MATCH(Banco!$C5277,Analitico!$A:$A,0)),INDEX(Analitico!E:E,MATCH(Banco!$C5277,Analitico!$A:$A,0))&amp;"%",""),"")</f>
        <v/>
      </c>
      <c r="K5277" s="3" t="str">
        <f>IF($B5277="SINAPI",IF(ISNUMBER(MATCH(Banco!$C5277,Analitico!$A:$A,0)),INDEX(Analitico!F:F,MATCH(Banco!$C5277,Analitico!$A:$A,0))&amp;"%",""),"")</f>
        <v/>
      </c>
    </row>
    <row r="5278" spans="1:11" ht="22.5" x14ac:dyDescent="0.2">
      <c r="A5278" s="1" t="str">
        <f t="shared" si="83"/>
        <v>SINAPI 103147</v>
      </c>
      <c r="B5278" s="3" t="s">
        <v>21527</v>
      </c>
      <c r="C5278" s="3" t="s">
        <v>6611</v>
      </c>
      <c r="D5278" s="2" t="s">
        <v>13937</v>
      </c>
      <c r="E5278" s="3" t="s">
        <v>20622</v>
      </c>
      <c r="F5278" s="67" t="s">
        <v>32199</v>
      </c>
      <c r="G5278" s="67" t="s">
        <v>34926</v>
      </c>
      <c r="I5278" s="3" t="s">
        <v>6300</v>
      </c>
      <c r="J5278" s="3" t="str">
        <f>IF($B5278="SINAPI",IF(ISNUMBER(MATCH(Banco!$C5278,Analitico!$A:$A,0)),INDEX(Analitico!E:E,MATCH(Banco!$C5278,Analitico!$A:$A,0))&amp;"%",""),"")</f>
        <v/>
      </c>
      <c r="K5278" s="3" t="str">
        <f>IF($B5278="SINAPI",IF(ISNUMBER(MATCH(Banco!$C5278,Analitico!$A:$A,0)),INDEX(Analitico!F:F,MATCH(Banco!$C5278,Analitico!$A:$A,0))&amp;"%",""),"")</f>
        <v/>
      </c>
    </row>
    <row r="5279" spans="1:11" ht="22.5" x14ac:dyDescent="0.2">
      <c r="A5279" s="1" t="str">
        <f t="shared" si="83"/>
        <v>SINAPI 103148</v>
      </c>
      <c r="B5279" s="3" t="s">
        <v>21527</v>
      </c>
      <c r="C5279" s="3" t="s">
        <v>6612</v>
      </c>
      <c r="D5279" s="2" t="s">
        <v>13938</v>
      </c>
      <c r="E5279" s="3" t="s">
        <v>20622</v>
      </c>
      <c r="F5279" s="67" t="s">
        <v>37989</v>
      </c>
      <c r="G5279" s="67" t="s">
        <v>34927</v>
      </c>
      <c r="I5279" s="3" t="s">
        <v>6300</v>
      </c>
      <c r="J5279" s="3" t="str">
        <f>IF($B5279="SINAPI",IF(ISNUMBER(MATCH(Banco!$C5279,Analitico!$A:$A,0)),INDEX(Analitico!E:E,MATCH(Banco!$C5279,Analitico!$A:$A,0))&amp;"%",""),"")</f>
        <v/>
      </c>
      <c r="K5279" s="3" t="str">
        <f>IF($B5279="SINAPI",IF(ISNUMBER(MATCH(Banco!$C5279,Analitico!$A:$A,0)),INDEX(Analitico!F:F,MATCH(Banco!$C5279,Analitico!$A:$A,0))&amp;"%",""),"")</f>
        <v/>
      </c>
    </row>
    <row r="5280" spans="1:11" ht="22.5" x14ac:dyDescent="0.2">
      <c r="A5280" s="1" t="str">
        <f t="shared" si="83"/>
        <v>SINAPI 103149</v>
      </c>
      <c r="B5280" s="3" t="s">
        <v>21527</v>
      </c>
      <c r="C5280" s="3" t="s">
        <v>6613</v>
      </c>
      <c r="D5280" s="2" t="s">
        <v>13939</v>
      </c>
      <c r="E5280" s="3" t="s">
        <v>20622</v>
      </c>
      <c r="F5280" s="67" t="s">
        <v>35893</v>
      </c>
      <c r="G5280" s="67" t="s">
        <v>34928</v>
      </c>
      <c r="I5280" s="3" t="s">
        <v>6300</v>
      </c>
      <c r="J5280" s="3" t="str">
        <f>IF($B5280="SINAPI",IF(ISNUMBER(MATCH(Banco!$C5280,Analitico!$A:$A,0)),INDEX(Analitico!E:E,MATCH(Banco!$C5280,Analitico!$A:$A,0))&amp;"%",""),"")</f>
        <v/>
      </c>
      <c r="K5280" s="3" t="str">
        <f>IF($B5280="SINAPI",IF(ISNUMBER(MATCH(Banco!$C5280,Analitico!$A:$A,0)),INDEX(Analitico!F:F,MATCH(Banco!$C5280,Analitico!$A:$A,0))&amp;"%",""),"")</f>
        <v/>
      </c>
    </row>
    <row r="5281" spans="1:11" ht="22.5" x14ac:dyDescent="0.2">
      <c r="A5281" s="1" t="str">
        <f t="shared" si="83"/>
        <v>SINAPI 103150</v>
      </c>
      <c r="B5281" s="3" t="s">
        <v>21527</v>
      </c>
      <c r="C5281" s="3" t="s">
        <v>6614</v>
      </c>
      <c r="D5281" s="2" t="s">
        <v>13940</v>
      </c>
      <c r="E5281" s="3" t="s">
        <v>20622</v>
      </c>
      <c r="F5281" s="67" t="s">
        <v>37990</v>
      </c>
      <c r="G5281" s="67" t="s">
        <v>34929</v>
      </c>
      <c r="I5281" s="3" t="s">
        <v>6300</v>
      </c>
      <c r="J5281" s="3" t="str">
        <f>IF($B5281="SINAPI",IF(ISNUMBER(MATCH(Banco!$C5281,Analitico!$A:$A,0)),INDEX(Analitico!E:E,MATCH(Banco!$C5281,Analitico!$A:$A,0))&amp;"%",""),"")</f>
        <v/>
      </c>
      <c r="K5281" s="3" t="str">
        <f>IF($B5281="SINAPI",IF(ISNUMBER(MATCH(Banco!$C5281,Analitico!$A:$A,0)),INDEX(Analitico!F:F,MATCH(Banco!$C5281,Analitico!$A:$A,0))&amp;"%",""),"")</f>
        <v/>
      </c>
    </row>
    <row r="5282" spans="1:11" ht="22.5" x14ac:dyDescent="0.2">
      <c r="A5282" s="1" t="str">
        <f t="shared" si="83"/>
        <v>SINAPI 103151</v>
      </c>
      <c r="B5282" s="3" t="s">
        <v>21527</v>
      </c>
      <c r="C5282" s="3" t="s">
        <v>6615</v>
      </c>
      <c r="D5282" s="2" t="s">
        <v>13941</v>
      </c>
      <c r="E5282" s="3" t="s">
        <v>20622</v>
      </c>
      <c r="F5282" s="67" t="s">
        <v>37991</v>
      </c>
      <c r="G5282" s="67" t="s">
        <v>34930</v>
      </c>
      <c r="I5282" s="3" t="s">
        <v>6300</v>
      </c>
      <c r="J5282" s="3" t="str">
        <f>IF($B5282="SINAPI",IF(ISNUMBER(MATCH(Banco!$C5282,Analitico!$A:$A,0)),INDEX(Analitico!E:E,MATCH(Banco!$C5282,Analitico!$A:$A,0))&amp;"%",""),"")</f>
        <v/>
      </c>
      <c r="K5282" s="3" t="str">
        <f>IF($B5282="SINAPI",IF(ISNUMBER(MATCH(Banco!$C5282,Analitico!$A:$A,0)),INDEX(Analitico!F:F,MATCH(Banco!$C5282,Analitico!$A:$A,0))&amp;"%",""),"")</f>
        <v/>
      </c>
    </row>
    <row r="5283" spans="1:11" ht="22.5" x14ac:dyDescent="0.2">
      <c r="A5283" s="1" t="str">
        <f t="shared" ref="A5283:A5346" si="84">CONCATENAR</f>
        <v>SINAPI 103152</v>
      </c>
      <c r="B5283" s="3" t="s">
        <v>21527</v>
      </c>
      <c r="C5283" s="3" t="s">
        <v>6616</v>
      </c>
      <c r="D5283" s="2" t="s">
        <v>13942</v>
      </c>
      <c r="E5283" s="3" t="s">
        <v>20622</v>
      </c>
      <c r="F5283" s="67" t="s">
        <v>37992</v>
      </c>
      <c r="G5283" s="67" t="s">
        <v>34931</v>
      </c>
      <c r="I5283" s="3" t="s">
        <v>6300</v>
      </c>
      <c r="J5283" s="3" t="str">
        <f>IF($B5283="SINAPI",IF(ISNUMBER(MATCH(Banco!$C5283,Analitico!$A:$A,0)),INDEX(Analitico!E:E,MATCH(Banco!$C5283,Analitico!$A:$A,0))&amp;"%",""),"")</f>
        <v/>
      </c>
      <c r="K5283" s="3" t="str">
        <f>IF($B5283="SINAPI",IF(ISNUMBER(MATCH(Banco!$C5283,Analitico!$A:$A,0)),INDEX(Analitico!F:F,MATCH(Banco!$C5283,Analitico!$A:$A,0))&amp;"%",""),"")</f>
        <v/>
      </c>
    </row>
    <row r="5284" spans="1:11" ht="22.5" x14ac:dyDescent="0.2">
      <c r="A5284" s="1" t="str">
        <f t="shared" si="84"/>
        <v>SINAPI 103372</v>
      </c>
      <c r="B5284" s="3" t="s">
        <v>21527</v>
      </c>
      <c r="C5284" s="3" t="s">
        <v>6617</v>
      </c>
      <c r="D5284" s="2" t="s">
        <v>13943</v>
      </c>
      <c r="E5284" s="3" t="s">
        <v>20621</v>
      </c>
      <c r="F5284" s="67" t="s">
        <v>20729</v>
      </c>
      <c r="G5284" s="67" t="s">
        <v>5684</v>
      </c>
      <c r="I5284" s="3" t="s">
        <v>6300</v>
      </c>
      <c r="J5284" s="3" t="str">
        <f>IF($B5284="SINAPI",IF(ISNUMBER(MATCH(Banco!$C5284,Analitico!$A:$A,0)),INDEX(Analitico!E:E,MATCH(Banco!$C5284,Analitico!$A:$A,0))&amp;"%",""),"")</f>
        <v/>
      </c>
      <c r="K5284" s="3" t="str">
        <f>IF($B5284="SINAPI",IF(ISNUMBER(MATCH(Banco!$C5284,Analitico!$A:$A,0)),INDEX(Analitico!F:F,MATCH(Banco!$C5284,Analitico!$A:$A,0))&amp;"%",""),"")</f>
        <v/>
      </c>
    </row>
    <row r="5285" spans="1:11" ht="22.5" x14ac:dyDescent="0.2">
      <c r="A5285" s="1" t="str">
        <f t="shared" si="84"/>
        <v>SINAPI 103373</v>
      </c>
      <c r="B5285" s="3" t="s">
        <v>21527</v>
      </c>
      <c r="C5285" s="3" t="s">
        <v>6618</v>
      </c>
      <c r="D5285" s="2" t="s">
        <v>13944</v>
      </c>
      <c r="E5285" s="3" t="s">
        <v>20621</v>
      </c>
      <c r="F5285" s="67" t="s">
        <v>4953</v>
      </c>
      <c r="G5285" s="67" t="s">
        <v>5145</v>
      </c>
      <c r="I5285" s="3" t="s">
        <v>6300</v>
      </c>
      <c r="J5285" s="3" t="str">
        <f>IF($B5285="SINAPI",IF(ISNUMBER(MATCH(Banco!$C5285,Analitico!$A:$A,0)),INDEX(Analitico!E:E,MATCH(Banco!$C5285,Analitico!$A:$A,0))&amp;"%",""),"")</f>
        <v/>
      </c>
      <c r="K5285" s="3" t="str">
        <f>IF($B5285="SINAPI",IF(ISNUMBER(MATCH(Banco!$C5285,Analitico!$A:$A,0)),INDEX(Analitico!F:F,MATCH(Banco!$C5285,Analitico!$A:$A,0))&amp;"%",""),"")</f>
        <v/>
      </c>
    </row>
    <row r="5286" spans="1:11" ht="22.5" x14ac:dyDescent="0.2">
      <c r="A5286" s="1" t="str">
        <f t="shared" si="84"/>
        <v>SINAPI 103376</v>
      </c>
      <c r="B5286" s="3" t="s">
        <v>21527</v>
      </c>
      <c r="C5286" s="3" t="s">
        <v>6619</v>
      </c>
      <c r="D5286" s="2" t="s">
        <v>13945</v>
      </c>
      <c r="E5286" s="3" t="s">
        <v>20621</v>
      </c>
      <c r="F5286" s="67" t="s">
        <v>29919</v>
      </c>
      <c r="G5286" s="67" t="s">
        <v>34932</v>
      </c>
      <c r="I5286" s="3" t="s">
        <v>6300</v>
      </c>
      <c r="J5286" s="3" t="str">
        <f>IF($B5286="SINAPI",IF(ISNUMBER(MATCH(Banco!$C5286,Analitico!$A:$A,0)),INDEX(Analitico!E:E,MATCH(Banco!$C5286,Analitico!$A:$A,0))&amp;"%",""),"")</f>
        <v/>
      </c>
      <c r="K5286" s="3" t="str">
        <f>IF($B5286="SINAPI",IF(ISNUMBER(MATCH(Banco!$C5286,Analitico!$A:$A,0)),INDEX(Analitico!F:F,MATCH(Banco!$C5286,Analitico!$A:$A,0))&amp;"%",""),"")</f>
        <v/>
      </c>
    </row>
    <row r="5287" spans="1:11" ht="22.5" x14ac:dyDescent="0.2">
      <c r="A5287" s="1" t="str">
        <f t="shared" si="84"/>
        <v>SINAPI 103377</v>
      </c>
      <c r="B5287" s="3" t="s">
        <v>21527</v>
      </c>
      <c r="C5287" s="3" t="s">
        <v>6620</v>
      </c>
      <c r="D5287" s="2" t="s">
        <v>13946</v>
      </c>
      <c r="E5287" s="3" t="s">
        <v>20621</v>
      </c>
      <c r="F5287" s="67" t="s">
        <v>29920</v>
      </c>
      <c r="G5287" s="67" t="s">
        <v>29440</v>
      </c>
      <c r="I5287" s="3" t="s">
        <v>6300</v>
      </c>
      <c r="J5287" s="3" t="str">
        <f>IF($B5287="SINAPI",IF(ISNUMBER(MATCH(Banco!$C5287,Analitico!$A:$A,0)),INDEX(Analitico!E:E,MATCH(Banco!$C5287,Analitico!$A:$A,0))&amp;"%",""),"")</f>
        <v/>
      </c>
      <c r="K5287" s="3" t="str">
        <f>IF($B5287="SINAPI",IF(ISNUMBER(MATCH(Banco!$C5287,Analitico!$A:$A,0)),INDEX(Analitico!F:F,MATCH(Banco!$C5287,Analitico!$A:$A,0))&amp;"%",""),"")</f>
        <v/>
      </c>
    </row>
    <row r="5288" spans="1:11" ht="22.5" x14ac:dyDescent="0.2">
      <c r="A5288" s="1" t="str">
        <f t="shared" si="84"/>
        <v>SINAPI 103379</v>
      </c>
      <c r="B5288" s="3" t="s">
        <v>21527</v>
      </c>
      <c r="C5288" s="3" t="s">
        <v>6621</v>
      </c>
      <c r="D5288" s="2" t="s">
        <v>13947</v>
      </c>
      <c r="E5288" s="3" t="s">
        <v>20621</v>
      </c>
      <c r="F5288" s="67" t="s">
        <v>37993</v>
      </c>
      <c r="G5288" s="67" t="s">
        <v>29441</v>
      </c>
      <c r="I5288" s="3" t="s">
        <v>6300</v>
      </c>
      <c r="J5288" s="3" t="str">
        <f>IF($B5288="SINAPI",IF(ISNUMBER(MATCH(Banco!$C5288,Analitico!$A:$A,0)),INDEX(Analitico!E:E,MATCH(Banco!$C5288,Analitico!$A:$A,0))&amp;"%",""),"")</f>
        <v/>
      </c>
      <c r="K5288" s="3" t="str">
        <f>IF($B5288="SINAPI",IF(ISNUMBER(MATCH(Banco!$C5288,Analitico!$A:$A,0)),INDEX(Analitico!F:F,MATCH(Banco!$C5288,Analitico!$A:$A,0))&amp;"%",""),"")</f>
        <v/>
      </c>
    </row>
    <row r="5289" spans="1:11" ht="22.5" x14ac:dyDescent="0.2">
      <c r="A5289" s="1" t="str">
        <f t="shared" si="84"/>
        <v>SINAPI 103383</v>
      </c>
      <c r="B5289" s="3" t="s">
        <v>21527</v>
      </c>
      <c r="C5289" s="3" t="s">
        <v>6622</v>
      </c>
      <c r="D5289" s="2" t="s">
        <v>13948</v>
      </c>
      <c r="E5289" s="3" t="s">
        <v>20621</v>
      </c>
      <c r="F5289" s="67" t="s">
        <v>37994</v>
      </c>
      <c r="G5289" s="67" t="s">
        <v>34933</v>
      </c>
      <c r="I5289" s="3" t="s">
        <v>6300</v>
      </c>
      <c r="J5289" s="3" t="str">
        <f>IF($B5289="SINAPI",IF(ISNUMBER(MATCH(Banco!$C5289,Analitico!$A:$A,0)),INDEX(Analitico!E:E,MATCH(Banco!$C5289,Analitico!$A:$A,0))&amp;"%",""),"")</f>
        <v/>
      </c>
      <c r="K5289" s="3" t="str">
        <f>IF($B5289="SINAPI",IF(ISNUMBER(MATCH(Banco!$C5289,Analitico!$A:$A,0)),INDEX(Analitico!F:F,MATCH(Banco!$C5289,Analitico!$A:$A,0))&amp;"%",""),"")</f>
        <v/>
      </c>
    </row>
    <row r="5290" spans="1:11" ht="22.5" x14ac:dyDescent="0.2">
      <c r="A5290" s="1" t="str">
        <f t="shared" si="84"/>
        <v>SINAPI 103385</v>
      </c>
      <c r="B5290" s="3" t="s">
        <v>21527</v>
      </c>
      <c r="C5290" s="3" t="s">
        <v>6623</v>
      </c>
      <c r="D5290" s="2" t="s">
        <v>13949</v>
      </c>
      <c r="E5290" s="3" t="s">
        <v>20621</v>
      </c>
      <c r="F5290" s="67" t="s">
        <v>37995</v>
      </c>
      <c r="G5290" s="67" t="s">
        <v>34934</v>
      </c>
      <c r="I5290" s="3" t="s">
        <v>6300</v>
      </c>
      <c r="J5290" s="3" t="str">
        <f>IF($B5290="SINAPI",IF(ISNUMBER(MATCH(Banco!$C5290,Analitico!$A:$A,0)),INDEX(Analitico!E:E,MATCH(Banco!$C5290,Analitico!$A:$A,0))&amp;"%",""),"")</f>
        <v/>
      </c>
      <c r="K5290" s="3" t="str">
        <f>IF($B5290="SINAPI",IF(ISNUMBER(MATCH(Banco!$C5290,Analitico!$A:$A,0)),INDEX(Analitico!F:F,MATCH(Banco!$C5290,Analitico!$A:$A,0))&amp;"%",""),"")</f>
        <v/>
      </c>
    </row>
    <row r="5291" spans="1:11" ht="22.5" x14ac:dyDescent="0.2">
      <c r="A5291" s="1" t="str">
        <f t="shared" si="84"/>
        <v>SINAPI 103387</v>
      </c>
      <c r="B5291" s="3" t="s">
        <v>21527</v>
      </c>
      <c r="C5291" s="3" t="s">
        <v>6624</v>
      </c>
      <c r="D5291" s="2" t="s">
        <v>13950</v>
      </c>
      <c r="E5291" s="3" t="s">
        <v>20621</v>
      </c>
      <c r="F5291" s="67" t="s">
        <v>37996</v>
      </c>
      <c r="G5291" s="67" t="s">
        <v>32195</v>
      </c>
      <c r="I5291" s="3" t="s">
        <v>6300</v>
      </c>
      <c r="J5291" s="3" t="str">
        <f>IF($B5291="SINAPI",IF(ISNUMBER(MATCH(Banco!$C5291,Analitico!$A:$A,0)),INDEX(Analitico!E:E,MATCH(Banco!$C5291,Analitico!$A:$A,0))&amp;"%",""),"")</f>
        <v/>
      </c>
      <c r="K5291" s="3" t="str">
        <f>IF($B5291="SINAPI",IF(ISNUMBER(MATCH(Banco!$C5291,Analitico!$A:$A,0)),INDEX(Analitico!F:F,MATCH(Banco!$C5291,Analitico!$A:$A,0))&amp;"%",""),"")</f>
        <v/>
      </c>
    </row>
    <row r="5292" spans="1:11" ht="22.5" x14ac:dyDescent="0.2">
      <c r="A5292" s="1" t="str">
        <f t="shared" si="84"/>
        <v>SINAPI 103389</v>
      </c>
      <c r="B5292" s="3" t="s">
        <v>21527</v>
      </c>
      <c r="C5292" s="3" t="s">
        <v>6625</v>
      </c>
      <c r="D5292" s="2" t="s">
        <v>13951</v>
      </c>
      <c r="E5292" s="3" t="s">
        <v>20621</v>
      </c>
      <c r="F5292" s="67" t="s">
        <v>37997</v>
      </c>
      <c r="G5292" s="67" t="s">
        <v>34935</v>
      </c>
      <c r="I5292" s="3" t="s">
        <v>6300</v>
      </c>
      <c r="J5292" s="3" t="str">
        <f>IF($B5292="SINAPI",IF(ISNUMBER(MATCH(Banco!$C5292,Analitico!$A:$A,0)),INDEX(Analitico!E:E,MATCH(Banco!$C5292,Analitico!$A:$A,0))&amp;"%",""),"")</f>
        <v/>
      </c>
      <c r="K5292" s="3" t="str">
        <f>IF($B5292="SINAPI",IF(ISNUMBER(MATCH(Banco!$C5292,Analitico!$A:$A,0)),INDEX(Analitico!F:F,MATCH(Banco!$C5292,Analitico!$A:$A,0))&amp;"%",""),"")</f>
        <v/>
      </c>
    </row>
    <row r="5293" spans="1:11" ht="22.5" x14ac:dyDescent="0.2">
      <c r="A5293" s="1" t="str">
        <f t="shared" si="84"/>
        <v>SINAPI 103391</v>
      </c>
      <c r="B5293" s="3" t="s">
        <v>21527</v>
      </c>
      <c r="C5293" s="3" t="s">
        <v>6626</v>
      </c>
      <c r="D5293" s="2" t="s">
        <v>13952</v>
      </c>
      <c r="E5293" s="3" t="s">
        <v>20621</v>
      </c>
      <c r="F5293" s="67" t="s">
        <v>37998</v>
      </c>
      <c r="G5293" s="67" t="s">
        <v>34936</v>
      </c>
      <c r="I5293" s="3" t="s">
        <v>6300</v>
      </c>
      <c r="J5293" s="3" t="str">
        <f>IF($B5293="SINAPI",IF(ISNUMBER(MATCH(Banco!$C5293,Analitico!$A:$A,0)),INDEX(Analitico!E:E,MATCH(Banco!$C5293,Analitico!$A:$A,0))&amp;"%",""),"")</f>
        <v/>
      </c>
      <c r="K5293" s="3" t="str">
        <f>IF($B5293="SINAPI",IF(ISNUMBER(MATCH(Banco!$C5293,Analitico!$A:$A,0)),INDEX(Analitico!F:F,MATCH(Banco!$C5293,Analitico!$A:$A,0))&amp;"%",""),"")</f>
        <v/>
      </c>
    </row>
    <row r="5294" spans="1:11" ht="22.5" x14ac:dyDescent="0.2">
      <c r="A5294" s="1" t="str">
        <f t="shared" si="84"/>
        <v>SINAPI 103392</v>
      </c>
      <c r="B5294" s="3" t="s">
        <v>21527</v>
      </c>
      <c r="C5294" s="3" t="s">
        <v>6627</v>
      </c>
      <c r="D5294" s="2" t="s">
        <v>13953</v>
      </c>
      <c r="E5294" s="3" t="s">
        <v>20621</v>
      </c>
      <c r="F5294" s="67" t="s">
        <v>37999</v>
      </c>
      <c r="G5294" s="67" t="s">
        <v>34937</v>
      </c>
      <c r="I5294" s="3" t="s">
        <v>6300</v>
      </c>
      <c r="J5294" s="3" t="str">
        <f>IF($B5294="SINAPI",IF(ISNUMBER(MATCH(Banco!$C5294,Analitico!$A:$A,0)),INDEX(Analitico!E:E,MATCH(Banco!$C5294,Analitico!$A:$A,0))&amp;"%",""),"")</f>
        <v/>
      </c>
      <c r="K5294" s="3" t="str">
        <f>IF($B5294="SINAPI",IF(ISNUMBER(MATCH(Banco!$C5294,Analitico!$A:$A,0)),INDEX(Analitico!F:F,MATCH(Banco!$C5294,Analitico!$A:$A,0))&amp;"%",""),"")</f>
        <v/>
      </c>
    </row>
    <row r="5295" spans="1:11" ht="22.5" x14ac:dyDescent="0.2">
      <c r="A5295" s="1" t="str">
        <f t="shared" si="84"/>
        <v>SINAPI 103393</v>
      </c>
      <c r="B5295" s="3" t="s">
        <v>21527</v>
      </c>
      <c r="C5295" s="3" t="s">
        <v>6628</v>
      </c>
      <c r="D5295" s="2" t="s">
        <v>13954</v>
      </c>
      <c r="E5295" s="3" t="s">
        <v>20621</v>
      </c>
      <c r="F5295" s="67" t="s">
        <v>38000</v>
      </c>
      <c r="G5295" s="67" t="s">
        <v>34938</v>
      </c>
      <c r="I5295" s="3" t="s">
        <v>6300</v>
      </c>
      <c r="J5295" s="3" t="str">
        <f>IF($B5295="SINAPI",IF(ISNUMBER(MATCH(Banco!$C5295,Analitico!$A:$A,0)),INDEX(Analitico!E:E,MATCH(Banco!$C5295,Analitico!$A:$A,0))&amp;"%",""),"")</f>
        <v/>
      </c>
      <c r="K5295" s="3" t="str">
        <f>IF($B5295="SINAPI",IF(ISNUMBER(MATCH(Banco!$C5295,Analitico!$A:$A,0)),INDEX(Analitico!F:F,MATCH(Banco!$C5295,Analitico!$A:$A,0))&amp;"%",""),"")</f>
        <v/>
      </c>
    </row>
    <row r="5296" spans="1:11" ht="22.5" x14ac:dyDescent="0.2">
      <c r="A5296" s="1" t="str">
        <f t="shared" si="84"/>
        <v>SINAPI 103397</v>
      </c>
      <c r="B5296" s="3" t="s">
        <v>21527</v>
      </c>
      <c r="C5296" s="3" t="s">
        <v>6629</v>
      </c>
      <c r="D5296" s="2" t="s">
        <v>13955</v>
      </c>
      <c r="E5296" s="3" t="s">
        <v>20622</v>
      </c>
      <c r="F5296" s="67" t="s">
        <v>5760</v>
      </c>
      <c r="G5296" s="67" t="s">
        <v>5431</v>
      </c>
      <c r="I5296" s="3" t="s">
        <v>6298</v>
      </c>
      <c r="J5296" s="3" t="str">
        <f>IF($B5296="SINAPI",IF(ISNUMBER(MATCH(Banco!$C5296,Analitico!$A:$A,0)),INDEX(Analitico!E:E,MATCH(Banco!$C5296,Analitico!$A:$A,0))&amp;"%",""),"")</f>
        <v/>
      </c>
      <c r="K5296" s="3" t="str">
        <f>IF($B5296="SINAPI",IF(ISNUMBER(MATCH(Banco!$C5296,Analitico!$A:$A,0)),INDEX(Analitico!F:F,MATCH(Banco!$C5296,Analitico!$A:$A,0))&amp;"%",""),"")</f>
        <v/>
      </c>
    </row>
    <row r="5297" spans="1:11" ht="22.5" x14ac:dyDescent="0.2">
      <c r="A5297" s="1" t="str">
        <f t="shared" si="84"/>
        <v>SINAPI 103398</v>
      </c>
      <c r="B5297" s="3" t="s">
        <v>21527</v>
      </c>
      <c r="C5297" s="3" t="s">
        <v>6630</v>
      </c>
      <c r="D5297" s="2" t="s">
        <v>13956</v>
      </c>
      <c r="E5297" s="3" t="s">
        <v>20622</v>
      </c>
      <c r="F5297" s="67" t="s">
        <v>4905</v>
      </c>
      <c r="G5297" s="67" t="s">
        <v>4687</v>
      </c>
      <c r="I5297" s="3" t="s">
        <v>6298</v>
      </c>
      <c r="J5297" s="3" t="str">
        <f>IF($B5297="SINAPI",IF(ISNUMBER(MATCH(Banco!$C5297,Analitico!$A:$A,0)),INDEX(Analitico!E:E,MATCH(Banco!$C5297,Analitico!$A:$A,0))&amp;"%",""),"")</f>
        <v/>
      </c>
      <c r="K5297" s="3" t="str">
        <f>IF($B5297="SINAPI",IF(ISNUMBER(MATCH(Banco!$C5297,Analitico!$A:$A,0)),INDEX(Analitico!F:F,MATCH(Banco!$C5297,Analitico!$A:$A,0))&amp;"%",""),"")</f>
        <v/>
      </c>
    </row>
    <row r="5298" spans="1:11" ht="22.5" x14ac:dyDescent="0.2">
      <c r="A5298" s="1" t="str">
        <f t="shared" si="84"/>
        <v>SINAPI 103399</v>
      </c>
      <c r="B5298" s="3" t="s">
        <v>21527</v>
      </c>
      <c r="C5298" s="3" t="s">
        <v>6631</v>
      </c>
      <c r="D5298" s="2" t="s">
        <v>13957</v>
      </c>
      <c r="E5298" s="3" t="s">
        <v>20622</v>
      </c>
      <c r="F5298" s="67" t="s">
        <v>5534</v>
      </c>
      <c r="G5298" s="67" t="s">
        <v>33540</v>
      </c>
      <c r="I5298" s="3" t="s">
        <v>6298</v>
      </c>
      <c r="J5298" s="3" t="str">
        <f>IF($B5298="SINAPI",IF(ISNUMBER(MATCH(Banco!$C5298,Analitico!$A:$A,0)),INDEX(Analitico!E:E,MATCH(Banco!$C5298,Analitico!$A:$A,0))&amp;"%",""),"")</f>
        <v/>
      </c>
      <c r="K5298" s="3" t="str">
        <f>IF($B5298="SINAPI",IF(ISNUMBER(MATCH(Banco!$C5298,Analitico!$A:$A,0)),INDEX(Analitico!F:F,MATCH(Banco!$C5298,Analitico!$A:$A,0))&amp;"%",""),"")</f>
        <v/>
      </c>
    </row>
    <row r="5299" spans="1:11" ht="22.5" x14ac:dyDescent="0.2">
      <c r="A5299" s="1" t="str">
        <f t="shared" si="84"/>
        <v>SINAPI 103400</v>
      </c>
      <c r="B5299" s="3" t="s">
        <v>21527</v>
      </c>
      <c r="C5299" s="3" t="s">
        <v>6632</v>
      </c>
      <c r="D5299" s="2" t="s">
        <v>13958</v>
      </c>
      <c r="E5299" s="3" t="s">
        <v>20622</v>
      </c>
      <c r="F5299" s="67" t="s">
        <v>21758</v>
      </c>
      <c r="G5299" s="67" t="s">
        <v>21254</v>
      </c>
      <c r="I5299" s="3" t="s">
        <v>6298</v>
      </c>
      <c r="J5299" s="3" t="str">
        <f>IF($B5299="SINAPI",IF(ISNUMBER(MATCH(Banco!$C5299,Analitico!$A:$A,0)),INDEX(Analitico!E:E,MATCH(Banco!$C5299,Analitico!$A:$A,0))&amp;"%",""),"")</f>
        <v/>
      </c>
      <c r="K5299" s="3" t="str">
        <f>IF($B5299="SINAPI",IF(ISNUMBER(MATCH(Banco!$C5299,Analitico!$A:$A,0)),INDEX(Analitico!F:F,MATCH(Banco!$C5299,Analitico!$A:$A,0))&amp;"%",""),"")</f>
        <v/>
      </c>
    </row>
    <row r="5300" spans="1:11" ht="22.5" x14ac:dyDescent="0.2">
      <c r="A5300" s="1" t="str">
        <f t="shared" si="84"/>
        <v>SINAPI 103401</v>
      </c>
      <c r="B5300" s="3" t="s">
        <v>21527</v>
      </c>
      <c r="C5300" s="3" t="s">
        <v>6633</v>
      </c>
      <c r="D5300" s="2" t="s">
        <v>13959</v>
      </c>
      <c r="E5300" s="3" t="s">
        <v>20622</v>
      </c>
      <c r="F5300" s="67" t="s">
        <v>6006</v>
      </c>
      <c r="G5300" s="67" t="s">
        <v>34939</v>
      </c>
      <c r="I5300" s="3" t="s">
        <v>6298</v>
      </c>
      <c r="J5300" s="3" t="str">
        <f>IF($B5300="SINAPI",IF(ISNUMBER(MATCH(Banco!$C5300,Analitico!$A:$A,0)),INDEX(Analitico!E:E,MATCH(Banco!$C5300,Analitico!$A:$A,0))&amp;"%",""),"")</f>
        <v/>
      </c>
      <c r="K5300" s="3" t="str">
        <f>IF($B5300="SINAPI",IF(ISNUMBER(MATCH(Banco!$C5300,Analitico!$A:$A,0)),INDEX(Analitico!F:F,MATCH(Banco!$C5300,Analitico!$A:$A,0))&amp;"%",""),"")</f>
        <v/>
      </c>
    </row>
    <row r="5301" spans="1:11" ht="22.5" x14ac:dyDescent="0.2">
      <c r="A5301" s="1" t="str">
        <f t="shared" si="84"/>
        <v>SINAPI 103402</v>
      </c>
      <c r="B5301" s="3" t="s">
        <v>21527</v>
      </c>
      <c r="C5301" s="3" t="s">
        <v>6634</v>
      </c>
      <c r="D5301" s="2" t="s">
        <v>13960</v>
      </c>
      <c r="E5301" s="3" t="s">
        <v>20622</v>
      </c>
      <c r="F5301" s="67" t="s">
        <v>4536</v>
      </c>
      <c r="G5301" s="67" t="s">
        <v>29442</v>
      </c>
      <c r="I5301" s="3" t="s">
        <v>6298</v>
      </c>
      <c r="J5301" s="3" t="str">
        <f>IF($B5301="SINAPI",IF(ISNUMBER(MATCH(Banco!$C5301,Analitico!$A:$A,0)),INDEX(Analitico!E:E,MATCH(Banco!$C5301,Analitico!$A:$A,0))&amp;"%",""),"")</f>
        <v/>
      </c>
      <c r="K5301" s="3" t="str">
        <f>IF($B5301="SINAPI",IF(ISNUMBER(MATCH(Banco!$C5301,Analitico!$A:$A,0)),INDEX(Analitico!F:F,MATCH(Banco!$C5301,Analitico!$A:$A,0))&amp;"%",""),"")</f>
        <v/>
      </c>
    </row>
    <row r="5302" spans="1:11" ht="22.5" x14ac:dyDescent="0.2">
      <c r="A5302" s="1" t="str">
        <f t="shared" si="84"/>
        <v>SINAPI 103403</v>
      </c>
      <c r="B5302" s="3" t="s">
        <v>21527</v>
      </c>
      <c r="C5302" s="3" t="s">
        <v>6635</v>
      </c>
      <c r="D5302" s="2" t="s">
        <v>13961</v>
      </c>
      <c r="E5302" s="3" t="s">
        <v>20622</v>
      </c>
      <c r="F5302" s="67" t="s">
        <v>5521</v>
      </c>
      <c r="G5302" s="67" t="s">
        <v>5166</v>
      </c>
      <c r="I5302" s="3" t="s">
        <v>6298</v>
      </c>
      <c r="J5302" s="3" t="str">
        <f>IF($B5302="SINAPI",IF(ISNUMBER(MATCH(Banco!$C5302,Analitico!$A:$A,0)),INDEX(Analitico!E:E,MATCH(Banco!$C5302,Analitico!$A:$A,0))&amp;"%",""),"")</f>
        <v/>
      </c>
      <c r="K5302" s="3" t="str">
        <f>IF($B5302="SINAPI",IF(ISNUMBER(MATCH(Banco!$C5302,Analitico!$A:$A,0)),INDEX(Analitico!F:F,MATCH(Banco!$C5302,Analitico!$A:$A,0))&amp;"%",""),"")</f>
        <v/>
      </c>
    </row>
    <row r="5303" spans="1:11" ht="22.5" x14ac:dyDescent="0.2">
      <c r="A5303" s="1" t="str">
        <f t="shared" si="84"/>
        <v>SINAPI 103404</v>
      </c>
      <c r="B5303" s="3" t="s">
        <v>21527</v>
      </c>
      <c r="C5303" s="3" t="s">
        <v>6636</v>
      </c>
      <c r="D5303" s="2" t="s">
        <v>13962</v>
      </c>
      <c r="E5303" s="3" t="s">
        <v>20622</v>
      </c>
      <c r="F5303" s="67" t="s">
        <v>35249</v>
      </c>
      <c r="G5303" s="67" t="s">
        <v>20649</v>
      </c>
      <c r="I5303" s="3" t="s">
        <v>6298</v>
      </c>
      <c r="J5303" s="3" t="str">
        <f>IF($B5303="SINAPI",IF(ISNUMBER(MATCH(Banco!$C5303,Analitico!$A:$A,0)),INDEX(Analitico!E:E,MATCH(Banco!$C5303,Analitico!$A:$A,0))&amp;"%",""),"")</f>
        <v/>
      </c>
      <c r="K5303" s="3" t="str">
        <f>IF($B5303="SINAPI",IF(ISNUMBER(MATCH(Banco!$C5303,Analitico!$A:$A,0)),INDEX(Analitico!F:F,MATCH(Banco!$C5303,Analitico!$A:$A,0))&amp;"%",""),"")</f>
        <v/>
      </c>
    </row>
    <row r="5304" spans="1:11" ht="22.5" x14ac:dyDescent="0.2">
      <c r="A5304" s="1" t="str">
        <f t="shared" si="84"/>
        <v>SINAPI 103405</v>
      </c>
      <c r="B5304" s="3" t="s">
        <v>21527</v>
      </c>
      <c r="C5304" s="3" t="s">
        <v>6637</v>
      </c>
      <c r="D5304" s="2" t="s">
        <v>13963</v>
      </c>
      <c r="E5304" s="3" t="s">
        <v>20622</v>
      </c>
      <c r="F5304" s="67" t="s">
        <v>31810</v>
      </c>
      <c r="G5304" s="67" t="s">
        <v>30067</v>
      </c>
      <c r="I5304" s="3" t="s">
        <v>6298</v>
      </c>
      <c r="J5304" s="3" t="str">
        <f>IF($B5304="SINAPI",IF(ISNUMBER(MATCH(Banco!$C5304,Analitico!$A:$A,0)),INDEX(Analitico!E:E,MATCH(Banco!$C5304,Analitico!$A:$A,0))&amp;"%",""),"")</f>
        <v/>
      </c>
      <c r="K5304" s="3" t="str">
        <f>IF($B5304="SINAPI",IF(ISNUMBER(MATCH(Banco!$C5304,Analitico!$A:$A,0)),INDEX(Analitico!F:F,MATCH(Banco!$C5304,Analitico!$A:$A,0))&amp;"%",""),"")</f>
        <v/>
      </c>
    </row>
    <row r="5305" spans="1:11" ht="22.5" x14ac:dyDescent="0.2">
      <c r="A5305" s="1" t="str">
        <f t="shared" si="84"/>
        <v>SINAPI 103406</v>
      </c>
      <c r="B5305" s="3" t="s">
        <v>21527</v>
      </c>
      <c r="C5305" s="3" t="s">
        <v>6638</v>
      </c>
      <c r="D5305" s="2" t="s">
        <v>13964</v>
      </c>
      <c r="E5305" s="3" t="s">
        <v>20622</v>
      </c>
      <c r="F5305" s="67" t="s">
        <v>32371</v>
      </c>
      <c r="G5305" s="67" t="s">
        <v>34940</v>
      </c>
      <c r="I5305" s="3" t="s">
        <v>6298</v>
      </c>
      <c r="J5305" s="3" t="str">
        <f>IF($B5305="SINAPI",IF(ISNUMBER(MATCH(Banco!$C5305,Analitico!$A:$A,0)),INDEX(Analitico!E:E,MATCH(Banco!$C5305,Analitico!$A:$A,0))&amp;"%",""),"")</f>
        <v/>
      </c>
      <c r="K5305" s="3" t="str">
        <f>IF($B5305="SINAPI",IF(ISNUMBER(MATCH(Banco!$C5305,Analitico!$A:$A,0)),INDEX(Analitico!F:F,MATCH(Banco!$C5305,Analitico!$A:$A,0))&amp;"%",""),"")</f>
        <v/>
      </c>
    </row>
    <row r="5306" spans="1:11" ht="22.5" x14ac:dyDescent="0.2">
      <c r="A5306" s="1" t="str">
        <f t="shared" si="84"/>
        <v>SINAPI 103407</v>
      </c>
      <c r="B5306" s="3" t="s">
        <v>21527</v>
      </c>
      <c r="C5306" s="3" t="s">
        <v>6639</v>
      </c>
      <c r="D5306" s="2" t="s">
        <v>13965</v>
      </c>
      <c r="E5306" s="3" t="s">
        <v>20622</v>
      </c>
      <c r="F5306" s="67" t="s">
        <v>31785</v>
      </c>
      <c r="G5306" s="67" t="s">
        <v>28711</v>
      </c>
      <c r="I5306" s="3" t="s">
        <v>6298</v>
      </c>
      <c r="J5306" s="3" t="str">
        <f>IF($B5306="SINAPI",IF(ISNUMBER(MATCH(Banco!$C5306,Analitico!$A:$A,0)),INDEX(Analitico!E:E,MATCH(Banco!$C5306,Analitico!$A:$A,0))&amp;"%",""),"")</f>
        <v/>
      </c>
      <c r="K5306" s="3" t="str">
        <f>IF($B5306="SINAPI",IF(ISNUMBER(MATCH(Banco!$C5306,Analitico!$A:$A,0)),INDEX(Analitico!F:F,MATCH(Banco!$C5306,Analitico!$A:$A,0))&amp;"%",""),"")</f>
        <v/>
      </c>
    </row>
    <row r="5307" spans="1:11" ht="22.5" x14ac:dyDescent="0.2">
      <c r="A5307" s="1" t="str">
        <f t="shared" si="84"/>
        <v>SINAPI 103408</v>
      </c>
      <c r="B5307" s="3" t="s">
        <v>21527</v>
      </c>
      <c r="C5307" s="3" t="s">
        <v>6640</v>
      </c>
      <c r="D5307" s="2" t="s">
        <v>13966</v>
      </c>
      <c r="E5307" s="3" t="s">
        <v>20622</v>
      </c>
      <c r="F5307" s="67" t="s">
        <v>21409</v>
      </c>
      <c r="G5307" s="67" t="s">
        <v>34941</v>
      </c>
      <c r="I5307" s="3" t="s">
        <v>6298</v>
      </c>
      <c r="J5307" s="3" t="str">
        <f>IF($B5307="SINAPI",IF(ISNUMBER(MATCH(Banco!$C5307,Analitico!$A:$A,0)),INDEX(Analitico!E:E,MATCH(Banco!$C5307,Analitico!$A:$A,0))&amp;"%",""),"")</f>
        <v/>
      </c>
      <c r="K5307" s="3" t="str">
        <f>IF($B5307="SINAPI",IF(ISNUMBER(MATCH(Banco!$C5307,Analitico!$A:$A,0)),INDEX(Analitico!F:F,MATCH(Banco!$C5307,Analitico!$A:$A,0))&amp;"%",""),"")</f>
        <v/>
      </c>
    </row>
    <row r="5308" spans="1:11" ht="22.5" x14ac:dyDescent="0.2">
      <c r="A5308" s="1" t="str">
        <f t="shared" si="84"/>
        <v>SINAPI 103409</v>
      </c>
      <c r="B5308" s="3" t="s">
        <v>21527</v>
      </c>
      <c r="C5308" s="3" t="s">
        <v>6641</v>
      </c>
      <c r="D5308" s="2" t="s">
        <v>13967</v>
      </c>
      <c r="E5308" s="3" t="s">
        <v>20622</v>
      </c>
      <c r="F5308" s="67" t="s">
        <v>38001</v>
      </c>
      <c r="G5308" s="67" t="s">
        <v>29791</v>
      </c>
      <c r="I5308" s="3" t="s">
        <v>6298</v>
      </c>
      <c r="J5308" s="3" t="str">
        <f>IF($B5308="SINAPI",IF(ISNUMBER(MATCH(Banco!$C5308,Analitico!$A:$A,0)),INDEX(Analitico!E:E,MATCH(Banco!$C5308,Analitico!$A:$A,0))&amp;"%",""),"")</f>
        <v/>
      </c>
      <c r="K5308" s="3" t="str">
        <f>IF($B5308="SINAPI",IF(ISNUMBER(MATCH(Banco!$C5308,Analitico!$A:$A,0)),INDEX(Analitico!F:F,MATCH(Banco!$C5308,Analitico!$A:$A,0))&amp;"%",""),"")</f>
        <v/>
      </c>
    </row>
    <row r="5309" spans="1:11" ht="22.5" x14ac:dyDescent="0.2">
      <c r="A5309" s="1" t="str">
        <f t="shared" si="84"/>
        <v>SINAPI 103410</v>
      </c>
      <c r="B5309" s="3" t="s">
        <v>21527</v>
      </c>
      <c r="C5309" s="3" t="s">
        <v>6642</v>
      </c>
      <c r="D5309" s="2" t="s">
        <v>13968</v>
      </c>
      <c r="E5309" s="3" t="s">
        <v>20622</v>
      </c>
      <c r="F5309" s="67" t="s">
        <v>32060</v>
      </c>
      <c r="G5309" s="67" t="s">
        <v>4592</v>
      </c>
      <c r="I5309" s="3" t="s">
        <v>6298</v>
      </c>
      <c r="J5309" s="3" t="str">
        <f>IF($B5309="SINAPI",IF(ISNUMBER(MATCH(Banco!$C5309,Analitico!$A:$A,0)),INDEX(Analitico!E:E,MATCH(Banco!$C5309,Analitico!$A:$A,0))&amp;"%",""),"")</f>
        <v/>
      </c>
      <c r="K5309" s="3" t="str">
        <f>IF($B5309="SINAPI",IF(ISNUMBER(MATCH(Banco!$C5309,Analitico!$A:$A,0)),INDEX(Analitico!F:F,MATCH(Banco!$C5309,Analitico!$A:$A,0))&amp;"%",""),"")</f>
        <v/>
      </c>
    </row>
    <row r="5310" spans="1:11" ht="22.5" x14ac:dyDescent="0.2">
      <c r="A5310" s="1" t="str">
        <f t="shared" si="84"/>
        <v>SINAPI 103411</v>
      </c>
      <c r="B5310" s="3" t="s">
        <v>21527</v>
      </c>
      <c r="C5310" s="3" t="s">
        <v>6643</v>
      </c>
      <c r="D5310" s="2" t="s">
        <v>13969</v>
      </c>
      <c r="E5310" s="3" t="s">
        <v>20622</v>
      </c>
      <c r="F5310" s="67" t="s">
        <v>33477</v>
      </c>
      <c r="G5310" s="67" t="s">
        <v>4494</v>
      </c>
      <c r="I5310" s="3" t="s">
        <v>6298</v>
      </c>
      <c r="J5310" s="3" t="str">
        <f>IF($B5310="SINAPI",IF(ISNUMBER(MATCH(Banco!$C5310,Analitico!$A:$A,0)),INDEX(Analitico!E:E,MATCH(Banco!$C5310,Analitico!$A:$A,0))&amp;"%",""),"")</f>
        <v/>
      </c>
      <c r="K5310" s="3" t="str">
        <f>IF($B5310="SINAPI",IF(ISNUMBER(MATCH(Banco!$C5310,Analitico!$A:$A,0)),INDEX(Analitico!F:F,MATCH(Banco!$C5310,Analitico!$A:$A,0))&amp;"%",""),"")</f>
        <v/>
      </c>
    </row>
    <row r="5311" spans="1:11" ht="22.5" x14ac:dyDescent="0.2">
      <c r="A5311" s="1" t="str">
        <f t="shared" si="84"/>
        <v>SINAPI 103412</v>
      </c>
      <c r="B5311" s="3" t="s">
        <v>21527</v>
      </c>
      <c r="C5311" s="3" t="s">
        <v>6644</v>
      </c>
      <c r="D5311" s="2" t="s">
        <v>13970</v>
      </c>
      <c r="E5311" s="3" t="s">
        <v>20622</v>
      </c>
      <c r="F5311" s="67" t="s">
        <v>6020</v>
      </c>
      <c r="G5311" s="67" t="s">
        <v>5775</v>
      </c>
      <c r="I5311" s="3" t="s">
        <v>6298</v>
      </c>
      <c r="J5311" s="3" t="str">
        <f>IF($B5311="SINAPI",IF(ISNUMBER(MATCH(Banco!$C5311,Analitico!$A:$A,0)),INDEX(Analitico!E:E,MATCH(Banco!$C5311,Analitico!$A:$A,0))&amp;"%",""),"")</f>
        <v/>
      </c>
      <c r="K5311" s="3" t="str">
        <f>IF($B5311="SINAPI",IF(ISNUMBER(MATCH(Banco!$C5311,Analitico!$A:$A,0)),INDEX(Analitico!F:F,MATCH(Banco!$C5311,Analitico!$A:$A,0))&amp;"%",""),"")</f>
        <v/>
      </c>
    </row>
    <row r="5312" spans="1:11" ht="22.5" x14ac:dyDescent="0.2">
      <c r="A5312" s="1" t="str">
        <f t="shared" si="84"/>
        <v>SINAPI 103413</v>
      </c>
      <c r="B5312" s="3" t="s">
        <v>21527</v>
      </c>
      <c r="C5312" s="3" t="s">
        <v>6645</v>
      </c>
      <c r="D5312" s="2" t="s">
        <v>13971</v>
      </c>
      <c r="E5312" s="3" t="s">
        <v>20622</v>
      </c>
      <c r="F5312" s="67" t="s">
        <v>4752</v>
      </c>
      <c r="G5312" s="67" t="s">
        <v>34942</v>
      </c>
      <c r="I5312" s="3" t="s">
        <v>6298</v>
      </c>
      <c r="J5312" s="3" t="str">
        <f>IF($B5312="SINAPI",IF(ISNUMBER(MATCH(Banco!$C5312,Analitico!$A:$A,0)),INDEX(Analitico!E:E,MATCH(Banco!$C5312,Analitico!$A:$A,0))&amp;"%",""),"")</f>
        <v/>
      </c>
      <c r="K5312" s="3" t="str">
        <f>IF($B5312="SINAPI",IF(ISNUMBER(MATCH(Banco!$C5312,Analitico!$A:$A,0)),INDEX(Analitico!F:F,MATCH(Banco!$C5312,Analitico!$A:$A,0))&amp;"%",""),"")</f>
        <v/>
      </c>
    </row>
    <row r="5313" spans="1:11" ht="22.5" x14ac:dyDescent="0.2">
      <c r="A5313" s="1" t="str">
        <f t="shared" si="84"/>
        <v>SINAPI 103414</v>
      </c>
      <c r="B5313" s="3" t="s">
        <v>21527</v>
      </c>
      <c r="C5313" s="3" t="s">
        <v>6646</v>
      </c>
      <c r="D5313" s="2" t="s">
        <v>13972</v>
      </c>
      <c r="E5313" s="3" t="s">
        <v>20622</v>
      </c>
      <c r="F5313" s="67" t="s">
        <v>5521</v>
      </c>
      <c r="G5313" s="67" t="s">
        <v>5166</v>
      </c>
      <c r="I5313" s="3" t="s">
        <v>6298</v>
      </c>
      <c r="J5313" s="3" t="str">
        <f>IF($B5313="SINAPI",IF(ISNUMBER(MATCH(Banco!$C5313,Analitico!$A:$A,0)),INDEX(Analitico!E:E,MATCH(Banco!$C5313,Analitico!$A:$A,0))&amp;"%",""),"")</f>
        <v/>
      </c>
      <c r="K5313" s="3" t="str">
        <f>IF($B5313="SINAPI",IF(ISNUMBER(MATCH(Banco!$C5313,Analitico!$A:$A,0)),INDEX(Analitico!F:F,MATCH(Banco!$C5313,Analitico!$A:$A,0))&amp;"%",""),"")</f>
        <v/>
      </c>
    </row>
    <row r="5314" spans="1:11" ht="22.5" x14ac:dyDescent="0.2">
      <c r="A5314" s="1" t="str">
        <f t="shared" si="84"/>
        <v>SINAPI 103415</v>
      </c>
      <c r="B5314" s="3" t="s">
        <v>21527</v>
      </c>
      <c r="C5314" s="3" t="s">
        <v>6647</v>
      </c>
      <c r="D5314" s="2" t="s">
        <v>13973</v>
      </c>
      <c r="E5314" s="3" t="s">
        <v>20622</v>
      </c>
      <c r="F5314" s="67" t="s">
        <v>31804</v>
      </c>
      <c r="G5314" s="67" t="s">
        <v>34943</v>
      </c>
      <c r="I5314" s="3" t="s">
        <v>6298</v>
      </c>
      <c r="J5314" s="3" t="str">
        <f>IF($B5314="SINAPI",IF(ISNUMBER(MATCH(Banco!$C5314,Analitico!$A:$A,0)),INDEX(Analitico!E:E,MATCH(Banco!$C5314,Analitico!$A:$A,0))&amp;"%",""),"")</f>
        <v/>
      </c>
      <c r="K5314" s="3" t="str">
        <f>IF($B5314="SINAPI",IF(ISNUMBER(MATCH(Banco!$C5314,Analitico!$A:$A,0)),INDEX(Analitico!F:F,MATCH(Banco!$C5314,Analitico!$A:$A,0))&amp;"%",""),"")</f>
        <v/>
      </c>
    </row>
    <row r="5315" spans="1:11" ht="22.5" x14ac:dyDescent="0.2">
      <c r="A5315" s="1" t="str">
        <f t="shared" si="84"/>
        <v>SINAPI 103416</v>
      </c>
      <c r="B5315" s="3" t="s">
        <v>21527</v>
      </c>
      <c r="C5315" s="3" t="s">
        <v>6648</v>
      </c>
      <c r="D5315" s="2" t="s">
        <v>13974</v>
      </c>
      <c r="E5315" s="3" t="s">
        <v>20622</v>
      </c>
      <c r="F5315" s="67" t="s">
        <v>38002</v>
      </c>
      <c r="G5315" s="67" t="s">
        <v>29974</v>
      </c>
      <c r="I5315" s="3" t="s">
        <v>6298</v>
      </c>
      <c r="J5315" s="3" t="str">
        <f>IF($B5315="SINAPI",IF(ISNUMBER(MATCH(Banco!$C5315,Analitico!$A:$A,0)),INDEX(Analitico!E:E,MATCH(Banco!$C5315,Analitico!$A:$A,0))&amp;"%",""),"")</f>
        <v/>
      </c>
      <c r="K5315" s="3" t="str">
        <f>IF($B5315="SINAPI",IF(ISNUMBER(MATCH(Banco!$C5315,Analitico!$A:$A,0)),INDEX(Analitico!F:F,MATCH(Banco!$C5315,Analitico!$A:$A,0))&amp;"%",""),"")</f>
        <v/>
      </c>
    </row>
    <row r="5316" spans="1:11" ht="22.5" x14ac:dyDescent="0.2">
      <c r="A5316" s="1" t="str">
        <f t="shared" si="84"/>
        <v>SINAPI 103417</v>
      </c>
      <c r="B5316" s="3" t="s">
        <v>21527</v>
      </c>
      <c r="C5316" s="3" t="s">
        <v>6649</v>
      </c>
      <c r="D5316" s="2" t="s">
        <v>13975</v>
      </c>
      <c r="E5316" s="3" t="s">
        <v>20622</v>
      </c>
      <c r="F5316" s="67" t="s">
        <v>21870</v>
      </c>
      <c r="G5316" s="67" t="s">
        <v>34944</v>
      </c>
      <c r="I5316" s="3" t="s">
        <v>6298</v>
      </c>
      <c r="J5316" s="3" t="str">
        <f>IF($B5316="SINAPI",IF(ISNUMBER(MATCH(Banco!$C5316,Analitico!$A:$A,0)),INDEX(Analitico!E:E,MATCH(Banco!$C5316,Analitico!$A:$A,0))&amp;"%",""),"")</f>
        <v/>
      </c>
      <c r="K5316" s="3" t="str">
        <f>IF($B5316="SINAPI",IF(ISNUMBER(MATCH(Banco!$C5316,Analitico!$A:$A,0)),INDEX(Analitico!F:F,MATCH(Banco!$C5316,Analitico!$A:$A,0))&amp;"%",""),"")</f>
        <v/>
      </c>
    </row>
    <row r="5317" spans="1:11" ht="22.5" x14ac:dyDescent="0.2">
      <c r="A5317" s="1" t="str">
        <f t="shared" si="84"/>
        <v>SINAPI 103418</v>
      </c>
      <c r="B5317" s="3" t="s">
        <v>21527</v>
      </c>
      <c r="C5317" s="3" t="s">
        <v>6650</v>
      </c>
      <c r="D5317" s="2" t="s">
        <v>13976</v>
      </c>
      <c r="E5317" s="3" t="s">
        <v>20622</v>
      </c>
      <c r="F5317" s="67" t="s">
        <v>32060</v>
      </c>
      <c r="G5317" s="67" t="s">
        <v>4592</v>
      </c>
      <c r="I5317" s="3" t="s">
        <v>6298</v>
      </c>
      <c r="J5317" s="3" t="str">
        <f>IF($B5317="SINAPI",IF(ISNUMBER(MATCH(Banco!$C5317,Analitico!$A:$A,0)),INDEX(Analitico!E:E,MATCH(Banco!$C5317,Analitico!$A:$A,0))&amp;"%",""),"")</f>
        <v/>
      </c>
      <c r="K5317" s="3" t="str">
        <f>IF($B5317="SINAPI",IF(ISNUMBER(MATCH(Banco!$C5317,Analitico!$A:$A,0)),INDEX(Analitico!F:F,MATCH(Banco!$C5317,Analitico!$A:$A,0))&amp;"%",""),"")</f>
        <v/>
      </c>
    </row>
    <row r="5318" spans="1:11" ht="22.5" x14ac:dyDescent="0.2">
      <c r="A5318" s="1" t="str">
        <f t="shared" si="84"/>
        <v>SINAPI 103419</v>
      </c>
      <c r="B5318" s="3" t="s">
        <v>21527</v>
      </c>
      <c r="C5318" s="3" t="s">
        <v>6651</v>
      </c>
      <c r="D5318" s="2" t="s">
        <v>13977</v>
      </c>
      <c r="E5318" s="3" t="s">
        <v>20622</v>
      </c>
      <c r="F5318" s="67" t="s">
        <v>36645</v>
      </c>
      <c r="G5318" s="67" t="s">
        <v>28927</v>
      </c>
      <c r="I5318" s="3" t="s">
        <v>6298</v>
      </c>
      <c r="J5318" s="3" t="str">
        <f>IF($B5318="SINAPI",IF(ISNUMBER(MATCH(Banco!$C5318,Analitico!$A:$A,0)),INDEX(Analitico!E:E,MATCH(Banco!$C5318,Analitico!$A:$A,0))&amp;"%",""),"")</f>
        <v/>
      </c>
      <c r="K5318" s="3" t="str">
        <f>IF($B5318="SINAPI",IF(ISNUMBER(MATCH(Banco!$C5318,Analitico!$A:$A,0)),INDEX(Analitico!F:F,MATCH(Banco!$C5318,Analitico!$A:$A,0))&amp;"%",""),"")</f>
        <v/>
      </c>
    </row>
    <row r="5319" spans="1:11" ht="22.5" x14ac:dyDescent="0.2">
      <c r="A5319" s="1" t="str">
        <f t="shared" si="84"/>
        <v>SINAPI 103420</v>
      </c>
      <c r="B5319" s="3" t="s">
        <v>21527</v>
      </c>
      <c r="C5319" s="3" t="s">
        <v>6652</v>
      </c>
      <c r="D5319" s="2" t="s">
        <v>13978</v>
      </c>
      <c r="E5319" s="3" t="s">
        <v>20622</v>
      </c>
      <c r="F5319" s="67" t="s">
        <v>38003</v>
      </c>
      <c r="G5319" s="67" t="s">
        <v>32105</v>
      </c>
      <c r="I5319" s="3" t="s">
        <v>6298</v>
      </c>
      <c r="J5319" s="3" t="str">
        <f>IF($B5319="SINAPI",IF(ISNUMBER(MATCH(Banco!$C5319,Analitico!$A:$A,0)),INDEX(Analitico!E:E,MATCH(Banco!$C5319,Analitico!$A:$A,0))&amp;"%",""),"")</f>
        <v/>
      </c>
      <c r="K5319" s="3" t="str">
        <f>IF($B5319="SINAPI",IF(ISNUMBER(MATCH(Banco!$C5319,Analitico!$A:$A,0)),INDEX(Analitico!F:F,MATCH(Banco!$C5319,Analitico!$A:$A,0))&amp;"%",""),"")</f>
        <v/>
      </c>
    </row>
    <row r="5320" spans="1:11" ht="22.5" x14ac:dyDescent="0.2">
      <c r="A5320" s="1" t="str">
        <f t="shared" si="84"/>
        <v>SINAPI 103421</v>
      </c>
      <c r="B5320" s="3" t="s">
        <v>21527</v>
      </c>
      <c r="C5320" s="3" t="s">
        <v>6653</v>
      </c>
      <c r="D5320" s="2" t="s">
        <v>13979</v>
      </c>
      <c r="E5320" s="3" t="s">
        <v>20622</v>
      </c>
      <c r="F5320" s="67" t="s">
        <v>38004</v>
      </c>
      <c r="G5320" s="67" t="s">
        <v>34945</v>
      </c>
      <c r="I5320" s="3" t="s">
        <v>6298</v>
      </c>
      <c r="J5320" s="3" t="str">
        <f>IF($B5320="SINAPI",IF(ISNUMBER(MATCH(Banco!$C5320,Analitico!$A:$A,0)),INDEX(Analitico!E:E,MATCH(Banco!$C5320,Analitico!$A:$A,0))&amp;"%",""),"")</f>
        <v/>
      </c>
      <c r="K5320" s="3" t="str">
        <f>IF($B5320="SINAPI",IF(ISNUMBER(MATCH(Banco!$C5320,Analitico!$A:$A,0)),INDEX(Analitico!F:F,MATCH(Banco!$C5320,Analitico!$A:$A,0))&amp;"%",""),"")</f>
        <v/>
      </c>
    </row>
    <row r="5321" spans="1:11" ht="22.5" x14ac:dyDescent="0.2">
      <c r="A5321" s="1" t="str">
        <f t="shared" si="84"/>
        <v>SINAPI 103422</v>
      </c>
      <c r="B5321" s="3" t="s">
        <v>21527</v>
      </c>
      <c r="C5321" s="3" t="s">
        <v>6654</v>
      </c>
      <c r="D5321" s="2" t="s">
        <v>13980</v>
      </c>
      <c r="E5321" s="3" t="s">
        <v>20622</v>
      </c>
      <c r="F5321" s="67" t="s">
        <v>35907</v>
      </c>
      <c r="G5321" s="67" t="s">
        <v>32316</v>
      </c>
      <c r="I5321" s="3" t="s">
        <v>6298</v>
      </c>
      <c r="J5321" s="3" t="str">
        <f>IF($B5321="SINAPI",IF(ISNUMBER(MATCH(Banco!$C5321,Analitico!$A:$A,0)),INDEX(Analitico!E:E,MATCH(Banco!$C5321,Analitico!$A:$A,0))&amp;"%",""),"")</f>
        <v/>
      </c>
      <c r="K5321" s="3" t="str">
        <f>IF($B5321="SINAPI",IF(ISNUMBER(MATCH(Banco!$C5321,Analitico!$A:$A,0)),INDEX(Analitico!F:F,MATCH(Banco!$C5321,Analitico!$A:$A,0))&amp;"%",""),"")</f>
        <v/>
      </c>
    </row>
    <row r="5322" spans="1:11" ht="22.5" x14ac:dyDescent="0.2">
      <c r="A5322" s="1" t="str">
        <f t="shared" si="84"/>
        <v>SINAPI 103423</v>
      </c>
      <c r="B5322" s="3" t="s">
        <v>21527</v>
      </c>
      <c r="C5322" s="3" t="s">
        <v>6655</v>
      </c>
      <c r="D5322" s="2" t="s">
        <v>13981</v>
      </c>
      <c r="E5322" s="3" t="s">
        <v>20622</v>
      </c>
      <c r="F5322" s="67" t="s">
        <v>38005</v>
      </c>
      <c r="G5322" s="67" t="s">
        <v>34946</v>
      </c>
      <c r="I5322" s="3" t="s">
        <v>6298</v>
      </c>
      <c r="J5322" s="3" t="str">
        <f>IF($B5322="SINAPI",IF(ISNUMBER(MATCH(Banco!$C5322,Analitico!$A:$A,0)),INDEX(Analitico!E:E,MATCH(Banco!$C5322,Analitico!$A:$A,0))&amp;"%",""),"")</f>
        <v/>
      </c>
      <c r="K5322" s="3" t="str">
        <f>IF($B5322="SINAPI",IF(ISNUMBER(MATCH(Banco!$C5322,Analitico!$A:$A,0)),INDEX(Analitico!F:F,MATCH(Banco!$C5322,Analitico!$A:$A,0))&amp;"%",""),"")</f>
        <v/>
      </c>
    </row>
    <row r="5323" spans="1:11" ht="22.5" x14ac:dyDescent="0.2">
      <c r="A5323" s="1" t="str">
        <f t="shared" si="84"/>
        <v>SINAPI 103424</v>
      </c>
      <c r="B5323" s="3" t="s">
        <v>21527</v>
      </c>
      <c r="C5323" s="3" t="s">
        <v>6656</v>
      </c>
      <c r="D5323" s="2" t="s">
        <v>13982</v>
      </c>
      <c r="E5323" s="3" t="s">
        <v>20622</v>
      </c>
      <c r="F5323" s="67" t="s">
        <v>38006</v>
      </c>
      <c r="G5323" s="67" t="s">
        <v>34947</v>
      </c>
      <c r="I5323" s="3" t="s">
        <v>6298</v>
      </c>
      <c r="J5323" s="3" t="str">
        <f>IF($B5323="SINAPI",IF(ISNUMBER(MATCH(Banco!$C5323,Analitico!$A:$A,0)),INDEX(Analitico!E:E,MATCH(Banco!$C5323,Analitico!$A:$A,0))&amp;"%",""),"")</f>
        <v/>
      </c>
      <c r="K5323" s="3" t="str">
        <f>IF($B5323="SINAPI",IF(ISNUMBER(MATCH(Banco!$C5323,Analitico!$A:$A,0)),INDEX(Analitico!F:F,MATCH(Banco!$C5323,Analitico!$A:$A,0))&amp;"%",""),"")</f>
        <v/>
      </c>
    </row>
    <row r="5324" spans="1:11" ht="22.5" x14ac:dyDescent="0.2">
      <c r="A5324" s="1" t="str">
        <f t="shared" si="84"/>
        <v>SINAPI 103425</v>
      </c>
      <c r="B5324" s="3" t="s">
        <v>21527</v>
      </c>
      <c r="C5324" s="3" t="s">
        <v>6657</v>
      </c>
      <c r="D5324" s="2" t="s">
        <v>13983</v>
      </c>
      <c r="E5324" s="3" t="s">
        <v>20622</v>
      </c>
      <c r="F5324" s="67" t="s">
        <v>20986</v>
      </c>
      <c r="G5324" s="67" t="s">
        <v>5567</v>
      </c>
      <c r="I5324" s="3" t="s">
        <v>6300</v>
      </c>
      <c r="J5324" s="3" t="str">
        <f>IF($B5324="SINAPI",IF(ISNUMBER(MATCH(Banco!$C5324,Analitico!$A:$A,0)),INDEX(Analitico!E:E,MATCH(Banco!$C5324,Analitico!$A:$A,0))&amp;"%",""),"")</f>
        <v/>
      </c>
      <c r="K5324" s="3" t="str">
        <f>IF($B5324="SINAPI",IF(ISNUMBER(MATCH(Banco!$C5324,Analitico!$A:$A,0)),INDEX(Analitico!F:F,MATCH(Banco!$C5324,Analitico!$A:$A,0))&amp;"%",""),"")</f>
        <v/>
      </c>
    </row>
    <row r="5325" spans="1:11" ht="22.5" x14ac:dyDescent="0.2">
      <c r="A5325" s="1" t="str">
        <f t="shared" si="84"/>
        <v>SINAPI 103426</v>
      </c>
      <c r="B5325" s="3" t="s">
        <v>21527</v>
      </c>
      <c r="C5325" s="3" t="s">
        <v>6658</v>
      </c>
      <c r="D5325" s="2" t="s">
        <v>13984</v>
      </c>
      <c r="E5325" s="3" t="s">
        <v>20622</v>
      </c>
      <c r="F5325" s="67" t="s">
        <v>21859</v>
      </c>
      <c r="G5325" s="67" t="s">
        <v>6317</v>
      </c>
      <c r="I5325" s="3" t="s">
        <v>6300</v>
      </c>
      <c r="J5325" s="3" t="str">
        <f>IF($B5325="SINAPI",IF(ISNUMBER(MATCH(Banco!$C5325,Analitico!$A:$A,0)),INDEX(Analitico!E:E,MATCH(Banco!$C5325,Analitico!$A:$A,0))&amp;"%",""),"")</f>
        <v/>
      </c>
      <c r="K5325" s="3" t="str">
        <f>IF($B5325="SINAPI",IF(ISNUMBER(MATCH(Banco!$C5325,Analitico!$A:$A,0)),INDEX(Analitico!F:F,MATCH(Banco!$C5325,Analitico!$A:$A,0))&amp;"%",""),"")</f>
        <v/>
      </c>
    </row>
    <row r="5326" spans="1:11" ht="22.5" x14ac:dyDescent="0.2">
      <c r="A5326" s="1" t="str">
        <f t="shared" si="84"/>
        <v>SINAPI 103427</v>
      </c>
      <c r="B5326" s="3" t="s">
        <v>21527</v>
      </c>
      <c r="C5326" s="3" t="s">
        <v>6659</v>
      </c>
      <c r="D5326" s="2" t="s">
        <v>13985</v>
      </c>
      <c r="E5326" s="3" t="s">
        <v>20622</v>
      </c>
      <c r="F5326" s="67" t="s">
        <v>4973</v>
      </c>
      <c r="G5326" s="67" t="s">
        <v>29649</v>
      </c>
      <c r="I5326" s="3" t="s">
        <v>6300</v>
      </c>
      <c r="J5326" s="3" t="str">
        <f>IF($B5326="SINAPI",IF(ISNUMBER(MATCH(Banco!$C5326,Analitico!$A:$A,0)),INDEX(Analitico!E:E,MATCH(Banco!$C5326,Analitico!$A:$A,0))&amp;"%",""),"")</f>
        <v/>
      </c>
      <c r="K5326" s="3" t="str">
        <f>IF($B5326="SINAPI",IF(ISNUMBER(MATCH(Banco!$C5326,Analitico!$A:$A,0)),INDEX(Analitico!F:F,MATCH(Banco!$C5326,Analitico!$A:$A,0))&amp;"%",""),"")</f>
        <v/>
      </c>
    </row>
    <row r="5327" spans="1:11" ht="22.5" x14ac:dyDescent="0.2">
      <c r="A5327" s="1" t="str">
        <f t="shared" si="84"/>
        <v>SINAPI 103428</v>
      </c>
      <c r="B5327" s="3" t="s">
        <v>21527</v>
      </c>
      <c r="C5327" s="3" t="s">
        <v>6660</v>
      </c>
      <c r="D5327" s="2" t="s">
        <v>13986</v>
      </c>
      <c r="E5327" s="3" t="s">
        <v>20622</v>
      </c>
      <c r="F5327" s="67" t="s">
        <v>28989</v>
      </c>
      <c r="G5327" s="67" t="s">
        <v>34948</v>
      </c>
      <c r="I5327" s="3" t="s">
        <v>6300</v>
      </c>
      <c r="J5327" s="3" t="str">
        <f>IF($B5327="SINAPI",IF(ISNUMBER(MATCH(Banco!$C5327,Analitico!$A:$A,0)),INDEX(Analitico!E:E,MATCH(Banco!$C5327,Analitico!$A:$A,0))&amp;"%",""),"")</f>
        <v/>
      </c>
      <c r="K5327" s="3" t="str">
        <f>IF($B5327="SINAPI",IF(ISNUMBER(MATCH(Banco!$C5327,Analitico!$A:$A,0)),INDEX(Analitico!F:F,MATCH(Banco!$C5327,Analitico!$A:$A,0))&amp;"%",""),"")</f>
        <v/>
      </c>
    </row>
    <row r="5328" spans="1:11" ht="22.5" x14ac:dyDescent="0.2">
      <c r="A5328" s="1" t="str">
        <f t="shared" si="84"/>
        <v>SINAPI 103429</v>
      </c>
      <c r="B5328" s="3" t="s">
        <v>21527</v>
      </c>
      <c r="C5328" s="3" t="s">
        <v>6661</v>
      </c>
      <c r="D5328" s="2" t="s">
        <v>13987</v>
      </c>
      <c r="E5328" s="3" t="s">
        <v>20622</v>
      </c>
      <c r="F5328" s="67" t="s">
        <v>38007</v>
      </c>
      <c r="G5328" s="67" t="s">
        <v>34949</v>
      </c>
      <c r="I5328" s="3" t="s">
        <v>6300</v>
      </c>
      <c r="J5328" s="3" t="str">
        <f>IF($B5328="SINAPI",IF(ISNUMBER(MATCH(Banco!$C5328,Analitico!$A:$A,0)),INDEX(Analitico!E:E,MATCH(Banco!$C5328,Analitico!$A:$A,0))&amp;"%",""),"")</f>
        <v/>
      </c>
      <c r="K5328" s="3" t="str">
        <f>IF($B5328="SINAPI",IF(ISNUMBER(MATCH(Banco!$C5328,Analitico!$A:$A,0)),INDEX(Analitico!F:F,MATCH(Banco!$C5328,Analitico!$A:$A,0))&amp;"%",""),"")</f>
        <v/>
      </c>
    </row>
    <row r="5329" spans="1:11" ht="22.5" x14ac:dyDescent="0.2">
      <c r="A5329" s="1" t="str">
        <f t="shared" si="84"/>
        <v>SINAPI 103430</v>
      </c>
      <c r="B5329" s="3" t="s">
        <v>21527</v>
      </c>
      <c r="C5329" s="3" t="s">
        <v>6662</v>
      </c>
      <c r="D5329" s="2" t="s">
        <v>13988</v>
      </c>
      <c r="E5329" s="3" t="s">
        <v>20622</v>
      </c>
      <c r="F5329" s="67" t="s">
        <v>21919</v>
      </c>
      <c r="G5329" s="67" t="s">
        <v>29445</v>
      </c>
      <c r="I5329" s="3" t="s">
        <v>6300</v>
      </c>
      <c r="J5329" s="3" t="str">
        <f>IF($B5329="SINAPI",IF(ISNUMBER(MATCH(Banco!$C5329,Analitico!$A:$A,0)),INDEX(Analitico!E:E,MATCH(Banco!$C5329,Analitico!$A:$A,0))&amp;"%",""),"")</f>
        <v/>
      </c>
      <c r="K5329" s="3" t="str">
        <f>IF($B5329="SINAPI",IF(ISNUMBER(MATCH(Banco!$C5329,Analitico!$A:$A,0)),INDEX(Analitico!F:F,MATCH(Banco!$C5329,Analitico!$A:$A,0))&amp;"%",""),"")</f>
        <v/>
      </c>
    </row>
    <row r="5330" spans="1:11" ht="22.5" x14ac:dyDescent="0.2">
      <c r="A5330" s="1" t="str">
        <f t="shared" si="84"/>
        <v>SINAPI 103431</v>
      </c>
      <c r="B5330" s="3" t="s">
        <v>21527</v>
      </c>
      <c r="C5330" s="3" t="s">
        <v>6663</v>
      </c>
      <c r="D5330" s="2" t="s">
        <v>13989</v>
      </c>
      <c r="E5330" s="3" t="s">
        <v>20622</v>
      </c>
      <c r="F5330" s="67" t="s">
        <v>29812</v>
      </c>
      <c r="G5330" s="67" t="s">
        <v>34950</v>
      </c>
      <c r="I5330" s="3" t="s">
        <v>6300</v>
      </c>
      <c r="J5330" s="3" t="str">
        <f>IF($B5330="SINAPI",IF(ISNUMBER(MATCH(Banco!$C5330,Analitico!$A:$A,0)),INDEX(Analitico!E:E,MATCH(Banco!$C5330,Analitico!$A:$A,0))&amp;"%",""),"")</f>
        <v/>
      </c>
      <c r="K5330" s="3" t="str">
        <f>IF($B5330="SINAPI",IF(ISNUMBER(MATCH(Banco!$C5330,Analitico!$A:$A,0)),INDEX(Analitico!F:F,MATCH(Banco!$C5330,Analitico!$A:$A,0))&amp;"%",""),"")</f>
        <v/>
      </c>
    </row>
    <row r="5331" spans="1:11" ht="22.5" x14ac:dyDescent="0.2">
      <c r="A5331" s="1" t="str">
        <f t="shared" si="84"/>
        <v>SINAPI 103432</v>
      </c>
      <c r="B5331" s="3" t="s">
        <v>21527</v>
      </c>
      <c r="C5331" s="3" t="s">
        <v>6664</v>
      </c>
      <c r="D5331" s="2" t="s">
        <v>13990</v>
      </c>
      <c r="E5331" s="3" t="s">
        <v>20622</v>
      </c>
      <c r="F5331" s="67" t="s">
        <v>38008</v>
      </c>
      <c r="G5331" s="67" t="s">
        <v>34951</v>
      </c>
      <c r="I5331" s="3" t="s">
        <v>6300</v>
      </c>
      <c r="J5331" s="3" t="str">
        <f>IF($B5331="SINAPI",IF(ISNUMBER(MATCH(Banco!$C5331,Analitico!$A:$A,0)),INDEX(Analitico!E:E,MATCH(Banco!$C5331,Analitico!$A:$A,0))&amp;"%",""),"")</f>
        <v/>
      </c>
      <c r="K5331" s="3" t="str">
        <f>IF($B5331="SINAPI",IF(ISNUMBER(MATCH(Banco!$C5331,Analitico!$A:$A,0)),INDEX(Analitico!F:F,MATCH(Banco!$C5331,Analitico!$A:$A,0))&amp;"%",""),"")</f>
        <v/>
      </c>
    </row>
    <row r="5332" spans="1:11" ht="22.5" x14ac:dyDescent="0.2">
      <c r="A5332" s="1" t="str">
        <f t="shared" si="84"/>
        <v>SINAPI 103433</v>
      </c>
      <c r="B5332" s="3" t="s">
        <v>21527</v>
      </c>
      <c r="C5332" s="3" t="s">
        <v>6665</v>
      </c>
      <c r="D5332" s="2" t="s">
        <v>13991</v>
      </c>
      <c r="E5332" s="3" t="s">
        <v>20622</v>
      </c>
      <c r="F5332" s="67" t="s">
        <v>21874</v>
      </c>
      <c r="G5332" s="67" t="s">
        <v>28900</v>
      </c>
      <c r="I5332" s="3" t="s">
        <v>6300</v>
      </c>
      <c r="J5332" s="3" t="str">
        <f>IF($B5332="SINAPI",IF(ISNUMBER(MATCH(Banco!$C5332,Analitico!$A:$A,0)),INDEX(Analitico!E:E,MATCH(Banco!$C5332,Analitico!$A:$A,0))&amp;"%",""),"")</f>
        <v/>
      </c>
      <c r="K5332" s="3" t="str">
        <f>IF($B5332="SINAPI",IF(ISNUMBER(MATCH(Banco!$C5332,Analitico!$A:$A,0)),INDEX(Analitico!F:F,MATCH(Banco!$C5332,Analitico!$A:$A,0))&amp;"%",""),"")</f>
        <v/>
      </c>
    </row>
    <row r="5333" spans="1:11" ht="22.5" x14ac:dyDescent="0.2">
      <c r="A5333" s="1" t="str">
        <f t="shared" si="84"/>
        <v>SINAPI 103434</v>
      </c>
      <c r="B5333" s="3" t="s">
        <v>21527</v>
      </c>
      <c r="C5333" s="3" t="s">
        <v>6666</v>
      </c>
      <c r="D5333" s="2" t="s">
        <v>13992</v>
      </c>
      <c r="E5333" s="3" t="s">
        <v>20622</v>
      </c>
      <c r="F5333" s="67" t="s">
        <v>4701</v>
      </c>
      <c r="G5333" s="67" t="s">
        <v>21208</v>
      </c>
      <c r="I5333" s="3" t="s">
        <v>6300</v>
      </c>
      <c r="J5333" s="3" t="str">
        <f>IF($B5333="SINAPI",IF(ISNUMBER(MATCH(Banco!$C5333,Analitico!$A:$A,0)),INDEX(Analitico!E:E,MATCH(Banco!$C5333,Analitico!$A:$A,0))&amp;"%",""),"")</f>
        <v/>
      </c>
      <c r="K5333" s="3" t="str">
        <f>IF($B5333="SINAPI",IF(ISNUMBER(MATCH(Banco!$C5333,Analitico!$A:$A,0)),INDEX(Analitico!F:F,MATCH(Banco!$C5333,Analitico!$A:$A,0))&amp;"%",""),"")</f>
        <v/>
      </c>
    </row>
    <row r="5334" spans="1:11" ht="22.5" x14ac:dyDescent="0.2">
      <c r="A5334" s="1" t="str">
        <f t="shared" si="84"/>
        <v>SINAPI 103435</v>
      </c>
      <c r="B5334" s="3" t="s">
        <v>21527</v>
      </c>
      <c r="C5334" s="3" t="s">
        <v>6667</v>
      </c>
      <c r="D5334" s="2" t="s">
        <v>13993</v>
      </c>
      <c r="E5334" s="3" t="s">
        <v>20622</v>
      </c>
      <c r="F5334" s="67" t="s">
        <v>29928</v>
      </c>
      <c r="G5334" s="67" t="s">
        <v>34952</v>
      </c>
      <c r="I5334" s="3" t="s">
        <v>6300</v>
      </c>
      <c r="J5334" s="3" t="str">
        <f>IF($B5334="SINAPI",IF(ISNUMBER(MATCH(Banco!$C5334,Analitico!$A:$A,0)),INDEX(Analitico!E:E,MATCH(Banco!$C5334,Analitico!$A:$A,0))&amp;"%",""),"")</f>
        <v/>
      </c>
      <c r="K5334" s="3" t="str">
        <f>IF($B5334="SINAPI",IF(ISNUMBER(MATCH(Banco!$C5334,Analitico!$A:$A,0)),INDEX(Analitico!F:F,MATCH(Banco!$C5334,Analitico!$A:$A,0))&amp;"%",""),"")</f>
        <v/>
      </c>
    </row>
    <row r="5335" spans="1:11" ht="22.5" x14ac:dyDescent="0.2">
      <c r="A5335" s="1" t="str">
        <f t="shared" si="84"/>
        <v>SINAPI 103436</v>
      </c>
      <c r="B5335" s="3" t="s">
        <v>21527</v>
      </c>
      <c r="C5335" s="3" t="s">
        <v>6668</v>
      </c>
      <c r="D5335" s="2" t="s">
        <v>13994</v>
      </c>
      <c r="E5335" s="3" t="s">
        <v>20622</v>
      </c>
      <c r="F5335" s="67" t="s">
        <v>38009</v>
      </c>
      <c r="G5335" s="67" t="s">
        <v>34953</v>
      </c>
      <c r="I5335" s="3" t="s">
        <v>6300</v>
      </c>
      <c r="J5335" s="3" t="str">
        <f>IF($B5335="SINAPI",IF(ISNUMBER(MATCH(Banco!$C5335,Analitico!$A:$A,0)),INDEX(Analitico!E:E,MATCH(Banco!$C5335,Analitico!$A:$A,0))&amp;"%",""),"")</f>
        <v/>
      </c>
      <c r="K5335" s="3" t="str">
        <f>IF($B5335="SINAPI",IF(ISNUMBER(MATCH(Banco!$C5335,Analitico!$A:$A,0)),INDEX(Analitico!F:F,MATCH(Banco!$C5335,Analitico!$A:$A,0))&amp;"%",""),"")</f>
        <v/>
      </c>
    </row>
    <row r="5336" spans="1:11" ht="22.5" x14ac:dyDescent="0.2">
      <c r="A5336" s="1" t="str">
        <f t="shared" si="84"/>
        <v>SINAPI 103437</v>
      </c>
      <c r="B5336" s="3" t="s">
        <v>21527</v>
      </c>
      <c r="C5336" s="3" t="s">
        <v>6669</v>
      </c>
      <c r="D5336" s="2" t="s">
        <v>13995</v>
      </c>
      <c r="E5336" s="3" t="s">
        <v>20622</v>
      </c>
      <c r="F5336" s="67" t="s">
        <v>38010</v>
      </c>
      <c r="G5336" s="67" t="s">
        <v>34954</v>
      </c>
      <c r="I5336" s="3" t="s">
        <v>6300</v>
      </c>
      <c r="J5336" s="3" t="str">
        <f>IF($B5336="SINAPI",IF(ISNUMBER(MATCH(Banco!$C5336,Analitico!$A:$A,0)),INDEX(Analitico!E:E,MATCH(Banco!$C5336,Analitico!$A:$A,0))&amp;"%",""),"")</f>
        <v/>
      </c>
      <c r="K5336" s="3" t="str">
        <f>IF($B5336="SINAPI",IF(ISNUMBER(MATCH(Banco!$C5336,Analitico!$A:$A,0)),INDEX(Analitico!F:F,MATCH(Banco!$C5336,Analitico!$A:$A,0))&amp;"%",""),"")</f>
        <v/>
      </c>
    </row>
    <row r="5337" spans="1:11" ht="22.5" x14ac:dyDescent="0.2">
      <c r="A5337" s="1" t="str">
        <f t="shared" si="84"/>
        <v>SINAPI 103438</v>
      </c>
      <c r="B5337" s="3" t="s">
        <v>21527</v>
      </c>
      <c r="C5337" s="3" t="s">
        <v>6670</v>
      </c>
      <c r="D5337" s="2" t="s">
        <v>13996</v>
      </c>
      <c r="E5337" s="3" t="s">
        <v>20622</v>
      </c>
      <c r="F5337" s="67" t="s">
        <v>38010</v>
      </c>
      <c r="G5337" s="67" t="s">
        <v>34954</v>
      </c>
      <c r="I5337" s="3" t="s">
        <v>6300</v>
      </c>
      <c r="J5337" s="3" t="str">
        <f>IF($B5337="SINAPI",IF(ISNUMBER(MATCH(Banco!$C5337,Analitico!$A:$A,0)),INDEX(Analitico!E:E,MATCH(Banco!$C5337,Analitico!$A:$A,0))&amp;"%",""),"")</f>
        <v/>
      </c>
      <c r="K5337" s="3" t="str">
        <f>IF($B5337="SINAPI",IF(ISNUMBER(MATCH(Banco!$C5337,Analitico!$A:$A,0)),INDEX(Analitico!F:F,MATCH(Banco!$C5337,Analitico!$A:$A,0))&amp;"%",""),"")</f>
        <v/>
      </c>
    </row>
    <row r="5338" spans="1:11" ht="22.5" x14ac:dyDescent="0.2">
      <c r="A5338" s="1" t="str">
        <f t="shared" si="84"/>
        <v>SINAPI 103439</v>
      </c>
      <c r="B5338" s="3" t="s">
        <v>21527</v>
      </c>
      <c r="C5338" s="3" t="s">
        <v>6671</v>
      </c>
      <c r="D5338" s="2" t="s">
        <v>13997</v>
      </c>
      <c r="E5338" s="3" t="s">
        <v>20622</v>
      </c>
      <c r="F5338" s="67" t="s">
        <v>31905</v>
      </c>
      <c r="G5338" s="67" t="s">
        <v>34955</v>
      </c>
      <c r="I5338" s="3" t="s">
        <v>6300</v>
      </c>
      <c r="J5338" s="3" t="str">
        <f>IF($B5338="SINAPI",IF(ISNUMBER(MATCH(Banco!$C5338,Analitico!$A:$A,0)),INDEX(Analitico!E:E,MATCH(Banco!$C5338,Analitico!$A:$A,0))&amp;"%",""),"")</f>
        <v/>
      </c>
      <c r="K5338" s="3" t="str">
        <f>IF($B5338="SINAPI",IF(ISNUMBER(MATCH(Banco!$C5338,Analitico!$A:$A,0)),INDEX(Analitico!F:F,MATCH(Banco!$C5338,Analitico!$A:$A,0))&amp;"%",""),"")</f>
        <v/>
      </c>
    </row>
    <row r="5339" spans="1:11" ht="22.5" x14ac:dyDescent="0.2">
      <c r="A5339" s="1" t="str">
        <f t="shared" si="84"/>
        <v>SINAPI 103440</v>
      </c>
      <c r="B5339" s="3" t="s">
        <v>21527</v>
      </c>
      <c r="C5339" s="3" t="s">
        <v>6672</v>
      </c>
      <c r="D5339" s="2" t="s">
        <v>13998</v>
      </c>
      <c r="E5339" s="3" t="s">
        <v>20622</v>
      </c>
      <c r="F5339" s="67" t="s">
        <v>38011</v>
      </c>
      <c r="G5339" s="67" t="s">
        <v>34956</v>
      </c>
      <c r="I5339" s="3" t="s">
        <v>6300</v>
      </c>
      <c r="J5339" s="3" t="str">
        <f>IF($B5339="SINAPI",IF(ISNUMBER(MATCH(Banco!$C5339,Analitico!$A:$A,0)),INDEX(Analitico!E:E,MATCH(Banco!$C5339,Analitico!$A:$A,0))&amp;"%",""),"")</f>
        <v/>
      </c>
      <c r="K5339" s="3" t="str">
        <f>IF($B5339="SINAPI",IF(ISNUMBER(MATCH(Banco!$C5339,Analitico!$A:$A,0)),INDEX(Analitico!F:F,MATCH(Banco!$C5339,Analitico!$A:$A,0))&amp;"%",""),"")</f>
        <v/>
      </c>
    </row>
    <row r="5340" spans="1:11" ht="22.5" x14ac:dyDescent="0.2">
      <c r="A5340" s="1" t="str">
        <f t="shared" si="84"/>
        <v>SINAPI 103441</v>
      </c>
      <c r="B5340" s="3" t="s">
        <v>21527</v>
      </c>
      <c r="C5340" s="3" t="s">
        <v>6673</v>
      </c>
      <c r="D5340" s="2" t="s">
        <v>13999</v>
      </c>
      <c r="E5340" s="3" t="s">
        <v>20622</v>
      </c>
      <c r="F5340" s="67" t="s">
        <v>38012</v>
      </c>
      <c r="G5340" s="67" t="s">
        <v>34957</v>
      </c>
      <c r="I5340" s="3" t="s">
        <v>6300</v>
      </c>
      <c r="J5340" s="3" t="str">
        <f>IF($B5340="SINAPI",IF(ISNUMBER(MATCH(Banco!$C5340,Analitico!$A:$A,0)),INDEX(Analitico!E:E,MATCH(Banco!$C5340,Analitico!$A:$A,0))&amp;"%",""),"")</f>
        <v/>
      </c>
      <c r="K5340" s="3" t="str">
        <f>IF($B5340="SINAPI",IF(ISNUMBER(MATCH(Banco!$C5340,Analitico!$A:$A,0)),INDEX(Analitico!F:F,MATCH(Banco!$C5340,Analitico!$A:$A,0))&amp;"%",""),"")</f>
        <v/>
      </c>
    </row>
    <row r="5341" spans="1:11" ht="22.5" x14ac:dyDescent="0.2">
      <c r="A5341" s="1" t="str">
        <f t="shared" si="84"/>
        <v>SINAPI 103442</v>
      </c>
      <c r="B5341" s="3" t="s">
        <v>21527</v>
      </c>
      <c r="C5341" s="3" t="s">
        <v>6674</v>
      </c>
      <c r="D5341" s="2" t="s">
        <v>14000</v>
      </c>
      <c r="E5341" s="3" t="s">
        <v>20622</v>
      </c>
      <c r="F5341" s="67" t="s">
        <v>38013</v>
      </c>
      <c r="G5341" s="67" t="s">
        <v>34958</v>
      </c>
      <c r="I5341" s="3" t="s">
        <v>6300</v>
      </c>
      <c r="J5341" s="3" t="str">
        <f>IF($B5341="SINAPI",IF(ISNUMBER(MATCH(Banco!$C5341,Analitico!$A:$A,0)),INDEX(Analitico!E:E,MATCH(Banco!$C5341,Analitico!$A:$A,0))&amp;"%",""),"")</f>
        <v/>
      </c>
      <c r="K5341" s="3" t="str">
        <f>IF($B5341="SINAPI",IF(ISNUMBER(MATCH(Banco!$C5341,Analitico!$A:$A,0)),INDEX(Analitico!F:F,MATCH(Banco!$C5341,Analitico!$A:$A,0))&amp;"%",""),"")</f>
        <v/>
      </c>
    </row>
    <row r="5342" spans="1:11" ht="22.5" x14ac:dyDescent="0.2">
      <c r="A5342" s="1" t="str">
        <f t="shared" si="84"/>
        <v>SINAPI 98441</v>
      </c>
      <c r="B5342" s="3" t="s">
        <v>21527</v>
      </c>
      <c r="C5342" s="3" t="s">
        <v>6675</v>
      </c>
      <c r="D5342" s="2" t="s">
        <v>14001</v>
      </c>
      <c r="E5342" s="3" t="s">
        <v>20623</v>
      </c>
      <c r="F5342" s="67" t="s">
        <v>38014</v>
      </c>
      <c r="G5342" s="67" t="s">
        <v>34959</v>
      </c>
      <c r="I5342" s="3" t="s">
        <v>6298</v>
      </c>
      <c r="J5342" s="3" t="str">
        <f>IF($B5342="SINAPI",IF(ISNUMBER(MATCH(Banco!$C5342,Analitico!$A:$A,0)),INDEX(Analitico!E:E,MATCH(Banco!$C5342,Analitico!$A:$A,0))&amp;"%",""),"")</f>
        <v/>
      </c>
      <c r="K5342" s="3" t="str">
        <f>IF($B5342="SINAPI",IF(ISNUMBER(MATCH(Banco!$C5342,Analitico!$A:$A,0)),INDEX(Analitico!F:F,MATCH(Banco!$C5342,Analitico!$A:$A,0))&amp;"%",""),"")</f>
        <v/>
      </c>
    </row>
    <row r="5343" spans="1:11" ht="22.5" x14ac:dyDescent="0.2">
      <c r="A5343" s="1" t="str">
        <f t="shared" si="84"/>
        <v>SINAPI 98443</v>
      </c>
      <c r="B5343" s="3" t="s">
        <v>21527</v>
      </c>
      <c r="C5343" s="3" t="s">
        <v>6676</v>
      </c>
      <c r="D5343" s="2" t="s">
        <v>14002</v>
      </c>
      <c r="E5343" s="3" t="s">
        <v>20623</v>
      </c>
      <c r="F5343" s="67" t="s">
        <v>34970</v>
      </c>
      <c r="G5343" s="67" t="s">
        <v>29568</v>
      </c>
      <c r="I5343" s="3" t="s">
        <v>6298</v>
      </c>
      <c r="J5343" s="3" t="str">
        <f>IF($B5343="SINAPI",IF(ISNUMBER(MATCH(Banco!$C5343,Analitico!$A:$A,0)),INDEX(Analitico!E:E,MATCH(Banco!$C5343,Analitico!$A:$A,0))&amp;"%",""),"")</f>
        <v/>
      </c>
      <c r="K5343" s="3" t="str">
        <f>IF($B5343="SINAPI",IF(ISNUMBER(MATCH(Banco!$C5343,Analitico!$A:$A,0)),INDEX(Analitico!F:F,MATCH(Banco!$C5343,Analitico!$A:$A,0))&amp;"%",""),"")</f>
        <v/>
      </c>
    </row>
    <row r="5344" spans="1:11" ht="22.5" x14ac:dyDescent="0.2">
      <c r="A5344" s="1" t="str">
        <f t="shared" si="84"/>
        <v>SINAPI 98445</v>
      </c>
      <c r="B5344" s="3" t="s">
        <v>21527</v>
      </c>
      <c r="C5344" s="3" t="s">
        <v>6677</v>
      </c>
      <c r="D5344" s="2" t="s">
        <v>14003</v>
      </c>
      <c r="E5344" s="3" t="s">
        <v>20623</v>
      </c>
      <c r="F5344" s="67" t="s">
        <v>38015</v>
      </c>
      <c r="G5344" s="67" t="s">
        <v>34960</v>
      </c>
      <c r="I5344" s="3" t="s">
        <v>6298</v>
      </c>
      <c r="J5344" s="3" t="str">
        <f>IF($B5344="SINAPI",IF(ISNUMBER(MATCH(Banco!$C5344,Analitico!$A:$A,0)),INDEX(Analitico!E:E,MATCH(Banco!$C5344,Analitico!$A:$A,0))&amp;"%",""),"")</f>
        <v/>
      </c>
      <c r="K5344" s="3" t="str">
        <f>IF($B5344="SINAPI",IF(ISNUMBER(MATCH(Banco!$C5344,Analitico!$A:$A,0)),INDEX(Analitico!F:F,MATCH(Banco!$C5344,Analitico!$A:$A,0))&amp;"%",""),"")</f>
        <v/>
      </c>
    </row>
    <row r="5345" spans="1:11" ht="22.5" x14ac:dyDescent="0.2">
      <c r="A5345" s="1" t="str">
        <f t="shared" si="84"/>
        <v>SINAPI 98446</v>
      </c>
      <c r="B5345" s="3" t="s">
        <v>21527</v>
      </c>
      <c r="C5345" s="3" t="s">
        <v>6678</v>
      </c>
      <c r="D5345" s="2" t="s">
        <v>14004</v>
      </c>
      <c r="E5345" s="3" t="s">
        <v>20623</v>
      </c>
      <c r="F5345" s="67" t="s">
        <v>38016</v>
      </c>
      <c r="G5345" s="67" t="s">
        <v>34961</v>
      </c>
      <c r="I5345" s="3" t="s">
        <v>6298</v>
      </c>
      <c r="J5345" s="3" t="str">
        <f>IF($B5345="SINAPI",IF(ISNUMBER(MATCH(Banco!$C5345,Analitico!$A:$A,0)),INDEX(Analitico!E:E,MATCH(Banco!$C5345,Analitico!$A:$A,0))&amp;"%",""),"")</f>
        <v/>
      </c>
      <c r="K5345" s="3" t="str">
        <f>IF($B5345="SINAPI",IF(ISNUMBER(MATCH(Banco!$C5345,Analitico!$A:$A,0)),INDEX(Analitico!F:F,MATCH(Banco!$C5345,Analitico!$A:$A,0))&amp;"%",""),"")</f>
        <v/>
      </c>
    </row>
    <row r="5346" spans="1:11" ht="22.5" x14ac:dyDescent="0.2">
      <c r="A5346" s="1" t="str">
        <f t="shared" si="84"/>
        <v>SINAPI 98447</v>
      </c>
      <c r="B5346" s="3" t="s">
        <v>21527</v>
      </c>
      <c r="C5346" s="3" t="s">
        <v>6679</v>
      </c>
      <c r="D5346" s="2" t="s">
        <v>14005</v>
      </c>
      <c r="E5346" s="3" t="s">
        <v>20623</v>
      </c>
      <c r="F5346" s="67" t="s">
        <v>29594</v>
      </c>
      <c r="G5346" s="67" t="s">
        <v>34962</v>
      </c>
      <c r="I5346" s="3" t="s">
        <v>6298</v>
      </c>
      <c r="J5346" s="3" t="str">
        <f>IF($B5346="SINAPI",IF(ISNUMBER(MATCH(Banco!$C5346,Analitico!$A:$A,0)),INDEX(Analitico!E:E,MATCH(Banco!$C5346,Analitico!$A:$A,0))&amp;"%",""),"")</f>
        <v/>
      </c>
      <c r="K5346" s="3" t="str">
        <f>IF($B5346="SINAPI",IF(ISNUMBER(MATCH(Banco!$C5346,Analitico!$A:$A,0)),INDEX(Analitico!F:F,MATCH(Banco!$C5346,Analitico!$A:$A,0))&amp;"%",""),"")</f>
        <v/>
      </c>
    </row>
    <row r="5347" spans="1:11" ht="22.5" x14ac:dyDescent="0.2">
      <c r="A5347" s="1" t="str">
        <f t="shared" ref="A5347:A5410" si="85">CONCATENAR</f>
        <v>SINAPI 98448</v>
      </c>
      <c r="B5347" s="3" t="s">
        <v>21527</v>
      </c>
      <c r="C5347" s="3" t="s">
        <v>6680</v>
      </c>
      <c r="D5347" s="2" t="s">
        <v>14006</v>
      </c>
      <c r="E5347" s="3" t="s">
        <v>20623</v>
      </c>
      <c r="F5347" s="67" t="s">
        <v>6319</v>
      </c>
      <c r="G5347" s="67" t="s">
        <v>31040</v>
      </c>
      <c r="I5347" s="3" t="s">
        <v>6298</v>
      </c>
      <c r="J5347" s="3" t="str">
        <f>IF($B5347="SINAPI",IF(ISNUMBER(MATCH(Banco!$C5347,Analitico!$A:$A,0)),INDEX(Analitico!E:E,MATCH(Banco!$C5347,Analitico!$A:$A,0))&amp;"%",""),"")</f>
        <v/>
      </c>
      <c r="K5347" s="3" t="str">
        <f>IF($B5347="SINAPI",IF(ISNUMBER(MATCH(Banco!$C5347,Analitico!$A:$A,0)),INDEX(Analitico!F:F,MATCH(Banco!$C5347,Analitico!$A:$A,0))&amp;"%",""),"")</f>
        <v/>
      </c>
    </row>
    <row r="5348" spans="1:11" ht="22.5" x14ac:dyDescent="0.2">
      <c r="A5348" s="1" t="str">
        <f t="shared" si="85"/>
        <v>SINAPI 98449</v>
      </c>
      <c r="B5348" s="3" t="s">
        <v>21527</v>
      </c>
      <c r="C5348" s="3" t="s">
        <v>6681</v>
      </c>
      <c r="D5348" s="2" t="s">
        <v>14007</v>
      </c>
      <c r="E5348" s="3" t="s">
        <v>20623</v>
      </c>
      <c r="F5348" s="67" t="s">
        <v>38017</v>
      </c>
      <c r="G5348" s="67" t="s">
        <v>34963</v>
      </c>
      <c r="I5348" s="3" t="s">
        <v>6298</v>
      </c>
      <c r="J5348" s="3" t="str">
        <f>IF($B5348="SINAPI",IF(ISNUMBER(MATCH(Banco!$C5348,Analitico!$A:$A,0)),INDEX(Analitico!E:E,MATCH(Banco!$C5348,Analitico!$A:$A,0))&amp;"%",""),"")</f>
        <v/>
      </c>
      <c r="K5348" s="3" t="str">
        <f>IF($B5348="SINAPI",IF(ISNUMBER(MATCH(Banco!$C5348,Analitico!$A:$A,0)),INDEX(Analitico!F:F,MATCH(Banco!$C5348,Analitico!$A:$A,0))&amp;"%",""),"")</f>
        <v/>
      </c>
    </row>
    <row r="5349" spans="1:11" ht="22.5" x14ac:dyDescent="0.2">
      <c r="A5349" s="1" t="str">
        <f t="shared" si="85"/>
        <v>SINAPI 98451</v>
      </c>
      <c r="B5349" s="3" t="s">
        <v>21527</v>
      </c>
      <c r="C5349" s="3" t="s">
        <v>6682</v>
      </c>
      <c r="D5349" s="2" t="s">
        <v>14008</v>
      </c>
      <c r="E5349" s="3" t="s">
        <v>20623</v>
      </c>
      <c r="F5349" s="67" t="s">
        <v>38018</v>
      </c>
      <c r="G5349" s="67" t="s">
        <v>34964</v>
      </c>
      <c r="I5349" s="3" t="s">
        <v>6298</v>
      </c>
      <c r="J5349" s="3" t="str">
        <f>IF($B5349="SINAPI",IF(ISNUMBER(MATCH(Banco!$C5349,Analitico!$A:$A,0)),INDEX(Analitico!E:E,MATCH(Banco!$C5349,Analitico!$A:$A,0))&amp;"%",""),"")</f>
        <v/>
      </c>
      <c r="K5349" s="3" t="str">
        <f>IF($B5349="SINAPI",IF(ISNUMBER(MATCH(Banco!$C5349,Analitico!$A:$A,0)),INDEX(Analitico!F:F,MATCH(Banco!$C5349,Analitico!$A:$A,0))&amp;"%",""),"")</f>
        <v/>
      </c>
    </row>
    <row r="5350" spans="1:11" ht="22.5" x14ac:dyDescent="0.2">
      <c r="A5350" s="1" t="str">
        <f t="shared" si="85"/>
        <v>SINAPI 98453</v>
      </c>
      <c r="B5350" s="3" t="s">
        <v>21527</v>
      </c>
      <c r="C5350" s="3" t="s">
        <v>6683</v>
      </c>
      <c r="D5350" s="2" t="s">
        <v>14009</v>
      </c>
      <c r="E5350" s="3" t="s">
        <v>20623</v>
      </c>
      <c r="F5350" s="67" t="s">
        <v>32154</v>
      </c>
      <c r="G5350" s="67" t="s">
        <v>34965</v>
      </c>
      <c r="I5350" s="3" t="s">
        <v>6298</v>
      </c>
      <c r="J5350" s="3" t="str">
        <f>IF($B5350="SINAPI",IF(ISNUMBER(MATCH(Banco!$C5350,Analitico!$A:$A,0)),INDEX(Analitico!E:E,MATCH(Banco!$C5350,Analitico!$A:$A,0))&amp;"%",""),"")</f>
        <v/>
      </c>
      <c r="K5350" s="3" t="str">
        <f>IF($B5350="SINAPI",IF(ISNUMBER(MATCH(Banco!$C5350,Analitico!$A:$A,0)),INDEX(Analitico!F:F,MATCH(Banco!$C5350,Analitico!$A:$A,0))&amp;"%",""),"")</f>
        <v/>
      </c>
    </row>
    <row r="5351" spans="1:11" ht="22.5" x14ac:dyDescent="0.2">
      <c r="A5351" s="1" t="str">
        <f t="shared" si="85"/>
        <v>SINAPI 98454</v>
      </c>
      <c r="B5351" s="3" t="s">
        <v>21527</v>
      </c>
      <c r="C5351" s="3" t="s">
        <v>6684</v>
      </c>
      <c r="D5351" s="2" t="s">
        <v>14010</v>
      </c>
      <c r="E5351" s="3" t="s">
        <v>20623</v>
      </c>
      <c r="F5351" s="67" t="s">
        <v>38019</v>
      </c>
      <c r="G5351" s="67" t="s">
        <v>34966</v>
      </c>
      <c r="I5351" s="3" t="s">
        <v>6298</v>
      </c>
      <c r="J5351" s="3" t="str">
        <f>IF($B5351="SINAPI",IF(ISNUMBER(MATCH(Banco!$C5351,Analitico!$A:$A,0)),INDEX(Analitico!E:E,MATCH(Banco!$C5351,Analitico!$A:$A,0))&amp;"%",""),"")</f>
        <v/>
      </c>
      <c r="K5351" s="3" t="str">
        <f>IF($B5351="SINAPI",IF(ISNUMBER(MATCH(Banco!$C5351,Analitico!$A:$A,0)),INDEX(Analitico!F:F,MATCH(Banco!$C5351,Analitico!$A:$A,0))&amp;"%",""),"")</f>
        <v/>
      </c>
    </row>
    <row r="5352" spans="1:11" ht="22.5" x14ac:dyDescent="0.2">
      <c r="A5352" s="1" t="str">
        <f t="shared" si="85"/>
        <v>SINAPI 98455</v>
      </c>
      <c r="B5352" s="3" t="s">
        <v>21527</v>
      </c>
      <c r="C5352" s="3" t="s">
        <v>6685</v>
      </c>
      <c r="D5352" s="2" t="s">
        <v>14011</v>
      </c>
      <c r="E5352" s="3" t="s">
        <v>20623</v>
      </c>
      <c r="F5352" s="67" t="s">
        <v>31752</v>
      </c>
      <c r="G5352" s="67" t="s">
        <v>34967</v>
      </c>
      <c r="I5352" s="3" t="s">
        <v>6298</v>
      </c>
      <c r="J5352" s="3" t="str">
        <f>IF($B5352="SINAPI",IF(ISNUMBER(MATCH(Banco!$C5352,Analitico!$A:$A,0)),INDEX(Analitico!E:E,MATCH(Banco!$C5352,Analitico!$A:$A,0))&amp;"%",""),"")</f>
        <v/>
      </c>
      <c r="K5352" s="3" t="str">
        <f>IF($B5352="SINAPI",IF(ISNUMBER(MATCH(Banco!$C5352,Analitico!$A:$A,0)),INDEX(Analitico!F:F,MATCH(Banco!$C5352,Analitico!$A:$A,0))&amp;"%",""),"")</f>
        <v/>
      </c>
    </row>
    <row r="5353" spans="1:11" ht="22.5" x14ac:dyDescent="0.2">
      <c r="A5353" s="1" t="str">
        <f t="shared" si="85"/>
        <v>SINAPI 98456</v>
      </c>
      <c r="B5353" s="3" t="s">
        <v>21527</v>
      </c>
      <c r="C5353" s="3" t="s">
        <v>6686</v>
      </c>
      <c r="D5353" s="2" t="s">
        <v>14012</v>
      </c>
      <c r="E5353" s="3" t="s">
        <v>20623</v>
      </c>
      <c r="F5353" s="67" t="s">
        <v>38020</v>
      </c>
      <c r="G5353" s="67" t="s">
        <v>34494</v>
      </c>
      <c r="I5353" s="3" t="s">
        <v>6298</v>
      </c>
      <c r="J5353" s="3" t="str">
        <f>IF($B5353="SINAPI",IF(ISNUMBER(MATCH(Banco!$C5353,Analitico!$A:$A,0)),INDEX(Analitico!E:E,MATCH(Banco!$C5353,Analitico!$A:$A,0))&amp;"%",""),"")</f>
        <v/>
      </c>
      <c r="K5353" s="3" t="str">
        <f>IF($B5353="SINAPI",IF(ISNUMBER(MATCH(Banco!$C5353,Analitico!$A:$A,0)),INDEX(Analitico!F:F,MATCH(Banco!$C5353,Analitico!$A:$A,0))&amp;"%",""),"")</f>
        <v/>
      </c>
    </row>
    <row r="5354" spans="1:11" x14ac:dyDescent="0.2">
      <c r="A5354" s="1" t="str">
        <f t="shared" si="85"/>
        <v>SINAPI 98458</v>
      </c>
      <c r="B5354" s="3" t="s">
        <v>21527</v>
      </c>
      <c r="C5354" s="3" t="s">
        <v>6687</v>
      </c>
      <c r="D5354" s="2" t="s">
        <v>14013</v>
      </c>
      <c r="E5354" s="3" t="s">
        <v>20623</v>
      </c>
      <c r="F5354" s="67" t="s">
        <v>38021</v>
      </c>
      <c r="G5354" s="67" t="s">
        <v>34968</v>
      </c>
      <c r="I5354" s="3" t="s">
        <v>6298</v>
      </c>
      <c r="J5354" s="3" t="str">
        <f>IF($B5354="SINAPI",IF(ISNUMBER(MATCH(Banco!$C5354,Analitico!$A:$A,0)),INDEX(Analitico!E:E,MATCH(Banco!$C5354,Analitico!$A:$A,0))&amp;"%",""),"")</f>
        <v/>
      </c>
      <c r="K5354" s="3" t="str">
        <f>IF($B5354="SINAPI",IF(ISNUMBER(MATCH(Banco!$C5354,Analitico!$A:$A,0)),INDEX(Analitico!F:F,MATCH(Banco!$C5354,Analitico!$A:$A,0))&amp;"%",""),"")</f>
        <v/>
      </c>
    </row>
    <row r="5355" spans="1:11" x14ac:dyDescent="0.2">
      <c r="A5355" s="1" t="str">
        <f t="shared" si="85"/>
        <v>SINAPI 98459</v>
      </c>
      <c r="B5355" s="3" t="s">
        <v>21527</v>
      </c>
      <c r="C5355" s="3" t="s">
        <v>6688</v>
      </c>
      <c r="D5355" s="2" t="s">
        <v>14014</v>
      </c>
      <c r="E5355" s="3" t="s">
        <v>20623</v>
      </c>
      <c r="F5355" s="67" t="s">
        <v>32244</v>
      </c>
      <c r="G5355" s="67" t="s">
        <v>34969</v>
      </c>
      <c r="I5355" s="3" t="s">
        <v>6298</v>
      </c>
      <c r="J5355" s="3" t="str">
        <f>IF($B5355="SINAPI",IF(ISNUMBER(MATCH(Banco!$C5355,Analitico!$A:$A,0)),INDEX(Analitico!E:E,MATCH(Banco!$C5355,Analitico!$A:$A,0))&amp;"%",""),"")</f>
        <v/>
      </c>
      <c r="K5355" s="3" t="str">
        <f>IF($B5355="SINAPI",IF(ISNUMBER(MATCH(Banco!$C5355,Analitico!$A:$A,0)),INDEX(Analitico!F:F,MATCH(Banco!$C5355,Analitico!$A:$A,0))&amp;"%",""),"")</f>
        <v/>
      </c>
    </row>
    <row r="5356" spans="1:11" x14ac:dyDescent="0.2">
      <c r="A5356" s="1" t="str">
        <f t="shared" si="85"/>
        <v>SINAPI 98460</v>
      </c>
      <c r="B5356" s="3" t="s">
        <v>21527</v>
      </c>
      <c r="C5356" s="3" t="s">
        <v>6689</v>
      </c>
      <c r="D5356" s="2" t="s">
        <v>14015</v>
      </c>
      <c r="E5356" s="3" t="s">
        <v>20623</v>
      </c>
      <c r="F5356" s="67" t="s">
        <v>29521</v>
      </c>
      <c r="G5356" s="67" t="s">
        <v>34970</v>
      </c>
      <c r="I5356" s="3" t="s">
        <v>6298</v>
      </c>
      <c r="J5356" s="3" t="str">
        <f>IF($B5356="SINAPI",IF(ISNUMBER(MATCH(Banco!$C5356,Analitico!$A:$A,0)),INDEX(Analitico!E:E,MATCH(Banco!$C5356,Analitico!$A:$A,0))&amp;"%",""),"")</f>
        <v/>
      </c>
      <c r="K5356" s="3" t="str">
        <f>IF($B5356="SINAPI",IF(ISNUMBER(MATCH(Banco!$C5356,Analitico!$A:$A,0)),INDEX(Analitico!F:F,MATCH(Banco!$C5356,Analitico!$A:$A,0))&amp;"%",""),"")</f>
        <v/>
      </c>
    </row>
    <row r="5357" spans="1:11" x14ac:dyDescent="0.2">
      <c r="A5357" s="1" t="str">
        <f t="shared" si="85"/>
        <v>SINAPI 98461</v>
      </c>
      <c r="B5357" s="3" t="s">
        <v>21527</v>
      </c>
      <c r="C5357" s="3" t="s">
        <v>6690</v>
      </c>
      <c r="D5357" s="2" t="s">
        <v>34600</v>
      </c>
      <c r="E5357" s="3" t="s">
        <v>20622</v>
      </c>
      <c r="F5357" s="67" t="s">
        <v>38022</v>
      </c>
      <c r="G5357" s="67" t="s">
        <v>34971</v>
      </c>
      <c r="I5357" s="3" t="s">
        <v>6298</v>
      </c>
      <c r="J5357" s="3" t="str">
        <f>IF($B5357="SINAPI",IF(ISNUMBER(MATCH(Banco!$C5357,Analitico!$A:$A,0)),INDEX(Analitico!E:E,MATCH(Banco!$C5357,Analitico!$A:$A,0))&amp;"%",""),"")</f>
        <v/>
      </c>
      <c r="K5357" s="3" t="str">
        <f>IF($B5357="SINAPI",IF(ISNUMBER(MATCH(Banco!$C5357,Analitico!$A:$A,0)),INDEX(Analitico!F:F,MATCH(Banco!$C5357,Analitico!$A:$A,0))&amp;"%",""),"")</f>
        <v/>
      </c>
    </row>
    <row r="5358" spans="1:11" x14ac:dyDescent="0.2">
      <c r="A5358" s="1" t="str">
        <f t="shared" si="85"/>
        <v>SINAPI 98462</v>
      </c>
      <c r="B5358" s="3" t="s">
        <v>21527</v>
      </c>
      <c r="C5358" s="3" t="s">
        <v>6691</v>
      </c>
      <c r="D5358" s="2" t="s">
        <v>34601</v>
      </c>
      <c r="E5358" s="3" t="s">
        <v>20622</v>
      </c>
      <c r="F5358" s="67" t="s">
        <v>38023</v>
      </c>
      <c r="G5358" s="67" t="s">
        <v>34972</v>
      </c>
      <c r="I5358" s="3" t="s">
        <v>6298</v>
      </c>
      <c r="J5358" s="3" t="str">
        <f>IF($B5358="SINAPI",IF(ISNUMBER(MATCH(Banco!$C5358,Analitico!$A:$A,0)),INDEX(Analitico!E:E,MATCH(Banco!$C5358,Analitico!$A:$A,0))&amp;"%",""),"")</f>
        <v/>
      </c>
      <c r="K5358" s="3" t="str">
        <f>IF($B5358="SINAPI",IF(ISNUMBER(MATCH(Banco!$C5358,Analitico!$A:$A,0)),INDEX(Analitico!F:F,MATCH(Banco!$C5358,Analitico!$A:$A,0))&amp;"%",""),"")</f>
        <v/>
      </c>
    </row>
    <row r="5359" spans="1:11" x14ac:dyDescent="0.2">
      <c r="A5359" s="1" t="str">
        <f t="shared" si="85"/>
        <v>SINAPI 105113</v>
      </c>
      <c r="B5359" s="3" t="s">
        <v>21527</v>
      </c>
      <c r="C5359" s="3" t="s">
        <v>6692</v>
      </c>
      <c r="D5359" s="2" t="s">
        <v>29118</v>
      </c>
      <c r="E5359" s="3" t="s">
        <v>20622</v>
      </c>
      <c r="F5359" s="67" t="s">
        <v>38024</v>
      </c>
      <c r="G5359" s="67" t="s">
        <v>34973</v>
      </c>
      <c r="I5359" s="3" t="s">
        <v>6298</v>
      </c>
      <c r="J5359" s="3" t="str">
        <f>IF($B5359="SINAPI",IF(ISNUMBER(MATCH(Banco!$C5359,Analitico!$A:$A,0)),INDEX(Analitico!E:E,MATCH(Banco!$C5359,Analitico!$A:$A,0))&amp;"%",""),"")</f>
        <v/>
      </c>
      <c r="K5359" s="3" t="str">
        <f>IF($B5359="SINAPI",IF(ISNUMBER(MATCH(Banco!$C5359,Analitico!$A:$A,0)),INDEX(Analitico!F:F,MATCH(Banco!$C5359,Analitico!$A:$A,0))&amp;"%",""),"")</f>
        <v/>
      </c>
    </row>
    <row r="5360" spans="1:11" x14ac:dyDescent="0.2">
      <c r="A5360" s="1" t="str">
        <f t="shared" si="85"/>
        <v>SINAPI 105114</v>
      </c>
      <c r="B5360" s="3" t="s">
        <v>21527</v>
      </c>
      <c r="C5360" s="3" t="s">
        <v>6693</v>
      </c>
      <c r="D5360" s="2" t="s">
        <v>14016</v>
      </c>
      <c r="E5360" s="3" t="s">
        <v>20624</v>
      </c>
      <c r="F5360" s="67" t="s">
        <v>38025</v>
      </c>
      <c r="G5360" s="67" t="s">
        <v>34974</v>
      </c>
      <c r="I5360" s="3" t="s">
        <v>6300</v>
      </c>
      <c r="J5360" s="3" t="str">
        <f>IF($B5360="SINAPI",IF(ISNUMBER(MATCH(Banco!$C5360,Analitico!$A:$A,0)),INDEX(Analitico!E:E,MATCH(Banco!$C5360,Analitico!$A:$A,0))&amp;"%",""),"")</f>
        <v/>
      </c>
      <c r="K5360" s="3" t="str">
        <f>IF($B5360="SINAPI",IF(ISNUMBER(MATCH(Banco!$C5360,Analitico!$A:$A,0)),INDEX(Analitico!F:F,MATCH(Banco!$C5360,Analitico!$A:$A,0))&amp;"%",""),"")</f>
        <v/>
      </c>
    </row>
    <row r="5361" spans="1:11" x14ac:dyDescent="0.2">
      <c r="A5361" s="1" t="str">
        <f t="shared" si="85"/>
        <v>SINAPI 105115</v>
      </c>
      <c r="B5361" s="3" t="s">
        <v>21527</v>
      </c>
      <c r="C5361" s="3" t="s">
        <v>6694</v>
      </c>
      <c r="D5361" s="2" t="s">
        <v>14017</v>
      </c>
      <c r="E5361" s="3" t="s">
        <v>20622</v>
      </c>
      <c r="F5361" s="67" t="s">
        <v>5232</v>
      </c>
      <c r="G5361" s="67" t="s">
        <v>34975</v>
      </c>
      <c r="I5361" s="3" t="s">
        <v>6300</v>
      </c>
      <c r="J5361" s="3" t="str">
        <f>IF($B5361="SINAPI",IF(ISNUMBER(MATCH(Banco!$C5361,Analitico!$A:$A,0)),INDEX(Analitico!E:E,MATCH(Banco!$C5361,Analitico!$A:$A,0))&amp;"%",""),"")</f>
        <v/>
      </c>
      <c r="K5361" s="3" t="str">
        <f>IF($B5361="SINAPI",IF(ISNUMBER(MATCH(Banco!$C5361,Analitico!$A:$A,0)),INDEX(Analitico!F:F,MATCH(Banco!$C5361,Analitico!$A:$A,0))&amp;"%",""),"")</f>
        <v/>
      </c>
    </row>
    <row r="5362" spans="1:11" x14ac:dyDescent="0.2">
      <c r="A5362" s="1" t="str">
        <f t="shared" si="85"/>
        <v>SINAPI 105116</v>
      </c>
      <c r="B5362" s="3" t="s">
        <v>21527</v>
      </c>
      <c r="C5362" s="3" t="s">
        <v>6695</v>
      </c>
      <c r="D5362" s="2" t="s">
        <v>14018</v>
      </c>
      <c r="E5362" s="3" t="s">
        <v>20622</v>
      </c>
      <c r="F5362" s="67" t="s">
        <v>20975</v>
      </c>
      <c r="G5362" s="67" t="s">
        <v>20830</v>
      </c>
      <c r="I5362" s="3" t="s">
        <v>6298</v>
      </c>
      <c r="J5362" s="3" t="str">
        <f>IF($B5362="SINAPI",IF(ISNUMBER(MATCH(Banco!$C5362,Analitico!$A:$A,0)),INDEX(Analitico!E:E,MATCH(Banco!$C5362,Analitico!$A:$A,0))&amp;"%",""),"")</f>
        <v/>
      </c>
      <c r="K5362" s="3" t="str">
        <f>IF($B5362="SINAPI",IF(ISNUMBER(MATCH(Banco!$C5362,Analitico!$A:$A,0)),INDEX(Analitico!F:F,MATCH(Banco!$C5362,Analitico!$A:$A,0))&amp;"%",""),"")</f>
        <v/>
      </c>
    </row>
    <row r="5363" spans="1:11" x14ac:dyDescent="0.2">
      <c r="A5363" s="1" t="str">
        <f t="shared" si="85"/>
        <v>SINAPI 105126</v>
      </c>
      <c r="B5363" s="3" t="s">
        <v>21527</v>
      </c>
      <c r="C5363" s="3" t="s">
        <v>6696</v>
      </c>
      <c r="D5363" s="2" t="s">
        <v>14019</v>
      </c>
      <c r="E5363" s="3" t="s">
        <v>20621</v>
      </c>
      <c r="F5363" s="67" t="s">
        <v>6291</v>
      </c>
      <c r="G5363" s="67" t="s">
        <v>30731</v>
      </c>
      <c r="I5363" s="3" t="s">
        <v>6298</v>
      </c>
      <c r="J5363" s="3" t="str">
        <f>IF($B5363="SINAPI",IF(ISNUMBER(MATCH(Banco!$C5363,Analitico!$A:$A,0)),INDEX(Analitico!E:E,MATCH(Banco!$C5363,Analitico!$A:$A,0))&amp;"%",""),"")</f>
        <v/>
      </c>
      <c r="K5363" s="3" t="str">
        <f>IF($B5363="SINAPI",IF(ISNUMBER(MATCH(Banco!$C5363,Analitico!$A:$A,0)),INDEX(Analitico!F:F,MATCH(Banco!$C5363,Analitico!$A:$A,0))&amp;"%",""),"")</f>
        <v/>
      </c>
    </row>
    <row r="5364" spans="1:11" x14ac:dyDescent="0.2">
      <c r="A5364" s="1" t="str">
        <f t="shared" si="85"/>
        <v>SINAPI 105127</v>
      </c>
      <c r="B5364" s="3" t="s">
        <v>21527</v>
      </c>
      <c r="C5364" s="3" t="s">
        <v>6697</v>
      </c>
      <c r="D5364" s="2" t="s">
        <v>14020</v>
      </c>
      <c r="E5364" s="3" t="s">
        <v>20621</v>
      </c>
      <c r="F5364" s="67" t="s">
        <v>38026</v>
      </c>
      <c r="G5364" s="67" t="s">
        <v>21773</v>
      </c>
      <c r="I5364" s="3" t="s">
        <v>6298</v>
      </c>
      <c r="J5364" s="3" t="str">
        <f>IF($B5364="SINAPI",IF(ISNUMBER(MATCH(Banco!$C5364,Analitico!$A:$A,0)),INDEX(Analitico!E:E,MATCH(Banco!$C5364,Analitico!$A:$A,0))&amp;"%",""),"")</f>
        <v/>
      </c>
      <c r="K5364" s="3" t="str">
        <f>IF($B5364="SINAPI",IF(ISNUMBER(MATCH(Banco!$C5364,Analitico!$A:$A,0)),INDEX(Analitico!F:F,MATCH(Banco!$C5364,Analitico!$A:$A,0))&amp;"%",""),"")</f>
        <v/>
      </c>
    </row>
    <row r="5365" spans="1:11" x14ac:dyDescent="0.2">
      <c r="A5365" s="1" t="str">
        <f t="shared" si="85"/>
        <v>SINAPI 105128</v>
      </c>
      <c r="B5365" s="3" t="s">
        <v>21527</v>
      </c>
      <c r="C5365" s="3" t="s">
        <v>6698</v>
      </c>
      <c r="D5365" s="2" t="s">
        <v>14021</v>
      </c>
      <c r="E5365" s="3" t="s">
        <v>20621</v>
      </c>
      <c r="F5365" s="67" t="s">
        <v>32095</v>
      </c>
      <c r="G5365" s="67" t="s">
        <v>31566</v>
      </c>
      <c r="I5365" s="3" t="s">
        <v>6298</v>
      </c>
      <c r="J5365" s="3" t="str">
        <f>IF($B5365="SINAPI",IF(ISNUMBER(MATCH(Banco!$C5365,Analitico!$A:$A,0)),INDEX(Analitico!E:E,MATCH(Banco!$C5365,Analitico!$A:$A,0))&amp;"%",""),"")</f>
        <v/>
      </c>
      <c r="K5365" s="3" t="str">
        <f>IF($B5365="SINAPI",IF(ISNUMBER(MATCH(Banco!$C5365,Analitico!$A:$A,0)),INDEX(Analitico!F:F,MATCH(Banco!$C5365,Analitico!$A:$A,0))&amp;"%",""),"")</f>
        <v/>
      </c>
    </row>
    <row r="5366" spans="1:11" x14ac:dyDescent="0.2">
      <c r="A5366" s="1" t="str">
        <f t="shared" si="85"/>
        <v>SINAPI 105130</v>
      </c>
      <c r="B5366" s="3" t="s">
        <v>21527</v>
      </c>
      <c r="C5366" s="3" t="s">
        <v>6699</v>
      </c>
      <c r="D5366" s="2" t="s">
        <v>14022</v>
      </c>
      <c r="E5366" s="3" t="s">
        <v>20621</v>
      </c>
      <c r="F5366" s="67" t="s">
        <v>38027</v>
      </c>
      <c r="G5366" s="67" t="s">
        <v>21627</v>
      </c>
      <c r="I5366" s="3" t="s">
        <v>6298</v>
      </c>
      <c r="J5366" s="3" t="str">
        <f>IF($B5366="SINAPI",IF(ISNUMBER(MATCH(Banco!$C5366,Analitico!$A:$A,0)),INDEX(Analitico!E:E,MATCH(Banco!$C5366,Analitico!$A:$A,0))&amp;"%",""),"")</f>
        <v/>
      </c>
      <c r="K5366" s="3" t="str">
        <f>IF($B5366="SINAPI",IF(ISNUMBER(MATCH(Banco!$C5366,Analitico!$A:$A,0)),INDEX(Analitico!F:F,MATCH(Banco!$C5366,Analitico!$A:$A,0))&amp;"%",""),"")</f>
        <v/>
      </c>
    </row>
    <row r="5367" spans="1:11" ht="22.5" x14ac:dyDescent="0.2">
      <c r="A5367" s="1" t="str">
        <f t="shared" si="85"/>
        <v>SINAPI 5631</v>
      </c>
      <c r="B5367" s="3" t="s">
        <v>21527</v>
      </c>
      <c r="C5367" s="3" t="s">
        <v>6700</v>
      </c>
      <c r="D5367" s="2" t="s">
        <v>14023</v>
      </c>
      <c r="E5367" s="3" t="s">
        <v>20625</v>
      </c>
      <c r="F5367" s="67" t="s">
        <v>38028</v>
      </c>
      <c r="G5367" s="67" t="s">
        <v>34976</v>
      </c>
      <c r="I5367" s="3" t="s">
        <v>41</v>
      </c>
      <c r="J5367" s="3" t="str">
        <f>IF($B5367="SINAPI",IF(ISNUMBER(MATCH(Banco!$C5367,Analitico!$A:$A,0)),INDEX(Analitico!E:E,MATCH(Banco!$C5367,Analitico!$A:$A,0))&amp;"%",""),"")</f>
        <v/>
      </c>
      <c r="K5367" s="3" t="str">
        <f>IF($B5367="SINAPI",IF(ISNUMBER(MATCH(Banco!$C5367,Analitico!$A:$A,0)),INDEX(Analitico!F:F,MATCH(Banco!$C5367,Analitico!$A:$A,0))&amp;"%",""),"")</f>
        <v/>
      </c>
    </row>
    <row r="5368" spans="1:11" ht="33.75" x14ac:dyDescent="0.2">
      <c r="A5368" s="1" t="str">
        <f t="shared" si="85"/>
        <v>SINAPI 5678</v>
      </c>
      <c r="B5368" s="3" t="s">
        <v>21527</v>
      </c>
      <c r="C5368" s="3" t="s">
        <v>6701</v>
      </c>
      <c r="D5368" s="2" t="s">
        <v>14024</v>
      </c>
      <c r="E5368" s="3" t="s">
        <v>20625</v>
      </c>
      <c r="F5368" s="67" t="s">
        <v>38029</v>
      </c>
      <c r="G5368" s="67" t="s">
        <v>34977</v>
      </c>
      <c r="I5368" s="3" t="s">
        <v>6298</v>
      </c>
      <c r="J5368" s="3" t="str">
        <f>IF($B5368="SINAPI",IF(ISNUMBER(MATCH(Banco!$C5368,Analitico!$A:$A,0)),INDEX(Analitico!E:E,MATCH(Banco!$C5368,Analitico!$A:$A,0))&amp;"%",""),"")</f>
        <v/>
      </c>
      <c r="K5368" s="3" t="str">
        <f>IF($B5368="SINAPI",IF(ISNUMBER(MATCH(Banco!$C5368,Analitico!$A:$A,0)),INDEX(Analitico!F:F,MATCH(Banco!$C5368,Analitico!$A:$A,0))&amp;"%",""),"")</f>
        <v/>
      </c>
    </row>
    <row r="5369" spans="1:11" ht="33.75" x14ac:dyDescent="0.2">
      <c r="A5369" s="1" t="str">
        <f t="shared" si="85"/>
        <v>SINAPI 5680</v>
      </c>
      <c r="B5369" s="3" t="s">
        <v>21527</v>
      </c>
      <c r="C5369" s="3" t="s">
        <v>6702</v>
      </c>
      <c r="D5369" s="2" t="s">
        <v>14025</v>
      </c>
      <c r="E5369" s="3" t="s">
        <v>20625</v>
      </c>
      <c r="F5369" s="67" t="s">
        <v>38030</v>
      </c>
      <c r="G5369" s="67" t="s">
        <v>34978</v>
      </c>
      <c r="I5369" s="3" t="s">
        <v>6298</v>
      </c>
      <c r="J5369" s="3" t="str">
        <f>IF($B5369="SINAPI",IF(ISNUMBER(MATCH(Banco!$C5369,Analitico!$A:$A,0)),INDEX(Analitico!E:E,MATCH(Banco!$C5369,Analitico!$A:$A,0))&amp;"%",""),"")</f>
        <v/>
      </c>
      <c r="K5369" s="3" t="str">
        <f>IF($B5369="SINAPI",IF(ISNUMBER(MATCH(Banco!$C5369,Analitico!$A:$A,0)),INDEX(Analitico!F:F,MATCH(Banco!$C5369,Analitico!$A:$A,0))&amp;"%",""),"")</f>
        <v/>
      </c>
    </row>
    <row r="5370" spans="1:11" ht="22.5" x14ac:dyDescent="0.2">
      <c r="A5370" s="1" t="str">
        <f t="shared" si="85"/>
        <v>SINAPI 5684</v>
      </c>
      <c r="B5370" s="3" t="s">
        <v>21527</v>
      </c>
      <c r="C5370" s="3" t="s">
        <v>6703</v>
      </c>
      <c r="D5370" s="2" t="s">
        <v>14026</v>
      </c>
      <c r="E5370" s="3" t="s">
        <v>20625</v>
      </c>
      <c r="F5370" s="67" t="s">
        <v>38031</v>
      </c>
      <c r="G5370" s="67" t="s">
        <v>34979</v>
      </c>
      <c r="I5370" s="3" t="s">
        <v>6300</v>
      </c>
      <c r="J5370" s="3" t="str">
        <f>IF($B5370="SINAPI",IF(ISNUMBER(MATCH(Banco!$C5370,Analitico!$A:$A,0)),INDEX(Analitico!E:E,MATCH(Banco!$C5370,Analitico!$A:$A,0))&amp;"%",""),"")</f>
        <v/>
      </c>
      <c r="K5370" s="3" t="str">
        <f>IF($B5370="SINAPI",IF(ISNUMBER(MATCH(Banco!$C5370,Analitico!$A:$A,0)),INDEX(Analitico!F:F,MATCH(Banco!$C5370,Analitico!$A:$A,0))&amp;"%",""),"")</f>
        <v/>
      </c>
    </row>
    <row r="5371" spans="1:11" ht="22.5" x14ac:dyDescent="0.2">
      <c r="A5371" s="1" t="str">
        <f t="shared" si="85"/>
        <v>SINAPI 5689</v>
      </c>
      <c r="B5371" s="3" t="s">
        <v>21527</v>
      </c>
      <c r="C5371" s="3" t="s">
        <v>6704</v>
      </c>
      <c r="D5371" s="2" t="s">
        <v>14027</v>
      </c>
      <c r="E5371" s="3" t="s">
        <v>20625</v>
      </c>
      <c r="F5371" s="67" t="s">
        <v>34374</v>
      </c>
      <c r="G5371" s="67" t="s">
        <v>34374</v>
      </c>
      <c r="I5371" s="3" t="s">
        <v>6300</v>
      </c>
      <c r="J5371" s="3" t="str">
        <f>IF($B5371="SINAPI",IF(ISNUMBER(MATCH(Banco!$C5371,Analitico!$A:$A,0)),INDEX(Analitico!E:E,MATCH(Banco!$C5371,Analitico!$A:$A,0))&amp;"%",""),"")</f>
        <v/>
      </c>
      <c r="K5371" s="3" t="str">
        <f>IF($B5371="SINAPI",IF(ISNUMBER(MATCH(Banco!$C5371,Analitico!$A:$A,0)),INDEX(Analitico!F:F,MATCH(Banco!$C5371,Analitico!$A:$A,0))&amp;"%",""),"")</f>
        <v/>
      </c>
    </row>
    <row r="5372" spans="1:11" x14ac:dyDescent="0.2">
      <c r="A5372" s="1" t="str">
        <f t="shared" si="85"/>
        <v>SINAPI 5795</v>
      </c>
      <c r="B5372" s="3" t="s">
        <v>21527</v>
      </c>
      <c r="C5372" s="3" t="s">
        <v>6705</v>
      </c>
      <c r="D5372" s="2" t="s">
        <v>14028</v>
      </c>
      <c r="E5372" s="3" t="s">
        <v>20625</v>
      </c>
      <c r="F5372" s="67" t="s">
        <v>5505</v>
      </c>
      <c r="G5372" s="67" t="s">
        <v>34199</v>
      </c>
      <c r="I5372" s="3" t="s">
        <v>6298</v>
      </c>
      <c r="J5372" s="3" t="str">
        <f>IF($B5372="SINAPI",IF(ISNUMBER(MATCH(Banco!$C5372,Analitico!$A:$A,0)),INDEX(Analitico!E:E,MATCH(Banco!$C5372,Analitico!$A:$A,0))&amp;"%",""),"")</f>
        <v/>
      </c>
      <c r="K5372" s="3" t="str">
        <f>IF($B5372="SINAPI",IF(ISNUMBER(MATCH(Banco!$C5372,Analitico!$A:$A,0)),INDEX(Analitico!F:F,MATCH(Banco!$C5372,Analitico!$A:$A,0))&amp;"%",""),"")</f>
        <v/>
      </c>
    </row>
    <row r="5373" spans="1:11" ht="22.5" x14ac:dyDescent="0.2">
      <c r="A5373" s="1" t="str">
        <f t="shared" si="85"/>
        <v>SINAPI 5811</v>
      </c>
      <c r="B5373" s="3" t="s">
        <v>21527</v>
      </c>
      <c r="C5373" s="3" t="s">
        <v>6706</v>
      </c>
      <c r="D5373" s="2" t="s">
        <v>14029</v>
      </c>
      <c r="E5373" s="3" t="s">
        <v>20625</v>
      </c>
      <c r="F5373" s="67" t="s">
        <v>38032</v>
      </c>
      <c r="G5373" s="67" t="s">
        <v>30072</v>
      </c>
      <c r="I5373" s="3" t="s">
        <v>6298</v>
      </c>
      <c r="J5373" s="3" t="str">
        <f>IF($B5373="SINAPI",IF(ISNUMBER(MATCH(Banco!$C5373,Analitico!$A:$A,0)),INDEX(Analitico!E:E,MATCH(Banco!$C5373,Analitico!$A:$A,0))&amp;"%",""),"")</f>
        <v/>
      </c>
      <c r="K5373" s="3" t="str">
        <f>IF($B5373="SINAPI",IF(ISNUMBER(MATCH(Banco!$C5373,Analitico!$A:$A,0)),INDEX(Analitico!F:F,MATCH(Banco!$C5373,Analitico!$A:$A,0))&amp;"%",""),"")</f>
        <v/>
      </c>
    </row>
    <row r="5374" spans="1:11" x14ac:dyDescent="0.2">
      <c r="A5374" s="1" t="str">
        <f t="shared" si="85"/>
        <v>SINAPI 5823</v>
      </c>
      <c r="B5374" s="3" t="s">
        <v>21527</v>
      </c>
      <c r="C5374" s="3" t="s">
        <v>6707</v>
      </c>
      <c r="D5374" s="2" t="s">
        <v>14030</v>
      </c>
      <c r="E5374" s="3" t="s">
        <v>20625</v>
      </c>
      <c r="F5374" s="67" t="s">
        <v>38033</v>
      </c>
      <c r="G5374" s="67" t="s">
        <v>31664</v>
      </c>
      <c r="I5374" s="3" t="s">
        <v>6300</v>
      </c>
      <c r="J5374" s="3" t="str">
        <f>IF($B5374="SINAPI",IF(ISNUMBER(MATCH(Banco!$C5374,Analitico!$A:$A,0)),INDEX(Analitico!E:E,MATCH(Banco!$C5374,Analitico!$A:$A,0))&amp;"%",""),"")</f>
        <v/>
      </c>
      <c r="K5374" s="3" t="str">
        <f>IF($B5374="SINAPI",IF(ISNUMBER(MATCH(Banco!$C5374,Analitico!$A:$A,0)),INDEX(Analitico!F:F,MATCH(Banco!$C5374,Analitico!$A:$A,0))&amp;"%",""),"")</f>
        <v/>
      </c>
    </row>
    <row r="5375" spans="1:11" ht="33.75" x14ac:dyDescent="0.2">
      <c r="A5375" s="1" t="str">
        <f t="shared" si="85"/>
        <v>SINAPI 5824</v>
      </c>
      <c r="B5375" s="3" t="s">
        <v>21527</v>
      </c>
      <c r="C5375" s="3" t="s">
        <v>6708</v>
      </c>
      <c r="D5375" s="2" t="s">
        <v>14031</v>
      </c>
      <c r="E5375" s="3" t="s">
        <v>20625</v>
      </c>
      <c r="F5375" s="67" t="s">
        <v>38034</v>
      </c>
      <c r="G5375" s="67" t="s">
        <v>34980</v>
      </c>
      <c r="I5375" s="3" t="s">
        <v>6298</v>
      </c>
      <c r="J5375" s="3" t="str">
        <f>IF($B5375="SINAPI",IF(ISNUMBER(MATCH(Banco!$C5375,Analitico!$A:$A,0)),INDEX(Analitico!E:E,MATCH(Banco!$C5375,Analitico!$A:$A,0))&amp;"%",""),"")</f>
        <v/>
      </c>
      <c r="K5375" s="3" t="str">
        <f>IF($B5375="SINAPI",IF(ISNUMBER(MATCH(Banco!$C5375,Analitico!$A:$A,0)),INDEX(Analitico!F:F,MATCH(Banco!$C5375,Analitico!$A:$A,0))&amp;"%",""),"")</f>
        <v/>
      </c>
    </row>
    <row r="5376" spans="1:11" ht="22.5" x14ac:dyDescent="0.2">
      <c r="A5376" s="1" t="str">
        <f t="shared" si="85"/>
        <v>SINAPI 5835</v>
      </c>
      <c r="B5376" s="3" t="s">
        <v>21527</v>
      </c>
      <c r="C5376" s="3" t="s">
        <v>6709</v>
      </c>
      <c r="D5376" s="2" t="s">
        <v>14032</v>
      </c>
      <c r="E5376" s="3" t="s">
        <v>20625</v>
      </c>
      <c r="F5376" s="67" t="s">
        <v>38035</v>
      </c>
      <c r="G5376" s="67" t="s">
        <v>34981</v>
      </c>
      <c r="I5376" s="3" t="s">
        <v>6300</v>
      </c>
      <c r="J5376" s="3" t="str">
        <f>IF($B5376="SINAPI",IF(ISNUMBER(MATCH(Banco!$C5376,Analitico!$A:$A,0)),INDEX(Analitico!E:E,MATCH(Banco!$C5376,Analitico!$A:$A,0))&amp;"%",""),"")</f>
        <v/>
      </c>
      <c r="K5376" s="3" t="str">
        <f>IF($B5376="SINAPI",IF(ISNUMBER(MATCH(Banco!$C5376,Analitico!$A:$A,0)),INDEX(Analitico!F:F,MATCH(Banco!$C5376,Analitico!$A:$A,0))&amp;"%",""),"")</f>
        <v/>
      </c>
    </row>
    <row r="5377" spans="1:11" ht="22.5" x14ac:dyDescent="0.2">
      <c r="A5377" s="1" t="str">
        <f t="shared" si="85"/>
        <v>SINAPI 5839</v>
      </c>
      <c r="B5377" s="3" t="s">
        <v>21527</v>
      </c>
      <c r="C5377" s="3" t="s">
        <v>6710</v>
      </c>
      <c r="D5377" s="2" t="s">
        <v>14033</v>
      </c>
      <c r="E5377" s="3" t="s">
        <v>20625</v>
      </c>
      <c r="F5377" s="67" t="s">
        <v>21107</v>
      </c>
      <c r="G5377" s="67" t="s">
        <v>21107</v>
      </c>
      <c r="I5377" s="3" t="s">
        <v>6300</v>
      </c>
      <c r="J5377" s="3" t="str">
        <f>IF($B5377="SINAPI",IF(ISNUMBER(MATCH(Banco!$C5377,Analitico!$A:$A,0)),INDEX(Analitico!E:E,MATCH(Banco!$C5377,Analitico!$A:$A,0))&amp;"%",""),"")</f>
        <v/>
      </c>
      <c r="K5377" s="3" t="str">
        <f>IF($B5377="SINAPI",IF(ISNUMBER(MATCH(Banco!$C5377,Analitico!$A:$A,0)),INDEX(Analitico!F:F,MATCH(Banco!$C5377,Analitico!$A:$A,0))&amp;"%",""),"")</f>
        <v/>
      </c>
    </row>
    <row r="5378" spans="1:11" x14ac:dyDescent="0.2">
      <c r="A5378" s="1" t="str">
        <f t="shared" si="85"/>
        <v>SINAPI 5843</v>
      </c>
      <c r="B5378" s="3" t="s">
        <v>21527</v>
      </c>
      <c r="C5378" s="3" t="s">
        <v>6711</v>
      </c>
      <c r="D5378" s="2" t="s">
        <v>14034</v>
      </c>
      <c r="E5378" s="3" t="s">
        <v>20625</v>
      </c>
      <c r="F5378" s="67" t="s">
        <v>31734</v>
      </c>
      <c r="G5378" s="67" t="s">
        <v>34982</v>
      </c>
      <c r="I5378" s="3" t="s">
        <v>6298</v>
      </c>
      <c r="J5378" s="3" t="str">
        <f>IF($B5378="SINAPI",IF(ISNUMBER(MATCH(Banco!$C5378,Analitico!$A:$A,0)),INDEX(Analitico!E:E,MATCH(Banco!$C5378,Analitico!$A:$A,0))&amp;"%",""),"")</f>
        <v/>
      </c>
      <c r="K5378" s="3" t="str">
        <f>IF($B5378="SINAPI",IF(ISNUMBER(MATCH(Banco!$C5378,Analitico!$A:$A,0)),INDEX(Analitico!F:F,MATCH(Banco!$C5378,Analitico!$A:$A,0))&amp;"%",""),"")</f>
        <v/>
      </c>
    </row>
    <row r="5379" spans="1:11" x14ac:dyDescent="0.2">
      <c r="A5379" s="1" t="str">
        <f t="shared" si="85"/>
        <v>SINAPI 5847</v>
      </c>
      <c r="B5379" s="3" t="s">
        <v>21527</v>
      </c>
      <c r="C5379" s="3" t="s">
        <v>6712</v>
      </c>
      <c r="D5379" s="2" t="s">
        <v>14035</v>
      </c>
      <c r="E5379" s="3" t="s">
        <v>20625</v>
      </c>
      <c r="F5379" s="67" t="s">
        <v>38036</v>
      </c>
      <c r="G5379" s="67" t="s">
        <v>34983</v>
      </c>
      <c r="I5379" s="3" t="s">
        <v>6298</v>
      </c>
      <c r="J5379" s="3" t="str">
        <f>IF($B5379="SINAPI",IF(ISNUMBER(MATCH(Banco!$C5379,Analitico!$A:$A,0)),INDEX(Analitico!E:E,MATCH(Banco!$C5379,Analitico!$A:$A,0))&amp;"%",""),"")</f>
        <v/>
      </c>
      <c r="K5379" s="3" t="str">
        <f>IF($B5379="SINAPI",IF(ISNUMBER(MATCH(Banco!$C5379,Analitico!$A:$A,0)),INDEX(Analitico!F:F,MATCH(Banco!$C5379,Analitico!$A:$A,0))&amp;"%",""),"")</f>
        <v/>
      </c>
    </row>
    <row r="5380" spans="1:11" ht="22.5" x14ac:dyDescent="0.2">
      <c r="A5380" s="1" t="str">
        <f t="shared" si="85"/>
        <v>SINAPI 5851</v>
      </c>
      <c r="B5380" s="3" t="s">
        <v>21527</v>
      </c>
      <c r="C5380" s="3" t="s">
        <v>6713</v>
      </c>
      <c r="D5380" s="2" t="s">
        <v>14036</v>
      </c>
      <c r="E5380" s="3" t="s">
        <v>20625</v>
      </c>
      <c r="F5380" s="67" t="s">
        <v>38037</v>
      </c>
      <c r="G5380" s="67" t="s">
        <v>34984</v>
      </c>
      <c r="I5380" s="3" t="s">
        <v>6298</v>
      </c>
      <c r="J5380" s="3" t="str">
        <f>IF($B5380="SINAPI",IF(ISNUMBER(MATCH(Banco!$C5380,Analitico!$A:$A,0)),INDEX(Analitico!E:E,MATCH(Banco!$C5380,Analitico!$A:$A,0))&amp;"%",""),"")</f>
        <v/>
      </c>
      <c r="K5380" s="3" t="str">
        <f>IF($B5380="SINAPI",IF(ISNUMBER(MATCH(Banco!$C5380,Analitico!$A:$A,0)),INDEX(Analitico!F:F,MATCH(Banco!$C5380,Analitico!$A:$A,0))&amp;"%",""),"")</f>
        <v/>
      </c>
    </row>
    <row r="5381" spans="1:11" ht="22.5" x14ac:dyDescent="0.2">
      <c r="A5381" s="1" t="str">
        <f t="shared" si="85"/>
        <v>SINAPI 5855</v>
      </c>
      <c r="B5381" s="3" t="s">
        <v>21527</v>
      </c>
      <c r="C5381" s="3" t="s">
        <v>6714</v>
      </c>
      <c r="D5381" s="2" t="s">
        <v>14037</v>
      </c>
      <c r="E5381" s="3" t="s">
        <v>20625</v>
      </c>
      <c r="F5381" s="67" t="s">
        <v>36092</v>
      </c>
      <c r="G5381" s="67" t="s">
        <v>34985</v>
      </c>
      <c r="I5381" s="3" t="s">
        <v>6298</v>
      </c>
      <c r="J5381" s="3" t="str">
        <f>IF($B5381="SINAPI",IF(ISNUMBER(MATCH(Banco!$C5381,Analitico!$A:$A,0)),INDEX(Analitico!E:E,MATCH(Banco!$C5381,Analitico!$A:$A,0))&amp;"%",""),"")</f>
        <v/>
      </c>
      <c r="K5381" s="3" t="str">
        <f>IF($B5381="SINAPI",IF(ISNUMBER(MATCH(Banco!$C5381,Analitico!$A:$A,0)),INDEX(Analitico!F:F,MATCH(Banco!$C5381,Analitico!$A:$A,0))&amp;"%",""),"")</f>
        <v/>
      </c>
    </row>
    <row r="5382" spans="1:11" ht="22.5" x14ac:dyDescent="0.2">
      <c r="A5382" s="1" t="str">
        <f t="shared" si="85"/>
        <v>SINAPI 5863</v>
      </c>
      <c r="B5382" s="3" t="s">
        <v>21527</v>
      </c>
      <c r="C5382" s="3" t="s">
        <v>6715</v>
      </c>
      <c r="D5382" s="2" t="s">
        <v>14038</v>
      </c>
      <c r="E5382" s="3" t="s">
        <v>20625</v>
      </c>
      <c r="F5382" s="67" t="s">
        <v>5197</v>
      </c>
      <c r="G5382" s="67" t="s">
        <v>5197</v>
      </c>
      <c r="I5382" s="3" t="s">
        <v>6300</v>
      </c>
      <c r="J5382" s="3" t="str">
        <f>IF($B5382="SINAPI",IF(ISNUMBER(MATCH(Banco!$C5382,Analitico!$A:$A,0)),INDEX(Analitico!E:E,MATCH(Banco!$C5382,Analitico!$A:$A,0))&amp;"%",""),"")</f>
        <v/>
      </c>
      <c r="K5382" s="3" t="str">
        <f>IF($B5382="SINAPI",IF(ISNUMBER(MATCH(Banco!$C5382,Analitico!$A:$A,0)),INDEX(Analitico!F:F,MATCH(Banco!$C5382,Analitico!$A:$A,0))&amp;"%",""),"")</f>
        <v/>
      </c>
    </row>
    <row r="5383" spans="1:11" ht="22.5" x14ac:dyDescent="0.2">
      <c r="A5383" s="1" t="str">
        <f t="shared" si="85"/>
        <v>SINAPI 5867</v>
      </c>
      <c r="B5383" s="3" t="s">
        <v>21527</v>
      </c>
      <c r="C5383" s="3" t="s">
        <v>6716</v>
      </c>
      <c r="D5383" s="2" t="s">
        <v>14039</v>
      </c>
      <c r="E5383" s="3" t="s">
        <v>20625</v>
      </c>
      <c r="F5383" s="67" t="s">
        <v>29701</v>
      </c>
      <c r="G5383" s="67" t="s">
        <v>34986</v>
      </c>
      <c r="I5383" s="3" t="s">
        <v>6300</v>
      </c>
      <c r="J5383" s="3" t="str">
        <f>IF($B5383="SINAPI",IF(ISNUMBER(MATCH(Banco!$C5383,Analitico!$A:$A,0)),INDEX(Analitico!E:E,MATCH(Banco!$C5383,Analitico!$A:$A,0))&amp;"%",""),"")</f>
        <v/>
      </c>
      <c r="K5383" s="3" t="str">
        <f>IF($B5383="SINAPI",IF(ISNUMBER(MATCH(Banco!$C5383,Analitico!$A:$A,0)),INDEX(Analitico!F:F,MATCH(Banco!$C5383,Analitico!$A:$A,0))&amp;"%",""),"")</f>
        <v/>
      </c>
    </row>
    <row r="5384" spans="1:11" ht="33.75" x14ac:dyDescent="0.2">
      <c r="A5384" s="1" t="str">
        <f t="shared" si="85"/>
        <v>SINAPI 5875</v>
      </c>
      <c r="B5384" s="3" t="s">
        <v>21527</v>
      </c>
      <c r="C5384" s="3" t="s">
        <v>6717</v>
      </c>
      <c r="D5384" s="2" t="s">
        <v>14040</v>
      </c>
      <c r="E5384" s="3" t="s">
        <v>20625</v>
      </c>
      <c r="F5384" s="67" t="s">
        <v>38038</v>
      </c>
      <c r="G5384" s="67" t="s">
        <v>28811</v>
      </c>
      <c r="I5384" s="3" t="s">
        <v>41</v>
      </c>
      <c r="J5384" s="3" t="str">
        <f>IF($B5384="SINAPI",IF(ISNUMBER(MATCH(Banco!$C5384,Analitico!$A:$A,0)),INDEX(Analitico!E:E,MATCH(Banco!$C5384,Analitico!$A:$A,0))&amp;"%",""),"")</f>
        <v/>
      </c>
      <c r="K5384" s="3" t="str">
        <f>IF($B5384="SINAPI",IF(ISNUMBER(MATCH(Banco!$C5384,Analitico!$A:$A,0)),INDEX(Analitico!F:F,MATCH(Banco!$C5384,Analitico!$A:$A,0))&amp;"%",""),"")</f>
        <v/>
      </c>
    </row>
    <row r="5385" spans="1:11" ht="22.5" x14ac:dyDescent="0.2">
      <c r="A5385" s="1" t="str">
        <f t="shared" si="85"/>
        <v>SINAPI 5879</v>
      </c>
      <c r="B5385" s="3" t="s">
        <v>21527</v>
      </c>
      <c r="C5385" s="3" t="s">
        <v>6718</v>
      </c>
      <c r="D5385" s="2" t="s">
        <v>14041</v>
      </c>
      <c r="E5385" s="3" t="s">
        <v>20625</v>
      </c>
      <c r="F5385" s="67" t="s">
        <v>36939</v>
      </c>
      <c r="G5385" s="67" t="s">
        <v>34987</v>
      </c>
      <c r="I5385" s="3" t="s">
        <v>6300</v>
      </c>
      <c r="J5385" s="3" t="str">
        <f>IF($B5385="SINAPI",IF(ISNUMBER(MATCH(Banco!$C5385,Analitico!$A:$A,0)),INDEX(Analitico!E:E,MATCH(Banco!$C5385,Analitico!$A:$A,0))&amp;"%",""),"")</f>
        <v/>
      </c>
      <c r="K5385" s="3" t="str">
        <f>IF($B5385="SINAPI",IF(ISNUMBER(MATCH(Banco!$C5385,Analitico!$A:$A,0)),INDEX(Analitico!F:F,MATCH(Banco!$C5385,Analitico!$A:$A,0))&amp;"%",""),"")</f>
        <v/>
      </c>
    </row>
    <row r="5386" spans="1:11" ht="22.5" x14ac:dyDescent="0.2">
      <c r="A5386" s="1" t="str">
        <f t="shared" si="85"/>
        <v>SINAPI 5882</v>
      </c>
      <c r="B5386" s="3" t="s">
        <v>21527</v>
      </c>
      <c r="C5386" s="3" t="s">
        <v>6719</v>
      </c>
      <c r="D5386" s="2" t="s">
        <v>14042</v>
      </c>
      <c r="E5386" s="3" t="s">
        <v>20625</v>
      </c>
      <c r="F5386" s="67" t="s">
        <v>38039</v>
      </c>
      <c r="G5386" s="67" t="s">
        <v>34988</v>
      </c>
      <c r="I5386" s="3" t="s">
        <v>6300</v>
      </c>
      <c r="J5386" s="3" t="str">
        <f>IF($B5386="SINAPI",IF(ISNUMBER(MATCH(Banco!$C5386,Analitico!$A:$A,0)),INDEX(Analitico!E:E,MATCH(Banco!$C5386,Analitico!$A:$A,0))&amp;"%",""),"")</f>
        <v/>
      </c>
      <c r="K5386" s="3" t="str">
        <f>IF($B5386="SINAPI",IF(ISNUMBER(MATCH(Banco!$C5386,Analitico!$A:$A,0)),INDEX(Analitico!F:F,MATCH(Banco!$C5386,Analitico!$A:$A,0))&amp;"%",""),"")</f>
        <v/>
      </c>
    </row>
    <row r="5387" spans="1:11" ht="22.5" x14ac:dyDescent="0.2">
      <c r="A5387" s="1" t="str">
        <f t="shared" si="85"/>
        <v>SINAPI 5890</v>
      </c>
      <c r="B5387" s="3" t="s">
        <v>21527</v>
      </c>
      <c r="C5387" s="3" t="s">
        <v>6720</v>
      </c>
      <c r="D5387" s="2" t="s">
        <v>14043</v>
      </c>
      <c r="E5387" s="3" t="s">
        <v>20625</v>
      </c>
      <c r="F5387" s="67" t="s">
        <v>38040</v>
      </c>
      <c r="G5387" s="67" t="s">
        <v>34989</v>
      </c>
      <c r="I5387" s="3" t="s">
        <v>6298</v>
      </c>
      <c r="J5387" s="3" t="str">
        <f>IF($B5387="SINAPI",IF(ISNUMBER(MATCH(Banco!$C5387,Analitico!$A:$A,0)),INDEX(Analitico!E:E,MATCH(Banco!$C5387,Analitico!$A:$A,0))&amp;"%",""),"")</f>
        <v/>
      </c>
      <c r="K5387" s="3" t="str">
        <f>IF($B5387="SINAPI",IF(ISNUMBER(MATCH(Banco!$C5387,Analitico!$A:$A,0)),INDEX(Analitico!F:F,MATCH(Banco!$C5387,Analitico!$A:$A,0))&amp;"%",""),"")</f>
        <v/>
      </c>
    </row>
    <row r="5388" spans="1:11" ht="22.5" x14ac:dyDescent="0.2">
      <c r="A5388" s="1" t="str">
        <f t="shared" si="85"/>
        <v>SINAPI 5894</v>
      </c>
      <c r="B5388" s="3" t="s">
        <v>21527</v>
      </c>
      <c r="C5388" s="3" t="s">
        <v>6721</v>
      </c>
      <c r="D5388" s="2" t="s">
        <v>14044</v>
      </c>
      <c r="E5388" s="3" t="s">
        <v>20625</v>
      </c>
      <c r="F5388" s="67" t="s">
        <v>38041</v>
      </c>
      <c r="G5388" s="67" t="s">
        <v>34990</v>
      </c>
      <c r="I5388" s="3" t="s">
        <v>6298</v>
      </c>
      <c r="J5388" s="3" t="str">
        <f>IF($B5388="SINAPI",IF(ISNUMBER(MATCH(Banco!$C5388,Analitico!$A:$A,0)),INDEX(Analitico!E:E,MATCH(Banco!$C5388,Analitico!$A:$A,0))&amp;"%",""),"")</f>
        <v/>
      </c>
      <c r="K5388" s="3" t="str">
        <f>IF($B5388="SINAPI",IF(ISNUMBER(MATCH(Banco!$C5388,Analitico!$A:$A,0)),INDEX(Analitico!F:F,MATCH(Banco!$C5388,Analitico!$A:$A,0))&amp;"%",""),"")</f>
        <v/>
      </c>
    </row>
    <row r="5389" spans="1:11" ht="33.75" x14ac:dyDescent="0.2">
      <c r="A5389" s="1" t="str">
        <f t="shared" si="85"/>
        <v>SINAPI 5901</v>
      </c>
      <c r="B5389" s="3" t="s">
        <v>21527</v>
      </c>
      <c r="C5389" s="3" t="s">
        <v>6722</v>
      </c>
      <c r="D5389" s="2" t="s">
        <v>14045</v>
      </c>
      <c r="E5389" s="3" t="s">
        <v>20625</v>
      </c>
      <c r="F5389" s="67" t="s">
        <v>38042</v>
      </c>
      <c r="G5389" s="67" t="s">
        <v>34991</v>
      </c>
      <c r="I5389" s="3" t="s">
        <v>6300</v>
      </c>
      <c r="J5389" s="3" t="str">
        <f>IF($B5389="SINAPI",IF(ISNUMBER(MATCH(Banco!$C5389,Analitico!$A:$A,0)),INDEX(Analitico!E:E,MATCH(Banco!$C5389,Analitico!$A:$A,0))&amp;"%",""),"")</f>
        <v/>
      </c>
      <c r="K5389" s="3" t="str">
        <f>IF($B5389="SINAPI",IF(ISNUMBER(MATCH(Banco!$C5389,Analitico!$A:$A,0)),INDEX(Analitico!F:F,MATCH(Banco!$C5389,Analitico!$A:$A,0))&amp;"%",""),"")</f>
        <v/>
      </c>
    </row>
    <row r="5390" spans="1:11" ht="22.5" x14ac:dyDescent="0.2">
      <c r="A5390" s="1" t="str">
        <f t="shared" si="85"/>
        <v>SINAPI 5909</v>
      </c>
      <c r="B5390" s="3" t="s">
        <v>21527</v>
      </c>
      <c r="C5390" s="3" t="s">
        <v>6723</v>
      </c>
      <c r="D5390" s="2" t="s">
        <v>14046</v>
      </c>
      <c r="E5390" s="3" t="s">
        <v>20625</v>
      </c>
      <c r="F5390" s="67" t="s">
        <v>32080</v>
      </c>
      <c r="G5390" s="67" t="s">
        <v>28821</v>
      </c>
      <c r="I5390" s="3" t="s">
        <v>6300</v>
      </c>
      <c r="J5390" s="3" t="str">
        <f>IF($B5390="SINAPI",IF(ISNUMBER(MATCH(Banco!$C5390,Analitico!$A:$A,0)),INDEX(Analitico!E:E,MATCH(Banco!$C5390,Analitico!$A:$A,0))&amp;"%",""),"")</f>
        <v/>
      </c>
      <c r="K5390" s="3" t="str">
        <f>IF($B5390="SINAPI",IF(ISNUMBER(MATCH(Banco!$C5390,Analitico!$A:$A,0)),INDEX(Analitico!F:F,MATCH(Banco!$C5390,Analitico!$A:$A,0))&amp;"%",""),"")</f>
        <v/>
      </c>
    </row>
    <row r="5391" spans="1:11" x14ac:dyDescent="0.2">
      <c r="A5391" s="1" t="str">
        <f t="shared" si="85"/>
        <v>SINAPI 5921</v>
      </c>
      <c r="B5391" s="3" t="s">
        <v>21527</v>
      </c>
      <c r="C5391" s="3" t="s">
        <v>6724</v>
      </c>
      <c r="D5391" s="2" t="s">
        <v>14047</v>
      </c>
      <c r="E5391" s="3" t="s">
        <v>20625</v>
      </c>
      <c r="F5391" s="67" t="s">
        <v>5553</v>
      </c>
      <c r="G5391" s="67" t="s">
        <v>5553</v>
      </c>
      <c r="I5391" s="3" t="s">
        <v>6300</v>
      </c>
      <c r="J5391" s="3" t="str">
        <f>IF($B5391="SINAPI",IF(ISNUMBER(MATCH(Banco!$C5391,Analitico!$A:$A,0)),INDEX(Analitico!E:E,MATCH(Banco!$C5391,Analitico!$A:$A,0))&amp;"%",""),"")</f>
        <v/>
      </c>
      <c r="K5391" s="3" t="str">
        <f>IF($B5391="SINAPI",IF(ISNUMBER(MATCH(Banco!$C5391,Analitico!$A:$A,0)),INDEX(Analitico!F:F,MATCH(Banco!$C5391,Analitico!$A:$A,0))&amp;"%",""),"")</f>
        <v/>
      </c>
    </row>
    <row r="5392" spans="1:11" ht="33.75" x14ac:dyDescent="0.2">
      <c r="A5392" s="1" t="str">
        <f t="shared" si="85"/>
        <v>SINAPI 5928</v>
      </c>
      <c r="B5392" s="3" t="s">
        <v>21527</v>
      </c>
      <c r="C5392" s="3" t="s">
        <v>6725</v>
      </c>
      <c r="D5392" s="2" t="s">
        <v>14048</v>
      </c>
      <c r="E5392" s="3" t="s">
        <v>20625</v>
      </c>
      <c r="F5392" s="67" t="s">
        <v>38043</v>
      </c>
      <c r="G5392" s="67" t="s">
        <v>34992</v>
      </c>
      <c r="I5392" s="3" t="s">
        <v>6300</v>
      </c>
      <c r="J5392" s="3" t="str">
        <f>IF($B5392="SINAPI",IF(ISNUMBER(MATCH(Banco!$C5392,Analitico!$A:$A,0)),INDEX(Analitico!E:E,MATCH(Banco!$C5392,Analitico!$A:$A,0))&amp;"%",""),"")</f>
        <v/>
      </c>
      <c r="K5392" s="3" t="str">
        <f>IF($B5392="SINAPI",IF(ISNUMBER(MATCH(Banco!$C5392,Analitico!$A:$A,0)),INDEX(Analitico!F:F,MATCH(Banco!$C5392,Analitico!$A:$A,0))&amp;"%",""),"")</f>
        <v/>
      </c>
    </row>
    <row r="5393" spans="1:11" ht="22.5" x14ac:dyDescent="0.2">
      <c r="A5393" s="1" t="str">
        <f t="shared" si="85"/>
        <v>SINAPI 5932</v>
      </c>
      <c r="B5393" s="3" t="s">
        <v>21527</v>
      </c>
      <c r="C5393" s="3" t="s">
        <v>6726</v>
      </c>
      <c r="D5393" s="2" t="s">
        <v>14049</v>
      </c>
      <c r="E5393" s="3" t="s">
        <v>20625</v>
      </c>
      <c r="F5393" s="67" t="s">
        <v>38044</v>
      </c>
      <c r="G5393" s="67" t="s">
        <v>34993</v>
      </c>
      <c r="I5393" s="3" t="s">
        <v>6298</v>
      </c>
      <c r="J5393" s="3" t="str">
        <f>IF($B5393="SINAPI",IF(ISNUMBER(MATCH(Banco!$C5393,Analitico!$A:$A,0)),INDEX(Analitico!E:E,MATCH(Banco!$C5393,Analitico!$A:$A,0))&amp;"%",""),"")</f>
        <v/>
      </c>
      <c r="K5393" s="3" t="str">
        <f>IF($B5393="SINAPI",IF(ISNUMBER(MATCH(Banco!$C5393,Analitico!$A:$A,0)),INDEX(Analitico!F:F,MATCH(Banco!$C5393,Analitico!$A:$A,0))&amp;"%",""),"")</f>
        <v/>
      </c>
    </row>
    <row r="5394" spans="1:11" ht="22.5" x14ac:dyDescent="0.2">
      <c r="A5394" s="1" t="str">
        <f t="shared" si="85"/>
        <v>SINAPI 5940</v>
      </c>
      <c r="B5394" s="3" t="s">
        <v>21527</v>
      </c>
      <c r="C5394" s="3" t="s">
        <v>6727</v>
      </c>
      <c r="D5394" s="2" t="s">
        <v>14050</v>
      </c>
      <c r="E5394" s="3" t="s">
        <v>20625</v>
      </c>
      <c r="F5394" s="67" t="s">
        <v>35024</v>
      </c>
      <c r="G5394" s="67" t="s">
        <v>34994</v>
      </c>
      <c r="I5394" s="3" t="s">
        <v>6298</v>
      </c>
      <c r="J5394" s="3" t="str">
        <f>IF($B5394="SINAPI",IF(ISNUMBER(MATCH(Banco!$C5394,Analitico!$A:$A,0)),INDEX(Analitico!E:E,MATCH(Banco!$C5394,Analitico!$A:$A,0))&amp;"%",""),"")</f>
        <v/>
      </c>
      <c r="K5394" s="3" t="str">
        <f>IF($B5394="SINAPI",IF(ISNUMBER(MATCH(Banco!$C5394,Analitico!$A:$A,0)),INDEX(Analitico!F:F,MATCH(Banco!$C5394,Analitico!$A:$A,0))&amp;"%",""),"")</f>
        <v/>
      </c>
    </row>
    <row r="5395" spans="1:11" ht="22.5" x14ac:dyDescent="0.2">
      <c r="A5395" s="1" t="str">
        <f t="shared" si="85"/>
        <v>SINAPI 5944</v>
      </c>
      <c r="B5395" s="3" t="s">
        <v>21527</v>
      </c>
      <c r="C5395" s="3" t="s">
        <v>6728</v>
      </c>
      <c r="D5395" s="2" t="s">
        <v>14051</v>
      </c>
      <c r="E5395" s="3" t="s">
        <v>20625</v>
      </c>
      <c r="F5395" s="67" t="s">
        <v>38045</v>
      </c>
      <c r="G5395" s="67" t="s">
        <v>34995</v>
      </c>
      <c r="I5395" s="3" t="s">
        <v>6298</v>
      </c>
      <c r="J5395" s="3" t="str">
        <f>IF($B5395="SINAPI",IF(ISNUMBER(MATCH(Banco!$C5395,Analitico!$A:$A,0)),INDEX(Analitico!E:E,MATCH(Banco!$C5395,Analitico!$A:$A,0))&amp;"%",""),"")</f>
        <v/>
      </c>
      <c r="K5395" s="3" t="str">
        <f>IF($B5395="SINAPI",IF(ISNUMBER(MATCH(Banco!$C5395,Analitico!$A:$A,0)),INDEX(Analitico!F:F,MATCH(Banco!$C5395,Analitico!$A:$A,0))&amp;"%",""),"")</f>
        <v/>
      </c>
    </row>
    <row r="5396" spans="1:11" ht="22.5" x14ac:dyDescent="0.2">
      <c r="A5396" s="1" t="str">
        <f t="shared" si="85"/>
        <v>SINAPI 5953</v>
      </c>
      <c r="B5396" s="3" t="s">
        <v>21527</v>
      </c>
      <c r="C5396" s="3" t="s">
        <v>6729</v>
      </c>
      <c r="D5396" s="2" t="s">
        <v>14052</v>
      </c>
      <c r="E5396" s="3" t="s">
        <v>20625</v>
      </c>
      <c r="F5396" s="67" t="s">
        <v>31965</v>
      </c>
      <c r="G5396" s="67" t="s">
        <v>31965</v>
      </c>
      <c r="I5396" s="3" t="s">
        <v>6300</v>
      </c>
      <c r="J5396" s="3" t="str">
        <f>IF($B5396="SINAPI",IF(ISNUMBER(MATCH(Banco!$C5396,Analitico!$A:$A,0)),INDEX(Analitico!E:E,MATCH(Banco!$C5396,Analitico!$A:$A,0))&amp;"%",""),"")</f>
        <v/>
      </c>
      <c r="K5396" s="3" t="str">
        <f>IF($B5396="SINAPI",IF(ISNUMBER(MATCH(Banco!$C5396,Analitico!$A:$A,0)),INDEX(Analitico!F:F,MATCH(Banco!$C5396,Analitico!$A:$A,0))&amp;"%",""),"")</f>
        <v/>
      </c>
    </row>
    <row r="5397" spans="1:11" ht="22.5" x14ac:dyDescent="0.2">
      <c r="A5397" s="1" t="str">
        <f t="shared" si="85"/>
        <v>SINAPI 6259</v>
      </c>
      <c r="B5397" s="3" t="s">
        <v>21527</v>
      </c>
      <c r="C5397" s="3" t="s">
        <v>6730</v>
      </c>
      <c r="D5397" s="2" t="s">
        <v>14053</v>
      </c>
      <c r="E5397" s="3" t="s">
        <v>20625</v>
      </c>
      <c r="F5397" s="67" t="s">
        <v>38046</v>
      </c>
      <c r="G5397" s="67" t="s">
        <v>34996</v>
      </c>
      <c r="I5397" s="3" t="s">
        <v>6300</v>
      </c>
      <c r="J5397" s="3" t="str">
        <f>IF($B5397="SINAPI",IF(ISNUMBER(MATCH(Banco!$C5397,Analitico!$A:$A,0)),INDEX(Analitico!E:E,MATCH(Banco!$C5397,Analitico!$A:$A,0))&amp;"%",""),"")</f>
        <v/>
      </c>
      <c r="K5397" s="3" t="str">
        <f>IF($B5397="SINAPI",IF(ISNUMBER(MATCH(Banco!$C5397,Analitico!$A:$A,0)),INDEX(Analitico!F:F,MATCH(Banco!$C5397,Analitico!$A:$A,0))&amp;"%",""),"")</f>
        <v/>
      </c>
    </row>
    <row r="5398" spans="1:11" ht="22.5" x14ac:dyDescent="0.2">
      <c r="A5398" s="1" t="str">
        <f t="shared" si="85"/>
        <v>SINAPI 6879</v>
      </c>
      <c r="B5398" s="3" t="s">
        <v>21527</v>
      </c>
      <c r="C5398" s="3" t="s">
        <v>6731</v>
      </c>
      <c r="D5398" s="2" t="s">
        <v>14054</v>
      </c>
      <c r="E5398" s="3" t="s">
        <v>20625</v>
      </c>
      <c r="F5398" s="67" t="s">
        <v>38047</v>
      </c>
      <c r="G5398" s="67" t="s">
        <v>34997</v>
      </c>
      <c r="I5398" s="3" t="s">
        <v>6300</v>
      </c>
      <c r="J5398" s="3" t="str">
        <f>IF($B5398="SINAPI",IF(ISNUMBER(MATCH(Banco!$C5398,Analitico!$A:$A,0)),INDEX(Analitico!E:E,MATCH(Banco!$C5398,Analitico!$A:$A,0))&amp;"%",""),"")</f>
        <v/>
      </c>
      <c r="K5398" s="3" t="str">
        <f>IF($B5398="SINAPI",IF(ISNUMBER(MATCH(Banco!$C5398,Analitico!$A:$A,0)),INDEX(Analitico!F:F,MATCH(Banco!$C5398,Analitico!$A:$A,0))&amp;"%",""),"")</f>
        <v/>
      </c>
    </row>
    <row r="5399" spans="1:11" x14ac:dyDescent="0.2">
      <c r="A5399" s="1" t="str">
        <f t="shared" si="85"/>
        <v>SINAPI 7030</v>
      </c>
      <c r="B5399" s="3" t="s">
        <v>21527</v>
      </c>
      <c r="C5399" s="3" t="s">
        <v>6732</v>
      </c>
      <c r="D5399" s="2" t="s">
        <v>14055</v>
      </c>
      <c r="E5399" s="3" t="s">
        <v>20625</v>
      </c>
      <c r="F5399" s="67" t="s">
        <v>34998</v>
      </c>
      <c r="G5399" s="67" t="s">
        <v>34998</v>
      </c>
      <c r="I5399" s="3" t="s">
        <v>6300</v>
      </c>
      <c r="J5399" s="3" t="str">
        <f>IF($B5399="SINAPI",IF(ISNUMBER(MATCH(Banco!$C5399,Analitico!$A:$A,0)),INDEX(Analitico!E:E,MATCH(Banco!$C5399,Analitico!$A:$A,0))&amp;"%",""),"")</f>
        <v/>
      </c>
      <c r="K5399" s="3" t="str">
        <f>IF($B5399="SINAPI",IF(ISNUMBER(MATCH(Banco!$C5399,Analitico!$A:$A,0)),INDEX(Analitico!F:F,MATCH(Banco!$C5399,Analitico!$A:$A,0))&amp;"%",""),"")</f>
        <v/>
      </c>
    </row>
    <row r="5400" spans="1:11" ht="22.5" x14ac:dyDescent="0.2">
      <c r="A5400" s="1" t="str">
        <f t="shared" si="85"/>
        <v>SINAPI 7042</v>
      </c>
      <c r="B5400" s="3" t="s">
        <v>21527</v>
      </c>
      <c r="C5400" s="3" t="s">
        <v>6733</v>
      </c>
      <c r="D5400" s="2" t="s">
        <v>14056</v>
      </c>
      <c r="E5400" s="3" t="s">
        <v>20625</v>
      </c>
      <c r="F5400" s="67" t="s">
        <v>33539</v>
      </c>
      <c r="G5400" s="67" t="s">
        <v>33539</v>
      </c>
      <c r="I5400" s="3" t="s">
        <v>6298</v>
      </c>
      <c r="J5400" s="3" t="str">
        <f>IF($B5400="SINAPI",IF(ISNUMBER(MATCH(Banco!$C5400,Analitico!$A:$A,0)),INDEX(Analitico!E:E,MATCH(Banco!$C5400,Analitico!$A:$A,0))&amp;"%",""),"")</f>
        <v/>
      </c>
      <c r="K5400" s="3" t="str">
        <f>IF($B5400="SINAPI",IF(ISNUMBER(MATCH(Banco!$C5400,Analitico!$A:$A,0)),INDEX(Analitico!F:F,MATCH(Banco!$C5400,Analitico!$A:$A,0))&amp;"%",""),"")</f>
        <v/>
      </c>
    </row>
    <row r="5401" spans="1:11" ht="22.5" x14ac:dyDescent="0.2">
      <c r="A5401" s="1" t="str">
        <f t="shared" si="85"/>
        <v>SINAPI 7049</v>
      </c>
      <c r="B5401" s="3" t="s">
        <v>21527</v>
      </c>
      <c r="C5401" s="3" t="s">
        <v>6734</v>
      </c>
      <c r="D5401" s="2" t="s">
        <v>14057</v>
      </c>
      <c r="E5401" s="3" t="s">
        <v>20625</v>
      </c>
      <c r="F5401" s="67" t="s">
        <v>30134</v>
      </c>
      <c r="G5401" s="67" t="s">
        <v>34999</v>
      </c>
      <c r="I5401" s="3" t="s">
        <v>6300</v>
      </c>
      <c r="J5401" s="3" t="str">
        <f>IF($B5401="SINAPI",IF(ISNUMBER(MATCH(Banco!$C5401,Analitico!$A:$A,0)),INDEX(Analitico!E:E,MATCH(Banco!$C5401,Analitico!$A:$A,0))&amp;"%",""),"")</f>
        <v/>
      </c>
      <c r="K5401" s="3" t="str">
        <f>IF($B5401="SINAPI",IF(ISNUMBER(MATCH(Banco!$C5401,Analitico!$A:$A,0)),INDEX(Analitico!F:F,MATCH(Banco!$C5401,Analitico!$A:$A,0))&amp;"%",""),"")</f>
        <v/>
      </c>
    </row>
    <row r="5402" spans="1:11" ht="22.5" x14ac:dyDescent="0.2">
      <c r="A5402" s="1" t="str">
        <f t="shared" si="85"/>
        <v>SINAPI 67826</v>
      </c>
      <c r="B5402" s="3" t="s">
        <v>21527</v>
      </c>
      <c r="C5402" s="3" t="s">
        <v>6735</v>
      </c>
      <c r="D5402" s="2" t="s">
        <v>14058</v>
      </c>
      <c r="E5402" s="3" t="s">
        <v>20625</v>
      </c>
      <c r="F5402" s="67" t="s">
        <v>38048</v>
      </c>
      <c r="G5402" s="67" t="s">
        <v>35000</v>
      </c>
      <c r="I5402" s="3" t="s">
        <v>6298</v>
      </c>
      <c r="J5402" s="3" t="str">
        <f>IF($B5402="SINAPI",IF(ISNUMBER(MATCH(Banco!$C5402,Analitico!$A:$A,0)),INDEX(Analitico!E:E,MATCH(Banco!$C5402,Analitico!$A:$A,0))&amp;"%",""),"")</f>
        <v/>
      </c>
      <c r="K5402" s="3" t="str">
        <f>IF($B5402="SINAPI",IF(ISNUMBER(MATCH(Banco!$C5402,Analitico!$A:$A,0)),INDEX(Analitico!F:F,MATCH(Banco!$C5402,Analitico!$A:$A,0))&amp;"%",""),"")</f>
        <v/>
      </c>
    </row>
    <row r="5403" spans="1:11" x14ac:dyDescent="0.2">
      <c r="A5403" s="1" t="str">
        <f t="shared" si="85"/>
        <v>SINAPI 73417</v>
      </c>
      <c r="B5403" s="3" t="s">
        <v>21527</v>
      </c>
      <c r="C5403" s="3" t="s">
        <v>6736</v>
      </c>
      <c r="D5403" s="2" t="s">
        <v>14059</v>
      </c>
      <c r="E5403" s="3" t="s">
        <v>20625</v>
      </c>
      <c r="F5403" s="67" t="s">
        <v>35001</v>
      </c>
      <c r="G5403" s="67" t="s">
        <v>35001</v>
      </c>
      <c r="I5403" s="3" t="s">
        <v>6300</v>
      </c>
      <c r="J5403" s="3" t="str">
        <f>IF($B5403="SINAPI",IF(ISNUMBER(MATCH(Banco!$C5403,Analitico!$A:$A,0)),INDEX(Analitico!E:E,MATCH(Banco!$C5403,Analitico!$A:$A,0))&amp;"%",""),"")</f>
        <v/>
      </c>
      <c r="K5403" s="3" t="str">
        <f>IF($B5403="SINAPI",IF(ISNUMBER(MATCH(Banco!$C5403,Analitico!$A:$A,0)),INDEX(Analitico!F:F,MATCH(Banco!$C5403,Analitico!$A:$A,0))&amp;"%",""),"")</f>
        <v/>
      </c>
    </row>
    <row r="5404" spans="1:11" ht="22.5" x14ac:dyDescent="0.2">
      <c r="A5404" s="1" t="str">
        <f t="shared" si="85"/>
        <v>SINAPI 73436</v>
      </c>
      <c r="B5404" s="3" t="s">
        <v>21527</v>
      </c>
      <c r="C5404" s="3" t="s">
        <v>6737</v>
      </c>
      <c r="D5404" s="2" t="s">
        <v>14060</v>
      </c>
      <c r="E5404" s="3" t="s">
        <v>20625</v>
      </c>
      <c r="F5404" s="67" t="s">
        <v>36946</v>
      </c>
      <c r="G5404" s="67" t="s">
        <v>35002</v>
      </c>
      <c r="I5404" s="3" t="s">
        <v>6300</v>
      </c>
      <c r="J5404" s="3" t="str">
        <f>IF($B5404="SINAPI",IF(ISNUMBER(MATCH(Banco!$C5404,Analitico!$A:$A,0)),INDEX(Analitico!E:E,MATCH(Banco!$C5404,Analitico!$A:$A,0))&amp;"%",""),"")</f>
        <v/>
      </c>
      <c r="K5404" s="3" t="str">
        <f>IF($B5404="SINAPI",IF(ISNUMBER(MATCH(Banco!$C5404,Analitico!$A:$A,0)),INDEX(Analitico!F:F,MATCH(Banco!$C5404,Analitico!$A:$A,0))&amp;"%",""),"")</f>
        <v/>
      </c>
    </row>
    <row r="5405" spans="1:11" ht="33.75" x14ac:dyDescent="0.2">
      <c r="A5405" s="1" t="str">
        <f t="shared" si="85"/>
        <v>SINAPI 73467</v>
      </c>
      <c r="B5405" s="3" t="s">
        <v>21527</v>
      </c>
      <c r="C5405" s="3" t="s">
        <v>6738</v>
      </c>
      <c r="D5405" s="2" t="s">
        <v>14061</v>
      </c>
      <c r="E5405" s="3" t="s">
        <v>20625</v>
      </c>
      <c r="F5405" s="67" t="s">
        <v>38049</v>
      </c>
      <c r="G5405" s="67" t="s">
        <v>35003</v>
      </c>
      <c r="I5405" s="3" t="s">
        <v>6298</v>
      </c>
      <c r="J5405" s="3" t="str">
        <f>IF($B5405="SINAPI",IF(ISNUMBER(MATCH(Banco!$C5405,Analitico!$A:$A,0)),INDEX(Analitico!E:E,MATCH(Banco!$C5405,Analitico!$A:$A,0))&amp;"%",""),"")</f>
        <v/>
      </c>
      <c r="K5405" s="3" t="str">
        <f>IF($B5405="SINAPI",IF(ISNUMBER(MATCH(Banco!$C5405,Analitico!$A:$A,0)),INDEX(Analitico!F:F,MATCH(Banco!$C5405,Analitico!$A:$A,0))&amp;"%",""),"")</f>
        <v/>
      </c>
    </row>
    <row r="5406" spans="1:11" ht="22.5" x14ac:dyDescent="0.2">
      <c r="A5406" s="1" t="str">
        <f t="shared" si="85"/>
        <v>SINAPI 73536</v>
      </c>
      <c r="B5406" s="3" t="s">
        <v>21527</v>
      </c>
      <c r="C5406" s="3" t="s">
        <v>6739</v>
      </c>
      <c r="D5406" s="2" t="s">
        <v>14062</v>
      </c>
      <c r="E5406" s="3" t="s">
        <v>20625</v>
      </c>
      <c r="F5406" s="67" t="s">
        <v>35004</v>
      </c>
      <c r="G5406" s="67" t="s">
        <v>35004</v>
      </c>
      <c r="I5406" s="3" t="s">
        <v>6298</v>
      </c>
      <c r="J5406" s="3" t="str">
        <f>IF($B5406="SINAPI",IF(ISNUMBER(MATCH(Banco!$C5406,Analitico!$A:$A,0)),INDEX(Analitico!E:E,MATCH(Banco!$C5406,Analitico!$A:$A,0))&amp;"%",""),"")</f>
        <v/>
      </c>
      <c r="K5406" s="3" t="str">
        <f>IF($B5406="SINAPI",IF(ISNUMBER(MATCH(Banco!$C5406,Analitico!$A:$A,0)),INDEX(Analitico!F:F,MATCH(Banco!$C5406,Analitico!$A:$A,0))&amp;"%",""),"")</f>
        <v/>
      </c>
    </row>
    <row r="5407" spans="1:11" ht="33.75" x14ac:dyDescent="0.2">
      <c r="A5407" s="1" t="str">
        <f t="shared" si="85"/>
        <v>SINAPI 83362</v>
      </c>
      <c r="B5407" s="3" t="s">
        <v>21527</v>
      </c>
      <c r="C5407" s="3" t="s">
        <v>6740</v>
      </c>
      <c r="D5407" s="2" t="s">
        <v>14063</v>
      </c>
      <c r="E5407" s="3" t="s">
        <v>20625</v>
      </c>
      <c r="F5407" s="67" t="s">
        <v>38050</v>
      </c>
      <c r="G5407" s="67" t="s">
        <v>35005</v>
      </c>
      <c r="I5407" s="3" t="s">
        <v>6300</v>
      </c>
      <c r="J5407" s="3" t="str">
        <f>IF($B5407="SINAPI",IF(ISNUMBER(MATCH(Banco!$C5407,Analitico!$A:$A,0)),INDEX(Analitico!E:E,MATCH(Banco!$C5407,Analitico!$A:$A,0))&amp;"%",""),"")</f>
        <v/>
      </c>
      <c r="K5407" s="3" t="str">
        <f>IF($B5407="SINAPI",IF(ISNUMBER(MATCH(Banco!$C5407,Analitico!$A:$A,0)),INDEX(Analitico!F:F,MATCH(Banco!$C5407,Analitico!$A:$A,0))&amp;"%",""),"")</f>
        <v/>
      </c>
    </row>
    <row r="5408" spans="1:11" ht="22.5" x14ac:dyDescent="0.2">
      <c r="A5408" s="1" t="str">
        <f t="shared" si="85"/>
        <v>SINAPI 83765</v>
      </c>
      <c r="B5408" s="3" t="s">
        <v>21527</v>
      </c>
      <c r="C5408" s="3" t="s">
        <v>6741</v>
      </c>
      <c r="D5408" s="2" t="s">
        <v>14064</v>
      </c>
      <c r="E5408" s="3" t="s">
        <v>20625</v>
      </c>
      <c r="F5408" s="67" t="s">
        <v>38051</v>
      </c>
      <c r="G5408" s="67" t="s">
        <v>31039</v>
      </c>
      <c r="I5408" s="3" t="s">
        <v>6300</v>
      </c>
      <c r="J5408" s="3" t="str">
        <f>IF($B5408="SINAPI",IF(ISNUMBER(MATCH(Banco!$C5408,Analitico!$A:$A,0)),INDEX(Analitico!E:E,MATCH(Banco!$C5408,Analitico!$A:$A,0))&amp;"%",""),"")</f>
        <v/>
      </c>
      <c r="K5408" s="3" t="str">
        <f>IF($B5408="SINAPI",IF(ISNUMBER(MATCH(Banco!$C5408,Analitico!$A:$A,0)),INDEX(Analitico!F:F,MATCH(Banco!$C5408,Analitico!$A:$A,0))&amp;"%",""),"")</f>
        <v/>
      </c>
    </row>
    <row r="5409" spans="1:11" ht="22.5" x14ac:dyDescent="0.2">
      <c r="A5409" s="1" t="str">
        <f t="shared" si="85"/>
        <v>SINAPI 87445</v>
      </c>
      <c r="B5409" s="3" t="s">
        <v>21527</v>
      </c>
      <c r="C5409" s="3" t="s">
        <v>6742</v>
      </c>
      <c r="D5409" s="2" t="s">
        <v>14065</v>
      </c>
      <c r="E5409" s="3" t="s">
        <v>20625</v>
      </c>
      <c r="F5409" s="67" t="s">
        <v>21106</v>
      </c>
      <c r="G5409" s="67" t="s">
        <v>21106</v>
      </c>
      <c r="I5409" s="3" t="s">
        <v>6298</v>
      </c>
      <c r="J5409" s="3" t="str">
        <f>IF($B5409="SINAPI",IF(ISNUMBER(MATCH(Banco!$C5409,Analitico!$A:$A,0)),INDEX(Analitico!E:E,MATCH(Banco!$C5409,Analitico!$A:$A,0))&amp;"%",""),"")</f>
        <v/>
      </c>
      <c r="K5409" s="3" t="str">
        <f>IF($B5409="SINAPI",IF(ISNUMBER(MATCH(Banco!$C5409,Analitico!$A:$A,0)),INDEX(Analitico!F:F,MATCH(Banco!$C5409,Analitico!$A:$A,0))&amp;"%",""),"")</f>
        <v/>
      </c>
    </row>
    <row r="5410" spans="1:11" ht="22.5" x14ac:dyDescent="0.2">
      <c r="A5410" s="1" t="str">
        <f t="shared" si="85"/>
        <v>SINAPI 88386</v>
      </c>
      <c r="B5410" s="3" t="s">
        <v>21527</v>
      </c>
      <c r="C5410" s="3" t="s">
        <v>6743</v>
      </c>
      <c r="D5410" s="2" t="s">
        <v>14066</v>
      </c>
      <c r="E5410" s="3" t="s">
        <v>20625</v>
      </c>
      <c r="F5410" s="67" t="s">
        <v>4695</v>
      </c>
      <c r="G5410" s="67" t="s">
        <v>4695</v>
      </c>
      <c r="I5410" s="3" t="s">
        <v>6298</v>
      </c>
      <c r="J5410" s="3" t="str">
        <f>IF($B5410="SINAPI",IF(ISNUMBER(MATCH(Banco!$C5410,Analitico!$A:$A,0)),INDEX(Analitico!E:E,MATCH(Banco!$C5410,Analitico!$A:$A,0))&amp;"%",""),"")</f>
        <v/>
      </c>
      <c r="K5410" s="3" t="str">
        <f>IF($B5410="SINAPI",IF(ISNUMBER(MATCH(Banco!$C5410,Analitico!$A:$A,0)),INDEX(Analitico!F:F,MATCH(Banco!$C5410,Analitico!$A:$A,0))&amp;"%",""),"")</f>
        <v/>
      </c>
    </row>
    <row r="5411" spans="1:11" ht="22.5" x14ac:dyDescent="0.2">
      <c r="A5411" s="1" t="str">
        <f t="shared" ref="A5411:A5474" si="86">CONCATENAR</f>
        <v>SINAPI 88393</v>
      </c>
      <c r="B5411" s="3" t="s">
        <v>21527</v>
      </c>
      <c r="C5411" s="3" t="s">
        <v>6744</v>
      </c>
      <c r="D5411" s="2" t="s">
        <v>14067</v>
      </c>
      <c r="E5411" s="3" t="s">
        <v>20625</v>
      </c>
      <c r="F5411" s="67" t="s">
        <v>5872</v>
      </c>
      <c r="G5411" s="67" t="s">
        <v>5872</v>
      </c>
      <c r="I5411" s="3" t="s">
        <v>6298</v>
      </c>
      <c r="J5411" s="3" t="str">
        <f>IF($B5411="SINAPI",IF(ISNUMBER(MATCH(Banco!$C5411,Analitico!$A:$A,0)),INDEX(Analitico!E:E,MATCH(Banco!$C5411,Analitico!$A:$A,0))&amp;"%",""),"")</f>
        <v/>
      </c>
      <c r="K5411" s="3" t="str">
        <f>IF($B5411="SINAPI",IF(ISNUMBER(MATCH(Banco!$C5411,Analitico!$A:$A,0)),INDEX(Analitico!F:F,MATCH(Banco!$C5411,Analitico!$A:$A,0))&amp;"%",""),"")</f>
        <v/>
      </c>
    </row>
    <row r="5412" spans="1:11" ht="22.5" x14ac:dyDescent="0.2">
      <c r="A5412" s="1" t="str">
        <f t="shared" si="86"/>
        <v>SINAPI 88399</v>
      </c>
      <c r="B5412" s="3" t="s">
        <v>21527</v>
      </c>
      <c r="C5412" s="3" t="s">
        <v>6745</v>
      </c>
      <c r="D5412" s="2" t="s">
        <v>14068</v>
      </c>
      <c r="E5412" s="3" t="s">
        <v>20625</v>
      </c>
      <c r="F5412" s="67" t="s">
        <v>4913</v>
      </c>
      <c r="G5412" s="67" t="s">
        <v>4913</v>
      </c>
      <c r="I5412" s="3" t="s">
        <v>6298</v>
      </c>
      <c r="J5412" s="3" t="str">
        <f>IF($B5412="SINAPI",IF(ISNUMBER(MATCH(Banco!$C5412,Analitico!$A:$A,0)),INDEX(Analitico!E:E,MATCH(Banco!$C5412,Analitico!$A:$A,0))&amp;"%",""),"")</f>
        <v/>
      </c>
      <c r="K5412" s="3" t="str">
        <f>IF($B5412="SINAPI",IF(ISNUMBER(MATCH(Banco!$C5412,Analitico!$A:$A,0)),INDEX(Analitico!F:F,MATCH(Banco!$C5412,Analitico!$A:$A,0))&amp;"%",""),"")</f>
        <v/>
      </c>
    </row>
    <row r="5413" spans="1:11" ht="22.5" x14ac:dyDescent="0.2">
      <c r="A5413" s="1" t="str">
        <f t="shared" si="86"/>
        <v>SINAPI 88418</v>
      </c>
      <c r="B5413" s="3" t="s">
        <v>21527</v>
      </c>
      <c r="C5413" s="3" t="s">
        <v>6746</v>
      </c>
      <c r="D5413" s="2" t="s">
        <v>14069</v>
      </c>
      <c r="E5413" s="3" t="s">
        <v>20625</v>
      </c>
      <c r="F5413" s="67" t="s">
        <v>30915</v>
      </c>
      <c r="G5413" s="67" t="s">
        <v>30915</v>
      </c>
      <c r="I5413" s="3" t="s">
        <v>6298</v>
      </c>
      <c r="J5413" s="3" t="str">
        <f>IF($B5413="SINAPI",IF(ISNUMBER(MATCH(Banco!$C5413,Analitico!$A:$A,0)),INDEX(Analitico!E:E,MATCH(Banco!$C5413,Analitico!$A:$A,0))&amp;"%",""),"")</f>
        <v/>
      </c>
      <c r="K5413" s="3" t="str">
        <f>IF($B5413="SINAPI",IF(ISNUMBER(MATCH(Banco!$C5413,Analitico!$A:$A,0)),INDEX(Analitico!F:F,MATCH(Banco!$C5413,Analitico!$A:$A,0))&amp;"%",""),"")</f>
        <v/>
      </c>
    </row>
    <row r="5414" spans="1:11" ht="22.5" x14ac:dyDescent="0.2">
      <c r="A5414" s="1" t="str">
        <f t="shared" si="86"/>
        <v>SINAPI 88433</v>
      </c>
      <c r="B5414" s="3" t="s">
        <v>21527</v>
      </c>
      <c r="C5414" s="3" t="s">
        <v>6747</v>
      </c>
      <c r="D5414" s="2" t="s">
        <v>14070</v>
      </c>
      <c r="E5414" s="3" t="s">
        <v>20625</v>
      </c>
      <c r="F5414" s="67" t="s">
        <v>21275</v>
      </c>
      <c r="G5414" s="67" t="s">
        <v>21275</v>
      </c>
      <c r="I5414" s="3" t="s">
        <v>6298</v>
      </c>
      <c r="J5414" s="3" t="str">
        <f>IF($B5414="SINAPI",IF(ISNUMBER(MATCH(Banco!$C5414,Analitico!$A:$A,0)),INDEX(Analitico!E:E,MATCH(Banco!$C5414,Analitico!$A:$A,0))&amp;"%",""),"")</f>
        <v/>
      </c>
      <c r="K5414" s="3" t="str">
        <f>IF($B5414="SINAPI",IF(ISNUMBER(MATCH(Banco!$C5414,Analitico!$A:$A,0)),INDEX(Analitico!F:F,MATCH(Banco!$C5414,Analitico!$A:$A,0))&amp;"%",""),"")</f>
        <v/>
      </c>
    </row>
    <row r="5415" spans="1:11" ht="22.5" x14ac:dyDescent="0.2">
      <c r="A5415" s="1" t="str">
        <f t="shared" si="86"/>
        <v>SINAPI 88830</v>
      </c>
      <c r="B5415" s="3" t="s">
        <v>21527</v>
      </c>
      <c r="C5415" s="3" t="s">
        <v>6748</v>
      </c>
      <c r="D5415" s="2" t="s">
        <v>14071</v>
      </c>
      <c r="E5415" s="3" t="s">
        <v>20625</v>
      </c>
      <c r="F5415" s="67" t="s">
        <v>33172</v>
      </c>
      <c r="G5415" s="67" t="s">
        <v>33172</v>
      </c>
      <c r="I5415" s="3" t="s">
        <v>6298</v>
      </c>
      <c r="J5415" s="3" t="str">
        <f>IF($B5415="SINAPI",IF(ISNUMBER(MATCH(Banco!$C5415,Analitico!$A:$A,0)),INDEX(Analitico!E:E,MATCH(Banco!$C5415,Analitico!$A:$A,0))&amp;"%",""),"")</f>
        <v/>
      </c>
      <c r="K5415" s="3" t="str">
        <f>IF($B5415="SINAPI",IF(ISNUMBER(MATCH(Banco!$C5415,Analitico!$A:$A,0)),INDEX(Analitico!F:F,MATCH(Banco!$C5415,Analitico!$A:$A,0))&amp;"%",""),"")</f>
        <v/>
      </c>
    </row>
    <row r="5416" spans="1:11" x14ac:dyDescent="0.2">
      <c r="A5416" s="1" t="str">
        <f t="shared" si="86"/>
        <v>SINAPI 88843</v>
      </c>
      <c r="B5416" s="3" t="s">
        <v>21527</v>
      </c>
      <c r="C5416" s="3" t="s">
        <v>6749</v>
      </c>
      <c r="D5416" s="2" t="s">
        <v>14072</v>
      </c>
      <c r="E5416" s="3" t="s">
        <v>20625</v>
      </c>
      <c r="F5416" s="67" t="s">
        <v>38052</v>
      </c>
      <c r="G5416" s="67" t="s">
        <v>35006</v>
      </c>
      <c r="I5416" s="3" t="s">
        <v>6298</v>
      </c>
      <c r="J5416" s="3" t="str">
        <f>IF($B5416="SINAPI",IF(ISNUMBER(MATCH(Banco!$C5416,Analitico!$A:$A,0)),INDEX(Analitico!E:E,MATCH(Banco!$C5416,Analitico!$A:$A,0))&amp;"%",""),"")</f>
        <v/>
      </c>
      <c r="K5416" s="3" t="str">
        <f>IF($B5416="SINAPI",IF(ISNUMBER(MATCH(Banco!$C5416,Analitico!$A:$A,0)),INDEX(Analitico!F:F,MATCH(Banco!$C5416,Analitico!$A:$A,0))&amp;"%",""),"")</f>
        <v/>
      </c>
    </row>
    <row r="5417" spans="1:11" ht="22.5" x14ac:dyDescent="0.2">
      <c r="A5417" s="1" t="str">
        <f t="shared" si="86"/>
        <v>SINAPI 88907</v>
      </c>
      <c r="B5417" s="3" t="s">
        <v>21527</v>
      </c>
      <c r="C5417" s="3" t="s">
        <v>6750</v>
      </c>
      <c r="D5417" s="2" t="s">
        <v>14073</v>
      </c>
      <c r="E5417" s="3" t="s">
        <v>20625</v>
      </c>
      <c r="F5417" s="67" t="s">
        <v>38053</v>
      </c>
      <c r="G5417" s="67" t="s">
        <v>35007</v>
      </c>
      <c r="I5417" s="3" t="s">
        <v>6298</v>
      </c>
      <c r="J5417" s="3" t="str">
        <f>IF($B5417="SINAPI",IF(ISNUMBER(MATCH(Banco!$C5417,Analitico!$A:$A,0)),INDEX(Analitico!E:E,MATCH(Banco!$C5417,Analitico!$A:$A,0))&amp;"%",""),"")</f>
        <v/>
      </c>
      <c r="K5417" s="3" t="str">
        <f>IF($B5417="SINAPI",IF(ISNUMBER(MATCH(Banco!$C5417,Analitico!$A:$A,0)),INDEX(Analitico!F:F,MATCH(Banco!$C5417,Analitico!$A:$A,0))&amp;"%",""),"")</f>
        <v/>
      </c>
    </row>
    <row r="5418" spans="1:11" ht="22.5" x14ac:dyDescent="0.2">
      <c r="A5418" s="1" t="str">
        <f t="shared" si="86"/>
        <v>SINAPI 89021</v>
      </c>
      <c r="B5418" s="3" t="s">
        <v>21527</v>
      </c>
      <c r="C5418" s="3" t="s">
        <v>6751</v>
      </c>
      <c r="D5418" s="2" t="s">
        <v>14074</v>
      </c>
      <c r="E5418" s="3" t="s">
        <v>20625</v>
      </c>
      <c r="F5418" s="67" t="s">
        <v>21467</v>
      </c>
      <c r="G5418" s="67" t="s">
        <v>21467</v>
      </c>
      <c r="I5418" s="3" t="s">
        <v>6298</v>
      </c>
      <c r="J5418" s="3" t="str">
        <f>IF($B5418="SINAPI",IF(ISNUMBER(MATCH(Banco!$C5418,Analitico!$A:$A,0)),INDEX(Analitico!E:E,MATCH(Banco!$C5418,Analitico!$A:$A,0))&amp;"%",""),"")</f>
        <v/>
      </c>
      <c r="K5418" s="3" t="str">
        <f>IF($B5418="SINAPI",IF(ISNUMBER(MATCH(Banco!$C5418,Analitico!$A:$A,0)),INDEX(Analitico!F:F,MATCH(Banco!$C5418,Analitico!$A:$A,0))&amp;"%",""),"")</f>
        <v/>
      </c>
    </row>
    <row r="5419" spans="1:11" x14ac:dyDescent="0.2">
      <c r="A5419" s="1" t="str">
        <f t="shared" si="86"/>
        <v>SINAPI 89028</v>
      </c>
      <c r="B5419" s="3" t="s">
        <v>21527</v>
      </c>
      <c r="C5419" s="3" t="s">
        <v>6752</v>
      </c>
      <c r="D5419" s="2" t="s">
        <v>14075</v>
      </c>
      <c r="E5419" s="3" t="s">
        <v>20625</v>
      </c>
      <c r="F5419" s="67" t="s">
        <v>35008</v>
      </c>
      <c r="G5419" s="67" t="s">
        <v>35008</v>
      </c>
      <c r="I5419" s="3" t="s">
        <v>6300</v>
      </c>
      <c r="J5419" s="3" t="str">
        <f>IF($B5419="SINAPI",IF(ISNUMBER(MATCH(Banco!$C5419,Analitico!$A:$A,0)),INDEX(Analitico!E:E,MATCH(Banco!$C5419,Analitico!$A:$A,0))&amp;"%",""),"")</f>
        <v/>
      </c>
      <c r="K5419" s="3" t="str">
        <f>IF($B5419="SINAPI",IF(ISNUMBER(MATCH(Banco!$C5419,Analitico!$A:$A,0)),INDEX(Analitico!F:F,MATCH(Banco!$C5419,Analitico!$A:$A,0))&amp;"%",""),"")</f>
        <v/>
      </c>
    </row>
    <row r="5420" spans="1:11" x14ac:dyDescent="0.2">
      <c r="A5420" s="1" t="str">
        <f t="shared" si="86"/>
        <v>SINAPI 89032</v>
      </c>
      <c r="B5420" s="3" t="s">
        <v>21527</v>
      </c>
      <c r="C5420" s="3" t="s">
        <v>6753</v>
      </c>
      <c r="D5420" s="2" t="s">
        <v>14076</v>
      </c>
      <c r="E5420" s="3" t="s">
        <v>20625</v>
      </c>
      <c r="F5420" s="67" t="s">
        <v>21096</v>
      </c>
      <c r="G5420" s="67" t="s">
        <v>35009</v>
      </c>
      <c r="I5420" s="3" t="s">
        <v>6298</v>
      </c>
      <c r="J5420" s="3" t="str">
        <f>IF($B5420="SINAPI",IF(ISNUMBER(MATCH(Banco!$C5420,Analitico!$A:$A,0)),INDEX(Analitico!E:E,MATCH(Banco!$C5420,Analitico!$A:$A,0))&amp;"%",""),"")</f>
        <v/>
      </c>
      <c r="K5420" s="3" t="str">
        <f>IF($B5420="SINAPI",IF(ISNUMBER(MATCH(Banco!$C5420,Analitico!$A:$A,0)),INDEX(Analitico!F:F,MATCH(Banco!$C5420,Analitico!$A:$A,0))&amp;"%",""),"")</f>
        <v/>
      </c>
    </row>
    <row r="5421" spans="1:11" x14ac:dyDescent="0.2">
      <c r="A5421" s="1" t="str">
        <f t="shared" si="86"/>
        <v>SINAPI 89035</v>
      </c>
      <c r="B5421" s="3" t="s">
        <v>21527</v>
      </c>
      <c r="C5421" s="3" t="s">
        <v>6754</v>
      </c>
      <c r="D5421" s="2" t="s">
        <v>14077</v>
      </c>
      <c r="E5421" s="3" t="s">
        <v>20625</v>
      </c>
      <c r="F5421" s="67" t="s">
        <v>38054</v>
      </c>
      <c r="G5421" s="67" t="s">
        <v>35010</v>
      </c>
      <c r="I5421" s="3" t="s">
        <v>6298</v>
      </c>
      <c r="J5421" s="3" t="str">
        <f>IF($B5421="SINAPI",IF(ISNUMBER(MATCH(Banco!$C5421,Analitico!$A:$A,0)),INDEX(Analitico!E:E,MATCH(Banco!$C5421,Analitico!$A:$A,0))&amp;"%",""),"")</f>
        <v/>
      </c>
      <c r="K5421" s="3" t="str">
        <f>IF($B5421="SINAPI",IF(ISNUMBER(MATCH(Banco!$C5421,Analitico!$A:$A,0)),INDEX(Analitico!F:F,MATCH(Banco!$C5421,Analitico!$A:$A,0))&amp;"%",""),"")</f>
        <v/>
      </c>
    </row>
    <row r="5422" spans="1:11" ht="22.5" x14ac:dyDescent="0.2">
      <c r="A5422" s="1" t="str">
        <f t="shared" si="86"/>
        <v>SINAPI 89225</v>
      </c>
      <c r="B5422" s="3" t="s">
        <v>21527</v>
      </c>
      <c r="C5422" s="3" t="s">
        <v>6755</v>
      </c>
      <c r="D5422" s="2" t="s">
        <v>14078</v>
      </c>
      <c r="E5422" s="3" t="s">
        <v>20625</v>
      </c>
      <c r="F5422" s="67" t="s">
        <v>33769</v>
      </c>
      <c r="G5422" s="67" t="s">
        <v>33769</v>
      </c>
      <c r="I5422" s="3" t="s">
        <v>6298</v>
      </c>
      <c r="J5422" s="3" t="str">
        <f>IF($B5422="SINAPI",IF(ISNUMBER(MATCH(Banco!$C5422,Analitico!$A:$A,0)),INDEX(Analitico!E:E,MATCH(Banco!$C5422,Analitico!$A:$A,0))&amp;"%",""),"")</f>
        <v/>
      </c>
      <c r="K5422" s="3" t="str">
        <f>IF($B5422="SINAPI",IF(ISNUMBER(MATCH(Banco!$C5422,Analitico!$A:$A,0)),INDEX(Analitico!F:F,MATCH(Banco!$C5422,Analitico!$A:$A,0))&amp;"%",""),"")</f>
        <v/>
      </c>
    </row>
    <row r="5423" spans="1:11" ht="22.5" x14ac:dyDescent="0.2">
      <c r="A5423" s="1" t="str">
        <f t="shared" si="86"/>
        <v>SINAPI 89234</v>
      </c>
      <c r="B5423" s="3" t="s">
        <v>21527</v>
      </c>
      <c r="C5423" s="3" t="s">
        <v>6756</v>
      </c>
      <c r="D5423" s="2" t="s">
        <v>14079</v>
      </c>
      <c r="E5423" s="3" t="s">
        <v>20625</v>
      </c>
      <c r="F5423" s="67" t="s">
        <v>38055</v>
      </c>
      <c r="G5423" s="67" t="s">
        <v>35011</v>
      </c>
      <c r="I5423" s="3" t="s">
        <v>6300</v>
      </c>
      <c r="J5423" s="3" t="str">
        <f>IF($B5423="SINAPI",IF(ISNUMBER(MATCH(Banco!$C5423,Analitico!$A:$A,0)),INDEX(Analitico!E:E,MATCH(Banco!$C5423,Analitico!$A:$A,0))&amp;"%",""),"")</f>
        <v/>
      </c>
      <c r="K5423" s="3" t="str">
        <f>IF($B5423="SINAPI",IF(ISNUMBER(MATCH(Banco!$C5423,Analitico!$A:$A,0)),INDEX(Analitico!F:F,MATCH(Banco!$C5423,Analitico!$A:$A,0))&amp;"%",""),"")</f>
        <v/>
      </c>
    </row>
    <row r="5424" spans="1:11" ht="22.5" x14ac:dyDescent="0.2">
      <c r="A5424" s="1" t="str">
        <f t="shared" si="86"/>
        <v>SINAPI 89242</v>
      </c>
      <c r="B5424" s="3" t="s">
        <v>21527</v>
      </c>
      <c r="C5424" s="3" t="s">
        <v>6757</v>
      </c>
      <c r="D5424" s="2" t="s">
        <v>14080</v>
      </c>
      <c r="E5424" s="3" t="s">
        <v>20625</v>
      </c>
      <c r="F5424" s="67" t="s">
        <v>38056</v>
      </c>
      <c r="G5424" s="67" t="s">
        <v>35012</v>
      </c>
      <c r="I5424" s="3" t="s">
        <v>6300</v>
      </c>
      <c r="J5424" s="3" t="str">
        <f>IF($B5424="SINAPI",IF(ISNUMBER(MATCH(Banco!$C5424,Analitico!$A:$A,0)),INDEX(Analitico!E:E,MATCH(Banco!$C5424,Analitico!$A:$A,0))&amp;"%",""),"")</f>
        <v/>
      </c>
      <c r="K5424" s="3" t="str">
        <f>IF($B5424="SINAPI",IF(ISNUMBER(MATCH(Banco!$C5424,Analitico!$A:$A,0)),INDEX(Analitico!F:F,MATCH(Banco!$C5424,Analitico!$A:$A,0))&amp;"%",""),"")</f>
        <v/>
      </c>
    </row>
    <row r="5425" spans="1:11" ht="22.5" x14ac:dyDescent="0.2">
      <c r="A5425" s="1" t="str">
        <f t="shared" si="86"/>
        <v>SINAPI 89250</v>
      </c>
      <c r="B5425" s="3" t="s">
        <v>21527</v>
      </c>
      <c r="C5425" s="3" t="s">
        <v>6758</v>
      </c>
      <c r="D5425" s="2" t="s">
        <v>14081</v>
      </c>
      <c r="E5425" s="3" t="s">
        <v>20625</v>
      </c>
      <c r="F5425" s="67" t="s">
        <v>38057</v>
      </c>
      <c r="G5425" s="67" t="s">
        <v>35013</v>
      </c>
      <c r="I5425" s="3" t="s">
        <v>6300</v>
      </c>
      <c r="J5425" s="3" t="str">
        <f>IF($B5425="SINAPI",IF(ISNUMBER(MATCH(Banco!$C5425,Analitico!$A:$A,0)),INDEX(Analitico!E:E,MATCH(Banco!$C5425,Analitico!$A:$A,0))&amp;"%",""),"")</f>
        <v/>
      </c>
      <c r="K5425" s="3" t="str">
        <f>IF($B5425="SINAPI",IF(ISNUMBER(MATCH(Banco!$C5425,Analitico!$A:$A,0)),INDEX(Analitico!F:F,MATCH(Banco!$C5425,Analitico!$A:$A,0))&amp;"%",""),"")</f>
        <v/>
      </c>
    </row>
    <row r="5426" spans="1:11" ht="22.5" x14ac:dyDescent="0.2">
      <c r="A5426" s="1" t="str">
        <f t="shared" si="86"/>
        <v>SINAPI 89257</v>
      </c>
      <c r="B5426" s="3" t="s">
        <v>21527</v>
      </c>
      <c r="C5426" s="3" t="s">
        <v>6759</v>
      </c>
      <c r="D5426" s="2" t="s">
        <v>14082</v>
      </c>
      <c r="E5426" s="3" t="s">
        <v>20625</v>
      </c>
      <c r="F5426" s="67" t="s">
        <v>38058</v>
      </c>
      <c r="G5426" s="67" t="s">
        <v>35014</v>
      </c>
      <c r="I5426" s="3" t="s">
        <v>6300</v>
      </c>
      <c r="J5426" s="3" t="str">
        <f>IF($B5426="SINAPI",IF(ISNUMBER(MATCH(Banco!$C5426,Analitico!$A:$A,0)),INDEX(Analitico!E:E,MATCH(Banco!$C5426,Analitico!$A:$A,0))&amp;"%",""),"")</f>
        <v/>
      </c>
      <c r="K5426" s="3" t="str">
        <f>IF($B5426="SINAPI",IF(ISNUMBER(MATCH(Banco!$C5426,Analitico!$A:$A,0)),INDEX(Analitico!F:F,MATCH(Banco!$C5426,Analitico!$A:$A,0))&amp;"%",""),"")</f>
        <v/>
      </c>
    </row>
    <row r="5427" spans="1:11" ht="22.5" x14ac:dyDescent="0.2">
      <c r="A5427" s="1" t="str">
        <f t="shared" si="86"/>
        <v>SINAPI 89272</v>
      </c>
      <c r="B5427" s="3" t="s">
        <v>21527</v>
      </c>
      <c r="C5427" s="3" t="s">
        <v>6760</v>
      </c>
      <c r="D5427" s="2" t="s">
        <v>14083</v>
      </c>
      <c r="E5427" s="3" t="s">
        <v>20625</v>
      </c>
      <c r="F5427" s="67" t="s">
        <v>38059</v>
      </c>
      <c r="G5427" s="67" t="s">
        <v>35015</v>
      </c>
      <c r="I5427" s="3" t="s">
        <v>6300</v>
      </c>
      <c r="J5427" s="3" t="str">
        <f>IF($B5427="SINAPI",IF(ISNUMBER(MATCH(Banco!$C5427,Analitico!$A:$A,0)),INDEX(Analitico!E:E,MATCH(Banco!$C5427,Analitico!$A:$A,0))&amp;"%",""),"")</f>
        <v/>
      </c>
      <c r="K5427" s="3" t="str">
        <f>IF($B5427="SINAPI",IF(ISNUMBER(MATCH(Banco!$C5427,Analitico!$A:$A,0)),INDEX(Analitico!F:F,MATCH(Banco!$C5427,Analitico!$A:$A,0))&amp;"%",""),"")</f>
        <v/>
      </c>
    </row>
    <row r="5428" spans="1:11" ht="22.5" x14ac:dyDescent="0.2">
      <c r="A5428" s="1" t="str">
        <f t="shared" si="86"/>
        <v>SINAPI 89278</v>
      </c>
      <c r="B5428" s="3" t="s">
        <v>21527</v>
      </c>
      <c r="C5428" s="3" t="s">
        <v>6761</v>
      </c>
      <c r="D5428" s="2" t="s">
        <v>14084</v>
      </c>
      <c r="E5428" s="3" t="s">
        <v>20625</v>
      </c>
      <c r="F5428" s="67" t="s">
        <v>5386</v>
      </c>
      <c r="G5428" s="67" t="s">
        <v>5386</v>
      </c>
      <c r="I5428" s="3" t="s">
        <v>6298</v>
      </c>
      <c r="J5428" s="3" t="str">
        <f>IF($B5428="SINAPI",IF(ISNUMBER(MATCH(Banco!$C5428,Analitico!$A:$A,0)),INDEX(Analitico!E:E,MATCH(Banco!$C5428,Analitico!$A:$A,0))&amp;"%",""),"")</f>
        <v/>
      </c>
      <c r="K5428" s="3" t="str">
        <f>IF($B5428="SINAPI",IF(ISNUMBER(MATCH(Banco!$C5428,Analitico!$A:$A,0)),INDEX(Analitico!F:F,MATCH(Banco!$C5428,Analitico!$A:$A,0))&amp;"%",""),"")</f>
        <v/>
      </c>
    </row>
    <row r="5429" spans="1:11" ht="22.5" x14ac:dyDescent="0.2">
      <c r="A5429" s="1" t="str">
        <f t="shared" si="86"/>
        <v>SINAPI 89843</v>
      </c>
      <c r="B5429" s="3" t="s">
        <v>21527</v>
      </c>
      <c r="C5429" s="3" t="s">
        <v>6762</v>
      </c>
      <c r="D5429" s="2" t="s">
        <v>14085</v>
      </c>
      <c r="E5429" s="3" t="s">
        <v>20625</v>
      </c>
      <c r="F5429" s="67" t="s">
        <v>38060</v>
      </c>
      <c r="G5429" s="67" t="s">
        <v>35016</v>
      </c>
      <c r="I5429" s="3" t="s">
        <v>6300</v>
      </c>
      <c r="J5429" s="3" t="str">
        <f>IF($B5429="SINAPI",IF(ISNUMBER(MATCH(Banco!$C5429,Analitico!$A:$A,0)),INDEX(Analitico!E:E,MATCH(Banco!$C5429,Analitico!$A:$A,0))&amp;"%",""),"")</f>
        <v/>
      </c>
      <c r="K5429" s="3" t="str">
        <f>IF($B5429="SINAPI",IF(ISNUMBER(MATCH(Banco!$C5429,Analitico!$A:$A,0)),INDEX(Analitico!F:F,MATCH(Banco!$C5429,Analitico!$A:$A,0))&amp;"%",""),"")</f>
        <v/>
      </c>
    </row>
    <row r="5430" spans="1:11" ht="22.5" x14ac:dyDescent="0.2">
      <c r="A5430" s="1" t="str">
        <f t="shared" si="86"/>
        <v>SINAPI 89876</v>
      </c>
      <c r="B5430" s="3" t="s">
        <v>21527</v>
      </c>
      <c r="C5430" s="3" t="s">
        <v>6763</v>
      </c>
      <c r="D5430" s="2" t="s">
        <v>14086</v>
      </c>
      <c r="E5430" s="3" t="s">
        <v>20625</v>
      </c>
      <c r="F5430" s="67" t="s">
        <v>38061</v>
      </c>
      <c r="G5430" s="67" t="s">
        <v>35017</v>
      </c>
      <c r="I5430" s="3" t="s">
        <v>6298</v>
      </c>
      <c r="J5430" s="3" t="str">
        <f>IF($B5430="SINAPI",IF(ISNUMBER(MATCH(Banco!$C5430,Analitico!$A:$A,0)),INDEX(Analitico!E:E,MATCH(Banco!$C5430,Analitico!$A:$A,0))&amp;"%",""),"")</f>
        <v/>
      </c>
      <c r="K5430" s="3" t="str">
        <f>IF($B5430="SINAPI",IF(ISNUMBER(MATCH(Banco!$C5430,Analitico!$A:$A,0)),INDEX(Analitico!F:F,MATCH(Banco!$C5430,Analitico!$A:$A,0))&amp;"%",""),"")</f>
        <v/>
      </c>
    </row>
    <row r="5431" spans="1:11" ht="22.5" x14ac:dyDescent="0.2">
      <c r="A5431" s="1" t="str">
        <f t="shared" si="86"/>
        <v>SINAPI 89883</v>
      </c>
      <c r="B5431" s="3" t="s">
        <v>21527</v>
      </c>
      <c r="C5431" s="3" t="s">
        <v>6764</v>
      </c>
      <c r="D5431" s="2" t="s">
        <v>14087</v>
      </c>
      <c r="E5431" s="3" t="s">
        <v>20625</v>
      </c>
      <c r="F5431" s="67" t="s">
        <v>38062</v>
      </c>
      <c r="G5431" s="67" t="s">
        <v>35018</v>
      </c>
      <c r="I5431" s="3" t="s">
        <v>6298</v>
      </c>
      <c r="J5431" s="3" t="str">
        <f>IF($B5431="SINAPI",IF(ISNUMBER(MATCH(Banco!$C5431,Analitico!$A:$A,0)),INDEX(Analitico!E:E,MATCH(Banco!$C5431,Analitico!$A:$A,0))&amp;"%",""),"")</f>
        <v/>
      </c>
      <c r="K5431" s="3" t="str">
        <f>IF($B5431="SINAPI",IF(ISNUMBER(MATCH(Banco!$C5431,Analitico!$A:$A,0)),INDEX(Analitico!F:F,MATCH(Banco!$C5431,Analitico!$A:$A,0))&amp;"%",""),"")</f>
        <v/>
      </c>
    </row>
    <row r="5432" spans="1:11" ht="22.5" x14ac:dyDescent="0.2">
      <c r="A5432" s="1" t="str">
        <f t="shared" si="86"/>
        <v>SINAPI 90586</v>
      </c>
      <c r="B5432" s="3" t="s">
        <v>21527</v>
      </c>
      <c r="C5432" s="3" t="s">
        <v>6765</v>
      </c>
      <c r="D5432" s="2" t="s">
        <v>14088</v>
      </c>
      <c r="E5432" s="3" t="s">
        <v>20625</v>
      </c>
      <c r="F5432" s="67" t="s">
        <v>20822</v>
      </c>
      <c r="G5432" s="67" t="s">
        <v>20822</v>
      </c>
      <c r="I5432" s="3" t="s">
        <v>6300</v>
      </c>
      <c r="J5432" s="3" t="str">
        <f>IF($B5432="SINAPI",IF(ISNUMBER(MATCH(Banco!$C5432,Analitico!$A:$A,0)),INDEX(Analitico!E:E,MATCH(Banco!$C5432,Analitico!$A:$A,0))&amp;"%",""),"")</f>
        <v/>
      </c>
      <c r="K5432" s="3" t="str">
        <f>IF($B5432="SINAPI",IF(ISNUMBER(MATCH(Banco!$C5432,Analitico!$A:$A,0)),INDEX(Analitico!F:F,MATCH(Banco!$C5432,Analitico!$A:$A,0))&amp;"%",""),"")</f>
        <v/>
      </c>
    </row>
    <row r="5433" spans="1:11" ht="22.5" x14ac:dyDescent="0.2">
      <c r="A5433" s="1" t="str">
        <f t="shared" si="86"/>
        <v>SINAPI 90625</v>
      </c>
      <c r="B5433" s="3" t="s">
        <v>21527</v>
      </c>
      <c r="C5433" s="3" t="s">
        <v>6766</v>
      </c>
      <c r="D5433" s="2" t="s">
        <v>14089</v>
      </c>
      <c r="E5433" s="3" t="s">
        <v>20625</v>
      </c>
      <c r="F5433" s="67" t="s">
        <v>21142</v>
      </c>
      <c r="G5433" s="67" t="s">
        <v>21142</v>
      </c>
      <c r="I5433" s="3" t="s">
        <v>6298</v>
      </c>
      <c r="J5433" s="3" t="str">
        <f>IF($B5433="SINAPI",IF(ISNUMBER(MATCH(Banco!$C5433,Analitico!$A:$A,0)),INDEX(Analitico!E:E,MATCH(Banco!$C5433,Analitico!$A:$A,0))&amp;"%",""),"")</f>
        <v/>
      </c>
      <c r="K5433" s="3" t="str">
        <f>IF($B5433="SINAPI",IF(ISNUMBER(MATCH(Banco!$C5433,Analitico!$A:$A,0)),INDEX(Analitico!F:F,MATCH(Banco!$C5433,Analitico!$A:$A,0))&amp;"%",""),"")</f>
        <v/>
      </c>
    </row>
    <row r="5434" spans="1:11" ht="22.5" x14ac:dyDescent="0.2">
      <c r="A5434" s="1" t="str">
        <f t="shared" si="86"/>
        <v>SINAPI 90631</v>
      </c>
      <c r="B5434" s="3" t="s">
        <v>21527</v>
      </c>
      <c r="C5434" s="3" t="s">
        <v>6767</v>
      </c>
      <c r="D5434" s="2" t="s">
        <v>14090</v>
      </c>
      <c r="E5434" s="3" t="s">
        <v>20625</v>
      </c>
      <c r="F5434" s="67" t="s">
        <v>38063</v>
      </c>
      <c r="G5434" s="67" t="s">
        <v>35019</v>
      </c>
      <c r="I5434" s="3" t="s">
        <v>6298</v>
      </c>
      <c r="J5434" s="3" t="str">
        <f>IF($B5434="SINAPI",IF(ISNUMBER(MATCH(Banco!$C5434,Analitico!$A:$A,0)),INDEX(Analitico!E:E,MATCH(Banco!$C5434,Analitico!$A:$A,0))&amp;"%",""),"")</f>
        <v/>
      </c>
      <c r="K5434" s="3" t="str">
        <f>IF($B5434="SINAPI",IF(ISNUMBER(MATCH(Banco!$C5434,Analitico!$A:$A,0)),INDEX(Analitico!F:F,MATCH(Banco!$C5434,Analitico!$A:$A,0))&amp;"%",""),"")</f>
        <v/>
      </c>
    </row>
    <row r="5435" spans="1:11" ht="22.5" x14ac:dyDescent="0.2">
      <c r="A5435" s="1" t="str">
        <f t="shared" si="86"/>
        <v>SINAPI 90637</v>
      </c>
      <c r="B5435" s="3" t="s">
        <v>21527</v>
      </c>
      <c r="C5435" s="3" t="s">
        <v>6768</v>
      </c>
      <c r="D5435" s="2" t="s">
        <v>14091</v>
      </c>
      <c r="E5435" s="3" t="s">
        <v>20625</v>
      </c>
      <c r="F5435" s="67" t="s">
        <v>5672</v>
      </c>
      <c r="G5435" s="67" t="s">
        <v>5672</v>
      </c>
      <c r="I5435" s="3" t="s">
        <v>6298</v>
      </c>
      <c r="J5435" s="3" t="str">
        <f>IF($B5435="SINAPI",IF(ISNUMBER(MATCH(Banco!$C5435,Analitico!$A:$A,0)),INDEX(Analitico!E:E,MATCH(Banco!$C5435,Analitico!$A:$A,0))&amp;"%",""),"")</f>
        <v/>
      </c>
      <c r="K5435" s="3" t="str">
        <f>IF($B5435="SINAPI",IF(ISNUMBER(MATCH(Banco!$C5435,Analitico!$A:$A,0)),INDEX(Analitico!F:F,MATCH(Banco!$C5435,Analitico!$A:$A,0))&amp;"%",""),"")</f>
        <v/>
      </c>
    </row>
    <row r="5436" spans="1:11" ht="22.5" x14ac:dyDescent="0.2">
      <c r="A5436" s="1" t="str">
        <f t="shared" si="86"/>
        <v>SINAPI 90643</v>
      </c>
      <c r="B5436" s="3" t="s">
        <v>21527</v>
      </c>
      <c r="C5436" s="3" t="s">
        <v>6769</v>
      </c>
      <c r="D5436" s="2" t="s">
        <v>14092</v>
      </c>
      <c r="E5436" s="3" t="s">
        <v>20625</v>
      </c>
      <c r="F5436" s="67" t="s">
        <v>29659</v>
      </c>
      <c r="G5436" s="67" t="s">
        <v>29659</v>
      </c>
      <c r="I5436" s="3" t="s">
        <v>6298</v>
      </c>
      <c r="J5436" s="3" t="str">
        <f>IF($B5436="SINAPI",IF(ISNUMBER(MATCH(Banco!$C5436,Analitico!$A:$A,0)),INDEX(Analitico!E:E,MATCH(Banco!$C5436,Analitico!$A:$A,0))&amp;"%",""),"")</f>
        <v/>
      </c>
      <c r="K5436" s="3" t="str">
        <f>IF($B5436="SINAPI",IF(ISNUMBER(MATCH(Banco!$C5436,Analitico!$A:$A,0)),INDEX(Analitico!F:F,MATCH(Banco!$C5436,Analitico!$A:$A,0))&amp;"%",""),"")</f>
        <v/>
      </c>
    </row>
    <row r="5437" spans="1:11" ht="22.5" x14ac:dyDescent="0.2">
      <c r="A5437" s="1" t="str">
        <f t="shared" si="86"/>
        <v>SINAPI 90650</v>
      </c>
      <c r="B5437" s="3" t="s">
        <v>21527</v>
      </c>
      <c r="C5437" s="3" t="s">
        <v>6770</v>
      </c>
      <c r="D5437" s="2" t="s">
        <v>14093</v>
      </c>
      <c r="E5437" s="3" t="s">
        <v>20625</v>
      </c>
      <c r="F5437" s="67" t="s">
        <v>21202</v>
      </c>
      <c r="G5437" s="67" t="s">
        <v>21202</v>
      </c>
      <c r="I5437" s="3" t="s">
        <v>6298</v>
      </c>
      <c r="J5437" s="3" t="str">
        <f>IF($B5437="SINAPI",IF(ISNUMBER(MATCH(Banco!$C5437,Analitico!$A:$A,0)),INDEX(Analitico!E:E,MATCH(Banco!$C5437,Analitico!$A:$A,0))&amp;"%",""),"")</f>
        <v/>
      </c>
      <c r="K5437" s="3" t="str">
        <f>IF($B5437="SINAPI",IF(ISNUMBER(MATCH(Banco!$C5437,Analitico!$A:$A,0)),INDEX(Analitico!F:F,MATCH(Banco!$C5437,Analitico!$A:$A,0))&amp;"%",""),"")</f>
        <v/>
      </c>
    </row>
    <row r="5438" spans="1:11" x14ac:dyDescent="0.2">
      <c r="A5438" s="1" t="str">
        <f t="shared" si="86"/>
        <v>SINAPI 90656</v>
      </c>
      <c r="B5438" s="3" t="s">
        <v>21527</v>
      </c>
      <c r="C5438" s="3" t="s">
        <v>6771</v>
      </c>
      <c r="D5438" s="2" t="s">
        <v>14094</v>
      </c>
      <c r="E5438" s="3" t="s">
        <v>20625</v>
      </c>
      <c r="F5438" s="67" t="s">
        <v>5159</v>
      </c>
      <c r="G5438" s="67" t="s">
        <v>5159</v>
      </c>
      <c r="I5438" s="3" t="s">
        <v>6298</v>
      </c>
      <c r="J5438" s="3" t="str">
        <f>IF($B5438="SINAPI",IF(ISNUMBER(MATCH(Banco!$C5438,Analitico!$A:$A,0)),INDEX(Analitico!E:E,MATCH(Banco!$C5438,Analitico!$A:$A,0))&amp;"%",""),"")</f>
        <v/>
      </c>
      <c r="K5438" s="3" t="str">
        <f>IF($B5438="SINAPI",IF(ISNUMBER(MATCH(Banco!$C5438,Analitico!$A:$A,0)),INDEX(Analitico!F:F,MATCH(Banco!$C5438,Analitico!$A:$A,0))&amp;"%",""),"")</f>
        <v/>
      </c>
    </row>
    <row r="5439" spans="1:11" x14ac:dyDescent="0.2">
      <c r="A5439" s="1" t="str">
        <f t="shared" si="86"/>
        <v>SINAPI 90662</v>
      </c>
      <c r="B5439" s="3" t="s">
        <v>21527</v>
      </c>
      <c r="C5439" s="3" t="s">
        <v>6772</v>
      </c>
      <c r="D5439" s="2" t="s">
        <v>14095</v>
      </c>
      <c r="E5439" s="3" t="s">
        <v>20625</v>
      </c>
      <c r="F5439" s="67" t="s">
        <v>21017</v>
      </c>
      <c r="G5439" s="67" t="s">
        <v>21017</v>
      </c>
      <c r="I5439" s="3" t="s">
        <v>6298</v>
      </c>
      <c r="J5439" s="3" t="str">
        <f>IF($B5439="SINAPI",IF(ISNUMBER(MATCH(Banco!$C5439,Analitico!$A:$A,0)),INDEX(Analitico!E:E,MATCH(Banco!$C5439,Analitico!$A:$A,0))&amp;"%",""),"")</f>
        <v/>
      </c>
      <c r="K5439" s="3" t="str">
        <f>IF($B5439="SINAPI",IF(ISNUMBER(MATCH(Banco!$C5439,Analitico!$A:$A,0)),INDEX(Analitico!F:F,MATCH(Banco!$C5439,Analitico!$A:$A,0))&amp;"%",""),"")</f>
        <v/>
      </c>
    </row>
    <row r="5440" spans="1:11" ht="22.5" x14ac:dyDescent="0.2">
      <c r="A5440" s="1" t="str">
        <f t="shared" si="86"/>
        <v>SINAPI 90668</v>
      </c>
      <c r="B5440" s="3" t="s">
        <v>21527</v>
      </c>
      <c r="C5440" s="3" t="s">
        <v>6773</v>
      </c>
      <c r="D5440" s="2" t="s">
        <v>14096</v>
      </c>
      <c r="E5440" s="3" t="s">
        <v>20625</v>
      </c>
      <c r="F5440" s="67" t="s">
        <v>29921</v>
      </c>
      <c r="G5440" s="67" t="s">
        <v>29921</v>
      </c>
      <c r="I5440" s="3" t="s">
        <v>6300</v>
      </c>
      <c r="J5440" s="3" t="str">
        <f>IF($B5440="SINAPI",IF(ISNUMBER(MATCH(Banco!$C5440,Analitico!$A:$A,0)),INDEX(Analitico!E:E,MATCH(Banco!$C5440,Analitico!$A:$A,0))&amp;"%",""),"")</f>
        <v/>
      </c>
      <c r="K5440" s="3" t="str">
        <f>IF($B5440="SINAPI",IF(ISNUMBER(MATCH(Banco!$C5440,Analitico!$A:$A,0)),INDEX(Analitico!F:F,MATCH(Banco!$C5440,Analitico!$A:$A,0))&amp;"%",""),"")</f>
        <v/>
      </c>
    </row>
    <row r="5441" spans="1:11" ht="33.75" x14ac:dyDescent="0.2">
      <c r="A5441" s="1" t="str">
        <f t="shared" si="86"/>
        <v>SINAPI 90674</v>
      </c>
      <c r="B5441" s="3" t="s">
        <v>21527</v>
      </c>
      <c r="C5441" s="3" t="s">
        <v>6774</v>
      </c>
      <c r="D5441" s="2" t="s">
        <v>14097</v>
      </c>
      <c r="E5441" s="3" t="s">
        <v>20625</v>
      </c>
      <c r="F5441" s="67" t="s">
        <v>38064</v>
      </c>
      <c r="G5441" s="67" t="s">
        <v>35020</v>
      </c>
      <c r="I5441" s="3" t="s">
        <v>6298</v>
      </c>
      <c r="J5441" s="3" t="str">
        <f>IF($B5441="SINAPI",IF(ISNUMBER(MATCH(Banco!$C5441,Analitico!$A:$A,0)),INDEX(Analitico!E:E,MATCH(Banco!$C5441,Analitico!$A:$A,0))&amp;"%",""),"")</f>
        <v/>
      </c>
      <c r="K5441" s="3" t="str">
        <f>IF($B5441="SINAPI",IF(ISNUMBER(MATCH(Banco!$C5441,Analitico!$A:$A,0)),INDEX(Analitico!F:F,MATCH(Banco!$C5441,Analitico!$A:$A,0))&amp;"%",""),"")</f>
        <v/>
      </c>
    </row>
    <row r="5442" spans="1:11" ht="33.75" x14ac:dyDescent="0.2">
      <c r="A5442" s="1" t="str">
        <f t="shared" si="86"/>
        <v>SINAPI 90680</v>
      </c>
      <c r="B5442" s="3" t="s">
        <v>21527</v>
      </c>
      <c r="C5442" s="3" t="s">
        <v>6775</v>
      </c>
      <c r="D5442" s="2" t="s">
        <v>14098</v>
      </c>
      <c r="E5442" s="3" t="s">
        <v>20625</v>
      </c>
      <c r="F5442" s="67" t="s">
        <v>38065</v>
      </c>
      <c r="G5442" s="67" t="s">
        <v>35021</v>
      </c>
      <c r="I5442" s="3" t="s">
        <v>6298</v>
      </c>
      <c r="J5442" s="3" t="str">
        <f>IF($B5442="SINAPI",IF(ISNUMBER(MATCH(Banco!$C5442,Analitico!$A:$A,0)),INDEX(Analitico!E:E,MATCH(Banco!$C5442,Analitico!$A:$A,0))&amp;"%",""),"")</f>
        <v/>
      </c>
      <c r="K5442" s="3" t="str">
        <f>IF($B5442="SINAPI",IF(ISNUMBER(MATCH(Banco!$C5442,Analitico!$A:$A,0)),INDEX(Analitico!F:F,MATCH(Banco!$C5442,Analitico!$A:$A,0))&amp;"%",""),"")</f>
        <v/>
      </c>
    </row>
    <row r="5443" spans="1:11" ht="22.5" x14ac:dyDescent="0.2">
      <c r="A5443" s="1" t="str">
        <f t="shared" si="86"/>
        <v>SINAPI 90686</v>
      </c>
      <c r="B5443" s="3" t="s">
        <v>21527</v>
      </c>
      <c r="C5443" s="3" t="s">
        <v>6776</v>
      </c>
      <c r="D5443" s="2" t="s">
        <v>14099</v>
      </c>
      <c r="E5443" s="3" t="s">
        <v>20625</v>
      </c>
      <c r="F5443" s="67" t="s">
        <v>38066</v>
      </c>
      <c r="G5443" s="67" t="s">
        <v>35022</v>
      </c>
      <c r="I5443" s="3" t="s">
        <v>6300</v>
      </c>
      <c r="J5443" s="3" t="str">
        <f>IF($B5443="SINAPI",IF(ISNUMBER(MATCH(Banco!$C5443,Analitico!$A:$A,0)),INDEX(Analitico!E:E,MATCH(Banco!$C5443,Analitico!$A:$A,0))&amp;"%",""),"")</f>
        <v/>
      </c>
      <c r="K5443" s="3" t="str">
        <f>IF($B5443="SINAPI",IF(ISNUMBER(MATCH(Banco!$C5443,Analitico!$A:$A,0)),INDEX(Analitico!F:F,MATCH(Banco!$C5443,Analitico!$A:$A,0))&amp;"%",""),"")</f>
        <v/>
      </c>
    </row>
    <row r="5444" spans="1:11" ht="22.5" x14ac:dyDescent="0.2">
      <c r="A5444" s="1" t="str">
        <f t="shared" si="86"/>
        <v>SINAPI 90692</v>
      </c>
      <c r="B5444" s="3" t="s">
        <v>21527</v>
      </c>
      <c r="C5444" s="3" t="s">
        <v>6777</v>
      </c>
      <c r="D5444" s="2" t="s">
        <v>14100</v>
      </c>
      <c r="E5444" s="3" t="s">
        <v>20625</v>
      </c>
      <c r="F5444" s="67" t="s">
        <v>38067</v>
      </c>
      <c r="G5444" s="67" t="s">
        <v>35023</v>
      </c>
      <c r="I5444" s="3" t="s">
        <v>6300</v>
      </c>
      <c r="J5444" s="3" t="str">
        <f>IF($B5444="SINAPI",IF(ISNUMBER(MATCH(Banco!$C5444,Analitico!$A:$A,0)),INDEX(Analitico!E:E,MATCH(Banco!$C5444,Analitico!$A:$A,0))&amp;"%",""),"")</f>
        <v/>
      </c>
      <c r="K5444" s="3" t="str">
        <f>IF($B5444="SINAPI",IF(ISNUMBER(MATCH(Banco!$C5444,Analitico!$A:$A,0)),INDEX(Analitico!F:F,MATCH(Banco!$C5444,Analitico!$A:$A,0))&amp;"%",""),"")</f>
        <v/>
      </c>
    </row>
    <row r="5445" spans="1:11" ht="22.5" x14ac:dyDescent="0.2">
      <c r="A5445" s="1" t="str">
        <f t="shared" si="86"/>
        <v>SINAPI 90964</v>
      </c>
      <c r="B5445" s="3" t="s">
        <v>21527</v>
      </c>
      <c r="C5445" s="3" t="s">
        <v>6778</v>
      </c>
      <c r="D5445" s="2" t="s">
        <v>14101</v>
      </c>
      <c r="E5445" s="3" t="s">
        <v>20625</v>
      </c>
      <c r="F5445" s="67" t="s">
        <v>5138</v>
      </c>
      <c r="G5445" s="67" t="s">
        <v>5138</v>
      </c>
      <c r="I5445" s="3" t="s">
        <v>6300</v>
      </c>
      <c r="J5445" s="3" t="str">
        <f>IF($B5445="SINAPI",IF(ISNUMBER(MATCH(Banco!$C5445,Analitico!$A:$A,0)),INDEX(Analitico!E:E,MATCH(Banco!$C5445,Analitico!$A:$A,0))&amp;"%",""),"")</f>
        <v/>
      </c>
      <c r="K5445" s="3" t="str">
        <f>IF($B5445="SINAPI",IF(ISNUMBER(MATCH(Banco!$C5445,Analitico!$A:$A,0)),INDEX(Analitico!F:F,MATCH(Banco!$C5445,Analitico!$A:$A,0))&amp;"%",""),"")</f>
        <v/>
      </c>
    </row>
    <row r="5446" spans="1:11" ht="22.5" x14ac:dyDescent="0.2">
      <c r="A5446" s="1" t="str">
        <f t="shared" si="86"/>
        <v>SINAPI 90972</v>
      </c>
      <c r="B5446" s="3" t="s">
        <v>21527</v>
      </c>
      <c r="C5446" s="3" t="s">
        <v>6779</v>
      </c>
      <c r="D5446" s="2" t="s">
        <v>14102</v>
      </c>
      <c r="E5446" s="3" t="s">
        <v>20625</v>
      </c>
      <c r="F5446" s="67" t="s">
        <v>21436</v>
      </c>
      <c r="G5446" s="67" t="s">
        <v>21436</v>
      </c>
      <c r="I5446" s="3" t="s">
        <v>6300</v>
      </c>
      <c r="J5446" s="3" t="str">
        <f>IF($B5446="SINAPI",IF(ISNUMBER(MATCH(Banco!$C5446,Analitico!$A:$A,0)),INDEX(Analitico!E:E,MATCH(Banco!$C5446,Analitico!$A:$A,0))&amp;"%",""),"")</f>
        <v/>
      </c>
      <c r="K5446" s="3" t="str">
        <f>IF($B5446="SINAPI",IF(ISNUMBER(MATCH(Banco!$C5446,Analitico!$A:$A,0)),INDEX(Analitico!F:F,MATCH(Banco!$C5446,Analitico!$A:$A,0))&amp;"%",""),"")</f>
        <v/>
      </c>
    </row>
    <row r="5447" spans="1:11" ht="22.5" x14ac:dyDescent="0.2">
      <c r="A5447" s="1" t="str">
        <f t="shared" si="86"/>
        <v>SINAPI 90979</v>
      </c>
      <c r="B5447" s="3" t="s">
        <v>21527</v>
      </c>
      <c r="C5447" s="3" t="s">
        <v>6780</v>
      </c>
      <c r="D5447" s="2" t="s">
        <v>14103</v>
      </c>
      <c r="E5447" s="3" t="s">
        <v>20625</v>
      </c>
      <c r="F5447" s="67" t="s">
        <v>35024</v>
      </c>
      <c r="G5447" s="67" t="s">
        <v>35024</v>
      </c>
      <c r="I5447" s="3" t="s">
        <v>6300</v>
      </c>
      <c r="J5447" s="3" t="str">
        <f>IF($B5447="SINAPI",IF(ISNUMBER(MATCH(Banco!$C5447,Analitico!$A:$A,0)),INDEX(Analitico!E:E,MATCH(Banco!$C5447,Analitico!$A:$A,0))&amp;"%",""),"")</f>
        <v/>
      </c>
      <c r="K5447" s="3" t="str">
        <f>IF($B5447="SINAPI",IF(ISNUMBER(MATCH(Banco!$C5447,Analitico!$A:$A,0)),INDEX(Analitico!F:F,MATCH(Banco!$C5447,Analitico!$A:$A,0))&amp;"%",""),"")</f>
        <v/>
      </c>
    </row>
    <row r="5448" spans="1:11" ht="22.5" x14ac:dyDescent="0.2">
      <c r="A5448" s="1" t="str">
        <f t="shared" si="86"/>
        <v>SINAPI 90991</v>
      </c>
      <c r="B5448" s="3" t="s">
        <v>21527</v>
      </c>
      <c r="C5448" s="3" t="s">
        <v>6781</v>
      </c>
      <c r="D5448" s="2" t="s">
        <v>14104</v>
      </c>
      <c r="E5448" s="3" t="s">
        <v>20625</v>
      </c>
      <c r="F5448" s="67" t="s">
        <v>38068</v>
      </c>
      <c r="G5448" s="67" t="s">
        <v>35025</v>
      </c>
      <c r="I5448" s="3" t="s">
        <v>6298</v>
      </c>
      <c r="J5448" s="3" t="str">
        <f>IF($B5448="SINAPI",IF(ISNUMBER(MATCH(Banco!$C5448,Analitico!$A:$A,0)),INDEX(Analitico!E:E,MATCH(Banco!$C5448,Analitico!$A:$A,0))&amp;"%",""),"")</f>
        <v/>
      </c>
      <c r="K5448" s="3" t="str">
        <f>IF($B5448="SINAPI",IF(ISNUMBER(MATCH(Banco!$C5448,Analitico!$A:$A,0)),INDEX(Analitico!F:F,MATCH(Banco!$C5448,Analitico!$A:$A,0))&amp;"%",""),"")</f>
        <v/>
      </c>
    </row>
    <row r="5449" spans="1:11" ht="22.5" x14ac:dyDescent="0.2">
      <c r="A5449" s="1" t="str">
        <f t="shared" si="86"/>
        <v>SINAPI 90999</v>
      </c>
      <c r="B5449" s="3" t="s">
        <v>21527</v>
      </c>
      <c r="C5449" s="3" t="s">
        <v>6782</v>
      </c>
      <c r="D5449" s="2" t="s">
        <v>14105</v>
      </c>
      <c r="E5449" s="3" t="s">
        <v>20625</v>
      </c>
      <c r="F5449" s="67" t="s">
        <v>35026</v>
      </c>
      <c r="G5449" s="67" t="s">
        <v>35026</v>
      </c>
      <c r="I5449" s="3" t="s">
        <v>6300</v>
      </c>
      <c r="J5449" s="3" t="str">
        <f>IF($B5449="SINAPI",IF(ISNUMBER(MATCH(Banco!$C5449,Analitico!$A:$A,0)),INDEX(Analitico!E:E,MATCH(Banco!$C5449,Analitico!$A:$A,0))&amp;"%",""),"")</f>
        <v/>
      </c>
      <c r="K5449" s="3" t="str">
        <f>IF($B5449="SINAPI",IF(ISNUMBER(MATCH(Banco!$C5449,Analitico!$A:$A,0)),INDEX(Analitico!F:F,MATCH(Banco!$C5449,Analitico!$A:$A,0))&amp;"%",""),"")</f>
        <v/>
      </c>
    </row>
    <row r="5450" spans="1:11" ht="22.5" x14ac:dyDescent="0.2">
      <c r="A5450" s="1" t="str">
        <f t="shared" si="86"/>
        <v>SINAPI 91031</v>
      </c>
      <c r="B5450" s="3" t="s">
        <v>21527</v>
      </c>
      <c r="C5450" s="3" t="s">
        <v>6783</v>
      </c>
      <c r="D5450" s="2" t="s">
        <v>14106</v>
      </c>
      <c r="E5450" s="3" t="s">
        <v>20625</v>
      </c>
      <c r="F5450" s="67" t="s">
        <v>38069</v>
      </c>
      <c r="G5450" s="67" t="s">
        <v>35027</v>
      </c>
      <c r="I5450" s="3" t="s">
        <v>6298</v>
      </c>
      <c r="J5450" s="3" t="str">
        <f>IF($B5450="SINAPI",IF(ISNUMBER(MATCH(Banco!$C5450,Analitico!$A:$A,0)),INDEX(Analitico!E:E,MATCH(Banco!$C5450,Analitico!$A:$A,0))&amp;"%",""),"")</f>
        <v/>
      </c>
      <c r="K5450" s="3" t="str">
        <f>IF($B5450="SINAPI",IF(ISNUMBER(MATCH(Banco!$C5450,Analitico!$A:$A,0)),INDEX(Analitico!F:F,MATCH(Banco!$C5450,Analitico!$A:$A,0))&amp;"%",""),"")</f>
        <v/>
      </c>
    </row>
    <row r="5451" spans="1:11" ht="22.5" x14ac:dyDescent="0.2">
      <c r="A5451" s="1" t="str">
        <f t="shared" si="86"/>
        <v>SINAPI 91277</v>
      </c>
      <c r="B5451" s="3" t="s">
        <v>21527</v>
      </c>
      <c r="C5451" s="3" t="s">
        <v>6784</v>
      </c>
      <c r="D5451" s="2" t="s">
        <v>14107</v>
      </c>
      <c r="E5451" s="3" t="s">
        <v>20625</v>
      </c>
      <c r="F5451" s="67" t="s">
        <v>4699</v>
      </c>
      <c r="G5451" s="67" t="s">
        <v>4699</v>
      </c>
      <c r="I5451" s="3" t="s">
        <v>6298</v>
      </c>
      <c r="J5451" s="3" t="str">
        <f>IF($B5451="SINAPI",IF(ISNUMBER(MATCH(Banco!$C5451,Analitico!$A:$A,0)),INDEX(Analitico!E:E,MATCH(Banco!$C5451,Analitico!$A:$A,0))&amp;"%",""),"")</f>
        <v/>
      </c>
      <c r="K5451" s="3" t="str">
        <f>IF($B5451="SINAPI",IF(ISNUMBER(MATCH(Banco!$C5451,Analitico!$A:$A,0)),INDEX(Analitico!F:F,MATCH(Banco!$C5451,Analitico!$A:$A,0))&amp;"%",""),"")</f>
        <v/>
      </c>
    </row>
    <row r="5452" spans="1:11" ht="22.5" x14ac:dyDescent="0.2">
      <c r="A5452" s="1" t="str">
        <f t="shared" si="86"/>
        <v>SINAPI 91283</v>
      </c>
      <c r="B5452" s="3" t="s">
        <v>21527</v>
      </c>
      <c r="C5452" s="3" t="s">
        <v>6785</v>
      </c>
      <c r="D5452" s="2" t="s">
        <v>14108</v>
      </c>
      <c r="E5452" s="3" t="s">
        <v>20625</v>
      </c>
      <c r="F5452" s="67" t="s">
        <v>6146</v>
      </c>
      <c r="G5452" s="67" t="s">
        <v>6146</v>
      </c>
      <c r="I5452" s="3" t="s">
        <v>6298</v>
      </c>
      <c r="J5452" s="3" t="str">
        <f>IF($B5452="SINAPI",IF(ISNUMBER(MATCH(Banco!$C5452,Analitico!$A:$A,0)),INDEX(Analitico!E:E,MATCH(Banco!$C5452,Analitico!$A:$A,0))&amp;"%",""),"")</f>
        <v/>
      </c>
      <c r="K5452" s="3" t="str">
        <f>IF($B5452="SINAPI",IF(ISNUMBER(MATCH(Banco!$C5452,Analitico!$A:$A,0)),INDEX(Analitico!F:F,MATCH(Banco!$C5452,Analitico!$A:$A,0))&amp;"%",""),"")</f>
        <v/>
      </c>
    </row>
    <row r="5453" spans="1:11" ht="33.75" x14ac:dyDescent="0.2">
      <c r="A5453" s="1" t="str">
        <f t="shared" si="86"/>
        <v>SINAPI 91386</v>
      </c>
      <c r="B5453" s="3" t="s">
        <v>21527</v>
      </c>
      <c r="C5453" s="3" t="s">
        <v>6786</v>
      </c>
      <c r="D5453" s="2" t="s">
        <v>14109</v>
      </c>
      <c r="E5453" s="3" t="s">
        <v>20625</v>
      </c>
      <c r="F5453" s="67" t="s">
        <v>38070</v>
      </c>
      <c r="G5453" s="67" t="s">
        <v>35028</v>
      </c>
      <c r="I5453" s="3" t="s">
        <v>6298</v>
      </c>
      <c r="J5453" s="3" t="str">
        <f>IF($B5453="SINAPI",IF(ISNUMBER(MATCH(Banco!$C5453,Analitico!$A:$A,0)),INDEX(Analitico!E:E,MATCH(Banco!$C5453,Analitico!$A:$A,0))&amp;"%",""),"")</f>
        <v/>
      </c>
      <c r="K5453" s="3" t="str">
        <f>IF($B5453="SINAPI",IF(ISNUMBER(MATCH(Banco!$C5453,Analitico!$A:$A,0)),INDEX(Analitico!F:F,MATCH(Banco!$C5453,Analitico!$A:$A,0))&amp;"%",""),"")</f>
        <v/>
      </c>
    </row>
    <row r="5454" spans="1:11" ht="22.5" x14ac:dyDescent="0.2">
      <c r="A5454" s="1" t="str">
        <f t="shared" si="86"/>
        <v>SINAPI 91533</v>
      </c>
      <c r="B5454" s="3" t="s">
        <v>21527</v>
      </c>
      <c r="C5454" s="3" t="s">
        <v>6787</v>
      </c>
      <c r="D5454" s="2" t="s">
        <v>14110</v>
      </c>
      <c r="E5454" s="3" t="s">
        <v>20625</v>
      </c>
      <c r="F5454" s="67" t="s">
        <v>29642</v>
      </c>
      <c r="G5454" s="67" t="s">
        <v>4808</v>
      </c>
      <c r="I5454" s="3" t="s">
        <v>6298</v>
      </c>
      <c r="J5454" s="3" t="str">
        <f>IF($B5454="SINAPI",IF(ISNUMBER(MATCH(Banco!$C5454,Analitico!$A:$A,0)),INDEX(Analitico!E:E,MATCH(Banco!$C5454,Analitico!$A:$A,0))&amp;"%",""),"")</f>
        <v/>
      </c>
      <c r="K5454" s="3" t="str">
        <f>IF($B5454="SINAPI",IF(ISNUMBER(MATCH(Banco!$C5454,Analitico!$A:$A,0)),INDEX(Analitico!F:F,MATCH(Banco!$C5454,Analitico!$A:$A,0))&amp;"%",""),"")</f>
        <v/>
      </c>
    </row>
    <row r="5455" spans="1:11" ht="33.75" x14ac:dyDescent="0.2">
      <c r="A5455" s="1" t="str">
        <f t="shared" si="86"/>
        <v>SINAPI 91634</v>
      </c>
      <c r="B5455" s="3" t="s">
        <v>21527</v>
      </c>
      <c r="C5455" s="3" t="s">
        <v>6788</v>
      </c>
      <c r="D5455" s="2" t="s">
        <v>14111</v>
      </c>
      <c r="E5455" s="3" t="s">
        <v>20625</v>
      </c>
      <c r="F5455" s="67" t="s">
        <v>38071</v>
      </c>
      <c r="G5455" s="67" t="s">
        <v>35029</v>
      </c>
      <c r="I5455" s="3" t="s">
        <v>6300</v>
      </c>
      <c r="J5455" s="3" t="str">
        <f>IF($B5455="SINAPI",IF(ISNUMBER(MATCH(Banco!$C5455,Analitico!$A:$A,0)),INDEX(Analitico!E:E,MATCH(Banco!$C5455,Analitico!$A:$A,0))&amp;"%",""),"")</f>
        <v/>
      </c>
      <c r="K5455" s="3" t="str">
        <f>IF($B5455="SINAPI",IF(ISNUMBER(MATCH(Banco!$C5455,Analitico!$A:$A,0)),INDEX(Analitico!F:F,MATCH(Banco!$C5455,Analitico!$A:$A,0))&amp;"%",""),"")</f>
        <v/>
      </c>
    </row>
    <row r="5456" spans="1:11" ht="33.75" x14ac:dyDescent="0.2">
      <c r="A5456" s="1" t="str">
        <f t="shared" si="86"/>
        <v>SINAPI 91645</v>
      </c>
      <c r="B5456" s="3" t="s">
        <v>21527</v>
      </c>
      <c r="C5456" s="3" t="s">
        <v>6789</v>
      </c>
      <c r="D5456" s="2" t="s">
        <v>14112</v>
      </c>
      <c r="E5456" s="3" t="s">
        <v>20625</v>
      </c>
      <c r="F5456" s="67" t="s">
        <v>36765</v>
      </c>
      <c r="G5456" s="67" t="s">
        <v>35030</v>
      </c>
      <c r="I5456" s="3" t="s">
        <v>6300</v>
      </c>
      <c r="J5456" s="3" t="str">
        <f>IF($B5456="SINAPI",IF(ISNUMBER(MATCH(Banco!$C5456,Analitico!$A:$A,0)),INDEX(Analitico!E:E,MATCH(Banco!$C5456,Analitico!$A:$A,0))&amp;"%",""),"")</f>
        <v/>
      </c>
      <c r="K5456" s="3" t="str">
        <f>IF($B5456="SINAPI",IF(ISNUMBER(MATCH(Banco!$C5456,Analitico!$A:$A,0)),INDEX(Analitico!F:F,MATCH(Banco!$C5456,Analitico!$A:$A,0))&amp;"%",""),"")</f>
        <v/>
      </c>
    </row>
    <row r="5457" spans="1:11" ht="22.5" x14ac:dyDescent="0.2">
      <c r="A5457" s="1" t="str">
        <f t="shared" si="86"/>
        <v>SINAPI 91692</v>
      </c>
      <c r="B5457" s="3" t="s">
        <v>21527</v>
      </c>
      <c r="C5457" s="3" t="s">
        <v>6790</v>
      </c>
      <c r="D5457" s="2" t="s">
        <v>14113</v>
      </c>
      <c r="E5457" s="3" t="s">
        <v>20625</v>
      </c>
      <c r="F5457" s="67" t="s">
        <v>29989</v>
      </c>
      <c r="G5457" s="67" t="s">
        <v>5468</v>
      </c>
      <c r="I5457" s="3" t="s">
        <v>6298</v>
      </c>
      <c r="J5457" s="3" t="str">
        <f>IF($B5457="SINAPI",IF(ISNUMBER(MATCH(Banco!$C5457,Analitico!$A:$A,0)),INDEX(Analitico!E:E,MATCH(Banco!$C5457,Analitico!$A:$A,0))&amp;"%",""),"")</f>
        <v/>
      </c>
      <c r="K5457" s="3" t="str">
        <f>IF($B5457="SINAPI",IF(ISNUMBER(MATCH(Banco!$C5457,Analitico!$A:$A,0)),INDEX(Analitico!F:F,MATCH(Banco!$C5457,Analitico!$A:$A,0))&amp;"%",""),"")</f>
        <v/>
      </c>
    </row>
    <row r="5458" spans="1:11" ht="22.5" x14ac:dyDescent="0.2">
      <c r="A5458" s="1" t="str">
        <f t="shared" si="86"/>
        <v>SINAPI 92043</v>
      </c>
      <c r="B5458" s="3" t="s">
        <v>21527</v>
      </c>
      <c r="C5458" s="3" t="s">
        <v>6791</v>
      </c>
      <c r="D5458" s="2" t="s">
        <v>14114</v>
      </c>
      <c r="E5458" s="3" t="s">
        <v>20625</v>
      </c>
      <c r="F5458" s="67" t="s">
        <v>5041</v>
      </c>
      <c r="G5458" s="67" t="s">
        <v>5041</v>
      </c>
      <c r="I5458" s="3" t="s">
        <v>6300</v>
      </c>
      <c r="J5458" s="3" t="str">
        <f>IF($B5458="SINAPI",IF(ISNUMBER(MATCH(Banco!$C5458,Analitico!$A:$A,0)),INDEX(Analitico!E:E,MATCH(Banco!$C5458,Analitico!$A:$A,0))&amp;"%",""),"")</f>
        <v/>
      </c>
      <c r="K5458" s="3" t="str">
        <f>IF($B5458="SINAPI",IF(ISNUMBER(MATCH(Banco!$C5458,Analitico!$A:$A,0)),INDEX(Analitico!F:F,MATCH(Banco!$C5458,Analitico!$A:$A,0))&amp;"%",""),"")</f>
        <v/>
      </c>
    </row>
    <row r="5459" spans="1:11" ht="33.75" x14ac:dyDescent="0.2">
      <c r="A5459" s="1" t="str">
        <f t="shared" si="86"/>
        <v>SINAPI 92106</v>
      </c>
      <c r="B5459" s="3" t="s">
        <v>21527</v>
      </c>
      <c r="C5459" s="3" t="s">
        <v>6792</v>
      </c>
      <c r="D5459" s="2" t="s">
        <v>14115</v>
      </c>
      <c r="E5459" s="3" t="s">
        <v>20625</v>
      </c>
      <c r="F5459" s="67" t="s">
        <v>38072</v>
      </c>
      <c r="G5459" s="67" t="s">
        <v>35031</v>
      </c>
      <c r="I5459" s="3" t="s">
        <v>6300</v>
      </c>
      <c r="J5459" s="3" t="str">
        <f>IF($B5459="SINAPI",IF(ISNUMBER(MATCH(Banco!$C5459,Analitico!$A:$A,0)),INDEX(Analitico!E:E,MATCH(Banco!$C5459,Analitico!$A:$A,0))&amp;"%",""),"")</f>
        <v/>
      </c>
      <c r="K5459" s="3" t="str">
        <f>IF($B5459="SINAPI",IF(ISNUMBER(MATCH(Banco!$C5459,Analitico!$A:$A,0)),INDEX(Analitico!F:F,MATCH(Banco!$C5459,Analitico!$A:$A,0))&amp;"%",""),"")</f>
        <v/>
      </c>
    </row>
    <row r="5460" spans="1:11" ht="22.5" x14ac:dyDescent="0.2">
      <c r="A5460" s="1" t="str">
        <f t="shared" si="86"/>
        <v>SINAPI 92112</v>
      </c>
      <c r="B5460" s="3" t="s">
        <v>21527</v>
      </c>
      <c r="C5460" s="3" t="s">
        <v>6793</v>
      </c>
      <c r="D5460" s="2" t="s">
        <v>14116</v>
      </c>
      <c r="E5460" s="3" t="s">
        <v>20625</v>
      </c>
      <c r="F5460" s="67" t="s">
        <v>4683</v>
      </c>
      <c r="G5460" s="67" t="s">
        <v>4683</v>
      </c>
      <c r="I5460" s="3" t="s">
        <v>6298</v>
      </c>
      <c r="J5460" s="3" t="str">
        <f>IF($B5460="SINAPI",IF(ISNUMBER(MATCH(Banco!$C5460,Analitico!$A:$A,0)),INDEX(Analitico!E:E,MATCH(Banco!$C5460,Analitico!$A:$A,0))&amp;"%",""),"")</f>
        <v/>
      </c>
      <c r="K5460" s="3" t="str">
        <f>IF($B5460="SINAPI",IF(ISNUMBER(MATCH(Banco!$C5460,Analitico!$A:$A,0)),INDEX(Analitico!F:F,MATCH(Banco!$C5460,Analitico!$A:$A,0))&amp;"%",""),"")</f>
        <v/>
      </c>
    </row>
    <row r="5461" spans="1:11" x14ac:dyDescent="0.2">
      <c r="A5461" s="1" t="str">
        <f t="shared" si="86"/>
        <v>SINAPI 92118</v>
      </c>
      <c r="B5461" s="3" t="s">
        <v>21527</v>
      </c>
      <c r="C5461" s="3" t="s">
        <v>6794</v>
      </c>
      <c r="D5461" s="2" t="s">
        <v>14117</v>
      </c>
      <c r="E5461" s="3" t="s">
        <v>20625</v>
      </c>
      <c r="F5461" s="67" t="s">
        <v>5841</v>
      </c>
      <c r="G5461" s="67" t="s">
        <v>5841</v>
      </c>
      <c r="I5461" s="3" t="s">
        <v>6298</v>
      </c>
      <c r="J5461" s="3" t="str">
        <f>IF($B5461="SINAPI",IF(ISNUMBER(MATCH(Banco!$C5461,Analitico!$A:$A,0)),INDEX(Analitico!E:E,MATCH(Banco!$C5461,Analitico!$A:$A,0))&amp;"%",""),"")</f>
        <v/>
      </c>
      <c r="K5461" s="3" t="str">
        <f>IF($B5461="SINAPI",IF(ISNUMBER(MATCH(Banco!$C5461,Analitico!$A:$A,0)),INDEX(Analitico!F:F,MATCH(Banco!$C5461,Analitico!$A:$A,0))&amp;"%",""),"")</f>
        <v/>
      </c>
    </row>
    <row r="5462" spans="1:11" x14ac:dyDescent="0.2">
      <c r="A5462" s="1" t="str">
        <f t="shared" si="86"/>
        <v>SINAPI 92138</v>
      </c>
      <c r="B5462" s="3" t="s">
        <v>21527</v>
      </c>
      <c r="C5462" s="3" t="s">
        <v>6795</v>
      </c>
      <c r="D5462" s="2" t="s">
        <v>14118</v>
      </c>
      <c r="E5462" s="3" t="s">
        <v>20625</v>
      </c>
      <c r="F5462" s="67" t="s">
        <v>28920</v>
      </c>
      <c r="G5462" s="67" t="s">
        <v>35032</v>
      </c>
      <c r="I5462" s="3" t="s">
        <v>6298</v>
      </c>
      <c r="J5462" s="3" t="str">
        <f>IF($B5462="SINAPI",IF(ISNUMBER(MATCH(Banco!$C5462,Analitico!$A:$A,0)),INDEX(Analitico!E:E,MATCH(Banco!$C5462,Analitico!$A:$A,0))&amp;"%",""),"")</f>
        <v/>
      </c>
      <c r="K5462" s="3" t="str">
        <f>IF($B5462="SINAPI",IF(ISNUMBER(MATCH(Banco!$C5462,Analitico!$A:$A,0)),INDEX(Analitico!F:F,MATCH(Banco!$C5462,Analitico!$A:$A,0))&amp;"%",""),"")</f>
        <v/>
      </c>
    </row>
    <row r="5463" spans="1:11" ht="22.5" x14ac:dyDescent="0.2">
      <c r="A5463" s="1" t="str">
        <f t="shared" si="86"/>
        <v>SINAPI 92145</v>
      </c>
      <c r="B5463" s="3" t="s">
        <v>21527</v>
      </c>
      <c r="C5463" s="3" t="s">
        <v>6796</v>
      </c>
      <c r="D5463" s="2" t="s">
        <v>14119</v>
      </c>
      <c r="E5463" s="3" t="s">
        <v>20625</v>
      </c>
      <c r="F5463" s="67" t="s">
        <v>38073</v>
      </c>
      <c r="G5463" s="67" t="s">
        <v>35033</v>
      </c>
      <c r="I5463" s="3" t="s">
        <v>6298</v>
      </c>
      <c r="J5463" s="3" t="str">
        <f>IF($B5463="SINAPI",IF(ISNUMBER(MATCH(Banco!$C5463,Analitico!$A:$A,0)),INDEX(Analitico!E:E,MATCH(Banco!$C5463,Analitico!$A:$A,0))&amp;"%",""),"")</f>
        <v/>
      </c>
      <c r="K5463" s="3" t="str">
        <f>IF($B5463="SINAPI",IF(ISNUMBER(MATCH(Banco!$C5463,Analitico!$A:$A,0)),INDEX(Analitico!F:F,MATCH(Banco!$C5463,Analitico!$A:$A,0))&amp;"%",""),"")</f>
        <v/>
      </c>
    </row>
    <row r="5464" spans="1:11" ht="33.75" x14ac:dyDescent="0.2">
      <c r="A5464" s="1" t="str">
        <f t="shared" si="86"/>
        <v>SINAPI 92242</v>
      </c>
      <c r="B5464" s="3" t="s">
        <v>21527</v>
      </c>
      <c r="C5464" s="3" t="s">
        <v>6797</v>
      </c>
      <c r="D5464" s="2" t="s">
        <v>14120</v>
      </c>
      <c r="E5464" s="3" t="s">
        <v>20625</v>
      </c>
      <c r="F5464" s="67" t="s">
        <v>38074</v>
      </c>
      <c r="G5464" s="67" t="s">
        <v>35034</v>
      </c>
      <c r="I5464" s="3" t="s">
        <v>6300</v>
      </c>
      <c r="J5464" s="3" t="str">
        <f>IF($B5464="SINAPI",IF(ISNUMBER(MATCH(Banco!$C5464,Analitico!$A:$A,0)),INDEX(Analitico!E:E,MATCH(Banco!$C5464,Analitico!$A:$A,0))&amp;"%",""),"")</f>
        <v/>
      </c>
      <c r="K5464" s="3" t="str">
        <f>IF($B5464="SINAPI",IF(ISNUMBER(MATCH(Banco!$C5464,Analitico!$A:$A,0)),INDEX(Analitico!F:F,MATCH(Banco!$C5464,Analitico!$A:$A,0))&amp;"%",""),"")</f>
        <v/>
      </c>
    </row>
    <row r="5465" spans="1:11" ht="22.5" x14ac:dyDescent="0.2">
      <c r="A5465" s="1" t="str">
        <f t="shared" si="86"/>
        <v>SINAPI 92716</v>
      </c>
      <c r="B5465" s="3" t="s">
        <v>21527</v>
      </c>
      <c r="C5465" s="3" t="s">
        <v>6798</v>
      </c>
      <c r="D5465" s="2" t="s">
        <v>14121</v>
      </c>
      <c r="E5465" s="3" t="s">
        <v>20625</v>
      </c>
      <c r="F5465" s="67" t="s">
        <v>35035</v>
      </c>
      <c r="G5465" s="67" t="s">
        <v>35035</v>
      </c>
      <c r="I5465" s="3" t="s">
        <v>6298</v>
      </c>
      <c r="J5465" s="3" t="str">
        <f>IF($B5465="SINAPI",IF(ISNUMBER(MATCH(Banco!$C5465,Analitico!$A:$A,0)),INDEX(Analitico!E:E,MATCH(Banco!$C5465,Analitico!$A:$A,0))&amp;"%",""),"")</f>
        <v/>
      </c>
      <c r="K5465" s="3" t="str">
        <f>IF($B5465="SINAPI",IF(ISNUMBER(MATCH(Banco!$C5465,Analitico!$A:$A,0)),INDEX(Analitico!F:F,MATCH(Banco!$C5465,Analitico!$A:$A,0))&amp;"%",""),"")</f>
        <v/>
      </c>
    </row>
    <row r="5466" spans="1:11" ht="22.5" x14ac:dyDescent="0.2">
      <c r="A5466" s="1" t="str">
        <f t="shared" si="86"/>
        <v>SINAPI 92960</v>
      </c>
      <c r="B5466" s="3" t="s">
        <v>21527</v>
      </c>
      <c r="C5466" s="3" t="s">
        <v>6799</v>
      </c>
      <c r="D5466" s="2" t="s">
        <v>14122</v>
      </c>
      <c r="E5466" s="3" t="s">
        <v>20625</v>
      </c>
      <c r="F5466" s="67" t="s">
        <v>21158</v>
      </c>
      <c r="G5466" s="67" t="s">
        <v>21158</v>
      </c>
      <c r="I5466" s="3" t="s">
        <v>6300</v>
      </c>
      <c r="J5466" s="3" t="str">
        <f>IF($B5466="SINAPI",IF(ISNUMBER(MATCH(Banco!$C5466,Analitico!$A:$A,0)),INDEX(Analitico!E:E,MATCH(Banco!$C5466,Analitico!$A:$A,0))&amp;"%",""),"")</f>
        <v/>
      </c>
      <c r="K5466" s="3" t="str">
        <f>IF($B5466="SINAPI",IF(ISNUMBER(MATCH(Banco!$C5466,Analitico!$A:$A,0)),INDEX(Analitico!F:F,MATCH(Banco!$C5466,Analitico!$A:$A,0))&amp;"%",""),"")</f>
        <v/>
      </c>
    </row>
    <row r="5467" spans="1:11" x14ac:dyDescent="0.2">
      <c r="A5467" s="1" t="str">
        <f t="shared" si="86"/>
        <v>SINAPI 92966</v>
      </c>
      <c r="B5467" s="3" t="s">
        <v>21527</v>
      </c>
      <c r="C5467" s="3" t="s">
        <v>6800</v>
      </c>
      <c r="D5467" s="2" t="s">
        <v>14123</v>
      </c>
      <c r="E5467" s="3" t="s">
        <v>20625</v>
      </c>
      <c r="F5467" s="67" t="s">
        <v>21718</v>
      </c>
      <c r="G5467" s="67" t="s">
        <v>31824</v>
      </c>
      <c r="I5467" s="3" t="s">
        <v>6298</v>
      </c>
      <c r="J5467" s="3" t="str">
        <f>IF($B5467="SINAPI",IF(ISNUMBER(MATCH(Banco!$C5467,Analitico!$A:$A,0)),INDEX(Analitico!E:E,MATCH(Banco!$C5467,Analitico!$A:$A,0))&amp;"%",""),"")</f>
        <v/>
      </c>
      <c r="K5467" s="3" t="str">
        <f>IF($B5467="SINAPI",IF(ISNUMBER(MATCH(Banco!$C5467,Analitico!$A:$A,0)),INDEX(Analitico!F:F,MATCH(Banco!$C5467,Analitico!$A:$A,0))&amp;"%",""),"")</f>
        <v/>
      </c>
    </row>
    <row r="5468" spans="1:11" ht="33.75" x14ac:dyDescent="0.2">
      <c r="A5468" s="1" t="str">
        <f t="shared" si="86"/>
        <v>SINAPI 93224</v>
      </c>
      <c r="B5468" s="3" t="s">
        <v>21527</v>
      </c>
      <c r="C5468" s="3" t="s">
        <v>6801</v>
      </c>
      <c r="D5468" s="2" t="s">
        <v>14124</v>
      </c>
      <c r="E5468" s="3" t="s">
        <v>20625</v>
      </c>
      <c r="F5468" s="67" t="s">
        <v>38075</v>
      </c>
      <c r="G5468" s="67" t="s">
        <v>35036</v>
      </c>
      <c r="I5468" s="3" t="s">
        <v>6298</v>
      </c>
      <c r="J5468" s="3" t="str">
        <f>IF($B5468="SINAPI",IF(ISNUMBER(MATCH(Banco!$C5468,Analitico!$A:$A,0)),INDEX(Analitico!E:E,MATCH(Banco!$C5468,Analitico!$A:$A,0))&amp;"%",""),"")</f>
        <v/>
      </c>
      <c r="K5468" s="3" t="str">
        <f>IF($B5468="SINAPI",IF(ISNUMBER(MATCH(Banco!$C5468,Analitico!$A:$A,0)),INDEX(Analitico!F:F,MATCH(Banco!$C5468,Analitico!$A:$A,0))&amp;"%",""),"")</f>
        <v/>
      </c>
    </row>
    <row r="5469" spans="1:11" ht="22.5" x14ac:dyDescent="0.2">
      <c r="A5469" s="1" t="str">
        <f t="shared" si="86"/>
        <v>SINAPI 93233</v>
      </c>
      <c r="B5469" s="3" t="s">
        <v>21527</v>
      </c>
      <c r="C5469" s="3" t="s">
        <v>6802</v>
      </c>
      <c r="D5469" s="2" t="s">
        <v>14125</v>
      </c>
      <c r="E5469" s="3" t="s">
        <v>20625</v>
      </c>
      <c r="F5469" s="67" t="s">
        <v>20863</v>
      </c>
      <c r="G5469" s="67" t="s">
        <v>20863</v>
      </c>
      <c r="I5469" s="3" t="s">
        <v>6298</v>
      </c>
      <c r="J5469" s="3" t="str">
        <f>IF($B5469="SINAPI",IF(ISNUMBER(MATCH(Banco!$C5469,Analitico!$A:$A,0)),INDEX(Analitico!E:E,MATCH(Banco!$C5469,Analitico!$A:$A,0))&amp;"%",""),"")</f>
        <v/>
      </c>
      <c r="K5469" s="3" t="str">
        <f>IF($B5469="SINAPI",IF(ISNUMBER(MATCH(Banco!$C5469,Analitico!$A:$A,0)),INDEX(Analitico!F:F,MATCH(Banco!$C5469,Analitico!$A:$A,0))&amp;"%",""),"")</f>
        <v/>
      </c>
    </row>
    <row r="5470" spans="1:11" x14ac:dyDescent="0.2">
      <c r="A5470" s="1" t="str">
        <f t="shared" si="86"/>
        <v>SINAPI 93272</v>
      </c>
      <c r="B5470" s="3" t="s">
        <v>21527</v>
      </c>
      <c r="C5470" s="3" t="s">
        <v>6803</v>
      </c>
      <c r="D5470" s="2" t="s">
        <v>14126</v>
      </c>
      <c r="E5470" s="3" t="s">
        <v>20625</v>
      </c>
      <c r="F5470" s="67" t="s">
        <v>38076</v>
      </c>
      <c r="G5470" s="67" t="s">
        <v>35037</v>
      </c>
      <c r="I5470" s="3" t="s">
        <v>6300</v>
      </c>
      <c r="J5470" s="3" t="str">
        <f>IF($B5470="SINAPI",IF(ISNUMBER(MATCH(Banco!$C5470,Analitico!$A:$A,0)),INDEX(Analitico!E:E,MATCH(Banco!$C5470,Analitico!$A:$A,0))&amp;"%",""),"")</f>
        <v/>
      </c>
      <c r="K5470" s="3" t="str">
        <f>IF($B5470="SINAPI",IF(ISNUMBER(MATCH(Banco!$C5470,Analitico!$A:$A,0)),INDEX(Analitico!F:F,MATCH(Banco!$C5470,Analitico!$A:$A,0))&amp;"%",""),"")</f>
        <v/>
      </c>
    </row>
    <row r="5471" spans="1:11" ht="22.5" x14ac:dyDescent="0.2">
      <c r="A5471" s="1" t="str">
        <f t="shared" si="86"/>
        <v>SINAPI 93281</v>
      </c>
      <c r="B5471" s="3" t="s">
        <v>21527</v>
      </c>
      <c r="C5471" s="3" t="s">
        <v>6804</v>
      </c>
      <c r="D5471" s="2" t="s">
        <v>14127</v>
      </c>
      <c r="E5471" s="3" t="s">
        <v>20625</v>
      </c>
      <c r="F5471" s="67" t="s">
        <v>21937</v>
      </c>
      <c r="G5471" s="67" t="s">
        <v>21399</v>
      </c>
      <c r="I5471" s="3" t="s">
        <v>6298</v>
      </c>
      <c r="J5471" s="3" t="str">
        <f>IF($B5471="SINAPI",IF(ISNUMBER(MATCH(Banco!$C5471,Analitico!$A:$A,0)),INDEX(Analitico!E:E,MATCH(Banco!$C5471,Analitico!$A:$A,0))&amp;"%",""),"")</f>
        <v/>
      </c>
      <c r="K5471" s="3" t="str">
        <f>IF($B5471="SINAPI",IF(ISNUMBER(MATCH(Banco!$C5471,Analitico!$A:$A,0)),INDEX(Analitico!F:F,MATCH(Banco!$C5471,Analitico!$A:$A,0))&amp;"%",""),"")</f>
        <v/>
      </c>
    </row>
    <row r="5472" spans="1:11" ht="22.5" x14ac:dyDescent="0.2">
      <c r="A5472" s="1" t="str">
        <f t="shared" si="86"/>
        <v>SINAPI 93287</v>
      </c>
      <c r="B5472" s="3" t="s">
        <v>21527</v>
      </c>
      <c r="C5472" s="3" t="s">
        <v>6805</v>
      </c>
      <c r="D5472" s="2" t="s">
        <v>14128</v>
      </c>
      <c r="E5472" s="3" t="s">
        <v>20625</v>
      </c>
      <c r="F5472" s="67" t="s">
        <v>38077</v>
      </c>
      <c r="G5472" s="67" t="s">
        <v>35038</v>
      </c>
      <c r="I5472" s="3" t="s">
        <v>6300</v>
      </c>
      <c r="J5472" s="3" t="str">
        <f>IF($B5472="SINAPI",IF(ISNUMBER(MATCH(Banco!$C5472,Analitico!$A:$A,0)),INDEX(Analitico!E:E,MATCH(Banco!$C5472,Analitico!$A:$A,0))&amp;"%",""),"")</f>
        <v/>
      </c>
      <c r="K5472" s="3" t="str">
        <f>IF($B5472="SINAPI",IF(ISNUMBER(MATCH(Banco!$C5472,Analitico!$A:$A,0)),INDEX(Analitico!F:F,MATCH(Banco!$C5472,Analitico!$A:$A,0))&amp;"%",""),"")</f>
        <v/>
      </c>
    </row>
    <row r="5473" spans="1:11" ht="33.75" x14ac:dyDescent="0.2">
      <c r="A5473" s="1" t="str">
        <f t="shared" si="86"/>
        <v>SINAPI 93402</v>
      </c>
      <c r="B5473" s="3" t="s">
        <v>21527</v>
      </c>
      <c r="C5473" s="3" t="s">
        <v>6806</v>
      </c>
      <c r="D5473" s="2" t="s">
        <v>14129</v>
      </c>
      <c r="E5473" s="3" t="s">
        <v>20625</v>
      </c>
      <c r="F5473" s="67" t="s">
        <v>31945</v>
      </c>
      <c r="G5473" s="67" t="s">
        <v>35039</v>
      </c>
      <c r="I5473" s="3" t="s">
        <v>6300</v>
      </c>
      <c r="J5473" s="3" t="str">
        <f>IF($B5473="SINAPI",IF(ISNUMBER(MATCH(Banco!$C5473,Analitico!$A:$A,0)),INDEX(Analitico!E:E,MATCH(Banco!$C5473,Analitico!$A:$A,0))&amp;"%",""),"")</f>
        <v/>
      </c>
      <c r="K5473" s="3" t="str">
        <f>IF($B5473="SINAPI",IF(ISNUMBER(MATCH(Banco!$C5473,Analitico!$A:$A,0)),INDEX(Analitico!F:F,MATCH(Banco!$C5473,Analitico!$A:$A,0))&amp;"%",""),"")</f>
        <v/>
      </c>
    </row>
    <row r="5474" spans="1:11" ht="33.75" x14ac:dyDescent="0.2">
      <c r="A5474" s="1" t="str">
        <f t="shared" si="86"/>
        <v>SINAPI 93408</v>
      </c>
      <c r="B5474" s="3" t="s">
        <v>21527</v>
      </c>
      <c r="C5474" s="3" t="s">
        <v>6807</v>
      </c>
      <c r="D5474" s="2" t="s">
        <v>14130</v>
      </c>
      <c r="E5474" s="3" t="s">
        <v>20625</v>
      </c>
      <c r="F5474" s="67" t="s">
        <v>38078</v>
      </c>
      <c r="G5474" s="67" t="s">
        <v>33955</v>
      </c>
      <c r="I5474" s="3" t="s">
        <v>6300</v>
      </c>
      <c r="J5474" s="3" t="str">
        <f>IF($B5474="SINAPI",IF(ISNUMBER(MATCH(Banco!$C5474,Analitico!$A:$A,0)),INDEX(Analitico!E:E,MATCH(Banco!$C5474,Analitico!$A:$A,0))&amp;"%",""),"")</f>
        <v/>
      </c>
      <c r="K5474" s="3" t="str">
        <f>IF($B5474="SINAPI",IF(ISNUMBER(MATCH(Banco!$C5474,Analitico!$A:$A,0)),INDEX(Analitico!F:F,MATCH(Banco!$C5474,Analitico!$A:$A,0))&amp;"%",""),"")</f>
        <v/>
      </c>
    </row>
    <row r="5475" spans="1:11" ht="22.5" x14ac:dyDescent="0.2">
      <c r="A5475" s="1" t="str">
        <f t="shared" ref="A5475:A5538" si="87">CONCATENAR</f>
        <v>SINAPI 93415</v>
      </c>
      <c r="B5475" s="3" t="s">
        <v>21527</v>
      </c>
      <c r="C5475" s="3" t="s">
        <v>6808</v>
      </c>
      <c r="D5475" s="2" t="s">
        <v>14131</v>
      </c>
      <c r="E5475" s="3" t="s">
        <v>20625</v>
      </c>
      <c r="F5475" s="67" t="s">
        <v>21865</v>
      </c>
      <c r="G5475" s="67" t="s">
        <v>21865</v>
      </c>
      <c r="I5475" s="3" t="s">
        <v>6300</v>
      </c>
      <c r="J5475" s="3" t="str">
        <f>IF($B5475="SINAPI",IF(ISNUMBER(MATCH(Banco!$C5475,Analitico!$A:$A,0)),INDEX(Analitico!E:E,MATCH(Banco!$C5475,Analitico!$A:$A,0))&amp;"%",""),"")</f>
        <v/>
      </c>
      <c r="K5475" s="3" t="str">
        <f>IF($B5475="SINAPI",IF(ISNUMBER(MATCH(Banco!$C5475,Analitico!$A:$A,0)),INDEX(Analitico!F:F,MATCH(Banco!$C5475,Analitico!$A:$A,0))&amp;"%",""),"")</f>
        <v/>
      </c>
    </row>
    <row r="5476" spans="1:11" x14ac:dyDescent="0.2">
      <c r="A5476" s="1" t="str">
        <f t="shared" si="87"/>
        <v>SINAPI 93421</v>
      </c>
      <c r="B5476" s="3" t="s">
        <v>21527</v>
      </c>
      <c r="C5476" s="3" t="s">
        <v>6809</v>
      </c>
      <c r="D5476" s="2" t="s">
        <v>14132</v>
      </c>
      <c r="E5476" s="3" t="s">
        <v>20625</v>
      </c>
      <c r="F5476" s="67" t="s">
        <v>35040</v>
      </c>
      <c r="G5476" s="67" t="s">
        <v>35040</v>
      </c>
      <c r="I5476" s="3" t="s">
        <v>6300</v>
      </c>
      <c r="J5476" s="3" t="str">
        <f>IF($B5476="SINAPI",IF(ISNUMBER(MATCH(Banco!$C5476,Analitico!$A:$A,0)),INDEX(Analitico!E:E,MATCH(Banco!$C5476,Analitico!$A:$A,0))&amp;"%",""),"")</f>
        <v/>
      </c>
      <c r="K5476" s="3" t="str">
        <f>IF($B5476="SINAPI",IF(ISNUMBER(MATCH(Banco!$C5476,Analitico!$A:$A,0)),INDEX(Analitico!F:F,MATCH(Banco!$C5476,Analitico!$A:$A,0))&amp;"%",""),"")</f>
        <v/>
      </c>
    </row>
    <row r="5477" spans="1:11" x14ac:dyDescent="0.2">
      <c r="A5477" s="1" t="str">
        <f t="shared" si="87"/>
        <v>SINAPI 93427</v>
      </c>
      <c r="B5477" s="3" t="s">
        <v>21527</v>
      </c>
      <c r="C5477" s="3" t="s">
        <v>6810</v>
      </c>
      <c r="D5477" s="2" t="s">
        <v>14133</v>
      </c>
      <c r="E5477" s="3" t="s">
        <v>20625</v>
      </c>
      <c r="F5477" s="67" t="s">
        <v>35041</v>
      </c>
      <c r="G5477" s="67" t="s">
        <v>35041</v>
      </c>
      <c r="I5477" s="3" t="s">
        <v>6300</v>
      </c>
      <c r="J5477" s="3" t="str">
        <f>IF($B5477="SINAPI",IF(ISNUMBER(MATCH(Banco!$C5477,Analitico!$A:$A,0)),INDEX(Analitico!E:E,MATCH(Banco!$C5477,Analitico!$A:$A,0))&amp;"%",""),"")</f>
        <v/>
      </c>
      <c r="K5477" s="3" t="str">
        <f>IF($B5477="SINAPI",IF(ISNUMBER(MATCH(Banco!$C5477,Analitico!$A:$A,0)),INDEX(Analitico!F:F,MATCH(Banco!$C5477,Analitico!$A:$A,0))&amp;"%",""),"")</f>
        <v/>
      </c>
    </row>
    <row r="5478" spans="1:11" x14ac:dyDescent="0.2">
      <c r="A5478" s="1" t="str">
        <f t="shared" si="87"/>
        <v>SINAPI 93433</v>
      </c>
      <c r="B5478" s="3" t="s">
        <v>21527</v>
      </c>
      <c r="C5478" s="3" t="s">
        <v>6811</v>
      </c>
      <c r="D5478" s="2" t="s">
        <v>14134</v>
      </c>
      <c r="E5478" s="3" t="s">
        <v>20625</v>
      </c>
      <c r="F5478" s="67" t="s">
        <v>38079</v>
      </c>
      <c r="G5478" s="67" t="s">
        <v>35042</v>
      </c>
      <c r="I5478" s="3" t="s">
        <v>6300</v>
      </c>
      <c r="J5478" s="3" t="str">
        <f>IF($B5478="SINAPI",IF(ISNUMBER(MATCH(Banco!$C5478,Analitico!$A:$A,0)),INDEX(Analitico!E:E,MATCH(Banco!$C5478,Analitico!$A:$A,0))&amp;"%",""),"")</f>
        <v/>
      </c>
      <c r="K5478" s="3" t="str">
        <f>IF($B5478="SINAPI",IF(ISNUMBER(MATCH(Banco!$C5478,Analitico!$A:$A,0)),INDEX(Analitico!F:F,MATCH(Banco!$C5478,Analitico!$A:$A,0))&amp;"%",""),"")</f>
        <v/>
      </c>
    </row>
    <row r="5479" spans="1:11" x14ac:dyDescent="0.2">
      <c r="A5479" s="1" t="str">
        <f t="shared" si="87"/>
        <v>SINAPI 93439</v>
      </c>
      <c r="B5479" s="3" t="s">
        <v>21527</v>
      </c>
      <c r="C5479" s="3" t="s">
        <v>6812</v>
      </c>
      <c r="D5479" s="2" t="s">
        <v>14135</v>
      </c>
      <c r="E5479" s="3" t="s">
        <v>20625</v>
      </c>
      <c r="F5479" s="67" t="s">
        <v>38080</v>
      </c>
      <c r="G5479" s="67" t="s">
        <v>35043</v>
      </c>
      <c r="I5479" s="3" t="s">
        <v>6300</v>
      </c>
      <c r="J5479" s="3" t="str">
        <f>IF($B5479="SINAPI",IF(ISNUMBER(MATCH(Banco!$C5479,Analitico!$A:$A,0)),INDEX(Analitico!E:E,MATCH(Banco!$C5479,Analitico!$A:$A,0))&amp;"%",""),"")</f>
        <v/>
      </c>
      <c r="K5479" s="3" t="str">
        <f>IF($B5479="SINAPI",IF(ISNUMBER(MATCH(Banco!$C5479,Analitico!$A:$A,0)),INDEX(Analitico!F:F,MATCH(Banco!$C5479,Analitico!$A:$A,0))&amp;"%",""),"")</f>
        <v/>
      </c>
    </row>
    <row r="5480" spans="1:11" x14ac:dyDescent="0.2">
      <c r="A5480" s="1" t="str">
        <f t="shared" si="87"/>
        <v>SINAPI 95121</v>
      </c>
      <c r="B5480" s="3" t="s">
        <v>21527</v>
      </c>
      <c r="C5480" s="3" t="s">
        <v>6813</v>
      </c>
      <c r="D5480" s="2" t="s">
        <v>14136</v>
      </c>
      <c r="E5480" s="3" t="s">
        <v>20625</v>
      </c>
      <c r="F5480" s="67" t="s">
        <v>38081</v>
      </c>
      <c r="G5480" s="67" t="s">
        <v>35044</v>
      </c>
      <c r="I5480" s="3" t="s">
        <v>6300</v>
      </c>
      <c r="J5480" s="3" t="str">
        <f>IF($B5480="SINAPI",IF(ISNUMBER(MATCH(Banco!$C5480,Analitico!$A:$A,0)),INDEX(Analitico!E:E,MATCH(Banco!$C5480,Analitico!$A:$A,0))&amp;"%",""),"")</f>
        <v/>
      </c>
      <c r="K5480" s="3" t="str">
        <f>IF($B5480="SINAPI",IF(ISNUMBER(MATCH(Banco!$C5480,Analitico!$A:$A,0)),INDEX(Analitico!F:F,MATCH(Banco!$C5480,Analitico!$A:$A,0))&amp;"%",""),"")</f>
        <v/>
      </c>
    </row>
    <row r="5481" spans="1:11" x14ac:dyDescent="0.2">
      <c r="A5481" s="1" t="str">
        <f t="shared" si="87"/>
        <v>SINAPI 95127</v>
      </c>
      <c r="B5481" s="3" t="s">
        <v>21527</v>
      </c>
      <c r="C5481" s="3" t="s">
        <v>6814</v>
      </c>
      <c r="D5481" s="2" t="s">
        <v>14137</v>
      </c>
      <c r="E5481" s="3" t="s">
        <v>20625</v>
      </c>
      <c r="F5481" s="67" t="s">
        <v>29593</v>
      </c>
      <c r="G5481" s="67" t="s">
        <v>35045</v>
      </c>
      <c r="I5481" s="3" t="s">
        <v>6300</v>
      </c>
      <c r="J5481" s="3" t="str">
        <f>IF($B5481="SINAPI",IF(ISNUMBER(MATCH(Banco!$C5481,Analitico!$A:$A,0)),INDEX(Analitico!E:E,MATCH(Banco!$C5481,Analitico!$A:$A,0))&amp;"%",""),"")</f>
        <v/>
      </c>
      <c r="K5481" s="3" t="str">
        <f>IF($B5481="SINAPI",IF(ISNUMBER(MATCH(Banco!$C5481,Analitico!$A:$A,0)),INDEX(Analitico!F:F,MATCH(Banco!$C5481,Analitico!$A:$A,0))&amp;"%",""),"")</f>
        <v/>
      </c>
    </row>
    <row r="5482" spans="1:11" ht="22.5" x14ac:dyDescent="0.2">
      <c r="A5482" s="1" t="str">
        <f t="shared" si="87"/>
        <v>SINAPI 95133</v>
      </c>
      <c r="B5482" s="3" t="s">
        <v>21527</v>
      </c>
      <c r="C5482" s="3" t="s">
        <v>6815</v>
      </c>
      <c r="D5482" s="2" t="s">
        <v>14138</v>
      </c>
      <c r="E5482" s="3" t="s">
        <v>20625</v>
      </c>
      <c r="F5482" s="67" t="s">
        <v>4878</v>
      </c>
      <c r="G5482" s="67" t="s">
        <v>31660</v>
      </c>
      <c r="I5482" s="3" t="s">
        <v>6300</v>
      </c>
      <c r="J5482" s="3" t="str">
        <f>IF($B5482="SINAPI",IF(ISNUMBER(MATCH(Banco!$C5482,Analitico!$A:$A,0)),INDEX(Analitico!E:E,MATCH(Banco!$C5482,Analitico!$A:$A,0))&amp;"%",""),"")</f>
        <v/>
      </c>
      <c r="K5482" s="3" t="str">
        <f>IF($B5482="SINAPI",IF(ISNUMBER(MATCH(Banco!$C5482,Analitico!$A:$A,0)),INDEX(Analitico!F:F,MATCH(Banco!$C5482,Analitico!$A:$A,0))&amp;"%",""),"")</f>
        <v/>
      </c>
    </row>
    <row r="5483" spans="1:11" x14ac:dyDescent="0.2">
      <c r="A5483" s="1" t="str">
        <f t="shared" si="87"/>
        <v>SINAPI 95139</v>
      </c>
      <c r="B5483" s="3" t="s">
        <v>21527</v>
      </c>
      <c r="C5483" s="3" t="s">
        <v>6816</v>
      </c>
      <c r="D5483" s="2" t="s">
        <v>14139</v>
      </c>
      <c r="E5483" s="3" t="s">
        <v>20625</v>
      </c>
      <c r="F5483" s="67" t="s">
        <v>5838</v>
      </c>
      <c r="G5483" s="67" t="s">
        <v>5838</v>
      </c>
      <c r="I5483" s="3" t="s">
        <v>41</v>
      </c>
      <c r="J5483" s="3" t="str">
        <f>IF($B5483="SINAPI",IF(ISNUMBER(MATCH(Banco!$C5483,Analitico!$A:$A,0)),INDEX(Analitico!E:E,MATCH(Banco!$C5483,Analitico!$A:$A,0))&amp;"%",""),"")</f>
        <v/>
      </c>
      <c r="K5483" s="3" t="str">
        <f>IF($B5483="SINAPI",IF(ISNUMBER(MATCH(Banco!$C5483,Analitico!$A:$A,0)),INDEX(Analitico!F:F,MATCH(Banco!$C5483,Analitico!$A:$A,0))&amp;"%",""),"")</f>
        <v/>
      </c>
    </row>
    <row r="5484" spans="1:11" x14ac:dyDescent="0.2">
      <c r="A5484" s="1" t="str">
        <f t="shared" si="87"/>
        <v>SINAPI 95212</v>
      </c>
      <c r="B5484" s="3" t="s">
        <v>21527</v>
      </c>
      <c r="C5484" s="3" t="s">
        <v>6817</v>
      </c>
      <c r="D5484" s="2" t="s">
        <v>14140</v>
      </c>
      <c r="E5484" s="3" t="s">
        <v>20625</v>
      </c>
      <c r="F5484" s="67" t="s">
        <v>38082</v>
      </c>
      <c r="G5484" s="67" t="s">
        <v>31565</v>
      </c>
      <c r="I5484" s="3" t="s">
        <v>6300</v>
      </c>
      <c r="J5484" s="3" t="str">
        <f>IF($B5484="SINAPI",IF(ISNUMBER(MATCH(Banco!$C5484,Analitico!$A:$A,0)),INDEX(Analitico!E:E,MATCH(Banco!$C5484,Analitico!$A:$A,0))&amp;"%",""),"")</f>
        <v/>
      </c>
      <c r="K5484" s="3" t="str">
        <f>IF($B5484="SINAPI",IF(ISNUMBER(MATCH(Banco!$C5484,Analitico!$A:$A,0)),INDEX(Analitico!F:F,MATCH(Banco!$C5484,Analitico!$A:$A,0))&amp;"%",""),"")</f>
        <v/>
      </c>
    </row>
    <row r="5485" spans="1:11" x14ac:dyDescent="0.2">
      <c r="A5485" s="1" t="str">
        <f t="shared" si="87"/>
        <v>SINAPI 95258</v>
      </c>
      <c r="B5485" s="3" t="s">
        <v>21527</v>
      </c>
      <c r="C5485" s="3" t="s">
        <v>6818</v>
      </c>
      <c r="D5485" s="2" t="s">
        <v>14141</v>
      </c>
      <c r="E5485" s="3" t="s">
        <v>20625</v>
      </c>
      <c r="F5485" s="67" t="s">
        <v>29574</v>
      </c>
      <c r="G5485" s="67" t="s">
        <v>5116</v>
      </c>
      <c r="I5485" s="3" t="s">
        <v>6298</v>
      </c>
      <c r="J5485" s="3" t="str">
        <f>IF($B5485="SINAPI",IF(ISNUMBER(MATCH(Banco!$C5485,Analitico!$A:$A,0)),INDEX(Analitico!E:E,MATCH(Banco!$C5485,Analitico!$A:$A,0))&amp;"%",""),"")</f>
        <v/>
      </c>
      <c r="K5485" s="3" t="str">
        <f>IF($B5485="SINAPI",IF(ISNUMBER(MATCH(Banco!$C5485,Analitico!$A:$A,0)),INDEX(Analitico!F:F,MATCH(Banco!$C5485,Analitico!$A:$A,0))&amp;"%",""),"")</f>
        <v/>
      </c>
    </row>
    <row r="5486" spans="1:11" ht="22.5" x14ac:dyDescent="0.2">
      <c r="A5486" s="1" t="str">
        <f t="shared" si="87"/>
        <v>SINAPI 95264</v>
      </c>
      <c r="B5486" s="3" t="s">
        <v>21527</v>
      </c>
      <c r="C5486" s="3" t="s">
        <v>6819</v>
      </c>
      <c r="D5486" s="2" t="s">
        <v>14142</v>
      </c>
      <c r="E5486" s="3" t="s">
        <v>20625</v>
      </c>
      <c r="F5486" s="67" t="s">
        <v>5150</v>
      </c>
      <c r="G5486" s="67" t="s">
        <v>5150</v>
      </c>
      <c r="I5486" s="3" t="s">
        <v>41</v>
      </c>
      <c r="J5486" s="3" t="str">
        <f>IF($B5486="SINAPI",IF(ISNUMBER(MATCH(Banco!$C5486,Analitico!$A:$A,0)),INDEX(Analitico!E:E,MATCH(Banco!$C5486,Analitico!$A:$A,0))&amp;"%",""),"")</f>
        <v/>
      </c>
      <c r="K5486" s="3" t="str">
        <f>IF($B5486="SINAPI",IF(ISNUMBER(MATCH(Banco!$C5486,Analitico!$A:$A,0)),INDEX(Analitico!F:F,MATCH(Banco!$C5486,Analitico!$A:$A,0))&amp;"%",""),"")</f>
        <v/>
      </c>
    </row>
    <row r="5487" spans="1:11" ht="22.5" x14ac:dyDescent="0.2">
      <c r="A5487" s="1" t="str">
        <f t="shared" si="87"/>
        <v>SINAPI 95270</v>
      </c>
      <c r="B5487" s="3" t="s">
        <v>21527</v>
      </c>
      <c r="C5487" s="3" t="s">
        <v>6820</v>
      </c>
      <c r="D5487" s="2" t="s">
        <v>14143</v>
      </c>
      <c r="E5487" s="3" t="s">
        <v>20625</v>
      </c>
      <c r="F5487" s="67" t="s">
        <v>5980</v>
      </c>
      <c r="G5487" s="67" t="s">
        <v>5980</v>
      </c>
      <c r="I5487" s="3" t="s">
        <v>6300</v>
      </c>
      <c r="J5487" s="3" t="str">
        <f>IF($B5487="SINAPI",IF(ISNUMBER(MATCH(Banco!$C5487,Analitico!$A:$A,0)),INDEX(Analitico!E:E,MATCH(Banco!$C5487,Analitico!$A:$A,0))&amp;"%",""),"")</f>
        <v/>
      </c>
      <c r="K5487" s="3" t="str">
        <f>IF($B5487="SINAPI",IF(ISNUMBER(MATCH(Banco!$C5487,Analitico!$A:$A,0)),INDEX(Analitico!F:F,MATCH(Banco!$C5487,Analitico!$A:$A,0))&amp;"%",""),"")</f>
        <v/>
      </c>
    </row>
    <row r="5488" spans="1:11" ht="22.5" x14ac:dyDescent="0.2">
      <c r="A5488" s="1" t="str">
        <f t="shared" si="87"/>
        <v>SINAPI 95276</v>
      </c>
      <c r="B5488" s="3" t="s">
        <v>21527</v>
      </c>
      <c r="C5488" s="3" t="s">
        <v>6821</v>
      </c>
      <c r="D5488" s="2" t="s">
        <v>14144</v>
      </c>
      <c r="E5488" s="3" t="s">
        <v>20625</v>
      </c>
      <c r="F5488" s="67" t="s">
        <v>4897</v>
      </c>
      <c r="G5488" s="67" t="s">
        <v>4897</v>
      </c>
      <c r="I5488" s="3" t="s">
        <v>6300</v>
      </c>
      <c r="J5488" s="3" t="str">
        <f>IF($B5488="SINAPI",IF(ISNUMBER(MATCH(Banco!$C5488,Analitico!$A:$A,0)),INDEX(Analitico!E:E,MATCH(Banco!$C5488,Analitico!$A:$A,0))&amp;"%",""),"")</f>
        <v/>
      </c>
      <c r="K5488" s="3" t="str">
        <f>IF($B5488="SINAPI",IF(ISNUMBER(MATCH(Banco!$C5488,Analitico!$A:$A,0)),INDEX(Analitico!F:F,MATCH(Banco!$C5488,Analitico!$A:$A,0))&amp;"%",""),"")</f>
        <v/>
      </c>
    </row>
    <row r="5489" spans="1:11" ht="22.5" x14ac:dyDescent="0.2">
      <c r="A5489" s="1" t="str">
        <f t="shared" si="87"/>
        <v>SINAPI 95282</v>
      </c>
      <c r="B5489" s="3" t="s">
        <v>21527</v>
      </c>
      <c r="C5489" s="3" t="s">
        <v>6822</v>
      </c>
      <c r="D5489" s="2" t="s">
        <v>14145</v>
      </c>
      <c r="E5489" s="3" t="s">
        <v>20625</v>
      </c>
      <c r="F5489" s="67" t="s">
        <v>4961</v>
      </c>
      <c r="G5489" s="67" t="s">
        <v>4961</v>
      </c>
      <c r="I5489" s="3" t="s">
        <v>6300</v>
      </c>
      <c r="J5489" s="3" t="str">
        <f>IF($B5489="SINAPI",IF(ISNUMBER(MATCH(Banco!$C5489,Analitico!$A:$A,0)),INDEX(Analitico!E:E,MATCH(Banco!$C5489,Analitico!$A:$A,0))&amp;"%",""),"")</f>
        <v/>
      </c>
      <c r="K5489" s="3" t="str">
        <f>IF($B5489="SINAPI",IF(ISNUMBER(MATCH(Banco!$C5489,Analitico!$A:$A,0)),INDEX(Analitico!F:F,MATCH(Banco!$C5489,Analitico!$A:$A,0))&amp;"%",""),"")</f>
        <v/>
      </c>
    </row>
    <row r="5490" spans="1:11" ht="22.5" x14ac:dyDescent="0.2">
      <c r="A5490" s="1" t="str">
        <f t="shared" si="87"/>
        <v>SINAPI 95620</v>
      </c>
      <c r="B5490" s="3" t="s">
        <v>21527</v>
      </c>
      <c r="C5490" s="3" t="s">
        <v>6823</v>
      </c>
      <c r="D5490" s="2" t="s">
        <v>14146</v>
      </c>
      <c r="E5490" s="3" t="s">
        <v>20625</v>
      </c>
      <c r="F5490" s="67" t="s">
        <v>38083</v>
      </c>
      <c r="G5490" s="67" t="s">
        <v>21045</v>
      </c>
      <c r="I5490" s="3" t="s">
        <v>6298</v>
      </c>
      <c r="J5490" s="3" t="str">
        <f>IF($B5490="SINAPI",IF(ISNUMBER(MATCH(Banco!$C5490,Analitico!$A:$A,0)),INDEX(Analitico!E:E,MATCH(Banco!$C5490,Analitico!$A:$A,0))&amp;"%",""),"")</f>
        <v/>
      </c>
      <c r="K5490" s="3" t="str">
        <f>IF($B5490="SINAPI",IF(ISNUMBER(MATCH(Banco!$C5490,Analitico!$A:$A,0)),INDEX(Analitico!F:F,MATCH(Banco!$C5490,Analitico!$A:$A,0))&amp;"%",""),"")</f>
        <v/>
      </c>
    </row>
    <row r="5491" spans="1:11" ht="22.5" x14ac:dyDescent="0.2">
      <c r="A5491" s="1" t="str">
        <f t="shared" si="87"/>
        <v>SINAPI 95631</v>
      </c>
      <c r="B5491" s="3" t="s">
        <v>21527</v>
      </c>
      <c r="C5491" s="3" t="s">
        <v>6824</v>
      </c>
      <c r="D5491" s="2" t="s">
        <v>14147</v>
      </c>
      <c r="E5491" s="3" t="s">
        <v>20625</v>
      </c>
      <c r="F5491" s="67" t="s">
        <v>38084</v>
      </c>
      <c r="G5491" s="67" t="s">
        <v>30973</v>
      </c>
      <c r="I5491" s="3" t="s">
        <v>6300</v>
      </c>
      <c r="J5491" s="3" t="str">
        <f>IF($B5491="SINAPI",IF(ISNUMBER(MATCH(Banco!$C5491,Analitico!$A:$A,0)),INDEX(Analitico!E:E,MATCH(Banco!$C5491,Analitico!$A:$A,0))&amp;"%",""),"")</f>
        <v/>
      </c>
      <c r="K5491" s="3" t="str">
        <f>IF($B5491="SINAPI",IF(ISNUMBER(MATCH(Banco!$C5491,Analitico!$A:$A,0)),INDEX(Analitico!F:F,MATCH(Banco!$C5491,Analitico!$A:$A,0))&amp;"%",""),"")</f>
        <v/>
      </c>
    </row>
    <row r="5492" spans="1:11" ht="22.5" x14ac:dyDescent="0.2">
      <c r="A5492" s="1" t="str">
        <f t="shared" si="87"/>
        <v>SINAPI 95702</v>
      </c>
      <c r="B5492" s="3" t="s">
        <v>21527</v>
      </c>
      <c r="C5492" s="3" t="s">
        <v>6825</v>
      </c>
      <c r="D5492" s="2" t="s">
        <v>14148</v>
      </c>
      <c r="E5492" s="3" t="s">
        <v>20625</v>
      </c>
      <c r="F5492" s="67" t="s">
        <v>38085</v>
      </c>
      <c r="G5492" s="67" t="s">
        <v>21872</v>
      </c>
      <c r="I5492" s="3" t="s">
        <v>6298</v>
      </c>
      <c r="J5492" s="3" t="str">
        <f>IF($B5492="SINAPI",IF(ISNUMBER(MATCH(Banco!$C5492,Analitico!$A:$A,0)),INDEX(Analitico!E:E,MATCH(Banco!$C5492,Analitico!$A:$A,0))&amp;"%",""),"")</f>
        <v/>
      </c>
      <c r="K5492" s="3" t="str">
        <f>IF($B5492="SINAPI",IF(ISNUMBER(MATCH(Banco!$C5492,Analitico!$A:$A,0)),INDEX(Analitico!F:F,MATCH(Banco!$C5492,Analitico!$A:$A,0))&amp;"%",""),"")</f>
        <v/>
      </c>
    </row>
    <row r="5493" spans="1:11" ht="22.5" x14ac:dyDescent="0.2">
      <c r="A5493" s="1" t="str">
        <f t="shared" si="87"/>
        <v>SINAPI 95708</v>
      </c>
      <c r="B5493" s="3" t="s">
        <v>21527</v>
      </c>
      <c r="C5493" s="3" t="s">
        <v>6826</v>
      </c>
      <c r="D5493" s="2" t="s">
        <v>14149</v>
      </c>
      <c r="E5493" s="3" t="s">
        <v>20625</v>
      </c>
      <c r="F5493" s="67" t="s">
        <v>21214</v>
      </c>
      <c r="G5493" s="67" t="s">
        <v>35046</v>
      </c>
      <c r="I5493" s="3" t="s">
        <v>6298</v>
      </c>
      <c r="J5493" s="3" t="str">
        <f>IF($B5493="SINAPI",IF(ISNUMBER(MATCH(Banco!$C5493,Analitico!$A:$A,0)),INDEX(Analitico!E:E,MATCH(Banco!$C5493,Analitico!$A:$A,0))&amp;"%",""),"")</f>
        <v/>
      </c>
      <c r="K5493" s="3" t="str">
        <f>IF($B5493="SINAPI",IF(ISNUMBER(MATCH(Banco!$C5493,Analitico!$A:$A,0)),INDEX(Analitico!F:F,MATCH(Banco!$C5493,Analitico!$A:$A,0))&amp;"%",""),"")</f>
        <v/>
      </c>
    </row>
    <row r="5494" spans="1:11" ht="22.5" x14ac:dyDescent="0.2">
      <c r="A5494" s="1" t="str">
        <f t="shared" si="87"/>
        <v>SINAPI 95714</v>
      </c>
      <c r="B5494" s="3" t="s">
        <v>21527</v>
      </c>
      <c r="C5494" s="3" t="s">
        <v>6827</v>
      </c>
      <c r="D5494" s="2" t="s">
        <v>14150</v>
      </c>
      <c r="E5494" s="3" t="s">
        <v>20625</v>
      </c>
      <c r="F5494" s="67" t="s">
        <v>38086</v>
      </c>
      <c r="G5494" s="67" t="s">
        <v>30914</v>
      </c>
      <c r="I5494" s="3" t="s">
        <v>6298</v>
      </c>
      <c r="J5494" s="3" t="str">
        <f>IF($B5494="SINAPI",IF(ISNUMBER(MATCH(Banco!$C5494,Analitico!$A:$A,0)),INDEX(Analitico!E:E,MATCH(Banco!$C5494,Analitico!$A:$A,0))&amp;"%",""),"")</f>
        <v/>
      </c>
      <c r="K5494" s="3" t="str">
        <f>IF($B5494="SINAPI",IF(ISNUMBER(MATCH(Banco!$C5494,Analitico!$A:$A,0)),INDEX(Analitico!F:F,MATCH(Banco!$C5494,Analitico!$A:$A,0))&amp;"%",""),"")</f>
        <v/>
      </c>
    </row>
    <row r="5495" spans="1:11" ht="33.75" x14ac:dyDescent="0.2">
      <c r="A5495" s="1" t="str">
        <f t="shared" si="87"/>
        <v>SINAPI 95720</v>
      </c>
      <c r="B5495" s="3" t="s">
        <v>21527</v>
      </c>
      <c r="C5495" s="3" t="s">
        <v>6828</v>
      </c>
      <c r="D5495" s="2" t="s">
        <v>14151</v>
      </c>
      <c r="E5495" s="3" t="s">
        <v>20625</v>
      </c>
      <c r="F5495" s="67" t="s">
        <v>32160</v>
      </c>
      <c r="G5495" s="67" t="s">
        <v>35047</v>
      </c>
      <c r="I5495" s="3" t="s">
        <v>6298</v>
      </c>
      <c r="J5495" s="3" t="str">
        <f>IF($B5495="SINAPI",IF(ISNUMBER(MATCH(Banco!$C5495,Analitico!$A:$A,0)),INDEX(Analitico!E:E,MATCH(Banco!$C5495,Analitico!$A:$A,0))&amp;"%",""),"")</f>
        <v/>
      </c>
      <c r="K5495" s="3" t="str">
        <f>IF($B5495="SINAPI",IF(ISNUMBER(MATCH(Banco!$C5495,Analitico!$A:$A,0)),INDEX(Analitico!F:F,MATCH(Banco!$C5495,Analitico!$A:$A,0))&amp;"%",""),"")</f>
        <v/>
      </c>
    </row>
    <row r="5496" spans="1:11" ht="22.5" x14ac:dyDescent="0.2">
      <c r="A5496" s="1" t="str">
        <f t="shared" si="87"/>
        <v>SINAPI 95872</v>
      </c>
      <c r="B5496" s="3" t="s">
        <v>21527</v>
      </c>
      <c r="C5496" s="3" t="s">
        <v>6829</v>
      </c>
      <c r="D5496" s="2" t="s">
        <v>14152</v>
      </c>
      <c r="E5496" s="3" t="s">
        <v>20625</v>
      </c>
      <c r="F5496" s="67" t="s">
        <v>35048</v>
      </c>
      <c r="G5496" s="67" t="s">
        <v>35048</v>
      </c>
      <c r="I5496" s="3" t="s">
        <v>6300</v>
      </c>
      <c r="J5496" s="3" t="str">
        <f>IF($B5496="SINAPI",IF(ISNUMBER(MATCH(Banco!$C5496,Analitico!$A:$A,0)),INDEX(Analitico!E:E,MATCH(Banco!$C5496,Analitico!$A:$A,0))&amp;"%",""),"")</f>
        <v/>
      </c>
      <c r="K5496" s="3" t="str">
        <f>IF($B5496="SINAPI",IF(ISNUMBER(MATCH(Banco!$C5496,Analitico!$A:$A,0)),INDEX(Analitico!F:F,MATCH(Banco!$C5496,Analitico!$A:$A,0))&amp;"%",""),"")</f>
        <v/>
      </c>
    </row>
    <row r="5497" spans="1:11" ht="22.5" x14ac:dyDescent="0.2">
      <c r="A5497" s="1" t="str">
        <f t="shared" si="87"/>
        <v>SINAPI 96013</v>
      </c>
      <c r="B5497" s="3" t="s">
        <v>21527</v>
      </c>
      <c r="C5497" s="3" t="s">
        <v>6830</v>
      </c>
      <c r="D5497" s="2" t="s">
        <v>14153</v>
      </c>
      <c r="E5497" s="3" t="s">
        <v>20625</v>
      </c>
      <c r="F5497" s="67" t="s">
        <v>31571</v>
      </c>
      <c r="G5497" s="67" t="s">
        <v>35049</v>
      </c>
      <c r="I5497" s="3" t="s">
        <v>6300</v>
      </c>
      <c r="J5497" s="3" t="str">
        <f>IF($B5497="SINAPI",IF(ISNUMBER(MATCH(Banco!$C5497,Analitico!$A:$A,0)),INDEX(Analitico!E:E,MATCH(Banco!$C5497,Analitico!$A:$A,0))&amp;"%",""),"")</f>
        <v/>
      </c>
      <c r="K5497" s="3" t="str">
        <f>IF($B5497="SINAPI",IF(ISNUMBER(MATCH(Banco!$C5497,Analitico!$A:$A,0)),INDEX(Analitico!F:F,MATCH(Banco!$C5497,Analitico!$A:$A,0))&amp;"%",""),"")</f>
        <v/>
      </c>
    </row>
    <row r="5498" spans="1:11" ht="22.5" x14ac:dyDescent="0.2">
      <c r="A5498" s="1" t="str">
        <f t="shared" si="87"/>
        <v>SINAPI 96020</v>
      </c>
      <c r="B5498" s="3" t="s">
        <v>21527</v>
      </c>
      <c r="C5498" s="3" t="s">
        <v>6831</v>
      </c>
      <c r="D5498" s="2" t="s">
        <v>14154</v>
      </c>
      <c r="E5498" s="3" t="s">
        <v>20625</v>
      </c>
      <c r="F5498" s="67" t="s">
        <v>31572</v>
      </c>
      <c r="G5498" s="67" t="s">
        <v>35050</v>
      </c>
      <c r="I5498" s="3" t="s">
        <v>6300</v>
      </c>
      <c r="J5498" s="3" t="str">
        <f>IF($B5498="SINAPI",IF(ISNUMBER(MATCH(Banco!$C5498,Analitico!$A:$A,0)),INDEX(Analitico!E:E,MATCH(Banco!$C5498,Analitico!$A:$A,0))&amp;"%",""),"")</f>
        <v/>
      </c>
      <c r="K5498" s="3" t="str">
        <f>IF($B5498="SINAPI",IF(ISNUMBER(MATCH(Banco!$C5498,Analitico!$A:$A,0)),INDEX(Analitico!F:F,MATCH(Banco!$C5498,Analitico!$A:$A,0))&amp;"%",""),"")</f>
        <v/>
      </c>
    </row>
    <row r="5499" spans="1:11" ht="22.5" x14ac:dyDescent="0.2">
      <c r="A5499" s="1" t="str">
        <f t="shared" si="87"/>
        <v>SINAPI 96028</v>
      </c>
      <c r="B5499" s="3" t="s">
        <v>21527</v>
      </c>
      <c r="C5499" s="3" t="s">
        <v>6832</v>
      </c>
      <c r="D5499" s="2" t="s">
        <v>14155</v>
      </c>
      <c r="E5499" s="3" t="s">
        <v>20625</v>
      </c>
      <c r="F5499" s="67" t="s">
        <v>38087</v>
      </c>
      <c r="G5499" s="67" t="s">
        <v>30028</v>
      </c>
      <c r="I5499" s="3" t="s">
        <v>6300</v>
      </c>
      <c r="J5499" s="3" t="str">
        <f>IF($B5499="SINAPI",IF(ISNUMBER(MATCH(Banco!$C5499,Analitico!$A:$A,0)),INDEX(Analitico!E:E,MATCH(Banco!$C5499,Analitico!$A:$A,0))&amp;"%",""),"")</f>
        <v/>
      </c>
      <c r="K5499" s="3" t="str">
        <f>IF($B5499="SINAPI",IF(ISNUMBER(MATCH(Banco!$C5499,Analitico!$A:$A,0)),INDEX(Analitico!F:F,MATCH(Banco!$C5499,Analitico!$A:$A,0))&amp;"%",""),"")</f>
        <v/>
      </c>
    </row>
    <row r="5500" spans="1:11" ht="22.5" x14ac:dyDescent="0.2">
      <c r="A5500" s="1" t="str">
        <f t="shared" si="87"/>
        <v>SINAPI 96035</v>
      </c>
      <c r="B5500" s="3" t="s">
        <v>21527</v>
      </c>
      <c r="C5500" s="3" t="s">
        <v>6833</v>
      </c>
      <c r="D5500" s="2" t="s">
        <v>14156</v>
      </c>
      <c r="E5500" s="3" t="s">
        <v>20625</v>
      </c>
      <c r="F5500" s="67" t="s">
        <v>38088</v>
      </c>
      <c r="G5500" s="67" t="s">
        <v>35051</v>
      </c>
      <c r="I5500" s="3" t="s">
        <v>6300</v>
      </c>
      <c r="J5500" s="3" t="str">
        <f>IF($B5500="SINAPI",IF(ISNUMBER(MATCH(Banco!$C5500,Analitico!$A:$A,0)),INDEX(Analitico!E:E,MATCH(Banco!$C5500,Analitico!$A:$A,0))&amp;"%",""),"")</f>
        <v/>
      </c>
      <c r="K5500" s="3" t="str">
        <f>IF($B5500="SINAPI",IF(ISNUMBER(MATCH(Banco!$C5500,Analitico!$A:$A,0)),INDEX(Analitico!F:F,MATCH(Banco!$C5500,Analitico!$A:$A,0))&amp;"%",""),"")</f>
        <v/>
      </c>
    </row>
    <row r="5501" spans="1:11" ht="22.5" x14ac:dyDescent="0.2">
      <c r="A5501" s="1" t="str">
        <f t="shared" si="87"/>
        <v>SINAPI 96157</v>
      </c>
      <c r="B5501" s="3" t="s">
        <v>21527</v>
      </c>
      <c r="C5501" s="3" t="s">
        <v>6834</v>
      </c>
      <c r="D5501" s="2" t="s">
        <v>14157</v>
      </c>
      <c r="E5501" s="3" t="s">
        <v>20625</v>
      </c>
      <c r="F5501" s="67" t="s">
        <v>38089</v>
      </c>
      <c r="G5501" s="67" t="s">
        <v>35052</v>
      </c>
      <c r="I5501" s="3" t="s">
        <v>6300</v>
      </c>
      <c r="J5501" s="3" t="str">
        <f>IF($B5501="SINAPI",IF(ISNUMBER(MATCH(Banco!$C5501,Analitico!$A:$A,0)),INDEX(Analitico!E:E,MATCH(Banco!$C5501,Analitico!$A:$A,0))&amp;"%",""),"")</f>
        <v/>
      </c>
      <c r="K5501" s="3" t="str">
        <f>IF($B5501="SINAPI",IF(ISNUMBER(MATCH(Banco!$C5501,Analitico!$A:$A,0)),INDEX(Analitico!F:F,MATCH(Banco!$C5501,Analitico!$A:$A,0))&amp;"%",""),"")</f>
        <v/>
      </c>
    </row>
    <row r="5502" spans="1:11" ht="22.5" x14ac:dyDescent="0.2">
      <c r="A5502" s="1" t="str">
        <f t="shared" si="87"/>
        <v>SINAPI 96158</v>
      </c>
      <c r="B5502" s="3" t="s">
        <v>21527</v>
      </c>
      <c r="C5502" s="3" t="s">
        <v>6835</v>
      </c>
      <c r="D5502" s="2" t="s">
        <v>14158</v>
      </c>
      <c r="E5502" s="3" t="s">
        <v>20625</v>
      </c>
      <c r="F5502" s="67" t="s">
        <v>38090</v>
      </c>
      <c r="G5502" s="67" t="s">
        <v>35053</v>
      </c>
      <c r="I5502" s="3" t="s">
        <v>6300</v>
      </c>
      <c r="J5502" s="3" t="str">
        <f>IF($B5502="SINAPI",IF(ISNUMBER(MATCH(Banco!$C5502,Analitico!$A:$A,0)),INDEX(Analitico!E:E,MATCH(Banco!$C5502,Analitico!$A:$A,0))&amp;"%",""),"")</f>
        <v/>
      </c>
      <c r="K5502" s="3" t="str">
        <f>IF($B5502="SINAPI",IF(ISNUMBER(MATCH(Banco!$C5502,Analitico!$A:$A,0)),INDEX(Analitico!F:F,MATCH(Banco!$C5502,Analitico!$A:$A,0))&amp;"%",""),"")</f>
        <v/>
      </c>
    </row>
    <row r="5503" spans="1:11" ht="22.5" x14ac:dyDescent="0.2">
      <c r="A5503" s="1" t="str">
        <f t="shared" si="87"/>
        <v>SINAPI 96245</v>
      </c>
      <c r="B5503" s="3" t="s">
        <v>21527</v>
      </c>
      <c r="C5503" s="3" t="s">
        <v>6836</v>
      </c>
      <c r="D5503" s="2" t="s">
        <v>14159</v>
      </c>
      <c r="E5503" s="3" t="s">
        <v>20625</v>
      </c>
      <c r="F5503" s="67" t="s">
        <v>38091</v>
      </c>
      <c r="G5503" s="67" t="s">
        <v>35054</v>
      </c>
      <c r="I5503" s="3" t="s">
        <v>6300</v>
      </c>
      <c r="J5503" s="3" t="str">
        <f>IF($B5503="SINAPI",IF(ISNUMBER(MATCH(Banco!$C5503,Analitico!$A:$A,0)),INDEX(Analitico!E:E,MATCH(Banco!$C5503,Analitico!$A:$A,0))&amp;"%",""),"")</f>
        <v/>
      </c>
      <c r="K5503" s="3" t="str">
        <f>IF($B5503="SINAPI",IF(ISNUMBER(MATCH(Banco!$C5503,Analitico!$A:$A,0)),INDEX(Analitico!F:F,MATCH(Banco!$C5503,Analitico!$A:$A,0))&amp;"%",""),"")</f>
        <v/>
      </c>
    </row>
    <row r="5504" spans="1:11" ht="22.5" x14ac:dyDescent="0.2">
      <c r="A5504" s="1" t="str">
        <f t="shared" si="87"/>
        <v>SINAPI 96463</v>
      </c>
      <c r="B5504" s="3" t="s">
        <v>21527</v>
      </c>
      <c r="C5504" s="3" t="s">
        <v>6837</v>
      </c>
      <c r="D5504" s="2" t="s">
        <v>14160</v>
      </c>
      <c r="E5504" s="3" t="s">
        <v>20625</v>
      </c>
      <c r="F5504" s="67" t="s">
        <v>38092</v>
      </c>
      <c r="G5504" s="67" t="s">
        <v>35055</v>
      </c>
      <c r="I5504" s="3" t="s">
        <v>6300</v>
      </c>
      <c r="J5504" s="3" t="str">
        <f>IF($B5504="SINAPI",IF(ISNUMBER(MATCH(Banco!$C5504,Analitico!$A:$A,0)),INDEX(Analitico!E:E,MATCH(Banco!$C5504,Analitico!$A:$A,0))&amp;"%",""),"")</f>
        <v/>
      </c>
      <c r="K5504" s="3" t="str">
        <f>IF($B5504="SINAPI",IF(ISNUMBER(MATCH(Banco!$C5504,Analitico!$A:$A,0)),INDEX(Analitico!F:F,MATCH(Banco!$C5504,Analitico!$A:$A,0))&amp;"%",""),"")</f>
        <v/>
      </c>
    </row>
    <row r="5505" spans="1:11" ht="22.5" x14ac:dyDescent="0.2">
      <c r="A5505" s="1" t="str">
        <f t="shared" si="87"/>
        <v>SINAPI 98764</v>
      </c>
      <c r="B5505" s="3" t="s">
        <v>21527</v>
      </c>
      <c r="C5505" s="3" t="s">
        <v>6838</v>
      </c>
      <c r="D5505" s="2" t="s">
        <v>14161</v>
      </c>
      <c r="E5505" s="3" t="s">
        <v>20625</v>
      </c>
      <c r="F5505" s="67" t="s">
        <v>5426</v>
      </c>
      <c r="G5505" s="67" t="s">
        <v>5426</v>
      </c>
      <c r="I5505" s="3" t="s">
        <v>6298</v>
      </c>
      <c r="J5505" s="3" t="str">
        <f>IF($B5505="SINAPI",IF(ISNUMBER(MATCH(Banco!$C5505,Analitico!$A:$A,0)),INDEX(Analitico!E:E,MATCH(Banco!$C5505,Analitico!$A:$A,0))&amp;"%",""),"")</f>
        <v/>
      </c>
      <c r="K5505" s="3" t="str">
        <f>IF($B5505="SINAPI",IF(ISNUMBER(MATCH(Banco!$C5505,Analitico!$A:$A,0)),INDEX(Analitico!F:F,MATCH(Banco!$C5505,Analitico!$A:$A,0))&amp;"%",""),"")</f>
        <v/>
      </c>
    </row>
    <row r="5506" spans="1:11" ht="22.5" x14ac:dyDescent="0.2">
      <c r="A5506" s="1" t="str">
        <f t="shared" si="87"/>
        <v>SINAPI 99833</v>
      </c>
      <c r="B5506" s="3" t="s">
        <v>21527</v>
      </c>
      <c r="C5506" s="3" t="s">
        <v>6839</v>
      </c>
      <c r="D5506" s="2" t="s">
        <v>14162</v>
      </c>
      <c r="E5506" s="3" t="s">
        <v>20625</v>
      </c>
      <c r="F5506" s="67" t="s">
        <v>32378</v>
      </c>
      <c r="G5506" s="67" t="s">
        <v>32378</v>
      </c>
      <c r="I5506" s="3" t="s">
        <v>6298</v>
      </c>
      <c r="J5506" s="3" t="str">
        <f>IF($B5506="SINAPI",IF(ISNUMBER(MATCH(Banco!$C5506,Analitico!$A:$A,0)),INDEX(Analitico!E:E,MATCH(Banco!$C5506,Analitico!$A:$A,0))&amp;"%",""),"")</f>
        <v/>
      </c>
      <c r="K5506" s="3" t="str">
        <f>IF($B5506="SINAPI",IF(ISNUMBER(MATCH(Banco!$C5506,Analitico!$A:$A,0)),INDEX(Analitico!F:F,MATCH(Banco!$C5506,Analitico!$A:$A,0))&amp;"%",""),"")</f>
        <v/>
      </c>
    </row>
    <row r="5507" spans="1:11" ht="22.5" x14ac:dyDescent="0.2">
      <c r="A5507" s="1" t="str">
        <f t="shared" si="87"/>
        <v>SINAPI 100641</v>
      </c>
      <c r="B5507" s="3" t="s">
        <v>21527</v>
      </c>
      <c r="C5507" s="3" t="s">
        <v>6840</v>
      </c>
      <c r="D5507" s="2" t="s">
        <v>14163</v>
      </c>
      <c r="E5507" s="3" t="s">
        <v>20625</v>
      </c>
      <c r="F5507" s="67" t="s">
        <v>38093</v>
      </c>
      <c r="G5507" s="67" t="s">
        <v>35056</v>
      </c>
      <c r="I5507" s="3" t="s">
        <v>6300</v>
      </c>
      <c r="J5507" s="3" t="str">
        <f>IF($B5507="SINAPI",IF(ISNUMBER(MATCH(Banco!$C5507,Analitico!$A:$A,0)),INDEX(Analitico!E:E,MATCH(Banco!$C5507,Analitico!$A:$A,0))&amp;"%",""),"")</f>
        <v/>
      </c>
      <c r="K5507" s="3" t="str">
        <f>IF($B5507="SINAPI",IF(ISNUMBER(MATCH(Banco!$C5507,Analitico!$A:$A,0)),INDEX(Analitico!F:F,MATCH(Banco!$C5507,Analitico!$A:$A,0))&amp;"%",""),"")</f>
        <v/>
      </c>
    </row>
    <row r="5508" spans="1:11" x14ac:dyDescent="0.2">
      <c r="A5508" s="1" t="str">
        <f t="shared" si="87"/>
        <v>SINAPI 100647</v>
      </c>
      <c r="B5508" s="3" t="s">
        <v>21527</v>
      </c>
      <c r="C5508" s="3" t="s">
        <v>6841</v>
      </c>
      <c r="D5508" s="2" t="s">
        <v>14164</v>
      </c>
      <c r="E5508" s="3" t="s">
        <v>20625</v>
      </c>
      <c r="F5508" s="67" t="s">
        <v>38094</v>
      </c>
      <c r="G5508" s="67" t="s">
        <v>35057</v>
      </c>
      <c r="I5508" s="3" t="s">
        <v>6300</v>
      </c>
      <c r="J5508" s="3" t="str">
        <f>IF($B5508="SINAPI",IF(ISNUMBER(MATCH(Banco!$C5508,Analitico!$A:$A,0)),INDEX(Analitico!E:E,MATCH(Banco!$C5508,Analitico!$A:$A,0))&amp;"%",""),"")</f>
        <v/>
      </c>
      <c r="K5508" s="3" t="str">
        <f>IF($B5508="SINAPI",IF(ISNUMBER(MATCH(Banco!$C5508,Analitico!$A:$A,0)),INDEX(Analitico!F:F,MATCH(Banco!$C5508,Analitico!$A:$A,0))&amp;"%",""),"")</f>
        <v/>
      </c>
    </row>
    <row r="5509" spans="1:11" ht="22.5" x14ac:dyDescent="0.2">
      <c r="A5509" s="1" t="str">
        <f t="shared" si="87"/>
        <v>SINAPI 102275</v>
      </c>
      <c r="B5509" s="3" t="s">
        <v>21527</v>
      </c>
      <c r="C5509" s="3" t="s">
        <v>6842</v>
      </c>
      <c r="D5509" s="2" t="s">
        <v>14165</v>
      </c>
      <c r="E5509" s="3" t="s">
        <v>20625</v>
      </c>
      <c r="F5509" s="67" t="s">
        <v>33664</v>
      </c>
      <c r="G5509" s="67" t="s">
        <v>20829</v>
      </c>
      <c r="I5509" s="3" t="s">
        <v>6298</v>
      </c>
      <c r="J5509" s="3" t="str">
        <f>IF($B5509="SINAPI",IF(ISNUMBER(MATCH(Banco!$C5509,Analitico!$A:$A,0)),INDEX(Analitico!E:E,MATCH(Banco!$C5509,Analitico!$A:$A,0))&amp;"%",""),"")</f>
        <v/>
      </c>
      <c r="K5509" s="3" t="str">
        <f>IF($B5509="SINAPI",IF(ISNUMBER(MATCH(Banco!$C5509,Analitico!$A:$A,0)),INDEX(Analitico!F:F,MATCH(Banco!$C5509,Analitico!$A:$A,0))&amp;"%",""),"")</f>
        <v/>
      </c>
    </row>
    <row r="5510" spans="1:11" ht="22.5" x14ac:dyDescent="0.2">
      <c r="A5510" s="1" t="str">
        <f t="shared" si="87"/>
        <v>SINAPI 104091</v>
      </c>
      <c r="B5510" s="3" t="s">
        <v>21527</v>
      </c>
      <c r="C5510" s="3" t="s">
        <v>6843</v>
      </c>
      <c r="D5510" s="2" t="s">
        <v>14166</v>
      </c>
      <c r="E5510" s="3" t="s">
        <v>20625</v>
      </c>
      <c r="F5510" s="67" t="s">
        <v>21898</v>
      </c>
      <c r="G5510" s="67" t="s">
        <v>21898</v>
      </c>
      <c r="I5510" s="3" t="s">
        <v>6298</v>
      </c>
      <c r="J5510" s="3" t="str">
        <f>IF($B5510="SINAPI",IF(ISNUMBER(MATCH(Banco!$C5510,Analitico!$A:$A,0)),INDEX(Analitico!E:E,MATCH(Banco!$C5510,Analitico!$A:$A,0))&amp;"%",""),"")</f>
        <v/>
      </c>
      <c r="K5510" s="3" t="str">
        <f>IF($B5510="SINAPI",IF(ISNUMBER(MATCH(Banco!$C5510,Analitico!$A:$A,0)),INDEX(Analitico!F:F,MATCH(Banco!$C5510,Analitico!$A:$A,0))&amp;"%",""),"")</f>
        <v/>
      </c>
    </row>
    <row r="5511" spans="1:11" ht="22.5" x14ac:dyDescent="0.2">
      <c r="A5511" s="1" t="str">
        <f t="shared" si="87"/>
        <v>SINAPI 104097</v>
      </c>
      <c r="B5511" s="3" t="s">
        <v>21527</v>
      </c>
      <c r="C5511" s="3" t="s">
        <v>6844</v>
      </c>
      <c r="D5511" s="2" t="s">
        <v>14167</v>
      </c>
      <c r="E5511" s="3" t="s">
        <v>20625</v>
      </c>
      <c r="F5511" s="67" t="s">
        <v>4739</v>
      </c>
      <c r="G5511" s="67" t="s">
        <v>4739</v>
      </c>
      <c r="I5511" s="3" t="s">
        <v>6298</v>
      </c>
      <c r="J5511" s="3" t="str">
        <f>IF($B5511="SINAPI",IF(ISNUMBER(MATCH(Banco!$C5511,Analitico!$A:$A,0)),INDEX(Analitico!E:E,MATCH(Banco!$C5511,Analitico!$A:$A,0))&amp;"%",""),"")</f>
        <v/>
      </c>
      <c r="K5511" s="3" t="str">
        <f>IF($B5511="SINAPI",IF(ISNUMBER(MATCH(Banco!$C5511,Analitico!$A:$A,0)),INDEX(Analitico!F:F,MATCH(Banco!$C5511,Analitico!$A:$A,0))&amp;"%",""),"")</f>
        <v/>
      </c>
    </row>
    <row r="5512" spans="1:11" ht="22.5" x14ac:dyDescent="0.2">
      <c r="A5512" s="1" t="str">
        <f t="shared" si="87"/>
        <v>SINAPI 5632</v>
      </c>
      <c r="B5512" s="3" t="s">
        <v>21527</v>
      </c>
      <c r="C5512" s="3" t="s">
        <v>6845</v>
      </c>
      <c r="D5512" s="2" t="s">
        <v>14168</v>
      </c>
      <c r="E5512" s="3" t="s">
        <v>20626</v>
      </c>
      <c r="F5512" s="67" t="s">
        <v>38095</v>
      </c>
      <c r="G5512" s="67" t="s">
        <v>35058</v>
      </c>
      <c r="I5512" s="3" t="s">
        <v>41</v>
      </c>
      <c r="J5512" s="3" t="str">
        <f>IF($B5512="SINAPI",IF(ISNUMBER(MATCH(Banco!$C5512,Analitico!$A:$A,0)),INDEX(Analitico!E:E,MATCH(Banco!$C5512,Analitico!$A:$A,0))&amp;"%",""),"")</f>
        <v/>
      </c>
      <c r="K5512" s="3" t="str">
        <f>IF($B5512="SINAPI",IF(ISNUMBER(MATCH(Banco!$C5512,Analitico!$A:$A,0)),INDEX(Analitico!F:F,MATCH(Banco!$C5512,Analitico!$A:$A,0))&amp;"%",""),"")</f>
        <v/>
      </c>
    </row>
    <row r="5513" spans="1:11" ht="33.75" x14ac:dyDescent="0.2">
      <c r="A5513" s="1" t="str">
        <f t="shared" si="87"/>
        <v>SINAPI 5679</v>
      </c>
      <c r="B5513" s="3" t="s">
        <v>21527</v>
      </c>
      <c r="C5513" s="3" t="s">
        <v>6846</v>
      </c>
      <c r="D5513" s="2" t="s">
        <v>14169</v>
      </c>
      <c r="E5513" s="3" t="s">
        <v>20626</v>
      </c>
      <c r="F5513" s="67" t="s">
        <v>31997</v>
      </c>
      <c r="G5513" s="67" t="s">
        <v>35059</v>
      </c>
      <c r="I5513" s="3" t="s">
        <v>6298</v>
      </c>
      <c r="J5513" s="3" t="str">
        <f>IF($B5513="SINAPI",IF(ISNUMBER(MATCH(Banco!$C5513,Analitico!$A:$A,0)),INDEX(Analitico!E:E,MATCH(Banco!$C5513,Analitico!$A:$A,0))&amp;"%",""),"")</f>
        <v/>
      </c>
      <c r="K5513" s="3" t="str">
        <f>IF($B5513="SINAPI",IF(ISNUMBER(MATCH(Banco!$C5513,Analitico!$A:$A,0)),INDEX(Analitico!F:F,MATCH(Banco!$C5513,Analitico!$A:$A,0))&amp;"%",""),"")</f>
        <v/>
      </c>
    </row>
    <row r="5514" spans="1:11" ht="33.75" x14ac:dyDescent="0.2">
      <c r="A5514" s="1" t="str">
        <f t="shared" si="87"/>
        <v>SINAPI 5681</v>
      </c>
      <c r="B5514" s="3" t="s">
        <v>21527</v>
      </c>
      <c r="C5514" s="3" t="s">
        <v>6847</v>
      </c>
      <c r="D5514" s="2" t="s">
        <v>14170</v>
      </c>
      <c r="E5514" s="3" t="s">
        <v>20626</v>
      </c>
      <c r="F5514" s="67" t="s">
        <v>32364</v>
      </c>
      <c r="G5514" s="67" t="s">
        <v>5361</v>
      </c>
      <c r="I5514" s="3" t="s">
        <v>6298</v>
      </c>
      <c r="J5514" s="3" t="str">
        <f>IF($B5514="SINAPI",IF(ISNUMBER(MATCH(Banco!$C5514,Analitico!$A:$A,0)),INDEX(Analitico!E:E,MATCH(Banco!$C5514,Analitico!$A:$A,0))&amp;"%",""),"")</f>
        <v/>
      </c>
      <c r="K5514" s="3" t="str">
        <f>IF($B5514="SINAPI",IF(ISNUMBER(MATCH(Banco!$C5514,Analitico!$A:$A,0)),INDEX(Analitico!F:F,MATCH(Banco!$C5514,Analitico!$A:$A,0))&amp;"%",""),"")</f>
        <v/>
      </c>
    </row>
    <row r="5515" spans="1:11" ht="22.5" x14ac:dyDescent="0.2">
      <c r="A5515" s="1" t="str">
        <f t="shared" si="87"/>
        <v>SINAPI 5685</v>
      </c>
      <c r="B5515" s="3" t="s">
        <v>21527</v>
      </c>
      <c r="C5515" s="3" t="s">
        <v>6848</v>
      </c>
      <c r="D5515" s="2" t="s">
        <v>14171</v>
      </c>
      <c r="E5515" s="3" t="s">
        <v>20626</v>
      </c>
      <c r="F5515" s="67" t="s">
        <v>5605</v>
      </c>
      <c r="G5515" s="67" t="s">
        <v>30849</v>
      </c>
      <c r="I5515" s="3" t="s">
        <v>6300</v>
      </c>
      <c r="J5515" s="3" t="str">
        <f>IF($B5515="SINAPI",IF(ISNUMBER(MATCH(Banco!$C5515,Analitico!$A:$A,0)),INDEX(Analitico!E:E,MATCH(Banco!$C5515,Analitico!$A:$A,0))&amp;"%",""),"")</f>
        <v/>
      </c>
      <c r="K5515" s="3" t="str">
        <f>IF($B5515="SINAPI",IF(ISNUMBER(MATCH(Banco!$C5515,Analitico!$A:$A,0)),INDEX(Analitico!F:F,MATCH(Banco!$C5515,Analitico!$A:$A,0))&amp;"%",""),"")</f>
        <v/>
      </c>
    </row>
    <row r="5516" spans="1:11" ht="22.5" x14ac:dyDescent="0.2">
      <c r="A5516" s="1" t="str">
        <f t="shared" si="87"/>
        <v>SINAPI 5690</v>
      </c>
      <c r="B5516" s="3" t="s">
        <v>21527</v>
      </c>
      <c r="C5516" s="3" t="s">
        <v>6849</v>
      </c>
      <c r="D5516" s="2" t="s">
        <v>14172</v>
      </c>
      <c r="E5516" s="3" t="s">
        <v>20626</v>
      </c>
      <c r="F5516" s="67" t="s">
        <v>35060</v>
      </c>
      <c r="G5516" s="67" t="s">
        <v>35060</v>
      </c>
      <c r="I5516" s="3" t="s">
        <v>6300</v>
      </c>
      <c r="J5516" s="3" t="str">
        <f>IF($B5516="SINAPI",IF(ISNUMBER(MATCH(Banco!$C5516,Analitico!$A:$A,0)),INDEX(Analitico!E:E,MATCH(Banco!$C5516,Analitico!$A:$A,0))&amp;"%",""),"")</f>
        <v/>
      </c>
      <c r="K5516" s="3" t="str">
        <f>IF($B5516="SINAPI",IF(ISNUMBER(MATCH(Banco!$C5516,Analitico!$A:$A,0)),INDEX(Analitico!F:F,MATCH(Banco!$C5516,Analitico!$A:$A,0))&amp;"%",""),"")</f>
        <v/>
      </c>
    </row>
    <row r="5517" spans="1:11" ht="22.5" x14ac:dyDescent="0.2">
      <c r="A5517" s="1" t="str">
        <f t="shared" si="87"/>
        <v>SINAPI 5806</v>
      </c>
      <c r="B5517" s="3" t="s">
        <v>21527</v>
      </c>
      <c r="C5517" s="3" t="s">
        <v>6850</v>
      </c>
      <c r="D5517" s="2" t="s">
        <v>14173</v>
      </c>
      <c r="E5517" s="3" t="s">
        <v>20626</v>
      </c>
      <c r="F5517" s="67" t="s">
        <v>5367</v>
      </c>
      <c r="G5517" s="67" t="s">
        <v>5367</v>
      </c>
      <c r="I5517" s="3" t="s">
        <v>6298</v>
      </c>
      <c r="J5517" s="3" t="str">
        <f>IF($B5517="SINAPI",IF(ISNUMBER(MATCH(Banco!$C5517,Analitico!$A:$A,0)),INDEX(Analitico!E:E,MATCH(Banco!$C5517,Analitico!$A:$A,0))&amp;"%",""),"")</f>
        <v/>
      </c>
      <c r="K5517" s="3" t="str">
        <f>IF($B5517="SINAPI",IF(ISNUMBER(MATCH(Banco!$C5517,Analitico!$A:$A,0)),INDEX(Analitico!F:F,MATCH(Banco!$C5517,Analitico!$A:$A,0))&amp;"%",""),"")</f>
        <v/>
      </c>
    </row>
    <row r="5518" spans="1:11" ht="33.75" x14ac:dyDescent="0.2">
      <c r="A5518" s="1" t="str">
        <f t="shared" si="87"/>
        <v>SINAPI 5826</v>
      </c>
      <c r="B5518" s="3" t="s">
        <v>21527</v>
      </c>
      <c r="C5518" s="3" t="s">
        <v>6851</v>
      </c>
      <c r="D5518" s="2" t="s">
        <v>14174</v>
      </c>
      <c r="E5518" s="3" t="s">
        <v>20626</v>
      </c>
      <c r="F5518" s="67" t="s">
        <v>38096</v>
      </c>
      <c r="G5518" s="67" t="s">
        <v>35061</v>
      </c>
      <c r="I5518" s="3" t="s">
        <v>6298</v>
      </c>
      <c r="J5518" s="3" t="str">
        <f>IF($B5518="SINAPI",IF(ISNUMBER(MATCH(Banco!$C5518,Analitico!$A:$A,0)),INDEX(Analitico!E:E,MATCH(Banco!$C5518,Analitico!$A:$A,0))&amp;"%",""),"")</f>
        <v/>
      </c>
      <c r="K5518" s="3" t="str">
        <f>IF($B5518="SINAPI",IF(ISNUMBER(MATCH(Banco!$C5518,Analitico!$A:$A,0)),INDEX(Analitico!F:F,MATCH(Banco!$C5518,Analitico!$A:$A,0))&amp;"%",""),"")</f>
        <v/>
      </c>
    </row>
    <row r="5519" spans="1:11" x14ac:dyDescent="0.2">
      <c r="A5519" s="1" t="str">
        <f t="shared" si="87"/>
        <v>SINAPI 5829</v>
      </c>
      <c r="B5519" s="3" t="s">
        <v>21527</v>
      </c>
      <c r="C5519" s="3" t="s">
        <v>6852</v>
      </c>
      <c r="D5519" s="2" t="s">
        <v>14175</v>
      </c>
      <c r="E5519" s="3" t="s">
        <v>20626</v>
      </c>
      <c r="F5519" s="67" t="s">
        <v>33559</v>
      </c>
      <c r="G5519" s="67" t="s">
        <v>35062</v>
      </c>
      <c r="I5519" s="3" t="s">
        <v>6300</v>
      </c>
      <c r="J5519" s="3" t="str">
        <f>IF($B5519="SINAPI",IF(ISNUMBER(MATCH(Banco!$C5519,Analitico!$A:$A,0)),INDEX(Analitico!E:E,MATCH(Banco!$C5519,Analitico!$A:$A,0))&amp;"%",""),"")</f>
        <v/>
      </c>
      <c r="K5519" s="3" t="str">
        <f>IF($B5519="SINAPI",IF(ISNUMBER(MATCH(Banco!$C5519,Analitico!$A:$A,0)),INDEX(Analitico!F:F,MATCH(Banco!$C5519,Analitico!$A:$A,0))&amp;"%",""),"")</f>
        <v/>
      </c>
    </row>
    <row r="5520" spans="1:11" ht="22.5" x14ac:dyDescent="0.2">
      <c r="A5520" s="1" t="str">
        <f t="shared" si="87"/>
        <v>SINAPI 5837</v>
      </c>
      <c r="B5520" s="3" t="s">
        <v>21527</v>
      </c>
      <c r="C5520" s="3" t="s">
        <v>6853</v>
      </c>
      <c r="D5520" s="2" t="s">
        <v>14176</v>
      </c>
      <c r="E5520" s="3" t="s">
        <v>20626</v>
      </c>
      <c r="F5520" s="67" t="s">
        <v>38097</v>
      </c>
      <c r="G5520" s="67" t="s">
        <v>29602</v>
      </c>
      <c r="I5520" s="3" t="s">
        <v>6300</v>
      </c>
      <c r="J5520" s="3" t="str">
        <f>IF($B5520="SINAPI",IF(ISNUMBER(MATCH(Banco!$C5520,Analitico!$A:$A,0)),INDEX(Analitico!E:E,MATCH(Banco!$C5520,Analitico!$A:$A,0))&amp;"%",""),"")</f>
        <v/>
      </c>
      <c r="K5520" s="3" t="str">
        <f>IF($B5520="SINAPI",IF(ISNUMBER(MATCH(Banco!$C5520,Analitico!$A:$A,0)),INDEX(Analitico!F:F,MATCH(Banco!$C5520,Analitico!$A:$A,0))&amp;"%",""),"")</f>
        <v/>
      </c>
    </row>
    <row r="5521" spans="1:11" ht="22.5" x14ac:dyDescent="0.2">
      <c r="A5521" s="1" t="str">
        <f t="shared" si="87"/>
        <v>SINAPI 5841</v>
      </c>
      <c r="B5521" s="3" t="s">
        <v>21527</v>
      </c>
      <c r="C5521" s="3" t="s">
        <v>6854</v>
      </c>
      <c r="D5521" s="2" t="s">
        <v>14177</v>
      </c>
      <c r="E5521" s="3" t="s">
        <v>20626</v>
      </c>
      <c r="F5521" s="67" t="s">
        <v>4835</v>
      </c>
      <c r="G5521" s="67" t="s">
        <v>4835</v>
      </c>
      <c r="I5521" s="3" t="s">
        <v>6300</v>
      </c>
      <c r="J5521" s="3" t="str">
        <f>IF($B5521="SINAPI",IF(ISNUMBER(MATCH(Banco!$C5521,Analitico!$A:$A,0)),INDEX(Analitico!E:E,MATCH(Banco!$C5521,Analitico!$A:$A,0))&amp;"%",""),"")</f>
        <v/>
      </c>
      <c r="K5521" s="3" t="str">
        <f>IF($B5521="SINAPI",IF(ISNUMBER(MATCH(Banco!$C5521,Analitico!$A:$A,0)),INDEX(Analitico!F:F,MATCH(Banco!$C5521,Analitico!$A:$A,0))&amp;"%",""),"")</f>
        <v/>
      </c>
    </row>
    <row r="5522" spans="1:11" x14ac:dyDescent="0.2">
      <c r="A5522" s="1" t="str">
        <f t="shared" si="87"/>
        <v>SINAPI 5845</v>
      </c>
      <c r="B5522" s="3" t="s">
        <v>21527</v>
      </c>
      <c r="C5522" s="3" t="s">
        <v>6855</v>
      </c>
      <c r="D5522" s="2" t="s">
        <v>14178</v>
      </c>
      <c r="E5522" s="3" t="s">
        <v>20626</v>
      </c>
      <c r="F5522" s="67" t="s">
        <v>38098</v>
      </c>
      <c r="G5522" s="67" t="s">
        <v>35063</v>
      </c>
      <c r="I5522" s="3" t="s">
        <v>6298</v>
      </c>
      <c r="J5522" s="3" t="str">
        <f>IF($B5522="SINAPI",IF(ISNUMBER(MATCH(Banco!$C5522,Analitico!$A:$A,0)),INDEX(Analitico!E:E,MATCH(Banco!$C5522,Analitico!$A:$A,0))&amp;"%",""),"")</f>
        <v/>
      </c>
      <c r="K5522" s="3" t="str">
        <f>IF($B5522="SINAPI",IF(ISNUMBER(MATCH(Banco!$C5522,Analitico!$A:$A,0)),INDEX(Analitico!F:F,MATCH(Banco!$C5522,Analitico!$A:$A,0))&amp;"%",""),"")</f>
        <v/>
      </c>
    </row>
    <row r="5523" spans="1:11" x14ac:dyDescent="0.2">
      <c r="A5523" s="1" t="str">
        <f t="shared" si="87"/>
        <v>SINAPI 5849</v>
      </c>
      <c r="B5523" s="3" t="s">
        <v>21527</v>
      </c>
      <c r="C5523" s="3" t="s">
        <v>6856</v>
      </c>
      <c r="D5523" s="2" t="s">
        <v>14179</v>
      </c>
      <c r="E5523" s="3" t="s">
        <v>20626</v>
      </c>
      <c r="F5523" s="67" t="s">
        <v>21658</v>
      </c>
      <c r="G5523" s="67" t="s">
        <v>35064</v>
      </c>
      <c r="I5523" s="3" t="s">
        <v>6298</v>
      </c>
      <c r="J5523" s="3" t="str">
        <f>IF($B5523="SINAPI",IF(ISNUMBER(MATCH(Banco!$C5523,Analitico!$A:$A,0)),INDEX(Analitico!E:E,MATCH(Banco!$C5523,Analitico!$A:$A,0))&amp;"%",""),"")</f>
        <v/>
      </c>
      <c r="K5523" s="3" t="str">
        <f>IF($B5523="SINAPI",IF(ISNUMBER(MATCH(Banco!$C5523,Analitico!$A:$A,0)),INDEX(Analitico!F:F,MATCH(Banco!$C5523,Analitico!$A:$A,0))&amp;"%",""),"")</f>
        <v/>
      </c>
    </row>
    <row r="5524" spans="1:11" ht="22.5" x14ac:dyDescent="0.2">
      <c r="A5524" s="1" t="str">
        <f t="shared" si="87"/>
        <v>SINAPI 5853</v>
      </c>
      <c r="B5524" s="3" t="s">
        <v>21527</v>
      </c>
      <c r="C5524" s="3" t="s">
        <v>6857</v>
      </c>
      <c r="D5524" s="2" t="s">
        <v>14180</v>
      </c>
      <c r="E5524" s="3" t="s">
        <v>20626</v>
      </c>
      <c r="F5524" s="67" t="s">
        <v>38099</v>
      </c>
      <c r="G5524" s="67" t="s">
        <v>35065</v>
      </c>
      <c r="I5524" s="3" t="s">
        <v>6298</v>
      </c>
      <c r="J5524" s="3" t="str">
        <f>IF($B5524="SINAPI",IF(ISNUMBER(MATCH(Banco!$C5524,Analitico!$A:$A,0)),INDEX(Analitico!E:E,MATCH(Banco!$C5524,Analitico!$A:$A,0))&amp;"%",""),"")</f>
        <v/>
      </c>
      <c r="K5524" s="3" t="str">
        <f>IF($B5524="SINAPI",IF(ISNUMBER(MATCH(Banco!$C5524,Analitico!$A:$A,0)),INDEX(Analitico!F:F,MATCH(Banco!$C5524,Analitico!$A:$A,0))&amp;"%",""),"")</f>
        <v/>
      </c>
    </row>
    <row r="5525" spans="1:11" ht="22.5" x14ac:dyDescent="0.2">
      <c r="A5525" s="1" t="str">
        <f t="shared" si="87"/>
        <v>SINAPI 5857</v>
      </c>
      <c r="B5525" s="3" t="s">
        <v>21527</v>
      </c>
      <c r="C5525" s="3" t="s">
        <v>6858</v>
      </c>
      <c r="D5525" s="2" t="s">
        <v>14181</v>
      </c>
      <c r="E5525" s="3" t="s">
        <v>20626</v>
      </c>
      <c r="F5525" s="67" t="s">
        <v>32116</v>
      </c>
      <c r="G5525" s="67" t="s">
        <v>35066</v>
      </c>
      <c r="I5525" s="3" t="s">
        <v>6298</v>
      </c>
      <c r="J5525" s="3" t="str">
        <f>IF($B5525="SINAPI",IF(ISNUMBER(MATCH(Banco!$C5525,Analitico!$A:$A,0)),INDEX(Analitico!E:E,MATCH(Banco!$C5525,Analitico!$A:$A,0))&amp;"%",""),"")</f>
        <v/>
      </c>
      <c r="K5525" s="3" t="str">
        <f>IF($B5525="SINAPI",IF(ISNUMBER(MATCH(Banco!$C5525,Analitico!$A:$A,0)),INDEX(Analitico!F:F,MATCH(Banco!$C5525,Analitico!$A:$A,0))&amp;"%",""),"")</f>
        <v/>
      </c>
    </row>
    <row r="5526" spans="1:11" ht="22.5" x14ac:dyDescent="0.2">
      <c r="A5526" s="1" t="str">
        <f t="shared" si="87"/>
        <v>SINAPI 5865</v>
      </c>
      <c r="B5526" s="3" t="s">
        <v>21527</v>
      </c>
      <c r="C5526" s="3" t="s">
        <v>6859</v>
      </c>
      <c r="D5526" s="2" t="s">
        <v>14182</v>
      </c>
      <c r="E5526" s="3" t="s">
        <v>20626</v>
      </c>
      <c r="F5526" s="67" t="s">
        <v>5307</v>
      </c>
      <c r="G5526" s="67" t="s">
        <v>5307</v>
      </c>
      <c r="I5526" s="3" t="s">
        <v>6300</v>
      </c>
      <c r="J5526" s="3" t="str">
        <f>IF($B5526="SINAPI",IF(ISNUMBER(MATCH(Banco!$C5526,Analitico!$A:$A,0)),INDEX(Analitico!E:E,MATCH(Banco!$C5526,Analitico!$A:$A,0))&amp;"%",""),"")</f>
        <v/>
      </c>
      <c r="K5526" s="3" t="str">
        <f>IF($B5526="SINAPI",IF(ISNUMBER(MATCH(Banco!$C5526,Analitico!$A:$A,0)),INDEX(Analitico!F:F,MATCH(Banco!$C5526,Analitico!$A:$A,0))&amp;"%",""),"")</f>
        <v/>
      </c>
    </row>
    <row r="5527" spans="1:11" ht="22.5" x14ac:dyDescent="0.2">
      <c r="A5527" s="1" t="str">
        <f t="shared" si="87"/>
        <v>SINAPI 5869</v>
      </c>
      <c r="B5527" s="3" t="s">
        <v>21527</v>
      </c>
      <c r="C5527" s="3" t="s">
        <v>6860</v>
      </c>
      <c r="D5527" s="2" t="s">
        <v>14183</v>
      </c>
      <c r="E5527" s="3" t="s">
        <v>20626</v>
      </c>
      <c r="F5527" s="67" t="s">
        <v>33623</v>
      </c>
      <c r="G5527" s="67" t="s">
        <v>35067</v>
      </c>
      <c r="I5527" s="3" t="s">
        <v>6300</v>
      </c>
      <c r="J5527" s="3" t="str">
        <f>IF($B5527="SINAPI",IF(ISNUMBER(MATCH(Banco!$C5527,Analitico!$A:$A,0)),INDEX(Analitico!E:E,MATCH(Banco!$C5527,Analitico!$A:$A,0))&amp;"%",""),"")</f>
        <v/>
      </c>
      <c r="K5527" s="3" t="str">
        <f>IF($B5527="SINAPI",IF(ISNUMBER(MATCH(Banco!$C5527,Analitico!$A:$A,0)),INDEX(Analitico!F:F,MATCH(Banco!$C5527,Analitico!$A:$A,0))&amp;"%",""),"")</f>
        <v/>
      </c>
    </row>
    <row r="5528" spans="1:11" ht="33.75" x14ac:dyDescent="0.2">
      <c r="A5528" s="1" t="str">
        <f t="shared" si="87"/>
        <v>SINAPI 5877</v>
      </c>
      <c r="B5528" s="3" t="s">
        <v>21527</v>
      </c>
      <c r="C5528" s="3" t="s">
        <v>6861</v>
      </c>
      <c r="D5528" s="2" t="s">
        <v>14184</v>
      </c>
      <c r="E5528" s="3" t="s">
        <v>20626</v>
      </c>
      <c r="F5528" s="67" t="s">
        <v>34808</v>
      </c>
      <c r="G5528" s="67" t="s">
        <v>32194</v>
      </c>
      <c r="I5528" s="3" t="s">
        <v>41</v>
      </c>
      <c r="J5528" s="3" t="str">
        <f>IF($B5528="SINAPI",IF(ISNUMBER(MATCH(Banco!$C5528,Analitico!$A:$A,0)),INDEX(Analitico!E:E,MATCH(Banco!$C5528,Analitico!$A:$A,0))&amp;"%",""),"")</f>
        <v/>
      </c>
      <c r="K5528" s="3" t="str">
        <f>IF($B5528="SINAPI",IF(ISNUMBER(MATCH(Banco!$C5528,Analitico!$A:$A,0)),INDEX(Analitico!F:F,MATCH(Banco!$C5528,Analitico!$A:$A,0))&amp;"%",""),"")</f>
        <v/>
      </c>
    </row>
    <row r="5529" spans="1:11" ht="22.5" x14ac:dyDescent="0.2">
      <c r="A5529" s="1" t="str">
        <f t="shared" si="87"/>
        <v>SINAPI 5881</v>
      </c>
      <c r="B5529" s="3" t="s">
        <v>21527</v>
      </c>
      <c r="C5529" s="3" t="s">
        <v>6862</v>
      </c>
      <c r="D5529" s="2" t="s">
        <v>14185</v>
      </c>
      <c r="E5529" s="3" t="s">
        <v>20626</v>
      </c>
      <c r="F5529" s="67" t="s">
        <v>37565</v>
      </c>
      <c r="G5529" s="67" t="s">
        <v>30807</v>
      </c>
      <c r="I5529" s="3" t="s">
        <v>6300</v>
      </c>
      <c r="J5529" s="3" t="str">
        <f>IF($B5529="SINAPI",IF(ISNUMBER(MATCH(Banco!$C5529,Analitico!$A:$A,0)),INDEX(Analitico!E:E,MATCH(Banco!$C5529,Analitico!$A:$A,0))&amp;"%",""),"")</f>
        <v/>
      </c>
      <c r="K5529" s="3" t="str">
        <f>IF($B5529="SINAPI",IF(ISNUMBER(MATCH(Banco!$C5529,Analitico!$A:$A,0)),INDEX(Analitico!F:F,MATCH(Banco!$C5529,Analitico!$A:$A,0))&amp;"%",""),"")</f>
        <v/>
      </c>
    </row>
    <row r="5530" spans="1:11" ht="22.5" x14ac:dyDescent="0.2">
      <c r="A5530" s="1" t="str">
        <f t="shared" si="87"/>
        <v>SINAPI 5884</v>
      </c>
      <c r="B5530" s="3" t="s">
        <v>21527</v>
      </c>
      <c r="C5530" s="3" t="s">
        <v>6863</v>
      </c>
      <c r="D5530" s="2" t="s">
        <v>14186</v>
      </c>
      <c r="E5530" s="3" t="s">
        <v>20626</v>
      </c>
      <c r="F5530" s="67" t="s">
        <v>29931</v>
      </c>
      <c r="G5530" s="67" t="s">
        <v>21328</v>
      </c>
      <c r="I5530" s="3" t="s">
        <v>6300</v>
      </c>
      <c r="J5530" s="3" t="str">
        <f>IF($B5530="SINAPI",IF(ISNUMBER(MATCH(Banco!$C5530,Analitico!$A:$A,0)),INDEX(Analitico!E:E,MATCH(Banco!$C5530,Analitico!$A:$A,0))&amp;"%",""),"")</f>
        <v/>
      </c>
      <c r="K5530" s="3" t="str">
        <f>IF($B5530="SINAPI",IF(ISNUMBER(MATCH(Banco!$C5530,Analitico!$A:$A,0)),INDEX(Analitico!F:F,MATCH(Banco!$C5530,Analitico!$A:$A,0))&amp;"%",""),"")</f>
        <v/>
      </c>
    </row>
    <row r="5531" spans="1:11" ht="22.5" x14ac:dyDescent="0.2">
      <c r="A5531" s="1" t="str">
        <f t="shared" si="87"/>
        <v>SINAPI 5892</v>
      </c>
      <c r="B5531" s="3" t="s">
        <v>21527</v>
      </c>
      <c r="C5531" s="3" t="s">
        <v>6864</v>
      </c>
      <c r="D5531" s="2" t="s">
        <v>14187</v>
      </c>
      <c r="E5531" s="3" t="s">
        <v>20626</v>
      </c>
      <c r="F5531" s="67" t="s">
        <v>38100</v>
      </c>
      <c r="G5531" s="67" t="s">
        <v>31654</v>
      </c>
      <c r="I5531" s="3" t="s">
        <v>6298</v>
      </c>
      <c r="J5531" s="3" t="str">
        <f>IF($B5531="SINAPI",IF(ISNUMBER(MATCH(Banco!$C5531,Analitico!$A:$A,0)),INDEX(Analitico!E:E,MATCH(Banco!$C5531,Analitico!$A:$A,0))&amp;"%",""),"")</f>
        <v/>
      </c>
      <c r="K5531" s="3" t="str">
        <f>IF($B5531="SINAPI",IF(ISNUMBER(MATCH(Banco!$C5531,Analitico!$A:$A,0)),INDEX(Analitico!F:F,MATCH(Banco!$C5531,Analitico!$A:$A,0))&amp;"%",""),"")</f>
        <v/>
      </c>
    </row>
    <row r="5532" spans="1:11" ht="22.5" x14ac:dyDescent="0.2">
      <c r="A5532" s="1" t="str">
        <f t="shared" si="87"/>
        <v>SINAPI 5896</v>
      </c>
      <c r="B5532" s="3" t="s">
        <v>21527</v>
      </c>
      <c r="C5532" s="3" t="s">
        <v>6865</v>
      </c>
      <c r="D5532" s="2" t="s">
        <v>14188</v>
      </c>
      <c r="E5532" s="3" t="s">
        <v>20626</v>
      </c>
      <c r="F5532" s="67" t="s">
        <v>38101</v>
      </c>
      <c r="G5532" s="67" t="s">
        <v>30784</v>
      </c>
      <c r="I5532" s="3" t="s">
        <v>6298</v>
      </c>
      <c r="J5532" s="3" t="str">
        <f>IF($B5532="SINAPI",IF(ISNUMBER(MATCH(Banco!$C5532,Analitico!$A:$A,0)),INDEX(Analitico!E:E,MATCH(Banco!$C5532,Analitico!$A:$A,0))&amp;"%",""),"")</f>
        <v/>
      </c>
      <c r="K5532" s="3" t="str">
        <f>IF($B5532="SINAPI",IF(ISNUMBER(MATCH(Banco!$C5532,Analitico!$A:$A,0)),INDEX(Analitico!F:F,MATCH(Banco!$C5532,Analitico!$A:$A,0))&amp;"%",""),"")</f>
        <v/>
      </c>
    </row>
    <row r="5533" spans="1:11" ht="33.75" x14ac:dyDescent="0.2">
      <c r="A5533" s="1" t="str">
        <f t="shared" si="87"/>
        <v>SINAPI 5903</v>
      </c>
      <c r="B5533" s="3" t="s">
        <v>21527</v>
      </c>
      <c r="C5533" s="3" t="s">
        <v>6866</v>
      </c>
      <c r="D5533" s="2" t="s">
        <v>14189</v>
      </c>
      <c r="E5533" s="3" t="s">
        <v>20626</v>
      </c>
      <c r="F5533" s="67" t="s">
        <v>38102</v>
      </c>
      <c r="G5533" s="67" t="s">
        <v>31668</v>
      </c>
      <c r="I5533" s="3" t="s">
        <v>6300</v>
      </c>
      <c r="J5533" s="3" t="str">
        <f>IF($B5533="SINAPI",IF(ISNUMBER(MATCH(Banco!$C5533,Analitico!$A:$A,0)),INDEX(Analitico!E:E,MATCH(Banco!$C5533,Analitico!$A:$A,0))&amp;"%",""),"")</f>
        <v/>
      </c>
      <c r="K5533" s="3" t="str">
        <f>IF($B5533="SINAPI",IF(ISNUMBER(MATCH(Banco!$C5533,Analitico!$A:$A,0)),INDEX(Analitico!F:F,MATCH(Banco!$C5533,Analitico!$A:$A,0))&amp;"%",""),"")</f>
        <v/>
      </c>
    </row>
    <row r="5534" spans="1:11" ht="22.5" x14ac:dyDescent="0.2">
      <c r="A5534" s="1" t="str">
        <f t="shared" si="87"/>
        <v>SINAPI 5911</v>
      </c>
      <c r="B5534" s="3" t="s">
        <v>21527</v>
      </c>
      <c r="C5534" s="3" t="s">
        <v>6867</v>
      </c>
      <c r="D5534" s="2" t="s">
        <v>14190</v>
      </c>
      <c r="E5534" s="3" t="s">
        <v>20626</v>
      </c>
      <c r="F5534" s="67" t="s">
        <v>29552</v>
      </c>
      <c r="G5534" s="67" t="s">
        <v>21089</v>
      </c>
      <c r="I5534" s="3" t="s">
        <v>6300</v>
      </c>
      <c r="J5534" s="3" t="str">
        <f>IF($B5534="SINAPI",IF(ISNUMBER(MATCH(Banco!$C5534,Analitico!$A:$A,0)),INDEX(Analitico!E:E,MATCH(Banco!$C5534,Analitico!$A:$A,0))&amp;"%",""),"")</f>
        <v/>
      </c>
      <c r="K5534" s="3" t="str">
        <f>IF($B5534="SINAPI",IF(ISNUMBER(MATCH(Banco!$C5534,Analitico!$A:$A,0)),INDEX(Analitico!F:F,MATCH(Banco!$C5534,Analitico!$A:$A,0))&amp;"%",""),"")</f>
        <v/>
      </c>
    </row>
    <row r="5535" spans="1:11" x14ac:dyDescent="0.2">
      <c r="A5535" s="1" t="str">
        <f t="shared" si="87"/>
        <v>SINAPI 5923</v>
      </c>
      <c r="B5535" s="3" t="s">
        <v>21527</v>
      </c>
      <c r="C5535" s="3" t="s">
        <v>6868</v>
      </c>
      <c r="D5535" s="2" t="s">
        <v>14191</v>
      </c>
      <c r="E5535" s="3" t="s">
        <v>20626</v>
      </c>
      <c r="F5535" s="67" t="s">
        <v>5760</v>
      </c>
      <c r="G5535" s="67" t="s">
        <v>5760</v>
      </c>
      <c r="I5535" s="3" t="s">
        <v>6300</v>
      </c>
      <c r="J5535" s="3" t="str">
        <f>IF($B5535="SINAPI",IF(ISNUMBER(MATCH(Banco!$C5535,Analitico!$A:$A,0)),INDEX(Analitico!E:E,MATCH(Banco!$C5535,Analitico!$A:$A,0))&amp;"%",""),"")</f>
        <v/>
      </c>
      <c r="K5535" s="3" t="str">
        <f>IF($B5535="SINAPI",IF(ISNUMBER(MATCH(Banco!$C5535,Analitico!$A:$A,0)),INDEX(Analitico!F:F,MATCH(Banco!$C5535,Analitico!$A:$A,0))&amp;"%",""),"")</f>
        <v/>
      </c>
    </row>
    <row r="5536" spans="1:11" ht="33.75" x14ac:dyDescent="0.2">
      <c r="A5536" s="1" t="str">
        <f t="shared" si="87"/>
        <v>SINAPI 5930</v>
      </c>
      <c r="B5536" s="3" t="s">
        <v>21527</v>
      </c>
      <c r="C5536" s="3" t="s">
        <v>6869</v>
      </c>
      <c r="D5536" s="2" t="s">
        <v>14192</v>
      </c>
      <c r="E5536" s="3" t="s">
        <v>20626</v>
      </c>
      <c r="F5536" s="67" t="s">
        <v>38103</v>
      </c>
      <c r="G5536" s="67" t="s">
        <v>35068</v>
      </c>
      <c r="I5536" s="3" t="s">
        <v>6300</v>
      </c>
      <c r="J5536" s="3" t="str">
        <f>IF($B5536="SINAPI",IF(ISNUMBER(MATCH(Banco!$C5536,Analitico!$A:$A,0)),INDEX(Analitico!E:E,MATCH(Banco!$C5536,Analitico!$A:$A,0))&amp;"%",""),"")</f>
        <v/>
      </c>
      <c r="K5536" s="3" t="str">
        <f>IF($B5536="SINAPI",IF(ISNUMBER(MATCH(Banco!$C5536,Analitico!$A:$A,0)),INDEX(Analitico!F:F,MATCH(Banco!$C5536,Analitico!$A:$A,0))&amp;"%",""),"")</f>
        <v/>
      </c>
    </row>
    <row r="5537" spans="1:11" ht="22.5" x14ac:dyDescent="0.2">
      <c r="A5537" s="1" t="str">
        <f t="shared" si="87"/>
        <v>SINAPI 5934</v>
      </c>
      <c r="B5537" s="3" t="s">
        <v>21527</v>
      </c>
      <c r="C5537" s="3" t="s">
        <v>6870</v>
      </c>
      <c r="D5537" s="2" t="s">
        <v>14193</v>
      </c>
      <c r="E5537" s="3" t="s">
        <v>20626</v>
      </c>
      <c r="F5537" s="67" t="s">
        <v>32319</v>
      </c>
      <c r="G5537" s="67" t="s">
        <v>35069</v>
      </c>
      <c r="I5537" s="3" t="s">
        <v>6298</v>
      </c>
      <c r="J5537" s="3" t="str">
        <f>IF($B5537="SINAPI",IF(ISNUMBER(MATCH(Banco!$C5537,Analitico!$A:$A,0)),INDEX(Analitico!E:E,MATCH(Banco!$C5537,Analitico!$A:$A,0))&amp;"%",""),"")</f>
        <v/>
      </c>
      <c r="K5537" s="3" t="str">
        <f>IF($B5537="SINAPI",IF(ISNUMBER(MATCH(Banco!$C5537,Analitico!$A:$A,0)),INDEX(Analitico!F:F,MATCH(Banco!$C5537,Analitico!$A:$A,0))&amp;"%",""),"")</f>
        <v/>
      </c>
    </row>
    <row r="5538" spans="1:11" ht="22.5" x14ac:dyDescent="0.2">
      <c r="A5538" s="1" t="str">
        <f t="shared" si="87"/>
        <v>SINAPI 5942</v>
      </c>
      <c r="B5538" s="3" t="s">
        <v>21527</v>
      </c>
      <c r="C5538" s="3" t="s">
        <v>6871</v>
      </c>
      <c r="D5538" s="2" t="s">
        <v>14194</v>
      </c>
      <c r="E5538" s="3" t="s">
        <v>20626</v>
      </c>
      <c r="F5538" s="67" t="s">
        <v>38104</v>
      </c>
      <c r="G5538" s="67" t="s">
        <v>35070</v>
      </c>
      <c r="I5538" s="3" t="s">
        <v>6298</v>
      </c>
      <c r="J5538" s="3" t="str">
        <f>IF($B5538="SINAPI",IF(ISNUMBER(MATCH(Banco!$C5538,Analitico!$A:$A,0)),INDEX(Analitico!E:E,MATCH(Banco!$C5538,Analitico!$A:$A,0))&amp;"%",""),"")</f>
        <v/>
      </c>
      <c r="K5538" s="3" t="str">
        <f>IF($B5538="SINAPI",IF(ISNUMBER(MATCH(Banco!$C5538,Analitico!$A:$A,0)),INDEX(Analitico!F:F,MATCH(Banco!$C5538,Analitico!$A:$A,0))&amp;"%",""),"")</f>
        <v/>
      </c>
    </row>
    <row r="5539" spans="1:11" ht="22.5" x14ac:dyDescent="0.2">
      <c r="A5539" s="1" t="str">
        <f t="shared" ref="A5539:A5602" si="88">CONCATENAR</f>
        <v>SINAPI 5946</v>
      </c>
      <c r="B5539" s="3" t="s">
        <v>21527</v>
      </c>
      <c r="C5539" s="3" t="s">
        <v>6872</v>
      </c>
      <c r="D5539" s="2" t="s">
        <v>14195</v>
      </c>
      <c r="E5539" s="3" t="s">
        <v>20626</v>
      </c>
      <c r="F5539" s="67" t="s">
        <v>38105</v>
      </c>
      <c r="G5539" s="67" t="s">
        <v>21213</v>
      </c>
      <c r="I5539" s="3" t="s">
        <v>6298</v>
      </c>
      <c r="J5539" s="3" t="str">
        <f>IF($B5539="SINAPI",IF(ISNUMBER(MATCH(Banco!$C5539,Analitico!$A:$A,0)),INDEX(Analitico!E:E,MATCH(Banco!$C5539,Analitico!$A:$A,0))&amp;"%",""),"")</f>
        <v/>
      </c>
      <c r="K5539" s="3" t="str">
        <f>IF($B5539="SINAPI",IF(ISNUMBER(MATCH(Banco!$C5539,Analitico!$A:$A,0)),INDEX(Analitico!F:F,MATCH(Banco!$C5539,Analitico!$A:$A,0))&amp;"%",""),"")</f>
        <v/>
      </c>
    </row>
    <row r="5540" spans="1:11" x14ac:dyDescent="0.2">
      <c r="A5540" s="1" t="str">
        <f t="shared" si="88"/>
        <v>SINAPI 5952</v>
      </c>
      <c r="B5540" s="3" t="s">
        <v>21527</v>
      </c>
      <c r="C5540" s="3" t="s">
        <v>6873</v>
      </c>
      <c r="D5540" s="2" t="s">
        <v>14196</v>
      </c>
      <c r="E5540" s="3" t="s">
        <v>20626</v>
      </c>
      <c r="F5540" s="67" t="s">
        <v>6044</v>
      </c>
      <c r="G5540" s="67" t="s">
        <v>35071</v>
      </c>
      <c r="I5540" s="3" t="s">
        <v>6298</v>
      </c>
      <c r="J5540" s="3" t="str">
        <f>IF($B5540="SINAPI",IF(ISNUMBER(MATCH(Banco!$C5540,Analitico!$A:$A,0)),INDEX(Analitico!E:E,MATCH(Banco!$C5540,Analitico!$A:$A,0))&amp;"%",""),"")</f>
        <v/>
      </c>
      <c r="K5540" s="3" t="str">
        <f>IF($B5540="SINAPI",IF(ISNUMBER(MATCH(Banco!$C5540,Analitico!$A:$A,0)),INDEX(Analitico!F:F,MATCH(Banco!$C5540,Analitico!$A:$A,0))&amp;"%",""),"")</f>
        <v/>
      </c>
    </row>
    <row r="5541" spans="1:11" ht="22.5" x14ac:dyDescent="0.2">
      <c r="A5541" s="1" t="str">
        <f t="shared" si="88"/>
        <v>SINAPI 5954</v>
      </c>
      <c r="B5541" s="3" t="s">
        <v>21527</v>
      </c>
      <c r="C5541" s="3" t="s">
        <v>6874</v>
      </c>
      <c r="D5541" s="2" t="s">
        <v>14197</v>
      </c>
      <c r="E5541" s="3" t="s">
        <v>20626</v>
      </c>
      <c r="F5541" s="67" t="s">
        <v>4917</v>
      </c>
      <c r="G5541" s="67" t="s">
        <v>4917</v>
      </c>
      <c r="I5541" s="3" t="s">
        <v>6300</v>
      </c>
      <c r="J5541" s="3" t="str">
        <f>IF($B5541="SINAPI",IF(ISNUMBER(MATCH(Banco!$C5541,Analitico!$A:$A,0)),INDEX(Analitico!E:E,MATCH(Banco!$C5541,Analitico!$A:$A,0))&amp;"%",""),"")</f>
        <v/>
      </c>
      <c r="K5541" s="3" t="str">
        <f>IF($B5541="SINAPI",IF(ISNUMBER(MATCH(Banco!$C5541,Analitico!$A:$A,0)),INDEX(Analitico!F:F,MATCH(Banco!$C5541,Analitico!$A:$A,0))&amp;"%",""),"")</f>
        <v/>
      </c>
    </row>
    <row r="5542" spans="1:11" ht="22.5" x14ac:dyDescent="0.2">
      <c r="A5542" s="1" t="str">
        <f t="shared" si="88"/>
        <v>SINAPI 5961</v>
      </c>
      <c r="B5542" s="3" t="s">
        <v>21527</v>
      </c>
      <c r="C5542" s="3" t="s">
        <v>6875</v>
      </c>
      <c r="D5542" s="2" t="s">
        <v>14198</v>
      </c>
      <c r="E5542" s="3" t="s">
        <v>20626</v>
      </c>
      <c r="F5542" s="67" t="s">
        <v>31591</v>
      </c>
      <c r="G5542" s="67" t="s">
        <v>20743</v>
      </c>
      <c r="I5542" s="3" t="s">
        <v>6298</v>
      </c>
      <c r="J5542" s="3" t="str">
        <f>IF($B5542="SINAPI",IF(ISNUMBER(MATCH(Banco!$C5542,Analitico!$A:$A,0)),INDEX(Analitico!E:E,MATCH(Banco!$C5542,Analitico!$A:$A,0))&amp;"%",""),"")</f>
        <v/>
      </c>
      <c r="K5542" s="3" t="str">
        <f>IF($B5542="SINAPI",IF(ISNUMBER(MATCH(Banco!$C5542,Analitico!$A:$A,0)),INDEX(Analitico!F:F,MATCH(Banco!$C5542,Analitico!$A:$A,0))&amp;"%",""),"")</f>
        <v/>
      </c>
    </row>
    <row r="5543" spans="1:11" ht="22.5" x14ac:dyDescent="0.2">
      <c r="A5543" s="1" t="str">
        <f t="shared" si="88"/>
        <v>SINAPI 6260</v>
      </c>
      <c r="B5543" s="3" t="s">
        <v>21527</v>
      </c>
      <c r="C5543" s="3" t="s">
        <v>6876</v>
      </c>
      <c r="D5543" s="2" t="s">
        <v>14199</v>
      </c>
      <c r="E5543" s="3" t="s">
        <v>20626</v>
      </c>
      <c r="F5543" s="67" t="s">
        <v>21561</v>
      </c>
      <c r="G5543" s="67" t="s">
        <v>31839</v>
      </c>
      <c r="I5543" s="3" t="s">
        <v>6300</v>
      </c>
      <c r="J5543" s="3" t="str">
        <f>IF($B5543="SINAPI",IF(ISNUMBER(MATCH(Banco!$C5543,Analitico!$A:$A,0)),INDEX(Analitico!E:E,MATCH(Banco!$C5543,Analitico!$A:$A,0))&amp;"%",""),"")</f>
        <v/>
      </c>
      <c r="K5543" s="3" t="str">
        <f>IF($B5543="SINAPI",IF(ISNUMBER(MATCH(Banco!$C5543,Analitico!$A:$A,0)),INDEX(Analitico!F:F,MATCH(Banco!$C5543,Analitico!$A:$A,0))&amp;"%",""),"")</f>
        <v/>
      </c>
    </row>
    <row r="5544" spans="1:11" ht="22.5" x14ac:dyDescent="0.2">
      <c r="A5544" s="1" t="str">
        <f t="shared" si="88"/>
        <v>SINAPI 6880</v>
      </c>
      <c r="B5544" s="3" t="s">
        <v>21527</v>
      </c>
      <c r="C5544" s="3" t="s">
        <v>6877</v>
      </c>
      <c r="D5544" s="2" t="s">
        <v>14200</v>
      </c>
      <c r="E5544" s="3" t="s">
        <v>20626</v>
      </c>
      <c r="F5544" s="67" t="s">
        <v>32328</v>
      </c>
      <c r="G5544" s="67" t="s">
        <v>35072</v>
      </c>
      <c r="I5544" s="3" t="s">
        <v>6300</v>
      </c>
      <c r="J5544" s="3" t="str">
        <f>IF($B5544="SINAPI",IF(ISNUMBER(MATCH(Banco!$C5544,Analitico!$A:$A,0)),INDEX(Analitico!E:E,MATCH(Banco!$C5544,Analitico!$A:$A,0))&amp;"%",""),"")</f>
        <v/>
      </c>
      <c r="K5544" s="3" t="str">
        <f>IF($B5544="SINAPI",IF(ISNUMBER(MATCH(Banco!$C5544,Analitico!$A:$A,0)),INDEX(Analitico!F:F,MATCH(Banco!$C5544,Analitico!$A:$A,0))&amp;"%",""),"")</f>
        <v/>
      </c>
    </row>
    <row r="5545" spans="1:11" x14ac:dyDescent="0.2">
      <c r="A5545" s="1" t="str">
        <f t="shared" si="88"/>
        <v>SINAPI 7031</v>
      </c>
      <c r="B5545" s="3" t="s">
        <v>21527</v>
      </c>
      <c r="C5545" s="3" t="s">
        <v>6878</v>
      </c>
      <c r="D5545" s="2" t="s">
        <v>14201</v>
      </c>
      <c r="E5545" s="3" t="s">
        <v>20626</v>
      </c>
      <c r="F5545" s="67" t="s">
        <v>33769</v>
      </c>
      <c r="G5545" s="67" t="s">
        <v>33769</v>
      </c>
      <c r="I5545" s="3" t="s">
        <v>6300</v>
      </c>
      <c r="J5545" s="3" t="str">
        <f>IF($B5545="SINAPI",IF(ISNUMBER(MATCH(Banco!$C5545,Analitico!$A:$A,0)),INDEX(Analitico!E:E,MATCH(Banco!$C5545,Analitico!$A:$A,0))&amp;"%",""),"")</f>
        <v/>
      </c>
      <c r="K5545" s="3" t="str">
        <f>IF($B5545="SINAPI",IF(ISNUMBER(MATCH(Banco!$C5545,Analitico!$A:$A,0)),INDEX(Analitico!F:F,MATCH(Banco!$C5545,Analitico!$A:$A,0))&amp;"%",""),"")</f>
        <v/>
      </c>
    </row>
    <row r="5546" spans="1:11" ht="22.5" x14ac:dyDescent="0.2">
      <c r="A5546" s="1" t="str">
        <f t="shared" si="88"/>
        <v>SINAPI 7043</v>
      </c>
      <c r="B5546" s="3" t="s">
        <v>21527</v>
      </c>
      <c r="C5546" s="3" t="s">
        <v>6879</v>
      </c>
      <c r="D5546" s="2" t="s">
        <v>14202</v>
      </c>
      <c r="E5546" s="3" t="s">
        <v>20626</v>
      </c>
      <c r="F5546" s="67" t="s">
        <v>4737</v>
      </c>
      <c r="G5546" s="67" t="s">
        <v>4737</v>
      </c>
      <c r="I5546" s="3" t="s">
        <v>6298</v>
      </c>
      <c r="J5546" s="3" t="str">
        <f>IF($B5546="SINAPI",IF(ISNUMBER(MATCH(Banco!$C5546,Analitico!$A:$A,0)),INDEX(Analitico!E:E,MATCH(Banco!$C5546,Analitico!$A:$A,0))&amp;"%",""),"")</f>
        <v/>
      </c>
      <c r="K5546" s="3" t="str">
        <f>IF($B5546="SINAPI",IF(ISNUMBER(MATCH(Banco!$C5546,Analitico!$A:$A,0)),INDEX(Analitico!F:F,MATCH(Banco!$C5546,Analitico!$A:$A,0))&amp;"%",""),"")</f>
        <v/>
      </c>
    </row>
    <row r="5547" spans="1:11" ht="22.5" x14ac:dyDescent="0.2">
      <c r="A5547" s="1" t="str">
        <f t="shared" si="88"/>
        <v>SINAPI 7050</v>
      </c>
      <c r="B5547" s="3" t="s">
        <v>21527</v>
      </c>
      <c r="C5547" s="3" t="s">
        <v>6880</v>
      </c>
      <c r="D5547" s="2" t="s">
        <v>14203</v>
      </c>
      <c r="E5547" s="3" t="s">
        <v>20626</v>
      </c>
      <c r="F5547" s="67" t="s">
        <v>38106</v>
      </c>
      <c r="G5547" s="67" t="s">
        <v>33799</v>
      </c>
      <c r="I5547" s="3" t="s">
        <v>6300</v>
      </c>
      <c r="J5547" s="3" t="str">
        <f>IF($B5547="SINAPI",IF(ISNUMBER(MATCH(Banco!$C5547,Analitico!$A:$A,0)),INDEX(Analitico!E:E,MATCH(Banco!$C5547,Analitico!$A:$A,0))&amp;"%",""),"")</f>
        <v/>
      </c>
      <c r="K5547" s="3" t="str">
        <f>IF($B5547="SINAPI",IF(ISNUMBER(MATCH(Banco!$C5547,Analitico!$A:$A,0)),INDEX(Analitico!F:F,MATCH(Banco!$C5547,Analitico!$A:$A,0))&amp;"%",""),"")</f>
        <v/>
      </c>
    </row>
    <row r="5548" spans="1:11" ht="22.5" x14ac:dyDescent="0.2">
      <c r="A5548" s="1" t="str">
        <f t="shared" si="88"/>
        <v>SINAPI 67827</v>
      </c>
      <c r="B5548" s="3" t="s">
        <v>21527</v>
      </c>
      <c r="C5548" s="3" t="s">
        <v>6881</v>
      </c>
      <c r="D5548" s="2" t="s">
        <v>14204</v>
      </c>
      <c r="E5548" s="3" t="s">
        <v>20626</v>
      </c>
      <c r="F5548" s="67" t="s">
        <v>38107</v>
      </c>
      <c r="G5548" s="67" t="s">
        <v>35073</v>
      </c>
      <c r="I5548" s="3" t="s">
        <v>6298</v>
      </c>
      <c r="J5548" s="3" t="str">
        <f>IF($B5548="SINAPI",IF(ISNUMBER(MATCH(Banco!$C5548,Analitico!$A:$A,0)),INDEX(Analitico!E:E,MATCH(Banco!$C5548,Analitico!$A:$A,0))&amp;"%",""),"")</f>
        <v/>
      </c>
      <c r="K5548" s="3" t="str">
        <f>IF($B5548="SINAPI",IF(ISNUMBER(MATCH(Banco!$C5548,Analitico!$A:$A,0)),INDEX(Analitico!F:F,MATCH(Banco!$C5548,Analitico!$A:$A,0))&amp;"%",""),"")</f>
        <v/>
      </c>
    </row>
    <row r="5549" spans="1:11" x14ac:dyDescent="0.2">
      <c r="A5549" s="1" t="str">
        <f t="shared" si="88"/>
        <v>SINAPI 73395</v>
      </c>
      <c r="B5549" s="3" t="s">
        <v>21527</v>
      </c>
      <c r="C5549" s="3" t="s">
        <v>6882</v>
      </c>
      <c r="D5549" s="2" t="s">
        <v>14205</v>
      </c>
      <c r="E5549" s="3" t="s">
        <v>20626</v>
      </c>
      <c r="F5549" s="67" t="s">
        <v>5297</v>
      </c>
      <c r="G5549" s="67" t="s">
        <v>5297</v>
      </c>
      <c r="I5549" s="3" t="s">
        <v>6300</v>
      </c>
      <c r="J5549" s="3" t="str">
        <f>IF($B5549="SINAPI",IF(ISNUMBER(MATCH(Banco!$C5549,Analitico!$A:$A,0)),INDEX(Analitico!E:E,MATCH(Banco!$C5549,Analitico!$A:$A,0))&amp;"%",""),"")</f>
        <v/>
      </c>
      <c r="K5549" s="3" t="str">
        <f>IF($B5549="SINAPI",IF(ISNUMBER(MATCH(Banco!$C5549,Analitico!$A:$A,0)),INDEX(Analitico!F:F,MATCH(Banco!$C5549,Analitico!$A:$A,0))&amp;"%",""),"")</f>
        <v/>
      </c>
    </row>
    <row r="5550" spans="1:11" ht="22.5" x14ac:dyDescent="0.2">
      <c r="A5550" s="1" t="str">
        <f t="shared" si="88"/>
        <v>SINAPI 83766</v>
      </c>
      <c r="B5550" s="3" t="s">
        <v>21527</v>
      </c>
      <c r="C5550" s="3" t="s">
        <v>6883</v>
      </c>
      <c r="D5550" s="2" t="s">
        <v>14206</v>
      </c>
      <c r="E5550" s="3" t="s">
        <v>20626</v>
      </c>
      <c r="F5550" s="67" t="s">
        <v>29660</v>
      </c>
      <c r="G5550" s="67" t="s">
        <v>29456</v>
      </c>
      <c r="I5550" s="3" t="s">
        <v>6300</v>
      </c>
      <c r="J5550" s="3" t="str">
        <f>IF($B5550="SINAPI",IF(ISNUMBER(MATCH(Banco!$C5550,Analitico!$A:$A,0)),INDEX(Analitico!E:E,MATCH(Banco!$C5550,Analitico!$A:$A,0))&amp;"%",""),"")</f>
        <v/>
      </c>
      <c r="K5550" s="3" t="str">
        <f>IF($B5550="SINAPI",IF(ISNUMBER(MATCH(Banco!$C5550,Analitico!$A:$A,0)),INDEX(Analitico!F:F,MATCH(Banco!$C5550,Analitico!$A:$A,0))&amp;"%",""),"")</f>
        <v/>
      </c>
    </row>
    <row r="5551" spans="1:11" ht="22.5" x14ac:dyDescent="0.2">
      <c r="A5551" s="1" t="str">
        <f t="shared" si="88"/>
        <v>SINAPI 84013</v>
      </c>
      <c r="B5551" s="3" t="s">
        <v>21527</v>
      </c>
      <c r="C5551" s="3" t="s">
        <v>6884</v>
      </c>
      <c r="D5551" s="2" t="s">
        <v>14207</v>
      </c>
      <c r="E5551" s="3" t="s">
        <v>20626</v>
      </c>
      <c r="F5551" s="67" t="s">
        <v>38108</v>
      </c>
      <c r="G5551" s="67" t="s">
        <v>35074</v>
      </c>
      <c r="I5551" s="3" t="s">
        <v>6298</v>
      </c>
      <c r="J5551" s="3" t="str">
        <f>IF($B5551="SINAPI",IF(ISNUMBER(MATCH(Banco!$C5551,Analitico!$A:$A,0)),INDEX(Analitico!E:E,MATCH(Banco!$C5551,Analitico!$A:$A,0))&amp;"%",""),"")</f>
        <v/>
      </c>
      <c r="K5551" s="3" t="str">
        <f>IF($B5551="SINAPI",IF(ISNUMBER(MATCH(Banco!$C5551,Analitico!$A:$A,0)),INDEX(Analitico!F:F,MATCH(Banco!$C5551,Analitico!$A:$A,0))&amp;"%",""),"")</f>
        <v/>
      </c>
    </row>
    <row r="5552" spans="1:11" ht="22.5" x14ac:dyDescent="0.2">
      <c r="A5552" s="1" t="str">
        <f t="shared" si="88"/>
        <v>SINAPI 87446</v>
      </c>
      <c r="B5552" s="3" t="s">
        <v>21527</v>
      </c>
      <c r="C5552" s="3" t="s">
        <v>6885</v>
      </c>
      <c r="D5552" s="2" t="s">
        <v>14208</v>
      </c>
      <c r="E5552" s="3" t="s">
        <v>20626</v>
      </c>
      <c r="F5552" s="67" t="s">
        <v>4625</v>
      </c>
      <c r="G5552" s="67" t="s">
        <v>4625</v>
      </c>
      <c r="I5552" s="3" t="s">
        <v>6298</v>
      </c>
      <c r="J5552" s="3" t="str">
        <f>IF($B5552="SINAPI",IF(ISNUMBER(MATCH(Banco!$C5552,Analitico!$A:$A,0)),INDEX(Analitico!E:E,MATCH(Banco!$C5552,Analitico!$A:$A,0))&amp;"%",""),"")</f>
        <v/>
      </c>
      <c r="K5552" s="3" t="str">
        <f>IF($B5552="SINAPI",IF(ISNUMBER(MATCH(Banco!$C5552,Analitico!$A:$A,0)),INDEX(Analitico!F:F,MATCH(Banco!$C5552,Analitico!$A:$A,0))&amp;"%",""),"")</f>
        <v/>
      </c>
    </row>
    <row r="5553" spans="1:11" ht="22.5" x14ac:dyDescent="0.2">
      <c r="A5553" s="1" t="str">
        <f t="shared" si="88"/>
        <v>SINAPI 88392</v>
      </c>
      <c r="B5553" s="3" t="s">
        <v>21527</v>
      </c>
      <c r="C5553" s="3" t="s">
        <v>6886</v>
      </c>
      <c r="D5553" s="2" t="s">
        <v>14209</v>
      </c>
      <c r="E5553" s="3" t="s">
        <v>20626</v>
      </c>
      <c r="F5553" s="67" t="s">
        <v>20660</v>
      </c>
      <c r="G5553" s="67" t="s">
        <v>20660</v>
      </c>
      <c r="I5553" s="3" t="s">
        <v>6298</v>
      </c>
      <c r="J5553" s="3" t="str">
        <f>IF($B5553="SINAPI",IF(ISNUMBER(MATCH(Banco!$C5553,Analitico!$A:$A,0)),INDEX(Analitico!E:E,MATCH(Banco!$C5553,Analitico!$A:$A,0))&amp;"%",""),"")</f>
        <v/>
      </c>
      <c r="K5553" s="3" t="str">
        <f>IF($B5553="SINAPI",IF(ISNUMBER(MATCH(Banco!$C5553,Analitico!$A:$A,0)),INDEX(Analitico!F:F,MATCH(Banco!$C5553,Analitico!$A:$A,0))&amp;"%",""),"")</f>
        <v/>
      </c>
    </row>
    <row r="5554" spans="1:11" ht="22.5" x14ac:dyDescent="0.2">
      <c r="A5554" s="1" t="str">
        <f t="shared" si="88"/>
        <v>SINAPI 88398</v>
      </c>
      <c r="B5554" s="3" t="s">
        <v>21527</v>
      </c>
      <c r="C5554" s="3" t="s">
        <v>6887</v>
      </c>
      <c r="D5554" s="2" t="s">
        <v>14210</v>
      </c>
      <c r="E5554" s="3" t="s">
        <v>20626</v>
      </c>
      <c r="F5554" s="67" t="s">
        <v>4790</v>
      </c>
      <c r="G5554" s="67" t="s">
        <v>4790</v>
      </c>
      <c r="I5554" s="3" t="s">
        <v>6298</v>
      </c>
      <c r="J5554" s="3" t="str">
        <f>IF($B5554="SINAPI",IF(ISNUMBER(MATCH(Banco!$C5554,Analitico!$A:$A,0)),INDEX(Analitico!E:E,MATCH(Banco!$C5554,Analitico!$A:$A,0))&amp;"%",""),"")</f>
        <v/>
      </c>
      <c r="K5554" s="3" t="str">
        <f>IF($B5554="SINAPI",IF(ISNUMBER(MATCH(Banco!$C5554,Analitico!$A:$A,0)),INDEX(Analitico!F:F,MATCH(Banco!$C5554,Analitico!$A:$A,0))&amp;"%",""),"")</f>
        <v/>
      </c>
    </row>
    <row r="5555" spans="1:11" ht="22.5" x14ac:dyDescent="0.2">
      <c r="A5555" s="1" t="str">
        <f t="shared" si="88"/>
        <v>SINAPI 88404</v>
      </c>
      <c r="B5555" s="3" t="s">
        <v>21527</v>
      </c>
      <c r="C5555" s="3" t="s">
        <v>6888</v>
      </c>
      <c r="D5555" s="2" t="s">
        <v>14211</v>
      </c>
      <c r="E5555" s="3" t="s">
        <v>20626</v>
      </c>
      <c r="F5555" s="67" t="s">
        <v>4626</v>
      </c>
      <c r="G5555" s="67" t="s">
        <v>4626</v>
      </c>
      <c r="I5555" s="3" t="s">
        <v>6298</v>
      </c>
      <c r="J5555" s="3" t="str">
        <f>IF($B5555="SINAPI",IF(ISNUMBER(MATCH(Banco!$C5555,Analitico!$A:$A,0)),INDEX(Analitico!E:E,MATCH(Banco!$C5555,Analitico!$A:$A,0))&amp;"%",""),"")</f>
        <v/>
      </c>
      <c r="K5555" s="3" t="str">
        <f>IF($B5555="SINAPI",IF(ISNUMBER(MATCH(Banco!$C5555,Analitico!$A:$A,0)),INDEX(Analitico!F:F,MATCH(Banco!$C5555,Analitico!$A:$A,0))&amp;"%",""),"")</f>
        <v/>
      </c>
    </row>
    <row r="5556" spans="1:11" ht="22.5" x14ac:dyDescent="0.2">
      <c r="A5556" s="1" t="str">
        <f t="shared" si="88"/>
        <v>SINAPI 88430</v>
      </c>
      <c r="B5556" s="3" t="s">
        <v>21527</v>
      </c>
      <c r="C5556" s="3" t="s">
        <v>6889</v>
      </c>
      <c r="D5556" s="2" t="s">
        <v>14212</v>
      </c>
      <c r="E5556" s="3" t="s">
        <v>20626</v>
      </c>
      <c r="F5556" s="67" t="s">
        <v>5494</v>
      </c>
      <c r="G5556" s="67" t="s">
        <v>5494</v>
      </c>
      <c r="I5556" s="3" t="s">
        <v>6298</v>
      </c>
      <c r="J5556" s="3" t="str">
        <f>IF($B5556="SINAPI",IF(ISNUMBER(MATCH(Banco!$C5556,Analitico!$A:$A,0)),INDEX(Analitico!E:E,MATCH(Banco!$C5556,Analitico!$A:$A,0))&amp;"%",""),"")</f>
        <v/>
      </c>
      <c r="K5556" s="3" t="str">
        <f>IF($B5556="SINAPI",IF(ISNUMBER(MATCH(Banco!$C5556,Analitico!$A:$A,0)),INDEX(Analitico!F:F,MATCH(Banco!$C5556,Analitico!$A:$A,0))&amp;"%",""),"")</f>
        <v/>
      </c>
    </row>
    <row r="5557" spans="1:11" ht="22.5" x14ac:dyDescent="0.2">
      <c r="A5557" s="1" t="str">
        <f t="shared" si="88"/>
        <v>SINAPI 88438</v>
      </c>
      <c r="B5557" s="3" t="s">
        <v>21527</v>
      </c>
      <c r="C5557" s="3" t="s">
        <v>6890</v>
      </c>
      <c r="D5557" s="2" t="s">
        <v>14213</v>
      </c>
      <c r="E5557" s="3" t="s">
        <v>20626</v>
      </c>
      <c r="F5557" s="67" t="s">
        <v>20719</v>
      </c>
      <c r="G5557" s="67" t="s">
        <v>20719</v>
      </c>
      <c r="I5557" s="3" t="s">
        <v>6298</v>
      </c>
      <c r="J5557" s="3" t="str">
        <f>IF($B5557="SINAPI",IF(ISNUMBER(MATCH(Banco!$C5557,Analitico!$A:$A,0)),INDEX(Analitico!E:E,MATCH(Banco!$C5557,Analitico!$A:$A,0))&amp;"%",""),"")</f>
        <v/>
      </c>
      <c r="K5557" s="3" t="str">
        <f>IF($B5557="SINAPI",IF(ISNUMBER(MATCH(Banco!$C5557,Analitico!$A:$A,0)),INDEX(Analitico!F:F,MATCH(Banco!$C5557,Analitico!$A:$A,0))&amp;"%",""),"")</f>
        <v/>
      </c>
    </row>
    <row r="5558" spans="1:11" ht="22.5" x14ac:dyDescent="0.2">
      <c r="A5558" s="1" t="str">
        <f t="shared" si="88"/>
        <v>SINAPI 88831</v>
      </c>
      <c r="B5558" s="3" t="s">
        <v>21527</v>
      </c>
      <c r="C5558" s="3" t="s">
        <v>6891</v>
      </c>
      <c r="D5558" s="2" t="s">
        <v>14214</v>
      </c>
      <c r="E5558" s="3" t="s">
        <v>20626</v>
      </c>
      <c r="F5558" s="67" t="s">
        <v>20716</v>
      </c>
      <c r="G5558" s="67" t="s">
        <v>20716</v>
      </c>
      <c r="I5558" s="3" t="s">
        <v>41</v>
      </c>
      <c r="J5558" s="3" t="str">
        <f>IF($B5558="SINAPI",IF(ISNUMBER(MATCH(Banco!$C5558,Analitico!$A:$A,0)),INDEX(Analitico!E:E,MATCH(Banco!$C5558,Analitico!$A:$A,0))&amp;"%",""),"")</f>
        <v/>
      </c>
      <c r="K5558" s="3" t="str">
        <f>IF($B5558="SINAPI",IF(ISNUMBER(MATCH(Banco!$C5558,Analitico!$A:$A,0)),INDEX(Analitico!F:F,MATCH(Banco!$C5558,Analitico!$A:$A,0))&amp;"%",""),"")</f>
        <v/>
      </c>
    </row>
    <row r="5559" spans="1:11" x14ac:dyDescent="0.2">
      <c r="A5559" s="1" t="str">
        <f t="shared" si="88"/>
        <v>SINAPI 88844</v>
      </c>
      <c r="B5559" s="3" t="s">
        <v>21527</v>
      </c>
      <c r="C5559" s="3" t="s">
        <v>6892</v>
      </c>
      <c r="D5559" s="2" t="s">
        <v>14215</v>
      </c>
      <c r="E5559" s="3" t="s">
        <v>20626</v>
      </c>
      <c r="F5559" s="67" t="s">
        <v>38109</v>
      </c>
      <c r="G5559" s="67" t="s">
        <v>35075</v>
      </c>
      <c r="I5559" s="3" t="s">
        <v>6298</v>
      </c>
      <c r="J5559" s="3" t="str">
        <f>IF($B5559="SINAPI",IF(ISNUMBER(MATCH(Banco!$C5559,Analitico!$A:$A,0)),INDEX(Analitico!E:E,MATCH(Banco!$C5559,Analitico!$A:$A,0))&amp;"%",""),"")</f>
        <v/>
      </c>
      <c r="K5559" s="3" t="str">
        <f>IF($B5559="SINAPI",IF(ISNUMBER(MATCH(Banco!$C5559,Analitico!$A:$A,0)),INDEX(Analitico!F:F,MATCH(Banco!$C5559,Analitico!$A:$A,0))&amp;"%",""),"")</f>
        <v/>
      </c>
    </row>
    <row r="5560" spans="1:11" ht="22.5" x14ac:dyDescent="0.2">
      <c r="A5560" s="1" t="str">
        <f t="shared" si="88"/>
        <v>SINAPI 88908</v>
      </c>
      <c r="B5560" s="3" t="s">
        <v>21527</v>
      </c>
      <c r="C5560" s="3" t="s">
        <v>6893</v>
      </c>
      <c r="D5560" s="2" t="s">
        <v>14216</v>
      </c>
      <c r="E5560" s="3" t="s">
        <v>20626</v>
      </c>
      <c r="F5560" s="67" t="s">
        <v>38110</v>
      </c>
      <c r="G5560" s="67" t="s">
        <v>29595</v>
      </c>
      <c r="I5560" s="3" t="s">
        <v>6298</v>
      </c>
      <c r="J5560" s="3" t="str">
        <f>IF($B5560="SINAPI",IF(ISNUMBER(MATCH(Banco!$C5560,Analitico!$A:$A,0)),INDEX(Analitico!E:E,MATCH(Banco!$C5560,Analitico!$A:$A,0))&amp;"%",""),"")</f>
        <v/>
      </c>
      <c r="K5560" s="3" t="str">
        <f>IF($B5560="SINAPI",IF(ISNUMBER(MATCH(Banco!$C5560,Analitico!$A:$A,0)),INDEX(Analitico!F:F,MATCH(Banco!$C5560,Analitico!$A:$A,0))&amp;"%",""),"")</f>
        <v/>
      </c>
    </row>
    <row r="5561" spans="1:11" ht="22.5" x14ac:dyDescent="0.2">
      <c r="A5561" s="1" t="str">
        <f t="shared" si="88"/>
        <v>SINAPI 89022</v>
      </c>
      <c r="B5561" s="3" t="s">
        <v>21527</v>
      </c>
      <c r="C5561" s="3" t="s">
        <v>6894</v>
      </c>
      <c r="D5561" s="2" t="s">
        <v>14217</v>
      </c>
      <c r="E5561" s="3" t="s">
        <v>20626</v>
      </c>
      <c r="F5561" s="67" t="s">
        <v>4754</v>
      </c>
      <c r="G5561" s="67" t="s">
        <v>4754</v>
      </c>
      <c r="I5561" s="3" t="s">
        <v>6298</v>
      </c>
      <c r="J5561" s="3" t="str">
        <f>IF($B5561="SINAPI",IF(ISNUMBER(MATCH(Banco!$C5561,Analitico!$A:$A,0)),INDEX(Analitico!E:E,MATCH(Banco!$C5561,Analitico!$A:$A,0))&amp;"%",""),"")</f>
        <v/>
      </c>
      <c r="K5561" s="3" t="str">
        <f>IF($B5561="SINAPI",IF(ISNUMBER(MATCH(Banco!$C5561,Analitico!$A:$A,0)),INDEX(Analitico!F:F,MATCH(Banco!$C5561,Analitico!$A:$A,0))&amp;"%",""),"")</f>
        <v/>
      </c>
    </row>
    <row r="5562" spans="1:11" x14ac:dyDescent="0.2">
      <c r="A5562" s="1" t="str">
        <f t="shared" si="88"/>
        <v>SINAPI 89027</v>
      </c>
      <c r="B5562" s="3" t="s">
        <v>21527</v>
      </c>
      <c r="C5562" s="3" t="s">
        <v>6895</v>
      </c>
      <c r="D5562" s="2" t="s">
        <v>14218</v>
      </c>
      <c r="E5562" s="3" t="s">
        <v>20626</v>
      </c>
      <c r="F5562" s="67" t="s">
        <v>4810</v>
      </c>
      <c r="G5562" s="67" t="s">
        <v>4810</v>
      </c>
      <c r="I5562" s="3" t="s">
        <v>6300</v>
      </c>
      <c r="J5562" s="3" t="str">
        <f>IF($B5562="SINAPI",IF(ISNUMBER(MATCH(Banco!$C5562,Analitico!$A:$A,0)),INDEX(Analitico!E:E,MATCH(Banco!$C5562,Analitico!$A:$A,0))&amp;"%",""),"")</f>
        <v/>
      </c>
      <c r="K5562" s="3" t="str">
        <f>IF($B5562="SINAPI",IF(ISNUMBER(MATCH(Banco!$C5562,Analitico!$A:$A,0)),INDEX(Analitico!F:F,MATCH(Banco!$C5562,Analitico!$A:$A,0))&amp;"%",""),"")</f>
        <v/>
      </c>
    </row>
    <row r="5563" spans="1:11" x14ac:dyDescent="0.2">
      <c r="A5563" s="1" t="str">
        <f t="shared" si="88"/>
        <v>SINAPI 89031</v>
      </c>
      <c r="B5563" s="3" t="s">
        <v>21527</v>
      </c>
      <c r="C5563" s="3" t="s">
        <v>6896</v>
      </c>
      <c r="D5563" s="2" t="s">
        <v>14219</v>
      </c>
      <c r="E5563" s="3" t="s">
        <v>20626</v>
      </c>
      <c r="F5563" s="67" t="s">
        <v>34251</v>
      </c>
      <c r="G5563" s="67" t="s">
        <v>35076</v>
      </c>
      <c r="I5563" s="3" t="s">
        <v>6298</v>
      </c>
      <c r="J5563" s="3" t="str">
        <f>IF($B5563="SINAPI",IF(ISNUMBER(MATCH(Banco!$C5563,Analitico!$A:$A,0)),INDEX(Analitico!E:E,MATCH(Banco!$C5563,Analitico!$A:$A,0))&amp;"%",""),"")</f>
        <v/>
      </c>
      <c r="K5563" s="3" t="str">
        <f>IF($B5563="SINAPI",IF(ISNUMBER(MATCH(Banco!$C5563,Analitico!$A:$A,0)),INDEX(Analitico!F:F,MATCH(Banco!$C5563,Analitico!$A:$A,0))&amp;"%",""),"")</f>
        <v/>
      </c>
    </row>
    <row r="5564" spans="1:11" x14ac:dyDescent="0.2">
      <c r="A5564" s="1" t="str">
        <f t="shared" si="88"/>
        <v>SINAPI 89036</v>
      </c>
      <c r="B5564" s="3" t="s">
        <v>21527</v>
      </c>
      <c r="C5564" s="3" t="s">
        <v>6897</v>
      </c>
      <c r="D5564" s="2" t="s">
        <v>14220</v>
      </c>
      <c r="E5564" s="3" t="s">
        <v>20626</v>
      </c>
      <c r="F5564" s="67" t="s">
        <v>21747</v>
      </c>
      <c r="G5564" s="67" t="s">
        <v>35077</v>
      </c>
      <c r="I5564" s="3" t="s">
        <v>6298</v>
      </c>
      <c r="J5564" s="3" t="str">
        <f>IF($B5564="SINAPI",IF(ISNUMBER(MATCH(Banco!$C5564,Analitico!$A:$A,0)),INDEX(Analitico!E:E,MATCH(Banco!$C5564,Analitico!$A:$A,0))&amp;"%",""),"")</f>
        <v/>
      </c>
      <c r="K5564" s="3" t="str">
        <f>IF($B5564="SINAPI",IF(ISNUMBER(MATCH(Banco!$C5564,Analitico!$A:$A,0)),INDEX(Analitico!F:F,MATCH(Banco!$C5564,Analitico!$A:$A,0))&amp;"%",""),"")</f>
        <v/>
      </c>
    </row>
    <row r="5565" spans="1:11" ht="22.5" x14ac:dyDescent="0.2">
      <c r="A5565" s="1" t="str">
        <f t="shared" si="88"/>
        <v>SINAPI 89218</v>
      </c>
      <c r="B5565" s="3" t="s">
        <v>21527</v>
      </c>
      <c r="C5565" s="3" t="s">
        <v>6898</v>
      </c>
      <c r="D5565" s="2" t="s">
        <v>14221</v>
      </c>
      <c r="E5565" s="3" t="s">
        <v>20626</v>
      </c>
      <c r="F5565" s="67" t="s">
        <v>38111</v>
      </c>
      <c r="G5565" s="67" t="s">
        <v>35078</v>
      </c>
      <c r="I5565" s="3" t="s">
        <v>6300</v>
      </c>
      <c r="J5565" s="3" t="str">
        <f>IF($B5565="SINAPI",IF(ISNUMBER(MATCH(Banco!$C5565,Analitico!$A:$A,0)),INDEX(Analitico!E:E,MATCH(Banco!$C5565,Analitico!$A:$A,0))&amp;"%",""),"")</f>
        <v/>
      </c>
      <c r="K5565" s="3" t="str">
        <f>IF($B5565="SINAPI",IF(ISNUMBER(MATCH(Banco!$C5565,Analitico!$A:$A,0)),INDEX(Analitico!F:F,MATCH(Banco!$C5565,Analitico!$A:$A,0))&amp;"%",""),"")</f>
        <v/>
      </c>
    </row>
    <row r="5566" spans="1:11" ht="22.5" x14ac:dyDescent="0.2">
      <c r="A5566" s="1" t="str">
        <f t="shared" si="88"/>
        <v>SINAPI 89226</v>
      </c>
      <c r="B5566" s="3" t="s">
        <v>21527</v>
      </c>
      <c r="C5566" s="3" t="s">
        <v>6899</v>
      </c>
      <c r="D5566" s="2" t="s">
        <v>14222</v>
      </c>
      <c r="E5566" s="3" t="s">
        <v>20626</v>
      </c>
      <c r="F5566" s="67" t="s">
        <v>5916</v>
      </c>
      <c r="G5566" s="67" t="s">
        <v>5916</v>
      </c>
      <c r="I5566" s="3" t="s">
        <v>6298</v>
      </c>
      <c r="J5566" s="3" t="str">
        <f>IF($B5566="SINAPI",IF(ISNUMBER(MATCH(Banco!$C5566,Analitico!$A:$A,0)),INDEX(Analitico!E:E,MATCH(Banco!$C5566,Analitico!$A:$A,0))&amp;"%",""),"")</f>
        <v/>
      </c>
      <c r="K5566" s="3" t="str">
        <f>IF($B5566="SINAPI",IF(ISNUMBER(MATCH(Banco!$C5566,Analitico!$A:$A,0)),INDEX(Analitico!F:F,MATCH(Banco!$C5566,Analitico!$A:$A,0))&amp;"%",""),"")</f>
        <v/>
      </c>
    </row>
    <row r="5567" spans="1:11" ht="22.5" x14ac:dyDescent="0.2">
      <c r="A5567" s="1" t="str">
        <f t="shared" si="88"/>
        <v>SINAPI 89235</v>
      </c>
      <c r="B5567" s="3" t="s">
        <v>21527</v>
      </c>
      <c r="C5567" s="3" t="s">
        <v>6900</v>
      </c>
      <c r="D5567" s="2" t="s">
        <v>14223</v>
      </c>
      <c r="E5567" s="3" t="s">
        <v>20626</v>
      </c>
      <c r="F5567" s="67" t="s">
        <v>33793</v>
      </c>
      <c r="G5567" s="67" t="s">
        <v>35079</v>
      </c>
      <c r="I5567" s="3" t="s">
        <v>6300</v>
      </c>
      <c r="J5567" s="3" t="str">
        <f>IF($B5567="SINAPI",IF(ISNUMBER(MATCH(Banco!$C5567,Analitico!$A:$A,0)),INDEX(Analitico!E:E,MATCH(Banco!$C5567,Analitico!$A:$A,0))&amp;"%",""),"")</f>
        <v/>
      </c>
      <c r="K5567" s="3" t="str">
        <f>IF($B5567="SINAPI",IF(ISNUMBER(MATCH(Banco!$C5567,Analitico!$A:$A,0)),INDEX(Analitico!F:F,MATCH(Banco!$C5567,Analitico!$A:$A,0))&amp;"%",""),"")</f>
        <v/>
      </c>
    </row>
    <row r="5568" spans="1:11" ht="22.5" x14ac:dyDescent="0.2">
      <c r="A5568" s="1" t="str">
        <f t="shared" si="88"/>
        <v>SINAPI 89243</v>
      </c>
      <c r="B5568" s="3" t="s">
        <v>21527</v>
      </c>
      <c r="C5568" s="3" t="s">
        <v>6901</v>
      </c>
      <c r="D5568" s="2" t="s">
        <v>14224</v>
      </c>
      <c r="E5568" s="3" t="s">
        <v>20626</v>
      </c>
      <c r="F5568" s="67" t="s">
        <v>38112</v>
      </c>
      <c r="G5568" s="67" t="s">
        <v>35080</v>
      </c>
      <c r="I5568" s="3" t="s">
        <v>6300</v>
      </c>
      <c r="J5568" s="3" t="str">
        <f>IF($B5568="SINAPI",IF(ISNUMBER(MATCH(Banco!$C5568,Analitico!$A:$A,0)),INDEX(Analitico!E:E,MATCH(Banco!$C5568,Analitico!$A:$A,0))&amp;"%",""),"")</f>
        <v/>
      </c>
      <c r="K5568" s="3" t="str">
        <f>IF($B5568="SINAPI",IF(ISNUMBER(MATCH(Banco!$C5568,Analitico!$A:$A,0)),INDEX(Analitico!F:F,MATCH(Banco!$C5568,Analitico!$A:$A,0))&amp;"%",""),"")</f>
        <v/>
      </c>
    </row>
    <row r="5569" spans="1:11" ht="22.5" x14ac:dyDescent="0.2">
      <c r="A5569" s="1" t="str">
        <f t="shared" si="88"/>
        <v>SINAPI 89251</v>
      </c>
      <c r="B5569" s="3" t="s">
        <v>21527</v>
      </c>
      <c r="C5569" s="3" t="s">
        <v>6902</v>
      </c>
      <c r="D5569" s="2" t="s">
        <v>14225</v>
      </c>
      <c r="E5569" s="3" t="s">
        <v>20626</v>
      </c>
      <c r="F5569" s="67" t="s">
        <v>38113</v>
      </c>
      <c r="G5569" s="67" t="s">
        <v>35081</v>
      </c>
      <c r="I5569" s="3" t="s">
        <v>6300</v>
      </c>
      <c r="J5569" s="3" t="str">
        <f>IF($B5569="SINAPI",IF(ISNUMBER(MATCH(Banco!$C5569,Analitico!$A:$A,0)),INDEX(Analitico!E:E,MATCH(Banco!$C5569,Analitico!$A:$A,0))&amp;"%",""),"")</f>
        <v/>
      </c>
      <c r="K5569" s="3" t="str">
        <f>IF($B5569="SINAPI",IF(ISNUMBER(MATCH(Banco!$C5569,Analitico!$A:$A,0)),INDEX(Analitico!F:F,MATCH(Banco!$C5569,Analitico!$A:$A,0))&amp;"%",""),"")</f>
        <v/>
      </c>
    </row>
    <row r="5570" spans="1:11" ht="22.5" x14ac:dyDescent="0.2">
      <c r="A5570" s="1" t="str">
        <f t="shared" si="88"/>
        <v>SINAPI 89258</v>
      </c>
      <c r="B5570" s="3" t="s">
        <v>21527</v>
      </c>
      <c r="C5570" s="3" t="s">
        <v>6903</v>
      </c>
      <c r="D5570" s="2" t="s">
        <v>14226</v>
      </c>
      <c r="E5570" s="3" t="s">
        <v>20626</v>
      </c>
      <c r="F5570" s="67" t="s">
        <v>38114</v>
      </c>
      <c r="G5570" s="67" t="s">
        <v>35082</v>
      </c>
      <c r="I5570" s="3" t="s">
        <v>6300</v>
      </c>
      <c r="J5570" s="3" t="str">
        <f>IF($B5570="SINAPI",IF(ISNUMBER(MATCH(Banco!$C5570,Analitico!$A:$A,0)),INDEX(Analitico!E:E,MATCH(Banco!$C5570,Analitico!$A:$A,0))&amp;"%",""),"")</f>
        <v/>
      </c>
      <c r="K5570" s="3" t="str">
        <f>IF($B5570="SINAPI",IF(ISNUMBER(MATCH(Banco!$C5570,Analitico!$A:$A,0)),INDEX(Analitico!F:F,MATCH(Banco!$C5570,Analitico!$A:$A,0))&amp;"%",""),"")</f>
        <v/>
      </c>
    </row>
    <row r="5571" spans="1:11" ht="22.5" x14ac:dyDescent="0.2">
      <c r="A5571" s="1" t="str">
        <f t="shared" si="88"/>
        <v>SINAPI 89273</v>
      </c>
      <c r="B5571" s="3" t="s">
        <v>21527</v>
      </c>
      <c r="C5571" s="3" t="s">
        <v>6904</v>
      </c>
      <c r="D5571" s="2" t="s">
        <v>14227</v>
      </c>
      <c r="E5571" s="3" t="s">
        <v>20626</v>
      </c>
      <c r="F5571" s="67" t="s">
        <v>38115</v>
      </c>
      <c r="G5571" s="67" t="s">
        <v>35083</v>
      </c>
      <c r="I5571" s="3" t="s">
        <v>6300</v>
      </c>
      <c r="J5571" s="3" t="str">
        <f>IF($B5571="SINAPI",IF(ISNUMBER(MATCH(Banco!$C5571,Analitico!$A:$A,0)),INDEX(Analitico!E:E,MATCH(Banco!$C5571,Analitico!$A:$A,0))&amp;"%",""),"")</f>
        <v/>
      </c>
      <c r="K5571" s="3" t="str">
        <f>IF($B5571="SINAPI",IF(ISNUMBER(MATCH(Banco!$C5571,Analitico!$A:$A,0)),INDEX(Analitico!F:F,MATCH(Banco!$C5571,Analitico!$A:$A,0))&amp;"%",""),"")</f>
        <v/>
      </c>
    </row>
    <row r="5572" spans="1:11" ht="22.5" x14ac:dyDescent="0.2">
      <c r="A5572" s="1" t="str">
        <f t="shared" si="88"/>
        <v>SINAPI 89279</v>
      </c>
      <c r="B5572" s="3" t="s">
        <v>21527</v>
      </c>
      <c r="C5572" s="3" t="s">
        <v>6905</v>
      </c>
      <c r="D5572" s="2" t="s">
        <v>14228</v>
      </c>
      <c r="E5572" s="3" t="s">
        <v>20626</v>
      </c>
      <c r="F5572" s="67" t="s">
        <v>5694</v>
      </c>
      <c r="G5572" s="67" t="s">
        <v>5694</v>
      </c>
      <c r="I5572" s="3" t="s">
        <v>6298</v>
      </c>
      <c r="J5572" s="3" t="str">
        <f>IF($B5572="SINAPI",IF(ISNUMBER(MATCH(Banco!$C5572,Analitico!$A:$A,0)),INDEX(Analitico!E:E,MATCH(Banco!$C5572,Analitico!$A:$A,0))&amp;"%",""),"")</f>
        <v/>
      </c>
      <c r="K5572" s="3" t="str">
        <f>IF($B5572="SINAPI",IF(ISNUMBER(MATCH(Banco!$C5572,Analitico!$A:$A,0)),INDEX(Analitico!F:F,MATCH(Banco!$C5572,Analitico!$A:$A,0))&amp;"%",""),"")</f>
        <v/>
      </c>
    </row>
    <row r="5573" spans="1:11" ht="22.5" x14ac:dyDescent="0.2">
      <c r="A5573" s="1" t="str">
        <f t="shared" si="88"/>
        <v>SINAPI 89877</v>
      </c>
      <c r="B5573" s="3" t="s">
        <v>21527</v>
      </c>
      <c r="C5573" s="3" t="s">
        <v>6906</v>
      </c>
      <c r="D5573" s="2" t="s">
        <v>14229</v>
      </c>
      <c r="E5573" s="3" t="s">
        <v>20626</v>
      </c>
      <c r="F5573" s="67" t="s">
        <v>38116</v>
      </c>
      <c r="G5573" s="67" t="s">
        <v>35084</v>
      </c>
      <c r="I5573" s="3" t="s">
        <v>6298</v>
      </c>
      <c r="J5573" s="3" t="str">
        <f>IF($B5573="SINAPI",IF(ISNUMBER(MATCH(Banco!$C5573,Analitico!$A:$A,0)),INDEX(Analitico!E:E,MATCH(Banco!$C5573,Analitico!$A:$A,0))&amp;"%",""),"")</f>
        <v/>
      </c>
      <c r="K5573" s="3" t="str">
        <f>IF($B5573="SINAPI",IF(ISNUMBER(MATCH(Banco!$C5573,Analitico!$A:$A,0)),INDEX(Analitico!F:F,MATCH(Banco!$C5573,Analitico!$A:$A,0))&amp;"%",""),"")</f>
        <v/>
      </c>
    </row>
    <row r="5574" spans="1:11" ht="22.5" x14ac:dyDescent="0.2">
      <c r="A5574" s="1" t="str">
        <f t="shared" si="88"/>
        <v>SINAPI 89884</v>
      </c>
      <c r="B5574" s="3" t="s">
        <v>21527</v>
      </c>
      <c r="C5574" s="3" t="s">
        <v>6907</v>
      </c>
      <c r="D5574" s="2" t="s">
        <v>14230</v>
      </c>
      <c r="E5574" s="3" t="s">
        <v>20626</v>
      </c>
      <c r="F5574" s="67" t="s">
        <v>38117</v>
      </c>
      <c r="G5574" s="67" t="s">
        <v>35085</v>
      </c>
      <c r="I5574" s="3" t="s">
        <v>6298</v>
      </c>
      <c r="J5574" s="3" t="str">
        <f>IF($B5574="SINAPI",IF(ISNUMBER(MATCH(Banco!$C5574,Analitico!$A:$A,0)),INDEX(Analitico!E:E,MATCH(Banco!$C5574,Analitico!$A:$A,0))&amp;"%",""),"")</f>
        <v/>
      </c>
      <c r="K5574" s="3" t="str">
        <f>IF($B5574="SINAPI",IF(ISNUMBER(MATCH(Banco!$C5574,Analitico!$A:$A,0)),INDEX(Analitico!F:F,MATCH(Banco!$C5574,Analitico!$A:$A,0))&amp;"%",""),"")</f>
        <v/>
      </c>
    </row>
    <row r="5575" spans="1:11" ht="22.5" x14ac:dyDescent="0.2">
      <c r="A5575" s="1" t="str">
        <f t="shared" si="88"/>
        <v>SINAPI 90587</v>
      </c>
      <c r="B5575" s="3" t="s">
        <v>21527</v>
      </c>
      <c r="C5575" s="3" t="s">
        <v>6908</v>
      </c>
      <c r="D5575" s="2" t="s">
        <v>14231</v>
      </c>
      <c r="E5575" s="3" t="s">
        <v>20626</v>
      </c>
      <c r="F5575" s="67" t="s">
        <v>21899</v>
      </c>
      <c r="G5575" s="67" t="s">
        <v>21899</v>
      </c>
      <c r="I5575" s="3" t="s">
        <v>6300</v>
      </c>
      <c r="J5575" s="3" t="str">
        <f>IF($B5575="SINAPI",IF(ISNUMBER(MATCH(Banco!$C5575,Analitico!$A:$A,0)),INDEX(Analitico!E:E,MATCH(Banco!$C5575,Analitico!$A:$A,0))&amp;"%",""),"")</f>
        <v/>
      </c>
      <c r="K5575" s="3" t="str">
        <f>IF($B5575="SINAPI",IF(ISNUMBER(MATCH(Banco!$C5575,Analitico!$A:$A,0)),INDEX(Analitico!F:F,MATCH(Banco!$C5575,Analitico!$A:$A,0))&amp;"%",""),"")</f>
        <v/>
      </c>
    </row>
    <row r="5576" spans="1:11" ht="22.5" x14ac:dyDescent="0.2">
      <c r="A5576" s="1" t="str">
        <f t="shared" si="88"/>
        <v>SINAPI 90626</v>
      </c>
      <c r="B5576" s="3" t="s">
        <v>21527</v>
      </c>
      <c r="C5576" s="3" t="s">
        <v>6909</v>
      </c>
      <c r="D5576" s="2" t="s">
        <v>14232</v>
      </c>
      <c r="E5576" s="3" t="s">
        <v>20626</v>
      </c>
      <c r="F5576" s="67" t="s">
        <v>5192</v>
      </c>
      <c r="G5576" s="67" t="s">
        <v>5192</v>
      </c>
      <c r="I5576" s="3" t="s">
        <v>6298</v>
      </c>
      <c r="J5576" s="3" t="str">
        <f>IF($B5576="SINAPI",IF(ISNUMBER(MATCH(Banco!$C5576,Analitico!$A:$A,0)),INDEX(Analitico!E:E,MATCH(Banco!$C5576,Analitico!$A:$A,0))&amp;"%",""),"")</f>
        <v/>
      </c>
      <c r="K5576" s="3" t="str">
        <f>IF($B5576="SINAPI",IF(ISNUMBER(MATCH(Banco!$C5576,Analitico!$A:$A,0)),INDEX(Analitico!F:F,MATCH(Banco!$C5576,Analitico!$A:$A,0))&amp;"%",""),"")</f>
        <v/>
      </c>
    </row>
    <row r="5577" spans="1:11" ht="22.5" x14ac:dyDescent="0.2">
      <c r="A5577" s="1" t="str">
        <f t="shared" si="88"/>
        <v>SINAPI 90632</v>
      </c>
      <c r="B5577" s="3" t="s">
        <v>21527</v>
      </c>
      <c r="C5577" s="3" t="s">
        <v>6910</v>
      </c>
      <c r="D5577" s="2" t="s">
        <v>14233</v>
      </c>
      <c r="E5577" s="3" t="s">
        <v>20626</v>
      </c>
      <c r="F5577" s="67" t="s">
        <v>38118</v>
      </c>
      <c r="G5577" s="67" t="s">
        <v>35086</v>
      </c>
      <c r="I5577" s="3" t="s">
        <v>6298</v>
      </c>
      <c r="J5577" s="3" t="str">
        <f>IF($B5577="SINAPI",IF(ISNUMBER(MATCH(Banco!$C5577,Analitico!$A:$A,0)),INDEX(Analitico!E:E,MATCH(Banco!$C5577,Analitico!$A:$A,0))&amp;"%",""),"")</f>
        <v/>
      </c>
      <c r="K5577" s="3" t="str">
        <f>IF($B5577="SINAPI",IF(ISNUMBER(MATCH(Banco!$C5577,Analitico!$A:$A,0)),INDEX(Analitico!F:F,MATCH(Banco!$C5577,Analitico!$A:$A,0))&amp;"%",""),"")</f>
        <v/>
      </c>
    </row>
    <row r="5578" spans="1:11" ht="22.5" x14ac:dyDescent="0.2">
      <c r="A5578" s="1" t="str">
        <f t="shared" si="88"/>
        <v>SINAPI 90638</v>
      </c>
      <c r="B5578" s="3" t="s">
        <v>21527</v>
      </c>
      <c r="C5578" s="3" t="s">
        <v>6911</v>
      </c>
      <c r="D5578" s="2" t="s">
        <v>14234</v>
      </c>
      <c r="E5578" s="3" t="s">
        <v>20626</v>
      </c>
      <c r="F5578" s="67" t="s">
        <v>5329</v>
      </c>
      <c r="G5578" s="67" t="s">
        <v>5329</v>
      </c>
      <c r="I5578" s="3" t="s">
        <v>6298</v>
      </c>
      <c r="J5578" s="3" t="str">
        <f>IF($B5578="SINAPI",IF(ISNUMBER(MATCH(Banco!$C5578,Analitico!$A:$A,0)),INDEX(Analitico!E:E,MATCH(Banco!$C5578,Analitico!$A:$A,0))&amp;"%",""),"")</f>
        <v/>
      </c>
      <c r="K5578" s="3" t="str">
        <f>IF($B5578="SINAPI",IF(ISNUMBER(MATCH(Banco!$C5578,Analitico!$A:$A,0)),INDEX(Analitico!F:F,MATCH(Banco!$C5578,Analitico!$A:$A,0))&amp;"%",""),"")</f>
        <v/>
      </c>
    </row>
    <row r="5579" spans="1:11" ht="22.5" x14ac:dyDescent="0.2">
      <c r="A5579" s="1" t="str">
        <f t="shared" si="88"/>
        <v>SINAPI 90644</v>
      </c>
      <c r="B5579" s="3" t="s">
        <v>21527</v>
      </c>
      <c r="C5579" s="3" t="s">
        <v>6912</v>
      </c>
      <c r="D5579" s="2" t="s">
        <v>14235</v>
      </c>
      <c r="E5579" s="3" t="s">
        <v>20626</v>
      </c>
      <c r="F5579" s="67" t="s">
        <v>20721</v>
      </c>
      <c r="G5579" s="67" t="s">
        <v>20721</v>
      </c>
      <c r="I5579" s="3" t="s">
        <v>6298</v>
      </c>
      <c r="J5579" s="3" t="str">
        <f>IF($B5579="SINAPI",IF(ISNUMBER(MATCH(Banco!$C5579,Analitico!$A:$A,0)),INDEX(Analitico!E:E,MATCH(Banco!$C5579,Analitico!$A:$A,0))&amp;"%",""),"")</f>
        <v/>
      </c>
      <c r="K5579" s="3" t="str">
        <f>IF($B5579="SINAPI",IF(ISNUMBER(MATCH(Banco!$C5579,Analitico!$A:$A,0)),INDEX(Analitico!F:F,MATCH(Banco!$C5579,Analitico!$A:$A,0))&amp;"%",""),"")</f>
        <v/>
      </c>
    </row>
    <row r="5580" spans="1:11" ht="22.5" x14ac:dyDescent="0.2">
      <c r="A5580" s="1" t="str">
        <f t="shared" si="88"/>
        <v>SINAPI 90651</v>
      </c>
      <c r="B5580" s="3" t="s">
        <v>21527</v>
      </c>
      <c r="C5580" s="3" t="s">
        <v>6913</v>
      </c>
      <c r="D5580" s="2" t="s">
        <v>14236</v>
      </c>
      <c r="E5580" s="3" t="s">
        <v>20626</v>
      </c>
      <c r="F5580" s="67" t="s">
        <v>5343</v>
      </c>
      <c r="G5580" s="67" t="s">
        <v>5343</v>
      </c>
      <c r="I5580" s="3" t="s">
        <v>6298</v>
      </c>
      <c r="J5580" s="3" t="str">
        <f>IF($B5580="SINAPI",IF(ISNUMBER(MATCH(Banco!$C5580,Analitico!$A:$A,0)),INDEX(Analitico!E:E,MATCH(Banco!$C5580,Analitico!$A:$A,0))&amp;"%",""),"")</f>
        <v/>
      </c>
      <c r="K5580" s="3" t="str">
        <f>IF($B5580="SINAPI",IF(ISNUMBER(MATCH(Banco!$C5580,Analitico!$A:$A,0)),INDEX(Analitico!F:F,MATCH(Banco!$C5580,Analitico!$A:$A,0))&amp;"%",""),"")</f>
        <v/>
      </c>
    </row>
    <row r="5581" spans="1:11" x14ac:dyDescent="0.2">
      <c r="A5581" s="1" t="str">
        <f t="shared" si="88"/>
        <v>SINAPI 90657</v>
      </c>
      <c r="B5581" s="3" t="s">
        <v>21527</v>
      </c>
      <c r="C5581" s="3" t="s">
        <v>6914</v>
      </c>
      <c r="D5581" s="2" t="s">
        <v>14237</v>
      </c>
      <c r="E5581" s="3" t="s">
        <v>20626</v>
      </c>
      <c r="F5581" s="67" t="s">
        <v>6284</v>
      </c>
      <c r="G5581" s="67" t="s">
        <v>6284</v>
      </c>
      <c r="I5581" s="3" t="s">
        <v>6298</v>
      </c>
      <c r="J5581" s="3" t="str">
        <f>IF($B5581="SINAPI",IF(ISNUMBER(MATCH(Banco!$C5581,Analitico!$A:$A,0)),INDEX(Analitico!E:E,MATCH(Banco!$C5581,Analitico!$A:$A,0))&amp;"%",""),"")</f>
        <v/>
      </c>
      <c r="K5581" s="3" t="str">
        <f>IF($B5581="SINAPI",IF(ISNUMBER(MATCH(Banco!$C5581,Analitico!$A:$A,0)),INDEX(Analitico!F:F,MATCH(Banco!$C5581,Analitico!$A:$A,0))&amp;"%",""),"")</f>
        <v/>
      </c>
    </row>
    <row r="5582" spans="1:11" x14ac:dyDescent="0.2">
      <c r="A5582" s="1" t="str">
        <f t="shared" si="88"/>
        <v>SINAPI 90663</v>
      </c>
      <c r="B5582" s="3" t="s">
        <v>21527</v>
      </c>
      <c r="C5582" s="3" t="s">
        <v>6915</v>
      </c>
      <c r="D5582" s="2" t="s">
        <v>14238</v>
      </c>
      <c r="E5582" s="3" t="s">
        <v>20626</v>
      </c>
      <c r="F5582" s="67" t="s">
        <v>4501</v>
      </c>
      <c r="G5582" s="67" t="s">
        <v>4501</v>
      </c>
      <c r="I5582" s="3" t="s">
        <v>6298</v>
      </c>
      <c r="J5582" s="3" t="str">
        <f>IF($B5582="SINAPI",IF(ISNUMBER(MATCH(Banco!$C5582,Analitico!$A:$A,0)),INDEX(Analitico!E:E,MATCH(Banco!$C5582,Analitico!$A:$A,0))&amp;"%",""),"")</f>
        <v/>
      </c>
      <c r="K5582" s="3" t="str">
        <f>IF($B5582="SINAPI",IF(ISNUMBER(MATCH(Banco!$C5582,Analitico!$A:$A,0)),INDEX(Analitico!F:F,MATCH(Banco!$C5582,Analitico!$A:$A,0))&amp;"%",""),"")</f>
        <v/>
      </c>
    </row>
    <row r="5583" spans="1:11" ht="22.5" x14ac:dyDescent="0.2">
      <c r="A5583" s="1" t="str">
        <f t="shared" si="88"/>
        <v>SINAPI 90669</v>
      </c>
      <c r="B5583" s="3" t="s">
        <v>21527</v>
      </c>
      <c r="C5583" s="3" t="s">
        <v>6916</v>
      </c>
      <c r="D5583" s="2" t="s">
        <v>14239</v>
      </c>
      <c r="E5583" s="3" t="s">
        <v>20626</v>
      </c>
      <c r="F5583" s="67" t="s">
        <v>21109</v>
      </c>
      <c r="G5583" s="67" t="s">
        <v>21109</v>
      </c>
      <c r="I5583" s="3" t="s">
        <v>6300</v>
      </c>
      <c r="J5583" s="3" t="str">
        <f>IF($B5583="SINAPI",IF(ISNUMBER(MATCH(Banco!$C5583,Analitico!$A:$A,0)),INDEX(Analitico!E:E,MATCH(Banco!$C5583,Analitico!$A:$A,0))&amp;"%",""),"")</f>
        <v/>
      </c>
      <c r="K5583" s="3" t="str">
        <f>IF($B5583="SINAPI",IF(ISNUMBER(MATCH(Banco!$C5583,Analitico!$A:$A,0)),INDEX(Analitico!F:F,MATCH(Banco!$C5583,Analitico!$A:$A,0))&amp;"%",""),"")</f>
        <v/>
      </c>
    </row>
    <row r="5584" spans="1:11" ht="33.75" x14ac:dyDescent="0.2">
      <c r="A5584" s="1" t="str">
        <f t="shared" si="88"/>
        <v>SINAPI 90675</v>
      </c>
      <c r="B5584" s="3" t="s">
        <v>21527</v>
      </c>
      <c r="C5584" s="3" t="s">
        <v>6917</v>
      </c>
      <c r="D5584" s="2" t="s">
        <v>14240</v>
      </c>
      <c r="E5584" s="3" t="s">
        <v>20626</v>
      </c>
      <c r="F5584" s="67" t="s">
        <v>38119</v>
      </c>
      <c r="G5584" s="67" t="s">
        <v>35087</v>
      </c>
      <c r="I5584" s="3" t="s">
        <v>6298</v>
      </c>
      <c r="J5584" s="3" t="str">
        <f>IF($B5584="SINAPI",IF(ISNUMBER(MATCH(Banco!$C5584,Analitico!$A:$A,0)),INDEX(Analitico!E:E,MATCH(Banco!$C5584,Analitico!$A:$A,0))&amp;"%",""),"")</f>
        <v/>
      </c>
      <c r="K5584" s="3" t="str">
        <f>IF($B5584="SINAPI",IF(ISNUMBER(MATCH(Banco!$C5584,Analitico!$A:$A,0)),INDEX(Analitico!F:F,MATCH(Banco!$C5584,Analitico!$A:$A,0))&amp;"%",""),"")</f>
        <v/>
      </c>
    </row>
    <row r="5585" spans="1:11" ht="33.75" x14ac:dyDescent="0.2">
      <c r="A5585" s="1" t="str">
        <f t="shared" si="88"/>
        <v>SINAPI 90681</v>
      </c>
      <c r="B5585" s="3" t="s">
        <v>21527</v>
      </c>
      <c r="C5585" s="3" t="s">
        <v>6918</v>
      </c>
      <c r="D5585" s="2" t="s">
        <v>14241</v>
      </c>
      <c r="E5585" s="3" t="s">
        <v>20626</v>
      </c>
      <c r="F5585" s="67" t="s">
        <v>31764</v>
      </c>
      <c r="G5585" s="67" t="s">
        <v>35088</v>
      </c>
      <c r="I5585" s="3" t="s">
        <v>6298</v>
      </c>
      <c r="J5585" s="3" t="str">
        <f>IF($B5585="SINAPI",IF(ISNUMBER(MATCH(Banco!$C5585,Analitico!$A:$A,0)),INDEX(Analitico!E:E,MATCH(Banco!$C5585,Analitico!$A:$A,0))&amp;"%",""),"")</f>
        <v/>
      </c>
      <c r="K5585" s="3" t="str">
        <f>IF($B5585="SINAPI",IF(ISNUMBER(MATCH(Banco!$C5585,Analitico!$A:$A,0)),INDEX(Analitico!F:F,MATCH(Banco!$C5585,Analitico!$A:$A,0))&amp;"%",""),"")</f>
        <v/>
      </c>
    </row>
    <row r="5586" spans="1:11" ht="22.5" x14ac:dyDescent="0.2">
      <c r="A5586" s="1" t="str">
        <f t="shared" si="88"/>
        <v>SINAPI 90687</v>
      </c>
      <c r="B5586" s="3" t="s">
        <v>21527</v>
      </c>
      <c r="C5586" s="3" t="s">
        <v>6919</v>
      </c>
      <c r="D5586" s="2" t="s">
        <v>14242</v>
      </c>
      <c r="E5586" s="3" t="s">
        <v>20626</v>
      </c>
      <c r="F5586" s="67" t="s">
        <v>30771</v>
      </c>
      <c r="G5586" s="67" t="s">
        <v>5176</v>
      </c>
      <c r="I5586" s="3" t="s">
        <v>6300</v>
      </c>
      <c r="J5586" s="3" t="str">
        <f>IF($B5586="SINAPI",IF(ISNUMBER(MATCH(Banco!$C5586,Analitico!$A:$A,0)),INDEX(Analitico!E:E,MATCH(Banco!$C5586,Analitico!$A:$A,0))&amp;"%",""),"")</f>
        <v/>
      </c>
      <c r="K5586" s="3" t="str">
        <f>IF($B5586="SINAPI",IF(ISNUMBER(MATCH(Banco!$C5586,Analitico!$A:$A,0)),INDEX(Analitico!F:F,MATCH(Banco!$C5586,Analitico!$A:$A,0))&amp;"%",""),"")</f>
        <v/>
      </c>
    </row>
    <row r="5587" spans="1:11" ht="22.5" x14ac:dyDescent="0.2">
      <c r="A5587" s="1" t="str">
        <f t="shared" si="88"/>
        <v>SINAPI 90693</v>
      </c>
      <c r="B5587" s="3" t="s">
        <v>21527</v>
      </c>
      <c r="C5587" s="3" t="s">
        <v>6920</v>
      </c>
      <c r="D5587" s="2" t="s">
        <v>14243</v>
      </c>
      <c r="E5587" s="3" t="s">
        <v>20626</v>
      </c>
      <c r="F5587" s="67" t="s">
        <v>31731</v>
      </c>
      <c r="G5587" s="67" t="s">
        <v>35089</v>
      </c>
      <c r="I5587" s="3" t="s">
        <v>6300</v>
      </c>
      <c r="J5587" s="3" t="str">
        <f>IF($B5587="SINAPI",IF(ISNUMBER(MATCH(Banco!$C5587,Analitico!$A:$A,0)),INDEX(Analitico!E:E,MATCH(Banco!$C5587,Analitico!$A:$A,0))&amp;"%",""),"")</f>
        <v/>
      </c>
      <c r="K5587" s="3" t="str">
        <f>IF($B5587="SINAPI",IF(ISNUMBER(MATCH(Banco!$C5587,Analitico!$A:$A,0)),INDEX(Analitico!F:F,MATCH(Banco!$C5587,Analitico!$A:$A,0))&amp;"%",""),"")</f>
        <v/>
      </c>
    </row>
    <row r="5588" spans="1:11" ht="22.5" x14ac:dyDescent="0.2">
      <c r="A5588" s="1" t="str">
        <f t="shared" si="88"/>
        <v>SINAPI 90965</v>
      </c>
      <c r="B5588" s="3" t="s">
        <v>21527</v>
      </c>
      <c r="C5588" s="3" t="s">
        <v>6921</v>
      </c>
      <c r="D5588" s="2" t="s">
        <v>14244</v>
      </c>
      <c r="E5588" s="3" t="s">
        <v>20626</v>
      </c>
      <c r="F5588" s="67" t="s">
        <v>21142</v>
      </c>
      <c r="G5588" s="67" t="s">
        <v>21142</v>
      </c>
      <c r="I5588" s="3" t="s">
        <v>6300</v>
      </c>
      <c r="J5588" s="3" t="str">
        <f>IF($B5588="SINAPI",IF(ISNUMBER(MATCH(Banco!$C5588,Analitico!$A:$A,0)),INDEX(Analitico!E:E,MATCH(Banco!$C5588,Analitico!$A:$A,0))&amp;"%",""),"")</f>
        <v/>
      </c>
      <c r="K5588" s="3" t="str">
        <f>IF($B5588="SINAPI",IF(ISNUMBER(MATCH(Banco!$C5588,Analitico!$A:$A,0)),INDEX(Analitico!F:F,MATCH(Banco!$C5588,Analitico!$A:$A,0))&amp;"%",""),"")</f>
        <v/>
      </c>
    </row>
    <row r="5589" spans="1:11" ht="22.5" x14ac:dyDescent="0.2">
      <c r="A5589" s="1" t="str">
        <f t="shared" si="88"/>
        <v>SINAPI 90973</v>
      </c>
      <c r="B5589" s="3" t="s">
        <v>21527</v>
      </c>
      <c r="C5589" s="3" t="s">
        <v>6922</v>
      </c>
      <c r="D5589" s="2" t="s">
        <v>14245</v>
      </c>
      <c r="E5589" s="3" t="s">
        <v>20626</v>
      </c>
      <c r="F5589" s="67" t="s">
        <v>20704</v>
      </c>
      <c r="G5589" s="67" t="s">
        <v>20704</v>
      </c>
      <c r="I5589" s="3" t="s">
        <v>6300</v>
      </c>
      <c r="J5589" s="3" t="str">
        <f>IF($B5589="SINAPI",IF(ISNUMBER(MATCH(Banco!$C5589,Analitico!$A:$A,0)),INDEX(Analitico!E:E,MATCH(Banco!$C5589,Analitico!$A:$A,0))&amp;"%",""),"")</f>
        <v/>
      </c>
      <c r="K5589" s="3" t="str">
        <f>IF($B5589="SINAPI",IF(ISNUMBER(MATCH(Banco!$C5589,Analitico!$A:$A,0)),INDEX(Analitico!F:F,MATCH(Banco!$C5589,Analitico!$A:$A,0))&amp;"%",""),"")</f>
        <v/>
      </c>
    </row>
    <row r="5590" spans="1:11" ht="22.5" x14ac:dyDescent="0.2">
      <c r="A5590" s="1" t="str">
        <f t="shared" si="88"/>
        <v>SINAPI 90982</v>
      </c>
      <c r="B5590" s="3" t="s">
        <v>21527</v>
      </c>
      <c r="C5590" s="3" t="s">
        <v>6923</v>
      </c>
      <c r="D5590" s="2" t="s">
        <v>14246</v>
      </c>
      <c r="E5590" s="3" t="s">
        <v>20626</v>
      </c>
      <c r="F5590" s="67" t="s">
        <v>31622</v>
      </c>
      <c r="G5590" s="67" t="s">
        <v>31622</v>
      </c>
      <c r="I5590" s="3" t="s">
        <v>6300</v>
      </c>
      <c r="J5590" s="3" t="str">
        <f>IF($B5590="SINAPI",IF(ISNUMBER(MATCH(Banco!$C5590,Analitico!$A:$A,0)),INDEX(Analitico!E:E,MATCH(Banco!$C5590,Analitico!$A:$A,0))&amp;"%",""),"")</f>
        <v/>
      </c>
      <c r="K5590" s="3" t="str">
        <f>IF($B5590="SINAPI",IF(ISNUMBER(MATCH(Banco!$C5590,Analitico!$A:$A,0)),INDEX(Analitico!F:F,MATCH(Banco!$C5590,Analitico!$A:$A,0))&amp;"%",""),"")</f>
        <v/>
      </c>
    </row>
    <row r="5591" spans="1:11" ht="22.5" x14ac:dyDescent="0.2">
      <c r="A5591" s="1" t="str">
        <f t="shared" si="88"/>
        <v>SINAPI 91001</v>
      </c>
      <c r="B5591" s="3" t="s">
        <v>21527</v>
      </c>
      <c r="C5591" s="3" t="s">
        <v>6924</v>
      </c>
      <c r="D5591" s="2" t="s">
        <v>14247</v>
      </c>
      <c r="E5591" s="3" t="s">
        <v>20626</v>
      </c>
      <c r="F5591" s="67" t="s">
        <v>21291</v>
      </c>
      <c r="G5591" s="67" t="s">
        <v>21291</v>
      </c>
      <c r="I5591" s="3" t="s">
        <v>6300</v>
      </c>
      <c r="J5591" s="3" t="str">
        <f>IF($B5591="SINAPI",IF(ISNUMBER(MATCH(Banco!$C5591,Analitico!$A:$A,0)),INDEX(Analitico!E:E,MATCH(Banco!$C5591,Analitico!$A:$A,0))&amp;"%",""),"")</f>
        <v/>
      </c>
      <c r="K5591" s="3" t="str">
        <f>IF($B5591="SINAPI",IF(ISNUMBER(MATCH(Banco!$C5591,Analitico!$A:$A,0)),INDEX(Analitico!F:F,MATCH(Banco!$C5591,Analitico!$A:$A,0))&amp;"%",""),"")</f>
        <v/>
      </c>
    </row>
    <row r="5592" spans="1:11" ht="22.5" x14ac:dyDescent="0.2">
      <c r="A5592" s="1" t="str">
        <f t="shared" si="88"/>
        <v>SINAPI 91032</v>
      </c>
      <c r="B5592" s="3" t="s">
        <v>21527</v>
      </c>
      <c r="C5592" s="3" t="s">
        <v>6925</v>
      </c>
      <c r="D5592" s="2" t="s">
        <v>14248</v>
      </c>
      <c r="E5592" s="3" t="s">
        <v>20626</v>
      </c>
      <c r="F5592" s="67" t="s">
        <v>38120</v>
      </c>
      <c r="G5592" s="67" t="s">
        <v>20790</v>
      </c>
      <c r="I5592" s="3" t="s">
        <v>6298</v>
      </c>
      <c r="J5592" s="3" t="str">
        <f>IF($B5592="SINAPI",IF(ISNUMBER(MATCH(Banco!$C5592,Analitico!$A:$A,0)),INDEX(Analitico!E:E,MATCH(Banco!$C5592,Analitico!$A:$A,0))&amp;"%",""),"")</f>
        <v/>
      </c>
      <c r="K5592" s="3" t="str">
        <f>IF($B5592="SINAPI",IF(ISNUMBER(MATCH(Banco!$C5592,Analitico!$A:$A,0)),INDEX(Analitico!F:F,MATCH(Banco!$C5592,Analitico!$A:$A,0))&amp;"%",""),"")</f>
        <v/>
      </c>
    </row>
    <row r="5593" spans="1:11" ht="22.5" x14ac:dyDescent="0.2">
      <c r="A5593" s="1" t="str">
        <f t="shared" si="88"/>
        <v>SINAPI 91278</v>
      </c>
      <c r="B5593" s="3" t="s">
        <v>21527</v>
      </c>
      <c r="C5593" s="3" t="s">
        <v>6926</v>
      </c>
      <c r="D5593" s="2" t="s">
        <v>14249</v>
      </c>
      <c r="E5593" s="3" t="s">
        <v>20626</v>
      </c>
      <c r="F5593" s="67" t="s">
        <v>20723</v>
      </c>
      <c r="G5593" s="67" t="s">
        <v>20723</v>
      </c>
      <c r="I5593" s="3" t="s">
        <v>6298</v>
      </c>
      <c r="J5593" s="3" t="str">
        <f>IF($B5593="SINAPI",IF(ISNUMBER(MATCH(Banco!$C5593,Analitico!$A:$A,0)),INDEX(Analitico!E:E,MATCH(Banco!$C5593,Analitico!$A:$A,0))&amp;"%",""),"")</f>
        <v/>
      </c>
      <c r="K5593" s="3" t="str">
        <f>IF($B5593="SINAPI",IF(ISNUMBER(MATCH(Banco!$C5593,Analitico!$A:$A,0)),INDEX(Analitico!F:F,MATCH(Banco!$C5593,Analitico!$A:$A,0))&amp;"%",""),"")</f>
        <v/>
      </c>
    </row>
    <row r="5594" spans="1:11" ht="22.5" x14ac:dyDescent="0.2">
      <c r="A5594" s="1" t="str">
        <f t="shared" si="88"/>
        <v>SINAPI 91285</v>
      </c>
      <c r="B5594" s="3" t="s">
        <v>21527</v>
      </c>
      <c r="C5594" s="3" t="s">
        <v>6927</v>
      </c>
      <c r="D5594" s="2" t="s">
        <v>14250</v>
      </c>
      <c r="E5594" s="3" t="s">
        <v>20626</v>
      </c>
      <c r="F5594" s="67" t="s">
        <v>5398</v>
      </c>
      <c r="G5594" s="67" t="s">
        <v>5398</v>
      </c>
      <c r="I5594" s="3" t="s">
        <v>6298</v>
      </c>
      <c r="J5594" s="3" t="str">
        <f>IF($B5594="SINAPI",IF(ISNUMBER(MATCH(Banco!$C5594,Analitico!$A:$A,0)),INDEX(Analitico!E:E,MATCH(Banco!$C5594,Analitico!$A:$A,0))&amp;"%",""),"")</f>
        <v/>
      </c>
      <c r="K5594" s="3" t="str">
        <f>IF($B5594="SINAPI",IF(ISNUMBER(MATCH(Banco!$C5594,Analitico!$A:$A,0)),INDEX(Analitico!F:F,MATCH(Banco!$C5594,Analitico!$A:$A,0))&amp;"%",""),"")</f>
        <v/>
      </c>
    </row>
    <row r="5595" spans="1:11" ht="33.75" x14ac:dyDescent="0.2">
      <c r="A5595" s="1" t="str">
        <f t="shared" si="88"/>
        <v>SINAPI 91387</v>
      </c>
      <c r="B5595" s="3" t="s">
        <v>21527</v>
      </c>
      <c r="C5595" s="3" t="s">
        <v>6928</v>
      </c>
      <c r="D5595" s="2" t="s">
        <v>14251</v>
      </c>
      <c r="E5595" s="3" t="s">
        <v>20626</v>
      </c>
      <c r="F5595" s="67" t="s">
        <v>38121</v>
      </c>
      <c r="G5595" s="67" t="s">
        <v>35090</v>
      </c>
      <c r="I5595" s="3" t="s">
        <v>6298</v>
      </c>
      <c r="J5595" s="3" t="str">
        <f>IF($B5595="SINAPI",IF(ISNUMBER(MATCH(Banco!$C5595,Analitico!$A:$A,0)),INDEX(Analitico!E:E,MATCH(Banco!$C5595,Analitico!$A:$A,0))&amp;"%",""),"")</f>
        <v/>
      </c>
      <c r="K5595" s="3" t="str">
        <f>IF($B5595="SINAPI",IF(ISNUMBER(MATCH(Banco!$C5595,Analitico!$A:$A,0)),INDEX(Analitico!F:F,MATCH(Banco!$C5595,Analitico!$A:$A,0))&amp;"%",""),"")</f>
        <v/>
      </c>
    </row>
    <row r="5596" spans="1:11" ht="33.75" x14ac:dyDescent="0.2">
      <c r="A5596" s="1" t="str">
        <f t="shared" si="88"/>
        <v>SINAPI 91395</v>
      </c>
      <c r="B5596" s="3" t="s">
        <v>21527</v>
      </c>
      <c r="C5596" s="3" t="s">
        <v>6929</v>
      </c>
      <c r="D5596" s="2" t="s">
        <v>14252</v>
      </c>
      <c r="E5596" s="3" t="s">
        <v>20626</v>
      </c>
      <c r="F5596" s="67" t="s">
        <v>38122</v>
      </c>
      <c r="G5596" s="67" t="s">
        <v>35091</v>
      </c>
      <c r="I5596" s="3" t="s">
        <v>6298</v>
      </c>
      <c r="J5596" s="3" t="str">
        <f>IF($B5596="SINAPI",IF(ISNUMBER(MATCH(Banco!$C5596,Analitico!$A:$A,0)),INDEX(Analitico!E:E,MATCH(Banco!$C5596,Analitico!$A:$A,0))&amp;"%",""),"")</f>
        <v/>
      </c>
      <c r="K5596" s="3" t="str">
        <f>IF($B5596="SINAPI",IF(ISNUMBER(MATCH(Banco!$C5596,Analitico!$A:$A,0)),INDEX(Analitico!F:F,MATCH(Banco!$C5596,Analitico!$A:$A,0))&amp;"%",""),"")</f>
        <v/>
      </c>
    </row>
    <row r="5597" spans="1:11" ht="33.75" x14ac:dyDescent="0.2">
      <c r="A5597" s="1" t="str">
        <f t="shared" si="88"/>
        <v>SINAPI 91486</v>
      </c>
      <c r="B5597" s="3" t="s">
        <v>21527</v>
      </c>
      <c r="C5597" s="3" t="s">
        <v>6930</v>
      </c>
      <c r="D5597" s="2" t="s">
        <v>14253</v>
      </c>
      <c r="E5597" s="3" t="s">
        <v>20626</v>
      </c>
      <c r="F5597" s="67" t="s">
        <v>38123</v>
      </c>
      <c r="G5597" s="67" t="s">
        <v>31983</v>
      </c>
      <c r="I5597" s="3" t="s">
        <v>6300</v>
      </c>
      <c r="J5597" s="3" t="str">
        <f>IF($B5597="SINAPI",IF(ISNUMBER(MATCH(Banco!$C5597,Analitico!$A:$A,0)),INDEX(Analitico!E:E,MATCH(Banco!$C5597,Analitico!$A:$A,0))&amp;"%",""),"")</f>
        <v/>
      </c>
      <c r="K5597" s="3" t="str">
        <f>IF($B5597="SINAPI",IF(ISNUMBER(MATCH(Banco!$C5597,Analitico!$A:$A,0)),INDEX(Analitico!F:F,MATCH(Banco!$C5597,Analitico!$A:$A,0))&amp;"%",""),"")</f>
        <v/>
      </c>
    </row>
    <row r="5598" spans="1:11" ht="22.5" x14ac:dyDescent="0.2">
      <c r="A5598" s="1" t="str">
        <f t="shared" si="88"/>
        <v>SINAPI 91534</v>
      </c>
      <c r="B5598" s="3" t="s">
        <v>21527</v>
      </c>
      <c r="C5598" s="3" t="s">
        <v>6931</v>
      </c>
      <c r="D5598" s="2" t="s">
        <v>14254</v>
      </c>
      <c r="E5598" s="3" t="s">
        <v>20626</v>
      </c>
      <c r="F5598" s="67" t="s">
        <v>31775</v>
      </c>
      <c r="G5598" s="67" t="s">
        <v>35092</v>
      </c>
      <c r="I5598" s="3" t="s">
        <v>6298</v>
      </c>
      <c r="J5598" s="3" t="str">
        <f>IF($B5598="SINAPI",IF(ISNUMBER(MATCH(Banco!$C5598,Analitico!$A:$A,0)),INDEX(Analitico!E:E,MATCH(Banco!$C5598,Analitico!$A:$A,0))&amp;"%",""),"")</f>
        <v/>
      </c>
      <c r="K5598" s="3" t="str">
        <f>IF($B5598="SINAPI",IF(ISNUMBER(MATCH(Banco!$C5598,Analitico!$A:$A,0)),INDEX(Analitico!F:F,MATCH(Banco!$C5598,Analitico!$A:$A,0))&amp;"%",""),"")</f>
        <v/>
      </c>
    </row>
    <row r="5599" spans="1:11" ht="33.75" x14ac:dyDescent="0.2">
      <c r="A5599" s="1" t="str">
        <f t="shared" si="88"/>
        <v>SINAPI 91635</v>
      </c>
      <c r="B5599" s="3" t="s">
        <v>21527</v>
      </c>
      <c r="C5599" s="3" t="s">
        <v>6932</v>
      </c>
      <c r="D5599" s="2" t="s">
        <v>14255</v>
      </c>
      <c r="E5599" s="3" t="s">
        <v>20626</v>
      </c>
      <c r="F5599" s="67" t="s">
        <v>38124</v>
      </c>
      <c r="G5599" s="67" t="s">
        <v>35093</v>
      </c>
      <c r="I5599" s="3" t="s">
        <v>6300</v>
      </c>
      <c r="J5599" s="3" t="str">
        <f>IF($B5599="SINAPI",IF(ISNUMBER(MATCH(Banco!$C5599,Analitico!$A:$A,0)),INDEX(Analitico!E:E,MATCH(Banco!$C5599,Analitico!$A:$A,0))&amp;"%",""),"")</f>
        <v/>
      </c>
      <c r="K5599" s="3" t="str">
        <f>IF($B5599="SINAPI",IF(ISNUMBER(MATCH(Banco!$C5599,Analitico!$A:$A,0)),INDEX(Analitico!F:F,MATCH(Banco!$C5599,Analitico!$A:$A,0))&amp;"%",""),"")</f>
        <v/>
      </c>
    </row>
    <row r="5600" spans="1:11" ht="33.75" x14ac:dyDescent="0.2">
      <c r="A5600" s="1" t="str">
        <f t="shared" si="88"/>
        <v>SINAPI 91646</v>
      </c>
      <c r="B5600" s="3" t="s">
        <v>21527</v>
      </c>
      <c r="C5600" s="3" t="s">
        <v>6933</v>
      </c>
      <c r="D5600" s="2" t="s">
        <v>14256</v>
      </c>
      <c r="E5600" s="3" t="s">
        <v>20626</v>
      </c>
      <c r="F5600" s="67" t="s">
        <v>21541</v>
      </c>
      <c r="G5600" s="67" t="s">
        <v>32226</v>
      </c>
      <c r="I5600" s="3" t="s">
        <v>6300</v>
      </c>
      <c r="J5600" s="3" t="str">
        <f>IF($B5600="SINAPI",IF(ISNUMBER(MATCH(Banco!$C5600,Analitico!$A:$A,0)),INDEX(Analitico!E:E,MATCH(Banco!$C5600,Analitico!$A:$A,0))&amp;"%",""),"")</f>
        <v/>
      </c>
      <c r="K5600" s="3" t="str">
        <f>IF($B5600="SINAPI",IF(ISNUMBER(MATCH(Banco!$C5600,Analitico!$A:$A,0)),INDEX(Analitico!F:F,MATCH(Banco!$C5600,Analitico!$A:$A,0))&amp;"%",""),"")</f>
        <v/>
      </c>
    </row>
    <row r="5601" spans="1:11" ht="22.5" x14ac:dyDescent="0.2">
      <c r="A5601" s="1" t="str">
        <f t="shared" si="88"/>
        <v>SINAPI 91693</v>
      </c>
      <c r="B5601" s="3" t="s">
        <v>21527</v>
      </c>
      <c r="C5601" s="3" t="s">
        <v>6934</v>
      </c>
      <c r="D5601" s="2" t="s">
        <v>14257</v>
      </c>
      <c r="E5601" s="3" t="s">
        <v>20626</v>
      </c>
      <c r="F5601" s="67" t="s">
        <v>30764</v>
      </c>
      <c r="G5601" s="67" t="s">
        <v>35094</v>
      </c>
      <c r="I5601" s="3" t="s">
        <v>6298</v>
      </c>
      <c r="J5601" s="3" t="str">
        <f>IF($B5601="SINAPI",IF(ISNUMBER(MATCH(Banco!$C5601,Analitico!$A:$A,0)),INDEX(Analitico!E:E,MATCH(Banco!$C5601,Analitico!$A:$A,0))&amp;"%",""),"")</f>
        <v/>
      </c>
      <c r="K5601" s="3" t="str">
        <f>IF($B5601="SINAPI",IF(ISNUMBER(MATCH(Banco!$C5601,Analitico!$A:$A,0)),INDEX(Analitico!F:F,MATCH(Banco!$C5601,Analitico!$A:$A,0))&amp;"%",""),"")</f>
        <v/>
      </c>
    </row>
    <row r="5602" spans="1:11" ht="22.5" x14ac:dyDescent="0.2">
      <c r="A5602" s="1" t="str">
        <f t="shared" si="88"/>
        <v>SINAPI 92044</v>
      </c>
      <c r="B5602" s="3" t="s">
        <v>21527</v>
      </c>
      <c r="C5602" s="3" t="s">
        <v>6935</v>
      </c>
      <c r="D5602" s="2" t="s">
        <v>14258</v>
      </c>
      <c r="E5602" s="3" t="s">
        <v>20626</v>
      </c>
      <c r="F5602" s="67" t="s">
        <v>20726</v>
      </c>
      <c r="G5602" s="67" t="s">
        <v>20726</v>
      </c>
      <c r="I5602" s="3" t="s">
        <v>6300</v>
      </c>
      <c r="J5602" s="3" t="str">
        <f>IF($B5602="SINAPI",IF(ISNUMBER(MATCH(Banco!$C5602,Analitico!$A:$A,0)),INDEX(Analitico!E:E,MATCH(Banco!$C5602,Analitico!$A:$A,0))&amp;"%",""),"")</f>
        <v/>
      </c>
      <c r="K5602" s="3" t="str">
        <f>IF($B5602="SINAPI",IF(ISNUMBER(MATCH(Banco!$C5602,Analitico!$A:$A,0)),INDEX(Analitico!F:F,MATCH(Banco!$C5602,Analitico!$A:$A,0))&amp;"%",""),"")</f>
        <v/>
      </c>
    </row>
    <row r="5603" spans="1:11" ht="33.75" x14ac:dyDescent="0.2">
      <c r="A5603" s="1" t="str">
        <f t="shared" ref="A5603:A5666" si="89">CONCATENAR</f>
        <v>SINAPI 92107</v>
      </c>
      <c r="B5603" s="3" t="s">
        <v>21527</v>
      </c>
      <c r="C5603" s="3" t="s">
        <v>6936</v>
      </c>
      <c r="D5603" s="2" t="s">
        <v>14259</v>
      </c>
      <c r="E5603" s="3" t="s">
        <v>20626</v>
      </c>
      <c r="F5603" s="67" t="s">
        <v>38125</v>
      </c>
      <c r="G5603" s="67" t="s">
        <v>35095</v>
      </c>
      <c r="I5603" s="3" t="s">
        <v>6300</v>
      </c>
      <c r="J5603" s="3" t="str">
        <f>IF($B5603="SINAPI",IF(ISNUMBER(MATCH(Banco!$C5603,Analitico!$A:$A,0)),INDEX(Analitico!E:E,MATCH(Banco!$C5603,Analitico!$A:$A,0))&amp;"%",""),"")</f>
        <v/>
      </c>
      <c r="K5603" s="3" t="str">
        <f>IF($B5603="SINAPI",IF(ISNUMBER(MATCH(Banco!$C5603,Analitico!$A:$A,0)),INDEX(Analitico!F:F,MATCH(Banco!$C5603,Analitico!$A:$A,0))&amp;"%",""),"")</f>
        <v/>
      </c>
    </row>
    <row r="5604" spans="1:11" ht="22.5" x14ac:dyDescent="0.2">
      <c r="A5604" s="1" t="str">
        <f t="shared" si="89"/>
        <v>SINAPI 92113</v>
      </c>
      <c r="B5604" s="3" t="s">
        <v>21527</v>
      </c>
      <c r="C5604" s="3" t="s">
        <v>6937</v>
      </c>
      <c r="D5604" s="2" t="s">
        <v>14260</v>
      </c>
      <c r="E5604" s="3" t="s">
        <v>20626</v>
      </c>
      <c r="F5604" s="67" t="s">
        <v>5598</v>
      </c>
      <c r="G5604" s="67" t="s">
        <v>5598</v>
      </c>
      <c r="I5604" s="3" t="s">
        <v>6298</v>
      </c>
      <c r="J5604" s="3" t="str">
        <f>IF($B5604="SINAPI",IF(ISNUMBER(MATCH(Banco!$C5604,Analitico!$A:$A,0)),INDEX(Analitico!E:E,MATCH(Banco!$C5604,Analitico!$A:$A,0))&amp;"%",""),"")</f>
        <v/>
      </c>
      <c r="K5604" s="3" t="str">
        <f>IF($B5604="SINAPI",IF(ISNUMBER(MATCH(Banco!$C5604,Analitico!$A:$A,0)),INDEX(Analitico!F:F,MATCH(Banco!$C5604,Analitico!$A:$A,0))&amp;"%",""),"")</f>
        <v/>
      </c>
    </row>
    <row r="5605" spans="1:11" x14ac:dyDescent="0.2">
      <c r="A5605" s="1" t="str">
        <f t="shared" si="89"/>
        <v>SINAPI 92119</v>
      </c>
      <c r="B5605" s="3" t="s">
        <v>21527</v>
      </c>
      <c r="C5605" s="3" t="s">
        <v>6938</v>
      </c>
      <c r="D5605" s="2" t="s">
        <v>14261</v>
      </c>
      <c r="E5605" s="3" t="s">
        <v>20626</v>
      </c>
      <c r="F5605" s="67" t="s">
        <v>20727</v>
      </c>
      <c r="G5605" s="67" t="s">
        <v>20727</v>
      </c>
      <c r="I5605" s="3" t="s">
        <v>6298</v>
      </c>
      <c r="J5605" s="3" t="str">
        <f>IF($B5605="SINAPI",IF(ISNUMBER(MATCH(Banco!$C5605,Analitico!$A:$A,0)),INDEX(Analitico!E:E,MATCH(Banco!$C5605,Analitico!$A:$A,0))&amp;"%",""),"")</f>
        <v/>
      </c>
      <c r="K5605" s="3" t="str">
        <f>IF($B5605="SINAPI",IF(ISNUMBER(MATCH(Banco!$C5605,Analitico!$A:$A,0)),INDEX(Analitico!F:F,MATCH(Banco!$C5605,Analitico!$A:$A,0))&amp;"%",""),"")</f>
        <v/>
      </c>
    </row>
    <row r="5606" spans="1:11" x14ac:dyDescent="0.2">
      <c r="A5606" s="1" t="str">
        <f t="shared" si="89"/>
        <v>SINAPI 92139</v>
      </c>
      <c r="B5606" s="3" t="s">
        <v>21527</v>
      </c>
      <c r="C5606" s="3" t="s">
        <v>6939</v>
      </c>
      <c r="D5606" s="2" t="s">
        <v>14262</v>
      </c>
      <c r="E5606" s="3" t="s">
        <v>20626</v>
      </c>
      <c r="F5606" s="67" t="s">
        <v>38126</v>
      </c>
      <c r="G5606" s="67" t="s">
        <v>35096</v>
      </c>
      <c r="I5606" s="3" t="s">
        <v>6298</v>
      </c>
      <c r="J5606" s="3" t="str">
        <f>IF($B5606="SINAPI",IF(ISNUMBER(MATCH(Banco!$C5606,Analitico!$A:$A,0)),INDEX(Analitico!E:E,MATCH(Banco!$C5606,Analitico!$A:$A,0))&amp;"%",""),"")</f>
        <v/>
      </c>
      <c r="K5606" s="3" t="str">
        <f>IF($B5606="SINAPI",IF(ISNUMBER(MATCH(Banco!$C5606,Analitico!$A:$A,0)),INDEX(Analitico!F:F,MATCH(Banco!$C5606,Analitico!$A:$A,0))&amp;"%",""),"")</f>
        <v/>
      </c>
    </row>
    <row r="5607" spans="1:11" ht="22.5" x14ac:dyDescent="0.2">
      <c r="A5607" s="1" t="str">
        <f t="shared" si="89"/>
        <v>SINAPI 92146</v>
      </c>
      <c r="B5607" s="3" t="s">
        <v>21527</v>
      </c>
      <c r="C5607" s="3" t="s">
        <v>6940</v>
      </c>
      <c r="D5607" s="2" t="s">
        <v>14263</v>
      </c>
      <c r="E5607" s="3" t="s">
        <v>20626</v>
      </c>
      <c r="F5607" s="67" t="s">
        <v>38127</v>
      </c>
      <c r="G5607" s="67" t="s">
        <v>4848</v>
      </c>
      <c r="I5607" s="3" t="s">
        <v>6298</v>
      </c>
      <c r="J5607" s="3" t="str">
        <f>IF($B5607="SINAPI",IF(ISNUMBER(MATCH(Banco!$C5607,Analitico!$A:$A,0)),INDEX(Analitico!E:E,MATCH(Banco!$C5607,Analitico!$A:$A,0))&amp;"%",""),"")</f>
        <v/>
      </c>
      <c r="K5607" s="3" t="str">
        <f>IF($B5607="SINAPI",IF(ISNUMBER(MATCH(Banco!$C5607,Analitico!$A:$A,0)),INDEX(Analitico!F:F,MATCH(Banco!$C5607,Analitico!$A:$A,0))&amp;"%",""),"")</f>
        <v/>
      </c>
    </row>
    <row r="5608" spans="1:11" ht="33.75" x14ac:dyDescent="0.2">
      <c r="A5608" s="1" t="str">
        <f t="shared" si="89"/>
        <v>SINAPI 92243</v>
      </c>
      <c r="B5608" s="3" t="s">
        <v>21527</v>
      </c>
      <c r="C5608" s="3" t="s">
        <v>6941</v>
      </c>
      <c r="D5608" s="2" t="s">
        <v>14264</v>
      </c>
      <c r="E5608" s="3" t="s">
        <v>20626</v>
      </c>
      <c r="F5608" s="67" t="s">
        <v>38128</v>
      </c>
      <c r="G5608" s="67" t="s">
        <v>35097</v>
      </c>
      <c r="I5608" s="3" t="s">
        <v>6300</v>
      </c>
      <c r="J5608" s="3" t="str">
        <f>IF($B5608="SINAPI",IF(ISNUMBER(MATCH(Banco!$C5608,Analitico!$A:$A,0)),INDEX(Analitico!E:E,MATCH(Banco!$C5608,Analitico!$A:$A,0))&amp;"%",""),"")</f>
        <v/>
      </c>
      <c r="K5608" s="3" t="str">
        <f>IF($B5608="SINAPI",IF(ISNUMBER(MATCH(Banco!$C5608,Analitico!$A:$A,0)),INDEX(Analitico!F:F,MATCH(Banco!$C5608,Analitico!$A:$A,0))&amp;"%",""),"")</f>
        <v/>
      </c>
    </row>
    <row r="5609" spans="1:11" ht="22.5" x14ac:dyDescent="0.2">
      <c r="A5609" s="1" t="str">
        <f t="shared" si="89"/>
        <v>SINAPI 92717</v>
      </c>
      <c r="B5609" s="3" t="s">
        <v>21527</v>
      </c>
      <c r="C5609" s="3" t="s">
        <v>6942</v>
      </c>
      <c r="D5609" s="2" t="s">
        <v>14265</v>
      </c>
      <c r="E5609" s="3" t="s">
        <v>20626</v>
      </c>
      <c r="F5609" s="67" t="s">
        <v>20728</v>
      </c>
      <c r="G5609" s="67" t="s">
        <v>20728</v>
      </c>
      <c r="I5609" s="3" t="s">
        <v>6298</v>
      </c>
      <c r="J5609" s="3" t="str">
        <f>IF($B5609="SINAPI",IF(ISNUMBER(MATCH(Banco!$C5609,Analitico!$A:$A,0)),INDEX(Analitico!E:E,MATCH(Banco!$C5609,Analitico!$A:$A,0))&amp;"%",""),"")</f>
        <v/>
      </c>
      <c r="K5609" s="3" t="str">
        <f>IF($B5609="SINAPI",IF(ISNUMBER(MATCH(Banco!$C5609,Analitico!$A:$A,0)),INDEX(Analitico!F:F,MATCH(Banco!$C5609,Analitico!$A:$A,0))&amp;"%",""),"")</f>
        <v/>
      </c>
    </row>
    <row r="5610" spans="1:11" ht="22.5" x14ac:dyDescent="0.2">
      <c r="A5610" s="1" t="str">
        <f t="shared" si="89"/>
        <v>SINAPI 92961</v>
      </c>
      <c r="B5610" s="3" t="s">
        <v>21527</v>
      </c>
      <c r="C5610" s="3" t="s">
        <v>6943</v>
      </c>
      <c r="D5610" s="2" t="s">
        <v>14266</v>
      </c>
      <c r="E5610" s="3" t="s">
        <v>20626</v>
      </c>
      <c r="F5610" s="67" t="s">
        <v>20729</v>
      </c>
      <c r="G5610" s="67" t="s">
        <v>20729</v>
      </c>
      <c r="I5610" s="3" t="s">
        <v>6300</v>
      </c>
      <c r="J5610" s="3" t="str">
        <f>IF($B5610="SINAPI",IF(ISNUMBER(MATCH(Banco!$C5610,Analitico!$A:$A,0)),INDEX(Analitico!E:E,MATCH(Banco!$C5610,Analitico!$A:$A,0))&amp;"%",""),"")</f>
        <v/>
      </c>
      <c r="K5610" s="3" t="str">
        <f>IF($B5610="SINAPI",IF(ISNUMBER(MATCH(Banco!$C5610,Analitico!$A:$A,0)),INDEX(Analitico!F:F,MATCH(Banco!$C5610,Analitico!$A:$A,0))&amp;"%",""),"")</f>
        <v/>
      </c>
    </row>
    <row r="5611" spans="1:11" x14ac:dyDescent="0.2">
      <c r="A5611" s="1" t="str">
        <f t="shared" si="89"/>
        <v>SINAPI 92967</v>
      </c>
      <c r="B5611" s="3" t="s">
        <v>21527</v>
      </c>
      <c r="C5611" s="3" t="s">
        <v>6944</v>
      </c>
      <c r="D5611" s="2" t="s">
        <v>14267</v>
      </c>
      <c r="E5611" s="3" t="s">
        <v>20626</v>
      </c>
      <c r="F5611" s="67" t="s">
        <v>38129</v>
      </c>
      <c r="G5611" s="67" t="s">
        <v>21379</v>
      </c>
      <c r="I5611" s="3" t="s">
        <v>6298</v>
      </c>
      <c r="J5611" s="3" t="str">
        <f>IF($B5611="SINAPI",IF(ISNUMBER(MATCH(Banco!$C5611,Analitico!$A:$A,0)),INDEX(Analitico!E:E,MATCH(Banco!$C5611,Analitico!$A:$A,0))&amp;"%",""),"")</f>
        <v/>
      </c>
      <c r="K5611" s="3" t="str">
        <f>IF($B5611="SINAPI",IF(ISNUMBER(MATCH(Banco!$C5611,Analitico!$A:$A,0)),INDEX(Analitico!F:F,MATCH(Banco!$C5611,Analitico!$A:$A,0))&amp;"%",""),"")</f>
        <v/>
      </c>
    </row>
    <row r="5612" spans="1:11" ht="33.75" x14ac:dyDescent="0.2">
      <c r="A5612" s="1" t="str">
        <f t="shared" si="89"/>
        <v>SINAPI 93225</v>
      </c>
      <c r="B5612" s="3" t="s">
        <v>21527</v>
      </c>
      <c r="C5612" s="3" t="s">
        <v>6945</v>
      </c>
      <c r="D5612" s="2" t="s">
        <v>14268</v>
      </c>
      <c r="E5612" s="3" t="s">
        <v>20626</v>
      </c>
      <c r="F5612" s="67" t="s">
        <v>38130</v>
      </c>
      <c r="G5612" s="67" t="s">
        <v>35098</v>
      </c>
      <c r="I5612" s="3" t="s">
        <v>6298</v>
      </c>
      <c r="J5612" s="3" t="str">
        <f>IF($B5612="SINAPI",IF(ISNUMBER(MATCH(Banco!$C5612,Analitico!$A:$A,0)),INDEX(Analitico!E:E,MATCH(Banco!$C5612,Analitico!$A:$A,0))&amp;"%",""),"")</f>
        <v/>
      </c>
      <c r="K5612" s="3" t="str">
        <f>IF($B5612="SINAPI",IF(ISNUMBER(MATCH(Banco!$C5612,Analitico!$A:$A,0)),INDEX(Analitico!F:F,MATCH(Banco!$C5612,Analitico!$A:$A,0))&amp;"%",""),"")</f>
        <v/>
      </c>
    </row>
    <row r="5613" spans="1:11" ht="22.5" x14ac:dyDescent="0.2">
      <c r="A5613" s="1" t="str">
        <f t="shared" si="89"/>
        <v>SINAPI 93234</v>
      </c>
      <c r="B5613" s="3" t="s">
        <v>21527</v>
      </c>
      <c r="C5613" s="3" t="s">
        <v>6946</v>
      </c>
      <c r="D5613" s="2" t="s">
        <v>14269</v>
      </c>
      <c r="E5613" s="3" t="s">
        <v>20626</v>
      </c>
      <c r="F5613" s="67" t="s">
        <v>20731</v>
      </c>
      <c r="G5613" s="67" t="s">
        <v>20731</v>
      </c>
      <c r="I5613" s="3" t="s">
        <v>6298</v>
      </c>
      <c r="J5613" s="3" t="str">
        <f>IF($B5613="SINAPI",IF(ISNUMBER(MATCH(Banco!$C5613,Analitico!$A:$A,0)),INDEX(Analitico!E:E,MATCH(Banco!$C5613,Analitico!$A:$A,0))&amp;"%",""),"")</f>
        <v/>
      </c>
      <c r="K5613" s="3" t="str">
        <f>IF($B5613="SINAPI",IF(ISNUMBER(MATCH(Banco!$C5613,Analitico!$A:$A,0)),INDEX(Analitico!F:F,MATCH(Banco!$C5613,Analitico!$A:$A,0))&amp;"%",""),"")</f>
        <v/>
      </c>
    </row>
    <row r="5614" spans="1:11" ht="22.5" x14ac:dyDescent="0.2">
      <c r="A5614" s="1" t="str">
        <f t="shared" si="89"/>
        <v>SINAPI 93244</v>
      </c>
      <c r="B5614" s="3" t="s">
        <v>21527</v>
      </c>
      <c r="C5614" s="3" t="s">
        <v>6947</v>
      </c>
      <c r="D5614" s="2" t="s">
        <v>14270</v>
      </c>
      <c r="E5614" s="3" t="s">
        <v>20626</v>
      </c>
      <c r="F5614" s="67" t="s">
        <v>38131</v>
      </c>
      <c r="G5614" s="67" t="s">
        <v>35099</v>
      </c>
      <c r="I5614" s="3" t="s">
        <v>6300</v>
      </c>
      <c r="J5614" s="3" t="str">
        <f>IF($B5614="SINAPI",IF(ISNUMBER(MATCH(Banco!$C5614,Analitico!$A:$A,0)),INDEX(Analitico!E:E,MATCH(Banco!$C5614,Analitico!$A:$A,0))&amp;"%",""),"")</f>
        <v/>
      </c>
      <c r="K5614" s="3" t="str">
        <f>IF($B5614="SINAPI",IF(ISNUMBER(MATCH(Banco!$C5614,Analitico!$A:$A,0)),INDEX(Analitico!F:F,MATCH(Banco!$C5614,Analitico!$A:$A,0))&amp;"%",""),"")</f>
        <v/>
      </c>
    </row>
    <row r="5615" spans="1:11" x14ac:dyDescent="0.2">
      <c r="A5615" s="1" t="str">
        <f t="shared" si="89"/>
        <v>SINAPI 93274</v>
      </c>
      <c r="B5615" s="3" t="s">
        <v>21527</v>
      </c>
      <c r="C5615" s="3" t="s">
        <v>6948</v>
      </c>
      <c r="D5615" s="2" t="s">
        <v>14271</v>
      </c>
      <c r="E5615" s="3" t="s">
        <v>20626</v>
      </c>
      <c r="F5615" s="67" t="s">
        <v>38132</v>
      </c>
      <c r="G5615" s="67" t="s">
        <v>35100</v>
      </c>
      <c r="I5615" s="3" t="s">
        <v>6300</v>
      </c>
      <c r="J5615" s="3" t="str">
        <f>IF($B5615="SINAPI",IF(ISNUMBER(MATCH(Banco!$C5615,Analitico!$A:$A,0)),INDEX(Analitico!E:E,MATCH(Banco!$C5615,Analitico!$A:$A,0))&amp;"%",""),"")</f>
        <v/>
      </c>
      <c r="K5615" s="3" t="str">
        <f>IF($B5615="SINAPI",IF(ISNUMBER(MATCH(Banco!$C5615,Analitico!$A:$A,0)),INDEX(Analitico!F:F,MATCH(Banco!$C5615,Analitico!$A:$A,0))&amp;"%",""),"")</f>
        <v/>
      </c>
    </row>
    <row r="5616" spans="1:11" ht="22.5" x14ac:dyDescent="0.2">
      <c r="A5616" s="1" t="str">
        <f t="shared" si="89"/>
        <v>SINAPI 93282</v>
      </c>
      <c r="B5616" s="3" t="s">
        <v>21527</v>
      </c>
      <c r="C5616" s="3" t="s">
        <v>6949</v>
      </c>
      <c r="D5616" s="2" t="s">
        <v>14272</v>
      </c>
      <c r="E5616" s="3" t="s">
        <v>20626</v>
      </c>
      <c r="F5616" s="67" t="s">
        <v>21687</v>
      </c>
      <c r="G5616" s="67" t="s">
        <v>21572</v>
      </c>
      <c r="I5616" s="3" t="s">
        <v>6298</v>
      </c>
      <c r="J5616" s="3" t="str">
        <f>IF($B5616="SINAPI",IF(ISNUMBER(MATCH(Banco!$C5616,Analitico!$A:$A,0)),INDEX(Analitico!E:E,MATCH(Banco!$C5616,Analitico!$A:$A,0))&amp;"%",""),"")</f>
        <v/>
      </c>
      <c r="K5616" s="3" t="str">
        <f>IF($B5616="SINAPI",IF(ISNUMBER(MATCH(Banco!$C5616,Analitico!$A:$A,0)),INDEX(Analitico!F:F,MATCH(Banco!$C5616,Analitico!$A:$A,0))&amp;"%",""),"")</f>
        <v/>
      </c>
    </row>
    <row r="5617" spans="1:11" ht="22.5" x14ac:dyDescent="0.2">
      <c r="A5617" s="1" t="str">
        <f t="shared" si="89"/>
        <v>SINAPI 93288</v>
      </c>
      <c r="B5617" s="3" t="s">
        <v>21527</v>
      </c>
      <c r="C5617" s="3" t="s">
        <v>6950</v>
      </c>
      <c r="D5617" s="2" t="s">
        <v>14273</v>
      </c>
      <c r="E5617" s="3" t="s">
        <v>20626</v>
      </c>
      <c r="F5617" s="67" t="s">
        <v>38133</v>
      </c>
      <c r="G5617" s="67" t="s">
        <v>34319</v>
      </c>
      <c r="I5617" s="3" t="s">
        <v>6300</v>
      </c>
      <c r="J5617" s="3" t="str">
        <f>IF($B5617="SINAPI",IF(ISNUMBER(MATCH(Banco!$C5617,Analitico!$A:$A,0)),INDEX(Analitico!E:E,MATCH(Banco!$C5617,Analitico!$A:$A,0))&amp;"%",""),"")</f>
        <v/>
      </c>
      <c r="K5617" s="3" t="str">
        <f>IF($B5617="SINAPI",IF(ISNUMBER(MATCH(Banco!$C5617,Analitico!$A:$A,0)),INDEX(Analitico!F:F,MATCH(Banco!$C5617,Analitico!$A:$A,0))&amp;"%",""),"")</f>
        <v/>
      </c>
    </row>
    <row r="5618" spans="1:11" ht="33.75" x14ac:dyDescent="0.2">
      <c r="A5618" s="1" t="str">
        <f t="shared" si="89"/>
        <v>SINAPI 93403</v>
      </c>
      <c r="B5618" s="3" t="s">
        <v>21527</v>
      </c>
      <c r="C5618" s="3" t="s">
        <v>6951</v>
      </c>
      <c r="D5618" s="2" t="s">
        <v>14274</v>
      </c>
      <c r="E5618" s="3" t="s">
        <v>20626</v>
      </c>
      <c r="F5618" s="67" t="s">
        <v>38134</v>
      </c>
      <c r="G5618" s="67" t="s">
        <v>5960</v>
      </c>
      <c r="I5618" s="3" t="s">
        <v>6300</v>
      </c>
      <c r="J5618" s="3" t="str">
        <f>IF($B5618="SINAPI",IF(ISNUMBER(MATCH(Banco!$C5618,Analitico!$A:$A,0)),INDEX(Analitico!E:E,MATCH(Banco!$C5618,Analitico!$A:$A,0))&amp;"%",""),"")</f>
        <v/>
      </c>
      <c r="K5618" s="3" t="str">
        <f>IF($B5618="SINAPI",IF(ISNUMBER(MATCH(Banco!$C5618,Analitico!$A:$A,0)),INDEX(Analitico!F:F,MATCH(Banco!$C5618,Analitico!$A:$A,0))&amp;"%",""),"")</f>
        <v/>
      </c>
    </row>
    <row r="5619" spans="1:11" ht="33.75" x14ac:dyDescent="0.2">
      <c r="A5619" s="1" t="str">
        <f t="shared" si="89"/>
        <v>SINAPI 93409</v>
      </c>
      <c r="B5619" s="3" t="s">
        <v>21527</v>
      </c>
      <c r="C5619" s="3" t="s">
        <v>6952</v>
      </c>
      <c r="D5619" s="2" t="s">
        <v>14275</v>
      </c>
      <c r="E5619" s="3" t="s">
        <v>20626</v>
      </c>
      <c r="F5619" s="67" t="s">
        <v>30122</v>
      </c>
      <c r="G5619" s="67" t="s">
        <v>6001</v>
      </c>
      <c r="I5619" s="3" t="s">
        <v>6300</v>
      </c>
      <c r="J5619" s="3" t="str">
        <f>IF($B5619="SINAPI",IF(ISNUMBER(MATCH(Banco!$C5619,Analitico!$A:$A,0)),INDEX(Analitico!E:E,MATCH(Banco!$C5619,Analitico!$A:$A,0))&amp;"%",""),"")</f>
        <v/>
      </c>
      <c r="K5619" s="3" t="str">
        <f>IF($B5619="SINAPI",IF(ISNUMBER(MATCH(Banco!$C5619,Analitico!$A:$A,0)),INDEX(Analitico!F:F,MATCH(Banco!$C5619,Analitico!$A:$A,0))&amp;"%",""),"")</f>
        <v/>
      </c>
    </row>
    <row r="5620" spans="1:11" ht="22.5" x14ac:dyDescent="0.2">
      <c r="A5620" s="1" t="str">
        <f t="shared" si="89"/>
        <v>SINAPI 93416</v>
      </c>
      <c r="B5620" s="3" t="s">
        <v>21527</v>
      </c>
      <c r="C5620" s="3" t="s">
        <v>6953</v>
      </c>
      <c r="D5620" s="2" t="s">
        <v>14276</v>
      </c>
      <c r="E5620" s="3" t="s">
        <v>20626</v>
      </c>
      <c r="F5620" s="67" t="s">
        <v>20732</v>
      </c>
      <c r="G5620" s="67" t="s">
        <v>20732</v>
      </c>
      <c r="I5620" s="3" t="s">
        <v>6300</v>
      </c>
      <c r="J5620" s="3" t="str">
        <f>IF($B5620="SINAPI",IF(ISNUMBER(MATCH(Banco!$C5620,Analitico!$A:$A,0)),INDEX(Analitico!E:E,MATCH(Banco!$C5620,Analitico!$A:$A,0))&amp;"%",""),"")</f>
        <v/>
      </c>
      <c r="K5620" s="3" t="str">
        <f>IF($B5620="SINAPI",IF(ISNUMBER(MATCH(Banco!$C5620,Analitico!$A:$A,0)),INDEX(Analitico!F:F,MATCH(Banco!$C5620,Analitico!$A:$A,0))&amp;"%",""),"")</f>
        <v/>
      </c>
    </row>
    <row r="5621" spans="1:11" x14ac:dyDescent="0.2">
      <c r="A5621" s="1" t="str">
        <f t="shared" si="89"/>
        <v>SINAPI 93422</v>
      </c>
      <c r="B5621" s="3" t="s">
        <v>21527</v>
      </c>
      <c r="C5621" s="3" t="s">
        <v>6954</v>
      </c>
      <c r="D5621" s="2" t="s">
        <v>14277</v>
      </c>
      <c r="E5621" s="3" t="s">
        <v>20626</v>
      </c>
      <c r="F5621" s="67" t="s">
        <v>4789</v>
      </c>
      <c r="G5621" s="67" t="s">
        <v>4789</v>
      </c>
      <c r="I5621" s="3" t="s">
        <v>6300</v>
      </c>
      <c r="J5621" s="3" t="str">
        <f>IF($B5621="SINAPI",IF(ISNUMBER(MATCH(Banco!$C5621,Analitico!$A:$A,0)),INDEX(Analitico!E:E,MATCH(Banco!$C5621,Analitico!$A:$A,0))&amp;"%",""),"")</f>
        <v/>
      </c>
      <c r="K5621" s="3" t="str">
        <f>IF($B5621="SINAPI",IF(ISNUMBER(MATCH(Banco!$C5621,Analitico!$A:$A,0)),INDEX(Analitico!F:F,MATCH(Banco!$C5621,Analitico!$A:$A,0))&amp;"%",""),"")</f>
        <v/>
      </c>
    </row>
    <row r="5622" spans="1:11" x14ac:dyDescent="0.2">
      <c r="A5622" s="1" t="str">
        <f t="shared" si="89"/>
        <v>SINAPI 93428</v>
      </c>
      <c r="B5622" s="3" t="s">
        <v>21527</v>
      </c>
      <c r="C5622" s="3" t="s">
        <v>6955</v>
      </c>
      <c r="D5622" s="2" t="s">
        <v>14278</v>
      </c>
      <c r="E5622" s="3" t="s">
        <v>20626</v>
      </c>
      <c r="F5622" s="67" t="s">
        <v>5738</v>
      </c>
      <c r="G5622" s="67" t="s">
        <v>5738</v>
      </c>
      <c r="I5622" s="3" t="s">
        <v>6300</v>
      </c>
      <c r="J5622" s="3" t="str">
        <f>IF($B5622="SINAPI",IF(ISNUMBER(MATCH(Banco!$C5622,Analitico!$A:$A,0)),INDEX(Analitico!E:E,MATCH(Banco!$C5622,Analitico!$A:$A,0))&amp;"%",""),"")</f>
        <v/>
      </c>
      <c r="K5622" s="3" t="str">
        <f>IF($B5622="SINAPI",IF(ISNUMBER(MATCH(Banco!$C5622,Analitico!$A:$A,0)),INDEX(Analitico!F:F,MATCH(Banco!$C5622,Analitico!$A:$A,0))&amp;"%",""),"")</f>
        <v/>
      </c>
    </row>
    <row r="5623" spans="1:11" x14ac:dyDescent="0.2">
      <c r="A5623" s="1" t="str">
        <f t="shared" si="89"/>
        <v>SINAPI 93434</v>
      </c>
      <c r="B5623" s="3" t="s">
        <v>21527</v>
      </c>
      <c r="C5623" s="3" t="s">
        <v>6956</v>
      </c>
      <c r="D5623" s="2" t="s">
        <v>14279</v>
      </c>
      <c r="E5623" s="3" t="s">
        <v>20626</v>
      </c>
      <c r="F5623" s="67" t="s">
        <v>38135</v>
      </c>
      <c r="G5623" s="67" t="s">
        <v>35101</v>
      </c>
      <c r="I5623" s="3" t="s">
        <v>6300</v>
      </c>
      <c r="J5623" s="3" t="str">
        <f>IF($B5623="SINAPI",IF(ISNUMBER(MATCH(Banco!$C5623,Analitico!$A:$A,0)),INDEX(Analitico!E:E,MATCH(Banco!$C5623,Analitico!$A:$A,0))&amp;"%",""),"")</f>
        <v/>
      </c>
      <c r="K5623" s="3" t="str">
        <f>IF($B5623="SINAPI",IF(ISNUMBER(MATCH(Banco!$C5623,Analitico!$A:$A,0)),INDEX(Analitico!F:F,MATCH(Banco!$C5623,Analitico!$A:$A,0))&amp;"%",""),"")</f>
        <v/>
      </c>
    </row>
    <row r="5624" spans="1:11" x14ac:dyDescent="0.2">
      <c r="A5624" s="1" t="str">
        <f t="shared" si="89"/>
        <v>SINAPI 93440</v>
      </c>
      <c r="B5624" s="3" t="s">
        <v>21527</v>
      </c>
      <c r="C5624" s="3" t="s">
        <v>6957</v>
      </c>
      <c r="D5624" s="2" t="s">
        <v>14280</v>
      </c>
      <c r="E5624" s="3" t="s">
        <v>20626</v>
      </c>
      <c r="F5624" s="67" t="s">
        <v>30019</v>
      </c>
      <c r="G5624" s="67" t="s">
        <v>35102</v>
      </c>
      <c r="I5624" s="3" t="s">
        <v>6300</v>
      </c>
      <c r="J5624" s="3" t="str">
        <f>IF($B5624="SINAPI",IF(ISNUMBER(MATCH(Banco!$C5624,Analitico!$A:$A,0)),INDEX(Analitico!E:E,MATCH(Banco!$C5624,Analitico!$A:$A,0))&amp;"%",""),"")</f>
        <v/>
      </c>
      <c r="K5624" s="3" t="str">
        <f>IF($B5624="SINAPI",IF(ISNUMBER(MATCH(Banco!$C5624,Analitico!$A:$A,0)),INDEX(Analitico!F:F,MATCH(Banco!$C5624,Analitico!$A:$A,0))&amp;"%",""),"")</f>
        <v/>
      </c>
    </row>
    <row r="5625" spans="1:11" x14ac:dyDescent="0.2">
      <c r="A5625" s="1" t="str">
        <f t="shared" si="89"/>
        <v>SINAPI 95122</v>
      </c>
      <c r="B5625" s="3" t="s">
        <v>21527</v>
      </c>
      <c r="C5625" s="3" t="s">
        <v>6958</v>
      </c>
      <c r="D5625" s="2" t="s">
        <v>14281</v>
      </c>
      <c r="E5625" s="3" t="s">
        <v>20626</v>
      </c>
      <c r="F5625" s="67" t="s">
        <v>38136</v>
      </c>
      <c r="G5625" s="67" t="s">
        <v>35103</v>
      </c>
      <c r="I5625" s="3" t="s">
        <v>6300</v>
      </c>
      <c r="J5625" s="3" t="str">
        <f>IF($B5625="SINAPI",IF(ISNUMBER(MATCH(Banco!$C5625,Analitico!$A:$A,0)),INDEX(Analitico!E:E,MATCH(Banco!$C5625,Analitico!$A:$A,0))&amp;"%",""),"")</f>
        <v/>
      </c>
      <c r="K5625" s="3" t="str">
        <f>IF($B5625="SINAPI",IF(ISNUMBER(MATCH(Banco!$C5625,Analitico!$A:$A,0)),INDEX(Analitico!F:F,MATCH(Banco!$C5625,Analitico!$A:$A,0))&amp;"%",""),"")</f>
        <v/>
      </c>
    </row>
    <row r="5626" spans="1:11" x14ac:dyDescent="0.2">
      <c r="A5626" s="1" t="str">
        <f t="shared" si="89"/>
        <v>SINAPI 95128</v>
      </c>
      <c r="B5626" s="3" t="s">
        <v>21527</v>
      </c>
      <c r="C5626" s="3" t="s">
        <v>6959</v>
      </c>
      <c r="D5626" s="2" t="s">
        <v>14282</v>
      </c>
      <c r="E5626" s="3" t="s">
        <v>20626</v>
      </c>
      <c r="F5626" s="67" t="s">
        <v>31963</v>
      </c>
      <c r="G5626" s="67" t="s">
        <v>35104</v>
      </c>
      <c r="I5626" s="3" t="s">
        <v>6300</v>
      </c>
      <c r="J5626" s="3" t="str">
        <f>IF($B5626="SINAPI",IF(ISNUMBER(MATCH(Banco!$C5626,Analitico!$A:$A,0)),INDEX(Analitico!E:E,MATCH(Banco!$C5626,Analitico!$A:$A,0))&amp;"%",""),"")</f>
        <v/>
      </c>
      <c r="K5626" s="3" t="str">
        <f>IF($B5626="SINAPI",IF(ISNUMBER(MATCH(Banco!$C5626,Analitico!$A:$A,0)),INDEX(Analitico!F:F,MATCH(Banco!$C5626,Analitico!$A:$A,0))&amp;"%",""),"")</f>
        <v/>
      </c>
    </row>
    <row r="5627" spans="1:11" x14ac:dyDescent="0.2">
      <c r="A5627" s="1" t="str">
        <f t="shared" si="89"/>
        <v>SINAPI 95140</v>
      </c>
      <c r="B5627" s="3" t="s">
        <v>21527</v>
      </c>
      <c r="C5627" s="3" t="s">
        <v>6960</v>
      </c>
      <c r="D5627" s="2" t="s">
        <v>14283</v>
      </c>
      <c r="E5627" s="3" t="s">
        <v>20626</v>
      </c>
      <c r="F5627" s="67" t="s">
        <v>20733</v>
      </c>
      <c r="G5627" s="67" t="s">
        <v>20733</v>
      </c>
      <c r="I5627" s="3" t="s">
        <v>41</v>
      </c>
      <c r="J5627" s="3" t="str">
        <f>IF($B5627="SINAPI",IF(ISNUMBER(MATCH(Banco!$C5627,Analitico!$A:$A,0)),INDEX(Analitico!E:E,MATCH(Banco!$C5627,Analitico!$A:$A,0))&amp;"%",""),"")</f>
        <v/>
      </c>
      <c r="K5627" s="3" t="str">
        <f>IF($B5627="SINAPI",IF(ISNUMBER(MATCH(Banco!$C5627,Analitico!$A:$A,0)),INDEX(Analitico!F:F,MATCH(Banco!$C5627,Analitico!$A:$A,0))&amp;"%",""),"")</f>
        <v/>
      </c>
    </row>
    <row r="5628" spans="1:11" x14ac:dyDescent="0.2">
      <c r="A5628" s="1" t="str">
        <f t="shared" si="89"/>
        <v>SINAPI 95213</v>
      </c>
      <c r="B5628" s="3" t="s">
        <v>21527</v>
      </c>
      <c r="C5628" s="3" t="s">
        <v>6961</v>
      </c>
      <c r="D5628" s="2" t="s">
        <v>14284</v>
      </c>
      <c r="E5628" s="3" t="s">
        <v>20626</v>
      </c>
      <c r="F5628" s="67" t="s">
        <v>21075</v>
      </c>
      <c r="G5628" s="67" t="s">
        <v>35105</v>
      </c>
      <c r="I5628" s="3" t="s">
        <v>6300</v>
      </c>
      <c r="J5628" s="3" t="str">
        <f>IF($B5628="SINAPI",IF(ISNUMBER(MATCH(Banco!$C5628,Analitico!$A:$A,0)),INDEX(Analitico!E:E,MATCH(Banco!$C5628,Analitico!$A:$A,0))&amp;"%",""),"")</f>
        <v/>
      </c>
      <c r="K5628" s="3" t="str">
        <f>IF($B5628="SINAPI",IF(ISNUMBER(MATCH(Banco!$C5628,Analitico!$A:$A,0)),INDEX(Analitico!F:F,MATCH(Banco!$C5628,Analitico!$A:$A,0))&amp;"%",""),"")</f>
        <v/>
      </c>
    </row>
    <row r="5629" spans="1:11" x14ac:dyDescent="0.2">
      <c r="A5629" s="1" t="str">
        <f t="shared" si="89"/>
        <v>SINAPI 95259</v>
      </c>
      <c r="B5629" s="3" t="s">
        <v>21527</v>
      </c>
      <c r="C5629" s="3" t="s">
        <v>6962</v>
      </c>
      <c r="D5629" s="2" t="s">
        <v>14285</v>
      </c>
      <c r="E5629" s="3" t="s">
        <v>20626</v>
      </c>
      <c r="F5629" s="67" t="s">
        <v>29852</v>
      </c>
      <c r="G5629" s="67" t="s">
        <v>21938</v>
      </c>
      <c r="I5629" s="3" t="s">
        <v>6298</v>
      </c>
      <c r="J5629" s="3" t="str">
        <f>IF($B5629="SINAPI",IF(ISNUMBER(MATCH(Banco!$C5629,Analitico!$A:$A,0)),INDEX(Analitico!E:E,MATCH(Banco!$C5629,Analitico!$A:$A,0))&amp;"%",""),"")</f>
        <v/>
      </c>
      <c r="K5629" s="3" t="str">
        <f>IF($B5629="SINAPI",IF(ISNUMBER(MATCH(Banco!$C5629,Analitico!$A:$A,0)),INDEX(Analitico!F:F,MATCH(Banco!$C5629,Analitico!$A:$A,0))&amp;"%",""),"")</f>
        <v/>
      </c>
    </row>
    <row r="5630" spans="1:11" ht="22.5" x14ac:dyDescent="0.2">
      <c r="A5630" s="1" t="str">
        <f t="shared" si="89"/>
        <v>SINAPI 95265</v>
      </c>
      <c r="B5630" s="3" t="s">
        <v>21527</v>
      </c>
      <c r="C5630" s="3" t="s">
        <v>6963</v>
      </c>
      <c r="D5630" s="2" t="s">
        <v>14286</v>
      </c>
      <c r="E5630" s="3" t="s">
        <v>20626</v>
      </c>
      <c r="F5630" s="67" t="s">
        <v>20734</v>
      </c>
      <c r="G5630" s="67" t="s">
        <v>20734</v>
      </c>
      <c r="I5630" s="3" t="s">
        <v>41</v>
      </c>
      <c r="J5630" s="3" t="str">
        <f>IF($B5630="SINAPI",IF(ISNUMBER(MATCH(Banco!$C5630,Analitico!$A:$A,0)),INDEX(Analitico!E:E,MATCH(Banco!$C5630,Analitico!$A:$A,0))&amp;"%",""),"")</f>
        <v/>
      </c>
      <c r="K5630" s="3" t="str">
        <f>IF($B5630="SINAPI",IF(ISNUMBER(MATCH(Banco!$C5630,Analitico!$A:$A,0)),INDEX(Analitico!F:F,MATCH(Banco!$C5630,Analitico!$A:$A,0))&amp;"%",""),"")</f>
        <v/>
      </c>
    </row>
    <row r="5631" spans="1:11" ht="22.5" x14ac:dyDescent="0.2">
      <c r="A5631" s="1" t="str">
        <f t="shared" si="89"/>
        <v>SINAPI 95271</v>
      </c>
      <c r="B5631" s="3" t="s">
        <v>21527</v>
      </c>
      <c r="C5631" s="3" t="s">
        <v>6964</v>
      </c>
      <c r="D5631" s="2" t="s">
        <v>14287</v>
      </c>
      <c r="E5631" s="3" t="s">
        <v>20626</v>
      </c>
      <c r="F5631" s="67" t="s">
        <v>5841</v>
      </c>
      <c r="G5631" s="67" t="s">
        <v>5841</v>
      </c>
      <c r="I5631" s="3" t="s">
        <v>6300</v>
      </c>
      <c r="J5631" s="3" t="str">
        <f>IF($B5631="SINAPI",IF(ISNUMBER(MATCH(Banco!$C5631,Analitico!$A:$A,0)),INDEX(Analitico!E:E,MATCH(Banco!$C5631,Analitico!$A:$A,0))&amp;"%",""),"")</f>
        <v/>
      </c>
      <c r="K5631" s="3" t="str">
        <f>IF($B5631="SINAPI",IF(ISNUMBER(MATCH(Banco!$C5631,Analitico!$A:$A,0)),INDEX(Analitico!F:F,MATCH(Banco!$C5631,Analitico!$A:$A,0))&amp;"%",""),"")</f>
        <v/>
      </c>
    </row>
    <row r="5632" spans="1:11" ht="22.5" x14ac:dyDescent="0.2">
      <c r="A5632" s="1" t="str">
        <f t="shared" si="89"/>
        <v>SINAPI 95277</v>
      </c>
      <c r="B5632" s="3" t="s">
        <v>21527</v>
      </c>
      <c r="C5632" s="3" t="s">
        <v>6965</v>
      </c>
      <c r="D5632" s="2" t="s">
        <v>14288</v>
      </c>
      <c r="E5632" s="3" t="s">
        <v>20626</v>
      </c>
      <c r="F5632" s="67" t="s">
        <v>20765</v>
      </c>
      <c r="G5632" s="67" t="s">
        <v>20765</v>
      </c>
      <c r="I5632" s="3" t="s">
        <v>6300</v>
      </c>
      <c r="J5632" s="3" t="str">
        <f>IF($B5632="SINAPI",IF(ISNUMBER(MATCH(Banco!$C5632,Analitico!$A:$A,0)),INDEX(Analitico!E:E,MATCH(Banco!$C5632,Analitico!$A:$A,0))&amp;"%",""),"")</f>
        <v/>
      </c>
      <c r="K5632" s="3" t="str">
        <f>IF($B5632="SINAPI",IF(ISNUMBER(MATCH(Banco!$C5632,Analitico!$A:$A,0)),INDEX(Analitico!F:F,MATCH(Banco!$C5632,Analitico!$A:$A,0))&amp;"%",""),"")</f>
        <v/>
      </c>
    </row>
    <row r="5633" spans="1:11" ht="22.5" x14ac:dyDescent="0.2">
      <c r="A5633" s="1" t="str">
        <f t="shared" si="89"/>
        <v>SINAPI 95283</v>
      </c>
      <c r="B5633" s="3" t="s">
        <v>21527</v>
      </c>
      <c r="C5633" s="3" t="s">
        <v>6966</v>
      </c>
      <c r="D5633" s="2" t="s">
        <v>14289</v>
      </c>
      <c r="E5633" s="3" t="s">
        <v>20626</v>
      </c>
      <c r="F5633" s="67" t="s">
        <v>4625</v>
      </c>
      <c r="G5633" s="67" t="s">
        <v>4625</v>
      </c>
      <c r="I5633" s="3" t="s">
        <v>6300</v>
      </c>
      <c r="J5633" s="3" t="str">
        <f>IF($B5633="SINAPI",IF(ISNUMBER(MATCH(Banco!$C5633,Analitico!$A:$A,0)),INDEX(Analitico!E:E,MATCH(Banco!$C5633,Analitico!$A:$A,0))&amp;"%",""),"")</f>
        <v/>
      </c>
      <c r="K5633" s="3" t="str">
        <f>IF($B5633="SINAPI",IF(ISNUMBER(MATCH(Banco!$C5633,Analitico!$A:$A,0)),INDEX(Analitico!F:F,MATCH(Banco!$C5633,Analitico!$A:$A,0))&amp;"%",""),"")</f>
        <v/>
      </c>
    </row>
    <row r="5634" spans="1:11" ht="22.5" x14ac:dyDescent="0.2">
      <c r="A5634" s="1" t="str">
        <f t="shared" si="89"/>
        <v>SINAPI 95621</v>
      </c>
      <c r="B5634" s="3" t="s">
        <v>21527</v>
      </c>
      <c r="C5634" s="3" t="s">
        <v>6967</v>
      </c>
      <c r="D5634" s="2" t="s">
        <v>14290</v>
      </c>
      <c r="E5634" s="3" t="s">
        <v>20626</v>
      </c>
      <c r="F5634" s="67" t="s">
        <v>29559</v>
      </c>
      <c r="G5634" s="67" t="s">
        <v>30049</v>
      </c>
      <c r="I5634" s="3" t="s">
        <v>6298</v>
      </c>
      <c r="J5634" s="3" t="str">
        <f>IF($B5634="SINAPI",IF(ISNUMBER(MATCH(Banco!$C5634,Analitico!$A:$A,0)),INDEX(Analitico!E:E,MATCH(Banco!$C5634,Analitico!$A:$A,0))&amp;"%",""),"")</f>
        <v/>
      </c>
      <c r="K5634" s="3" t="str">
        <f>IF($B5634="SINAPI",IF(ISNUMBER(MATCH(Banco!$C5634,Analitico!$A:$A,0)),INDEX(Analitico!F:F,MATCH(Banco!$C5634,Analitico!$A:$A,0))&amp;"%",""),"")</f>
        <v/>
      </c>
    </row>
    <row r="5635" spans="1:11" ht="22.5" x14ac:dyDescent="0.2">
      <c r="A5635" s="1" t="str">
        <f t="shared" si="89"/>
        <v>SINAPI 95632</v>
      </c>
      <c r="B5635" s="3" t="s">
        <v>21527</v>
      </c>
      <c r="C5635" s="3" t="s">
        <v>6968</v>
      </c>
      <c r="D5635" s="2" t="s">
        <v>14291</v>
      </c>
      <c r="E5635" s="3" t="s">
        <v>20626</v>
      </c>
      <c r="F5635" s="67" t="s">
        <v>38137</v>
      </c>
      <c r="G5635" s="67" t="s">
        <v>35106</v>
      </c>
      <c r="I5635" s="3" t="s">
        <v>6300</v>
      </c>
      <c r="J5635" s="3" t="str">
        <f>IF($B5635="SINAPI",IF(ISNUMBER(MATCH(Banco!$C5635,Analitico!$A:$A,0)),INDEX(Analitico!E:E,MATCH(Banco!$C5635,Analitico!$A:$A,0))&amp;"%",""),"")</f>
        <v/>
      </c>
      <c r="K5635" s="3" t="str">
        <f>IF($B5635="SINAPI",IF(ISNUMBER(MATCH(Banco!$C5635,Analitico!$A:$A,0)),INDEX(Analitico!F:F,MATCH(Banco!$C5635,Analitico!$A:$A,0))&amp;"%",""),"")</f>
        <v/>
      </c>
    </row>
    <row r="5636" spans="1:11" ht="22.5" x14ac:dyDescent="0.2">
      <c r="A5636" s="1" t="str">
        <f t="shared" si="89"/>
        <v>SINAPI 95703</v>
      </c>
      <c r="B5636" s="3" t="s">
        <v>21527</v>
      </c>
      <c r="C5636" s="3" t="s">
        <v>6969</v>
      </c>
      <c r="D5636" s="2" t="s">
        <v>14292</v>
      </c>
      <c r="E5636" s="3" t="s">
        <v>20626</v>
      </c>
      <c r="F5636" s="67" t="s">
        <v>31067</v>
      </c>
      <c r="G5636" s="67" t="s">
        <v>29660</v>
      </c>
      <c r="I5636" s="3" t="s">
        <v>6298</v>
      </c>
      <c r="J5636" s="3" t="str">
        <f>IF($B5636="SINAPI",IF(ISNUMBER(MATCH(Banco!$C5636,Analitico!$A:$A,0)),INDEX(Analitico!E:E,MATCH(Banco!$C5636,Analitico!$A:$A,0))&amp;"%",""),"")</f>
        <v/>
      </c>
      <c r="K5636" s="3" t="str">
        <f>IF($B5636="SINAPI",IF(ISNUMBER(MATCH(Banco!$C5636,Analitico!$A:$A,0)),INDEX(Analitico!F:F,MATCH(Banco!$C5636,Analitico!$A:$A,0))&amp;"%",""),"")</f>
        <v/>
      </c>
    </row>
    <row r="5637" spans="1:11" ht="22.5" x14ac:dyDescent="0.2">
      <c r="A5637" s="1" t="str">
        <f t="shared" si="89"/>
        <v>SINAPI 95709</v>
      </c>
      <c r="B5637" s="3" t="s">
        <v>21527</v>
      </c>
      <c r="C5637" s="3" t="s">
        <v>6970</v>
      </c>
      <c r="D5637" s="2" t="s">
        <v>14293</v>
      </c>
      <c r="E5637" s="3" t="s">
        <v>20626</v>
      </c>
      <c r="F5637" s="67" t="s">
        <v>38138</v>
      </c>
      <c r="G5637" s="67" t="s">
        <v>35107</v>
      </c>
      <c r="I5637" s="3" t="s">
        <v>6298</v>
      </c>
      <c r="J5637" s="3" t="str">
        <f>IF($B5637="SINAPI",IF(ISNUMBER(MATCH(Banco!$C5637,Analitico!$A:$A,0)),INDEX(Analitico!E:E,MATCH(Banco!$C5637,Analitico!$A:$A,0))&amp;"%",""),"")</f>
        <v/>
      </c>
      <c r="K5637" s="3" t="str">
        <f>IF($B5637="SINAPI",IF(ISNUMBER(MATCH(Banco!$C5637,Analitico!$A:$A,0)),INDEX(Analitico!F:F,MATCH(Banco!$C5637,Analitico!$A:$A,0))&amp;"%",""),"")</f>
        <v/>
      </c>
    </row>
    <row r="5638" spans="1:11" ht="22.5" x14ac:dyDescent="0.2">
      <c r="A5638" s="1" t="str">
        <f t="shared" si="89"/>
        <v>SINAPI 95715</v>
      </c>
      <c r="B5638" s="3" t="s">
        <v>21527</v>
      </c>
      <c r="C5638" s="3" t="s">
        <v>6971</v>
      </c>
      <c r="D5638" s="2" t="s">
        <v>14294</v>
      </c>
      <c r="E5638" s="3" t="s">
        <v>20626</v>
      </c>
      <c r="F5638" s="67" t="s">
        <v>29589</v>
      </c>
      <c r="G5638" s="67" t="s">
        <v>32184</v>
      </c>
      <c r="I5638" s="3" t="s">
        <v>6298</v>
      </c>
      <c r="J5638" s="3" t="str">
        <f>IF($B5638="SINAPI",IF(ISNUMBER(MATCH(Banco!$C5638,Analitico!$A:$A,0)),INDEX(Analitico!E:E,MATCH(Banco!$C5638,Analitico!$A:$A,0))&amp;"%",""),"")</f>
        <v/>
      </c>
      <c r="K5638" s="3" t="str">
        <f>IF($B5638="SINAPI",IF(ISNUMBER(MATCH(Banco!$C5638,Analitico!$A:$A,0)),INDEX(Analitico!F:F,MATCH(Banco!$C5638,Analitico!$A:$A,0))&amp;"%",""),"")</f>
        <v/>
      </c>
    </row>
    <row r="5639" spans="1:11" ht="33.75" x14ac:dyDescent="0.2">
      <c r="A5639" s="1" t="str">
        <f t="shared" si="89"/>
        <v>SINAPI 95721</v>
      </c>
      <c r="B5639" s="3" t="s">
        <v>21527</v>
      </c>
      <c r="C5639" s="3" t="s">
        <v>6972</v>
      </c>
      <c r="D5639" s="2" t="s">
        <v>14295</v>
      </c>
      <c r="E5639" s="3" t="s">
        <v>20626</v>
      </c>
      <c r="F5639" s="67" t="s">
        <v>38139</v>
      </c>
      <c r="G5639" s="67" t="s">
        <v>35108</v>
      </c>
      <c r="I5639" s="3" t="s">
        <v>6298</v>
      </c>
      <c r="J5639" s="3" t="str">
        <f>IF($B5639="SINAPI",IF(ISNUMBER(MATCH(Banco!$C5639,Analitico!$A:$A,0)),INDEX(Analitico!E:E,MATCH(Banco!$C5639,Analitico!$A:$A,0))&amp;"%",""),"")</f>
        <v/>
      </c>
      <c r="K5639" s="3" t="str">
        <f>IF($B5639="SINAPI",IF(ISNUMBER(MATCH(Banco!$C5639,Analitico!$A:$A,0)),INDEX(Analitico!F:F,MATCH(Banco!$C5639,Analitico!$A:$A,0))&amp;"%",""),"")</f>
        <v/>
      </c>
    </row>
    <row r="5640" spans="1:11" ht="22.5" x14ac:dyDescent="0.2">
      <c r="A5640" s="1" t="str">
        <f t="shared" si="89"/>
        <v>SINAPI 95873</v>
      </c>
      <c r="B5640" s="3" t="s">
        <v>21527</v>
      </c>
      <c r="C5640" s="3" t="s">
        <v>6973</v>
      </c>
      <c r="D5640" s="2" t="s">
        <v>14296</v>
      </c>
      <c r="E5640" s="3" t="s">
        <v>20626</v>
      </c>
      <c r="F5640" s="67" t="s">
        <v>4993</v>
      </c>
      <c r="G5640" s="67" t="s">
        <v>4993</v>
      </c>
      <c r="I5640" s="3" t="s">
        <v>6300</v>
      </c>
      <c r="J5640" s="3" t="str">
        <f>IF($B5640="SINAPI",IF(ISNUMBER(MATCH(Banco!$C5640,Analitico!$A:$A,0)),INDEX(Analitico!E:E,MATCH(Banco!$C5640,Analitico!$A:$A,0))&amp;"%",""),"")</f>
        <v/>
      </c>
      <c r="K5640" s="3" t="str">
        <f>IF($B5640="SINAPI",IF(ISNUMBER(MATCH(Banco!$C5640,Analitico!$A:$A,0)),INDEX(Analitico!F:F,MATCH(Banco!$C5640,Analitico!$A:$A,0))&amp;"%",""),"")</f>
        <v/>
      </c>
    </row>
    <row r="5641" spans="1:11" ht="22.5" x14ac:dyDescent="0.2">
      <c r="A5641" s="1" t="str">
        <f t="shared" si="89"/>
        <v>SINAPI 96014</v>
      </c>
      <c r="B5641" s="3" t="s">
        <v>21527</v>
      </c>
      <c r="C5641" s="3" t="s">
        <v>6974</v>
      </c>
      <c r="D5641" s="2" t="s">
        <v>14297</v>
      </c>
      <c r="E5641" s="3" t="s">
        <v>20626</v>
      </c>
      <c r="F5641" s="67" t="s">
        <v>5139</v>
      </c>
      <c r="G5641" s="67" t="s">
        <v>35109</v>
      </c>
      <c r="I5641" s="3" t="s">
        <v>6300</v>
      </c>
      <c r="J5641" s="3" t="str">
        <f>IF($B5641="SINAPI",IF(ISNUMBER(MATCH(Banco!$C5641,Analitico!$A:$A,0)),INDEX(Analitico!E:E,MATCH(Banco!$C5641,Analitico!$A:$A,0))&amp;"%",""),"")</f>
        <v/>
      </c>
      <c r="K5641" s="3" t="str">
        <f>IF($B5641="SINAPI",IF(ISNUMBER(MATCH(Banco!$C5641,Analitico!$A:$A,0)),INDEX(Analitico!F:F,MATCH(Banco!$C5641,Analitico!$A:$A,0))&amp;"%",""),"")</f>
        <v/>
      </c>
    </row>
    <row r="5642" spans="1:11" ht="22.5" x14ac:dyDescent="0.2">
      <c r="A5642" s="1" t="str">
        <f t="shared" si="89"/>
        <v>SINAPI 96021</v>
      </c>
      <c r="B5642" s="3" t="s">
        <v>21527</v>
      </c>
      <c r="C5642" s="3" t="s">
        <v>6975</v>
      </c>
      <c r="D5642" s="2" t="s">
        <v>14298</v>
      </c>
      <c r="E5642" s="3" t="s">
        <v>20626</v>
      </c>
      <c r="F5642" s="67" t="s">
        <v>38140</v>
      </c>
      <c r="G5642" s="67" t="s">
        <v>32230</v>
      </c>
      <c r="I5642" s="3" t="s">
        <v>6300</v>
      </c>
      <c r="J5642" s="3" t="str">
        <f>IF($B5642="SINAPI",IF(ISNUMBER(MATCH(Banco!$C5642,Analitico!$A:$A,0)),INDEX(Analitico!E:E,MATCH(Banco!$C5642,Analitico!$A:$A,0))&amp;"%",""),"")</f>
        <v/>
      </c>
      <c r="K5642" s="3" t="str">
        <f>IF($B5642="SINAPI",IF(ISNUMBER(MATCH(Banco!$C5642,Analitico!$A:$A,0)),INDEX(Analitico!F:F,MATCH(Banco!$C5642,Analitico!$A:$A,0))&amp;"%",""),"")</f>
        <v/>
      </c>
    </row>
    <row r="5643" spans="1:11" ht="22.5" x14ac:dyDescent="0.2">
      <c r="A5643" s="1" t="str">
        <f t="shared" si="89"/>
        <v>SINAPI 96029</v>
      </c>
      <c r="B5643" s="3" t="s">
        <v>21527</v>
      </c>
      <c r="C5643" s="3" t="s">
        <v>6976</v>
      </c>
      <c r="D5643" s="2" t="s">
        <v>14299</v>
      </c>
      <c r="E5643" s="3" t="s">
        <v>20626</v>
      </c>
      <c r="F5643" s="67" t="s">
        <v>28889</v>
      </c>
      <c r="G5643" s="67" t="s">
        <v>35110</v>
      </c>
      <c r="I5643" s="3" t="s">
        <v>6300</v>
      </c>
      <c r="J5643" s="3" t="str">
        <f>IF($B5643="SINAPI",IF(ISNUMBER(MATCH(Banco!$C5643,Analitico!$A:$A,0)),INDEX(Analitico!E:E,MATCH(Banco!$C5643,Analitico!$A:$A,0))&amp;"%",""),"")</f>
        <v/>
      </c>
      <c r="K5643" s="3" t="str">
        <f>IF($B5643="SINAPI",IF(ISNUMBER(MATCH(Banco!$C5643,Analitico!$A:$A,0)),INDEX(Analitico!F:F,MATCH(Banco!$C5643,Analitico!$A:$A,0))&amp;"%",""),"")</f>
        <v/>
      </c>
    </row>
    <row r="5644" spans="1:11" ht="22.5" x14ac:dyDescent="0.2">
      <c r="A5644" s="1" t="str">
        <f t="shared" si="89"/>
        <v>SINAPI 96036</v>
      </c>
      <c r="B5644" s="3" t="s">
        <v>21527</v>
      </c>
      <c r="C5644" s="3" t="s">
        <v>6977</v>
      </c>
      <c r="D5644" s="2" t="s">
        <v>14300</v>
      </c>
      <c r="E5644" s="3" t="s">
        <v>20626</v>
      </c>
      <c r="F5644" s="67" t="s">
        <v>37376</v>
      </c>
      <c r="G5644" s="67" t="s">
        <v>35111</v>
      </c>
      <c r="I5644" s="3" t="s">
        <v>6300</v>
      </c>
      <c r="J5644" s="3" t="str">
        <f>IF($B5644="SINAPI",IF(ISNUMBER(MATCH(Banco!$C5644,Analitico!$A:$A,0)),INDEX(Analitico!E:E,MATCH(Banco!$C5644,Analitico!$A:$A,0))&amp;"%",""),"")</f>
        <v/>
      </c>
      <c r="K5644" s="3" t="str">
        <f>IF($B5644="SINAPI",IF(ISNUMBER(MATCH(Banco!$C5644,Analitico!$A:$A,0)),INDEX(Analitico!F:F,MATCH(Banco!$C5644,Analitico!$A:$A,0))&amp;"%",""),"")</f>
        <v/>
      </c>
    </row>
    <row r="5645" spans="1:11" ht="22.5" x14ac:dyDescent="0.2">
      <c r="A5645" s="1" t="str">
        <f t="shared" si="89"/>
        <v>SINAPI 96155</v>
      </c>
      <c r="B5645" s="3" t="s">
        <v>21527</v>
      </c>
      <c r="C5645" s="3" t="s">
        <v>6978</v>
      </c>
      <c r="D5645" s="2" t="s">
        <v>14301</v>
      </c>
      <c r="E5645" s="3" t="s">
        <v>20626</v>
      </c>
      <c r="F5645" s="67" t="s">
        <v>38141</v>
      </c>
      <c r="G5645" s="67" t="s">
        <v>35112</v>
      </c>
      <c r="I5645" s="3" t="s">
        <v>6300</v>
      </c>
      <c r="J5645" s="3" t="str">
        <f>IF($B5645="SINAPI",IF(ISNUMBER(MATCH(Banco!$C5645,Analitico!$A:$A,0)),INDEX(Analitico!E:E,MATCH(Banco!$C5645,Analitico!$A:$A,0))&amp;"%",""),"")</f>
        <v/>
      </c>
      <c r="K5645" s="3" t="str">
        <f>IF($B5645="SINAPI",IF(ISNUMBER(MATCH(Banco!$C5645,Analitico!$A:$A,0)),INDEX(Analitico!F:F,MATCH(Banco!$C5645,Analitico!$A:$A,0))&amp;"%",""),"")</f>
        <v/>
      </c>
    </row>
    <row r="5646" spans="1:11" ht="22.5" x14ac:dyDescent="0.2">
      <c r="A5646" s="1" t="str">
        <f t="shared" si="89"/>
        <v>SINAPI 96156</v>
      </c>
      <c r="B5646" s="3" t="s">
        <v>21527</v>
      </c>
      <c r="C5646" s="3" t="s">
        <v>6979</v>
      </c>
      <c r="D5646" s="2" t="s">
        <v>14302</v>
      </c>
      <c r="E5646" s="3" t="s">
        <v>20626</v>
      </c>
      <c r="F5646" s="67" t="s">
        <v>30763</v>
      </c>
      <c r="G5646" s="67" t="s">
        <v>29924</v>
      </c>
      <c r="I5646" s="3" t="s">
        <v>6300</v>
      </c>
      <c r="J5646" s="3" t="str">
        <f>IF($B5646="SINAPI",IF(ISNUMBER(MATCH(Banco!$C5646,Analitico!$A:$A,0)),INDEX(Analitico!E:E,MATCH(Banco!$C5646,Analitico!$A:$A,0))&amp;"%",""),"")</f>
        <v/>
      </c>
      <c r="K5646" s="3" t="str">
        <f>IF($B5646="SINAPI",IF(ISNUMBER(MATCH(Banco!$C5646,Analitico!$A:$A,0)),INDEX(Analitico!F:F,MATCH(Banco!$C5646,Analitico!$A:$A,0))&amp;"%",""),"")</f>
        <v/>
      </c>
    </row>
    <row r="5647" spans="1:11" ht="22.5" x14ac:dyDescent="0.2">
      <c r="A5647" s="1" t="str">
        <f t="shared" si="89"/>
        <v>SINAPI 96159</v>
      </c>
      <c r="B5647" s="3" t="s">
        <v>21527</v>
      </c>
      <c r="C5647" s="3" t="s">
        <v>6980</v>
      </c>
      <c r="D5647" s="2" t="s">
        <v>14303</v>
      </c>
      <c r="E5647" s="3" t="s">
        <v>20626</v>
      </c>
      <c r="F5647" s="67" t="s">
        <v>38142</v>
      </c>
      <c r="G5647" s="67" t="s">
        <v>35113</v>
      </c>
      <c r="I5647" s="3" t="s">
        <v>6300</v>
      </c>
      <c r="J5647" s="3" t="str">
        <f>IF($B5647="SINAPI",IF(ISNUMBER(MATCH(Banco!$C5647,Analitico!$A:$A,0)),INDEX(Analitico!E:E,MATCH(Banco!$C5647,Analitico!$A:$A,0))&amp;"%",""),"")</f>
        <v/>
      </c>
      <c r="K5647" s="3" t="str">
        <f>IF($B5647="SINAPI",IF(ISNUMBER(MATCH(Banco!$C5647,Analitico!$A:$A,0)),INDEX(Analitico!F:F,MATCH(Banco!$C5647,Analitico!$A:$A,0))&amp;"%",""),"")</f>
        <v/>
      </c>
    </row>
    <row r="5648" spans="1:11" ht="22.5" x14ac:dyDescent="0.2">
      <c r="A5648" s="1" t="str">
        <f t="shared" si="89"/>
        <v>SINAPI 96246</v>
      </c>
      <c r="B5648" s="3" t="s">
        <v>21527</v>
      </c>
      <c r="C5648" s="3" t="s">
        <v>6981</v>
      </c>
      <c r="D5648" s="2" t="s">
        <v>14304</v>
      </c>
      <c r="E5648" s="3" t="s">
        <v>20626</v>
      </c>
      <c r="F5648" s="67" t="s">
        <v>31977</v>
      </c>
      <c r="G5648" s="67" t="s">
        <v>35114</v>
      </c>
      <c r="I5648" s="3" t="s">
        <v>6300</v>
      </c>
      <c r="J5648" s="3" t="str">
        <f>IF($B5648="SINAPI",IF(ISNUMBER(MATCH(Banco!$C5648,Analitico!$A:$A,0)),INDEX(Analitico!E:E,MATCH(Banco!$C5648,Analitico!$A:$A,0))&amp;"%",""),"")</f>
        <v/>
      </c>
      <c r="K5648" s="3" t="str">
        <f>IF($B5648="SINAPI",IF(ISNUMBER(MATCH(Banco!$C5648,Analitico!$A:$A,0)),INDEX(Analitico!F:F,MATCH(Banco!$C5648,Analitico!$A:$A,0))&amp;"%",""),"")</f>
        <v/>
      </c>
    </row>
    <row r="5649" spans="1:11" ht="22.5" x14ac:dyDescent="0.2">
      <c r="A5649" s="1" t="str">
        <f t="shared" si="89"/>
        <v>SINAPI 96464</v>
      </c>
      <c r="B5649" s="3" t="s">
        <v>21527</v>
      </c>
      <c r="C5649" s="3" t="s">
        <v>6982</v>
      </c>
      <c r="D5649" s="2" t="s">
        <v>14305</v>
      </c>
      <c r="E5649" s="3" t="s">
        <v>20626</v>
      </c>
      <c r="F5649" s="67" t="s">
        <v>38143</v>
      </c>
      <c r="G5649" s="67" t="s">
        <v>33825</v>
      </c>
      <c r="I5649" s="3" t="s">
        <v>6300</v>
      </c>
      <c r="J5649" s="3" t="str">
        <f>IF($B5649="SINAPI",IF(ISNUMBER(MATCH(Banco!$C5649,Analitico!$A:$A,0)),INDEX(Analitico!E:E,MATCH(Banco!$C5649,Analitico!$A:$A,0))&amp;"%",""),"")</f>
        <v/>
      </c>
      <c r="K5649" s="3" t="str">
        <f>IF($B5649="SINAPI",IF(ISNUMBER(MATCH(Banco!$C5649,Analitico!$A:$A,0)),INDEX(Analitico!F:F,MATCH(Banco!$C5649,Analitico!$A:$A,0))&amp;"%",""),"")</f>
        <v/>
      </c>
    </row>
    <row r="5650" spans="1:11" ht="22.5" x14ac:dyDescent="0.2">
      <c r="A5650" s="1" t="str">
        <f t="shared" si="89"/>
        <v>SINAPI 98765</v>
      </c>
      <c r="B5650" s="3" t="s">
        <v>21527</v>
      </c>
      <c r="C5650" s="3" t="s">
        <v>6983</v>
      </c>
      <c r="D5650" s="2" t="s">
        <v>14306</v>
      </c>
      <c r="E5650" s="3" t="s">
        <v>20626</v>
      </c>
      <c r="F5650" s="67" t="s">
        <v>4741</v>
      </c>
      <c r="G5650" s="67" t="s">
        <v>4741</v>
      </c>
      <c r="I5650" s="3" t="s">
        <v>41</v>
      </c>
      <c r="J5650" s="3" t="str">
        <f>IF($B5650="SINAPI",IF(ISNUMBER(MATCH(Banco!$C5650,Analitico!$A:$A,0)),INDEX(Analitico!E:E,MATCH(Banco!$C5650,Analitico!$A:$A,0))&amp;"%",""),"")</f>
        <v/>
      </c>
      <c r="K5650" s="3" t="str">
        <f>IF($B5650="SINAPI",IF(ISNUMBER(MATCH(Banco!$C5650,Analitico!$A:$A,0)),INDEX(Analitico!F:F,MATCH(Banco!$C5650,Analitico!$A:$A,0))&amp;"%",""),"")</f>
        <v/>
      </c>
    </row>
    <row r="5651" spans="1:11" ht="22.5" x14ac:dyDescent="0.2">
      <c r="A5651" s="1" t="str">
        <f t="shared" si="89"/>
        <v>SINAPI 99834</v>
      </c>
      <c r="B5651" s="3" t="s">
        <v>21527</v>
      </c>
      <c r="C5651" s="3" t="s">
        <v>6984</v>
      </c>
      <c r="D5651" s="2" t="s">
        <v>14307</v>
      </c>
      <c r="E5651" s="3" t="s">
        <v>20626</v>
      </c>
      <c r="F5651" s="67" t="s">
        <v>5366</v>
      </c>
      <c r="G5651" s="67" t="s">
        <v>5366</v>
      </c>
      <c r="I5651" s="3" t="s">
        <v>41</v>
      </c>
      <c r="J5651" s="3" t="str">
        <f>IF($B5651="SINAPI",IF(ISNUMBER(MATCH(Banco!$C5651,Analitico!$A:$A,0)),INDEX(Analitico!E:E,MATCH(Banco!$C5651,Analitico!$A:$A,0))&amp;"%",""),"")</f>
        <v/>
      </c>
      <c r="K5651" s="3" t="str">
        <f>IF($B5651="SINAPI",IF(ISNUMBER(MATCH(Banco!$C5651,Analitico!$A:$A,0)),INDEX(Analitico!F:F,MATCH(Banco!$C5651,Analitico!$A:$A,0))&amp;"%",""),"")</f>
        <v/>
      </c>
    </row>
    <row r="5652" spans="1:11" ht="22.5" x14ac:dyDescent="0.2">
      <c r="A5652" s="1" t="str">
        <f t="shared" si="89"/>
        <v>SINAPI 100642</v>
      </c>
      <c r="B5652" s="3" t="s">
        <v>21527</v>
      </c>
      <c r="C5652" s="3" t="s">
        <v>6985</v>
      </c>
      <c r="D5652" s="2" t="s">
        <v>14308</v>
      </c>
      <c r="E5652" s="3" t="s">
        <v>20626</v>
      </c>
      <c r="F5652" s="67" t="s">
        <v>38144</v>
      </c>
      <c r="G5652" s="67" t="s">
        <v>35115</v>
      </c>
      <c r="I5652" s="3" t="s">
        <v>6300</v>
      </c>
      <c r="J5652" s="3" t="str">
        <f>IF($B5652="SINAPI",IF(ISNUMBER(MATCH(Banco!$C5652,Analitico!$A:$A,0)),INDEX(Analitico!E:E,MATCH(Banco!$C5652,Analitico!$A:$A,0))&amp;"%",""),"")</f>
        <v/>
      </c>
      <c r="K5652" s="3" t="str">
        <f>IF($B5652="SINAPI",IF(ISNUMBER(MATCH(Banco!$C5652,Analitico!$A:$A,0)),INDEX(Analitico!F:F,MATCH(Banco!$C5652,Analitico!$A:$A,0))&amp;"%",""),"")</f>
        <v/>
      </c>
    </row>
    <row r="5653" spans="1:11" x14ac:dyDescent="0.2">
      <c r="A5653" s="1" t="str">
        <f t="shared" si="89"/>
        <v>SINAPI 100648</v>
      </c>
      <c r="B5653" s="3" t="s">
        <v>21527</v>
      </c>
      <c r="C5653" s="3" t="s">
        <v>6986</v>
      </c>
      <c r="D5653" s="2" t="s">
        <v>14309</v>
      </c>
      <c r="E5653" s="3" t="s">
        <v>20626</v>
      </c>
      <c r="F5653" s="67" t="s">
        <v>38145</v>
      </c>
      <c r="G5653" s="67" t="s">
        <v>35116</v>
      </c>
      <c r="I5653" s="3" t="s">
        <v>6300</v>
      </c>
      <c r="J5653" s="3" t="str">
        <f>IF($B5653="SINAPI",IF(ISNUMBER(MATCH(Banco!$C5653,Analitico!$A:$A,0)),INDEX(Analitico!E:E,MATCH(Banco!$C5653,Analitico!$A:$A,0))&amp;"%",""),"")</f>
        <v/>
      </c>
      <c r="K5653" s="3" t="str">
        <f>IF($B5653="SINAPI",IF(ISNUMBER(MATCH(Banco!$C5653,Analitico!$A:$A,0)),INDEX(Analitico!F:F,MATCH(Banco!$C5653,Analitico!$A:$A,0))&amp;"%",""),"")</f>
        <v/>
      </c>
    </row>
    <row r="5654" spans="1:11" ht="22.5" x14ac:dyDescent="0.2">
      <c r="A5654" s="1" t="str">
        <f t="shared" si="89"/>
        <v>SINAPI 102274</v>
      </c>
      <c r="B5654" s="3" t="s">
        <v>21527</v>
      </c>
      <c r="C5654" s="3" t="s">
        <v>6987</v>
      </c>
      <c r="D5654" s="2" t="s">
        <v>14310</v>
      </c>
      <c r="E5654" s="3" t="s">
        <v>20626</v>
      </c>
      <c r="F5654" s="67" t="s">
        <v>21667</v>
      </c>
      <c r="G5654" s="67" t="s">
        <v>31926</v>
      </c>
      <c r="I5654" s="3" t="s">
        <v>6298</v>
      </c>
      <c r="J5654" s="3" t="str">
        <f>IF($B5654="SINAPI",IF(ISNUMBER(MATCH(Banco!$C5654,Analitico!$A:$A,0)),INDEX(Analitico!E:E,MATCH(Banco!$C5654,Analitico!$A:$A,0))&amp;"%",""),"")</f>
        <v/>
      </c>
      <c r="K5654" s="3" t="str">
        <f>IF($B5654="SINAPI",IF(ISNUMBER(MATCH(Banco!$C5654,Analitico!$A:$A,0)),INDEX(Analitico!F:F,MATCH(Banco!$C5654,Analitico!$A:$A,0))&amp;"%",""),"")</f>
        <v/>
      </c>
    </row>
    <row r="5655" spans="1:11" ht="22.5" x14ac:dyDescent="0.2">
      <c r="A5655" s="1" t="str">
        <f t="shared" si="89"/>
        <v>SINAPI 104092</v>
      </c>
      <c r="B5655" s="3" t="s">
        <v>21527</v>
      </c>
      <c r="C5655" s="3" t="s">
        <v>6988</v>
      </c>
      <c r="D5655" s="2" t="s">
        <v>14311</v>
      </c>
      <c r="E5655" s="3" t="s">
        <v>20626</v>
      </c>
      <c r="F5655" s="67" t="s">
        <v>4455</v>
      </c>
      <c r="G5655" s="67" t="s">
        <v>4455</v>
      </c>
      <c r="I5655" s="3" t="s">
        <v>6298</v>
      </c>
      <c r="J5655" s="3" t="str">
        <f>IF($B5655="SINAPI",IF(ISNUMBER(MATCH(Banco!$C5655,Analitico!$A:$A,0)),INDEX(Analitico!E:E,MATCH(Banco!$C5655,Analitico!$A:$A,0))&amp;"%",""),"")</f>
        <v/>
      </c>
      <c r="K5655" s="3" t="str">
        <f>IF($B5655="SINAPI",IF(ISNUMBER(MATCH(Banco!$C5655,Analitico!$A:$A,0)),INDEX(Analitico!F:F,MATCH(Banco!$C5655,Analitico!$A:$A,0))&amp;"%",""),"")</f>
        <v/>
      </c>
    </row>
    <row r="5656" spans="1:11" ht="22.5" x14ac:dyDescent="0.2">
      <c r="A5656" s="1" t="str">
        <f t="shared" si="89"/>
        <v>SINAPI 104098</v>
      </c>
      <c r="B5656" s="3" t="s">
        <v>21527</v>
      </c>
      <c r="C5656" s="3" t="s">
        <v>6989</v>
      </c>
      <c r="D5656" s="2" t="s">
        <v>14312</v>
      </c>
      <c r="E5656" s="3" t="s">
        <v>20626</v>
      </c>
      <c r="F5656" s="67" t="s">
        <v>4741</v>
      </c>
      <c r="G5656" s="67" t="s">
        <v>4741</v>
      </c>
      <c r="I5656" s="3" t="s">
        <v>6298</v>
      </c>
      <c r="J5656" s="3" t="str">
        <f>IF($B5656="SINAPI",IF(ISNUMBER(MATCH(Banco!$C5656,Analitico!$A:$A,0)),INDEX(Analitico!E:E,MATCH(Banco!$C5656,Analitico!$A:$A,0))&amp;"%",""),"")</f>
        <v/>
      </c>
      <c r="K5656" s="3" t="str">
        <f>IF($B5656="SINAPI",IF(ISNUMBER(MATCH(Banco!$C5656,Analitico!$A:$A,0)),INDEX(Analitico!F:F,MATCH(Banco!$C5656,Analitico!$A:$A,0))&amp;"%",""),"")</f>
        <v/>
      </c>
    </row>
    <row r="5657" spans="1:11" ht="22.5" x14ac:dyDescent="0.2">
      <c r="A5657" s="1" t="str">
        <f t="shared" si="89"/>
        <v>SINAPI 5089</v>
      </c>
      <c r="B5657" s="3" t="s">
        <v>21527</v>
      </c>
      <c r="C5657" s="3" t="s">
        <v>6990</v>
      </c>
      <c r="D5657" s="2" t="s">
        <v>14313</v>
      </c>
      <c r="E5657" s="3" t="s">
        <v>20627</v>
      </c>
      <c r="F5657" s="67" t="s">
        <v>30990</v>
      </c>
      <c r="G5657" s="67" t="s">
        <v>30990</v>
      </c>
      <c r="I5657" s="3" t="s">
        <v>6300</v>
      </c>
      <c r="J5657" s="3" t="str">
        <f>IF($B5657="SINAPI",IF(ISNUMBER(MATCH(Banco!$C5657,Analitico!$A:$A,0)),INDEX(Analitico!E:E,MATCH(Banco!$C5657,Analitico!$A:$A,0))&amp;"%",""),"")</f>
        <v/>
      </c>
      <c r="K5657" s="3" t="str">
        <f>IF($B5657="SINAPI",IF(ISNUMBER(MATCH(Banco!$C5657,Analitico!$A:$A,0)),INDEX(Analitico!F:F,MATCH(Banco!$C5657,Analitico!$A:$A,0))&amp;"%",""),"")</f>
        <v/>
      </c>
    </row>
    <row r="5658" spans="1:11" ht="22.5" x14ac:dyDescent="0.2">
      <c r="A5658" s="1" t="str">
        <f t="shared" si="89"/>
        <v>SINAPI 5627</v>
      </c>
      <c r="B5658" s="3" t="s">
        <v>21527</v>
      </c>
      <c r="C5658" s="3" t="s">
        <v>6991</v>
      </c>
      <c r="D5658" s="2" t="s">
        <v>14314</v>
      </c>
      <c r="E5658" s="3" t="s">
        <v>20627</v>
      </c>
      <c r="F5658" s="67" t="s">
        <v>5124</v>
      </c>
      <c r="G5658" s="67" t="s">
        <v>5124</v>
      </c>
      <c r="I5658" s="3" t="s">
        <v>41</v>
      </c>
      <c r="J5658" s="3" t="str">
        <f>IF($B5658="SINAPI",IF(ISNUMBER(MATCH(Banco!$C5658,Analitico!$A:$A,0)),INDEX(Analitico!E:E,MATCH(Banco!$C5658,Analitico!$A:$A,0))&amp;"%",""),"")</f>
        <v/>
      </c>
      <c r="K5658" s="3" t="str">
        <f>IF($B5658="SINAPI",IF(ISNUMBER(MATCH(Banco!$C5658,Analitico!$A:$A,0)),INDEX(Analitico!F:F,MATCH(Banco!$C5658,Analitico!$A:$A,0))&amp;"%",""),"")</f>
        <v/>
      </c>
    </row>
    <row r="5659" spans="1:11" ht="22.5" x14ac:dyDescent="0.2">
      <c r="A5659" s="1" t="str">
        <f t="shared" si="89"/>
        <v>SINAPI 5628</v>
      </c>
      <c r="B5659" s="3" t="s">
        <v>21527</v>
      </c>
      <c r="C5659" s="3" t="s">
        <v>6992</v>
      </c>
      <c r="D5659" s="2" t="s">
        <v>14315</v>
      </c>
      <c r="E5659" s="3" t="s">
        <v>20627</v>
      </c>
      <c r="F5659" s="67" t="s">
        <v>6258</v>
      </c>
      <c r="G5659" s="67" t="s">
        <v>6258</v>
      </c>
      <c r="I5659" s="3" t="s">
        <v>41</v>
      </c>
      <c r="J5659" s="3" t="str">
        <f>IF($B5659="SINAPI",IF(ISNUMBER(MATCH(Banco!$C5659,Analitico!$A:$A,0)),INDEX(Analitico!E:E,MATCH(Banco!$C5659,Analitico!$A:$A,0))&amp;"%",""),"")</f>
        <v/>
      </c>
      <c r="K5659" s="3" t="str">
        <f>IF($B5659="SINAPI",IF(ISNUMBER(MATCH(Banco!$C5659,Analitico!$A:$A,0)),INDEX(Analitico!F:F,MATCH(Banco!$C5659,Analitico!$A:$A,0))&amp;"%",""),"")</f>
        <v/>
      </c>
    </row>
    <row r="5660" spans="1:11" ht="22.5" x14ac:dyDescent="0.2">
      <c r="A5660" s="1" t="str">
        <f t="shared" si="89"/>
        <v>SINAPI 5629</v>
      </c>
      <c r="B5660" s="3" t="s">
        <v>21527</v>
      </c>
      <c r="C5660" s="3" t="s">
        <v>6993</v>
      </c>
      <c r="D5660" s="2" t="s">
        <v>14316</v>
      </c>
      <c r="E5660" s="3" t="s">
        <v>20627</v>
      </c>
      <c r="F5660" s="67" t="s">
        <v>20953</v>
      </c>
      <c r="G5660" s="67" t="s">
        <v>20953</v>
      </c>
      <c r="I5660" s="3" t="s">
        <v>41</v>
      </c>
      <c r="J5660" s="3" t="str">
        <f>IF($B5660="SINAPI",IF(ISNUMBER(MATCH(Banco!$C5660,Analitico!$A:$A,0)),INDEX(Analitico!E:E,MATCH(Banco!$C5660,Analitico!$A:$A,0))&amp;"%",""),"")</f>
        <v/>
      </c>
      <c r="K5660" s="3" t="str">
        <f>IF($B5660="SINAPI",IF(ISNUMBER(MATCH(Banco!$C5660,Analitico!$A:$A,0)),INDEX(Analitico!F:F,MATCH(Banco!$C5660,Analitico!$A:$A,0))&amp;"%",""),"")</f>
        <v/>
      </c>
    </row>
    <row r="5661" spans="1:11" ht="22.5" x14ac:dyDescent="0.2">
      <c r="A5661" s="1" t="str">
        <f t="shared" si="89"/>
        <v>SINAPI 5630</v>
      </c>
      <c r="B5661" s="3" t="s">
        <v>21527</v>
      </c>
      <c r="C5661" s="3" t="s">
        <v>6994</v>
      </c>
      <c r="D5661" s="2" t="s">
        <v>14317</v>
      </c>
      <c r="E5661" s="3" t="s">
        <v>20627</v>
      </c>
      <c r="F5661" s="67" t="s">
        <v>35117</v>
      </c>
      <c r="G5661" s="67" t="s">
        <v>35117</v>
      </c>
      <c r="I5661" s="3" t="s">
        <v>41</v>
      </c>
      <c r="J5661" s="3" t="str">
        <f>IF($B5661="SINAPI",IF(ISNUMBER(MATCH(Banco!$C5661,Analitico!$A:$A,0)),INDEX(Analitico!E:E,MATCH(Banco!$C5661,Analitico!$A:$A,0))&amp;"%",""),"")</f>
        <v/>
      </c>
      <c r="K5661" s="3" t="str">
        <f>IF($B5661="SINAPI",IF(ISNUMBER(MATCH(Banco!$C5661,Analitico!$A:$A,0)),INDEX(Analitico!F:F,MATCH(Banco!$C5661,Analitico!$A:$A,0))&amp;"%",""),"")</f>
        <v/>
      </c>
    </row>
    <row r="5662" spans="1:11" ht="22.5" x14ac:dyDescent="0.2">
      <c r="A5662" s="1" t="str">
        <f t="shared" si="89"/>
        <v>SINAPI 5658</v>
      </c>
      <c r="B5662" s="3" t="s">
        <v>21527</v>
      </c>
      <c r="C5662" s="3" t="s">
        <v>6995</v>
      </c>
      <c r="D5662" s="2" t="s">
        <v>14318</v>
      </c>
      <c r="E5662" s="3" t="s">
        <v>20627</v>
      </c>
      <c r="F5662" s="67" t="s">
        <v>5373</v>
      </c>
      <c r="G5662" s="67" t="s">
        <v>5373</v>
      </c>
      <c r="I5662" s="3" t="s">
        <v>6300</v>
      </c>
      <c r="J5662" s="3" t="str">
        <f>IF($B5662="SINAPI",IF(ISNUMBER(MATCH(Banco!$C5662,Analitico!$A:$A,0)),INDEX(Analitico!E:E,MATCH(Banco!$C5662,Analitico!$A:$A,0))&amp;"%",""),"")</f>
        <v/>
      </c>
      <c r="K5662" s="3" t="str">
        <f>IF($B5662="SINAPI",IF(ISNUMBER(MATCH(Banco!$C5662,Analitico!$A:$A,0)),INDEX(Analitico!F:F,MATCH(Banco!$C5662,Analitico!$A:$A,0))&amp;"%",""),"")</f>
        <v/>
      </c>
    </row>
    <row r="5663" spans="1:11" ht="33.75" x14ac:dyDescent="0.2">
      <c r="A5663" s="1" t="str">
        <f t="shared" si="89"/>
        <v>SINAPI 5664</v>
      </c>
      <c r="B5663" s="3" t="s">
        <v>21527</v>
      </c>
      <c r="C5663" s="3" t="s">
        <v>6996</v>
      </c>
      <c r="D5663" s="2" t="s">
        <v>14319</v>
      </c>
      <c r="E5663" s="3" t="s">
        <v>20627</v>
      </c>
      <c r="F5663" s="67" t="s">
        <v>29463</v>
      </c>
      <c r="G5663" s="67" t="s">
        <v>29463</v>
      </c>
      <c r="I5663" s="3" t="s">
        <v>6298</v>
      </c>
      <c r="J5663" s="3" t="str">
        <f>IF($B5663="SINAPI",IF(ISNUMBER(MATCH(Banco!$C5663,Analitico!$A:$A,0)),INDEX(Analitico!E:E,MATCH(Banco!$C5663,Analitico!$A:$A,0))&amp;"%",""),"")</f>
        <v/>
      </c>
      <c r="K5663" s="3" t="str">
        <f>IF($B5663="SINAPI",IF(ISNUMBER(MATCH(Banco!$C5663,Analitico!$A:$A,0)),INDEX(Analitico!F:F,MATCH(Banco!$C5663,Analitico!$A:$A,0))&amp;"%",""),"")</f>
        <v/>
      </c>
    </row>
    <row r="5664" spans="1:11" ht="33.75" x14ac:dyDescent="0.2">
      <c r="A5664" s="1" t="str">
        <f t="shared" si="89"/>
        <v>SINAPI 5667</v>
      </c>
      <c r="B5664" s="3" t="s">
        <v>21527</v>
      </c>
      <c r="C5664" s="3" t="s">
        <v>6997</v>
      </c>
      <c r="D5664" s="2" t="s">
        <v>14320</v>
      </c>
      <c r="E5664" s="3" t="s">
        <v>20627</v>
      </c>
      <c r="F5664" s="67" t="s">
        <v>21866</v>
      </c>
      <c r="G5664" s="67" t="s">
        <v>21866</v>
      </c>
      <c r="I5664" s="3" t="s">
        <v>6298</v>
      </c>
      <c r="J5664" s="3" t="str">
        <f>IF($B5664="SINAPI",IF(ISNUMBER(MATCH(Banco!$C5664,Analitico!$A:$A,0)),INDEX(Analitico!E:E,MATCH(Banco!$C5664,Analitico!$A:$A,0))&amp;"%",""),"")</f>
        <v/>
      </c>
      <c r="K5664" s="3" t="str">
        <f>IF($B5664="SINAPI",IF(ISNUMBER(MATCH(Banco!$C5664,Analitico!$A:$A,0)),INDEX(Analitico!F:F,MATCH(Banco!$C5664,Analitico!$A:$A,0))&amp;"%",""),"")</f>
        <v/>
      </c>
    </row>
    <row r="5665" spans="1:11" ht="33.75" x14ac:dyDescent="0.2">
      <c r="A5665" s="1" t="str">
        <f t="shared" si="89"/>
        <v>SINAPI 5668</v>
      </c>
      <c r="B5665" s="3" t="s">
        <v>21527</v>
      </c>
      <c r="C5665" s="3" t="s">
        <v>6998</v>
      </c>
      <c r="D5665" s="2" t="s">
        <v>14321</v>
      </c>
      <c r="E5665" s="3" t="s">
        <v>20627</v>
      </c>
      <c r="F5665" s="67" t="s">
        <v>35118</v>
      </c>
      <c r="G5665" s="67" t="s">
        <v>35118</v>
      </c>
      <c r="I5665" s="3" t="s">
        <v>41</v>
      </c>
      <c r="J5665" s="3" t="str">
        <f>IF($B5665="SINAPI",IF(ISNUMBER(MATCH(Banco!$C5665,Analitico!$A:$A,0)),INDEX(Analitico!E:E,MATCH(Banco!$C5665,Analitico!$A:$A,0))&amp;"%",""),"")</f>
        <v/>
      </c>
      <c r="K5665" s="3" t="str">
        <f>IF($B5665="SINAPI",IF(ISNUMBER(MATCH(Banco!$C5665,Analitico!$A:$A,0)),INDEX(Analitico!F:F,MATCH(Banco!$C5665,Analitico!$A:$A,0))&amp;"%",""),"")</f>
        <v/>
      </c>
    </row>
    <row r="5666" spans="1:11" ht="22.5" x14ac:dyDescent="0.2">
      <c r="A5666" s="1" t="str">
        <f t="shared" si="89"/>
        <v>SINAPI 5674</v>
      </c>
      <c r="B5666" s="3" t="s">
        <v>21527</v>
      </c>
      <c r="C5666" s="3" t="s">
        <v>6999</v>
      </c>
      <c r="D5666" s="2" t="s">
        <v>14322</v>
      </c>
      <c r="E5666" s="3" t="s">
        <v>20627</v>
      </c>
      <c r="F5666" s="67" t="s">
        <v>29693</v>
      </c>
      <c r="G5666" s="67" t="s">
        <v>29693</v>
      </c>
      <c r="I5666" s="3" t="s">
        <v>6300</v>
      </c>
      <c r="J5666" s="3" t="str">
        <f>IF($B5666="SINAPI",IF(ISNUMBER(MATCH(Banco!$C5666,Analitico!$A:$A,0)),INDEX(Analitico!E:E,MATCH(Banco!$C5666,Analitico!$A:$A,0))&amp;"%",""),"")</f>
        <v/>
      </c>
      <c r="K5666" s="3" t="str">
        <f>IF($B5666="SINAPI",IF(ISNUMBER(MATCH(Banco!$C5666,Analitico!$A:$A,0)),INDEX(Analitico!F:F,MATCH(Banco!$C5666,Analitico!$A:$A,0))&amp;"%",""),"")</f>
        <v/>
      </c>
    </row>
    <row r="5667" spans="1:11" ht="22.5" x14ac:dyDescent="0.2">
      <c r="A5667" s="1" t="str">
        <f t="shared" ref="A5667:A5730" si="90">CONCATENAR</f>
        <v>SINAPI 5692</v>
      </c>
      <c r="B5667" s="3" t="s">
        <v>21527</v>
      </c>
      <c r="C5667" s="3" t="s">
        <v>7000</v>
      </c>
      <c r="D5667" s="2" t="s">
        <v>14323</v>
      </c>
      <c r="E5667" s="3" t="s">
        <v>20627</v>
      </c>
      <c r="F5667" s="67" t="s">
        <v>5400</v>
      </c>
      <c r="G5667" s="67" t="s">
        <v>5400</v>
      </c>
      <c r="I5667" s="3" t="s">
        <v>6298</v>
      </c>
      <c r="J5667" s="3" t="str">
        <f>IF($B5667="SINAPI",IF(ISNUMBER(MATCH(Banco!$C5667,Analitico!$A:$A,0)),INDEX(Analitico!E:E,MATCH(Banco!$C5667,Analitico!$A:$A,0))&amp;"%",""),"")</f>
        <v/>
      </c>
      <c r="K5667" s="3" t="str">
        <f>IF($B5667="SINAPI",IF(ISNUMBER(MATCH(Banco!$C5667,Analitico!$A:$A,0)),INDEX(Analitico!F:F,MATCH(Banco!$C5667,Analitico!$A:$A,0))&amp;"%",""),"")</f>
        <v/>
      </c>
    </row>
    <row r="5668" spans="1:11" ht="22.5" x14ac:dyDescent="0.2">
      <c r="A5668" s="1" t="str">
        <f t="shared" si="90"/>
        <v>SINAPI 5693</v>
      </c>
      <c r="B5668" s="3" t="s">
        <v>21527</v>
      </c>
      <c r="C5668" s="3" t="s">
        <v>7001</v>
      </c>
      <c r="D5668" s="2" t="s">
        <v>14324</v>
      </c>
      <c r="E5668" s="3" t="s">
        <v>20627</v>
      </c>
      <c r="F5668" s="67" t="s">
        <v>5465</v>
      </c>
      <c r="G5668" s="67" t="s">
        <v>5465</v>
      </c>
      <c r="I5668" s="3" t="s">
        <v>41</v>
      </c>
      <c r="J5668" s="3" t="str">
        <f>IF($B5668="SINAPI",IF(ISNUMBER(MATCH(Banco!$C5668,Analitico!$A:$A,0)),INDEX(Analitico!E:E,MATCH(Banco!$C5668,Analitico!$A:$A,0))&amp;"%",""),"")</f>
        <v/>
      </c>
      <c r="K5668" s="3" t="str">
        <f>IF($B5668="SINAPI",IF(ISNUMBER(MATCH(Banco!$C5668,Analitico!$A:$A,0)),INDEX(Analitico!F:F,MATCH(Banco!$C5668,Analitico!$A:$A,0))&amp;"%",""),"")</f>
        <v/>
      </c>
    </row>
    <row r="5669" spans="1:11" ht="22.5" x14ac:dyDescent="0.2">
      <c r="A5669" s="1" t="str">
        <f t="shared" si="90"/>
        <v>SINAPI 5695</v>
      </c>
      <c r="B5669" s="3" t="s">
        <v>21527</v>
      </c>
      <c r="C5669" s="3" t="s">
        <v>7002</v>
      </c>
      <c r="D5669" s="2" t="s">
        <v>14325</v>
      </c>
      <c r="E5669" s="3" t="s">
        <v>20627</v>
      </c>
      <c r="F5669" s="67" t="s">
        <v>6017</v>
      </c>
      <c r="G5669" s="67" t="s">
        <v>6017</v>
      </c>
      <c r="I5669" s="3" t="s">
        <v>6298</v>
      </c>
      <c r="J5669" s="3" t="str">
        <f>IF($B5669="SINAPI",IF(ISNUMBER(MATCH(Banco!$C5669,Analitico!$A:$A,0)),INDEX(Analitico!E:E,MATCH(Banco!$C5669,Analitico!$A:$A,0))&amp;"%",""),"")</f>
        <v/>
      </c>
      <c r="K5669" s="3" t="str">
        <f>IF($B5669="SINAPI",IF(ISNUMBER(MATCH(Banco!$C5669,Analitico!$A:$A,0)),INDEX(Analitico!F:F,MATCH(Banco!$C5669,Analitico!$A:$A,0))&amp;"%",""),"")</f>
        <v/>
      </c>
    </row>
    <row r="5670" spans="1:11" ht="22.5" x14ac:dyDescent="0.2">
      <c r="A5670" s="1" t="str">
        <f t="shared" si="90"/>
        <v>SINAPI 5703</v>
      </c>
      <c r="B5670" s="3" t="s">
        <v>21527</v>
      </c>
      <c r="C5670" s="3" t="s">
        <v>7003</v>
      </c>
      <c r="D5670" s="2" t="s">
        <v>14326</v>
      </c>
      <c r="E5670" s="3" t="s">
        <v>20627</v>
      </c>
      <c r="F5670" s="67" t="s">
        <v>32102</v>
      </c>
      <c r="G5670" s="67" t="s">
        <v>32102</v>
      </c>
      <c r="I5670" s="3" t="s">
        <v>6298</v>
      </c>
      <c r="J5670" s="3" t="str">
        <f>IF($B5670="SINAPI",IF(ISNUMBER(MATCH(Banco!$C5670,Analitico!$A:$A,0)),INDEX(Analitico!E:E,MATCH(Banco!$C5670,Analitico!$A:$A,0))&amp;"%",""),"")</f>
        <v/>
      </c>
      <c r="K5670" s="3" t="str">
        <f>IF($B5670="SINAPI",IF(ISNUMBER(MATCH(Banco!$C5670,Analitico!$A:$A,0)),INDEX(Analitico!F:F,MATCH(Banco!$C5670,Analitico!$A:$A,0))&amp;"%",""),"")</f>
        <v/>
      </c>
    </row>
    <row r="5671" spans="1:11" ht="33.75" x14ac:dyDescent="0.2">
      <c r="A5671" s="1" t="str">
        <f t="shared" si="90"/>
        <v>SINAPI 5705</v>
      </c>
      <c r="B5671" s="3" t="s">
        <v>21527</v>
      </c>
      <c r="C5671" s="3" t="s">
        <v>7004</v>
      </c>
      <c r="D5671" s="2" t="s">
        <v>14327</v>
      </c>
      <c r="E5671" s="3" t="s">
        <v>20627</v>
      </c>
      <c r="F5671" s="67" t="s">
        <v>32270</v>
      </c>
      <c r="G5671" s="67" t="s">
        <v>32270</v>
      </c>
      <c r="I5671" s="3" t="s">
        <v>6298</v>
      </c>
      <c r="J5671" s="3" t="str">
        <f>IF($B5671="SINAPI",IF(ISNUMBER(MATCH(Banco!$C5671,Analitico!$A:$A,0)),INDEX(Analitico!E:E,MATCH(Banco!$C5671,Analitico!$A:$A,0))&amp;"%",""),"")</f>
        <v/>
      </c>
      <c r="K5671" s="3" t="str">
        <f>IF($B5671="SINAPI",IF(ISNUMBER(MATCH(Banco!$C5671,Analitico!$A:$A,0)),INDEX(Analitico!F:F,MATCH(Banco!$C5671,Analitico!$A:$A,0))&amp;"%",""),"")</f>
        <v/>
      </c>
    </row>
    <row r="5672" spans="1:11" x14ac:dyDescent="0.2">
      <c r="A5672" s="1" t="str">
        <f t="shared" si="90"/>
        <v>SINAPI 5707</v>
      </c>
      <c r="B5672" s="3" t="s">
        <v>21527</v>
      </c>
      <c r="C5672" s="3" t="s">
        <v>7005</v>
      </c>
      <c r="D5672" s="2" t="s">
        <v>14328</v>
      </c>
      <c r="E5672" s="3" t="s">
        <v>20627</v>
      </c>
      <c r="F5672" s="67" t="s">
        <v>21512</v>
      </c>
      <c r="G5672" s="67" t="s">
        <v>21512</v>
      </c>
      <c r="I5672" s="3" t="s">
        <v>6300</v>
      </c>
      <c r="J5672" s="3" t="str">
        <f>IF($B5672="SINAPI",IF(ISNUMBER(MATCH(Banco!$C5672,Analitico!$A:$A,0)),INDEX(Analitico!E:E,MATCH(Banco!$C5672,Analitico!$A:$A,0))&amp;"%",""),"")</f>
        <v/>
      </c>
      <c r="K5672" s="3" t="str">
        <f>IF($B5672="SINAPI",IF(ISNUMBER(MATCH(Banco!$C5672,Analitico!$A:$A,0)),INDEX(Analitico!F:F,MATCH(Banco!$C5672,Analitico!$A:$A,0))&amp;"%",""),"")</f>
        <v/>
      </c>
    </row>
    <row r="5673" spans="1:11" ht="22.5" x14ac:dyDescent="0.2">
      <c r="A5673" s="1" t="str">
        <f t="shared" si="90"/>
        <v>SINAPI 5710</v>
      </c>
      <c r="B5673" s="3" t="s">
        <v>21527</v>
      </c>
      <c r="C5673" s="3" t="s">
        <v>7006</v>
      </c>
      <c r="D5673" s="2" t="s">
        <v>14329</v>
      </c>
      <c r="E5673" s="3" t="s">
        <v>20627</v>
      </c>
      <c r="F5673" s="67" t="s">
        <v>29918</v>
      </c>
      <c r="G5673" s="67" t="s">
        <v>29918</v>
      </c>
      <c r="I5673" s="3" t="s">
        <v>6300</v>
      </c>
      <c r="J5673" s="3" t="str">
        <f>IF($B5673="SINAPI",IF(ISNUMBER(MATCH(Banco!$C5673,Analitico!$A:$A,0)),INDEX(Analitico!E:E,MATCH(Banco!$C5673,Analitico!$A:$A,0))&amp;"%",""),"")</f>
        <v/>
      </c>
      <c r="K5673" s="3" t="str">
        <f>IF($B5673="SINAPI",IF(ISNUMBER(MATCH(Banco!$C5673,Analitico!$A:$A,0)),INDEX(Analitico!F:F,MATCH(Banco!$C5673,Analitico!$A:$A,0))&amp;"%",""),"")</f>
        <v/>
      </c>
    </row>
    <row r="5674" spans="1:11" ht="22.5" x14ac:dyDescent="0.2">
      <c r="A5674" s="1" t="str">
        <f t="shared" si="90"/>
        <v>SINAPI 5711</v>
      </c>
      <c r="B5674" s="3" t="s">
        <v>21527</v>
      </c>
      <c r="C5674" s="3" t="s">
        <v>7007</v>
      </c>
      <c r="D5674" s="2" t="s">
        <v>14330</v>
      </c>
      <c r="E5674" s="3" t="s">
        <v>20627</v>
      </c>
      <c r="F5674" s="67" t="s">
        <v>30091</v>
      </c>
      <c r="G5674" s="67" t="s">
        <v>30091</v>
      </c>
      <c r="I5674" s="3" t="s">
        <v>41</v>
      </c>
      <c r="J5674" s="3" t="str">
        <f>IF($B5674="SINAPI",IF(ISNUMBER(MATCH(Banco!$C5674,Analitico!$A:$A,0)),INDEX(Analitico!E:E,MATCH(Banco!$C5674,Analitico!$A:$A,0))&amp;"%",""),"")</f>
        <v/>
      </c>
      <c r="K5674" s="3" t="str">
        <f>IF($B5674="SINAPI",IF(ISNUMBER(MATCH(Banco!$C5674,Analitico!$A:$A,0)),INDEX(Analitico!F:F,MATCH(Banco!$C5674,Analitico!$A:$A,0))&amp;"%",""),"")</f>
        <v/>
      </c>
    </row>
    <row r="5675" spans="1:11" x14ac:dyDescent="0.2">
      <c r="A5675" s="1" t="str">
        <f t="shared" si="90"/>
        <v>SINAPI 5714</v>
      </c>
      <c r="B5675" s="3" t="s">
        <v>21527</v>
      </c>
      <c r="C5675" s="3" t="s">
        <v>7008</v>
      </c>
      <c r="D5675" s="2" t="s">
        <v>14331</v>
      </c>
      <c r="E5675" s="3" t="s">
        <v>20627</v>
      </c>
      <c r="F5675" s="67" t="s">
        <v>21027</v>
      </c>
      <c r="G5675" s="67" t="s">
        <v>21027</v>
      </c>
      <c r="I5675" s="3" t="s">
        <v>41</v>
      </c>
      <c r="J5675" s="3" t="str">
        <f>IF($B5675="SINAPI",IF(ISNUMBER(MATCH(Banco!$C5675,Analitico!$A:$A,0)),INDEX(Analitico!E:E,MATCH(Banco!$C5675,Analitico!$A:$A,0))&amp;"%",""),"")</f>
        <v/>
      </c>
      <c r="K5675" s="3" t="str">
        <f>IF($B5675="SINAPI",IF(ISNUMBER(MATCH(Banco!$C5675,Analitico!$A:$A,0)),INDEX(Analitico!F:F,MATCH(Banco!$C5675,Analitico!$A:$A,0))&amp;"%",""),"")</f>
        <v/>
      </c>
    </row>
    <row r="5676" spans="1:11" ht="22.5" x14ac:dyDescent="0.2">
      <c r="A5676" s="1" t="str">
        <f t="shared" si="90"/>
        <v>SINAPI 5715</v>
      </c>
      <c r="B5676" s="3" t="s">
        <v>21527</v>
      </c>
      <c r="C5676" s="3" t="s">
        <v>7009</v>
      </c>
      <c r="D5676" s="2" t="s">
        <v>14332</v>
      </c>
      <c r="E5676" s="3" t="s">
        <v>20627</v>
      </c>
      <c r="F5676" s="67" t="s">
        <v>29606</v>
      </c>
      <c r="G5676" s="67" t="s">
        <v>29606</v>
      </c>
      <c r="I5676" s="3" t="s">
        <v>41</v>
      </c>
      <c r="J5676" s="3" t="str">
        <f>IF($B5676="SINAPI",IF(ISNUMBER(MATCH(Banco!$C5676,Analitico!$A:$A,0)),INDEX(Analitico!E:E,MATCH(Banco!$C5676,Analitico!$A:$A,0))&amp;"%",""),"")</f>
        <v/>
      </c>
      <c r="K5676" s="3" t="str">
        <f>IF($B5676="SINAPI",IF(ISNUMBER(MATCH(Banco!$C5676,Analitico!$A:$A,0)),INDEX(Analitico!F:F,MATCH(Banco!$C5676,Analitico!$A:$A,0))&amp;"%",""),"")</f>
        <v/>
      </c>
    </row>
    <row r="5677" spans="1:11" ht="22.5" x14ac:dyDescent="0.2">
      <c r="A5677" s="1" t="str">
        <f t="shared" si="90"/>
        <v>SINAPI 5718</v>
      </c>
      <c r="B5677" s="3" t="s">
        <v>21527</v>
      </c>
      <c r="C5677" s="3" t="s">
        <v>7010</v>
      </c>
      <c r="D5677" s="2" t="s">
        <v>14333</v>
      </c>
      <c r="E5677" s="3" t="s">
        <v>20627</v>
      </c>
      <c r="F5677" s="67" t="s">
        <v>21213</v>
      </c>
      <c r="G5677" s="67" t="s">
        <v>21213</v>
      </c>
      <c r="I5677" s="3" t="s">
        <v>41</v>
      </c>
      <c r="J5677" s="3" t="str">
        <f>IF($B5677="SINAPI",IF(ISNUMBER(MATCH(Banco!$C5677,Analitico!$A:$A,0)),INDEX(Analitico!E:E,MATCH(Banco!$C5677,Analitico!$A:$A,0))&amp;"%",""),"")</f>
        <v/>
      </c>
      <c r="K5677" s="3" t="str">
        <f>IF($B5677="SINAPI",IF(ISNUMBER(MATCH(Banco!$C5677,Analitico!$A:$A,0)),INDEX(Analitico!F:F,MATCH(Banco!$C5677,Analitico!$A:$A,0))&amp;"%",""),"")</f>
        <v/>
      </c>
    </row>
    <row r="5678" spans="1:11" ht="22.5" x14ac:dyDescent="0.2">
      <c r="A5678" s="1" t="str">
        <f t="shared" si="90"/>
        <v>SINAPI 5721</v>
      </c>
      <c r="B5678" s="3" t="s">
        <v>21527</v>
      </c>
      <c r="C5678" s="3" t="s">
        <v>7011</v>
      </c>
      <c r="D5678" s="2" t="s">
        <v>14334</v>
      </c>
      <c r="E5678" s="3" t="s">
        <v>20627</v>
      </c>
      <c r="F5678" s="67" t="s">
        <v>35119</v>
      </c>
      <c r="G5678" s="67" t="s">
        <v>35119</v>
      </c>
      <c r="I5678" s="3" t="s">
        <v>41</v>
      </c>
      <c r="J5678" s="3" t="str">
        <f>IF($B5678="SINAPI",IF(ISNUMBER(MATCH(Banco!$C5678,Analitico!$A:$A,0)),INDEX(Analitico!E:E,MATCH(Banco!$C5678,Analitico!$A:$A,0))&amp;"%",""),"")</f>
        <v/>
      </c>
      <c r="K5678" s="3" t="str">
        <f>IF($B5678="SINAPI",IF(ISNUMBER(MATCH(Banco!$C5678,Analitico!$A:$A,0)),INDEX(Analitico!F:F,MATCH(Banco!$C5678,Analitico!$A:$A,0))&amp;"%",""),"")</f>
        <v/>
      </c>
    </row>
    <row r="5679" spans="1:11" ht="22.5" x14ac:dyDescent="0.2">
      <c r="A5679" s="1" t="str">
        <f t="shared" si="90"/>
        <v>SINAPI 5722</v>
      </c>
      <c r="B5679" s="3" t="s">
        <v>21527</v>
      </c>
      <c r="C5679" s="3" t="s">
        <v>7012</v>
      </c>
      <c r="D5679" s="2" t="s">
        <v>14335</v>
      </c>
      <c r="E5679" s="3" t="s">
        <v>20627</v>
      </c>
      <c r="F5679" s="67" t="s">
        <v>35120</v>
      </c>
      <c r="G5679" s="67" t="s">
        <v>35120</v>
      </c>
      <c r="I5679" s="3" t="s">
        <v>41</v>
      </c>
      <c r="J5679" s="3" t="str">
        <f>IF($B5679="SINAPI",IF(ISNUMBER(MATCH(Banco!$C5679,Analitico!$A:$A,0)),INDEX(Analitico!E:E,MATCH(Banco!$C5679,Analitico!$A:$A,0))&amp;"%",""),"")</f>
        <v/>
      </c>
      <c r="K5679" s="3" t="str">
        <f>IF($B5679="SINAPI",IF(ISNUMBER(MATCH(Banco!$C5679,Analitico!$A:$A,0)),INDEX(Analitico!F:F,MATCH(Banco!$C5679,Analitico!$A:$A,0))&amp;"%",""),"")</f>
        <v/>
      </c>
    </row>
    <row r="5680" spans="1:11" ht="22.5" x14ac:dyDescent="0.2">
      <c r="A5680" s="1" t="str">
        <f t="shared" si="90"/>
        <v>SINAPI 5724</v>
      </c>
      <c r="B5680" s="3" t="s">
        <v>21527</v>
      </c>
      <c r="C5680" s="3" t="s">
        <v>7013</v>
      </c>
      <c r="D5680" s="2" t="s">
        <v>14336</v>
      </c>
      <c r="E5680" s="3" t="s">
        <v>20627</v>
      </c>
      <c r="F5680" s="67" t="s">
        <v>29588</v>
      </c>
      <c r="G5680" s="67" t="s">
        <v>29588</v>
      </c>
      <c r="I5680" s="3" t="s">
        <v>6298</v>
      </c>
      <c r="J5680" s="3" t="str">
        <f>IF($B5680="SINAPI",IF(ISNUMBER(MATCH(Banco!$C5680,Analitico!$A:$A,0)),INDEX(Analitico!E:E,MATCH(Banco!$C5680,Analitico!$A:$A,0))&amp;"%",""),"")</f>
        <v/>
      </c>
      <c r="K5680" s="3" t="str">
        <f>IF($B5680="SINAPI",IF(ISNUMBER(MATCH(Banco!$C5680,Analitico!$A:$A,0)),INDEX(Analitico!F:F,MATCH(Banco!$C5680,Analitico!$A:$A,0))&amp;"%",""),"")</f>
        <v/>
      </c>
    </row>
    <row r="5681" spans="1:11" ht="22.5" x14ac:dyDescent="0.2">
      <c r="A5681" s="1" t="str">
        <f t="shared" si="90"/>
        <v>SINAPI 5727</v>
      </c>
      <c r="B5681" s="3" t="s">
        <v>21527</v>
      </c>
      <c r="C5681" s="3" t="s">
        <v>7014</v>
      </c>
      <c r="D5681" s="2" t="s">
        <v>14337</v>
      </c>
      <c r="E5681" s="3" t="s">
        <v>20627</v>
      </c>
      <c r="F5681" s="67" t="s">
        <v>30210</v>
      </c>
      <c r="G5681" s="67" t="s">
        <v>30210</v>
      </c>
      <c r="I5681" s="3" t="s">
        <v>6300</v>
      </c>
      <c r="J5681" s="3" t="str">
        <f>IF($B5681="SINAPI",IF(ISNUMBER(MATCH(Banco!$C5681,Analitico!$A:$A,0)),INDEX(Analitico!E:E,MATCH(Banco!$C5681,Analitico!$A:$A,0))&amp;"%",""),"")</f>
        <v/>
      </c>
      <c r="K5681" s="3" t="str">
        <f>IF($B5681="SINAPI",IF(ISNUMBER(MATCH(Banco!$C5681,Analitico!$A:$A,0)),INDEX(Analitico!F:F,MATCH(Banco!$C5681,Analitico!$A:$A,0))&amp;"%",""),"")</f>
        <v/>
      </c>
    </row>
    <row r="5682" spans="1:11" ht="22.5" x14ac:dyDescent="0.2">
      <c r="A5682" s="1" t="str">
        <f t="shared" si="90"/>
        <v>SINAPI 5729</v>
      </c>
      <c r="B5682" s="3" t="s">
        <v>21527</v>
      </c>
      <c r="C5682" s="3" t="s">
        <v>7015</v>
      </c>
      <c r="D5682" s="2" t="s">
        <v>14338</v>
      </c>
      <c r="E5682" s="3" t="s">
        <v>20627</v>
      </c>
      <c r="F5682" s="67" t="s">
        <v>32113</v>
      </c>
      <c r="G5682" s="67" t="s">
        <v>32113</v>
      </c>
      <c r="I5682" s="3" t="s">
        <v>6300</v>
      </c>
      <c r="J5682" s="3" t="str">
        <f>IF($B5682="SINAPI",IF(ISNUMBER(MATCH(Banco!$C5682,Analitico!$A:$A,0)),INDEX(Analitico!E:E,MATCH(Banco!$C5682,Analitico!$A:$A,0))&amp;"%",""),"")</f>
        <v/>
      </c>
      <c r="K5682" s="3" t="str">
        <f>IF($B5682="SINAPI",IF(ISNUMBER(MATCH(Banco!$C5682,Analitico!$A:$A,0)),INDEX(Analitico!F:F,MATCH(Banco!$C5682,Analitico!$A:$A,0))&amp;"%",""),"")</f>
        <v/>
      </c>
    </row>
    <row r="5683" spans="1:11" ht="22.5" x14ac:dyDescent="0.2">
      <c r="A5683" s="1" t="str">
        <f t="shared" si="90"/>
        <v>SINAPI 5730</v>
      </c>
      <c r="B5683" s="3" t="s">
        <v>21527</v>
      </c>
      <c r="C5683" s="3" t="s">
        <v>7016</v>
      </c>
      <c r="D5683" s="2" t="s">
        <v>14339</v>
      </c>
      <c r="E5683" s="3" t="s">
        <v>20627</v>
      </c>
      <c r="F5683" s="67" t="s">
        <v>21896</v>
      </c>
      <c r="G5683" s="67" t="s">
        <v>21896</v>
      </c>
      <c r="I5683" s="3" t="s">
        <v>41</v>
      </c>
      <c r="J5683" s="3" t="str">
        <f>IF($B5683="SINAPI",IF(ISNUMBER(MATCH(Banco!$C5683,Analitico!$A:$A,0)),INDEX(Analitico!E:E,MATCH(Banco!$C5683,Analitico!$A:$A,0))&amp;"%",""),"")</f>
        <v/>
      </c>
      <c r="K5683" s="3" t="str">
        <f>IF($B5683="SINAPI",IF(ISNUMBER(MATCH(Banco!$C5683,Analitico!$A:$A,0)),INDEX(Analitico!F:F,MATCH(Banco!$C5683,Analitico!$A:$A,0))&amp;"%",""),"")</f>
        <v/>
      </c>
    </row>
    <row r="5684" spans="1:11" ht="33.75" x14ac:dyDescent="0.2">
      <c r="A5684" s="1" t="str">
        <f t="shared" si="90"/>
        <v>SINAPI 5735</v>
      </c>
      <c r="B5684" s="3" t="s">
        <v>21527</v>
      </c>
      <c r="C5684" s="3" t="s">
        <v>7017</v>
      </c>
      <c r="D5684" s="2" t="s">
        <v>14340</v>
      </c>
      <c r="E5684" s="3" t="s">
        <v>20627</v>
      </c>
      <c r="F5684" s="67" t="s">
        <v>21249</v>
      </c>
      <c r="G5684" s="67" t="s">
        <v>21249</v>
      </c>
      <c r="I5684" s="3" t="s">
        <v>41</v>
      </c>
      <c r="J5684" s="3" t="str">
        <f>IF($B5684="SINAPI",IF(ISNUMBER(MATCH(Banco!$C5684,Analitico!$A:$A,0)),INDEX(Analitico!E:E,MATCH(Banco!$C5684,Analitico!$A:$A,0))&amp;"%",""),"")</f>
        <v/>
      </c>
      <c r="K5684" s="3" t="str">
        <f>IF($B5684="SINAPI",IF(ISNUMBER(MATCH(Banco!$C5684,Analitico!$A:$A,0)),INDEX(Analitico!F:F,MATCH(Banco!$C5684,Analitico!$A:$A,0))&amp;"%",""),"")</f>
        <v/>
      </c>
    </row>
    <row r="5685" spans="1:11" ht="33.75" x14ac:dyDescent="0.2">
      <c r="A5685" s="1" t="str">
        <f t="shared" si="90"/>
        <v>SINAPI 5736</v>
      </c>
      <c r="B5685" s="3" t="s">
        <v>21527</v>
      </c>
      <c r="C5685" s="3" t="s">
        <v>7018</v>
      </c>
      <c r="D5685" s="2" t="s">
        <v>14341</v>
      </c>
      <c r="E5685" s="3" t="s">
        <v>20627</v>
      </c>
      <c r="F5685" s="67" t="s">
        <v>35121</v>
      </c>
      <c r="G5685" s="67" t="s">
        <v>35121</v>
      </c>
      <c r="I5685" s="3" t="s">
        <v>41</v>
      </c>
      <c r="J5685" s="3" t="str">
        <f>IF($B5685="SINAPI",IF(ISNUMBER(MATCH(Banco!$C5685,Analitico!$A:$A,0)),INDEX(Analitico!E:E,MATCH(Banco!$C5685,Analitico!$A:$A,0))&amp;"%",""),"")</f>
        <v/>
      </c>
      <c r="K5685" s="3" t="str">
        <f>IF($B5685="SINAPI",IF(ISNUMBER(MATCH(Banco!$C5685,Analitico!$A:$A,0)),INDEX(Analitico!F:F,MATCH(Banco!$C5685,Analitico!$A:$A,0))&amp;"%",""),"")</f>
        <v/>
      </c>
    </row>
    <row r="5686" spans="1:11" ht="22.5" x14ac:dyDescent="0.2">
      <c r="A5686" s="1" t="str">
        <f t="shared" si="90"/>
        <v>SINAPI 5738</v>
      </c>
      <c r="B5686" s="3" t="s">
        <v>21527</v>
      </c>
      <c r="C5686" s="3" t="s">
        <v>7019</v>
      </c>
      <c r="D5686" s="2" t="s">
        <v>14342</v>
      </c>
      <c r="E5686" s="3" t="s">
        <v>20627</v>
      </c>
      <c r="F5686" s="67" t="s">
        <v>30759</v>
      </c>
      <c r="G5686" s="67" t="s">
        <v>30759</v>
      </c>
      <c r="I5686" s="3" t="s">
        <v>6300</v>
      </c>
      <c r="J5686" s="3" t="str">
        <f>IF($B5686="SINAPI",IF(ISNUMBER(MATCH(Banco!$C5686,Analitico!$A:$A,0)),INDEX(Analitico!E:E,MATCH(Banco!$C5686,Analitico!$A:$A,0))&amp;"%",""),"")</f>
        <v/>
      </c>
      <c r="K5686" s="3" t="str">
        <f>IF($B5686="SINAPI",IF(ISNUMBER(MATCH(Banco!$C5686,Analitico!$A:$A,0)),INDEX(Analitico!F:F,MATCH(Banco!$C5686,Analitico!$A:$A,0))&amp;"%",""),"")</f>
        <v/>
      </c>
    </row>
    <row r="5687" spans="1:11" ht="22.5" x14ac:dyDescent="0.2">
      <c r="A5687" s="1" t="str">
        <f t="shared" si="90"/>
        <v>SINAPI 5739</v>
      </c>
      <c r="B5687" s="3" t="s">
        <v>21527</v>
      </c>
      <c r="C5687" s="3" t="s">
        <v>7020</v>
      </c>
      <c r="D5687" s="2" t="s">
        <v>14343</v>
      </c>
      <c r="E5687" s="3" t="s">
        <v>20627</v>
      </c>
      <c r="F5687" s="67" t="s">
        <v>28932</v>
      </c>
      <c r="G5687" s="67" t="s">
        <v>28932</v>
      </c>
      <c r="I5687" s="3" t="s">
        <v>6300</v>
      </c>
      <c r="J5687" s="3" t="str">
        <f>IF($B5687="SINAPI",IF(ISNUMBER(MATCH(Banco!$C5687,Analitico!$A:$A,0)),INDEX(Analitico!E:E,MATCH(Banco!$C5687,Analitico!$A:$A,0))&amp;"%",""),"")</f>
        <v/>
      </c>
      <c r="K5687" s="3" t="str">
        <f>IF($B5687="SINAPI",IF(ISNUMBER(MATCH(Banco!$C5687,Analitico!$A:$A,0)),INDEX(Analitico!F:F,MATCH(Banco!$C5687,Analitico!$A:$A,0))&amp;"%",""),"")</f>
        <v/>
      </c>
    </row>
    <row r="5688" spans="1:11" ht="22.5" x14ac:dyDescent="0.2">
      <c r="A5688" s="1" t="str">
        <f t="shared" si="90"/>
        <v>SINAPI 5741</v>
      </c>
      <c r="B5688" s="3" t="s">
        <v>21527</v>
      </c>
      <c r="C5688" s="3" t="s">
        <v>7021</v>
      </c>
      <c r="D5688" s="2" t="s">
        <v>14344</v>
      </c>
      <c r="E5688" s="3" t="s">
        <v>20627</v>
      </c>
      <c r="F5688" s="67" t="s">
        <v>20746</v>
      </c>
      <c r="G5688" s="67" t="s">
        <v>20746</v>
      </c>
      <c r="I5688" s="3" t="s">
        <v>6300</v>
      </c>
      <c r="J5688" s="3" t="str">
        <f>IF($B5688="SINAPI",IF(ISNUMBER(MATCH(Banco!$C5688,Analitico!$A:$A,0)),INDEX(Analitico!E:E,MATCH(Banco!$C5688,Analitico!$A:$A,0))&amp;"%",""),"")</f>
        <v/>
      </c>
      <c r="K5688" s="3" t="str">
        <f>IF($B5688="SINAPI",IF(ISNUMBER(MATCH(Banco!$C5688,Analitico!$A:$A,0)),INDEX(Analitico!F:F,MATCH(Banco!$C5688,Analitico!$A:$A,0))&amp;"%",""),"")</f>
        <v/>
      </c>
    </row>
    <row r="5689" spans="1:11" ht="33.75" x14ac:dyDescent="0.2">
      <c r="A5689" s="1" t="str">
        <f t="shared" si="90"/>
        <v>SINAPI 5742</v>
      </c>
      <c r="B5689" s="3" t="s">
        <v>21527</v>
      </c>
      <c r="C5689" s="3" t="s">
        <v>7022</v>
      </c>
      <c r="D5689" s="2" t="s">
        <v>14345</v>
      </c>
      <c r="E5689" s="3" t="s">
        <v>20627</v>
      </c>
      <c r="F5689" s="67" t="s">
        <v>6157</v>
      </c>
      <c r="G5689" s="67" t="s">
        <v>6157</v>
      </c>
      <c r="I5689" s="3" t="s">
        <v>41</v>
      </c>
      <c r="J5689" s="3" t="str">
        <f>IF($B5689="SINAPI",IF(ISNUMBER(MATCH(Banco!$C5689,Analitico!$A:$A,0)),INDEX(Analitico!E:E,MATCH(Banco!$C5689,Analitico!$A:$A,0))&amp;"%",""),"")</f>
        <v/>
      </c>
      <c r="K5689" s="3" t="str">
        <f>IF($B5689="SINAPI",IF(ISNUMBER(MATCH(Banco!$C5689,Analitico!$A:$A,0)),INDEX(Analitico!F:F,MATCH(Banco!$C5689,Analitico!$A:$A,0))&amp;"%",""),"")</f>
        <v/>
      </c>
    </row>
    <row r="5690" spans="1:11" ht="22.5" x14ac:dyDescent="0.2">
      <c r="A5690" s="1" t="str">
        <f t="shared" si="90"/>
        <v>SINAPI 5747</v>
      </c>
      <c r="B5690" s="3" t="s">
        <v>21527</v>
      </c>
      <c r="C5690" s="3" t="s">
        <v>7023</v>
      </c>
      <c r="D5690" s="2" t="s">
        <v>14346</v>
      </c>
      <c r="E5690" s="3" t="s">
        <v>20627</v>
      </c>
      <c r="F5690" s="67" t="s">
        <v>35122</v>
      </c>
      <c r="G5690" s="67" t="s">
        <v>35122</v>
      </c>
      <c r="I5690" s="3" t="s">
        <v>41</v>
      </c>
      <c r="J5690" s="3" t="str">
        <f>IF($B5690="SINAPI",IF(ISNUMBER(MATCH(Banco!$C5690,Analitico!$A:$A,0)),INDEX(Analitico!E:E,MATCH(Banco!$C5690,Analitico!$A:$A,0))&amp;"%",""),"")</f>
        <v/>
      </c>
      <c r="K5690" s="3" t="str">
        <f>IF($B5690="SINAPI",IF(ISNUMBER(MATCH(Banco!$C5690,Analitico!$A:$A,0)),INDEX(Analitico!F:F,MATCH(Banco!$C5690,Analitico!$A:$A,0))&amp;"%",""),"")</f>
        <v/>
      </c>
    </row>
    <row r="5691" spans="1:11" ht="22.5" x14ac:dyDescent="0.2">
      <c r="A5691" s="1" t="str">
        <f t="shared" si="90"/>
        <v>SINAPI 5751</v>
      </c>
      <c r="B5691" s="3" t="s">
        <v>21527</v>
      </c>
      <c r="C5691" s="3" t="s">
        <v>7024</v>
      </c>
      <c r="D5691" s="2" t="s">
        <v>14347</v>
      </c>
      <c r="E5691" s="3" t="s">
        <v>20627</v>
      </c>
      <c r="F5691" s="67" t="s">
        <v>29955</v>
      </c>
      <c r="G5691" s="67" t="s">
        <v>29955</v>
      </c>
      <c r="I5691" s="3" t="s">
        <v>6298</v>
      </c>
      <c r="J5691" s="3" t="str">
        <f>IF($B5691="SINAPI",IF(ISNUMBER(MATCH(Banco!$C5691,Analitico!$A:$A,0)),INDEX(Analitico!E:E,MATCH(Banco!$C5691,Analitico!$A:$A,0))&amp;"%",""),"")</f>
        <v/>
      </c>
      <c r="K5691" s="3" t="str">
        <f>IF($B5691="SINAPI",IF(ISNUMBER(MATCH(Banco!$C5691,Analitico!$A:$A,0)),INDEX(Analitico!F:F,MATCH(Banco!$C5691,Analitico!$A:$A,0))&amp;"%",""),"")</f>
        <v/>
      </c>
    </row>
    <row r="5692" spans="1:11" ht="22.5" x14ac:dyDescent="0.2">
      <c r="A5692" s="1" t="str">
        <f t="shared" si="90"/>
        <v>SINAPI 5754</v>
      </c>
      <c r="B5692" s="3" t="s">
        <v>21527</v>
      </c>
      <c r="C5692" s="3" t="s">
        <v>7025</v>
      </c>
      <c r="D5692" s="2" t="s">
        <v>14348</v>
      </c>
      <c r="E5692" s="3" t="s">
        <v>20627</v>
      </c>
      <c r="F5692" s="67" t="s">
        <v>35123</v>
      </c>
      <c r="G5692" s="67" t="s">
        <v>35123</v>
      </c>
      <c r="I5692" s="3" t="s">
        <v>6298</v>
      </c>
      <c r="J5692" s="3" t="str">
        <f>IF($B5692="SINAPI",IF(ISNUMBER(MATCH(Banco!$C5692,Analitico!$A:$A,0)),INDEX(Analitico!E:E,MATCH(Banco!$C5692,Analitico!$A:$A,0))&amp;"%",""),"")</f>
        <v/>
      </c>
      <c r="K5692" s="3" t="str">
        <f>IF($B5692="SINAPI",IF(ISNUMBER(MATCH(Banco!$C5692,Analitico!$A:$A,0)),INDEX(Analitico!F:F,MATCH(Banco!$C5692,Analitico!$A:$A,0))&amp;"%",""),"")</f>
        <v/>
      </c>
    </row>
    <row r="5693" spans="1:11" ht="33.75" x14ac:dyDescent="0.2">
      <c r="A5693" s="1" t="str">
        <f t="shared" si="90"/>
        <v>SINAPI 5763</v>
      </c>
      <c r="B5693" s="3" t="s">
        <v>21527</v>
      </c>
      <c r="C5693" s="3" t="s">
        <v>7026</v>
      </c>
      <c r="D5693" s="2" t="s">
        <v>14349</v>
      </c>
      <c r="E5693" s="3" t="s">
        <v>20627</v>
      </c>
      <c r="F5693" s="67" t="s">
        <v>34273</v>
      </c>
      <c r="G5693" s="67" t="s">
        <v>34273</v>
      </c>
      <c r="I5693" s="3" t="s">
        <v>6300</v>
      </c>
      <c r="J5693" s="3" t="str">
        <f>IF($B5693="SINAPI",IF(ISNUMBER(MATCH(Banco!$C5693,Analitico!$A:$A,0)),INDEX(Analitico!E:E,MATCH(Banco!$C5693,Analitico!$A:$A,0))&amp;"%",""),"")</f>
        <v/>
      </c>
      <c r="K5693" s="3" t="str">
        <f>IF($B5693="SINAPI",IF(ISNUMBER(MATCH(Banco!$C5693,Analitico!$A:$A,0)),INDEX(Analitico!F:F,MATCH(Banco!$C5693,Analitico!$A:$A,0))&amp;"%",""),"")</f>
        <v/>
      </c>
    </row>
    <row r="5694" spans="1:11" ht="22.5" x14ac:dyDescent="0.2">
      <c r="A5694" s="1" t="str">
        <f t="shared" si="90"/>
        <v>SINAPI 5765</v>
      </c>
      <c r="B5694" s="3" t="s">
        <v>21527</v>
      </c>
      <c r="C5694" s="3" t="s">
        <v>7027</v>
      </c>
      <c r="D5694" s="2" t="s">
        <v>14350</v>
      </c>
      <c r="E5694" s="3" t="s">
        <v>20627</v>
      </c>
      <c r="F5694" s="67" t="s">
        <v>4690</v>
      </c>
      <c r="G5694" s="67" t="s">
        <v>4690</v>
      </c>
      <c r="I5694" s="3" t="s">
        <v>6300</v>
      </c>
      <c r="J5694" s="3" t="str">
        <f>IF($B5694="SINAPI",IF(ISNUMBER(MATCH(Banco!$C5694,Analitico!$A:$A,0)),INDEX(Analitico!E:E,MATCH(Banco!$C5694,Analitico!$A:$A,0))&amp;"%",""),"")</f>
        <v/>
      </c>
      <c r="K5694" s="3" t="str">
        <f>IF($B5694="SINAPI",IF(ISNUMBER(MATCH(Banco!$C5694,Analitico!$A:$A,0)),INDEX(Analitico!F:F,MATCH(Banco!$C5694,Analitico!$A:$A,0))&amp;"%",""),"")</f>
        <v/>
      </c>
    </row>
    <row r="5695" spans="1:11" ht="22.5" x14ac:dyDescent="0.2">
      <c r="A5695" s="1" t="str">
        <f t="shared" si="90"/>
        <v>SINAPI 5766</v>
      </c>
      <c r="B5695" s="3" t="s">
        <v>21527</v>
      </c>
      <c r="C5695" s="3" t="s">
        <v>7028</v>
      </c>
      <c r="D5695" s="2" t="s">
        <v>14351</v>
      </c>
      <c r="E5695" s="3" t="s">
        <v>20627</v>
      </c>
      <c r="F5695" s="67" t="s">
        <v>4554</v>
      </c>
      <c r="G5695" s="67" t="s">
        <v>4554</v>
      </c>
      <c r="I5695" s="3" t="s">
        <v>41</v>
      </c>
      <c r="J5695" s="3" t="str">
        <f>IF($B5695="SINAPI",IF(ISNUMBER(MATCH(Banco!$C5695,Analitico!$A:$A,0)),INDEX(Analitico!E:E,MATCH(Banco!$C5695,Analitico!$A:$A,0))&amp;"%",""),"")</f>
        <v/>
      </c>
      <c r="K5695" s="3" t="str">
        <f>IF($B5695="SINAPI",IF(ISNUMBER(MATCH(Banco!$C5695,Analitico!$A:$A,0)),INDEX(Analitico!F:F,MATCH(Banco!$C5695,Analitico!$A:$A,0))&amp;"%",""),"")</f>
        <v/>
      </c>
    </row>
    <row r="5696" spans="1:11" ht="22.5" x14ac:dyDescent="0.2">
      <c r="A5696" s="1" t="str">
        <f t="shared" si="90"/>
        <v>SINAPI 5779</v>
      </c>
      <c r="B5696" s="3" t="s">
        <v>21527</v>
      </c>
      <c r="C5696" s="3" t="s">
        <v>7029</v>
      </c>
      <c r="D5696" s="2" t="s">
        <v>14352</v>
      </c>
      <c r="E5696" s="3" t="s">
        <v>20627</v>
      </c>
      <c r="F5696" s="67" t="s">
        <v>30984</v>
      </c>
      <c r="G5696" s="67" t="s">
        <v>30984</v>
      </c>
      <c r="I5696" s="3" t="s">
        <v>41</v>
      </c>
      <c r="J5696" s="3" t="str">
        <f>IF($B5696="SINAPI",IF(ISNUMBER(MATCH(Banco!$C5696,Analitico!$A:$A,0)),INDEX(Analitico!E:E,MATCH(Banco!$C5696,Analitico!$A:$A,0))&amp;"%",""),"")</f>
        <v/>
      </c>
      <c r="K5696" s="3" t="str">
        <f>IF($B5696="SINAPI",IF(ISNUMBER(MATCH(Banco!$C5696,Analitico!$A:$A,0)),INDEX(Analitico!F:F,MATCH(Banco!$C5696,Analitico!$A:$A,0))&amp;"%",""),"")</f>
        <v/>
      </c>
    </row>
    <row r="5697" spans="1:11" ht="22.5" x14ac:dyDescent="0.2">
      <c r="A5697" s="1" t="str">
        <f t="shared" si="90"/>
        <v>SINAPI 5787</v>
      </c>
      <c r="B5697" s="3" t="s">
        <v>21527</v>
      </c>
      <c r="C5697" s="3" t="s">
        <v>7030</v>
      </c>
      <c r="D5697" s="2" t="s">
        <v>14353</v>
      </c>
      <c r="E5697" s="3" t="s">
        <v>20627</v>
      </c>
      <c r="F5697" s="67" t="s">
        <v>35124</v>
      </c>
      <c r="G5697" s="67" t="s">
        <v>35124</v>
      </c>
      <c r="I5697" s="3" t="s">
        <v>41</v>
      </c>
      <c r="J5697" s="3" t="str">
        <f>IF($B5697="SINAPI",IF(ISNUMBER(MATCH(Banco!$C5697,Analitico!$A:$A,0)),INDEX(Analitico!E:E,MATCH(Banco!$C5697,Analitico!$A:$A,0))&amp;"%",""),"")</f>
        <v/>
      </c>
      <c r="K5697" s="3" t="str">
        <f>IF($B5697="SINAPI",IF(ISNUMBER(MATCH(Banco!$C5697,Analitico!$A:$A,0)),INDEX(Analitico!F:F,MATCH(Banco!$C5697,Analitico!$A:$A,0))&amp;"%",""),"")</f>
        <v/>
      </c>
    </row>
    <row r="5698" spans="1:11" ht="22.5" x14ac:dyDescent="0.2">
      <c r="A5698" s="1" t="str">
        <f t="shared" si="90"/>
        <v>SINAPI 5797</v>
      </c>
      <c r="B5698" s="3" t="s">
        <v>21527</v>
      </c>
      <c r="C5698" s="3" t="s">
        <v>7031</v>
      </c>
      <c r="D5698" s="2" t="s">
        <v>14354</v>
      </c>
      <c r="E5698" s="3" t="s">
        <v>20627</v>
      </c>
      <c r="F5698" s="67" t="s">
        <v>5874</v>
      </c>
      <c r="G5698" s="67" t="s">
        <v>5874</v>
      </c>
      <c r="I5698" s="3" t="s">
        <v>6300</v>
      </c>
      <c r="J5698" s="3" t="str">
        <f>IF($B5698="SINAPI",IF(ISNUMBER(MATCH(Banco!$C5698,Analitico!$A:$A,0)),INDEX(Analitico!E:E,MATCH(Banco!$C5698,Analitico!$A:$A,0))&amp;"%",""),"")</f>
        <v/>
      </c>
      <c r="K5698" s="3" t="str">
        <f>IF($B5698="SINAPI",IF(ISNUMBER(MATCH(Banco!$C5698,Analitico!$A:$A,0)),INDEX(Analitico!F:F,MATCH(Banco!$C5698,Analitico!$A:$A,0))&amp;"%",""),"")</f>
        <v/>
      </c>
    </row>
    <row r="5699" spans="1:11" ht="22.5" x14ac:dyDescent="0.2">
      <c r="A5699" s="1" t="str">
        <f t="shared" si="90"/>
        <v>SINAPI 5800</v>
      </c>
      <c r="B5699" s="3" t="s">
        <v>21527</v>
      </c>
      <c r="C5699" s="3" t="s">
        <v>7032</v>
      </c>
      <c r="D5699" s="2" t="s">
        <v>14355</v>
      </c>
      <c r="E5699" s="3" t="s">
        <v>20627</v>
      </c>
      <c r="F5699" s="67" t="s">
        <v>5841</v>
      </c>
      <c r="G5699" s="67" t="s">
        <v>5841</v>
      </c>
      <c r="I5699" s="3" t="s">
        <v>6298</v>
      </c>
      <c r="J5699" s="3" t="str">
        <f>IF($B5699="SINAPI",IF(ISNUMBER(MATCH(Banco!$C5699,Analitico!$A:$A,0)),INDEX(Analitico!E:E,MATCH(Banco!$C5699,Analitico!$A:$A,0))&amp;"%",""),"")</f>
        <v/>
      </c>
      <c r="K5699" s="3" t="str">
        <f>IF($B5699="SINAPI",IF(ISNUMBER(MATCH(Banco!$C5699,Analitico!$A:$A,0)),INDEX(Analitico!F:F,MATCH(Banco!$C5699,Analitico!$A:$A,0))&amp;"%",""),"")</f>
        <v/>
      </c>
    </row>
    <row r="5700" spans="1:11" x14ac:dyDescent="0.2">
      <c r="A5700" s="1" t="str">
        <f t="shared" si="90"/>
        <v>SINAPI 7032</v>
      </c>
      <c r="B5700" s="3" t="s">
        <v>21527</v>
      </c>
      <c r="C5700" s="3" t="s">
        <v>7033</v>
      </c>
      <c r="D5700" s="2" t="s">
        <v>14356</v>
      </c>
      <c r="E5700" s="3" t="s">
        <v>20627</v>
      </c>
      <c r="F5700" s="67" t="s">
        <v>4689</v>
      </c>
      <c r="G5700" s="67" t="s">
        <v>4689</v>
      </c>
      <c r="I5700" s="3" t="s">
        <v>6300</v>
      </c>
      <c r="J5700" s="3" t="str">
        <f>IF($B5700="SINAPI",IF(ISNUMBER(MATCH(Banco!$C5700,Analitico!$A:$A,0)),INDEX(Analitico!E:E,MATCH(Banco!$C5700,Analitico!$A:$A,0))&amp;"%",""),"")</f>
        <v/>
      </c>
      <c r="K5700" s="3" t="str">
        <f>IF($B5700="SINAPI",IF(ISNUMBER(MATCH(Banco!$C5700,Analitico!$A:$A,0)),INDEX(Analitico!F:F,MATCH(Banco!$C5700,Analitico!$A:$A,0))&amp;"%",""),"")</f>
        <v/>
      </c>
    </row>
    <row r="5701" spans="1:11" x14ac:dyDescent="0.2">
      <c r="A5701" s="1" t="str">
        <f t="shared" si="90"/>
        <v>SINAPI 7033</v>
      </c>
      <c r="B5701" s="3" t="s">
        <v>21527</v>
      </c>
      <c r="C5701" s="3" t="s">
        <v>7034</v>
      </c>
      <c r="D5701" s="2" t="s">
        <v>14357</v>
      </c>
      <c r="E5701" s="3" t="s">
        <v>20627</v>
      </c>
      <c r="F5701" s="67" t="s">
        <v>21463</v>
      </c>
      <c r="G5701" s="67" t="s">
        <v>21463</v>
      </c>
      <c r="I5701" s="3" t="s">
        <v>6300</v>
      </c>
      <c r="J5701" s="3" t="str">
        <f>IF($B5701="SINAPI",IF(ISNUMBER(MATCH(Banco!$C5701,Analitico!$A:$A,0)),INDEX(Analitico!E:E,MATCH(Banco!$C5701,Analitico!$A:$A,0))&amp;"%",""),"")</f>
        <v/>
      </c>
      <c r="K5701" s="3" t="str">
        <f>IF($B5701="SINAPI",IF(ISNUMBER(MATCH(Banco!$C5701,Analitico!$A:$A,0)),INDEX(Analitico!F:F,MATCH(Banco!$C5701,Analitico!$A:$A,0))&amp;"%",""),"")</f>
        <v/>
      </c>
    </row>
    <row r="5702" spans="1:11" x14ac:dyDescent="0.2">
      <c r="A5702" s="1" t="str">
        <f t="shared" si="90"/>
        <v>SINAPI 7034</v>
      </c>
      <c r="B5702" s="3" t="s">
        <v>21527</v>
      </c>
      <c r="C5702" s="3" t="s">
        <v>7035</v>
      </c>
      <c r="D5702" s="2" t="s">
        <v>14358</v>
      </c>
      <c r="E5702" s="3" t="s">
        <v>20627</v>
      </c>
      <c r="F5702" s="67" t="s">
        <v>4584</v>
      </c>
      <c r="G5702" s="67" t="s">
        <v>4584</v>
      </c>
      <c r="I5702" s="3" t="s">
        <v>6300</v>
      </c>
      <c r="J5702" s="3" t="str">
        <f>IF($B5702="SINAPI",IF(ISNUMBER(MATCH(Banco!$C5702,Analitico!$A:$A,0)),INDEX(Analitico!E:E,MATCH(Banco!$C5702,Analitico!$A:$A,0))&amp;"%",""),"")</f>
        <v/>
      </c>
      <c r="K5702" s="3" t="str">
        <f>IF($B5702="SINAPI",IF(ISNUMBER(MATCH(Banco!$C5702,Analitico!$A:$A,0)),INDEX(Analitico!F:F,MATCH(Banco!$C5702,Analitico!$A:$A,0))&amp;"%",""),"")</f>
        <v/>
      </c>
    </row>
    <row r="5703" spans="1:11" ht="22.5" x14ac:dyDescent="0.2">
      <c r="A5703" s="1" t="str">
        <f t="shared" si="90"/>
        <v>SINAPI 7035</v>
      </c>
      <c r="B5703" s="3" t="s">
        <v>21527</v>
      </c>
      <c r="C5703" s="3" t="s">
        <v>7036</v>
      </c>
      <c r="D5703" s="2" t="s">
        <v>14359</v>
      </c>
      <c r="E5703" s="3" t="s">
        <v>20627</v>
      </c>
      <c r="F5703" s="67" t="s">
        <v>30963</v>
      </c>
      <c r="G5703" s="67" t="s">
        <v>30963</v>
      </c>
      <c r="I5703" s="3" t="s">
        <v>41</v>
      </c>
      <c r="J5703" s="3" t="str">
        <f>IF($B5703="SINAPI",IF(ISNUMBER(MATCH(Banco!$C5703,Analitico!$A:$A,0)),INDEX(Analitico!E:E,MATCH(Banco!$C5703,Analitico!$A:$A,0))&amp;"%",""),"")</f>
        <v/>
      </c>
      <c r="K5703" s="3" t="str">
        <f>IF($B5703="SINAPI",IF(ISNUMBER(MATCH(Banco!$C5703,Analitico!$A:$A,0)),INDEX(Analitico!F:F,MATCH(Banco!$C5703,Analitico!$A:$A,0))&amp;"%",""),"")</f>
        <v/>
      </c>
    </row>
    <row r="5704" spans="1:11" ht="22.5" x14ac:dyDescent="0.2">
      <c r="A5704" s="1" t="str">
        <f t="shared" si="90"/>
        <v>SINAPI 7038</v>
      </c>
      <c r="B5704" s="3" t="s">
        <v>21527</v>
      </c>
      <c r="C5704" s="3" t="s">
        <v>7037</v>
      </c>
      <c r="D5704" s="2" t="s">
        <v>14360</v>
      </c>
      <c r="E5704" s="3" t="s">
        <v>20627</v>
      </c>
      <c r="F5704" s="67" t="s">
        <v>29666</v>
      </c>
      <c r="G5704" s="67" t="s">
        <v>29666</v>
      </c>
      <c r="I5704" s="3" t="s">
        <v>6300</v>
      </c>
      <c r="J5704" s="3" t="str">
        <f>IF($B5704="SINAPI",IF(ISNUMBER(MATCH(Banco!$C5704,Analitico!$A:$A,0)),INDEX(Analitico!E:E,MATCH(Banco!$C5704,Analitico!$A:$A,0))&amp;"%",""),"")</f>
        <v/>
      </c>
      <c r="K5704" s="3" t="str">
        <f>IF($B5704="SINAPI",IF(ISNUMBER(MATCH(Banco!$C5704,Analitico!$A:$A,0)),INDEX(Analitico!F:F,MATCH(Banco!$C5704,Analitico!$A:$A,0))&amp;"%",""),"")</f>
        <v/>
      </c>
    </row>
    <row r="5705" spans="1:11" ht="22.5" x14ac:dyDescent="0.2">
      <c r="A5705" s="1" t="str">
        <f t="shared" si="90"/>
        <v>SINAPI 7039</v>
      </c>
      <c r="B5705" s="3" t="s">
        <v>21527</v>
      </c>
      <c r="C5705" s="3" t="s">
        <v>7038</v>
      </c>
      <c r="D5705" s="2" t="s">
        <v>14361</v>
      </c>
      <c r="E5705" s="3" t="s">
        <v>20627</v>
      </c>
      <c r="F5705" s="67" t="s">
        <v>5028</v>
      </c>
      <c r="G5705" s="67" t="s">
        <v>5028</v>
      </c>
      <c r="I5705" s="3" t="s">
        <v>6300</v>
      </c>
      <c r="J5705" s="3" t="str">
        <f>IF($B5705="SINAPI",IF(ISNUMBER(MATCH(Banco!$C5705,Analitico!$A:$A,0)),INDEX(Analitico!E:E,MATCH(Banco!$C5705,Analitico!$A:$A,0))&amp;"%",""),"")</f>
        <v/>
      </c>
      <c r="K5705" s="3" t="str">
        <f>IF($B5705="SINAPI",IF(ISNUMBER(MATCH(Banco!$C5705,Analitico!$A:$A,0)),INDEX(Analitico!F:F,MATCH(Banco!$C5705,Analitico!$A:$A,0))&amp;"%",""),"")</f>
        <v/>
      </c>
    </row>
    <row r="5706" spans="1:11" ht="22.5" x14ac:dyDescent="0.2">
      <c r="A5706" s="1" t="str">
        <f t="shared" si="90"/>
        <v>SINAPI 7040</v>
      </c>
      <c r="B5706" s="3" t="s">
        <v>21527</v>
      </c>
      <c r="C5706" s="3" t="s">
        <v>7039</v>
      </c>
      <c r="D5706" s="2" t="s">
        <v>14362</v>
      </c>
      <c r="E5706" s="3" t="s">
        <v>20627</v>
      </c>
      <c r="F5706" s="67" t="s">
        <v>31603</v>
      </c>
      <c r="G5706" s="67" t="s">
        <v>31603</v>
      </c>
      <c r="I5706" s="3" t="s">
        <v>6300</v>
      </c>
      <c r="J5706" s="3" t="str">
        <f>IF($B5706="SINAPI",IF(ISNUMBER(MATCH(Banco!$C5706,Analitico!$A:$A,0)),INDEX(Analitico!E:E,MATCH(Banco!$C5706,Analitico!$A:$A,0))&amp;"%",""),"")</f>
        <v/>
      </c>
      <c r="K5706" s="3" t="str">
        <f>IF($B5706="SINAPI",IF(ISNUMBER(MATCH(Banco!$C5706,Analitico!$A:$A,0)),INDEX(Analitico!F:F,MATCH(Banco!$C5706,Analitico!$A:$A,0))&amp;"%",""),"")</f>
        <v/>
      </c>
    </row>
    <row r="5707" spans="1:11" ht="22.5" x14ac:dyDescent="0.2">
      <c r="A5707" s="1" t="str">
        <f t="shared" si="90"/>
        <v>SINAPI 7044</v>
      </c>
      <c r="B5707" s="3" t="s">
        <v>21527</v>
      </c>
      <c r="C5707" s="3" t="s">
        <v>7040</v>
      </c>
      <c r="D5707" s="2" t="s">
        <v>14363</v>
      </c>
      <c r="E5707" s="3" t="s">
        <v>20627</v>
      </c>
      <c r="F5707" s="67" t="s">
        <v>21380</v>
      </c>
      <c r="G5707" s="67" t="s">
        <v>21380</v>
      </c>
      <c r="I5707" s="3" t="s">
        <v>6298</v>
      </c>
      <c r="J5707" s="3" t="str">
        <f>IF($B5707="SINAPI",IF(ISNUMBER(MATCH(Banco!$C5707,Analitico!$A:$A,0)),INDEX(Analitico!E:E,MATCH(Banco!$C5707,Analitico!$A:$A,0))&amp;"%",""),"")</f>
        <v/>
      </c>
      <c r="K5707" s="3" t="str">
        <f>IF($B5707="SINAPI",IF(ISNUMBER(MATCH(Banco!$C5707,Analitico!$A:$A,0)),INDEX(Analitico!F:F,MATCH(Banco!$C5707,Analitico!$A:$A,0))&amp;"%",""),"")</f>
        <v/>
      </c>
    </row>
    <row r="5708" spans="1:11" ht="22.5" x14ac:dyDescent="0.2">
      <c r="A5708" s="1" t="str">
        <f t="shared" si="90"/>
        <v>SINAPI 7045</v>
      </c>
      <c r="B5708" s="3" t="s">
        <v>21527</v>
      </c>
      <c r="C5708" s="3" t="s">
        <v>7041</v>
      </c>
      <c r="D5708" s="2" t="s">
        <v>14364</v>
      </c>
      <c r="E5708" s="3" t="s">
        <v>20627</v>
      </c>
      <c r="F5708" s="67" t="s">
        <v>4741</v>
      </c>
      <c r="G5708" s="67" t="s">
        <v>4741</v>
      </c>
      <c r="I5708" s="3" t="s">
        <v>6298</v>
      </c>
      <c r="J5708" s="3" t="str">
        <f>IF($B5708="SINAPI",IF(ISNUMBER(MATCH(Banco!$C5708,Analitico!$A:$A,0)),INDEX(Analitico!E:E,MATCH(Banco!$C5708,Analitico!$A:$A,0))&amp;"%",""),"")</f>
        <v/>
      </c>
      <c r="K5708" s="3" t="str">
        <f>IF($B5708="SINAPI",IF(ISNUMBER(MATCH(Banco!$C5708,Analitico!$A:$A,0)),INDEX(Analitico!F:F,MATCH(Banco!$C5708,Analitico!$A:$A,0))&amp;"%",""),"")</f>
        <v/>
      </c>
    </row>
    <row r="5709" spans="1:11" ht="22.5" x14ac:dyDescent="0.2">
      <c r="A5709" s="1" t="str">
        <f t="shared" si="90"/>
        <v>SINAPI 7046</v>
      </c>
      <c r="B5709" s="3" t="s">
        <v>21527</v>
      </c>
      <c r="C5709" s="3" t="s">
        <v>7042</v>
      </c>
      <c r="D5709" s="2" t="s">
        <v>14365</v>
      </c>
      <c r="E5709" s="3" t="s">
        <v>20627</v>
      </c>
      <c r="F5709" s="67" t="s">
        <v>5840</v>
      </c>
      <c r="G5709" s="67" t="s">
        <v>5840</v>
      </c>
      <c r="I5709" s="3" t="s">
        <v>6298</v>
      </c>
      <c r="J5709" s="3" t="str">
        <f>IF($B5709="SINAPI",IF(ISNUMBER(MATCH(Banco!$C5709,Analitico!$A:$A,0)),INDEX(Analitico!E:E,MATCH(Banco!$C5709,Analitico!$A:$A,0))&amp;"%",""),"")</f>
        <v/>
      </c>
      <c r="K5709" s="3" t="str">
        <f>IF($B5709="SINAPI",IF(ISNUMBER(MATCH(Banco!$C5709,Analitico!$A:$A,0)),INDEX(Analitico!F:F,MATCH(Banco!$C5709,Analitico!$A:$A,0))&amp;"%",""),"")</f>
        <v/>
      </c>
    </row>
    <row r="5710" spans="1:11" ht="22.5" x14ac:dyDescent="0.2">
      <c r="A5710" s="1" t="str">
        <f t="shared" si="90"/>
        <v>SINAPI 7047</v>
      </c>
      <c r="B5710" s="3" t="s">
        <v>21527</v>
      </c>
      <c r="C5710" s="3" t="s">
        <v>7043</v>
      </c>
      <c r="D5710" s="2" t="s">
        <v>14366</v>
      </c>
      <c r="E5710" s="3" t="s">
        <v>20627</v>
      </c>
      <c r="F5710" s="67" t="s">
        <v>5928</v>
      </c>
      <c r="G5710" s="67" t="s">
        <v>5928</v>
      </c>
      <c r="I5710" s="3" t="s">
        <v>41</v>
      </c>
      <c r="J5710" s="3" t="str">
        <f>IF($B5710="SINAPI",IF(ISNUMBER(MATCH(Banco!$C5710,Analitico!$A:$A,0)),INDEX(Analitico!E:E,MATCH(Banco!$C5710,Analitico!$A:$A,0))&amp;"%",""),"")</f>
        <v/>
      </c>
      <c r="K5710" s="3" t="str">
        <f>IF($B5710="SINAPI",IF(ISNUMBER(MATCH(Banco!$C5710,Analitico!$A:$A,0)),INDEX(Analitico!F:F,MATCH(Banco!$C5710,Analitico!$A:$A,0))&amp;"%",""),"")</f>
        <v/>
      </c>
    </row>
    <row r="5711" spans="1:11" ht="22.5" x14ac:dyDescent="0.2">
      <c r="A5711" s="1" t="str">
        <f t="shared" si="90"/>
        <v>SINAPI 7051</v>
      </c>
      <c r="B5711" s="3" t="s">
        <v>21527</v>
      </c>
      <c r="C5711" s="3" t="s">
        <v>7044</v>
      </c>
      <c r="D5711" s="2" t="s">
        <v>14367</v>
      </c>
      <c r="E5711" s="3" t="s">
        <v>20627</v>
      </c>
      <c r="F5711" s="67" t="s">
        <v>34886</v>
      </c>
      <c r="G5711" s="67" t="s">
        <v>34886</v>
      </c>
      <c r="I5711" s="3" t="s">
        <v>6300</v>
      </c>
      <c r="J5711" s="3" t="str">
        <f>IF($B5711="SINAPI",IF(ISNUMBER(MATCH(Banco!$C5711,Analitico!$A:$A,0)),INDEX(Analitico!E:E,MATCH(Banco!$C5711,Analitico!$A:$A,0))&amp;"%",""),"")</f>
        <v/>
      </c>
      <c r="K5711" s="3" t="str">
        <f>IF($B5711="SINAPI",IF(ISNUMBER(MATCH(Banco!$C5711,Analitico!$A:$A,0)),INDEX(Analitico!F:F,MATCH(Banco!$C5711,Analitico!$A:$A,0))&amp;"%",""),"")</f>
        <v/>
      </c>
    </row>
    <row r="5712" spans="1:11" ht="22.5" x14ac:dyDescent="0.2">
      <c r="A5712" s="1" t="str">
        <f t="shared" si="90"/>
        <v>SINAPI 7052</v>
      </c>
      <c r="B5712" s="3" t="s">
        <v>21527</v>
      </c>
      <c r="C5712" s="3" t="s">
        <v>7045</v>
      </c>
      <c r="D5712" s="2" t="s">
        <v>14368</v>
      </c>
      <c r="E5712" s="3" t="s">
        <v>20627</v>
      </c>
      <c r="F5712" s="67" t="s">
        <v>29599</v>
      </c>
      <c r="G5712" s="67" t="s">
        <v>29599</v>
      </c>
      <c r="I5712" s="3" t="s">
        <v>6300</v>
      </c>
      <c r="J5712" s="3" t="str">
        <f>IF($B5712="SINAPI",IF(ISNUMBER(MATCH(Banco!$C5712,Analitico!$A:$A,0)),INDEX(Analitico!E:E,MATCH(Banco!$C5712,Analitico!$A:$A,0))&amp;"%",""),"")</f>
        <v/>
      </c>
      <c r="K5712" s="3" t="str">
        <f>IF($B5712="SINAPI",IF(ISNUMBER(MATCH(Banco!$C5712,Analitico!$A:$A,0)),INDEX(Analitico!F:F,MATCH(Banco!$C5712,Analitico!$A:$A,0))&amp;"%",""),"")</f>
        <v/>
      </c>
    </row>
    <row r="5713" spans="1:11" ht="22.5" x14ac:dyDescent="0.2">
      <c r="A5713" s="1" t="str">
        <f t="shared" si="90"/>
        <v>SINAPI 7053</v>
      </c>
      <c r="B5713" s="3" t="s">
        <v>21527</v>
      </c>
      <c r="C5713" s="3" t="s">
        <v>7046</v>
      </c>
      <c r="D5713" s="2" t="s">
        <v>14369</v>
      </c>
      <c r="E5713" s="3" t="s">
        <v>20627</v>
      </c>
      <c r="F5713" s="67" t="s">
        <v>35125</v>
      </c>
      <c r="G5713" s="67" t="s">
        <v>35125</v>
      </c>
      <c r="I5713" s="3" t="s">
        <v>6300</v>
      </c>
      <c r="J5713" s="3" t="str">
        <f>IF($B5713="SINAPI",IF(ISNUMBER(MATCH(Banco!$C5713,Analitico!$A:$A,0)),INDEX(Analitico!E:E,MATCH(Banco!$C5713,Analitico!$A:$A,0))&amp;"%",""),"")</f>
        <v/>
      </c>
      <c r="K5713" s="3" t="str">
        <f>IF($B5713="SINAPI",IF(ISNUMBER(MATCH(Banco!$C5713,Analitico!$A:$A,0)),INDEX(Analitico!F:F,MATCH(Banco!$C5713,Analitico!$A:$A,0))&amp;"%",""),"")</f>
        <v/>
      </c>
    </row>
    <row r="5714" spans="1:11" ht="22.5" x14ac:dyDescent="0.2">
      <c r="A5714" s="1" t="str">
        <f t="shared" si="90"/>
        <v>SINAPI 7054</v>
      </c>
      <c r="B5714" s="3" t="s">
        <v>21527</v>
      </c>
      <c r="C5714" s="3" t="s">
        <v>7047</v>
      </c>
      <c r="D5714" s="2" t="s">
        <v>14370</v>
      </c>
      <c r="E5714" s="3" t="s">
        <v>20627</v>
      </c>
      <c r="F5714" s="67" t="s">
        <v>35126</v>
      </c>
      <c r="G5714" s="67" t="s">
        <v>35126</v>
      </c>
      <c r="I5714" s="3" t="s">
        <v>41</v>
      </c>
      <c r="J5714" s="3" t="str">
        <f>IF($B5714="SINAPI",IF(ISNUMBER(MATCH(Banco!$C5714,Analitico!$A:$A,0)),INDEX(Analitico!E:E,MATCH(Banco!$C5714,Analitico!$A:$A,0))&amp;"%",""),"")</f>
        <v/>
      </c>
      <c r="K5714" s="3" t="str">
        <f>IF($B5714="SINAPI",IF(ISNUMBER(MATCH(Banco!$C5714,Analitico!$A:$A,0)),INDEX(Analitico!F:F,MATCH(Banco!$C5714,Analitico!$A:$A,0))&amp;"%",""),"")</f>
        <v/>
      </c>
    </row>
    <row r="5715" spans="1:11" ht="22.5" x14ac:dyDescent="0.2">
      <c r="A5715" s="1" t="str">
        <f t="shared" si="90"/>
        <v>SINAPI 7058</v>
      </c>
      <c r="B5715" s="3" t="s">
        <v>21527</v>
      </c>
      <c r="C5715" s="3" t="s">
        <v>7048</v>
      </c>
      <c r="D5715" s="2" t="s">
        <v>14371</v>
      </c>
      <c r="E5715" s="3" t="s">
        <v>20627</v>
      </c>
      <c r="F5715" s="67" t="s">
        <v>34161</v>
      </c>
      <c r="G5715" s="67" t="s">
        <v>34161</v>
      </c>
      <c r="I5715" s="3" t="s">
        <v>6298</v>
      </c>
      <c r="J5715" s="3" t="str">
        <f>IF($B5715="SINAPI",IF(ISNUMBER(MATCH(Banco!$C5715,Analitico!$A:$A,0)),INDEX(Analitico!E:E,MATCH(Banco!$C5715,Analitico!$A:$A,0))&amp;"%",""),"")</f>
        <v/>
      </c>
      <c r="K5715" s="3" t="str">
        <f>IF($B5715="SINAPI",IF(ISNUMBER(MATCH(Banco!$C5715,Analitico!$A:$A,0)),INDEX(Analitico!F:F,MATCH(Banco!$C5715,Analitico!$A:$A,0))&amp;"%",""),"")</f>
        <v/>
      </c>
    </row>
    <row r="5716" spans="1:11" ht="22.5" x14ac:dyDescent="0.2">
      <c r="A5716" s="1" t="str">
        <f t="shared" si="90"/>
        <v>SINAPI 7059</v>
      </c>
      <c r="B5716" s="3" t="s">
        <v>21527</v>
      </c>
      <c r="C5716" s="3" t="s">
        <v>7049</v>
      </c>
      <c r="D5716" s="2" t="s">
        <v>14372</v>
      </c>
      <c r="E5716" s="3" t="s">
        <v>20627</v>
      </c>
      <c r="F5716" s="67" t="s">
        <v>4817</v>
      </c>
      <c r="G5716" s="67" t="s">
        <v>4817</v>
      </c>
      <c r="I5716" s="3" t="s">
        <v>6298</v>
      </c>
      <c r="J5716" s="3" t="str">
        <f>IF($B5716="SINAPI",IF(ISNUMBER(MATCH(Banco!$C5716,Analitico!$A:$A,0)),INDEX(Analitico!E:E,MATCH(Banco!$C5716,Analitico!$A:$A,0))&amp;"%",""),"")</f>
        <v/>
      </c>
      <c r="K5716" s="3" t="str">
        <f>IF($B5716="SINAPI",IF(ISNUMBER(MATCH(Banco!$C5716,Analitico!$A:$A,0)),INDEX(Analitico!F:F,MATCH(Banco!$C5716,Analitico!$A:$A,0))&amp;"%",""),"")</f>
        <v/>
      </c>
    </row>
    <row r="5717" spans="1:11" ht="22.5" x14ac:dyDescent="0.2">
      <c r="A5717" s="1" t="str">
        <f t="shared" si="90"/>
        <v>SINAPI 7060</v>
      </c>
      <c r="B5717" s="3" t="s">
        <v>21527</v>
      </c>
      <c r="C5717" s="3" t="s">
        <v>7050</v>
      </c>
      <c r="D5717" s="2" t="s">
        <v>14373</v>
      </c>
      <c r="E5717" s="3" t="s">
        <v>20627</v>
      </c>
      <c r="F5717" s="67" t="s">
        <v>35127</v>
      </c>
      <c r="G5717" s="67" t="s">
        <v>35127</v>
      </c>
      <c r="I5717" s="3" t="s">
        <v>6298</v>
      </c>
      <c r="J5717" s="3" t="str">
        <f>IF($B5717="SINAPI",IF(ISNUMBER(MATCH(Banco!$C5717,Analitico!$A:$A,0)),INDEX(Analitico!E:E,MATCH(Banco!$C5717,Analitico!$A:$A,0))&amp;"%",""),"")</f>
        <v/>
      </c>
      <c r="K5717" s="3" t="str">
        <f>IF($B5717="SINAPI",IF(ISNUMBER(MATCH(Banco!$C5717,Analitico!$A:$A,0)),INDEX(Analitico!F:F,MATCH(Banco!$C5717,Analitico!$A:$A,0))&amp;"%",""),"")</f>
        <v/>
      </c>
    </row>
    <row r="5718" spans="1:11" ht="22.5" x14ac:dyDescent="0.2">
      <c r="A5718" s="1" t="str">
        <f t="shared" si="90"/>
        <v>SINAPI 7061</v>
      </c>
      <c r="B5718" s="3" t="s">
        <v>21527</v>
      </c>
      <c r="C5718" s="3" t="s">
        <v>7051</v>
      </c>
      <c r="D5718" s="2" t="s">
        <v>14374</v>
      </c>
      <c r="E5718" s="3" t="s">
        <v>20627</v>
      </c>
      <c r="F5718" s="67" t="s">
        <v>34755</v>
      </c>
      <c r="G5718" s="67" t="s">
        <v>34755</v>
      </c>
      <c r="I5718" s="3" t="s">
        <v>41</v>
      </c>
      <c r="J5718" s="3" t="str">
        <f>IF($B5718="SINAPI",IF(ISNUMBER(MATCH(Banco!$C5718,Analitico!$A:$A,0)),INDEX(Analitico!E:E,MATCH(Banco!$C5718,Analitico!$A:$A,0))&amp;"%",""),"")</f>
        <v/>
      </c>
      <c r="K5718" s="3" t="str">
        <f>IF($B5718="SINAPI",IF(ISNUMBER(MATCH(Banco!$C5718,Analitico!$A:$A,0)),INDEX(Analitico!F:F,MATCH(Banco!$C5718,Analitico!$A:$A,0))&amp;"%",""),"")</f>
        <v/>
      </c>
    </row>
    <row r="5719" spans="1:11" x14ac:dyDescent="0.2">
      <c r="A5719" s="1" t="str">
        <f t="shared" si="90"/>
        <v>SINAPI 7063</v>
      </c>
      <c r="B5719" s="3" t="s">
        <v>21527</v>
      </c>
      <c r="C5719" s="3" t="s">
        <v>7052</v>
      </c>
      <c r="D5719" s="2" t="s">
        <v>14375</v>
      </c>
      <c r="E5719" s="3" t="s">
        <v>20627</v>
      </c>
      <c r="F5719" s="67" t="s">
        <v>31610</v>
      </c>
      <c r="G5719" s="67" t="s">
        <v>31610</v>
      </c>
      <c r="I5719" s="3" t="s">
        <v>6298</v>
      </c>
      <c r="J5719" s="3" t="str">
        <f>IF($B5719="SINAPI",IF(ISNUMBER(MATCH(Banco!$C5719,Analitico!$A:$A,0)),INDEX(Analitico!E:E,MATCH(Banco!$C5719,Analitico!$A:$A,0))&amp;"%",""),"")</f>
        <v/>
      </c>
      <c r="K5719" s="3" t="str">
        <f>IF($B5719="SINAPI",IF(ISNUMBER(MATCH(Banco!$C5719,Analitico!$A:$A,0)),INDEX(Analitico!F:F,MATCH(Banco!$C5719,Analitico!$A:$A,0))&amp;"%",""),"")</f>
        <v/>
      </c>
    </row>
    <row r="5720" spans="1:11" x14ac:dyDescent="0.2">
      <c r="A5720" s="1" t="str">
        <f t="shared" si="90"/>
        <v>SINAPI 7064</v>
      </c>
      <c r="B5720" s="3" t="s">
        <v>21527</v>
      </c>
      <c r="C5720" s="3" t="s">
        <v>7053</v>
      </c>
      <c r="D5720" s="2" t="s">
        <v>14376</v>
      </c>
      <c r="E5720" s="3" t="s">
        <v>20627</v>
      </c>
      <c r="F5720" s="67" t="s">
        <v>4696</v>
      </c>
      <c r="G5720" s="67" t="s">
        <v>4696</v>
      </c>
      <c r="I5720" s="3" t="s">
        <v>6298</v>
      </c>
      <c r="J5720" s="3" t="str">
        <f>IF($B5720="SINAPI",IF(ISNUMBER(MATCH(Banco!$C5720,Analitico!$A:$A,0)),INDEX(Analitico!E:E,MATCH(Banco!$C5720,Analitico!$A:$A,0))&amp;"%",""),"")</f>
        <v/>
      </c>
      <c r="K5720" s="3" t="str">
        <f>IF($B5720="SINAPI",IF(ISNUMBER(MATCH(Banco!$C5720,Analitico!$A:$A,0)),INDEX(Analitico!F:F,MATCH(Banco!$C5720,Analitico!$A:$A,0))&amp;"%",""),"")</f>
        <v/>
      </c>
    </row>
    <row r="5721" spans="1:11" x14ac:dyDescent="0.2">
      <c r="A5721" s="1" t="str">
        <f t="shared" si="90"/>
        <v>SINAPI 7065</v>
      </c>
      <c r="B5721" s="3" t="s">
        <v>21527</v>
      </c>
      <c r="C5721" s="3" t="s">
        <v>7054</v>
      </c>
      <c r="D5721" s="2" t="s">
        <v>14377</v>
      </c>
      <c r="E5721" s="3" t="s">
        <v>20627</v>
      </c>
      <c r="F5721" s="67" t="s">
        <v>21269</v>
      </c>
      <c r="G5721" s="67" t="s">
        <v>21269</v>
      </c>
      <c r="I5721" s="3" t="s">
        <v>6298</v>
      </c>
      <c r="J5721" s="3" t="str">
        <f>IF($B5721="SINAPI",IF(ISNUMBER(MATCH(Banco!$C5721,Analitico!$A:$A,0)),INDEX(Analitico!E:E,MATCH(Banco!$C5721,Analitico!$A:$A,0))&amp;"%",""),"")</f>
        <v/>
      </c>
      <c r="K5721" s="3" t="str">
        <f>IF($B5721="SINAPI",IF(ISNUMBER(MATCH(Banco!$C5721,Analitico!$A:$A,0)),INDEX(Analitico!F:F,MATCH(Banco!$C5721,Analitico!$A:$A,0))&amp;"%",""),"")</f>
        <v/>
      </c>
    </row>
    <row r="5722" spans="1:11" ht="22.5" x14ac:dyDescent="0.2">
      <c r="A5722" s="1" t="str">
        <f t="shared" si="90"/>
        <v>SINAPI 7066</v>
      </c>
      <c r="B5722" s="3" t="s">
        <v>21527</v>
      </c>
      <c r="C5722" s="3" t="s">
        <v>7055</v>
      </c>
      <c r="D5722" s="2" t="s">
        <v>14378</v>
      </c>
      <c r="E5722" s="3" t="s">
        <v>20627</v>
      </c>
      <c r="F5722" s="67" t="s">
        <v>35128</v>
      </c>
      <c r="G5722" s="67" t="s">
        <v>35128</v>
      </c>
      <c r="I5722" s="3" t="s">
        <v>41</v>
      </c>
      <c r="J5722" s="3" t="str">
        <f>IF($B5722="SINAPI",IF(ISNUMBER(MATCH(Banco!$C5722,Analitico!$A:$A,0)),INDEX(Analitico!E:E,MATCH(Banco!$C5722,Analitico!$A:$A,0))&amp;"%",""),"")</f>
        <v/>
      </c>
      <c r="K5722" s="3" t="str">
        <f>IF($B5722="SINAPI",IF(ISNUMBER(MATCH(Banco!$C5722,Analitico!$A:$A,0)),INDEX(Analitico!F:F,MATCH(Banco!$C5722,Analitico!$A:$A,0))&amp;"%",""),"")</f>
        <v/>
      </c>
    </row>
    <row r="5723" spans="1:11" ht="33.75" x14ac:dyDescent="0.2">
      <c r="A5723" s="1" t="str">
        <f t="shared" si="90"/>
        <v>SINAPI 53786</v>
      </c>
      <c r="B5723" s="3" t="s">
        <v>21527</v>
      </c>
      <c r="C5723" s="3" t="s">
        <v>7056</v>
      </c>
      <c r="D5723" s="2" t="s">
        <v>14379</v>
      </c>
      <c r="E5723" s="3" t="s">
        <v>20627</v>
      </c>
      <c r="F5723" s="67" t="s">
        <v>35129</v>
      </c>
      <c r="G5723" s="67" t="s">
        <v>35129</v>
      </c>
      <c r="I5723" s="3" t="s">
        <v>41</v>
      </c>
      <c r="J5723" s="3" t="str">
        <f>IF($B5723="SINAPI",IF(ISNUMBER(MATCH(Banco!$C5723,Analitico!$A:$A,0)),INDEX(Analitico!E:E,MATCH(Banco!$C5723,Analitico!$A:$A,0))&amp;"%",""),"")</f>
        <v/>
      </c>
      <c r="K5723" s="3" t="str">
        <f>IF($B5723="SINAPI",IF(ISNUMBER(MATCH(Banco!$C5723,Analitico!$A:$A,0)),INDEX(Analitico!F:F,MATCH(Banco!$C5723,Analitico!$A:$A,0))&amp;"%",""),"")</f>
        <v/>
      </c>
    </row>
    <row r="5724" spans="1:11" ht="22.5" x14ac:dyDescent="0.2">
      <c r="A5724" s="1" t="str">
        <f t="shared" si="90"/>
        <v>SINAPI 53788</v>
      </c>
      <c r="B5724" s="3" t="s">
        <v>21527</v>
      </c>
      <c r="C5724" s="3" t="s">
        <v>7057</v>
      </c>
      <c r="D5724" s="2" t="s">
        <v>14380</v>
      </c>
      <c r="E5724" s="3" t="s">
        <v>20627</v>
      </c>
      <c r="F5724" s="67" t="s">
        <v>35130</v>
      </c>
      <c r="G5724" s="67" t="s">
        <v>35130</v>
      </c>
      <c r="I5724" s="3" t="s">
        <v>41</v>
      </c>
      <c r="J5724" s="3" t="str">
        <f>IF($B5724="SINAPI",IF(ISNUMBER(MATCH(Banco!$C5724,Analitico!$A:$A,0)),INDEX(Analitico!E:E,MATCH(Banco!$C5724,Analitico!$A:$A,0))&amp;"%",""),"")</f>
        <v/>
      </c>
      <c r="K5724" s="3" t="str">
        <f>IF($B5724="SINAPI",IF(ISNUMBER(MATCH(Banco!$C5724,Analitico!$A:$A,0)),INDEX(Analitico!F:F,MATCH(Banco!$C5724,Analitico!$A:$A,0))&amp;"%",""),"")</f>
        <v/>
      </c>
    </row>
    <row r="5725" spans="1:11" ht="22.5" x14ac:dyDescent="0.2">
      <c r="A5725" s="1" t="str">
        <f t="shared" si="90"/>
        <v>SINAPI 53792</v>
      </c>
      <c r="B5725" s="3" t="s">
        <v>21527</v>
      </c>
      <c r="C5725" s="3" t="s">
        <v>7058</v>
      </c>
      <c r="D5725" s="2" t="s">
        <v>14381</v>
      </c>
      <c r="E5725" s="3" t="s">
        <v>20627</v>
      </c>
      <c r="F5725" s="67" t="s">
        <v>35131</v>
      </c>
      <c r="G5725" s="67" t="s">
        <v>35131</v>
      </c>
      <c r="I5725" s="3" t="s">
        <v>41</v>
      </c>
      <c r="J5725" s="3" t="str">
        <f>IF($B5725="SINAPI",IF(ISNUMBER(MATCH(Banco!$C5725,Analitico!$A:$A,0)),INDEX(Analitico!E:E,MATCH(Banco!$C5725,Analitico!$A:$A,0))&amp;"%",""),"")</f>
        <v/>
      </c>
      <c r="K5725" s="3" t="str">
        <f>IF($B5725="SINAPI",IF(ISNUMBER(MATCH(Banco!$C5725,Analitico!$A:$A,0)),INDEX(Analitico!F:F,MATCH(Banco!$C5725,Analitico!$A:$A,0))&amp;"%",""),"")</f>
        <v/>
      </c>
    </row>
    <row r="5726" spans="1:11" x14ac:dyDescent="0.2">
      <c r="A5726" s="1" t="str">
        <f t="shared" si="90"/>
        <v>SINAPI 53794</v>
      </c>
      <c r="B5726" s="3" t="s">
        <v>21527</v>
      </c>
      <c r="C5726" s="3" t="s">
        <v>7059</v>
      </c>
      <c r="D5726" s="2" t="s">
        <v>14382</v>
      </c>
      <c r="E5726" s="3" t="s">
        <v>20627</v>
      </c>
      <c r="F5726" s="67" t="s">
        <v>20759</v>
      </c>
      <c r="G5726" s="67" t="s">
        <v>20759</v>
      </c>
      <c r="I5726" s="3" t="s">
        <v>6300</v>
      </c>
      <c r="J5726" s="3" t="str">
        <f>IF($B5726="SINAPI",IF(ISNUMBER(MATCH(Banco!$C5726,Analitico!$A:$A,0)),INDEX(Analitico!E:E,MATCH(Banco!$C5726,Analitico!$A:$A,0))&amp;"%",""),"")</f>
        <v/>
      </c>
      <c r="K5726" s="3" t="str">
        <f>IF($B5726="SINAPI",IF(ISNUMBER(MATCH(Banco!$C5726,Analitico!$A:$A,0)),INDEX(Analitico!F:F,MATCH(Banco!$C5726,Analitico!$A:$A,0))&amp;"%",""),"")</f>
        <v/>
      </c>
    </row>
    <row r="5727" spans="1:11" ht="33.75" x14ac:dyDescent="0.2">
      <c r="A5727" s="1" t="str">
        <f t="shared" si="90"/>
        <v>SINAPI 53797</v>
      </c>
      <c r="B5727" s="3" t="s">
        <v>21527</v>
      </c>
      <c r="C5727" s="3" t="s">
        <v>7060</v>
      </c>
      <c r="D5727" s="2" t="s">
        <v>14383</v>
      </c>
      <c r="E5727" s="3" t="s">
        <v>20627</v>
      </c>
      <c r="F5727" s="67" t="s">
        <v>35132</v>
      </c>
      <c r="G5727" s="67" t="s">
        <v>35132</v>
      </c>
      <c r="I5727" s="3" t="s">
        <v>41</v>
      </c>
      <c r="J5727" s="3" t="str">
        <f>IF($B5727="SINAPI",IF(ISNUMBER(MATCH(Banco!$C5727,Analitico!$A:$A,0)),INDEX(Analitico!E:E,MATCH(Banco!$C5727,Analitico!$A:$A,0))&amp;"%",""),"")</f>
        <v/>
      </c>
      <c r="K5727" s="3" t="str">
        <f>IF($B5727="SINAPI",IF(ISNUMBER(MATCH(Banco!$C5727,Analitico!$A:$A,0)),INDEX(Analitico!F:F,MATCH(Banco!$C5727,Analitico!$A:$A,0))&amp;"%",""),"")</f>
        <v/>
      </c>
    </row>
    <row r="5728" spans="1:11" ht="22.5" x14ac:dyDescent="0.2">
      <c r="A5728" s="1" t="str">
        <f t="shared" si="90"/>
        <v>SINAPI 53804</v>
      </c>
      <c r="B5728" s="3" t="s">
        <v>21527</v>
      </c>
      <c r="C5728" s="3" t="s">
        <v>7061</v>
      </c>
      <c r="D5728" s="2" t="s">
        <v>14384</v>
      </c>
      <c r="E5728" s="3" t="s">
        <v>20627</v>
      </c>
      <c r="F5728" s="67" t="s">
        <v>20720</v>
      </c>
      <c r="G5728" s="67" t="s">
        <v>20720</v>
      </c>
      <c r="I5728" s="3" t="s">
        <v>6300</v>
      </c>
      <c r="J5728" s="3" t="str">
        <f>IF($B5728="SINAPI",IF(ISNUMBER(MATCH(Banco!$C5728,Analitico!$A:$A,0)),INDEX(Analitico!E:E,MATCH(Banco!$C5728,Analitico!$A:$A,0))&amp;"%",""),"")</f>
        <v/>
      </c>
      <c r="K5728" s="3" t="str">
        <f>IF($B5728="SINAPI",IF(ISNUMBER(MATCH(Banco!$C5728,Analitico!$A:$A,0)),INDEX(Analitico!F:F,MATCH(Banco!$C5728,Analitico!$A:$A,0))&amp;"%",""),"")</f>
        <v/>
      </c>
    </row>
    <row r="5729" spans="1:11" x14ac:dyDescent="0.2">
      <c r="A5729" s="1" t="str">
        <f t="shared" si="90"/>
        <v>SINAPI 53806</v>
      </c>
      <c r="B5729" s="3" t="s">
        <v>21527</v>
      </c>
      <c r="C5729" s="3" t="s">
        <v>7062</v>
      </c>
      <c r="D5729" s="2" t="s">
        <v>14385</v>
      </c>
      <c r="E5729" s="3" t="s">
        <v>20627</v>
      </c>
      <c r="F5729" s="67" t="s">
        <v>31611</v>
      </c>
      <c r="G5729" s="67" t="s">
        <v>31611</v>
      </c>
      <c r="I5729" s="3" t="s">
        <v>6298</v>
      </c>
      <c r="J5729" s="3" t="str">
        <f>IF($B5729="SINAPI",IF(ISNUMBER(MATCH(Banco!$C5729,Analitico!$A:$A,0)),INDEX(Analitico!E:E,MATCH(Banco!$C5729,Analitico!$A:$A,0))&amp;"%",""),"")</f>
        <v/>
      </c>
      <c r="K5729" s="3" t="str">
        <f>IF($B5729="SINAPI",IF(ISNUMBER(MATCH(Banco!$C5729,Analitico!$A:$A,0)),INDEX(Analitico!F:F,MATCH(Banco!$C5729,Analitico!$A:$A,0))&amp;"%",""),"")</f>
        <v/>
      </c>
    </row>
    <row r="5730" spans="1:11" ht="22.5" x14ac:dyDescent="0.2">
      <c r="A5730" s="1" t="str">
        <f t="shared" si="90"/>
        <v>SINAPI 53810</v>
      </c>
      <c r="B5730" s="3" t="s">
        <v>21527</v>
      </c>
      <c r="C5730" s="3" t="s">
        <v>7063</v>
      </c>
      <c r="D5730" s="2" t="s">
        <v>14386</v>
      </c>
      <c r="E5730" s="3" t="s">
        <v>20627</v>
      </c>
      <c r="F5730" s="67" t="s">
        <v>30128</v>
      </c>
      <c r="G5730" s="67" t="s">
        <v>30128</v>
      </c>
      <c r="I5730" s="3" t="s">
        <v>41</v>
      </c>
      <c r="J5730" s="3" t="str">
        <f>IF($B5730="SINAPI",IF(ISNUMBER(MATCH(Banco!$C5730,Analitico!$A:$A,0)),INDEX(Analitico!E:E,MATCH(Banco!$C5730,Analitico!$A:$A,0))&amp;"%",""),"")</f>
        <v/>
      </c>
      <c r="K5730" s="3" t="str">
        <f>IF($B5730="SINAPI",IF(ISNUMBER(MATCH(Banco!$C5730,Analitico!$A:$A,0)),INDEX(Analitico!F:F,MATCH(Banco!$C5730,Analitico!$A:$A,0))&amp;"%",""),"")</f>
        <v/>
      </c>
    </row>
    <row r="5731" spans="1:11" ht="22.5" x14ac:dyDescent="0.2">
      <c r="A5731" s="1" t="str">
        <f t="shared" ref="A5731:A5794" si="91">CONCATENAR</f>
        <v>SINAPI 53814</v>
      </c>
      <c r="B5731" s="3" t="s">
        <v>21527</v>
      </c>
      <c r="C5731" s="3" t="s">
        <v>7064</v>
      </c>
      <c r="D5731" s="2" t="s">
        <v>14387</v>
      </c>
      <c r="E5731" s="3" t="s">
        <v>20627</v>
      </c>
      <c r="F5731" s="67" t="s">
        <v>31612</v>
      </c>
      <c r="G5731" s="67" t="s">
        <v>31612</v>
      </c>
      <c r="I5731" s="3" t="s">
        <v>6298</v>
      </c>
      <c r="J5731" s="3" t="str">
        <f>IF($B5731="SINAPI",IF(ISNUMBER(MATCH(Banco!$C5731,Analitico!$A:$A,0)),INDEX(Analitico!E:E,MATCH(Banco!$C5731,Analitico!$A:$A,0))&amp;"%",""),"")</f>
        <v/>
      </c>
      <c r="K5731" s="3" t="str">
        <f>IF($B5731="SINAPI",IF(ISNUMBER(MATCH(Banco!$C5731,Analitico!$A:$A,0)),INDEX(Analitico!F:F,MATCH(Banco!$C5731,Analitico!$A:$A,0))&amp;"%",""),"")</f>
        <v/>
      </c>
    </row>
    <row r="5732" spans="1:11" ht="22.5" x14ac:dyDescent="0.2">
      <c r="A5732" s="1" t="str">
        <f t="shared" si="91"/>
        <v>SINAPI 53817</v>
      </c>
      <c r="B5732" s="3" t="s">
        <v>21527</v>
      </c>
      <c r="C5732" s="3" t="s">
        <v>7065</v>
      </c>
      <c r="D5732" s="2" t="s">
        <v>14388</v>
      </c>
      <c r="E5732" s="3" t="s">
        <v>20627</v>
      </c>
      <c r="F5732" s="67" t="s">
        <v>35133</v>
      </c>
      <c r="G5732" s="67" t="s">
        <v>35133</v>
      </c>
      <c r="I5732" s="3" t="s">
        <v>41</v>
      </c>
      <c r="J5732" s="3" t="str">
        <f>IF($B5732="SINAPI",IF(ISNUMBER(MATCH(Banco!$C5732,Analitico!$A:$A,0)),INDEX(Analitico!E:E,MATCH(Banco!$C5732,Analitico!$A:$A,0))&amp;"%",""),"")</f>
        <v/>
      </c>
      <c r="K5732" s="3" t="str">
        <f>IF($B5732="SINAPI",IF(ISNUMBER(MATCH(Banco!$C5732,Analitico!$A:$A,0)),INDEX(Analitico!F:F,MATCH(Banco!$C5732,Analitico!$A:$A,0))&amp;"%",""),"")</f>
        <v/>
      </c>
    </row>
    <row r="5733" spans="1:11" ht="22.5" x14ac:dyDescent="0.2">
      <c r="A5733" s="1" t="str">
        <f t="shared" si="91"/>
        <v>SINAPI 53818</v>
      </c>
      <c r="B5733" s="3" t="s">
        <v>21527</v>
      </c>
      <c r="C5733" s="3" t="s">
        <v>7066</v>
      </c>
      <c r="D5733" s="2" t="s">
        <v>14389</v>
      </c>
      <c r="E5733" s="3" t="s">
        <v>20627</v>
      </c>
      <c r="F5733" s="67" t="s">
        <v>33885</v>
      </c>
      <c r="G5733" s="67" t="s">
        <v>33885</v>
      </c>
      <c r="I5733" s="3" t="s">
        <v>6300</v>
      </c>
      <c r="J5733" s="3" t="str">
        <f>IF($B5733="SINAPI",IF(ISNUMBER(MATCH(Banco!$C5733,Analitico!$A:$A,0)),INDEX(Analitico!E:E,MATCH(Banco!$C5733,Analitico!$A:$A,0))&amp;"%",""),"")</f>
        <v/>
      </c>
      <c r="K5733" s="3" t="str">
        <f>IF($B5733="SINAPI",IF(ISNUMBER(MATCH(Banco!$C5733,Analitico!$A:$A,0)),INDEX(Analitico!F:F,MATCH(Banco!$C5733,Analitico!$A:$A,0))&amp;"%",""),"")</f>
        <v/>
      </c>
    </row>
    <row r="5734" spans="1:11" ht="22.5" x14ac:dyDescent="0.2">
      <c r="A5734" s="1" t="str">
        <f t="shared" si="91"/>
        <v>SINAPI 53827</v>
      </c>
      <c r="B5734" s="3" t="s">
        <v>21527</v>
      </c>
      <c r="C5734" s="3" t="s">
        <v>7067</v>
      </c>
      <c r="D5734" s="2" t="s">
        <v>14390</v>
      </c>
      <c r="E5734" s="3" t="s">
        <v>20627</v>
      </c>
      <c r="F5734" s="67" t="s">
        <v>31697</v>
      </c>
      <c r="G5734" s="67" t="s">
        <v>31697</v>
      </c>
      <c r="I5734" s="3" t="s">
        <v>41</v>
      </c>
      <c r="J5734" s="3" t="str">
        <f>IF($B5734="SINAPI",IF(ISNUMBER(MATCH(Banco!$C5734,Analitico!$A:$A,0)),INDEX(Analitico!E:E,MATCH(Banco!$C5734,Analitico!$A:$A,0))&amp;"%",""),"")</f>
        <v/>
      </c>
      <c r="K5734" s="3" t="str">
        <f>IF($B5734="SINAPI",IF(ISNUMBER(MATCH(Banco!$C5734,Analitico!$A:$A,0)),INDEX(Analitico!F:F,MATCH(Banco!$C5734,Analitico!$A:$A,0))&amp;"%",""),"")</f>
        <v/>
      </c>
    </row>
    <row r="5735" spans="1:11" ht="22.5" x14ac:dyDescent="0.2">
      <c r="A5735" s="1" t="str">
        <f t="shared" si="91"/>
        <v>SINAPI 53829</v>
      </c>
      <c r="B5735" s="3" t="s">
        <v>21527</v>
      </c>
      <c r="C5735" s="3" t="s">
        <v>7068</v>
      </c>
      <c r="D5735" s="2" t="s">
        <v>14391</v>
      </c>
      <c r="E5735" s="3" t="s">
        <v>20627</v>
      </c>
      <c r="F5735" s="67" t="s">
        <v>35132</v>
      </c>
      <c r="G5735" s="67" t="s">
        <v>35132</v>
      </c>
      <c r="I5735" s="3" t="s">
        <v>41</v>
      </c>
      <c r="J5735" s="3" t="str">
        <f>IF($B5735="SINAPI",IF(ISNUMBER(MATCH(Banco!$C5735,Analitico!$A:$A,0)),INDEX(Analitico!E:E,MATCH(Banco!$C5735,Analitico!$A:$A,0))&amp;"%",""),"")</f>
        <v/>
      </c>
      <c r="K5735" s="3" t="str">
        <f>IF($B5735="SINAPI",IF(ISNUMBER(MATCH(Banco!$C5735,Analitico!$A:$A,0)),INDEX(Analitico!F:F,MATCH(Banco!$C5735,Analitico!$A:$A,0))&amp;"%",""),"")</f>
        <v/>
      </c>
    </row>
    <row r="5736" spans="1:11" ht="33.75" x14ac:dyDescent="0.2">
      <c r="A5736" s="1" t="str">
        <f t="shared" si="91"/>
        <v>SINAPI 53831</v>
      </c>
      <c r="B5736" s="3" t="s">
        <v>21527</v>
      </c>
      <c r="C5736" s="3" t="s">
        <v>7069</v>
      </c>
      <c r="D5736" s="2" t="s">
        <v>14392</v>
      </c>
      <c r="E5736" s="3" t="s">
        <v>20627</v>
      </c>
      <c r="F5736" s="67" t="s">
        <v>31986</v>
      </c>
      <c r="G5736" s="67" t="s">
        <v>31986</v>
      </c>
      <c r="I5736" s="3" t="s">
        <v>41</v>
      </c>
      <c r="J5736" s="3" t="str">
        <f>IF($B5736="SINAPI",IF(ISNUMBER(MATCH(Banco!$C5736,Analitico!$A:$A,0)),INDEX(Analitico!E:E,MATCH(Banco!$C5736,Analitico!$A:$A,0))&amp;"%",""),"")</f>
        <v/>
      </c>
      <c r="K5736" s="3" t="str">
        <f>IF($B5736="SINAPI",IF(ISNUMBER(MATCH(Banco!$C5736,Analitico!$A:$A,0)),INDEX(Analitico!F:F,MATCH(Banco!$C5736,Analitico!$A:$A,0))&amp;"%",""),"")</f>
        <v/>
      </c>
    </row>
    <row r="5737" spans="1:11" ht="22.5" x14ac:dyDescent="0.2">
      <c r="A5737" s="1" t="str">
        <f t="shared" si="91"/>
        <v>SINAPI 53840</v>
      </c>
      <c r="B5737" s="3" t="s">
        <v>21527</v>
      </c>
      <c r="C5737" s="3" t="s">
        <v>7070</v>
      </c>
      <c r="D5737" s="2" t="s">
        <v>14393</v>
      </c>
      <c r="E5737" s="3" t="s">
        <v>20627</v>
      </c>
      <c r="F5737" s="67" t="s">
        <v>4581</v>
      </c>
      <c r="G5737" s="67" t="s">
        <v>4581</v>
      </c>
      <c r="I5737" s="3" t="s">
        <v>6300</v>
      </c>
      <c r="J5737" s="3" t="str">
        <f>IF($B5737="SINAPI",IF(ISNUMBER(MATCH(Banco!$C5737,Analitico!$A:$A,0)),INDEX(Analitico!E:E,MATCH(Banco!$C5737,Analitico!$A:$A,0))&amp;"%",""),"")</f>
        <v/>
      </c>
      <c r="K5737" s="3" t="str">
        <f>IF($B5737="SINAPI",IF(ISNUMBER(MATCH(Banco!$C5737,Analitico!$A:$A,0)),INDEX(Analitico!F:F,MATCH(Banco!$C5737,Analitico!$A:$A,0))&amp;"%",""),"")</f>
        <v/>
      </c>
    </row>
    <row r="5738" spans="1:11" ht="22.5" x14ac:dyDescent="0.2">
      <c r="A5738" s="1" t="str">
        <f t="shared" si="91"/>
        <v>SINAPI 53841</v>
      </c>
      <c r="B5738" s="3" t="s">
        <v>21527</v>
      </c>
      <c r="C5738" s="3" t="s">
        <v>7071</v>
      </c>
      <c r="D5738" s="2" t="s">
        <v>14394</v>
      </c>
      <c r="E5738" s="3" t="s">
        <v>20627</v>
      </c>
      <c r="F5738" s="67" t="s">
        <v>4623</v>
      </c>
      <c r="G5738" s="67" t="s">
        <v>4623</v>
      </c>
      <c r="I5738" s="3" t="s">
        <v>6300</v>
      </c>
      <c r="J5738" s="3" t="str">
        <f>IF($B5738="SINAPI",IF(ISNUMBER(MATCH(Banco!$C5738,Analitico!$A:$A,0)),INDEX(Analitico!E:E,MATCH(Banco!$C5738,Analitico!$A:$A,0))&amp;"%",""),"")</f>
        <v/>
      </c>
      <c r="K5738" s="3" t="str">
        <f>IF($B5738="SINAPI",IF(ISNUMBER(MATCH(Banco!$C5738,Analitico!$A:$A,0)),INDEX(Analitico!F:F,MATCH(Banco!$C5738,Analitico!$A:$A,0))&amp;"%",""),"")</f>
        <v/>
      </c>
    </row>
    <row r="5739" spans="1:11" ht="22.5" x14ac:dyDescent="0.2">
      <c r="A5739" s="1" t="str">
        <f t="shared" si="91"/>
        <v>SINAPI 53849</v>
      </c>
      <c r="B5739" s="3" t="s">
        <v>21527</v>
      </c>
      <c r="C5739" s="3" t="s">
        <v>7072</v>
      </c>
      <c r="D5739" s="2" t="s">
        <v>14395</v>
      </c>
      <c r="E5739" s="3" t="s">
        <v>20627</v>
      </c>
      <c r="F5739" s="67" t="s">
        <v>29514</v>
      </c>
      <c r="G5739" s="67" t="s">
        <v>29514</v>
      </c>
      <c r="I5739" s="3" t="s">
        <v>41</v>
      </c>
      <c r="J5739" s="3" t="str">
        <f>IF($B5739="SINAPI",IF(ISNUMBER(MATCH(Banco!$C5739,Analitico!$A:$A,0)),INDEX(Analitico!E:E,MATCH(Banco!$C5739,Analitico!$A:$A,0))&amp;"%",""),"")</f>
        <v/>
      </c>
      <c r="K5739" s="3" t="str">
        <f>IF($B5739="SINAPI",IF(ISNUMBER(MATCH(Banco!$C5739,Analitico!$A:$A,0)),INDEX(Analitico!F:F,MATCH(Banco!$C5739,Analitico!$A:$A,0))&amp;"%",""),"")</f>
        <v/>
      </c>
    </row>
    <row r="5740" spans="1:11" ht="22.5" x14ac:dyDescent="0.2">
      <c r="A5740" s="1" t="str">
        <f t="shared" si="91"/>
        <v>SINAPI 53857</v>
      </c>
      <c r="B5740" s="3" t="s">
        <v>21527</v>
      </c>
      <c r="C5740" s="3" t="s">
        <v>7073</v>
      </c>
      <c r="D5740" s="2" t="s">
        <v>14396</v>
      </c>
      <c r="E5740" s="3" t="s">
        <v>20627</v>
      </c>
      <c r="F5740" s="67" t="s">
        <v>35134</v>
      </c>
      <c r="G5740" s="67" t="s">
        <v>35134</v>
      </c>
      <c r="I5740" s="3" t="s">
        <v>41</v>
      </c>
      <c r="J5740" s="3" t="str">
        <f>IF($B5740="SINAPI",IF(ISNUMBER(MATCH(Banco!$C5740,Analitico!$A:$A,0)),INDEX(Analitico!E:E,MATCH(Banco!$C5740,Analitico!$A:$A,0))&amp;"%",""),"")</f>
        <v/>
      </c>
      <c r="K5740" s="3" t="str">
        <f>IF($B5740="SINAPI",IF(ISNUMBER(MATCH(Banco!$C5740,Analitico!$A:$A,0)),INDEX(Analitico!F:F,MATCH(Banco!$C5740,Analitico!$A:$A,0))&amp;"%",""),"")</f>
        <v/>
      </c>
    </row>
    <row r="5741" spans="1:11" ht="22.5" x14ac:dyDescent="0.2">
      <c r="A5741" s="1" t="str">
        <f t="shared" si="91"/>
        <v>SINAPI 53858</v>
      </c>
      <c r="B5741" s="3" t="s">
        <v>21527</v>
      </c>
      <c r="C5741" s="3" t="s">
        <v>7074</v>
      </c>
      <c r="D5741" s="2" t="s">
        <v>14397</v>
      </c>
      <c r="E5741" s="3" t="s">
        <v>20627</v>
      </c>
      <c r="F5741" s="67" t="s">
        <v>4869</v>
      </c>
      <c r="G5741" s="67" t="s">
        <v>4869</v>
      </c>
      <c r="I5741" s="3" t="s">
        <v>41</v>
      </c>
      <c r="J5741" s="3" t="str">
        <f>IF($B5741="SINAPI",IF(ISNUMBER(MATCH(Banco!$C5741,Analitico!$A:$A,0)),INDEX(Analitico!E:E,MATCH(Banco!$C5741,Analitico!$A:$A,0))&amp;"%",""),"")</f>
        <v/>
      </c>
      <c r="K5741" s="3" t="str">
        <f>IF($B5741="SINAPI",IF(ISNUMBER(MATCH(Banco!$C5741,Analitico!$A:$A,0)),INDEX(Analitico!F:F,MATCH(Banco!$C5741,Analitico!$A:$A,0))&amp;"%",""),"")</f>
        <v/>
      </c>
    </row>
    <row r="5742" spans="1:11" ht="22.5" x14ac:dyDescent="0.2">
      <c r="A5742" s="1" t="str">
        <f t="shared" si="91"/>
        <v>SINAPI 53861</v>
      </c>
      <c r="B5742" s="3" t="s">
        <v>21527</v>
      </c>
      <c r="C5742" s="3" t="s">
        <v>7075</v>
      </c>
      <c r="D5742" s="2" t="s">
        <v>14398</v>
      </c>
      <c r="E5742" s="3" t="s">
        <v>20627</v>
      </c>
      <c r="F5742" s="67" t="s">
        <v>35135</v>
      </c>
      <c r="G5742" s="67" t="s">
        <v>35135</v>
      </c>
      <c r="I5742" s="3" t="s">
        <v>6298</v>
      </c>
      <c r="J5742" s="3" t="str">
        <f>IF($B5742="SINAPI",IF(ISNUMBER(MATCH(Banco!$C5742,Analitico!$A:$A,0)),INDEX(Analitico!E:E,MATCH(Banco!$C5742,Analitico!$A:$A,0))&amp;"%",""),"")</f>
        <v/>
      </c>
      <c r="K5742" s="3" t="str">
        <f>IF($B5742="SINAPI",IF(ISNUMBER(MATCH(Banco!$C5742,Analitico!$A:$A,0)),INDEX(Analitico!F:F,MATCH(Banco!$C5742,Analitico!$A:$A,0))&amp;"%",""),"")</f>
        <v/>
      </c>
    </row>
    <row r="5743" spans="1:11" x14ac:dyDescent="0.2">
      <c r="A5743" s="1" t="str">
        <f t="shared" si="91"/>
        <v>SINAPI 53863</v>
      </c>
      <c r="B5743" s="3" t="s">
        <v>21527</v>
      </c>
      <c r="C5743" s="3" t="s">
        <v>7076</v>
      </c>
      <c r="D5743" s="2" t="s">
        <v>14399</v>
      </c>
      <c r="E5743" s="3" t="s">
        <v>20627</v>
      </c>
      <c r="F5743" s="67" t="s">
        <v>5184</v>
      </c>
      <c r="G5743" s="67" t="s">
        <v>5184</v>
      </c>
      <c r="I5743" s="3" t="s">
        <v>6298</v>
      </c>
      <c r="J5743" s="3" t="str">
        <f>IF($B5743="SINAPI",IF(ISNUMBER(MATCH(Banco!$C5743,Analitico!$A:$A,0)),INDEX(Analitico!E:E,MATCH(Banco!$C5743,Analitico!$A:$A,0))&amp;"%",""),"")</f>
        <v/>
      </c>
      <c r="K5743" s="3" t="str">
        <f>IF($B5743="SINAPI",IF(ISNUMBER(MATCH(Banco!$C5743,Analitico!$A:$A,0)),INDEX(Analitico!F:F,MATCH(Banco!$C5743,Analitico!$A:$A,0))&amp;"%",""),"")</f>
        <v/>
      </c>
    </row>
    <row r="5744" spans="1:11" ht="22.5" x14ac:dyDescent="0.2">
      <c r="A5744" s="1" t="str">
        <f t="shared" si="91"/>
        <v>SINAPI 53865</v>
      </c>
      <c r="B5744" s="3" t="s">
        <v>21527</v>
      </c>
      <c r="C5744" s="3" t="s">
        <v>7077</v>
      </c>
      <c r="D5744" s="2" t="s">
        <v>14400</v>
      </c>
      <c r="E5744" s="3" t="s">
        <v>20627</v>
      </c>
      <c r="F5744" s="67" t="s">
        <v>35136</v>
      </c>
      <c r="G5744" s="67" t="s">
        <v>35136</v>
      </c>
      <c r="I5744" s="3" t="s">
        <v>41</v>
      </c>
      <c r="J5744" s="3" t="str">
        <f>IF($B5744="SINAPI",IF(ISNUMBER(MATCH(Banco!$C5744,Analitico!$A:$A,0)),INDEX(Analitico!E:E,MATCH(Banco!$C5744,Analitico!$A:$A,0))&amp;"%",""),"")</f>
        <v/>
      </c>
      <c r="K5744" s="3" t="str">
        <f>IF($B5744="SINAPI",IF(ISNUMBER(MATCH(Banco!$C5744,Analitico!$A:$A,0)),INDEX(Analitico!F:F,MATCH(Banco!$C5744,Analitico!$A:$A,0))&amp;"%",""),"")</f>
        <v/>
      </c>
    </row>
    <row r="5745" spans="1:11" ht="22.5" x14ac:dyDescent="0.2">
      <c r="A5745" s="1" t="str">
        <f t="shared" si="91"/>
        <v>SINAPI 53866</v>
      </c>
      <c r="B5745" s="3" t="s">
        <v>21527</v>
      </c>
      <c r="C5745" s="3" t="s">
        <v>7078</v>
      </c>
      <c r="D5745" s="2" t="s">
        <v>14401</v>
      </c>
      <c r="E5745" s="3" t="s">
        <v>20627</v>
      </c>
      <c r="F5745" s="67" t="s">
        <v>5300</v>
      </c>
      <c r="G5745" s="67" t="s">
        <v>5300</v>
      </c>
      <c r="I5745" s="3" t="s">
        <v>41</v>
      </c>
      <c r="J5745" s="3" t="str">
        <f>IF($B5745="SINAPI",IF(ISNUMBER(MATCH(Banco!$C5745,Analitico!$A:$A,0)),INDEX(Analitico!E:E,MATCH(Banco!$C5745,Analitico!$A:$A,0))&amp;"%",""),"")</f>
        <v/>
      </c>
      <c r="K5745" s="3" t="str">
        <f>IF($B5745="SINAPI",IF(ISNUMBER(MATCH(Banco!$C5745,Analitico!$A:$A,0)),INDEX(Analitico!F:F,MATCH(Banco!$C5745,Analitico!$A:$A,0))&amp;"%",""),"")</f>
        <v/>
      </c>
    </row>
    <row r="5746" spans="1:11" ht="22.5" x14ac:dyDescent="0.2">
      <c r="A5746" s="1" t="str">
        <f t="shared" si="91"/>
        <v>SINAPI 53882</v>
      </c>
      <c r="B5746" s="3" t="s">
        <v>21527</v>
      </c>
      <c r="C5746" s="3" t="s">
        <v>7079</v>
      </c>
      <c r="D5746" s="2" t="s">
        <v>14402</v>
      </c>
      <c r="E5746" s="3" t="s">
        <v>20627</v>
      </c>
      <c r="F5746" s="67" t="s">
        <v>28987</v>
      </c>
      <c r="G5746" s="67" t="s">
        <v>28987</v>
      </c>
      <c r="I5746" s="3" t="s">
        <v>6300</v>
      </c>
      <c r="J5746" s="3" t="str">
        <f>IF($B5746="SINAPI",IF(ISNUMBER(MATCH(Banco!$C5746,Analitico!$A:$A,0)),INDEX(Analitico!E:E,MATCH(Banco!$C5746,Analitico!$A:$A,0))&amp;"%",""),"")</f>
        <v/>
      </c>
      <c r="K5746" s="3" t="str">
        <f>IF($B5746="SINAPI",IF(ISNUMBER(MATCH(Banco!$C5746,Analitico!$A:$A,0)),INDEX(Analitico!F:F,MATCH(Banco!$C5746,Analitico!$A:$A,0))&amp;"%",""),"")</f>
        <v/>
      </c>
    </row>
    <row r="5747" spans="1:11" ht="22.5" x14ac:dyDescent="0.2">
      <c r="A5747" s="1" t="str">
        <f t="shared" si="91"/>
        <v>SINAPI 55263</v>
      </c>
      <c r="B5747" s="3" t="s">
        <v>21527</v>
      </c>
      <c r="C5747" s="3" t="s">
        <v>7080</v>
      </c>
      <c r="D5747" s="2" t="s">
        <v>14403</v>
      </c>
      <c r="E5747" s="3" t="s">
        <v>20627</v>
      </c>
      <c r="F5747" s="67" t="s">
        <v>35117</v>
      </c>
      <c r="G5747" s="67" t="s">
        <v>35117</v>
      </c>
      <c r="I5747" s="3" t="s">
        <v>41</v>
      </c>
      <c r="J5747" s="3" t="str">
        <f>IF($B5747="SINAPI",IF(ISNUMBER(MATCH(Banco!$C5747,Analitico!$A:$A,0)),INDEX(Analitico!E:E,MATCH(Banco!$C5747,Analitico!$A:$A,0))&amp;"%",""),"")</f>
        <v/>
      </c>
      <c r="K5747" s="3" t="str">
        <f>IF($B5747="SINAPI",IF(ISNUMBER(MATCH(Banco!$C5747,Analitico!$A:$A,0)),INDEX(Analitico!F:F,MATCH(Banco!$C5747,Analitico!$A:$A,0))&amp;"%",""),"")</f>
        <v/>
      </c>
    </row>
    <row r="5748" spans="1:11" x14ac:dyDescent="0.2">
      <c r="A5748" s="1" t="str">
        <f t="shared" si="91"/>
        <v>SINAPI 73303</v>
      </c>
      <c r="B5748" s="3" t="s">
        <v>21527</v>
      </c>
      <c r="C5748" s="3" t="s">
        <v>7081</v>
      </c>
      <c r="D5748" s="2" t="s">
        <v>14404</v>
      </c>
      <c r="E5748" s="3" t="s">
        <v>20627</v>
      </c>
      <c r="F5748" s="67" t="s">
        <v>5848</v>
      </c>
      <c r="G5748" s="67" t="s">
        <v>5848</v>
      </c>
      <c r="I5748" s="3" t="s">
        <v>6300</v>
      </c>
      <c r="J5748" s="3" t="str">
        <f>IF($B5748="SINAPI",IF(ISNUMBER(MATCH(Banco!$C5748,Analitico!$A:$A,0)),INDEX(Analitico!E:E,MATCH(Banco!$C5748,Analitico!$A:$A,0))&amp;"%",""),"")</f>
        <v/>
      </c>
      <c r="K5748" s="3" t="str">
        <f>IF($B5748="SINAPI",IF(ISNUMBER(MATCH(Banco!$C5748,Analitico!$A:$A,0)),INDEX(Analitico!F:F,MATCH(Banco!$C5748,Analitico!$A:$A,0))&amp;"%",""),"")</f>
        <v/>
      </c>
    </row>
    <row r="5749" spans="1:11" x14ac:dyDescent="0.2">
      <c r="A5749" s="1" t="str">
        <f t="shared" si="91"/>
        <v>SINAPI 73307</v>
      </c>
      <c r="B5749" s="3" t="s">
        <v>21527</v>
      </c>
      <c r="C5749" s="3" t="s">
        <v>7082</v>
      </c>
      <c r="D5749" s="2" t="s">
        <v>14405</v>
      </c>
      <c r="E5749" s="3" t="s">
        <v>20627</v>
      </c>
      <c r="F5749" s="67" t="s">
        <v>5414</v>
      </c>
      <c r="G5749" s="67" t="s">
        <v>5414</v>
      </c>
      <c r="I5749" s="3" t="s">
        <v>6300</v>
      </c>
      <c r="J5749" s="3" t="str">
        <f>IF($B5749="SINAPI",IF(ISNUMBER(MATCH(Banco!$C5749,Analitico!$A:$A,0)),INDEX(Analitico!E:E,MATCH(Banco!$C5749,Analitico!$A:$A,0))&amp;"%",""),"")</f>
        <v/>
      </c>
      <c r="K5749" s="3" t="str">
        <f>IF($B5749="SINAPI",IF(ISNUMBER(MATCH(Banco!$C5749,Analitico!$A:$A,0)),INDEX(Analitico!F:F,MATCH(Banco!$C5749,Analitico!$A:$A,0))&amp;"%",""),"")</f>
        <v/>
      </c>
    </row>
    <row r="5750" spans="1:11" ht="22.5" x14ac:dyDescent="0.2">
      <c r="A5750" s="1" t="str">
        <f t="shared" si="91"/>
        <v>SINAPI 73309</v>
      </c>
      <c r="B5750" s="3" t="s">
        <v>21527</v>
      </c>
      <c r="C5750" s="3" t="s">
        <v>7083</v>
      </c>
      <c r="D5750" s="2" t="s">
        <v>14406</v>
      </c>
      <c r="E5750" s="3" t="s">
        <v>20627</v>
      </c>
      <c r="F5750" s="67" t="s">
        <v>29757</v>
      </c>
      <c r="G5750" s="67" t="s">
        <v>29757</v>
      </c>
      <c r="I5750" s="3" t="s">
        <v>6300</v>
      </c>
      <c r="J5750" s="3" t="str">
        <f>IF($B5750="SINAPI",IF(ISNUMBER(MATCH(Banco!$C5750,Analitico!$A:$A,0)),INDEX(Analitico!E:E,MATCH(Banco!$C5750,Analitico!$A:$A,0))&amp;"%",""),"")</f>
        <v/>
      </c>
      <c r="K5750" s="3" t="str">
        <f>IF($B5750="SINAPI",IF(ISNUMBER(MATCH(Banco!$C5750,Analitico!$A:$A,0)),INDEX(Analitico!F:F,MATCH(Banco!$C5750,Analitico!$A:$A,0))&amp;"%",""),"")</f>
        <v/>
      </c>
    </row>
    <row r="5751" spans="1:11" x14ac:dyDescent="0.2">
      <c r="A5751" s="1" t="str">
        <f t="shared" si="91"/>
        <v>SINAPI 73311</v>
      </c>
      <c r="B5751" s="3" t="s">
        <v>21527</v>
      </c>
      <c r="C5751" s="3" t="s">
        <v>7084</v>
      </c>
      <c r="D5751" s="2" t="s">
        <v>14407</v>
      </c>
      <c r="E5751" s="3" t="s">
        <v>20627</v>
      </c>
      <c r="F5751" s="67" t="s">
        <v>35137</v>
      </c>
      <c r="G5751" s="67" t="s">
        <v>35137</v>
      </c>
      <c r="I5751" s="3" t="s">
        <v>41</v>
      </c>
      <c r="J5751" s="3" t="str">
        <f>IF($B5751="SINAPI",IF(ISNUMBER(MATCH(Banco!$C5751,Analitico!$A:$A,0)),INDEX(Analitico!E:E,MATCH(Banco!$C5751,Analitico!$A:$A,0))&amp;"%",""),"")</f>
        <v/>
      </c>
      <c r="K5751" s="3" t="str">
        <f>IF($B5751="SINAPI",IF(ISNUMBER(MATCH(Banco!$C5751,Analitico!$A:$A,0)),INDEX(Analitico!F:F,MATCH(Banco!$C5751,Analitico!$A:$A,0))&amp;"%",""),"")</f>
        <v/>
      </c>
    </row>
    <row r="5752" spans="1:11" ht="22.5" x14ac:dyDescent="0.2">
      <c r="A5752" s="1" t="str">
        <f t="shared" si="91"/>
        <v>SINAPI 73313</v>
      </c>
      <c r="B5752" s="3" t="s">
        <v>21527</v>
      </c>
      <c r="C5752" s="3" t="s">
        <v>7085</v>
      </c>
      <c r="D5752" s="2" t="s">
        <v>14408</v>
      </c>
      <c r="E5752" s="3" t="s">
        <v>20627</v>
      </c>
      <c r="F5752" s="67" t="s">
        <v>20924</v>
      </c>
      <c r="G5752" s="67" t="s">
        <v>20924</v>
      </c>
      <c r="I5752" s="3" t="s">
        <v>6300</v>
      </c>
      <c r="J5752" s="3" t="str">
        <f>IF($B5752="SINAPI",IF(ISNUMBER(MATCH(Banco!$C5752,Analitico!$A:$A,0)),INDEX(Analitico!E:E,MATCH(Banco!$C5752,Analitico!$A:$A,0))&amp;"%",""),"")</f>
        <v/>
      </c>
      <c r="K5752" s="3" t="str">
        <f>IF($B5752="SINAPI",IF(ISNUMBER(MATCH(Banco!$C5752,Analitico!$A:$A,0)),INDEX(Analitico!F:F,MATCH(Banco!$C5752,Analitico!$A:$A,0))&amp;"%",""),"")</f>
        <v/>
      </c>
    </row>
    <row r="5753" spans="1:11" ht="22.5" x14ac:dyDescent="0.2">
      <c r="A5753" s="1" t="str">
        <f t="shared" si="91"/>
        <v>SINAPI 73315</v>
      </c>
      <c r="B5753" s="3" t="s">
        <v>21527</v>
      </c>
      <c r="C5753" s="3" t="s">
        <v>7086</v>
      </c>
      <c r="D5753" s="2" t="s">
        <v>14409</v>
      </c>
      <c r="E5753" s="3" t="s">
        <v>20627</v>
      </c>
      <c r="F5753" s="67" t="s">
        <v>35130</v>
      </c>
      <c r="G5753" s="67" t="s">
        <v>35130</v>
      </c>
      <c r="I5753" s="3" t="s">
        <v>41</v>
      </c>
      <c r="J5753" s="3" t="str">
        <f>IF($B5753="SINAPI",IF(ISNUMBER(MATCH(Banco!$C5753,Analitico!$A:$A,0)),INDEX(Analitico!E:E,MATCH(Banco!$C5753,Analitico!$A:$A,0))&amp;"%",""),"")</f>
        <v/>
      </c>
      <c r="K5753" s="3" t="str">
        <f>IF($B5753="SINAPI",IF(ISNUMBER(MATCH(Banco!$C5753,Analitico!$A:$A,0)),INDEX(Analitico!F:F,MATCH(Banco!$C5753,Analitico!$A:$A,0))&amp;"%",""),"")</f>
        <v/>
      </c>
    </row>
    <row r="5754" spans="1:11" ht="33.75" x14ac:dyDescent="0.2">
      <c r="A5754" s="1" t="str">
        <f t="shared" si="91"/>
        <v>SINAPI 73335</v>
      </c>
      <c r="B5754" s="3" t="s">
        <v>21527</v>
      </c>
      <c r="C5754" s="3" t="s">
        <v>7087</v>
      </c>
      <c r="D5754" s="2" t="s">
        <v>14410</v>
      </c>
      <c r="E5754" s="3" t="s">
        <v>20627</v>
      </c>
      <c r="F5754" s="67" t="s">
        <v>35138</v>
      </c>
      <c r="G5754" s="67" t="s">
        <v>35138</v>
      </c>
      <c r="I5754" s="3" t="s">
        <v>6298</v>
      </c>
      <c r="J5754" s="3" t="str">
        <f>IF($B5754="SINAPI",IF(ISNUMBER(MATCH(Banco!$C5754,Analitico!$A:$A,0)),INDEX(Analitico!E:E,MATCH(Banco!$C5754,Analitico!$A:$A,0))&amp;"%",""),"")</f>
        <v/>
      </c>
      <c r="K5754" s="3" t="str">
        <f>IF($B5754="SINAPI",IF(ISNUMBER(MATCH(Banco!$C5754,Analitico!$A:$A,0)),INDEX(Analitico!F:F,MATCH(Banco!$C5754,Analitico!$A:$A,0))&amp;"%",""),"")</f>
        <v/>
      </c>
    </row>
    <row r="5755" spans="1:11" ht="33.75" x14ac:dyDescent="0.2">
      <c r="A5755" s="1" t="str">
        <f t="shared" si="91"/>
        <v>SINAPI 73340</v>
      </c>
      <c r="B5755" s="3" t="s">
        <v>21527</v>
      </c>
      <c r="C5755" s="3" t="s">
        <v>7088</v>
      </c>
      <c r="D5755" s="2" t="s">
        <v>14411</v>
      </c>
      <c r="E5755" s="3" t="s">
        <v>20627</v>
      </c>
      <c r="F5755" s="67" t="s">
        <v>35139</v>
      </c>
      <c r="G5755" s="67" t="s">
        <v>35139</v>
      </c>
      <c r="I5755" s="3" t="s">
        <v>41</v>
      </c>
      <c r="J5755" s="3" t="str">
        <f>IF($B5755="SINAPI",IF(ISNUMBER(MATCH(Banco!$C5755,Analitico!$A:$A,0)),INDEX(Analitico!E:E,MATCH(Banco!$C5755,Analitico!$A:$A,0))&amp;"%",""),"")</f>
        <v/>
      </c>
      <c r="K5755" s="3" t="str">
        <f>IF($B5755="SINAPI",IF(ISNUMBER(MATCH(Banco!$C5755,Analitico!$A:$A,0)),INDEX(Analitico!F:F,MATCH(Banco!$C5755,Analitico!$A:$A,0))&amp;"%",""),"")</f>
        <v/>
      </c>
    </row>
    <row r="5756" spans="1:11" ht="33.75" x14ac:dyDescent="0.2">
      <c r="A5756" s="1" t="str">
        <f t="shared" si="91"/>
        <v>SINAPI 83361</v>
      </c>
      <c r="B5756" s="3" t="s">
        <v>21527</v>
      </c>
      <c r="C5756" s="3" t="s">
        <v>7089</v>
      </c>
      <c r="D5756" s="2" t="s">
        <v>14412</v>
      </c>
      <c r="E5756" s="3" t="s">
        <v>20627</v>
      </c>
      <c r="F5756" s="67" t="s">
        <v>34414</v>
      </c>
      <c r="G5756" s="67" t="s">
        <v>34414</v>
      </c>
      <c r="I5756" s="3" t="s">
        <v>6300</v>
      </c>
      <c r="J5756" s="3" t="str">
        <f>IF($B5756="SINAPI",IF(ISNUMBER(MATCH(Banco!$C5756,Analitico!$A:$A,0)),INDEX(Analitico!E:E,MATCH(Banco!$C5756,Analitico!$A:$A,0))&amp;"%",""),"")</f>
        <v/>
      </c>
      <c r="K5756" s="3" t="str">
        <f>IF($B5756="SINAPI",IF(ISNUMBER(MATCH(Banco!$C5756,Analitico!$A:$A,0)),INDEX(Analitico!F:F,MATCH(Banco!$C5756,Analitico!$A:$A,0))&amp;"%",""),"")</f>
        <v/>
      </c>
    </row>
    <row r="5757" spans="1:11" ht="22.5" x14ac:dyDescent="0.2">
      <c r="A5757" s="1" t="str">
        <f t="shared" si="91"/>
        <v>SINAPI 83761</v>
      </c>
      <c r="B5757" s="3" t="s">
        <v>21527</v>
      </c>
      <c r="C5757" s="3" t="s">
        <v>7090</v>
      </c>
      <c r="D5757" s="2" t="s">
        <v>14413</v>
      </c>
      <c r="E5757" s="3" t="s">
        <v>20627</v>
      </c>
      <c r="F5757" s="67" t="s">
        <v>4942</v>
      </c>
      <c r="G5757" s="67" t="s">
        <v>4942</v>
      </c>
      <c r="I5757" s="3" t="s">
        <v>6300</v>
      </c>
      <c r="J5757" s="3" t="str">
        <f>IF($B5757="SINAPI",IF(ISNUMBER(MATCH(Banco!$C5757,Analitico!$A:$A,0)),INDEX(Analitico!E:E,MATCH(Banco!$C5757,Analitico!$A:$A,0))&amp;"%",""),"")</f>
        <v/>
      </c>
      <c r="K5757" s="3" t="str">
        <f>IF($B5757="SINAPI",IF(ISNUMBER(MATCH(Banco!$C5757,Analitico!$A:$A,0)),INDEX(Analitico!F:F,MATCH(Banco!$C5757,Analitico!$A:$A,0))&amp;"%",""),"")</f>
        <v/>
      </c>
    </row>
    <row r="5758" spans="1:11" ht="22.5" x14ac:dyDescent="0.2">
      <c r="A5758" s="1" t="str">
        <f t="shared" si="91"/>
        <v>SINAPI 83762</v>
      </c>
      <c r="B5758" s="3" t="s">
        <v>21527</v>
      </c>
      <c r="C5758" s="3" t="s">
        <v>7091</v>
      </c>
      <c r="D5758" s="2" t="s">
        <v>14414</v>
      </c>
      <c r="E5758" s="3" t="s">
        <v>20627</v>
      </c>
      <c r="F5758" s="67" t="s">
        <v>4958</v>
      </c>
      <c r="G5758" s="67" t="s">
        <v>4958</v>
      </c>
      <c r="I5758" s="3" t="s">
        <v>6300</v>
      </c>
      <c r="J5758" s="3" t="str">
        <f>IF($B5758="SINAPI",IF(ISNUMBER(MATCH(Banco!$C5758,Analitico!$A:$A,0)),INDEX(Analitico!E:E,MATCH(Banco!$C5758,Analitico!$A:$A,0))&amp;"%",""),"")</f>
        <v/>
      </c>
      <c r="K5758" s="3" t="str">
        <f>IF($B5758="SINAPI",IF(ISNUMBER(MATCH(Banco!$C5758,Analitico!$A:$A,0)),INDEX(Analitico!F:F,MATCH(Banco!$C5758,Analitico!$A:$A,0))&amp;"%",""),"")</f>
        <v/>
      </c>
    </row>
    <row r="5759" spans="1:11" ht="22.5" x14ac:dyDescent="0.2">
      <c r="A5759" s="1" t="str">
        <f t="shared" si="91"/>
        <v>SINAPI 83763</v>
      </c>
      <c r="B5759" s="3" t="s">
        <v>21527</v>
      </c>
      <c r="C5759" s="3" t="s">
        <v>7092</v>
      </c>
      <c r="D5759" s="2" t="s">
        <v>14415</v>
      </c>
      <c r="E5759" s="3" t="s">
        <v>20627</v>
      </c>
      <c r="F5759" s="67" t="s">
        <v>31583</v>
      </c>
      <c r="G5759" s="67" t="s">
        <v>31583</v>
      </c>
      <c r="I5759" s="3" t="s">
        <v>41</v>
      </c>
      <c r="J5759" s="3" t="str">
        <f>IF($B5759="SINAPI",IF(ISNUMBER(MATCH(Banco!$C5759,Analitico!$A:$A,0)),INDEX(Analitico!E:E,MATCH(Banco!$C5759,Analitico!$A:$A,0))&amp;"%",""),"")</f>
        <v/>
      </c>
      <c r="K5759" s="3" t="str">
        <f>IF($B5759="SINAPI",IF(ISNUMBER(MATCH(Banco!$C5759,Analitico!$A:$A,0)),INDEX(Analitico!F:F,MATCH(Banco!$C5759,Analitico!$A:$A,0))&amp;"%",""),"")</f>
        <v/>
      </c>
    </row>
    <row r="5760" spans="1:11" ht="22.5" x14ac:dyDescent="0.2">
      <c r="A5760" s="1" t="str">
        <f t="shared" si="91"/>
        <v>SINAPI 83764</v>
      </c>
      <c r="B5760" s="3" t="s">
        <v>21527</v>
      </c>
      <c r="C5760" s="3" t="s">
        <v>7093</v>
      </c>
      <c r="D5760" s="2" t="s">
        <v>14416</v>
      </c>
      <c r="E5760" s="3" t="s">
        <v>20627</v>
      </c>
      <c r="F5760" s="67" t="s">
        <v>4828</v>
      </c>
      <c r="G5760" s="67" t="s">
        <v>4828</v>
      </c>
      <c r="I5760" s="3" t="s">
        <v>6300</v>
      </c>
      <c r="J5760" s="3" t="str">
        <f>IF($B5760="SINAPI",IF(ISNUMBER(MATCH(Banco!$C5760,Analitico!$A:$A,0)),INDEX(Analitico!E:E,MATCH(Banco!$C5760,Analitico!$A:$A,0))&amp;"%",""),"")</f>
        <v/>
      </c>
      <c r="K5760" s="3" t="str">
        <f>IF($B5760="SINAPI",IF(ISNUMBER(MATCH(Banco!$C5760,Analitico!$A:$A,0)),INDEX(Analitico!F:F,MATCH(Banco!$C5760,Analitico!$A:$A,0))&amp;"%",""),"")</f>
        <v/>
      </c>
    </row>
    <row r="5761" spans="1:11" x14ac:dyDescent="0.2">
      <c r="A5761" s="1" t="str">
        <f t="shared" si="91"/>
        <v>SINAPI 87026</v>
      </c>
      <c r="B5761" s="3" t="s">
        <v>21527</v>
      </c>
      <c r="C5761" s="3" t="s">
        <v>7094</v>
      </c>
      <c r="D5761" s="2" t="s">
        <v>14417</v>
      </c>
      <c r="E5761" s="3" t="s">
        <v>20627</v>
      </c>
      <c r="F5761" s="67" t="s">
        <v>20849</v>
      </c>
      <c r="G5761" s="67" t="s">
        <v>20849</v>
      </c>
      <c r="I5761" s="3" t="s">
        <v>6300</v>
      </c>
      <c r="J5761" s="3" t="str">
        <f>IF($B5761="SINAPI",IF(ISNUMBER(MATCH(Banco!$C5761,Analitico!$A:$A,0)),INDEX(Analitico!E:E,MATCH(Banco!$C5761,Analitico!$A:$A,0))&amp;"%",""),"")</f>
        <v/>
      </c>
      <c r="K5761" s="3" t="str">
        <f>IF($B5761="SINAPI",IF(ISNUMBER(MATCH(Banco!$C5761,Analitico!$A:$A,0)),INDEX(Analitico!F:F,MATCH(Banco!$C5761,Analitico!$A:$A,0))&amp;"%",""),"")</f>
        <v/>
      </c>
    </row>
    <row r="5762" spans="1:11" ht="22.5" x14ac:dyDescent="0.2">
      <c r="A5762" s="1" t="str">
        <f t="shared" si="91"/>
        <v>SINAPI 87441</v>
      </c>
      <c r="B5762" s="3" t="s">
        <v>21527</v>
      </c>
      <c r="C5762" s="3" t="s">
        <v>7095</v>
      </c>
      <c r="D5762" s="2" t="s">
        <v>14418</v>
      </c>
      <c r="E5762" s="3" t="s">
        <v>20627</v>
      </c>
      <c r="F5762" s="67" t="s">
        <v>20765</v>
      </c>
      <c r="G5762" s="67" t="s">
        <v>20765</v>
      </c>
      <c r="I5762" s="3" t="s">
        <v>6298</v>
      </c>
      <c r="J5762" s="3" t="str">
        <f>IF($B5762="SINAPI",IF(ISNUMBER(MATCH(Banco!$C5762,Analitico!$A:$A,0)),INDEX(Analitico!E:E,MATCH(Banco!$C5762,Analitico!$A:$A,0))&amp;"%",""),"")</f>
        <v/>
      </c>
      <c r="K5762" s="3" t="str">
        <f>IF($B5762="SINAPI",IF(ISNUMBER(MATCH(Banco!$C5762,Analitico!$A:$A,0)),INDEX(Analitico!F:F,MATCH(Banco!$C5762,Analitico!$A:$A,0))&amp;"%",""),"")</f>
        <v/>
      </c>
    </row>
    <row r="5763" spans="1:11" ht="22.5" x14ac:dyDescent="0.2">
      <c r="A5763" s="1" t="str">
        <f t="shared" si="91"/>
        <v>SINAPI 87442</v>
      </c>
      <c r="B5763" s="3" t="s">
        <v>21527</v>
      </c>
      <c r="C5763" s="3" t="s">
        <v>7096</v>
      </c>
      <c r="D5763" s="2" t="s">
        <v>14419</v>
      </c>
      <c r="E5763" s="3" t="s">
        <v>20627</v>
      </c>
      <c r="F5763" s="67" t="s">
        <v>4742</v>
      </c>
      <c r="G5763" s="67" t="s">
        <v>4742</v>
      </c>
      <c r="I5763" s="3" t="s">
        <v>6298</v>
      </c>
      <c r="J5763" s="3" t="str">
        <f>IF($B5763="SINAPI",IF(ISNUMBER(MATCH(Banco!$C5763,Analitico!$A:$A,0)),INDEX(Analitico!E:E,MATCH(Banco!$C5763,Analitico!$A:$A,0))&amp;"%",""),"")</f>
        <v/>
      </c>
      <c r="K5763" s="3" t="str">
        <f>IF($B5763="SINAPI",IF(ISNUMBER(MATCH(Banco!$C5763,Analitico!$A:$A,0)),INDEX(Analitico!F:F,MATCH(Banco!$C5763,Analitico!$A:$A,0))&amp;"%",""),"")</f>
        <v/>
      </c>
    </row>
    <row r="5764" spans="1:11" ht="22.5" x14ac:dyDescent="0.2">
      <c r="A5764" s="1" t="str">
        <f t="shared" si="91"/>
        <v>SINAPI 87443</v>
      </c>
      <c r="B5764" s="3" t="s">
        <v>21527</v>
      </c>
      <c r="C5764" s="3" t="s">
        <v>7097</v>
      </c>
      <c r="D5764" s="2" t="s">
        <v>14420</v>
      </c>
      <c r="E5764" s="3" t="s">
        <v>20627</v>
      </c>
      <c r="F5764" s="67" t="s">
        <v>5460</v>
      </c>
      <c r="G5764" s="67" t="s">
        <v>5460</v>
      </c>
      <c r="I5764" s="3" t="s">
        <v>6298</v>
      </c>
      <c r="J5764" s="3" t="str">
        <f>IF($B5764="SINAPI",IF(ISNUMBER(MATCH(Banco!$C5764,Analitico!$A:$A,0)),INDEX(Analitico!E:E,MATCH(Banco!$C5764,Analitico!$A:$A,0))&amp;"%",""),"")</f>
        <v/>
      </c>
      <c r="K5764" s="3" t="str">
        <f>IF($B5764="SINAPI",IF(ISNUMBER(MATCH(Banco!$C5764,Analitico!$A:$A,0)),INDEX(Analitico!F:F,MATCH(Banco!$C5764,Analitico!$A:$A,0))&amp;"%",""),"")</f>
        <v/>
      </c>
    </row>
    <row r="5765" spans="1:11" ht="22.5" x14ac:dyDescent="0.2">
      <c r="A5765" s="1" t="str">
        <f t="shared" si="91"/>
        <v>SINAPI 87444</v>
      </c>
      <c r="B5765" s="3" t="s">
        <v>21527</v>
      </c>
      <c r="C5765" s="3" t="s">
        <v>7098</v>
      </c>
      <c r="D5765" s="2" t="s">
        <v>14421</v>
      </c>
      <c r="E5765" s="3" t="s">
        <v>20627</v>
      </c>
      <c r="F5765" s="67" t="s">
        <v>20709</v>
      </c>
      <c r="G5765" s="67" t="s">
        <v>20709</v>
      </c>
      <c r="I5765" s="3" t="s">
        <v>41</v>
      </c>
      <c r="J5765" s="3" t="str">
        <f>IF($B5765="SINAPI",IF(ISNUMBER(MATCH(Banco!$C5765,Analitico!$A:$A,0)),INDEX(Analitico!E:E,MATCH(Banco!$C5765,Analitico!$A:$A,0))&amp;"%",""),"")</f>
        <v/>
      </c>
      <c r="K5765" s="3" t="str">
        <f>IF($B5765="SINAPI",IF(ISNUMBER(MATCH(Banco!$C5765,Analitico!$A:$A,0)),INDEX(Analitico!F:F,MATCH(Banco!$C5765,Analitico!$A:$A,0))&amp;"%",""),"")</f>
        <v/>
      </c>
    </row>
    <row r="5766" spans="1:11" ht="22.5" x14ac:dyDescent="0.2">
      <c r="A5766" s="1" t="str">
        <f t="shared" si="91"/>
        <v>SINAPI 88387</v>
      </c>
      <c r="B5766" s="3" t="s">
        <v>21527</v>
      </c>
      <c r="C5766" s="3" t="s">
        <v>7099</v>
      </c>
      <c r="D5766" s="2" t="s">
        <v>14422</v>
      </c>
      <c r="E5766" s="3" t="s">
        <v>20627</v>
      </c>
      <c r="F5766" s="67" t="s">
        <v>4458</v>
      </c>
      <c r="G5766" s="67" t="s">
        <v>4458</v>
      </c>
      <c r="I5766" s="3" t="s">
        <v>6298</v>
      </c>
      <c r="J5766" s="3" t="str">
        <f>IF($B5766="SINAPI",IF(ISNUMBER(MATCH(Banco!$C5766,Analitico!$A:$A,0)),INDEX(Analitico!E:E,MATCH(Banco!$C5766,Analitico!$A:$A,0))&amp;"%",""),"")</f>
        <v/>
      </c>
      <c r="K5766" s="3" t="str">
        <f>IF($B5766="SINAPI",IF(ISNUMBER(MATCH(Banco!$C5766,Analitico!$A:$A,0)),INDEX(Analitico!F:F,MATCH(Banco!$C5766,Analitico!$A:$A,0))&amp;"%",""),"")</f>
        <v/>
      </c>
    </row>
    <row r="5767" spans="1:11" ht="22.5" x14ac:dyDescent="0.2">
      <c r="A5767" s="1" t="str">
        <f t="shared" si="91"/>
        <v>SINAPI 88389</v>
      </c>
      <c r="B5767" s="3" t="s">
        <v>21527</v>
      </c>
      <c r="C5767" s="3" t="s">
        <v>7100</v>
      </c>
      <c r="D5767" s="2" t="s">
        <v>14423</v>
      </c>
      <c r="E5767" s="3" t="s">
        <v>20627</v>
      </c>
      <c r="F5767" s="67" t="s">
        <v>4744</v>
      </c>
      <c r="G5767" s="67" t="s">
        <v>4744</v>
      </c>
      <c r="I5767" s="3" t="s">
        <v>6298</v>
      </c>
      <c r="J5767" s="3" t="str">
        <f>IF($B5767="SINAPI",IF(ISNUMBER(MATCH(Banco!$C5767,Analitico!$A:$A,0)),INDEX(Analitico!E:E,MATCH(Banco!$C5767,Analitico!$A:$A,0))&amp;"%",""),"")</f>
        <v/>
      </c>
      <c r="K5767" s="3" t="str">
        <f>IF($B5767="SINAPI",IF(ISNUMBER(MATCH(Banco!$C5767,Analitico!$A:$A,0)),INDEX(Analitico!F:F,MATCH(Banco!$C5767,Analitico!$A:$A,0))&amp;"%",""),"")</f>
        <v/>
      </c>
    </row>
    <row r="5768" spans="1:11" ht="22.5" x14ac:dyDescent="0.2">
      <c r="A5768" s="1" t="str">
        <f t="shared" si="91"/>
        <v>SINAPI 88390</v>
      </c>
      <c r="B5768" s="3" t="s">
        <v>21527</v>
      </c>
      <c r="C5768" s="3" t="s">
        <v>7101</v>
      </c>
      <c r="D5768" s="2" t="s">
        <v>14424</v>
      </c>
      <c r="E5768" s="3" t="s">
        <v>20627</v>
      </c>
      <c r="F5768" s="67" t="s">
        <v>20766</v>
      </c>
      <c r="G5768" s="67" t="s">
        <v>20766</v>
      </c>
      <c r="I5768" s="3" t="s">
        <v>6298</v>
      </c>
      <c r="J5768" s="3" t="str">
        <f>IF($B5768="SINAPI",IF(ISNUMBER(MATCH(Banco!$C5768,Analitico!$A:$A,0)),INDEX(Analitico!E:E,MATCH(Banco!$C5768,Analitico!$A:$A,0))&amp;"%",""),"")</f>
        <v/>
      </c>
      <c r="K5768" s="3" t="str">
        <f>IF($B5768="SINAPI",IF(ISNUMBER(MATCH(Banco!$C5768,Analitico!$A:$A,0)),INDEX(Analitico!F:F,MATCH(Banco!$C5768,Analitico!$A:$A,0))&amp;"%",""),"")</f>
        <v/>
      </c>
    </row>
    <row r="5769" spans="1:11" ht="22.5" x14ac:dyDescent="0.2">
      <c r="A5769" s="1" t="str">
        <f t="shared" si="91"/>
        <v>SINAPI 88391</v>
      </c>
      <c r="B5769" s="3" t="s">
        <v>21527</v>
      </c>
      <c r="C5769" s="3" t="s">
        <v>7102</v>
      </c>
      <c r="D5769" s="2" t="s">
        <v>14425</v>
      </c>
      <c r="E5769" s="3" t="s">
        <v>20627</v>
      </c>
      <c r="F5769" s="67" t="s">
        <v>34540</v>
      </c>
      <c r="G5769" s="67" t="s">
        <v>34540</v>
      </c>
      <c r="I5769" s="3" t="s">
        <v>6298</v>
      </c>
      <c r="J5769" s="3" t="str">
        <f>IF($B5769="SINAPI",IF(ISNUMBER(MATCH(Banco!$C5769,Analitico!$A:$A,0)),INDEX(Analitico!E:E,MATCH(Banco!$C5769,Analitico!$A:$A,0))&amp;"%",""),"")</f>
        <v/>
      </c>
      <c r="K5769" s="3" t="str">
        <f>IF($B5769="SINAPI",IF(ISNUMBER(MATCH(Banco!$C5769,Analitico!$A:$A,0)),INDEX(Analitico!F:F,MATCH(Banco!$C5769,Analitico!$A:$A,0))&amp;"%",""),"")</f>
        <v/>
      </c>
    </row>
    <row r="5770" spans="1:11" ht="22.5" x14ac:dyDescent="0.2">
      <c r="A5770" s="1" t="str">
        <f t="shared" si="91"/>
        <v>SINAPI 88394</v>
      </c>
      <c r="B5770" s="3" t="s">
        <v>21527</v>
      </c>
      <c r="C5770" s="3" t="s">
        <v>7103</v>
      </c>
      <c r="D5770" s="2" t="s">
        <v>14426</v>
      </c>
      <c r="E5770" s="3" t="s">
        <v>20627</v>
      </c>
      <c r="F5770" s="67" t="s">
        <v>4739</v>
      </c>
      <c r="G5770" s="67" t="s">
        <v>4739</v>
      </c>
      <c r="I5770" s="3" t="s">
        <v>6298</v>
      </c>
      <c r="J5770" s="3" t="str">
        <f>IF($B5770="SINAPI",IF(ISNUMBER(MATCH(Banco!$C5770,Analitico!$A:$A,0)),INDEX(Analitico!E:E,MATCH(Banco!$C5770,Analitico!$A:$A,0))&amp;"%",""),"")</f>
        <v/>
      </c>
      <c r="K5770" s="3" t="str">
        <f>IF($B5770="SINAPI",IF(ISNUMBER(MATCH(Banco!$C5770,Analitico!$A:$A,0)),INDEX(Analitico!F:F,MATCH(Banco!$C5770,Analitico!$A:$A,0))&amp;"%",""),"")</f>
        <v/>
      </c>
    </row>
    <row r="5771" spans="1:11" ht="22.5" x14ac:dyDescent="0.2">
      <c r="A5771" s="1" t="str">
        <f t="shared" si="91"/>
        <v>SINAPI 88395</v>
      </c>
      <c r="B5771" s="3" t="s">
        <v>21527</v>
      </c>
      <c r="C5771" s="3" t="s">
        <v>7104</v>
      </c>
      <c r="D5771" s="2" t="s">
        <v>14427</v>
      </c>
      <c r="E5771" s="3" t="s">
        <v>20627</v>
      </c>
      <c r="F5771" s="67" t="s">
        <v>5824</v>
      </c>
      <c r="G5771" s="67" t="s">
        <v>5824</v>
      </c>
      <c r="I5771" s="3" t="s">
        <v>6298</v>
      </c>
      <c r="J5771" s="3" t="str">
        <f>IF($B5771="SINAPI",IF(ISNUMBER(MATCH(Banco!$C5771,Analitico!$A:$A,0)),INDEX(Analitico!E:E,MATCH(Banco!$C5771,Analitico!$A:$A,0))&amp;"%",""),"")</f>
        <v/>
      </c>
      <c r="K5771" s="3" t="str">
        <f>IF($B5771="SINAPI",IF(ISNUMBER(MATCH(Banco!$C5771,Analitico!$A:$A,0)),INDEX(Analitico!F:F,MATCH(Banco!$C5771,Analitico!$A:$A,0))&amp;"%",""),"")</f>
        <v/>
      </c>
    </row>
    <row r="5772" spans="1:11" ht="22.5" x14ac:dyDescent="0.2">
      <c r="A5772" s="1" t="str">
        <f t="shared" si="91"/>
        <v>SINAPI 88396</v>
      </c>
      <c r="B5772" s="3" t="s">
        <v>21527</v>
      </c>
      <c r="C5772" s="3" t="s">
        <v>7105</v>
      </c>
      <c r="D5772" s="2" t="s">
        <v>14428</v>
      </c>
      <c r="E5772" s="3" t="s">
        <v>20627</v>
      </c>
      <c r="F5772" s="67" t="s">
        <v>5423</v>
      </c>
      <c r="G5772" s="67" t="s">
        <v>5423</v>
      </c>
      <c r="I5772" s="3" t="s">
        <v>6298</v>
      </c>
      <c r="J5772" s="3" t="str">
        <f>IF($B5772="SINAPI",IF(ISNUMBER(MATCH(Banco!$C5772,Analitico!$A:$A,0)),INDEX(Analitico!E:E,MATCH(Banco!$C5772,Analitico!$A:$A,0))&amp;"%",""),"")</f>
        <v/>
      </c>
      <c r="K5772" s="3" t="str">
        <f>IF($B5772="SINAPI",IF(ISNUMBER(MATCH(Banco!$C5772,Analitico!$A:$A,0)),INDEX(Analitico!F:F,MATCH(Banco!$C5772,Analitico!$A:$A,0))&amp;"%",""),"")</f>
        <v/>
      </c>
    </row>
    <row r="5773" spans="1:11" ht="22.5" x14ac:dyDescent="0.2">
      <c r="A5773" s="1" t="str">
        <f t="shared" si="91"/>
        <v>SINAPI 88397</v>
      </c>
      <c r="B5773" s="3" t="s">
        <v>21527</v>
      </c>
      <c r="C5773" s="3" t="s">
        <v>7106</v>
      </c>
      <c r="D5773" s="2" t="s">
        <v>14429</v>
      </c>
      <c r="E5773" s="3" t="s">
        <v>20627</v>
      </c>
      <c r="F5773" s="67" t="s">
        <v>35140</v>
      </c>
      <c r="G5773" s="67" t="s">
        <v>35140</v>
      </c>
      <c r="I5773" s="3" t="s">
        <v>6298</v>
      </c>
      <c r="J5773" s="3" t="str">
        <f>IF($B5773="SINAPI",IF(ISNUMBER(MATCH(Banco!$C5773,Analitico!$A:$A,0)),INDEX(Analitico!E:E,MATCH(Banco!$C5773,Analitico!$A:$A,0))&amp;"%",""),"")</f>
        <v/>
      </c>
      <c r="K5773" s="3" t="str">
        <f>IF($B5773="SINAPI",IF(ISNUMBER(MATCH(Banco!$C5773,Analitico!$A:$A,0)),INDEX(Analitico!F:F,MATCH(Banco!$C5773,Analitico!$A:$A,0))&amp;"%",""),"")</f>
        <v/>
      </c>
    </row>
    <row r="5774" spans="1:11" ht="22.5" x14ac:dyDescent="0.2">
      <c r="A5774" s="1" t="str">
        <f t="shared" si="91"/>
        <v>SINAPI 88400</v>
      </c>
      <c r="B5774" s="3" t="s">
        <v>21527</v>
      </c>
      <c r="C5774" s="3" t="s">
        <v>7107</v>
      </c>
      <c r="D5774" s="2" t="s">
        <v>14430</v>
      </c>
      <c r="E5774" s="3" t="s">
        <v>20627</v>
      </c>
      <c r="F5774" s="67" t="s">
        <v>20724</v>
      </c>
      <c r="G5774" s="67" t="s">
        <v>20724</v>
      </c>
      <c r="I5774" s="3" t="s">
        <v>6298</v>
      </c>
      <c r="J5774" s="3" t="str">
        <f>IF($B5774="SINAPI",IF(ISNUMBER(MATCH(Banco!$C5774,Analitico!$A:$A,0)),INDEX(Analitico!E:E,MATCH(Banco!$C5774,Analitico!$A:$A,0))&amp;"%",""),"")</f>
        <v/>
      </c>
      <c r="K5774" s="3" t="str">
        <f>IF($B5774="SINAPI",IF(ISNUMBER(MATCH(Banco!$C5774,Analitico!$A:$A,0)),INDEX(Analitico!F:F,MATCH(Banco!$C5774,Analitico!$A:$A,0))&amp;"%",""),"")</f>
        <v/>
      </c>
    </row>
    <row r="5775" spans="1:11" ht="22.5" x14ac:dyDescent="0.2">
      <c r="A5775" s="1" t="str">
        <f t="shared" si="91"/>
        <v>SINAPI 88401</v>
      </c>
      <c r="B5775" s="3" t="s">
        <v>21527</v>
      </c>
      <c r="C5775" s="3" t="s">
        <v>7108</v>
      </c>
      <c r="D5775" s="2" t="s">
        <v>14431</v>
      </c>
      <c r="E5775" s="3" t="s">
        <v>20627</v>
      </c>
      <c r="F5775" s="67" t="s">
        <v>20728</v>
      </c>
      <c r="G5775" s="67" t="s">
        <v>20728</v>
      </c>
      <c r="I5775" s="3" t="s">
        <v>6298</v>
      </c>
      <c r="J5775" s="3" t="str">
        <f>IF($B5775="SINAPI",IF(ISNUMBER(MATCH(Banco!$C5775,Analitico!$A:$A,0)),INDEX(Analitico!E:E,MATCH(Banco!$C5775,Analitico!$A:$A,0))&amp;"%",""),"")</f>
        <v/>
      </c>
      <c r="K5775" s="3" t="str">
        <f>IF($B5775="SINAPI",IF(ISNUMBER(MATCH(Banco!$C5775,Analitico!$A:$A,0)),INDEX(Analitico!F:F,MATCH(Banco!$C5775,Analitico!$A:$A,0))&amp;"%",""),"")</f>
        <v/>
      </c>
    </row>
    <row r="5776" spans="1:11" ht="22.5" x14ac:dyDescent="0.2">
      <c r="A5776" s="1" t="str">
        <f t="shared" si="91"/>
        <v>SINAPI 88402</v>
      </c>
      <c r="B5776" s="3" t="s">
        <v>21527</v>
      </c>
      <c r="C5776" s="3" t="s">
        <v>7109</v>
      </c>
      <c r="D5776" s="2" t="s">
        <v>14432</v>
      </c>
      <c r="E5776" s="3" t="s">
        <v>20627</v>
      </c>
      <c r="F5776" s="67" t="s">
        <v>20708</v>
      </c>
      <c r="G5776" s="67" t="s">
        <v>20708</v>
      </c>
      <c r="I5776" s="3" t="s">
        <v>6298</v>
      </c>
      <c r="J5776" s="3" t="str">
        <f>IF($B5776="SINAPI",IF(ISNUMBER(MATCH(Banco!$C5776,Analitico!$A:$A,0)),INDEX(Analitico!E:E,MATCH(Banco!$C5776,Analitico!$A:$A,0))&amp;"%",""),"")</f>
        <v/>
      </c>
      <c r="K5776" s="3" t="str">
        <f>IF($B5776="SINAPI",IF(ISNUMBER(MATCH(Banco!$C5776,Analitico!$A:$A,0)),INDEX(Analitico!F:F,MATCH(Banco!$C5776,Analitico!$A:$A,0))&amp;"%",""),"")</f>
        <v/>
      </c>
    </row>
    <row r="5777" spans="1:11" ht="22.5" x14ac:dyDescent="0.2">
      <c r="A5777" s="1" t="str">
        <f t="shared" si="91"/>
        <v>SINAPI 88403</v>
      </c>
      <c r="B5777" s="3" t="s">
        <v>21527</v>
      </c>
      <c r="C5777" s="3" t="s">
        <v>7110</v>
      </c>
      <c r="D5777" s="2" t="s">
        <v>14433</v>
      </c>
      <c r="E5777" s="3" t="s">
        <v>20627</v>
      </c>
      <c r="F5777" s="67" t="s">
        <v>4898</v>
      </c>
      <c r="G5777" s="67" t="s">
        <v>4898</v>
      </c>
      <c r="I5777" s="3" t="s">
        <v>6298</v>
      </c>
      <c r="J5777" s="3" t="str">
        <f>IF($B5777="SINAPI",IF(ISNUMBER(MATCH(Banco!$C5777,Analitico!$A:$A,0)),INDEX(Analitico!E:E,MATCH(Banco!$C5777,Analitico!$A:$A,0))&amp;"%",""),"")</f>
        <v/>
      </c>
      <c r="K5777" s="3" t="str">
        <f>IF($B5777="SINAPI",IF(ISNUMBER(MATCH(Banco!$C5777,Analitico!$A:$A,0)),INDEX(Analitico!F:F,MATCH(Banco!$C5777,Analitico!$A:$A,0))&amp;"%",""),"")</f>
        <v/>
      </c>
    </row>
    <row r="5778" spans="1:11" ht="22.5" x14ac:dyDescent="0.2">
      <c r="A5778" s="1" t="str">
        <f t="shared" si="91"/>
        <v>SINAPI 88419</v>
      </c>
      <c r="B5778" s="3" t="s">
        <v>21527</v>
      </c>
      <c r="C5778" s="3" t="s">
        <v>7111</v>
      </c>
      <c r="D5778" s="2" t="s">
        <v>14434</v>
      </c>
      <c r="E5778" s="3" t="s">
        <v>20627</v>
      </c>
      <c r="F5778" s="67" t="s">
        <v>20767</v>
      </c>
      <c r="G5778" s="67" t="s">
        <v>20767</v>
      </c>
      <c r="I5778" s="3" t="s">
        <v>6298</v>
      </c>
      <c r="J5778" s="3" t="str">
        <f>IF($B5778="SINAPI",IF(ISNUMBER(MATCH(Banco!$C5778,Analitico!$A:$A,0)),INDEX(Analitico!E:E,MATCH(Banco!$C5778,Analitico!$A:$A,0))&amp;"%",""),"")</f>
        <v/>
      </c>
      <c r="K5778" s="3" t="str">
        <f>IF($B5778="SINAPI",IF(ISNUMBER(MATCH(Banco!$C5778,Analitico!$A:$A,0)),INDEX(Analitico!F:F,MATCH(Banco!$C5778,Analitico!$A:$A,0))&amp;"%",""),"")</f>
        <v/>
      </c>
    </row>
    <row r="5779" spans="1:11" ht="22.5" x14ac:dyDescent="0.2">
      <c r="A5779" s="1" t="str">
        <f t="shared" si="91"/>
        <v>SINAPI 88422</v>
      </c>
      <c r="B5779" s="3" t="s">
        <v>21527</v>
      </c>
      <c r="C5779" s="3" t="s">
        <v>7112</v>
      </c>
      <c r="D5779" s="2" t="s">
        <v>14435</v>
      </c>
      <c r="E5779" s="3" t="s">
        <v>20627</v>
      </c>
      <c r="F5779" s="67" t="s">
        <v>5338</v>
      </c>
      <c r="G5779" s="67" t="s">
        <v>5338</v>
      </c>
      <c r="I5779" s="3" t="s">
        <v>6298</v>
      </c>
      <c r="J5779" s="3" t="str">
        <f>IF($B5779="SINAPI",IF(ISNUMBER(MATCH(Banco!$C5779,Analitico!$A:$A,0)),INDEX(Analitico!E:E,MATCH(Banco!$C5779,Analitico!$A:$A,0))&amp;"%",""),"")</f>
        <v/>
      </c>
      <c r="K5779" s="3" t="str">
        <f>IF($B5779="SINAPI",IF(ISNUMBER(MATCH(Banco!$C5779,Analitico!$A:$A,0)),INDEX(Analitico!F:F,MATCH(Banco!$C5779,Analitico!$A:$A,0))&amp;"%",""),"")</f>
        <v/>
      </c>
    </row>
    <row r="5780" spans="1:11" ht="22.5" x14ac:dyDescent="0.2">
      <c r="A5780" s="1" t="str">
        <f t="shared" si="91"/>
        <v>SINAPI 88425</v>
      </c>
      <c r="B5780" s="3" t="s">
        <v>21527</v>
      </c>
      <c r="C5780" s="3" t="s">
        <v>7113</v>
      </c>
      <c r="D5780" s="2" t="s">
        <v>14436</v>
      </c>
      <c r="E5780" s="3" t="s">
        <v>20627</v>
      </c>
      <c r="F5780" s="67" t="s">
        <v>20768</v>
      </c>
      <c r="G5780" s="67" t="s">
        <v>20768</v>
      </c>
      <c r="I5780" s="3" t="s">
        <v>6298</v>
      </c>
      <c r="J5780" s="3" t="str">
        <f>IF($B5780="SINAPI",IF(ISNUMBER(MATCH(Banco!$C5780,Analitico!$A:$A,0)),INDEX(Analitico!E:E,MATCH(Banco!$C5780,Analitico!$A:$A,0))&amp;"%",""),"")</f>
        <v/>
      </c>
      <c r="K5780" s="3" t="str">
        <f>IF($B5780="SINAPI",IF(ISNUMBER(MATCH(Banco!$C5780,Analitico!$A:$A,0)),INDEX(Analitico!F:F,MATCH(Banco!$C5780,Analitico!$A:$A,0))&amp;"%",""),"")</f>
        <v/>
      </c>
    </row>
    <row r="5781" spans="1:11" ht="22.5" x14ac:dyDescent="0.2">
      <c r="A5781" s="1" t="str">
        <f t="shared" si="91"/>
        <v>SINAPI 88427</v>
      </c>
      <c r="B5781" s="3" t="s">
        <v>21527</v>
      </c>
      <c r="C5781" s="3" t="s">
        <v>7114</v>
      </c>
      <c r="D5781" s="2" t="s">
        <v>14437</v>
      </c>
      <c r="E5781" s="3" t="s">
        <v>20627</v>
      </c>
      <c r="F5781" s="67" t="s">
        <v>20795</v>
      </c>
      <c r="G5781" s="67" t="s">
        <v>20795</v>
      </c>
      <c r="I5781" s="3" t="s">
        <v>6298</v>
      </c>
      <c r="J5781" s="3" t="str">
        <f>IF($B5781="SINAPI",IF(ISNUMBER(MATCH(Banco!$C5781,Analitico!$A:$A,0)),INDEX(Analitico!E:E,MATCH(Banco!$C5781,Analitico!$A:$A,0))&amp;"%",""),"")</f>
        <v/>
      </c>
      <c r="K5781" s="3" t="str">
        <f>IF($B5781="SINAPI",IF(ISNUMBER(MATCH(Banco!$C5781,Analitico!$A:$A,0)),INDEX(Analitico!F:F,MATCH(Banco!$C5781,Analitico!$A:$A,0))&amp;"%",""),"")</f>
        <v/>
      </c>
    </row>
    <row r="5782" spans="1:11" ht="22.5" x14ac:dyDescent="0.2">
      <c r="A5782" s="1" t="str">
        <f t="shared" si="91"/>
        <v>SINAPI 88434</v>
      </c>
      <c r="B5782" s="3" t="s">
        <v>21527</v>
      </c>
      <c r="C5782" s="3" t="s">
        <v>7115</v>
      </c>
      <c r="D5782" s="2" t="s">
        <v>14438</v>
      </c>
      <c r="E5782" s="3" t="s">
        <v>20627</v>
      </c>
      <c r="F5782" s="67" t="s">
        <v>4518</v>
      </c>
      <c r="G5782" s="67" t="s">
        <v>4518</v>
      </c>
      <c r="I5782" s="3" t="s">
        <v>6298</v>
      </c>
      <c r="J5782" s="3" t="str">
        <f>IF($B5782="SINAPI",IF(ISNUMBER(MATCH(Banco!$C5782,Analitico!$A:$A,0)),INDEX(Analitico!E:E,MATCH(Banco!$C5782,Analitico!$A:$A,0))&amp;"%",""),"")</f>
        <v/>
      </c>
      <c r="K5782" s="3" t="str">
        <f>IF($B5782="SINAPI",IF(ISNUMBER(MATCH(Banco!$C5782,Analitico!$A:$A,0)),INDEX(Analitico!F:F,MATCH(Banco!$C5782,Analitico!$A:$A,0))&amp;"%",""),"")</f>
        <v/>
      </c>
    </row>
    <row r="5783" spans="1:11" ht="22.5" x14ac:dyDescent="0.2">
      <c r="A5783" s="1" t="str">
        <f t="shared" si="91"/>
        <v>SINAPI 88435</v>
      </c>
      <c r="B5783" s="3" t="s">
        <v>21527</v>
      </c>
      <c r="C5783" s="3" t="s">
        <v>7116</v>
      </c>
      <c r="D5783" s="2" t="s">
        <v>14439</v>
      </c>
      <c r="E5783" s="3" t="s">
        <v>20627</v>
      </c>
      <c r="F5783" s="67" t="s">
        <v>4819</v>
      </c>
      <c r="G5783" s="67" t="s">
        <v>4819</v>
      </c>
      <c r="I5783" s="3" t="s">
        <v>6298</v>
      </c>
      <c r="J5783" s="3" t="str">
        <f>IF($B5783="SINAPI",IF(ISNUMBER(MATCH(Banco!$C5783,Analitico!$A:$A,0)),INDEX(Analitico!E:E,MATCH(Banco!$C5783,Analitico!$A:$A,0))&amp;"%",""),"")</f>
        <v/>
      </c>
      <c r="K5783" s="3" t="str">
        <f>IF($B5783="SINAPI",IF(ISNUMBER(MATCH(Banco!$C5783,Analitico!$A:$A,0)),INDEX(Analitico!F:F,MATCH(Banco!$C5783,Analitico!$A:$A,0))&amp;"%",""),"")</f>
        <v/>
      </c>
    </row>
    <row r="5784" spans="1:11" ht="22.5" x14ac:dyDescent="0.2">
      <c r="A5784" s="1" t="str">
        <f t="shared" si="91"/>
        <v>SINAPI 88436</v>
      </c>
      <c r="B5784" s="3" t="s">
        <v>21527</v>
      </c>
      <c r="C5784" s="3" t="s">
        <v>7117</v>
      </c>
      <c r="D5784" s="2" t="s">
        <v>14440</v>
      </c>
      <c r="E5784" s="3" t="s">
        <v>20627</v>
      </c>
      <c r="F5784" s="67" t="s">
        <v>20769</v>
      </c>
      <c r="G5784" s="67" t="s">
        <v>20769</v>
      </c>
      <c r="I5784" s="3" t="s">
        <v>6298</v>
      </c>
      <c r="J5784" s="3" t="str">
        <f>IF($B5784="SINAPI",IF(ISNUMBER(MATCH(Banco!$C5784,Analitico!$A:$A,0)),INDEX(Analitico!E:E,MATCH(Banco!$C5784,Analitico!$A:$A,0))&amp;"%",""),"")</f>
        <v/>
      </c>
      <c r="K5784" s="3" t="str">
        <f>IF($B5784="SINAPI",IF(ISNUMBER(MATCH(Banco!$C5784,Analitico!$A:$A,0)),INDEX(Analitico!F:F,MATCH(Banco!$C5784,Analitico!$A:$A,0))&amp;"%",""),"")</f>
        <v/>
      </c>
    </row>
    <row r="5785" spans="1:11" ht="22.5" x14ac:dyDescent="0.2">
      <c r="A5785" s="1" t="str">
        <f t="shared" si="91"/>
        <v>SINAPI 88437</v>
      </c>
      <c r="B5785" s="3" t="s">
        <v>21527</v>
      </c>
      <c r="C5785" s="3" t="s">
        <v>7118</v>
      </c>
      <c r="D5785" s="2" t="s">
        <v>14441</v>
      </c>
      <c r="E5785" s="3" t="s">
        <v>20627</v>
      </c>
      <c r="F5785" s="67" t="s">
        <v>20795</v>
      </c>
      <c r="G5785" s="67" t="s">
        <v>20795</v>
      </c>
      <c r="I5785" s="3" t="s">
        <v>6298</v>
      </c>
      <c r="J5785" s="3" t="str">
        <f>IF($B5785="SINAPI",IF(ISNUMBER(MATCH(Banco!$C5785,Analitico!$A:$A,0)),INDEX(Analitico!E:E,MATCH(Banco!$C5785,Analitico!$A:$A,0))&amp;"%",""),"")</f>
        <v/>
      </c>
      <c r="K5785" s="3" t="str">
        <f>IF($B5785="SINAPI",IF(ISNUMBER(MATCH(Banco!$C5785,Analitico!$A:$A,0)),INDEX(Analitico!F:F,MATCH(Banco!$C5785,Analitico!$A:$A,0))&amp;"%",""),"")</f>
        <v/>
      </c>
    </row>
    <row r="5786" spans="1:11" ht="22.5" x14ac:dyDescent="0.2">
      <c r="A5786" s="1" t="str">
        <f t="shared" si="91"/>
        <v>SINAPI 88569</v>
      </c>
      <c r="B5786" s="3" t="s">
        <v>21527</v>
      </c>
      <c r="C5786" s="3" t="s">
        <v>7119</v>
      </c>
      <c r="D5786" s="2" t="s">
        <v>14442</v>
      </c>
      <c r="E5786" s="3" t="s">
        <v>20627</v>
      </c>
      <c r="F5786" s="67" t="s">
        <v>20770</v>
      </c>
      <c r="G5786" s="67" t="s">
        <v>20770</v>
      </c>
      <c r="I5786" s="3" t="s">
        <v>6300</v>
      </c>
      <c r="J5786" s="3" t="str">
        <f>IF($B5786="SINAPI",IF(ISNUMBER(MATCH(Banco!$C5786,Analitico!$A:$A,0)),INDEX(Analitico!E:E,MATCH(Banco!$C5786,Analitico!$A:$A,0))&amp;"%",""),"")</f>
        <v/>
      </c>
      <c r="K5786" s="3" t="str">
        <f>IF($B5786="SINAPI",IF(ISNUMBER(MATCH(Banco!$C5786,Analitico!$A:$A,0)),INDEX(Analitico!F:F,MATCH(Banco!$C5786,Analitico!$A:$A,0))&amp;"%",""),"")</f>
        <v/>
      </c>
    </row>
    <row r="5787" spans="1:11" ht="22.5" x14ac:dyDescent="0.2">
      <c r="A5787" s="1" t="str">
        <f t="shared" si="91"/>
        <v>SINAPI 88570</v>
      </c>
      <c r="B5787" s="3" t="s">
        <v>21527</v>
      </c>
      <c r="C5787" s="3" t="s">
        <v>7120</v>
      </c>
      <c r="D5787" s="2" t="s">
        <v>14443</v>
      </c>
      <c r="E5787" s="3" t="s">
        <v>20627</v>
      </c>
      <c r="F5787" s="67" t="s">
        <v>4478</v>
      </c>
      <c r="G5787" s="67" t="s">
        <v>4478</v>
      </c>
      <c r="I5787" s="3" t="s">
        <v>6300</v>
      </c>
      <c r="J5787" s="3" t="str">
        <f>IF($B5787="SINAPI",IF(ISNUMBER(MATCH(Banco!$C5787,Analitico!$A:$A,0)),INDEX(Analitico!E:E,MATCH(Banco!$C5787,Analitico!$A:$A,0))&amp;"%",""),"")</f>
        <v/>
      </c>
      <c r="K5787" s="3" t="str">
        <f>IF($B5787="SINAPI",IF(ISNUMBER(MATCH(Banco!$C5787,Analitico!$A:$A,0)),INDEX(Analitico!F:F,MATCH(Banco!$C5787,Analitico!$A:$A,0))&amp;"%",""),"")</f>
        <v/>
      </c>
    </row>
    <row r="5788" spans="1:11" ht="22.5" x14ac:dyDescent="0.2">
      <c r="A5788" s="1" t="str">
        <f t="shared" si="91"/>
        <v>SINAPI 88826</v>
      </c>
      <c r="B5788" s="3" t="s">
        <v>21527</v>
      </c>
      <c r="C5788" s="3" t="s">
        <v>7121</v>
      </c>
      <c r="D5788" s="2" t="s">
        <v>14444</v>
      </c>
      <c r="E5788" s="3" t="s">
        <v>20627</v>
      </c>
      <c r="F5788" s="67" t="s">
        <v>5367</v>
      </c>
      <c r="G5788" s="67" t="s">
        <v>5367</v>
      </c>
      <c r="I5788" s="3" t="s">
        <v>41</v>
      </c>
      <c r="J5788" s="3" t="str">
        <f>IF($B5788="SINAPI",IF(ISNUMBER(MATCH(Banco!$C5788,Analitico!$A:$A,0)),INDEX(Analitico!E:E,MATCH(Banco!$C5788,Analitico!$A:$A,0))&amp;"%",""),"")</f>
        <v/>
      </c>
      <c r="K5788" s="3" t="str">
        <f>IF($B5788="SINAPI",IF(ISNUMBER(MATCH(Banco!$C5788,Analitico!$A:$A,0)),INDEX(Analitico!F:F,MATCH(Banco!$C5788,Analitico!$A:$A,0))&amp;"%",""),"")</f>
        <v/>
      </c>
    </row>
    <row r="5789" spans="1:11" ht="22.5" x14ac:dyDescent="0.2">
      <c r="A5789" s="1" t="str">
        <f t="shared" si="91"/>
        <v>SINAPI 88827</v>
      </c>
      <c r="B5789" s="3" t="s">
        <v>21527</v>
      </c>
      <c r="C5789" s="3" t="s">
        <v>7122</v>
      </c>
      <c r="D5789" s="2" t="s">
        <v>14445</v>
      </c>
      <c r="E5789" s="3" t="s">
        <v>20627</v>
      </c>
      <c r="F5789" s="67" t="s">
        <v>4741</v>
      </c>
      <c r="G5789" s="67" t="s">
        <v>4741</v>
      </c>
      <c r="I5789" s="3" t="s">
        <v>41</v>
      </c>
      <c r="J5789" s="3" t="str">
        <f>IF($B5789="SINAPI",IF(ISNUMBER(MATCH(Banco!$C5789,Analitico!$A:$A,0)),INDEX(Analitico!E:E,MATCH(Banco!$C5789,Analitico!$A:$A,0))&amp;"%",""),"")</f>
        <v/>
      </c>
      <c r="K5789" s="3" t="str">
        <f>IF($B5789="SINAPI",IF(ISNUMBER(MATCH(Banco!$C5789,Analitico!$A:$A,0)),INDEX(Analitico!F:F,MATCH(Banco!$C5789,Analitico!$A:$A,0))&amp;"%",""),"")</f>
        <v/>
      </c>
    </row>
    <row r="5790" spans="1:11" ht="22.5" x14ac:dyDescent="0.2">
      <c r="A5790" s="1" t="str">
        <f t="shared" si="91"/>
        <v>SINAPI 88828</v>
      </c>
      <c r="B5790" s="3" t="s">
        <v>21527</v>
      </c>
      <c r="C5790" s="3" t="s">
        <v>7123</v>
      </c>
      <c r="D5790" s="2" t="s">
        <v>14446</v>
      </c>
      <c r="E5790" s="3" t="s">
        <v>20627</v>
      </c>
      <c r="F5790" s="67" t="s">
        <v>5919</v>
      </c>
      <c r="G5790" s="67" t="s">
        <v>5919</v>
      </c>
      <c r="I5790" s="3" t="s">
        <v>41</v>
      </c>
      <c r="J5790" s="3" t="str">
        <f>IF($B5790="SINAPI",IF(ISNUMBER(MATCH(Banco!$C5790,Analitico!$A:$A,0)),INDEX(Analitico!E:E,MATCH(Banco!$C5790,Analitico!$A:$A,0))&amp;"%",""),"")</f>
        <v/>
      </c>
      <c r="K5790" s="3" t="str">
        <f>IF($B5790="SINAPI",IF(ISNUMBER(MATCH(Banco!$C5790,Analitico!$A:$A,0)),INDEX(Analitico!F:F,MATCH(Banco!$C5790,Analitico!$A:$A,0))&amp;"%",""),"")</f>
        <v/>
      </c>
    </row>
    <row r="5791" spans="1:11" ht="22.5" x14ac:dyDescent="0.2">
      <c r="A5791" s="1" t="str">
        <f t="shared" si="91"/>
        <v>SINAPI 88829</v>
      </c>
      <c r="B5791" s="3" t="s">
        <v>21527</v>
      </c>
      <c r="C5791" s="3" t="s">
        <v>7124</v>
      </c>
      <c r="D5791" s="2" t="s">
        <v>14447</v>
      </c>
      <c r="E5791" s="3" t="s">
        <v>20627</v>
      </c>
      <c r="F5791" s="67" t="s">
        <v>35141</v>
      </c>
      <c r="G5791" s="67" t="s">
        <v>35141</v>
      </c>
      <c r="I5791" s="3" t="s">
        <v>6298</v>
      </c>
      <c r="J5791" s="3" t="str">
        <f>IF($B5791="SINAPI",IF(ISNUMBER(MATCH(Banco!$C5791,Analitico!$A:$A,0)),INDEX(Analitico!E:E,MATCH(Banco!$C5791,Analitico!$A:$A,0))&amp;"%",""),"")</f>
        <v/>
      </c>
      <c r="K5791" s="3" t="str">
        <f>IF($B5791="SINAPI",IF(ISNUMBER(MATCH(Banco!$C5791,Analitico!$A:$A,0)),INDEX(Analitico!F:F,MATCH(Banco!$C5791,Analitico!$A:$A,0))&amp;"%",""),"")</f>
        <v/>
      </c>
    </row>
    <row r="5792" spans="1:11" ht="22.5" x14ac:dyDescent="0.2">
      <c r="A5792" s="1" t="str">
        <f t="shared" si="91"/>
        <v>SINAPI 88832</v>
      </c>
      <c r="B5792" s="3" t="s">
        <v>21527</v>
      </c>
      <c r="C5792" s="3" t="s">
        <v>7125</v>
      </c>
      <c r="D5792" s="2" t="s">
        <v>14448</v>
      </c>
      <c r="E5792" s="3" t="s">
        <v>20627</v>
      </c>
      <c r="F5792" s="67" t="s">
        <v>6159</v>
      </c>
      <c r="G5792" s="67" t="s">
        <v>6159</v>
      </c>
      <c r="I5792" s="3" t="s">
        <v>6298</v>
      </c>
      <c r="J5792" s="3" t="str">
        <f>IF($B5792="SINAPI",IF(ISNUMBER(MATCH(Banco!$C5792,Analitico!$A:$A,0)),INDEX(Analitico!E:E,MATCH(Banco!$C5792,Analitico!$A:$A,0))&amp;"%",""),"")</f>
        <v/>
      </c>
      <c r="K5792" s="3" t="str">
        <f>IF($B5792="SINAPI",IF(ISNUMBER(MATCH(Banco!$C5792,Analitico!$A:$A,0)),INDEX(Analitico!F:F,MATCH(Banco!$C5792,Analitico!$A:$A,0))&amp;"%",""),"")</f>
        <v/>
      </c>
    </row>
    <row r="5793" spans="1:11" ht="22.5" x14ac:dyDescent="0.2">
      <c r="A5793" s="1" t="str">
        <f t="shared" si="91"/>
        <v>SINAPI 88834</v>
      </c>
      <c r="B5793" s="3" t="s">
        <v>21527</v>
      </c>
      <c r="C5793" s="3" t="s">
        <v>7126</v>
      </c>
      <c r="D5793" s="2" t="s">
        <v>14449</v>
      </c>
      <c r="E5793" s="3" t="s">
        <v>20627</v>
      </c>
      <c r="F5793" s="67" t="s">
        <v>30780</v>
      </c>
      <c r="G5793" s="67" t="s">
        <v>30780</v>
      </c>
      <c r="I5793" s="3" t="s">
        <v>6298</v>
      </c>
      <c r="J5793" s="3" t="str">
        <f>IF($B5793="SINAPI",IF(ISNUMBER(MATCH(Banco!$C5793,Analitico!$A:$A,0)),INDEX(Analitico!E:E,MATCH(Banco!$C5793,Analitico!$A:$A,0))&amp;"%",""),"")</f>
        <v/>
      </c>
      <c r="K5793" s="3" t="str">
        <f>IF($B5793="SINAPI",IF(ISNUMBER(MATCH(Banco!$C5793,Analitico!$A:$A,0)),INDEX(Analitico!F:F,MATCH(Banco!$C5793,Analitico!$A:$A,0))&amp;"%",""),"")</f>
        <v/>
      </c>
    </row>
    <row r="5794" spans="1:11" ht="22.5" x14ac:dyDescent="0.2">
      <c r="A5794" s="1" t="str">
        <f t="shared" si="91"/>
        <v>SINAPI 88835</v>
      </c>
      <c r="B5794" s="3" t="s">
        <v>21527</v>
      </c>
      <c r="C5794" s="3" t="s">
        <v>7127</v>
      </c>
      <c r="D5794" s="2" t="s">
        <v>14450</v>
      </c>
      <c r="E5794" s="3" t="s">
        <v>20627</v>
      </c>
      <c r="F5794" s="67" t="s">
        <v>31615</v>
      </c>
      <c r="G5794" s="67" t="s">
        <v>31615</v>
      </c>
      <c r="I5794" s="3" t="s">
        <v>6298</v>
      </c>
      <c r="J5794" s="3" t="str">
        <f>IF($B5794="SINAPI",IF(ISNUMBER(MATCH(Banco!$C5794,Analitico!$A:$A,0)),INDEX(Analitico!E:E,MATCH(Banco!$C5794,Analitico!$A:$A,0))&amp;"%",""),"")</f>
        <v/>
      </c>
      <c r="K5794" s="3" t="str">
        <f>IF($B5794="SINAPI",IF(ISNUMBER(MATCH(Banco!$C5794,Analitico!$A:$A,0)),INDEX(Analitico!F:F,MATCH(Banco!$C5794,Analitico!$A:$A,0))&amp;"%",""),"")</f>
        <v/>
      </c>
    </row>
    <row r="5795" spans="1:11" ht="22.5" x14ac:dyDescent="0.2">
      <c r="A5795" s="1" t="str">
        <f t="shared" ref="A5795:A5858" si="92">CONCATENAR</f>
        <v>SINAPI 88836</v>
      </c>
      <c r="B5795" s="3" t="s">
        <v>21527</v>
      </c>
      <c r="C5795" s="3" t="s">
        <v>7128</v>
      </c>
      <c r="D5795" s="2" t="s">
        <v>14451</v>
      </c>
      <c r="E5795" s="3" t="s">
        <v>20627</v>
      </c>
      <c r="F5795" s="67" t="s">
        <v>35142</v>
      </c>
      <c r="G5795" s="67" t="s">
        <v>35142</v>
      </c>
      <c r="I5795" s="3" t="s">
        <v>41</v>
      </c>
      <c r="J5795" s="3" t="str">
        <f>IF($B5795="SINAPI",IF(ISNUMBER(MATCH(Banco!$C5795,Analitico!$A:$A,0)),INDEX(Analitico!E:E,MATCH(Banco!$C5795,Analitico!$A:$A,0))&amp;"%",""),"")</f>
        <v/>
      </c>
      <c r="K5795" s="3" t="str">
        <f>IF($B5795="SINAPI",IF(ISNUMBER(MATCH(Banco!$C5795,Analitico!$A:$A,0)),INDEX(Analitico!F:F,MATCH(Banco!$C5795,Analitico!$A:$A,0))&amp;"%",""),"")</f>
        <v/>
      </c>
    </row>
    <row r="5796" spans="1:11" ht="22.5" x14ac:dyDescent="0.2">
      <c r="A5796" s="1" t="str">
        <f t="shared" si="92"/>
        <v>SINAPI 88839</v>
      </c>
      <c r="B5796" s="3" t="s">
        <v>21527</v>
      </c>
      <c r="C5796" s="3" t="s">
        <v>7129</v>
      </c>
      <c r="D5796" s="2" t="s">
        <v>14452</v>
      </c>
      <c r="E5796" s="3" t="s">
        <v>20627</v>
      </c>
      <c r="F5796" s="67" t="s">
        <v>29703</v>
      </c>
      <c r="G5796" s="67" t="s">
        <v>29703</v>
      </c>
      <c r="I5796" s="3" t="s">
        <v>6298</v>
      </c>
      <c r="J5796" s="3" t="str">
        <f>IF($B5796="SINAPI",IF(ISNUMBER(MATCH(Banco!$C5796,Analitico!$A:$A,0)),INDEX(Analitico!E:E,MATCH(Banco!$C5796,Analitico!$A:$A,0))&amp;"%",""),"")</f>
        <v/>
      </c>
      <c r="K5796" s="3" t="str">
        <f>IF($B5796="SINAPI",IF(ISNUMBER(MATCH(Banco!$C5796,Analitico!$A:$A,0)),INDEX(Analitico!F:F,MATCH(Banco!$C5796,Analitico!$A:$A,0))&amp;"%",""),"")</f>
        <v/>
      </c>
    </row>
    <row r="5797" spans="1:11" x14ac:dyDescent="0.2">
      <c r="A5797" s="1" t="str">
        <f t="shared" si="92"/>
        <v>SINAPI 88840</v>
      </c>
      <c r="B5797" s="3" t="s">
        <v>21527</v>
      </c>
      <c r="C5797" s="3" t="s">
        <v>7130</v>
      </c>
      <c r="D5797" s="2" t="s">
        <v>14453</v>
      </c>
      <c r="E5797" s="3" t="s">
        <v>20627</v>
      </c>
      <c r="F5797" s="67" t="s">
        <v>21160</v>
      </c>
      <c r="G5797" s="67" t="s">
        <v>21160</v>
      </c>
      <c r="I5797" s="3" t="s">
        <v>6298</v>
      </c>
      <c r="J5797" s="3" t="str">
        <f>IF($B5797="SINAPI",IF(ISNUMBER(MATCH(Banco!$C5797,Analitico!$A:$A,0)),INDEX(Analitico!E:E,MATCH(Banco!$C5797,Analitico!$A:$A,0))&amp;"%",""),"")</f>
        <v/>
      </c>
      <c r="K5797" s="3" t="str">
        <f>IF($B5797="SINAPI",IF(ISNUMBER(MATCH(Banco!$C5797,Analitico!$A:$A,0)),INDEX(Analitico!F:F,MATCH(Banco!$C5797,Analitico!$A:$A,0))&amp;"%",""),"")</f>
        <v/>
      </c>
    </row>
    <row r="5798" spans="1:11" ht="22.5" x14ac:dyDescent="0.2">
      <c r="A5798" s="1" t="str">
        <f t="shared" si="92"/>
        <v>SINAPI 88841</v>
      </c>
      <c r="B5798" s="3" t="s">
        <v>21527</v>
      </c>
      <c r="C5798" s="3" t="s">
        <v>7131</v>
      </c>
      <c r="D5798" s="2" t="s">
        <v>14454</v>
      </c>
      <c r="E5798" s="3" t="s">
        <v>20627</v>
      </c>
      <c r="F5798" s="67" t="s">
        <v>31617</v>
      </c>
      <c r="G5798" s="67" t="s">
        <v>31617</v>
      </c>
      <c r="I5798" s="3" t="s">
        <v>6298</v>
      </c>
      <c r="J5798" s="3" t="str">
        <f>IF($B5798="SINAPI",IF(ISNUMBER(MATCH(Banco!$C5798,Analitico!$A:$A,0)),INDEX(Analitico!E:E,MATCH(Banco!$C5798,Analitico!$A:$A,0))&amp;"%",""),"")</f>
        <v/>
      </c>
      <c r="K5798" s="3" t="str">
        <f>IF($B5798="SINAPI",IF(ISNUMBER(MATCH(Banco!$C5798,Analitico!$A:$A,0)),INDEX(Analitico!F:F,MATCH(Banco!$C5798,Analitico!$A:$A,0))&amp;"%",""),"")</f>
        <v/>
      </c>
    </row>
    <row r="5799" spans="1:11" ht="22.5" x14ac:dyDescent="0.2">
      <c r="A5799" s="1" t="str">
        <f t="shared" si="92"/>
        <v>SINAPI 88842</v>
      </c>
      <c r="B5799" s="3" t="s">
        <v>21527</v>
      </c>
      <c r="C5799" s="3" t="s">
        <v>7132</v>
      </c>
      <c r="D5799" s="2" t="s">
        <v>14455</v>
      </c>
      <c r="E5799" s="3" t="s">
        <v>20627</v>
      </c>
      <c r="F5799" s="67" t="s">
        <v>30999</v>
      </c>
      <c r="G5799" s="67" t="s">
        <v>30999</v>
      </c>
      <c r="I5799" s="3" t="s">
        <v>41</v>
      </c>
      <c r="J5799" s="3" t="str">
        <f>IF($B5799="SINAPI",IF(ISNUMBER(MATCH(Banco!$C5799,Analitico!$A:$A,0)),INDEX(Analitico!E:E,MATCH(Banco!$C5799,Analitico!$A:$A,0))&amp;"%",""),"")</f>
        <v/>
      </c>
      <c r="K5799" s="3" t="str">
        <f>IF($B5799="SINAPI",IF(ISNUMBER(MATCH(Banco!$C5799,Analitico!$A:$A,0)),INDEX(Analitico!F:F,MATCH(Banco!$C5799,Analitico!$A:$A,0))&amp;"%",""),"")</f>
        <v/>
      </c>
    </row>
    <row r="5800" spans="1:11" ht="22.5" x14ac:dyDescent="0.2">
      <c r="A5800" s="1" t="str">
        <f t="shared" si="92"/>
        <v>SINAPI 88847</v>
      </c>
      <c r="B5800" s="3" t="s">
        <v>21527</v>
      </c>
      <c r="C5800" s="3" t="s">
        <v>7133</v>
      </c>
      <c r="D5800" s="2" t="s">
        <v>14456</v>
      </c>
      <c r="E5800" s="3" t="s">
        <v>20627</v>
      </c>
      <c r="F5800" s="67" t="s">
        <v>5713</v>
      </c>
      <c r="G5800" s="67" t="s">
        <v>5713</v>
      </c>
      <c r="I5800" s="3" t="s">
        <v>6300</v>
      </c>
      <c r="J5800" s="3" t="str">
        <f>IF($B5800="SINAPI",IF(ISNUMBER(MATCH(Banco!$C5800,Analitico!$A:$A,0)),INDEX(Analitico!E:E,MATCH(Banco!$C5800,Analitico!$A:$A,0))&amp;"%",""),"")</f>
        <v/>
      </c>
      <c r="K5800" s="3" t="str">
        <f>IF($B5800="SINAPI",IF(ISNUMBER(MATCH(Banco!$C5800,Analitico!$A:$A,0)),INDEX(Analitico!F:F,MATCH(Banco!$C5800,Analitico!$A:$A,0))&amp;"%",""),"")</f>
        <v/>
      </c>
    </row>
    <row r="5801" spans="1:11" ht="22.5" x14ac:dyDescent="0.2">
      <c r="A5801" s="1" t="str">
        <f t="shared" si="92"/>
        <v>SINAPI 88848</v>
      </c>
      <c r="B5801" s="3" t="s">
        <v>21527</v>
      </c>
      <c r="C5801" s="3" t="s">
        <v>7134</v>
      </c>
      <c r="D5801" s="2" t="s">
        <v>14457</v>
      </c>
      <c r="E5801" s="3" t="s">
        <v>20627</v>
      </c>
      <c r="F5801" s="67" t="s">
        <v>5372</v>
      </c>
      <c r="G5801" s="67" t="s">
        <v>5372</v>
      </c>
      <c r="I5801" s="3" t="s">
        <v>6300</v>
      </c>
      <c r="J5801" s="3" t="str">
        <f>IF($B5801="SINAPI",IF(ISNUMBER(MATCH(Banco!$C5801,Analitico!$A:$A,0)),INDEX(Analitico!E:E,MATCH(Banco!$C5801,Analitico!$A:$A,0))&amp;"%",""),"")</f>
        <v/>
      </c>
      <c r="K5801" s="3" t="str">
        <f>IF($B5801="SINAPI",IF(ISNUMBER(MATCH(Banco!$C5801,Analitico!$A:$A,0)),INDEX(Analitico!F:F,MATCH(Banco!$C5801,Analitico!$A:$A,0))&amp;"%",""),"")</f>
        <v/>
      </c>
    </row>
    <row r="5802" spans="1:11" ht="22.5" x14ac:dyDescent="0.2">
      <c r="A5802" s="1" t="str">
        <f t="shared" si="92"/>
        <v>SINAPI 88853</v>
      </c>
      <c r="B5802" s="3" t="s">
        <v>21527</v>
      </c>
      <c r="C5802" s="3" t="s">
        <v>7135</v>
      </c>
      <c r="D5802" s="2" t="s">
        <v>14458</v>
      </c>
      <c r="E5802" s="3" t="s">
        <v>20627</v>
      </c>
      <c r="F5802" s="67" t="s">
        <v>21447</v>
      </c>
      <c r="G5802" s="67" t="s">
        <v>21447</v>
      </c>
      <c r="I5802" s="3" t="s">
        <v>6298</v>
      </c>
      <c r="J5802" s="3" t="str">
        <f>IF($B5802="SINAPI",IF(ISNUMBER(MATCH(Banco!$C5802,Analitico!$A:$A,0)),INDEX(Analitico!E:E,MATCH(Banco!$C5802,Analitico!$A:$A,0))&amp;"%",""),"")</f>
        <v/>
      </c>
      <c r="K5802" s="3" t="str">
        <f>IF($B5802="SINAPI",IF(ISNUMBER(MATCH(Banco!$C5802,Analitico!$A:$A,0)),INDEX(Analitico!F:F,MATCH(Banco!$C5802,Analitico!$A:$A,0))&amp;"%",""),"")</f>
        <v/>
      </c>
    </row>
    <row r="5803" spans="1:11" ht="22.5" x14ac:dyDescent="0.2">
      <c r="A5803" s="1" t="str">
        <f t="shared" si="92"/>
        <v>SINAPI 88854</v>
      </c>
      <c r="B5803" s="3" t="s">
        <v>21527</v>
      </c>
      <c r="C5803" s="3" t="s">
        <v>7136</v>
      </c>
      <c r="D5803" s="2" t="s">
        <v>14459</v>
      </c>
      <c r="E5803" s="3" t="s">
        <v>20627</v>
      </c>
      <c r="F5803" s="67" t="s">
        <v>4455</v>
      </c>
      <c r="G5803" s="67" t="s">
        <v>4455</v>
      </c>
      <c r="I5803" s="3" t="s">
        <v>6298</v>
      </c>
      <c r="J5803" s="3" t="str">
        <f>IF($B5803="SINAPI",IF(ISNUMBER(MATCH(Banco!$C5803,Analitico!$A:$A,0)),INDEX(Analitico!E:E,MATCH(Banco!$C5803,Analitico!$A:$A,0))&amp;"%",""),"")</f>
        <v/>
      </c>
      <c r="K5803" s="3" t="str">
        <f>IF($B5803="SINAPI",IF(ISNUMBER(MATCH(Banco!$C5803,Analitico!$A:$A,0)),INDEX(Analitico!F:F,MATCH(Banco!$C5803,Analitico!$A:$A,0))&amp;"%",""),"")</f>
        <v/>
      </c>
    </row>
    <row r="5804" spans="1:11" ht="22.5" x14ac:dyDescent="0.2">
      <c r="A5804" s="1" t="str">
        <f t="shared" si="92"/>
        <v>SINAPI 88855</v>
      </c>
      <c r="B5804" s="3" t="s">
        <v>21527</v>
      </c>
      <c r="C5804" s="3" t="s">
        <v>7137</v>
      </c>
      <c r="D5804" s="2" t="s">
        <v>14460</v>
      </c>
      <c r="E5804" s="3" t="s">
        <v>20627</v>
      </c>
      <c r="F5804" s="67" t="s">
        <v>35143</v>
      </c>
      <c r="G5804" s="67" t="s">
        <v>35143</v>
      </c>
      <c r="I5804" s="3" t="s">
        <v>6300</v>
      </c>
      <c r="J5804" s="3" t="str">
        <f>IF($B5804="SINAPI",IF(ISNUMBER(MATCH(Banco!$C5804,Analitico!$A:$A,0)),INDEX(Analitico!E:E,MATCH(Banco!$C5804,Analitico!$A:$A,0))&amp;"%",""),"")</f>
        <v/>
      </c>
      <c r="K5804" s="3" t="str">
        <f>IF($B5804="SINAPI",IF(ISNUMBER(MATCH(Banco!$C5804,Analitico!$A:$A,0)),INDEX(Analitico!F:F,MATCH(Banco!$C5804,Analitico!$A:$A,0))&amp;"%",""),"")</f>
        <v/>
      </c>
    </row>
    <row r="5805" spans="1:11" ht="22.5" x14ac:dyDescent="0.2">
      <c r="A5805" s="1" t="str">
        <f t="shared" si="92"/>
        <v>SINAPI 88856</v>
      </c>
      <c r="B5805" s="3" t="s">
        <v>21527</v>
      </c>
      <c r="C5805" s="3" t="s">
        <v>7138</v>
      </c>
      <c r="D5805" s="2" t="s">
        <v>14461</v>
      </c>
      <c r="E5805" s="3" t="s">
        <v>20627</v>
      </c>
      <c r="F5805" s="67" t="s">
        <v>4755</v>
      </c>
      <c r="G5805" s="67" t="s">
        <v>4755</v>
      </c>
      <c r="I5805" s="3" t="s">
        <v>6300</v>
      </c>
      <c r="J5805" s="3" t="str">
        <f>IF($B5805="SINAPI",IF(ISNUMBER(MATCH(Banco!$C5805,Analitico!$A:$A,0)),INDEX(Analitico!E:E,MATCH(Banco!$C5805,Analitico!$A:$A,0))&amp;"%",""),"")</f>
        <v/>
      </c>
      <c r="K5805" s="3" t="str">
        <f>IF($B5805="SINAPI",IF(ISNUMBER(MATCH(Banco!$C5805,Analitico!$A:$A,0)),INDEX(Analitico!F:F,MATCH(Banco!$C5805,Analitico!$A:$A,0))&amp;"%",""),"")</f>
        <v/>
      </c>
    </row>
    <row r="5806" spans="1:11" ht="33.75" x14ac:dyDescent="0.2">
      <c r="A5806" s="1" t="str">
        <f t="shared" si="92"/>
        <v>SINAPI 88857</v>
      </c>
      <c r="B5806" s="3" t="s">
        <v>21527</v>
      </c>
      <c r="C5806" s="3" t="s">
        <v>7139</v>
      </c>
      <c r="D5806" s="2" t="s">
        <v>14462</v>
      </c>
      <c r="E5806" s="3" t="s">
        <v>20627</v>
      </c>
      <c r="F5806" s="67" t="s">
        <v>4513</v>
      </c>
      <c r="G5806" s="67" t="s">
        <v>4513</v>
      </c>
      <c r="I5806" s="3" t="s">
        <v>6298</v>
      </c>
      <c r="J5806" s="3" t="str">
        <f>IF($B5806="SINAPI",IF(ISNUMBER(MATCH(Banco!$C5806,Analitico!$A:$A,0)),INDEX(Analitico!E:E,MATCH(Banco!$C5806,Analitico!$A:$A,0))&amp;"%",""),"")</f>
        <v/>
      </c>
      <c r="K5806" s="3" t="str">
        <f>IF($B5806="SINAPI",IF(ISNUMBER(MATCH(Banco!$C5806,Analitico!$A:$A,0)),INDEX(Analitico!F:F,MATCH(Banco!$C5806,Analitico!$A:$A,0))&amp;"%",""),"")</f>
        <v/>
      </c>
    </row>
    <row r="5807" spans="1:11" ht="33.75" x14ac:dyDescent="0.2">
      <c r="A5807" s="1" t="str">
        <f t="shared" si="92"/>
        <v>SINAPI 88858</v>
      </c>
      <c r="B5807" s="3" t="s">
        <v>21527</v>
      </c>
      <c r="C5807" s="3" t="s">
        <v>7140</v>
      </c>
      <c r="D5807" s="2" t="s">
        <v>14463</v>
      </c>
      <c r="E5807" s="3" t="s">
        <v>20627</v>
      </c>
      <c r="F5807" s="67" t="s">
        <v>21465</v>
      </c>
      <c r="G5807" s="67" t="s">
        <v>21465</v>
      </c>
      <c r="I5807" s="3" t="s">
        <v>6298</v>
      </c>
      <c r="J5807" s="3" t="str">
        <f>IF($B5807="SINAPI",IF(ISNUMBER(MATCH(Banco!$C5807,Analitico!$A:$A,0)),INDEX(Analitico!E:E,MATCH(Banco!$C5807,Analitico!$A:$A,0))&amp;"%",""),"")</f>
        <v/>
      </c>
      <c r="K5807" s="3" t="str">
        <f>IF($B5807="SINAPI",IF(ISNUMBER(MATCH(Banco!$C5807,Analitico!$A:$A,0)),INDEX(Analitico!F:F,MATCH(Banco!$C5807,Analitico!$A:$A,0))&amp;"%",""),"")</f>
        <v/>
      </c>
    </row>
    <row r="5808" spans="1:11" ht="33.75" x14ac:dyDescent="0.2">
      <c r="A5808" s="1" t="str">
        <f t="shared" si="92"/>
        <v>SINAPI 88859</v>
      </c>
      <c r="B5808" s="3" t="s">
        <v>21527</v>
      </c>
      <c r="C5808" s="3" t="s">
        <v>7141</v>
      </c>
      <c r="D5808" s="2" t="s">
        <v>14464</v>
      </c>
      <c r="E5808" s="3" t="s">
        <v>20627</v>
      </c>
      <c r="F5808" s="67" t="s">
        <v>21478</v>
      </c>
      <c r="G5808" s="67" t="s">
        <v>21478</v>
      </c>
      <c r="I5808" s="3" t="s">
        <v>6298</v>
      </c>
      <c r="J5808" s="3" t="str">
        <f>IF($B5808="SINAPI",IF(ISNUMBER(MATCH(Banco!$C5808,Analitico!$A:$A,0)),INDEX(Analitico!E:E,MATCH(Banco!$C5808,Analitico!$A:$A,0))&amp;"%",""),"")</f>
        <v/>
      </c>
      <c r="K5808" s="3" t="str">
        <f>IF($B5808="SINAPI",IF(ISNUMBER(MATCH(Banco!$C5808,Analitico!$A:$A,0)),INDEX(Analitico!F:F,MATCH(Banco!$C5808,Analitico!$A:$A,0))&amp;"%",""),"")</f>
        <v/>
      </c>
    </row>
    <row r="5809" spans="1:11" ht="33.75" x14ac:dyDescent="0.2">
      <c r="A5809" s="1" t="str">
        <f t="shared" si="92"/>
        <v>SINAPI 88860</v>
      </c>
      <c r="B5809" s="3" t="s">
        <v>21527</v>
      </c>
      <c r="C5809" s="3" t="s">
        <v>7142</v>
      </c>
      <c r="D5809" s="2" t="s">
        <v>14465</v>
      </c>
      <c r="E5809" s="3" t="s">
        <v>20627</v>
      </c>
      <c r="F5809" s="67" t="s">
        <v>5720</v>
      </c>
      <c r="G5809" s="67" t="s">
        <v>5720</v>
      </c>
      <c r="I5809" s="3" t="s">
        <v>6298</v>
      </c>
      <c r="J5809" s="3" t="str">
        <f>IF($B5809="SINAPI",IF(ISNUMBER(MATCH(Banco!$C5809,Analitico!$A:$A,0)),INDEX(Analitico!E:E,MATCH(Banco!$C5809,Analitico!$A:$A,0))&amp;"%",""),"")</f>
        <v/>
      </c>
      <c r="K5809" s="3" t="str">
        <f>IF($B5809="SINAPI",IF(ISNUMBER(MATCH(Banco!$C5809,Analitico!$A:$A,0)),INDEX(Analitico!F:F,MATCH(Banco!$C5809,Analitico!$A:$A,0))&amp;"%",""),"")</f>
        <v/>
      </c>
    </row>
    <row r="5810" spans="1:11" ht="22.5" x14ac:dyDescent="0.2">
      <c r="A5810" s="1" t="str">
        <f t="shared" si="92"/>
        <v>SINAPI 88900</v>
      </c>
      <c r="B5810" s="3" t="s">
        <v>21527</v>
      </c>
      <c r="C5810" s="3" t="s">
        <v>7143</v>
      </c>
      <c r="D5810" s="2" t="s">
        <v>14466</v>
      </c>
      <c r="E5810" s="3" t="s">
        <v>20627</v>
      </c>
      <c r="F5810" s="67" t="s">
        <v>31618</v>
      </c>
      <c r="G5810" s="67" t="s">
        <v>31618</v>
      </c>
      <c r="I5810" s="3" t="s">
        <v>6298</v>
      </c>
      <c r="J5810" s="3" t="str">
        <f>IF($B5810="SINAPI",IF(ISNUMBER(MATCH(Banco!$C5810,Analitico!$A:$A,0)),INDEX(Analitico!E:E,MATCH(Banco!$C5810,Analitico!$A:$A,0))&amp;"%",""),"")</f>
        <v/>
      </c>
      <c r="K5810" s="3" t="str">
        <f>IF($B5810="SINAPI",IF(ISNUMBER(MATCH(Banco!$C5810,Analitico!$A:$A,0)),INDEX(Analitico!F:F,MATCH(Banco!$C5810,Analitico!$A:$A,0))&amp;"%",""),"")</f>
        <v/>
      </c>
    </row>
    <row r="5811" spans="1:11" ht="22.5" x14ac:dyDescent="0.2">
      <c r="A5811" s="1" t="str">
        <f t="shared" si="92"/>
        <v>SINAPI 88902</v>
      </c>
      <c r="B5811" s="3" t="s">
        <v>21527</v>
      </c>
      <c r="C5811" s="3" t="s">
        <v>7144</v>
      </c>
      <c r="D5811" s="2" t="s">
        <v>14467</v>
      </c>
      <c r="E5811" s="3" t="s">
        <v>20627</v>
      </c>
      <c r="F5811" s="67" t="s">
        <v>28925</v>
      </c>
      <c r="G5811" s="67" t="s">
        <v>28925</v>
      </c>
      <c r="I5811" s="3" t="s">
        <v>6298</v>
      </c>
      <c r="J5811" s="3" t="str">
        <f>IF($B5811="SINAPI",IF(ISNUMBER(MATCH(Banco!$C5811,Analitico!$A:$A,0)),INDEX(Analitico!E:E,MATCH(Banco!$C5811,Analitico!$A:$A,0))&amp;"%",""),"")</f>
        <v/>
      </c>
      <c r="K5811" s="3" t="str">
        <f>IF($B5811="SINAPI",IF(ISNUMBER(MATCH(Banco!$C5811,Analitico!$A:$A,0)),INDEX(Analitico!F:F,MATCH(Banco!$C5811,Analitico!$A:$A,0))&amp;"%",""),"")</f>
        <v/>
      </c>
    </row>
    <row r="5812" spans="1:11" ht="22.5" x14ac:dyDescent="0.2">
      <c r="A5812" s="1" t="str">
        <f t="shared" si="92"/>
        <v>SINAPI 88903</v>
      </c>
      <c r="B5812" s="3" t="s">
        <v>21527</v>
      </c>
      <c r="C5812" s="3" t="s">
        <v>7145</v>
      </c>
      <c r="D5812" s="2" t="s">
        <v>14468</v>
      </c>
      <c r="E5812" s="3" t="s">
        <v>20627</v>
      </c>
      <c r="F5812" s="67" t="s">
        <v>4678</v>
      </c>
      <c r="G5812" s="67" t="s">
        <v>4678</v>
      </c>
      <c r="I5812" s="3" t="s">
        <v>6298</v>
      </c>
      <c r="J5812" s="3" t="str">
        <f>IF($B5812="SINAPI",IF(ISNUMBER(MATCH(Banco!$C5812,Analitico!$A:$A,0)),INDEX(Analitico!E:E,MATCH(Banco!$C5812,Analitico!$A:$A,0))&amp;"%",""),"")</f>
        <v/>
      </c>
      <c r="K5812" s="3" t="str">
        <f>IF($B5812="SINAPI",IF(ISNUMBER(MATCH(Banco!$C5812,Analitico!$A:$A,0)),INDEX(Analitico!F:F,MATCH(Banco!$C5812,Analitico!$A:$A,0))&amp;"%",""),"")</f>
        <v/>
      </c>
    </row>
    <row r="5813" spans="1:11" ht="22.5" x14ac:dyDescent="0.2">
      <c r="A5813" s="1" t="str">
        <f t="shared" si="92"/>
        <v>SINAPI 88904</v>
      </c>
      <c r="B5813" s="3" t="s">
        <v>21527</v>
      </c>
      <c r="C5813" s="3" t="s">
        <v>7146</v>
      </c>
      <c r="D5813" s="2" t="s">
        <v>14469</v>
      </c>
      <c r="E5813" s="3" t="s">
        <v>20627</v>
      </c>
      <c r="F5813" s="67" t="s">
        <v>29753</v>
      </c>
      <c r="G5813" s="67" t="s">
        <v>29753</v>
      </c>
      <c r="I5813" s="3" t="s">
        <v>41</v>
      </c>
      <c r="J5813" s="3" t="str">
        <f>IF($B5813="SINAPI",IF(ISNUMBER(MATCH(Banco!$C5813,Analitico!$A:$A,0)),INDEX(Analitico!E:E,MATCH(Banco!$C5813,Analitico!$A:$A,0))&amp;"%",""),"")</f>
        <v/>
      </c>
      <c r="K5813" s="3" t="str">
        <f>IF($B5813="SINAPI",IF(ISNUMBER(MATCH(Banco!$C5813,Analitico!$A:$A,0)),INDEX(Analitico!F:F,MATCH(Banco!$C5813,Analitico!$A:$A,0))&amp;"%",""),"")</f>
        <v/>
      </c>
    </row>
    <row r="5814" spans="1:11" ht="22.5" x14ac:dyDescent="0.2">
      <c r="A5814" s="1" t="str">
        <f t="shared" si="92"/>
        <v>SINAPI 89009</v>
      </c>
      <c r="B5814" s="3" t="s">
        <v>21527</v>
      </c>
      <c r="C5814" s="3" t="s">
        <v>7147</v>
      </c>
      <c r="D5814" s="2" t="s">
        <v>14470</v>
      </c>
      <c r="E5814" s="3" t="s">
        <v>20627</v>
      </c>
      <c r="F5814" s="67" t="s">
        <v>29456</v>
      </c>
      <c r="G5814" s="67" t="s">
        <v>29456</v>
      </c>
      <c r="I5814" s="3" t="s">
        <v>41</v>
      </c>
      <c r="J5814" s="3" t="str">
        <f>IF($B5814="SINAPI",IF(ISNUMBER(MATCH(Banco!$C5814,Analitico!$A:$A,0)),INDEX(Analitico!E:E,MATCH(Banco!$C5814,Analitico!$A:$A,0))&amp;"%",""),"")</f>
        <v/>
      </c>
      <c r="K5814" s="3" t="str">
        <f>IF($B5814="SINAPI",IF(ISNUMBER(MATCH(Banco!$C5814,Analitico!$A:$A,0)),INDEX(Analitico!F:F,MATCH(Banco!$C5814,Analitico!$A:$A,0))&amp;"%",""),"")</f>
        <v/>
      </c>
    </row>
    <row r="5815" spans="1:11" ht="22.5" x14ac:dyDescent="0.2">
      <c r="A5815" s="1" t="str">
        <f t="shared" si="92"/>
        <v>SINAPI 89010</v>
      </c>
      <c r="B5815" s="3" t="s">
        <v>21527</v>
      </c>
      <c r="C5815" s="3" t="s">
        <v>7148</v>
      </c>
      <c r="D5815" s="2" t="s">
        <v>14471</v>
      </c>
      <c r="E5815" s="3" t="s">
        <v>20627</v>
      </c>
      <c r="F5815" s="67" t="s">
        <v>21385</v>
      </c>
      <c r="G5815" s="67" t="s">
        <v>21385</v>
      </c>
      <c r="I5815" s="3" t="s">
        <v>41</v>
      </c>
      <c r="J5815" s="3" t="str">
        <f>IF($B5815="SINAPI",IF(ISNUMBER(MATCH(Banco!$C5815,Analitico!$A:$A,0)),INDEX(Analitico!E:E,MATCH(Banco!$C5815,Analitico!$A:$A,0))&amp;"%",""),"")</f>
        <v/>
      </c>
      <c r="K5815" s="3" t="str">
        <f>IF($B5815="SINAPI",IF(ISNUMBER(MATCH(Banco!$C5815,Analitico!$A:$A,0)),INDEX(Analitico!F:F,MATCH(Banco!$C5815,Analitico!$A:$A,0))&amp;"%",""),"")</f>
        <v/>
      </c>
    </row>
    <row r="5816" spans="1:11" ht="33.75" x14ac:dyDescent="0.2">
      <c r="A5816" s="1" t="str">
        <f t="shared" si="92"/>
        <v>SINAPI 89011</v>
      </c>
      <c r="B5816" s="3" t="s">
        <v>21527</v>
      </c>
      <c r="C5816" s="3" t="s">
        <v>7149</v>
      </c>
      <c r="D5816" s="2" t="s">
        <v>14472</v>
      </c>
      <c r="E5816" s="3" t="s">
        <v>20627</v>
      </c>
      <c r="F5816" s="67" t="s">
        <v>20997</v>
      </c>
      <c r="G5816" s="67" t="s">
        <v>20997</v>
      </c>
      <c r="I5816" s="3" t="s">
        <v>41</v>
      </c>
      <c r="J5816" s="3" t="str">
        <f>IF($B5816="SINAPI",IF(ISNUMBER(MATCH(Banco!$C5816,Analitico!$A:$A,0)),INDEX(Analitico!E:E,MATCH(Banco!$C5816,Analitico!$A:$A,0))&amp;"%",""),"")</f>
        <v/>
      </c>
      <c r="K5816" s="3" t="str">
        <f>IF($B5816="SINAPI",IF(ISNUMBER(MATCH(Banco!$C5816,Analitico!$A:$A,0)),INDEX(Analitico!F:F,MATCH(Banco!$C5816,Analitico!$A:$A,0))&amp;"%",""),"")</f>
        <v/>
      </c>
    </row>
    <row r="5817" spans="1:11" ht="33.75" x14ac:dyDescent="0.2">
      <c r="A5817" s="1" t="str">
        <f t="shared" si="92"/>
        <v>SINAPI 89012</v>
      </c>
      <c r="B5817" s="3" t="s">
        <v>21527</v>
      </c>
      <c r="C5817" s="3" t="s">
        <v>7150</v>
      </c>
      <c r="D5817" s="2" t="s">
        <v>14473</v>
      </c>
      <c r="E5817" s="3" t="s">
        <v>20627</v>
      </c>
      <c r="F5817" s="67" t="s">
        <v>21243</v>
      </c>
      <c r="G5817" s="67" t="s">
        <v>21243</v>
      </c>
      <c r="I5817" s="3" t="s">
        <v>41</v>
      </c>
      <c r="J5817" s="3" t="str">
        <f>IF($B5817="SINAPI",IF(ISNUMBER(MATCH(Banco!$C5817,Analitico!$A:$A,0)),INDEX(Analitico!E:E,MATCH(Banco!$C5817,Analitico!$A:$A,0))&amp;"%",""),"")</f>
        <v/>
      </c>
      <c r="K5817" s="3" t="str">
        <f>IF($B5817="SINAPI",IF(ISNUMBER(MATCH(Banco!$C5817,Analitico!$A:$A,0)),INDEX(Analitico!F:F,MATCH(Banco!$C5817,Analitico!$A:$A,0))&amp;"%",""),"")</f>
        <v/>
      </c>
    </row>
    <row r="5818" spans="1:11" ht="22.5" x14ac:dyDescent="0.2">
      <c r="A5818" s="1" t="str">
        <f t="shared" si="92"/>
        <v>SINAPI 89013</v>
      </c>
      <c r="B5818" s="3" t="s">
        <v>21527</v>
      </c>
      <c r="C5818" s="3" t="s">
        <v>7151</v>
      </c>
      <c r="D5818" s="2" t="s">
        <v>14474</v>
      </c>
      <c r="E5818" s="3" t="s">
        <v>20627</v>
      </c>
      <c r="F5818" s="67" t="s">
        <v>31619</v>
      </c>
      <c r="G5818" s="67" t="s">
        <v>31619</v>
      </c>
      <c r="I5818" s="3" t="s">
        <v>6298</v>
      </c>
      <c r="J5818" s="3" t="str">
        <f>IF($B5818="SINAPI",IF(ISNUMBER(MATCH(Banco!$C5818,Analitico!$A:$A,0)),INDEX(Analitico!E:E,MATCH(Banco!$C5818,Analitico!$A:$A,0))&amp;"%",""),"")</f>
        <v/>
      </c>
      <c r="K5818" s="3" t="str">
        <f>IF($B5818="SINAPI",IF(ISNUMBER(MATCH(Banco!$C5818,Analitico!$A:$A,0)),INDEX(Analitico!F:F,MATCH(Banco!$C5818,Analitico!$A:$A,0))&amp;"%",""),"")</f>
        <v/>
      </c>
    </row>
    <row r="5819" spans="1:11" x14ac:dyDescent="0.2">
      <c r="A5819" s="1" t="str">
        <f t="shared" si="92"/>
        <v>SINAPI 89014</v>
      </c>
      <c r="B5819" s="3" t="s">
        <v>21527</v>
      </c>
      <c r="C5819" s="3" t="s">
        <v>7152</v>
      </c>
      <c r="D5819" s="2" t="s">
        <v>14475</v>
      </c>
      <c r="E5819" s="3" t="s">
        <v>20627</v>
      </c>
      <c r="F5819" s="67" t="s">
        <v>31620</v>
      </c>
      <c r="G5819" s="67" t="s">
        <v>31620</v>
      </c>
      <c r="I5819" s="3" t="s">
        <v>6298</v>
      </c>
      <c r="J5819" s="3" t="str">
        <f>IF($B5819="SINAPI",IF(ISNUMBER(MATCH(Banco!$C5819,Analitico!$A:$A,0)),INDEX(Analitico!E:E,MATCH(Banco!$C5819,Analitico!$A:$A,0))&amp;"%",""),"")</f>
        <v/>
      </c>
      <c r="K5819" s="3" t="str">
        <f>IF($B5819="SINAPI",IF(ISNUMBER(MATCH(Banco!$C5819,Analitico!$A:$A,0)),INDEX(Analitico!F:F,MATCH(Banco!$C5819,Analitico!$A:$A,0))&amp;"%",""),"")</f>
        <v/>
      </c>
    </row>
    <row r="5820" spans="1:11" ht="22.5" x14ac:dyDescent="0.2">
      <c r="A5820" s="1" t="str">
        <f t="shared" si="92"/>
        <v>SINAPI 89015</v>
      </c>
      <c r="B5820" s="3" t="s">
        <v>21527</v>
      </c>
      <c r="C5820" s="3" t="s">
        <v>7153</v>
      </c>
      <c r="D5820" s="2" t="s">
        <v>14476</v>
      </c>
      <c r="E5820" s="3" t="s">
        <v>20627</v>
      </c>
      <c r="F5820" s="67" t="s">
        <v>21469</v>
      </c>
      <c r="G5820" s="67" t="s">
        <v>21469</v>
      </c>
      <c r="I5820" s="3" t="s">
        <v>6300</v>
      </c>
      <c r="J5820" s="3" t="str">
        <f>IF($B5820="SINAPI",IF(ISNUMBER(MATCH(Banco!$C5820,Analitico!$A:$A,0)),INDEX(Analitico!E:E,MATCH(Banco!$C5820,Analitico!$A:$A,0))&amp;"%",""),"")</f>
        <v/>
      </c>
      <c r="K5820" s="3" t="str">
        <f>IF($B5820="SINAPI",IF(ISNUMBER(MATCH(Banco!$C5820,Analitico!$A:$A,0)),INDEX(Analitico!F:F,MATCH(Banco!$C5820,Analitico!$A:$A,0))&amp;"%",""),"")</f>
        <v/>
      </c>
    </row>
    <row r="5821" spans="1:11" ht="22.5" x14ac:dyDescent="0.2">
      <c r="A5821" s="1" t="str">
        <f t="shared" si="92"/>
        <v>SINAPI 89016</v>
      </c>
      <c r="B5821" s="3" t="s">
        <v>21527</v>
      </c>
      <c r="C5821" s="3" t="s">
        <v>7154</v>
      </c>
      <c r="D5821" s="2" t="s">
        <v>14477</v>
      </c>
      <c r="E5821" s="3" t="s">
        <v>20627</v>
      </c>
      <c r="F5821" s="67" t="s">
        <v>4815</v>
      </c>
      <c r="G5821" s="67" t="s">
        <v>4815</v>
      </c>
      <c r="I5821" s="3" t="s">
        <v>6300</v>
      </c>
      <c r="J5821" s="3" t="str">
        <f>IF($B5821="SINAPI",IF(ISNUMBER(MATCH(Banco!$C5821,Analitico!$A:$A,0)),INDEX(Analitico!E:E,MATCH(Banco!$C5821,Analitico!$A:$A,0))&amp;"%",""),"")</f>
        <v/>
      </c>
      <c r="K5821" s="3" t="str">
        <f>IF($B5821="SINAPI",IF(ISNUMBER(MATCH(Banco!$C5821,Analitico!$A:$A,0)),INDEX(Analitico!F:F,MATCH(Banco!$C5821,Analitico!$A:$A,0))&amp;"%",""),"")</f>
        <v/>
      </c>
    </row>
    <row r="5822" spans="1:11" x14ac:dyDescent="0.2">
      <c r="A5822" s="1" t="str">
        <f t="shared" si="92"/>
        <v>SINAPI 89017</v>
      </c>
      <c r="B5822" s="3" t="s">
        <v>21527</v>
      </c>
      <c r="C5822" s="3" t="s">
        <v>7155</v>
      </c>
      <c r="D5822" s="2" t="s">
        <v>14478</v>
      </c>
      <c r="E5822" s="3" t="s">
        <v>20627</v>
      </c>
      <c r="F5822" s="67" t="s">
        <v>31621</v>
      </c>
      <c r="G5822" s="67" t="s">
        <v>31621</v>
      </c>
      <c r="I5822" s="3" t="s">
        <v>6298</v>
      </c>
      <c r="J5822" s="3" t="str">
        <f>IF($B5822="SINAPI",IF(ISNUMBER(MATCH(Banco!$C5822,Analitico!$A:$A,0)),INDEX(Analitico!E:E,MATCH(Banco!$C5822,Analitico!$A:$A,0))&amp;"%",""),"")</f>
        <v/>
      </c>
      <c r="K5822" s="3" t="str">
        <f>IF($B5822="SINAPI",IF(ISNUMBER(MATCH(Banco!$C5822,Analitico!$A:$A,0)),INDEX(Analitico!F:F,MATCH(Banco!$C5822,Analitico!$A:$A,0))&amp;"%",""),"")</f>
        <v/>
      </c>
    </row>
    <row r="5823" spans="1:11" x14ac:dyDescent="0.2">
      <c r="A5823" s="1" t="str">
        <f t="shared" si="92"/>
        <v>SINAPI 89018</v>
      </c>
      <c r="B5823" s="3" t="s">
        <v>21527</v>
      </c>
      <c r="C5823" s="3" t="s">
        <v>7156</v>
      </c>
      <c r="D5823" s="2" t="s">
        <v>14479</v>
      </c>
      <c r="E5823" s="3" t="s">
        <v>20627</v>
      </c>
      <c r="F5823" s="67" t="s">
        <v>29637</v>
      </c>
      <c r="G5823" s="67" t="s">
        <v>29637</v>
      </c>
      <c r="I5823" s="3" t="s">
        <v>6298</v>
      </c>
      <c r="J5823" s="3" t="str">
        <f>IF($B5823="SINAPI",IF(ISNUMBER(MATCH(Banco!$C5823,Analitico!$A:$A,0)),INDEX(Analitico!E:E,MATCH(Banco!$C5823,Analitico!$A:$A,0))&amp;"%",""),"")</f>
        <v/>
      </c>
      <c r="K5823" s="3" t="str">
        <f>IF($B5823="SINAPI",IF(ISNUMBER(MATCH(Banco!$C5823,Analitico!$A:$A,0)),INDEX(Analitico!F:F,MATCH(Banco!$C5823,Analitico!$A:$A,0))&amp;"%",""),"")</f>
        <v/>
      </c>
    </row>
    <row r="5824" spans="1:11" ht="22.5" x14ac:dyDescent="0.2">
      <c r="A5824" s="1" t="str">
        <f t="shared" si="92"/>
        <v>SINAPI 89019</v>
      </c>
      <c r="B5824" s="3" t="s">
        <v>21527</v>
      </c>
      <c r="C5824" s="3" t="s">
        <v>7157</v>
      </c>
      <c r="D5824" s="2" t="s">
        <v>14480</v>
      </c>
      <c r="E5824" s="3" t="s">
        <v>20627</v>
      </c>
      <c r="F5824" s="67" t="s">
        <v>20732</v>
      </c>
      <c r="G5824" s="67" t="s">
        <v>20732</v>
      </c>
      <c r="I5824" s="3" t="s">
        <v>6298</v>
      </c>
      <c r="J5824" s="3" t="str">
        <f>IF($B5824="SINAPI",IF(ISNUMBER(MATCH(Banco!$C5824,Analitico!$A:$A,0)),INDEX(Analitico!E:E,MATCH(Banco!$C5824,Analitico!$A:$A,0))&amp;"%",""),"")</f>
        <v/>
      </c>
      <c r="K5824" s="3" t="str">
        <f>IF($B5824="SINAPI",IF(ISNUMBER(MATCH(Banco!$C5824,Analitico!$A:$A,0)),INDEX(Analitico!F:F,MATCH(Banco!$C5824,Analitico!$A:$A,0))&amp;"%",""),"")</f>
        <v/>
      </c>
    </row>
    <row r="5825" spans="1:11" ht="22.5" x14ac:dyDescent="0.2">
      <c r="A5825" s="1" t="str">
        <f t="shared" si="92"/>
        <v>SINAPI 89020</v>
      </c>
      <c r="B5825" s="3" t="s">
        <v>21527</v>
      </c>
      <c r="C5825" s="3" t="s">
        <v>7158</v>
      </c>
      <c r="D5825" s="2" t="s">
        <v>14481</v>
      </c>
      <c r="E5825" s="3" t="s">
        <v>20627</v>
      </c>
      <c r="F5825" s="67" t="s">
        <v>5402</v>
      </c>
      <c r="G5825" s="67" t="s">
        <v>5402</v>
      </c>
      <c r="I5825" s="3" t="s">
        <v>6298</v>
      </c>
      <c r="J5825" s="3" t="str">
        <f>IF($B5825="SINAPI",IF(ISNUMBER(MATCH(Banco!$C5825,Analitico!$A:$A,0)),INDEX(Analitico!E:E,MATCH(Banco!$C5825,Analitico!$A:$A,0))&amp;"%",""),"")</f>
        <v/>
      </c>
      <c r="K5825" s="3" t="str">
        <f>IF($B5825="SINAPI",IF(ISNUMBER(MATCH(Banco!$C5825,Analitico!$A:$A,0)),INDEX(Analitico!F:F,MATCH(Banco!$C5825,Analitico!$A:$A,0))&amp;"%",""),"")</f>
        <v/>
      </c>
    </row>
    <row r="5826" spans="1:11" x14ac:dyDescent="0.2">
      <c r="A5826" s="1" t="str">
        <f t="shared" si="92"/>
        <v>SINAPI 89023</v>
      </c>
      <c r="B5826" s="3" t="s">
        <v>21527</v>
      </c>
      <c r="C5826" s="3" t="s">
        <v>7159</v>
      </c>
      <c r="D5826" s="2" t="s">
        <v>14482</v>
      </c>
      <c r="E5826" s="3" t="s">
        <v>20627</v>
      </c>
      <c r="F5826" s="67" t="s">
        <v>5119</v>
      </c>
      <c r="G5826" s="67" t="s">
        <v>5119</v>
      </c>
      <c r="I5826" s="3" t="s">
        <v>6300</v>
      </c>
      <c r="J5826" s="3" t="str">
        <f>IF($B5826="SINAPI",IF(ISNUMBER(MATCH(Banco!$C5826,Analitico!$A:$A,0)),INDEX(Analitico!E:E,MATCH(Banco!$C5826,Analitico!$A:$A,0))&amp;"%",""),"")</f>
        <v/>
      </c>
      <c r="K5826" s="3" t="str">
        <f>IF($B5826="SINAPI",IF(ISNUMBER(MATCH(Banco!$C5826,Analitico!$A:$A,0)),INDEX(Analitico!F:F,MATCH(Banco!$C5826,Analitico!$A:$A,0))&amp;"%",""),"")</f>
        <v/>
      </c>
    </row>
    <row r="5827" spans="1:11" x14ac:dyDescent="0.2">
      <c r="A5827" s="1" t="str">
        <f t="shared" si="92"/>
        <v>SINAPI 89024</v>
      </c>
      <c r="B5827" s="3" t="s">
        <v>21527</v>
      </c>
      <c r="C5827" s="3" t="s">
        <v>7160</v>
      </c>
      <c r="D5827" s="2" t="s">
        <v>14483</v>
      </c>
      <c r="E5827" s="3" t="s">
        <v>20627</v>
      </c>
      <c r="F5827" s="67" t="s">
        <v>31575</v>
      </c>
      <c r="G5827" s="67" t="s">
        <v>31575</v>
      </c>
      <c r="I5827" s="3" t="s">
        <v>6300</v>
      </c>
      <c r="J5827" s="3" t="str">
        <f>IF($B5827="SINAPI",IF(ISNUMBER(MATCH(Banco!$C5827,Analitico!$A:$A,0)),INDEX(Analitico!E:E,MATCH(Banco!$C5827,Analitico!$A:$A,0))&amp;"%",""),"")</f>
        <v/>
      </c>
      <c r="K5827" s="3" t="str">
        <f>IF($B5827="SINAPI",IF(ISNUMBER(MATCH(Banco!$C5827,Analitico!$A:$A,0)),INDEX(Analitico!F:F,MATCH(Banco!$C5827,Analitico!$A:$A,0))&amp;"%",""),"")</f>
        <v/>
      </c>
    </row>
    <row r="5828" spans="1:11" x14ac:dyDescent="0.2">
      <c r="A5828" s="1" t="str">
        <f t="shared" si="92"/>
        <v>SINAPI 89025</v>
      </c>
      <c r="B5828" s="3" t="s">
        <v>21527</v>
      </c>
      <c r="C5828" s="3" t="s">
        <v>7161</v>
      </c>
      <c r="D5828" s="2" t="s">
        <v>14484</v>
      </c>
      <c r="E5828" s="3" t="s">
        <v>20627</v>
      </c>
      <c r="F5828" s="67" t="s">
        <v>35140</v>
      </c>
      <c r="G5828" s="67" t="s">
        <v>35140</v>
      </c>
      <c r="I5828" s="3" t="s">
        <v>6300</v>
      </c>
      <c r="J5828" s="3" t="str">
        <f>IF($B5828="SINAPI",IF(ISNUMBER(MATCH(Banco!$C5828,Analitico!$A:$A,0)),INDEX(Analitico!E:E,MATCH(Banco!$C5828,Analitico!$A:$A,0))&amp;"%",""),"")</f>
        <v/>
      </c>
      <c r="K5828" s="3" t="str">
        <f>IF($B5828="SINAPI",IF(ISNUMBER(MATCH(Banco!$C5828,Analitico!$A:$A,0)),INDEX(Analitico!F:F,MATCH(Banco!$C5828,Analitico!$A:$A,0))&amp;"%",""),"")</f>
        <v/>
      </c>
    </row>
    <row r="5829" spans="1:11" x14ac:dyDescent="0.2">
      <c r="A5829" s="1" t="str">
        <f t="shared" si="92"/>
        <v>SINAPI 89026</v>
      </c>
      <c r="B5829" s="3" t="s">
        <v>21527</v>
      </c>
      <c r="C5829" s="3" t="s">
        <v>7162</v>
      </c>
      <c r="D5829" s="2" t="s">
        <v>14485</v>
      </c>
      <c r="E5829" s="3" t="s">
        <v>20627</v>
      </c>
      <c r="F5829" s="67" t="s">
        <v>30890</v>
      </c>
      <c r="G5829" s="67" t="s">
        <v>30890</v>
      </c>
      <c r="I5829" s="3" t="s">
        <v>41</v>
      </c>
      <c r="J5829" s="3" t="str">
        <f>IF($B5829="SINAPI",IF(ISNUMBER(MATCH(Banco!$C5829,Analitico!$A:$A,0)),INDEX(Analitico!E:E,MATCH(Banco!$C5829,Analitico!$A:$A,0))&amp;"%",""),"")</f>
        <v/>
      </c>
      <c r="K5829" s="3" t="str">
        <f>IF($B5829="SINAPI",IF(ISNUMBER(MATCH(Banco!$C5829,Analitico!$A:$A,0)),INDEX(Analitico!F:F,MATCH(Banco!$C5829,Analitico!$A:$A,0))&amp;"%",""),"")</f>
        <v/>
      </c>
    </row>
    <row r="5830" spans="1:11" ht="22.5" x14ac:dyDescent="0.2">
      <c r="A5830" s="1" t="str">
        <f t="shared" si="92"/>
        <v>SINAPI 89029</v>
      </c>
      <c r="B5830" s="3" t="s">
        <v>21527</v>
      </c>
      <c r="C5830" s="3" t="s">
        <v>7163</v>
      </c>
      <c r="D5830" s="2" t="s">
        <v>14486</v>
      </c>
      <c r="E5830" s="3" t="s">
        <v>20627</v>
      </c>
      <c r="F5830" s="67" t="s">
        <v>20725</v>
      </c>
      <c r="G5830" s="67" t="s">
        <v>20725</v>
      </c>
      <c r="I5830" s="3" t="s">
        <v>6298</v>
      </c>
      <c r="J5830" s="3" t="str">
        <f>IF($B5830="SINAPI",IF(ISNUMBER(MATCH(Banco!$C5830,Analitico!$A:$A,0)),INDEX(Analitico!E:E,MATCH(Banco!$C5830,Analitico!$A:$A,0))&amp;"%",""),"")</f>
        <v/>
      </c>
      <c r="K5830" s="3" t="str">
        <f>IF($B5830="SINAPI",IF(ISNUMBER(MATCH(Banco!$C5830,Analitico!$A:$A,0)),INDEX(Analitico!F:F,MATCH(Banco!$C5830,Analitico!$A:$A,0))&amp;"%",""),"")</f>
        <v/>
      </c>
    </row>
    <row r="5831" spans="1:11" x14ac:dyDescent="0.2">
      <c r="A5831" s="1" t="str">
        <f t="shared" si="92"/>
        <v>SINAPI 89030</v>
      </c>
      <c r="B5831" s="3" t="s">
        <v>21527</v>
      </c>
      <c r="C5831" s="3" t="s">
        <v>7164</v>
      </c>
      <c r="D5831" s="2" t="s">
        <v>14487</v>
      </c>
      <c r="E5831" s="3" t="s">
        <v>20627</v>
      </c>
      <c r="F5831" s="67" t="s">
        <v>21325</v>
      </c>
      <c r="G5831" s="67" t="s">
        <v>21325</v>
      </c>
      <c r="I5831" s="3" t="s">
        <v>6298</v>
      </c>
      <c r="J5831" s="3" t="str">
        <f>IF($B5831="SINAPI",IF(ISNUMBER(MATCH(Banco!$C5831,Analitico!$A:$A,0)),INDEX(Analitico!E:E,MATCH(Banco!$C5831,Analitico!$A:$A,0))&amp;"%",""),"")</f>
        <v/>
      </c>
      <c r="K5831" s="3" t="str">
        <f>IF($B5831="SINAPI",IF(ISNUMBER(MATCH(Banco!$C5831,Analitico!$A:$A,0)),INDEX(Analitico!F:F,MATCH(Banco!$C5831,Analitico!$A:$A,0))&amp;"%",""),"")</f>
        <v/>
      </c>
    </row>
    <row r="5832" spans="1:11" x14ac:dyDescent="0.2">
      <c r="A5832" s="1" t="str">
        <f t="shared" si="92"/>
        <v>SINAPI 89033</v>
      </c>
      <c r="B5832" s="3" t="s">
        <v>21527</v>
      </c>
      <c r="C5832" s="3" t="s">
        <v>7165</v>
      </c>
      <c r="D5832" s="2" t="s">
        <v>14488</v>
      </c>
      <c r="E5832" s="3" t="s">
        <v>20627</v>
      </c>
      <c r="F5832" s="67" t="s">
        <v>6330</v>
      </c>
      <c r="G5832" s="67" t="s">
        <v>6330</v>
      </c>
      <c r="I5832" s="3" t="s">
        <v>41</v>
      </c>
      <c r="J5832" s="3" t="str">
        <f>IF($B5832="SINAPI",IF(ISNUMBER(MATCH(Banco!$C5832,Analitico!$A:$A,0)),INDEX(Analitico!E:E,MATCH(Banco!$C5832,Analitico!$A:$A,0))&amp;"%",""),"")</f>
        <v/>
      </c>
      <c r="K5832" s="3" t="str">
        <f>IF($B5832="SINAPI",IF(ISNUMBER(MATCH(Banco!$C5832,Analitico!$A:$A,0)),INDEX(Analitico!F:F,MATCH(Banco!$C5832,Analitico!$A:$A,0))&amp;"%",""),"")</f>
        <v/>
      </c>
    </row>
    <row r="5833" spans="1:11" x14ac:dyDescent="0.2">
      <c r="A5833" s="1" t="str">
        <f t="shared" si="92"/>
        <v>SINAPI 89034</v>
      </c>
      <c r="B5833" s="3" t="s">
        <v>21527</v>
      </c>
      <c r="C5833" s="3" t="s">
        <v>7166</v>
      </c>
      <c r="D5833" s="2" t="s">
        <v>14489</v>
      </c>
      <c r="E5833" s="3" t="s">
        <v>20627</v>
      </c>
      <c r="F5833" s="67" t="s">
        <v>5829</v>
      </c>
      <c r="G5833" s="67" t="s">
        <v>5829</v>
      </c>
      <c r="I5833" s="3" t="s">
        <v>41</v>
      </c>
      <c r="J5833" s="3" t="str">
        <f>IF($B5833="SINAPI",IF(ISNUMBER(MATCH(Banco!$C5833,Analitico!$A:$A,0)),INDEX(Analitico!E:E,MATCH(Banco!$C5833,Analitico!$A:$A,0))&amp;"%",""),"")</f>
        <v/>
      </c>
      <c r="K5833" s="3" t="str">
        <f>IF($B5833="SINAPI",IF(ISNUMBER(MATCH(Banco!$C5833,Analitico!$A:$A,0)),INDEX(Analitico!F:F,MATCH(Banco!$C5833,Analitico!$A:$A,0))&amp;"%",""),"")</f>
        <v/>
      </c>
    </row>
    <row r="5834" spans="1:11" ht="22.5" x14ac:dyDescent="0.2">
      <c r="A5834" s="1" t="str">
        <f t="shared" si="92"/>
        <v>SINAPI 89128</v>
      </c>
      <c r="B5834" s="3" t="s">
        <v>21527</v>
      </c>
      <c r="C5834" s="3" t="s">
        <v>7167</v>
      </c>
      <c r="D5834" s="2" t="s">
        <v>14490</v>
      </c>
      <c r="E5834" s="3" t="s">
        <v>20627</v>
      </c>
      <c r="F5834" s="67" t="s">
        <v>31013</v>
      </c>
      <c r="G5834" s="67" t="s">
        <v>31013</v>
      </c>
      <c r="I5834" s="3" t="s">
        <v>41</v>
      </c>
      <c r="J5834" s="3" t="str">
        <f>IF($B5834="SINAPI",IF(ISNUMBER(MATCH(Banco!$C5834,Analitico!$A:$A,0)),INDEX(Analitico!E:E,MATCH(Banco!$C5834,Analitico!$A:$A,0))&amp;"%",""),"")</f>
        <v/>
      </c>
      <c r="K5834" s="3" t="str">
        <f>IF($B5834="SINAPI",IF(ISNUMBER(MATCH(Banco!$C5834,Analitico!$A:$A,0)),INDEX(Analitico!F:F,MATCH(Banco!$C5834,Analitico!$A:$A,0))&amp;"%",""),"")</f>
        <v/>
      </c>
    </row>
    <row r="5835" spans="1:11" ht="22.5" x14ac:dyDescent="0.2">
      <c r="A5835" s="1" t="str">
        <f t="shared" si="92"/>
        <v>SINAPI 89129</v>
      </c>
      <c r="B5835" s="3" t="s">
        <v>21527</v>
      </c>
      <c r="C5835" s="3" t="s">
        <v>7168</v>
      </c>
      <c r="D5835" s="2" t="s">
        <v>14491</v>
      </c>
      <c r="E5835" s="3" t="s">
        <v>20627</v>
      </c>
      <c r="F5835" s="67" t="s">
        <v>20990</v>
      </c>
      <c r="G5835" s="67" t="s">
        <v>20990</v>
      </c>
      <c r="I5835" s="3" t="s">
        <v>41</v>
      </c>
      <c r="J5835" s="3" t="str">
        <f>IF($B5835="SINAPI",IF(ISNUMBER(MATCH(Banco!$C5835,Analitico!$A:$A,0)),INDEX(Analitico!E:E,MATCH(Banco!$C5835,Analitico!$A:$A,0))&amp;"%",""),"")</f>
        <v/>
      </c>
      <c r="K5835" s="3" t="str">
        <f>IF($B5835="SINAPI",IF(ISNUMBER(MATCH(Banco!$C5835,Analitico!$A:$A,0)),INDEX(Analitico!F:F,MATCH(Banco!$C5835,Analitico!$A:$A,0))&amp;"%",""),"")</f>
        <v/>
      </c>
    </row>
    <row r="5836" spans="1:11" ht="22.5" x14ac:dyDescent="0.2">
      <c r="A5836" s="1" t="str">
        <f t="shared" si="92"/>
        <v>SINAPI 89130</v>
      </c>
      <c r="B5836" s="3" t="s">
        <v>21527</v>
      </c>
      <c r="C5836" s="3" t="s">
        <v>7169</v>
      </c>
      <c r="D5836" s="2" t="s">
        <v>14492</v>
      </c>
      <c r="E5836" s="3" t="s">
        <v>20627</v>
      </c>
      <c r="F5836" s="67" t="s">
        <v>21054</v>
      </c>
      <c r="G5836" s="67" t="s">
        <v>21054</v>
      </c>
      <c r="I5836" s="3" t="s">
        <v>6298</v>
      </c>
      <c r="J5836" s="3" t="str">
        <f>IF($B5836="SINAPI",IF(ISNUMBER(MATCH(Banco!$C5836,Analitico!$A:$A,0)),INDEX(Analitico!E:E,MATCH(Banco!$C5836,Analitico!$A:$A,0))&amp;"%",""),"")</f>
        <v/>
      </c>
      <c r="K5836" s="3" t="str">
        <f>IF($B5836="SINAPI",IF(ISNUMBER(MATCH(Banco!$C5836,Analitico!$A:$A,0)),INDEX(Analitico!F:F,MATCH(Banco!$C5836,Analitico!$A:$A,0))&amp;"%",""),"")</f>
        <v/>
      </c>
    </row>
    <row r="5837" spans="1:11" ht="22.5" x14ac:dyDescent="0.2">
      <c r="A5837" s="1" t="str">
        <f t="shared" si="92"/>
        <v>SINAPI 89131</v>
      </c>
      <c r="B5837" s="3" t="s">
        <v>21527</v>
      </c>
      <c r="C5837" s="3" t="s">
        <v>7170</v>
      </c>
      <c r="D5837" s="2" t="s">
        <v>14493</v>
      </c>
      <c r="E5837" s="3" t="s">
        <v>20627</v>
      </c>
      <c r="F5837" s="67" t="s">
        <v>20989</v>
      </c>
      <c r="G5837" s="67" t="s">
        <v>20989</v>
      </c>
      <c r="I5837" s="3" t="s">
        <v>6298</v>
      </c>
      <c r="J5837" s="3" t="str">
        <f>IF($B5837="SINAPI",IF(ISNUMBER(MATCH(Banco!$C5837,Analitico!$A:$A,0)),INDEX(Analitico!E:E,MATCH(Banco!$C5837,Analitico!$A:$A,0))&amp;"%",""),"")</f>
        <v/>
      </c>
      <c r="K5837" s="3" t="str">
        <f>IF($B5837="SINAPI",IF(ISNUMBER(MATCH(Banco!$C5837,Analitico!$A:$A,0)),INDEX(Analitico!F:F,MATCH(Banco!$C5837,Analitico!$A:$A,0))&amp;"%",""),"")</f>
        <v/>
      </c>
    </row>
    <row r="5838" spans="1:11" ht="22.5" x14ac:dyDescent="0.2">
      <c r="A5838" s="1" t="str">
        <f t="shared" si="92"/>
        <v>SINAPI 89210</v>
      </c>
      <c r="B5838" s="3" t="s">
        <v>21527</v>
      </c>
      <c r="C5838" s="3" t="s">
        <v>7171</v>
      </c>
      <c r="D5838" s="2" t="s">
        <v>14494</v>
      </c>
      <c r="E5838" s="3" t="s">
        <v>20627</v>
      </c>
      <c r="F5838" s="67" t="s">
        <v>4572</v>
      </c>
      <c r="G5838" s="67" t="s">
        <v>4572</v>
      </c>
      <c r="I5838" s="3" t="s">
        <v>6300</v>
      </c>
      <c r="J5838" s="3" t="str">
        <f>IF($B5838="SINAPI",IF(ISNUMBER(MATCH(Banco!$C5838,Analitico!$A:$A,0)),INDEX(Analitico!E:E,MATCH(Banco!$C5838,Analitico!$A:$A,0))&amp;"%",""),"")</f>
        <v/>
      </c>
      <c r="K5838" s="3" t="str">
        <f>IF($B5838="SINAPI",IF(ISNUMBER(MATCH(Banco!$C5838,Analitico!$A:$A,0)),INDEX(Analitico!F:F,MATCH(Banco!$C5838,Analitico!$A:$A,0))&amp;"%",""),"")</f>
        <v/>
      </c>
    </row>
    <row r="5839" spans="1:11" ht="22.5" x14ac:dyDescent="0.2">
      <c r="A5839" s="1" t="str">
        <f t="shared" si="92"/>
        <v>SINAPI 89211</v>
      </c>
      <c r="B5839" s="3" t="s">
        <v>21527</v>
      </c>
      <c r="C5839" s="3" t="s">
        <v>7172</v>
      </c>
      <c r="D5839" s="2" t="s">
        <v>14495</v>
      </c>
      <c r="E5839" s="3" t="s">
        <v>20627</v>
      </c>
      <c r="F5839" s="67" t="s">
        <v>4958</v>
      </c>
      <c r="G5839" s="67" t="s">
        <v>4958</v>
      </c>
      <c r="I5839" s="3" t="s">
        <v>6300</v>
      </c>
      <c r="J5839" s="3" t="str">
        <f>IF($B5839="SINAPI",IF(ISNUMBER(MATCH(Banco!$C5839,Analitico!$A:$A,0)),INDEX(Analitico!E:E,MATCH(Banco!$C5839,Analitico!$A:$A,0))&amp;"%",""),"")</f>
        <v/>
      </c>
      <c r="K5839" s="3" t="str">
        <f>IF($B5839="SINAPI",IF(ISNUMBER(MATCH(Banco!$C5839,Analitico!$A:$A,0)),INDEX(Analitico!F:F,MATCH(Banco!$C5839,Analitico!$A:$A,0))&amp;"%",""),"")</f>
        <v/>
      </c>
    </row>
    <row r="5840" spans="1:11" ht="22.5" x14ac:dyDescent="0.2">
      <c r="A5840" s="1" t="str">
        <f t="shared" si="92"/>
        <v>SINAPI 89212</v>
      </c>
      <c r="B5840" s="3" t="s">
        <v>21527</v>
      </c>
      <c r="C5840" s="3" t="s">
        <v>7173</v>
      </c>
      <c r="D5840" s="2" t="s">
        <v>14496</v>
      </c>
      <c r="E5840" s="3" t="s">
        <v>20627</v>
      </c>
      <c r="F5840" s="67" t="s">
        <v>6016</v>
      </c>
      <c r="G5840" s="67" t="s">
        <v>6016</v>
      </c>
      <c r="I5840" s="3" t="s">
        <v>6300</v>
      </c>
      <c r="J5840" s="3" t="str">
        <f>IF($B5840="SINAPI",IF(ISNUMBER(MATCH(Banco!$C5840,Analitico!$A:$A,0)),INDEX(Analitico!E:E,MATCH(Banco!$C5840,Analitico!$A:$A,0))&amp;"%",""),"")</f>
        <v/>
      </c>
      <c r="K5840" s="3" t="str">
        <f>IF($B5840="SINAPI",IF(ISNUMBER(MATCH(Banco!$C5840,Analitico!$A:$A,0)),INDEX(Analitico!F:F,MATCH(Banco!$C5840,Analitico!$A:$A,0))&amp;"%",""),"")</f>
        <v/>
      </c>
    </row>
    <row r="5841" spans="1:11" x14ac:dyDescent="0.2">
      <c r="A5841" s="1" t="str">
        <f t="shared" si="92"/>
        <v>SINAPI 89213</v>
      </c>
      <c r="B5841" s="3" t="s">
        <v>21527</v>
      </c>
      <c r="C5841" s="3" t="s">
        <v>7174</v>
      </c>
      <c r="D5841" s="2" t="s">
        <v>14497</v>
      </c>
      <c r="E5841" s="3" t="s">
        <v>20627</v>
      </c>
      <c r="F5841" s="67" t="s">
        <v>30805</v>
      </c>
      <c r="G5841" s="67" t="s">
        <v>30805</v>
      </c>
      <c r="I5841" s="3" t="s">
        <v>6300</v>
      </c>
      <c r="J5841" s="3" t="str">
        <f>IF($B5841="SINAPI",IF(ISNUMBER(MATCH(Banco!$C5841,Analitico!$A:$A,0)),INDEX(Analitico!E:E,MATCH(Banco!$C5841,Analitico!$A:$A,0))&amp;"%",""),"")</f>
        <v/>
      </c>
      <c r="K5841" s="3" t="str">
        <f>IF($B5841="SINAPI",IF(ISNUMBER(MATCH(Banco!$C5841,Analitico!$A:$A,0)),INDEX(Analitico!F:F,MATCH(Banco!$C5841,Analitico!$A:$A,0))&amp;"%",""),"")</f>
        <v/>
      </c>
    </row>
    <row r="5842" spans="1:11" ht="22.5" x14ac:dyDescent="0.2">
      <c r="A5842" s="1" t="str">
        <f t="shared" si="92"/>
        <v>SINAPI 89214</v>
      </c>
      <c r="B5842" s="3" t="s">
        <v>21527</v>
      </c>
      <c r="C5842" s="3" t="s">
        <v>7175</v>
      </c>
      <c r="D5842" s="2" t="s">
        <v>14498</v>
      </c>
      <c r="E5842" s="3" t="s">
        <v>20627</v>
      </c>
      <c r="F5842" s="67" t="s">
        <v>5646</v>
      </c>
      <c r="G5842" s="67" t="s">
        <v>5646</v>
      </c>
      <c r="I5842" s="3" t="s">
        <v>6300</v>
      </c>
      <c r="J5842" s="3" t="str">
        <f>IF($B5842="SINAPI",IF(ISNUMBER(MATCH(Banco!$C5842,Analitico!$A:$A,0)),INDEX(Analitico!E:E,MATCH(Banco!$C5842,Analitico!$A:$A,0))&amp;"%",""),"")</f>
        <v/>
      </c>
      <c r="K5842" s="3" t="str">
        <f>IF($B5842="SINAPI",IF(ISNUMBER(MATCH(Banco!$C5842,Analitico!$A:$A,0)),INDEX(Analitico!F:F,MATCH(Banco!$C5842,Analitico!$A:$A,0))&amp;"%",""),"")</f>
        <v/>
      </c>
    </row>
    <row r="5843" spans="1:11" ht="22.5" x14ac:dyDescent="0.2">
      <c r="A5843" s="1" t="str">
        <f t="shared" si="92"/>
        <v>SINAPI 89215</v>
      </c>
      <c r="B5843" s="3" t="s">
        <v>21527</v>
      </c>
      <c r="C5843" s="3" t="s">
        <v>7176</v>
      </c>
      <c r="D5843" s="2" t="s">
        <v>14499</v>
      </c>
      <c r="E5843" s="3" t="s">
        <v>20627</v>
      </c>
      <c r="F5843" s="67" t="s">
        <v>31984</v>
      </c>
      <c r="G5843" s="67" t="s">
        <v>31984</v>
      </c>
      <c r="I5843" s="3" t="s">
        <v>41</v>
      </c>
      <c r="J5843" s="3" t="str">
        <f>IF($B5843="SINAPI",IF(ISNUMBER(MATCH(Banco!$C5843,Analitico!$A:$A,0)),INDEX(Analitico!E:E,MATCH(Banco!$C5843,Analitico!$A:$A,0))&amp;"%",""),"")</f>
        <v/>
      </c>
      <c r="K5843" s="3" t="str">
        <f>IF($B5843="SINAPI",IF(ISNUMBER(MATCH(Banco!$C5843,Analitico!$A:$A,0)),INDEX(Analitico!F:F,MATCH(Banco!$C5843,Analitico!$A:$A,0))&amp;"%",""),"")</f>
        <v/>
      </c>
    </row>
    <row r="5844" spans="1:11" ht="22.5" x14ac:dyDescent="0.2">
      <c r="A5844" s="1" t="str">
        <f t="shared" si="92"/>
        <v>SINAPI 89221</v>
      </c>
      <c r="B5844" s="3" t="s">
        <v>21527</v>
      </c>
      <c r="C5844" s="3" t="s">
        <v>7177</v>
      </c>
      <c r="D5844" s="2" t="s">
        <v>14500</v>
      </c>
      <c r="E5844" s="3" t="s">
        <v>20627</v>
      </c>
      <c r="F5844" s="67" t="s">
        <v>5368</v>
      </c>
      <c r="G5844" s="67" t="s">
        <v>5368</v>
      </c>
      <c r="I5844" s="3" t="s">
        <v>6298</v>
      </c>
      <c r="J5844" s="3" t="str">
        <f>IF($B5844="SINAPI",IF(ISNUMBER(MATCH(Banco!$C5844,Analitico!$A:$A,0)),INDEX(Analitico!E:E,MATCH(Banco!$C5844,Analitico!$A:$A,0))&amp;"%",""),"")</f>
        <v/>
      </c>
      <c r="K5844" s="3" t="str">
        <f>IF($B5844="SINAPI",IF(ISNUMBER(MATCH(Banco!$C5844,Analitico!$A:$A,0)),INDEX(Analitico!F:F,MATCH(Banco!$C5844,Analitico!$A:$A,0))&amp;"%",""),"")</f>
        <v/>
      </c>
    </row>
    <row r="5845" spans="1:11" ht="22.5" x14ac:dyDescent="0.2">
      <c r="A5845" s="1" t="str">
        <f t="shared" si="92"/>
        <v>SINAPI 89222</v>
      </c>
      <c r="B5845" s="3" t="s">
        <v>21527</v>
      </c>
      <c r="C5845" s="3" t="s">
        <v>7178</v>
      </c>
      <c r="D5845" s="2" t="s">
        <v>14501</v>
      </c>
      <c r="E5845" s="3" t="s">
        <v>20627</v>
      </c>
      <c r="F5845" s="67" t="s">
        <v>5367</v>
      </c>
      <c r="G5845" s="67" t="s">
        <v>5367</v>
      </c>
      <c r="I5845" s="3" t="s">
        <v>6298</v>
      </c>
      <c r="J5845" s="3" t="str">
        <f>IF($B5845="SINAPI",IF(ISNUMBER(MATCH(Banco!$C5845,Analitico!$A:$A,0)),INDEX(Analitico!E:E,MATCH(Banco!$C5845,Analitico!$A:$A,0))&amp;"%",""),"")</f>
        <v/>
      </c>
      <c r="K5845" s="3" t="str">
        <f>IF($B5845="SINAPI",IF(ISNUMBER(MATCH(Banco!$C5845,Analitico!$A:$A,0)),INDEX(Analitico!F:F,MATCH(Banco!$C5845,Analitico!$A:$A,0))&amp;"%",""),"")</f>
        <v/>
      </c>
    </row>
    <row r="5846" spans="1:11" ht="22.5" x14ac:dyDescent="0.2">
      <c r="A5846" s="1" t="str">
        <f t="shared" si="92"/>
        <v>SINAPI 89223</v>
      </c>
      <c r="B5846" s="3" t="s">
        <v>21527</v>
      </c>
      <c r="C5846" s="3" t="s">
        <v>7179</v>
      </c>
      <c r="D5846" s="2" t="s">
        <v>14502</v>
      </c>
      <c r="E5846" s="3" t="s">
        <v>20627</v>
      </c>
      <c r="F5846" s="67" t="s">
        <v>4526</v>
      </c>
      <c r="G5846" s="67" t="s">
        <v>4526</v>
      </c>
      <c r="I5846" s="3" t="s">
        <v>6298</v>
      </c>
      <c r="J5846" s="3" t="str">
        <f>IF($B5846="SINAPI",IF(ISNUMBER(MATCH(Banco!$C5846,Analitico!$A:$A,0)),INDEX(Analitico!E:E,MATCH(Banco!$C5846,Analitico!$A:$A,0))&amp;"%",""),"")</f>
        <v/>
      </c>
      <c r="K5846" s="3" t="str">
        <f>IF($B5846="SINAPI",IF(ISNUMBER(MATCH(Banco!$C5846,Analitico!$A:$A,0)),INDEX(Analitico!F:F,MATCH(Banco!$C5846,Analitico!$A:$A,0))&amp;"%",""),"")</f>
        <v/>
      </c>
    </row>
    <row r="5847" spans="1:11" ht="22.5" x14ac:dyDescent="0.2">
      <c r="A5847" s="1" t="str">
        <f t="shared" si="92"/>
        <v>SINAPI 89224</v>
      </c>
      <c r="B5847" s="3" t="s">
        <v>21527</v>
      </c>
      <c r="C5847" s="3" t="s">
        <v>7180</v>
      </c>
      <c r="D5847" s="2" t="s">
        <v>14503</v>
      </c>
      <c r="E5847" s="3" t="s">
        <v>20627</v>
      </c>
      <c r="F5847" s="67" t="s">
        <v>5311</v>
      </c>
      <c r="G5847" s="67" t="s">
        <v>5311</v>
      </c>
      <c r="I5847" s="3" t="s">
        <v>6298</v>
      </c>
      <c r="J5847" s="3" t="str">
        <f>IF($B5847="SINAPI",IF(ISNUMBER(MATCH(Banco!$C5847,Analitico!$A:$A,0)),INDEX(Analitico!E:E,MATCH(Banco!$C5847,Analitico!$A:$A,0))&amp;"%",""),"")</f>
        <v/>
      </c>
      <c r="K5847" s="3" t="str">
        <f>IF($B5847="SINAPI",IF(ISNUMBER(MATCH(Banco!$C5847,Analitico!$A:$A,0)),INDEX(Analitico!F:F,MATCH(Banco!$C5847,Analitico!$A:$A,0))&amp;"%",""),"")</f>
        <v/>
      </c>
    </row>
    <row r="5848" spans="1:11" ht="22.5" x14ac:dyDescent="0.2">
      <c r="A5848" s="1" t="str">
        <f t="shared" si="92"/>
        <v>SINAPI 89228</v>
      </c>
      <c r="B5848" s="3" t="s">
        <v>21527</v>
      </c>
      <c r="C5848" s="3" t="s">
        <v>7181</v>
      </c>
      <c r="D5848" s="2" t="s">
        <v>14504</v>
      </c>
      <c r="E5848" s="3" t="s">
        <v>20627</v>
      </c>
      <c r="F5848" s="67" t="s">
        <v>30993</v>
      </c>
      <c r="G5848" s="67" t="s">
        <v>30993</v>
      </c>
      <c r="I5848" s="3" t="s">
        <v>41</v>
      </c>
      <c r="J5848" s="3" t="str">
        <f>IF($B5848="SINAPI",IF(ISNUMBER(MATCH(Banco!$C5848,Analitico!$A:$A,0)),INDEX(Analitico!E:E,MATCH(Banco!$C5848,Analitico!$A:$A,0))&amp;"%",""),"")</f>
        <v/>
      </c>
      <c r="K5848" s="3" t="str">
        <f>IF($B5848="SINAPI",IF(ISNUMBER(MATCH(Banco!$C5848,Analitico!$A:$A,0)),INDEX(Analitico!F:F,MATCH(Banco!$C5848,Analitico!$A:$A,0))&amp;"%",""),"")</f>
        <v/>
      </c>
    </row>
    <row r="5849" spans="1:11" ht="22.5" x14ac:dyDescent="0.2">
      <c r="A5849" s="1" t="str">
        <f t="shared" si="92"/>
        <v>SINAPI 89229</v>
      </c>
      <c r="B5849" s="3" t="s">
        <v>21527</v>
      </c>
      <c r="C5849" s="3" t="s">
        <v>7182</v>
      </c>
      <c r="D5849" s="2" t="s">
        <v>14505</v>
      </c>
      <c r="E5849" s="3" t="s">
        <v>20627</v>
      </c>
      <c r="F5849" s="67" t="s">
        <v>33774</v>
      </c>
      <c r="G5849" s="67" t="s">
        <v>33774</v>
      </c>
      <c r="I5849" s="3" t="s">
        <v>41</v>
      </c>
      <c r="J5849" s="3" t="str">
        <f>IF($B5849="SINAPI",IF(ISNUMBER(MATCH(Banco!$C5849,Analitico!$A:$A,0)),INDEX(Analitico!E:E,MATCH(Banco!$C5849,Analitico!$A:$A,0))&amp;"%",""),"")</f>
        <v/>
      </c>
      <c r="K5849" s="3" t="str">
        <f>IF($B5849="SINAPI",IF(ISNUMBER(MATCH(Banco!$C5849,Analitico!$A:$A,0)),INDEX(Analitico!F:F,MATCH(Banco!$C5849,Analitico!$A:$A,0))&amp;"%",""),"")</f>
        <v/>
      </c>
    </row>
    <row r="5850" spans="1:11" ht="22.5" x14ac:dyDescent="0.2">
      <c r="A5850" s="1" t="str">
        <f t="shared" si="92"/>
        <v>SINAPI 89230</v>
      </c>
      <c r="B5850" s="3" t="s">
        <v>21527</v>
      </c>
      <c r="C5850" s="3" t="s">
        <v>7183</v>
      </c>
      <c r="D5850" s="2" t="s">
        <v>14506</v>
      </c>
      <c r="E5850" s="3" t="s">
        <v>20627</v>
      </c>
      <c r="F5850" s="67" t="s">
        <v>35144</v>
      </c>
      <c r="G5850" s="67" t="s">
        <v>35144</v>
      </c>
      <c r="I5850" s="3" t="s">
        <v>6300</v>
      </c>
      <c r="J5850" s="3" t="str">
        <f>IF($B5850="SINAPI",IF(ISNUMBER(MATCH(Banco!$C5850,Analitico!$A:$A,0)),INDEX(Analitico!E:E,MATCH(Banco!$C5850,Analitico!$A:$A,0))&amp;"%",""),"")</f>
        <v/>
      </c>
      <c r="K5850" s="3" t="str">
        <f>IF($B5850="SINAPI",IF(ISNUMBER(MATCH(Banco!$C5850,Analitico!$A:$A,0)),INDEX(Analitico!F:F,MATCH(Banco!$C5850,Analitico!$A:$A,0))&amp;"%",""),"")</f>
        <v/>
      </c>
    </row>
    <row r="5851" spans="1:11" x14ac:dyDescent="0.2">
      <c r="A5851" s="1" t="str">
        <f t="shared" si="92"/>
        <v>SINAPI 89231</v>
      </c>
      <c r="B5851" s="3" t="s">
        <v>21527</v>
      </c>
      <c r="C5851" s="3" t="s">
        <v>7184</v>
      </c>
      <c r="D5851" s="2" t="s">
        <v>14507</v>
      </c>
      <c r="E5851" s="3" t="s">
        <v>20627</v>
      </c>
      <c r="F5851" s="67" t="s">
        <v>32034</v>
      </c>
      <c r="G5851" s="67" t="s">
        <v>32034</v>
      </c>
      <c r="I5851" s="3" t="s">
        <v>6300</v>
      </c>
      <c r="J5851" s="3" t="str">
        <f>IF($B5851="SINAPI",IF(ISNUMBER(MATCH(Banco!$C5851,Analitico!$A:$A,0)),INDEX(Analitico!E:E,MATCH(Banco!$C5851,Analitico!$A:$A,0))&amp;"%",""),"")</f>
        <v/>
      </c>
      <c r="K5851" s="3" t="str">
        <f>IF($B5851="SINAPI",IF(ISNUMBER(MATCH(Banco!$C5851,Analitico!$A:$A,0)),INDEX(Analitico!F:F,MATCH(Banco!$C5851,Analitico!$A:$A,0))&amp;"%",""),"")</f>
        <v/>
      </c>
    </row>
    <row r="5852" spans="1:11" ht="22.5" x14ac:dyDescent="0.2">
      <c r="A5852" s="1" t="str">
        <f t="shared" si="92"/>
        <v>SINAPI 89232</v>
      </c>
      <c r="B5852" s="3" t="s">
        <v>21527</v>
      </c>
      <c r="C5852" s="3" t="s">
        <v>7185</v>
      </c>
      <c r="D5852" s="2" t="s">
        <v>14508</v>
      </c>
      <c r="E5852" s="3" t="s">
        <v>20627</v>
      </c>
      <c r="F5852" s="67" t="s">
        <v>35145</v>
      </c>
      <c r="G5852" s="67" t="s">
        <v>35145</v>
      </c>
      <c r="I5852" s="3" t="s">
        <v>6300</v>
      </c>
      <c r="J5852" s="3" t="str">
        <f>IF($B5852="SINAPI",IF(ISNUMBER(MATCH(Banco!$C5852,Analitico!$A:$A,0)),INDEX(Analitico!E:E,MATCH(Banco!$C5852,Analitico!$A:$A,0))&amp;"%",""),"")</f>
        <v/>
      </c>
      <c r="K5852" s="3" t="str">
        <f>IF($B5852="SINAPI",IF(ISNUMBER(MATCH(Banco!$C5852,Analitico!$A:$A,0)),INDEX(Analitico!F:F,MATCH(Banco!$C5852,Analitico!$A:$A,0))&amp;"%",""),"")</f>
        <v/>
      </c>
    </row>
    <row r="5853" spans="1:11" ht="22.5" x14ac:dyDescent="0.2">
      <c r="A5853" s="1" t="str">
        <f t="shared" si="92"/>
        <v>SINAPI 89233</v>
      </c>
      <c r="B5853" s="3" t="s">
        <v>21527</v>
      </c>
      <c r="C5853" s="3" t="s">
        <v>7186</v>
      </c>
      <c r="D5853" s="2" t="s">
        <v>14509</v>
      </c>
      <c r="E5853" s="3" t="s">
        <v>20627</v>
      </c>
      <c r="F5853" s="67" t="s">
        <v>35146</v>
      </c>
      <c r="G5853" s="67" t="s">
        <v>35146</v>
      </c>
      <c r="I5853" s="3" t="s">
        <v>41</v>
      </c>
      <c r="J5853" s="3" t="str">
        <f>IF($B5853="SINAPI",IF(ISNUMBER(MATCH(Banco!$C5853,Analitico!$A:$A,0)),INDEX(Analitico!E:E,MATCH(Banco!$C5853,Analitico!$A:$A,0))&amp;"%",""),"")</f>
        <v/>
      </c>
      <c r="K5853" s="3" t="str">
        <f>IF($B5853="SINAPI",IF(ISNUMBER(MATCH(Banco!$C5853,Analitico!$A:$A,0)),INDEX(Analitico!F:F,MATCH(Banco!$C5853,Analitico!$A:$A,0))&amp;"%",""),"")</f>
        <v/>
      </c>
    </row>
    <row r="5854" spans="1:11" ht="22.5" x14ac:dyDescent="0.2">
      <c r="A5854" s="1" t="str">
        <f t="shared" si="92"/>
        <v>SINAPI 89236</v>
      </c>
      <c r="B5854" s="3" t="s">
        <v>21527</v>
      </c>
      <c r="C5854" s="3" t="s">
        <v>7187</v>
      </c>
      <c r="D5854" s="2" t="s">
        <v>14510</v>
      </c>
      <c r="E5854" s="3" t="s">
        <v>20627</v>
      </c>
      <c r="F5854" s="67" t="s">
        <v>34562</v>
      </c>
      <c r="G5854" s="67" t="s">
        <v>34562</v>
      </c>
      <c r="I5854" s="3" t="s">
        <v>6300</v>
      </c>
      <c r="J5854" s="3" t="str">
        <f>IF($B5854="SINAPI",IF(ISNUMBER(MATCH(Banco!$C5854,Analitico!$A:$A,0)),INDEX(Analitico!E:E,MATCH(Banco!$C5854,Analitico!$A:$A,0))&amp;"%",""),"")</f>
        <v/>
      </c>
      <c r="K5854" s="3" t="str">
        <f>IF($B5854="SINAPI",IF(ISNUMBER(MATCH(Banco!$C5854,Analitico!$A:$A,0)),INDEX(Analitico!F:F,MATCH(Banco!$C5854,Analitico!$A:$A,0))&amp;"%",""),"")</f>
        <v/>
      </c>
    </row>
    <row r="5855" spans="1:11" x14ac:dyDescent="0.2">
      <c r="A5855" s="1" t="str">
        <f t="shared" si="92"/>
        <v>SINAPI 89237</v>
      </c>
      <c r="B5855" s="3" t="s">
        <v>21527</v>
      </c>
      <c r="C5855" s="3" t="s">
        <v>7188</v>
      </c>
      <c r="D5855" s="2" t="s">
        <v>14511</v>
      </c>
      <c r="E5855" s="3" t="s">
        <v>20627</v>
      </c>
      <c r="F5855" s="67" t="s">
        <v>35147</v>
      </c>
      <c r="G5855" s="67" t="s">
        <v>35147</v>
      </c>
      <c r="I5855" s="3" t="s">
        <v>6300</v>
      </c>
      <c r="J5855" s="3" t="str">
        <f>IF($B5855="SINAPI",IF(ISNUMBER(MATCH(Banco!$C5855,Analitico!$A:$A,0)),INDEX(Analitico!E:E,MATCH(Banco!$C5855,Analitico!$A:$A,0))&amp;"%",""),"")</f>
        <v/>
      </c>
      <c r="K5855" s="3" t="str">
        <f>IF($B5855="SINAPI",IF(ISNUMBER(MATCH(Banco!$C5855,Analitico!$A:$A,0)),INDEX(Analitico!F:F,MATCH(Banco!$C5855,Analitico!$A:$A,0))&amp;"%",""),"")</f>
        <v/>
      </c>
    </row>
    <row r="5856" spans="1:11" ht="22.5" x14ac:dyDescent="0.2">
      <c r="A5856" s="1" t="str">
        <f t="shared" si="92"/>
        <v>SINAPI 89238</v>
      </c>
      <c r="B5856" s="3" t="s">
        <v>21527</v>
      </c>
      <c r="C5856" s="3" t="s">
        <v>7189</v>
      </c>
      <c r="D5856" s="2" t="s">
        <v>14512</v>
      </c>
      <c r="E5856" s="3" t="s">
        <v>20627</v>
      </c>
      <c r="F5856" s="67" t="s">
        <v>35148</v>
      </c>
      <c r="G5856" s="67" t="s">
        <v>35148</v>
      </c>
      <c r="I5856" s="3" t="s">
        <v>6300</v>
      </c>
      <c r="J5856" s="3" t="str">
        <f>IF($B5856="SINAPI",IF(ISNUMBER(MATCH(Banco!$C5856,Analitico!$A:$A,0)),INDEX(Analitico!E:E,MATCH(Banco!$C5856,Analitico!$A:$A,0))&amp;"%",""),"")</f>
        <v/>
      </c>
      <c r="K5856" s="3" t="str">
        <f>IF($B5856="SINAPI",IF(ISNUMBER(MATCH(Banco!$C5856,Analitico!$A:$A,0)),INDEX(Analitico!F:F,MATCH(Banco!$C5856,Analitico!$A:$A,0))&amp;"%",""),"")</f>
        <v/>
      </c>
    </row>
    <row r="5857" spans="1:11" ht="22.5" x14ac:dyDescent="0.2">
      <c r="A5857" s="1" t="str">
        <f t="shared" si="92"/>
        <v>SINAPI 89239</v>
      </c>
      <c r="B5857" s="3" t="s">
        <v>21527</v>
      </c>
      <c r="C5857" s="3" t="s">
        <v>7190</v>
      </c>
      <c r="D5857" s="2" t="s">
        <v>14513</v>
      </c>
      <c r="E5857" s="3" t="s">
        <v>20627</v>
      </c>
      <c r="F5857" s="67" t="s">
        <v>35149</v>
      </c>
      <c r="G5857" s="67" t="s">
        <v>35149</v>
      </c>
      <c r="I5857" s="3" t="s">
        <v>41</v>
      </c>
      <c r="J5857" s="3" t="str">
        <f>IF($B5857="SINAPI",IF(ISNUMBER(MATCH(Banco!$C5857,Analitico!$A:$A,0)),INDEX(Analitico!E:E,MATCH(Banco!$C5857,Analitico!$A:$A,0))&amp;"%",""),"")</f>
        <v/>
      </c>
      <c r="K5857" s="3" t="str">
        <f>IF($B5857="SINAPI",IF(ISNUMBER(MATCH(Banco!$C5857,Analitico!$A:$A,0)),INDEX(Analitico!F:F,MATCH(Banco!$C5857,Analitico!$A:$A,0))&amp;"%",""),"")</f>
        <v/>
      </c>
    </row>
    <row r="5858" spans="1:11" ht="22.5" x14ac:dyDescent="0.2">
      <c r="A5858" s="1" t="str">
        <f t="shared" si="92"/>
        <v>SINAPI 89240</v>
      </c>
      <c r="B5858" s="3" t="s">
        <v>21527</v>
      </c>
      <c r="C5858" s="3" t="s">
        <v>7191</v>
      </c>
      <c r="D5858" s="2" t="s">
        <v>14514</v>
      </c>
      <c r="E5858" s="3" t="s">
        <v>20627</v>
      </c>
      <c r="F5858" s="67" t="s">
        <v>6097</v>
      </c>
      <c r="G5858" s="67" t="s">
        <v>6097</v>
      </c>
      <c r="I5858" s="3" t="s">
        <v>6300</v>
      </c>
      <c r="J5858" s="3" t="str">
        <f>IF($B5858="SINAPI",IF(ISNUMBER(MATCH(Banco!$C5858,Analitico!$A:$A,0)),INDEX(Analitico!E:E,MATCH(Banco!$C5858,Analitico!$A:$A,0))&amp;"%",""),"")</f>
        <v/>
      </c>
      <c r="K5858" s="3" t="str">
        <f>IF($B5858="SINAPI",IF(ISNUMBER(MATCH(Banco!$C5858,Analitico!$A:$A,0)),INDEX(Analitico!F:F,MATCH(Banco!$C5858,Analitico!$A:$A,0))&amp;"%",""),"")</f>
        <v/>
      </c>
    </row>
    <row r="5859" spans="1:11" ht="22.5" x14ac:dyDescent="0.2">
      <c r="A5859" s="1" t="str">
        <f t="shared" ref="A5859:A5922" si="93">CONCATENAR</f>
        <v>SINAPI 89241</v>
      </c>
      <c r="B5859" s="3" t="s">
        <v>21527</v>
      </c>
      <c r="C5859" s="3" t="s">
        <v>7192</v>
      </c>
      <c r="D5859" s="2" t="s">
        <v>14515</v>
      </c>
      <c r="E5859" s="3" t="s">
        <v>20627</v>
      </c>
      <c r="F5859" s="67" t="s">
        <v>20647</v>
      </c>
      <c r="G5859" s="67" t="s">
        <v>20647</v>
      </c>
      <c r="I5859" s="3" t="s">
        <v>6300</v>
      </c>
      <c r="J5859" s="3" t="str">
        <f>IF($B5859="SINAPI",IF(ISNUMBER(MATCH(Banco!$C5859,Analitico!$A:$A,0)),INDEX(Analitico!E:E,MATCH(Banco!$C5859,Analitico!$A:$A,0))&amp;"%",""),"")</f>
        <v/>
      </c>
      <c r="K5859" s="3" t="str">
        <f>IF($B5859="SINAPI",IF(ISNUMBER(MATCH(Banco!$C5859,Analitico!$A:$A,0)),INDEX(Analitico!F:F,MATCH(Banco!$C5859,Analitico!$A:$A,0))&amp;"%",""),"")</f>
        <v/>
      </c>
    </row>
    <row r="5860" spans="1:11" ht="22.5" x14ac:dyDescent="0.2">
      <c r="A5860" s="1" t="str">
        <f t="shared" si="93"/>
        <v>SINAPI 89246</v>
      </c>
      <c r="B5860" s="3" t="s">
        <v>21527</v>
      </c>
      <c r="C5860" s="3" t="s">
        <v>7193</v>
      </c>
      <c r="D5860" s="2" t="s">
        <v>14516</v>
      </c>
      <c r="E5860" s="3" t="s">
        <v>20627</v>
      </c>
      <c r="F5860" s="67" t="s">
        <v>35150</v>
      </c>
      <c r="G5860" s="67" t="s">
        <v>35150</v>
      </c>
      <c r="I5860" s="3" t="s">
        <v>6300</v>
      </c>
      <c r="J5860" s="3" t="str">
        <f>IF($B5860="SINAPI",IF(ISNUMBER(MATCH(Banco!$C5860,Analitico!$A:$A,0)),INDEX(Analitico!E:E,MATCH(Banco!$C5860,Analitico!$A:$A,0))&amp;"%",""),"")</f>
        <v/>
      </c>
      <c r="K5860" s="3" t="str">
        <f>IF($B5860="SINAPI",IF(ISNUMBER(MATCH(Banco!$C5860,Analitico!$A:$A,0)),INDEX(Analitico!F:F,MATCH(Banco!$C5860,Analitico!$A:$A,0))&amp;"%",""),"")</f>
        <v/>
      </c>
    </row>
    <row r="5861" spans="1:11" ht="22.5" x14ac:dyDescent="0.2">
      <c r="A5861" s="1" t="str">
        <f t="shared" si="93"/>
        <v>SINAPI 89247</v>
      </c>
      <c r="B5861" s="3" t="s">
        <v>21527</v>
      </c>
      <c r="C5861" s="3" t="s">
        <v>7194</v>
      </c>
      <c r="D5861" s="2" t="s">
        <v>14517</v>
      </c>
      <c r="E5861" s="3" t="s">
        <v>20627</v>
      </c>
      <c r="F5861" s="67" t="s">
        <v>35151</v>
      </c>
      <c r="G5861" s="67" t="s">
        <v>35151</v>
      </c>
      <c r="I5861" s="3" t="s">
        <v>6300</v>
      </c>
      <c r="J5861" s="3" t="str">
        <f>IF($B5861="SINAPI",IF(ISNUMBER(MATCH(Banco!$C5861,Analitico!$A:$A,0)),INDEX(Analitico!E:E,MATCH(Banco!$C5861,Analitico!$A:$A,0))&amp;"%",""),"")</f>
        <v/>
      </c>
      <c r="K5861" s="3" t="str">
        <f>IF($B5861="SINAPI",IF(ISNUMBER(MATCH(Banco!$C5861,Analitico!$A:$A,0)),INDEX(Analitico!F:F,MATCH(Banco!$C5861,Analitico!$A:$A,0))&amp;"%",""),"")</f>
        <v/>
      </c>
    </row>
    <row r="5862" spans="1:11" ht="22.5" x14ac:dyDescent="0.2">
      <c r="A5862" s="1" t="str">
        <f t="shared" si="93"/>
        <v>SINAPI 89248</v>
      </c>
      <c r="B5862" s="3" t="s">
        <v>21527</v>
      </c>
      <c r="C5862" s="3" t="s">
        <v>7195</v>
      </c>
      <c r="D5862" s="2" t="s">
        <v>14518</v>
      </c>
      <c r="E5862" s="3" t="s">
        <v>20627</v>
      </c>
      <c r="F5862" s="67" t="s">
        <v>35152</v>
      </c>
      <c r="G5862" s="67" t="s">
        <v>35152</v>
      </c>
      <c r="I5862" s="3" t="s">
        <v>6300</v>
      </c>
      <c r="J5862" s="3" t="str">
        <f>IF($B5862="SINAPI",IF(ISNUMBER(MATCH(Banco!$C5862,Analitico!$A:$A,0)),INDEX(Analitico!E:E,MATCH(Banco!$C5862,Analitico!$A:$A,0))&amp;"%",""),"")</f>
        <v/>
      </c>
      <c r="K5862" s="3" t="str">
        <f>IF($B5862="SINAPI",IF(ISNUMBER(MATCH(Banco!$C5862,Analitico!$A:$A,0)),INDEX(Analitico!F:F,MATCH(Banco!$C5862,Analitico!$A:$A,0))&amp;"%",""),"")</f>
        <v/>
      </c>
    </row>
    <row r="5863" spans="1:11" ht="22.5" x14ac:dyDescent="0.2">
      <c r="A5863" s="1" t="str">
        <f t="shared" si="93"/>
        <v>SINAPI 89249</v>
      </c>
      <c r="B5863" s="3" t="s">
        <v>21527</v>
      </c>
      <c r="C5863" s="3" t="s">
        <v>7196</v>
      </c>
      <c r="D5863" s="2" t="s">
        <v>14519</v>
      </c>
      <c r="E5863" s="3" t="s">
        <v>20627</v>
      </c>
      <c r="F5863" s="67" t="s">
        <v>35153</v>
      </c>
      <c r="G5863" s="67" t="s">
        <v>35153</v>
      </c>
      <c r="I5863" s="3" t="s">
        <v>41</v>
      </c>
      <c r="J5863" s="3" t="str">
        <f>IF($B5863="SINAPI",IF(ISNUMBER(MATCH(Banco!$C5863,Analitico!$A:$A,0)),INDEX(Analitico!E:E,MATCH(Banco!$C5863,Analitico!$A:$A,0))&amp;"%",""),"")</f>
        <v/>
      </c>
      <c r="K5863" s="3" t="str">
        <f>IF($B5863="SINAPI",IF(ISNUMBER(MATCH(Banco!$C5863,Analitico!$A:$A,0)),INDEX(Analitico!F:F,MATCH(Banco!$C5863,Analitico!$A:$A,0))&amp;"%",""),"")</f>
        <v/>
      </c>
    </row>
    <row r="5864" spans="1:11" ht="22.5" x14ac:dyDescent="0.2">
      <c r="A5864" s="1" t="str">
        <f t="shared" si="93"/>
        <v>SINAPI 89253</v>
      </c>
      <c r="B5864" s="3" t="s">
        <v>21527</v>
      </c>
      <c r="C5864" s="3" t="s">
        <v>7197</v>
      </c>
      <c r="D5864" s="2" t="s">
        <v>14520</v>
      </c>
      <c r="E5864" s="3" t="s">
        <v>20627</v>
      </c>
      <c r="F5864" s="67" t="s">
        <v>29591</v>
      </c>
      <c r="G5864" s="67" t="s">
        <v>29591</v>
      </c>
      <c r="I5864" s="3" t="s">
        <v>6300</v>
      </c>
      <c r="J5864" s="3" t="str">
        <f>IF($B5864="SINAPI",IF(ISNUMBER(MATCH(Banco!$C5864,Analitico!$A:$A,0)),INDEX(Analitico!E:E,MATCH(Banco!$C5864,Analitico!$A:$A,0))&amp;"%",""),"")</f>
        <v/>
      </c>
      <c r="K5864" s="3" t="str">
        <f>IF($B5864="SINAPI",IF(ISNUMBER(MATCH(Banco!$C5864,Analitico!$A:$A,0)),INDEX(Analitico!F:F,MATCH(Banco!$C5864,Analitico!$A:$A,0))&amp;"%",""),"")</f>
        <v/>
      </c>
    </row>
    <row r="5865" spans="1:11" ht="22.5" x14ac:dyDescent="0.2">
      <c r="A5865" s="1" t="str">
        <f t="shared" si="93"/>
        <v>SINAPI 89254</v>
      </c>
      <c r="B5865" s="3" t="s">
        <v>21527</v>
      </c>
      <c r="C5865" s="3" t="s">
        <v>7198</v>
      </c>
      <c r="D5865" s="2" t="s">
        <v>14521</v>
      </c>
      <c r="E5865" s="3" t="s">
        <v>20627</v>
      </c>
      <c r="F5865" s="67" t="s">
        <v>35154</v>
      </c>
      <c r="G5865" s="67" t="s">
        <v>35154</v>
      </c>
      <c r="I5865" s="3" t="s">
        <v>6300</v>
      </c>
      <c r="J5865" s="3" t="str">
        <f>IF($B5865="SINAPI",IF(ISNUMBER(MATCH(Banco!$C5865,Analitico!$A:$A,0)),INDEX(Analitico!E:E,MATCH(Banco!$C5865,Analitico!$A:$A,0))&amp;"%",""),"")</f>
        <v/>
      </c>
      <c r="K5865" s="3" t="str">
        <f>IF($B5865="SINAPI",IF(ISNUMBER(MATCH(Banco!$C5865,Analitico!$A:$A,0)),INDEX(Analitico!F:F,MATCH(Banco!$C5865,Analitico!$A:$A,0))&amp;"%",""),"")</f>
        <v/>
      </c>
    </row>
    <row r="5866" spans="1:11" ht="22.5" x14ac:dyDescent="0.2">
      <c r="A5866" s="1" t="str">
        <f t="shared" si="93"/>
        <v>SINAPI 89255</v>
      </c>
      <c r="B5866" s="3" t="s">
        <v>21527</v>
      </c>
      <c r="C5866" s="3" t="s">
        <v>7199</v>
      </c>
      <c r="D5866" s="2" t="s">
        <v>14522</v>
      </c>
      <c r="E5866" s="3" t="s">
        <v>20627</v>
      </c>
      <c r="F5866" s="67" t="s">
        <v>35155</v>
      </c>
      <c r="G5866" s="67" t="s">
        <v>35155</v>
      </c>
      <c r="I5866" s="3" t="s">
        <v>6300</v>
      </c>
      <c r="J5866" s="3" t="str">
        <f>IF($B5866="SINAPI",IF(ISNUMBER(MATCH(Banco!$C5866,Analitico!$A:$A,0)),INDEX(Analitico!E:E,MATCH(Banco!$C5866,Analitico!$A:$A,0))&amp;"%",""),"")</f>
        <v/>
      </c>
      <c r="K5866" s="3" t="str">
        <f>IF($B5866="SINAPI",IF(ISNUMBER(MATCH(Banco!$C5866,Analitico!$A:$A,0)),INDEX(Analitico!F:F,MATCH(Banco!$C5866,Analitico!$A:$A,0))&amp;"%",""),"")</f>
        <v/>
      </c>
    </row>
    <row r="5867" spans="1:11" ht="22.5" x14ac:dyDescent="0.2">
      <c r="A5867" s="1" t="str">
        <f t="shared" si="93"/>
        <v>SINAPI 89256</v>
      </c>
      <c r="B5867" s="3" t="s">
        <v>21527</v>
      </c>
      <c r="C5867" s="3" t="s">
        <v>7200</v>
      </c>
      <c r="D5867" s="2" t="s">
        <v>14523</v>
      </c>
      <c r="E5867" s="3" t="s">
        <v>20627</v>
      </c>
      <c r="F5867" s="67" t="s">
        <v>35156</v>
      </c>
      <c r="G5867" s="67" t="s">
        <v>35156</v>
      </c>
      <c r="I5867" s="3" t="s">
        <v>41</v>
      </c>
      <c r="J5867" s="3" t="str">
        <f>IF($B5867="SINAPI",IF(ISNUMBER(MATCH(Banco!$C5867,Analitico!$A:$A,0)),INDEX(Analitico!E:E,MATCH(Banco!$C5867,Analitico!$A:$A,0))&amp;"%",""),"")</f>
        <v/>
      </c>
      <c r="K5867" s="3" t="str">
        <f>IF($B5867="SINAPI",IF(ISNUMBER(MATCH(Banco!$C5867,Analitico!$A:$A,0)),INDEX(Analitico!F:F,MATCH(Banco!$C5867,Analitico!$A:$A,0))&amp;"%",""),"")</f>
        <v/>
      </c>
    </row>
    <row r="5868" spans="1:11" ht="33.75" x14ac:dyDescent="0.2">
      <c r="A5868" s="1" t="str">
        <f t="shared" si="93"/>
        <v>SINAPI 89259</v>
      </c>
      <c r="B5868" s="3" t="s">
        <v>21527</v>
      </c>
      <c r="C5868" s="3" t="s">
        <v>7201</v>
      </c>
      <c r="D5868" s="2" t="s">
        <v>14524</v>
      </c>
      <c r="E5868" s="3" t="s">
        <v>20627</v>
      </c>
      <c r="F5868" s="67" t="s">
        <v>21387</v>
      </c>
      <c r="G5868" s="67" t="s">
        <v>21387</v>
      </c>
      <c r="I5868" s="3" t="s">
        <v>6300</v>
      </c>
      <c r="J5868" s="3" t="str">
        <f>IF($B5868="SINAPI",IF(ISNUMBER(MATCH(Banco!$C5868,Analitico!$A:$A,0)),INDEX(Analitico!E:E,MATCH(Banco!$C5868,Analitico!$A:$A,0))&amp;"%",""),"")</f>
        <v/>
      </c>
      <c r="K5868" s="3" t="str">
        <f>IF($B5868="SINAPI",IF(ISNUMBER(MATCH(Banco!$C5868,Analitico!$A:$A,0)),INDEX(Analitico!F:F,MATCH(Banco!$C5868,Analitico!$A:$A,0))&amp;"%",""),"")</f>
        <v/>
      </c>
    </row>
    <row r="5869" spans="1:11" ht="33.75" x14ac:dyDescent="0.2">
      <c r="A5869" s="1" t="str">
        <f t="shared" si="93"/>
        <v>SINAPI 89260</v>
      </c>
      <c r="B5869" s="3" t="s">
        <v>21527</v>
      </c>
      <c r="C5869" s="3" t="s">
        <v>7202</v>
      </c>
      <c r="D5869" s="2" t="s">
        <v>14525</v>
      </c>
      <c r="E5869" s="3" t="s">
        <v>20627</v>
      </c>
      <c r="F5869" s="67" t="s">
        <v>20940</v>
      </c>
      <c r="G5869" s="67" t="s">
        <v>20940</v>
      </c>
      <c r="I5869" s="3" t="s">
        <v>6300</v>
      </c>
      <c r="J5869" s="3" t="str">
        <f>IF($B5869="SINAPI",IF(ISNUMBER(MATCH(Banco!$C5869,Analitico!$A:$A,0)),INDEX(Analitico!E:E,MATCH(Banco!$C5869,Analitico!$A:$A,0))&amp;"%",""),"")</f>
        <v/>
      </c>
      <c r="K5869" s="3" t="str">
        <f>IF($B5869="SINAPI",IF(ISNUMBER(MATCH(Banco!$C5869,Analitico!$A:$A,0)),INDEX(Analitico!F:F,MATCH(Banco!$C5869,Analitico!$A:$A,0))&amp;"%",""),"")</f>
        <v/>
      </c>
    </row>
    <row r="5870" spans="1:11" ht="33.75" x14ac:dyDescent="0.2">
      <c r="A5870" s="1" t="str">
        <f t="shared" si="93"/>
        <v>SINAPI 89262</v>
      </c>
      <c r="B5870" s="3" t="s">
        <v>21527</v>
      </c>
      <c r="C5870" s="3" t="s">
        <v>7203</v>
      </c>
      <c r="D5870" s="2" t="s">
        <v>14526</v>
      </c>
      <c r="E5870" s="3" t="s">
        <v>20627</v>
      </c>
      <c r="F5870" s="67" t="s">
        <v>35157</v>
      </c>
      <c r="G5870" s="67" t="s">
        <v>35157</v>
      </c>
      <c r="I5870" s="3" t="s">
        <v>6300</v>
      </c>
      <c r="J5870" s="3" t="str">
        <f>IF($B5870="SINAPI",IF(ISNUMBER(MATCH(Banco!$C5870,Analitico!$A:$A,0)),INDEX(Analitico!E:E,MATCH(Banco!$C5870,Analitico!$A:$A,0))&amp;"%",""),"")</f>
        <v/>
      </c>
      <c r="K5870" s="3" t="str">
        <f>IF($B5870="SINAPI",IF(ISNUMBER(MATCH(Banco!$C5870,Analitico!$A:$A,0)),INDEX(Analitico!F:F,MATCH(Banco!$C5870,Analitico!$A:$A,0))&amp;"%",""),"")</f>
        <v/>
      </c>
    </row>
    <row r="5871" spans="1:11" ht="33.75" x14ac:dyDescent="0.2">
      <c r="A5871" s="1" t="str">
        <f t="shared" si="93"/>
        <v>SINAPI 89264</v>
      </c>
      <c r="B5871" s="3" t="s">
        <v>21527</v>
      </c>
      <c r="C5871" s="3" t="s">
        <v>7204</v>
      </c>
      <c r="D5871" s="2" t="s">
        <v>14527</v>
      </c>
      <c r="E5871" s="3" t="s">
        <v>20627</v>
      </c>
      <c r="F5871" s="67" t="s">
        <v>4783</v>
      </c>
      <c r="G5871" s="67" t="s">
        <v>4783</v>
      </c>
      <c r="I5871" s="3" t="s">
        <v>6298</v>
      </c>
      <c r="J5871" s="3" t="str">
        <f>IF($B5871="SINAPI",IF(ISNUMBER(MATCH(Banco!$C5871,Analitico!$A:$A,0)),INDEX(Analitico!E:E,MATCH(Banco!$C5871,Analitico!$A:$A,0))&amp;"%",""),"")</f>
        <v/>
      </c>
      <c r="K5871" s="3" t="str">
        <f>IF($B5871="SINAPI",IF(ISNUMBER(MATCH(Banco!$C5871,Analitico!$A:$A,0)),INDEX(Analitico!F:F,MATCH(Banco!$C5871,Analitico!$A:$A,0))&amp;"%",""),"")</f>
        <v/>
      </c>
    </row>
    <row r="5872" spans="1:11" ht="33.75" x14ac:dyDescent="0.2">
      <c r="A5872" s="1" t="str">
        <f t="shared" si="93"/>
        <v>SINAPI 89265</v>
      </c>
      <c r="B5872" s="3" t="s">
        <v>21527</v>
      </c>
      <c r="C5872" s="3" t="s">
        <v>7205</v>
      </c>
      <c r="D5872" s="2" t="s">
        <v>14528</v>
      </c>
      <c r="E5872" s="3" t="s">
        <v>20627</v>
      </c>
      <c r="F5872" s="67" t="s">
        <v>6077</v>
      </c>
      <c r="G5872" s="67" t="s">
        <v>6077</v>
      </c>
      <c r="I5872" s="3" t="s">
        <v>6298</v>
      </c>
      <c r="J5872" s="3" t="str">
        <f>IF($B5872="SINAPI",IF(ISNUMBER(MATCH(Banco!$C5872,Analitico!$A:$A,0)),INDEX(Analitico!E:E,MATCH(Banco!$C5872,Analitico!$A:$A,0))&amp;"%",""),"")</f>
        <v/>
      </c>
      <c r="K5872" s="3" t="str">
        <f>IF($B5872="SINAPI",IF(ISNUMBER(MATCH(Banco!$C5872,Analitico!$A:$A,0)),INDEX(Analitico!F:F,MATCH(Banco!$C5872,Analitico!$A:$A,0))&amp;"%",""),"")</f>
        <v/>
      </c>
    </row>
    <row r="5873" spans="1:11" ht="33.75" x14ac:dyDescent="0.2">
      <c r="A5873" s="1" t="str">
        <f t="shared" si="93"/>
        <v>SINAPI 89266</v>
      </c>
      <c r="B5873" s="3" t="s">
        <v>21527</v>
      </c>
      <c r="C5873" s="3" t="s">
        <v>7206</v>
      </c>
      <c r="D5873" s="2" t="s">
        <v>14529</v>
      </c>
      <c r="E5873" s="3" t="s">
        <v>20627</v>
      </c>
      <c r="F5873" s="67" t="s">
        <v>6018</v>
      </c>
      <c r="G5873" s="67" t="s">
        <v>6018</v>
      </c>
      <c r="I5873" s="3" t="s">
        <v>6298</v>
      </c>
      <c r="J5873" s="3" t="str">
        <f>IF($B5873="SINAPI",IF(ISNUMBER(MATCH(Banco!$C5873,Analitico!$A:$A,0)),INDEX(Analitico!E:E,MATCH(Banco!$C5873,Analitico!$A:$A,0))&amp;"%",""),"")</f>
        <v/>
      </c>
      <c r="K5873" s="3" t="str">
        <f>IF($B5873="SINAPI",IF(ISNUMBER(MATCH(Banco!$C5873,Analitico!$A:$A,0)),INDEX(Analitico!F:F,MATCH(Banco!$C5873,Analitico!$A:$A,0))&amp;"%",""),"")</f>
        <v/>
      </c>
    </row>
    <row r="5874" spans="1:11" ht="22.5" x14ac:dyDescent="0.2">
      <c r="A5874" s="1" t="str">
        <f t="shared" si="93"/>
        <v>SINAPI 89267</v>
      </c>
      <c r="B5874" s="3" t="s">
        <v>21527</v>
      </c>
      <c r="C5874" s="3" t="s">
        <v>7207</v>
      </c>
      <c r="D5874" s="2" t="s">
        <v>14530</v>
      </c>
      <c r="E5874" s="3" t="s">
        <v>20627</v>
      </c>
      <c r="F5874" s="67" t="s">
        <v>5600</v>
      </c>
      <c r="G5874" s="67" t="s">
        <v>5600</v>
      </c>
      <c r="I5874" s="3" t="s">
        <v>6300</v>
      </c>
      <c r="J5874" s="3" t="str">
        <f>IF($B5874="SINAPI",IF(ISNUMBER(MATCH(Banco!$C5874,Analitico!$A:$A,0)),INDEX(Analitico!E:E,MATCH(Banco!$C5874,Analitico!$A:$A,0))&amp;"%",""),"")</f>
        <v/>
      </c>
      <c r="K5874" s="3" t="str">
        <f>IF($B5874="SINAPI",IF(ISNUMBER(MATCH(Banco!$C5874,Analitico!$A:$A,0)),INDEX(Analitico!F:F,MATCH(Banco!$C5874,Analitico!$A:$A,0))&amp;"%",""),"")</f>
        <v/>
      </c>
    </row>
    <row r="5875" spans="1:11" ht="22.5" x14ac:dyDescent="0.2">
      <c r="A5875" s="1" t="str">
        <f t="shared" si="93"/>
        <v>SINAPI 89268</v>
      </c>
      <c r="B5875" s="3" t="s">
        <v>21527</v>
      </c>
      <c r="C5875" s="3" t="s">
        <v>7208</v>
      </c>
      <c r="D5875" s="2" t="s">
        <v>14531</v>
      </c>
      <c r="E5875" s="3" t="s">
        <v>20627</v>
      </c>
      <c r="F5875" s="67" t="s">
        <v>4532</v>
      </c>
      <c r="G5875" s="67" t="s">
        <v>4532</v>
      </c>
      <c r="I5875" s="3" t="s">
        <v>6300</v>
      </c>
      <c r="J5875" s="3" t="str">
        <f>IF($B5875="SINAPI",IF(ISNUMBER(MATCH(Banco!$C5875,Analitico!$A:$A,0)),INDEX(Analitico!E:E,MATCH(Banco!$C5875,Analitico!$A:$A,0))&amp;"%",""),"")</f>
        <v/>
      </c>
      <c r="K5875" s="3" t="str">
        <f>IF($B5875="SINAPI",IF(ISNUMBER(MATCH(Banco!$C5875,Analitico!$A:$A,0)),INDEX(Analitico!F:F,MATCH(Banco!$C5875,Analitico!$A:$A,0))&amp;"%",""),"")</f>
        <v/>
      </c>
    </row>
    <row r="5876" spans="1:11" ht="22.5" x14ac:dyDescent="0.2">
      <c r="A5876" s="1" t="str">
        <f t="shared" si="93"/>
        <v>SINAPI 89269</v>
      </c>
      <c r="B5876" s="3" t="s">
        <v>21527</v>
      </c>
      <c r="C5876" s="3" t="s">
        <v>7209</v>
      </c>
      <c r="D5876" s="2" t="s">
        <v>14532</v>
      </c>
      <c r="E5876" s="3" t="s">
        <v>20627</v>
      </c>
      <c r="F5876" s="67" t="s">
        <v>30745</v>
      </c>
      <c r="G5876" s="67" t="s">
        <v>30745</v>
      </c>
      <c r="I5876" s="3" t="s">
        <v>6300</v>
      </c>
      <c r="J5876" s="3" t="str">
        <f>IF($B5876="SINAPI",IF(ISNUMBER(MATCH(Banco!$C5876,Analitico!$A:$A,0)),INDEX(Analitico!E:E,MATCH(Banco!$C5876,Analitico!$A:$A,0))&amp;"%",""),"")</f>
        <v/>
      </c>
      <c r="K5876" s="3" t="str">
        <f>IF($B5876="SINAPI",IF(ISNUMBER(MATCH(Banco!$C5876,Analitico!$A:$A,0)),INDEX(Analitico!F:F,MATCH(Banco!$C5876,Analitico!$A:$A,0))&amp;"%",""),"")</f>
        <v/>
      </c>
    </row>
    <row r="5877" spans="1:11" ht="22.5" x14ac:dyDescent="0.2">
      <c r="A5877" s="1" t="str">
        <f t="shared" si="93"/>
        <v>SINAPI 89270</v>
      </c>
      <c r="B5877" s="3" t="s">
        <v>21527</v>
      </c>
      <c r="C5877" s="3" t="s">
        <v>7210</v>
      </c>
      <c r="D5877" s="2" t="s">
        <v>14533</v>
      </c>
      <c r="E5877" s="3" t="s">
        <v>20627</v>
      </c>
      <c r="F5877" s="67" t="s">
        <v>32368</v>
      </c>
      <c r="G5877" s="67" t="s">
        <v>32368</v>
      </c>
      <c r="I5877" s="3" t="s">
        <v>6300</v>
      </c>
      <c r="J5877" s="3" t="str">
        <f>IF($B5877="SINAPI",IF(ISNUMBER(MATCH(Banco!$C5877,Analitico!$A:$A,0)),INDEX(Analitico!E:E,MATCH(Banco!$C5877,Analitico!$A:$A,0))&amp;"%",""),"")</f>
        <v/>
      </c>
      <c r="K5877" s="3" t="str">
        <f>IF($B5877="SINAPI",IF(ISNUMBER(MATCH(Banco!$C5877,Analitico!$A:$A,0)),INDEX(Analitico!F:F,MATCH(Banco!$C5877,Analitico!$A:$A,0))&amp;"%",""),"")</f>
        <v/>
      </c>
    </row>
    <row r="5878" spans="1:11" ht="22.5" x14ac:dyDescent="0.2">
      <c r="A5878" s="1" t="str">
        <f t="shared" si="93"/>
        <v>SINAPI 89271</v>
      </c>
      <c r="B5878" s="3" t="s">
        <v>21527</v>
      </c>
      <c r="C5878" s="3" t="s">
        <v>7211</v>
      </c>
      <c r="D5878" s="2" t="s">
        <v>14534</v>
      </c>
      <c r="E5878" s="3" t="s">
        <v>20627</v>
      </c>
      <c r="F5878" s="67" t="s">
        <v>5682</v>
      </c>
      <c r="G5878" s="67" t="s">
        <v>5682</v>
      </c>
      <c r="I5878" s="3" t="s">
        <v>41</v>
      </c>
      <c r="J5878" s="3" t="str">
        <f>IF($B5878="SINAPI",IF(ISNUMBER(MATCH(Banco!$C5878,Analitico!$A:$A,0)),INDEX(Analitico!E:E,MATCH(Banco!$C5878,Analitico!$A:$A,0))&amp;"%",""),"")</f>
        <v/>
      </c>
      <c r="K5878" s="3" t="str">
        <f>IF($B5878="SINAPI",IF(ISNUMBER(MATCH(Banco!$C5878,Analitico!$A:$A,0)),INDEX(Analitico!F:F,MATCH(Banco!$C5878,Analitico!$A:$A,0))&amp;"%",""),"")</f>
        <v/>
      </c>
    </row>
    <row r="5879" spans="1:11" ht="22.5" x14ac:dyDescent="0.2">
      <c r="A5879" s="1" t="str">
        <f t="shared" si="93"/>
        <v>SINAPI 89274</v>
      </c>
      <c r="B5879" s="3" t="s">
        <v>21527</v>
      </c>
      <c r="C5879" s="3" t="s">
        <v>7212</v>
      </c>
      <c r="D5879" s="2" t="s">
        <v>14535</v>
      </c>
      <c r="E5879" s="3" t="s">
        <v>20627</v>
      </c>
      <c r="F5879" s="67" t="s">
        <v>20788</v>
      </c>
      <c r="G5879" s="67" t="s">
        <v>20788</v>
      </c>
      <c r="I5879" s="3" t="s">
        <v>6298</v>
      </c>
      <c r="J5879" s="3" t="str">
        <f>IF($B5879="SINAPI",IF(ISNUMBER(MATCH(Banco!$C5879,Analitico!$A:$A,0)),INDEX(Analitico!E:E,MATCH(Banco!$C5879,Analitico!$A:$A,0))&amp;"%",""),"")</f>
        <v/>
      </c>
      <c r="K5879" s="3" t="str">
        <f>IF($B5879="SINAPI",IF(ISNUMBER(MATCH(Banco!$C5879,Analitico!$A:$A,0)),INDEX(Analitico!F:F,MATCH(Banco!$C5879,Analitico!$A:$A,0))&amp;"%",""),"")</f>
        <v/>
      </c>
    </row>
    <row r="5880" spans="1:11" ht="22.5" x14ac:dyDescent="0.2">
      <c r="A5880" s="1" t="str">
        <f t="shared" si="93"/>
        <v>SINAPI 89275</v>
      </c>
      <c r="B5880" s="3" t="s">
        <v>21527</v>
      </c>
      <c r="C5880" s="3" t="s">
        <v>7213</v>
      </c>
      <c r="D5880" s="2" t="s">
        <v>14536</v>
      </c>
      <c r="E5880" s="3" t="s">
        <v>20627</v>
      </c>
      <c r="F5880" s="67" t="s">
        <v>20716</v>
      </c>
      <c r="G5880" s="67" t="s">
        <v>20716</v>
      </c>
      <c r="I5880" s="3" t="s">
        <v>6298</v>
      </c>
      <c r="J5880" s="3" t="str">
        <f>IF($B5880="SINAPI",IF(ISNUMBER(MATCH(Banco!$C5880,Analitico!$A:$A,0)),INDEX(Analitico!E:E,MATCH(Banco!$C5880,Analitico!$A:$A,0))&amp;"%",""),"")</f>
        <v/>
      </c>
      <c r="K5880" s="3" t="str">
        <f>IF($B5880="SINAPI",IF(ISNUMBER(MATCH(Banco!$C5880,Analitico!$A:$A,0)),INDEX(Analitico!F:F,MATCH(Banco!$C5880,Analitico!$A:$A,0))&amp;"%",""),"")</f>
        <v/>
      </c>
    </row>
    <row r="5881" spans="1:11" ht="22.5" x14ac:dyDescent="0.2">
      <c r="A5881" s="1" t="str">
        <f t="shared" si="93"/>
        <v>SINAPI 89276</v>
      </c>
      <c r="B5881" s="3" t="s">
        <v>21527</v>
      </c>
      <c r="C5881" s="3" t="s">
        <v>7214</v>
      </c>
      <c r="D5881" s="2" t="s">
        <v>14537</v>
      </c>
      <c r="E5881" s="3" t="s">
        <v>20627</v>
      </c>
      <c r="F5881" s="67" t="s">
        <v>20789</v>
      </c>
      <c r="G5881" s="67" t="s">
        <v>20789</v>
      </c>
      <c r="I5881" s="3" t="s">
        <v>6298</v>
      </c>
      <c r="J5881" s="3" t="str">
        <f>IF($B5881="SINAPI",IF(ISNUMBER(MATCH(Banco!$C5881,Analitico!$A:$A,0)),INDEX(Analitico!E:E,MATCH(Banco!$C5881,Analitico!$A:$A,0))&amp;"%",""),"")</f>
        <v/>
      </c>
      <c r="K5881" s="3" t="str">
        <f>IF($B5881="SINAPI",IF(ISNUMBER(MATCH(Banco!$C5881,Analitico!$A:$A,0)),INDEX(Analitico!F:F,MATCH(Banco!$C5881,Analitico!$A:$A,0))&amp;"%",""),"")</f>
        <v/>
      </c>
    </row>
    <row r="5882" spans="1:11" ht="22.5" x14ac:dyDescent="0.2">
      <c r="A5882" s="1" t="str">
        <f t="shared" si="93"/>
        <v>SINAPI 89277</v>
      </c>
      <c r="B5882" s="3" t="s">
        <v>21527</v>
      </c>
      <c r="C5882" s="3" t="s">
        <v>7215</v>
      </c>
      <c r="D5882" s="2" t="s">
        <v>14538</v>
      </c>
      <c r="E5882" s="3" t="s">
        <v>20627</v>
      </c>
      <c r="F5882" s="67" t="s">
        <v>5325</v>
      </c>
      <c r="G5882" s="67" t="s">
        <v>5325</v>
      </c>
      <c r="I5882" s="3" t="s">
        <v>41</v>
      </c>
      <c r="J5882" s="3" t="str">
        <f>IF($B5882="SINAPI",IF(ISNUMBER(MATCH(Banco!$C5882,Analitico!$A:$A,0)),INDEX(Analitico!E:E,MATCH(Banco!$C5882,Analitico!$A:$A,0))&amp;"%",""),"")</f>
        <v/>
      </c>
      <c r="K5882" s="3" t="str">
        <f>IF($B5882="SINAPI",IF(ISNUMBER(MATCH(Banco!$C5882,Analitico!$A:$A,0)),INDEX(Analitico!F:F,MATCH(Banco!$C5882,Analitico!$A:$A,0))&amp;"%",""),"")</f>
        <v/>
      </c>
    </row>
    <row r="5883" spans="1:11" ht="22.5" x14ac:dyDescent="0.2">
      <c r="A5883" s="1" t="str">
        <f t="shared" si="93"/>
        <v>SINAPI 89280</v>
      </c>
      <c r="B5883" s="3" t="s">
        <v>21527</v>
      </c>
      <c r="C5883" s="3" t="s">
        <v>7216</v>
      </c>
      <c r="D5883" s="2" t="s">
        <v>14539</v>
      </c>
      <c r="E5883" s="3" t="s">
        <v>20627</v>
      </c>
      <c r="F5883" s="67" t="s">
        <v>31919</v>
      </c>
      <c r="G5883" s="67" t="s">
        <v>31919</v>
      </c>
      <c r="I5883" s="3" t="s">
        <v>6300</v>
      </c>
      <c r="J5883" s="3" t="str">
        <f>IF($B5883="SINAPI",IF(ISNUMBER(MATCH(Banco!$C5883,Analitico!$A:$A,0)),INDEX(Analitico!E:E,MATCH(Banco!$C5883,Analitico!$A:$A,0))&amp;"%",""),"")</f>
        <v/>
      </c>
      <c r="K5883" s="3" t="str">
        <f>IF($B5883="SINAPI",IF(ISNUMBER(MATCH(Banco!$C5883,Analitico!$A:$A,0)),INDEX(Analitico!F:F,MATCH(Banco!$C5883,Analitico!$A:$A,0))&amp;"%",""),"")</f>
        <v/>
      </c>
    </row>
    <row r="5884" spans="1:11" ht="22.5" x14ac:dyDescent="0.2">
      <c r="A5884" s="1" t="str">
        <f t="shared" si="93"/>
        <v>SINAPI 89281</v>
      </c>
      <c r="B5884" s="3" t="s">
        <v>21527</v>
      </c>
      <c r="C5884" s="3" t="s">
        <v>7217</v>
      </c>
      <c r="D5884" s="2" t="s">
        <v>14540</v>
      </c>
      <c r="E5884" s="3" t="s">
        <v>20627</v>
      </c>
      <c r="F5884" s="67" t="s">
        <v>21079</v>
      </c>
      <c r="G5884" s="67" t="s">
        <v>21079</v>
      </c>
      <c r="I5884" s="3" t="s">
        <v>6300</v>
      </c>
      <c r="J5884" s="3" t="str">
        <f>IF($B5884="SINAPI",IF(ISNUMBER(MATCH(Banco!$C5884,Analitico!$A:$A,0)),INDEX(Analitico!E:E,MATCH(Banco!$C5884,Analitico!$A:$A,0))&amp;"%",""),"")</f>
        <v/>
      </c>
      <c r="K5884" s="3" t="str">
        <f>IF($B5884="SINAPI",IF(ISNUMBER(MATCH(Banco!$C5884,Analitico!$A:$A,0)),INDEX(Analitico!F:F,MATCH(Banco!$C5884,Analitico!$A:$A,0))&amp;"%",""),"")</f>
        <v/>
      </c>
    </row>
    <row r="5885" spans="1:11" ht="22.5" x14ac:dyDescent="0.2">
      <c r="A5885" s="1" t="str">
        <f t="shared" si="93"/>
        <v>SINAPI 89870</v>
      </c>
      <c r="B5885" s="3" t="s">
        <v>21527</v>
      </c>
      <c r="C5885" s="3" t="s">
        <v>7218</v>
      </c>
      <c r="D5885" s="2" t="s">
        <v>14541</v>
      </c>
      <c r="E5885" s="3" t="s">
        <v>20627</v>
      </c>
      <c r="F5885" s="67" t="s">
        <v>21010</v>
      </c>
      <c r="G5885" s="67" t="s">
        <v>21010</v>
      </c>
      <c r="I5885" s="3" t="s">
        <v>6298</v>
      </c>
      <c r="J5885" s="3" t="str">
        <f>IF($B5885="SINAPI",IF(ISNUMBER(MATCH(Banco!$C5885,Analitico!$A:$A,0)),INDEX(Analitico!E:E,MATCH(Banco!$C5885,Analitico!$A:$A,0))&amp;"%",""),"")</f>
        <v/>
      </c>
      <c r="K5885" s="3" t="str">
        <f>IF($B5885="SINAPI",IF(ISNUMBER(MATCH(Banco!$C5885,Analitico!$A:$A,0)),INDEX(Analitico!F:F,MATCH(Banco!$C5885,Analitico!$A:$A,0))&amp;"%",""),"")</f>
        <v/>
      </c>
    </row>
    <row r="5886" spans="1:11" ht="22.5" x14ac:dyDescent="0.2">
      <c r="A5886" s="1" t="str">
        <f t="shared" si="93"/>
        <v>SINAPI 89871</v>
      </c>
      <c r="B5886" s="3" t="s">
        <v>21527</v>
      </c>
      <c r="C5886" s="3" t="s">
        <v>7219</v>
      </c>
      <c r="D5886" s="2" t="s">
        <v>14542</v>
      </c>
      <c r="E5886" s="3" t="s">
        <v>20627</v>
      </c>
      <c r="F5886" s="67" t="s">
        <v>33962</v>
      </c>
      <c r="G5886" s="67" t="s">
        <v>33962</v>
      </c>
      <c r="I5886" s="3" t="s">
        <v>6298</v>
      </c>
      <c r="J5886" s="3" t="str">
        <f>IF($B5886="SINAPI",IF(ISNUMBER(MATCH(Banco!$C5886,Analitico!$A:$A,0)),INDEX(Analitico!E:E,MATCH(Banco!$C5886,Analitico!$A:$A,0))&amp;"%",""),"")</f>
        <v/>
      </c>
      <c r="K5886" s="3" t="str">
        <f>IF($B5886="SINAPI",IF(ISNUMBER(MATCH(Banco!$C5886,Analitico!$A:$A,0)),INDEX(Analitico!F:F,MATCH(Banco!$C5886,Analitico!$A:$A,0))&amp;"%",""),"")</f>
        <v/>
      </c>
    </row>
    <row r="5887" spans="1:11" ht="33.75" x14ac:dyDescent="0.2">
      <c r="A5887" s="1" t="str">
        <f t="shared" si="93"/>
        <v>SINAPI 89872</v>
      </c>
      <c r="B5887" s="3" t="s">
        <v>21527</v>
      </c>
      <c r="C5887" s="3" t="s">
        <v>7220</v>
      </c>
      <c r="D5887" s="2" t="s">
        <v>14543</v>
      </c>
      <c r="E5887" s="3" t="s">
        <v>20627</v>
      </c>
      <c r="F5887" s="67" t="s">
        <v>5920</v>
      </c>
      <c r="G5887" s="67" t="s">
        <v>5920</v>
      </c>
      <c r="I5887" s="3" t="s">
        <v>6298</v>
      </c>
      <c r="J5887" s="3" t="str">
        <f>IF($B5887="SINAPI",IF(ISNUMBER(MATCH(Banco!$C5887,Analitico!$A:$A,0)),INDEX(Analitico!E:E,MATCH(Banco!$C5887,Analitico!$A:$A,0))&amp;"%",""),"")</f>
        <v/>
      </c>
      <c r="K5887" s="3" t="str">
        <f>IF($B5887="SINAPI",IF(ISNUMBER(MATCH(Banco!$C5887,Analitico!$A:$A,0)),INDEX(Analitico!F:F,MATCH(Banco!$C5887,Analitico!$A:$A,0))&amp;"%",""),"")</f>
        <v/>
      </c>
    </row>
    <row r="5888" spans="1:11" ht="22.5" x14ac:dyDescent="0.2">
      <c r="A5888" s="1" t="str">
        <f t="shared" si="93"/>
        <v>SINAPI 89873</v>
      </c>
      <c r="B5888" s="3" t="s">
        <v>21527</v>
      </c>
      <c r="C5888" s="3" t="s">
        <v>7221</v>
      </c>
      <c r="D5888" s="2" t="s">
        <v>14544</v>
      </c>
      <c r="E5888" s="3" t="s">
        <v>20627</v>
      </c>
      <c r="F5888" s="67" t="s">
        <v>35158</v>
      </c>
      <c r="G5888" s="67" t="s">
        <v>35158</v>
      </c>
      <c r="I5888" s="3" t="s">
        <v>6298</v>
      </c>
      <c r="J5888" s="3" t="str">
        <f>IF($B5888="SINAPI",IF(ISNUMBER(MATCH(Banco!$C5888,Analitico!$A:$A,0)),INDEX(Analitico!E:E,MATCH(Banco!$C5888,Analitico!$A:$A,0))&amp;"%",""),"")</f>
        <v/>
      </c>
      <c r="K5888" s="3" t="str">
        <f>IF($B5888="SINAPI",IF(ISNUMBER(MATCH(Banco!$C5888,Analitico!$A:$A,0)),INDEX(Analitico!F:F,MATCH(Banco!$C5888,Analitico!$A:$A,0))&amp;"%",""),"")</f>
        <v/>
      </c>
    </row>
    <row r="5889" spans="1:11" ht="33.75" x14ac:dyDescent="0.2">
      <c r="A5889" s="1" t="str">
        <f t="shared" si="93"/>
        <v>SINAPI 89874</v>
      </c>
      <c r="B5889" s="3" t="s">
        <v>21527</v>
      </c>
      <c r="C5889" s="3" t="s">
        <v>7222</v>
      </c>
      <c r="D5889" s="2" t="s">
        <v>14545</v>
      </c>
      <c r="E5889" s="3" t="s">
        <v>20627</v>
      </c>
      <c r="F5889" s="67" t="s">
        <v>35159</v>
      </c>
      <c r="G5889" s="67" t="s">
        <v>35159</v>
      </c>
      <c r="I5889" s="3" t="s">
        <v>41</v>
      </c>
      <c r="J5889" s="3" t="str">
        <f>IF($B5889="SINAPI",IF(ISNUMBER(MATCH(Banco!$C5889,Analitico!$A:$A,0)),INDEX(Analitico!E:E,MATCH(Banco!$C5889,Analitico!$A:$A,0))&amp;"%",""),"")</f>
        <v/>
      </c>
      <c r="K5889" s="3" t="str">
        <f>IF($B5889="SINAPI",IF(ISNUMBER(MATCH(Banco!$C5889,Analitico!$A:$A,0)),INDEX(Analitico!F:F,MATCH(Banco!$C5889,Analitico!$A:$A,0))&amp;"%",""),"")</f>
        <v/>
      </c>
    </row>
    <row r="5890" spans="1:11" ht="22.5" x14ac:dyDescent="0.2">
      <c r="A5890" s="1" t="str">
        <f t="shared" si="93"/>
        <v>SINAPI 89878</v>
      </c>
      <c r="B5890" s="3" t="s">
        <v>21527</v>
      </c>
      <c r="C5890" s="3" t="s">
        <v>7223</v>
      </c>
      <c r="D5890" s="2" t="s">
        <v>14546</v>
      </c>
      <c r="E5890" s="3" t="s">
        <v>20627</v>
      </c>
      <c r="F5890" s="67" t="s">
        <v>6267</v>
      </c>
      <c r="G5890" s="67" t="s">
        <v>6267</v>
      </c>
      <c r="I5890" s="3" t="s">
        <v>6298</v>
      </c>
      <c r="J5890" s="3" t="str">
        <f>IF($B5890="SINAPI",IF(ISNUMBER(MATCH(Banco!$C5890,Analitico!$A:$A,0)),INDEX(Analitico!E:E,MATCH(Banco!$C5890,Analitico!$A:$A,0))&amp;"%",""),"")</f>
        <v/>
      </c>
      <c r="K5890" s="3" t="str">
        <f>IF($B5890="SINAPI",IF(ISNUMBER(MATCH(Banco!$C5890,Analitico!$A:$A,0)),INDEX(Analitico!F:F,MATCH(Banco!$C5890,Analitico!$A:$A,0))&amp;"%",""),"")</f>
        <v/>
      </c>
    </row>
    <row r="5891" spans="1:11" ht="22.5" x14ac:dyDescent="0.2">
      <c r="A5891" s="1" t="str">
        <f t="shared" si="93"/>
        <v>SINAPI 89879</v>
      </c>
      <c r="B5891" s="3" t="s">
        <v>21527</v>
      </c>
      <c r="C5891" s="3" t="s">
        <v>7224</v>
      </c>
      <c r="D5891" s="2" t="s">
        <v>14547</v>
      </c>
      <c r="E5891" s="3" t="s">
        <v>20627</v>
      </c>
      <c r="F5891" s="67" t="s">
        <v>5906</v>
      </c>
      <c r="G5891" s="67" t="s">
        <v>5906</v>
      </c>
      <c r="I5891" s="3" t="s">
        <v>6298</v>
      </c>
      <c r="J5891" s="3" t="str">
        <f>IF($B5891="SINAPI",IF(ISNUMBER(MATCH(Banco!$C5891,Analitico!$A:$A,0)),INDEX(Analitico!E:E,MATCH(Banco!$C5891,Analitico!$A:$A,0))&amp;"%",""),"")</f>
        <v/>
      </c>
      <c r="K5891" s="3" t="str">
        <f>IF($B5891="SINAPI",IF(ISNUMBER(MATCH(Banco!$C5891,Analitico!$A:$A,0)),INDEX(Analitico!F:F,MATCH(Banco!$C5891,Analitico!$A:$A,0))&amp;"%",""),"")</f>
        <v/>
      </c>
    </row>
    <row r="5892" spans="1:11" ht="33.75" x14ac:dyDescent="0.2">
      <c r="A5892" s="1" t="str">
        <f t="shared" si="93"/>
        <v>SINAPI 89880</v>
      </c>
      <c r="B5892" s="3" t="s">
        <v>21527</v>
      </c>
      <c r="C5892" s="3" t="s">
        <v>7225</v>
      </c>
      <c r="D5892" s="2" t="s">
        <v>14548</v>
      </c>
      <c r="E5892" s="3" t="s">
        <v>20627</v>
      </c>
      <c r="F5892" s="67" t="s">
        <v>4696</v>
      </c>
      <c r="G5892" s="67" t="s">
        <v>4696</v>
      </c>
      <c r="I5892" s="3" t="s">
        <v>6298</v>
      </c>
      <c r="J5892" s="3" t="str">
        <f>IF($B5892="SINAPI",IF(ISNUMBER(MATCH(Banco!$C5892,Analitico!$A:$A,0)),INDEX(Analitico!E:E,MATCH(Banco!$C5892,Analitico!$A:$A,0))&amp;"%",""),"")</f>
        <v/>
      </c>
      <c r="K5892" s="3" t="str">
        <f>IF($B5892="SINAPI",IF(ISNUMBER(MATCH(Banco!$C5892,Analitico!$A:$A,0)),INDEX(Analitico!F:F,MATCH(Banco!$C5892,Analitico!$A:$A,0))&amp;"%",""),"")</f>
        <v/>
      </c>
    </row>
    <row r="5893" spans="1:11" ht="22.5" x14ac:dyDescent="0.2">
      <c r="A5893" s="1" t="str">
        <f t="shared" si="93"/>
        <v>SINAPI 89881</v>
      </c>
      <c r="B5893" s="3" t="s">
        <v>21527</v>
      </c>
      <c r="C5893" s="3" t="s">
        <v>7226</v>
      </c>
      <c r="D5893" s="2" t="s">
        <v>14549</v>
      </c>
      <c r="E5893" s="3" t="s">
        <v>20627</v>
      </c>
      <c r="F5893" s="67" t="s">
        <v>29813</v>
      </c>
      <c r="G5893" s="67" t="s">
        <v>29813</v>
      </c>
      <c r="I5893" s="3" t="s">
        <v>6298</v>
      </c>
      <c r="J5893" s="3" t="str">
        <f>IF($B5893="SINAPI",IF(ISNUMBER(MATCH(Banco!$C5893,Analitico!$A:$A,0)),INDEX(Analitico!E:E,MATCH(Banco!$C5893,Analitico!$A:$A,0))&amp;"%",""),"")</f>
        <v/>
      </c>
      <c r="K5893" s="3" t="str">
        <f>IF($B5893="SINAPI",IF(ISNUMBER(MATCH(Banco!$C5893,Analitico!$A:$A,0)),INDEX(Analitico!F:F,MATCH(Banco!$C5893,Analitico!$A:$A,0))&amp;"%",""),"")</f>
        <v/>
      </c>
    </row>
    <row r="5894" spans="1:11" ht="33.75" x14ac:dyDescent="0.2">
      <c r="A5894" s="1" t="str">
        <f t="shared" si="93"/>
        <v>SINAPI 89882</v>
      </c>
      <c r="B5894" s="3" t="s">
        <v>21527</v>
      </c>
      <c r="C5894" s="3" t="s">
        <v>7227</v>
      </c>
      <c r="D5894" s="2" t="s">
        <v>14550</v>
      </c>
      <c r="E5894" s="3" t="s">
        <v>20627</v>
      </c>
      <c r="F5894" s="67" t="s">
        <v>35160</v>
      </c>
      <c r="G5894" s="67" t="s">
        <v>35160</v>
      </c>
      <c r="I5894" s="3" t="s">
        <v>41</v>
      </c>
      <c r="J5894" s="3" t="str">
        <f>IF($B5894="SINAPI",IF(ISNUMBER(MATCH(Banco!$C5894,Analitico!$A:$A,0)),INDEX(Analitico!E:E,MATCH(Banco!$C5894,Analitico!$A:$A,0))&amp;"%",""),"")</f>
        <v/>
      </c>
      <c r="K5894" s="3" t="str">
        <f>IF($B5894="SINAPI",IF(ISNUMBER(MATCH(Banco!$C5894,Analitico!$A:$A,0)),INDEX(Analitico!F:F,MATCH(Banco!$C5894,Analitico!$A:$A,0))&amp;"%",""),"")</f>
        <v/>
      </c>
    </row>
    <row r="5895" spans="1:11" ht="22.5" x14ac:dyDescent="0.2">
      <c r="A5895" s="1" t="str">
        <f t="shared" si="93"/>
        <v>SINAPI 90582</v>
      </c>
      <c r="B5895" s="3" t="s">
        <v>21527</v>
      </c>
      <c r="C5895" s="3" t="s">
        <v>7228</v>
      </c>
      <c r="D5895" s="2" t="s">
        <v>14551</v>
      </c>
      <c r="E5895" s="3" t="s">
        <v>20627</v>
      </c>
      <c r="F5895" s="67" t="s">
        <v>21445</v>
      </c>
      <c r="G5895" s="67" t="s">
        <v>21445</v>
      </c>
      <c r="I5895" s="3" t="s">
        <v>6300</v>
      </c>
      <c r="J5895" s="3" t="str">
        <f>IF($B5895="SINAPI",IF(ISNUMBER(MATCH(Banco!$C5895,Analitico!$A:$A,0)),INDEX(Analitico!E:E,MATCH(Banco!$C5895,Analitico!$A:$A,0))&amp;"%",""),"")</f>
        <v/>
      </c>
      <c r="K5895" s="3" t="str">
        <f>IF($B5895="SINAPI",IF(ISNUMBER(MATCH(Banco!$C5895,Analitico!$A:$A,0)),INDEX(Analitico!F:F,MATCH(Banco!$C5895,Analitico!$A:$A,0))&amp;"%",""),"")</f>
        <v/>
      </c>
    </row>
    <row r="5896" spans="1:11" ht="22.5" x14ac:dyDescent="0.2">
      <c r="A5896" s="1" t="str">
        <f t="shared" si="93"/>
        <v>SINAPI 90583</v>
      </c>
      <c r="B5896" s="3" t="s">
        <v>21527</v>
      </c>
      <c r="C5896" s="3" t="s">
        <v>7229</v>
      </c>
      <c r="D5896" s="2" t="s">
        <v>14552</v>
      </c>
      <c r="E5896" s="3" t="s">
        <v>20627</v>
      </c>
      <c r="F5896" s="67" t="s">
        <v>4741</v>
      </c>
      <c r="G5896" s="67" t="s">
        <v>4741</v>
      </c>
      <c r="I5896" s="3" t="s">
        <v>6300</v>
      </c>
      <c r="J5896" s="3" t="str">
        <f>IF($B5896="SINAPI",IF(ISNUMBER(MATCH(Banco!$C5896,Analitico!$A:$A,0)),INDEX(Analitico!E:E,MATCH(Banco!$C5896,Analitico!$A:$A,0))&amp;"%",""),"")</f>
        <v/>
      </c>
      <c r="K5896" s="3" t="str">
        <f>IF($B5896="SINAPI",IF(ISNUMBER(MATCH(Banco!$C5896,Analitico!$A:$A,0)),INDEX(Analitico!F:F,MATCH(Banco!$C5896,Analitico!$A:$A,0))&amp;"%",""),"")</f>
        <v/>
      </c>
    </row>
    <row r="5897" spans="1:11" ht="22.5" x14ac:dyDescent="0.2">
      <c r="A5897" s="1" t="str">
        <f t="shared" si="93"/>
        <v>SINAPI 90584</v>
      </c>
      <c r="B5897" s="3" t="s">
        <v>21527</v>
      </c>
      <c r="C5897" s="3" t="s">
        <v>7230</v>
      </c>
      <c r="D5897" s="2" t="s">
        <v>14553</v>
      </c>
      <c r="E5897" s="3" t="s">
        <v>20627</v>
      </c>
      <c r="F5897" s="67" t="s">
        <v>20773</v>
      </c>
      <c r="G5897" s="67" t="s">
        <v>20773</v>
      </c>
      <c r="I5897" s="3" t="s">
        <v>6300</v>
      </c>
      <c r="J5897" s="3" t="str">
        <f>IF($B5897="SINAPI",IF(ISNUMBER(MATCH(Banco!$C5897,Analitico!$A:$A,0)),INDEX(Analitico!E:E,MATCH(Banco!$C5897,Analitico!$A:$A,0))&amp;"%",""),"")</f>
        <v/>
      </c>
      <c r="K5897" s="3" t="str">
        <f>IF($B5897="SINAPI",IF(ISNUMBER(MATCH(Banco!$C5897,Analitico!$A:$A,0)),INDEX(Analitico!F:F,MATCH(Banco!$C5897,Analitico!$A:$A,0))&amp;"%",""),"")</f>
        <v/>
      </c>
    </row>
    <row r="5898" spans="1:11" ht="22.5" x14ac:dyDescent="0.2">
      <c r="A5898" s="1" t="str">
        <f t="shared" si="93"/>
        <v>SINAPI 90585</v>
      </c>
      <c r="B5898" s="3" t="s">
        <v>21527</v>
      </c>
      <c r="C5898" s="3" t="s">
        <v>7231</v>
      </c>
      <c r="D5898" s="2" t="s">
        <v>14554</v>
      </c>
      <c r="E5898" s="3" t="s">
        <v>20627</v>
      </c>
      <c r="F5898" s="67" t="s">
        <v>20735</v>
      </c>
      <c r="G5898" s="67" t="s">
        <v>20735</v>
      </c>
      <c r="I5898" s="3" t="s">
        <v>6298</v>
      </c>
      <c r="J5898" s="3" t="str">
        <f>IF($B5898="SINAPI",IF(ISNUMBER(MATCH(Banco!$C5898,Analitico!$A:$A,0)),INDEX(Analitico!E:E,MATCH(Banco!$C5898,Analitico!$A:$A,0))&amp;"%",""),"")</f>
        <v/>
      </c>
      <c r="K5898" s="3" t="str">
        <f>IF($B5898="SINAPI",IF(ISNUMBER(MATCH(Banco!$C5898,Analitico!$A:$A,0)),INDEX(Analitico!F:F,MATCH(Banco!$C5898,Analitico!$A:$A,0))&amp;"%",""),"")</f>
        <v/>
      </c>
    </row>
    <row r="5899" spans="1:11" ht="22.5" x14ac:dyDescent="0.2">
      <c r="A5899" s="1" t="str">
        <f t="shared" si="93"/>
        <v>SINAPI 90621</v>
      </c>
      <c r="B5899" s="3" t="s">
        <v>21527</v>
      </c>
      <c r="C5899" s="3" t="s">
        <v>7232</v>
      </c>
      <c r="D5899" s="2" t="s">
        <v>14555</v>
      </c>
      <c r="E5899" s="3" t="s">
        <v>20627</v>
      </c>
      <c r="F5899" s="67" t="s">
        <v>5762</v>
      </c>
      <c r="G5899" s="67" t="s">
        <v>5762</v>
      </c>
      <c r="I5899" s="3" t="s">
        <v>6298</v>
      </c>
      <c r="J5899" s="3" t="str">
        <f>IF($B5899="SINAPI",IF(ISNUMBER(MATCH(Banco!$C5899,Analitico!$A:$A,0)),INDEX(Analitico!E:E,MATCH(Banco!$C5899,Analitico!$A:$A,0))&amp;"%",""),"")</f>
        <v/>
      </c>
      <c r="K5899" s="3" t="str">
        <f>IF($B5899="SINAPI",IF(ISNUMBER(MATCH(Banco!$C5899,Analitico!$A:$A,0)),INDEX(Analitico!F:F,MATCH(Banco!$C5899,Analitico!$A:$A,0))&amp;"%",""),"")</f>
        <v/>
      </c>
    </row>
    <row r="5900" spans="1:11" x14ac:dyDescent="0.2">
      <c r="A5900" s="1" t="str">
        <f t="shared" si="93"/>
        <v>SINAPI 90622</v>
      </c>
      <c r="B5900" s="3" t="s">
        <v>21527</v>
      </c>
      <c r="C5900" s="3" t="s">
        <v>7233</v>
      </c>
      <c r="D5900" s="2" t="s">
        <v>14556</v>
      </c>
      <c r="E5900" s="3" t="s">
        <v>20627</v>
      </c>
      <c r="F5900" s="67" t="s">
        <v>20735</v>
      </c>
      <c r="G5900" s="67" t="s">
        <v>20735</v>
      </c>
      <c r="I5900" s="3" t="s">
        <v>6298</v>
      </c>
      <c r="J5900" s="3" t="str">
        <f>IF($B5900="SINAPI",IF(ISNUMBER(MATCH(Banco!$C5900,Analitico!$A:$A,0)),INDEX(Analitico!E:E,MATCH(Banco!$C5900,Analitico!$A:$A,0))&amp;"%",""),"")</f>
        <v/>
      </c>
      <c r="K5900" s="3" t="str">
        <f>IF($B5900="SINAPI",IF(ISNUMBER(MATCH(Banco!$C5900,Analitico!$A:$A,0)),INDEX(Analitico!F:F,MATCH(Banco!$C5900,Analitico!$A:$A,0))&amp;"%",""),"")</f>
        <v/>
      </c>
    </row>
    <row r="5901" spans="1:11" ht="22.5" x14ac:dyDescent="0.2">
      <c r="A5901" s="1" t="str">
        <f t="shared" si="93"/>
        <v>SINAPI 90623</v>
      </c>
      <c r="B5901" s="3" t="s">
        <v>21527</v>
      </c>
      <c r="C5901" s="3" t="s">
        <v>7234</v>
      </c>
      <c r="D5901" s="2" t="s">
        <v>14557</v>
      </c>
      <c r="E5901" s="3" t="s">
        <v>20627</v>
      </c>
      <c r="F5901" s="67" t="s">
        <v>5429</v>
      </c>
      <c r="G5901" s="67" t="s">
        <v>5429</v>
      </c>
      <c r="I5901" s="3" t="s">
        <v>6298</v>
      </c>
      <c r="J5901" s="3" t="str">
        <f>IF($B5901="SINAPI",IF(ISNUMBER(MATCH(Banco!$C5901,Analitico!$A:$A,0)),INDEX(Analitico!E:E,MATCH(Banco!$C5901,Analitico!$A:$A,0))&amp;"%",""),"")</f>
        <v/>
      </c>
      <c r="K5901" s="3" t="str">
        <f>IF($B5901="SINAPI",IF(ISNUMBER(MATCH(Banco!$C5901,Analitico!$A:$A,0)),INDEX(Analitico!F:F,MATCH(Banco!$C5901,Analitico!$A:$A,0))&amp;"%",""),"")</f>
        <v/>
      </c>
    </row>
    <row r="5902" spans="1:11" ht="22.5" x14ac:dyDescent="0.2">
      <c r="A5902" s="1" t="str">
        <f t="shared" si="93"/>
        <v>SINAPI 90624</v>
      </c>
      <c r="B5902" s="3" t="s">
        <v>21527</v>
      </c>
      <c r="C5902" s="3" t="s">
        <v>7235</v>
      </c>
      <c r="D5902" s="2" t="s">
        <v>14558</v>
      </c>
      <c r="E5902" s="3" t="s">
        <v>20627</v>
      </c>
      <c r="F5902" s="67" t="s">
        <v>34540</v>
      </c>
      <c r="G5902" s="67" t="s">
        <v>34540</v>
      </c>
      <c r="I5902" s="3" t="s">
        <v>6298</v>
      </c>
      <c r="J5902" s="3" t="str">
        <f>IF($B5902="SINAPI",IF(ISNUMBER(MATCH(Banco!$C5902,Analitico!$A:$A,0)),INDEX(Analitico!E:E,MATCH(Banco!$C5902,Analitico!$A:$A,0))&amp;"%",""),"")</f>
        <v/>
      </c>
      <c r="K5902" s="3" t="str">
        <f>IF($B5902="SINAPI",IF(ISNUMBER(MATCH(Banco!$C5902,Analitico!$A:$A,0)),INDEX(Analitico!F:F,MATCH(Banco!$C5902,Analitico!$A:$A,0))&amp;"%",""),"")</f>
        <v/>
      </c>
    </row>
    <row r="5903" spans="1:11" ht="22.5" x14ac:dyDescent="0.2">
      <c r="A5903" s="1" t="str">
        <f t="shared" si="93"/>
        <v>SINAPI 90627</v>
      </c>
      <c r="B5903" s="3" t="s">
        <v>21527</v>
      </c>
      <c r="C5903" s="3" t="s">
        <v>7236</v>
      </c>
      <c r="D5903" s="2" t="s">
        <v>14559</v>
      </c>
      <c r="E5903" s="3" t="s">
        <v>20627</v>
      </c>
      <c r="F5903" s="67" t="s">
        <v>31628</v>
      </c>
      <c r="G5903" s="67" t="s">
        <v>31628</v>
      </c>
      <c r="I5903" s="3" t="s">
        <v>6298</v>
      </c>
      <c r="J5903" s="3" t="str">
        <f>IF($B5903="SINAPI",IF(ISNUMBER(MATCH(Banco!$C5903,Analitico!$A:$A,0)),INDEX(Analitico!E:E,MATCH(Banco!$C5903,Analitico!$A:$A,0))&amp;"%",""),"")</f>
        <v/>
      </c>
      <c r="K5903" s="3" t="str">
        <f>IF($B5903="SINAPI",IF(ISNUMBER(MATCH(Banco!$C5903,Analitico!$A:$A,0)),INDEX(Analitico!F:F,MATCH(Banco!$C5903,Analitico!$A:$A,0))&amp;"%",""),"")</f>
        <v/>
      </c>
    </row>
    <row r="5904" spans="1:11" ht="22.5" x14ac:dyDescent="0.2">
      <c r="A5904" s="1" t="str">
        <f t="shared" si="93"/>
        <v>SINAPI 90628</v>
      </c>
      <c r="B5904" s="3" t="s">
        <v>21527</v>
      </c>
      <c r="C5904" s="3" t="s">
        <v>7237</v>
      </c>
      <c r="D5904" s="2" t="s">
        <v>14560</v>
      </c>
      <c r="E5904" s="3" t="s">
        <v>20627</v>
      </c>
      <c r="F5904" s="67" t="s">
        <v>21819</v>
      </c>
      <c r="G5904" s="67" t="s">
        <v>21819</v>
      </c>
      <c r="I5904" s="3" t="s">
        <v>6298</v>
      </c>
      <c r="J5904" s="3" t="str">
        <f>IF($B5904="SINAPI",IF(ISNUMBER(MATCH(Banco!$C5904,Analitico!$A:$A,0)),INDEX(Analitico!E:E,MATCH(Banco!$C5904,Analitico!$A:$A,0))&amp;"%",""),"")</f>
        <v/>
      </c>
      <c r="K5904" s="3" t="str">
        <f>IF($B5904="SINAPI",IF(ISNUMBER(MATCH(Banco!$C5904,Analitico!$A:$A,0)),INDEX(Analitico!F:F,MATCH(Banco!$C5904,Analitico!$A:$A,0))&amp;"%",""),"")</f>
        <v/>
      </c>
    </row>
    <row r="5905" spans="1:11" ht="22.5" x14ac:dyDescent="0.2">
      <c r="A5905" s="1" t="str">
        <f t="shared" si="93"/>
        <v>SINAPI 90629</v>
      </c>
      <c r="B5905" s="3" t="s">
        <v>21527</v>
      </c>
      <c r="C5905" s="3" t="s">
        <v>7238</v>
      </c>
      <c r="D5905" s="2" t="s">
        <v>14561</v>
      </c>
      <c r="E5905" s="3" t="s">
        <v>20627</v>
      </c>
      <c r="F5905" s="67" t="s">
        <v>31629</v>
      </c>
      <c r="G5905" s="67" t="s">
        <v>31629</v>
      </c>
      <c r="I5905" s="3" t="s">
        <v>6298</v>
      </c>
      <c r="J5905" s="3" t="str">
        <f>IF($B5905="SINAPI",IF(ISNUMBER(MATCH(Banco!$C5905,Analitico!$A:$A,0)),INDEX(Analitico!E:E,MATCH(Banco!$C5905,Analitico!$A:$A,0))&amp;"%",""),"")</f>
        <v/>
      </c>
      <c r="K5905" s="3" t="str">
        <f>IF($B5905="SINAPI",IF(ISNUMBER(MATCH(Banco!$C5905,Analitico!$A:$A,0)),INDEX(Analitico!F:F,MATCH(Banco!$C5905,Analitico!$A:$A,0))&amp;"%",""),"")</f>
        <v/>
      </c>
    </row>
    <row r="5906" spans="1:11" ht="22.5" x14ac:dyDescent="0.2">
      <c r="A5906" s="1" t="str">
        <f t="shared" si="93"/>
        <v>SINAPI 90630</v>
      </c>
      <c r="B5906" s="3" t="s">
        <v>21527</v>
      </c>
      <c r="C5906" s="3" t="s">
        <v>7239</v>
      </c>
      <c r="D5906" s="2" t="s">
        <v>14562</v>
      </c>
      <c r="E5906" s="3" t="s">
        <v>20627</v>
      </c>
      <c r="F5906" s="67" t="s">
        <v>28751</v>
      </c>
      <c r="G5906" s="67" t="s">
        <v>28751</v>
      </c>
      <c r="I5906" s="3" t="s">
        <v>6298</v>
      </c>
      <c r="J5906" s="3" t="str">
        <f>IF($B5906="SINAPI",IF(ISNUMBER(MATCH(Banco!$C5906,Analitico!$A:$A,0)),INDEX(Analitico!E:E,MATCH(Banco!$C5906,Analitico!$A:$A,0))&amp;"%",""),"")</f>
        <v/>
      </c>
      <c r="K5906" s="3" t="str">
        <f>IF($B5906="SINAPI",IF(ISNUMBER(MATCH(Banco!$C5906,Analitico!$A:$A,0)),INDEX(Analitico!F:F,MATCH(Banco!$C5906,Analitico!$A:$A,0))&amp;"%",""),"")</f>
        <v/>
      </c>
    </row>
    <row r="5907" spans="1:11" ht="22.5" x14ac:dyDescent="0.2">
      <c r="A5907" s="1" t="str">
        <f t="shared" si="93"/>
        <v>SINAPI 90633</v>
      </c>
      <c r="B5907" s="3" t="s">
        <v>21527</v>
      </c>
      <c r="C5907" s="3" t="s">
        <v>7240</v>
      </c>
      <c r="D5907" s="2" t="s">
        <v>14563</v>
      </c>
      <c r="E5907" s="3" t="s">
        <v>20627</v>
      </c>
      <c r="F5907" s="67" t="s">
        <v>20792</v>
      </c>
      <c r="G5907" s="67" t="s">
        <v>20792</v>
      </c>
      <c r="I5907" s="3" t="s">
        <v>6298</v>
      </c>
      <c r="J5907" s="3" t="str">
        <f>IF($B5907="SINAPI",IF(ISNUMBER(MATCH(Banco!$C5907,Analitico!$A:$A,0)),INDEX(Analitico!E:E,MATCH(Banco!$C5907,Analitico!$A:$A,0))&amp;"%",""),"")</f>
        <v/>
      </c>
      <c r="K5907" s="3" t="str">
        <f>IF($B5907="SINAPI",IF(ISNUMBER(MATCH(Banco!$C5907,Analitico!$A:$A,0)),INDEX(Analitico!F:F,MATCH(Banco!$C5907,Analitico!$A:$A,0))&amp;"%",""),"")</f>
        <v/>
      </c>
    </row>
    <row r="5908" spans="1:11" ht="22.5" x14ac:dyDescent="0.2">
      <c r="A5908" s="1" t="str">
        <f t="shared" si="93"/>
        <v>SINAPI 90634</v>
      </c>
      <c r="B5908" s="3" t="s">
        <v>21527</v>
      </c>
      <c r="C5908" s="3" t="s">
        <v>7241</v>
      </c>
      <c r="D5908" s="2" t="s">
        <v>14564</v>
      </c>
      <c r="E5908" s="3" t="s">
        <v>20627</v>
      </c>
      <c r="F5908" s="67" t="s">
        <v>20766</v>
      </c>
      <c r="G5908" s="67" t="s">
        <v>20766</v>
      </c>
      <c r="I5908" s="3" t="s">
        <v>6298</v>
      </c>
      <c r="J5908" s="3" t="str">
        <f>IF($B5908="SINAPI",IF(ISNUMBER(MATCH(Banco!$C5908,Analitico!$A:$A,0)),INDEX(Analitico!E:E,MATCH(Banco!$C5908,Analitico!$A:$A,0))&amp;"%",""),"")</f>
        <v/>
      </c>
      <c r="K5908" s="3" t="str">
        <f>IF($B5908="SINAPI",IF(ISNUMBER(MATCH(Banco!$C5908,Analitico!$A:$A,0)),INDEX(Analitico!F:F,MATCH(Banco!$C5908,Analitico!$A:$A,0))&amp;"%",""),"")</f>
        <v/>
      </c>
    </row>
    <row r="5909" spans="1:11" ht="22.5" x14ac:dyDescent="0.2">
      <c r="A5909" s="1" t="str">
        <f t="shared" si="93"/>
        <v>SINAPI 90635</v>
      </c>
      <c r="B5909" s="3" t="s">
        <v>21527</v>
      </c>
      <c r="C5909" s="3" t="s">
        <v>7242</v>
      </c>
      <c r="D5909" s="2" t="s">
        <v>14565</v>
      </c>
      <c r="E5909" s="3" t="s">
        <v>20627</v>
      </c>
      <c r="F5909" s="67" t="s">
        <v>20793</v>
      </c>
      <c r="G5909" s="67" t="s">
        <v>20793</v>
      </c>
      <c r="I5909" s="3" t="s">
        <v>6298</v>
      </c>
      <c r="J5909" s="3" t="str">
        <f>IF($B5909="SINAPI",IF(ISNUMBER(MATCH(Banco!$C5909,Analitico!$A:$A,0)),INDEX(Analitico!E:E,MATCH(Banco!$C5909,Analitico!$A:$A,0))&amp;"%",""),"")</f>
        <v/>
      </c>
      <c r="K5909" s="3" t="str">
        <f>IF($B5909="SINAPI",IF(ISNUMBER(MATCH(Banco!$C5909,Analitico!$A:$A,0)),INDEX(Analitico!F:F,MATCH(Banco!$C5909,Analitico!$A:$A,0))&amp;"%",""),"")</f>
        <v/>
      </c>
    </row>
    <row r="5910" spans="1:11" ht="22.5" x14ac:dyDescent="0.2">
      <c r="A5910" s="1" t="str">
        <f t="shared" si="93"/>
        <v>SINAPI 90636</v>
      </c>
      <c r="B5910" s="3" t="s">
        <v>21527</v>
      </c>
      <c r="C5910" s="3" t="s">
        <v>7243</v>
      </c>
      <c r="D5910" s="2" t="s">
        <v>14566</v>
      </c>
      <c r="E5910" s="3" t="s">
        <v>20627</v>
      </c>
      <c r="F5910" s="67" t="s">
        <v>5414</v>
      </c>
      <c r="G5910" s="67" t="s">
        <v>5414</v>
      </c>
      <c r="I5910" s="3" t="s">
        <v>6298</v>
      </c>
      <c r="J5910" s="3" t="str">
        <f>IF($B5910="SINAPI",IF(ISNUMBER(MATCH(Banco!$C5910,Analitico!$A:$A,0)),INDEX(Analitico!E:E,MATCH(Banco!$C5910,Analitico!$A:$A,0))&amp;"%",""),"")</f>
        <v/>
      </c>
      <c r="K5910" s="3" t="str">
        <f>IF($B5910="SINAPI",IF(ISNUMBER(MATCH(Banco!$C5910,Analitico!$A:$A,0)),INDEX(Analitico!F:F,MATCH(Banco!$C5910,Analitico!$A:$A,0))&amp;"%",""),"")</f>
        <v/>
      </c>
    </row>
    <row r="5911" spans="1:11" ht="22.5" x14ac:dyDescent="0.2">
      <c r="A5911" s="1" t="str">
        <f t="shared" si="93"/>
        <v>SINAPI 90639</v>
      </c>
      <c r="B5911" s="3" t="s">
        <v>21527</v>
      </c>
      <c r="C5911" s="3" t="s">
        <v>7244</v>
      </c>
      <c r="D5911" s="2" t="s">
        <v>14567</v>
      </c>
      <c r="E5911" s="3" t="s">
        <v>20627</v>
      </c>
      <c r="F5911" s="67" t="s">
        <v>6093</v>
      </c>
      <c r="G5911" s="67" t="s">
        <v>6093</v>
      </c>
      <c r="I5911" s="3" t="s">
        <v>6298</v>
      </c>
      <c r="J5911" s="3" t="str">
        <f>IF($B5911="SINAPI",IF(ISNUMBER(MATCH(Banco!$C5911,Analitico!$A:$A,0)),INDEX(Analitico!E:E,MATCH(Banco!$C5911,Analitico!$A:$A,0))&amp;"%",""),"")</f>
        <v/>
      </c>
      <c r="K5911" s="3" t="str">
        <f>IF($B5911="SINAPI",IF(ISNUMBER(MATCH(Banco!$C5911,Analitico!$A:$A,0)),INDEX(Analitico!F:F,MATCH(Banco!$C5911,Analitico!$A:$A,0))&amp;"%",""),"")</f>
        <v/>
      </c>
    </row>
    <row r="5912" spans="1:11" ht="22.5" x14ac:dyDescent="0.2">
      <c r="A5912" s="1" t="str">
        <f t="shared" si="93"/>
        <v>SINAPI 90640</v>
      </c>
      <c r="B5912" s="3" t="s">
        <v>21527</v>
      </c>
      <c r="C5912" s="3" t="s">
        <v>7245</v>
      </c>
      <c r="D5912" s="2" t="s">
        <v>14568</v>
      </c>
      <c r="E5912" s="3" t="s">
        <v>20627</v>
      </c>
      <c r="F5912" s="67" t="s">
        <v>4979</v>
      </c>
      <c r="G5912" s="67" t="s">
        <v>4979</v>
      </c>
      <c r="I5912" s="3" t="s">
        <v>6298</v>
      </c>
      <c r="J5912" s="3" t="str">
        <f>IF($B5912="SINAPI",IF(ISNUMBER(MATCH(Banco!$C5912,Analitico!$A:$A,0)),INDEX(Analitico!E:E,MATCH(Banco!$C5912,Analitico!$A:$A,0))&amp;"%",""),"")</f>
        <v/>
      </c>
      <c r="K5912" s="3" t="str">
        <f>IF($B5912="SINAPI",IF(ISNUMBER(MATCH(Banco!$C5912,Analitico!$A:$A,0)),INDEX(Analitico!F:F,MATCH(Banco!$C5912,Analitico!$A:$A,0))&amp;"%",""),"")</f>
        <v/>
      </c>
    </row>
    <row r="5913" spans="1:11" ht="22.5" x14ac:dyDescent="0.2">
      <c r="A5913" s="1" t="str">
        <f t="shared" si="93"/>
        <v>SINAPI 90641</v>
      </c>
      <c r="B5913" s="3" t="s">
        <v>21527</v>
      </c>
      <c r="C5913" s="3" t="s">
        <v>7246</v>
      </c>
      <c r="D5913" s="2" t="s">
        <v>14569</v>
      </c>
      <c r="E5913" s="3" t="s">
        <v>20627</v>
      </c>
      <c r="F5913" s="67" t="s">
        <v>5755</v>
      </c>
      <c r="G5913" s="67" t="s">
        <v>5755</v>
      </c>
      <c r="I5913" s="3" t="s">
        <v>6298</v>
      </c>
      <c r="J5913" s="3" t="str">
        <f>IF($B5913="SINAPI",IF(ISNUMBER(MATCH(Banco!$C5913,Analitico!$A:$A,0)),INDEX(Analitico!E:E,MATCH(Banco!$C5913,Analitico!$A:$A,0))&amp;"%",""),"")</f>
        <v/>
      </c>
      <c r="K5913" s="3" t="str">
        <f>IF($B5913="SINAPI",IF(ISNUMBER(MATCH(Banco!$C5913,Analitico!$A:$A,0)),INDEX(Analitico!F:F,MATCH(Banco!$C5913,Analitico!$A:$A,0))&amp;"%",""),"")</f>
        <v/>
      </c>
    </row>
    <row r="5914" spans="1:11" ht="22.5" x14ac:dyDescent="0.2">
      <c r="A5914" s="1" t="str">
        <f t="shared" si="93"/>
        <v>SINAPI 90642</v>
      </c>
      <c r="B5914" s="3" t="s">
        <v>21527</v>
      </c>
      <c r="C5914" s="3" t="s">
        <v>7247</v>
      </c>
      <c r="D5914" s="2" t="s">
        <v>14570</v>
      </c>
      <c r="E5914" s="3" t="s">
        <v>20627</v>
      </c>
      <c r="F5914" s="67" t="s">
        <v>5307</v>
      </c>
      <c r="G5914" s="67" t="s">
        <v>5307</v>
      </c>
      <c r="I5914" s="3" t="s">
        <v>41</v>
      </c>
      <c r="J5914" s="3" t="str">
        <f>IF($B5914="SINAPI",IF(ISNUMBER(MATCH(Banco!$C5914,Analitico!$A:$A,0)),INDEX(Analitico!E:E,MATCH(Banco!$C5914,Analitico!$A:$A,0))&amp;"%",""),"")</f>
        <v/>
      </c>
      <c r="K5914" s="3" t="str">
        <f>IF($B5914="SINAPI",IF(ISNUMBER(MATCH(Banco!$C5914,Analitico!$A:$A,0)),INDEX(Analitico!F:F,MATCH(Banco!$C5914,Analitico!$A:$A,0))&amp;"%",""),"")</f>
        <v/>
      </c>
    </row>
    <row r="5915" spans="1:11" ht="22.5" x14ac:dyDescent="0.2">
      <c r="A5915" s="1" t="str">
        <f t="shared" si="93"/>
        <v>SINAPI 90646</v>
      </c>
      <c r="B5915" s="3" t="s">
        <v>21527</v>
      </c>
      <c r="C5915" s="3" t="s">
        <v>7248</v>
      </c>
      <c r="D5915" s="2" t="s">
        <v>14571</v>
      </c>
      <c r="E5915" s="3" t="s">
        <v>20627</v>
      </c>
      <c r="F5915" s="67" t="s">
        <v>30717</v>
      </c>
      <c r="G5915" s="67" t="s">
        <v>30717</v>
      </c>
      <c r="I5915" s="3" t="s">
        <v>6298</v>
      </c>
      <c r="J5915" s="3" t="str">
        <f>IF($B5915="SINAPI",IF(ISNUMBER(MATCH(Banco!$C5915,Analitico!$A:$A,0)),INDEX(Analitico!E:E,MATCH(Banco!$C5915,Analitico!$A:$A,0))&amp;"%",""),"")</f>
        <v/>
      </c>
      <c r="K5915" s="3" t="str">
        <f>IF($B5915="SINAPI",IF(ISNUMBER(MATCH(Banco!$C5915,Analitico!$A:$A,0)),INDEX(Analitico!F:F,MATCH(Banco!$C5915,Analitico!$A:$A,0))&amp;"%",""),"")</f>
        <v/>
      </c>
    </row>
    <row r="5916" spans="1:11" ht="22.5" x14ac:dyDescent="0.2">
      <c r="A5916" s="1" t="str">
        <f t="shared" si="93"/>
        <v>SINAPI 90647</v>
      </c>
      <c r="B5916" s="3" t="s">
        <v>21527</v>
      </c>
      <c r="C5916" s="3" t="s">
        <v>7249</v>
      </c>
      <c r="D5916" s="2" t="s">
        <v>14572</v>
      </c>
      <c r="E5916" s="3" t="s">
        <v>20627</v>
      </c>
      <c r="F5916" s="67" t="s">
        <v>4744</v>
      </c>
      <c r="G5916" s="67" t="s">
        <v>4744</v>
      </c>
      <c r="I5916" s="3" t="s">
        <v>6298</v>
      </c>
      <c r="J5916" s="3" t="str">
        <f>IF($B5916="SINAPI",IF(ISNUMBER(MATCH(Banco!$C5916,Analitico!$A:$A,0)),INDEX(Analitico!E:E,MATCH(Banco!$C5916,Analitico!$A:$A,0))&amp;"%",""),"")</f>
        <v/>
      </c>
      <c r="K5916" s="3" t="str">
        <f>IF($B5916="SINAPI",IF(ISNUMBER(MATCH(Banco!$C5916,Analitico!$A:$A,0)),INDEX(Analitico!F:F,MATCH(Banco!$C5916,Analitico!$A:$A,0))&amp;"%",""),"")</f>
        <v/>
      </c>
    </row>
    <row r="5917" spans="1:11" ht="22.5" x14ac:dyDescent="0.2">
      <c r="A5917" s="1" t="str">
        <f t="shared" si="93"/>
        <v>SINAPI 90648</v>
      </c>
      <c r="B5917" s="3" t="s">
        <v>21527</v>
      </c>
      <c r="C5917" s="3" t="s">
        <v>7250</v>
      </c>
      <c r="D5917" s="2" t="s">
        <v>14573</v>
      </c>
      <c r="E5917" s="3" t="s">
        <v>20627</v>
      </c>
      <c r="F5917" s="67" t="s">
        <v>4626</v>
      </c>
      <c r="G5917" s="67" t="s">
        <v>4626</v>
      </c>
      <c r="I5917" s="3" t="s">
        <v>6298</v>
      </c>
      <c r="J5917" s="3" t="str">
        <f>IF($B5917="SINAPI",IF(ISNUMBER(MATCH(Banco!$C5917,Analitico!$A:$A,0)),INDEX(Analitico!E:E,MATCH(Banco!$C5917,Analitico!$A:$A,0))&amp;"%",""),"")</f>
        <v/>
      </c>
      <c r="K5917" s="3" t="str">
        <f>IF($B5917="SINAPI",IF(ISNUMBER(MATCH(Banco!$C5917,Analitico!$A:$A,0)),INDEX(Analitico!F:F,MATCH(Banco!$C5917,Analitico!$A:$A,0))&amp;"%",""),"")</f>
        <v/>
      </c>
    </row>
    <row r="5918" spans="1:11" ht="22.5" x14ac:dyDescent="0.2">
      <c r="A5918" s="1" t="str">
        <f t="shared" si="93"/>
        <v>SINAPI 90649</v>
      </c>
      <c r="B5918" s="3" t="s">
        <v>21527</v>
      </c>
      <c r="C5918" s="3" t="s">
        <v>7251</v>
      </c>
      <c r="D5918" s="2" t="s">
        <v>14574</v>
      </c>
      <c r="E5918" s="3" t="s">
        <v>20627</v>
      </c>
      <c r="F5918" s="67" t="s">
        <v>5024</v>
      </c>
      <c r="G5918" s="67" t="s">
        <v>5024</v>
      </c>
      <c r="I5918" s="3" t="s">
        <v>41</v>
      </c>
      <c r="J5918" s="3" t="str">
        <f>IF($B5918="SINAPI",IF(ISNUMBER(MATCH(Banco!$C5918,Analitico!$A:$A,0)),INDEX(Analitico!E:E,MATCH(Banco!$C5918,Analitico!$A:$A,0))&amp;"%",""),"")</f>
        <v/>
      </c>
      <c r="K5918" s="3" t="str">
        <f>IF($B5918="SINAPI",IF(ISNUMBER(MATCH(Banco!$C5918,Analitico!$A:$A,0)),INDEX(Analitico!F:F,MATCH(Banco!$C5918,Analitico!$A:$A,0))&amp;"%",""),"")</f>
        <v/>
      </c>
    </row>
    <row r="5919" spans="1:11" x14ac:dyDescent="0.2">
      <c r="A5919" s="1" t="str">
        <f t="shared" si="93"/>
        <v>SINAPI 90652</v>
      </c>
      <c r="B5919" s="3" t="s">
        <v>21527</v>
      </c>
      <c r="C5919" s="3" t="s">
        <v>7252</v>
      </c>
      <c r="D5919" s="2" t="s">
        <v>14575</v>
      </c>
      <c r="E5919" s="3" t="s">
        <v>20627</v>
      </c>
      <c r="F5919" s="67" t="s">
        <v>4690</v>
      </c>
      <c r="G5919" s="67" t="s">
        <v>4690</v>
      </c>
      <c r="I5919" s="3" t="s">
        <v>6298</v>
      </c>
      <c r="J5919" s="3" t="str">
        <f>IF($B5919="SINAPI",IF(ISNUMBER(MATCH(Banco!$C5919,Analitico!$A:$A,0)),INDEX(Analitico!E:E,MATCH(Banco!$C5919,Analitico!$A:$A,0))&amp;"%",""),"")</f>
        <v/>
      </c>
      <c r="K5919" s="3" t="str">
        <f>IF($B5919="SINAPI",IF(ISNUMBER(MATCH(Banco!$C5919,Analitico!$A:$A,0)),INDEX(Analitico!F:F,MATCH(Banco!$C5919,Analitico!$A:$A,0))&amp;"%",""),"")</f>
        <v/>
      </c>
    </row>
    <row r="5920" spans="1:11" x14ac:dyDescent="0.2">
      <c r="A5920" s="1" t="str">
        <f t="shared" si="93"/>
        <v>SINAPI 90653</v>
      </c>
      <c r="B5920" s="3" t="s">
        <v>21527</v>
      </c>
      <c r="C5920" s="3" t="s">
        <v>7253</v>
      </c>
      <c r="D5920" s="2" t="s">
        <v>14576</v>
      </c>
      <c r="E5920" s="3" t="s">
        <v>20627</v>
      </c>
      <c r="F5920" s="67" t="s">
        <v>4791</v>
      </c>
      <c r="G5920" s="67" t="s">
        <v>4791</v>
      </c>
      <c r="I5920" s="3" t="s">
        <v>6298</v>
      </c>
      <c r="J5920" s="3" t="str">
        <f>IF($B5920="SINAPI",IF(ISNUMBER(MATCH(Banco!$C5920,Analitico!$A:$A,0)),INDEX(Analitico!E:E,MATCH(Banco!$C5920,Analitico!$A:$A,0))&amp;"%",""),"")</f>
        <v/>
      </c>
      <c r="K5920" s="3" t="str">
        <f>IF($B5920="SINAPI",IF(ISNUMBER(MATCH(Banco!$C5920,Analitico!$A:$A,0)),INDEX(Analitico!F:F,MATCH(Banco!$C5920,Analitico!$A:$A,0))&amp;"%",""),"")</f>
        <v/>
      </c>
    </row>
    <row r="5921" spans="1:11" x14ac:dyDescent="0.2">
      <c r="A5921" s="1" t="str">
        <f t="shared" si="93"/>
        <v>SINAPI 90654</v>
      </c>
      <c r="B5921" s="3" t="s">
        <v>21527</v>
      </c>
      <c r="C5921" s="3" t="s">
        <v>7254</v>
      </c>
      <c r="D5921" s="2" t="s">
        <v>14577</v>
      </c>
      <c r="E5921" s="3" t="s">
        <v>20627</v>
      </c>
      <c r="F5921" s="67" t="s">
        <v>5553</v>
      </c>
      <c r="G5921" s="67" t="s">
        <v>5553</v>
      </c>
      <c r="I5921" s="3" t="s">
        <v>6298</v>
      </c>
      <c r="J5921" s="3" t="str">
        <f>IF($B5921="SINAPI",IF(ISNUMBER(MATCH(Banco!$C5921,Analitico!$A:$A,0)),INDEX(Analitico!E:E,MATCH(Banco!$C5921,Analitico!$A:$A,0))&amp;"%",""),"")</f>
        <v/>
      </c>
      <c r="K5921" s="3" t="str">
        <f>IF($B5921="SINAPI",IF(ISNUMBER(MATCH(Banco!$C5921,Analitico!$A:$A,0)),INDEX(Analitico!F:F,MATCH(Banco!$C5921,Analitico!$A:$A,0))&amp;"%",""),"")</f>
        <v/>
      </c>
    </row>
    <row r="5922" spans="1:11" x14ac:dyDescent="0.2">
      <c r="A5922" s="1" t="str">
        <f t="shared" si="93"/>
        <v>SINAPI 90655</v>
      </c>
      <c r="B5922" s="3" t="s">
        <v>21527</v>
      </c>
      <c r="C5922" s="3" t="s">
        <v>7255</v>
      </c>
      <c r="D5922" s="2" t="s">
        <v>14578</v>
      </c>
      <c r="E5922" s="3" t="s">
        <v>20627</v>
      </c>
      <c r="F5922" s="67" t="s">
        <v>29748</v>
      </c>
      <c r="G5922" s="67" t="s">
        <v>29748</v>
      </c>
      <c r="I5922" s="3" t="s">
        <v>41</v>
      </c>
      <c r="J5922" s="3" t="str">
        <f>IF($B5922="SINAPI",IF(ISNUMBER(MATCH(Banco!$C5922,Analitico!$A:$A,0)),INDEX(Analitico!E:E,MATCH(Banco!$C5922,Analitico!$A:$A,0))&amp;"%",""),"")</f>
        <v/>
      </c>
      <c r="K5922" s="3" t="str">
        <f>IF($B5922="SINAPI",IF(ISNUMBER(MATCH(Banco!$C5922,Analitico!$A:$A,0)),INDEX(Analitico!F:F,MATCH(Banco!$C5922,Analitico!$A:$A,0))&amp;"%",""),"")</f>
        <v/>
      </c>
    </row>
    <row r="5923" spans="1:11" x14ac:dyDescent="0.2">
      <c r="A5923" s="1" t="str">
        <f t="shared" ref="A5923:A5986" si="94">CONCATENAR</f>
        <v>SINAPI 90658</v>
      </c>
      <c r="B5923" s="3" t="s">
        <v>21527</v>
      </c>
      <c r="C5923" s="3" t="s">
        <v>7256</v>
      </c>
      <c r="D5923" s="2" t="s">
        <v>14579</v>
      </c>
      <c r="E5923" s="3" t="s">
        <v>20627</v>
      </c>
      <c r="F5923" s="67" t="s">
        <v>20796</v>
      </c>
      <c r="G5923" s="67" t="s">
        <v>20796</v>
      </c>
      <c r="I5923" s="3" t="s">
        <v>6298</v>
      </c>
      <c r="J5923" s="3" t="str">
        <f>IF($B5923="SINAPI",IF(ISNUMBER(MATCH(Banco!$C5923,Analitico!$A:$A,0)),INDEX(Analitico!E:E,MATCH(Banco!$C5923,Analitico!$A:$A,0))&amp;"%",""),"")</f>
        <v/>
      </c>
      <c r="K5923" s="3" t="str">
        <f>IF($B5923="SINAPI",IF(ISNUMBER(MATCH(Banco!$C5923,Analitico!$A:$A,0)),INDEX(Analitico!F:F,MATCH(Banco!$C5923,Analitico!$A:$A,0))&amp;"%",""),"")</f>
        <v/>
      </c>
    </row>
    <row r="5924" spans="1:11" x14ac:dyDescent="0.2">
      <c r="A5924" s="1" t="str">
        <f t="shared" si="94"/>
        <v>SINAPI 90659</v>
      </c>
      <c r="B5924" s="3" t="s">
        <v>21527</v>
      </c>
      <c r="C5924" s="3" t="s">
        <v>7257</v>
      </c>
      <c r="D5924" s="2" t="s">
        <v>14580</v>
      </c>
      <c r="E5924" s="3" t="s">
        <v>20627</v>
      </c>
      <c r="F5924" s="67" t="s">
        <v>20797</v>
      </c>
      <c r="G5924" s="67" t="s">
        <v>20797</v>
      </c>
      <c r="I5924" s="3" t="s">
        <v>6298</v>
      </c>
      <c r="J5924" s="3" t="str">
        <f>IF($B5924="SINAPI",IF(ISNUMBER(MATCH(Banco!$C5924,Analitico!$A:$A,0)),INDEX(Analitico!E:E,MATCH(Banco!$C5924,Analitico!$A:$A,0))&amp;"%",""),"")</f>
        <v/>
      </c>
      <c r="K5924" s="3" t="str">
        <f>IF($B5924="SINAPI",IF(ISNUMBER(MATCH(Banco!$C5924,Analitico!$A:$A,0)),INDEX(Analitico!F:F,MATCH(Banco!$C5924,Analitico!$A:$A,0))&amp;"%",""),"")</f>
        <v/>
      </c>
    </row>
    <row r="5925" spans="1:11" x14ac:dyDescent="0.2">
      <c r="A5925" s="1" t="str">
        <f t="shared" si="94"/>
        <v>SINAPI 90660</v>
      </c>
      <c r="B5925" s="3" t="s">
        <v>21527</v>
      </c>
      <c r="C5925" s="3" t="s">
        <v>7258</v>
      </c>
      <c r="D5925" s="2" t="s">
        <v>14581</v>
      </c>
      <c r="E5925" s="3" t="s">
        <v>20627</v>
      </c>
      <c r="F5925" s="67" t="s">
        <v>5581</v>
      </c>
      <c r="G5925" s="67" t="s">
        <v>5581</v>
      </c>
      <c r="I5925" s="3" t="s">
        <v>6298</v>
      </c>
      <c r="J5925" s="3" t="str">
        <f>IF($B5925="SINAPI",IF(ISNUMBER(MATCH(Banco!$C5925,Analitico!$A:$A,0)),INDEX(Analitico!E:E,MATCH(Banco!$C5925,Analitico!$A:$A,0))&amp;"%",""),"")</f>
        <v/>
      </c>
      <c r="K5925" s="3" t="str">
        <f>IF($B5925="SINAPI",IF(ISNUMBER(MATCH(Banco!$C5925,Analitico!$A:$A,0)),INDEX(Analitico!F:F,MATCH(Banco!$C5925,Analitico!$A:$A,0))&amp;"%",""),"")</f>
        <v/>
      </c>
    </row>
    <row r="5926" spans="1:11" x14ac:dyDescent="0.2">
      <c r="A5926" s="1" t="str">
        <f t="shared" si="94"/>
        <v>SINAPI 90661</v>
      </c>
      <c r="B5926" s="3" t="s">
        <v>21527</v>
      </c>
      <c r="C5926" s="3" t="s">
        <v>7259</v>
      </c>
      <c r="D5926" s="2" t="s">
        <v>14582</v>
      </c>
      <c r="E5926" s="3" t="s">
        <v>20627</v>
      </c>
      <c r="F5926" s="67" t="s">
        <v>29748</v>
      </c>
      <c r="G5926" s="67" t="s">
        <v>29748</v>
      </c>
      <c r="I5926" s="3" t="s">
        <v>41</v>
      </c>
      <c r="J5926" s="3" t="str">
        <f>IF($B5926="SINAPI",IF(ISNUMBER(MATCH(Banco!$C5926,Analitico!$A:$A,0)),INDEX(Analitico!E:E,MATCH(Banco!$C5926,Analitico!$A:$A,0))&amp;"%",""),"")</f>
        <v/>
      </c>
      <c r="K5926" s="3" t="str">
        <f>IF($B5926="SINAPI",IF(ISNUMBER(MATCH(Banco!$C5926,Analitico!$A:$A,0)),INDEX(Analitico!F:F,MATCH(Banco!$C5926,Analitico!$A:$A,0))&amp;"%",""),"")</f>
        <v/>
      </c>
    </row>
    <row r="5927" spans="1:11" ht="22.5" x14ac:dyDescent="0.2">
      <c r="A5927" s="1" t="str">
        <f t="shared" si="94"/>
        <v>SINAPI 90664</v>
      </c>
      <c r="B5927" s="3" t="s">
        <v>21527</v>
      </c>
      <c r="C5927" s="3" t="s">
        <v>7260</v>
      </c>
      <c r="D5927" s="2" t="s">
        <v>14583</v>
      </c>
      <c r="E5927" s="3" t="s">
        <v>20627</v>
      </c>
      <c r="F5927" s="67" t="s">
        <v>6285</v>
      </c>
      <c r="G5927" s="67" t="s">
        <v>6285</v>
      </c>
      <c r="I5927" s="3" t="s">
        <v>6300</v>
      </c>
      <c r="J5927" s="3" t="str">
        <f>IF($B5927="SINAPI",IF(ISNUMBER(MATCH(Banco!$C5927,Analitico!$A:$A,0)),INDEX(Analitico!E:E,MATCH(Banco!$C5927,Analitico!$A:$A,0))&amp;"%",""),"")</f>
        <v/>
      </c>
      <c r="K5927" s="3" t="str">
        <f>IF($B5927="SINAPI",IF(ISNUMBER(MATCH(Banco!$C5927,Analitico!$A:$A,0)),INDEX(Analitico!F:F,MATCH(Banco!$C5927,Analitico!$A:$A,0))&amp;"%",""),"")</f>
        <v/>
      </c>
    </row>
    <row r="5928" spans="1:11" ht="22.5" x14ac:dyDescent="0.2">
      <c r="A5928" s="1" t="str">
        <f t="shared" si="94"/>
        <v>SINAPI 90665</v>
      </c>
      <c r="B5928" s="3" t="s">
        <v>21527</v>
      </c>
      <c r="C5928" s="3" t="s">
        <v>7261</v>
      </c>
      <c r="D5928" s="2" t="s">
        <v>14584</v>
      </c>
      <c r="E5928" s="3" t="s">
        <v>20627</v>
      </c>
      <c r="F5928" s="67" t="s">
        <v>4483</v>
      </c>
      <c r="G5928" s="67" t="s">
        <v>4483</v>
      </c>
      <c r="I5928" s="3" t="s">
        <v>6300</v>
      </c>
      <c r="J5928" s="3" t="str">
        <f>IF($B5928="SINAPI",IF(ISNUMBER(MATCH(Banco!$C5928,Analitico!$A:$A,0)),INDEX(Analitico!E:E,MATCH(Banco!$C5928,Analitico!$A:$A,0))&amp;"%",""),"")</f>
        <v/>
      </c>
      <c r="K5928" s="3" t="str">
        <f>IF($B5928="SINAPI",IF(ISNUMBER(MATCH(Banco!$C5928,Analitico!$A:$A,0)),INDEX(Analitico!F:F,MATCH(Banco!$C5928,Analitico!$A:$A,0))&amp;"%",""),"")</f>
        <v/>
      </c>
    </row>
    <row r="5929" spans="1:11" ht="22.5" x14ac:dyDescent="0.2">
      <c r="A5929" s="1" t="str">
        <f t="shared" si="94"/>
        <v>SINAPI 90666</v>
      </c>
      <c r="B5929" s="3" t="s">
        <v>21527</v>
      </c>
      <c r="C5929" s="3" t="s">
        <v>7262</v>
      </c>
      <c r="D5929" s="2" t="s">
        <v>14585</v>
      </c>
      <c r="E5929" s="3" t="s">
        <v>20627</v>
      </c>
      <c r="F5929" s="67" t="s">
        <v>21598</v>
      </c>
      <c r="G5929" s="67" t="s">
        <v>21598</v>
      </c>
      <c r="I5929" s="3" t="s">
        <v>6300</v>
      </c>
      <c r="J5929" s="3" t="str">
        <f>IF($B5929="SINAPI",IF(ISNUMBER(MATCH(Banco!$C5929,Analitico!$A:$A,0)),INDEX(Analitico!E:E,MATCH(Banco!$C5929,Analitico!$A:$A,0))&amp;"%",""),"")</f>
        <v/>
      </c>
      <c r="K5929" s="3" t="str">
        <f>IF($B5929="SINAPI",IF(ISNUMBER(MATCH(Banco!$C5929,Analitico!$A:$A,0)),INDEX(Analitico!F:F,MATCH(Banco!$C5929,Analitico!$A:$A,0))&amp;"%",""),"")</f>
        <v/>
      </c>
    </row>
    <row r="5930" spans="1:11" ht="33.75" x14ac:dyDescent="0.2">
      <c r="A5930" s="1" t="str">
        <f t="shared" si="94"/>
        <v>SINAPI 90667</v>
      </c>
      <c r="B5930" s="3" t="s">
        <v>21527</v>
      </c>
      <c r="C5930" s="3" t="s">
        <v>7263</v>
      </c>
      <c r="D5930" s="2" t="s">
        <v>14586</v>
      </c>
      <c r="E5930" s="3" t="s">
        <v>20627</v>
      </c>
      <c r="F5930" s="67" t="s">
        <v>5718</v>
      </c>
      <c r="G5930" s="67" t="s">
        <v>5718</v>
      </c>
      <c r="I5930" s="3" t="s">
        <v>41</v>
      </c>
      <c r="J5930" s="3" t="str">
        <f>IF($B5930="SINAPI",IF(ISNUMBER(MATCH(Banco!$C5930,Analitico!$A:$A,0)),INDEX(Analitico!E:E,MATCH(Banco!$C5930,Analitico!$A:$A,0))&amp;"%",""),"")</f>
        <v/>
      </c>
      <c r="K5930" s="3" t="str">
        <f>IF($B5930="SINAPI",IF(ISNUMBER(MATCH(Banco!$C5930,Analitico!$A:$A,0)),INDEX(Analitico!F:F,MATCH(Banco!$C5930,Analitico!$A:$A,0))&amp;"%",""),"")</f>
        <v/>
      </c>
    </row>
    <row r="5931" spans="1:11" ht="33.75" x14ac:dyDescent="0.2">
      <c r="A5931" s="1" t="str">
        <f t="shared" si="94"/>
        <v>SINAPI 90670</v>
      </c>
      <c r="B5931" s="3" t="s">
        <v>21527</v>
      </c>
      <c r="C5931" s="3" t="s">
        <v>7264</v>
      </c>
      <c r="D5931" s="2" t="s">
        <v>14587</v>
      </c>
      <c r="E5931" s="3" t="s">
        <v>20627</v>
      </c>
      <c r="F5931" s="67" t="s">
        <v>31630</v>
      </c>
      <c r="G5931" s="67" t="s">
        <v>31630</v>
      </c>
      <c r="I5931" s="3" t="s">
        <v>6298</v>
      </c>
      <c r="J5931" s="3" t="str">
        <f>IF($B5931="SINAPI",IF(ISNUMBER(MATCH(Banco!$C5931,Analitico!$A:$A,0)),INDEX(Analitico!E:E,MATCH(Banco!$C5931,Analitico!$A:$A,0))&amp;"%",""),"")</f>
        <v/>
      </c>
      <c r="K5931" s="3" t="str">
        <f>IF($B5931="SINAPI",IF(ISNUMBER(MATCH(Banco!$C5931,Analitico!$A:$A,0)),INDEX(Analitico!F:F,MATCH(Banco!$C5931,Analitico!$A:$A,0))&amp;"%",""),"")</f>
        <v/>
      </c>
    </row>
    <row r="5932" spans="1:11" ht="33.75" x14ac:dyDescent="0.2">
      <c r="A5932" s="1" t="str">
        <f t="shared" si="94"/>
        <v>SINAPI 90671</v>
      </c>
      <c r="B5932" s="3" t="s">
        <v>21527</v>
      </c>
      <c r="C5932" s="3" t="s">
        <v>7265</v>
      </c>
      <c r="D5932" s="2" t="s">
        <v>14588</v>
      </c>
      <c r="E5932" s="3" t="s">
        <v>20627</v>
      </c>
      <c r="F5932" s="67" t="s">
        <v>29953</v>
      </c>
      <c r="G5932" s="67" t="s">
        <v>29953</v>
      </c>
      <c r="I5932" s="3" t="s">
        <v>6298</v>
      </c>
      <c r="J5932" s="3" t="str">
        <f>IF($B5932="SINAPI",IF(ISNUMBER(MATCH(Banco!$C5932,Analitico!$A:$A,0)),INDEX(Analitico!E:E,MATCH(Banco!$C5932,Analitico!$A:$A,0))&amp;"%",""),"")</f>
        <v/>
      </c>
      <c r="K5932" s="3" t="str">
        <f>IF($B5932="SINAPI",IF(ISNUMBER(MATCH(Banco!$C5932,Analitico!$A:$A,0)),INDEX(Analitico!F:F,MATCH(Banco!$C5932,Analitico!$A:$A,0))&amp;"%",""),"")</f>
        <v/>
      </c>
    </row>
    <row r="5933" spans="1:11" ht="33.75" x14ac:dyDescent="0.2">
      <c r="A5933" s="1" t="str">
        <f t="shared" si="94"/>
        <v>SINAPI 90672</v>
      </c>
      <c r="B5933" s="3" t="s">
        <v>21527</v>
      </c>
      <c r="C5933" s="3" t="s">
        <v>7266</v>
      </c>
      <c r="D5933" s="2" t="s">
        <v>14589</v>
      </c>
      <c r="E5933" s="3" t="s">
        <v>20627</v>
      </c>
      <c r="F5933" s="67" t="s">
        <v>31631</v>
      </c>
      <c r="G5933" s="67" t="s">
        <v>31631</v>
      </c>
      <c r="I5933" s="3" t="s">
        <v>6298</v>
      </c>
      <c r="J5933" s="3" t="str">
        <f>IF($B5933="SINAPI",IF(ISNUMBER(MATCH(Banco!$C5933,Analitico!$A:$A,0)),INDEX(Analitico!E:E,MATCH(Banco!$C5933,Analitico!$A:$A,0))&amp;"%",""),"")</f>
        <v/>
      </c>
      <c r="K5933" s="3" t="str">
        <f>IF($B5933="SINAPI",IF(ISNUMBER(MATCH(Banco!$C5933,Analitico!$A:$A,0)),INDEX(Analitico!F:F,MATCH(Banco!$C5933,Analitico!$A:$A,0))&amp;"%",""),"")</f>
        <v/>
      </c>
    </row>
    <row r="5934" spans="1:11" ht="33.75" x14ac:dyDescent="0.2">
      <c r="A5934" s="1" t="str">
        <f t="shared" si="94"/>
        <v>SINAPI 90673</v>
      </c>
      <c r="B5934" s="3" t="s">
        <v>21527</v>
      </c>
      <c r="C5934" s="3" t="s">
        <v>7267</v>
      </c>
      <c r="D5934" s="2" t="s">
        <v>14590</v>
      </c>
      <c r="E5934" s="3" t="s">
        <v>20627</v>
      </c>
      <c r="F5934" s="67" t="s">
        <v>35161</v>
      </c>
      <c r="G5934" s="67" t="s">
        <v>35161</v>
      </c>
      <c r="I5934" s="3" t="s">
        <v>41</v>
      </c>
      <c r="J5934" s="3" t="str">
        <f>IF($B5934="SINAPI",IF(ISNUMBER(MATCH(Banco!$C5934,Analitico!$A:$A,0)),INDEX(Analitico!E:E,MATCH(Banco!$C5934,Analitico!$A:$A,0))&amp;"%",""),"")</f>
        <v/>
      </c>
      <c r="K5934" s="3" t="str">
        <f>IF($B5934="SINAPI",IF(ISNUMBER(MATCH(Banco!$C5934,Analitico!$A:$A,0)),INDEX(Analitico!F:F,MATCH(Banco!$C5934,Analitico!$A:$A,0))&amp;"%",""),"")</f>
        <v/>
      </c>
    </row>
    <row r="5935" spans="1:11" ht="33.75" x14ac:dyDescent="0.2">
      <c r="A5935" s="1" t="str">
        <f t="shared" si="94"/>
        <v>SINAPI 90676</v>
      </c>
      <c r="B5935" s="3" t="s">
        <v>21527</v>
      </c>
      <c r="C5935" s="3" t="s">
        <v>7268</v>
      </c>
      <c r="D5935" s="2" t="s">
        <v>14591</v>
      </c>
      <c r="E5935" s="3" t="s">
        <v>20627</v>
      </c>
      <c r="F5935" s="67" t="s">
        <v>31814</v>
      </c>
      <c r="G5935" s="67" t="s">
        <v>31814</v>
      </c>
      <c r="I5935" s="3" t="s">
        <v>6298</v>
      </c>
      <c r="J5935" s="3" t="str">
        <f>IF($B5935="SINAPI",IF(ISNUMBER(MATCH(Banco!$C5935,Analitico!$A:$A,0)),INDEX(Analitico!E:E,MATCH(Banco!$C5935,Analitico!$A:$A,0))&amp;"%",""),"")</f>
        <v/>
      </c>
      <c r="K5935" s="3" t="str">
        <f>IF($B5935="SINAPI",IF(ISNUMBER(MATCH(Banco!$C5935,Analitico!$A:$A,0)),INDEX(Analitico!F:F,MATCH(Banco!$C5935,Analitico!$A:$A,0))&amp;"%",""),"")</f>
        <v/>
      </c>
    </row>
    <row r="5936" spans="1:11" ht="33.75" x14ac:dyDescent="0.2">
      <c r="A5936" s="1" t="str">
        <f t="shared" si="94"/>
        <v>SINAPI 90677</v>
      </c>
      <c r="B5936" s="3" t="s">
        <v>21527</v>
      </c>
      <c r="C5936" s="3" t="s">
        <v>7269</v>
      </c>
      <c r="D5936" s="2" t="s">
        <v>14592</v>
      </c>
      <c r="E5936" s="3" t="s">
        <v>20627</v>
      </c>
      <c r="F5936" s="67" t="s">
        <v>35162</v>
      </c>
      <c r="G5936" s="67" t="s">
        <v>35162</v>
      </c>
      <c r="I5936" s="3" t="s">
        <v>6298</v>
      </c>
      <c r="J5936" s="3" t="str">
        <f>IF($B5936="SINAPI",IF(ISNUMBER(MATCH(Banco!$C5936,Analitico!$A:$A,0)),INDEX(Analitico!E:E,MATCH(Banco!$C5936,Analitico!$A:$A,0))&amp;"%",""),"")</f>
        <v/>
      </c>
      <c r="K5936" s="3" t="str">
        <f>IF($B5936="SINAPI",IF(ISNUMBER(MATCH(Banco!$C5936,Analitico!$A:$A,0)),INDEX(Analitico!F:F,MATCH(Banco!$C5936,Analitico!$A:$A,0))&amp;"%",""),"")</f>
        <v/>
      </c>
    </row>
    <row r="5937" spans="1:11" ht="33.75" x14ac:dyDescent="0.2">
      <c r="A5937" s="1" t="str">
        <f t="shared" si="94"/>
        <v>SINAPI 90678</v>
      </c>
      <c r="B5937" s="3" t="s">
        <v>21527</v>
      </c>
      <c r="C5937" s="3" t="s">
        <v>7270</v>
      </c>
      <c r="D5937" s="2" t="s">
        <v>14593</v>
      </c>
      <c r="E5937" s="3" t="s">
        <v>20627</v>
      </c>
      <c r="F5937" s="67" t="s">
        <v>32059</v>
      </c>
      <c r="G5937" s="67" t="s">
        <v>32059</v>
      </c>
      <c r="I5937" s="3" t="s">
        <v>6298</v>
      </c>
      <c r="J5937" s="3" t="str">
        <f>IF($B5937="SINAPI",IF(ISNUMBER(MATCH(Banco!$C5937,Analitico!$A:$A,0)),INDEX(Analitico!E:E,MATCH(Banco!$C5937,Analitico!$A:$A,0))&amp;"%",""),"")</f>
        <v/>
      </c>
      <c r="K5937" s="3" t="str">
        <f>IF($B5937="SINAPI",IF(ISNUMBER(MATCH(Banco!$C5937,Analitico!$A:$A,0)),INDEX(Analitico!F:F,MATCH(Banco!$C5937,Analitico!$A:$A,0))&amp;"%",""),"")</f>
        <v/>
      </c>
    </row>
    <row r="5938" spans="1:11" ht="33.75" x14ac:dyDescent="0.2">
      <c r="A5938" s="1" t="str">
        <f t="shared" si="94"/>
        <v>SINAPI 90679</v>
      </c>
      <c r="B5938" s="3" t="s">
        <v>21527</v>
      </c>
      <c r="C5938" s="3" t="s">
        <v>7271</v>
      </c>
      <c r="D5938" s="2" t="s">
        <v>14594</v>
      </c>
      <c r="E5938" s="3" t="s">
        <v>20627</v>
      </c>
      <c r="F5938" s="67" t="s">
        <v>35163</v>
      </c>
      <c r="G5938" s="67" t="s">
        <v>35163</v>
      </c>
      <c r="I5938" s="3" t="s">
        <v>41</v>
      </c>
      <c r="J5938" s="3" t="str">
        <f>IF($B5938="SINAPI",IF(ISNUMBER(MATCH(Banco!$C5938,Analitico!$A:$A,0)),INDEX(Analitico!E:E,MATCH(Banco!$C5938,Analitico!$A:$A,0))&amp;"%",""),"")</f>
        <v/>
      </c>
      <c r="K5938" s="3" t="str">
        <f>IF($B5938="SINAPI",IF(ISNUMBER(MATCH(Banco!$C5938,Analitico!$A:$A,0)),INDEX(Analitico!F:F,MATCH(Banco!$C5938,Analitico!$A:$A,0))&amp;"%",""),"")</f>
        <v/>
      </c>
    </row>
    <row r="5939" spans="1:11" ht="22.5" x14ac:dyDescent="0.2">
      <c r="A5939" s="1" t="str">
        <f t="shared" si="94"/>
        <v>SINAPI 90682</v>
      </c>
      <c r="B5939" s="3" t="s">
        <v>21527</v>
      </c>
      <c r="C5939" s="3" t="s">
        <v>7272</v>
      </c>
      <c r="D5939" s="2" t="s">
        <v>14595</v>
      </c>
      <c r="E5939" s="3" t="s">
        <v>20627</v>
      </c>
      <c r="F5939" s="67" t="s">
        <v>21193</v>
      </c>
      <c r="G5939" s="67" t="s">
        <v>21193</v>
      </c>
      <c r="I5939" s="3" t="s">
        <v>6300</v>
      </c>
      <c r="J5939" s="3" t="str">
        <f>IF($B5939="SINAPI",IF(ISNUMBER(MATCH(Banco!$C5939,Analitico!$A:$A,0)),INDEX(Analitico!E:E,MATCH(Banco!$C5939,Analitico!$A:$A,0))&amp;"%",""),"")</f>
        <v/>
      </c>
      <c r="K5939" s="3" t="str">
        <f>IF($B5939="SINAPI",IF(ISNUMBER(MATCH(Banco!$C5939,Analitico!$A:$A,0)),INDEX(Analitico!F:F,MATCH(Banco!$C5939,Analitico!$A:$A,0))&amp;"%",""),"")</f>
        <v/>
      </c>
    </row>
    <row r="5940" spans="1:11" ht="22.5" x14ac:dyDescent="0.2">
      <c r="A5940" s="1" t="str">
        <f t="shared" si="94"/>
        <v>SINAPI 90683</v>
      </c>
      <c r="B5940" s="3" t="s">
        <v>21527</v>
      </c>
      <c r="C5940" s="3" t="s">
        <v>7273</v>
      </c>
      <c r="D5940" s="2" t="s">
        <v>14596</v>
      </c>
      <c r="E5940" s="3" t="s">
        <v>20627</v>
      </c>
      <c r="F5940" s="67" t="s">
        <v>21798</v>
      </c>
      <c r="G5940" s="67" t="s">
        <v>21798</v>
      </c>
      <c r="I5940" s="3" t="s">
        <v>6300</v>
      </c>
      <c r="J5940" s="3" t="str">
        <f>IF($B5940="SINAPI",IF(ISNUMBER(MATCH(Banco!$C5940,Analitico!$A:$A,0)),INDEX(Analitico!E:E,MATCH(Banco!$C5940,Analitico!$A:$A,0))&amp;"%",""),"")</f>
        <v/>
      </c>
      <c r="K5940" s="3" t="str">
        <f>IF($B5940="SINAPI",IF(ISNUMBER(MATCH(Banco!$C5940,Analitico!$A:$A,0)),INDEX(Analitico!F:F,MATCH(Banco!$C5940,Analitico!$A:$A,0))&amp;"%",""),"")</f>
        <v/>
      </c>
    </row>
    <row r="5941" spans="1:11" ht="22.5" x14ac:dyDescent="0.2">
      <c r="A5941" s="1" t="str">
        <f t="shared" si="94"/>
        <v>SINAPI 90684</v>
      </c>
      <c r="B5941" s="3" t="s">
        <v>21527</v>
      </c>
      <c r="C5941" s="3" t="s">
        <v>7274</v>
      </c>
      <c r="D5941" s="2" t="s">
        <v>14597</v>
      </c>
      <c r="E5941" s="3" t="s">
        <v>20627</v>
      </c>
      <c r="F5941" s="67" t="s">
        <v>28946</v>
      </c>
      <c r="G5941" s="67" t="s">
        <v>28946</v>
      </c>
      <c r="I5941" s="3" t="s">
        <v>6300</v>
      </c>
      <c r="J5941" s="3" t="str">
        <f>IF($B5941="SINAPI",IF(ISNUMBER(MATCH(Banco!$C5941,Analitico!$A:$A,0)),INDEX(Analitico!E:E,MATCH(Banco!$C5941,Analitico!$A:$A,0))&amp;"%",""),"")</f>
        <v/>
      </c>
      <c r="K5941" s="3" t="str">
        <f>IF($B5941="SINAPI",IF(ISNUMBER(MATCH(Banco!$C5941,Analitico!$A:$A,0)),INDEX(Analitico!F:F,MATCH(Banco!$C5941,Analitico!$A:$A,0))&amp;"%",""),"")</f>
        <v/>
      </c>
    </row>
    <row r="5942" spans="1:11" ht="22.5" x14ac:dyDescent="0.2">
      <c r="A5942" s="1" t="str">
        <f t="shared" si="94"/>
        <v>SINAPI 90685</v>
      </c>
      <c r="B5942" s="3" t="s">
        <v>21527</v>
      </c>
      <c r="C5942" s="3" t="s">
        <v>7275</v>
      </c>
      <c r="D5942" s="2" t="s">
        <v>14598</v>
      </c>
      <c r="E5942" s="3" t="s">
        <v>20627</v>
      </c>
      <c r="F5942" s="67" t="s">
        <v>35164</v>
      </c>
      <c r="G5942" s="67" t="s">
        <v>35164</v>
      </c>
      <c r="I5942" s="3" t="s">
        <v>41</v>
      </c>
      <c r="J5942" s="3" t="str">
        <f>IF($B5942="SINAPI",IF(ISNUMBER(MATCH(Banco!$C5942,Analitico!$A:$A,0)),INDEX(Analitico!E:E,MATCH(Banco!$C5942,Analitico!$A:$A,0))&amp;"%",""),"")</f>
        <v/>
      </c>
      <c r="K5942" s="3" t="str">
        <f>IF($B5942="SINAPI",IF(ISNUMBER(MATCH(Banco!$C5942,Analitico!$A:$A,0)),INDEX(Analitico!F:F,MATCH(Banco!$C5942,Analitico!$A:$A,0))&amp;"%",""),"")</f>
        <v/>
      </c>
    </row>
    <row r="5943" spans="1:11" ht="22.5" x14ac:dyDescent="0.2">
      <c r="A5943" s="1" t="str">
        <f t="shared" si="94"/>
        <v>SINAPI 90688</v>
      </c>
      <c r="B5943" s="3" t="s">
        <v>21527</v>
      </c>
      <c r="C5943" s="3" t="s">
        <v>7276</v>
      </c>
      <c r="D5943" s="2" t="s">
        <v>14599</v>
      </c>
      <c r="E5943" s="3" t="s">
        <v>20627</v>
      </c>
      <c r="F5943" s="67" t="s">
        <v>35165</v>
      </c>
      <c r="G5943" s="67" t="s">
        <v>35165</v>
      </c>
      <c r="I5943" s="3" t="s">
        <v>6300</v>
      </c>
      <c r="J5943" s="3" t="str">
        <f>IF($B5943="SINAPI",IF(ISNUMBER(MATCH(Banco!$C5943,Analitico!$A:$A,0)),INDEX(Analitico!E:E,MATCH(Banco!$C5943,Analitico!$A:$A,0))&amp;"%",""),"")</f>
        <v/>
      </c>
      <c r="K5943" s="3" t="str">
        <f>IF($B5943="SINAPI",IF(ISNUMBER(MATCH(Banco!$C5943,Analitico!$A:$A,0)),INDEX(Analitico!F:F,MATCH(Banco!$C5943,Analitico!$A:$A,0))&amp;"%",""),"")</f>
        <v/>
      </c>
    </row>
    <row r="5944" spans="1:11" ht="22.5" x14ac:dyDescent="0.2">
      <c r="A5944" s="1" t="str">
        <f t="shared" si="94"/>
        <v>SINAPI 90689</v>
      </c>
      <c r="B5944" s="3" t="s">
        <v>21527</v>
      </c>
      <c r="C5944" s="3" t="s">
        <v>7277</v>
      </c>
      <c r="D5944" s="2" t="s">
        <v>14600</v>
      </c>
      <c r="E5944" s="3" t="s">
        <v>20627</v>
      </c>
      <c r="F5944" s="67" t="s">
        <v>32025</v>
      </c>
      <c r="G5944" s="67" t="s">
        <v>32025</v>
      </c>
      <c r="I5944" s="3" t="s">
        <v>6300</v>
      </c>
      <c r="J5944" s="3" t="str">
        <f>IF($B5944="SINAPI",IF(ISNUMBER(MATCH(Banco!$C5944,Analitico!$A:$A,0)),INDEX(Analitico!E:E,MATCH(Banco!$C5944,Analitico!$A:$A,0))&amp;"%",""),"")</f>
        <v/>
      </c>
      <c r="K5944" s="3" t="str">
        <f>IF($B5944="SINAPI",IF(ISNUMBER(MATCH(Banco!$C5944,Analitico!$A:$A,0)),INDEX(Analitico!F:F,MATCH(Banco!$C5944,Analitico!$A:$A,0))&amp;"%",""),"")</f>
        <v/>
      </c>
    </row>
    <row r="5945" spans="1:11" ht="22.5" x14ac:dyDescent="0.2">
      <c r="A5945" s="1" t="str">
        <f t="shared" si="94"/>
        <v>SINAPI 90690</v>
      </c>
      <c r="B5945" s="3" t="s">
        <v>21527</v>
      </c>
      <c r="C5945" s="3" t="s">
        <v>7278</v>
      </c>
      <c r="D5945" s="2" t="s">
        <v>14601</v>
      </c>
      <c r="E5945" s="3" t="s">
        <v>20627</v>
      </c>
      <c r="F5945" s="67" t="s">
        <v>35166</v>
      </c>
      <c r="G5945" s="67" t="s">
        <v>35166</v>
      </c>
      <c r="I5945" s="3" t="s">
        <v>6300</v>
      </c>
      <c r="J5945" s="3" t="str">
        <f>IF($B5945="SINAPI",IF(ISNUMBER(MATCH(Banco!$C5945,Analitico!$A:$A,0)),INDEX(Analitico!E:E,MATCH(Banco!$C5945,Analitico!$A:$A,0))&amp;"%",""),"")</f>
        <v/>
      </c>
      <c r="K5945" s="3" t="str">
        <f>IF($B5945="SINAPI",IF(ISNUMBER(MATCH(Banco!$C5945,Analitico!$A:$A,0)),INDEX(Analitico!F:F,MATCH(Banco!$C5945,Analitico!$A:$A,0))&amp;"%",""),"")</f>
        <v/>
      </c>
    </row>
    <row r="5946" spans="1:11" ht="22.5" x14ac:dyDescent="0.2">
      <c r="A5946" s="1" t="str">
        <f t="shared" si="94"/>
        <v>SINAPI 90691</v>
      </c>
      <c r="B5946" s="3" t="s">
        <v>21527</v>
      </c>
      <c r="C5946" s="3" t="s">
        <v>7279</v>
      </c>
      <c r="D5946" s="2" t="s">
        <v>14602</v>
      </c>
      <c r="E5946" s="3" t="s">
        <v>20627</v>
      </c>
      <c r="F5946" s="67" t="s">
        <v>35167</v>
      </c>
      <c r="G5946" s="67" t="s">
        <v>35167</v>
      </c>
      <c r="I5946" s="3" t="s">
        <v>41</v>
      </c>
      <c r="J5946" s="3" t="str">
        <f>IF($B5946="SINAPI",IF(ISNUMBER(MATCH(Banco!$C5946,Analitico!$A:$A,0)),INDEX(Analitico!E:E,MATCH(Banco!$C5946,Analitico!$A:$A,0))&amp;"%",""),"")</f>
        <v/>
      </c>
      <c r="K5946" s="3" t="str">
        <f>IF($B5946="SINAPI",IF(ISNUMBER(MATCH(Banco!$C5946,Analitico!$A:$A,0)),INDEX(Analitico!F:F,MATCH(Banco!$C5946,Analitico!$A:$A,0))&amp;"%",""),"")</f>
        <v/>
      </c>
    </row>
    <row r="5947" spans="1:11" ht="22.5" x14ac:dyDescent="0.2">
      <c r="A5947" s="1" t="str">
        <f t="shared" si="94"/>
        <v>SINAPI 90957</v>
      </c>
      <c r="B5947" s="3" t="s">
        <v>21527</v>
      </c>
      <c r="C5947" s="3" t="s">
        <v>7280</v>
      </c>
      <c r="D5947" s="2" t="s">
        <v>14603</v>
      </c>
      <c r="E5947" s="3" t="s">
        <v>20627</v>
      </c>
      <c r="F5947" s="67" t="s">
        <v>20729</v>
      </c>
      <c r="G5947" s="67" t="s">
        <v>20729</v>
      </c>
      <c r="I5947" s="3" t="s">
        <v>6300</v>
      </c>
      <c r="J5947" s="3" t="str">
        <f>IF($B5947="SINAPI",IF(ISNUMBER(MATCH(Banco!$C5947,Analitico!$A:$A,0)),INDEX(Analitico!E:E,MATCH(Banco!$C5947,Analitico!$A:$A,0))&amp;"%",""),"")</f>
        <v/>
      </c>
      <c r="K5947" s="3" t="str">
        <f>IF($B5947="SINAPI",IF(ISNUMBER(MATCH(Banco!$C5947,Analitico!$A:$A,0)),INDEX(Analitico!F:F,MATCH(Banco!$C5947,Analitico!$A:$A,0))&amp;"%",""),"")</f>
        <v/>
      </c>
    </row>
    <row r="5948" spans="1:11" ht="22.5" x14ac:dyDescent="0.2">
      <c r="A5948" s="1" t="str">
        <f t="shared" si="94"/>
        <v>SINAPI 90958</v>
      </c>
      <c r="B5948" s="3" t="s">
        <v>21527</v>
      </c>
      <c r="C5948" s="3" t="s">
        <v>7281</v>
      </c>
      <c r="D5948" s="2" t="s">
        <v>14604</v>
      </c>
      <c r="E5948" s="3" t="s">
        <v>20627</v>
      </c>
      <c r="F5948" s="67" t="s">
        <v>5583</v>
      </c>
      <c r="G5948" s="67" t="s">
        <v>5583</v>
      </c>
      <c r="I5948" s="3" t="s">
        <v>6300</v>
      </c>
      <c r="J5948" s="3" t="str">
        <f>IF($B5948="SINAPI",IF(ISNUMBER(MATCH(Banco!$C5948,Analitico!$A:$A,0)),INDEX(Analitico!E:E,MATCH(Banco!$C5948,Analitico!$A:$A,0))&amp;"%",""),"")</f>
        <v/>
      </c>
      <c r="K5948" s="3" t="str">
        <f>IF($B5948="SINAPI",IF(ISNUMBER(MATCH(Banco!$C5948,Analitico!$A:$A,0)),INDEX(Analitico!F:F,MATCH(Banco!$C5948,Analitico!$A:$A,0))&amp;"%",""),"")</f>
        <v/>
      </c>
    </row>
    <row r="5949" spans="1:11" ht="22.5" x14ac:dyDescent="0.2">
      <c r="A5949" s="1" t="str">
        <f t="shared" si="94"/>
        <v>SINAPI 90960</v>
      </c>
      <c r="B5949" s="3" t="s">
        <v>21527</v>
      </c>
      <c r="C5949" s="3" t="s">
        <v>7282</v>
      </c>
      <c r="D5949" s="2" t="s">
        <v>14605</v>
      </c>
      <c r="E5949" s="3" t="s">
        <v>20627</v>
      </c>
      <c r="F5949" s="67" t="s">
        <v>21063</v>
      </c>
      <c r="G5949" s="67" t="s">
        <v>21063</v>
      </c>
      <c r="I5949" s="3" t="s">
        <v>6300</v>
      </c>
      <c r="J5949" s="3" t="str">
        <f>IF($B5949="SINAPI",IF(ISNUMBER(MATCH(Banco!$C5949,Analitico!$A:$A,0)),INDEX(Analitico!E:E,MATCH(Banco!$C5949,Analitico!$A:$A,0))&amp;"%",""),"")</f>
        <v/>
      </c>
      <c r="K5949" s="3" t="str">
        <f>IF($B5949="SINAPI",IF(ISNUMBER(MATCH(Banco!$C5949,Analitico!$A:$A,0)),INDEX(Analitico!F:F,MATCH(Banco!$C5949,Analitico!$A:$A,0))&amp;"%",""),"")</f>
        <v/>
      </c>
    </row>
    <row r="5950" spans="1:11" ht="22.5" x14ac:dyDescent="0.2">
      <c r="A5950" s="1" t="str">
        <f t="shared" si="94"/>
        <v>SINAPI 90961</v>
      </c>
      <c r="B5950" s="3" t="s">
        <v>21527</v>
      </c>
      <c r="C5950" s="3" t="s">
        <v>7283</v>
      </c>
      <c r="D5950" s="2" t="s">
        <v>14606</v>
      </c>
      <c r="E5950" s="3" t="s">
        <v>20627</v>
      </c>
      <c r="F5950" s="67" t="s">
        <v>4483</v>
      </c>
      <c r="G5950" s="67" t="s">
        <v>4483</v>
      </c>
      <c r="I5950" s="3" t="s">
        <v>6300</v>
      </c>
      <c r="J5950" s="3" t="str">
        <f>IF($B5950="SINAPI",IF(ISNUMBER(MATCH(Banco!$C5950,Analitico!$A:$A,0)),INDEX(Analitico!E:E,MATCH(Banco!$C5950,Analitico!$A:$A,0))&amp;"%",""),"")</f>
        <v/>
      </c>
      <c r="K5950" s="3" t="str">
        <f>IF($B5950="SINAPI",IF(ISNUMBER(MATCH(Banco!$C5950,Analitico!$A:$A,0)),INDEX(Analitico!F:F,MATCH(Banco!$C5950,Analitico!$A:$A,0))&amp;"%",""),"")</f>
        <v/>
      </c>
    </row>
    <row r="5951" spans="1:11" ht="22.5" x14ac:dyDescent="0.2">
      <c r="A5951" s="1" t="str">
        <f t="shared" si="94"/>
        <v>SINAPI 90962</v>
      </c>
      <c r="B5951" s="3" t="s">
        <v>21527</v>
      </c>
      <c r="C5951" s="3" t="s">
        <v>7284</v>
      </c>
      <c r="D5951" s="2" t="s">
        <v>14607</v>
      </c>
      <c r="E5951" s="3" t="s">
        <v>20627</v>
      </c>
      <c r="F5951" s="67" t="s">
        <v>5979</v>
      </c>
      <c r="G5951" s="67" t="s">
        <v>5979</v>
      </c>
      <c r="I5951" s="3" t="s">
        <v>6300</v>
      </c>
      <c r="J5951" s="3" t="str">
        <f>IF($B5951="SINAPI",IF(ISNUMBER(MATCH(Banco!$C5951,Analitico!$A:$A,0)),INDEX(Analitico!E:E,MATCH(Banco!$C5951,Analitico!$A:$A,0))&amp;"%",""),"")</f>
        <v/>
      </c>
      <c r="K5951" s="3" t="str">
        <f>IF($B5951="SINAPI",IF(ISNUMBER(MATCH(Banco!$C5951,Analitico!$A:$A,0)),INDEX(Analitico!F:F,MATCH(Banco!$C5951,Analitico!$A:$A,0))&amp;"%",""),"")</f>
        <v/>
      </c>
    </row>
    <row r="5952" spans="1:11" ht="22.5" x14ac:dyDescent="0.2">
      <c r="A5952" s="1" t="str">
        <f t="shared" si="94"/>
        <v>SINAPI 90963</v>
      </c>
      <c r="B5952" s="3" t="s">
        <v>21527</v>
      </c>
      <c r="C5952" s="3" t="s">
        <v>7285</v>
      </c>
      <c r="D5952" s="2" t="s">
        <v>14608</v>
      </c>
      <c r="E5952" s="3" t="s">
        <v>20627</v>
      </c>
      <c r="F5952" s="67" t="s">
        <v>5509</v>
      </c>
      <c r="G5952" s="67" t="s">
        <v>5509</v>
      </c>
      <c r="I5952" s="3" t="s">
        <v>41</v>
      </c>
      <c r="J5952" s="3" t="str">
        <f>IF($B5952="SINAPI",IF(ISNUMBER(MATCH(Banco!$C5952,Analitico!$A:$A,0)),INDEX(Analitico!E:E,MATCH(Banco!$C5952,Analitico!$A:$A,0))&amp;"%",""),"")</f>
        <v/>
      </c>
      <c r="K5952" s="3" t="str">
        <f>IF($B5952="SINAPI",IF(ISNUMBER(MATCH(Banco!$C5952,Analitico!$A:$A,0)),INDEX(Analitico!F:F,MATCH(Banco!$C5952,Analitico!$A:$A,0))&amp;"%",""),"")</f>
        <v/>
      </c>
    </row>
    <row r="5953" spans="1:11" ht="22.5" x14ac:dyDescent="0.2">
      <c r="A5953" s="1" t="str">
        <f t="shared" si="94"/>
        <v>SINAPI 90968</v>
      </c>
      <c r="B5953" s="3" t="s">
        <v>21527</v>
      </c>
      <c r="C5953" s="3" t="s">
        <v>7286</v>
      </c>
      <c r="D5953" s="2" t="s">
        <v>14609</v>
      </c>
      <c r="E5953" s="3" t="s">
        <v>20627</v>
      </c>
      <c r="F5953" s="67" t="s">
        <v>20837</v>
      </c>
      <c r="G5953" s="67" t="s">
        <v>20837</v>
      </c>
      <c r="I5953" s="3" t="s">
        <v>6300</v>
      </c>
      <c r="J5953" s="3" t="str">
        <f>IF($B5953="SINAPI",IF(ISNUMBER(MATCH(Banco!$C5953,Analitico!$A:$A,0)),INDEX(Analitico!E:E,MATCH(Banco!$C5953,Analitico!$A:$A,0))&amp;"%",""),"")</f>
        <v/>
      </c>
      <c r="K5953" s="3" t="str">
        <f>IF($B5953="SINAPI",IF(ISNUMBER(MATCH(Banco!$C5953,Analitico!$A:$A,0)),INDEX(Analitico!F:F,MATCH(Banco!$C5953,Analitico!$A:$A,0))&amp;"%",""),"")</f>
        <v/>
      </c>
    </row>
    <row r="5954" spans="1:11" ht="22.5" x14ac:dyDescent="0.2">
      <c r="A5954" s="1" t="str">
        <f t="shared" si="94"/>
        <v>SINAPI 90969</v>
      </c>
      <c r="B5954" s="3" t="s">
        <v>21527</v>
      </c>
      <c r="C5954" s="3" t="s">
        <v>7287</v>
      </c>
      <c r="D5954" s="2" t="s">
        <v>14610</v>
      </c>
      <c r="E5954" s="3" t="s">
        <v>20627</v>
      </c>
      <c r="F5954" s="67" t="s">
        <v>4819</v>
      </c>
      <c r="G5954" s="67" t="s">
        <v>4819</v>
      </c>
      <c r="I5954" s="3" t="s">
        <v>6300</v>
      </c>
      <c r="J5954" s="3" t="str">
        <f>IF($B5954="SINAPI",IF(ISNUMBER(MATCH(Banco!$C5954,Analitico!$A:$A,0)),INDEX(Analitico!E:E,MATCH(Banco!$C5954,Analitico!$A:$A,0))&amp;"%",""),"")</f>
        <v/>
      </c>
      <c r="K5954" s="3" t="str">
        <f>IF($B5954="SINAPI",IF(ISNUMBER(MATCH(Banco!$C5954,Analitico!$A:$A,0)),INDEX(Analitico!F:F,MATCH(Banco!$C5954,Analitico!$A:$A,0))&amp;"%",""),"")</f>
        <v/>
      </c>
    </row>
    <row r="5955" spans="1:11" ht="22.5" x14ac:dyDescent="0.2">
      <c r="A5955" s="1" t="str">
        <f t="shared" si="94"/>
        <v>SINAPI 90970</v>
      </c>
      <c r="B5955" s="3" t="s">
        <v>21527</v>
      </c>
      <c r="C5955" s="3" t="s">
        <v>7288</v>
      </c>
      <c r="D5955" s="2" t="s">
        <v>14611</v>
      </c>
      <c r="E5955" s="3" t="s">
        <v>20627</v>
      </c>
      <c r="F5955" s="67" t="s">
        <v>21703</v>
      </c>
      <c r="G5955" s="67" t="s">
        <v>21703</v>
      </c>
      <c r="I5955" s="3" t="s">
        <v>6300</v>
      </c>
      <c r="J5955" s="3" t="str">
        <f>IF($B5955="SINAPI",IF(ISNUMBER(MATCH(Banco!$C5955,Analitico!$A:$A,0)),INDEX(Analitico!E:E,MATCH(Banco!$C5955,Analitico!$A:$A,0))&amp;"%",""),"")</f>
        <v/>
      </c>
      <c r="K5955" s="3" t="str">
        <f>IF($B5955="SINAPI",IF(ISNUMBER(MATCH(Banco!$C5955,Analitico!$A:$A,0)),INDEX(Analitico!F:F,MATCH(Banco!$C5955,Analitico!$A:$A,0))&amp;"%",""),"")</f>
        <v/>
      </c>
    </row>
    <row r="5956" spans="1:11" ht="22.5" x14ac:dyDescent="0.2">
      <c r="A5956" s="1" t="str">
        <f t="shared" si="94"/>
        <v>SINAPI 90971</v>
      </c>
      <c r="B5956" s="3" t="s">
        <v>21527</v>
      </c>
      <c r="C5956" s="3" t="s">
        <v>7289</v>
      </c>
      <c r="D5956" s="2" t="s">
        <v>14612</v>
      </c>
      <c r="E5956" s="3" t="s">
        <v>20627</v>
      </c>
      <c r="F5956" s="67" t="s">
        <v>30035</v>
      </c>
      <c r="G5956" s="67" t="s">
        <v>30035</v>
      </c>
      <c r="I5956" s="3" t="s">
        <v>41</v>
      </c>
      <c r="J5956" s="3" t="str">
        <f>IF($B5956="SINAPI",IF(ISNUMBER(MATCH(Banco!$C5956,Analitico!$A:$A,0)),INDEX(Analitico!E:E,MATCH(Banco!$C5956,Analitico!$A:$A,0))&amp;"%",""),"")</f>
        <v/>
      </c>
      <c r="K5956" s="3" t="str">
        <f>IF($B5956="SINAPI",IF(ISNUMBER(MATCH(Banco!$C5956,Analitico!$A:$A,0)),INDEX(Analitico!F:F,MATCH(Banco!$C5956,Analitico!$A:$A,0))&amp;"%",""),"")</f>
        <v/>
      </c>
    </row>
    <row r="5957" spans="1:11" ht="22.5" x14ac:dyDescent="0.2">
      <c r="A5957" s="1" t="str">
        <f t="shared" si="94"/>
        <v>SINAPI 90975</v>
      </c>
      <c r="B5957" s="3" t="s">
        <v>21527</v>
      </c>
      <c r="C5957" s="3" t="s">
        <v>7290</v>
      </c>
      <c r="D5957" s="2" t="s">
        <v>14613</v>
      </c>
      <c r="E5957" s="3" t="s">
        <v>20627</v>
      </c>
      <c r="F5957" s="67" t="s">
        <v>21446</v>
      </c>
      <c r="G5957" s="67" t="s">
        <v>21446</v>
      </c>
      <c r="I5957" s="3" t="s">
        <v>6300</v>
      </c>
      <c r="J5957" s="3" t="str">
        <f>IF($B5957="SINAPI",IF(ISNUMBER(MATCH(Banco!$C5957,Analitico!$A:$A,0)),INDEX(Analitico!E:E,MATCH(Banco!$C5957,Analitico!$A:$A,0))&amp;"%",""),"")</f>
        <v/>
      </c>
      <c r="K5957" s="3" t="str">
        <f>IF($B5957="SINAPI",IF(ISNUMBER(MATCH(Banco!$C5957,Analitico!$A:$A,0)),INDEX(Analitico!F:F,MATCH(Banco!$C5957,Analitico!$A:$A,0))&amp;"%",""),"")</f>
        <v/>
      </c>
    </row>
    <row r="5958" spans="1:11" ht="22.5" x14ac:dyDescent="0.2">
      <c r="A5958" s="1" t="str">
        <f t="shared" si="94"/>
        <v>SINAPI 90976</v>
      </c>
      <c r="B5958" s="3" t="s">
        <v>21527</v>
      </c>
      <c r="C5958" s="3" t="s">
        <v>7291</v>
      </c>
      <c r="D5958" s="2" t="s">
        <v>14614</v>
      </c>
      <c r="E5958" s="3" t="s">
        <v>20627</v>
      </c>
      <c r="F5958" s="67" t="s">
        <v>21302</v>
      </c>
      <c r="G5958" s="67" t="s">
        <v>21302</v>
      </c>
      <c r="I5958" s="3" t="s">
        <v>6300</v>
      </c>
      <c r="J5958" s="3" t="str">
        <f>IF($B5958="SINAPI",IF(ISNUMBER(MATCH(Banco!$C5958,Analitico!$A:$A,0)),INDEX(Analitico!E:E,MATCH(Banco!$C5958,Analitico!$A:$A,0))&amp;"%",""),"")</f>
        <v/>
      </c>
      <c r="K5958" s="3" t="str">
        <f>IF($B5958="SINAPI",IF(ISNUMBER(MATCH(Banco!$C5958,Analitico!$A:$A,0)),INDEX(Analitico!F:F,MATCH(Banco!$C5958,Analitico!$A:$A,0))&amp;"%",""),"")</f>
        <v/>
      </c>
    </row>
    <row r="5959" spans="1:11" ht="22.5" x14ac:dyDescent="0.2">
      <c r="A5959" s="1" t="str">
        <f t="shared" si="94"/>
        <v>SINAPI 90977</v>
      </c>
      <c r="B5959" s="3" t="s">
        <v>21527</v>
      </c>
      <c r="C5959" s="3" t="s">
        <v>7292</v>
      </c>
      <c r="D5959" s="2" t="s">
        <v>14615</v>
      </c>
      <c r="E5959" s="3" t="s">
        <v>20627</v>
      </c>
      <c r="F5959" s="67" t="s">
        <v>4857</v>
      </c>
      <c r="G5959" s="67" t="s">
        <v>4857</v>
      </c>
      <c r="I5959" s="3" t="s">
        <v>6300</v>
      </c>
      <c r="J5959" s="3" t="str">
        <f>IF($B5959="SINAPI",IF(ISNUMBER(MATCH(Banco!$C5959,Analitico!$A:$A,0)),INDEX(Analitico!E:E,MATCH(Banco!$C5959,Analitico!$A:$A,0))&amp;"%",""),"")</f>
        <v/>
      </c>
      <c r="K5959" s="3" t="str">
        <f>IF($B5959="SINAPI",IF(ISNUMBER(MATCH(Banco!$C5959,Analitico!$A:$A,0)),INDEX(Analitico!F:F,MATCH(Banco!$C5959,Analitico!$A:$A,0))&amp;"%",""),"")</f>
        <v/>
      </c>
    </row>
    <row r="5960" spans="1:11" ht="22.5" x14ac:dyDescent="0.2">
      <c r="A5960" s="1" t="str">
        <f t="shared" si="94"/>
        <v>SINAPI 90978</v>
      </c>
      <c r="B5960" s="3" t="s">
        <v>21527</v>
      </c>
      <c r="C5960" s="3" t="s">
        <v>7293</v>
      </c>
      <c r="D5960" s="2" t="s">
        <v>14616</v>
      </c>
      <c r="E5960" s="3" t="s">
        <v>20627</v>
      </c>
      <c r="F5960" s="67" t="s">
        <v>35168</v>
      </c>
      <c r="G5960" s="67" t="s">
        <v>35168</v>
      </c>
      <c r="I5960" s="3" t="s">
        <v>41</v>
      </c>
      <c r="J5960" s="3" t="str">
        <f>IF($B5960="SINAPI",IF(ISNUMBER(MATCH(Banco!$C5960,Analitico!$A:$A,0)),INDEX(Analitico!E:E,MATCH(Banco!$C5960,Analitico!$A:$A,0))&amp;"%",""),"")</f>
        <v/>
      </c>
      <c r="K5960" s="3" t="str">
        <f>IF($B5960="SINAPI",IF(ISNUMBER(MATCH(Banco!$C5960,Analitico!$A:$A,0)),INDEX(Analitico!F:F,MATCH(Banco!$C5960,Analitico!$A:$A,0))&amp;"%",""),"")</f>
        <v/>
      </c>
    </row>
    <row r="5961" spans="1:11" ht="22.5" x14ac:dyDescent="0.2">
      <c r="A5961" s="1" t="str">
        <f t="shared" si="94"/>
        <v>SINAPI 90992</v>
      </c>
      <c r="B5961" s="3" t="s">
        <v>21527</v>
      </c>
      <c r="C5961" s="3" t="s">
        <v>7294</v>
      </c>
      <c r="D5961" s="2" t="s">
        <v>14617</v>
      </c>
      <c r="E5961" s="3" t="s">
        <v>20627</v>
      </c>
      <c r="F5961" s="67" t="s">
        <v>5564</v>
      </c>
      <c r="G5961" s="67" t="s">
        <v>5564</v>
      </c>
      <c r="I5961" s="3" t="s">
        <v>6300</v>
      </c>
      <c r="J5961" s="3" t="str">
        <f>IF($B5961="SINAPI",IF(ISNUMBER(MATCH(Banco!$C5961,Analitico!$A:$A,0)),INDEX(Analitico!E:E,MATCH(Banco!$C5961,Analitico!$A:$A,0))&amp;"%",""),"")</f>
        <v/>
      </c>
      <c r="K5961" s="3" t="str">
        <f>IF($B5961="SINAPI",IF(ISNUMBER(MATCH(Banco!$C5961,Analitico!$A:$A,0)),INDEX(Analitico!F:F,MATCH(Banco!$C5961,Analitico!$A:$A,0))&amp;"%",""),"")</f>
        <v/>
      </c>
    </row>
    <row r="5962" spans="1:11" ht="22.5" x14ac:dyDescent="0.2">
      <c r="A5962" s="1" t="str">
        <f t="shared" si="94"/>
        <v>SINAPI 90993</v>
      </c>
      <c r="B5962" s="3" t="s">
        <v>21527</v>
      </c>
      <c r="C5962" s="3" t="s">
        <v>7295</v>
      </c>
      <c r="D5962" s="2" t="s">
        <v>14618</v>
      </c>
      <c r="E5962" s="3" t="s">
        <v>20627</v>
      </c>
      <c r="F5962" s="67" t="s">
        <v>32378</v>
      </c>
      <c r="G5962" s="67" t="s">
        <v>32378</v>
      </c>
      <c r="I5962" s="3" t="s">
        <v>6300</v>
      </c>
      <c r="J5962" s="3" t="str">
        <f>IF($B5962="SINAPI",IF(ISNUMBER(MATCH(Banco!$C5962,Analitico!$A:$A,0)),INDEX(Analitico!E:E,MATCH(Banco!$C5962,Analitico!$A:$A,0))&amp;"%",""),"")</f>
        <v/>
      </c>
      <c r="K5962" s="3" t="str">
        <f>IF($B5962="SINAPI",IF(ISNUMBER(MATCH(Banco!$C5962,Analitico!$A:$A,0)),INDEX(Analitico!F:F,MATCH(Banco!$C5962,Analitico!$A:$A,0))&amp;"%",""),"")</f>
        <v/>
      </c>
    </row>
    <row r="5963" spans="1:11" ht="22.5" x14ac:dyDescent="0.2">
      <c r="A5963" s="1" t="str">
        <f t="shared" si="94"/>
        <v>SINAPI 90994</v>
      </c>
      <c r="B5963" s="3" t="s">
        <v>21527</v>
      </c>
      <c r="C5963" s="3" t="s">
        <v>7296</v>
      </c>
      <c r="D5963" s="2" t="s">
        <v>14619</v>
      </c>
      <c r="E5963" s="3" t="s">
        <v>20627</v>
      </c>
      <c r="F5963" s="67" t="s">
        <v>6142</v>
      </c>
      <c r="G5963" s="67" t="s">
        <v>6142</v>
      </c>
      <c r="I5963" s="3" t="s">
        <v>6300</v>
      </c>
      <c r="J5963" s="3" t="str">
        <f>IF($B5963="SINAPI",IF(ISNUMBER(MATCH(Banco!$C5963,Analitico!$A:$A,0)),INDEX(Analitico!E:E,MATCH(Banco!$C5963,Analitico!$A:$A,0))&amp;"%",""),"")</f>
        <v/>
      </c>
      <c r="K5963" s="3" t="str">
        <f>IF($B5963="SINAPI",IF(ISNUMBER(MATCH(Banco!$C5963,Analitico!$A:$A,0)),INDEX(Analitico!F:F,MATCH(Banco!$C5963,Analitico!$A:$A,0))&amp;"%",""),"")</f>
        <v/>
      </c>
    </row>
    <row r="5964" spans="1:11" ht="22.5" x14ac:dyDescent="0.2">
      <c r="A5964" s="1" t="str">
        <f t="shared" si="94"/>
        <v>SINAPI 90995</v>
      </c>
      <c r="B5964" s="3" t="s">
        <v>21527</v>
      </c>
      <c r="C5964" s="3" t="s">
        <v>7297</v>
      </c>
      <c r="D5964" s="2" t="s">
        <v>14620</v>
      </c>
      <c r="E5964" s="3" t="s">
        <v>20627</v>
      </c>
      <c r="F5964" s="67" t="s">
        <v>5208</v>
      </c>
      <c r="G5964" s="67" t="s">
        <v>5208</v>
      </c>
      <c r="I5964" s="3" t="s">
        <v>41</v>
      </c>
      <c r="J5964" s="3" t="str">
        <f>IF($B5964="SINAPI",IF(ISNUMBER(MATCH(Banco!$C5964,Analitico!$A:$A,0)),INDEX(Analitico!E:E,MATCH(Banco!$C5964,Analitico!$A:$A,0))&amp;"%",""),"")</f>
        <v/>
      </c>
      <c r="K5964" s="3" t="str">
        <f>IF($B5964="SINAPI",IF(ISNUMBER(MATCH(Banco!$C5964,Analitico!$A:$A,0)),INDEX(Analitico!F:F,MATCH(Banco!$C5964,Analitico!$A:$A,0))&amp;"%",""),"")</f>
        <v/>
      </c>
    </row>
    <row r="5965" spans="1:11" ht="33.75" x14ac:dyDescent="0.2">
      <c r="A5965" s="1" t="str">
        <f t="shared" si="94"/>
        <v>SINAPI 91021</v>
      </c>
      <c r="B5965" s="3" t="s">
        <v>21527</v>
      </c>
      <c r="C5965" s="3" t="s">
        <v>7298</v>
      </c>
      <c r="D5965" s="2" t="s">
        <v>14621</v>
      </c>
      <c r="E5965" s="3" t="s">
        <v>20627</v>
      </c>
      <c r="F5965" s="67" t="s">
        <v>4849</v>
      </c>
      <c r="G5965" s="67" t="s">
        <v>4849</v>
      </c>
      <c r="I5965" s="3" t="s">
        <v>6298</v>
      </c>
      <c r="J5965" s="3" t="str">
        <f>IF($B5965="SINAPI",IF(ISNUMBER(MATCH(Banco!$C5965,Analitico!$A:$A,0)),INDEX(Analitico!E:E,MATCH(Banco!$C5965,Analitico!$A:$A,0))&amp;"%",""),"")</f>
        <v/>
      </c>
      <c r="K5965" s="3" t="str">
        <f>IF($B5965="SINAPI",IF(ISNUMBER(MATCH(Banco!$C5965,Analitico!$A:$A,0)),INDEX(Analitico!F:F,MATCH(Banco!$C5965,Analitico!$A:$A,0))&amp;"%",""),"")</f>
        <v/>
      </c>
    </row>
    <row r="5966" spans="1:11" ht="22.5" x14ac:dyDescent="0.2">
      <c r="A5966" s="1" t="str">
        <f t="shared" si="94"/>
        <v>SINAPI 91026</v>
      </c>
      <c r="B5966" s="3" t="s">
        <v>21527</v>
      </c>
      <c r="C5966" s="3" t="s">
        <v>7299</v>
      </c>
      <c r="D5966" s="2" t="s">
        <v>14622</v>
      </c>
      <c r="E5966" s="3" t="s">
        <v>20627</v>
      </c>
      <c r="F5966" s="67" t="s">
        <v>35169</v>
      </c>
      <c r="G5966" s="67" t="s">
        <v>35169</v>
      </c>
      <c r="I5966" s="3" t="s">
        <v>6298</v>
      </c>
      <c r="J5966" s="3" t="str">
        <f>IF($B5966="SINAPI",IF(ISNUMBER(MATCH(Banco!$C5966,Analitico!$A:$A,0)),INDEX(Analitico!E:E,MATCH(Banco!$C5966,Analitico!$A:$A,0))&amp;"%",""),"")</f>
        <v/>
      </c>
      <c r="K5966" s="3" t="str">
        <f>IF($B5966="SINAPI",IF(ISNUMBER(MATCH(Banco!$C5966,Analitico!$A:$A,0)),INDEX(Analitico!F:F,MATCH(Banco!$C5966,Analitico!$A:$A,0))&amp;"%",""),"")</f>
        <v/>
      </c>
    </row>
    <row r="5967" spans="1:11" ht="22.5" x14ac:dyDescent="0.2">
      <c r="A5967" s="1" t="str">
        <f t="shared" si="94"/>
        <v>SINAPI 91027</v>
      </c>
      <c r="B5967" s="3" t="s">
        <v>21527</v>
      </c>
      <c r="C5967" s="3" t="s">
        <v>7300</v>
      </c>
      <c r="D5967" s="2" t="s">
        <v>14623</v>
      </c>
      <c r="E5967" s="3" t="s">
        <v>20627</v>
      </c>
      <c r="F5967" s="67" t="s">
        <v>5297</v>
      </c>
      <c r="G5967" s="67" t="s">
        <v>5297</v>
      </c>
      <c r="I5967" s="3" t="s">
        <v>6298</v>
      </c>
      <c r="J5967" s="3" t="str">
        <f>IF($B5967="SINAPI",IF(ISNUMBER(MATCH(Banco!$C5967,Analitico!$A:$A,0)),INDEX(Analitico!E:E,MATCH(Banco!$C5967,Analitico!$A:$A,0))&amp;"%",""),"")</f>
        <v/>
      </c>
      <c r="K5967" s="3" t="str">
        <f>IF($B5967="SINAPI",IF(ISNUMBER(MATCH(Banco!$C5967,Analitico!$A:$A,0)),INDEX(Analitico!F:F,MATCH(Banco!$C5967,Analitico!$A:$A,0))&amp;"%",""),"")</f>
        <v/>
      </c>
    </row>
    <row r="5968" spans="1:11" ht="22.5" x14ac:dyDescent="0.2">
      <c r="A5968" s="1" t="str">
        <f t="shared" si="94"/>
        <v>SINAPI 91028</v>
      </c>
      <c r="B5968" s="3" t="s">
        <v>21527</v>
      </c>
      <c r="C5968" s="3" t="s">
        <v>7301</v>
      </c>
      <c r="D5968" s="2" t="s">
        <v>14624</v>
      </c>
      <c r="E5968" s="3" t="s">
        <v>20627</v>
      </c>
      <c r="F5968" s="67" t="s">
        <v>29472</v>
      </c>
      <c r="G5968" s="67" t="s">
        <v>29472</v>
      </c>
      <c r="I5968" s="3" t="s">
        <v>6298</v>
      </c>
      <c r="J5968" s="3" t="str">
        <f>IF($B5968="SINAPI",IF(ISNUMBER(MATCH(Banco!$C5968,Analitico!$A:$A,0)),INDEX(Analitico!E:E,MATCH(Banco!$C5968,Analitico!$A:$A,0))&amp;"%",""),"")</f>
        <v/>
      </c>
      <c r="K5968" s="3" t="str">
        <f>IF($B5968="SINAPI",IF(ISNUMBER(MATCH(Banco!$C5968,Analitico!$A:$A,0)),INDEX(Analitico!F:F,MATCH(Banco!$C5968,Analitico!$A:$A,0))&amp;"%",""),"")</f>
        <v/>
      </c>
    </row>
    <row r="5969" spans="1:11" ht="22.5" x14ac:dyDescent="0.2">
      <c r="A5969" s="1" t="str">
        <f t="shared" si="94"/>
        <v>SINAPI 91029</v>
      </c>
      <c r="B5969" s="3" t="s">
        <v>21527</v>
      </c>
      <c r="C5969" s="3" t="s">
        <v>7302</v>
      </c>
      <c r="D5969" s="2" t="s">
        <v>14625</v>
      </c>
      <c r="E5969" s="3" t="s">
        <v>20627</v>
      </c>
      <c r="F5969" s="67" t="s">
        <v>21414</v>
      </c>
      <c r="G5969" s="67" t="s">
        <v>21414</v>
      </c>
      <c r="I5969" s="3" t="s">
        <v>6298</v>
      </c>
      <c r="J5969" s="3" t="str">
        <f>IF($B5969="SINAPI",IF(ISNUMBER(MATCH(Banco!$C5969,Analitico!$A:$A,0)),INDEX(Analitico!E:E,MATCH(Banco!$C5969,Analitico!$A:$A,0))&amp;"%",""),"")</f>
        <v/>
      </c>
      <c r="K5969" s="3" t="str">
        <f>IF($B5969="SINAPI",IF(ISNUMBER(MATCH(Banco!$C5969,Analitico!$A:$A,0)),INDEX(Analitico!F:F,MATCH(Banco!$C5969,Analitico!$A:$A,0))&amp;"%",""),"")</f>
        <v/>
      </c>
    </row>
    <row r="5970" spans="1:11" ht="22.5" x14ac:dyDescent="0.2">
      <c r="A5970" s="1" t="str">
        <f t="shared" si="94"/>
        <v>SINAPI 91030</v>
      </c>
      <c r="B5970" s="3" t="s">
        <v>21527</v>
      </c>
      <c r="C5970" s="3" t="s">
        <v>7303</v>
      </c>
      <c r="D5970" s="2" t="s">
        <v>14626</v>
      </c>
      <c r="E5970" s="3" t="s">
        <v>20627</v>
      </c>
      <c r="F5970" s="67" t="s">
        <v>35170</v>
      </c>
      <c r="G5970" s="67" t="s">
        <v>35170</v>
      </c>
      <c r="I5970" s="3" t="s">
        <v>41</v>
      </c>
      <c r="J5970" s="3" t="str">
        <f>IF($B5970="SINAPI",IF(ISNUMBER(MATCH(Banco!$C5970,Analitico!$A:$A,0)),INDEX(Analitico!E:E,MATCH(Banco!$C5970,Analitico!$A:$A,0))&amp;"%",""),"")</f>
        <v/>
      </c>
      <c r="K5970" s="3" t="str">
        <f>IF($B5970="SINAPI",IF(ISNUMBER(MATCH(Banco!$C5970,Analitico!$A:$A,0)),INDEX(Analitico!F:F,MATCH(Banco!$C5970,Analitico!$A:$A,0))&amp;"%",""),"")</f>
        <v/>
      </c>
    </row>
    <row r="5971" spans="1:11" ht="22.5" x14ac:dyDescent="0.2">
      <c r="A5971" s="1" t="str">
        <f t="shared" si="94"/>
        <v>SINAPI 91273</v>
      </c>
      <c r="B5971" s="3" t="s">
        <v>21527</v>
      </c>
      <c r="C5971" s="3" t="s">
        <v>7304</v>
      </c>
      <c r="D5971" s="2" t="s">
        <v>14627</v>
      </c>
      <c r="E5971" s="3" t="s">
        <v>20627</v>
      </c>
      <c r="F5971" s="67" t="s">
        <v>5919</v>
      </c>
      <c r="G5971" s="67" t="s">
        <v>5919</v>
      </c>
      <c r="I5971" s="3" t="s">
        <v>6298</v>
      </c>
      <c r="J5971" s="3" t="str">
        <f>IF($B5971="SINAPI",IF(ISNUMBER(MATCH(Banco!$C5971,Analitico!$A:$A,0)),INDEX(Analitico!E:E,MATCH(Banco!$C5971,Analitico!$A:$A,0))&amp;"%",""),"")</f>
        <v/>
      </c>
      <c r="K5971" s="3" t="str">
        <f>IF($B5971="SINAPI",IF(ISNUMBER(MATCH(Banco!$C5971,Analitico!$A:$A,0)),INDEX(Analitico!F:F,MATCH(Banco!$C5971,Analitico!$A:$A,0))&amp;"%",""),"")</f>
        <v/>
      </c>
    </row>
    <row r="5972" spans="1:11" ht="22.5" x14ac:dyDescent="0.2">
      <c r="A5972" s="1" t="str">
        <f t="shared" si="94"/>
        <v>SINAPI 91274</v>
      </c>
      <c r="B5972" s="3" t="s">
        <v>21527</v>
      </c>
      <c r="C5972" s="3" t="s">
        <v>7305</v>
      </c>
      <c r="D5972" s="2" t="s">
        <v>14628</v>
      </c>
      <c r="E5972" s="3" t="s">
        <v>20627</v>
      </c>
      <c r="F5972" s="67" t="s">
        <v>20807</v>
      </c>
      <c r="G5972" s="67" t="s">
        <v>20807</v>
      </c>
      <c r="I5972" s="3" t="s">
        <v>6298</v>
      </c>
      <c r="J5972" s="3" t="str">
        <f>IF($B5972="SINAPI",IF(ISNUMBER(MATCH(Banco!$C5972,Analitico!$A:$A,0)),INDEX(Analitico!E:E,MATCH(Banco!$C5972,Analitico!$A:$A,0))&amp;"%",""),"")</f>
        <v/>
      </c>
      <c r="K5972" s="3" t="str">
        <f>IF($B5972="SINAPI",IF(ISNUMBER(MATCH(Banco!$C5972,Analitico!$A:$A,0)),INDEX(Analitico!F:F,MATCH(Banco!$C5972,Analitico!$A:$A,0))&amp;"%",""),"")</f>
        <v/>
      </c>
    </row>
    <row r="5973" spans="1:11" ht="22.5" x14ac:dyDescent="0.2">
      <c r="A5973" s="1" t="str">
        <f t="shared" si="94"/>
        <v>SINAPI 91275</v>
      </c>
      <c r="B5973" s="3" t="s">
        <v>21527</v>
      </c>
      <c r="C5973" s="3" t="s">
        <v>7306</v>
      </c>
      <c r="D5973" s="2" t="s">
        <v>14629</v>
      </c>
      <c r="E5973" s="3" t="s">
        <v>20627</v>
      </c>
      <c r="F5973" s="67" t="s">
        <v>5841</v>
      </c>
      <c r="G5973" s="67" t="s">
        <v>5841</v>
      </c>
      <c r="I5973" s="3" t="s">
        <v>6298</v>
      </c>
      <c r="J5973" s="3" t="str">
        <f>IF($B5973="SINAPI",IF(ISNUMBER(MATCH(Banco!$C5973,Analitico!$A:$A,0)),INDEX(Analitico!E:E,MATCH(Banco!$C5973,Analitico!$A:$A,0))&amp;"%",""),"")</f>
        <v/>
      </c>
      <c r="K5973" s="3" t="str">
        <f>IF($B5973="SINAPI",IF(ISNUMBER(MATCH(Banco!$C5973,Analitico!$A:$A,0)),INDEX(Analitico!F:F,MATCH(Banco!$C5973,Analitico!$A:$A,0))&amp;"%",""),"")</f>
        <v/>
      </c>
    </row>
    <row r="5974" spans="1:11" ht="22.5" x14ac:dyDescent="0.2">
      <c r="A5974" s="1" t="str">
        <f t="shared" si="94"/>
        <v>SINAPI 91276</v>
      </c>
      <c r="B5974" s="3" t="s">
        <v>21527</v>
      </c>
      <c r="C5974" s="3" t="s">
        <v>7307</v>
      </c>
      <c r="D5974" s="2" t="s">
        <v>14630</v>
      </c>
      <c r="E5974" s="3" t="s">
        <v>20627</v>
      </c>
      <c r="F5974" s="67" t="s">
        <v>5511</v>
      </c>
      <c r="G5974" s="67" t="s">
        <v>5511</v>
      </c>
      <c r="I5974" s="3" t="s">
        <v>41</v>
      </c>
      <c r="J5974" s="3" t="str">
        <f>IF($B5974="SINAPI",IF(ISNUMBER(MATCH(Banco!$C5974,Analitico!$A:$A,0)),INDEX(Analitico!E:E,MATCH(Banco!$C5974,Analitico!$A:$A,0))&amp;"%",""),"")</f>
        <v/>
      </c>
      <c r="K5974" s="3" t="str">
        <f>IF($B5974="SINAPI",IF(ISNUMBER(MATCH(Banco!$C5974,Analitico!$A:$A,0)),INDEX(Analitico!F:F,MATCH(Banco!$C5974,Analitico!$A:$A,0))&amp;"%",""),"")</f>
        <v/>
      </c>
    </row>
    <row r="5975" spans="1:11" ht="22.5" x14ac:dyDescent="0.2">
      <c r="A5975" s="1" t="str">
        <f t="shared" si="94"/>
        <v>SINAPI 91279</v>
      </c>
      <c r="B5975" s="3" t="s">
        <v>21527</v>
      </c>
      <c r="C5975" s="3" t="s">
        <v>7308</v>
      </c>
      <c r="D5975" s="2" t="s">
        <v>14631</v>
      </c>
      <c r="E5975" s="3" t="s">
        <v>20627</v>
      </c>
      <c r="F5975" s="67" t="s">
        <v>20849</v>
      </c>
      <c r="G5975" s="67" t="s">
        <v>20849</v>
      </c>
      <c r="I5975" s="3" t="s">
        <v>6298</v>
      </c>
      <c r="J5975" s="3" t="str">
        <f>IF($B5975="SINAPI",IF(ISNUMBER(MATCH(Banco!$C5975,Analitico!$A:$A,0)),INDEX(Analitico!E:E,MATCH(Banco!$C5975,Analitico!$A:$A,0))&amp;"%",""),"")</f>
        <v/>
      </c>
      <c r="K5975" s="3" t="str">
        <f>IF($B5975="SINAPI",IF(ISNUMBER(MATCH(Banco!$C5975,Analitico!$A:$A,0)),INDEX(Analitico!F:F,MATCH(Banco!$C5975,Analitico!$A:$A,0))&amp;"%",""),"")</f>
        <v/>
      </c>
    </row>
    <row r="5976" spans="1:11" ht="22.5" x14ac:dyDescent="0.2">
      <c r="A5976" s="1" t="str">
        <f t="shared" si="94"/>
        <v>SINAPI 91280</v>
      </c>
      <c r="B5976" s="3" t="s">
        <v>21527</v>
      </c>
      <c r="C5976" s="3" t="s">
        <v>7309</v>
      </c>
      <c r="D5976" s="2" t="s">
        <v>14632</v>
      </c>
      <c r="E5976" s="3" t="s">
        <v>20627</v>
      </c>
      <c r="F5976" s="67" t="s">
        <v>4456</v>
      </c>
      <c r="G5976" s="67" t="s">
        <v>4456</v>
      </c>
      <c r="I5976" s="3" t="s">
        <v>6298</v>
      </c>
      <c r="J5976" s="3" t="str">
        <f>IF($B5976="SINAPI",IF(ISNUMBER(MATCH(Banco!$C5976,Analitico!$A:$A,0)),INDEX(Analitico!E:E,MATCH(Banco!$C5976,Analitico!$A:$A,0))&amp;"%",""),"")</f>
        <v/>
      </c>
      <c r="K5976" s="3" t="str">
        <f>IF($B5976="SINAPI",IF(ISNUMBER(MATCH(Banco!$C5976,Analitico!$A:$A,0)),INDEX(Analitico!F:F,MATCH(Banco!$C5976,Analitico!$A:$A,0))&amp;"%",""),"")</f>
        <v/>
      </c>
    </row>
    <row r="5977" spans="1:11" ht="22.5" x14ac:dyDescent="0.2">
      <c r="A5977" s="1" t="str">
        <f t="shared" si="94"/>
        <v>SINAPI 91281</v>
      </c>
      <c r="B5977" s="3" t="s">
        <v>21527</v>
      </c>
      <c r="C5977" s="3" t="s">
        <v>7310</v>
      </c>
      <c r="D5977" s="2" t="s">
        <v>14633</v>
      </c>
      <c r="E5977" s="3" t="s">
        <v>20627</v>
      </c>
      <c r="F5977" s="67" t="s">
        <v>4746</v>
      </c>
      <c r="G5977" s="67" t="s">
        <v>4746</v>
      </c>
      <c r="I5977" s="3" t="s">
        <v>6298</v>
      </c>
      <c r="J5977" s="3" t="str">
        <f>IF($B5977="SINAPI",IF(ISNUMBER(MATCH(Banco!$C5977,Analitico!$A:$A,0)),INDEX(Analitico!E:E,MATCH(Banco!$C5977,Analitico!$A:$A,0))&amp;"%",""),"")</f>
        <v/>
      </c>
      <c r="K5977" s="3" t="str">
        <f>IF($B5977="SINAPI",IF(ISNUMBER(MATCH(Banco!$C5977,Analitico!$A:$A,0)),INDEX(Analitico!F:F,MATCH(Banco!$C5977,Analitico!$A:$A,0))&amp;"%",""),"")</f>
        <v/>
      </c>
    </row>
    <row r="5978" spans="1:11" ht="22.5" x14ac:dyDescent="0.2">
      <c r="A5978" s="1" t="str">
        <f t="shared" si="94"/>
        <v>SINAPI 91282</v>
      </c>
      <c r="B5978" s="3" t="s">
        <v>21527</v>
      </c>
      <c r="C5978" s="3" t="s">
        <v>7311</v>
      </c>
      <c r="D5978" s="2" t="s">
        <v>14634</v>
      </c>
      <c r="E5978" s="3" t="s">
        <v>20627</v>
      </c>
      <c r="F5978" s="67" t="s">
        <v>5807</v>
      </c>
      <c r="G5978" s="67" t="s">
        <v>5807</v>
      </c>
      <c r="I5978" s="3" t="s">
        <v>41</v>
      </c>
      <c r="J5978" s="3" t="str">
        <f>IF($B5978="SINAPI",IF(ISNUMBER(MATCH(Banco!$C5978,Analitico!$A:$A,0)),INDEX(Analitico!E:E,MATCH(Banco!$C5978,Analitico!$A:$A,0))&amp;"%",""),"")</f>
        <v/>
      </c>
      <c r="K5978" s="3" t="str">
        <f>IF($B5978="SINAPI",IF(ISNUMBER(MATCH(Banco!$C5978,Analitico!$A:$A,0)),INDEX(Analitico!F:F,MATCH(Banco!$C5978,Analitico!$A:$A,0))&amp;"%",""),"")</f>
        <v/>
      </c>
    </row>
    <row r="5979" spans="1:11" ht="22.5" x14ac:dyDescent="0.2">
      <c r="A5979" s="1" t="str">
        <f t="shared" si="94"/>
        <v>SINAPI 91354</v>
      </c>
      <c r="B5979" s="3" t="s">
        <v>21527</v>
      </c>
      <c r="C5979" s="3" t="s">
        <v>7312</v>
      </c>
      <c r="D5979" s="2" t="s">
        <v>14635</v>
      </c>
      <c r="E5979" s="3" t="s">
        <v>20627</v>
      </c>
      <c r="F5979" s="67" t="s">
        <v>5576</v>
      </c>
      <c r="G5979" s="67" t="s">
        <v>5576</v>
      </c>
      <c r="I5979" s="3" t="s">
        <v>6298</v>
      </c>
      <c r="J5979" s="3" t="str">
        <f>IF($B5979="SINAPI",IF(ISNUMBER(MATCH(Banco!$C5979,Analitico!$A:$A,0)),INDEX(Analitico!E:E,MATCH(Banco!$C5979,Analitico!$A:$A,0))&amp;"%",""),"")</f>
        <v/>
      </c>
      <c r="K5979" s="3" t="str">
        <f>IF($B5979="SINAPI",IF(ISNUMBER(MATCH(Banco!$C5979,Analitico!$A:$A,0)),INDEX(Analitico!F:F,MATCH(Banco!$C5979,Analitico!$A:$A,0))&amp;"%",""),"")</f>
        <v/>
      </c>
    </row>
    <row r="5980" spans="1:11" ht="22.5" x14ac:dyDescent="0.2">
      <c r="A5980" s="1" t="str">
        <f t="shared" si="94"/>
        <v>SINAPI 91355</v>
      </c>
      <c r="B5980" s="3" t="s">
        <v>21527</v>
      </c>
      <c r="C5980" s="3" t="s">
        <v>7313</v>
      </c>
      <c r="D5980" s="2" t="s">
        <v>14636</v>
      </c>
      <c r="E5980" s="3" t="s">
        <v>20627</v>
      </c>
      <c r="F5980" s="67" t="s">
        <v>21610</v>
      </c>
      <c r="G5980" s="67" t="s">
        <v>21610</v>
      </c>
      <c r="I5980" s="3" t="s">
        <v>6298</v>
      </c>
      <c r="J5980" s="3" t="str">
        <f>IF($B5980="SINAPI",IF(ISNUMBER(MATCH(Banco!$C5980,Analitico!$A:$A,0)),INDEX(Analitico!E:E,MATCH(Banco!$C5980,Analitico!$A:$A,0))&amp;"%",""),"")</f>
        <v/>
      </c>
      <c r="K5980" s="3" t="str">
        <f>IF($B5980="SINAPI",IF(ISNUMBER(MATCH(Banco!$C5980,Analitico!$A:$A,0)),INDEX(Analitico!F:F,MATCH(Banco!$C5980,Analitico!$A:$A,0))&amp;"%",""),"")</f>
        <v/>
      </c>
    </row>
    <row r="5981" spans="1:11" ht="22.5" x14ac:dyDescent="0.2">
      <c r="A5981" s="1" t="str">
        <f t="shared" si="94"/>
        <v>SINAPI 91356</v>
      </c>
      <c r="B5981" s="3" t="s">
        <v>21527</v>
      </c>
      <c r="C5981" s="3" t="s">
        <v>7314</v>
      </c>
      <c r="D5981" s="2" t="s">
        <v>14637</v>
      </c>
      <c r="E5981" s="3" t="s">
        <v>20627</v>
      </c>
      <c r="F5981" s="67" t="s">
        <v>4896</v>
      </c>
      <c r="G5981" s="67" t="s">
        <v>4896</v>
      </c>
      <c r="I5981" s="3" t="s">
        <v>6298</v>
      </c>
      <c r="J5981" s="3" t="str">
        <f>IF($B5981="SINAPI",IF(ISNUMBER(MATCH(Banco!$C5981,Analitico!$A:$A,0)),INDEX(Analitico!E:E,MATCH(Banco!$C5981,Analitico!$A:$A,0))&amp;"%",""),"")</f>
        <v/>
      </c>
      <c r="K5981" s="3" t="str">
        <f>IF($B5981="SINAPI",IF(ISNUMBER(MATCH(Banco!$C5981,Analitico!$A:$A,0)),INDEX(Analitico!F:F,MATCH(Banco!$C5981,Analitico!$A:$A,0))&amp;"%",""),"")</f>
        <v/>
      </c>
    </row>
    <row r="5982" spans="1:11" ht="22.5" x14ac:dyDescent="0.2">
      <c r="A5982" s="1" t="str">
        <f t="shared" si="94"/>
        <v>SINAPI 91359</v>
      </c>
      <c r="B5982" s="3" t="s">
        <v>21527</v>
      </c>
      <c r="C5982" s="3" t="s">
        <v>7315</v>
      </c>
      <c r="D5982" s="2" t="s">
        <v>14638</v>
      </c>
      <c r="E5982" s="3" t="s">
        <v>20627</v>
      </c>
      <c r="F5982" s="67" t="s">
        <v>28968</v>
      </c>
      <c r="G5982" s="67" t="s">
        <v>28968</v>
      </c>
      <c r="I5982" s="3" t="s">
        <v>6300</v>
      </c>
      <c r="J5982" s="3" t="str">
        <f>IF($B5982="SINAPI",IF(ISNUMBER(MATCH(Banco!$C5982,Analitico!$A:$A,0)),INDEX(Analitico!E:E,MATCH(Banco!$C5982,Analitico!$A:$A,0))&amp;"%",""),"")</f>
        <v/>
      </c>
      <c r="K5982" s="3" t="str">
        <f>IF($B5982="SINAPI",IF(ISNUMBER(MATCH(Banco!$C5982,Analitico!$A:$A,0)),INDEX(Analitico!F:F,MATCH(Banco!$C5982,Analitico!$A:$A,0))&amp;"%",""),"")</f>
        <v/>
      </c>
    </row>
    <row r="5983" spans="1:11" ht="22.5" x14ac:dyDescent="0.2">
      <c r="A5983" s="1" t="str">
        <f t="shared" si="94"/>
        <v>SINAPI 91360</v>
      </c>
      <c r="B5983" s="3" t="s">
        <v>21527</v>
      </c>
      <c r="C5983" s="3" t="s">
        <v>7316</v>
      </c>
      <c r="D5983" s="2" t="s">
        <v>14639</v>
      </c>
      <c r="E5983" s="3" t="s">
        <v>20627</v>
      </c>
      <c r="F5983" s="67" t="s">
        <v>21425</v>
      </c>
      <c r="G5983" s="67" t="s">
        <v>21425</v>
      </c>
      <c r="I5983" s="3" t="s">
        <v>6300</v>
      </c>
      <c r="J5983" s="3" t="str">
        <f>IF($B5983="SINAPI",IF(ISNUMBER(MATCH(Banco!$C5983,Analitico!$A:$A,0)),INDEX(Analitico!E:E,MATCH(Banco!$C5983,Analitico!$A:$A,0))&amp;"%",""),"")</f>
        <v/>
      </c>
      <c r="K5983" s="3" t="str">
        <f>IF($B5983="SINAPI",IF(ISNUMBER(MATCH(Banco!$C5983,Analitico!$A:$A,0)),INDEX(Analitico!F:F,MATCH(Banco!$C5983,Analitico!$A:$A,0))&amp;"%",""),"")</f>
        <v/>
      </c>
    </row>
    <row r="5984" spans="1:11" ht="22.5" x14ac:dyDescent="0.2">
      <c r="A5984" s="1" t="str">
        <f t="shared" si="94"/>
        <v>SINAPI 91361</v>
      </c>
      <c r="B5984" s="3" t="s">
        <v>21527</v>
      </c>
      <c r="C5984" s="3" t="s">
        <v>7317</v>
      </c>
      <c r="D5984" s="2" t="s">
        <v>14640</v>
      </c>
      <c r="E5984" s="3" t="s">
        <v>20627</v>
      </c>
      <c r="F5984" s="67" t="s">
        <v>31639</v>
      </c>
      <c r="G5984" s="67" t="s">
        <v>31639</v>
      </c>
      <c r="I5984" s="3" t="s">
        <v>6300</v>
      </c>
      <c r="J5984" s="3" t="str">
        <f>IF($B5984="SINAPI",IF(ISNUMBER(MATCH(Banco!$C5984,Analitico!$A:$A,0)),INDEX(Analitico!E:E,MATCH(Banco!$C5984,Analitico!$A:$A,0))&amp;"%",""),"")</f>
        <v/>
      </c>
      <c r="K5984" s="3" t="str">
        <f>IF($B5984="SINAPI",IF(ISNUMBER(MATCH(Banco!$C5984,Analitico!$A:$A,0)),INDEX(Analitico!F:F,MATCH(Banco!$C5984,Analitico!$A:$A,0))&amp;"%",""),"")</f>
        <v/>
      </c>
    </row>
    <row r="5985" spans="1:11" ht="22.5" x14ac:dyDescent="0.2">
      <c r="A5985" s="1" t="str">
        <f t="shared" si="94"/>
        <v>SINAPI 91367</v>
      </c>
      <c r="B5985" s="3" t="s">
        <v>21527</v>
      </c>
      <c r="C5985" s="3" t="s">
        <v>7318</v>
      </c>
      <c r="D5985" s="2" t="s">
        <v>14641</v>
      </c>
      <c r="E5985" s="3" t="s">
        <v>20627</v>
      </c>
      <c r="F5985" s="67" t="s">
        <v>28765</v>
      </c>
      <c r="G5985" s="67" t="s">
        <v>28765</v>
      </c>
      <c r="I5985" s="3" t="s">
        <v>6298</v>
      </c>
      <c r="J5985" s="3" t="str">
        <f>IF($B5985="SINAPI",IF(ISNUMBER(MATCH(Banco!$C5985,Analitico!$A:$A,0)),INDEX(Analitico!E:E,MATCH(Banco!$C5985,Analitico!$A:$A,0))&amp;"%",""),"")</f>
        <v/>
      </c>
      <c r="K5985" s="3" t="str">
        <f>IF($B5985="SINAPI",IF(ISNUMBER(MATCH(Banco!$C5985,Analitico!$A:$A,0)),INDEX(Analitico!F:F,MATCH(Banco!$C5985,Analitico!$A:$A,0))&amp;"%",""),"")</f>
        <v/>
      </c>
    </row>
    <row r="5986" spans="1:11" ht="22.5" x14ac:dyDescent="0.2">
      <c r="A5986" s="1" t="str">
        <f t="shared" si="94"/>
        <v>SINAPI 91368</v>
      </c>
      <c r="B5986" s="3" t="s">
        <v>21527</v>
      </c>
      <c r="C5986" s="3" t="s">
        <v>7319</v>
      </c>
      <c r="D5986" s="2" t="s">
        <v>14642</v>
      </c>
      <c r="E5986" s="3" t="s">
        <v>20627</v>
      </c>
      <c r="F5986" s="67" t="s">
        <v>21604</v>
      </c>
      <c r="G5986" s="67" t="s">
        <v>21604</v>
      </c>
      <c r="I5986" s="3" t="s">
        <v>6298</v>
      </c>
      <c r="J5986" s="3" t="str">
        <f>IF($B5986="SINAPI",IF(ISNUMBER(MATCH(Banco!$C5986,Analitico!$A:$A,0)),INDEX(Analitico!E:E,MATCH(Banco!$C5986,Analitico!$A:$A,0))&amp;"%",""),"")</f>
        <v/>
      </c>
      <c r="K5986" s="3" t="str">
        <f>IF($B5986="SINAPI",IF(ISNUMBER(MATCH(Banco!$C5986,Analitico!$A:$A,0)),INDEX(Analitico!F:F,MATCH(Banco!$C5986,Analitico!$A:$A,0))&amp;"%",""),"")</f>
        <v/>
      </c>
    </row>
    <row r="5987" spans="1:11" ht="22.5" x14ac:dyDescent="0.2">
      <c r="A5987" s="1" t="str">
        <f t="shared" ref="A5987:A6050" si="95">CONCATENAR</f>
        <v>SINAPI 91369</v>
      </c>
      <c r="B5987" s="3" t="s">
        <v>21527</v>
      </c>
      <c r="C5987" s="3" t="s">
        <v>7320</v>
      </c>
      <c r="D5987" s="2" t="s">
        <v>14643</v>
      </c>
      <c r="E5987" s="3" t="s">
        <v>20627</v>
      </c>
      <c r="F5987" s="67" t="s">
        <v>6067</v>
      </c>
      <c r="G5987" s="67" t="s">
        <v>6067</v>
      </c>
      <c r="I5987" s="3" t="s">
        <v>6298</v>
      </c>
      <c r="J5987" s="3" t="str">
        <f>IF($B5987="SINAPI",IF(ISNUMBER(MATCH(Banco!$C5987,Analitico!$A:$A,0)),INDEX(Analitico!E:E,MATCH(Banco!$C5987,Analitico!$A:$A,0))&amp;"%",""),"")</f>
        <v/>
      </c>
      <c r="K5987" s="3" t="str">
        <f>IF($B5987="SINAPI",IF(ISNUMBER(MATCH(Banco!$C5987,Analitico!$A:$A,0)),INDEX(Analitico!F:F,MATCH(Banco!$C5987,Analitico!$A:$A,0))&amp;"%",""),"")</f>
        <v/>
      </c>
    </row>
    <row r="5988" spans="1:11" ht="22.5" x14ac:dyDescent="0.2">
      <c r="A5988" s="1" t="str">
        <f t="shared" si="95"/>
        <v>SINAPI 91375</v>
      </c>
      <c r="B5988" s="3" t="s">
        <v>21527</v>
      </c>
      <c r="C5988" s="3" t="s">
        <v>7321</v>
      </c>
      <c r="D5988" s="2" t="s">
        <v>14644</v>
      </c>
      <c r="E5988" s="3" t="s">
        <v>20627</v>
      </c>
      <c r="F5988" s="67" t="s">
        <v>21793</v>
      </c>
      <c r="G5988" s="67" t="s">
        <v>21793</v>
      </c>
      <c r="I5988" s="3" t="s">
        <v>6298</v>
      </c>
      <c r="J5988" s="3" t="str">
        <f>IF($B5988="SINAPI",IF(ISNUMBER(MATCH(Banco!$C5988,Analitico!$A:$A,0)),INDEX(Analitico!E:E,MATCH(Banco!$C5988,Analitico!$A:$A,0))&amp;"%",""),"")</f>
        <v/>
      </c>
      <c r="K5988" s="3" t="str">
        <f>IF($B5988="SINAPI",IF(ISNUMBER(MATCH(Banco!$C5988,Analitico!$A:$A,0)),INDEX(Analitico!F:F,MATCH(Banco!$C5988,Analitico!$A:$A,0))&amp;"%",""),"")</f>
        <v/>
      </c>
    </row>
    <row r="5989" spans="1:11" ht="22.5" x14ac:dyDescent="0.2">
      <c r="A5989" s="1" t="str">
        <f t="shared" si="95"/>
        <v>SINAPI 91376</v>
      </c>
      <c r="B5989" s="3" t="s">
        <v>21527</v>
      </c>
      <c r="C5989" s="3" t="s">
        <v>7322</v>
      </c>
      <c r="D5989" s="2" t="s">
        <v>14645</v>
      </c>
      <c r="E5989" s="3" t="s">
        <v>20627</v>
      </c>
      <c r="F5989" s="67" t="s">
        <v>4647</v>
      </c>
      <c r="G5989" s="67" t="s">
        <v>4647</v>
      </c>
      <c r="I5989" s="3" t="s">
        <v>6298</v>
      </c>
      <c r="J5989" s="3" t="str">
        <f>IF($B5989="SINAPI",IF(ISNUMBER(MATCH(Banco!$C5989,Analitico!$A:$A,0)),INDEX(Analitico!E:E,MATCH(Banco!$C5989,Analitico!$A:$A,0))&amp;"%",""),"")</f>
        <v/>
      </c>
      <c r="K5989" s="3" t="str">
        <f>IF($B5989="SINAPI",IF(ISNUMBER(MATCH(Banco!$C5989,Analitico!$A:$A,0)),INDEX(Analitico!F:F,MATCH(Banco!$C5989,Analitico!$A:$A,0))&amp;"%",""),"")</f>
        <v/>
      </c>
    </row>
    <row r="5990" spans="1:11" ht="22.5" x14ac:dyDescent="0.2">
      <c r="A5990" s="1" t="str">
        <f t="shared" si="95"/>
        <v>SINAPI 91377</v>
      </c>
      <c r="B5990" s="3" t="s">
        <v>21527</v>
      </c>
      <c r="C5990" s="3" t="s">
        <v>7323</v>
      </c>
      <c r="D5990" s="2" t="s">
        <v>14646</v>
      </c>
      <c r="E5990" s="3" t="s">
        <v>20627</v>
      </c>
      <c r="F5990" s="67" t="s">
        <v>5314</v>
      </c>
      <c r="G5990" s="67" t="s">
        <v>5314</v>
      </c>
      <c r="I5990" s="3" t="s">
        <v>6298</v>
      </c>
      <c r="J5990" s="3" t="str">
        <f>IF($B5990="SINAPI",IF(ISNUMBER(MATCH(Banco!$C5990,Analitico!$A:$A,0)),INDEX(Analitico!E:E,MATCH(Banco!$C5990,Analitico!$A:$A,0))&amp;"%",""),"")</f>
        <v/>
      </c>
      <c r="K5990" s="3" t="str">
        <f>IF($B5990="SINAPI",IF(ISNUMBER(MATCH(Banco!$C5990,Analitico!$A:$A,0)),INDEX(Analitico!F:F,MATCH(Banco!$C5990,Analitico!$A:$A,0))&amp;"%",""),"")</f>
        <v/>
      </c>
    </row>
    <row r="5991" spans="1:11" ht="33.75" x14ac:dyDescent="0.2">
      <c r="A5991" s="1" t="str">
        <f t="shared" si="95"/>
        <v>SINAPI 91380</v>
      </c>
      <c r="B5991" s="3" t="s">
        <v>21527</v>
      </c>
      <c r="C5991" s="3" t="s">
        <v>7324</v>
      </c>
      <c r="D5991" s="2" t="s">
        <v>14647</v>
      </c>
      <c r="E5991" s="3" t="s">
        <v>20627</v>
      </c>
      <c r="F5991" s="67" t="s">
        <v>29013</v>
      </c>
      <c r="G5991" s="67" t="s">
        <v>29013</v>
      </c>
      <c r="I5991" s="3" t="s">
        <v>6298</v>
      </c>
      <c r="J5991" s="3" t="str">
        <f>IF($B5991="SINAPI",IF(ISNUMBER(MATCH(Banco!$C5991,Analitico!$A:$A,0)),INDEX(Analitico!E:E,MATCH(Banco!$C5991,Analitico!$A:$A,0))&amp;"%",""),"")</f>
        <v/>
      </c>
      <c r="K5991" s="3" t="str">
        <f>IF($B5991="SINAPI",IF(ISNUMBER(MATCH(Banco!$C5991,Analitico!$A:$A,0)),INDEX(Analitico!F:F,MATCH(Banco!$C5991,Analitico!$A:$A,0))&amp;"%",""),"")</f>
        <v/>
      </c>
    </row>
    <row r="5992" spans="1:11" ht="22.5" x14ac:dyDescent="0.2">
      <c r="A5992" s="1" t="str">
        <f t="shared" si="95"/>
        <v>SINAPI 91381</v>
      </c>
      <c r="B5992" s="3" t="s">
        <v>21527</v>
      </c>
      <c r="C5992" s="3" t="s">
        <v>7325</v>
      </c>
      <c r="D5992" s="2" t="s">
        <v>14648</v>
      </c>
      <c r="E5992" s="3" t="s">
        <v>20627</v>
      </c>
      <c r="F5992" s="67" t="s">
        <v>21632</v>
      </c>
      <c r="G5992" s="67" t="s">
        <v>21632</v>
      </c>
      <c r="I5992" s="3" t="s">
        <v>6298</v>
      </c>
      <c r="J5992" s="3" t="str">
        <f>IF($B5992="SINAPI",IF(ISNUMBER(MATCH(Banco!$C5992,Analitico!$A:$A,0)),INDEX(Analitico!E:E,MATCH(Banco!$C5992,Analitico!$A:$A,0))&amp;"%",""),"")</f>
        <v/>
      </c>
      <c r="K5992" s="3" t="str">
        <f>IF($B5992="SINAPI",IF(ISNUMBER(MATCH(Banco!$C5992,Analitico!$A:$A,0)),INDEX(Analitico!F:F,MATCH(Banco!$C5992,Analitico!$A:$A,0))&amp;"%",""),"")</f>
        <v/>
      </c>
    </row>
    <row r="5993" spans="1:11" ht="33.75" x14ac:dyDescent="0.2">
      <c r="A5993" s="1" t="str">
        <f t="shared" si="95"/>
        <v>SINAPI 91382</v>
      </c>
      <c r="B5993" s="3" t="s">
        <v>21527</v>
      </c>
      <c r="C5993" s="3" t="s">
        <v>7326</v>
      </c>
      <c r="D5993" s="2" t="s">
        <v>14649</v>
      </c>
      <c r="E5993" s="3" t="s">
        <v>20627</v>
      </c>
      <c r="F5993" s="67" t="s">
        <v>30959</v>
      </c>
      <c r="G5993" s="67" t="s">
        <v>30959</v>
      </c>
      <c r="I5993" s="3" t="s">
        <v>6298</v>
      </c>
      <c r="J5993" s="3" t="str">
        <f>IF($B5993="SINAPI",IF(ISNUMBER(MATCH(Banco!$C5993,Analitico!$A:$A,0)),INDEX(Analitico!E:E,MATCH(Banco!$C5993,Analitico!$A:$A,0))&amp;"%",""),"")</f>
        <v/>
      </c>
      <c r="K5993" s="3" t="str">
        <f>IF($B5993="SINAPI",IF(ISNUMBER(MATCH(Banco!$C5993,Analitico!$A:$A,0)),INDEX(Analitico!F:F,MATCH(Banco!$C5993,Analitico!$A:$A,0))&amp;"%",""),"")</f>
        <v/>
      </c>
    </row>
    <row r="5994" spans="1:11" ht="33.75" x14ac:dyDescent="0.2">
      <c r="A5994" s="1" t="str">
        <f t="shared" si="95"/>
        <v>SINAPI 91383</v>
      </c>
      <c r="B5994" s="3" t="s">
        <v>21527</v>
      </c>
      <c r="C5994" s="3" t="s">
        <v>7327</v>
      </c>
      <c r="D5994" s="2" t="s">
        <v>14650</v>
      </c>
      <c r="E5994" s="3" t="s">
        <v>20627</v>
      </c>
      <c r="F5994" s="67" t="s">
        <v>31806</v>
      </c>
      <c r="G5994" s="67" t="s">
        <v>31806</v>
      </c>
      <c r="I5994" s="3" t="s">
        <v>6298</v>
      </c>
      <c r="J5994" s="3" t="str">
        <f>IF($B5994="SINAPI",IF(ISNUMBER(MATCH(Banco!$C5994,Analitico!$A:$A,0)),INDEX(Analitico!E:E,MATCH(Banco!$C5994,Analitico!$A:$A,0))&amp;"%",""),"")</f>
        <v/>
      </c>
      <c r="K5994" s="3" t="str">
        <f>IF($B5994="SINAPI",IF(ISNUMBER(MATCH(Banco!$C5994,Analitico!$A:$A,0)),INDEX(Analitico!F:F,MATCH(Banco!$C5994,Analitico!$A:$A,0))&amp;"%",""),"")</f>
        <v/>
      </c>
    </row>
    <row r="5995" spans="1:11" ht="33.75" x14ac:dyDescent="0.2">
      <c r="A5995" s="1" t="str">
        <f t="shared" si="95"/>
        <v>SINAPI 91384</v>
      </c>
      <c r="B5995" s="3" t="s">
        <v>21527</v>
      </c>
      <c r="C5995" s="3" t="s">
        <v>7328</v>
      </c>
      <c r="D5995" s="2" t="s">
        <v>14651</v>
      </c>
      <c r="E5995" s="3" t="s">
        <v>20627</v>
      </c>
      <c r="F5995" s="67" t="s">
        <v>32156</v>
      </c>
      <c r="G5995" s="67" t="s">
        <v>32156</v>
      </c>
      <c r="I5995" s="3" t="s">
        <v>41</v>
      </c>
      <c r="J5995" s="3" t="str">
        <f>IF($B5995="SINAPI",IF(ISNUMBER(MATCH(Banco!$C5995,Analitico!$A:$A,0)),INDEX(Analitico!E:E,MATCH(Banco!$C5995,Analitico!$A:$A,0))&amp;"%",""),"")</f>
        <v/>
      </c>
      <c r="K5995" s="3" t="str">
        <f>IF($B5995="SINAPI",IF(ISNUMBER(MATCH(Banco!$C5995,Analitico!$A:$A,0)),INDEX(Analitico!F:F,MATCH(Banco!$C5995,Analitico!$A:$A,0))&amp;"%",""),"")</f>
        <v/>
      </c>
    </row>
    <row r="5996" spans="1:11" ht="33.75" x14ac:dyDescent="0.2">
      <c r="A5996" s="1" t="str">
        <f t="shared" si="95"/>
        <v>SINAPI 91390</v>
      </c>
      <c r="B5996" s="3" t="s">
        <v>21527</v>
      </c>
      <c r="C5996" s="3" t="s">
        <v>7329</v>
      </c>
      <c r="D5996" s="2" t="s">
        <v>14652</v>
      </c>
      <c r="E5996" s="3" t="s">
        <v>20627</v>
      </c>
      <c r="F5996" s="67" t="s">
        <v>21218</v>
      </c>
      <c r="G5996" s="67" t="s">
        <v>21218</v>
      </c>
      <c r="I5996" s="3" t="s">
        <v>6298</v>
      </c>
      <c r="J5996" s="3" t="str">
        <f>IF($B5996="SINAPI",IF(ISNUMBER(MATCH(Banco!$C5996,Analitico!$A:$A,0)),INDEX(Analitico!E:E,MATCH(Banco!$C5996,Analitico!$A:$A,0))&amp;"%",""),"")</f>
        <v/>
      </c>
      <c r="K5996" s="3" t="str">
        <f>IF($B5996="SINAPI",IF(ISNUMBER(MATCH(Banco!$C5996,Analitico!$A:$A,0)),INDEX(Analitico!F:F,MATCH(Banco!$C5996,Analitico!$A:$A,0))&amp;"%",""),"")</f>
        <v/>
      </c>
    </row>
    <row r="5997" spans="1:11" ht="33.75" x14ac:dyDescent="0.2">
      <c r="A5997" s="1" t="str">
        <f t="shared" si="95"/>
        <v>SINAPI 91391</v>
      </c>
      <c r="B5997" s="3" t="s">
        <v>21527</v>
      </c>
      <c r="C5997" s="3" t="s">
        <v>7330</v>
      </c>
      <c r="D5997" s="2" t="s">
        <v>14653</v>
      </c>
      <c r="E5997" s="3" t="s">
        <v>20627</v>
      </c>
      <c r="F5997" s="67" t="s">
        <v>5872</v>
      </c>
      <c r="G5997" s="67" t="s">
        <v>5872</v>
      </c>
      <c r="I5997" s="3" t="s">
        <v>6298</v>
      </c>
      <c r="J5997" s="3" t="str">
        <f>IF($B5997="SINAPI",IF(ISNUMBER(MATCH(Banco!$C5997,Analitico!$A:$A,0)),INDEX(Analitico!E:E,MATCH(Banco!$C5997,Analitico!$A:$A,0))&amp;"%",""),"")</f>
        <v/>
      </c>
      <c r="K5997" s="3" t="str">
        <f>IF($B5997="SINAPI",IF(ISNUMBER(MATCH(Banco!$C5997,Analitico!$A:$A,0)),INDEX(Analitico!F:F,MATCH(Banco!$C5997,Analitico!$A:$A,0))&amp;"%",""),"")</f>
        <v/>
      </c>
    </row>
    <row r="5998" spans="1:11" ht="33.75" x14ac:dyDescent="0.2">
      <c r="A5998" s="1" t="str">
        <f t="shared" si="95"/>
        <v>SINAPI 91392</v>
      </c>
      <c r="B5998" s="3" t="s">
        <v>21527</v>
      </c>
      <c r="C5998" s="3" t="s">
        <v>7331</v>
      </c>
      <c r="D5998" s="2" t="s">
        <v>14654</v>
      </c>
      <c r="E5998" s="3" t="s">
        <v>20627</v>
      </c>
      <c r="F5998" s="67" t="s">
        <v>21467</v>
      </c>
      <c r="G5998" s="67" t="s">
        <v>21467</v>
      </c>
      <c r="I5998" s="3" t="s">
        <v>6298</v>
      </c>
      <c r="J5998" s="3" t="str">
        <f>IF($B5998="SINAPI",IF(ISNUMBER(MATCH(Banco!$C5998,Analitico!$A:$A,0)),INDEX(Analitico!E:E,MATCH(Banco!$C5998,Analitico!$A:$A,0))&amp;"%",""),"")</f>
        <v/>
      </c>
      <c r="K5998" s="3" t="str">
        <f>IF($B5998="SINAPI",IF(ISNUMBER(MATCH(Banco!$C5998,Analitico!$A:$A,0)),INDEX(Analitico!F:F,MATCH(Banco!$C5998,Analitico!$A:$A,0))&amp;"%",""),"")</f>
        <v/>
      </c>
    </row>
    <row r="5999" spans="1:11" ht="33.75" x14ac:dyDescent="0.2">
      <c r="A5999" s="1" t="str">
        <f t="shared" si="95"/>
        <v>SINAPI 91396</v>
      </c>
      <c r="B5999" s="3" t="s">
        <v>21527</v>
      </c>
      <c r="C5999" s="3" t="s">
        <v>7332</v>
      </c>
      <c r="D5999" s="2" t="s">
        <v>14655</v>
      </c>
      <c r="E5999" s="3" t="s">
        <v>20627</v>
      </c>
      <c r="F5999" s="67" t="s">
        <v>21545</v>
      </c>
      <c r="G5999" s="67" t="s">
        <v>21545</v>
      </c>
      <c r="I5999" s="3" t="s">
        <v>6300</v>
      </c>
      <c r="J5999" s="3" t="str">
        <f>IF($B5999="SINAPI",IF(ISNUMBER(MATCH(Banco!$C5999,Analitico!$A:$A,0)),INDEX(Analitico!E:E,MATCH(Banco!$C5999,Analitico!$A:$A,0))&amp;"%",""),"")</f>
        <v/>
      </c>
      <c r="K5999" s="3" t="str">
        <f>IF($B5999="SINAPI",IF(ISNUMBER(MATCH(Banco!$C5999,Analitico!$A:$A,0)),INDEX(Analitico!F:F,MATCH(Banco!$C5999,Analitico!$A:$A,0))&amp;"%",""),"")</f>
        <v/>
      </c>
    </row>
    <row r="6000" spans="1:11" ht="22.5" x14ac:dyDescent="0.2">
      <c r="A6000" s="1" t="str">
        <f t="shared" si="95"/>
        <v>SINAPI 91397</v>
      </c>
      <c r="B6000" s="3" t="s">
        <v>21527</v>
      </c>
      <c r="C6000" s="3" t="s">
        <v>7333</v>
      </c>
      <c r="D6000" s="2" t="s">
        <v>14656</v>
      </c>
      <c r="E6000" s="3" t="s">
        <v>20627</v>
      </c>
      <c r="F6000" s="67" t="s">
        <v>21122</v>
      </c>
      <c r="G6000" s="67" t="s">
        <v>21122</v>
      </c>
      <c r="I6000" s="3" t="s">
        <v>6300</v>
      </c>
      <c r="J6000" s="3" t="str">
        <f>IF($B6000="SINAPI",IF(ISNUMBER(MATCH(Banco!$C6000,Analitico!$A:$A,0)),INDEX(Analitico!E:E,MATCH(Banco!$C6000,Analitico!$A:$A,0))&amp;"%",""),"")</f>
        <v/>
      </c>
      <c r="K6000" s="3" t="str">
        <f>IF($B6000="SINAPI",IF(ISNUMBER(MATCH(Banco!$C6000,Analitico!$A:$A,0)),INDEX(Analitico!F:F,MATCH(Banco!$C6000,Analitico!$A:$A,0))&amp;"%",""),"")</f>
        <v/>
      </c>
    </row>
    <row r="6001" spans="1:11" ht="33.75" x14ac:dyDescent="0.2">
      <c r="A6001" s="1" t="str">
        <f t="shared" si="95"/>
        <v>SINAPI 91398</v>
      </c>
      <c r="B6001" s="3" t="s">
        <v>21527</v>
      </c>
      <c r="C6001" s="3" t="s">
        <v>7334</v>
      </c>
      <c r="D6001" s="2" t="s">
        <v>14657</v>
      </c>
      <c r="E6001" s="3" t="s">
        <v>20627</v>
      </c>
      <c r="F6001" s="67" t="s">
        <v>4689</v>
      </c>
      <c r="G6001" s="67" t="s">
        <v>4689</v>
      </c>
      <c r="I6001" s="3" t="s">
        <v>6300</v>
      </c>
      <c r="J6001" s="3" t="str">
        <f>IF($B6001="SINAPI",IF(ISNUMBER(MATCH(Banco!$C6001,Analitico!$A:$A,0)),INDEX(Analitico!E:E,MATCH(Banco!$C6001,Analitico!$A:$A,0))&amp;"%",""),"")</f>
        <v/>
      </c>
      <c r="K6001" s="3" t="str">
        <f>IF($B6001="SINAPI",IF(ISNUMBER(MATCH(Banco!$C6001,Analitico!$A:$A,0)),INDEX(Analitico!F:F,MATCH(Banco!$C6001,Analitico!$A:$A,0))&amp;"%",""),"")</f>
        <v/>
      </c>
    </row>
    <row r="6002" spans="1:11" ht="22.5" x14ac:dyDescent="0.2">
      <c r="A6002" s="1" t="str">
        <f t="shared" si="95"/>
        <v>SINAPI 91402</v>
      </c>
      <c r="B6002" s="3" t="s">
        <v>21527</v>
      </c>
      <c r="C6002" s="3" t="s">
        <v>7335</v>
      </c>
      <c r="D6002" s="2" t="s">
        <v>14658</v>
      </c>
      <c r="E6002" s="3" t="s">
        <v>20627</v>
      </c>
      <c r="F6002" s="67" t="s">
        <v>21466</v>
      </c>
      <c r="G6002" s="67" t="s">
        <v>21466</v>
      </c>
      <c r="I6002" s="3" t="s">
        <v>6298</v>
      </c>
      <c r="J6002" s="3" t="str">
        <f>IF($B6002="SINAPI",IF(ISNUMBER(MATCH(Banco!$C6002,Analitico!$A:$A,0)),INDEX(Analitico!E:E,MATCH(Banco!$C6002,Analitico!$A:$A,0))&amp;"%",""),"")</f>
        <v/>
      </c>
      <c r="K6002" s="3" t="str">
        <f>IF($B6002="SINAPI",IF(ISNUMBER(MATCH(Banco!$C6002,Analitico!$A:$A,0)),INDEX(Analitico!F:F,MATCH(Banco!$C6002,Analitico!$A:$A,0))&amp;"%",""),"")</f>
        <v/>
      </c>
    </row>
    <row r="6003" spans="1:11" ht="33.75" x14ac:dyDescent="0.2">
      <c r="A6003" s="1" t="str">
        <f t="shared" si="95"/>
        <v>SINAPI 91466</v>
      </c>
      <c r="B6003" s="3" t="s">
        <v>21527</v>
      </c>
      <c r="C6003" s="3" t="s">
        <v>7336</v>
      </c>
      <c r="D6003" s="2" t="s">
        <v>14659</v>
      </c>
      <c r="E6003" s="3" t="s">
        <v>20627</v>
      </c>
      <c r="F6003" s="67" t="s">
        <v>4683</v>
      </c>
      <c r="G6003" s="67" t="s">
        <v>4683</v>
      </c>
      <c r="I6003" s="3" t="s">
        <v>6300</v>
      </c>
      <c r="J6003" s="3" t="str">
        <f>IF($B6003="SINAPI",IF(ISNUMBER(MATCH(Banco!$C6003,Analitico!$A:$A,0)),INDEX(Analitico!E:E,MATCH(Banco!$C6003,Analitico!$A:$A,0))&amp;"%",""),"")</f>
        <v/>
      </c>
      <c r="K6003" s="3" t="str">
        <f>IF($B6003="SINAPI",IF(ISNUMBER(MATCH(Banco!$C6003,Analitico!$A:$A,0)),INDEX(Analitico!F:F,MATCH(Banco!$C6003,Analitico!$A:$A,0))&amp;"%",""),"")</f>
        <v/>
      </c>
    </row>
    <row r="6004" spans="1:11" ht="33.75" x14ac:dyDescent="0.2">
      <c r="A6004" s="1" t="str">
        <f t="shared" si="95"/>
        <v>SINAPI 91467</v>
      </c>
      <c r="B6004" s="3" t="s">
        <v>21527</v>
      </c>
      <c r="C6004" s="3" t="s">
        <v>7337</v>
      </c>
      <c r="D6004" s="2" t="s">
        <v>14660</v>
      </c>
      <c r="E6004" s="3" t="s">
        <v>20627</v>
      </c>
      <c r="F6004" s="67" t="s">
        <v>35122</v>
      </c>
      <c r="G6004" s="67" t="s">
        <v>35122</v>
      </c>
      <c r="I6004" s="3" t="s">
        <v>41</v>
      </c>
      <c r="J6004" s="3" t="str">
        <f>IF($B6004="SINAPI",IF(ISNUMBER(MATCH(Banco!$C6004,Analitico!$A:$A,0)),INDEX(Analitico!E:E,MATCH(Banco!$C6004,Analitico!$A:$A,0))&amp;"%",""),"")</f>
        <v/>
      </c>
      <c r="K6004" s="3" t="str">
        <f>IF($B6004="SINAPI",IF(ISNUMBER(MATCH(Banco!$C6004,Analitico!$A:$A,0)),INDEX(Analitico!F:F,MATCH(Banco!$C6004,Analitico!$A:$A,0))&amp;"%",""),"")</f>
        <v/>
      </c>
    </row>
    <row r="6005" spans="1:11" ht="33.75" x14ac:dyDescent="0.2">
      <c r="A6005" s="1" t="str">
        <f t="shared" si="95"/>
        <v>SINAPI 91468</v>
      </c>
      <c r="B6005" s="3" t="s">
        <v>21527</v>
      </c>
      <c r="C6005" s="3" t="s">
        <v>7338</v>
      </c>
      <c r="D6005" s="2" t="s">
        <v>14661</v>
      </c>
      <c r="E6005" s="3" t="s">
        <v>20627</v>
      </c>
      <c r="F6005" s="67" t="s">
        <v>33785</v>
      </c>
      <c r="G6005" s="67" t="s">
        <v>33785</v>
      </c>
      <c r="I6005" s="3" t="s">
        <v>6300</v>
      </c>
      <c r="J6005" s="3" t="str">
        <f>IF($B6005="SINAPI",IF(ISNUMBER(MATCH(Banco!$C6005,Analitico!$A:$A,0)),INDEX(Analitico!E:E,MATCH(Banco!$C6005,Analitico!$A:$A,0))&amp;"%",""),"")</f>
        <v/>
      </c>
      <c r="K6005" s="3" t="str">
        <f>IF($B6005="SINAPI",IF(ISNUMBER(MATCH(Banco!$C6005,Analitico!$A:$A,0)),INDEX(Analitico!F:F,MATCH(Banco!$C6005,Analitico!$A:$A,0))&amp;"%",""),"")</f>
        <v/>
      </c>
    </row>
    <row r="6006" spans="1:11" ht="33.75" x14ac:dyDescent="0.2">
      <c r="A6006" s="1" t="str">
        <f t="shared" si="95"/>
        <v>SINAPI 91469</v>
      </c>
      <c r="B6006" s="3" t="s">
        <v>21527</v>
      </c>
      <c r="C6006" s="3" t="s">
        <v>7339</v>
      </c>
      <c r="D6006" s="2" t="s">
        <v>14662</v>
      </c>
      <c r="E6006" s="3" t="s">
        <v>20627</v>
      </c>
      <c r="F6006" s="67" t="s">
        <v>21170</v>
      </c>
      <c r="G6006" s="67" t="s">
        <v>21170</v>
      </c>
      <c r="I6006" s="3" t="s">
        <v>6300</v>
      </c>
      <c r="J6006" s="3" t="str">
        <f>IF($B6006="SINAPI",IF(ISNUMBER(MATCH(Banco!$C6006,Analitico!$A:$A,0)),INDEX(Analitico!E:E,MATCH(Banco!$C6006,Analitico!$A:$A,0))&amp;"%",""),"")</f>
        <v/>
      </c>
      <c r="K6006" s="3" t="str">
        <f>IF($B6006="SINAPI",IF(ISNUMBER(MATCH(Banco!$C6006,Analitico!$A:$A,0)),INDEX(Analitico!F:F,MATCH(Banco!$C6006,Analitico!$A:$A,0))&amp;"%",""),"")</f>
        <v/>
      </c>
    </row>
    <row r="6007" spans="1:11" ht="33.75" x14ac:dyDescent="0.2">
      <c r="A6007" s="1" t="str">
        <f t="shared" si="95"/>
        <v>SINAPI 91484</v>
      </c>
      <c r="B6007" s="3" t="s">
        <v>21527</v>
      </c>
      <c r="C6007" s="3" t="s">
        <v>7340</v>
      </c>
      <c r="D6007" s="2" t="s">
        <v>14663</v>
      </c>
      <c r="E6007" s="3" t="s">
        <v>20627</v>
      </c>
      <c r="F6007" s="67" t="s">
        <v>21130</v>
      </c>
      <c r="G6007" s="67" t="s">
        <v>21130</v>
      </c>
      <c r="I6007" s="3" t="s">
        <v>6300</v>
      </c>
      <c r="J6007" s="3" t="str">
        <f>IF($B6007="SINAPI",IF(ISNUMBER(MATCH(Banco!$C6007,Analitico!$A:$A,0)),INDEX(Analitico!E:E,MATCH(Banco!$C6007,Analitico!$A:$A,0))&amp;"%",""),"")</f>
        <v/>
      </c>
      <c r="K6007" s="3" t="str">
        <f>IF($B6007="SINAPI",IF(ISNUMBER(MATCH(Banco!$C6007,Analitico!$A:$A,0)),INDEX(Analitico!F:F,MATCH(Banco!$C6007,Analitico!$A:$A,0))&amp;"%",""),"")</f>
        <v/>
      </c>
    </row>
    <row r="6008" spans="1:11" ht="33.75" x14ac:dyDescent="0.2">
      <c r="A6008" s="1" t="str">
        <f t="shared" si="95"/>
        <v>SINAPI 91485</v>
      </c>
      <c r="B6008" s="3" t="s">
        <v>21527</v>
      </c>
      <c r="C6008" s="3" t="s">
        <v>7341</v>
      </c>
      <c r="D6008" s="2" t="s">
        <v>14664</v>
      </c>
      <c r="E6008" s="3" t="s">
        <v>20627</v>
      </c>
      <c r="F6008" s="67" t="s">
        <v>31662</v>
      </c>
      <c r="G6008" s="67" t="s">
        <v>31662</v>
      </c>
      <c r="I6008" s="3" t="s">
        <v>41</v>
      </c>
      <c r="J6008" s="3" t="str">
        <f>IF($B6008="SINAPI",IF(ISNUMBER(MATCH(Banco!$C6008,Analitico!$A:$A,0)),INDEX(Analitico!E:E,MATCH(Banco!$C6008,Analitico!$A:$A,0))&amp;"%",""),"")</f>
        <v/>
      </c>
      <c r="K6008" s="3" t="str">
        <f>IF($B6008="SINAPI",IF(ISNUMBER(MATCH(Banco!$C6008,Analitico!$A:$A,0)),INDEX(Analitico!F:F,MATCH(Banco!$C6008,Analitico!$A:$A,0))&amp;"%",""),"")</f>
        <v/>
      </c>
    </row>
    <row r="6009" spans="1:11" ht="22.5" x14ac:dyDescent="0.2">
      <c r="A6009" s="1" t="str">
        <f t="shared" si="95"/>
        <v>SINAPI 91529</v>
      </c>
      <c r="B6009" s="3" t="s">
        <v>21527</v>
      </c>
      <c r="C6009" s="3" t="s">
        <v>7342</v>
      </c>
      <c r="D6009" s="2" t="s">
        <v>14665</v>
      </c>
      <c r="E6009" s="3" t="s">
        <v>20627</v>
      </c>
      <c r="F6009" s="67" t="s">
        <v>4625</v>
      </c>
      <c r="G6009" s="67" t="s">
        <v>4625</v>
      </c>
      <c r="I6009" s="3" t="s">
        <v>6298</v>
      </c>
      <c r="J6009" s="3" t="str">
        <f>IF($B6009="SINAPI",IF(ISNUMBER(MATCH(Banco!$C6009,Analitico!$A:$A,0)),INDEX(Analitico!E:E,MATCH(Banco!$C6009,Analitico!$A:$A,0))&amp;"%",""),"")</f>
        <v/>
      </c>
      <c r="K6009" s="3" t="str">
        <f>IF($B6009="SINAPI",IF(ISNUMBER(MATCH(Banco!$C6009,Analitico!$A:$A,0)),INDEX(Analitico!F:F,MATCH(Banco!$C6009,Analitico!$A:$A,0))&amp;"%",""),"")</f>
        <v/>
      </c>
    </row>
    <row r="6010" spans="1:11" ht="22.5" x14ac:dyDescent="0.2">
      <c r="A6010" s="1" t="str">
        <f t="shared" si="95"/>
        <v>SINAPI 91530</v>
      </c>
      <c r="B6010" s="3" t="s">
        <v>21527</v>
      </c>
      <c r="C6010" s="3" t="s">
        <v>7343</v>
      </c>
      <c r="D6010" s="2" t="s">
        <v>14666</v>
      </c>
      <c r="E6010" s="3" t="s">
        <v>20627</v>
      </c>
      <c r="F6010" s="67" t="s">
        <v>20809</v>
      </c>
      <c r="G6010" s="67" t="s">
        <v>20809</v>
      </c>
      <c r="I6010" s="3" t="s">
        <v>6298</v>
      </c>
      <c r="J6010" s="3" t="str">
        <f>IF($B6010="SINAPI",IF(ISNUMBER(MATCH(Banco!$C6010,Analitico!$A:$A,0)),INDEX(Analitico!E:E,MATCH(Banco!$C6010,Analitico!$A:$A,0))&amp;"%",""),"")</f>
        <v/>
      </c>
      <c r="K6010" s="3" t="str">
        <f>IF($B6010="SINAPI",IF(ISNUMBER(MATCH(Banco!$C6010,Analitico!$A:$A,0)),INDEX(Analitico!F:F,MATCH(Banco!$C6010,Analitico!$A:$A,0))&amp;"%",""),"")</f>
        <v/>
      </c>
    </row>
    <row r="6011" spans="1:11" ht="22.5" x14ac:dyDescent="0.2">
      <c r="A6011" s="1" t="str">
        <f t="shared" si="95"/>
        <v>SINAPI 91531</v>
      </c>
      <c r="B6011" s="3" t="s">
        <v>21527</v>
      </c>
      <c r="C6011" s="3" t="s">
        <v>7344</v>
      </c>
      <c r="D6011" s="2" t="s">
        <v>14667</v>
      </c>
      <c r="E6011" s="3" t="s">
        <v>20627</v>
      </c>
      <c r="F6011" s="67" t="s">
        <v>4676</v>
      </c>
      <c r="G6011" s="67" t="s">
        <v>4676</v>
      </c>
      <c r="I6011" s="3" t="s">
        <v>6298</v>
      </c>
      <c r="J6011" s="3" t="str">
        <f>IF($B6011="SINAPI",IF(ISNUMBER(MATCH(Banco!$C6011,Analitico!$A:$A,0)),INDEX(Analitico!E:E,MATCH(Banco!$C6011,Analitico!$A:$A,0))&amp;"%",""),"")</f>
        <v/>
      </c>
      <c r="K6011" s="3" t="str">
        <f>IF($B6011="SINAPI",IF(ISNUMBER(MATCH(Banco!$C6011,Analitico!$A:$A,0)),INDEX(Analitico!F:F,MATCH(Banco!$C6011,Analitico!$A:$A,0))&amp;"%",""),"")</f>
        <v/>
      </c>
    </row>
    <row r="6012" spans="1:11" ht="22.5" x14ac:dyDescent="0.2">
      <c r="A6012" s="1" t="str">
        <f t="shared" si="95"/>
        <v>SINAPI 91532</v>
      </c>
      <c r="B6012" s="3" t="s">
        <v>21527</v>
      </c>
      <c r="C6012" s="3" t="s">
        <v>7345</v>
      </c>
      <c r="D6012" s="2" t="s">
        <v>14668</v>
      </c>
      <c r="E6012" s="3" t="s">
        <v>20627</v>
      </c>
      <c r="F6012" s="67" t="s">
        <v>4876</v>
      </c>
      <c r="G6012" s="67" t="s">
        <v>4876</v>
      </c>
      <c r="I6012" s="3" t="s">
        <v>41</v>
      </c>
      <c r="J6012" s="3" t="str">
        <f>IF($B6012="SINAPI",IF(ISNUMBER(MATCH(Banco!$C6012,Analitico!$A:$A,0)),INDEX(Analitico!E:E,MATCH(Banco!$C6012,Analitico!$A:$A,0))&amp;"%",""),"")</f>
        <v/>
      </c>
      <c r="K6012" s="3" t="str">
        <f>IF($B6012="SINAPI",IF(ISNUMBER(MATCH(Banco!$C6012,Analitico!$A:$A,0)),INDEX(Analitico!F:F,MATCH(Banco!$C6012,Analitico!$A:$A,0))&amp;"%",""),"")</f>
        <v/>
      </c>
    </row>
    <row r="6013" spans="1:11" ht="33.75" x14ac:dyDescent="0.2">
      <c r="A6013" s="1" t="str">
        <f t="shared" si="95"/>
        <v>SINAPI 91629</v>
      </c>
      <c r="B6013" s="3" t="s">
        <v>21527</v>
      </c>
      <c r="C6013" s="3" t="s">
        <v>7346</v>
      </c>
      <c r="D6013" s="2" t="s">
        <v>14669</v>
      </c>
      <c r="E6013" s="3" t="s">
        <v>20627</v>
      </c>
      <c r="F6013" s="67" t="s">
        <v>5144</v>
      </c>
      <c r="G6013" s="67" t="s">
        <v>5144</v>
      </c>
      <c r="I6013" s="3" t="s">
        <v>6300</v>
      </c>
      <c r="J6013" s="3" t="str">
        <f>IF($B6013="SINAPI",IF(ISNUMBER(MATCH(Banco!$C6013,Analitico!$A:$A,0)),INDEX(Analitico!E:E,MATCH(Banco!$C6013,Analitico!$A:$A,0))&amp;"%",""),"")</f>
        <v/>
      </c>
      <c r="K6013" s="3" t="str">
        <f>IF($B6013="SINAPI",IF(ISNUMBER(MATCH(Banco!$C6013,Analitico!$A:$A,0)),INDEX(Analitico!F:F,MATCH(Banco!$C6013,Analitico!$A:$A,0))&amp;"%",""),"")</f>
        <v/>
      </c>
    </row>
    <row r="6014" spans="1:11" ht="33.75" x14ac:dyDescent="0.2">
      <c r="A6014" s="1" t="str">
        <f t="shared" si="95"/>
        <v>SINAPI 91630</v>
      </c>
      <c r="B6014" s="3" t="s">
        <v>21527</v>
      </c>
      <c r="C6014" s="3" t="s">
        <v>7347</v>
      </c>
      <c r="D6014" s="2" t="s">
        <v>14670</v>
      </c>
      <c r="E6014" s="3" t="s">
        <v>20627</v>
      </c>
      <c r="F6014" s="67" t="s">
        <v>5758</v>
      </c>
      <c r="G6014" s="67" t="s">
        <v>5758</v>
      </c>
      <c r="I6014" s="3" t="s">
        <v>6300</v>
      </c>
      <c r="J6014" s="3" t="str">
        <f>IF($B6014="SINAPI",IF(ISNUMBER(MATCH(Banco!$C6014,Analitico!$A:$A,0)),INDEX(Analitico!E:E,MATCH(Banco!$C6014,Analitico!$A:$A,0))&amp;"%",""),"")</f>
        <v/>
      </c>
      <c r="K6014" s="3" t="str">
        <f>IF($B6014="SINAPI",IF(ISNUMBER(MATCH(Banco!$C6014,Analitico!$A:$A,0)),INDEX(Analitico!F:F,MATCH(Banco!$C6014,Analitico!$A:$A,0))&amp;"%",""),"")</f>
        <v/>
      </c>
    </row>
    <row r="6015" spans="1:11" ht="33.75" x14ac:dyDescent="0.2">
      <c r="A6015" s="1" t="str">
        <f t="shared" si="95"/>
        <v>SINAPI 91631</v>
      </c>
      <c r="B6015" s="3" t="s">
        <v>21527</v>
      </c>
      <c r="C6015" s="3" t="s">
        <v>7348</v>
      </c>
      <c r="D6015" s="2" t="s">
        <v>14671</v>
      </c>
      <c r="E6015" s="3" t="s">
        <v>20627</v>
      </c>
      <c r="F6015" s="67" t="s">
        <v>4459</v>
      </c>
      <c r="G6015" s="67" t="s">
        <v>4459</v>
      </c>
      <c r="I6015" s="3" t="s">
        <v>6300</v>
      </c>
      <c r="J6015" s="3" t="str">
        <f>IF($B6015="SINAPI",IF(ISNUMBER(MATCH(Banco!$C6015,Analitico!$A:$A,0)),INDEX(Analitico!E:E,MATCH(Banco!$C6015,Analitico!$A:$A,0))&amp;"%",""),"")</f>
        <v/>
      </c>
      <c r="K6015" s="3" t="str">
        <f>IF($B6015="SINAPI",IF(ISNUMBER(MATCH(Banco!$C6015,Analitico!$A:$A,0)),INDEX(Analitico!F:F,MATCH(Banco!$C6015,Analitico!$A:$A,0))&amp;"%",""),"")</f>
        <v/>
      </c>
    </row>
    <row r="6016" spans="1:11" ht="33.75" x14ac:dyDescent="0.2">
      <c r="A6016" s="1" t="str">
        <f t="shared" si="95"/>
        <v>SINAPI 91632</v>
      </c>
      <c r="B6016" s="3" t="s">
        <v>21527</v>
      </c>
      <c r="C6016" s="3" t="s">
        <v>7349</v>
      </c>
      <c r="D6016" s="2" t="s">
        <v>14672</v>
      </c>
      <c r="E6016" s="3" t="s">
        <v>20627</v>
      </c>
      <c r="F6016" s="67" t="s">
        <v>5857</v>
      </c>
      <c r="G6016" s="67" t="s">
        <v>5857</v>
      </c>
      <c r="I6016" s="3" t="s">
        <v>6300</v>
      </c>
      <c r="J6016" s="3" t="str">
        <f>IF($B6016="SINAPI",IF(ISNUMBER(MATCH(Banco!$C6016,Analitico!$A:$A,0)),INDEX(Analitico!E:E,MATCH(Banco!$C6016,Analitico!$A:$A,0))&amp;"%",""),"")</f>
        <v/>
      </c>
      <c r="K6016" s="3" t="str">
        <f>IF($B6016="SINAPI",IF(ISNUMBER(MATCH(Banco!$C6016,Analitico!$A:$A,0)),INDEX(Analitico!F:F,MATCH(Banco!$C6016,Analitico!$A:$A,0))&amp;"%",""),"")</f>
        <v/>
      </c>
    </row>
    <row r="6017" spans="1:11" ht="33.75" x14ac:dyDescent="0.2">
      <c r="A6017" s="1" t="str">
        <f t="shared" si="95"/>
        <v>SINAPI 91633</v>
      </c>
      <c r="B6017" s="3" t="s">
        <v>21527</v>
      </c>
      <c r="C6017" s="3" t="s">
        <v>7350</v>
      </c>
      <c r="D6017" s="2" t="s">
        <v>14673</v>
      </c>
      <c r="E6017" s="3" t="s">
        <v>20627</v>
      </c>
      <c r="F6017" s="67" t="s">
        <v>35171</v>
      </c>
      <c r="G6017" s="67" t="s">
        <v>35171</v>
      </c>
      <c r="I6017" s="3" t="s">
        <v>41</v>
      </c>
      <c r="J6017" s="3" t="str">
        <f>IF($B6017="SINAPI",IF(ISNUMBER(MATCH(Banco!$C6017,Analitico!$A:$A,0)),INDEX(Analitico!E:E,MATCH(Banco!$C6017,Analitico!$A:$A,0))&amp;"%",""),"")</f>
        <v/>
      </c>
      <c r="K6017" s="3" t="str">
        <f>IF($B6017="SINAPI",IF(ISNUMBER(MATCH(Banco!$C6017,Analitico!$A:$A,0)),INDEX(Analitico!F:F,MATCH(Banco!$C6017,Analitico!$A:$A,0))&amp;"%",""),"")</f>
        <v/>
      </c>
    </row>
    <row r="6018" spans="1:11" ht="33.75" x14ac:dyDescent="0.2">
      <c r="A6018" s="1" t="str">
        <f t="shared" si="95"/>
        <v>SINAPI 91640</v>
      </c>
      <c r="B6018" s="3" t="s">
        <v>21527</v>
      </c>
      <c r="C6018" s="3" t="s">
        <v>7351</v>
      </c>
      <c r="D6018" s="2" t="s">
        <v>14674</v>
      </c>
      <c r="E6018" s="3" t="s">
        <v>20627</v>
      </c>
      <c r="F6018" s="67" t="s">
        <v>35172</v>
      </c>
      <c r="G6018" s="67" t="s">
        <v>35172</v>
      </c>
      <c r="I6018" s="3" t="s">
        <v>6300</v>
      </c>
      <c r="J6018" s="3" t="str">
        <f>IF($B6018="SINAPI",IF(ISNUMBER(MATCH(Banco!$C6018,Analitico!$A:$A,0)),INDEX(Analitico!E:E,MATCH(Banco!$C6018,Analitico!$A:$A,0))&amp;"%",""),"")</f>
        <v/>
      </c>
      <c r="K6018" s="3" t="str">
        <f>IF($B6018="SINAPI",IF(ISNUMBER(MATCH(Banco!$C6018,Analitico!$A:$A,0)),INDEX(Analitico!F:F,MATCH(Banco!$C6018,Analitico!$A:$A,0))&amp;"%",""),"")</f>
        <v/>
      </c>
    </row>
    <row r="6019" spans="1:11" ht="33.75" x14ac:dyDescent="0.2">
      <c r="A6019" s="1" t="str">
        <f t="shared" si="95"/>
        <v>SINAPI 91641</v>
      </c>
      <c r="B6019" s="3" t="s">
        <v>21527</v>
      </c>
      <c r="C6019" s="3" t="s">
        <v>7352</v>
      </c>
      <c r="D6019" s="2" t="s">
        <v>14675</v>
      </c>
      <c r="E6019" s="3" t="s">
        <v>20627</v>
      </c>
      <c r="F6019" s="67" t="s">
        <v>31928</v>
      </c>
      <c r="G6019" s="67" t="s">
        <v>31928</v>
      </c>
      <c r="I6019" s="3" t="s">
        <v>6300</v>
      </c>
      <c r="J6019" s="3" t="str">
        <f>IF($B6019="SINAPI",IF(ISNUMBER(MATCH(Banco!$C6019,Analitico!$A:$A,0)),INDEX(Analitico!E:E,MATCH(Banco!$C6019,Analitico!$A:$A,0))&amp;"%",""),"")</f>
        <v/>
      </c>
      <c r="K6019" s="3" t="str">
        <f>IF($B6019="SINAPI",IF(ISNUMBER(MATCH(Banco!$C6019,Analitico!$A:$A,0)),INDEX(Analitico!F:F,MATCH(Banco!$C6019,Analitico!$A:$A,0))&amp;"%",""),"")</f>
        <v/>
      </c>
    </row>
    <row r="6020" spans="1:11" ht="33.75" x14ac:dyDescent="0.2">
      <c r="A6020" s="1" t="str">
        <f t="shared" si="95"/>
        <v>SINAPI 91642</v>
      </c>
      <c r="B6020" s="3" t="s">
        <v>21527</v>
      </c>
      <c r="C6020" s="3" t="s">
        <v>7353</v>
      </c>
      <c r="D6020" s="2" t="s">
        <v>14676</v>
      </c>
      <c r="E6020" s="3" t="s">
        <v>20627</v>
      </c>
      <c r="F6020" s="67" t="s">
        <v>5874</v>
      </c>
      <c r="G6020" s="67" t="s">
        <v>5874</v>
      </c>
      <c r="I6020" s="3" t="s">
        <v>6300</v>
      </c>
      <c r="J6020" s="3" t="str">
        <f>IF($B6020="SINAPI",IF(ISNUMBER(MATCH(Banco!$C6020,Analitico!$A:$A,0)),INDEX(Analitico!E:E,MATCH(Banco!$C6020,Analitico!$A:$A,0))&amp;"%",""),"")</f>
        <v/>
      </c>
      <c r="K6020" s="3" t="str">
        <f>IF($B6020="SINAPI",IF(ISNUMBER(MATCH(Banco!$C6020,Analitico!$A:$A,0)),INDEX(Analitico!F:F,MATCH(Banco!$C6020,Analitico!$A:$A,0))&amp;"%",""),"")</f>
        <v/>
      </c>
    </row>
    <row r="6021" spans="1:11" ht="33.75" x14ac:dyDescent="0.2">
      <c r="A6021" s="1" t="str">
        <f t="shared" si="95"/>
        <v>SINAPI 91643</v>
      </c>
      <c r="B6021" s="3" t="s">
        <v>21527</v>
      </c>
      <c r="C6021" s="3" t="s">
        <v>7354</v>
      </c>
      <c r="D6021" s="2" t="s">
        <v>14677</v>
      </c>
      <c r="E6021" s="3" t="s">
        <v>20627</v>
      </c>
      <c r="F6021" s="67" t="s">
        <v>21860</v>
      </c>
      <c r="G6021" s="67" t="s">
        <v>21860</v>
      </c>
      <c r="I6021" s="3" t="s">
        <v>6300</v>
      </c>
      <c r="J6021" s="3" t="str">
        <f>IF($B6021="SINAPI",IF(ISNUMBER(MATCH(Banco!$C6021,Analitico!$A:$A,0)),INDEX(Analitico!E:E,MATCH(Banco!$C6021,Analitico!$A:$A,0))&amp;"%",""),"")</f>
        <v/>
      </c>
      <c r="K6021" s="3" t="str">
        <f>IF($B6021="SINAPI",IF(ISNUMBER(MATCH(Banco!$C6021,Analitico!$A:$A,0)),INDEX(Analitico!F:F,MATCH(Banco!$C6021,Analitico!$A:$A,0))&amp;"%",""),"")</f>
        <v/>
      </c>
    </row>
    <row r="6022" spans="1:11" ht="33.75" x14ac:dyDescent="0.2">
      <c r="A6022" s="1" t="str">
        <f t="shared" si="95"/>
        <v>SINAPI 91644</v>
      </c>
      <c r="B6022" s="3" t="s">
        <v>21527</v>
      </c>
      <c r="C6022" s="3" t="s">
        <v>7355</v>
      </c>
      <c r="D6022" s="2" t="s">
        <v>14678</v>
      </c>
      <c r="E6022" s="3" t="s">
        <v>20627</v>
      </c>
      <c r="F6022" s="67" t="s">
        <v>35173</v>
      </c>
      <c r="G6022" s="67" t="s">
        <v>35173</v>
      </c>
      <c r="I6022" s="3" t="s">
        <v>41</v>
      </c>
      <c r="J6022" s="3" t="str">
        <f>IF($B6022="SINAPI",IF(ISNUMBER(MATCH(Banco!$C6022,Analitico!$A:$A,0)),INDEX(Analitico!E:E,MATCH(Banco!$C6022,Analitico!$A:$A,0))&amp;"%",""),"")</f>
        <v/>
      </c>
      <c r="K6022" s="3" t="str">
        <f>IF($B6022="SINAPI",IF(ISNUMBER(MATCH(Banco!$C6022,Analitico!$A:$A,0)),INDEX(Analitico!F:F,MATCH(Banco!$C6022,Analitico!$A:$A,0))&amp;"%",""),"")</f>
        <v/>
      </c>
    </row>
    <row r="6023" spans="1:11" ht="22.5" x14ac:dyDescent="0.2">
      <c r="A6023" s="1" t="str">
        <f t="shared" si="95"/>
        <v>SINAPI 91688</v>
      </c>
      <c r="B6023" s="3" t="s">
        <v>21527</v>
      </c>
      <c r="C6023" s="3" t="s">
        <v>7356</v>
      </c>
      <c r="D6023" s="2" t="s">
        <v>14679</v>
      </c>
      <c r="E6023" s="3" t="s">
        <v>20627</v>
      </c>
      <c r="F6023" s="67" t="s">
        <v>4741</v>
      </c>
      <c r="G6023" s="67" t="s">
        <v>4741</v>
      </c>
      <c r="I6023" s="3" t="s">
        <v>6298</v>
      </c>
      <c r="J6023" s="3" t="str">
        <f>IF($B6023="SINAPI",IF(ISNUMBER(MATCH(Banco!$C6023,Analitico!$A:$A,0)),INDEX(Analitico!E:E,MATCH(Banco!$C6023,Analitico!$A:$A,0))&amp;"%",""),"")</f>
        <v/>
      </c>
      <c r="K6023" s="3" t="str">
        <f>IF($B6023="SINAPI",IF(ISNUMBER(MATCH(Banco!$C6023,Analitico!$A:$A,0)),INDEX(Analitico!F:F,MATCH(Banco!$C6023,Analitico!$A:$A,0))&amp;"%",""),"")</f>
        <v/>
      </c>
    </row>
    <row r="6024" spans="1:11" ht="22.5" x14ac:dyDescent="0.2">
      <c r="A6024" s="1" t="str">
        <f t="shared" si="95"/>
        <v>SINAPI 91689</v>
      </c>
      <c r="B6024" s="3" t="s">
        <v>21527</v>
      </c>
      <c r="C6024" s="3" t="s">
        <v>7357</v>
      </c>
      <c r="D6024" s="2" t="s">
        <v>14680</v>
      </c>
      <c r="E6024" s="3" t="s">
        <v>20627</v>
      </c>
      <c r="F6024" s="67" t="s">
        <v>5404</v>
      </c>
      <c r="G6024" s="67" t="s">
        <v>5404</v>
      </c>
      <c r="I6024" s="3" t="s">
        <v>6298</v>
      </c>
      <c r="J6024" s="3" t="str">
        <f>IF($B6024="SINAPI",IF(ISNUMBER(MATCH(Banco!$C6024,Analitico!$A:$A,0)),INDEX(Analitico!E:E,MATCH(Banco!$C6024,Analitico!$A:$A,0))&amp;"%",""),"")</f>
        <v/>
      </c>
      <c r="K6024" s="3" t="str">
        <f>IF($B6024="SINAPI",IF(ISNUMBER(MATCH(Banco!$C6024,Analitico!$A:$A,0)),INDEX(Analitico!F:F,MATCH(Banco!$C6024,Analitico!$A:$A,0))&amp;"%",""),"")</f>
        <v/>
      </c>
    </row>
    <row r="6025" spans="1:11" ht="22.5" x14ac:dyDescent="0.2">
      <c r="A6025" s="1" t="str">
        <f t="shared" si="95"/>
        <v>SINAPI 91690</v>
      </c>
      <c r="B6025" s="3" t="s">
        <v>21527</v>
      </c>
      <c r="C6025" s="3" t="s">
        <v>7358</v>
      </c>
      <c r="D6025" s="2" t="s">
        <v>14681</v>
      </c>
      <c r="E6025" s="3" t="s">
        <v>20627</v>
      </c>
      <c r="F6025" s="67" t="s">
        <v>5838</v>
      </c>
      <c r="G6025" s="67" t="s">
        <v>5838</v>
      </c>
      <c r="I6025" s="3" t="s">
        <v>6298</v>
      </c>
      <c r="J6025" s="3" t="str">
        <f>IF($B6025="SINAPI",IF(ISNUMBER(MATCH(Banco!$C6025,Analitico!$A:$A,0)),INDEX(Analitico!E:E,MATCH(Banco!$C6025,Analitico!$A:$A,0))&amp;"%",""),"")</f>
        <v/>
      </c>
      <c r="K6025" s="3" t="str">
        <f>IF($B6025="SINAPI",IF(ISNUMBER(MATCH(Banco!$C6025,Analitico!$A:$A,0)),INDEX(Analitico!F:F,MATCH(Banco!$C6025,Analitico!$A:$A,0))&amp;"%",""),"")</f>
        <v/>
      </c>
    </row>
    <row r="6026" spans="1:11" ht="22.5" x14ac:dyDescent="0.2">
      <c r="A6026" s="1" t="str">
        <f t="shared" si="95"/>
        <v>SINAPI 91691</v>
      </c>
      <c r="B6026" s="3" t="s">
        <v>21527</v>
      </c>
      <c r="C6026" s="3" t="s">
        <v>7359</v>
      </c>
      <c r="D6026" s="2" t="s">
        <v>14682</v>
      </c>
      <c r="E6026" s="3" t="s">
        <v>20627</v>
      </c>
      <c r="F6026" s="67" t="s">
        <v>5917</v>
      </c>
      <c r="G6026" s="67" t="s">
        <v>5917</v>
      </c>
      <c r="I6026" s="3" t="s">
        <v>6298</v>
      </c>
      <c r="J6026" s="3" t="str">
        <f>IF($B6026="SINAPI",IF(ISNUMBER(MATCH(Banco!$C6026,Analitico!$A:$A,0)),INDEX(Analitico!E:E,MATCH(Banco!$C6026,Analitico!$A:$A,0))&amp;"%",""),"")</f>
        <v/>
      </c>
      <c r="K6026" s="3" t="str">
        <f>IF($B6026="SINAPI",IF(ISNUMBER(MATCH(Banco!$C6026,Analitico!$A:$A,0)),INDEX(Analitico!F:F,MATCH(Banco!$C6026,Analitico!$A:$A,0))&amp;"%",""),"")</f>
        <v/>
      </c>
    </row>
    <row r="6027" spans="1:11" ht="22.5" x14ac:dyDescent="0.2">
      <c r="A6027" s="1" t="str">
        <f t="shared" si="95"/>
        <v>SINAPI 92040</v>
      </c>
      <c r="B6027" s="3" t="s">
        <v>21527</v>
      </c>
      <c r="C6027" s="3" t="s">
        <v>7360</v>
      </c>
      <c r="D6027" s="2" t="s">
        <v>14683</v>
      </c>
      <c r="E6027" s="3" t="s">
        <v>20627</v>
      </c>
      <c r="F6027" s="67" t="s">
        <v>5750</v>
      </c>
      <c r="G6027" s="67" t="s">
        <v>5750</v>
      </c>
      <c r="I6027" s="3" t="s">
        <v>6300</v>
      </c>
      <c r="J6027" s="3" t="str">
        <f>IF($B6027="SINAPI",IF(ISNUMBER(MATCH(Banco!$C6027,Analitico!$A:$A,0)),INDEX(Analitico!E:E,MATCH(Banco!$C6027,Analitico!$A:$A,0))&amp;"%",""),"")</f>
        <v/>
      </c>
      <c r="K6027" s="3" t="str">
        <f>IF($B6027="SINAPI",IF(ISNUMBER(MATCH(Banco!$C6027,Analitico!$A:$A,0)),INDEX(Analitico!F:F,MATCH(Banco!$C6027,Analitico!$A:$A,0))&amp;"%",""),"")</f>
        <v/>
      </c>
    </row>
    <row r="6028" spans="1:11" ht="22.5" x14ac:dyDescent="0.2">
      <c r="A6028" s="1" t="str">
        <f t="shared" si="95"/>
        <v>SINAPI 92041</v>
      </c>
      <c r="B6028" s="3" t="s">
        <v>21527</v>
      </c>
      <c r="C6028" s="3" t="s">
        <v>7361</v>
      </c>
      <c r="D6028" s="2" t="s">
        <v>14684</v>
      </c>
      <c r="E6028" s="3" t="s">
        <v>20627</v>
      </c>
      <c r="F6028" s="67" t="s">
        <v>5352</v>
      </c>
      <c r="G6028" s="67" t="s">
        <v>5352</v>
      </c>
      <c r="I6028" s="3" t="s">
        <v>6300</v>
      </c>
      <c r="J6028" s="3" t="str">
        <f>IF($B6028="SINAPI",IF(ISNUMBER(MATCH(Banco!$C6028,Analitico!$A:$A,0)),INDEX(Analitico!E:E,MATCH(Banco!$C6028,Analitico!$A:$A,0))&amp;"%",""),"")</f>
        <v/>
      </c>
      <c r="K6028" s="3" t="str">
        <f>IF($B6028="SINAPI",IF(ISNUMBER(MATCH(Banco!$C6028,Analitico!$A:$A,0)),INDEX(Analitico!F:F,MATCH(Banco!$C6028,Analitico!$A:$A,0))&amp;"%",""),"")</f>
        <v/>
      </c>
    </row>
    <row r="6029" spans="1:11" ht="22.5" x14ac:dyDescent="0.2">
      <c r="A6029" s="1" t="str">
        <f t="shared" si="95"/>
        <v>SINAPI 92042</v>
      </c>
      <c r="B6029" s="3" t="s">
        <v>21527</v>
      </c>
      <c r="C6029" s="3" t="s">
        <v>7362</v>
      </c>
      <c r="D6029" s="2" t="s">
        <v>14685</v>
      </c>
      <c r="E6029" s="3" t="s">
        <v>20627</v>
      </c>
      <c r="F6029" s="67" t="s">
        <v>20823</v>
      </c>
      <c r="G6029" s="67" t="s">
        <v>20823</v>
      </c>
      <c r="I6029" s="3" t="s">
        <v>6300</v>
      </c>
      <c r="J6029" s="3" t="str">
        <f>IF($B6029="SINAPI",IF(ISNUMBER(MATCH(Banco!$C6029,Analitico!$A:$A,0)),INDEX(Analitico!E:E,MATCH(Banco!$C6029,Analitico!$A:$A,0))&amp;"%",""),"")</f>
        <v/>
      </c>
      <c r="K6029" s="3" t="str">
        <f>IF($B6029="SINAPI",IF(ISNUMBER(MATCH(Banco!$C6029,Analitico!$A:$A,0)),INDEX(Analitico!F:F,MATCH(Banco!$C6029,Analitico!$A:$A,0))&amp;"%",""),"")</f>
        <v/>
      </c>
    </row>
    <row r="6030" spans="1:11" ht="33.75" x14ac:dyDescent="0.2">
      <c r="A6030" s="1" t="str">
        <f t="shared" si="95"/>
        <v>SINAPI 92101</v>
      </c>
      <c r="B6030" s="3" t="s">
        <v>21527</v>
      </c>
      <c r="C6030" s="3" t="s">
        <v>7363</v>
      </c>
      <c r="D6030" s="2" t="s">
        <v>14686</v>
      </c>
      <c r="E6030" s="3" t="s">
        <v>20627</v>
      </c>
      <c r="F6030" s="67" t="s">
        <v>30782</v>
      </c>
      <c r="G6030" s="67" t="s">
        <v>30782</v>
      </c>
      <c r="I6030" s="3" t="s">
        <v>6300</v>
      </c>
      <c r="J6030" s="3" t="str">
        <f>IF($B6030="SINAPI",IF(ISNUMBER(MATCH(Banco!$C6030,Analitico!$A:$A,0)),INDEX(Analitico!E:E,MATCH(Banco!$C6030,Analitico!$A:$A,0))&amp;"%",""),"")</f>
        <v/>
      </c>
      <c r="K6030" s="3" t="str">
        <f>IF($B6030="SINAPI",IF(ISNUMBER(MATCH(Banco!$C6030,Analitico!$A:$A,0)),INDEX(Analitico!F:F,MATCH(Banco!$C6030,Analitico!$A:$A,0))&amp;"%",""),"")</f>
        <v/>
      </c>
    </row>
    <row r="6031" spans="1:11" ht="33.75" x14ac:dyDescent="0.2">
      <c r="A6031" s="1" t="str">
        <f t="shared" si="95"/>
        <v>SINAPI 92102</v>
      </c>
      <c r="B6031" s="3" t="s">
        <v>21527</v>
      </c>
      <c r="C6031" s="3" t="s">
        <v>7364</v>
      </c>
      <c r="D6031" s="2" t="s">
        <v>14687</v>
      </c>
      <c r="E6031" s="3" t="s">
        <v>20627</v>
      </c>
      <c r="F6031" s="67" t="s">
        <v>4993</v>
      </c>
      <c r="G6031" s="67" t="s">
        <v>4993</v>
      </c>
      <c r="I6031" s="3" t="s">
        <v>6300</v>
      </c>
      <c r="J6031" s="3" t="str">
        <f>IF($B6031="SINAPI",IF(ISNUMBER(MATCH(Banco!$C6031,Analitico!$A:$A,0)),INDEX(Analitico!E:E,MATCH(Banco!$C6031,Analitico!$A:$A,0))&amp;"%",""),"")</f>
        <v/>
      </c>
      <c r="K6031" s="3" t="str">
        <f>IF($B6031="SINAPI",IF(ISNUMBER(MATCH(Banco!$C6031,Analitico!$A:$A,0)),INDEX(Analitico!F:F,MATCH(Banco!$C6031,Analitico!$A:$A,0))&amp;"%",""),"")</f>
        <v/>
      </c>
    </row>
    <row r="6032" spans="1:11" ht="33.75" x14ac:dyDescent="0.2">
      <c r="A6032" s="1" t="str">
        <f t="shared" si="95"/>
        <v>SINAPI 92103</v>
      </c>
      <c r="B6032" s="3" t="s">
        <v>21527</v>
      </c>
      <c r="C6032" s="3" t="s">
        <v>7365</v>
      </c>
      <c r="D6032" s="2" t="s">
        <v>14688</v>
      </c>
      <c r="E6032" s="3" t="s">
        <v>20627</v>
      </c>
      <c r="F6032" s="67" t="s">
        <v>5191</v>
      </c>
      <c r="G6032" s="67" t="s">
        <v>5191</v>
      </c>
      <c r="I6032" s="3" t="s">
        <v>6300</v>
      </c>
      <c r="J6032" s="3" t="str">
        <f>IF($B6032="SINAPI",IF(ISNUMBER(MATCH(Banco!$C6032,Analitico!$A:$A,0)),INDEX(Analitico!E:E,MATCH(Banco!$C6032,Analitico!$A:$A,0))&amp;"%",""),"")</f>
        <v/>
      </c>
      <c r="K6032" s="3" t="str">
        <f>IF($B6032="SINAPI",IF(ISNUMBER(MATCH(Banco!$C6032,Analitico!$A:$A,0)),INDEX(Analitico!F:F,MATCH(Banco!$C6032,Analitico!$A:$A,0))&amp;"%",""),"")</f>
        <v/>
      </c>
    </row>
    <row r="6033" spans="1:11" ht="33.75" x14ac:dyDescent="0.2">
      <c r="A6033" s="1" t="str">
        <f t="shared" si="95"/>
        <v>SINAPI 92104</v>
      </c>
      <c r="B6033" s="3" t="s">
        <v>21527</v>
      </c>
      <c r="C6033" s="3" t="s">
        <v>7366</v>
      </c>
      <c r="D6033" s="2" t="s">
        <v>14689</v>
      </c>
      <c r="E6033" s="3" t="s">
        <v>20627</v>
      </c>
      <c r="F6033" s="67" t="s">
        <v>35174</v>
      </c>
      <c r="G6033" s="67" t="s">
        <v>35174</v>
      </c>
      <c r="I6033" s="3" t="s">
        <v>6300</v>
      </c>
      <c r="J6033" s="3" t="str">
        <f>IF($B6033="SINAPI",IF(ISNUMBER(MATCH(Banco!$C6033,Analitico!$A:$A,0)),INDEX(Analitico!E:E,MATCH(Banco!$C6033,Analitico!$A:$A,0))&amp;"%",""),"")</f>
        <v/>
      </c>
      <c r="K6033" s="3" t="str">
        <f>IF($B6033="SINAPI",IF(ISNUMBER(MATCH(Banco!$C6033,Analitico!$A:$A,0)),INDEX(Analitico!F:F,MATCH(Banco!$C6033,Analitico!$A:$A,0))&amp;"%",""),"")</f>
        <v/>
      </c>
    </row>
    <row r="6034" spans="1:11" ht="33.75" x14ac:dyDescent="0.2">
      <c r="A6034" s="1" t="str">
        <f t="shared" si="95"/>
        <v>SINAPI 92105</v>
      </c>
      <c r="B6034" s="3" t="s">
        <v>21527</v>
      </c>
      <c r="C6034" s="3" t="s">
        <v>7367</v>
      </c>
      <c r="D6034" s="2" t="s">
        <v>14690</v>
      </c>
      <c r="E6034" s="3" t="s">
        <v>20627</v>
      </c>
      <c r="F6034" s="67" t="s">
        <v>35159</v>
      </c>
      <c r="G6034" s="67" t="s">
        <v>35159</v>
      </c>
      <c r="I6034" s="3" t="s">
        <v>41</v>
      </c>
      <c r="J6034" s="3" t="str">
        <f>IF($B6034="SINAPI",IF(ISNUMBER(MATCH(Banco!$C6034,Analitico!$A:$A,0)),INDEX(Analitico!E:E,MATCH(Banco!$C6034,Analitico!$A:$A,0))&amp;"%",""),"")</f>
        <v/>
      </c>
      <c r="K6034" s="3" t="str">
        <f>IF($B6034="SINAPI",IF(ISNUMBER(MATCH(Banco!$C6034,Analitico!$A:$A,0)),INDEX(Analitico!F:F,MATCH(Banco!$C6034,Analitico!$A:$A,0))&amp;"%",""),"")</f>
        <v/>
      </c>
    </row>
    <row r="6035" spans="1:11" ht="22.5" x14ac:dyDescent="0.2">
      <c r="A6035" s="1" t="str">
        <f t="shared" si="95"/>
        <v>SINAPI 92108</v>
      </c>
      <c r="B6035" s="3" t="s">
        <v>21527</v>
      </c>
      <c r="C6035" s="3" t="s">
        <v>7368</v>
      </c>
      <c r="D6035" s="2" t="s">
        <v>14691</v>
      </c>
      <c r="E6035" s="3" t="s">
        <v>20627</v>
      </c>
      <c r="F6035" s="67" t="s">
        <v>20708</v>
      </c>
      <c r="G6035" s="67" t="s">
        <v>20708</v>
      </c>
      <c r="I6035" s="3" t="s">
        <v>6298</v>
      </c>
      <c r="J6035" s="3" t="str">
        <f>IF($B6035="SINAPI",IF(ISNUMBER(MATCH(Banco!$C6035,Analitico!$A:$A,0)),INDEX(Analitico!E:E,MATCH(Banco!$C6035,Analitico!$A:$A,0))&amp;"%",""),"")</f>
        <v/>
      </c>
      <c r="K6035" s="3" t="str">
        <f>IF($B6035="SINAPI",IF(ISNUMBER(MATCH(Banco!$C6035,Analitico!$A:$A,0)),INDEX(Analitico!F:F,MATCH(Banco!$C6035,Analitico!$A:$A,0))&amp;"%",""),"")</f>
        <v/>
      </c>
    </row>
    <row r="6036" spans="1:11" ht="22.5" x14ac:dyDescent="0.2">
      <c r="A6036" s="1" t="str">
        <f t="shared" si="95"/>
        <v>SINAPI 92109</v>
      </c>
      <c r="B6036" s="3" t="s">
        <v>21527</v>
      </c>
      <c r="C6036" s="3" t="s">
        <v>7369</v>
      </c>
      <c r="D6036" s="2" t="s">
        <v>14692</v>
      </c>
      <c r="E6036" s="3" t="s">
        <v>20627</v>
      </c>
      <c r="F6036" s="67" t="s">
        <v>5819</v>
      </c>
      <c r="G6036" s="67" t="s">
        <v>5819</v>
      </c>
      <c r="I6036" s="3" t="s">
        <v>6298</v>
      </c>
      <c r="J6036" s="3" t="str">
        <f>IF($B6036="SINAPI",IF(ISNUMBER(MATCH(Banco!$C6036,Analitico!$A:$A,0)),INDEX(Analitico!E:E,MATCH(Banco!$C6036,Analitico!$A:$A,0))&amp;"%",""),"")</f>
        <v/>
      </c>
      <c r="K6036" s="3" t="str">
        <f>IF($B6036="SINAPI",IF(ISNUMBER(MATCH(Banco!$C6036,Analitico!$A:$A,0)),INDEX(Analitico!F:F,MATCH(Banco!$C6036,Analitico!$A:$A,0))&amp;"%",""),"")</f>
        <v/>
      </c>
    </row>
    <row r="6037" spans="1:11" ht="22.5" x14ac:dyDescent="0.2">
      <c r="A6037" s="1" t="str">
        <f t="shared" si="95"/>
        <v>SINAPI 92110</v>
      </c>
      <c r="B6037" s="3" t="s">
        <v>21527</v>
      </c>
      <c r="C6037" s="3" t="s">
        <v>7370</v>
      </c>
      <c r="D6037" s="2" t="s">
        <v>14693</v>
      </c>
      <c r="E6037" s="3" t="s">
        <v>20627</v>
      </c>
      <c r="F6037" s="67" t="s">
        <v>4790</v>
      </c>
      <c r="G6037" s="67" t="s">
        <v>4790</v>
      </c>
      <c r="I6037" s="3" t="s">
        <v>6298</v>
      </c>
      <c r="J6037" s="3" t="str">
        <f>IF($B6037="SINAPI",IF(ISNUMBER(MATCH(Banco!$C6037,Analitico!$A:$A,0)),INDEX(Analitico!E:E,MATCH(Banco!$C6037,Analitico!$A:$A,0))&amp;"%",""),"")</f>
        <v/>
      </c>
      <c r="K6037" s="3" t="str">
        <f>IF($B6037="SINAPI",IF(ISNUMBER(MATCH(Banco!$C6037,Analitico!$A:$A,0)),INDEX(Analitico!F:F,MATCH(Banco!$C6037,Analitico!$A:$A,0))&amp;"%",""),"")</f>
        <v/>
      </c>
    </row>
    <row r="6038" spans="1:11" ht="22.5" x14ac:dyDescent="0.2">
      <c r="A6038" s="1" t="str">
        <f t="shared" si="95"/>
        <v>SINAPI 92111</v>
      </c>
      <c r="B6038" s="3" t="s">
        <v>21527</v>
      </c>
      <c r="C6038" s="3" t="s">
        <v>7371</v>
      </c>
      <c r="D6038" s="2" t="s">
        <v>14694</v>
      </c>
      <c r="E6038" s="3" t="s">
        <v>20627</v>
      </c>
      <c r="F6038" s="67" t="s">
        <v>35141</v>
      </c>
      <c r="G6038" s="67" t="s">
        <v>35141</v>
      </c>
      <c r="I6038" s="3" t="s">
        <v>6298</v>
      </c>
      <c r="J6038" s="3" t="str">
        <f>IF($B6038="SINAPI",IF(ISNUMBER(MATCH(Banco!$C6038,Analitico!$A:$A,0)),INDEX(Analitico!E:E,MATCH(Banco!$C6038,Analitico!$A:$A,0))&amp;"%",""),"")</f>
        <v/>
      </c>
      <c r="K6038" s="3" t="str">
        <f>IF($B6038="SINAPI",IF(ISNUMBER(MATCH(Banco!$C6038,Analitico!$A:$A,0)),INDEX(Analitico!F:F,MATCH(Banco!$C6038,Analitico!$A:$A,0))&amp;"%",""),"")</f>
        <v/>
      </c>
    </row>
    <row r="6039" spans="1:11" x14ac:dyDescent="0.2">
      <c r="A6039" s="1" t="str">
        <f t="shared" si="95"/>
        <v>SINAPI 92114</v>
      </c>
      <c r="B6039" s="3" t="s">
        <v>21527</v>
      </c>
      <c r="C6039" s="3" t="s">
        <v>7372</v>
      </c>
      <c r="D6039" s="2" t="s">
        <v>14695</v>
      </c>
      <c r="E6039" s="3" t="s">
        <v>20627</v>
      </c>
      <c r="F6039" s="67" t="s">
        <v>5824</v>
      </c>
      <c r="G6039" s="67" t="s">
        <v>5824</v>
      </c>
      <c r="I6039" s="3" t="s">
        <v>6298</v>
      </c>
      <c r="J6039" s="3" t="str">
        <f>IF($B6039="SINAPI",IF(ISNUMBER(MATCH(Banco!$C6039,Analitico!$A:$A,0)),INDEX(Analitico!E:E,MATCH(Banco!$C6039,Analitico!$A:$A,0))&amp;"%",""),"")</f>
        <v/>
      </c>
      <c r="K6039" s="3" t="str">
        <f>IF($B6039="SINAPI",IF(ISNUMBER(MATCH(Banco!$C6039,Analitico!$A:$A,0)),INDEX(Analitico!F:F,MATCH(Banco!$C6039,Analitico!$A:$A,0))&amp;"%",""),"")</f>
        <v/>
      </c>
    </row>
    <row r="6040" spans="1:11" x14ac:dyDescent="0.2">
      <c r="A6040" s="1" t="str">
        <f t="shared" si="95"/>
        <v>SINAPI 92115</v>
      </c>
      <c r="B6040" s="3" t="s">
        <v>21527</v>
      </c>
      <c r="C6040" s="3" t="s">
        <v>7373</v>
      </c>
      <c r="D6040" s="2" t="s">
        <v>14696</v>
      </c>
      <c r="E6040" s="3" t="s">
        <v>20627</v>
      </c>
      <c r="F6040" s="67" t="s">
        <v>5838</v>
      </c>
      <c r="G6040" s="67" t="s">
        <v>5838</v>
      </c>
      <c r="I6040" s="3" t="s">
        <v>6298</v>
      </c>
      <c r="J6040" s="3" t="str">
        <f>IF($B6040="SINAPI",IF(ISNUMBER(MATCH(Banco!$C6040,Analitico!$A:$A,0)),INDEX(Analitico!E:E,MATCH(Banco!$C6040,Analitico!$A:$A,0))&amp;"%",""),"")</f>
        <v/>
      </c>
      <c r="K6040" s="3" t="str">
        <f>IF($B6040="SINAPI",IF(ISNUMBER(MATCH(Banco!$C6040,Analitico!$A:$A,0)),INDEX(Analitico!F:F,MATCH(Banco!$C6040,Analitico!$A:$A,0))&amp;"%",""),"")</f>
        <v/>
      </c>
    </row>
    <row r="6041" spans="1:11" x14ac:dyDescent="0.2">
      <c r="A6041" s="1" t="str">
        <f t="shared" si="95"/>
        <v>SINAPI 92116</v>
      </c>
      <c r="B6041" s="3" t="s">
        <v>21527</v>
      </c>
      <c r="C6041" s="3" t="s">
        <v>7374</v>
      </c>
      <c r="D6041" s="2" t="s">
        <v>14697</v>
      </c>
      <c r="E6041" s="3" t="s">
        <v>20627</v>
      </c>
      <c r="F6041" s="67" t="s">
        <v>4457</v>
      </c>
      <c r="G6041" s="67" t="s">
        <v>4457</v>
      </c>
      <c r="I6041" s="3" t="s">
        <v>6298</v>
      </c>
      <c r="J6041" s="3" t="str">
        <f>IF($B6041="SINAPI",IF(ISNUMBER(MATCH(Banco!$C6041,Analitico!$A:$A,0)),INDEX(Analitico!E:E,MATCH(Banco!$C6041,Analitico!$A:$A,0))&amp;"%",""),"")</f>
        <v/>
      </c>
      <c r="K6041" s="3" t="str">
        <f>IF($B6041="SINAPI",IF(ISNUMBER(MATCH(Banco!$C6041,Analitico!$A:$A,0)),INDEX(Analitico!F:F,MATCH(Banco!$C6041,Analitico!$A:$A,0))&amp;"%",""),"")</f>
        <v/>
      </c>
    </row>
    <row r="6042" spans="1:11" x14ac:dyDescent="0.2">
      <c r="A6042" s="1" t="str">
        <f t="shared" si="95"/>
        <v>SINAPI 92133</v>
      </c>
      <c r="B6042" s="3" t="s">
        <v>21527</v>
      </c>
      <c r="C6042" s="3" t="s">
        <v>7375</v>
      </c>
      <c r="D6042" s="2" t="s">
        <v>14698</v>
      </c>
      <c r="E6042" s="3" t="s">
        <v>20627</v>
      </c>
      <c r="F6042" s="67" t="s">
        <v>4649</v>
      </c>
      <c r="G6042" s="67" t="s">
        <v>4649</v>
      </c>
      <c r="I6042" s="3" t="s">
        <v>41</v>
      </c>
      <c r="J6042" s="3" t="str">
        <f>IF($B6042="SINAPI",IF(ISNUMBER(MATCH(Banco!$C6042,Analitico!$A:$A,0)),INDEX(Analitico!E:E,MATCH(Banco!$C6042,Analitico!$A:$A,0))&amp;"%",""),"")</f>
        <v/>
      </c>
      <c r="K6042" s="3" t="str">
        <f>IF($B6042="SINAPI",IF(ISNUMBER(MATCH(Banco!$C6042,Analitico!$A:$A,0)),INDEX(Analitico!F:F,MATCH(Banco!$C6042,Analitico!$A:$A,0))&amp;"%",""),"")</f>
        <v/>
      </c>
    </row>
    <row r="6043" spans="1:11" x14ac:dyDescent="0.2">
      <c r="A6043" s="1" t="str">
        <f t="shared" si="95"/>
        <v>SINAPI 92134</v>
      </c>
      <c r="B6043" s="3" t="s">
        <v>21527</v>
      </c>
      <c r="C6043" s="3" t="s">
        <v>7376</v>
      </c>
      <c r="D6043" s="2" t="s">
        <v>14699</v>
      </c>
      <c r="E6043" s="3" t="s">
        <v>20627</v>
      </c>
      <c r="F6043" s="67" t="s">
        <v>4984</v>
      </c>
      <c r="G6043" s="67" t="s">
        <v>4984</v>
      </c>
      <c r="I6043" s="3" t="s">
        <v>41</v>
      </c>
      <c r="J6043" s="3" t="str">
        <f>IF($B6043="SINAPI",IF(ISNUMBER(MATCH(Banco!$C6043,Analitico!$A:$A,0)),INDEX(Analitico!E:E,MATCH(Banco!$C6043,Analitico!$A:$A,0))&amp;"%",""),"")</f>
        <v/>
      </c>
      <c r="K6043" s="3" t="str">
        <f>IF($B6043="SINAPI",IF(ISNUMBER(MATCH(Banco!$C6043,Analitico!$A:$A,0)),INDEX(Analitico!F:F,MATCH(Banco!$C6043,Analitico!$A:$A,0))&amp;"%",""),"")</f>
        <v/>
      </c>
    </row>
    <row r="6044" spans="1:11" x14ac:dyDescent="0.2">
      <c r="A6044" s="1" t="str">
        <f t="shared" si="95"/>
        <v>SINAPI 92135</v>
      </c>
      <c r="B6044" s="3" t="s">
        <v>21527</v>
      </c>
      <c r="C6044" s="3" t="s">
        <v>7377</v>
      </c>
      <c r="D6044" s="2" t="s">
        <v>14700</v>
      </c>
      <c r="E6044" s="3" t="s">
        <v>20627</v>
      </c>
      <c r="F6044" s="67" t="s">
        <v>4471</v>
      </c>
      <c r="G6044" s="67" t="s">
        <v>4471</v>
      </c>
      <c r="I6044" s="3" t="s">
        <v>41</v>
      </c>
      <c r="J6044" s="3" t="str">
        <f>IF($B6044="SINAPI",IF(ISNUMBER(MATCH(Banco!$C6044,Analitico!$A:$A,0)),INDEX(Analitico!E:E,MATCH(Banco!$C6044,Analitico!$A:$A,0))&amp;"%",""),"")</f>
        <v/>
      </c>
      <c r="K6044" s="3" t="str">
        <f>IF($B6044="SINAPI",IF(ISNUMBER(MATCH(Banco!$C6044,Analitico!$A:$A,0)),INDEX(Analitico!F:F,MATCH(Banco!$C6044,Analitico!$A:$A,0))&amp;"%",""),"")</f>
        <v/>
      </c>
    </row>
    <row r="6045" spans="1:11" x14ac:dyDescent="0.2">
      <c r="A6045" s="1" t="str">
        <f t="shared" si="95"/>
        <v>SINAPI 92136</v>
      </c>
      <c r="B6045" s="3" t="s">
        <v>21527</v>
      </c>
      <c r="C6045" s="3" t="s">
        <v>7378</v>
      </c>
      <c r="D6045" s="2" t="s">
        <v>14701</v>
      </c>
      <c r="E6045" s="3" t="s">
        <v>20627</v>
      </c>
      <c r="F6045" s="67" t="s">
        <v>6316</v>
      </c>
      <c r="G6045" s="67" t="s">
        <v>6316</v>
      </c>
      <c r="I6045" s="3" t="s">
        <v>41</v>
      </c>
      <c r="J6045" s="3" t="str">
        <f>IF($B6045="SINAPI",IF(ISNUMBER(MATCH(Banco!$C6045,Analitico!$A:$A,0)),INDEX(Analitico!E:E,MATCH(Banco!$C6045,Analitico!$A:$A,0))&amp;"%",""),"")</f>
        <v/>
      </c>
      <c r="K6045" s="3" t="str">
        <f>IF($B6045="SINAPI",IF(ISNUMBER(MATCH(Banco!$C6045,Analitico!$A:$A,0)),INDEX(Analitico!F:F,MATCH(Banco!$C6045,Analitico!$A:$A,0))&amp;"%",""),"")</f>
        <v/>
      </c>
    </row>
    <row r="6046" spans="1:11" x14ac:dyDescent="0.2">
      <c r="A6046" s="1" t="str">
        <f t="shared" si="95"/>
        <v>SINAPI 92137</v>
      </c>
      <c r="B6046" s="3" t="s">
        <v>21527</v>
      </c>
      <c r="C6046" s="3" t="s">
        <v>7379</v>
      </c>
      <c r="D6046" s="2" t="s">
        <v>14702</v>
      </c>
      <c r="E6046" s="3" t="s">
        <v>20627</v>
      </c>
      <c r="F6046" s="67" t="s">
        <v>30206</v>
      </c>
      <c r="G6046" s="67" t="s">
        <v>30206</v>
      </c>
      <c r="I6046" s="3" t="s">
        <v>41</v>
      </c>
      <c r="J6046" s="3" t="str">
        <f>IF($B6046="SINAPI",IF(ISNUMBER(MATCH(Banco!$C6046,Analitico!$A:$A,0)),INDEX(Analitico!E:E,MATCH(Banco!$C6046,Analitico!$A:$A,0))&amp;"%",""),"")</f>
        <v/>
      </c>
      <c r="K6046" s="3" t="str">
        <f>IF($B6046="SINAPI",IF(ISNUMBER(MATCH(Banco!$C6046,Analitico!$A:$A,0)),INDEX(Analitico!F:F,MATCH(Banco!$C6046,Analitico!$A:$A,0))&amp;"%",""),"")</f>
        <v/>
      </c>
    </row>
    <row r="6047" spans="1:11" ht="22.5" x14ac:dyDescent="0.2">
      <c r="A6047" s="1" t="str">
        <f t="shared" si="95"/>
        <v>SINAPI 92140</v>
      </c>
      <c r="B6047" s="3" t="s">
        <v>21527</v>
      </c>
      <c r="C6047" s="3" t="s">
        <v>7380</v>
      </c>
      <c r="D6047" s="2" t="s">
        <v>14703</v>
      </c>
      <c r="E6047" s="3" t="s">
        <v>20627</v>
      </c>
      <c r="F6047" s="67" t="s">
        <v>5188</v>
      </c>
      <c r="G6047" s="67" t="s">
        <v>5188</v>
      </c>
      <c r="I6047" s="3" t="s">
        <v>6298</v>
      </c>
      <c r="J6047" s="3" t="str">
        <f>IF($B6047="SINAPI",IF(ISNUMBER(MATCH(Banco!$C6047,Analitico!$A:$A,0)),INDEX(Analitico!E:E,MATCH(Banco!$C6047,Analitico!$A:$A,0))&amp;"%",""),"")</f>
        <v/>
      </c>
      <c r="K6047" s="3" t="str">
        <f>IF($B6047="SINAPI",IF(ISNUMBER(MATCH(Banco!$C6047,Analitico!$A:$A,0)),INDEX(Analitico!F:F,MATCH(Banco!$C6047,Analitico!$A:$A,0))&amp;"%",""),"")</f>
        <v/>
      </c>
    </row>
    <row r="6048" spans="1:11" ht="22.5" x14ac:dyDescent="0.2">
      <c r="A6048" s="1" t="str">
        <f t="shared" si="95"/>
        <v>SINAPI 92141</v>
      </c>
      <c r="B6048" s="3" t="s">
        <v>21527</v>
      </c>
      <c r="C6048" s="3" t="s">
        <v>7381</v>
      </c>
      <c r="D6048" s="2" t="s">
        <v>14704</v>
      </c>
      <c r="E6048" s="3" t="s">
        <v>20627</v>
      </c>
      <c r="F6048" s="67" t="s">
        <v>4806</v>
      </c>
      <c r="G6048" s="67" t="s">
        <v>4806</v>
      </c>
      <c r="I6048" s="3" t="s">
        <v>6298</v>
      </c>
      <c r="J6048" s="3" t="str">
        <f>IF($B6048="SINAPI",IF(ISNUMBER(MATCH(Banco!$C6048,Analitico!$A:$A,0)),INDEX(Analitico!E:E,MATCH(Banco!$C6048,Analitico!$A:$A,0))&amp;"%",""),"")</f>
        <v/>
      </c>
      <c r="K6048" s="3" t="str">
        <f>IF($B6048="SINAPI",IF(ISNUMBER(MATCH(Banco!$C6048,Analitico!$A:$A,0)),INDEX(Analitico!F:F,MATCH(Banco!$C6048,Analitico!$A:$A,0))&amp;"%",""),"")</f>
        <v/>
      </c>
    </row>
    <row r="6049" spans="1:11" ht="22.5" x14ac:dyDescent="0.2">
      <c r="A6049" s="1" t="str">
        <f t="shared" si="95"/>
        <v>SINAPI 92142</v>
      </c>
      <c r="B6049" s="3" t="s">
        <v>21527</v>
      </c>
      <c r="C6049" s="3" t="s">
        <v>7382</v>
      </c>
      <c r="D6049" s="2" t="s">
        <v>14705</v>
      </c>
      <c r="E6049" s="3" t="s">
        <v>20627</v>
      </c>
      <c r="F6049" s="67" t="s">
        <v>5409</v>
      </c>
      <c r="G6049" s="67" t="s">
        <v>5409</v>
      </c>
      <c r="I6049" s="3" t="s">
        <v>6298</v>
      </c>
      <c r="J6049" s="3" t="str">
        <f>IF($B6049="SINAPI",IF(ISNUMBER(MATCH(Banco!$C6049,Analitico!$A:$A,0)),INDEX(Analitico!E:E,MATCH(Banco!$C6049,Analitico!$A:$A,0))&amp;"%",""),"")</f>
        <v/>
      </c>
      <c r="K6049" s="3" t="str">
        <f>IF($B6049="SINAPI",IF(ISNUMBER(MATCH(Banco!$C6049,Analitico!$A:$A,0)),INDEX(Analitico!F:F,MATCH(Banco!$C6049,Analitico!$A:$A,0))&amp;"%",""),"")</f>
        <v/>
      </c>
    </row>
    <row r="6050" spans="1:11" ht="22.5" x14ac:dyDescent="0.2">
      <c r="A6050" s="1" t="str">
        <f t="shared" si="95"/>
        <v>SINAPI 92143</v>
      </c>
      <c r="B6050" s="3" t="s">
        <v>21527</v>
      </c>
      <c r="C6050" s="3" t="s">
        <v>7383</v>
      </c>
      <c r="D6050" s="2" t="s">
        <v>14706</v>
      </c>
      <c r="E6050" s="3" t="s">
        <v>20627</v>
      </c>
      <c r="F6050" s="67" t="s">
        <v>21233</v>
      </c>
      <c r="G6050" s="67" t="s">
        <v>21233</v>
      </c>
      <c r="I6050" s="3" t="s">
        <v>6298</v>
      </c>
      <c r="J6050" s="3" t="str">
        <f>IF($B6050="SINAPI",IF(ISNUMBER(MATCH(Banco!$C6050,Analitico!$A:$A,0)),INDEX(Analitico!E:E,MATCH(Banco!$C6050,Analitico!$A:$A,0))&amp;"%",""),"")</f>
        <v/>
      </c>
      <c r="K6050" s="3" t="str">
        <f>IF($B6050="SINAPI",IF(ISNUMBER(MATCH(Banco!$C6050,Analitico!$A:$A,0)),INDEX(Analitico!F:F,MATCH(Banco!$C6050,Analitico!$A:$A,0))&amp;"%",""),"")</f>
        <v/>
      </c>
    </row>
    <row r="6051" spans="1:11" ht="22.5" x14ac:dyDescent="0.2">
      <c r="A6051" s="1" t="str">
        <f t="shared" ref="A6051:A6114" si="96">CONCATENAR</f>
        <v>SINAPI 92144</v>
      </c>
      <c r="B6051" s="3" t="s">
        <v>21527</v>
      </c>
      <c r="C6051" s="3" t="s">
        <v>7384</v>
      </c>
      <c r="D6051" s="2" t="s">
        <v>14707</v>
      </c>
      <c r="E6051" s="3" t="s">
        <v>20627</v>
      </c>
      <c r="F6051" s="67" t="s">
        <v>34737</v>
      </c>
      <c r="G6051" s="67" t="s">
        <v>34737</v>
      </c>
      <c r="I6051" s="3" t="s">
        <v>41</v>
      </c>
      <c r="J6051" s="3" t="str">
        <f>IF($B6051="SINAPI",IF(ISNUMBER(MATCH(Banco!$C6051,Analitico!$A:$A,0)),INDEX(Analitico!E:E,MATCH(Banco!$C6051,Analitico!$A:$A,0))&amp;"%",""),"")</f>
        <v/>
      </c>
      <c r="K6051" s="3" t="str">
        <f>IF($B6051="SINAPI",IF(ISNUMBER(MATCH(Banco!$C6051,Analitico!$A:$A,0)),INDEX(Analitico!F:F,MATCH(Banco!$C6051,Analitico!$A:$A,0))&amp;"%",""),"")</f>
        <v/>
      </c>
    </row>
    <row r="6052" spans="1:11" ht="33.75" x14ac:dyDescent="0.2">
      <c r="A6052" s="1" t="str">
        <f t="shared" si="96"/>
        <v>SINAPI 92237</v>
      </c>
      <c r="B6052" s="3" t="s">
        <v>21527</v>
      </c>
      <c r="C6052" s="3" t="s">
        <v>7385</v>
      </c>
      <c r="D6052" s="2" t="s">
        <v>14708</v>
      </c>
      <c r="E6052" s="3" t="s">
        <v>20627</v>
      </c>
      <c r="F6052" s="67" t="s">
        <v>31006</v>
      </c>
      <c r="G6052" s="67" t="s">
        <v>31006</v>
      </c>
      <c r="I6052" s="3" t="s">
        <v>6300</v>
      </c>
      <c r="J6052" s="3" t="str">
        <f>IF($B6052="SINAPI",IF(ISNUMBER(MATCH(Banco!$C6052,Analitico!$A:$A,0)),INDEX(Analitico!E:E,MATCH(Banco!$C6052,Analitico!$A:$A,0))&amp;"%",""),"")</f>
        <v/>
      </c>
      <c r="K6052" s="3" t="str">
        <f>IF($B6052="SINAPI",IF(ISNUMBER(MATCH(Banco!$C6052,Analitico!$A:$A,0)),INDEX(Analitico!F:F,MATCH(Banco!$C6052,Analitico!$A:$A,0))&amp;"%",""),"")</f>
        <v/>
      </c>
    </row>
    <row r="6053" spans="1:11" ht="33.75" x14ac:dyDescent="0.2">
      <c r="A6053" s="1" t="str">
        <f t="shared" si="96"/>
        <v>SINAPI 92238</v>
      </c>
      <c r="B6053" s="3" t="s">
        <v>21527</v>
      </c>
      <c r="C6053" s="3" t="s">
        <v>7386</v>
      </c>
      <c r="D6053" s="2" t="s">
        <v>14709</v>
      </c>
      <c r="E6053" s="3" t="s">
        <v>20627</v>
      </c>
      <c r="F6053" s="67" t="s">
        <v>4646</v>
      </c>
      <c r="G6053" s="67" t="s">
        <v>4646</v>
      </c>
      <c r="I6053" s="3" t="s">
        <v>6300</v>
      </c>
      <c r="J6053" s="3" t="str">
        <f>IF($B6053="SINAPI",IF(ISNUMBER(MATCH(Banco!$C6053,Analitico!$A:$A,0)),INDEX(Analitico!E:E,MATCH(Banco!$C6053,Analitico!$A:$A,0))&amp;"%",""),"")</f>
        <v/>
      </c>
      <c r="K6053" s="3" t="str">
        <f>IF($B6053="SINAPI",IF(ISNUMBER(MATCH(Banco!$C6053,Analitico!$A:$A,0)),INDEX(Analitico!F:F,MATCH(Banco!$C6053,Analitico!$A:$A,0))&amp;"%",""),"")</f>
        <v/>
      </c>
    </row>
    <row r="6054" spans="1:11" ht="33.75" x14ac:dyDescent="0.2">
      <c r="A6054" s="1" t="str">
        <f t="shared" si="96"/>
        <v>SINAPI 92239</v>
      </c>
      <c r="B6054" s="3" t="s">
        <v>21527</v>
      </c>
      <c r="C6054" s="3" t="s">
        <v>7387</v>
      </c>
      <c r="D6054" s="2" t="s">
        <v>14710</v>
      </c>
      <c r="E6054" s="3" t="s">
        <v>20627</v>
      </c>
      <c r="F6054" s="67" t="s">
        <v>32025</v>
      </c>
      <c r="G6054" s="67" t="s">
        <v>32025</v>
      </c>
      <c r="I6054" s="3" t="s">
        <v>6300</v>
      </c>
      <c r="J6054" s="3" t="str">
        <f>IF($B6054="SINAPI",IF(ISNUMBER(MATCH(Banco!$C6054,Analitico!$A:$A,0)),INDEX(Analitico!E:E,MATCH(Banco!$C6054,Analitico!$A:$A,0))&amp;"%",""),"")</f>
        <v/>
      </c>
      <c r="K6054" s="3" t="str">
        <f>IF($B6054="SINAPI",IF(ISNUMBER(MATCH(Banco!$C6054,Analitico!$A:$A,0)),INDEX(Analitico!F:F,MATCH(Banco!$C6054,Analitico!$A:$A,0))&amp;"%",""),"")</f>
        <v/>
      </c>
    </row>
    <row r="6055" spans="1:11" ht="33.75" x14ac:dyDescent="0.2">
      <c r="A6055" s="1" t="str">
        <f t="shared" si="96"/>
        <v>SINAPI 92240</v>
      </c>
      <c r="B6055" s="3" t="s">
        <v>21527</v>
      </c>
      <c r="C6055" s="3" t="s">
        <v>7388</v>
      </c>
      <c r="D6055" s="2" t="s">
        <v>14711</v>
      </c>
      <c r="E6055" s="3" t="s">
        <v>20627</v>
      </c>
      <c r="F6055" s="67" t="s">
        <v>35175</v>
      </c>
      <c r="G6055" s="67" t="s">
        <v>35175</v>
      </c>
      <c r="I6055" s="3" t="s">
        <v>6300</v>
      </c>
      <c r="J6055" s="3" t="str">
        <f>IF($B6055="SINAPI",IF(ISNUMBER(MATCH(Banco!$C6055,Analitico!$A:$A,0)),INDEX(Analitico!E:E,MATCH(Banco!$C6055,Analitico!$A:$A,0))&amp;"%",""),"")</f>
        <v/>
      </c>
      <c r="K6055" s="3" t="str">
        <f>IF($B6055="SINAPI",IF(ISNUMBER(MATCH(Banco!$C6055,Analitico!$A:$A,0)),INDEX(Analitico!F:F,MATCH(Banco!$C6055,Analitico!$A:$A,0))&amp;"%",""),"")</f>
        <v/>
      </c>
    </row>
    <row r="6056" spans="1:11" ht="33.75" x14ac:dyDescent="0.2">
      <c r="A6056" s="1" t="str">
        <f t="shared" si="96"/>
        <v>SINAPI 92241</v>
      </c>
      <c r="B6056" s="3" t="s">
        <v>21527</v>
      </c>
      <c r="C6056" s="3" t="s">
        <v>7389</v>
      </c>
      <c r="D6056" s="2" t="s">
        <v>14712</v>
      </c>
      <c r="E6056" s="3" t="s">
        <v>20627</v>
      </c>
      <c r="F6056" s="67" t="s">
        <v>35176</v>
      </c>
      <c r="G6056" s="67" t="s">
        <v>35176</v>
      </c>
      <c r="I6056" s="3" t="s">
        <v>41</v>
      </c>
      <c r="J6056" s="3" t="str">
        <f>IF($B6056="SINAPI",IF(ISNUMBER(MATCH(Banco!$C6056,Analitico!$A:$A,0)),INDEX(Analitico!E:E,MATCH(Banco!$C6056,Analitico!$A:$A,0))&amp;"%",""),"")</f>
        <v/>
      </c>
      <c r="K6056" s="3" t="str">
        <f>IF($B6056="SINAPI",IF(ISNUMBER(MATCH(Banco!$C6056,Analitico!$A:$A,0)),INDEX(Analitico!F:F,MATCH(Banco!$C6056,Analitico!$A:$A,0))&amp;"%",""),"")</f>
        <v/>
      </c>
    </row>
    <row r="6057" spans="1:11" ht="22.5" x14ac:dyDescent="0.2">
      <c r="A6057" s="1" t="str">
        <f t="shared" si="96"/>
        <v>SINAPI 92712</v>
      </c>
      <c r="B6057" s="3" t="s">
        <v>21527</v>
      </c>
      <c r="C6057" s="3" t="s">
        <v>7390</v>
      </c>
      <c r="D6057" s="2" t="s">
        <v>14713</v>
      </c>
      <c r="E6057" s="3" t="s">
        <v>20627</v>
      </c>
      <c r="F6057" s="67" t="s">
        <v>20831</v>
      </c>
      <c r="G6057" s="67" t="s">
        <v>20831</v>
      </c>
      <c r="I6057" s="3" t="s">
        <v>6298</v>
      </c>
      <c r="J6057" s="3" t="str">
        <f>IF($B6057="SINAPI",IF(ISNUMBER(MATCH(Banco!$C6057,Analitico!$A:$A,0)),INDEX(Analitico!E:E,MATCH(Banco!$C6057,Analitico!$A:$A,0))&amp;"%",""),"")</f>
        <v/>
      </c>
      <c r="K6057" s="3" t="str">
        <f>IF($B6057="SINAPI",IF(ISNUMBER(MATCH(Banco!$C6057,Analitico!$A:$A,0)),INDEX(Analitico!F:F,MATCH(Banco!$C6057,Analitico!$A:$A,0))&amp;"%",""),"")</f>
        <v/>
      </c>
    </row>
    <row r="6058" spans="1:11" ht="22.5" x14ac:dyDescent="0.2">
      <c r="A6058" s="1" t="str">
        <f t="shared" si="96"/>
        <v>SINAPI 92713</v>
      </c>
      <c r="B6058" s="3" t="s">
        <v>21527</v>
      </c>
      <c r="C6058" s="3" t="s">
        <v>7391</v>
      </c>
      <c r="D6058" s="2" t="s">
        <v>14714</v>
      </c>
      <c r="E6058" s="3" t="s">
        <v>20627</v>
      </c>
      <c r="F6058" s="67" t="s">
        <v>6021</v>
      </c>
      <c r="G6058" s="67" t="s">
        <v>6021</v>
      </c>
      <c r="I6058" s="3" t="s">
        <v>6298</v>
      </c>
      <c r="J6058" s="3" t="str">
        <f>IF($B6058="SINAPI",IF(ISNUMBER(MATCH(Banco!$C6058,Analitico!$A:$A,0)),INDEX(Analitico!E:E,MATCH(Banco!$C6058,Analitico!$A:$A,0))&amp;"%",""),"")</f>
        <v/>
      </c>
      <c r="K6058" s="3" t="str">
        <f>IF($B6058="SINAPI",IF(ISNUMBER(MATCH(Banco!$C6058,Analitico!$A:$A,0)),INDEX(Analitico!F:F,MATCH(Banco!$C6058,Analitico!$A:$A,0))&amp;"%",""),"")</f>
        <v/>
      </c>
    </row>
    <row r="6059" spans="1:11" ht="22.5" x14ac:dyDescent="0.2">
      <c r="A6059" s="1" t="str">
        <f t="shared" si="96"/>
        <v>SINAPI 92714</v>
      </c>
      <c r="B6059" s="3" t="s">
        <v>21527</v>
      </c>
      <c r="C6059" s="3" t="s">
        <v>7392</v>
      </c>
      <c r="D6059" s="2" t="s">
        <v>14715</v>
      </c>
      <c r="E6059" s="3" t="s">
        <v>20627</v>
      </c>
      <c r="F6059" s="67" t="s">
        <v>4743</v>
      </c>
      <c r="G6059" s="67" t="s">
        <v>4743</v>
      </c>
      <c r="I6059" s="3" t="s">
        <v>6298</v>
      </c>
      <c r="J6059" s="3" t="str">
        <f>IF($B6059="SINAPI",IF(ISNUMBER(MATCH(Banco!$C6059,Analitico!$A:$A,0)),INDEX(Analitico!E:E,MATCH(Banco!$C6059,Analitico!$A:$A,0))&amp;"%",""),"")</f>
        <v/>
      </c>
      <c r="K6059" s="3" t="str">
        <f>IF($B6059="SINAPI",IF(ISNUMBER(MATCH(Banco!$C6059,Analitico!$A:$A,0)),INDEX(Analitico!F:F,MATCH(Banco!$C6059,Analitico!$A:$A,0))&amp;"%",""),"")</f>
        <v/>
      </c>
    </row>
    <row r="6060" spans="1:11" ht="22.5" x14ac:dyDescent="0.2">
      <c r="A6060" s="1" t="str">
        <f t="shared" si="96"/>
        <v>SINAPI 92715</v>
      </c>
      <c r="B6060" s="3" t="s">
        <v>21527</v>
      </c>
      <c r="C6060" s="3" t="s">
        <v>7393</v>
      </c>
      <c r="D6060" s="2" t="s">
        <v>14716</v>
      </c>
      <c r="E6060" s="3" t="s">
        <v>20627</v>
      </c>
      <c r="F6060" s="67" t="s">
        <v>35177</v>
      </c>
      <c r="G6060" s="67" t="s">
        <v>35177</v>
      </c>
      <c r="I6060" s="3" t="s">
        <v>6298</v>
      </c>
      <c r="J6060" s="3" t="str">
        <f>IF($B6060="SINAPI",IF(ISNUMBER(MATCH(Banco!$C6060,Analitico!$A:$A,0)),INDEX(Analitico!E:E,MATCH(Banco!$C6060,Analitico!$A:$A,0))&amp;"%",""),"")</f>
        <v/>
      </c>
      <c r="K6060" s="3" t="str">
        <f>IF($B6060="SINAPI",IF(ISNUMBER(MATCH(Banco!$C6060,Analitico!$A:$A,0)),INDEX(Analitico!F:F,MATCH(Banco!$C6060,Analitico!$A:$A,0))&amp;"%",""),"")</f>
        <v/>
      </c>
    </row>
    <row r="6061" spans="1:11" ht="22.5" x14ac:dyDescent="0.2">
      <c r="A6061" s="1" t="str">
        <f t="shared" si="96"/>
        <v>SINAPI 92956</v>
      </c>
      <c r="B6061" s="3" t="s">
        <v>21527</v>
      </c>
      <c r="C6061" s="3" t="s">
        <v>7394</v>
      </c>
      <c r="D6061" s="2" t="s">
        <v>14717</v>
      </c>
      <c r="E6061" s="3" t="s">
        <v>20627</v>
      </c>
      <c r="F6061" s="67" t="s">
        <v>30751</v>
      </c>
      <c r="G6061" s="67" t="s">
        <v>30751</v>
      </c>
      <c r="I6061" s="3" t="s">
        <v>6300</v>
      </c>
      <c r="J6061" s="3" t="str">
        <f>IF($B6061="SINAPI",IF(ISNUMBER(MATCH(Banco!$C6061,Analitico!$A:$A,0)),INDEX(Analitico!E:E,MATCH(Banco!$C6061,Analitico!$A:$A,0))&amp;"%",""),"")</f>
        <v/>
      </c>
      <c r="K6061" s="3" t="str">
        <f>IF($B6061="SINAPI",IF(ISNUMBER(MATCH(Banco!$C6061,Analitico!$A:$A,0)),INDEX(Analitico!F:F,MATCH(Banco!$C6061,Analitico!$A:$A,0))&amp;"%",""),"")</f>
        <v/>
      </c>
    </row>
    <row r="6062" spans="1:11" x14ac:dyDescent="0.2">
      <c r="A6062" s="1" t="str">
        <f t="shared" si="96"/>
        <v>SINAPI 92957</v>
      </c>
      <c r="B6062" s="3" t="s">
        <v>21527</v>
      </c>
      <c r="C6062" s="3" t="s">
        <v>7395</v>
      </c>
      <c r="D6062" s="2" t="s">
        <v>14718</v>
      </c>
      <c r="E6062" s="3" t="s">
        <v>20627</v>
      </c>
      <c r="F6062" s="67" t="s">
        <v>30718</v>
      </c>
      <c r="G6062" s="67" t="s">
        <v>30718</v>
      </c>
      <c r="I6062" s="3" t="s">
        <v>6300</v>
      </c>
      <c r="J6062" s="3" t="str">
        <f>IF($B6062="SINAPI",IF(ISNUMBER(MATCH(Banco!$C6062,Analitico!$A:$A,0)),INDEX(Analitico!E:E,MATCH(Banco!$C6062,Analitico!$A:$A,0))&amp;"%",""),"")</f>
        <v/>
      </c>
      <c r="K6062" s="3" t="str">
        <f>IF($B6062="SINAPI",IF(ISNUMBER(MATCH(Banco!$C6062,Analitico!$A:$A,0)),INDEX(Analitico!F:F,MATCH(Banco!$C6062,Analitico!$A:$A,0))&amp;"%",""),"")</f>
        <v/>
      </c>
    </row>
    <row r="6063" spans="1:11" ht="22.5" x14ac:dyDescent="0.2">
      <c r="A6063" s="1" t="str">
        <f t="shared" si="96"/>
        <v>SINAPI 92958</v>
      </c>
      <c r="B6063" s="3" t="s">
        <v>21527</v>
      </c>
      <c r="C6063" s="3" t="s">
        <v>7396</v>
      </c>
      <c r="D6063" s="2" t="s">
        <v>14719</v>
      </c>
      <c r="E6063" s="3" t="s">
        <v>20627</v>
      </c>
      <c r="F6063" s="67" t="s">
        <v>4909</v>
      </c>
      <c r="G6063" s="67" t="s">
        <v>4909</v>
      </c>
      <c r="I6063" s="3" t="s">
        <v>6300</v>
      </c>
      <c r="J6063" s="3" t="str">
        <f>IF($B6063="SINAPI",IF(ISNUMBER(MATCH(Banco!$C6063,Analitico!$A:$A,0)),INDEX(Analitico!E:E,MATCH(Banco!$C6063,Analitico!$A:$A,0))&amp;"%",""),"")</f>
        <v/>
      </c>
      <c r="K6063" s="3" t="str">
        <f>IF($B6063="SINAPI",IF(ISNUMBER(MATCH(Banco!$C6063,Analitico!$A:$A,0)),INDEX(Analitico!F:F,MATCH(Banco!$C6063,Analitico!$A:$A,0))&amp;"%",""),"")</f>
        <v/>
      </c>
    </row>
    <row r="6064" spans="1:11" ht="22.5" x14ac:dyDescent="0.2">
      <c r="A6064" s="1" t="str">
        <f t="shared" si="96"/>
        <v>SINAPI 92959</v>
      </c>
      <c r="B6064" s="3" t="s">
        <v>21527</v>
      </c>
      <c r="C6064" s="3" t="s">
        <v>7397</v>
      </c>
      <c r="D6064" s="2" t="s">
        <v>14720</v>
      </c>
      <c r="E6064" s="3" t="s">
        <v>20627</v>
      </c>
      <c r="F6064" s="67" t="s">
        <v>5067</v>
      </c>
      <c r="G6064" s="67" t="s">
        <v>5067</v>
      </c>
      <c r="I6064" s="3" t="s">
        <v>41</v>
      </c>
      <c r="J6064" s="3" t="str">
        <f>IF($B6064="SINAPI",IF(ISNUMBER(MATCH(Banco!$C6064,Analitico!$A:$A,0)),INDEX(Analitico!E:E,MATCH(Banco!$C6064,Analitico!$A:$A,0))&amp;"%",""),"")</f>
        <v/>
      </c>
      <c r="K6064" s="3" t="str">
        <f>IF($B6064="SINAPI",IF(ISNUMBER(MATCH(Banco!$C6064,Analitico!$A:$A,0)),INDEX(Analitico!F:F,MATCH(Banco!$C6064,Analitico!$A:$A,0))&amp;"%",""),"")</f>
        <v/>
      </c>
    </row>
    <row r="6065" spans="1:11" x14ac:dyDescent="0.2">
      <c r="A6065" s="1" t="str">
        <f t="shared" si="96"/>
        <v>SINAPI 92963</v>
      </c>
      <c r="B6065" s="3" t="s">
        <v>21527</v>
      </c>
      <c r="C6065" s="3" t="s">
        <v>7398</v>
      </c>
      <c r="D6065" s="2" t="s">
        <v>14721</v>
      </c>
      <c r="E6065" s="3" t="s">
        <v>20627</v>
      </c>
      <c r="F6065" s="67" t="s">
        <v>5916</v>
      </c>
      <c r="G6065" s="67" t="s">
        <v>5916</v>
      </c>
      <c r="I6065" s="3" t="s">
        <v>6298</v>
      </c>
      <c r="J6065" s="3" t="str">
        <f>IF($B6065="SINAPI",IF(ISNUMBER(MATCH(Banco!$C6065,Analitico!$A:$A,0)),INDEX(Analitico!E:E,MATCH(Banco!$C6065,Analitico!$A:$A,0))&amp;"%",""),"")</f>
        <v/>
      </c>
      <c r="K6065" s="3" t="str">
        <f>IF($B6065="SINAPI",IF(ISNUMBER(MATCH(Banco!$C6065,Analitico!$A:$A,0)),INDEX(Analitico!F:F,MATCH(Banco!$C6065,Analitico!$A:$A,0))&amp;"%",""),"")</f>
        <v/>
      </c>
    </row>
    <row r="6066" spans="1:11" x14ac:dyDescent="0.2">
      <c r="A6066" s="1" t="str">
        <f t="shared" si="96"/>
        <v>SINAPI 92964</v>
      </c>
      <c r="B6066" s="3" t="s">
        <v>21527</v>
      </c>
      <c r="C6066" s="3" t="s">
        <v>7399</v>
      </c>
      <c r="D6066" s="2" t="s">
        <v>14722</v>
      </c>
      <c r="E6066" s="3" t="s">
        <v>20627</v>
      </c>
      <c r="F6066" s="67" t="s">
        <v>5919</v>
      </c>
      <c r="G6066" s="67" t="s">
        <v>5919</v>
      </c>
      <c r="I6066" s="3" t="s">
        <v>6298</v>
      </c>
      <c r="J6066" s="3" t="str">
        <f>IF($B6066="SINAPI",IF(ISNUMBER(MATCH(Banco!$C6066,Analitico!$A:$A,0)),INDEX(Analitico!E:E,MATCH(Banco!$C6066,Analitico!$A:$A,0))&amp;"%",""),"")</f>
        <v/>
      </c>
      <c r="K6066" s="3" t="str">
        <f>IF($B6066="SINAPI",IF(ISNUMBER(MATCH(Banco!$C6066,Analitico!$A:$A,0)),INDEX(Analitico!F:F,MATCH(Banco!$C6066,Analitico!$A:$A,0))&amp;"%",""),"")</f>
        <v/>
      </c>
    </row>
    <row r="6067" spans="1:11" x14ac:dyDescent="0.2">
      <c r="A6067" s="1" t="str">
        <f t="shared" si="96"/>
        <v>SINAPI 92965</v>
      </c>
      <c r="B6067" s="3" t="s">
        <v>21527</v>
      </c>
      <c r="C6067" s="3" t="s">
        <v>7400</v>
      </c>
      <c r="D6067" s="2" t="s">
        <v>14723</v>
      </c>
      <c r="E6067" s="3" t="s">
        <v>20627</v>
      </c>
      <c r="F6067" s="67" t="s">
        <v>32378</v>
      </c>
      <c r="G6067" s="67" t="s">
        <v>32378</v>
      </c>
      <c r="I6067" s="3" t="s">
        <v>6298</v>
      </c>
      <c r="J6067" s="3" t="str">
        <f>IF($B6067="SINAPI",IF(ISNUMBER(MATCH(Banco!$C6067,Analitico!$A:$A,0)),INDEX(Analitico!E:E,MATCH(Banco!$C6067,Analitico!$A:$A,0))&amp;"%",""),"")</f>
        <v/>
      </c>
      <c r="K6067" s="3" t="str">
        <f>IF($B6067="SINAPI",IF(ISNUMBER(MATCH(Banco!$C6067,Analitico!$A:$A,0)),INDEX(Analitico!F:F,MATCH(Banco!$C6067,Analitico!$A:$A,0))&amp;"%",""),"")</f>
        <v/>
      </c>
    </row>
    <row r="6068" spans="1:11" ht="33.75" x14ac:dyDescent="0.2">
      <c r="A6068" s="1" t="str">
        <f t="shared" si="96"/>
        <v>SINAPI 93220</v>
      </c>
      <c r="B6068" s="3" t="s">
        <v>21527</v>
      </c>
      <c r="C6068" s="3" t="s">
        <v>7401</v>
      </c>
      <c r="D6068" s="2" t="s">
        <v>14724</v>
      </c>
      <c r="E6068" s="3" t="s">
        <v>20627</v>
      </c>
      <c r="F6068" s="67" t="s">
        <v>31642</v>
      </c>
      <c r="G6068" s="67" t="s">
        <v>31642</v>
      </c>
      <c r="I6068" s="3" t="s">
        <v>6298</v>
      </c>
      <c r="J6068" s="3" t="str">
        <f>IF($B6068="SINAPI",IF(ISNUMBER(MATCH(Banco!$C6068,Analitico!$A:$A,0)),INDEX(Analitico!E:E,MATCH(Banco!$C6068,Analitico!$A:$A,0))&amp;"%",""),"")</f>
        <v/>
      </c>
      <c r="K6068" s="3" t="str">
        <f>IF($B6068="SINAPI",IF(ISNUMBER(MATCH(Banco!$C6068,Analitico!$A:$A,0)),INDEX(Analitico!F:F,MATCH(Banco!$C6068,Analitico!$A:$A,0))&amp;"%",""),"")</f>
        <v/>
      </c>
    </row>
    <row r="6069" spans="1:11" ht="33.75" x14ac:dyDescent="0.2">
      <c r="A6069" s="1" t="str">
        <f t="shared" si="96"/>
        <v>SINAPI 93221</v>
      </c>
      <c r="B6069" s="3" t="s">
        <v>21527</v>
      </c>
      <c r="C6069" s="3" t="s">
        <v>7402</v>
      </c>
      <c r="D6069" s="2" t="s">
        <v>14725</v>
      </c>
      <c r="E6069" s="3" t="s">
        <v>20627</v>
      </c>
      <c r="F6069" s="67" t="s">
        <v>31643</v>
      </c>
      <c r="G6069" s="67" t="s">
        <v>31643</v>
      </c>
      <c r="I6069" s="3" t="s">
        <v>6298</v>
      </c>
      <c r="J6069" s="3" t="str">
        <f>IF($B6069="SINAPI",IF(ISNUMBER(MATCH(Banco!$C6069,Analitico!$A:$A,0)),INDEX(Analitico!E:E,MATCH(Banco!$C6069,Analitico!$A:$A,0))&amp;"%",""),"")</f>
        <v/>
      </c>
      <c r="K6069" s="3" t="str">
        <f>IF($B6069="SINAPI",IF(ISNUMBER(MATCH(Banco!$C6069,Analitico!$A:$A,0)),INDEX(Analitico!F:F,MATCH(Banco!$C6069,Analitico!$A:$A,0))&amp;"%",""),"")</f>
        <v/>
      </c>
    </row>
    <row r="6070" spans="1:11" ht="33.75" x14ac:dyDescent="0.2">
      <c r="A6070" s="1" t="str">
        <f t="shared" si="96"/>
        <v>SINAPI 93222</v>
      </c>
      <c r="B6070" s="3" t="s">
        <v>21527</v>
      </c>
      <c r="C6070" s="3" t="s">
        <v>7403</v>
      </c>
      <c r="D6070" s="2" t="s">
        <v>14726</v>
      </c>
      <c r="E6070" s="3" t="s">
        <v>20627</v>
      </c>
      <c r="F6070" s="67" t="s">
        <v>31644</v>
      </c>
      <c r="G6070" s="67" t="s">
        <v>31644</v>
      </c>
      <c r="I6070" s="3" t="s">
        <v>6298</v>
      </c>
      <c r="J6070" s="3" t="str">
        <f>IF($B6070="SINAPI",IF(ISNUMBER(MATCH(Banco!$C6070,Analitico!$A:$A,0)),INDEX(Analitico!E:E,MATCH(Banco!$C6070,Analitico!$A:$A,0))&amp;"%",""),"")</f>
        <v/>
      </c>
      <c r="K6070" s="3" t="str">
        <f>IF($B6070="SINAPI",IF(ISNUMBER(MATCH(Banco!$C6070,Analitico!$A:$A,0)),INDEX(Analitico!F:F,MATCH(Banco!$C6070,Analitico!$A:$A,0))&amp;"%",""),"")</f>
        <v/>
      </c>
    </row>
    <row r="6071" spans="1:11" ht="33.75" x14ac:dyDescent="0.2">
      <c r="A6071" s="1" t="str">
        <f t="shared" si="96"/>
        <v>SINAPI 93223</v>
      </c>
      <c r="B6071" s="3" t="s">
        <v>21527</v>
      </c>
      <c r="C6071" s="3" t="s">
        <v>7404</v>
      </c>
      <c r="D6071" s="2" t="s">
        <v>14727</v>
      </c>
      <c r="E6071" s="3" t="s">
        <v>20627</v>
      </c>
      <c r="F6071" s="67" t="s">
        <v>35178</v>
      </c>
      <c r="G6071" s="67" t="s">
        <v>35178</v>
      </c>
      <c r="I6071" s="3" t="s">
        <v>41</v>
      </c>
      <c r="J6071" s="3" t="str">
        <f>IF($B6071="SINAPI",IF(ISNUMBER(MATCH(Banco!$C6071,Analitico!$A:$A,0)),INDEX(Analitico!E:E,MATCH(Banco!$C6071,Analitico!$A:$A,0))&amp;"%",""),"")</f>
        <v/>
      </c>
      <c r="K6071" s="3" t="str">
        <f>IF($B6071="SINAPI",IF(ISNUMBER(MATCH(Banco!$C6071,Analitico!$A:$A,0)),INDEX(Analitico!F:F,MATCH(Banco!$C6071,Analitico!$A:$A,0))&amp;"%",""),"")</f>
        <v/>
      </c>
    </row>
    <row r="6072" spans="1:11" ht="22.5" x14ac:dyDescent="0.2">
      <c r="A6072" s="1" t="str">
        <f t="shared" si="96"/>
        <v>SINAPI 93229</v>
      </c>
      <c r="B6072" s="3" t="s">
        <v>21527</v>
      </c>
      <c r="C6072" s="3" t="s">
        <v>7405</v>
      </c>
      <c r="D6072" s="2" t="s">
        <v>14728</v>
      </c>
      <c r="E6072" s="3" t="s">
        <v>20627</v>
      </c>
      <c r="F6072" s="67" t="s">
        <v>4485</v>
      </c>
      <c r="G6072" s="67" t="s">
        <v>4485</v>
      </c>
      <c r="I6072" s="3" t="s">
        <v>6298</v>
      </c>
      <c r="J6072" s="3" t="str">
        <f>IF($B6072="SINAPI",IF(ISNUMBER(MATCH(Banco!$C6072,Analitico!$A:$A,0)),INDEX(Analitico!E:E,MATCH(Banco!$C6072,Analitico!$A:$A,0))&amp;"%",""),"")</f>
        <v/>
      </c>
      <c r="K6072" s="3" t="str">
        <f>IF($B6072="SINAPI",IF(ISNUMBER(MATCH(Banco!$C6072,Analitico!$A:$A,0)),INDEX(Analitico!F:F,MATCH(Banco!$C6072,Analitico!$A:$A,0))&amp;"%",""),"")</f>
        <v/>
      </c>
    </row>
    <row r="6073" spans="1:11" ht="22.5" x14ac:dyDescent="0.2">
      <c r="A6073" s="1" t="str">
        <f t="shared" si="96"/>
        <v>SINAPI 93230</v>
      </c>
      <c r="B6073" s="3" t="s">
        <v>21527</v>
      </c>
      <c r="C6073" s="3" t="s">
        <v>7406</v>
      </c>
      <c r="D6073" s="2" t="s">
        <v>14729</v>
      </c>
      <c r="E6073" s="3" t="s">
        <v>20627</v>
      </c>
      <c r="F6073" s="67" t="s">
        <v>20807</v>
      </c>
      <c r="G6073" s="67" t="s">
        <v>20807</v>
      </c>
      <c r="I6073" s="3" t="s">
        <v>6298</v>
      </c>
      <c r="J6073" s="3" t="str">
        <f>IF($B6073="SINAPI",IF(ISNUMBER(MATCH(Banco!$C6073,Analitico!$A:$A,0)),INDEX(Analitico!E:E,MATCH(Banco!$C6073,Analitico!$A:$A,0))&amp;"%",""),"")</f>
        <v/>
      </c>
      <c r="K6073" s="3" t="str">
        <f>IF($B6073="SINAPI",IF(ISNUMBER(MATCH(Banco!$C6073,Analitico!$A:$A,0)),INDEX(Analitico!F:F,MATCH(Banco!$C6073,Analitico!$A:$A,0))&amp;"%",""),"")</f>
        <v/>
      </c>
    </row>
    <row r="6074" spans="1:11" ht="22.5" x14ac:dyDescent="0.2">
      <c r="A6074" s="1" t="str">
        <f t="shared" si="96"/>
        <v>SINAPI 93231</v>
      </c>
      <c r="B6074" s="3" t="s">
        <v>21527</v>
      </c>
      <c r="C6074" s="3" t="s">
        <v>7407</v>
      </c>
      <c r="D6074" s="2" t="s">
        <v>14730</v>
      </c>
      <c r="E6074" s="3" t="s">
        <v>20627</v>
      </c>
      <c r="F6074" s="67" t="s">
        <v>4840</v>
      </c>
      <c r="G6074" s="67" t="s">
        <v>4840</v>
      </c>
      <c r="I6074" s="3" t="s">
        <v>6298</v>
      </c>
      <c r="J6074" s="3" t="str">
        <f>IF($B6074="SINAPI",IF(ISNUMBER(MATCH(Banco!$C6074,Analitico!$A:$A,0)),INDEX(Analitico!E:E,MATCH(Banco!$C6074,Analitico!$A:$A,0))&amp;"%",""),"")</f>
        <v/>
      </c>
      <c r="K6074" s="3" t="str">
        <f>IF($B6074="SINAPI",IF(ISNUMBER(MATCH(Banco!$C6074,Analitico!$A:$A,0)),INDEX(Analitico!F:F,MATCH(Banco!$C6074,Analitico!$A:$A,0))&amp;"%",""),"")</f>
        <v/>
      </c>
    </row>
    <row r="6075" spans="1:11" ht="22.5" x14ac:dyDescent="0.2">
      <c r="A6075" s="1" t="str">
        <f t="shared" si="96"/>
        <v>SINAPI 93232</v>
      </c>
      <c r="B6075" s="3" t="s">
        <v>21527</v>
      </c>
      <c r="C6075" s="3" t="s">
        <v>7408</v>
      </c>
      <c r="D6075" s="2" t="s">
        <v>14731</v>
      </c>
      <c r="E6075" s="3" t="s">
        <v>20627</v>
      </c>
      <c r="F6075" s="67" t="s">
        <v>20720</v>
      </c>
      <c r="G6075" s="67" t="s">
        <v>20720</v>
      </c>
      <c r="I6075" s="3" t="s">
        <v>41</v>
      </c>
      <c r="J6075" s="3" t="str">
        <f>IF($B6075="SINAPI",IF(ISNUMBER(MATCH(Banco!$C6075,Analitico!$A:$A,0)),INDEX(Analitico!E:E,MATCH(Banco!$C6075,Analitico!$A:$A,0))&amp;"%",""),"")</f>
        <v/>
      </c>
      <c r="K6075" s="3" t="str">
        <f>IF($B6075="SINAPI",IF(ISNUMBER(MATCH(Banco!$C6075,Analitico!$A:$A,0)),INDEX(Analitico!F:F,MATCH(Banco!$C6075,Analitico!$A:$A,0))&amp;"%",""),"")</f>
        <v/>
      </c>
    </row>
    <row r="6076" spans="1:11" x14ac:dyDescent="0.2">
      <c r="A6076" s="1" t="str">
        <f t="shared" si="96"/>
        <v>SINAPI 93235</v>
      </c>
      <c r="B6076" s="3" t="s">
        <v>21527</v>
      </c>
      <c r="C6076" s="3" t="s">
        <v>7409</v>
      </c>
      <c r="D6076" s="2" t="s">
        <v>14732</v>
      </c>
      <c r="E6076" s="3" t="s">
        <v>20627</v>
      </c>
      <c r="F6076" s="67" t="s">
        <v>4785</v>
      </c>
      <c r="G6076" s="67" t="s">
        <v>4785</v>
      </c>
      <c r="I6076" s="3" t="s">
        <v>6300</v>
      </c>
      <c r="J6076" s="3" t="str">
        <f>IF($B6076="SINAPI",IF(ISNUMBER(MATCH(Banco!$C6076,Analitico!$A:$A,0)),INDEX(Analitico!E:E,MATCH(Banco!$C6076,Analitico!$A:$A,0))&amp;"%",""),"")</f>
        <v/>
      </c>
      <c r="K6076" s="3" t="str">
        <f>IF($B6076="SINAPI",IF(ISNUMBER(MATCH(Banco!$C6076,Analitico!$A:$A,0)),INDEX(Analitico!F:F,MATCH(Banco!$C6076,Analitico!$A:$A,0))&amp;"%",""),"")</f>
        <v/>
      </c>
    </row>
    <row r="6077" spans="1:11" ht="22.5" x14ac:dyDescent="0.2">
      <c r="A6077" s="1" t="str">
        <f t="shared" si="96"/>
        <v>SINAPI 93238</v>
      </c>
      <c r="B6077" s="3" t="s">
        <v>21527</v>
      </c>
      <c r="C6077" s="3" t="s">
        <v>7410</v>
      </c>
      <c r="D6077" s="2" t="s">
        <v>14733</v>
      </c>
      <c r="E6077" s="3" t="s">
        <v>20627</v>
      </c>
      <c r="F6077" s="67" t="s">
        <v>35179</v>
      </c>
      <c r="G6077" s="67" t="s">
        <v>35179</v>
      </c>
      <c r="I6077" s="3" t="s">
        <v>6300</v>
      </c>
      <c r="J6077" s="3" t="str">
        <f>IF($B6077="SINAPI",IF(ISNUMBER(MATCH(Banco!$C6077,Analitico!$A:$A,0)),INDEX(Analitico!E:E,MATCH(Banco!$C6077,Analitico!$A:$A,0))&amp;"%",""),"")</f>
        <v/>
      </c>
      <c r="K6077" s="3" t="str">
        <f>IF($B6077="SINAPI",IF(ISNUMBER(MATCH(Banco!$C6077,Analitico!$A:$A,0)),INDEX(Analitico!F:F,MATCH(Banco!$C6077,Analitico!$A:$A,0))&amp;"%",""),"")</f>
        <v/>
      </c>
    </row>
    <row r="6078" spans="1:11" ht="22.5" x14ac:dyDescent="0.2">
      <c r="A6078" s="1" t="str">
        <f t="shared" si="96"/>
        <v>SINAPI 93239</v>
      </c>
      <c r="B6078" s="3" t="s">
        <v>21527</v>
      </c>
      <c r="C6078" s="3" t="s">
        <v>7411</v>
      </c>
      <c r="D6078" s="2" t="s">
        <v>14734</v>
      </c>
      <c r="E6078" s="3" t="s">
        <v>20627</v>
      </c>
      <c r="F6078" s="67" t="s">
        <v>5706</v>
      </c>
      <c r="G6078" s="67" t="s">
        <v>5706</v>
      </c>
      <c r="I6078" s="3" t="s">
        <v>6300</v>
      </c>
      <c r="J6078" s="3" t="str">
        <f>IF($B6078="SINAPI",IF(ISNUMBER(MATCH(Banco!$C6078,Analitico!$A:$A,0)),INDEX(Analitico!E:E,MATCH(Banco!$C6078,Analitico!$A:$A,0))&amp;"%",""),"")</f>
        <v/>
      </c>
      <c r="K6078" s="3" t="str">
        <f>IF($B6078="SINAPI",IF(ISNUMBER(MATCH(Banco!$C6078,Analitico!$A:$A,0)),INDEX(Analitico!F:F,MATCH(Banco!$C6078,Analitico!$A:$A,0))&amp;"%",""),"")</f>
        <v/>
      </c>
    </row>
    <row r="6079" spans="1:11" ht="22.5" x14ac:dyDescent="0.2">
      <c r="A6079" s="1" t="str">
        <f t="shared" si="96"/>
        <v>SINAPI 93240</v>
      </c>
      <c r="B6079" s="3" t="s">
        <v>21527</v>
      </c>
      <c r="C6079" s="3" t="s">
        <v>7412</v>
      </c>
      <c r="D6079" s="2" t="s">
        <v>14735</v>
      </c>
      <c r="E6079" s="3" t="s">
        <v>20627</v>
      </c>
      <c r="F6079" s="67" t="s">
        <v>29465</v>
      </c>
      <c r="G6079" s="67" t="s">
        <v>29465</v>
      </c>
      <c r="I6079" s="3" t="s">
        <v>41</v>
      </c>
      <c r="J6079" s="3" t="str">
        <f>IF($B6079="SINAPI",IF(ISNUMBER(MATCH(Banco!$C6079,Analitico!$A:$A,0)),INDEX(Analitico!E:E,MATCH(Banco!$C6079,Analitico!$A:$A,0))&amp;"%",""),"")</f>
        <v/>
      </c>
      <c r="K6079" s="3" t="str">
        <f>IF($B6079="SINAPI",IF(ISNUMBER(MATCH(Banco!$C6079,Analitico!$A:$A,0)),INDEX(Analitico!F:F,MATCH(Banco!$C6079,Analitico!$A:$A,0))&amp;"%",""),"")</f>
        <v/>
      </c>
    </row>
    <row r="6080" spans="1:11" x14ac:dyDescent="0.2">
      <c r="A6080" s="1" t="str">
        <f t="shared" si="96"/>
        <v>SINAPI 93267</v>
      </c>
      <c r="B6080" s="3" t="s">
        <v>21527</v>
      </c>
      <c r="C6080" s="3" t="s">
        <v>7413</v>
      </c>
      <c r="D6080" s="2" t="s">
        <v>14736</v>
      </c>
      <c r="E6080" s="3" t="s">
        <v>20627</v>
      </c>
      <c r="F6080" s="67" t="s">
        <v>30776</v>
      </c>
      <c r="G6080" s="67" t="s">
        <v>30776</v>
      </c>
      <c r="I6080" s="3" t="s">
        <v>6300</v>
      </c>
      <c r="J6080" s="3" t="str">
        <f>IF($B6080="SINAPI",IF(ISNUMBER(MATCH(Banco!$C6080,Analitico!$A:$A,0)),INDEX(Analitico!E:E,MATCH(Banco!$C6080,Analitico!$A:$A,0))&amp;"%",""),"")</f>
        <v/>
      </c>
      <c r="K6080" s="3" t="str">
        <f>IF($B6080="SINAPI",IF(ISNUMBER(MATCH(Banco!$C6080,Analitico!$A:$A,0)),INDEX(Analitico!F:F,MATCH(Banco!$C6080,Analitico!$A:$A,0))&amp;"%",""),"")</f>
        <v/>
      </c>
    </row>
    <row r="6081" spans="1:11" x14ac:dyDescent="0.2">
      <c r="A6081" s="1" t="str">
        <f t="shared" si="96"/>
        <v>SINAPI 93269</v>
      </c>
      <c r="B6081" s="3" t="s">
        <v>21527</v>
      </c>
      <c r="C6081" s="3" t="s">
        <v>7414</v>
      </c>
      <c r="D6081" s="2" t="s">
        <v>14737</v>
      </c>
      <c r="E6081" s="3" t="s">
        <v>20627</v>
      </c>
      <c r="F6081" s="67" t="s">
        <v>20962</v>
      </c>
      <c r="G6081" s="67" t="s">
        <v>20962</v>
      </c>
      <c r="I6081" s="3" t="s">
        <v>6300</v>
      </c>
      <c r="J6081" s="3" t="str">
        <f>IF($B6081="SINAPI",IF(ISNUMBER(MATCH(Banco!$C6081,Analitico!$A:$A,0)),INDEX(Analitico!E:E,MATCH(Banco!$C6081,Analitico!$A:$A,0))&amp;"%",""),"")</f>
        <v/>
      </c>
      <c r="K6081" s="3" t="str">
        <f>IF($B6081="SINAPI",IF(ISNUMBER(MATCH(Banco!$C6081,Analitico!$A:$A,0)),INDEX(Analitico!F:F,MATCH(Banco!$C6081,Analitico!$A:$A,0))&amp;"%",""),"")</f>
        <v/>
      </c>
    </row>
    <row r="6082" spans="1:11" x14ac:dyDescent="0.2">
      <c r="A6082" s="1" t="str">
        <f t="shared" si="96"/>
        <v>SINAPI 93270</v>
      </c>
      <c r="B6082" s="3" t="s">
        <v>21527</v>
      </c>
      <c r="C6082" s="3" t="s">
        <v>7415</v>
      </c>
      <c r="D6082" s="2" t="s">
        <v>14738</v>
      </c>
      <c r="E6082" s="3" t="s">
        <v>20627</v>
      </c>
      <c r="F6082" s="67" t="s">
        <v>30776</v>
      </c>
      <c r="G6082" s="67" t="s">
        <v>30776</v>
      </c>
      <c r="I6082" s="3" t="s">
        <v>6300</v>
      </c>
      <c r="J6082" s="3" t="str">
        <f>IF($B6082="SINAPI",IF(ISNUMBER(MATCH(Banco!$C6082,Analitico!$A:$A,0)),INDEX(Analitico!E:E,MATCH(Banco!$C6082,Analitico!$A:$A,0))&amp;"%",""),"")</f>
        <v/>
      </c>
      <c r="K6082" s="3" t="str">
        <f>IF($B6082="SINAPI",IF(ISNUMBER(MATCH(Banco!$C6082,Analitico!$A:$A,0)),INDEX(Analitico!F:F,MATCH(Banco!$C6082,Analitico!$A:$A,0))&amp;"%",""),"")</f>
        <v/>
      </c>
    </row>
    <row r="6083" spans="1:11" ht="22.5" x14ac:dyDescent="0.2">
      <c r="A6083" s="1" t="str">
        <f t="shared" si="96"/>
        <v>SINAPI 93271</v>
      </c>
      <c r="B6083" s="3" t="s">
        <v>21527</v>
      </c>
      <c r="C6083" s="3" t="s">
        <v>7416</v>
      </c>
      <c r="D6083" s="2" t="s">
        <v>14739</v>
      </c>
      <c r="E6083" s="3" t="s">
        <v>20627</v>
      </c>
      <c r="F6083" s="67" t="s">
        <v>31582</v>
      </c>
      <c r="G6083" s="67" t="s">
        <v>31582</v>
      </c>
      <c r="I6083" s="3" t="s">
        <v>6298</v>
      </c>
      <c r="J6083" s="3" t="str">
        <f>IF($B6083="SINAPI",IF(ISNUMBER(MATCH(Banco!$C6083,Analitico!$A:$A,0)),INDEX(Analitico!E:E,MATCH(Banco!$C6083,Analitico!$A:$A,0))&amp;"%",""),"")</f>
        <v/>
      </c>
      <c r="K6083" s="3" t="str">
        <f>IF($B6083="SINAPI",IF(ISNUMBER(MATCH(Banco!$C6083,Analitico!$A:$A,0)),INDEX(Analitico!F:F,MATCH(Banco!$C6083,Analitico!$A:$A,0))&amp;"%",""),"")</f>
        <v/>
      </c>
    </row>
    <row r="6084" spans="1:11" ht="22.5" x14ac:dyDescent="0.2">
      <c r="A6084" s="1" t="str">
        <f t="shared" si="96"/>
        <v>SINAPI 93277</v>
      </c>
      <c r="B6084" s="3" t="s">
        <v>21527</v>
      </c>
      <c r="C6084" s="3" t="s">
        <v>7417</v>
      </c>
      <c r="D6084" s="2" t="s">
        <v>14740</v>
      </c>
      <c r="E6084" s="3" t="s">
        <v>20627</v>
      </c>
      <c r="F6084" s="67" t="s">
        <v>4744</v>
      </c>
      <c r="G6084" s="67" t="s">
        <v>4744</v>
      </c>
      <c r="I6084" s="3" t="s">
        <v>6298</v>
      </c>
      <c r="J6084" s="3" t="str">
        <f>IF($B6084="SINAPI",IF(ISNUMBER(MATCH(Banco!$C6084,Analitico!$A:$A,0)),INDEX(Analitico!E:E,MATCH(Banco!$C6084,Analitico!$A:$A,0))&amp;"%",""),"")</f>
        <v/>
      </c>
      <c r="K6084" s="3" t="str">
        <f>IF($B6084="SINAPI",IF(ISNUMBER(MATCH(Banco!$C6084,Analitico!$A:$A,0)),INDEX(Analitico!F:F,MATCH(Banco!$C6084,Analitico!$A:$A,0))&amp;"%",""),"")</f>
        <v/>
      </c>
    </row>
    <row r="6085" spans="1:11" ht="22.5" x14ac:dyDescent="0.2">
      <c r="A6085" s="1" t="str">
        <f t="shared" si="96"/>
        <v>SINAPI 93278</v>
      </c>
      <c r="B6085" s="3" t="s">
        <v>21527</v>
      </c>
      <c r="C6085" s="3" t="s">
        <v>7418</v>
      </c>
      <c r="D6085" s="2" t="s">
        <v>14741</v>
      </c>
      <c r="E6085" s="3" t="s">
        <v>20627</v>
      </c>
      <c r="F6085" s="67" t="s">
        <v>5838</v>
      </c>
      <c r="G6085" s="67" t="s">
        <v>5838</v>
      </c>
      <c r="I6085" s="3" t="s">
        <v>6298</v>
      </c>
      <c r="J6085" s="3" t="str">
        <f>IF($B6085="SINAPI",IF(ISNUMBER(MATCH(Banco!$C6085,Analitico!$A:$A,0)),INDEX(Analitico!E:E,MATCH(Banco!$C6085,Analitico!$A:$A,0))&amp;"%",""),"")</f>
        <v/>
      </c>
      <c r="K6085" s="3" t="str">
        <f>IF($B6085="SINAPI",IF(ISNUMBER(MATCH(Banco!$C6085,Analitico!$A:$A,0)),INDEX(Analitico!F:F,MATCH(Banco!$C6085,Analitico!$A:$A,0))&amp;"%",""),"")</f>
        <v/>
      </c>
    </row>
    <row r="6086" spans="1:11" ht="22.5" x14ac:dyDescent="0.2">
      <c r="A6086" s="1" t="str">
        <f t="shared" si="96"/>
        <v>SINAPI 93279</v>
      </c>
      <c r="B6086" s="3" t="s">
        <v>21527</v>
      </c>
      <c r="C6086" s="3" t="s">
        <v>7419</v>
      </c>
      <c r="D6086" s="2" t="s">
        <v>14742</v>
      </c>
      <c r="E6086" s="3" t="s">
        <v>20627</v>
      </c>
      <c r="F6086" s="67" t="s">
        <v>5366</v>
      </c>
      <c r="G6086" s="67" t="s">
        <v>5366</v>
      </c>
      <c r="I6086" s="3" t="s">
        <v>6298</v>
      </c>
      <c r="J6086" s="3" t="str">
        <f>IF($B6086="SINAPI",IF(ISNUMBER(MATCH(Banco!$C6086,Analitico!$A:$A,0)),INDEX(Analitico!E:E,MATCH(Banco!$C6086,Analitico!$A:$A,0))&amp;"%",""),"")</f>
        <v/>
      </c>
      <c r="K6086" s="3" t="str">
        <f>IF($B6086="SINAPI",IF(ISNUMBER(MATCH(Banco!$C6086,Analitico!$A:$A,0)),INDEX(Analitico!F:F,MATCH(Banco!$C6086,Analitico!$A:$A,0))&amp;"%",""),"")</f>
        <v/>
      </c>
    </row>
    <row r="6087" spans="1:11" ht="22.5" x14ac:dyDescent="0.2">
      <c r="A6087" s="1" t="str">
        <f t="shared" si="96"/>
        <v>SINAPI 93280</v>
      </c>
      <c r="B6087" s="3" t="s">
        <v>21527</v>
      </c>
      <c r="C6087" s="3" t="s">
        <v>7420</v>
      </c>
      <c r="D6087" s="2" t="s">
        <v>14743</v>
      </c>
      <c r="E6087" s="3" t="s">
        <v>20627</v>
      </c>
      <c r="F6087" s="67" t="s">
        <v>5336</v>
      </c>
      <c r="G6087" s="67" t="s">
        <v>5336</v>
      </c>
      <c r="I6087" s="3" t="s">
        <v>6298</v>
      </c>
      <c r="J6087" s="3" t="str">
        <f>IF($B6087="SINAPI",IF(ISNUMBER(MATCH(Banco!$C6087,Analitico!$A:$A,0)),INDEX(Analitico!E:E,MATCH(Banco!$C6087,Analitico!$A:$A,0))&amp;"%",""),"")</f>
        <v/>
      </c>
      <c r="K6087" s="3" t="str">
        <f>IF($B6087="SINAPI",IF(ISNUMBER(MATCH(Banco!$C6087,Analitico!$A:$A,0)),INDEX(Analitico!F:F,MATCH(Banco!$C6087,Analitico!$A:$A,0))&amp;"%",""),"")</f>
        <v/>
      </c>
    </row>
    <row r="6088" spans="1:11" ht="22.5" x14ac:dyDescent="0.2">
      <c r="A6088" s="1" t="str">
        <f t="shared" si="96"/>
        <v>SINAPI 93283</v>
      </c>
      <c r="B6088" s="3" t="s">
        <v>21527</v>
      </c>
      <c r="C6088" s="3" t="s">
        <v>7421</v>
      </c>
      <c r="D6088" s="2" t="s">
        <v>14744</v>
      </c>
      <c r="E6088" s="3" t="s">
        <v>20627</v>
      </c>
      <c r="F6088" s="67" t="s">
        <v>32092</v>
      </c>
      <c r="G6088" s="67" t="s">
        <v>32092</v>
      </c>
      <c r="I6088" s="3" t="s">
        <v>6300</v>
      </c>
      <c r="J6088" s="3" t="str">
        <f>IF($B6088="SINAPI",IF(ISNUMBER(MATCH(Banco!$C6088,Analitico!$A:$A,0)),INDEX(Analitico!E:E,MATCH(Banco!$C6088,Analitico!$A:$A,0))&amp;"%",""),"")</f>
        <v/>
      </c>
      <c r="K6088" s="3" t="str">
        <f>IF($B6088="SINAPI",IF(ISNUMBER(MATCH(Banco!$C6088,Analitico!$A:$A,0)),INDEX(Analitico!F:F,MATCH(Banco!$C6088,Analitico!$A:$A,0))&amp;"%",""),"")</f>
        <v/>
      </c>
    </row>
    <row r="6089" spans="1:11" ht="22.5" x14ac:dyDescent="0.2">
      <c r="A6089" s="1" t="str">
        <f t="shared" si="96"/>
        <v>SINAPI 93284</v>
      </c>
      <c r="B6089" s="3" t="s">
        <v>21527</v>
      </c>
      <c r="C6089" s="3" t="s">
        <v>7422</v>
      </c>
      <c r="D6089" s="2" t="s">
        <v>14745</v>
      </c>
      <c r="E6089" s="3" t="s">
        <v>20627</v>
      </c>
      <c r="F6089" s="67" t="s">
        <v>33181</v>
      </c>
      <c r="G6089" s="67" t="s">
        <v>33181</v>
      </c>
      <c r="I6089" s="3" t="s">
        <v>6300</v>
      </c>
      <c r="J6089" s="3" t="str">
        <f>IF($B6089="SINAPI",IF(ISNUMBER(MATCH(Banco!$C6089,Analitico!$A:$A,0)),INDEX(Analitico!E:E,MATCH(Banco!$C6089,Analitico!$A:$A,0))&amp;"%",""),"")</f>
        <v/>
      </c>
      <c r="K6089" s="3" t="str">
        <f>IF($B6089="SINAPI",IF(ISNUMBER(MATCH(Banco!$C6089,Analitico!$A:$A,0)),INDEX(Analitico!F:F,MATCH(Banco!$C6089,Analitico!$A:$A,0))&amp;"%",""),"")</f>
        <v/>
      </c>
    </row>
    <row r="6090" spans="1:11" ht="22.5" x14ac:dyDescent="0.2">
      <c r="A6090" s="1" t="str">
        <f t="shared" si="96"/>
        <v>SINAPI 93285</v>
      </c>
      <c r="B6090" s="3" t="s">
        <v>21527</v>
      </c>
      <c r="C6090" s="3" t="s">
        <v>7423</v>
      </c>
      <c r="D6090" s="2" t="s">
        <v>14746</v>
      </c>
      <c r="E6090" s="3" t="s">
        <v>20627</v>
      </c>
      <c r="F6090" s="67" t="s">
        <v>35180</v>
      </c>
      <c r="G6090" s="67" t="s">
        <v>35180</v>
      </c>
      <c r="I6090" s="3" t="s">
        <v>6300</v>
      </c>
      <c r="J6090" s="3" t="str">
        <f>IF($B6090="SINAPI",IF(ISNUMBER(MATCH(Banco!$C6090,Analitico!$A:$A,0)),INDEX(Analitico!E:E,MATCH(Banco!$C6090,Analitico!$A:$A,0))&amp;"%",""),"")</f>
        <v/>
      </c>
      <c r="K6090" s="3" t="str">
        <f>IF($B6090="SINAPI",IF(ISNUMBER(MATCH(Banco!$C6090,Analitico!$A:$A,0)),INDEX(Analitico!F:F,MATCH(Banco!$C6090,Analitico!$A:$A,0))&amp;"%",""),"")</f>
        <v/>
      </c>
    </row>
    <row r="6091" spans="1:11" ht="22.5" x14ac:dyDescent="0.2">
      <c r="A6091" s="1" t="str">
        <f t="shared" si="96"/>
        <v>SINAPI 93286</v>
      </c>
      <c r="B6091" s="3" t="s">
        <v>21527</v>
      </c>
      <c r="C6091" s="3" t="s">
        <v>7424</v>
      </c>
      <c r="D6091" s="2" t="s">
        <v>14747</v>
      </c>
      <c r="E6091" s="3" t="s">
        <v>20627</v>
      </c>
      <c r="F6091" s="67" t="s">
        <v>5651</v>
      </c>
      <c r="G6091" s="67" t="s">
        <v>5651</v>
      </c>
      <c r="I6091" s="3" t="s">
        <v>6298</v>
      </c>
      <c r="J6091" s="3" t="str">
        <f>IF($B6091="SINAPI",IF(ISNUMBER(MATCH(Banco!$C6091,Analitico!$A:$A,0)),INDEX(Analitico!E:E,MATCH(Banco!$C6091,Analitico!$A:$A,0))&amp;"%",""),"")</f>
        <v/>
      </c>
      <c r="K6091" s="3" t="str">
        <f>IF($B6091="SINAPI",IF(ISNUMBER(MATCH(Banco!$C6091,Analitico!$A:$A,0)),INDEX(Analitico!F:F,MATCH(Banco!$C6091,Analitico!$A:$A,0))&amp;"%",""),"")</f>
        <v/>
      </c>
    </row>
    <row r="6092" spans="1:11" ht="22.5" x14ac:dyDescent="0.2">
      <c r="A6092" s="1" t="str">
        <f t="shared" si="96"/>
        <v>SINAPI 93296</v>
      </c>
      <c r="B6092" s="3" t="s">
        <v>21527</v>
      </c>
      <c r="C6092" s="3" t="s">
        <v>7425</v>
      </c>
      <c r="D6092" s="2" t="s">
        <v>14748</v>
      </c>
      <c r="E6092" s="3" t="s">
        <v>20627</v>
      </c>
      <c r="F6092" s="67" t="s">
        <v>35181</v>
      </c>
      <c r="G6092" s="67" t="s">
        <v>35181</v>
      </c>
      <c r="I6092" s="3" t="s">
        <v>6300</v>
      </c>
      <c r="J6092" s="3" t="str">
        <f>IF($B6092="SINAPI",IF(ISNUMBER(MATCH(Banco!$C6092,Analitico!$A:$A,0)),INDEX(Analitico!E:E,MATCH(Banco!$C6092,Analitico!$A:$A,0))&amp;"%",""),"")</f>
        <v/>
      </c>
      <c r="K6092" s="3" t="str">
        <f>IF($B6092="SINAPI",IF(ISNUMBER(MATCH(Banco!$C6092,Analitico!$A:$A,0)),INDEX(Analitico!F:F,MATCH(Banco!$C6092,Analitico!$A:$A,0))&amp;"%",""),"")</f>
        <v/>
      </c>
    </row>
    <row r="6093" spans="1:11" ht="33.75" x14ac:dyDescent="0.2">
      <c r="A6093" s="1" t="str">
        <f t="shared" si="96"/>
        <v>SINAPI 93397</v>
      </c>
      <c r="B6093" s="3" t="s">
        <v>21527</v>
      </c>
      <c r="C6093" s="3" t="s">
        <v>7426</v>
      </c>
      <c r="D6093" s="2" t="s">
        <v>14749</v>
      </c>
      <c r="E6093" s="3" t="s">
        <v>20627</v>
      </c>
      <c r="F6093" s="67" t="s">
        <v>29760</v>
      </c>
      <c r="G6093" s="67" t="s">
        <v>29760</v>
      </c>
      <c r="I6093" s="3" t="s">
        <v>6300</v>
      </c>
      <c r="J6093" s="3" t="str">
        <f>IF($B6093="SINAPI",IF(ISNUMBER(MATCH(Banco!$C6093,Analitico!$A:$A,0)),INDEX(Analitico!E:E,MATCH(Banco!$C6093,Analitico!$A:$A,0))&amp;"%",""),"")</f>
        <v/>
      </c>
      <c r="K6093" s="3" t="str">
        <f>IF($B6093="SINAPI",IF(ISNUMBER(MATCH(Banco!$C6093,Analitico!$A:$A,0)),INDEX(Analitico!F:F,MATCH(Banco!$C6093,Analitico!$A:$A,0))&amp;"%",""),"")</f>
        <v/>
      </c>
    </row>
    <row r="6094" spans="1:11" ht="33.75" x14ac:dyDescent="0.2">
      <c r="A6094" s="1" t="str">
        <f t="shared" si="96"/>
        <v>SINAPI 93398</v>
      </c>
      <c r="B6094" s="3" t="s">
        <v>21527</v>
      </c>
      <c r="C6094" s="3" t="s">
        <v>7427</v>
      </c>
      <c r="D6094" s="2" t="s">
        <v>14750</v>
      </c>
      <c r="E6094" s="3" t="s">
        <v>20627</v>
      </c>
      <c r="F6094" s="67" t="s">
        <v>5700</v>
      </c>
      <c r="G6094" s="67" t="s">
        <v>5700</v>
      </c>
      <c r="I6094" s="3" t="s">
        <v>6300</v>
      </c>
      <c r="J6094" s="3" t="str">
        <f>IF($B6094="SINAPI",IF(ISNUMBER(MATCH(Banco!$C6094,Analitico!$A:$A,0)),INDEX(Analitico!E:E,MATCH(Banco!$C6094,Analitico!$A:$A,0))&amp;"%",""),"")</f>
        <v/>
      </c>
      <c r="K6094" s="3" t="str">
        <f>IF($B6094="SINAPI",IF(ISNUMBER(MATCH(Banco!$C6094,Analitico!$A:$A,0)),INDEX(Analitico!F:F,MATCH(Banco!$C6094,Analitico!$A:$A,0))&amp;"%",""),"")</f>
        <v/>
      </c>
    </row>
    <row r="6095" spans="1:11" ht="33.75" x14ac:dyDescent="0.2">
      <c r="A6095" s="1" t="str">
        <f t="shared" si="96"/>
        <v>SINAPI 93399</v>
      </c>
      <c r="B6095" s="3" t="s">
        <v>21527</v>
      </c>
      <c r="C6095" s="3" t="s">
        <v>7428</v>
      </c>
      <c r="D6095" s="2" t="s">
        <v>14751</v>
      </c>
      <c r="E6095" s="3" t="s">
        <v>20627</v>
      </c>
      <c r="F6095" s="67" t="s">
        <v>5185</v>
      </c>
      <c r="G6095" s="67" t="s">
        <v>5185</v>
      </c>
      <c r="I6095" s="3" t="s">
        <v>6300</v>
      </c>
      <c r="J6095" s="3" t="str">
        <f>IF($B6095="SINAPI",IF(ISNUMBER(MATCH(Banco!$C6095,Analitico!$A:$A,0)),INDEX(Analitico!E:E,MATCH(Banco!$C6095,Analitico!$A:$A,0))&amp;"%",""),"")</f>
        <v/>
      </c>
      <c r="K6095" s="3" t="str">
        <f>IF($B6095="SINAPI",IF(ISNUMBER(MATCH(Banco!$C6095,Analitico!$A:$A,0)),INDEX(Analitico!F:F,MATCH(Banco!$C6095,Analitico!$A:$A,0))&amp;"%",""),"")</f>
        <v/>
      </c>
    </row>
    <row r="6096" spans="1:11" ht="33.75" x14ac:dyDescent="0.2">
      <c r="A6096" s="1" t="str">
        <f t="shared" si="96"/>
        <v>SINAPI 93400</v>
      </c>
      <c r="B6096" s="3" t="s">
        <v>21527</v>
      </c>
      <c r="C6096" s="3" t="s">
        <v>7429</v>
      </c>
      <c r="D6096" s="2" t="s">
        <v>14752</v>
      </c>
      <c r="E6096" s="3" t="s">
        <v>20627</v>
      </c>
      <c r="F6096" s="67" t="s">
        <v>35182</v>
      </c>
      <c r="G6096" s="67" t="s">
        <v>35182</v>
      </c>
      <c r="I6096" s="3" t="s">
        <v>6300</v>
      </c>
      <c r="J6096" s="3" t="str">
        <f>IF($B6096="SINAPI",IF(ISNUMBER(MATCH(Banco!$C6096,Analitico!$A:$A,0)),INDEX(Analitico!E:E,MATCH(Banco!$C6096,Analitico!$A:$A,0))&amp;"%",""),"")</f>
        <v/>
      </c>
      <c r="K6096" s="3" t="str">
        <f>IF($B6096="SINAPI",IF(ISNUMBER(MATCH(Banco!$C6096,Analitico!$A:$A,0)),INDEX(Analitico!F:F,MATCH(Banco!$C6096,Analitico!$A:$A,0))&amp;"%",""),"")</f>
        <v/>
      </c>
    </row>
    <row r="6097" spans="1:11" ht="33.75" x14ac:dyDescent="0.2">
      <c r="A6097" s="1" t="str">
        <f t="shared" si="96"/>
        <v>SINAPI 93401</v>
      </c>
      <c r="B6097" s="3" t="s">
        <v>21527</v>
      </c>
      <c r="C6097" s="3" t="s">
        <v>7430</v>
      </c>
      <c r="D6097" s="2" t="s">
        <v>14753</v>
      </c>
      <c r="E6097" s="3" t="s">
        <v>20627</v>
      </c>
      <c r="F6097" s="67" t="s">
        <v>35122</v>
      </c>
      <c r="G6097" s="67" t="s">
        <v>35122</v>
      </c>
      <c r="I6097" s="3" t="s">
        <v>41</v>
      </c>
      <c r="J6097" s="3" t="str">
        <f>IF($B6097="SINAPI",IF(ISNUMBER(MATCH(Banco!$C6097,Analitico!$A:$A,0)),INDEX(Analitico!E:E,MATCH(Banco!$C6097,Analitico!$A:$A,0))&amp;"%",""),"")</f>
        <v/>
      </c>
      <c r="K6097" s="3" t="str">
        <f>IF($B6097="SINAPI",IF(ISNUMBER(MATCH(Banco!$C6097,Analitico!$A:$A,0)),INDEX(Analitico!F:F,MATCH(Banco!$C6097,Analitico!$A:$A,0))&amp;"%",""),"")</f>
        <v/>
      </c>
    </row>
    <row r="6098" spans="1:11" ht="33.75" x14ac:dyDescent="0.2">
      <c r="A6098" s="1" t="str">
        <f t="shared" si="96"/>
        <v>SINAPI 93404</v>
      </c>
      <c r="B6098" s="3" t="s">
        <v>21527</v>
      </c>
      <c r="C6098" s="3" t="s">
        <v>7431</v>
      </c>
      <c r="D6098" s="2" t="s">
        <v>14754</v>
      </c>
      <c r="E6098" s="3" t="s">
        <v>20627</v>
      </c>
      <c r="F6098" s="67" t="s">
        <v>21817</v>
      </c>
      <c r="G6098" s="67" t="s">
        <v>21817</v>
      </c>
      <c r="I6098" s="3" t="s">
        <v>6300</v>
      </c>
      <c r="J6098" s="3" t="str">
        <f>IF($B6098="SINAPI",IF(ISNUMBER(MATCH(Banco!$C6098,Analitico!$A:$A,0)),INDEX(Analitico!E:E,MATCH(Banco!$C6098,Analitico!$A:$A,0))&amp;"%",""),"")</f>
        <v/>
      </c>
      <c r="K6098" s="3" t="str">
        <f>IF($B6098="SINAPI",IF(ISNUMBER(MATCH(Banco!$C6098,Analitico!$A:$A,0)),INDEX(Analitico!F:F,MATCH(Banco!$C6098,Analitico!$A:$A,0))&amp;"%",""),"")</f>
        <v/>
      </c>
    </row>
    <row r="6099" spans="1:11" ht="33.75" x14ac:dyDescent="0.2">
      <c r="A6099" s="1" t="str">
        <f t="shared" si="96"/>
        <v>SINAPI 93405</v>
      </c>
      <c r="B6099" s="3" t="s">
        <v>21527</v>
      </c>
      <c r="C6099" s="3" t="s">
        <v>7432</v>
      </c>
      <c r="D6099" s="2" t="s">
        <v>14755</v>
      </c>
      <c r="E6099" s="3" t="s">
        <v>20627</v>
      </c>
      <c r="F6099" s="67" t="s">
        <v>5133</v>
      </c>
      <c r="G6099" s="67" t="s">
        <v>5133</v>
      </c>
      <c r="I6099" s="3" t="s">
        <v>6300</v>
      </c>
      <c r="J6099" s="3" t="str">
        <f>IF($B6099="SINAPI",IF(ISNUMBER(MATCH(Banco!$C6099,Analitico!$A:$A,0)),INDEX(Analitico!E:E,MATCH(Banco!$C6099,Analitico!$A:$A,0))&amp;"%",""),"")</f>
        <v/>
      </c>
      <c r="K6099" s="3" t="str">
        <f>IF($B6099="SINAPI",IF(ISNUMBER(MATCH(Banco!$C6099,Analitico!$A:$A,0)),INDEX(Analitico!F:F,MATCH(Banco!$C6099,Analitico!$A:$A,0))&amp;"%",""),"")</f>
        <v/>
      </c>
    </row>
    <row r="6100" spans="1:11" ht="33.75" x14ac:dyDescent="0.2">
      <c r="A6100" s="1" t="str">
        <f t="shared" si="96"/>
        <v>SINAPI 93406</v>
      </c>
      <c r="B6100" s="3" t="s">
        <v>21527</v>
      </c>
      <c r="C6100" s="3" t="s">
        <v>7433</v>
      </c>
      <c r="D6100" s="2" t="s">
        <v>14756</v>
      </c>
      <c r="E6100" s="3" t="s">
        <v>20627</v>
      </c>
      <c r="F6100" s="67" t="s">
        <v>20785</v>
      </c>
      <c r="G6100" s="67" t="s">
        <v>20785</v>
      </c>
      <c r="I6100" s="3" t="s">
        <v>6300</v>
      </c>
      <c r="J6100" s="3" t="str">
        <f>IF($B6100="SINAPI",IF(ISNUMBER(MATCH(Banco!$C6100,Analitico!$A:$A,0)),INDEX(Analitico!E:E,MATCH(Banco!$C6100,Analitico!$A:$A,0))&amp;"%",""),"")</f>
        <v/>
      </c>
      <c r="K6100" s="3" t="str">
        <f>IF($B6100="SINAPI",IF(ISNUMBER(MATCH(Banco!$C6100,Analitico!$A:$A,0)),INDEX(Analitico!F:F,MATCH(Banco!$C6100,Analitico!$A:$A,0))&amp;"%",""),"")</f>
        <v/>
      </c>
    </row>
    <row r="6101" spans="1:11" ht="33.75" x14ac:dyDescent="0.2">
      <c r="A6101" s="1" t="str">
        <f t="shared" si="96"/>
        <v>SINAPI 93407</v>
      </c>
      <c r="B6101" s="3" t="s">
        <v>21527</v>
      </c>
      <c r="C6101" s="3" t="s">
        <v>7434</v>
      </c>
      <c r="D6101" s="2" t="s">
        <v>14757</v>
      </c>
      <c r="E6101" s="3" t="s">
        <v>20627</v>
      </c>
      <c r="F6101" s="67" t="s">
        <v>35183</v>
      </c>
      <c r="G6101" s="67" t="s">
        <v>35183</v>
      </c>
      <c r="I6101" s="3" t="s">
        <v>41</v>
      </c>
      <c r="J6101" s="3" t="str">
        <f>IF($B6101="SINAPI",IF(ISNUMBER(MATCH(Banco!$C6101,Analitico!$A:$A,0)),INDEX(Analitico!E:E,MATCH(Banco!$C6101,Analitico!$A:$A,0))&amp;"%",""),"")</f>
        <v/>
      </c>
      <c r="K6101" s="3" t="str">
        <f>IF($B6101="SINAPI",IF(ISNUMBER(MATCH(Banco!$C6101,Analitico!$A:$A,0)),INDEX(Analitico!F:F,MATCH(Banco!$C6101,Analitico!$A:$A,0))&amp;"%",""),"")</f>
        <v/>
      </c>
    </row>
    <row r="6102" spans="1:11" ht="22.5" x14ac:dyDescent="0.2">
      <c r="A6102" s="1" t="str">
        <f t="shared" si="96"/>
        <v>SINAPI 93411</v>
      </c>
      <c r="B6102" s="3" t="s">
        <v>21527</v>
      </c>
      <c r="C6102" s="3" t="s">
        <v>7435</v>
      </c>
      <c r="D6102" s="2" t="s">
        <v>14758</v>
      </c>
      <c r="E6102" s="3" t="s">
        <v>20627</v>
      </c>
      <c r="F6102" s="67" t="s">
        <v>20710</v>
      </c>
      <c r="G6102" s="67" t="s">
        <v>20710</v>
      </c>
      <c r="I6102" s="3" t="s">
        <v>6300</v>
      </c>
      <c r="J6102" s="3" t="str">
        <f>IF($B6102="SINAPI",IF(ISNUMBER(MATCH(Banco!$C6102,Analitico!$A:$A,0)),INDEX(Analitico!E:E,MATCH(Banco!$C6102,Analitico!$A:$A,0))&amp;"%",""),"")</f>
        <v/>
      </c>
      <c r="K6102" s="3" t="str">
        <f>IF($B6102="SINAPI",IF(ISNUMBER(MATCH(Banco!$C6102,Analitico!$A:$A,0)),INDEX(Analitico!F:F,MATCH(Banco!$C6102,Analitico!$A:$A,0))&amp;"%",""),"")</f>
        <v/>
      </c>
    </row>
    <row r="6103" spans="1:11" ht="22.5" x14ac:dyDescent="0.2">
      <c r="A6103" s="1" t="str">
        <f t="shared" si="96"/>
        <v>SINAPI 93412</v>
      </c>
      <c r="B6103" s="3" t="s">
        <v>21527</v>
      </c>
      <c r="C6103" s="3" t="s">
        <v>7436</v>
      </c>
      <c r="D6103" s="2" t="s">
        <v>14759</v>
      </c>
      <c r="E6103" s="3" t="s">
        <v>20627</v>
      </c>
      <c r="F6103" s="67" t="s">
        <v>4742</v>
      </c>
      <c r="G6103" s="67" t="s">
        <v>4742</v>
      </c>
      <c r="I6103" s="3" t="s">
        <v>6300</v>
      </c>
      <c r="J6103" s="3" t="str">
        <f>IF($B6103="SINAPI",IF(ISNUMBER(MATCH(Banco!$C6103,Analitico!$A:$A,0)),INDEX(Analitico!E:E,MATCH(Banco!$C6103,Analitico!$A:$A,0))&amp;"%",""),"")</f>
        <v/>
      </c>
      <c r="K6103" s="3" t="str">
        <f>IF($B6103="SINAPI",IF(ISNUMBER(MATCH(Banco!$C6103,Analitico!$A:$A,0)),INDEX(Analitico!F:F,MATCH(Banco!$C6103,Analitico!$A:$A,0))&amp;"%",""),"")</f>
        <v/>
      </c>
    </row>
    <row r="6104" spans="1:11" ht="22.5" x14ac:dyDescent="0.2">
      <c r="A6104" s="1" t="str">
        <f t="shared" si="96"/>
        <v>SINAPI 93413</v>
      </c>
      <c r="B6104" s="3" t="s">
        <v>21527</v>
      </c>
      <c r="C6104" s="3" t="s">
        <v>7437</v>
      </c>
      <c r="D6104" s="2" t="s">
        <v>14760</v>
      </c>
      <c r="E6104" s="3" t="s">
        <v>20627</v>
      </c>
      <c r="F6104" s="67" t="s">
        <v>5073</v>
      </c>
      <c r="G6104" s="67" t="s">
        <v>5073</v>
      </c>
      <c r="I6104" s="3" t="s">
        <v>6300</v>
      </c>
      <c r="J6104" s="3" t="str">
        <f>IF($B6104="SINAPI",IF(ISNUMBER(MATCH(Banco!$C6104,Analitico!$A:$A,0)),INDEX(Analitico!E:E,MATCH(Banco!$C6104,Analitico!$A:$A,0))&amp;"%",""),"")</f>
        <v/>
      </c>
      <c r="K6104" s="3" t="str">
        <f>IF($B6104="SINAPI",IF(ISNUMBER(MATCH(Banco!$C6104,Analitico!$A:$A,0)),INDEX(Analitico!F:F,MATCH(Banco!$C6104,Analitico!$A:$A,0))&amp;"%",""),"")</f>
        <v/>
      </c>
    </row>
    <row r="6105" spans="1:11" ht="22.5" x14ac:dyDescent="0.2">
      <c r="A6105" s="1" t="str">
        <f t="shared" si="96"/>
        <v>SINAPI 93414</v>
      </c>
      <c r="B6105" s="3" t="s">
        <v>21527</v>
      </c>
      <c r="C6105" s="3" t="s">
        <v>7438</v>
      </c>
      <c r="D6105" s="2" t="s">
        <v>14761</v>
      </c>
      <c r="E6105" s="3" t="s">
        <v>20627</v>
      </c>
      <c r="F6105" s="67" t="s">
        <v>6148</v>
      </c>
      <c r="G6105" s="67" t="s">
        <v>6148</v>
      </c>
      <c r="I6105" s="3" t="s">
        <v>41</v>
      </c>
      <c r="J6105" s="3" t="str">
        <f>IF($B6105="SINAPI",IF(ISNUMBER(MATCH(Banco!$C6105,Analitico!$A:$A,0)),INDEX(Analitico!E:E,MATCH(Banco!$C6105,Analitico!$A:$A,0))&amp;"%",""),"")</f>
        <v/>
      </c>
      <c r="K6105" s="3" t="str">
        <f>IF($B6105="SINAPI",IF(ISNUMBER(MATCH(Banco!$C6105,Analitico!$A:$A,0)),INDEX(Analitico!F:F,MATCH(Banco!$C6105,Analitico!$A:$A,0))&amp;"%",""),"")</f>
        <v/>
      </c>
    </row>
    <row r="6106" spans="1:11" x14ac:dyDescent="0.2">
      <c r="A6106" s="1" t="str">
        <f t="shared" si="96"/>
        <v>SINAPI 93417</v>
      </c>
      <c r="B6106" s="3" t="s">
        <v>21527</v>
      </c>
      <c r="C6106" s="3" t="s">
        <v>7439</v>
      </c>
      <c r="D6106" s="2" t="s">
        <v>14762</v>
      </c>
      <c r="E6106" s="3" t="s">
        <v>20627</v>
      </c>
      <c r="F6106" s="67" t="s">
        <v>5443</v>
      </c>
      <c r="G6106" s="67" t="s">
        <v>5443</v>
      </c>
      <c r="I6106" s="3" t="s">
        <v>6300</v>
      </c>
      <c r="J6106" s="3" t="str">
        <f>IF($B6106="SINAPI",IF(ISNUMBER(MATCH(Banco!$C6106,Analitico!$A:$A,0)),INDEX(Analitico!E:E,MATCH(Banco!$C6106,Analitico!$A:$A,0))&amp;"%",""),"")</f>
        <v/>
      </c>
      <c r="K6106" s="3" t="str">
        <f>IF($B6106="SINAPI",IF(ISNUMBER(MATCH(Banco!$C6106,Analitico!$A:$A,0)),INDEX(Analitico!F:F,MATCH(Banco!$C6106,Analitico!$A:$A,0))&amp;"%",""),"")</f>
        <v/>
      </c>
    </row>
    <row r="6107" spans="1:11" x14ac:dyDescent="0.2">
      <c r="A6107" s="1" t="str">
        <f t="shared" si="96"/>
        <v>SINAPI 93418</v>
      </c>
      <c r="B6107" s="3" t="s">
        <v>21527</v>
      </c>
      <c r="C6107" s="3" t="s">
        <v>7440</v>
      </c>
      <c r="D6107" s="2" t="s">
        <v>14763</v>
      </c>
      <c r="E6107" s="3" t="s">
        <v>20627</v>
      </c>
      <c r="F6107" s="67" t="s">
        <v>5630</v>
      </c>
      <c r="G6107" s="67" t="s">
        <v>5630</v>
      </c>
      <c r="I6107" s="3" t="s">
        <v>6300</v>
      </c>
      <c r="J6107" s="3" t="str">
        <f>IF($B6107="SINAPI",IF(ISNUMBER(MATCH(Banco!$C6107,Analitico!$A:$A,0)),INDEX(Analitico!E:E,MATCH(Banco!$C6107,Analitico!$A:$A,0))&amp;"%",""),"")</f>
        <v/>
      </c>
      <c r="K6107" s="3" t="str">
        <f>IF($B6107="SINAPI",IF(ISNUMBER(MATCH(Banco!$C6107,Analitico!$A:$A,0)),INDEX(Analitico!F:F,MATCH(Banco!$C6107,Analitico!$A:$A,0))&amp;"%",""),"")</f>
        <v/>
      </c>
    </row>
    <row r="6108" spans="1:11" x14ac:dyDescent="0.2">
      <c r="A6108" s="1" t="str">
        <f t="shared" si="96"/>
        <v>SINAPI 93419</v>
      </c>
      <c r="B6108" s="3" t="s">
        <v>21527</v>
      </c>
      <c r="C6108" s="3" t="s">
        <v>7441</v>
      </c>
      <c r="D6108" s="2" t="s">
        <v>14764</v>
      </c>
      <c r="E6108" s="3" t="s">
        <v>20627</v>
      </c>
      <c r="F6108" s="67" t="s">
        <v>4757</v>
      </c>
      <c r="G6108" s="67" t="s">
        <v>4757</v>
      </c>
      <c r="I6108" s="3" t="s">
        <v>6300</v>
      </c>
      <c r="J6108" s="3" t="str">
        <f>IF($B6108="SINAPI",IF(ISNUMBER(MATCH(Banco!$C6108,Analitico!$A:$A,0)),INDEX(Analitico!E:E,MATCH(Banco!$C6108,Analitico!$A:$A,0))&amp;"%",""),"")</f>
        <v/>
      </c>
      <c r="K6108" s="3" t="str">
        <f>IF($B6108="SINAPI",IF(ISNUMBER(MATCH(Banco!$C6108,Analitico!$A:$A,0)),INDEX(Analitico!F:F,MATCH(Banco!$C6108,Analitico!$A:$A,0))&amp;"%",""),"")</f>
        <v/>
      </c>
    </row>
    <row r="6109" spans="1:11" x14ac:dyDescent="0.2">
      <c r="A6109" s="1" t="str">
        <f t="shared" si="96"/>
        <v>SINAPI 93420</v>
      </c>
      <c r="B6109" s="3" t="s">
        <v>21527</v>
      </c>
      <c r="C6109" s="3" t="s">
        <v>7442</v>
      </c>
      <c r="D6109" s="2" t="s">
        <v>14765</v>
      </c>
      <c r="E6109" s="3" t="s">
        <v>20627</v>
      </c>
      <c r="F6109" s="67" t="s">
        <v>21435</v>
      </c>
      <c r="G6109" s="67" t="s">
        <v>21435</v>
      </c>
      <c r="I6109" s="3" t="s">
        <v>41</v>
      </c>
      <c r="J6109" s="3" t="str">
        <f>IF($B6109="SINAPI",IF(ISNUMBER(MATCH(Banco!$C6109,Analitico!$A:$A,0)),INDEX(Analitico!E:E,MATCH(Banco!$C6109,Analitico!$A:$A,0))&amp;"%",""),"")</f>
        <v/>
      </c>
      <c r="K6109" s="3" t="str">
        <f>IF($B6109="SINAPI",IF(ISNUMBER(MATCH(Banco!$C6109,Analitico!$A:$A,0)),INDEX(Analitico!F:F,MATCH(Banco!$C6109,Analitico!$A:$A,0))&amp;"%",""),"")</f>
        <v/>
      </c>
    </row>
    <row r="6110" spans="1:11" x14ac:dyDescent="0.2">
      <c r="A6110" s="1" t="str">
        <f t="shared" si="96"/>
        <v>SINAPI 93423</v>
      </c>
      <c r="B6110" s="3" t="s">
        <v>21527</v>
      </c>
      <c r="C6110" s="3" t="s">
        <v>7443</v>
      </c>
      <c r="D6110" s="2" t="s">
        <v>14766</v>
      </c>
      <c r="E6110" s="3" t="s">
        <v>20627</v>
      </c>
      <c r="F6110" s="67" t="s">
        <v>5756</v>
      </c>
      <c r="G6110" s="67" t="s">
        <v>5756</v>
      </c>
      <c r="I6110" s="3" t="s">
        <v>6300</v>
      </c>
      <c r="J6110" s="3" t="str">
        <f>IF($B6110="SINAPI",IF(ISNUMBER(MATCH(Banco!$C6110,Analitico!$A:$A,0)),INDEX(Analitico!E:E,MATCH(Banco!$C6110,Analitico!$A:$A,0))&amp;"%",""),"")</f>
        <v/>
      </c>
      <c r="K6110" s="3" t="str">
        <f>IF($B6110="SINAPI",IF(ISNUMBER(MATCH(Banco!$C6110,Analitico!$A:$A,0)),INDEX(Analitico!F:F,MATCH(Banco!$C6110,Analitico!$A:$A,0))&amp;"%",""),"")</f>
        <v/>
      </c>
    </row>
    <row r="6111" spans="1:11" x14ac:dyDescent="0.2">
      <c r="A6111" s="1" t="str">
        <f t="shared" si="96"/>
        <v>SINAPI 93424</v>
      </c>
      <c r="B6111" s="3" t="s">
        <v>21527</v>
      </c>
      <c r="C6111" s="3" t="s">
        <v>7444</v>
      </c>
      <c r="D6111" s="2" t="s">
        <v>14767</v>
      </c>
      <c r="E6111" s="3" t="s">
        <v>20627</v>
      </c>
      <c r="F6111" s="67" t="s">
        <v>5374</v>
      </c>
      <c r="G6111" s="67" t="s">
        <v>5374</v>
      </c>
      <c r="I6111" s="3" t="s">
        <v>6300</v>
      </c>
      <c r="J6111" s="3" t="str">
        <f>IF($B6111="SINAPI",IF(ISNUMBER(MATCH(Banco!$C6111,Analitico!$A:$A,0)),INDEX(Analitico!E:E,MATCH(Banco!$C6111,Analitico!$A:$A,0))&amp;"%",""),"")</f>
        <v/>
      </c>
      <c r="K6111" s="3" t="str">
        <f>IF($B6111="SINAPI",IF(ISNUMBER(MATCH(Banco!$C6111,Analitico!$A:$A,0)),INDEX(Analitico!F:F,MATCH(Banco!$C6111,Analitico!$A:$A,0))&amp;"%",""),"")</f>
        <v/>
      </c>
    </row>
    <row r="6112" spans="1:11" x14ac:dyDescent="0.2">
      <c r="A6112" s="1" t="str">
        <f t="shared" si="96"/>
        <v>SINAPI 93425</v>
      </c>
      <c r="B6112" s="3" t="s">
        <v>21527</v>
      </c>
      <c r="C6112" s="3" t="s">
        <v>7445</v>
      </c>
      <c r="D6112" s="2" t="s">
        <v>14768</v>
      </c>
      <c r="E6112" s="3" t="s">
        <v>20627</v>
      </c>
      <c r="F6112" s="67" t="s">
        <v>20679</v>
      </c>
      <c r="G6112" s="67" t="s">
        <v>20679</v>
      </c>
      <c r="I6112" s="3" t="s">
        <v>6300</v>
      </c>
      <c r="J6112" s="3" t="str">
        <f>IF($B6112="SINAPI",IF(ISNUMBER(MATCH(Banco!$C6112,Analitico!$A:$A,0)),INDEX(Analitico!E:E,MATCH(Banco!$C6112,Analitico!$A:$A,0))&amp;"%",""),"")</f>
        <v/>
      </c>
      <c r="K6112" s="3" t="str">
        <f>IF($B6112="SINAPI",IF(ISNUMBER(MATCH(Banco!$C6112,Analitico!$A:$A,0)),INDEX(Analitico!F:F,MATCH(Banco!$C6112,Analitico!$A:$A,0))&amp;"%",""),"")</f>
        <v/>
      </c>
    </row>
    <row r="6113" spans="1:11" x14ac:dyDescent="0.2">
      <c r="A6113" s="1" t="str">
        <f t="shared" si="96"/>
        <v>SINAPI 93426</v>
      </c>
      <c r="B6113" s="3" t="s">
        <v>21527</v>
      </c>
      <c r="C6113" s="3" t="s">
        <v>7446</v>
      </c>
      <c r="D6113" s="2" t="s">
        <v>14769</v>
      </c>
      <c r="E6113" s="3" t="s">
        <v>20627</v>
      </c>
      <c r="F6113" s="67" t="s">
        <v>35184</v>
      </c>
      <c r="G6113" s="67" t="s">
        <v>35184</v>
      </c>
      <c r="I6113" s="3" t="s">
        <v>41</v>
      </c>
      <c r="J6113" s="3" t="str">
        <f>IF($B6113="SINAPI",IF(ISNUMBER(MATCH(Banco!$C6113,Analitico!$A:$A,0)),INDEX(Analitico!E:E,MATCH(Banco!$C6113,Analitico!$A:$A,0))&amp;"%",""),"")</f>
        <v/>
      </c>
      <c r="K6113" s="3" t="str">
        <f>IF($B6113="SINAPI",IF(ISNUMBER(MATCH(Banco!$C6113,Analitico!$A:$A,0)),INDEX(Analitico!F:F,MATCH(Banco!$C6113,Analitico!$A:$A,0))&amp;"%",""),"")</f>
        <v/>
      </c>
    </row>
    <row r="6114" spans="1:11" x14ac:dyDescent="0.2">
      <c r="A6114" s="1" t="str">
        <f t="shared" si="96"/>
        <v>SINAPI 93429</v>
      </c>
      <c r="B6114" s="3" t="s">
        <v>21527</v>
      </c>
      <c r="C6114" s="3" t="s">
        <v>7447</v>
      </c>
      <c r="D6114" s="2" t="s">
        <v>14770</v>
      </c>
      <c r="E6114" s="3" t="s">
        <v>20627</v>
      </c>
      <c r="F6114" s="67" t="s">
        <v>28990</v>
      </c>
      <c r="G6114" s="67" t="s">
        <v>28990</v>
      </c>
      <c r="I6114" s="3" t="s">
        <v>6300</v>
      </c>
      <c r="J6114" s="3" t="str">
        <f>IF($B6114="SINAPI",IF(ISNUMBER(MATCH(Banco!$C6114,Analitico!$A:$A,0)),INDEX(Analitico!E:E,MATCH(Banco!$C6114,Analitico!$A:$A,0))&amp;"%",""),"")</f>
        <v/>
      </c>
      <c r="K6114" s="3" t="str">
        <f>IF($B6114="SINAPI",IF(ISNUMBER(MATCH(Banco!$C6114,Analitico!$A:$A,0)),INDEX(Analitico!F:F,MATCH(Banco!$C6114,Analitico!$A:$A,0))&amp;"%",""),"")</f>
        <v/>
      </c>
    </row>
    <row r="6115" spans="1:11" x14ac:dyDescent="0.2">
      <c r="A6115" s="1" t="str">
        <f t="shared" ref="A6115:A6178" si="97">CONCATENAR</f>
        <v>SINAPI 93430</v>
      </c>
      <c r="B6115" s="3" t="s">
        <v>21527</v>
      </c>
      <c r="C6115" s="3" t="s">
        <v>7448</v>
      </c>
      <c r="D6115" s="2" t="s">
        <v>14771</v>
      </c>
      <c r="E6115" s="3" t="s">
        <v>20627</v>
      </c>
      <c r="F6115" s="67" t="s">
        <v>21078</v>
      </c>
      <c r="G6115" s="67" t="s">
        <v>21078</v>
      </c>
      <c r="I6115" s="3" t="s">
        <v>6300</v>
      </c>
      <c r="J6115" s="3" t="str">
        <f>IF($B6115="SINAPI",IF(ISNUMBER(MATCH(Banco!$C6115,Analitico!$A:$A,0)),INDEX(Analitico!E:E,MATCH(Banco!$C6115,Analitico!$A:$A,0))&amp;"%",""),"")</f>
        <v/>
      </c>
      <c r="K6115" s="3" t="str">
        <f>IF($B6115="SINAPI",IF(ISNUMBER(MATCH(Banco!$C6115,Analitico!$A:$A,0)),INDEX(Analitico!F:F,MATCH(Banco!$C6115,Analitico!$A:$A,0))&amp;"%",""),"")</f>
        <v/>
      </c>
    </row>
    <row r="6116" spans="1:11" ht="22.5" x14ac:dyDescent="0.2">
      <c r="A6116" s="1" t="str">
        <f t="shared" si="97"/>
        <v>SINAPI 93431</v>
      </c>
      <c r="B6116" s="3" t="s">
        <v>21527</v>
      </c>
      <c r="C6116" s="3" t="s">
        <v>7449</v>
      </c>
      <c r="D6116" s="2" t="s">
        <v>14772</v>
      </c>
      <c r="E6116" s="3" t="s">
        <v>20627</v>
      </c>
      <c r="F6116" s="67" t="s">
        <v>29475</v>
      </c>
      <c r="G6116" s="67" t="s">
        <v>29475</v>
      </c>
      <c r="I6116" s="3" t="s">
        <v>6300</v>
      </c>
      <c r="J6116" s="3" t="str">
        <f>IF($B6116="SINAPI",IF(ISNUMBER(MATCH(Banco!$C6116,Analitico!$A:$A,0)),INDEX(Analitico!E:E,MATCH(Banco!$C6116,Analitico!$A:$A,0))&amp;"%",""),"")</f>
        <v/>
      </c>
      <c r="K6116" s="3" t="str">
        <f>IF($B6116="SINAPI",IF(ISNUMBER(MATCH(Banco!$C6116,Analitico!$A:$A,0)),INDEX(Analitico!F:F,MATCH(Banco!$C6116,Analitico!$A:$A,0))&amp;"%",""),"")</f>
        <v/>
      </c>
    </row>
    <row r="6117" spans="1:11" ht="22.5" x14ac:dyDescent="0.2">
      <c r="A6117" s="1" t="str">
        <f t="shared" si="97"/>
        <v>SINAPI 93432</v>
      </c>
      <c r="B6117" s="3" t="s">
        <v>21527</v>
      </c>
      <c r="C6117" s="3" t="s">
        <v>7450</v>
      </c>
      <c r="D6117" s="2" t="s">
        <v>14773</v>
      </c>
      <c r="E6117" s="3" t="s">
        <v>20627</v>
      </c>
      <c r="F6117" s="67" t="s">
        <v>35185</v>
      </c>
      <c r="G6117" s="67" t="s">
        <v>35185</v>
      </c>
      <c r="I6117" s="3" t="s">
        <v>41</v>
      </c>
      <c r="J6117" s="3" t="str">
        <f>IF($B6117="SINAPI",IF(ISNUMBER(MATCH(Banco!$C6117,Analitico!$A:$A,0)),INDEX(Analitico!E:E,MATCH(Banco!$C6117,Analitico!$A:$A,0))&amp;"%",""),"")</f>
        <v/>
      </c>
      <c r="K6117" s="3" t="str">
        <f>IF($B6117="SINAPI",IF(ISNUMBER(MATCH(Banco!$C6117,Analitico!$A:$A,0)),INDEX(Analitico!F:F,MATCH(Banco!$C6117,Analitico!$A:$A,0))&amp;"%",""),"")</f>
        <v/>
      </c>
    </row>
    <row r="6118" spans="1:11" ht="22.5" x14ac:dyDescent="0.2">
      <c r="A6118" s="1" t="str">
        <f t="shared" si="97"/>
        <v>SINAPI 93435</v>
      </c>
      <c r="B6118" s="3" t="s">
        <v>21527</v>
      </c>
      <c r="C6118" s="3" t="s">
        <v>7451</v>
      </c>
      <c r="D6118" s="2" t="s">
        <v>14774</v>
      </c>
      <c r="E6118" s="3" t="s">
        <v>20627</v>
      </c>
      <c r="F6118" s="67" t="s">
        <v>5302</v>
      </c>
      <c r="G6118" s="67" t="s">
        <v>5302</v>
      </c>
      <c r="I6118" s="3" t="s">
        <v>6300</v>
      </c>
      <c r="J6118" s="3" t="str">
        <f>IF($B6118="SINAPI",IF(ISNUMBER(MATCH(Banco!$C6118,Analitico!$A:$A,0)),INDEX(Analitico!E:E,MATCH(Banco!$C6118,Analitico!$A:$A,0))&amp;"%",""),"")</f>
        <v/>
      </c>
      <c r="K6118" s="3" t="str">
        <f>IF($B6118="SINAPI",IF(ISNUMBER(MATCH(Banco!$C6118,Analitico!$A:$A,0)),INDEX(Analitico!F:F,MATCH(Banco!$C6118,Analitico!$A:$A,0))&amp;"%",""),"")</f>
        <v/>
      </c>
    </row>
    <row r="6119" spans="1:11" x14ac:dyDescent="0.2">
      <c r="A6119" s="1" t="str">
        <f t="shared" si="97"/>
        <v>SINAPI 93436</v>
      </c>
      <c r="B6119" s="3" t="s">
        <v>21527</v>
      </c>
      <c r="C6119" s="3" t="s">
        <v>7452</v>
      </c>
      <c r="D6119" s="2" t="s">
        <v>14775</v>
      </c>
      <c r="E6119" s="3" t="s">
        <v>20627</v>
      </c>
      <c r="F6119" s="67" t="s">
        <v>21467</v>
      </c>
      <c r="G6119" s="67" t="s">
        <v>21467</v>
      </c>
      <c r="I6119" s="3" t="s">
        <v>6300</v>
      </c>
      <c r="J6119" s="3" t="str">
        <f>IF($B6119="SINAPI",IF(ISNUMBER(MATCH(Banco!$C6119,Analitico!$A:$A,0)),INDEX(Analitico!E:E,MATCH(Banco!$C6119,Analitico!$A:$A,0))&amp;"%",""),"")</f>
        <v/>
      </c>
      <c r="K6119" s="3" t="str">
        <f>IF($B6119="SINAPI",IF(ISNUMBER(MATCH(Banco!$C6119,Analitico!$A:$A,0)),INDEX(Analitico!F:F,MATCH(Banco!$C6119,Analitico!$A:$A,0))&amp;"%",""),"")</f>
        <v/>
      </c>
    </row>
    <row r="6120" spans="1:11" ht="22.5" x14ac:dyDescent="0.2">
      <c r="A6120" s="1" t="str">
        <f t="shared" si="97"/>
        <v>SINAPI 93437</v>
      </c>
      <c r="B6120" s="3" t="s">
        <v>21527</v>
      </c>
      <c r="C6120" s="3" t="s">
        <v>7453</v>
      </c>
      <c r="D6120" s="2" t="s">
        <v>14776</v>
      </c>
      <c r="E6120" s="3" t="s">
        <v>20627</v>
      </c>
      <c r="F6120" s="67" t="s">
        <v>5302</v>
      </c>
      <c r="G6120" s="67" t="s">
        <v>5302</v>
      </c>
      <c r="I6120" s="3" t="s">
        <v>6300</v>
      </c>
      <c r="J6120" s="3" t="str">
        <f>IF($B6120="SINAPI",IF(ISNUMBER(MATCH(Banco!$C6120,Analitico!$A:$A,0)),INDEX(Analitico!E:E,MATCH(Banco!$C6120,Analitico!$A:$A,0))&amp;"%",""),"")</f>
        <v/>
      </c>
      <c r="K6120" s="3" t="str">
        <f>IF($B6120="SINAPI",IF(ISNUMBER(MATCH(Banco!$C6120,Analitico!$A:$A,0)),INDEX(Analitico!F:F,MATCH(Banco!$C6120,Analitico!$A:$A,0))&amp;"%",""),"")</f>
        <v/>
      </c>
    </row>
    <row r="6121" spans="1:11" ht="22.5" x14ac:dyDescent="0.2">
      <c r="A6121" s="1" t="str">
        <f t="shared" si="97"/>
        <v>SINAPI 93438</v>
      </c>
      <c r="B6121" s="3" t="s">
        <v>21527</v>
      </c>
      <c r="C6121" s="3" t="s">
        <v>7454</v>
      </c>
      <c r="D6121" s="2" t="s">
        <v>14777</v>
      </c>
      <c r="E6121" s="3" t="s">
        <v>20627</v>
      </c>
      <c r="F6121" s="67" t="s">
        <v>35186</v>
      </c>
      <c r="G6121" s="67" t="s">
        <v>35186</v>
      </c>
      <c r="I6121" s="3" t="s">
        <v>41</v>
      </c>
      <c r="J6121" s="3" t="str">
        <f>IF($B6121="SINAPI",IF(ISNUMBER(MATCH(Banco!$C6121,Analitico!$A:$A,0)),INDEX(Analitico!E:E,MATCH(Banco!$C6121,Analitico!$A:$A,0))&amp;"%",""),"")</f>
        <v/>
      </c>
      <c r="K6121" s="3" t="str">
        <f>IF($B6121="SINAPI",IF(ISNUMBER(MATCH(Banco!$C6121,Analitico!$A:$A,0)),INDEX(Analitico!F:F,MATCH(Banco!$C6121,Analitico!$A:$A,0))&amp;"%",""),"")</f>
        <v/>
      </c>
    </row>
    <row r="6122" spans="1:11" x14ac:dyDescent="0.2">
      <c r="A6122" s="1" t="str">
        <f t="shared" si="97"/>
        <v>SINAPI 95114</v>
      </c>
      <c r="B6122" s="3" t="s">
        <v>21527</v>
      </c>
      <c r="C6122" s="3" t="s">
        <v>7455</v>
      </c>
      <c r="D6122" s="2" t="s">
        <v>14778</v>
      </c>
      <c r="E6122" s="3" t="s">
        <v>20627</v>
      </c>
      <c r="F6122" s="67" t="s">
        <v>35187</v>
      </c>
      <c r="G6122" s="67" t="s">
        <v>35187</v>
      </c>
      <c r="I6122" s="3" t="s">
        <v>6298</v>
      </c>
      <c r="J6122" s="3" t="str">
        <f>IF($B6122="SINAPI",IF(ISNUMBER(MATCH(Banco!$C6122,Analitico!$A:$A,0)),INDEX(Analitico!E:E,MATCH(Banco!$C6122,Analitico!$A:$A,0))&amp;"%",""),"")</f>
        <v/>
      </c>
      <c r="K6122" s="3" t="str">
        <f>IF($B6122="SINAPI",IF(ISNUMBER(MATCH(Banco!$C6122,Analitico!$A:$A,0)),INDEX(Analitico!F:F,MATCH(Banco!$C6122,Analitico!$A:$A,0))&amp;"%",""),"")</f>
        <v/>
      </c>
    </row>
    <row r="6123" spans="1:11" x14ac:dyDescent="0.2">
      <c r="A6123" s="1" t="str">
        <f t="shared" si="97"/>
        <v>SINAPI 95115</v>
      </c>
      <c r="B6123" s="3" t="s">
        <v>21527</v>
      </c>
      <c r="C6123" s="3" t="s">
        <v>7456</v>
      </c>
      <c r="D6123" s="2" t="s">
        <v>14779</v>
      </c>
      <c r="E6123" s="3" t="s">
        <v>20627</v>
      </c>
      <c r="F6123" s="67" t="s">
        <v>20791</v>
      </c>
      <c r="G6123" s="67" t="s">
        <v>20791</v>
      </c>
      <c r="I6123" s="3" t="s">
        <v>6298</v>
      </c>
      <c r="J6123" s="3" t="str">
        <f>IF($B6123="SINAPI",IF(ISNUMBER(MATCH(Banco!$C6123,Analitico!$A:$A,0)),INDEX(Analitico!E:E,MATCH(Banco!$C6123,Analitico!$A:$A,0))&amp;"%",""),"")</f>
        <v/>
      </c>
      <c r="K6123" s="3" t="str">
        <f>IF($B6123="SINAPI",IF(ISNUMBER(MATCH(Banco!$C6123,Analitico!$A:$A,0)),INDEX(Analitico!F:F,MATCH(Banco!$C6123,Analitico!$A:$A,0))&amp;"%",""),"")</f>
        <v/>
      </c>
    </row>
    <row r="6124" spans="1:11" x14ac:dyDescent="0.2">
      <c r="A6124" s="1" t="str">
        <f t="shared" si="97"/>
        <v>SINAPI 95116</v>
      </c>
      <c r="B6124" s="3" t="s">
        <v>21527</v>
      </c>
      <c r="C6124" s="3" t="s">
        <v>7457</v>
      </c>
      <c r="D6124" s="2" t="s">
        <v>14780</v>
      </c>
      <c r="E6124" s="3" t="s">
        <v>20627</v>
      </c>
      <c r="F6124" s="67" t="s">
        <v>20841</v>
      </c>
      <c r="G6124" s="67" t="s">
        <v>20841</v>
      </c>
      <c r="I6124" s="3" t="s">
        <v>6300</v>
      </c>
      <c r="J6124" s="3" t="str">
        <f>IF($B6124="SINAPI",IF(ISNUMBER(MATCH(Banco!$C6124,Analitico!$A:$A,0)),INDEX(Analitico!E:E,MATCH(Banco!$C6124,Analitico!$A:$A,0))&amp;"%",""),"")</f>
        <v/>
      </c>
      <c r="K6124" s="3" t="str">
        <f>IF($B6124="SINAPI",IF(ISNUMBER(MATCH(Banco!$C6124,Analitico!$A:$A,0)),INDEX(Analitico!F:F,MATCH(Banco!$C6124,Analitico!$A:$A,0))&amp;"%",""),"")</f>
        <v/>
      </c>
    </row>
    <row r="6125" spans="1:11" x14ac:dyDescent="0.2">
      <c r="A6125" s="1" t="str">
        <f t="shared" si="97"/>
        <v>SINAPI 95117</v>
      </c>
      <c r="B6125" s="3" t="s">
        <v>21527</v>
      </c>
      <c r="C6125" s="3" t="s">
        <v>7458</v>
      </c>
      <c r="D6125" s="2" t="s">
        <v>14781</v>
      </c>
      <c r="E6125" s="3" t="s">
        <v>20627</v>
      </c>
      <c r="F6125" s="67" t="s">
        <v>4570</v>
      </c>
      <c r="G6125" s="67" t="s">
        <v>4570</v>
      </c>
      <c r="I6125" s="3" t="s">
        <v>6300</v>
      </c>
      <c r="J6125" s="3" t="str">
        <f>IF($B6125="SINAPI",IF(ISNUMBER(MATCH(Banco!$C6125,Analitico!$A:$A,0)),INDEX(Analitico!E:E,MATCH(Banco!$C6125,Analitico!$A:$A,0))&amp;"%",""),"")</f>
        <v/>
      </c>
      <c r="K6125" s="3" t="str">
        <f>IF($B6125="SINAPI",IF(ISNUMBER(MATCH(Banco!$C6125,Analitico!$A:$A,0)),INDEX(Analitico!F:F,MATCH(Banco!$C6125,Analitico!$A:$A,0))&amp;"%",""),"")</f>
        <v/>
      </c>
    </row>
    <row r="6126" spans="1:11" x14ac:dyDescent="0.2">
      <c r="A6126" s="1" t="str">
        <f t="shared" si="97"/>
        <v>SINAPI 95118</v>
      </c>
      <c r="B6126" s="3" t="s">
        <v>21527</v>
      </c>
      <c r="C6126" s="3" t="s">
        <v>7459</v>
      </c>
      <c r="D6126" s="2" t="s">
        <v>14782</v>
      </c>
      <c r="E6126" s="3" t="s">
        <v>20627</v>
      </c>
      <c r="F6126" s="67" t="s">
        <v>29476</v>
      </c>
      <c r="G6126" s="67" t="s">
        <v>29476</v>
      </c>
      <c r="I6126" s="3" t="s">
        <v>6300</v>
      </c>
      <c r="J6126" s="3" t="str">
        <f>IF($B6126="SINAPI",IF(ISNUMBER(MATCH(Banco!$C6126,Analitico!$A:$A,0)),INDEX(Analitico!E:E,MATCH(Banco!$C6126,Analitico!$A:$A,0))&amp;"%",""),"")</f>
        <v/>
      </c>
      <c r="K6126" s="3" t="str">
        <f>IF($B6126="SINAPI",IF(ISNUMBER(MATCH(Banco!$C6126,Analitico!$A:$A,0)),INDEX(Analitico!F:F,MATCH(Banco!$C6126,Analitico!$A:$A,0))&amp;"%",""),"")</f>
        <v/>
      </c>
    </row>
    <row r="6127" spans="1:11" x14ac:dyDescent="0.2">
      <c r="A6127" s="1" t="str">
        <f t="shared" si="97"/>
        <v>SINAPI 95119</v>
      </c>
      <c r="B6127" s="3" t="s">
        <v>21527</v>
      </c>
      <c r="C6127" s="3" t="s">
        <v>7460</v>
      </c>
      <c r="D6127" s="2" t="s">
        <v>14783</v>
      </c>
      <c r="E6127" s="3" t="s">
        <v>20627</v>
      </c>
      <c r="F6127" s="67" t="s">
        <v>21044</v>
      </c>
      <c r="G6127" s="67" t="s">
        <v>21044</v>
      </c>
      <c r="I6127" s="3" t="s">
        <v>6300</v>
      </c>
      <c r="J6127" s="3" t="str">
        <f>IF($B6127="SINAPI",IF(ISNUMBER(MATCH(Banco!$C6127,Analitico!$A:$A,0)),INDEX(Analitico!E:E,MATCH(Banco!$C6127,Analitico!$A:$A,0))&amp;"%",""),"")</f>
        <v/>
      </c>
      <c r="K6127" s="3" t="str">
        <f>IF($B6127="SINAPI",IF(ISNUMBER(MATCH(Banco!$C6127,Analitico!$A:$A,0)),INDEX(Analitico!F:F,MATCH(Banco!$C6127,Analitico!$A:$A,0))&amp;"%",""),"")</f>
        <v/>
      </c>
    </row>
    <row r="6128" spans="1:11" ht="22.5" x14ac:dyDescent="0.2">
      <c r="A6128" s="1" t="str">
        <f t="shared" si="97"/>
        <v>SINAPI 95120</v>
      </c>
      <c r="B6128" s="3" t="s">
        <v>21527</v>
      </c>
      <c r="C6128" s="3" t="s">
        <v>7461</v>
      </c>
      <c r="D6128" s="2" t="s">
        <v>14784</v>
      </c>
      <c r="E6128" s="3" t="s">
        <v>20627</v>
      </c>
      <c r="F6128" s="67" t="s">
        <v>29836</v>
      </c>
      <c r="G6128" s="67" t="s">
        <v>29836</v>
      </c>
      <c r="I6128" s="3" t="s">
        <v>6298</v>
      </c>
      <c r="J6128" s="3" t="str">
        <f>IF($B6128="SINAPI",IF(ISNUMBER(MATCH(Banco!$C6128,Analitico!$A:$A,0)),INDEX(Analitico!E:E,MATCH(Banco!$C6128,Analitico!$A:$A,0))&amp;"%",""),"")</f>
        <v/>
      </c>
      <c r="K6128" s="3" t="str">
        <f>IF($B6128="SINAPI",IF(ISNUMBER(MATCH(Banco!$C6128,Analitico!$A:$A,0)),INDEX(Analitico!F:F,MATCH(Banco!$C6128,Analitico!$A:$A,0))&amp;"%",""),"")</f>
        <v/>
      </c>
    </row>
    <row r="6129" spans="1:11" x14ac:dyDescent="0.2">
      <c r="A6129" s="1" t="str">
        <f t="shared" si="97"/>
        <v>SINAPI 95123</v>
      </c>
      <c r="B6129" s="3" t="s">
        <v>21527</v>
      </c>
      <c r="C6129" s="3" t="s">
        <v>7462</v>
      </c>
      <c r="D6129" s="2" t="s">
        <v>14785</v>
      </c>
      <c r="E6129" s="3" t="s">
        <v>20627</v>
      </c>
      <c r="F6129" s="67" t="s">
        <v>6153</v>
      </c>
      <c r="G6129" s="67" t="s">
        <v>6153</v>
      </c>
      <c r="I6129" s="3" t="s">
        <v>6300</v>
      </c>
      <c r="J6129" s="3" t="str">
        <f>IF($B6129="SINAPI",IF(ISNUMBER(MATCH(Banco!$C6129,Analitico!$A:$A,0)),INDEX(Analitico!E:E,MATCH(Banco!$C6129,Analitico!$A:$A,0))&amp;"%",""),"")</f>
        <v/>
      </c>
      <c r="K6129" s="3" t="str">
        <f>IF($B6129="SINAPI",IF(ISNUMBER(MATCH(Banco!$C6129,Analitico!$A:$A,0)),INDEX(Analitico!F:F,MATCH(Banco!$C6129,Analitico!$A:$A,0))&amp;"%",""),"")</f>
        <v/>
      </c>
    </row>
    <row r="6130" spans="1:11" x14ac:dyDescent="0.2">
      <c r="A6130" s="1" t="str">
        <f t="shared" si="97"/>
        <v>SINAPI 95124</v>
      </c>
      <c r="B6130" s="3" t="s">
        <v>21527</v>
      </c>
      <c r="C6130" s="3" t="s">
        <v>7463</v>
      </c>
      <c r="D6130" s="2" t="s">
        <v>14786</v>
      </c>
      <c r="E6130" s="3" t="s">
        <v>20627</v>
      </c>
      <c r="F6130" s="67" t="s">
        <v>20843</v>
      </c>
      <c r="G6130" s="67" t="s">
        <v>20843</v>
      </c>
      <c r="I6130" s="3" t="s">
        <v>6300</v>
      </c>
      <c r="J6130" s="3" t="str">
        <f>IF($B6130="SINAPI",IF(ISNUMBER(MATCH(Banco!$C6130,Analitico!$A:$A,0)),INDEX(Analitico!E:E,MATCH(Banco!$C6130,Analitico!$A:$A,0))&amp;"%",""),"")</f>
        <v/>
      </c>
      <c r="K6130" s="3" t="str">
        <f>IF($B6130="SINAPI",IF(ISNUMBER(MATCH(Banco!$C6130,Analitico!$A:$A,0)),INDEX(Analitico!F:F,MATCH(Banco!$C6130,Analitico!$A:$A,0))&amp;"%",""),"")</f>
        <v/>
      </c>
    </row>
    <row r="6131" spans="1:11" x14ac:dyDescent="0.2">
      <c r="A6131" s="1" t="str">
        <f t="shared" si="97"/>
        <v>SINAPI 95125</v>
      </c>
      <c r="B6131" s="3" t="s">
        <v>21527</v>
      </c>
      <c r="C6131" s="3" t="s">
        <v>7464</v>
      </c>
      <c r="D6131" s="2" t="s">
        <v>14787</v>
      </c>
      <c r="E6131" s="3" t="s">
        <v>20627</v>
      </c>
      <c r="F6131" s="67" t="s">
        <v>5664</v>
      </c>
      <c r="G6131" s="67" t="s">
        <v>5664</v>
      </c>
      <c r="I6131" s="3" t="s">
        <v>6300</v>
      </c>
      <c r="J6131" s="3" t="str">
        <f>IF($B6131="SINAPI",IF(ISNUMBER(MATCH(Banco!$C6131,Analitico!$A:$A,0)),INDEX(Analitico!E:E,MATCH(Banco!$C6131,Analitico!$A:$A,0))&amp;"%",""),"")</f>
        <v/>
      </c>
      <c r="K6131" s="3" t="str">
        <f>IF($B6131="SINAPI",IF(ISNUMBER(MATCH(Banco!$C6131,Analitico!$A:$A,0)),INDEX(Analitico!F:F,MATCH(Banco!$C6131,Analitico!$A:$A,0))&amp;"%",""),"")</f>
        <v/>
      </c>
    </row>
    <row r="6132" spans="1:11" ht="22.5" x14ac:dyDescent="0.2">
      <c r="A6132" s="1" t="str">
        <f t="shared" si="97"/>
        <v>SINAPI 95126</v>
      </c>
      <c r="B6132" s="3" t="s">
        <v>21527</v>
      </c>
      <c r="C6132" s="3" t="s">
        <v>7465</v>
      </c>
      <c r="D6132" s="2" t="s">
        <v>14788</v>
      </c>
      <c r="E6132" s="3" t="s">
        <v>20627</v>
      </c>
      <c r="F6132" s="67" t="s">
        <v>35188</v>
      </c>
      <c r="G6132" s="67" t="s">
        <v>35188</v>
      </c>
      <c r="I6132" s="3" t="s">
        <v>41</v>
      </c>
      <c r="J6132" s="3" t="str">
        <f>IF($B6132="SINAPI",IF(ISNUMBER(MATCH(Banco!$C6132,Analitico!$A:$A,0)),INDEX(Analitico!E:E,MATCH(Banco!$C6132,Analitico!$A:$A,0))&amp;"%",""),"")</f>
        <v/>
      </c>
      <c r="K6132" s="3" t="str">
        <f>IF($B6132="SINAPI",IF(ISNUMBER(MATCH(Banco!$C6132,Analitico!$A:$A,0)),INDEX(Analitico!F:F,MATCH(Banco!$C6132,Analitico!$A:$A,0))&amp;"%",""),"")</f>
        <v/>
      </c>
    </row>
    <row r="6133" spans="1:11" ht="22.5" x14ac:dyDescent="0.2">
      <c r="A6133" s="1" t="str">
        <f t="shared" si="97"/>
        <v>SINAPI 95129</v>
      </c>
      <c r="B6133" s="3" t="s">
        <v>21527</v>
      </c>
      <c r="C6133" s="3" t="s">
        <v>7466</v>
      </c>
      <c r="D6133" s="2" t="s">
        <v>14789</v>
      </c>
      <c r="E6133" s="3" t="s">
        <v>20627</v>
      </c>
      <c r="F6133" s="67" t="s">
        <v>20844</v>
      </c>
      <c r="G6133" s="67" t="s">
        <v>20844</v>
      </c>
      <c r="I6133" s="3" t="s">
        <v>6300</v>
      </c>
      <c r="J6133" s="3" t="str">
        <f>IF($B6133="SINAPI",IF(ISNUMBER(MATCH(Banco!$C6133,Analitico!$A:$A,0)),INDEX(Analitico!E:E,MATCH(Banco!$C6133,Analitico!$A:$A,0))&amp;"%",""),"")</f>
        <v/>
      </c>
      <c r="K6133" s="3" t="str">
        <f>IF($B6133="SINAPI",IF(ISNUMBER(MATCH(Banco!$C6133,Analitico!$A:$A,0)),INDEX(Analitico!F:F,MATCH(Banco!$C6133,Analitico!$A:$A,0))&amp;"%",""),"")</f>
        <v/>
      </c>
    </row>
    <row r="6134" spans="1:11" x14ac:dyDescent="0.2">
      <c r="A6134" s="1" t="str">
        <f t="shared" si="97"/>
        <v>SINAPI 95130</v>
      </c>
      <c r="B6134" s="3" t="s">
        <v>21527</v>
      </c>
      <c r="C6134" s="3" t="s">
        <v>7467</v>
      </c>
      <c r="D6134" s="2" t="s">
        <v>14790</v>
      </c>
      <c r="E6134" s="3" t="s">
        <v>20627</v>
      </c>
      <c r="F6134" s="67" t="s">
        <v>5969</v>
      </c>
      <c r="G6134" s="67" t="s">
        <v>5969</v>
      </c>
      <c r="I6134" s="3" t="s">
        <v>6300</v>
      </c>
      <c r="J6134" s="3" t="str">
        <f>IF($B6134="SINAPI",IF(ISNUMBER(MATCH(Banco!$C6134,Analitico!$A:$A,0)),INDEX(Analitico!E:E,MATCH(Banco!$C6134,Analitico!$A:$A,0))&amp;"%",""),"")</f>
        <v/>
      </c>
      <c r="K6134" s="3" t="str">
        <f>IF($B6134="SINAPI",IF(ISNUMBER(MATCH(Banco!$C6134,Analitico!$A:$A,0)),INDEX(Analitico!F:F,MATCH(Banco!$C6134,Analitico!$A:$A,0))&amp;"%",""),"")</f>
        <v/>
      </c>
    </row>
    <row r="6135" spans="1:11" ht="22.5" x14ac:dyDescent="0.2">
      <c r="A6135" s="1" t="str">
        <f t="shared" si="97"/>
        <v>SINAPI 95131</v>
      </c>
      <c r="B6135" s="3" t="s">
        <v>21527</v>
      </c>
      <c r="C6135" s="3" t="s">
        <v>7468</v>
      </c>
      <c r="D6135" s="2" t="s">
        <v>14791</v>
      </c>
      <c r="E6135" s="3" t="s">
        <v>20627</v>
      </c>
      <c r="F6135" s="67" t="s">
        <v>20845</v>
      </c>
      <c r="G6135" s="67" t="s">
        <v>20845</v>
      </c>
      <c r="I6135" s="3" t="s">
        <v>6300</v>
      </c>
      <c r="J6135" s="3" t="str">
        <f>IF($B6135="SINAPI",IF(ISNUMBER(MATCH(Banco!$C6135,Analitico!$A:$A,0)),INDEX(Analitico!E:E,MATCH(Banco!$C6135,Analitico!$A:$A,0))&amp;"%",""),"")</f>
        <v/>
      </c>
      <c r="K6135" s="3" t="str">
        <f>IF($B6135="SINAPI",IF(ISNUMBER(MATCH(Banco!$C6135,Analitico!$A:$A,0)),INDEX(Analitico!F:F,MATCH(Banco!$C6135,Analitico!$A:$A,0))&amp;"%",""),"")</f>
        <v/>
      </c>
    </row>
    <row r="6136" spans="1:11" ht="22.5" x14ac:dyDescent="0.2">
      <c r="A6136" s="1" t="str">
        <f t="shared" si="97"/>
        <v>SINAPI 95132</v>
      </c>
      <c r="B6136" s="3" t="s">
        <v>21527</v>
      </c>
      <c r="C6136" s="3" t="s">
        <v>7469</v>
      </c>
      <c r="D6136" s="2" t="s">
        <v>14792</v>
      </c>
      <c r="E6136" s="3" t="s">
        <v>20627</v>
      </c>
      <c r="F6136" s="67" t="s">
        <v>21516</v>
      </c>
      <c r="G6136" s="67" t="s">
        <v>21516</v>
      </c>
      <c r="I6136" s="3" t="s">
        <v>41</v>
      </c>
      <c r="J6136" s="3" t="str">
        <f>IF($B6136="SINAPI",IF(ISNUMBER(MATCH(Banco!$C6136,Analitico!$A:$A,0)),INDEX(Analitico!E:E,MATCH(Banco!$C6136,Analitico!$A:$A,0))&amp;"%",""),"")</f>
        <v/>
      </c>
      <c r="K6136" s="3" t="str">
        <f>IF($B6136="SINAPI",IF(ISNUMBER(MATCH(Banco!$C6136,Analitico!$A:$A,0)),INDEX(Analitico!F:F,MATCH(Banco!$C6136,Analitico!$A:$A,0))&amp;"%",""),"")</f>
        <v/>
      </c>
    </row>
    <row r="6137" spans="1:11" x14ac:dyDescent="0.2">
      <c r="A6137" s="1" t="str">
        <f t="shared" si="97"/>
        <v>SINAPI 95136</v>
      </c>
      <c r="B6137" s="3" t="s">
        <v>21527</v>
      </c>
      <c r="C6137" s="3" t="s">
        <v>7470</v>
      </c>
      <c r="D6137" s="2" t="s">
        <v>14793</v>
      </c>
      <c r="E6137" s="3" t="s">
        <v>20627</v>
      </c>
      <c r="F6137" s="67" t="s">
        <v>20847</v>
      </c>
      <c r="G6137" s="67" t="s">
        <v>20847</v>
      </c>
      <c r="I6137" s="3" t="s">
        <v>41</v>
      </c>
      <c r="J6137" s="3" t="str">
        <f>IF($B6137="SINAPI",IF(ISNUMBER(MATCH(Banco!$C6137,Analitico!$A:$A,0)),INDEX(Analitico!E:E,MATCH(Banco!$C6137,Analitico!$A:$A,0))&amp;"%",""),"")</f>
        <v/>
      </c>
      <c r="K6137" s="3" t="str">
        <f>IF($B6137="SINAPI",IF(ISNUMBER(MATCH(Banco!$C6137,Analitico!$A:$A,0)),INDEX(Analitico!F:F,MATCH(Banco!$C6137,Analitico!$A:$A,0))&amp;"%",""),"")</f>
        <v/>
      </c>
    </row>
    <row r="6138" spans="1:11" x14ac:dyDescent="0.2">
      <c r="A6138" s="1" t="str">
        <f t="shared" si="97"/>
        <v>SINAPI 95137</v>
      </c>
      <c r="B6138" s="3" t="s">
        <v>21527</v>
      </c>
      <c r="C6138" s="3" t="s">
        <v>7471</v>
      </c>
      <c r="D6138" s="2" t="s">
        <v>14794</v>
      </c>
      <c r="E6138" s="3" t="s">
        <v>20627</v>
      </c>
      <c r="F6138" s="67" t="s">
        <v>5404</v>
      </c>
      <c r="G6138" s="67" t="s">
        <v>5404</v>
      </c>
      <c r="I6138" s="3" t="s">
        <v>41</v>
      </c>
      <c r="J6138" s="3" t="str">
        <f>IF($B6138="SINAPI",IF(ISNUMBER(MATCH(Banco!$C6138,Analitico!$A:$A,0)),INDEX(Analitico!E:E,MATCH(Banco!$C6138,Analitico!$A:$A,0))&amp;"%",""),"")</f>
        <v/>
      </c>
      <c r="K6138" s="3" t="str">
        <f>IF($B6138="SINAPI",IF(ISNUMBER(MATCH(Banco!$C6138,Analitico!$A:$A,0)),INDEX(Analitico!F:F,MATCH(Banco!$C6138,Analitico!$A:$A,0))&amp;"%",""),"")</f>
        <v/>
      </c>
    </row>
    <row r="6139" spans="1:11" x14ac:dyDescent="0.2">
      <c r="A6139" s="1" t="str">
        <f t="shared" si="97"/>
        <v>SINAPI 95138</v>
      </c>
      <c r="B6139" s="3" t="s">
        <v>21527</v>
      </c>
      <c r="C6139" s="3" t="s">
        <v>7472</v>
      </c>
      <c r="D6139" s="2" t="s">
        <v>14795</v>
      </c>
      <c r="E6139" s="3" t="s">
        <v>20627</v>
      </c>
      <c r="F6139" s="67" t="s">
        <v>20847</v>
      </c>
      <c r="G6139" s="67" t="s">
        <v>20847</v>
      </c>
      <c r="I6139" s="3" t="s">
        <v>41</v>
      </c>
      <c r="J6139" s="3" t="str">
        <f>IF($B6139="SINAPI",IF(ISNUMBER(MATCH(Banco!$C6139,Analitico!$A:$A,0)),INDEX(Analitico!E:E,MATCH(Banco!$C6139,Analitico!$A:$A,0))&amp;"%",""),"")</f>
        <v/>
      </c>
      <c r="K6139" s="3" t="str">
        <f>IF($B6139="SINAPI",IF(ISNUMBER(MATCH(Banco!$C6139,Analitico!$A:$A,0)),INDEX(Analitico!F:F,MATCH(Banco!$C6139,Analitico!$A:$A,0))&amp;"%",""),"")</f>
        <v/>
      </c>
    </row>
    <row r="6140" spans="1:11" x14ac:dyDescent="0.2">
      <c r="A6140" s="1" t="str">
        <f t="shared" si="97"/>
        <v>SINAPI 95208</v>
      </c>
      <c r="B6140" s="3" t="s">
        <v>21527</v>
      </c>
      <c r="C6140" s="3" t="s">
        <v>7473</v>
      </c>
      <c r="D6140" s="2" t="s">
        <v>14796</v>
      </c>
      <c r="E6140" s="3" t="s">
        <v>20627</v>
      </c>
      <c r="F6140" s="67" t="s">
        <v>35189</v>
      </c>
      <c r="G6140" s="67" t="s">
        <v>35189</v>
      </c>
      <c r="I6140" s="3" t="s">
        <v>6300</v>
      </c>
      <c r="J6140" s="3" t="str">
        <f>IF($B6140="SINAPI",IF(ISNUMBER(MATCH(Banco!$C6140,Analitico!$A:$A,0)),INDEX(Analitico!E:E,MATCH(Banco!$C6140,Analitico!$A:$A,0))&amp;"%",""),"")</f>
        <v/>
      </c>
      <c r="K6140" s="3" t="str">
        <f>IF($B6140="SINAPI",IF(ISNUMBER(MATCH(Banco!$C6140,Analitico!$A:$A,0)),INDEX(Analitico!F:F,MATCH(Banco!$C6140,Analitico!$A:$A,0))&amp;"%",""),"")</f>
        <v/>
      </c>
    </row>
    <row r="6141" spans="1:11" x14ac:dyDescent="0.2">
      <c r="A6141" s="1" t="str">
        <f t="shared" si="97"/>
        <v>SINAPI 95209</v>
      </c>
      <c r="B6141" s="3" t="s">
        <v>21527</v>
      </c>
      <c r="C6141" s="3" t="s">
        <v>7474</v>
      </c>
      <c r="D6141" s="2" t="s">
        <v>14797</v>
      </c>
      <c r="E6141" s="3" t="s">
        <v>20627</v>
      </c>
      <c r="F6141" s="67" t="s">
        <v>33874</v>
      </c>
      <c r="G6141" s="67" t="s">
        <v>33874</v>
      </c>
      <c r="I6141" s="3" t="s">
        <v>6300</v>
      </c>
      <c r="J6141" s="3" t="str">
        <f>IF($B6141="SINAPI",IF(ISNUMBER(MATCH(Banco!$C6141,Analitico!$A:$A,0)),INDEX(Analitico!E:E,MATCH(Banco!$C6141,Analitico!$A:$A,0))&amp;"%",""),"")</f>
        <v/>
      </c>
      <c r="K6141" s="3" t="str">
        <f>IF($B6141="SINAPI",IF(ISNUMBER(MATCH(Banco!$C6141,Analitico!$A:$A,0)),INDEX(Analitico!F:F,MATCH(Banco!$C6141,Analitico!$A:$A,0))&amp;"%",""),"")</f>
        <v/>
      </c>
    </row>
    <row r="6142" spans="1:11" x14ac:dyDescent="0.2">
      <c r="A6142" s="1" t="str">
        <f t="shared" si="97"/>
        <v>SINAPI 95210</v>
      </c>
      <c r="B6142" s="3" t="s">
        <v>21527</v>
      </c>
      <c r="C6142" s="3" t="s">
        <v>7475</v>
      </c>
      <c r="D6142" s="2" t="s">
        <v>14798</v>
      </c>
      <c r="E6142" s="3" t="s">
        <v>20627</v>
      </c>
      <c r="F6142" s="67" t="s">
        <v>35189</v>
      </c>
      <c r="G6142" s="67" t="s">
        <v>35189</v>
      </c>
      <c r="I6142" s="3" t="s">
        <v>6300</v>
      </c>
      <c r="J6142" s="3" t="str">
        <f>IF($B6142="SINAPI",IF(ISNUMBER(MATCH(Banco!$C6142,Analitico!$A:$A,0)),INDEX(Analitico!E:E,MATCH(Banco!$C6142,Analitico!$A:$A,0))&amp;"%",""),"")</f>
        <v/>
      </c>
      <c r="K6142" s="3" t="str">
        <f>IF($B6142="SINAPI",IF(ISNUMBER(MATCH(Banco!$C6142,Analitico!$A:$A,0)),INDEX(Analitico!F:F,MATCH(Banco!$C6142,Analitico!$A:$A,0))&amp;"%",""),"")</f>
        <v/>
      </c>
    </row>
    <row r="6143" spans="1:11" ht="22.5" x14ac:dyDescent="0.2">
      <c r="A6143" s="1" t="str">
        <f t="shared" si="97"/>
        <v>SINAPI 95211</v>
      </c>
      <c r="B6143" s="3" t="s">
        <v>21527</v>
      </c>
      <c r="C6143" s="3" t="s">
        <v>7476</v>
      </c>
      <c r="D6143" s="2" t="s">
        <v>14799</v>
      </c>
      <c r="E6143" s="3" t="s">
        <v>20627</v>
      </c>
      <c r="F6143" s="67" t="s">
        <v>31582</v>
      </c>
      <c r="G6143" s="67" t="s">
        <v>31582</v>
      </c>
      <c r="I6143" s="3" t="s">
        <v>6298</v>
      </c>
      <c r="J6143" s="3" t="str">
        <f>IF($B6143="SINAPI",IF(ISNUMBER(MATCH(Banco!$C6143,Analitico!$A:$A,0)),INDEX(Analitico!E:E,MATCH(Banco!$C6143,Analitico!$A:$A,0))&amp;"%",""),"")</f>
        <v/>
      </c>
      <c r="K6143" s="3" t="str">
        <f>IF($B6143="SINAPI",IF(ISNUMBER(MATCH(Banco!$C6143,Analitico!$A:$A,0)),INDEX(Analitico!F:F,MATCH(Banco!$C6143,Analitico!$A:$A,0))&amp;"%",""),"")</f>
        <v/>
      </c>
    </row>
    <row r="6144" spans="1:11" ht="22.5" x14ac:dyDescent="0.2">
      <c r="A6144" s="1" t="str">
        <f t="shared" si="97"/>
        <v>SINAPI 95217</v>
      </c>
      <c r="B6144" s="3" t="s">
        <v>21527</v>
      </c>
      <c r="C6144" s="3" t="s">
        <v>7477</v>
      </c>
      <c r="D6144" s="2" t="s">
        <v>14800</v>
      </c>
      <c r="E6144" s="3" t="s">
        <v>20627</v>
      </c>
      <c r="F6144" s="67" t="s">
        <v>4524</v>
      </c>
      <c r="G6144" s="67" t="s">
        <v>4524</v>
      </c>
      <c r="I6144" s="3" t="s">
        <v>6298</v>
      </c>
      <c r="J6144" s="3" t="str">
        <f>IF($B6144="SINAPI",IF(ISNUMBER(MATCH(Banco!$C6144,Analitico!$A:$A,0)),INDEX(Analitico!E:E,MATCH(Banco!$C6144,Analitico!$A:$A,0))&amp;"%",""),"")</f>
        <v/>
      </c>
      <c r="K6144" s="3" t="str">
        <f>IF($B6144="SINAPI",IF(ISNUMBER(MATCH(Banco!$C6144,Analitico!$A:$A,0)),INDEX(Analitico!F:F,MATCH(Banco!$C6144,Analitico!$A:$A,0))&amp;"%",""),"")</f>
        <v/>
      </c>
    </row>
    <row r="6145" spans="1:11" x14ac:dyDescent="0.2">
      <c r="A6145" s="1" t="str">
        <f t="shared" si="97"/>
        <v>SINAPI 95255</v>
      </c>
      <c r="B6145" s="3" t="s">
        <v>21527</v>
      </c>
      <c r="C6145" s="3" t="s">
        <v>7478</v>
      </c>
      <c r="D6145" s="2" t="s">
        <v>14801</v>
      </c>
      <c r="E6145" s="3" t="s">
        <v>20627</v>
      </c>
      <c r="F6145" s="67" t="s">
        <v>21407</v>
      </c>
      <c r="G6145" s="67" t="s">
        <v>21407</v>
      </c>
      <c r="I6145" s="3" t="s">
        <v>6298</v>
      </c>
      <c r="J6145" s="3" t="str">
        <f>IF($B6145="SINAPI",IF(ISNUMBER(MATCH(Banco!$C6145,Analitico!$A:$A,0)),INDEX(Analitico!E:E,MATCH(Banco!$C6145,Analitico!$A:$A,0))&amp;"%",""),"")</f>
        <v/>
      </c>
      <c r="K6145" s="3" t="str">
        <f>IF($B6145="SINAPI",IF(ISNUMBER(MATCH(Banco!$C6145,Analitico!$A:$A,0)),INDEX(Analitico!F:F,MATCH(Banco!$C6145,Analitico!$A:$A,0))&amp;"%",""),"")</f>
        <v/>
      </c>
    </row>
    <row r="6146" spans="1:11" x14ac:dyDescent="0.2">
      <c r="A6146" s="1" t="str">
        <f t="shared" si="97"/>
        <v>SINAPI 95256</v>
      </c>
      <c r="B6146" s="3" t="s">
        <v>21527</v>
      </c>
      <c r="C6146" s="3" t="s">
        <v>7479</v>
      </c>
      <c r="D6146" s="2" t="s">
        <v>14802</v>
      </c>
      <c r="E6146" s="3" t="s">
        <v>20627</v>
      </c>
      <c r="F6146" s="67" t="s">
        <v>5367</v>
      </c>
      <c r="G6146" s="67" t="s">
        <v>5367</v>
      </c>
      <c r="I6146" s="3" t="s">
        <v>6298</v>
      </c>
      <c r="J6146" s="3" t="str">
        <f>IF($B6146="SINAPI",IF(ISNUMBER(MATCH(Banco!$C6146,Analitico!$A:$A,0)),INDEX(Analitico!E:E,MATCH(Banco!$C6146,Analitico!$A:$A,0))&amp;"%",""),"")</f>
        <v/>
      </c>
      <c r="K6146" s="3" t="str">
        <f>IF($B6146="SINAPI",IF(ISNUMBER(MATCH(Banco!$C6146,Analitico!$A:$A,0)),INDEX(Analitico!F:F,MATCH(Banco!$C6146,Analitico!$A:$A,0))&amp;"%",""),"")</f>
        <v/>
      </c>
    </row>
    <row r="6147" spans="1:11" x14ac:dyDescent="0.2">
      <c r="A6147" s="1" t="str">
        <f t="shared" si="97"/>
        <v>SINAPI 95257</v>
      </c>
      <c r="B6147" s="3" t="s">
        <v>21527</v>
      </c>
      <c r="C6147" s="3" t="s">
        <v>7480</v>
      </c>
      <c r="D6147" s="2" t="s">
        <v>14803</v>
      </c>
      <c r="E6147" s="3" t="s">
        <v>20627</v>
      </c>
      <c r="F6147" s="67" t="s">
        <v>30746</v>
      </c>
      <c r="G6147" s="67" t="s">
        <v>30746</v>
      </c>
      <c r="I6147" s="3" t="s">
        <v>6298</v>
      </c>
      <c r="J6147" s="3" t="str">
        <f>IF($B6147="SINAPI",IF(ISNUMBER(MATCH(Banco!$C6147,Analitico!$A:$A,0)),INDEX(Analitico!E:E,MATCH(Banco!$C6147,Analitico!$A:$A,0))&amp;"%",""),"")</f>
        <v/>
      </c>
      <c r="K6147" s="3" t="str">
        <f>IF($B6147="SINAPI",IF(ISNUMBER(MATCH(Banco!$C6147,Analitico!$A:$A,0)),INDEX(Analitico!F:F,MATCH(Banco!$C6147,Analitico!$A:$A,0))&amp;"%",""),"")</f>
        <v/>
      </c>
    </row>
    <row r="6148" spans="1:11" ht="22.5" x14ac:dyDescent="0.2">
      <c r="A6148" s="1" t="str">
        <f t="shared" si="97"/>
        <v>SINAPI 95260</v>
      </c>
      <c r="B6148" s="3" t="s">
        <v>21527</v>
      </c>
      <c r="C6148" s="3" t="s">
        <v>7481</v>
      </c>
      <c r="D6148" s="2" t="s">
        <v>14804</v>
      </c>
      <c r="E6148" s="3" t="s">
        <v>20627</v>
      </c>
      <c r="F6148" s="67" t="s">
        <v>5396</v>
      </c>
      <c r="G6148" s="67" t="s">
        <v>5396</v>
      </c>
      <c r="I6148" s="3" t="s">
        <v>41</v>
      </c>
      <c r="J6148" s="3" t="str">
        <f>IF($B6148="SINAPI",IF(ISNUMBER(MATCH(Banco!$C6148,Analitico!$A:$A,0)),INDEX(Analitico!E:E,MATCH(Banco!$C6148,Analitico!$A:$A,0))&amp;"%",""),"")</f>
        <v/>
      </c>
      <c r="K6148" s="3" t="str">
        <f>IF($B6148="SINAPI",IF(ISNUMBER(MATCH(Banco!$C6148,Analitico!$A:$A,0)),INDEX(Analitico!F:F,MATCH(Banco!$C6148,Analitico!$A:$A,0))&amp;"%",""),"")</f>
        <v/>
      </c>
    </row>
    <row r="6149" spans="1:11" x14ac:dyDescent="0.2">
      <c r="A6149" s="1" t="str">
        <f t="shared" si="97"/>
        <v>SINAPI 95261</v>
      </c>
      <c r="B6149" s="3" t="s">
        <v>21527</v>
      </c>
      <c r="C6149" s="3" t="s">
        <v>7482</v>
      </c>
      <c r="D6149" s="2" t="s">
        <v>14805</v>
      </c>
      <c r="E6149" s="3" t="s">
        <v>20627</v>
      </c>
      <c r="F6149" s="67" t="s">
        <v>20850</v>
      </c>
      <c r="G6149" s="67" t="s">
        <v>20850</v>
      </c>
      <c r="I6149" s="3" t="s">
        <v>41</v>
      </c>
      <c r="J6149" s="3" t="str">
        <f>IF($B6149="SINAPI",IF(ISNUMBER(MATCH(Banco!$C6149,Analitico!$A:$A,0)),INDEX(Analitico!E:E,MATCH(Banco!$C6149,Analitico!$A:$A,0))&amp;"%",""),"")</f>
        <v/>
      </c>
      <c r="K6149" s="3" t="str">
        <f>IF($B6149="SINAPI",IF(ISNUMBER(MATCH(Banco!$C6149,Analitico!$A:$A,0)),INDEX(Analitico!F:F,MATCH(Banco!$C6149,Analitico!$A:$A,0))&amp;"%",""),"")</f>
        <v/>
      </c>
    </row>
    <row r="6150" spans="1:11" ht="22.5" x14ac:dyDescent="0.2">
      <c r="A6150" s="1" t="str">
        <f t="shared" si="97"/>
        <v>SINAPI 95262</v>
      </c>
      <c r="B6150" s="3" t="s">
        <v>21527</v>
      </c>
      <c r="C6150" s="3" t="s">
        <v>7483</v>
      </c>
      <c r="D6150" s="2" t="s">
        <v>14806</v>
      </c>
      <c r="E6150" s="3" t="s">
        <v>20627</v>
      </c>
      <c r="F6150" s="67" t="s">
        <v>5409</v>
      </c>
      <c r="G6150" s="67" t="s">
        <v>5409</v>
      </c>
      <c r="I6150" s="3" t="s">
        <v>41</v>
      </c>
      <c r="J6150" s="3" t="str">
        <f>IF($B6150="SINAPI",IF(ISNUMBER(MATCH(Banco!$C6150,Analitico!$A:$A,0)),INDEX(Analitico!E:E,MATCH(Banco!$C6150,Analitico!$A:$A,0))&amp;"%",""),"")</f>
        <v/>
      </c>
      <c r="K6150" s="3" t="str">
        <f>IF($B6150="SINAPI",IF(ISNUMBER(MATCH(Banco!$C6150,Analitico!$A:$A,0)),INDEX(Analitico!F:F,MATCH(Banco!$C6150,Analitico!$A:$A,0))&amp;"%",""),"")</f>
        <v/>
      </c>
    </row>
    <row r="6151" spans="1:11" ht="22.5" x14ac:dyDescent="0.2">
      <c r="A6151" s="1" t="str">
        <f t="shared" si="97"/>
        <v>SINAPI 95263</v>
      </c>
      <c r="B6151" s="3" t="s">
        <v>21527</v>
      </c>
      <c r="C6151" s="3" t="s">
        <v>7484</v>
      </c>
      <c r="D6151" s="2" t="s">
        <v>14807</v>
      </c>
      <c r="E6151" s="3" t="s">
        <v>20627</v>
      </c>
      <c r="F6151" s="67" t="s">
        <v>4680</v>
      </c>
      <c r="G6151" s="67" t="s">
        <v>4680</v>
      </c>
      <c r="I6151" s="3" t="s">
        <v>41</v>
      </c>
      <c r="J6151" s="3" t="str">
        <f>IF($B6151="SINAPI",IF(ISNUMBER(MATCH(Banco!$C6151,Analitico!$A:$A,0)),INDEX(Analitico!E:E,MATCH(Banco!$C6151,Analitico!$A:$A,0))&amp;"%",""),"")</f>
        <v/>
      </c>
      <c r="K6151" s="3" t="str">
        <f>IF($B6151="SINAPI",IF(ISNUMBER(MATCH(Banco!$C6151,Analitico!$A:$A,0)),INDEX(Analitico!F:F,MATCH(Banco!$C6151,Analitico!$A:$A,0))&amp;"%",""),"")</f>
        <v/>
      </c>
    </row>
    <row r="6152" spans="1:11" ht="22.5" x14ac:dyDescent="0.2">
      <c r="A6152" s="1" t="str">
        <f t="shared" si="97"/>
        <v>SINAPI 95266</v>
      </c>
      <c r="B6152" s="3" t="s">
        <v>21527</v>
      </c>
      <c r="C6152" s="3" t="s">
        <v>7485</v>
      </c>
      <c r="D6152" s="2" t="s">
        <v>14808</v>
      </c>
      <c r="E6152" s="3" t="s">
        <v>20627</v>
      </c>
      <c r="F6152" s="67" t="s">
        <v>20716</v>
      </c>
      <c r="G6152" s="67" t="s">
        <v>20716</v>
      </c>
      <c r="I6152" s="3" t="s">
        <v>6300</v>
      </c>
      <c r="J6152" s="3" t="str">
        <f>IF($B6152="SINAPI",IF(ISNUMBER(MATCH(Banco!$C6152,Analitico!$A:$A,0)),INDEX(Analitico!E:E,MATCH(Banco!$C6152,Analitico!$A:$A,0))&amp;"%",""),"")</f>
        <v/>
      </c>
      <c r="K6152" s="3" t="str">
        <f>IF($B6152="SINAPI",IF(ISNUMBER(MATCH(Banco!$C6152,Analitico!$A:$A,0)),INDEX(Analitico!F:F,MATCH(Banco!$C6152,Analitico!$A:$A,0))&amp;"%",""),"")</f>
        <v/>
      </c>
    </row>
    <row r="6153" spans="1:11" ht="22.5" x14ac:dyDescent="0.2">
      <c r="A6153" s="1" t="str">
        <f t="shared" si="97"/>
        <v>SINAPI 95267</v>
      </c>
      <c r="B6153" s="3" t="s">
        <v>21527</v>
      </c>
      <c r="C6153" s="3" t="s">
        <v>7486</v>
      </c>
      <c r="D6153" s="2" t="s">
        <v>14809</v>
      </c>
      <c r="E6153" s="3" t="s">
        <v>20627</v>
      </c>
      <c r="F6153" s="67" t="s">
        <v>4741</v>
      </c>
      <c r="G6153" s="67" t="s">
        <v>4741</v>
      </c>
      <c r="I6153" s="3" t="s">
        <v>6300</v>
      </c>
      <c r="J6153" s="3" t="str">
        <f>IF($B6153="SINAPI",IF(ISNUMBER(MATCH(Banco!$C6153,Analitico!$A:$A,0)),INDEX(Analitico!E:E,MATCH(Banco!$C6153,Analitico!$A:$A,0))&amp;"%",""),"")</f>
        <v/>
      </c>
      <c r="K6153" s="3" t="str">
        <f>IF($B6153="SINAPI",IF(ISNUMBER(MATCH(Banco!$C6153,Analitico!$A:$A,0)),INDEX(Analitico!F:F,MATCH(Banco!$C6153,Analitico!$A:$A,0))&amp;"%",""),"")</f>
        <v/>
      </c>
    </row>
    <row r="6154" spans="1:11" ht="22.5" x14ac:dyDescent="0.2">
      <c r="A6154" s="1" t="str">
        <f t="shared" si="97"/>
        <v>SINAPI 95268</v>
      </c>
      <c r="B6154" s="3" t="s">
        <v>21527</v>
      </c>
      <c r="C6154" s="3" t="s">
        <v>7487</v>
      </c>
      <c r="D6154" s="2" t="s">
        <v>14810</v>
      </c>
      <c r="E6154" s="3" t="s">
        <v>20627</v>
      </c>
      <c r="F6154" s="67" t="s">
        <v>21503</v>
      </c>
      <c r="G6154" s="67" t="s">
        <v>21503</v>
      </c>
      <c r="I6154" s="3" t="s">
        <v>6300</v>
      </c>
      <c r="J6154" s="3" t="str">
        <f>IF($B6154="SINAPI",IF(ISNUMBER(MATCH(Banco!$C6154,Analitico!$A:$A,0)),INDEX(Analitico!E:E,MATCH(Banco!$C6154,Analitico!$A:$A,0))&amp;"%",""),"")</f>
        <v/>
      </c>
      <c r="K6154" s="3" t="str">
        <f>IF($B6154="SINAPI",IF(ISNUMBER(MATCH(Banco!$C6154,Analitico!$A:$A,0)),INDEX(Analitico!F:F,MATCH(Banco!$C6154,Analitico!$A:$A,0))&amp;"%",""),"")</f>
        <v/>
      </c>
    </row>
    <row r="6155" spans="1:11" ht="22.5" x14ac:dyDescent="0.2">
      <c r="A6155" s="1" t="str">
        <f t="shared" si="97"/>
        <v>SINAPI 95269</v>
      </c>
      <c r="B6155" s="3" t="s">
        <v>21527</v>
      </c>
      <c r="C6155" s="3" t="s">
        <v>7488</v>
      </c>
      <c r="D6155" s="2" t="s">
        <v>14811</v>
      </c>
      <c r="E6155" s="3" t="s">
        <v>20627</v>
      </c>
      <c r="F6155" s="67" t="s">
        <v>5511</v>
      </c>
      <c r="G6155" s="67" t="s">
        <v>5511</v>
      </c>
      <c r="I6155" s="3" t="s">
        <v>41</v>
      </c>
      <c r="J6155" s="3" t="str">
        <f>IF($B6155="SINAPI",IF(ISNUMBER(MATCH(Banco!$C6155,Analitico!$A:$A,0)),INDEX(Analitico!E:E,MATCH(Banco!$C6155,Analitico!$A:$A,0))&amp;"%",""),"")</f>
        <v/>
      </c>
      <c r="K6155" s="3" t="str">
        <f>IF($B6155="SINAPI",IF(ISNUMBER(MATCH(Banco!$C6155,Analitico!$A:$A,0)),INDEX(Analitico!F:F,MATCH(Banco!$C6155,Analitico!$A:$A,0))&amp;"%",""),"")</f>
        <v/>
      </c>
    </row>
    <row r="6156" spans="1:11" ht="22.5" x14ac:dyDescent="0.2">
      <c r="A6156" s="1" t="str">
        <f t="shared" si="97"/>
        <v>SINAPI 95272</v>
      </c>
      <c r="B6156" s="3" t="s">
        <v>21527</v>
      </c>
      <c r="C6156" s="3" t="s">
        <v>7489</v>
      </c>
      <c r="D6156" s="2" t="s">
        <v>14812</v>
      </c>
      <c r="E6156" s="3" t="s">
        <v>20627</v>
      </c>
      <c r="F6156" s="67" t="s">
        <v>5840</v>
      </c>
      <c r="G6156" s="67" t="s">
        <v>5840</v>
      </c>
      <c r="I6156" s="3" t="s">
        <v>6300</v>
      </c>
      <c r="J6156" s="3" t="str">
        <f>IF($B6156="SINAPI",IF(ISNUMBER(MATCH(Banco!$C6156,Analitico!$A:$A,0)),INDEX(Analitico!E:E,MATCH(Banco!$C6156,Analitico!$A:$A,0))&amp;"%",""),"")</f>
        <v/>
      </c>
      <c r="K6156" s="3" t="str">
        <f>IF($B6156="SINAPI",IF(ISNUMBER(MATCH(Banco!$C6156,Analitico!$A:$A,0)),INDEX(Analitico!F:F,MATCH(Banco!$C6156,Analitico!$A:$A,0))&amp;"%",""),"")</f>
        <v/>
      </c>
    </row>
    <row r="6157" spans="1:11" ht="22.5" x14ac:dyDescent="0.2">
      <c r="A6157" s="1" t="str">
        <f t="shared" si="97"/>
        <v>SINAPI 95273</v>
      </c>
      <c r="B6157" s="3" t="s">
        <v>21527</v>
      </c>
      <c r="C6157" s="3" t="s">
        <v>7490</v>
      </c>
      <c r="D6157" s="2" t="s">
        <v>14813</v>
      </c>
      <c r="E6157" s="3" t="s">
        <v>20627</v>
      </c>
      <c r="F6157" s="67" t="s">
        <v>5839</v>
      </c>
      <c r="G6157" s="67" t="s">
        <v>5839</v>
      </c>
      <c r="I6157" s="3" t="s">
        <v>6300</v>
      </c>
      <c r="J6157" s="3" t="str">
        <f>IF($B6157="SINAPI",IF(ISNUMBER(MATCH(Banco!$C6157,Analitico!$A:$A,0)),INDEX(Analitico!E:E,MATCH(Banco!$C6157,Analitico!$A:$A,0))&amp;"%",""),"")</f>
        <v/>
      </c>
      <c r="K6157" s="3" t="str">
        <f>IF($B6157="SINAPI",IF(ISNUMBER(MATCH(Banco!$C6157,Analitico!$A:$A,0)),INDEX(Analitico!F:F,MATCH(Banco!$C6157,Analitico!$A:$A,0))&amp;"%",""),"")</f>
        <v/>
      </c>
    </row>
    <row r="6158" spans="1:11" ht="22.5" x14ac:dyDescent="0.2">
      <c r="A6158" s="1" t="str">
        <f t="shared" si="97"/>
        <v>SINAPI 95274</v>
      </c>
      <c r="B6158" s="3" t="s">
        <v>21527</v>
      </c>
      <c r="C6158" s="3" t="s">
        <v>7491</v>
      </c>
      <c r="D6158" s="2" t="s">
        <v>14814</v>
      </c>
      <c r="E6158" s="3" t="s">
        <v>20627</v>
      </c>
      <c r="F6158" s="67" t="s">
        <v>5428</v>
      </c>
      <c r="G6158" s="67" t="s">
        <v>5428</v>
      </c>
      <c r="I6158" s="3" t="s">
        <v>6300</v>
      </c>
      <c r="J6158" s="3" t="str">
        <f>IF($B6158="SINAPI",IF(ISNUMBER(MATCH(Banco!$C6158,Analitico!$A:$A,0)),INDEX(Analitico!E:E,MATCH(Banco!$C6158,Analitico!$A:$A,0))&amp;"%",""),"")</f>
        <v/>
      </c>
      <c r="K6158" s="3" t="str">
        <f>IF($B6158="SINAPI",IF(ISNUMBER(MATCH(Banco!$C6158,Analitico!$A:$A,0)),INDEX(Analitico!F:F,MATCH(Banco!$C6158,Analitico!$A:$A,0))&amp;"%",""),"")</f>
        <v/>
      </c>
    </row>
    <row r="6159" spans="1:11" ht="22.5" x14ac:dyDescent="0.2">
      <c r="A6159" s="1" t="str">
        <f t="shared" si="97"/>
        <v>SINAPI 95275</v>
      </c>
      <c r="B6159" s="3" t="s">
        <v>21527</v>
      </c>
      <c r="C6159" s="3" t="s">
        <v>7492</v>
      </c>
      <c r="D6159" s="2" t="s">
        <v>14815</v>
      </c>
      <c r="E6159" s="3" t="s">
        <v>20627</v>
      </c>
      <c r="F6159" s="67" t="s">
        <v>4581</v>
      </c>
      <c r="G6159" s="67" t="s">
        <v>4581</v>
      </c>
      <c r="I6159" s="3" t="s">
        <v>6298</v>
      </c>
      <c r="J6159" s="3" t="str">
        <f>IF($B6159="SINAPI",IF(ISNUMBER(MATCH(Banco!$C6159,Analitico!$A:$A,0)),INDEX(Analitico!E:E,MATCH(Banco!$C6159,Analitico!$A:$A,0))&amp;"%",""),"")</f>
        <v/>
      </c>
      <c r="K6159" s="3" t="str">
        <f>IF($B6159="SINAPI",IF(ISNUMBER(MATCH(Banco!$C6159,Analitico!$A:$A,0)),INDEX(Analitico!F:F,MATCH(Banco!$C6159,Analitico!$A:$A,0))&amp;"%",""),"")</f>
        <v/>
      </c>
    </row>
    <row r="6160" spans="1:11" ht="22.5" x14ac:dyDescent="0.2">
      <c r="A6160" s="1" t="str">
        <f t="shared" si="97"/>
        <v>SINAPI 95278</v>
      </c>
      <c r="B6160" s="3" t="s">
        <v>21527</v>
      </c>
      <c r="C6160" s="3" t="s">
        <v>7493</v>
      </c>
      <c r="D6160" s="2" t="s">
        <v>14816</v>
      </c>
      <c r="E6160" s="3" t="s">
        <v>20627</v>
      </c>
      <c r="F6160" s="67" t="s">
        <v>4745</v>
      </c>
      <c r="G6160" s="67" t="s">
        <v>4745</v>
      </c>
      <c r="I6160" s="3" t="s">
        <v>6300</v>
      </c>
      <c r="J6160" s="3" t="str">
        <f>IF($B6160="SINAPI",IF(ISNUMBER(MATCH(Banco!$C6160,Analitico!$A:$A,0)),INDEX(Analitico!E:E,MATCH(Banco!$C6160,Analitico!$A:$A,0))&amp;"%",""),"")</f>
        <v/>
      </c>
      <c r="K6160" s="3" t="str">
        <f>IF($B6160="SINAPI",IF(ISNUMBER(MATCH(Banco!$C6160,Analitico!$A:$A,0)),INDEX(Analitico!F:F,MATCH(Banco!$C6160,Analitico!$A:$A,0))&amp;"%",""),"")</f>
        <v/>
      </c>
    </row>
    <row r="6161" spans="1:11" x14ac:dyDescent="0.2">
      <c r="A6161" s="1" t="str">
        <f t="shared" si="97"/>
        <v>SINAPI 95279</v>
      </c>
      <c r="B6161" s="3" t="s">
        <v>21527</v>
      </c>
      <c r="C6161" s="3" t="s">
        <v>7494</v>
      </c>
      <c r="D6161" s="2" t="s">
        <v>14817</v>
      </c>
      <c r="E6161" s="3" t="s">
        <v>20627</v>
      </c>
      <c r="F6161" s="67" t="s">
        <v>5402</v>
      </c>
      <c r="G6161" s="67" t="s">
        <v>5402</v>
      </c>
      <c r="I6161" s="3" t="s">
        <v>6300</v>
      </c>
      <c r="J6161" s="3" t="str">
        <f>IF($B6161="SINAPI",IF(ISNUMBER(MATCH(Banco!$C6161,Analitico!$A:$A,0)),INDEX(Analitico!E:E,MATCH(Banco!$C6161,Analitico!$A:$A,0))&amp;"%",""),"")</f>
        <v/>
      </c>
      <c r="K6161" s="3" t="str">
        <f>IF($B6161="SINAPI",IF(ISNUMBER(MATCH(Banco!$C6161,Analitico!$A:$A,0)),INDEX(Analitico!F:F,MATCH(Banco!$C6161,Analitico!$A:$A,0))&amp;"%",""),"")</f>
        <v/>
      </c>
    </row>
    <row r="6162" spans="1:11" ht="22.5" x14ac:dyDescent="0.2">
      <c r="A6162" s="1" t="str">
        <f t="shared" si="97"/>
        <v>SINAPI 95280</v>
      </c>
      <c r="B6162" s="3" t="s">
        <v>21527</v>
      </c>
      <c r="C6162" s="3" t="s">
        <v>7495</v>
      </c>
      <c r="D6162" s="2" t="s">
        <v>14818</v>
      </c>
      <c r="E6162" s="3" t="s">
        <v>20627</v>
      </c>
      <c r="F6162" s="67" t="s">
        <v>4745</v>
      </c>
      <c r="G6162" s="67" t="s">
        <v>4745</v>
      </c>
      <c r="I6162" s="3" t="s">
        <v>6300</v>
      </c>
      <c r="J6162" s="3" t="str">
        <f>IF($B6162="SINAPI",IF(ISNUMBER(MATCH(Banco!$C6162,Analitico!$A:$A,0)),INDEX(Analitico!E:E,MATCH(Banco!$C6162,Analitico!$A:$A,0))&amp;"%",""),"")</f>
        <v/>
      </c>
      <c r="K6162" s="3" t="str">
        <f>IF($B6162="SINAPI",IF(ISNUMBER(MATCH(Banco!$C6162,Analitico!$A:$A,0)),INDEX(Analitico!F:F,MATCH(Banco!$C6162,Analitico!$A:$A,0))&amp;"%",""),"")</f>
        <v/>
      </c>
    </row>
    <row r="6163" spans="1:11" ht="22.5" x14ac:dyDescent="0.2">
      <c r="A6163" s="1" t="str">
        <f t="shared" si="97"/>
        <v>SINAPI 95281</v>
      </c>
      <c r="B6163" s="3" t="s">
        <v>21527</v>
      </c>
      <c r="C6163" s="3" t="s">
        <v>7496</v>
      </c>
      <c r="D6163" s="2" t="s">
        <v>14819</v>
      </c>
      <c r="E6163" s="3" t="s">
        <v>20627</v>
      </c>
      <c r="F6163" s="67" t="s">
        <v>21703</v>
      </c>
      <c r="G6163" s="67" t="s">
        <v>21703</v>
      </c>
      <c r="I6163" s="3" t="s">
        <v>41</v>
      </c>
      <c r="J6163" s="3" t="str">
        <f>IF($B6163="SINAPI",IF(ISNUMBER(MATCH(Banco!$C6163,Analitico!$A:$A,0)),INDEX(Analitico!E:E,MATCH(Banco!$C6163,Analitico!$A:$A,0))&amp;"%",""),"")</f>
        <v/>
      </c>
      <c r="K6163" s="3" t="str">
        <f>IF($B6163="SINAPI",IF(ISNUMBER(MATCH(Banco!$C6163,Analitico!$A:$A,0)),INDEX(Analitico!F:F,MATCH(Banco!$C6163,Analitico!$A:$A,0))&amp;"%",""),"")</f>
        <v/>
      </c>
    </row>
    <row r="6164" spans="1:11" ht="22.5" x14ac:dyDescent="0.2">
      <c r="A6164" s="1" t="str">
        <f t="shared" si="97"/>
        <v>SINAPI 95617</v>
      </c>
      <c r="B6164" s="3" t="s">
        <v>21527</v>
      </c>
      <c r="C6164" s="3" t="s">
        <v>7497</v>
      </c>
      <c r="D6164" s="2" t="s">
        <v>14820</v>
      </c>
      <c r="E6164" s="3" t="s">
        <v>20627</v>
      </c>
      <c r="F6164" s="67" t="s">
        <v>35141</v>
      </c>
      <c r="G6164" s="67" t="s">
        <v>35141</v>
      </c>
      <c r="I6164" s="3" t="s">
        <v>6298</v>
      </c>
      <c r="J6164" s="3" t="str">
        <f>IF($B6164="SINAPI",IF(ISNUMBER(MATCH(Banco!$C6164,Analitico!$A:$A,0)),INDEX(Analitico!E:E,MATCH(Banco!$C6164,Analitico!$A:$A,0))&amp;"%",""),"")</f>
        <v/>
      </c>
      <c r="K6164" s="3" t="str">
        <f>IF($B6164="SINAPI",IF(ISNUMBER(MATCH(Banco!$C6164,Analitico!$A:$A,0)),INDEX(Analitico!F:F,MATCH(Banco!$C6164,Analitico!$A:$A,0))&amp;"%",""),"")</f>
        <v/>
      </c>
    </row>
    <row r="6165" spans="1:11" ht="22.5" x14ac:dyDescent="0.2">
      <c r="A6165" s="1" t="str">
        <f t="shared" si="97"/>
        <v>SINAPI 95618</v>
      </c>
      <c r="B6165" s="3" t="s">
        <v>21527</v>
      </c>
      <c r="C6165" s="3" t="s">
        <v>7498</v>
      </c>
      <c r="D6165" s="2" t="s">
        <v>14821</v>
      </c>
      <c r="E6165" s="3" t="s">
        <v>20627</v>
      </c>
      <c r="F6165" s="67" t="s">
        <v>21447</v>
      </c>
      <c r="G6165" s="67" t="s">
        <v>21447</v>
      </c>
      <c r="I6165" s="3" t="s">
        <v>6298</v>
      </c>
      <c r="J6165" s="3" t="str">
        <f>IF($B6165="SINAPI",IF(ISNUMBER(MATCH(Banco!$C6165,Analitico!$A:$A,0)),INDEX(Analitico!E:E,MATCH(Banco!$C6165,Analitico!$A:$A,0))&amp;"%",""),"")</f>
        <v/>
      </c>
      <c r="K6165" s="3" t="str">
        <f>IF($B6165="SINAPI",IF(ISNUMBER(MATCH(Banco!$C6165,Analitico!$A:$A,0)),INDEX(Analitico!F:F,MATCH(Banco!$C6165,Analitico!$A:$A,0))&amp;"%",""),"")</f>
        <v/>
      </c>
    </row>
    <row r="6166" spans="1:11" ht="22.5" x14ac:dyDescent="0.2">
      <c r="A6166" s="1" t="str">
        <f t="shared" si="97"/>
        <v>SINAPI 95619</v>
      </c>
      <c r="B6166" s="3" t="s">
        <v>21527</v>
      </c>
      <c r="C6166" s="3" t="s">
        <v>7499</v>
      </c>
      <c r="D6166" s="2" t="s">
        <v>14822</v>
      </c>
      <c r="E6166" s="3" t="s">
        <v>20627</v>
      </c>
      <c r="F6166" s="67" t="s">
        <v>5766</v>
      </c>
      <c r="G6166" s="67" t="s">
        <v>5766</v>
      </c>
      <c r="I6166" s="3" t="s">
        <v>6298</v>
      </c>
      <c r="J6166" s="3" t="str">
        <f>IF($B6166="SINAPI",IF(ISNUMBER(MATCH(Banco!$C6166,Analitico!$A:$A,0)),INDEX(Analitico!E:E,MATCH(Banco!$C6166,Analitico!$A:$A,0))&amp;"%",""),"")</f>
        <v/>
      </c>
      <c r="K6166" s="3" t="str">
        <f>IF($B6166="SINAPI",IF(ISNUMBER(MATCH(Banco!$C6166,Analitico!$A:$A,0)),INDEX(Analitico!F:F,MATCH(Banco!$C6166,Analitico!$A:$A,0))&amp;"%",""),"")</f>
        <v/>
      </c>
    </row>
    <row r="6167" spans="1:11" ht="22.5" x14ac:dyDescent="0.2">
      <c r="A6167" s="1" t="str">
        <f t="shared" si="97"/>
        <v>SINAPI 95627</v>
      </c>
      <c r="B6167" s="3" t="s">
        <v>21527</v>
      </c>
      <c r="C6167" s="3" t="s">
        <v>7500</v>
      </c>
      <c r="D6167" s="2" t="s">
        <v>14823</v>
      </c>
      <c r="E6167" s="3" t="s">
        <v>20627</v>
      </c>
      <c r="F6167" s="67" t="s">
        <v>31044</v>
      </c>
      <c r="G6167" s="67" t="s">
        <v>31044</v>
      </c>
      <c r="I6167" s="3" t="s">
        <v>6300</v>
      </c>
      <c r="J6167" s="3" t="str">
        <f>IF($B6167="SINAPI",IF(ISNUMBER(MATCH(Banco!$C6167,Analitico!$A:$A,0)),INDEX(Analitico!E:E,MATCH(Banco!$C6167,Analitico!$A:$A,0))&amp;"%",""),"")</f>
        <v/>
      </c>
      <c r="K6167" s="3" t="str">
        <f>IF($B6167="SINAPI",IF(ISNUMBER(MATCH(Banco!$C6167,Analitico!$A:$A,0)),INDEX(Analitico!F:F,MATCH(Banco!$C6167,Analitico!$A:$A,0))&amp;"%",""),"")</f>
        <v/>
      </c>
    </row>
    <row r="6168" spans="1:11" ht="22.5" x14ac:dyDescent="0.2">
      <c r="A6168" s="1" t="str">
        <f t="shared" si="97"/>
        <v>SINAPI 95628</v>
      </c>
      <c r="B6168" s="3" t="s">
        <v>21527</v>
      </c>
      <c r="C6168" s="3" t="s">
        <v>7501</v>
      </c>
      <c r="D6168" s="2" t="s">
        <v>14824</v>
      </c>
      <c r="E6168" s="3" t="s">
        <v>20627</v>
      </c>
      <c r="F6168" s="67" t="s">
        <v>5575</v>
      </c>
      <c r="G6168" s="67" t="s">
        <v>5575</v>
      </c>
      <c r="I6168" s="3" t="s">
        <v>6300</v>
      </c>
      <c r="J6168" s="3" t="str">
        <f>IF($B6168="SINAPI",IF(ISNUMBER(MATCH(Banco!$C6168,Analitico!$A:$A,0)),INDEX(Analitico!E:E,MATCH(Banco!$C6168,Analitico!$A:$A,0))&amp;"%",""),"")</f>
        <v/>
      </c>
      <c r="K6168" s="3" t="str">
        <f>IF($B6168="SINAPI",IF(ISNUMBER(MATCH(Banco!$C6168,Analitico!$A:$A,0)),INDEX(Analitico!F:F,MATCH(Banco!$C6168,Analitico!$A:$A,0))&amp;"%",""),"")</f>
        <v/>
      </c>
    </row>
    <row r="6169" spans="1:11" ht="22.5" x14ac:dyDescent="0.2">
      <c r="A6169" s="1" t="str">
        <f t="shared" si="97"/>
        <v>SINAPI 95629</v>
      </c>
      <c r="B6169" s="3" t="s">
        <v>21527</v>
      </c>
      <c r="C6169" s="3" t="s">
        <v>7502</v>
      </c>
      <c r="D6169" s="2" t="s">
        <v>14825</v>
      </c>
      <c r="E6169" s="3" t="s">
        <v>20627</v>
      </c>
      <c r="F6169" s="67" t="s">
        <v>31871</v>
      </c>
      <c r="G6169" s="67" t="s">
        <v>31871</v>
      </c>
      <c r="I6169" s="3" t="s">
        <v>6300</v>
      </c>
      <c r="J6169" s="3" t="str">
        <f>IF($B6169="SINAPI",IF(ISNUMBER(MATCH(Banco!$C6169,Analitico!$A:$A,0)),INDEX(Analitico!E:E,MATCH(Banco!$C6169,Analitico!$A:$A,0))&amp;"%",""),"")</f>
        <v/>
      </c>
      <c r="K6169" s="3" t="str">
        <f>IF($B6169="SINAPI",IF(ISNUMBER(MATCH(Banco!$C6169,Analitico!$A:$A,0)),INDEX(Analitico!F:F,MATCH(Banco!$C6169,Analitico!$A:$A,0))&amp;"%",""),"")</f>
        <v/>
      </c>
    </row>
    <row r="6170" spans="1:11" ht="22.5" x14ac:dyDescent="0.2">
      <c r="A6170" s="1" t="str">
        <f t="shared" si="97"/>
        <v>SINAPI 95630</v>
      </c>
      <c r="B6170" s="3" t="s">
        <v>21527</v>
      </c>
      <c r="C6170" s="3" t="s">
        <v>7503</v>
      </c>
      <c r="D6170" s="2" t="s">
        <v>14826</v>
      </c>
      <c r="E6170" s="3" t="s">
        <v>20627</v>
      </c>
      <c r="F6170" s="67" t="s">
        <v>35126</v>
      </c>
      <c r="G6170" s="67" t="s">
        <v>35126</v>
      </c>
      <c r="I6170" s="3" t="s">
        <v>41</v>
      </c>
      <c r="J6170" s="3" t="str">
        <f>IF($B6170="SINAPI",IF(ISNUMBER(MATCH(Banco!$C6170,Analitico!$A:$A,0)),INDEX(Analitico!E:E,MATCH(Banco!$C6170,Analitico!$A:$A,0))&amp;"%",""),"")</f>
        <v/>
      </c>
      <c r="K6170" s="3" t="str">
        <f>IF($B6170="SINAPI",IF(ISNUMBER(MATCH(Banco!$C6170,Analitico!$A:$A,0)),INDEX(Analitico!F:F,MATCH(Banco!$C6170,Analitico!$A:$A,0))&amp;"%",""),"")</f>
        <v/>
      </c>
    </row>
    <row r="6171" spans="1:11" ht="22.5" x14ac:dyDescent="0.2">
      <c r="A6171" s="1" t="str">
        <f t="shared" si="97"/>
        <v>SINAPI 95698</v>
      </c>
      <c r="B6171" s="3" t="s">
        <v>21527</v>
      </c>
      <c r="C6171" s="3" t="s">
        <v>7504</v>
      </c>
      <c r="D6171" s="2" t="s">
        <v>14827</v>
      </c>
      <c r="E6171" s="3" t="s">
        <v>20627</v>
      </c>
      <c r="F6171" s="67" t="s">
        <v>20669</v>
      </c>
      <c r="G6171" s="67" t="s">
        <v>20669</v>
      </c>
      <c r="I6171" s="3" t="s">
        <v>6298</v>
      </c>
      <c r="J6171" s="3" t="str">
        <f>IF($B6171="SINAPI",IF(ISNUMBER(MATCH(Banco!$C6171,Analitico!$A:$A,0)),INDEX(Analitico!E:E,MATCH(Banco!$C6171,Analitico!$A:$A,0))&amp;"%",""),"")</f>
        <v/>
      </c>
      <c r="K6171" s="3" t="str">
        <f>IF($B6171="SINAPI",IF(ISNUMBER(MATCH(Banco!$C6171,Analitico!$A:$A,0)),INDEX(Analitico!F:F,MATCH(Banco!$C6171,Analitico!$A:$A,0))&amp;"%",""),"")</f>
        <v/>
      </c>
    </row>
    <row r="6172" spans="1:11" ht="22.5" x14ac:dyDescent="0.2">
      <c r="A6172" s="1" t="str">
        <f t="shared" si="97"/>
        <v>SINAPI 95699</v>
      </c>
      <c r="B6172" s="3" t="s">
        <v>21527</v>
      </c>
      <c r="C6172" s="3" t="s">
        <v>7505</v>
      </c>
      <c r="D6172" s="2" t="s">
        <v>14828</v>
      </c>
      <c r="E6172" s="3" t="s">
        <v>20627</v>
      </c>
      <c r="F6172" s="67" t="s">
        <v>4841</v>
      </c>
      <c r="G6172" s="67" t="s">
        <v>4841</v>
      </c>
      <c r="I6172" s="3" t="s">
        <v>6298</v>
      </c>
      <c r="J6172" s="3" t="str">
        <f>IF($B6172="SINAPI",IF(ISNUMBER(MATCH(Banco!$C6172,Analitico!$A:$A,0)),INDEX(Analitico!E:E,MATCH(Banco!$C6172,Analitico!$A:$A,0))&amp;"%",""),"")</f>
        <v/>
      </c>
      <c r="K6172" s="3" t="str">
        <f>IF($B6172="SINAPI",IF(ISNUMBER(MATCH(Banco!$C6172,Analitico!$A:$A,0)),INDEX(Analitico!F:F,MATCH(Banco!$C6172,Analitico!$A:$A,0))&amp;"%",""),"")</f>
        <v/>
      </c>
    </row>
    <row r="6173" spans="1:11" ht="22.5" x14ac:dyDescent="0.2">
      <c r="A6173" s="1" t="str">
        <f t="shared" si="97"/>
        <v>SINAPI 95700</v>
      </c>
      <c r="B6173" s="3" t="s">
        <v>21527</v>
      </c>
      <c r="C6173" s="3" t="s">
        <v>7506</v>
      </c>
      <c r="D6173" s="2" t="s">
        <v>14829</v>
      </c>
      <c r="E6173" s="3" t="s">
        <v>20627</v>
      </c>
      <c r="F6173" s="67" t="s">
        <v>21847</v>
      </c>
      <c r="G6173" s="67" t="s">
        <v>21847</v>
      </c>
      <c r="I6173" s="3" t="s">
        <v>6298</v>
      </c>
      <c r="J6173" s="3" t="str">
        <f>IF($B6173="SINAPI",IF(ISNUMBER(MATCH(Banco!$C6173,Analitico!$A:$A,0)),INDEX(Analitico!E:E,MATCH(Banco!$C6173,Analitico!$A:$A,0))&amp;"%",""),"")</f>
        <v/>
      </c>
      <c r="K6173" s="3" t="str">
        <f>IF($B6173="SINAPI",IF(ISNUMBER(MATCH(Banco!$C6173,Analitico!$A:$A,0)),INDEX(Analitico!F:F,MATCH(Banco!$C6173,Analitico!$A:$A,0))&amp;"%",""),"")</f>
        <v/>
      </c>
    </row>
    <row r="6174" spans="1:11" ht="22.5" x14ac:dyDescent="0.2">
      <c r="A6174" s="1" t="str">
        <f t="shared" si="97"/>
        <v>SINAPI 95701</v>
      </c>
      <c r="B6174" s="3" t="s">
        <v>21527</v>
      </c>
      <c r="C6174" s="3" t="s">
        <v>7507</v>
      </c>
      <c r="D6174" s="2" t="s">
        <v>14830</v>
      </c>
      <c r="E6174" s="3" t="s">
        <v>20627</v>
      </c>
      <c r="F6174" s="67" t="s">
        <v>34540</v>
      </c>
      <c r="G6174" s="67" t="s">
        <v>34540</v>
      </c>
      <c r="I6174" s="3" t="s">
        <v>6298</v>
      </c>
      <c r="J6174" s="3" t="str">
        <f>IF($B6174="SINAPI",IF(ISNUMBER(MATCH(Banco!$C6174,Analitico!$A:$A,0)),INDEX(Analitico!E:E,MATCH(Banco!$C6174,Analitico!$A:$A,0))&amp;"%",""),"")</f>
        <v/>
      </c>
      <c r="K6174" s="3" t="str">
        <f>IF($B6174="SINAPI",IF(ISNUMBER(MATCH(Banco!$C6174,Analitico!$A:$A,0)),INDEX(Analitico!F:F,MATCH(Banco!$C6174,Analitico!$A:$A,0))&amp;"%",""),"")</f>
        <v/>
      </c>
    </row>
    <row r="6175" spans="1:11" ht="22.5" x14ac:dyDescent="0.2">
      <c r="A6175" s="1" t="str">
        <f t="shared" si="97"/>
        <v>SINAPI 95704</v>
      </c>
      <c r="B6175" s="3" t="s">
        <v>21527</v>
      </c>
      <c r="C6175" s="3" t="s">
        <v>7508</v>
      </c>
      <c r="D6175" s="2" t="s">
        <v>14831</v>
      </c>
      <c r="E6175" s="3" t="s">
        <v>20627</v>
      </c>
      <c r="F6175" s="67" t="s">
        <v>31645</v>
      </c>
      <c r="G6175" s="67" t="s">
        <v>31645</v>
      </c>
      <c r="I6175" s="3" t="s">
        <v>6298</v>
      </c>
      <c r="J6175" s="3" t="str">
        <f>IF($B6175="SINAPI",IF(ISNUMBER(MATCH(Banco!$C6175,Analitico!$A:$A,0)),INDEX(Analitico!E:E,MATCH(Banco!$C6175,Analitico!$A:$A,0))&amp;"%",""),"")</f>
        <v/>
      </c>
      <c r="K6175" s="3" t="str">
        <f>IF($B6175="SINAPI",IF(ISNUMBER(MATCH(Banco!$C6175,Analitico!$A:$A,0)),INDEX(Analitico!F:F,MATCH(Banco!$C6175,Analitico!$A:$A,0))&amp;"%",""),"")</f>
        <v/>
      </c>
    </row>
    <row r="6176" spans="1:11" ht="22.5" x14ac:dyDescent="0.2">
      <c r="A6176" s="1" t="str">
        <f t="shared" si="97"/>
        <v>SINAPI 95705</v>
      </c>
      <c r="B6176" s="3" t="s">
        <v>21527</v>
      </c>
      <c r="C6176" s="3" t="s">
        <v>7509</v>
      </c>
      <c r="D6176" s="2" t="s">
        <v>14832</v>
      </c>
      <c r="E6176" s="3" t="s">
        <v>20627</v>
      </c>
      <c r="F6176" s="67" t="s">
        <v>28964</v>
      </c>
      <c r="G6176" s="67" t="s">
        <v>28964</v>
      </c>
      <c r="I6176" s="3" t="s">
        <v>6298</v>
      </c>
      <c r="J6176" s="3" t="str">
        <f>IF($B6176="SINAPI",IF(ISNUMBER(MATCH(Banco!$C6176,Analitico!$A:$A,0)),INDEX(Analitico!E:E,MATCH(Banco!$C6176,Analitico!$A:$A,0))&amp;"%",""),"")</f>
        <v/>
      </c>
      <c r="K6176" s="3" t="str">
        <f>IF($B6176="SINAPI",IF(ISNUMBER(MATCH(Banco!$C6176,Analitico!$A:$A,0)),INDEX(Analitico!F:F,MATCH(Banco!$C6176,Analitico!$A:$A,0))&amp;"%",""),"")</f>
        <v/>
      </c>
    </row>
    <row r="6177" spans="1:11" ht="22.5" x14ac:dyDescent="0.2">
      <c r="A6177" s="1" t="str">
        <f t="shared" si="97"/>
        <v>SINAPI 95706</v>
      </c>
      <c r="B6177" s="3" t="s">
        <v>21527</v>
      </c>
      <c r="C6177" s="3" t="s">
        <v>7510</v>
      </c>
      <c r="D6177" s="2" t="s">
        <v>14833</v>
      </c>
      <c r="E6177" s="3" t="s">
        <v>20627</v>
      </c>
      <c r="F6177" s="67" t="s">
        <v>29567</v>
      </c>
      <c r="G6177" s="67" t="s">
        <v>29567</v>
      </c>
      <c r="I6177" s="3" t="s">
        <v>6298</v>
      </c>
      <c r="J6177" s="3" t="str">
        <f>IF($B6177="SINAPI",IF(ISNUMBER(MATCH(Banco!$C6177,Analitico!$A:$A,0)),INDEX(Analitico!E:E,MATCH(Banco!$C6177,Analitico!$A:$A,0))&amp;"%",""),"")</f>
        <v/>
      </c>
      <c r="K6177" s="3" t="str">
        <f>IF($B6177="SINAPI",IF(ISNUMBER(MATCH(Banco!$C6177,Analitico!$A:$A,0)),INDEX(Analitico!F:F,MATCH(Banco!$C6177,Analitico!$A:$A,0))&amp;"%",""),"")</f>
        <v/>
      </c>
    </row>
    <row r="6178" spans="1:11" ht="22.5" x14ac:dyDescent="0.2">
      <c r="A6178" s="1" t="str">
        <f t="shared" si="97"/>
        <v>SINAPI 95707</v>
      </c>
      <c r="B6178" s="3" t="s">
        <v>21527</v>
      </c>
      <c r="C6178" s="3" t="s">
        <v>7511</v>
      </c>
      <c r="D6178" s="2" t="s">
        <v>14834</v>
      </c>
      <c r="E6178" s="3" t="s">
        <v>20627</v>
      </c>
      <c r="F6178" s="67" t="s">
        <v>35190</v>
      </c>
      <c r="G6178" s="67" t="s">
        <v>35190</v>
      </c>
      <c r="I6178" s="3" t="s">
        <v>6298</v>
      </c>
      <c r="J6178" s="3" t="str">
        <f>IF($B6178="SINAPI",IF(ISNUMBER(MATCH(Banco!$C6178,Analitico!$A:$A,0)),INDEX(Analitico!E:E,MATCH(Banco!$C6178,Analitico!$A:$A,0))&amp;"%",""),"")</f>
        <v/>
      </c>
      <c r="K6178" s="3" t="str">
        <f>IF($B6178="SINAPI",IF(ISNUMBER(MATCH(Banco!$C6178,Analitico!$A:$A,0)),INDEX(Analitico!F:F,MATCH(Banco!$C6178,Analitico!$A:$A,0))&amp;"%",""),"")</f>
        <v/>
      </c>
    </row>
    <row r="6179" spans="1:11" ht="22.5" x14ac:dyDescent="0.2">
      <c r="A6179" s="1" t="str">
        <f t="shared" ref="A6179:A6242" si="98">CONCATENAR</f>
        <v>SINAPI 95710</v>
      </c>
      <c r="B6179" s="3" t="s">
        <v>21527</v>
      </c>
      <c r="C6179" s="3" t="s">
        <v>7512</v>
      </c>
      <c r="D6179" s="2" t="s">
        <v>14835</v>
      </c>
      <c r="E6179" s="3" t="s">
        <v>20627</v>
      </c>
      <c r="F6179" s="67" t="s">
        <v>21734</v>
      </c>
      <c r="G6179" s="67" t="s">
        <v>21734</v>
      </c>
      <c r="I6179" s="3" t="s">
        <v>6298</v>
      </c>
      <c r="J6179" s="3" t="str">
        <f>IF($B6179="SINAPI",IF(ISNUMBER(MATCH(Banco!$C6179,Analitico!$A:$A,0)),INDEX(Analitico!E:E,MATCH(Banco!$C6179,Analitico!$A:$A,0))&amp;"%",""),"")</f>
        <v/>
      </c>
      <c r="K6179" s="3" t="str">
        <f>IF($B6179="SINAPI",IF(ISNUMBER(MATCH(Banco!$C6179,Analitico!$A:$A,0)),INDEX(Analitico!F:F,MATCH(Banco!$C6179,Analitico!$A:$A,0))&amp;"%",""),"")</f>
        <v/>
      </c>
    </row>
    <row r="6180" spans="1:11" ht="22.5" x14ac:dyDescent="0.2">
      <c r="A6180" s="1" t="str">
        <f t="shared" si="98"/>
        <v>SINAPI 95711</v>
      </c>
      <c r="B6180" s="3" t="s">
        <v>21527</v>
      </c>
      <c r="C6180" s="3" t="s">
        <v>7513</v>
      </c>
      <c r="D6180" s="2" t="s">
        <v>14836</v>
      </c>
      <c r="E6180" s="3" t="s">
        <v>20627</v>
      </c>
      <c r="F6180" s="67" t="s">
        <v>31646</v>
      </c>
      <c r="G6180" s="67" t="s">
        <v>31646</v>
      </c>
      <c r="I6180" s="3" t="s">
        <v>6298</v>
      </c>
      <c r="J6180" s="3" t="str">
        <f>IF($B6180="SINAPI",IF(ISNUMBER(MATCH(Banco!$C6180,Analitico!$A:$A,0)),INDEX(Analitico!E:E,MATCH(Banco!$C6180,Analitico!$A:$A,0))&amp;"%",""),"")</f>
        <v/>
      </c>
      <c r="K6180" s="3" t="str">
        <f>IF($B6180="SINAPI",IF(ISNUMBER(MATCH(Banco!$C6180,Analitico!$A:$A,0)),INDEX(Analitico!F:F,MATCH(Banco!$C6180,Analitico!$A:$A,0))&amp;"%",""),"")</f>
        <v/>
      </c>
    </row>
    <row r="6181" spans="1:11" ht="22.5" x14ac:dyDescent="0.2">
      <c r="A6181" s="1" t="str">
        <f t="shared" si="98"/>
        <v>SINAPI 95712</v>
      </c>
      <c r="B6181" s="3" t="s">
        <v>21527</v>
      </c>
      <c r="C6181" s="3" t="s">
        <v>7514</v>
      </c>
      <c r="D6181" s="2" t="s">
        <v>14837</v>
      </c>
      <c r="E6181" s="3" t="s">
        <v>20627</v>
      </c>
      <c r="F6181" s="67" t="s">
        <v>29924</v>
      </c>
      <c r="G6181" s="67" t="s">
        <v>29924</v>
      </c>
      <c r="I6181" s="3" t="s">
        <v>6298</v>
      </c>
      <c r="J6181" s="3" t="str">
        <f>IF($B6181="SINAPI",IF(ISNUMBER(MATCH(Banco!$C6181,Analitico!$A:$A,0)),INDEX(Analitico!E:E,MATCH(Banco!$C6181,Analitico!$A:$A,0))&amp;"%",""),"")</f>
        <v/>
      </c>
      <c r="K6181" s="3" t="str">
        <f>IF($B6181="SINAPI",IF(ISNUMBER(MATCH(Banco!$C6181,Analitico!$A:$A,0)),INDEX(Analitico!F:F,MATCH(Banco!$C6181,Analitico!$A:$A,0))&amp;"%",""),"")</f>
        <v/>
      </c>
    </row>
    <row r="6182" spans="1:11" ht="22.5" x14ac:dyDescent="0.2">
      <c r="A6182" s="1" t="str">
        <f t="shared" si="98"/>
        <v>SINAPI 95713</v>
      </c>
      <c r="B6182" s="3" t="s">
        <v>21527</v>
      </c>
      <c r="C6182" s="3" t="s">
        <v>7515</v>
      </c>
      <c r="D6182" s="2" t="s">
        <v>14838</v>
      </c>
      <c r="E6182" s="3" t="s">
        <v>20627</v>
      </c>
      <c r="F6182" s="67" t="s">
        <v>29753</v>
      </c>
      <c r="G6182" s="67" t="s">
        <v>29753</v>
      </c>
      <c r="I6182" s="3" t="s">
        <v>41</v>
      </c>
      <c r="J6182" s="3" t="str">
        <f>IF($B6182="SINAPI",IF(ISNUMBER(MATCH(Banco!$C6182,Analitico!$A:$A,0)),INDEX(Analitico!E:E,MATCH(Banco!$C6182,Analitico!$A:$A,0))&amp;"%",""),"")</f>
        <v/>
      </c>
      <c r="K6182" s="3" t="str">
        <f>IF($B6182="SINAPI",IF(ISNUMBER(MATCH(Banco!$C6182,Analitico!$A:$A,0)),INDEX(Analitico!F:F,MATCH(Banco!$C6182,Analitico!$A:$A,0))&amp;"%",""),"")</f>
        <v/>
      </c>
    </row>
    <row r="6183" spans="1:11" ht="33.75" x14ac:dyDescent="0.2">
      <c r="A6183" s="1" t="str">
        <f t="shared" si="98"/>
        <v>SINAPI 95716</v>
      </c>
      <c r="B6183" s="3" t="s">
        <v>21527</v>
      </c>
      <c r="C6183" s="3" t="s">
        <v>7516</v>
      </c>
      <c r="D6183" s="2" t="s">
        <v>14839</v>
      </c>
      <c r="E6183" s="3" t="s">
        <v>20627</v>
      </c>
      <c r="F6183" s="67" t="s">
        <v>6164</v>
      </c>
      <c r="G6183" s="67" t="s">
        <v>6164</v>
      </c>
      <c r="I6183" s="3" t="s">
        <v>6298</v>
      </c>
      <c r="J6183" s="3" t="str">
        <f>IF($B6183="SINAPI",IF(ISNUMBER(MATCH(Banco!$C6183,Analitico!$A:$A,0)),INDEX(Analitico!E:E,MATCH(Banco!$C6183,Analitico!$A:$A,0))&amp;"%",""),"")</f>
        <v/>
      </c>
      <c r="K6183" s="3" t="str">
        <f>IF($B6183="SINAPI",IF(ISNUMBER(MATCH(Banco!$C6183,Analitico!$A:$A,0)),INDEX(Analitico!F:F,MATCH(Banco!$C6183,Analitico!$A:$A,0))&amp;"%",""),"")</f>
        <v/>
      </c>
    </row>
    <row r="6184" spans="1:11" ht="22.5" x14ac:dyDescent="0.2">
      <c r="A6184" s="1" t="str">
        <f t="shared" si="98"/>
        <v>SINAPI 95717</v>
      </c>
      <c r="B6184" s="3" t="s">
        <v>21527</v>
      </c>
      <c r="C6184" s="3" t="s">
        <v>7517</v>
      </c>
      <c r="D6184" s="2" t="s">
        <v>14840</v>
      </c>
      <c r="E6184" s="3" t="s">
        <v>20627</v>
      </c>
      <c r="F6184" s="67" t="s">
        <v>31647</v>
      </c>
      <c r="G6184" s="67" t="s">
        <v>31647</v>
      </c>
      <c r="I6184" s="3" t="s">
        <v>6298</v>
      </c>
      <c r="J6184" s="3" t="str">
        <f>IF($B6184="SINAPI",IF(ISNUMBER(MATCH(Banco!$C6184,Analitico!$A:$A,0)),INDEX(Analitico!E:E,MATCH(Banco!$C6184,Analitico!$A:$A,0))&amp;"%",""),"")</f>
        <v/>
      </c>
      <c r="K6184" s="3" t="str">
        <f>IF($B6184="SINAPI",IF(ISNUMBER(MATCH(Banco!$C6184,Analitico!$A:$A,0)),INDEX(Analitico!F:F,MATCH(Banco!$C6184,Analitico!$A:$A,0))&amp;"%",""),"")</f>
        <v/>
      </c>
    </row>
    <row r="6185" spans="1:11" ht="33.75" x14ac:dyDescent="0.2">
      <c r="A6185" s="1" t="str">
        <f t="shared" si="98"/>
        <v>SINAPI 95718</v>
      </c>
      <c r="B6185" s="3" t="s">
        <v>21527</v>
      </c>
      <c r="C6185" s="3" t="s">
        <v>7518</v>
      </c>
      <c r="D6185" s="2" t="s">
        <v>14841</v>
      </c>
      <c r="E6185" s="3" t="s">
        <v>20627</v>
      </c>
      <c r="F6185" s="67" t="s">
        <v>31648</v>
      </c>
      <c r="G6185" s="67" t="s">
        <v>31648</v>
      </c>
      <c r="I6185" s="3" t="s">
        <v>6298</v>
      </c>
      <c r="J6185" s="3" t="str">
        <f>IF($B6185="SINAPI",IF(ISNUMBER(MATCH(Banco!$C6185,Analitico!$A:$A,0)),INDEX(Analitico!E:E,MATCH(Banco!$C6185,Analitico!$A:$A,0))&amp;"%",""),"")</f>
        <v/>
      </c>
      <c r="K6185" s="3" t="str">
        <f>IF($B6185="SINAPI",IF(ISNUMBER(MATCH(Banco!$C6185,Analitico!$A:$A,0)),INDEX(Analitico!F:F,MATCH(Banco!$C6185,Analitico!$A:$A,0))&amp;"%",""),"")</f>
        <v/>
      </c>
    </row>
    <row r="6186" spans="1:11" ht="33.75" x14ac:dyDescent="0.2">
      <c r="A6186" s="1" t="str">
        <f t="shared" si="98"/>
        <v>SINAPI 95719</v>
      </c>
      <c r="B6186" s="3" t="s">
        <v>21527</v>
      </c>
      <c r="C6186" s="3" t="s">
        <v>7519</v>
      </c>
      <c r="D6186" s="2" t="s">
        <v>14842</v>
      </c>
      <c r="E6186" s="3" t="s">
        <v>20627</v>
      </c>
      <c r="F6186" s="67" t="s">
        <v>29753</v>
      </c>
      <c r="G6186" s="67" t="s">
        <v>29753</v>
      </c>
      <c r="I6186" s="3" t="s">
        <v>41</v>
      </c>
      <c r="J6186" s="3" t="str">
        <f>IF($B6186="SINAPI",IF(ISNUMBER(MATCH(Banco!$C6186,Analitico!$A:$A,0)),INDEX(Analitico!E:E,MATCH(Banco!$C6186,Analitico!$A:$A,0))&amp;"%",""),"")</f>
        <v/>
      </c>
      <c r="K6186" s="3" t="str">
        <f>IF($B6186="SINAPI",IF(ISNUMBER(MATCH(Banco!$C6186,Analitico!$A:$A,0)),INDEX(Analitico!F:F,MATCH(Banco!$C6186,Analitico!$A:$A,0))&amp;"%",""),"")</f>
        <v/>
      </c>
    </row>
    <row r="6187" spans="1:11" x14ac:dyDescent="0.2">
      <c r="A6187" s="1" t="str">
        <f t="shared" si="98"/>
        <v>SINAPI 95869</v>
      </c>
      <c r="B6187" s="3" t="s">
        <v>21527</v>
      </c>
      <c r="C6187" s="3" t="s">
        <v>7520</v>
      </c>
      <c r="D6187" s="2" t="s">
        <v>14843</v>
      </c>
      <c r="E6187" s="3" t="s">
        <v>20627</v>
      </c>
      <c r="F6187" s="67" t="s">
        <v>5119</v>
      </c>
      <c r="G6187" s="67" t="s">
        <v>5119</v>
      </c>
      <c r="I6187" s="3" t="s">
        <v>6300</v>
      </c>
      <c r="J6187" s="3" t="str">
        <f>IF($B6187="SINAPI",IF(ISNUMBER(MATCH(Banco!$C6187,Analitico!$A:$A,0)),INDEX(Analitico!E:E,MATCH(Banco!$C6187,Analitico!$A:$A,0))&amp;"%",""),"")</f>
        <v/>
      </c>
      <c r="K6187" s="3" t="str">
        <f>IF($B6187="SINAPI",IF(ISNUMBER(MATCH(Banco!$C6187,Analitico!$A:$A,0)),INDEX(Analitico!F:F,MATCH(Banco!$C6187,Analitico!$A:$A,0))&amp;"%",""),"")</f>
        <v/>
      </c>
    </row>
    <row r="6188" spans="1:11" ht="22.5" x14ac:dyDescent="0.2">
      <c r="A6188" s="1" t="str">
        <f t="shared" si="98"/>
        <v>SINAPI 95870</v>
      </c>
      <c r="B6188" s="3" t="s">
        <v>21527</v>
      </c>
      <c r="C6188" s="3" t="s">
        <v>7521</v>
      </c>
      <c r="D6188" s="2" t="s">
        <v>14844</v>
      </c>
      <c r="E6188" s="3" t="s">
        <v>20627</v>
      </c>
      <c r="F6188" s="67" t="s">
        <v>20857</v>
      </c>
      <c r="G6188" s="67" t="s">
        <v>20857</v>
      </c>
      <c r="I6188" s="3" t="s">
        <v>6300</v>
      </c>
      <c r="J6188" s="3" t="str">
        <f>IF($B6188="SINAPI",IF(ISNUMBER(MATCH(Banco!$C6188,Analitico!$A:$A,0)),INDEX(Analitico!E:E,MATCH(Banco!$C6188,Analitico!$A:$A,0))&amp;"%",""),"")</f>
        <v/>
      </c>
      <c r="K6188" s="3" t="str">
        <f>IF($B6188="SINAPI",IF(ISNUMBER(MATCH(Banco!$C6188,Analitico!$A:$A,0)),INDEX(Analitico!F:F,MATCH(Banco!$C6188,Analitico!$A:$A,0))&amp;"%",""),"")</f>
        <v/>
      </c>
    </row>
    <row r="6189" spans="1:11" ht="22.5" x14ac:dyDescent="0.2">
      <c r="A6189" s="1" t="str">
        <f t="shared" si="98"/>
        <v>SINAPI 95871</v>
      </c>
      <c r="B6189" s="3" t="s">
        <v>21527</v>
      </c>
      <c r="C6189" s="3" t="s">
        <v>7522</v>
      </c>
      <c r="D6189" s="2" t="s">
        <v>14845</v>
      </c>
      <c r="E6189" s="3" t="s">
        <v>20627</v>
      </c>
      <c r="F6189" s="67" t="s">
        <v>28965</v>
      </c>
      <c r="G6189" s="67" t="s">
        <v>28965</v>
      </c>
      <c r="I6189" s="3" t="s">
        <v>41</v>
      </c>
      <c r="J6189" s="3" t="str">
        <f>IF($B6189="SINAPI",IF(ISNUMBER(MATCH(Banco!$C6189,Analitico!$A:$A,0)),INDEX(Analitico!E:E,MATCH(Banco!$C6189,Analitico!$A:$A,0))&amp;"%",""),"")</f>
        <v/>
      </c>
      <c r="K6189" s="3" t="str">
        <f>IF($B6189="SINAPI",IF(ISNUMBER(MATCH(Banco!$C6189,Analitico!$A:$A,0)),INDEX(Analitico!F:F,MATCH(Banco!$C6189,Analitico!$A:$A,0))&amp;"%",""),"")</f>
        <v/>
      </c>
    </row>
    <row r="6190" spans="1:11" ht="22.5" x14ac:dyDescent="0.2">
      <c r="A6190" s="1" t="str">
        <f t="shared" si="98"/>
        <v>SINAPI 95874</v>
      </c>
      <c r="B6190" s="3" t="s">
        <v>21527</v>
      </c>
      <c r="C6190" s="3" t="s">
        <v>7523</v>
      </c>
      <c r="D6190" s="2" t="s">
        <v>14846</v>
      </c>
      <c r="E6190" s="3" t="s">
        <v>20627</v>
      </c>
      <c r="F6190" s="67" t="s">
        <v>4906</v>
      </c>
      <c r="G6190" s="67" t="s">
        <v>4906</v>
      </c>
      <c r="I6190" s="3" t="s">
        <v>6300</v>
      </c>
      <c r="J6190" s="3" t="str">
        <f>IF($B6190="SINAPI",IF(ISNUMBER(MATCH(Banco!$C6190,Analitico!$A:$A,0)),INDEX(Analitico!E:E,MATCH(Banco!$C6190,Analitico!$A:$A,0))&amp;"%",""),"")</f>
        <v/>
      </c>
      <c r="K6190" s="3" t="str">
        <f>IF($B6190="SINAPI",IF(ISNUMBER(MATCH(Banco!$C6190,Analitico!$A:$A,0)),INDEX(Analitico!F:F,MATCH(Banco!$C6190,Analitico!$A:$A,0))&amp;"%",""),"")</f>
        <v/>
      </c>
    </row>
    <row r="6191" spans="1:11" ht="22.5" x14ac:dyDescent="0.2">
      <c r="A6191" s="1" t="str">
        <f t="shared" si="98"/>
        <v>SINAPI 96008</v>
      </c>
      <c r="B6191" s="3" t="s">
        <v>21527</v>
      </c>
      <c r="C6191" s="3" t="s">
        <v>7524</v>
      </c>
      <c r="D6191" s="2" t="s">
        <v>14847</v>
      </c>
      <c r="E6191" s="3" t="s">
        <v>20627</v>
      </c>
      <c r="F6191" s="67" t="s">
        <v>5200</v>
      </c>
      <c r="G6191" s="67" t="s">
        <v>5200</v>
      </c>
      <c r="I6191" s="3" t="s">
        <v>6300</v>
      </c>
      <c r="J6191" s="3" t="str">
        <f>IF($B6191="SINAPI",IF(ISNUMBER(MATCH(Banco!$C6191,Analitico!$A:$A,0)),INDEX(Analitico!E:E,MATCH(Banco!$C6191,Analitico!$A:$A,0))&amp;"%",""),"")</f>
        <v/>
      </c>
      <c r="K6191" s="3" t="str">
        <f>IF($B6191="SINAPI",IF(ISNUMBER(MATCH(Banco!$C6191,Analitico!$A:$A,0)),INDEX(Analitico!F:F,MATCH(Banco!$C6191,Analitico!$A:$A,0))&amp;"%",""),"")</f>
        <v/>
      </c>
    </row>
    <row r="6192" spans="1:11" ht="22.5" x14ac:dyDescent="0.2">
      <c r="A6192" s="1" t="str">
        <f t="shared" si="98"/>
        <v>SINAPI 96009</v>
      </c>
      <c r="B6192" s="3" t="s">
        <v>21527</v>
      </c>
      <c r="C6192" s="3" t="s">
        <v>7525</v>
      </c>
      <c r="D6192" s="2" t="s">
        <v>14848</v>
      </c>
      <c r="E6192" s="3" t="s">
        <v>20627</v>
      </c>
      <c r="F6192" s="67" t="s">
        <v>21610</v>
      </c>
      <c r="G6192" s="67" t="s">
        <v>21610</v>
      </c>
      <c r="I6192" s="3" t="s">
        <v>6300</v>
      </c>
      <c r="J6192" s="3" t="str">
        <f>IF($B6192="SINAPI",IF(ISNUMBER(MATCH(Banco!$C6192,Analitico!$A:$A,0)),INDEX(Analitico!E:E,MATCH(Banco!$C6192,Analitico!$A:$A,0))&amp;"%",""),"")</f>
        <v/>
      </c>
      <c r="K6192" s="3" t="str">
        <f>IF($B6192="SINAPI",IF(ISNUMBER(MATCH(Banco!$C6192,Analitico!$A:$A,0)),INDEX(Analitico!F:F,MATCH(Banco!$C6192,Analitico!$A:$A,0))&amp;"%",""),"")</f>
        <v/>
      </c>
    </row>
    <row r="6193" spans="1:11" ht="22.5" x14ac:dyDescent="0.2">
      <c r="A6193" s="1" t="str">
        <f t="shared" si="98"/>
        <v>SINAPI 96011</v>
      </c>
      <c r="B6193" s="3" t="s">
        <v>21527</v>
      </c>
      <c r="C6193" s="3" t="s">
        <v>7526</v>
      </c>
      <c r="D6193" s="2" t="s">
        <v>14849</v>
      </c>
      <c r="E6193" s="3" t="s">
        <v>20627</v>
      </c>
      <c r="F6193" s="67" t="s">
        <v>34378</v>
      </c>
      <c r="G6193" s="67" t="s">
        <v>34378</v>
      </c>
      <c r="I6193" s="3" t="s">
        <v>6300</v>
      </c>
      <c r="J6193" s="3" t="str">
        <f>IF($B6193="SINAPI",IF(ISNUMBER(MATCH(Banco!$C6193,Analitico!$A:$A,0)),INDEX(Analitico!E:E,MATCH(Banco!$C6193,Analitico!$A:$A,0))&amp;"%",""),"")</f>
        <v/>
      </c>
      <c r="K6193" s="3" t="str">
        <f>IF($B6193="SINAPI",IF(ISNUMBER(MATCH(Banco!$C6193,Analitico!$A:$A,0)),INDEX(Analitico!F:F,MATCH(Banco!$C6193,Analitico!$A:$A,0))&amp;"%",""),"")</f>
        <v/>
      </c>
    </row>
    <row r="6194" spans="1:11" ht="22.5" x14ac:dyDescent="0.2">
      <c r="A6194" s="1" t="str">
        <f t="shared" si="98"/>
        <v>SINAPI 96012</v>
      </c>
      <c r="B6194" s="3" t="s">
        <v>21527</v>
      </c>
      <c r="C6194" s="3" t="s">
        <v>7527</v>
      </c>
      <c r="D6194" s="2" t="s">
        <v>14850</v>
      </c>
      <c r="E6194" s="3" t="s">
        <v>20627</v>
      </c>
      <c r="F6194" s="67" t="s">
        <v>35128</v>
      </c>
      <c r="G6194" s="67" t="s">
        <v>35128</v>
      </c>
      <c r="I6194" s="3" t="s">
        <v>41</v>
      </c>
      <c r="J6194" s="3" t="str">
        <f>IF($B6194="SINAPI",IF(ISNUMBER(MATCH(Banco!$C6194,Analitico!$A:$A,0)),INDEX(Analitico!E:E,MATCH(Banco!$C6194,Analitico!$A:$A,0))&amp;"%",""),"")</f>
        <v/>
      </c>
      <c r="K6194" s="3" t="str">
        <f>IF($B6194="SINAPI",IF(ISNUMBER(MATCH(Banco!$C6194,Analitico!$A:$A,0)),INDEX(Analitico!F:F,MATCH(Banco!$C6194,Analitico!$A:$A,0))&amp;"%",""),"")</f>
        <v/>
      </c>
    </row>
    <row r="6195" spans="1:11" ht="22.5" x14ac:dyDescent="0.2">
      <c r="A6195" s="1" t="str">
        <f t="shared" si="98"/>
        <v>SINAPI 96015</v>
      </c>
      <c r="B6195" s="3" t="s">
        <v>21527</v>
      </c>
      <c r="C6195" s="3" t="s">
        <v>7528</v>
      </c>
      <c r="D6195" s="2" t="s">
        <v>14851</v>
      </c>
      <c r="E6195" s="3" t="s">
        <v>20627</v>
      </c>
      <c r="F6195" s="67" t="s">
        <v>20662</v>
      </c>
      <c r="G6195" s="67" t="s">
        <v>20662</v>
      </c>
      <c r="I6195" s="3" t="s">
        <v>6300</v>
      </c>
      <c r="J6195" s="3" t="str">
        <f>IF($B6195="SINAPI",IF(ISNUMBER(MATCH(Banco!$C6195,Analitico!$A:$A,0)),INDEX(Analitico!E:E,MATCH(Banco!$C6195,Analitico!$A:$A,0))&amp;"%",""),"")</f>
        <v/>
      </c>
      <c r="K6195" s="3" t="str">
        <f>IF($B6195="SINAPI",IF(ISNUMBER(MATCH(Banco!$C6195,Analitico!$A:$A,0)),INDEX(Analitico!F:F,MATCH(Banco!$C6195,Analitico!$A:$A,0))&amp;"%",""),"")</f>
        <v/>
      </c>
    </row>
    <row r="6196" spans="1:11" x14ac:dyDescent="0.2">
      <c r="A6196" s="1" t="str">
        <f t="shared" si="98"/>
        <v>SINAPI 96016</v>
      </c>
      <c r="B6196" s="3" t="s">
        <v>21527</v>
      </c>
      <c r="C6196" s="3" t="s">
        <v>7529</v>
      </c>
      <c r="D6196" s="2" t="s">
        <v>14852</v>
      </c>
      <c r="E6196" s="3" t="s">
        <v>20627</v>
      </c>
      <c r="F6196" s="67" t="s">
        <v>6174</v>
      </c>
      <c r="G6196" s="67" t="s">
        <v>6174</v>
      </c>
      <c r="I6196" s="3" t="s">
        <v>6300</v>
      </c>
      <c r="J6196" s="3" t="str">
        <f>IF($B6196="SINAPI",IF(ISNUMBER(MATCH(Banco!$C6196,Analitico!$A:$A,0)),INDEX(Analitico!E:E,MATCH(Banco!$C6196,Analitico!$A:$A,0))&amp;"%",""),"")</f>
        <v/>
      </c>
      <c r="K6196" s="3" t="str">
        <f>IF($B6196="SINAPI",IF(ISNUMBER(MATCH(Banco!$C6196,Analitico!$A:$A,0)),INDEX(Analitico!F:F,MATCH(Banco!$C6196,Analitico!$A:$A,0))&amp;"%",""),"")</f>
        <v/>
      </c>
    </row>
    <row r="6197" spans="1:11" ht="22.5" x14ac:dyDescent="0.2">
      <c r="A6197" s="1" t="str">
        <f t="shared" si="98"/>
        <v>SINAPI 96018</v>
      </c>
      <c r="B6197" s="3" t="s">
        <v>21527</v>
      </c>
      <c r="C6197" s="3" t="s">
        <v>7530</v>
      </c>
      <c r="D6197" s="2" t="s">
        <v>14853</v>
      </c>
      <c r="E6197" s="3" t="s">
        <v>20627</v>
      </c>
      <c r="F6197" s="67" t="s">
        <v>28709</v>
      </c>
      <c r="G6197" s="67" t="s">
        <v>28709</v>
      </c>
      <c r="I6197" s="3" t="s">
        <v>6300</v>
      </c>
      <c r="J6197" s="3" t="str">
        <f>IF($B6197="SINAPI",IF(ISNUMBER(MATCH(Banco!$C6197,Analitico!$A:$A,0)),INDEX(Analitico!E:E,MATCH(Banco!$C6197,Analitico!$A:$A,0))&amp;"%",""),"")</f>
        <v/>
      </c>
      <c r="K6197" s="3" t="str">
        <f>IF($B6197="SINAPI",IF(ISNUMBER(MATCH(Banco!$C6197,Analitico!$A:$A,0)),INDEX(Analitico!F:F,MATCH(Banco!$C6197,Analitico!$A:$A,0))&amp;"%",""),"")</f>
        <v/>
      </c>
    </row>
    <row r="6198" spans="1:11" ht="22.5" x14ac:dyDescent="0.2">
      <c r="A6198" s="1" t="str">
        <f t="shared" si="98"/>
        <v>SINAPI 96019</v>
      </c>
      <c r="B6198" s="3" t="s">
        <v>21527</v>
      </c>
      <c r="C6198" s="3" t="s">
        <v>7531</v>
      </c>
      <c r="D6198" s="2" t="s">
        <v>14854</v>
      </c>
      <c r="E6198" s="3" t="s">
        <v>20627</v>
      </c>
      <c r="F6198" s="67" t="s">
        <v>35128</v>
      </c>
      <c r="G6198" s="67" t="s">
        <v>35128</v>
      </c>
      <c r="I6198" s="3" t="s">
        <v>41</v>
      </c>
      <c r="J6198" s="3" t="str">
        <f>IF($B6198="SINAPI",IF(ISNUMBER(MATCH(Banco!$C6198,Analitico!$A:$A,0)),INDEX(Analitico!E:E,MATCH(Banco!$C6198,Analitico!$A:$A,0))&amp;"%",""),"")</f>
        <v/>
      </c>
      <c r="K6198" s="3" t="str">
        <f>IF($B6198="SINAPI",IF(ISNUMBER(MATCH(Banco!$C6198,Analitico!$A:$A,0)),INDEX(Analitico!F:F,MATCH(Banco!$C6198,Analitico!$A:$A,0))&amp;"%",""),"")</f>
        <v/>
      </c>
    </row>
    <row r="6199" spans="1:11" ht="22.5" x14ac:dyDescent="0.2">
      <c r="A6199" s="1" t="str">
        <f t="shared" si="98"/>
        <v>SINAPI 96023</v>
      </c>
      <c r="B6199" s="3" t="s">
        <v>21527</v>
      </c>
      <c r="C6199" s="3" t="s">
        <v>7532</v>
      </c>
      <c r="D6199" s="2" t="s">
        <v>14855</v>
      </c>
      <c r="E6199" s="3" t="s">
        <v>20627</v>
      </c>
      <c r="F6199" s="67" t="s">
        <v>35191</v>
      </c>
      <c r="G6199" s="67" t="s">
        <v>35191</v>
      </c>
      <c r="I6199" s="3" t="s">
        <v>6300</v>
      </c>
      <c r="J6199" s="3" t="str">
        <f>IF($B6199="SINAPI",IF(ISNUMBER(MATCH(Banco!$C6199,Analitico!$A:$A,0)),INDEX(Analitico!E:E,MATCH(Banco!$C6199,Analitico!$A:$A,0))&amp;"%",""),"")</f>
        <v/>
      </c>
      <c r="K6199" s="3" t="str">
        <f>IF($B6199="SINAPI",IF(ISNUMBER(MATCH(Banco!$C6199,Analitico!$A:$A,0)),INDEX(Analitico!F:F,MATCH(Banco!$C6199,Analitico!$A:$A,0))&amp;"%",""),"")</f>
        <v/>
      </c>
    </row>
    <row r="6200" spans="1:11" x14ac:dyDescent="0.2">
      <c r="A6200" s="1" t="str">
        <f t="shared" si="98"/>
        <v>SINAPI 96024</v>
      </c>
      <c r="B6200" s="3" t="s">
        <v>21527</v>
      </c>
      <c r="C6200" s="3" t="s">
        <v>7533</v>
      </c>
      <c r="D6200" s="2" t="s">
        <v>14856</v>
      </c>
      <c r="E6200" s="3" t="s">
        <v>20627</v>
      </c>
      <c r="F6200" s="67" t="s">
        <v>4682</v>
      </c>
      <c r="G6200" s="67" t="s">
        <v>4682</v>
      </c>
      <c r="I6200" s="3" t="s">
        <v>6300</v>
      </c>
      <c r="J6200" s="3" t="str">
        <f>IF($B6200="SINAPI",IF(ISNUMBER(MATCH(Banco!$C6200,Analitico!$A:$A,0)),INDEX(Analitico!E:E,MATCH(Banco!$C6200,Analitico!$A:$A,0))&amp;"%",""),"")</f>
        <v/>
      </c>
      <c r="K6200" s="3" t="str">
        <f>IF($B6200="SINAPI",IF(ISNUMBER(MATCH(Banco!$C6200,Analitico!$A:$A,0)),INDEX(Analitico!F:F,MATCH(Banco!$C6200,Analitico!$A:$A,0))&amp;"%",""),"")</f>
        <v/>
      </c>
    </row>
    <row r="6201" spans="1:11" ht="22.5" x14ac:dyDescent="0.2">
      <c r="A6201" s="1" t="str">
        <f t="shared" si="98"/>
        <v>SINAPI 96026</v>
      </c>
      <c r="B6201" s="3" t="s">
        <v>21527</v>
      </c>
      <c r="C6201" s="3" t="s">
        <v>7534</v>
      </c>
      <c r="D6201" s="2" t="s">
        <v>14857</v>
      </c>
      <c r="E6201" s="3" t="s">
        <v>20627</v>
      </c>
      <c r="F6201" s="67" t="s">
        <v>21488</v>
      </c>
      <c r="G6201" s="67" t="s">
        <v>21488</v>
      </c>
      <c r="I6201" s="3" t="s">
        <v>6300</v>
      </c>
      <c r="J6201" s="3" t="str">
        <f>IF($B6201="SINAPI",IF(ISNUMBER(MATCH(Banco!$C6201,Analitico!$A:$A,0)),INDEX(Analitico!E:E,MATCH(Banco!$C6201,Analitico!$A:$A,0))&amp;"%",""),"")</f>
        <v/>
      </c>
      <c r="K6201" s="3" t="str">
        <f>IF($B6201="SINAPI",IF(ISNUMBER(MATCH(Banco!$C6201,Analitico!$A:$A,0)),INDEX(Analitico!F:F,MATCH(Banco!$C6201,Analitico!$A:$A,0))&amp;"%",""),"")</f>
        <v/>
      </c>
    </row>
    <row r="6202" spans="1:11" ht="22.5" x14ac:dyDescent="0.2">
      <c r="A6202" s="1" t="str">
        <f t="shared" si="98"/>
        <v>SINAPI 96027</v>
      </c>
      <c r="B6202" s="3" t="s">
        <v>21527</v>
      </c>
      <c r="C6202" s="3" t="s">
        <v>7535</v>
      </c>
      <c r="D6202" s="2" t="s">
        <v>14858</v>
      </c>
      <c r="E6202" s="3" t="s">
        <v>20627</v>
      </c>
      <c r="F6202" s="67" t="s">
        <v>29606</v>
      </c>
      <c r="G6202" s="67" t="s">
        <v>29606</v>
      </c>
      <c r="I6202" s="3" t="s">
        <v>41</v>
      </c>
      <c r="J6202" s="3" t="str">
        <f>IF($B6202="SINAPI",IF(ISNUMBER(MATCH(Banco!$C6202,Analitico!$A:$A,0)),INDEX(Analitico!E:E,MATCH(Banco!$C6202,Analitico!$A:$A,0))&amp;"%",""),"")</f>
        <v/>
      </c>
      <c r="K6202" s="3" t="str">
        <f>IF($B6202="SINAPI",IF(ISNUMBER(MATCH(Banco!$C6202,Analitico!$A:$A,0)),INDEX(Analitico!F:F,MATCH(Banco!$C6202,Analitico!$A:$A,0))&amp;"%",""),"")</f>
        <v/>
      </c>
    </row>
    <row r="6203" spans="1:11" ht="22.5" x14ac:dyDescent="0.2">
      <c r="A6203" s="1" t="str">
        <f t="shared" si="98"/>
        <v>SINAPI 96030</v>
      </c>
      <c r="B6203" s="3" t="s">
        <v>21527</v>
      </c>
      <c r="C6203" s="3" t="s">
        <v>7536</v>
      </c>
      <c r="D6203" s="2" t="s">
        <v>14859</v>
      </c>
      <c r="E6203" s="3" t="s">
        <v>20627</v>
      </c>
      <c r="F6203" s="67" t="s">
        <v>31960</v>
      </c>
      <c r="G6203" s="67" t="s">
        <v>31960</v>
      </c>
      <c r="I6203" s="3" t="s">
        <v>6300</v>
      </c>
      <c r="J6203" s="3" t="str">
        <f>IF($B6203="SINAPI",IF(ISNUMBER(MATCH(Banco!$C6203,Analitico!$A:$A,0)),INDEX(Analitico!E:E,MATCH(Banco!$C6203,Analitico!$A:$A,0))&amp;"%",""),"")</f>
        <v/>
      </c>
      <c r="K6203" s="3" t="str">
        <f>IF($B6203="SINAPI",IF(ISNUMBER(MATCH(Banco!$C6203,Analitico!$A:$A,0)),INDEX(Analitico!F:F,MATCH(Banco!$C6203,Analitico!$A:$A,0))&amp;"%",""),"")</f>
        <v/>
      </c>
    </row>
    <row r="6204" spans="1:11" ht="22.5" x14ac:dyDescent="0.2">
      <c r="A6204" s="1" t="str">
        <f t="shared" si="98"/>
        <v>SINAPI 96031</v>
      </c>
      <c r="B6204" s="3" t="s">
        <v>21527</v>
      </c>
      <c r="C6204" s="3" t="s">
        <v>7537</v>
      </c>
      <c r="D6204" s="2" t="s">
        <v>14860</v>
      </c>
      <c r="E6204" s="3" t="s">
        <v>20627</v>
      </c>
      <c r="F6204" s="67" t="s">
        <v>5137</v>
      </c>
      <c r="G6204" s="67" t="s">
        <v>5137</v>
      </c>
      <c r="I6204" s="3" t="s">
        <v>6300</v>
      </c>
      <c r="J6204" s="3" t="str">
        <f>IF($B6204="SINAPI",IF(ISNUMBER(MATCH(Banco!$C6204,Analitico!$A:$A,0)),INDEX(Analitico!E:E,MATCH(Banco!$C6204,Analitico!$A:$A,0))&amp;"%",""),"")</f>
        <v/>
      </c>
      <c r="K6204" s="3" t="str">
        <f>IF($B6204="SINAPI",IF(ISNUMBER(MATCH(Banco!$C6204,Analitico!$A:$A,0)),INDEX(Analitico!F:F,MATCH(Banco!$C6204,Analitico!$A:$A,0))&amp;"%",""),"")</f>
        <v/>
      </c>
    </row>
    <row r="6205" spans="1:11" ht="22.5" x14ac:dyDescent="0.2">
      <c r="A6205" s="1" t="str">
        <f t="shared" si="98"/>
        <v>SINAPI 96032</v>
      </c>
      <c r="B6205" s="3" t="s">
        <v>21527</v>
      </c>
      <c r="C6205" s="3" t="s">
        <v>7538</v>
      </c>
      <c r="D6205" s="2" t="s">
        <v>14861</v>
      </c>
      <c r="E6205" s="3" t="s">
        <v>20627</v>
      </c>
      <c r="F6205" s="67" t="s">
        <v>21450</v>
      </c>
      <c r="G6205" s="67" t="s">
        <v>21450</v>
      </c>
      <c r="I6205" s="3" t="s">
        <v>6300</v>
      </c>
      <c r="J6205" s="3" t="str">
        <f>IF($B6205="SINAPI",IF(ISNUMBER(MATCH(Banco!$C6205,Analitico!$A:$A,0)),INDEX(Analitico!E:E,MATCH(Banco!$C6205,Analitico!$A:$A,0))&amp;"%",""),"")</f>
        <v/>
      </c>
      <c r="K6205" s="3" t="str">
        <f>IF($B6205="SINAPI",IF(ISNUMBER(MATCH(Banco!$C6205,Analitico!$A:$A,0)),INDEX(Analitico!F:F,MATCH(Banco!$C6205,Analitico!$A:$A,0))&amp;"%",""),"")</f>
        <v/>
      </c>
    </row>
    <row r="6206" spans="1:11" ht="22.5" x14ac:dyDescent="0.2">
      <c r="A6206" s="1" t="str">
        <f t="shared" si="98"/>
        <v>SINAPI 96033</v>
      </c>
      <c r="B6206" s="3" t="s">
        <v>21527</v>
      </c>
      <c r="C6206" s="3" t="s">
        <v>7539</v>
      </c>
      <c r="D6206" s="2" t="s">
        <v>14862</v>
      </c>
      <c r="E6206" s="3" t="s">
        <v>20627</v>
      </c>
      <c r="F6206" s="67" t="s">
        <v>29861</v>
      </c>
      <c r="G6206" s="67" t="s">
        <v>29861</v>
      </c>
      <c r="I6206" s="3" t="s">
        <v>6300</v>
      </c>
      <c r="J6206" s="3" t="str">
        <f>IF($B6206="SINAPI",IF(ISNUMBER(MATCH(Banco!$C6206,Analitico!$A:$A,0)),INDEX(Analitico!E:E,MATCH(Banco!$C6206,Analitico!$A:$A,0))&amp;"%",""),"")</f>
        <v/>
      </c>
      <c r="K6206" s="3" t="str">
        <f>IF($B6206="SINAPI",IF(ISNUMBER(MATCH(Banco!$C6206,Analitico!$A:$A,0)),INDEX(Analitico!F:F,MATCH(Banco!$C6206,Analitico!$A:$A,0))&amp;"%",""),"")</f>
        <v/>
      </c>
    </row>
    <row r="6207" spans="1:11" ht="22.5" x14ac:dyDescent="0.2">
      <c r="A6207" s="1" t="str">
        <f t="shared" si="98"/>
        <v>SINAPI 96034</v>
      </c>
      <c r="B6207" s="3" t="s">
        <v>21527</v>
      </c>
      <c r="C6207" s="3" t="s">
        <v>7540</v>
      </c>
      <c r="D6207" s="2" t="s">
        <v>14863</v>
      </c>
      <c r="E6207" s="3" t="s">
        <v>20627</v>
      </c>
      <c r="F6207" s="67" t="s">
        <v>32156</v>
      </c>
      <c r="G6207" s="67" t="s">
        <v>32156</v>
      </c>
      <c r="I6207" s="3" t="s">
        <v>41</v>
      </c>
      <c r="J6207" s="3" t="str">
        <f>IF($B6207="SINAPI",IF(ISNUMBER(MATCH(Banco!$C6207,Analitico!$A:$A,0)),INDEX(Analitico!E:E,MATCH(Banco!$C6207,Analitico!$A:$A,0))&amp;"%",""),"")</f>
        <v/>
      </c>
      <c r="K6207" s="3" t="str">
        <f>IF($B6207="SINAPI",IF(ISNUMBER(MATCH(Banco!$C6207,Analitico!$A:$A,0)),INDEX(Analitico!F:F,MATCH(Banco!$C6207,Analitico!$A:$A,0))&amp;"%",""),"")</f>
        <v/>
      </c>
    </row>
    <row r="6208" spans="1:11" ht="22.5" x14ac:dyDescent="0.2">
      <c r="A6208" s="1" t="str">
        <f t="shared" si="98"/>
        <v>SINAPI 96053</v>
      </c>
      <c r="B6208" s="3" t="s">
        <v>21527</v>
      </c>
      <c r="C6208" s="3" t="s">
        <v>7541</v>
      </c>
      <c r="D6208" s="2" t="s">
        <v>14864</v>
      </c>
      <c r="E6208" s="3" t="s">
        <v>20627</v>
      </c>
      <c r="F6208" s="67" t="s">
        <v>21789</v>
      </c>
      <c r="G6208" s="67" t="s">
        <v>21789</v>
      </c>
      <c r="I6208" s="3" t="s">
        <v>6300</v>
      </c>
      <c r="J6208" s="3" t="str">
        <f>IF($B6208="SINAPI",IF(ISNUMBER(MATCH(Banco!$C6208,Analitico!$A:$A,0)),INDEX(Analitico!E:E,MATCH(Banco!$C6208,Analitico!$A:$A,0))&amp;"%",""),"")</f>
        <v/>
      </c>
      <c r="K6208" s="3" t="str">
        <f>IF($B6208="SINAPI",IF(ISNUMBER(MATCH(Banco!$C6208,Analitico!$A:$A,0)),INDEX(Analitico!F:F,MATCH(Banco!$C6208,Analitico!$A:$A,0))&amp;"%",""),"")</f>
        <v/>
      </c>
    </row>
    <row r="6209" spans="1:11" ht="22.5" x14ac:dyDescent="0.2">
      <c r="A6209" s="1" t="str">
        <f t="shared" si="98"/>
        <v>SINAPI 96054</v>
      </c>
      <c r="B6209" s="3" t="s">
        <v>21527</v>
      </c>
      <c r="C6209" s="3" t="s">
        <v>7542</v>
      </c>
      <c r="D6209" s="2" t="s">
        <v>14865</v>
      </c>
      <c r="E6209" s="3" t="s">
        <v>20627</v>
      </c>
      <c r="F6209" s="67" t="s">
        <v>28977</v>
      </c>
      <c r="G6209" s="67" t="s">
        <v>28977</v>
      </c>
      <c r="I6209" s="3" t="s">
        <v>6300</v>
      </c>
      <c r="J6209" s="3" t="str">
        <f>IF($B6209="SINAPI",IF(ISNUMBER(MATCH(Banco!$C6209,Analitico!$A:$A,0)),INDEX(Analitico!E:E,MATCH(Banco!$C6209,Analitico!$A:$A,0))&amp;"%",""),"")</f>
        <v/>
      </c>
      <c r="K6209" s="3" t="str">
        <f>IF($B6209="SINAPI",IF(ISNUMBER(MATCH(Banco!$C6209,Analitico!$A:$A,0)),INDEX(Analitico!F:F,MATCH(Banco!$C6209,Analitico!$A:$A,0))&amp;"%",""),"")</f>
        <v/>
      </c>
    </row>
    <row r="6210" spans="1:11" ht="22.5" x14ac:dyDescent="0.2">
      <c r="A6210" s="1" t="str">
        <f t="shared" si="98"/>
        <v>SINAPI 96055</v>
      </c>
      <c r="B6210" s="3" t="s">
        <v>21527</v>
      </c>
      <c r="C6210" s="3" t="s">
        <v>7543</v>
      </c>
      <c r="D6210" s="2" t="s">
        <v>14866</v>
      </c>
      <c r="E6210" s="3" t="s">
        <v>20627</v>
      </c>
      <c r="F6210" s="67" t="s">
        <v>4758</v>
      </c>
      <c r="G6210" s="67" t="s">
        <v>4758</v>
      </c>
      <c r="I6210" s="3" t="s">
        <v>6300</v>
      </c>
      <c r="J6210" s="3" t="str">
        <f>IF($B6210="SINAPI",IF(ISNUMBER(MATCH(Banco!$C6210,Analitico!$A:$A,0)),INDEX(Analitico!E:E,MATCH(Banco!$C6210,Analitico!$A:$A,0))&amp;"%",""),"")</f>
        <v/>
      </c>
      <c r="K6210" s="3" t="str">
        <f>IF($B6210="SINAPI",IF(ISNUMBER(MATCH(Banco!$C6210,Analitico!$A:$A,0)),INDEX(Analitico!F:F,MATCH(Banco!$C6210,Analitico!$A:$A,0))&amp;"%",""),"")</f>
        <v/>
      </c>
    </row>
    <row r="6211" spans="1:11" ht="22.5" x14ac:dyDescent="0.2">
      <c r="A6211" s="1" t="str">
        <f t="shared" si="98"/>
        <v>SINAPI 96056</v>
      </c>
      <c r="B6211" s="3" t="s">
        <v>21527</v>
      </c>
      <c r="C6211" s="3" t="s">
        <v>7544</v>
      </c>
      <c r="D6211" s="2" t="s">
        <v>14867</v>
      </c>
      <c r="E6211" s="3" t="s">
        <v>20627</v>
      </c>
      <c r="F6211" s="67" t="s">
        <v>21457</v>
      </c>
      <c r="G6211" s="67" t="s">
        <v>21457</v>
      </c>
      <c r="I6211" s="3" t="s">
        <v>6300</v>
      </c>
      <c r="J6211" s="3" t="str">
        <f>IF($B6211="SINAPI",IF(ISNUMBER(MATCH(Banco!$C6211,Analitico!$A:$A,0)),INDEX(Analitico!E:E,MATCH(Banco!$C6211,Analitico!$A:$A,0))&amp;"%",""),"")</f>
        <v/>
      </c>
      <c r="K6211" s="3" t="str">
        <f>IF($B6211="SINAPI",IF(ISNUMBER(MATCH(Banco!$C6211,Analitico!$A:$A,0)),INDEX(Analitico!F:F,MATCH(Banco!$C6211,Analitico!$A:$A,0))&amp;"%",""),"")</f>
        <v/>
      </c>
    </row>
    <row r="6212" spans="1:11" ht="22.5" x14ac:dyDescent="0.2">
      <c r="A6212" s="1" t="str">
        <f t="shared" si="98"/>
        <v>SINAPI 96057</v>
      </c>
      <c r="B6212" s="3" t="s">
        <v>21527</v>
      </c>
      <c r="C6212" s="3" t="s">
        <v>7545</v>
      </c>
      <c r="D6212" s="2" t="s">
        <v>14868</v>
      </c>
      <c r="E6212" s="3" t="s">
        <v>20627</v>
      </c>
      <c r="F6212" s="67" t="s">
        <v>29606</v>
      </c>
      <c r="G6212" s="67" t="s">
        <v>29606</v>
      </c>
      <c r="I6212" s="3" t="s">
        <v>41</v>
      </c>
      <c r="J6212" s="3" t="str">
        <f>IF($B6212="SINAPI",IF(ISNUMBER(MATCH(Banco!$C6212,Analitico!$A:$A,0)),INDEX(Analitico!E:E,MATCH(Banco!$C6212,Analitico!$A:$A,0))&amp;"%",""),"")</f>
        <v/>
      </c>
      <c r="K6212" s="3" t="str">
        <f>IF($B6212="SINAPI",IF(ISNUMBER(MATCH(Banco!$C6212,Analitico!$A:$A,0)),INDEX(Analitico!F:F,MATCH(Banco!$C6212,Analitico!$A:$A,0))&amp;"%",""),"")</f>
        <v/>
      </c>
    </row>
    <row r="6213" spans="1:11" ht="22.5" x14ac:dyDescent="0.2">
      <c r="A6213" s="1" t="str">
        <f t="shared" si="98"/>
        <v>SINAPI 96060</v>
      </c>
      <c r="B6213" s="3" t="s">
        <v>21527</v>
      </c>
      <c r="C6213" s="3" t="s">
        <v>7546</v>
      </c>
      <c r="D6213" s="2" t="s">
        <v>14869</v>
      </c>
      <c r="E6213" s="3" t="s">
        <v>20627</v>
      </c>
      <c r="F6213" s="67" t="s">
        <v>20692</v>
      </c>
      <c r="G6213" s="67" t="s">
        <v>20692</v>
      </c>
      <c r="I6213" s="3" t="s">
        <v>6300</v>
      </c>
      <c r="J6213" s="3" t="str">
        <f>IF($B6213="SINAPI",IF(ISNUMBER(MATCH(Banco!$C6213,Analitico!$A:$A,0)),INDEX(Analitico!E:E,MATCH(Banco!$C6213,Analitico!$A:$A,0))&amp;"%",""),"")</f>
        <v/>
      </c>
      <c r="K6213" s="3" t="str">
        <f>IF($B6213="SINAPI",IF(ISNUMBER(MATCH(Banco!$C6213,Analitico!$A:$A,0)),INDEX(Analitico!F:F,MATCH(Banco!$C6213,Analitico!$A:$A,0))&amp;"%",""),"")</f>
        <v/>
      </c>
    </row>
    <row r="6214" spans="1:11" ht="22.5" x14ac:dyDescent="0.2">
      <c r="A6214" s="1" t="str">
        <f t="shared" si="98"/>
        <v>SINAPI 96061</v>
      </c>
      <c r="B6214" s="3" t="s">
        <v>21527</v>
      </c>
      <c r="C6214" s="3" t="s">
        <v>7547</v>
      </c>
      <c r="D6214" s="2" t="s">
        <v>14870</v>
      </c>
      <c r="E6214" s="3" t="s">
        <v>20627</v>
      </c>
      <c r="F6214" s="67" t="s">
        <v>6295</v>
      </c>
      <c r="G6214" s="67" t="s">
        <v>6295</v>
      </c>
      <c r="I6214" s="3" t="s">
        <v>6300</v>
      </c>
      <c r="J6214" s="3" t="str">
        <f>IF($B6214="SINAPI",IF(ISNUMBER(MATCH(Banco!$C6214,Analitico!$A:$A,0)),INDEX(Analitico!E:E,MATCH(Banco!$C6214,Analitico!$A:$A,0))&amp;"%",""),"")</f>
        <v/>
      </c>
      <c r="K6214" s="3" t="str">
        <f>IF($B6214="SINAPI",IF(ISNUMBER(MATCH(Banco!$C6214,Analitico!$A:$A,0)),INDEX(Analitico!F:F,MATCH(Banco!$C6214,Analitico!$A:$A,0))&amp;"%",""),"")</f>
        <v/>
      </c>
    </row>
    <row r="6215" spans="1:11" ht="22.5" x14ac:dyDescent="0.2">
      <c r="A6215" s="1" t="str">
        <f t="shared" si="98"/>
        <v>SINAPI 96062</v>
      </c>
      <c r="B6215" s="3" t="s">
        <v>21527</v>
      </c>
      <c r="C6215" s="3" t="s">
        <v>7548</v>
      </c>
      <c r="D6215" s="2" t="s">
        <v>14871</v>
      </c>
      <c r="E6215" s="3" t="s">
        <v>20627</v>
      </c>
      <c r="F6215" s="67" t="s">
        <v>35167</v>
      </c>
      <c r="G6215" s="67" t="s">
        <v>35167</v>
      </c>
      <c r="I6215" s="3" t="s">
        <v>41</v>
      </c>
      <c r="J6215" s="3" t="str">
        <f>IF($B6215="SINAPI",IF(ISNUMBER(MATCH(Banco!$C6215,Analitico!$A:$A,0)),INDEX(Analitico!E:E,MATCH(Banco!$C6215,Analitico!$A:$A,0))&amp;"%",""),"")</f>
        <v/>
      </c>
      <c r="K6215" s="3" t="str">
        <f>IF($B6215="SINAPI",IF(ISNUMBER(MATCH(Banco!$C6215,Analitico!$A:$A,0)),INDEX(Analitico!F:F,MATCH(Banco!$C6215,Analitico!$A:$A,0))&amp;"%",""),"")</f>
        <v/>
      </c>
    </row>
    <row r="6216" spans="1:11" ht="22.5" x14ac:dyDescent="0.2">
      <c r="A6216" s="1" t="str">
        <f t="shared" si="98"/>
        <v>SINAPI 96241</v>
      </c>
      <c r="B6216" s="3" t="s">
        <v>21527</v>
      </c>
      <c r="C6216" s="3" t="s">
        <v>7549</v>
      </c>
      <c r="D6216" s="2" t="s">
        <v>14872</v>
      </c>
      <c r="E6216" s="3" t="s">
        <v>20627</v>
      </c>
      <c r="F6216" s="67" t="s">
        <v>21742</v>
      </c>
      <c r="G6216" s="67" t="s">
        <v>21742</v>
      </c>
      <c r="I6216" s="3" t="s">
        <v>6300</v>
      </c>
      <c r="J6216" s="3" t="str">
        <f>IF($B6216="SINAPI",IF(ISNUMBER(MATCH(Banco!$C6216,Analitico!$A:$A,0)),INDEX(Analitico!E:E,MATCH(Banco!$C6216,Analitico!$A:$A,0))&amp;"%",""),"")</f>
        <v/>
      </c>
      <c r="K6216" s="3" t="str">
        <f>IF($B6216="SINAPI",IF(ISNUMBER(MATCH(Banco!$C6216,Analitico!$A:$A,0)),INDEX(Analitico!F:F,MATCH(Banco!$C6216,Analitico!$A:$A,0))&amp;"%",""),"")</f>
        <v/>
      </c>
    </row>
    <row r="6217" spans="1:11" ht="22.5" x14ac:dyDescent="0.2">
      <c r="A6217" s="1" t="str">
        <f t="shared" si="98"/>
        <v>SINAPI 96242</v>
      </c>
      <c r="B6217" s="3" t="s">
        <v>21527</v>
      </c>
      <c r="C6217" s="3" t="s">
        <v>7550</v>
      </c>
      <c r="D6217" s="2" t="s">
        <v>14873</v>
      </c>
      <c r="E6217" s="3" t="s">
        <v>20627</v>
      </c>
      <c r="F6217" s="67" t="s">
        <v>4788</v>
      </c>
      <c r="G6217" s="67" t="s">
        <v>4788</v>
      </c>
      <c r="I6217" s="3" t="s">
        <v>6300</v>
      </c>
      <c r="J6217" s="3" t="str">
        <f>IF($B6217="SINAPI",IF(ISNUMBER(MATCH(Banco!$C6217,Analitico!$A:$A,0)),INDEX(Analitico!E:E,MATCH(Banco!$C6217,Analitico!$A:$A,0))&amp;"%",""),"")</f>
        <v/>
      </c>
      <c r="K6217" s="3" t="str">
        <f>IF($B6217="SINAPI",IF(ISNUMBER(MATCH(Banco!$C6217,Analitico!$A:$A,0)),INDEX(Analitico!F:F,MATCH(Banco!$C6217,Analitico!$A:$A,0))&amp;"%",""),"")</f>
        <v/>
      </c>
    </row>
    <row r="6218" spans="1:11" ht="22.5" x14ac:dyDescent="0.2">
      <c r="A6218" s="1" t="str">
        <f t="shared" si="98"/>
        <v>SINAPI 96243</v>
      </c>
      <c r="B6218" s="3" t="s">
        <v>21527</v>
      </c>
      <c r="C6218" s="3" t="s">
        <v>7551</v>
      </c>
      <c r="D6218" s="2" t="s">
        <v>14874</v>
      </c>
      <c r="E6218" s="3" t="s">
        <v>20627</v>
      </c>
      <c r="F6218" s="67" t="s">
        <v>28746</v>
      </c>
      <c r="G6218" s="67" t="s">
        <v>28746</v>
      </c>
      <c r="I6218" s="3" t="s">
        <v>6300</v>
      </c>
      <c r="J6218" s="3" t="str">
        <f>IF($B6218="SINAPI",IF(ISNUMBER(MATCH(Banco!$C6218,Analitico!$A:$A,0)),INDEX(Analitico!E:E,MATCH(Banco!$C6218,Analitico!$A:$A,0))&amp;"%",""),"")</f>
        <v/>
      </c>
      <c r="K6218" s="3" t="str">
        <f>IF($B6218="SINAPI",IF(ISNUMBER(MATCH(Banco!$C6218,Analitico!$A:$A,0)),INDEX(Analitico!F:F,MATCH(Banco!$C6218,Analitico!$A:$A,0))&amp;"%",""),"")</f>
        <v/>
      </c>
    </row>
    <row r="6219" spans="1:11" ht="22.5" x14ac:dyDescent="0.2">
      <c r="A6219" s="1" t="str">
        <f t="shared" si="98"/>
        <v>SINAPI 96244</v>
      </c>
      <c r="B6219" s="3" t="s">
        <v>21527</v>
      </c>
      <c r="C6219" s="3" t="s">
        <v>7552</v>
      </c>
      <c r="D6219" s="2" t="s">
        <v>14875</v>
      </c>
      <c r="E6219" s="3" t="s">
        <v>20627</v>
      </c>
      <c r="F6219" s="67" t="s">
        <v>21679</v>
      </c>
      <c r="G6219" s="67" t="s">
        <v>21679</v>
      </c>
      <c r="I6219" s="3" t="s">
        <v>41</v>
      </c>
      <c r="J6219" s="3" t="str">
        <f>IF($B6219="SINAPI",IF(ISNUMBER(MATCH(Banco!$C6219,Analitico!$A:$A,0)),INDEX(Analitico!E:E,MATCH(Banco!$C6219,Analitico!$A:$A,0))&amp;"%",""),"")</f>
        <v/>
      </c>
      <c r="K6219" s="3" t="str">
        <f>IF($B6219="SINAPI",IF(ISNUMBER(MATCH(Banco!$C6219,Analitico!$A:$A,0)),INDEX(Analitico!F:F,MATCH(Banco!$C6219,Analitico!$A:$A,0))&amp;"%",""),"")</f>
        <v/>
      </c>
    </row>
    <row r="6220" spans="1:11" ht="22.5" x14ac:dyDescent="0.2">
      <c r="A6220" s="1" t="str">
        <f t="shared" si="98"/>
        <v>SINAPI 96301</v>
      </c>
      <c r="B6220" s="3" t="s">
        <v>21527</v>
      </c>
      <c r="C6220" s="3" t="s">
        <v>7553</v>
      </c>
      <c r="D6220" s="2" t="s">
        <v>14876</v>
      </c>
      <c r="E6220" s="3" t="s">
        <v>20627</v>
      </c>
      <c r="F6220" s="67" t="s">
        <v>21033</v>
      </c>
      <c r="G6220" s="67" t="s">
        <v>21033</v>
      </c>
      <c r="I6220" s="3" t="s">
        <v>41</v>
      </c>
      <c r="J6220" s="3" t="str">
        <f>IF($B6220="SINAPI",IF(ISNUMBER(MATCH(Banco!$C6220,Analitico!$A:$A,0)),INDEX(Analitico!E:E,MATCH(Banco!$C6220,Analitico!$A:$A,0))&amp;"%",""),"")</f>
        <v/>
      </c>
      <c r="K6220" s="3" t="str">
        <f>IF($B6220="SINAPI",IF(ISNUMBER(MATCH(Banco!$C6220,Analitico!$A:$A,0)),INDEX(Analitico!F:F,MATCH(Banco!$C6220,Analitico!$A:$A,0))&amp;"%",""),"")</f>
        <v/>
      </c>
    </row>
    <row r="6221" spans="1:11" ht="22.5" x14ac:dyDescent="0.2">
      <c r="A6221" s="1" t="str">
        <f t="shared" si="98"/>
        <v>SINAPI 96457</v>
      </c>
      <c r="B6221" s="3" t="s">
        <v>21527</v>
      </c>
      <c r="C6221" s="3" t="s">
        <v>7554</v>
      </c>
      <c r="D6221" s="2" t="s">
        <v>14877</v>
      </c>
      <c r="E6221" s="3" t="s">
        <v>20627</v>
      </c>
      <c r="F6221" s="67" t="s">
        <v>35142</v>
      </c>
      <c r="G6221" s="67" t="s">
        <v>35142</v>
      </c>
      <c r="I6221" s="3" t="s">
        <v>41</v>
      </c>
      <c r="J6221" s="3" t="str">
        <f>IF($B6221="SINAPI",IF(ISNUMBER(MATCH(Banco!$C6221,Analitico!$A:$A,0)),INDEX(Analitico!E:E,MATCH(Banco!$C6221,Analitico!$A:$A,0))&amp;"%",""),"")</f>
        <v/>
      </c>
      <c r="K6221" s="3" t="str">
        <f>IF($B6221="SINAPI",IF(ISNUMBER(MATCH(Banco!$C6221,Analitico!$A:$A,0)),INDEX(Analitico!F:F,MATCH(Banco!$C6221,Analitico!$A:$A,0))&amp;"%",""),"")</f>
        <v/>
      </c>
    </row>
    <row r="6222" spans="1:11" ht="22.5" x14ac:dyDescent="0.2">
      <c r="A6222" s="1" t="str">
        <f t="shared" si="98"/>
        <v>SINAPI 96458</v>
      </c>
      <c r="B6222" s="3" t="s">
        <v>21527</v>
      </c>
      <c r="C6222" s="3" t="s">
        <v>7555</v>
      </c>
      <c r="D6222" s="2" t="s">
        <v>14878</v>
      </c>
      <c r="E6222" s="3" t="s">
        <v>20627</v>
      </c>
      <c r="F6222" s="67" t="s">
        <v>20737</v>
      </c>
      <c r="G6222" s="67" t="s">
        <v>20737</v>
      </c>
      <c r="I6222" s="3" t="s">
        <v>6300</v>
      </c>
      <c r="J6222" s="3" t="str">
        <f>IF($B6222="SINAPI",IF(ISNUMBER(MATCH(Banco!$C6222,Analitico!$A:$A,0)),INDEX(Analitico!E:E,MATCH(Banco!$C6222,Analitico!$A:$A,0))&amp;"%",""),"")</f>
        <v/>
      </c>
      <c r="K6222" s="3" t="str">
        <f>IF($B6222="SINAPI",IF(ISNUMBER(MATCH(Banco!$C6222,Analitico!$A:$A,0)),INDEX(Analitico!F:F,MATCH(Banco!$C6222,Analitico!$A:$A,0))&amp;"%",""),"")</f>
        <v/>
      </c>
    </row>
    <row r="6223" spans="1:11" ht="22.5" x14ac:dyDescent="0.2">
      <c r="A6223" s="1" t="str">
        <f t="shared" si="98"/>
        <v>SINAPI 96459</v>
      </c>
      <c r="B6223" s="3" t="s">
        <v>21527</v>
      </c>
      <c r="C6223" s="3" t="s">
        <v>7556</v>
      </c>
      <c r="D6223" s="2" t="s">
        <v>14879</v>
      </c>
      <c r="E6223" s="3" t="s">
        <v>20627</v>
      </c>
      <c r="F6223" s="67" t="s">
        <v>6205</v>
      </c>
      <c r="G6223" s="67" t="s">
        <v>6205</v>
      </c>
      <c r="I6223" s="3" t="s">
        <v>6300</v>
      </c>
      <c r="J6223" s="3" t="str">
        <f>IF($B6223="SINAPI",IF(ISNUMBER(MATCH(Banco!$C6223,Analitico!$A:$A,0)),INDEX(Analitico!E:E,MATCH(Banco!$C6223,Analitico!$A:$A,0))&amp;"%",""),"")</f>
        <v/>
      </c>
      <c r="K6223" s="3" t="str">
        <f>IF($B6223="SINAPI",IF(ISNUMBER(MATCH(Banco!$C6223,Analitico!$A:$A,0)),INDEX(Analitico!F:F,MATCH(Banco!$C6223,Analitico!$A:$A,0))&amp;"%",""),"")</f>
        <v/>
      </c>
    </row>
    <row r="6224" spans="1:11" ht="22.5" x14ac:dyDescent="0.2">
      <c r="A6224" s="1" t="str">
        <f t="shared" si="98"/>
        <v>SINAPI 96460</v>
      </c>
      <c r="B6224" s="3" t="s">
        <v>21527</v>
      </c>
      <c r="C6224" s="3" t="s">
        <v>7557</v>
      </c>
      <c r="D6224" s="2" t="s">
        <v>14880</v>
      </c>
      <c r="E6224" s="3" t="s">
        <v>20627</v>
      </c>
      <c r="F6224" s="67" t="s">
        <v>21328</v>
      </c>
      <c r="G6224" s="67" t="s">
        <v>21328</v>
      </c>
      <c r="I6224" s="3" t="s">
        <v>6300</v>
      </c>
      <c r="J6224" s="3" t="str">
        <f>IF($B6224="SINAPI",IF(ISNUMBER(MATCH(Banco!$C6224,Analitico!$A:$A,0)),INDEX(Analitico!E:E,MATCH(Banco!$C6224,Analitico!$A:$A,0))&amp;"%",""),"")</f>
        <v/>
      </c>
      <c r="K6224" s="3" t="str">
        <f>IF($B6224="SINAPI",IF(ISNUMBER(MATCH(Banco!$C6224,Analitico!$A:$A,0)),INDEX(Analitico!F:F,MATCH(Banco!$C6224,Analitico!$A:$A,0))&amp;"%",""),"")</f>
        <v/>
      </c>
    </row>
    <row r="6225" spans="1:11" ht="22.5" x14ac:dyDescent="0.2">
      <c r="A6225" s="1" t="str">
        <f t="shared" si="98"/>
        <v>SINAPI 98760</v>
      </c>
      <c r="B6225" s="3" t="s">
        <v>21527</v>
      </c>
      <c r="C6225" s="3" t="s">
        <v>7558</v>
      </c>
      <c r="D6225" s="2" t="s">
        <v>14881</v>
      </c>
      <c r="E6225" s="3" t="s">
        <v>20627</v>
      </c>
      <c r="F6225" s="67" t="s">
        <v>4740</v>
      </c>
      <c r="G6225" s="67" t="s">
        <v>4740</v>
      </c>
      <c r="I6225" s="3" t="s">
        <v>41</v>
      </c>
      <c r="J6225" s="3" t="str">
        <f>IF($B6225="SINAPI",IF(ISNUMBER(MATCH(Banco!$C6225,Analitico!$A:$A,0)),INDEX(Analitico!E:E,MATCH(Banco!$C6225,Analitico!$A:$A,0))&amp;"%",""),"")</f>
        <v/>
      </c>
      <c r="K6225" s="3" t="str">
        <f>IF($B6225="SINAPI",IF(ISNUMBER(MATCH(Banco!$C6225,Analitico!$A:$A,0)),INDEX(Analitico!F:F,MATCH(Banco!$C6225,Analitico!$A:$A,0))&amp;"%",""),"")</f>
        <v/>
      </c>
    </row>
    <row r="6226" spans="1:11" ht="22.5" x14ac:dyDescent="0.2">
      <c r="A6226" s="1" t="str">
        <f t="shared" si="98"/>
        <v>SINAPI 98761</v>
      </c>
      <c r="B6226" s="3" t="s">
        <v>21527</v>
      </c>
      <c r="C6226" s="3" t="s">
        <v>7559</v>
      </c>
      <c r="D6226" s="2" t="s">
        <v>14882</v>
      </c>
      <c r="E6226" s="3" t="s">
        <v>20627</v>
      </c>
      <c r="F6226" s="67" t="s">
        <v>5404</v>
      </c>
      <c r="G6226" s="67" t="s">
        <v>5404</v>
      </c>
      <c r="I6226" s="3" t="s">
        <v>41</v>
      </c>
      <c r="J6226" s="3" t="str">
        <f>IF($B6226="SINAPI",IF(ISNUMBER(MATCH(Banco!$C6226,Analitico!$A:$A,0)),INDEX(Analitico!E:E,MATCH(Banco!$C6226,Analitico!$A:$A,0))&amp;"%",""),"")</f>
        <v/>
      </c>
      <c r="K6226" s="3" t="str">
        <f>IF($B6226="SINAPI",IF(ISNUMBER(MATCH(Banco!$C6226,Analitico!$A:$A,0)),INDEX(Analitico!F:F,MATCH(Banco!$C6226,Analitico!$A:$A,0))&amp;"%",""),"")</f>
        <v/>
      </c>
    </row>
    <row r="6227" spans="1:11" ht="22.5" x14ac:dyDescent="0.2">
      <c r="A6227" s="1" t="str">
        <f t="shared" si="98"/>
        <v>SINAPI 98762</v>
      </c>
      <c r="B6227" s="3" t="s">
        <v>21527</v>
      </c>
      <c r="C6227" s="3" t="s">
        <v>7560</v>
      </c>
      <c r="D6227" s="2" t="s">
        <v>14883</v>
      </c>
      <c r="E6227" s="3" t="s">
        <v>20627</v>
      </c>
      <c r="F6227" s="67" t="s">
        <v>5839</v>
      </c>
      <c r="G6227" s="67" t="s">
        <v>5839</v>
      </c>
      <c r="I6227" s="3" t="s">
        <v>41</v>
      </c>
      <c r="J6227" s="3" t="str">
        <f>IF($B6227="SINAPI",IF(ISNUMBER(MATCH(Banco!$C6227,Analitico!$A:$A,0)),INDEX(Analitico!E:E,MATCH(Banco!$C6227,Analitico!$A:$A,0))&amp;"%",""),"")</f>
        <v/>
      </c>
      <c r="K6227" s="3" t="str">
        <f>IF($B6227="SINAPI",IF(ISNUMBER(MATCH(Banco!$C6227,Analitico!$A:$A,0)),INDEX(Analitico!F:F,MATCH(Banco!$C6227,Analitico!$A:$A,0))&amp;"%",""),"")</f>
        <v/>
      </c>
    </row>
    <row r="6228" spans="1:11" ht="22.5" x14ac:dyDescent="0.2">
      <c r="A6228" s="1" t="str">
        <f t="shared" si="98"/>
        <v>SINAPI 98763</v>
      </c>
      <c r="B6228" s="3" t="s">
        <v>21527</v>
      </c>
      <c r="C6228" s="3" t="s">
        <v>7561</v>
      </c>
      <c r="D6228" s="2" t="s">
        <v>14884</v>
      </c>
      <c r="E6228" s="3" t="s">
        <v>20627</v>
      </c>
      <c r="F6228" s="67" t="s">
        <v>20712</v>
      </c>
      <c r="G6228" s="67" t="s">
        <v>20712</v>
      </c>
      <c r="I6228" s="3" t="s">
        <v>6298</v>
      </c>
      <c r="J6228" s="3" t="str">
        <f>IF($B6228="SINAPI",IF(ISNUMBER(MATCH(Banco!$C6228,Analitico!$A:$A,0)),INDEX(Analitico!E:E,MATCH(Banco!$C6228,Analitico!$A:$A,0))&amp;"%",""),"")</f>
        <v/>
      </c>
      <c r="K6228" s="3" t="str">
        <f>IF($B6228="SINAPI",IF(ISNUMBER(MATCH(Banco!$C6228,Analitico!$A:$A,0)),INDEX(Analitico!F:F,MATCH(Banco!$C6228,Analitico!$A:$A,0))&amp;"%",""),"")</f>
        <v/>
      </c>
    </row>
    <row r="6229" spans="1:11" ht="22.5" x14ac:dyDescent="0.2">
      <c r="A6229" s="1" t="str">
        <f t="shared" si="98"/>
        <v>SINAPI 99829</v>
      </c>
      <c r="B6229" s="3" t="s">
        <v>21527</v>
      </c>
      <c r="C6229" s="3" t="s">
        <v>7562</v>
      </c>
      <c r="D6229" s="2" t="s">
        <v>14885</v>
      </c>
      <c r="E6229" s="3" t="s">
        <v>20627</v>
      </c>
      <c r="F6229" s="67" t="s">
        <v>20831</v>
      </c>
      <c r="G6229" s="67" t="s">
        <v>20831</v>
      </c>
      <c r="I6229" s="3" t="s">
        <v>41</v>
      </c>
      <c r="J6229" s="3" t="str">
        <f>IF($B6229="SINAPI",IF(ISNUMBER(MATCH(Banco!$C6229,Analitico!$A:$A,0)),INDEX(Analitico!E:E,MATCH(Banco!$C6229,Analitico!$A:$A,0))&amp;"%",""),"")</f>
        <v/>
      </c>
      <c r="K6229" s="3" t="str">
        <f>IF($B6229="SINAPI",IF(ISNUMBER(MATCH(Banco!$C6229,Analitico!$A:$A,0)),INDEX(Analitico!F:F,MATCH(Banco!$C6229,Analitico!$A:$A,0))&amp;"%",""),"")</f>
        <v/>
      </c>
    </row>
    <row r="6230" spans="1:11" ht="22.5" x14ac:dyDescent="0.2">
      <c r="A6230" s="1" t="str">
        <f t="shared" si="98"/>
        <v>SINAPI 99830</v>
      </c>
      <c r="B6230" s="3" t="s">
        <v>21527</v>
      </c>
      <c r="C6230" s="3" t="s">
        <v>7563</v>
      </c>
      <c r="D6230" s="2" t="s">
        <v>14886</v>
      </c>
      <c r="E6230" s="3" t="s">
        <v>20627</v>
      </c>
      <c r="F6230" s="67" t="s">
        <v>20733</v>
      </c>
      <c r="G6230" s="67" t="s">
        <v>20733</v>
      </c>
      <c r="I6230" s="3" t="s">
        <v>41</v>
      </c>
      <c r="J6230" s="3" t="str">
        <f>IF($B6230="SINAPI",IF(ISNUMBER(MATCH(Banco!$C6230,Analitico!$A:$A,0)),INDEX(Analitico!E:E,MATCH(Banco!$C6230,Analitico!$A:$A,0))&amp;"%",""),"")</f>
        <v/>
      </c>
      <c r="K6230" s="3" t="str">
        <f>IF($B6230="SINAPI",IF(ISNUMBER(MATCH(Banco!$C6230,Analitico!$A:$A,0)),INDEX(Analitico!F:F,MATCH(Banco!$C6230,Analitico!$A:$A,0))&amp;"%",""),"")</f>
        <v/>
      </c>
    </row>
    <row r="6231" spans="1:11" ht="22.5" x14ac:dyDescent="0.2">
      <c r="A6231" s="1" t="str">
        <f t="shared" si="98"/>
        <v>SINAPI 99831</v>
      </c>
      <c r="B6231" s="3" t="s">
        <v>21527</v>
      </c>
      <c r="C6231" s="3" t="s">
        <v>7564</v>
      </c>
      <c r="D6231" s="2" t="s">
        <v>14887</v>
      </c>
      <c r="E6231" s="3" t="s">
        <v>20627</v>
      </c>
      <c r="F6231" s="67" t="s">
        <v>20850</v>
      </c>
      <c r="G6231" s="67" t="s">
        <v>20850</v>
      </c>
      <c r="I6231" s="3" t="s">
        <v>41</v>
      </c>
      <c r="J6231" s="3" t="str">
        <f>IF($B6231="SINAPI",IF(ISNUMBER(MATCH(Banco!$C6231,Analitico!$A:$A,0)),INDEX(Analitico!E:E,MATCH(Banco!$C6231,Analitico!$A:$A,0))&amp;"%",""),"")</f>
        <v/>
      </c>
      <c r="K6231" s="3" t="str">
        <f>IF($B6231="SINAPI",IF(ISNUMBER(MATCH(Banco!$C6231,Analitico!$A:$A,0)),INDEX(Analitico!F:F,MATCH(Banco!$C6231,Analitico!$A:$A,0))&amp;"%",""),"")</f>
        <v/>
      </c>
    </row>
    <row r="6232" spans="1:11" ht="22.5" x14ac:dyDescent="0.2">
      <c r="A6232" s="1" t="str">
        <f t="shared" si="98"/>
        <v>SINAPI 99832</v>
      </c>
      <c r="B6232" s="3" t="s">
        <v>21527</v>
      </c>
      <c r="C6232" s="3" t="s">
        <v>7565</v>
      </c>
      <c r="D6232" s="2" t="s">
        <v>14888</v>
      </c>
      <c r="E6232" s="3" t="s">
        <v>20627</v>
      </c>
      <c r="F6232" s="67" t="s">
        <v>4898</v>
      </c>
      <c r="G6232" s="67" t="s">
        <v>4898</v>
      </c>
      <c r="I6232" s="3" t="s">
        <v>6298</v>
      </c>
      <c r="J6232" s="3" t="str">
        <f>IF($B6232="SINAPI",IF(ISNUMBER(MATCH(Banco!$C6232,Analitico!$A:$A,0)),INDEX(Analitico!E:E,MATCH(Banco!$C6232,Analitico!$A:$A,0))&amp;"%",""),"")</f>
        <v/>
      </c>
      <c r="K6232" s="3" t="str">
        <f>IF($B6232="SINAPI",IF(ISNUMBER(MATCH(Banco!$C6232,Analitico!$A:$A,0)),INDEX(Analitico!F:F,MATCH(Banco!$C6232,Analitico!$A:$A,0))&amp;"%",""),"")</f>
        <v/>
      </c>
    </row>
    <row r="6233" spans="1:11" ht="22.5" x14ac:dyDescent="0.2">
      <c r="A6233" s="1" t="str">
        <f t="shared" si="98"/>
        <v>SINAPI 100637</v>
      </c>
      <c r="B6233" s="3" t="s">
        <v>21527</v>
      </c>
      <c r="C6233" s="3" t="s">
        <v>7566</v>
      </c>
      <c r="D6233" s="2" t="s">
        <v>14889</v>
      </c>
      <c r="E6233" s="3" t="s">
        <v>20627</v>
      </c>
      <c r="F6233" s="67" t="s">
        <v>29478</v>
      </c>
      <c r="G6233" s="67" t="s">
        <v>29478</v>
      </c>
      <c r="I6233" s="3" t="s">
        <v>6300</v>
      </c>
      <c r="J6233" s="3" t="str">
        <f>IF($B6233="SINAPI",IF(ISNUMBER(MATCH(Banco!$C6233,Analitico!$A:$A,0)),INDEX(Analitico!E:E,MATCH(Banco!$C6233,Analitico!$A:$A,0))&amp;"%",""),"")</f>
        <v/>
      </c>
      <c r="K6233" s="3" t="str">
        <f>IF($B6233="SINAPI",IF(ISNUMBER(MATCH(Banco!$C6233,Analitico!$A:$A,0)),INDEX(Analitico!F:F,MATCH(Banco!$C6233,Analitico!$A:$A,0))&amp;"%",""),"")</f>
        <v/>
      </c>
    </row>
    <row r="6234" spans="1:11" x14ac:dyDescent="0.2">
      <c r="A6234" s="1" t="str">
        <f t="shared" si="98"/>
        <v>SINAPI 100638</v>
      </c>
      <c r="B6234" s="3" t="s">
        <v>21527</v>
      </c>
      <c r="C6234" s="3" t="s">
        <v>7567</v>
      </c>
      <c r="D6234" s="2" t="s">
        <v>14890</v>
      </c>
      <c r="E6234" s="3" t="s">
        <v>20627</v>
      </c>
      <c r="F6234" s="67" t="s">
        <v>29479</v>
      </c>
      <c r="G6234" s="67" t="s">
        <v>29479</v>
      </c>
      <c r="I6234" s="3" t="s">
        <v>6300</v>
      </c>
      <c r="J6234" s="3" t="str">
        <f>IF($B6234="SINAPI",IF(ISNUMBER(MATCH(Banco!$C6234,Analitico!$A:$A,0)),INDEX(Analitico!E:E,MATCH(Banco!$C6234,Analitico!$A:$A,0))&amp;"%",""),"")</f>
        <v/>
      </c>
      <c r="K6234" s="3" t="str">
        <f>IF($B6234="SINAPI",IF(ISNUMBER(MATCH(Banco!$C6234,Analitico!$A:$A,0)),INDEX(Analitico!F:F,MATCH(Banco!$C6234,Analitico!$A:$A,0))&amp;"%",""),"")</f>
        <v/>
      </c>
    </row>
    <row r="6235" spans="1:11" ht="22.5" x14ac:dyDescent="0.2">
      <c r="A6235" s="1" t="str">
        <f t="shared" si="98"/>
        <v>SINAPI 100639</v>
      </c>
      <c r="B6235" s="3" t="s">
        <v>21527</v>
      </c>
      <c r="C6235" s="3" t="s">
        <v>7568</v>
      </c>
      <c r="D6235" s="2" t="s">
        <v>14891</v>
      </c>
      <c r="E6235" s="3" t="s">
        <v>20627</v>
      </c>
      <c r="F6235" s="67" t="s">
        <v>29480</v>
      </c>
      <c r="G6235" s="67" t="s">
        <v>29480</v>
      </c>
      <c r="I6235" s="3" t="s">
        <v>6300</v>
      </c>
      <c r="J6235" s="3" t="str">
        <f>IF($B6235="SINAPI",IF(ISNUMBER(MATCH(Banco!$C6235,Analitico!$A:$A,0)),INDEX(Analitico!E:E,MATCH(Banco!$C6235,Analitico!$A:$A,0))&amp;"%",""),"")</f>
        <v/>
      </c>
      <c r="K6235" s="3" t="str">
        <f>IF($B6235="SINAPI",IF(ISNUMBER(MATCH(Banco!$C6235,Analitico!$A:$A,0)),INDEX(Analitico!F:F,MATCH(Banco!$C6235,Analitico!$A:$A,0))&amp;"%",""),"")</f>
        <v/>
      </c>
    </row>
    <row r="6236" spans="1:11" ht="22.5" x14ac:dyDescent="0.2">
      <c r="A6236" s="1" t="str">
        <f t="shared" si="98"/>
        <v>SINAPI 100640</v>
      </c>
      <c r="B6236" s="3" t="s">
        <v>21527</v>
      </c>
      <c r="C6236" s="3" t="s">
        <v>7569</v>
      </c>
      <c r="D6236" s="2" t="s">
        <v>14892</v>
      </c>
      <c r="E6236" s="3" t="s">
        <v>20627</v>
      </c>
      <c r="F6236" s="67" t="s">
        <v>35192</v>
      </c>
      <c r="G6236" s="67" t="s">
        <v>35192</v>
      </c>
      <c r="I6236" s="3" t="s">
        <v>41</v>
      </c>
      <c r="J6236" s="3" t="str">
        <f>IF($B6236="SINAPI",IF(ISNUMBER(MATCH(Banco!$C6236,Analitico!$A:$A,0)),INDEX(Analitico!E:E,MATCH(Banco!$C6236,Analitico!$A:$A,0))&amp;"%",""),"")</f>
        <v/>
      </c>
      <c r="K6236" s="3" t="str">
        <f>IF($B6236="SINAPI",IF(ISNUMBER(MATCH(Banco!$C6236,Analitico!$A:$A,0)),INDEX(Analitico!F:F,MATCH(Banco!$C6236,Analitico!$A:$A,0))&amp;"%",""),"")</f>
        <v/>
      </c>
    </row>
    <row r="6237" spans="1:11" x14ac:dyDescent="0.2">
      <c r="A6237" s="1" t="str">
        <f t="shared" si="98"/>
        <v>SINAPI 100643</v>
      </c>
      <c r="B6237" s="3" t="s">
        <v>21527</v>
      </c>
      <c r="C6237" s="3" t="s">
        <v>7570</v>
      </c>
      <c r="D6237" s="2" t="s">
        <v>14893</v>
      </c>
      <c r="E6237" s="3" t="s">
        <v>20627</v>
      </c>
      <c r="F6237" s="67" t="s">
        <v>29481</v>
      </c>
      <c r="G6237" s="67" t="s">
        <v>29481</v>
      </c>
      <c r="I6237" s="3" t="s">
        <v>6300</v>
      </c>
      <c r="J6237" s="3" t="str">
        <f>IF($B6237="SINAPI",IF(ISNUMBER(MATCH(Banco!$C6237,Analitico!$A:$A,0)),INDEX(Analitico!E:E,MATCH(Banco!$C6237,Analitico!$A:$A,0))&amp;"%",""),"")</f>
        <v/>
      </c>
      <c r="K6237" s="3" t="str">
        <f>IF($B6237="SINAPI",IF(ISNUMBER(MATCH(Banco!$C6237,Analitico!$A:$A,0)),INDEX(Analitico!F:F,MATCH(Banco!$C6237,Analitico!$A:$A,0))&amp;"%",""),"")</f>
        <v/>
      </c>
    </row>
    <row r="6238" spans="1:11" x14ac:dyDescent="0.2">
      <c r="A6238" s="1" t="str">
        <f t="shared" si="98"/>
        <v>SINAPI 100644</v>
      </c>
      <c r="B6238" s="3" t="s">
        <v>21527</v>
      </c>
      <c r="C6238" s="3" t="s">
        <v>7571</v>
      </c>
      <c r="D6238" s="2" t="s">
        <v>14894</v>
      </c>
      <c r="E6238" s="3" t="s">
        <v>20627</v>
      </c>
      <c r="F6238" s="67" t="s">
        <v>29482</v>
      </c>
      <c r="G6238" s="67" t="s">
        <v>29482</v>
      </c>
      <c r="I6238" s="3" t="s">
        <v>6300</v>
      </c>
      <c r="J6238" s="3" t="str">
        <f>IF($B6238="SINAPI",IF(ISNUMBER(MATCH(Banco!$C6238,Analitico!$A:$A,0)),INDEX(Analitico!E:E,MATCH(Banco!$C6238,Analitico!$A:$A,0))&amp;"%",""),"")</f>
        <v/>
      </c>
      <c r="K6238" s="3" t="str">
        <f>IF($B6238="SINAPI",IF(ISNUMBER(MATCH(Banco!$C6238,Analitico!$A:$A,0)),INDEX(Analitico!F:F,MATCH(Banco!$C6238,Analitico!$A:$A,0))&amp;"%",""),"")</f>
        <v/>
      </c>
    </row>
    <row r="6239" spans="1:11" x14ac:dyDescent="0.2">
      <c r="A6239" s="1" t="str">
        <f t="shared" si="98"/>
        <v>SINAPI 100645</v>
      </c>
      <c r="B6239" s="3" t="s">
        <v>21527</v>
      </c>
      <c r="C6239" s="3" t="s">
        <v>7572</v>
      </c>
      <c r="D6239" s="2" t="s">
        <v>14895</v>
      </c>
      <c r="E6239" s="3" t="s">
        <v>20627</v>
      </c>
      <c r="F6239" s="67" t="s">
        <v>29483</v>
      </c>
      <c r="G6239" s="67" t="s">
        <v>29483</v>
      </c>
      <c r="I6239" s="3" t="s">
        <v>6300</v>
      </c>
      <c r="J6239" s="3" t="str">
        <f>IF($B6239="SINAPI",IF(ISNUMBER(MATCH(Banco!$C6239,Analitico!$A:$A,0)),INDEX(Analitico!E:E,MATCH(Banco!$C6239,Analitico!$A:$A,0))&amp;"%",""),"")</f>
        <v/>
      </c>
      <c r="K6239" s="3" t="str">
        <f>IF($B6239="SINAPI",IF(ISNUMBER(MATCH(Banco!$C6239,Analitico!$A:$A,0)),INDEX(Analitico!F:F,MATCH(Banco!$C6239,Analitico!$A:$A,0))&amp;"%",""),"")</f>
        <v/>
      </c>
    </row>
    <row r="6240" spans="1:11" x14ac:dyDescent="0.2">
      <c r="A6240" s="1" t="str">
        <f t="shared" si="98"/>
        <v>SINAPI 100646</v>
      </c>
      <c r="B6240" s="3" t="s">
        <v>21527</v>
      </c>
      <c r="C6240" s="3" t="s">
        <v>7573</v>
      </c>
      <c r="D6240" s="2" t="s">
        <v>14896</v>
      </c>
      <c r="E6240" s="3" t="s">
        <v>20627</v>
      </c>
      <c r="F6240" s="67" t="s">
        <v>35193</v>
      </c>
      <c r="G6240" s="67" t="s">
        <v>35193</v>
      </c>
      <c r="I6240" s="3" t="s">
        <v>41</v>
      </c>
      <c r="J6240" s="3" t="str">
        <f>IF($B6240="SINAPI",IF(ISNUMBER(MATCH(Banco!$C6240,Analitico!$A:$A,0)),INDEX(Analitico!E:E,MATCH(Banco!$C6240,Analitico!$A:$A,0))&amp;"%",""),"")</f>
        <v/>
      </c>
      <c r="K6240" s="3" t="str">
        <f>IF($B6240="SINAPI",IF(ISNUMBER(MATCH(Banco!$C6240,Analitico!$A:$A,0)),INDEX(Analitico!F:F,MATCH(Banco!$C6240,Analitico!$A:$A,0))&amp;"%",""),"")</f>
        <v/>
      </c>
    </row>
    <row r="6241" spans="1:11" ht="22.5" x14ac:dyDescent="0.2">
      <c r="A6241" s="1" t="str">
        <f t="shared" si="98"/>
        <v>SINAPI 102270</v>
      </c>
      <c r="B6241" s="3" t="s">
        <v>21527</v>
      </c>
      <c r="C6241" s="3" t="s">
        <v>7574</v>
      </c>
      <c r="D6241" s="2" t="s">
        <v>14897</v>
      </c>
      <c r="E6241" s="3" t="s">
        <v>20627</v>
      </c>
      <c r="F6241" s="67" t="s">
        <v>4676</v>
      </c>
      <c r="G6241" s="67" t="s">
        <v>4676</v>
      </c>
      <c r="I6241" s="3" t="s">
        <v>41</v>
      </c>
      <c r="J6241" s="3" t="str">
        <f>IF($B6241="SINAPI",IF(ISNUMBER(MATCH(Banco!$C6241,Analitico!$A:$A,0)),INDEX(Analitico!E:E,MATCH(Banco!$C6241,Analitico!$A:$A,0))&amp;"%",""),"")</f>
        <v/>
      </c>
      <c r="K6241" s="3" t="str">
        <f>IF($B6241="SINAPI",IF(ISNUMBER(MATCH(Banco!$C6241,Analitico!$A:$A,0)),INDEX(Analitico!F:F,MATCH(Banco!$C6241,Analitico!$A:$A,0))&amp;"%",""),"")</f>
        <v/>
      </c>
    </row>
    <row r="6242" spans="1:11" ht="22.5" x14ac:dyDescent="0.2">
      <c r="A6242" s="1" t="str">
        <f t="shared" si="98"/>
        <v>SINAPI 102271</v>
      </c>
      <c r="B6242" s="3" t="s">
        <v>21527</v>
      </c>
      <c r="C6242" s="3" t="s">
        <v>7575</v>
      </c>
      <c r="D6242" s="2" t="s">
        <v>14898</v>
      </c>
      <c r="E6242" s="3" t="s">
        <v>20627</v>
      </c>
      <c r="F6242" s="67" t="s">
        <v>21448</v>
      </c>
      <c r="G6242" s="67" t="s">
        <v>21448</v>
      </c>
      <c r="I6242" s="3" t="s">
        <v>41</v>
      </c>
      <c r="J6242" s="3" t="str">
        <f>IF($B6242="SINAPI",IF(ISNUMBER(MATCH(Banco!$C6242,Analitico!$A:$A,0)),INDEX(Analitico!E:E,MATCH(Banco!$C6242,Analitico!$A:$A,0))&amp;"%",""),"")</f>
        <v/>
      </c>
      <c r="K6242" s="3" t="str">
        <f>IF($B6242="SINAPI",IF(ISNUMBER(MATCH(Banco!$C6242,Analitico!$A:$A,0)),INDEX(Analitico!F:F,MATCH(Banco!$C6242,Analitico!$A:$A,0))&amp;"%",""),"")</f>
        <v/>
      </c>
    </row>
    <row r="6243" spans="1:11" ht="22.5" x14ac:dyDescent="0.2">
      <c r="A6243" s="1" t="str">
        <f t="shared" ref="A6243:A6306" si="99">CONCATENAR</f>
        <v>SINAPI 102272</v>
      </c>
      <c r="B6243" s="3" t="s">
        <v>21527</v>
      </c>
      <c r="C6243" s="3" t="s">
        <v>7576</v>
      </c>
      <c r="D6243" s="2" t="s">
        <v>14899</v>
      </c>
      <c r="E6243" s="3" t="s">
        <v>20627</v>
      </c>
      <c r="F6243" s="67" t="s">
        <v>4481</v>
      </c>
      <c r="G6243" s="67" t="s">
        <v>4481</v>
      </c>
      <c r="I6243" s="3" t="s">
        <v>41</v>
      </c>
      <c r="J6243" s="3" t="str">
        <f>IF($B6243="SINAPI",IF(ISNUMBER(MATCH(Banco!$C6243,Analitico!$A:$A,0)),INDEX(Analitico!E:E,MATCH(Banco!$C6243,Analitico!$A:$A,0))&amp;"%",""),"")</f>
        <v/>
      </c>
      <c r="K6243" s="3" t="str">
        <f>IF($B6243="SINAPI",IF(ISNUMBER(MATCH(Banco!$C6243,Analitico!$A:$A,0)),INDEX(Analitico!F:F,MATCH(Banco!$C6243,Analitico!$A:$A,0))&amp;"%",""),"")</f>
        <v/>
      </c>
    </row>
    <row r="6244" spans="1:11" ht="22.5" x14ac:dyDescent="0.2">
      <c r="A6244" s="1" t="str">
        <f t="shared" si="99"/>
        <v>SINAPI 102273</v>
      </c>
      <c r="B6244" s="3" t="s">
        <v>21527</v>
      </c>
      <c r="C6244" s="3" t="s">
        <v>7577</v>
      </c>
      <c r="D6244" s="2" t="s">
        <v>14900</v>
      </c>
      <c r="E6244" s="3" t="s">
        <v>20627</v>
      </c>
      <c r="F6244" s="67" t="s">
        <v>5350</v>
      </c>
      <c r="G6244" s="67" t="s">
        <v>5350</v>
      </c>
      <c r="I6244" s="3" t="s">
        <v>6298</v>
      </c>
      <c r="J6244" s="3" t="str">
        <f>IF($B6244="SINAPI",IF(ISNUMBER(MATCH(Banco!$C6244,Analitico!$A:$A,0)),INDEX(Analitico!E:E,MATCH(Banco!$C6244,Analitico!$A:$A,0))&amp;"%",""),"")</f>
        <v/>
      </c>
      <c r="K6244" s="3" t="str">
        <f>IF($B6244="SINAPI",IF(ISNUMBER(MATCH(Banco!$C6244,Analitico!$A:$A,0)),INDEX(Analitico!F:F,MATCH(Banco!$C6244,Analitico!$A:$A,0))&amp;"%",""),"")</f>
        <v/>
      </c>
    </row>
    <row r="6245" spans="1:11" x14ac:dyDescent="0.2">
      <c r="A6245" s="1" t="str">
        <f t="shared" si="99"/>
        <v>SINAPI 102809</v>
      </c>
      <c r="B6245" s="3" t="s">
        <v>21527</v>
      </c>
      <c r="C6245" s="3" t="s">
        <v>7578</v>
      </c>
      <c r="D6245" s="2" t="s">
        <v>14901</v>
      </c>
      <c r="E6245" s="3" t="s">
        <v>20627</v>
      </c>
      <c r="F6245" s="67" t="s">
        <v>5965</v>
      </c>
      <c r="G6245" s="67" t="s">
        <v>5965</v>
      </c>
      <c r="I6245" s="3" t="s">
        <v>41</v>
      </c>
      <c r="J6245" s="3" t="str">
        <f>IF($B6245="SINAPI",IF(ISNUMBER(MATCH(Banco!$C6245,Analitico!$A:$A,0)),INDEX(Analitico!E:E,MATCH(Banco!$C6245,Analitico!$A:$A,0))&amp;"%",""),"")</f>
        <v/>
      </c>
      <c r="K6245" s="3" t="str">
        <f>IF($B6245="SINAPI",IF(ISNUMBER(MATCH(Banco!$C6245,Analitico!$A:$A,0)),INDEX(Analitico!F:F,MATCH(Banco!$C6245,Analitico!$A:$A,0))&amp;"%",""),"")</f>
        <v/>
      </c>
    </row>
    <row r="6246" spans="1:11" ht="33.75" x14ac:dyDescent="0.2">
      <c r="A6246" s="1" t="str">
        <f t="shared" si="99"/>
        <v>SINAPI 102815</v>
      </c>
      <c r="B6246" s="3" t="s">
        <v>21527</v>
      </c>
      <c r="C6246" s="3" t="s">
        <v>7579</v>
      </c>
      <c r="D6246" s="2" t="s">
        <v>14902</v>
      </c>
      <c r="E6246" s="3" t="s">
        <v>20627</v>
      </c>
      <c r="F6246" s="67" t="s">
        <v>4582</v>
      </c>
      <c r="G6246" s="67" t="s">
        <v>4582</v>
      </c>
      <c r="I6246" s="3" t="s">
        <v>6298</v>
      </c>
      <c r="J6246" s="3" t="str">
        <f>IF($B6246="SINAPI",IF(ISNUMBER(MATCH(Banco!$C6246,Analitico!$A:$A,0)),INDEX(Analitico!E:E,MATCH(Banco!$C6246,Analitico!$A:$A,0))&amp;"%",""),"")</f>
        <v/>
      </c>
      <c r="K6246" s="3" t="str">
        <f>IF($B6246="SINAPI",IF(ISNUMBER(MATCH(Banco!$C6246,Analitico!$A:$A,0)),INDEX(Analitico!F:F,MATCH(Banco!$C6246,Analitico!$A:$A,0))&amp;"%",""),"")</f>
        <v/>
      </c>
    </row>
    <row r="6247" spans="1:11" ht="22.5" x14ac:dyDescent="0.2">
      <c r="A6247" s="1" t="str">
        <f t="shared" si="99"/>
        <v>SINAPI 102826</v>
      </c>
      <c r="B6247" s="3" t="s">
        <v>21527</v>
      </c>
      <c r="C6247" s="3" t="s">
        <v>7580</v>
      </c>
      <c r="D6247" s="2" t="s">
        <v>14903</v>
      </c>
      <c r="E6247" s="3" t="s">
        <v>20627</v>
      </c>
      <c r="F6247" s="67" t="s">
        <v>5686</v>
      </c>
      <c r="G6247" s="67" t="s">
        <v>5686</v>
      </c>
      <c r="I6247" s="3" t="s">
        <v>6298</v>
      </c>
      <c r="J6247" s="3" t="str">
        <f>IF($B6247="SINAPI",IF(ISNUMBER(MATCH(Banco!$C6247,Analitico!$A:$A,0)),INDEX(Analitico!E:E,MATCH(Banco!$C6247,Analitico!$A:$A,0))&amp;"%",""),"")</f>
        <v/>
      </c>
      <c r="K6247" s="3" t="str">
        <f>IF($B6247="SINAPI",IF(ISNUMBER(MATCH(Banco!$C6247,Analitico!$A:$A,0)),INDEX(Analitico!F:F,MATCH(Banco!$C6247,Analitico!$A:$A,0))&amp;"%",""),"")</f>
        <v/>
      </c>
    </row>
    <row r="6248" spans="1:11" ht="22.5" x14ac:dyDescent="0.2">
      <c r="A6248" s="1" t="str">
        <f t="shared" si="99"/>
        <v>SINAPI 102832</v>
      </c>
      <c r="B6248" s="3" t="s">
        <v>21527</v>
      </c>
      <c r="C6248" s="3" t="s">
        <v>7581</v>
      </c>
      <c r="D6248" s="2" t="s">
        <v>14904</v>
      </c>
      <c r="E6248" s="3" t="s">
        <v>20627</v>
      </c>
      <c r="F6248" s="67" t="s">
        <v>6100</v>
      </c>
      <c r="G6248" s="67" t="s">
        <v>6100</v>
      </c>
      <c r="I6248" s="3" t="s">
        <v>6298</v>
      </c>
      <c r="J6248" s="3" t="str">
        <f>IF($B6248="SINAPI",IF(ISNUMBER(MATCH(Banco!$C6248,Analitico!$A:$A,0)),INDEX(Analitico!E:E,MATCH(Banco!$C6248,Analitico!$A:$A,0))&amp;"%",""),"")</f>
        <v/>
      </c>
      <c r="K6248" s="3" t="str">
        <f>IF($B6248="SINAPI",IF(ISNUMBER(MATCH(Banco!$C6248,Analitico!$A:$A,0)),INDEX(Analitico!F:F,MATCH(Banco!$C6248,Analitico!$A:$A,0))&amp;"%",""),"")</f>
        <v/>
      </c>
    </row>
    <row r="6249" spans="1:11" ht="22.5" x14ac:dyDescent="0.2">
      <c r="A6249" s="1" t="str">
        <f t="shared" si="99"/>
        <v>SINAPI 102843</v>
      </c>
      <c r="B6249" s="3" t="s">
        <v>21527</v>
      </c>
      <c r="C6249" s="3" t="s">
        <v>7582</v>
      </c>
      <c r="D6249" s="2" t="s">
        <v>14905</v>
      </c>
      <c r="E6249" s="3" t="s">
        <v>20627</v>
      </c>
      <c r="F6249" s="67" t="s">
        <v>32119</v>
      </c>
      <c r="G6249" s="67" t="s">
        <v>32119</v>
      </c>
      <c r="I6249" s="3" t="s">
        <v>41</v>
      </c>
      <c r="J6249" s="3" t="str">
        <f>IF($B6249="SINAPI",IF(ISNUMBER(MATCH(Banco!$C6249,Analitico!$A:$A,0)),INDEX(Analitico!E:E,MATCH(Banco!$C6249,Analitico!$A:$A,0))&amp;"%",""),"")</f>
        <v/>
      </c>
      <c r="K6249" s="3" t="str">
        <f>IF($B6249="SINAPI",IF(ISNUMBER(MATCH(Banco!$C6249,Analitico!$A:$A,0)),INDEX(Analitico!F:F,MATCH(Banco!$C6249,Analitico!$A:$A,0))&amp;"%",""),"")</f>
        <v/>
      </c>
    </row>
    <row r="6250" spans="1:11" ht="22.5" x14ac:dyDescent="0.2">
      <c r="A6250" s="1" t="str">
        <f t="shared" si="99"/>
        <v>SINAPI 102849</v>
      </c>
      <c r="B6250" s="3" t="s">
        <v>21527</v>
      </c>
      <c r="C6250" s="3" t="s">
        <v>7583</v>
      </c>
      <c r="D6250" s="2" t="s">
        <v>14906</v>
      </c>
      <c r="E6250" s="3" t="s">
        <v>20627</v>
      </c>
      <c r="F6250" s="67" t="s">
        <v>35194</v>
      </c>
      <c r="G6250" s="67" t="s">
        <v>35194</v>
      </c>
      <c r="I6250" s="3" t="s">
        <v>41</v>
      </c>
      <c r="J6250" s="3" t="str">
        <f>IF($B6250="SINAPI",IF(ISNUMBER(MATCH(Banco!$C6250,Analitico!$A:$A,0)),INDEX(Analitico!E:E,MATCH(Banco!$C6250,Analitico!$A:$A,0))&amp;"%",""),"")</f>
        <v/>
      </c>
      <c r="K6250" s="3" t="str">
        <f>IF($B6250="SINAPI",IF(ISNUMBER(MATCH(Banco!$C6250,Analitico!$A:$A,0)),INDEX(Analitico!F:F,MATCH(Banco!$C6250,Analitico!$A:$A,0))&amp;"%",""),"")</f>
        <v/>
      </c>
    </row>
    <row r="6251" spans="1:11" ht="22.5" x14ac:dyDescent="0.2">
      <c r="A6251" s="1" t="str">
        <f t="shared" si="99"/>
        <v>SINAPI 102855</v>
      </c>
      <c r="B6251" s="3" t="s">
        <v>21527</v>
      </c>
      <c r="C6251" s="3" t="s">
        <v>7584</v>
      </c>
      <c r="D6251" s="2" t="s">
        <v>14907</v>
      </c>
      <c r="E6251" s="3" t="s">
        <v>20627</v>
      </c>
      <c r="F6251" s="67" t="s">
        <v>35194</v>
      </c>
      <c r="G6251" s="67" t="s">
        <v>35194</v>
      </c>
      <c r="I6251" s="3" t="s">
        <v>41</v>
      </c>
      <c r="J6251" s="3" t="str">
        <f>IF($B6251="SINAPI",IF(ISNUMBER(MATCH(Banco!$C6251,Analitico!$A:$A,0)),INDEX(Analitico!E:E,MATCH(Banco!$C6251,Analitico!$A:$A,0))&amp;"%",""),"")</f>
        <v/>
      </c>
      <c r="K6251" s="3" t="str">
        <f>IF($B6251="SINAPI",IF(ISNUMBER(MATCH(Banco!$C6251,Analitico!$A:$A,0)),INDEX(Analitico!F:F,MATCH(Banco!$C6251,Analitico!$A:$A,0))&amp;"%",""),"")</f>
        <v/>
      </c>
    </row>
    <row r="6252" spans="1:11" ht="22.5" x14ac:dyDescent="0.2">
      <c r="A6252" s="1" t="str">
        <f t="shared" si="99"/>
        <v>SINAPI 102861</v>
      </c>
      <c r="B6252" s="3" t="s">
        <v>21527</v>
      </c>
      <c r="C6252" s="3" t="s">
        <v>7585</v>
      </c>
      <c r="D6252" s="2" t="s">
        <v>14908</v>
      </c>
      <c r="E6252" s="3" t="s">
        <v>20627</v>
      </c>
      <c r="F6252" s="67" t="s">
        <v>35141</v>
      </c>
      <c r="G6252" s="67" t="s">
        <v>35141</v>
      </c>
      <c r="I6252" s="3" t="s">
        <v>6298</v>
      </c>
      <c r="J6252" s="3" t="str">
        <f>IF($B6252="SINAPI",IF(ISNUMBER(MATCH(Banco!$C6252,Analitico!$A:$A,0)),INDEX(Analitico!E:E,MATCH(Banco!$C6252,Analitico!$A:$A,0))&amp;"%",""),"")</f>
        <v/>
      </c>
      <c r="K6252" s="3" t="str">
        <f>IF($B6252="SINAPI",IF(ISNUMBER(MATCH(Banco!$C6252,Analitico!$A:$A,0)),INDEX(Analitico!F:F,MATCH(Banco!$C6252,Analitico!$A:$A,0))&amp;"%",""),"")</f>
        <v/>
      </c>
    </row>
    <row r="6253" spans="1:11" ht="22.5" x14ac:dyDescent="0.2">
      <c r="A6253" s="1" t="str">
        <f t="shared" si="99"/>
        <v>SINAPI 102867</v>
      </c>
      <c r="B6253" s="3" t="s">
        <v>21527</v>
      </c>
      <c r="C6253" s="3" t="s">
        <v>7586</v>
      </c>
      <c r="D6253" s="2" t="s">
        <v>14909</v>
      </c>
      <c r="E6253" s="3" t="s">
        <v>20627</v>
      </c>
      <c r="F6253" s="67" t="s">
        <v>4605</v>
      </c>
      <c r="G6253" s="67" t="s">
        <v>4605</v>
      </c>
      <c r="I6253" s="3" t="s">
        <v>6298</v>
      </c>
      <c r="J6253" s="3" t="str">
        <f>IF($B6253="SINAPI",IF(ISNUMBER(MATCH(Banco!$C6253,Analitico!$A:$A,0)),INDEX(Analitico!E:E,MATCH(Banco!$C6253,Analitico!$A:$A,0))&amp;"%",""),"")</f>
        <v/>
      </c>
      <c r="K6253" s="3" t="str">
        <f>IF($B6253="SINAPI",IF(ISNUMBER(MATCH(Banco!$C6253,Analitico!$A:$A,0)),INDEX(Analitico!F:F,MATCH(Banco!$C6253,Analitico!$A:$A,0))&amp;"%",""),"")</f>
        <v/>
      </c>
    </row>
    <row r="6254" spans="1:11" ht="22.5" x14ac:dyDescent="0.2">
      <c r="A6254" s="1" t="str">
        <f t="shared" si="99"/>
        <v>SINAPI 102873</v>
      </c>
      <c r="B6254" s="3" t="s">
        <v>21527</v>
      </c>
      <c r="C6254" s="3" t="s">
        <v>7587</v>
      </c>
      <c r="D6254" s="2" t="s">
        <v>14910</v>
      </c>
      <c r="E6254" s="3" t="s">
        <v>20627</v>
      </c>
      <c r="F6254" s="67" t="s">
        <v>35161</v>
      </c>
      <c r="G6254" s="67" t="s">
        <v>35161</v>
      </c>
      <c r="I6254" s="3" t="s">
        <v>41</v>
      </c>
      <c r="J6254" s="3" t="str">
        <f>IF($B6254="SINAPI",IF(ISNUMBER(MATCH(Banco!$C6254,Analitico!$A:$A,0)),INDEX(Analitico!E:E,MATCH(Banco!$C6254,Analitico!$A:$A,0))&amp;"%",""),"")</f>
        <v/>
      </c>
      <c r="K6254" s="3" t="str">
        <f>IF($B6254="SINAPI",IF(ISNUMBER(MATCH(Banco!$C6254,Analitico!$A:$A,0)),INDEX(Analitico!F:F,MATCH(Banco!$C6254,Analitico!$A:$A,0))&amp;"%",""),"")</f>
        <v/>
      </c>
    </row>
    <row r="6255" spans="1:11" ht="22.5" x14ac:dyDescent="0.2">
      <c r="A6255" s="1" t="str">
        <f t="shared" si="99"/>
        <v>SINAPI 102879</v>
      </c>
      <c r="B6255" s="3" t="s">
        <v>21527</v>
      </c>
      <c r="C6255" s="3" t="s">
        <v>7588</v>
      </c>
      <c r="D6255" s="2" t="s">
        <v>14911</v>
      </c>
      <c r="E6255" s="3" t="s">
        <v>20627</v>
      </c>
      <c r="F6255" s="67" t="s">
        <v>35195</v>
      </c>
      <c r="G6255" s="67" t="s">
        <v>35195</v>
      </c>
      <c r="I6255" s="3" t="s">
        <v>41</v>
      </c>
      <c r="J6255" s="3" t="str">
        <f>IF($B6255="SINAPI",IF(ISNUMBER(MATCH(Banco!$C6255,Analitico!$A:$A,0)),INDEX(Analitico!E:E,MATCH(Banco!$C6255,Analitico!$A:$A,0))&amp;"%",""),"")</f>
        <v/>
      </c>
      <c r="K6255" s="3" t="str">
        <f>IF($B6255="SINAPI",IF(ISNUMBER(MATCH(Banco!$C6255,Analitico!$A:$A,0)),INDEX(Analitico!F:F,MATCH(Banco!$C6255,Analitico!$A:$A,0))&amp;"%",""),"")</f>
        <v/>
      </c>
    </row>
    <row r="6256" spans="1:11" x14ac:dyDescent="0.2">
      <c r="A6256" s="1" t="str">
        <f t="shared" si="99"/>
        <v>SINAPI 102885</v>
      </c>
      <c r="B6256" s="3" t="s">
        <v>21527</v>
      </c>
      <c r="C6256" s="3" t="s">
        <v>7589</v>
      </c>
      <c r="D6256" s="2" t="s">
        <v>14912</v>
      </c>
      <c r="E6256" s="3" t="s">
        <v>20627</v>
      </c>
      <c r="F6256" s="67" t="s">
        <v>21904</v>
      </c>
      <c r="G6256" s="67" t="s">
        <v>21904</v>
      </c>
      <c r="I6256" s="3" t="s">
        <v>6298</v>
      </c>
      <c r="J6256" s="3" t="str">
        <f>IF($B6256="SINAPI",IF(ISNUMBER(MATCH(Banco!$C6256,Analitico!$A:$A,0)),INDEX(Analitico!E:E,MATCH(Banco!$C6256,Analitico!$A:$A,0))&amp;"%",""),"")</f>
        <v/>
      </c>
      <c r="K6256" s="3" t="str">
        <f>IF($B6256="SINAPI",IF(ISNUMBER(MATCH(Banco!$C6256,Analitico!$A:$A,0)),INDEX(Analitico!F:F,MATCH(Banco!$C6256,Analitico!$A:$A,0))&amp;"%",""),"")</f>
        <v/>
      </c>
    </row>
    <row r="6257" spans="1:11" x14ac:dyDescent="0.2">
      <c r="A6257" s="1" t="str">
        <f t="shared" si="99"/>
        <v>SINAPI 102891</v>
      </c>
      <c r="B6257" s="3" t="s">
        <v>21527</v>
      </c>
      <c r="C6257" s="3" t="s">
        <v>7590</v>
      </c>
      <c r="D6257" s="2" t="s">
        <v>14913</v>
      </c>
      <c r="E6257" s="3" t="s">
        <v>20627</v>
      </c>
      <c r="F6257" s="67" t="s">
        <v>21904</v>
      </c>
      <c r="G6257" s="67" t="s">
        <v>21904</v>
      </c>
      <c r="I6257" s="3" t="s">
        <v>6298</v>
      </c>
      <c r="J6257" s="3" t="str">
        <f>IF($B6257="SINAPI",IF(ISNUMBER(MATCH(Banco!$C6257,Analitico!$A:$A,0)),INDEX(Analitico!E:E,MATCH(Banco!$C6257,Analitico!$A:$A,0))&amp;"%",""),"")</f>
        <v/>
      </c>
      <c r="K6257" s="3" t="str">
        <f>IF($B6257="SINAPI",IF(ISNUMBER(MATCH(Banco!$C6257,Analitico!$A:$A,0)),INDEX(Analitico!F:F,MATCH(Banco!$C6257,Analitico!$A:$A,0))&amp;"%",""),"")</f>
        <v/>
      </c>
    </row>
    <row r="6258" spans="1:11" ht="22.5" x14ac:dyDescent="0.2">
      <c r="A6258" s="1" t="str">
        <f t="shared" si="99"/>
        <v>SINAPI 102897</v>
      </c>
      <c r="B6258" s="3" t="s">
        <v>21527</v>
      </c>
      <c r="C6258" s="3" t="s">
        <v>7591</v>
      </c>
      <c r="D6258" s="2" t="s">
        <v>14914</v>
      </c>
      <c r="E6258" s="3" t="s">
        <v>20627</v>
      </c>
      <c r="F6258" s="67" t="s">
        <v>29753</v>
      </c>
      <c r="G6258" s="67" t="s">
        <v>29753</v>
      </c>
      <c r="I6258" s="3" t="s">
        <v>41</v>
      </c>
      <c r="J6258" s="3" t="str">
        <f>IF($B6258="SINAPI",IF(ISNUMBER(MATCH(Banco!$C6258,Analitico!$A:$A,0)),INDEX(Analitico!E:E,MATCH(Banco!$C6258,Analitico!$A:$A,0))&amp;"%",""),"")</f>
        <v/>
      </c>
      <c r="K6258" s="3" t="str">
        <f>IF($B6258="SINAPI",IF(ISNUMBER(MATCH(Banco!$C6258,Analitico!$A:$A,0)),INDEX(Analitico!F:F,MATCH(Banco!$C6258,Analitico!$A:$A,0))&amp;"%",""),"")</f>
        <v/>
      </c>
    </row>
    <row r="6259" spans="1:11" ht="22.5" x14ac:dyDescent="0.2">
      <c r="A6259" s="1" t="str">
        <f t="shared" si="99"/>
        <v>SINAPI 102903</v>
      </c>
      <c r="B6259" s="3" t="s">
        <v>21527</v>
      </c>
      <c r="C6259" s="3" t="s">
        <v>7592</v>
      </c>
      <c r="D6259" s="2" t="s">
        <v>14915</v>
      </c>
      <c r="E6259" s="3" t="s">
        <v>20627</v>
      </c>
      <c r="F6259" s="67" t="s">
        <v>4950</v>
      </c>
      <c r="G6259" s="67" t="s">
        <v>4950</v>
      </c>
      <c r="I6259" s="3" t="s">
        <v>41</v>
      </c>
      <c r="J6259" s="3" t="str">
        <f>IF($B6259="SINAPI",IF(ISNUMBER(MATCH(Banco!$C6259,Analitico!$A:$A,0)),INDEX(Analitico!E:E,MATCH(Banco!$C6259,Analitico!$A:$A,0))&amp;"%",""),"")</f>
        <v/>
      </c>
      <c r="K6259" s="3" t="str">
        <f>IF($B6259="SINAPI",IF(ISNUMBER(MATCH(Banco!$C6259,Analitico!$A:$A,0)),INDEX(Analitico!F:F,MATCH(Banco!$C6259,Analitico!$A:$A,0))&amp;"%",""),"")</f>
        <v/>
      </c>
    </row>
    <row r="6260" spans="1:11" x14ac:dyDescent="0.2">
      <c r="A6260" s="1" t="str">
        <f t="shared" si="99"/>
        <v>SINAPI 102909</v>
      </c>
      <c r="B6260" s="3" t="s">
        <v>21527</v>
      </c>
      <c r="C6260" s="3" t="s">
        <v>7593</v>
      </c>
      <c r="D6260" s="2" t="s">
        <v>14916</v>
      </c>
      <c r="E6260" s="3" t="s">
        <v>20627</v>
      </c>
      <c r="F6260" s="67" t="s">
        <v>21060</v>
      </c>
      <c r="G6260" s="67" t="s">
        <v>21060</v>
      </c>
      <c r="I6260" s="3" t="s">
        <v>6298</v>
      </c>
      <c r="J6260" s="3" t="str">
        <f>IF($B6260="SINAPI",IF(ISNUMBER(MATCH(Banco!$C6260,Analitico!$A:$A,0)),INDEX(Analitico!E:E,MATCH(Banco!$C6260,Analitico!$A:$A,0))&amp;"%",""),"")</f>
        <v/>
      </c>
      <c r="K6260" s="3" t="str">
        <f>IF($B6260="SINAPI",IF(ISNUMBER(MATCH(Banco!$C6260,Analitico!$A:$A,0)),INDEX(Analitico!F:F,MATCH(Banco!$C6260,Analitico!$A:$A,0))&amp;"%",""),"")</f>
        <v/>
      </c>
    </row>
    <row r="6261" spans="1:11" x14ac:dyDescent="0.2">
      <c r="A6261" s="1" t="str">
        <f t="shared" si="99"/>
        <v>SINAPI 102915</v>
      </c>
      <c r="B6261" s="3" t="s">
        <v>21527</v>
      </c>
      <c r="C6261" s="3" t="s">
        <v>7594</v>
      </c>
      <c r="D6261" s="2" t="s">
        <v>14917</v>
      </c>
      <c r="E6261" s="3" t="s">
        <v>20627</v>
      </c>
      <c r="F6261" s="67" t="s">
        <v>5460</v>
      </c>
      <c r="G6261" s="67" t="s">
        <v>5460</v>
      </c>
      <c r="I6261" s="3" t="s">
        <v>6298</v>
      </c>
      <c r="J6261" s="3" t="str">
        <f>IF($B6261="SINAPI",IF(ISNUMBER(MATCH(Banco!$C6261,Analitico!$A:$A,0)),INDEX(Analitico!E:E,MATCH(Banco!$C6261,Analitico!$A:$A,0))&amp;"%",""),"")</f>
        <v/>
      </c>
      <c r="K6261" s="3" t="str">
        <f>IF($B6261="SINAPI",IF(ISNUMBER(MATCH(Banco!$C6261,Analitico!$A:$A,0)),INDEX(Analitico!F:F,MATCH(Banco!$C6261,Analitico!$A:$A,0))&amp;"%",""),"")</f>
        <v/>
      </c>
    </row>
    <row r="6262" spans="1:11" ht="22.5" x14ac:dyDescent="0.2">
      <c r="A6262" s="1" t="str">
        <f t="shared" si="99"/>
        <v>SINAPI 102927</v>
      </c>
      <c r="B6262" s="3" t="s">
        <v>21527</v>
      </c>
      <c r="C6262" s="3" t="s">
        <v>7595</v>
      </c>
      <c r="D6262" s="2" t="s">
        <v>14918</v>
      </c>
      <c r="E6262" s="3" t="s">
        <v>20627</v>
      </c>
      <c r="F6262" s="67" t="s">
        <v>5326</v>
      </c>
      <c r="G6262" s="67" t="s">
        <v>5326</v>
      </c>
      <c r="I6262" s="3" t="s">
        <v>6298</v>
      </c>
      <c r="J6262" s="3" t="str">
        <f>IF($B6262="SINAPI",IF(ISNUMBER(MATCH(Banco!$C6262,Analitico!$A:$A,0)),INDEX(Analitico!E:E,MATCH(Banco!$C6262,Analitico!$A:$A,0))&amp;"%",""),"")</f>
        <v/>
      </c>
      <c r="K6262" s="3" t="str">
        <f>IF($B6262="SINAPI",IF(ISNUMBER(MATCH(Banco!$C6262,Analitico!$A:$A,0)),INDEX(Analitico!F:F,MATCH(Banco!$C6262,Analitico!$A:$A,0))&amp;"%",""),"")</f>
        <v/>
      </c>
    </row>
    <row r="6263" spans="1:11" ht="33.75" x14ac:dyDescent="0.2">
      <c r="A6263" s="1" t="str">
        <f t="shared" si="99"/>
        <v>SINAPI 102933</v>
      </c>
      <c r="B6263" s="3" t="s">
        <v>21527</v>
      </c>
      <c r="C6263" s="3" t="s">
        <v>7596</v>
      </c>
      <c r="D6263" s="2" t="s">
        <v>14919</v>
      </c>
      <c r="E6263" s="3" t="s">
        <v>20627</v>
      </c>
      <c r="F6263" s="67" t="s">
        <v>5326</v>
      </c>
      <c r="G6263" s="67" t="s">
        <v>5326</v>
      </c>
      <c r="I6263" s="3" t="s">
        <v>6298</v>
      </c>
      <c r="J6263" s="3" t="str">
        <f>IF($B6263="SINAPI",IF(ISNUMBER(MATCH(Banco!$C6263,Analitico!$A:$A,0)),INDEX(Analitico!E:E,MATCH(Banco!$C6263,Analitico!$A:$A,0))&amp;"%",""),"")</f>
        <v/>
      </c>
      <c r="K6263" s="3" t="str">
        <f>IF($B6263="SINAPI",IF(ISNUMBER(MATCH(Banco!$C6263,Analitico!$A:$A,0)),INDEX(Analitico!F:F,MATCH(Banco!$C6263,Analitico!$A:$A,0))&amp;"%",""),"")</f>
        <v/>
      </c>
    </row>
    <row r="6264" spans="1:11" x14ac:dyDescent="0.2">
      <c r="A6264" s="1" t="str">
        <f t="shared" si="99"/>
        <v>SINAPI 102939</v>
      </c>
      <c r="B6264" s="3" t="s">
        <v>21527</v>
      </c>
      <c r="C6264" s="3" t="s">
        <v>7597</v>
      </c>
      <c r="D6264" s="2" t="s">
        <v>14920</v>
      </c>
      <c r="E6264" s="3" t="s">
        <v>20627</v>
      </c>
      <c r="F6264" s="67" t="s">
        <v>31582</v>
      </c>
      <c r="G6264" s="67" t="s">
        <v>31582</v>
      </c>
      <c r="I6264" s="3" t="s">
        <v>6298</v>
      </c>
      <c r="J6264" s="3" t="str">
        <f>IF($B6264="SINAPI",IF(ISNUMBER(MATCH(Banco!$C6264,Analitico!$A:$A,0)),INDEX(Analitico!E:E,MATCH(Banco!$C6264,Analitico!$A:$A,0))&amp;"%",""),"")</f>
        <v/>
      </c>
      <c r="K6264" s="3" t="str">
        <f>IF($B6264="SINAPI",IF(ISNUMBER(MATCH(Banco!$C6264,Analitico!$A:$A,0)),INDEX(Analitico!F:F,MATCH(Banco!$C6264,Analitico!$A:$A,0))&amp;"%",""),"")</f>
        <v/>
      </c>
    </row>
    <row r="6265" spans="1:11" ht="22.5" x14ac:dyDescent="0.2">
      <c r="A6265" s="1" t="str">
        <f t="shared" si="99"/>
        <v>SINAPI 102945</v>
      </c>
      <c r="B6265" s="3" t="s">
        <v>21527</v>
      </c>
      <c r="C6265" s="3" t="s">
        <v>7598</v>
      </c>
      <c r="D6265" s="2" t="s">
        <v>14921</v>
      </c>
      <c r="E6265" s="3" t="s">
        <v>20627</v>
      </c>
      <c r="F6265" s="67" t="s">
        <v>20733</v>
      </c>
      <c r="G6265" s="67" t="s">
        <v>20733</v>
      </c>
      <c r="I6265" s="3" t="s">
        <v>6298</v>
      </c>
      <c r="J6265" s="3" t="str">
        <f>IF($B6265="SINAPI",IF(ISNUMBER(MATCH(Banco!$C6265,Analitico!$A:$A,0)),INDEX(Analitico!E:E,MATCH(Banco!$C6265,Analitico!$A:$A,0))&amp;"%",""),"")</f>
        <v/>
      </c>
      <c r="K6265" s="3" t="str">
        <f>IF($B6265="SINAPI",IF(ISNUMBER(MATCH(Banco!$C6265,Analitico!$A:$A,0)),INDEX(Analitico!F:F,MATCH(Banco!$C6265,Analitico!$A:$A,0))&amp;"%",""),"")</f>
        <v/>
      </c>
    </row>
    <row r="6266" spans="1:11" ht="22.5" x14ac:dyDescent="0.2">
      <c r="A6266" s="1" t="str">
        <f t="shared" si="99"/>
        <v>SINAPI 102951</v>
      </c>
      <c r="B6266" s="3" t="s">
        <v>21527</v>
      </c>
      <c r="C6266" s="3" t="s">
        <v>7599</v>
      </c>
      <c r="D6266" s="2" t="s">
        <v>14922</v>
      </c>
      <c r="E6266" s="3" t="s">
        <v>20627</v>
      </c>
      <c r="F6266" s="67" t="s">
        <v>20864</v>
      </c>
      <c r="G6266" s="67" t="s">
        <v>20864</v>
      </c>
      <c r="I6266" s="3" t="s">
        <v>6298</v>
      </c>
      <c r="J6266" s="3" t="str">
        <f>IF($B6266="SINAPI",IF(ISNUMBER(MATCH(Banco!$C6266,Analitico!$A:$A,0)),INDEX(Analitico!E:E,MATCH(Banco!$C6266,Analitico!$A:$A,0))&amp;"%",""),"")</f>
        <v/>
      </c>
      <c r="K6266" s="3" t="str">
        <f>IF($B6266="SINAPI",IF(ISNUMBER(MATCH(Banco!$C6266,Analitico!$A:$A,0)),INDEX(Analitico!F:F,MATCH(Banco!$C6266,Analitico!$A:$A,0))&amp;"%",""),"")</f>
        <v/>
      </c>
    </row>
    <row r="6267" spans="1:11" ht="22.5" x14ac:dyDescent="0.2">
      <c r="A6267" s="1" t="str">
        <f t="shared" si="99"/>
        <v>SINAPI 102957</v>
      </c>
      <c r="B6267" s="3" t="s">
        <v>21527</v>
      </c>
      <c r="C6267" s="3" t="s">
        <v>7600</v>
      </c>
      <c r="D6267" s="2" t="s">
        <v>14923</v>
      </c>
      <c r="E6267" s="3" t="s">
        <v>20627</v>
      </c>
      <c r="F6267" s="67" t="s">
        <v>35129</v>
      </c>
      <c r="G6267" s="67" t="s">
        <v>35129</v>
      </c>
      <c r="I6267" s="3" t="s">
        <v>41</v>
      </c>
      <c r="J6267" s="3" t="str">
        <f>IF($B6267="SINAPI",IF(ISNUMBER(MATCH(Banco!$C6267,Analitico!$A:$A,0)),INDEX(Analitico!E:E,MATCH(Banco!$C6267,Analitico!$A:$A,0))&amp;"%",""),"")</f>
        <v/>
      </c>
      <c r="K6267" s="3" t="str">
        <f>IF($B6267="SINAPI",IF(ISNUMBER(MATCH(Banco!$C6267,Analitico!$A:$A,0)),INDEX(Analitico!F:F,MATCH(Banco!$C6267,Analitico!$A:$A,0))&amp;"%",""),"")</f>
        <v/>
      </c>
    </row>
    <row r="6268" spans="1:11" ht="22.5" x14ac:dyDescent="0.2">
      <c r="A6268" s="1" t="str">
        <f t="shared" si="99"/>
        <v>SINAPI 102963</v>
      </c>
      <c r="B6268" s="3" t="s">
        <v>21527</v>
      </c>
      <c r="C6268" s="3" t="s">
        <v>7601</v>
      </c>
      <c r="D6268" s="2" t="s">
        <v>14924</v>
      </c>
      <c r="E6268" s="3" t="s">
        <v>20627</v>
      </c>
      <c r="F6268" s="67" t="s">
        <v>35156</v>
      </c>
      <c r="G6268" s="67" t="s">
        <v>35156</v>
      </c>
      <c r="I6268" s="3" t="s">
        <v>41</v>
      </c>
      <c r="J6268" s="3" t="str">
        <f>IF($B6268="SINAPI",IF(ISNUMBER(MATCH(Banco!$C6268,Analitico!$A:$A,0)),INDEX(Analitico!E:E,MATCH(Banco!$C6268,Analitico!$A:$A,0))&amp;"%",""),"")</f>
        <v/>
      </c>
      <c r="K6268" s="3" t="str">
        <f>IF($B6268="SINAPI",IF(ISNUMBER(MATCH(Banco!$C6268,Analitico!$A:$A,0)),INDEX(Analitico!F:F,MATCH(Banco!$C6268,Analitico!$A:$A,0))&amp;"%",""),"")</f>
        <v/>
      </c>
    </row>
    <row r="6269" spans="1:11" ht="22.5" x14ac:dyDescent="0.2">
      <c r="A6269" s="1" t="str">
        <f t="shared" si="99"/>
        <v>SINAPI 102969</v>
      </c>
      <c r="B6269" s="3" t="s">
        <v>21527</v>
      </c>
      <c r="C6269" s="3" t="s">
        <v>7602</v>
      </c>
      <c r="D6269" s="2" t="s">
        <v>14925</v>
      </c>
      <c r="E6269" s="3" t="s">
        <v>20627</v>
      </c>
      <c r="F6269" s="67" t="s">
        <v>5598</v>
      </c>
      <c r="G6269" s="67" t="s">
        <v>5598</v>
      </c>
      <c r="I6269" s="3" t="s">
        <v>6298</v>
      </c>
      <c r="J6269" s="3" t="str">
        <f>IF($B6269="SINAPI",IF(ISNUMBER(MATCH(Banco!$C6269,Analitico!$A:$A,0)),INDEX(Analitico!E:E,MATCH(Banco!$C6269,Analitico!$A:$A,0))&amp;"%",""),"")</f>
        <v/>
      </c>
      <c r="K6269" s="3" t="str">
        <f>IF($B6269="SINAPI",IF(ISNUMBER(MATCH(Banco!$C6269,Analitico!$A:$A,0)),INDEX(Analitico!F:F,MATCH(Banco!$C6269,Analitico!$A:$A,0))&amp;"%",""),"")</f>
        <v/>
      </c>
    </row>
    <row r="6270" spans="1:11" ht="22.5" x14ac:dyDescent="0.2">
      <c r="A6270" s="1" t="str">
        <f t="shared" si="99"/>
        <v>SINAPI 102985</v>
      </c>
      <c r="B6270" s="3" t="s">
        <v>21527</v>
      </c>
      <c r="C6270" s="3" t="s">
        <v>7603</v>
      </c>
      <c r="D6270" s="2" t="s">
        <v>14926</v>
      </c>
      <c r="E6270" s="3" t="s">
        <v>20627</v>
      </c>
      <c r="F6270" s="67" t="s">
        <v>5752</v>
      </c>
      <c r="G6270" s="67" t="s">
        <v>5752</v>
      </c>
      <c r="I6270" s="3" t="s">
        <v>41</v>
      </c>
      <c r="J6270" s="3" t="str">
        <f>IF($B6270="SINAPI",IF(ISNUMBER(MATCH(Banco!$C6270,Analitico!$A:$A,0)),INDEX(Analitico!E:E,MATCH(Banco!$C6270,Analitico!$A:$A,0))&amp;"%",""),"")</f>
        <v/>
      </c>
      <c r="K6270" s="3" t="str">
        <f>IF($B6270="SINAPI",IF(ISNUMBER(MATCH(Banco!$C6270,Analitico!$A:$A,0)),INDEX(Analitico!F:F,MATCH(Banco!$C6270,Analitico!$A:$A,0))&amp;"%",""),"")</f>
        <v/>
      </c>
    </row>
    <row r="6271" spans="1:11" ht="22.5" x14ac:dyDescent="0.2">
      <c r="A6271" s="1" t="str">
        <f t="shared" si="99"/>
        <v>SINAPI 103156</v>
      </c>
      <c r="B6271" s="3" t="s">
        <v>21527</v>
      </c>
      <c r="C6271" s="3" t="s">
        <v>7604</v>
      </c>
      <c r="D6271" s="2" t="s">
        <v>14927</v>
      </c>
      <c r="E6271" s="3" t="s">
        <v>20627</v>
      </c>
      <c r="F6271" s="67" t="s">
        <v>4565</v>
      </c>
      <c r="G6271" s="67" t="s">
        <v>4565</v>
      </c>
      <c r="I6271" s="3" t="s">
        <v>6298</v>
      </c>
      <c r="J6271" s="3" t="str">
        <f>IF($B6271="SINAPI",IF(ISNUMBER(MATCH(Banco!$C6271,Analitico!$A:$A,0)),INDEX(Analitico!E:E,MATCH(Banco!$C6271,Analitico!$A:$A,0))&amp;"%",""),"")</f>
        <v/>
      </c>
      <c r="K6271" s="3" t="str">
        <f>IF($B6271="SINAPI",IF(ISNUMBER(MATCH(Banco!$C6271,Analitico!$A:$A,0)),INDEX(Analitico!F:F,MATCH(Banco!$C6271,Analitico!$A:$A,0))&amp;"%",""),"")</f>
        <v/>
      </c>
    </row>
    <row r="6272" spans="1:11" ht="22.5" x14ac:dyDescent="0.2">
      <c r="A6272" s="1" t="str">
        <f t="shared" si="99"/>
        <v>SINAPI 103162</v>
      </c>
      <c r="B6272" s="3" t="s">
        <v>21527</v>
      </c>
      <c r="C6272" s="3" t="s">
        <v>7605</v>
      </c>
      <c r="D6272" s="2" t="s">
        <v>14928</v>
      </c>
      <c r="E6272" s="3" t="s">
        <v>20627</v>
      </c>
      <c r="F6272" s="67" t="s">
        <v>4697</v>
      </c>
      <c r="G6272" s="67" t="s">
        <v>4697</v>
      </c>
      <c r="I6272" s="3" t="s">
        <v>6298</v>
      </c>
      <c r="J6272" s="3" t="str">
        <f>IF($B6272="SINAPI",IF(ISNUMBER(MATCH(Banco!$C6272,Analitico!$A:$A,0)),INDEX(Analitico!E:E,MATCH(Banco!$C6272,Analitico!$A:$A,0))&amp;"%",""),"")</f>
        <v/>
      </c>
      <c r="K6272" s="3" t="str">
        <f>IF($B6272="SINAPI",IF(ISNUMBER(MATCH(Banco!$C6272,Analitico!$A:$A,0)),INDEX(Analitico!F:F,MATCH(Banco!$C6272,Analitico!$A:$A,0))&amp;"%",""),"")</f>
        <v/>
      </c>
    </row>
    <row r="6273" spans="1:11" ht="22.5" x14ac:dyDescent="0.2">
      <c r="A6273" s="1" t="str">
        <f t="shared" si="99"/>
        <v>SINAPI 103168</v>
      </c>
      <c r="B6273" s="3" t="s">
        <v>21527</v>
      </c>
      <c r="C6273" s="3" t="s">
        <v>7606</v>
      </c>
      <c r="D6273" s="2" t="s">
        <v>14929</v>
      </c>
      <c r="E6273" s="3" t="s">
        <v>20627</v>
      </c>
      <c r="F6273" s="67" t="s">
        <v>28857</v>
      </c>
      <c r="G6273" s="67" t="s">
        <v>28857</v>
      </c>
      <c r="I6273" s="3" t="s">
        <v>6298</v>
      </c>
      <c r="J6273" s="3" t="str">
        <f>IF($B6273="SINAPI",IF(ISNUMBER(MATCH(Banco!$C6273,Analitico!$A:$A,0)),INDEX(Analitico!E:E,MATCH(Banco!$C6273,Analitico!$A:$A,0))&amp;"%",""),"")</f>
        <v/>
      </c>
      <c r="K6273" s="3" t="str">
        <f>IF($B6273="SINAPI",IF(ISNUMBER(MATCH(Banco!$C6273,Analitico!$A:$A,0)),INDEX(Analitico!F:F,MATCH(Banco!$C6273,Analitico!$A:$A,0))&amp;"%",""),"")</f>
        <v/>
      </c>
    </row>
    <row r="6274" spans="1:11" ht="22.5" x14ac:dyDescent="0.2">
      <c r="A6274" s="1" t="str">
        <f t="shared" si="99"/>
        <v>SINAPI 103174</v>
      </c>
      <c r="B6274" s="3" t="s">
        <v>21527</v>
      </c>
      <c r="C6274" s="3" t="s">
        <v>7607</v>
      </c>
      <c r="D6274" s="2" t="s">
        <v>14930</v>
      </c>
      <c r="E6274" s="3" t="s">
        <v>20627</v>
      </c>
      <c r="F6274" s="67" t="s">
        <v>5323</v>
      </c>
      <c r="G6274" s="67" t="s">
        <v>5323</v>
      </c>
      <c r="I6274" s="3" t="s">
        <v>6298</v>
      </c>
      <c r="J6274" s="3" t="str">
        <f>IF($B6274="SINAPI",IF(ISNUMBER(MATCH(Banco!$C6274,Analitico!$A:$A,0)),INDEX(Analitico!E:E,MATCH(Banco!$C6274,Analitico!$A:$A,0))&amp;"%",""),"")</f>
        <v/>
      </c>
      <c r="K6274" s="3" t="str">
        <f>IF($B6274="SINAPI",IF(ISNUMBER(MATCH(Banco!$C6274,Analitico!$A:$A,0)),INDEX(Analitico!F:F,MATCH(Banco!$C6274,Analitico!$A:$A,0))&amp;"%",""),"")</f>
        <v/>
      </c>
    </row>
    <row r="6275" spans="1:11" ht="22.5" x14ac:dyDescent="0.2">
      <c r="A6275" s="1" t="str">
        <f t="shared" si="99"/>
        <v>SINAPI 103180</v>
      </c>
      <c r="B6275" s="3" t="s">
        <v>21527</v>
      </c>
      <c r="C6275" s="3" t="s">
        <v>7608</v>
      </c>
      <c r="D6275" s="2" t="s">
        <v>14931</v>
      </c>
      <c r="E6275" s="3" t="s">
        <v>20627</v>
      </c>
      <c r="F6275" s="67" t="s">
        <v>29519</v>
      </c>
      <c r="G6275" s="67" t="s">
        <v>29519</v>
      </c>
      <c r="I6275" s="3" t="s">
        <v>6298</v>
      </c>
      <c r="J6275" s="3" t="str">
        <f>IF($B6275="SINAPI",IF(ISNUMBER(MATCH(Banco!$C6275,Analitico!$A:$A,0)),INDEX(Analitico!E:E,MATCH(Banco!$C6275,Analitico!$A:$A,0))&amp;"%",""),"")</f>
        <v/>
      </c>
      <c r="K6275" s="3" t="str">
        <f>IF($B6275="SINAPI",IF(ISNUMBER(MATCH(Banco!$C6275,Analitico!$A:$A,0)),INDEX(Analitico!F:F,MATCH(Banco!$C6275,Analitico!$A:$A,0))&amp;"%",""),"")</f>
        <v/>
      </c>
    </row>
    <row r="6276" spans="1:11" ht="22.5" x14ac:dyDescent="0.2">
      <c r="A6276" s="1" t="str">
        <f t="shared" si="99"/>
        <v>SINAPI 103223</v>
      </c>
      <c r="B6276" s="3" t="s">
        <v>21527</v>
      </c>
      <c r="C6276" s="3" t="s">
        <v>7609</v>
      </c>
      <c r="D6276" s="2" t="s">
        <v>14932</v>
      </c>
      <c r="E6276" s="3" t="s">
        <v>20627</v>
      </c>
      <c r="F6276" s="67" t="s">
        <v>35196</v>
      </c>
      <c r="G6276" s="67" t="s">
        <v>35196</v>
      </c>
      <c r="I6276" s="3" t="s">
        <v>41</v>
      </c>
      <c r="J6276" s="3" t="str">
        <f>IF($B6276="SINAPI",IF(ISNUMBER(MATCH(Banco!$C6276,Analitico!$A:$A,0)),INDEX(Analitico!E:E,MATCH(Banco!$C6276,Analitico!$A:$A,0))&amp;"%",""),"")</f>
        <v/>
      </c>
      <c r="K6276" s="3" t="str">
        <f>IF($B6276="SINAPI",IF(ISNUMBER(MATCH(Banco!$C6276,Analitico!$A:$A,0)),INDEX(Analitico!F:F,MATCH(Banco!$C6276,Analitico!$A:$A,0))&amp;"%",""),"")</f>
        <v/>
      </c>
    </row>
    <row r="6277" spans="1:11" ht="22.5" x14ac:dyDescent="0.2">
      <c r="A6277" s="1" t="str">
        <f t="shared" si="99"/>
        <v>SINAPI 103229</v>
      </c>
      <c r="B6277" s="3" t="s">
        <v>21527</v>
      </c>
      <c r="C6277" s="3" t="s">
        <v>7610</v>
      </c>
      <c r="D6277" s="2" t="s">
        <v>14933</v>
      </c>
      <c r="E6277" s="3" t="s">
        <v>20627</v>
      </c>
      <c r="F6277" s="67" t="s">
        <v>31866</v>
      </c>
      <c r="G6277" s="67" t="s">
        <v>31866</v>
      </c>
      <c r="I6277" s="3" t="s">
        <v>41</v>
      </c>
      <c r="J6277" s="3" t="str">
        <f>IF($B6277="SINAPI",IF(ISNUMBER(MATCH(Banco!$C6277,Analitico!$A:$A,0)),INDEX(Analitico!E:E,MATCH(Banco!$C6277,Analitico!$A:$A,0))&amp;"%",""),"")</f>
        <v/>
      </c>
      <c r="K6277" s="3" t="str">
        <f>IF($B6277="SINAPI",IF(ISNUMBER(MATCH(Banco!$C6277,Analitico!$A:$A,0)),INDEX(Analitico!F:F,MATCH(Banco!$C6277,Analitico!$A:$A,0))&amp;"%",""),"")</f>
        <v/>
      </c>
    </row>
    <row r="6278" spans="1:11" ht="22.5" x14ac:dyDescent="0.2">
      <c r="A6278" s="1" t="str">
        <f t="shared" si="99"/>
        <v>SINAPI 103235</v>
      </c>
      <c r="B6278" s="3" t="s">
        <v>21527</v>
      </c>
      <c r="C6278" s="3" t="s">
        <v>7611</v>
      </c>
      <c r="D6278" s="2" t="s">
        <v>14934</v>
      </c>
      <c r="E6278" s="3" t="s">
        <v>20627</v>
      </c>
      <c r="F6278" s="67" t="s">
        <v>35197</v>
      </c>
      <c r="G6278" s="67" t="s">
        <v>35197</v>
      </c>
      <c r="I6278" s="3" t="s">
        <v>41</v>
      </c>
      <c r="J6278" s="3" t="str">
        <f>IF($B6278="SINAPI",IF(ISNUMBER(MATCH(Banco!$C6278,Analitico!$A:$A,0)),INDEX(Analitico!E:E,MATCH(Banco!$C6278,Analitico!$A:$A,0))&amp;"%",""),"")</f>
        <v/>
      </c>
      <c r="K6278" s="3" t="str">
        <f>IF($B6278="SINAPI",IF(ISNUMBER(MATCH(Banco!$C6278,Analitico!$A:$A,0)),INDEX(Analitico!F:F,MATCH(Banco!$C6278,Analitico!$A:$A,0))&amp;"%",""),"")</f>
        <v/>
      </c>
    </row>
    <row r="6279" spans="1:11" ht="22.5" x14ac:dyDescent="0.2">
      <c r="A6279" s="1" t="str">
        <f t="shared" si="99"/>
        <v>SINAPI 103241</v>
      </c>
      <c r="B6279" s="3" t="s">
        <v>21527</v>
      </c>
      <c r="C6279" s="3" t="s">
        <v>7612</v>
      </c>
      <c r="D6279" s="2" t="s">
        <v>14935</v>
      </c>
      <c r="E6279" s="3" t="s">
        <v>20627</v>
      </c>
      <c r="F6279" s="67" t="s">
        <v>6227</v>
      </c>
      <c r="G6279" s="67" t="s">
        <v>6227</v>
      </c>
      <c r="I6279" s="3" t="s">
        <v>6298</v>
      </c>
      <c r="J6279" s="3" t="str">
        <f>IF($B6279="SINAPI",IF(ISNUMBER(MATCH(Banco!$C6279,Analitico!$A:$A,0)),INDEX(Analitico!E:E,MATCH(Banco!$C6279,Analitico!$A:$A,0))&amp;"%",""),"")</f>
        <v/>
      </c>
      <c r="K6279" s="3" t="str">
        <f>IF($B6279="SINAPI",IF(ISNUMBER(MATCH(Banco!$C6279,Analitico!$A:$A,0)),INDEX(Analitico!F:F,MATCH(Banco!$C6279,Analitico!$A:$A,0))&amp;"%",""),"")</f>
        <v/>
      </c>
    </row>
    <row r="6280" spans="1:11" x14ac:dyDescent="0.2">
      <c r="A6280" s="1" t="str">
        <f t="shared" si="99"/>
        <v>SINAPI 103660</v>
      </c>
      <c r="B6280" s="3" t="s">
        <v>21527</v>
      </c>
      <c r="C6280" s="3" t="s">
        <v>7613</v>
      </c>
      <c r="D6280" s="2" t="s">
        <v>14936</v>
      </c>
      <c r="E6280" s="3" t="s">
        <v>20627</v>
      </c>
      <c r="F6280" s="67" t="s">
        <v>30916</v>
      </c>
      <c r="G6280" s="67" t="s">
        <v>30916</v>
      </c>
      <c r="I6280" s="3" t="s">
        <v>41</v>
      </c>
      <c r="J6280" s="3" t="str">
        <f>IF($B6280="SINAPI",IF(ISNUMBER(MATCH(Banco!$C6280,Analitico!$A:$A,0)),INDEX(Analitico!E:E,MATCH(Banco!$C6280,Analitico!$A:$A,0))&amp;"%",""),"")</f>
        <v/>
      </c>
      <c r="K6280" s="3" t="str">
        <f>IF($B6280="SINAPI",IF(ISNUMBER(MATCH(Banco!$C6280,Analitico!$A:$A,0)),INDEX(Analitico!F:F,MATCH(Banco!$C6280,Analitico!$A:$A,0))&amp;"%",""),"")</f>
        <v/>
      </c>
    </row>
    <row r="6281" spans="1:11" ht="22.5" x14ac:dyDescent="0.2">
      <c r="A6281" s="1" t="str">
        <f t="shared" si="99"/>
        <v>SINAPI 103666</v>
      </c>
      <c r="B6281" s="3" t="s">
        <v>21527</v>
      </c>
      <c r="C6281" s="3" t="s">
        <v>7614</v>
      </c>
      <c r="D6281" s="2" t="s">
        <v>14937</v>
      </c>
      <c r="E6281" s="3" t="s">
        <v>20627</v>
      </c>
      <c r="F6281" s="67" t="s">
        <v>35198</v>
      </c>
      <c r="G6281" s="67" t="s">
        <v>35198</v>
      </c>
      <c r="I6281" s="3" t="s">
        <v>41</v>
      </c>
      <c r="J6281" s="3" t="str">
        <f>IF($B6281="SINAPI",IF(ISNUMBER(MATCH(Banco!$C6281,Analitico!$A:$A,0)),INDEX(Analitico!E:E,MATCH(Banco!$C6281,Analitico!$A:$A,0))&amp;"%",""),"")</f>
        <v/>
      </c>
      <c r="K6281" s="3" t="str">
        <f>IF($B6281="SINAPI",IF(ISNUMBER(MATCH(Banco!$C6281,Analitico!$A:$A,0)),INDEX(Analitico!F:F,MATCH(Banco!$C6281,Analitico!$A:$A,0))&amp;"%",""),"")</f>
        <v/>
      </c>
    </row>
    <row r="6282" spans="1:11" ht="33.75" x14ac:dyDescent="0.2">
      <c r="A6282" s="1" t="str">
        <f t="shared" si="99"/>
        <v>SINAPI 103792</v>
      </c>
      <c r="B6282" s="3" t="s">
        <v>21527</v>
      </c>
      <c r="C6282" s="3" t="s">
        <v>7615</v>
      </c>
      <c r="D6282" s="2" t="s">
        <v>14938</v>
      </c>
      <c r="E6282" s="3" t="s">
        <v>20627</v>
      </c>
      <c r="F6282" s="67" t="s">
        <v>20773</v>
      </c>
      <c r="G6282" s="67" t="s">
        <v>20773</v>
      </c>
      <c r="I6282" s="3" t="s">
        <v>6298</v>
      </c>
      <c r="J6282" s="3" t="str">
        <f>IF($B6282="SINAPI",IF(ISNUMBER(MATCH(Banco!$C6282,Analitico!$A:$A,0)),INDEX(Analitico!E:E,MATCH(Banco!$C6282,Analitico!$A:$A,0))&amp;"%",""),"")</f>
        <v/>
      </c>
      <c r="K6282" s="3" t="str">
        <f>IF($B6282="SINAPI",IF(ISNUMBER(MATCH(Banco!$C6282,Analitico!$A:$A,0)),INDEX(Analitico!F:F,MATCH(Banco!$C6282,Analitico!$A:$A,0))&amp;"%",""),"")</f>
        <v/>
      </c>
    </row>
    <row r="6283" spans="1:11" ht="33.75" x14ac:dyDescent="0.2">
      <c r="A6283" s="1" t="str">
        <f t="shared" si="99"/>
        <v>SINAPI 103937</v>
      </c>
      <c r="B6283" s="3" t="s">
        <v>21527</v>
      </c>
      <c r="C6283" s="3" t="s">
        <v>7616</v>
      </c>
      <c r="D6283" s="2" t="s">
        <v>14939</v>
      </c>
      <c r="E6283" s="3" t="s">
        <v>20627</v>
      </c>
      <c r="F6283" s="67" t="s">
        <v>4464</v>
      </c>
      <c r="G6283" s="67" t="s">
        <v>4464</v>
      </c>
      <c r="I6283" s="3" t="s">
        <v>6298</v>
      </c>
      <c r="J6283" s="3" t="str">
        <f>IF($B6283="SINAPI",IF(ISNUMBER(MATCH(Banco!$C6283,Analitico!$A:$A,0)),INDEX(Analitico!E:E,MATCH(Banco!$C6283,Analitico!$A:$A,0))&amp;"%",""),"")</f>
        <v/>
      </c>
      <c r="K6283" s="3" t="str">
        <f>IF($B6283="SINAPI",IF(ISNUMBER(MATCH(Banco!$C6283,Analitico!$A:$A,0)),INDEX(Analitico!F:F,MATCH(Banco!$C6283,Analitico!$A:$A,0))&amp;"%",""),"")</f>
        <v/>
      </c>
    </row>
    <row r="6284" spans="1:11" ht="33.75" x14ac:dyDescent="0.2">
      <c r="A6284" s="1" t="str">
        <f t="shared" si="99"/>
        <v>SINAPI 103943</v>
      </c>
      <c r="B6284" s="3" t="s">
        <v>21527</v>
      </c>
      <c r="C6284" s="3" t="s">
        <v>7617</v>
      </c>
      <c r="D6284" s="2" t="s">
        <v>14940</v>
      </c>
      <c r="E6284" s="3" t="s">
        <v>20627</v>
      </c>
      <c r="F6284" s="67" t="s">
        <v>4464</v>
      </c>
      <c r="G6284" s="67" t="s">
        <v>4464</v>
      </c>
      <c r="I6284" s="3" t="s">
        <v>6298</v>
      </c>
      <c r="J6284" s="3" t="str">
        <f>IF($B6284="SINAPI",IF(ISNUMBER(MATCH(Banco!$C6284,Analitico!$A:$A,0)),INDEX(Analitico!E:E,MATCH(Banco!$C6284,Analitico!$A:$A,0))&amp;"%",""),"")</f>
        <v/>
      </c>
      <c r="K6284" s="3" t="str">
        <f>IF($B6284="SINAPI",IF(ISNUMBER(MATCH(Banco!$C6284,Analitico!$A:$A,0)),INDEX(Analitico!F:F,MATCH(Banco!$C6284,Analitico!$A:$A,0))&amp;"%",""),"")</f>
        <v/>
      </c>
    </row>
    <row r="6285" spans="1:11" ht="22.5" x14ac:dyDescent="0.2">
      <c r="A6285" s="1" t="str">
        <f t="shared" si="99"/>
        <v>SINAPI 104087</v>
      </c>
      <c r="B6285" s="3" t="s">
        <v>21527</v>
      </c>
      <c r="C6285" s="3" t="s">
        <v>7618</v>
      </c>
      <c r="D6285" s="2" t="s">
        <v>14941</v>
      </c>
      <c r="E6285" s="3" t="s">
        <v>20627</v>
      </c>
      <c r="F6285" s="67" t="s">
        <v>5838</v>
      </c>
      <c r="G6285" s="67" t="s">
        <v>5838</v>
      </c>
      <c r="I6285" s="3" t="s">
        <v>6298</v>
      </c>
      <c r="J6285" s="3" t="str">
        <f>IF($B6285="SINAPI",IF(ISNUMBER(MATCH(Banco!$C6285,Analitico!$A:$A,0)),INDEX(Analitico!E:E,MATCH(Banco!$C6285,Analitico!$A:$A,0))&amp;"%",""),"")</f>
        <v/>
      </c>
      <c r="K6285" s="3" t="str">
        <f>IF($B6285="SINAPI",IF(ISNUMBER(MATCH(Banco!$C6285,Analitico!$A:$A,0)),INDEX(Analitico!F:F,MATCH(Banco!$C6285,Analitico!$A:$A,0))&amp;"%",""),"")</f>
        <v/>
      </c>
    </row>
    <row r="6286" spans="1:11" ht="22.5" x14ac:dyDescent="0.2">
      <c r="A6286" s="1" t="str">
        <f t="shared" si="99"/>
        <v>SINAPI 104088</v>
      </c>
      <c r="B6286" s="3" t="s">
        <v>21527</v>
      </c>
      <c r="C6286" s="3" t="s">
        <v>7619</v>
      </c>
      <c r="D6286" s="2" t="s">
        <v>14942</v>
      </c>
      <c r="E6286" s="3" t="s">
        <v>20627</v>
      </c>
      <c r="F6286" s="67" t="s">
        <v>5404</v>
      </c>
      <c r="G6286" s="67" t="s">
        <v>5404</v>
      </c>
      <c r="I6286" s="3" t="s">
        <v>6298</v>
      </c>
      <c r="J6286" s="3" t="str">
        <f>IF($B6286="SINAPI",IF(ISNUMBER(MATCH(Banco!$C6286,Analitico!$A:$A,0)),INDEX(Analitico!E:E,MATCH(Banco!$C6286,Analitico!$A:$A,0))&amp;"%",""),"")</f>
        <v/>
      </c>
      <c r="K6286" s="3" t="str">
        <f>IF($B6286="SINAPI",IF(ISNUMBER(MATCH(Banco!$C6286,Analitico!$A:$A,0)),INDEX(Analitico!F:F,MATCH(Banco!$C6286,Analitico!$A:$A,0))&amp;"%",""),"")</f>
        <v/>
      </c>
    </row>
    <row r="6287" spans="1:11" ht="22.5" x14ac:dyDescent="0.2">
      <c r="A6287" s="1" t="str">
        <f t="shared" si="99"/>
        <v>SINAPI 104089</v>
      </c>
      <c r="B6287" s="3" t="s">
        <v>21527</v>
      </c>
      <c r="C6287" s="3" t="s">
        <v>7620</v>
      </c>
      <c r="D6287" s="2" t="s">
        <v>14943</v>
      </c>
      <c r="E6287" s="3" t="s">
        <v>20627</v>
      </c>
      <c r="F6287" s="67" t="s">
        <v>4455</v>
      </c>
      <c r="G6287" s="67" t="s">
        <v>4455</v>
      </c>
      <c r="I6287" s="3" t="s">
        <v>6298</v>
      </c>
      <c r="J6287" s="3" t="str">
        <f>IF($B6287="SINAPI",IF(ISNUMBER(MATCH(Banco!$C6287,Analitico!$A:$A,0)),INDEX(Analitico!E:E,MATCH(Banco!$C6287,Analitico!$A:$A,0))&amp;"%",""),"")</f>
        <v/>
      </c>
      <c r="K6287" s="3" t="str">
        <f>IF($B6287="SINAPI",IF(ISNUMBER(MATCH(Banco!$C6287,Analitico!$A:$A,0)),INDEX(Analitico!F:F,MATCH(Banco!$C6287,Analitico!$A:$A,0))&amp;"%",""),"")</f>
        <v/>
      </c>
    </row>
    <row r="6288" spans="1:11" ht="22.5" x14ac:dyDescent="0.2">
      <c r="A6288" s="1" t="str">
        <f t="shared" si="99"/>
        <v>SINAPI 104090</v>
      </c>
      <c r="B6288" s="3" t="s">
        <v>21527</v>
      </c>
      <c r="C6288" s="3" t="s">
        <v>7621</v>
      </c>
      <c r="D6288" s="2" t="s">
        <v>14944</v>
      </c>
      <c r="E6288" s="3" t="s">
        <v>20627</v>
      </c>
      <c r="F6288" s="67" t="s">
        <v>4605</v>
      </c>
      <c r="G6288" s="67" t="s">
        <v>4605</v>
      </c>
      <c r="I6288" s="3" t="s">
        <v>6298</v>
      </c>
      <c r="J6288" s="3" t="str">
        <f>IF($B6288="SINAPI",IF(ISNUMBER(MATCH(Banco!$C6288,Analitico!$A:$A,0)),INDEX(Analitico!E:E,MATCH(Banco!$C6288,Analitico!$A:$A,0))&amp;"%",""),"")</f>
        <v/>
      </c>
      <c r="K6288" s="3" t="str">
        <f>IF($B6288="SINAPI",IF(ISNUMBER(MATCH(Banco!$C6288,Analitico!$A:$A,0)),INDEX(Analitico!F:F,MATCH(Banco!$C6288,Analitico!$A:$A,0))&amp;"%",""),"")</f>
        <v/>
      </c>
    </row>
    <row r="6289" spans="1:11" ht="22.5" x14ac:dyDescent="0.2">
      <c r="A6289" s="1" t="str">
        <f t="shared" si="99"/>
        <v>SINAPI 104093</v>
      </c>
      <c r="B6289" s="3" t="s">
        <v>21527</v>
      </c>
      <c r="C6289" s="3" t="s">
        <v>7622</v>
      </c>
      <c r="D6289" s="2" t="s">
        <v>14945</v>
      </c>
      <c r="E6289" s="3" t="s">
        <v>20627</v>
      </c>
      <c r="F6289" s="67" t="s">
        <v>4740</v>
      </c>
      <c r="G6289" s="67" t="s">
        <v>4740</v>
      </c>
      <c r="I6289" s="3" t="s">
        <v>6298</v>
      </c>
      <c r="J6289" s="3" t="str">
        <f>IF($B6289="SINAPI",IF(ISNUMBER(MATCH(Banco!$C6289,Analitico!$A:$A,0)),INDEX(Analitico!E:E,MATCH(Banco!$C6289,Analitico!$A:$A,0))&amp;"%",""),"")</f>
        <v/>
      </c>
      <c r="K6289" s="3" t="str">
        <f>IF($B6289="SINAPI",IF(ISNUMBER(MATCH(Banco!$C6289,Analitico!$A:$A,0)),INDEX(Analitico!F:F,MATCH(Banco!$C6289,Analitico!$A:$A,0))&amp;"%",""),"")</f>
        <v/>
      </c>
    </row>
    <row r="6290" spans="1:11" ht="22.5" x14ac:dyDescent="0.2">
      <c r="A6290" s="1" t="str">
        <f t="shared" si="99"/>
        <v>SINAPI 104094</v>
      </c>
      <c r="B6290" s="3" t="s">
        <v>21527</v>
      </c>
      <c r="C6290" s="3" t="s">
        <v>7623</v>
      </c>
      <c r="D6290" s="2" t="s">
        <v>14946</v>
      </c>
      <c r="E6290" s="3" t="s">
        <v>20627</v>
      </c>
      <c r="F6290" s="67" t="s">
        <v>5404</v>
      </c>
      <c r="G6290" s="67" t="s">
        <v>5404</v>
      </c>
      <c r="I6290" s="3" t="s">
        <v>6298</v>
      </c>
      <c r="J6290" s="3" t="str">
        <f>IF($B6290="SINAPI",IF(ISNUMBER(MATCH(Banco!$C6290,Analitico!$A:$A,0)),INDEX(Analitico!E:E,MATCH(Banco!$C6290,Analitico!$A:$A,0))&amp;"%",""),"")</f>
        <v/>
      </c>
      <c r="K6290" s="3" t="str">
        <f>IF($B6290="SINAPI",IF(ISNUMBER(MATCH(Banco!$C6290,Analitico!$A:$A,0)),INDEX(Analitico!F:F,MATCH(Banco!$C6290,Analitico!$A:$A,0))&amp;"%",""),"")</f>
        <v/>
      </c>
    </row>
    <row r="6291" spans="1:11" ht="22.5" x14ac:dyDescent="0.2">
      <c r="A6291" s="1" t="str">
        <f t="shared" si="99"/>
        <v>SINAPI 104095</v>
      </c>
      <c r="B6291" s="3" t="s">
        <v>21527</v>
      </c>
      <c r="C6291" s="3" t="s">
        <v>7624</v>
      </c>
      <c r="D6291" s="2" t="s">
        <v>14947</v>
      </c>
      <c r="E6291" s="3" t="s">
        <v>20627</v>
      </c>
      <c r="F6291" s="67" t="s">
        <v>5839</v>
      </c>
      <c r="G6291" s="67" t="s">
        <v>5839</v>
      </c>
      <c r="I6291" s="3" t="s">
        <v>6298</v>
      </c>
      <c r="J6291" s="3" t="str">
        <f>IF($B6291="SINAPI",IF(ISNUMBER(MATCH(Banco!$C6291,Analitico!$A:$A,0)),INDEX(Analitico!E:E,MATCH(Banco!$C6291,Analitico!$A:$A,0))&amp;"%",""),"")</f>
        <v/>
      </c>
      <c r="K6291" s="3" t="str">
        <f>IF($B6291="SINAPI",IF(ISNUMBER(MATCH(Banco!$C6291,Analitico!$A:$A,0)),INDEX(Analitico!F:F,MATCH(Banco!$C6291,Analitico!$A:$A,0))&amp;"%",""),"")</f>
        <v/>
      </c>
    </row>
    <row r="6292" spans="1:11" ht="22.5" x14ac:dyDescent="0.2">
      <c r="A6292" s="1" t="str">
        <f t="shared" si="99"/>
        <v>SINAPI 104096</v>
      </c>
      <c r="B6292" s="3" t="s">
        <v>21527</v>
      </c>
      <c r="C6292" s="3" t="s">
        <v>7625</v>
      </c>
      <c r="D6292" s="2" t="s">
        <v>14948</v>
      </c>
      <c r="E6292" s="3" t="s">
        <v>20627</v>
      </c>
      <c r="F6292" s="67" t="s">
        <v>5326</v>
      </c>
      <c r="G6292" s="67" t="s">
        <v>5326</v>
      </c>
      <c r="I6292" s="3" t="s">
        <v>6298</v>
      </c>
      <c r="J6292" s="3" t="str">
        <f>IF($B6292="SINAPI",IF(ISNUMBER(MATCH(Banco!$C6292,Analitico!$A:$A,0)),INDEX(Analitico!E:E,MATCH(Banco!$C6292,Analitico!$A:$A,0))&amp;"%",""),"")</f>
        <v/>
      </c>
      <c r="K6292" s="3" t="str">
        <f>IF($B6292="SINAPI",IF(ISNUMBER(MATCH(Banco!$C6292,Analitico!$A:$A,0)),INDEX(Analitico!F:F,MATCH(Banco!$C6292,Analitico!$A:$A,0))&amp;"%",""),"")</f>
        <v/>
      </c>
    </row>
    <row r="6293" spans="1:11" ht="22.5" x14ac:dyDescent="0.2">
      <c r="A6293" s="1" t="str">
        <f t="shared" si="99"/>
        <v>SINAPI 104519</v>
      </c>
      <c r="B6293" s="3" t="s">
        <v>21527</v>
      </c>
      <c r="C6293" s="3" t="s">
        <v>7626</v>
      </c>
      <c r="D6293" s="2" t="s">
        <v>14949</v>
      </c>
      <c r="E6293" s="3" t="s">
        <v>20627</v>
      </c>
      <c r="F6293" s="67" t="s">
        <v>6151</v>
      </c>
      <c r="G6293" s="67" t="s">
        <v>6151</v>
      </c>
      <c r="I6293" s="3" t="s">
        <v>6298</v>
      </c>
      <c r="J6293" s="3" t="str">
        <f>IF($B6293="SINAPI",IF(ISNUMBER(MATCH(Banco!$C6293,Analitico!$A:$A,0)),INDEX(Analitico!E:E,MATCH(Banco!$C6293,Analitico!$A:$A,0))&amp;"%",""),"")</f>
        <v/>
      </c>
      <c r="K6293" s="3" t="str">
        <f>IF($B6293="SINAPI",IF(ISNUMBER(MATCH(Banco!$C6293,Analitico!$A:$A,0)),INDEX(Analitico!F:F,MATCH(Banco!$C6293,Analitico!$A:$A,0))&amp;"%",""),"")</f>
        <v/>
      </c>
    </row>
    <row r="6294" spans="1:11" x14ac:dyDescent="0.2">
      <c r="A6294" s="1" t="str">
        <f t="shared" si="99"/>
        <v>SINAPI 104655</v>
      </c>
      <c r="B6294" s="3" t="s">
        <v>21527</v>
      </c>
      <c r="C6294" s="3" t="s">
        <v>7627</v>
      </c>
      <c r="D6294" s="2" t="s">
        <v>14950</v>
      </c>
      <c r="E6294" s="3" t="s">
        <v>20627</v>
      </c>
      <c r="F6294" s="67" t="s">
        <v>4605</v>
      </c>
      <c r="G6294" s="67" t="s">
        <v>4605</v>
      </c>
      <c r="I6294" s="3" t="s">
        <v>6298</v>
      </c>
      <c r="J6294" s="3" t="str">
        <f>IF($B6294="SINAPI",IF(ISNUMBER(MATCH(Banco!$C6294,Analitico!$A:$A,0)),INDEX(Analitico!E:E,MATCH(Banco!$C6294,Analitico!$A:$A,0))&amp;"%",""),"")</f>
        <v/>
      </c>
      <c r="K6294" s="3" t="str">
        <f>IF($B6294="SINAPI",IF(ISNUMBER(MATCH(Banco!$C6294,Analitico!$A:$A,0)),INDEX(Analitico!F:F,MATCH(Banco!$C6294,Analitico!$A:$A,0))&amp;"%",""),"")</f>
        <v/>
      </c>
    </row>
    <row r="6295" spans="1:11" ht="22.5" x14ac:dyDescent="0.2">
      <c r="A6295" s="1" t="str">
        <f t="shared" si="99"/>
        <v>SINAPI 104687</v>
      </c>
      <c r="B6295" s="3" t="s">
        <v>21527</v>
      </c>
      <c r="C6295" s="3" t="s">
        <v>7628</v>
      </c>
      <c r="D6295" s="2" t="s">
        <v>14951</v>
      </c>
      <c r="E6295" s="3" t="s">
        <v>20627</v>
      </c>
      <c r="F6295" s="67" t="s">
        <v>35199</v>
      </c>
      <c r="G6295" s="67" t="s">
        <v>35199</v>
      </c>
      <c r="I6295" s="3" t="s">
        <v>41</v>
      </c>
      <c r="J6295" s="3" t="str">
        <f>IF($B6295="SINAPI",IF(ISNUMBER(MATCH(Banco!$C6295,Analitico!$A:$A,0)),INDEX(Analitico!E:E,MATCH(Banco!$C6295,Analitico!$A:$A,0))&amp;"%",""),"")</f>
        <v/>
      </c>
      <c r="K6295" s="3" t="str">
        <f>IF($B6295="SINAPI",IF(ISNUMBER(MATCH(Banco!$C6295,Analitico!$A:$A,0)),INDEX(Analitico!F:F,MATCH(Banco!$C6295,Analitico!$A:$A,0))&amp;"%",""),"")</f>
        <v/>
      </c>
    </row>
    <row r="6296" spans="1:11" ht="22.5" x14ac:dyDescent="0.2">
      <c r="A6296" s="1" t="str">
        <f t="shared" si="99"/>
        <v>SINAPI 104694</v>
      </c>
      <c r="B6296" s="3" t="s">
        <v>21527</v>
      </c>
      <c r="C6296" s="3" t="s">
        <v>7629</v>
      </c>
      <c r="D6296" s="2" t="s">
        <v>14952</v>
      </c>
      <c r="E6296" s="3" t="s">
        <v>20627</v>
      </c>
      <c r="F6296" s="67" t="s">
        <v>4910</v>
      </c>
      <c r="G6296" s="67" t="s">
        <v>4910</v>
      </c>
      <c r="I6296" s="3" t="s">
        <v>6298</v>
      </c>
      <c r="J6296" s="3" t="str">
        <f>IF($B6296="SINAPI",IF(ISNUMBER(MATCH(Banco!$C6296,Analitico!$A:$A,0)),INDEX(Analitico!E:E,MATCH(Banco!$C6296,Analitico!$A:$A,0))&amp;"%",""),"")</f>
        <v/>
      </c>
      <c r="K6296" s="3" t="str">
        <f>IF($B6296="SINAPI",IF(ISNUMBER(MATCH(Banco!$C6296,Analitico!$A:$A,0)),INDEX(Analitico!F:F,MATCH(Banco!$C6296,Analitico!$A:$A,0))&amp;"%",""),"")</f>
        <v/>
      </c>
    </row>
    <row r="6297" spans="1:11" ht="22.5" x14ac:dyDescent="0.2">
      <c r="A6297" s="1" t="str">
        <f t="shared" si="99"/>
        <v>SINAPI 104703</v>
      </c>
      <c r="B6297" s="3" t="s">
        <v>21527</v>
      </c>
      <c r="C6297" s="3" t="s">
        <v>7630</v>
      </c>
      <c r="D6297" s="2" t="s">
        <v>14953</v>
      </c>
      <c r="E6297" s="3" t="s">
        <v>20627</v>
      </c>
      <c r="F6297" s="67" t="s">
        <v>35200</v>
      </c>
      <c r="G6297" s="67" t="s">
        <v>35200</v>
      </c>
      <c r="I6297" s="3" t="s">
        <v>41</v>
      </c>
      <c r="J6297" s="3" t="str">
        <f>IF($B6297="SINAPI",IF(ISNUMBER(MATCH(Banco!$C6297,Analitico!$A:$A,0)),INDEX(Analitico!E:E,MATCH(Banco!$C6297,Analitico!$A:$A,0))&amp;"%",""),"")</f>
        <v/>
      </c>
      <c r="K6297" s="3" t="str">
        <f>IF($B6297="SINAPI",IF(ISNUMBER(MATCH(Banco!$C6297,Analitico!$A:$A,0)),INDEX(Analitico!F:F,MATCH(Banco!$C6297,Analitico!$A:$A,0))&amp;"%",""),"")</f>
        <v/>
      </c>
    </row>
    <row r="6298" spans="1:11" ht="33.75" x14ac:dyDescent="0.2">
      <c r="A6298" s="1" t="str">
        <f t="shared" si="99"/>
        <v>SINAPI 104709</v>
      </c>
      <c r="B6298" s="3" t="s">
        <v>21527</v>
      </c>
      <c r="C6298" s="3" t="s">
        <v>7631</v>
      </c>
      <c r="D6298" s="2" t="s">
        <v>14954</v>
      </c>
      <c r="E6298" s="3" t="s">
        <v>20627</v>
      </c>
      <c r="F6298" s="67" t="s">
        <v>35201</v>
      </c>
      <c r="G6298" s="67" t="s">
        <v>35201</v>
      </c>
      <c r="I6298" s="3" t="s">
        <v>41</v>
      </c>
      <c r="J6298" s="3" t="str">
        <f>IF($B6298="SINAPI",IF(ISNUMBER(MATCH(Banco!$C6298,Analitico!$A:$A,0)),INDEX(Analitico!E:E,MATCH(Banco!$C6298,Analitico!$A:$A,0))&amp;"%",""),"")</f>
        <v/>
      </c>
      <c r="K6298" s="3" t="str">
        <f>IF($B6298="SINAPI",IF(ISNUMBER(MATCH(Banco!$C6298,Analitico!$A:$A,0)),INDEX(Analitico!F:F,MATCH(Banco!$C6298,Analitico!$A:$A,0))&amp;"%",""),"")</f>
        <v/>
      </c>
    </row>
    <row r="6299" spans="1:11" ht="22.5" x14ac:dyDescent="0.2">
      <c r="A6299" s="1" t="str">
        <f t="shared" si="99"/>
        <v>SINAPI 104715</v>
      </c>
      <c r="B6299" s="3" t="s">
        <v>21527</v>
      </c>
      <c r="C6299" s="3" t="s">
        <v>7632</v>
      </c>
      <c r="D6299" s="2" t="s">
        <v>14955</v>
      </c>
      <c r="E6299" s="3" t="s">
        <v>20627</v>
      </c>
      <c r="F6299" s="67" t="s">
        <v>29753</v>
      </c>
      <c r="G6299" s="67" t="s">
        <v>29753</v>
      </c>
      <c r="I6299" s="3" t="s">
        <v>41</v>
      </c>
      <c r="J6299" s="3" t="str">
        <f>IF($B6299="SINAPI",IF(ISNUMBER(MATCH(Banco!$C6299,Analitico!$A:$A,0)),INDEX(Analitico!E:E,MATCH(Banco!$C6299,Analitico!$A:$A,0))&amp;"%",""),"")</f>
        <v/>
      </c>
      <c r="K6299" s="3" t="str">
        <f>IF($B6299="SINAPI",IF(ISNUMBER(MATCH(Banco!$C6299,Analitico!$A:$A,0)),INDEX(Analitico!F:F,MATCH(Banco!$C6299,Analitico!$A:$A,0))&amp;"%",""),"")</f>
        <v/>
      </c>
    </row>
    <row r="6300" spans="1:11" ht="22.5" x14ac:dyDescent="0.2">
      <c r="A6300" s="1" t="str">
        <f t="shared" si="99"/>
        <v>SINAPI 104906</v>
      </c>
      <c r="B6300" s="3" t="s">
        <v>21527</v>
      </c>
      <c r="C6300" s="3" t="s">
        <v>7633</v>
      </c>
      <c r="D6300" s="2" t="s">
        <v>14956</v>
      </c>
      <c r="E6300" s="3" t="s">
        <v>20627</v>
      </c>
      <c r="F6300" s="67" t="s">
        <v>35202</v>
      </c>
      <c r="G6300" s="67" t="s">
        <v>35202</v>
      </c>
      <c r="I6300" s="3" t="s">
        <v>41</v>
      </c>
      <c r="J6300" s="3" t="str">
        <f>IF($B6300="SINAPI",IF(ISNUMBER(MATCH(Banco!$C6300,Analitico!$A:$A,0)),INDEX(Analitico!E:E,MATCH(Banco!$C6300,Analitico!$A:$A,0))&amp;"%",""),"")</f>
        <v/>
      </c>
      <c r="K6300" s="3" t="str">
        <f>IF($B6300="SINAPI",IF(ISNUMBER(MATCH(Banco!$C6300,Analitico!$A:$A,0)),INDEX(Analitico!F:F,MATCH(Banco!$C6300,Analitico!$A:$A,0))&amp;"%",""),"")</f>
        <v/>
      </c>
    </row>
    <row r="6301" spans="1:11" ht="22.5" x14ac:dyDescent="0.2">
      <c r="A6301" s="1" t="str">
        <f t="shared" si="99"/>
        <v>SINAPI 104912</v>
      </c>
      <c r="B6301" s="3" t="s">
        <v>21527</v>
      </c>
      <c r="C6301" s="3" t="s">
        <v>7634</v>
      </c>
      <c r="D6301" s="2" t="s">
        <v>14957</v>
      </c>
      <c r="E6301" s="3" t="s">
        <v>20627</v>
      </c>
      <c r="F6301" s="67" t="s">
        <v>32385</v>
      </c>
      <c r="G6301" s="67" t="s">
        <v>32385</v>
      </c>
      <c r="I6301" s="3" t="s">
        <v>6298</v>
      </c>
      <c r="J6301" s="3" t="str">
        <f>IF($B6301="SINAPI",IF(ISNUMBER(MATCH(Banco!$C6301,Analitico!$A:$A,0)),INDEX(Analitico!E:E,MATCH(Banco!$C6301,Analitico!$A:$A,0))&amp;"%",""),"")</f>
        <v/>
      </c>
      <c r="K6301" s="3" t="str">
        <f>IF($B6301="SINAPI",IF(ISNUMBER(MATCH(Banco!$C6301,Analitico!$A:$A,0)),INDEX(Analitico!F:F,MATCH(Banco!$C6301,Analitico!$A:$A,0))&amp;"%",""),"")</f>
        <v/>
      </c>
    </row>
    <row r="6302" spans="1:11" ht="22.5" x14ac:dyDescent="0.2">
      <c r="A6302" s="1" t="str">
        <f t="shared" si="99"/>
        <v>SINAPI 92259</v>
      </c>
      <c r="B6302" s="3" t="s">
        <v>21527</v>
      </c>
      <c r="C6302" s="3" t="s">
        <v>7635</v>
      </c>
      <c r="D6302" s="2" t="s">
        <v>14958</v>
      </c>
      <c r="E6302" s="3" t="s">
        <v>20622</v>
      </c>
      <c r="F6302" s="67" t="s">
        <v>38146</v>
      </c>
      <c r="G6302" s="67" t="s">
        <v>35203</v>
      </c>
      <c r="I6302" s="3" t="s">
        <v>6300</v>
      </c>
      <c r="J6302" s="3" t="str">
        <f>IF($B6302="SINAPI",IF(ISNUMBER(MATCH(Banco!$C6302,Analitico!$A:$A,0)),INDEX(Analitico!E:E,MATCH(Banco!$C6302,Analitico!$A:$A,0))&amp;"%",""),"")</f>
        <v/>
      </c>
      <c r="K6302" s="3" t="str">
        <f>IF($B6302="SINAPI",IF(ISNUMBER(MATCH(Banco!$C6302,Analitico!$A:$A,0)),INDEX(Analitico!F:F,MATCH(Banco!$C6302,Analitico!$A:$A,0))&amp;"%",""),"")</f>
        <v/>
      </c>
    </row>
    <row r="6303" spans="1:11" ht="22.5" x14ac:dyDescent="0.2">
      <c r="A6303" s="1" t="str">
        <f t="shared" si="99"/>
        <v>SINAPI 92260</v>
      </c>
      <c r="B6303" s="3" t="s">
        <v>21527</v>
      </c>
      <c r="C6303" s="3" t="s">
        <v>7636</v>
      </c>
      <c r="D6303" s="2" t="s">
        <v>14959</v>
      </c>
      <c r="E6303" s="3" t="s">
        <v>20622</v>
      </c>
      <c r="F6303" s="67" t="s">
        <v>38147</v>
      </c>
      <c r="G6303" s="67" t="s">
        <v>35204</v>
      </c>
      <c r="I6303" s="3" t="s">
        <v>6300</v>
      </c>
      <c r="J6303" s="3" t="str">
        <f>IF($B6303="SINAPI",IF(ISNUMBER(MATCH(Banco!$C6303,Analitico!$A:$A,0)),INDEX(Analitico!E:E,MATCH(Banco!$C6303,Analitico!$A:$A,0))&amp;"%",""),"")</f>
        <v/>
      </c>
      <c r="K6303" s="3" t="str">
        <f>IF($B6303="SINAPI",IF(ISNUMBER(MATCH(Banco!$C6303,Analitico!$A:$A,0)),INDEX(Analitico!F:F,MATCH(Banco!$C6303,Analitico!$A:$A,0))&amp;"%",""),"")</f>
        <v/>
      </c>
    </row>
    <row r="6304" spans="1:11" ht="22.5" x14ac:dyDescent="0.2">
      <c r="A6304" s="1" t="str">
        <f t="shared" si="99"/>
        <v>SINAPI 92261</v>
      </c>
      <c r="B6304" s="3" t="s">
        <v>21527</v>
      </c>
      <c r="C6304" s="3" t="s">
        <v>7637</v>
      </c>
      <c r="D6304" s="2" t="s">
        <v>14960</v>
      </c>
      <c r="E6304" s="3" t="s">
        <v>20622</v>
      </c>
      <c r="F6304" s="67" t="s">
        <v>38148</v>
      </c>
      <c r="G6304" s="67" t="s">
        <v>35205</v>
      </c>
      <c r="I6304" s="3" t="s">
        <v>6300</v>
      </c>
      <c r="J6304" s="3" t="str">
        <f>IF($B6304="SINAPI",IF(ISNUMBER(MATCH(Banco!$C6304,Analitico!$A:$A,0)),INDEX(Analitico!E:E,MATCH(Banco!$C6304,Analitico!$A:$A,0))&amp;"%",""),"")</f>
        <v/>
      </c>
      <c r="K6304" s="3" t="str">
        <f>IF($B6304="SINAPI",IF(ISNUMBER(MATCH(Banco!$C6304,Analitico!$A:$A,0)),INDEX(Analitico!F:F,MATCH(Banco!$C6304,Analitico!$A:$A,0))&amp;"%",""),"")</f>
        <v/>
      </c>
    </row>
    <row r="6305" spans="1:11" ht="22.5" x14ac:dyDescent="0.2">
      <c r="A6305" s="1" t="str">
        <f t="shared" si="99"/>
        <v>SINAPI 92262</v>
      </c>
      <c r="B6305" s="3" t="s">
        <v>21527</v>
      </c>
      <c r="C6305" s="3" t="s">
        <v>7638</v>
      </c>
      <c r="D6305" s="2" t="s">
        <v>14961</v>
      </c>
      <c r="E6305" s="3" t="s">
        <v>20622</v>
      </c>
      <c r="F6305" s="67" t="s">
        <v>38149</v>
      </c>
      <c r="G6305" s="67" t="s">
        <v>35206</v>
      </c>
      <c r="I6305" s="3" t="s">
        <v>6300</v>
      </c>
      <c r="J6305" s="3" t="str">
        <f>IF($B6305="SINAPI",IF(ISNUMBER(MATCH(Banco!$C6305,Analitico!$A:$A,0)),INDEX(Analitico!E:E,MATCH(Banco!$C6305,Analitico!$A:$A,0))&amp;"%",""),"")</f>
        <v/>
      </c>
      <c r="K6305" s="3" t="str">
        <f>IF($B6305="SINAPI",IF(ISNUMBER(MATCH(Banco!$C6305,Analitico!$A:$A,0)),INDEX(Analitico!F:F,MATCH(Banco!$C6305,Analitico!$A:$A,0))&amp;"%",""),"")</f>
        <v/>
      </c>
    </row>
    <row r="6306" spans="1:11" ht="22.5" x14ac:dyDescent="0.2">
      <c r="A6306" s="1" t="str">
        <f t="shared" si="99"/>
        <v>SINAPI 92539</v>
      </c>
      <c r="B6306" s="3" t="s">
        <v>21527</v>
      </c>
      <c r="C6306" s="3" t="s">
        <v>7639</v>
      </c>
      <c r="D6306" s="2" t="s">
        <v>14962</v>
      </c>
      <c r="E6306" s="3" t="s">
        <v>20623</v>
      </c>
      <c r="F6306" s="67" t="s">
        <v>33590</v>
      </c>
      <c r="G6306" s="67" t="s">
        <v>35064</v>
      </c>
      <c r="I6306" s="3" t="s">
        <v>6298</v>
      </c>
      <c r="J6306" s="3" t="str">
        <f>IF($B6306="SINAPI",IF(ISNUMBER(MATCH(Banco!$C6306,Analitico!$A:$A,0)),INDEX(Analitico!E:E,MATCH(Banco!$C6306,Analitico!$A:$A,0))&amp;"%",""),"")</f>
        <v/>
      </c>
      <c r="K6306" s="3" t="str">
        <f>IF($B6306="SINAPI",IF(ISNUMBER(MATCH(Banco!$C6306,Analitico!$A:$A,0)),INDEX(Analitico!F:F,MATCH(Banco!$C6306,Analitico!$A:$A,0))&amp;"%",""),"")</f>
        <v/>
      </c>
    </row>
    <row r="6307" spans="1:11" ht="22.5" x14ac:dyDescent="0.2">
      <c r="A6307" s="1" t="str">
        <f t="shared" ref="A6307:A6370" si="100">CONCATENAR</f>
        <v>SINAPI 92540</v>
      </c>
      <c r="B6307" s="3" t="s">
        <v>21527</v>
      </c>
      <c r="C6307" s="3" t="s">
        <v>7640</v>
      </c>
      <c r="D6307" s="2" t="s">
        <v>14963</v>
      </c>
      <c r="E6307" s="3" t="s">
        <v>20623</v>
      </c>
      <c r="F6307" s="67" t="s">
        <v>21455</v>
      </c>
      <c r="G6307" s="67" t="s">
        <v>5155</v>
      </c>
      <c r="I6307" s="3" t="s">
        <v>6298</v>
      </c>
      <c r="J6307" s="3" t="str">
        <f>IF($B6307="SINAPI",IF(ISNUMBER(MATCH(Banco!$C6307,Analitico!$A:$A,0)),INDEX(Analitico!E:E,MATCH(Banco!$C6307,Analitico!$A:$A,0))&amp;"%",""),"")</f>
        <v/>
      </c>
      <c r="K6307" s="3" t="str">
        <f>IF($B6307="SINAPI",IF(ISNUMBER(MATCH(Banco!$C6307,Analitico!$A:$A,0)),INDEX(Analitico!F:F,MATCH(Banco!$C6307,Analitico!$A:$A,0))&amp;"%",""),"")</f>
        <v/>
      </c>
    </row>
    <row r="6308" spans="1:11" ht="22.5" x14ac:dyDescent="0.2">
      <c r="A6308" s="1" t="str">
        <f t="shared" si="100"/>
        <v>SINAPI 92541</v>
      </c>
      <c r="B6308" s="3" t="s">
        <v>21527</v>
      </c>
      <c r="C6308" s="3" t="s">
        <v>7641</v>
      </c>
      <c r="D6308" s="2" t="s">
        <v>14964</v>
      </c>
      <c r="E6308" s="3" t="s">
        <v>20623</v>
      </c>
      <c r="F6308" s="67" t="s">
        <v>21242</v>
      </c>
      <c r="G6308" s="67" t="s">
        <v>21921</v>
      </c>
      <c r="I6308" s="3" t="s">
        <v>6298</v>
      </c>
      <c r="J6308" s="3" t="str">
        <f>IF($B6308="SINAPI",IF(ISNUMBER(MATCH(Banco!$C6308,Analitico!$A:$A,0)),INDEX(Analitico!E:E,MATCH(Banco!$C6308,Analitico!$A:$A,0))&amp;"%",""),"")</f>
        <v/>
      </c>
      <c r="K6308" s="3" t="str">
        <f>IF($B6308="SINAPI",IF(ISNUMBER(MATCH(Banco!$C6308,Analitico!$A:$A,0)),INDEX(Analitico!F:F,MATCH(Banco!$C6308,Analitico!$A:$A,0))&amp;"%",""),"")</f>
        <v/>
      </c>
    </row>
    <row r="6309" spans="1:11" ht="22.5" x14ac:dyDescent="0.2">
      <c r="A6309" s="1" t="str">
        <f t="shared" si="100"/>
        <v>SINAPI 92542</v>
      </c>
      <c r="B6309" s="3" t="s">
        <v>21527</v>
      </c>
      <c r="C6309" s="3" t="s">
        <v>7642</v>
      </c>
      <c r="D6309" s="2" t="s">
        <v>14965</v>
      </c>
      <c r="E6309" s="3" t="s">
        <v>20623</v>
      </c>
      <c r="F6309" s="67" t="s">
        <v>38150</v>
      </c>
      <c r="G6309" s="67" t="s">
        <v>31559</v>
      </c>
      <c r="I6309" s="3" t="s">
        <v>6298</v>
      </c>
      <c r="J6309" s="3" t="str">
        <f>IF($B6309="SINAPI",IF(ISNUMBER(MATCH(Banco!$C6309,Analitico!$A:$A,0)),INDEX(Analitico!E:E,MATCH(Banco!$C6309,Analitico!$A:$A,0))&amp;"%",""),"")</f>
        <v/>
      </c>
      <c r="K6309" s="3" t="str">
        <f>IF($B6309="SINAPI",IF(ISNUMBER(MATCH(Banco!$C6309,Analitico!$A:$A,0)),INDEX(Analitico!F:F,MATCH(Banco!$C6309,Analitico!$A:$A,0))&amp;"%",""),"")</f>
        <v/>
      </c>
    </row>
    <row r="6310" spans="1:11" ht="22.5" x14ac:dyDescent="0.2">
      <c r="A6310" s="1" t="str">
        <f t="shared" si="100"/>
        <v>SINAPI 92543</v>
      </c>
      <c r="B6310" s="3" t="s">
        <v>21527</v>
      </c>
      <c r="C6310" s="3" t="s">
        <v>7643</v>
      </c>
      <c r="D6310" s="2" t="s">
        <v>14966</v>
      </c>
      <c r="E6310" s="3" t="s">
        <v>20623</v>
      </c>
      <c r="F6310" s="67" t="s">
        <v>28787</v>
      </c>
      <c r="G6310" s="67" t="s">
        <v>35207</v>
      </c>
      <c r="I6310" s="3" t="s">
        <v>6298</v>
      </c>
      <c r="J6310" s="3" t="str">
        <f>IF($B6310="SINAPI",IF(ISNUMBER(MATCH(Banco!$C6310,Analitico!$A:$A,0)),INDEX(Analitico!E:E,MATCH(Banco!$C6310,Analitico!$A:$A,0))&amp;"%",""),"")</f>
        <v/>
      </c>
      <c r="K6310" s="3" t="str">
        <f>IF($B6310="SINAPI",IF(ISNUMBER(MATCH(Banco!$C6310,Analitico!$A:$A,0)),INDEX(Analitico!F:F,MATCH(Banco!$C6310,Analitico!$A:$A,0))&amp;"%",""),"")</f>
        <v/>
      </c>
    </row>
    <row r="6311" spans="1:11" ht="22.5" x14ac:dyDescent="0.2">
      <c r="A6311" s="1" t="str">
        <f t="shared" si="100"/>
        <v>SINAPI 92544</v>
      </c>
      <c r="B6311" s="3" t="s">
        <v>21527</v>
      </c>
      <c r="C6311" s="3" t="s">
        <v>7644</v>
      </c>
      <c r="D6311" s="2" t="s">
        <v>14967</v>
      </c>
      <c r="E6311" s="3" t="s">
        <v>20623</v>
      </c>
      <c r="F6311" s="67" t="s">
        <v>5865</v>
      </c>
      <c r="G6311" s="67" t="s">
        <v>35208</v>
      </c>
      <c r="I6311" s="3" t="s">
        <v>6298</v>
      </c>
      <c r="J6311" s="3" t="str">
        <f>IF($B6311="SINAPI",IF(ISNUMBER(MATCH(Banco!$C6311,Analitico!$A:$A,0)),INDEX(Analitico!E:E,MATCH(Banco!$C6311,Analitico!$A:$A,0))&amp;"%",""),"")</f>
        <v/>
      </c>
      <c r="K6311" s="3" t="str">
        <f>IF($B6311="SINAPI",IF(ISNUMBER(MATCH(Banco!$C6311,Analitico!$A:$A,0)),INDEX(Analitico!F:F,MATCH(Banco!$C6311,Analitico!$A:$A,0))&amp;"%",""),"")</f>
        <v/>
      </c>
    </row>
    <row r="6312" spans="1:11" ht="22.5" x14ac:dyDescent="0.2">
      <c r="A6312" s="1" t="str">
        <f t="shared" si="100"/>
        <v>SINAPI 92545</v>
      </c>
      <c r="B6312" s="3" t="s">
        <v>21527</v>
      </c>
      <c r="C6312" s="3" t="s">
        <v>7645</v>
      </c>
      <c r="D6312" s="2" t="s">
        <v>14968</v>
      </c>
      <c r="E6312" s="3" t="s">
        <v>20622</v>
      </c>
      <c r="F6312" s="67" t="s">
        <v>38151</v>
      </c>
      <c r="G6312" s="67" t="s">
        <v>35209</v>
      </c>
      <c r="I6312" s="3" t="s">
        <v>6300</v>
      </c>
      <c r="J6312" s="3" t="str">
        <f>IF($B6312="SINAPI",IF(ISNUMBER(MATCH(Banco!$C6312,Analitico!$A:$A,0)),INDEX(Analitico!E:E,MATCH(Banco!$C6312,Analitico!$A:$A,0))&amp;"%",""),"")</f>
        <v/>
      </c>
      <c r="K6312" s="3" t="str">
        <f>IF($B6312="SINAPI",IF(ISNUMBER(MATCH(Banco!$C6312,Analitico!$A:$A,0)),INDEX(Analitico!F:F,MATCH(Banco!$C6312,Analitico!$A:$A,0))&amp;"%",""),"")</f>
        <v/>
      </c>
    </row>
    <row r="6313" spans="1:11" ht="22.5" x14ac:dyDescent="0.2">
      <c r="A6313" s="1" t="str">
        <f t="shared" si="100"/>
        <v>SINAPI 92546</v>
      </c>
      <c r="B6313" s="3" t="s">
        <v>21527</v>
      </c>
      <c r="C6313" s="3" t="s">
        <v>7646</v>
      </c>
      <c r="D6313" s="2" t="s">
        <v>14969</v>
      </c>
      <c r="E6313" s="3" t="s">
        <v>20622</v>
      </c>
      <c r="F6313" s="67" t="s">
        <v>38152</v>
      </c>
      <c r="G6313" s="67" t="s">
        <v>35210</v>
      </c>
      <c r="I6313" s="3" t="s">
        <v>6300</v>
      </c>
      <c r="J6313" s="3" t="str">
        <f>IF($B6313="SINAPI",IF(ISNUMBER(MATCH(Banco!$C6313,Analitico!$A:$A,0)),INDEX(Analitico!E:E,MATCH(Banco!$C6313,Analitico!$A:$A,0))&amp;"%",""),"")</f>
        <v/>
      </c>
      <c r="K6313" s="3" t="str">
        <f>IF($B6313="SINAPI",IF(ISNUMBER(MATCH(Banco!$C6313,Analitico!$A:$A,0)),INDEX(Analitico!F:F,MATCH(Banco!$C6313,Analitico!$A:$A,0))&amp;"%",""),"")</f>
        <v/>
      </c>
    </row>
    <row r="6314" spans="1:11" ht="22.5" x14ac:dyDescent="0.2">
      <c r="A6314" s="1" t="str">
        <f t="shared" si="100"/>
        <v>SINAPI 92547</v>
      </c>
      <c r="B6314" s="3" t="s">
        <v>21527</v>
      </c>
      <c r="C6314" s="3" t="s">
        <v>7647</v>
      </c>
      <c r="D6314" s="2" t="s">
        <v>14970</v>
      </c>
      <c r="E6314" s="3" t="s">
        <v>20622</v>
      </c>
      <c r="F6314" s="67" t="s">
        <v>38153</v>
      </c>
      <c r="G6314" s="67" t="s">
        <v>35211</v>
      </c>
      <c r="I6314" s="3" t="s">
        <v>6300</v>
      </c>
      <c r="J6314" s="3" t="str">
        <f>IF($B6314="SINAPI",IF(ISNUMBER(MATCH(Banco!$C6314,Analitico!$A:$A,0)),INDEX(Analitico!E:E,MATCH(Banco!$C6314,Analitico!$A:$A,0))&amp;"%",""),"")</f>
        <v/>
      </c>
      <c r="K6314" s="3" t="str">
        <f>IF($B6314="SINAPI",IF(ISNUMBER(MATCH(Banco!$C6314,Analitico!$A:$A,0)),INDEX(Analitico!F:F,MATCH(Banco!$C6314,Analitico!$A:$A,0))&amp;"%",""),"")</f>
        <v/>
      </c>
    </row>
    <row r="6315" spans="1:11" ht="22.5" x14ac:dyDescent="0.2">
      <c r="A6315" s="1" t="str">
        <f t="shared" si="100"/>
        <v>SINAPI 92548</v>
      </c>
      <c r="B6315" s="3" t="s">
        <v>21527</v>
      </c>
      <c r="C6315" s="3" t="s">
        <v>7648</v>
      </c>
      <c r="D6315" s="2" t="s">
        <v>14971</v>
      </c>
      <c r="E6315" s="3" t="s">
        <v>20622</v>
      </c>
      <c r="F6315" s="67" t="s">
        <v>38154</v>
      </c>
      <c r="G6315" s="67" t="s">
        <v>35212</v>
      </c>
      <c r="I6315" s="3" t="s">
        <v>6300</v>
      </c>
      <c r="J6315" s="3" t="str">
        <f>IF($B6315="SINAPI",IF(ISNUMBER(MATCH(Banco!$C6315,Analitico!$A:$A,0)),INDEX(Analitico!E:E,MATCH(Banco!$C6315,Analitico!$A:$A,0))&amp;"%",""),"")</f>
        <v/>
      </c>
      <c r="K6315" s="3" t="str">
        <f>IF($B6315="SINAPI",IF(ISNUMBER(MATCH(Banco!$C6315,Analitico!$A:$A,0)),INDEX(Analitico!F:F,MATCH(Banco!$C6315,Analitico!$A:$A,0))&amp;"%",""),"")</f>
        <v/>
      </c>
    </row>
    <row r="6316" spans="1:11" ht="22.5" x14ac:dyDescent="0.2">
      <c r="A6316" s="1" t="str">
        <f t="shared" si="100"/>
        <v>SINAPI 92549</v>
      </c>
      <c r="B6316" s="3" t="s">
        <v>21527</v>
      </c>
      <c r="C6316" s="3" t="s">
        <v>7649</v>
      </c>
      <c r="D6316" s="2" t="s">
        <v>14972</v>
      </c>
      <c r="E6316" s="3" t="s">
        <v>20622</v>
      </c>
      <c r="F6316" s="67" t="s">
        <v>38155</v>
      </c>
      <c r="G6316" s="67" t="s">
        <v>35213</v>
      </c>
      <c r="I6316" s="3" t="s">
        <v>6300</v>
      </c>
      <c r="J6316" s="3" t="str">
        <f>IF($B6316="SINAPI",IF(ISNUMBER(MATCH(Banco!$C6316,Analitico!$A:$A,0)),INDEX(Analitico!E:E,MATCH(Banco!$C6316,Analitico!$A:$A,0))&amp;"%",""),"")</f>
        <v/>
      </c>
      <c r="K6316" s="3" t="str">
        <f>IF($B6316="SINAPI",IF(ISNUMBER(MATCH(Banco!$C6316,Analitico!$A:$A,0)),INDEX(Analitico!F:F,MATCH(Banco!$C6316,Analitico!$A:$A,0))&amp;"%",""),"")</f>
        <v/>
      </c>
    </row>
    <row r="6317" spans="1:11" ht="22.5" x14ac:dyDescent="0.2">
      <c r="A6317" s="1" t="str">
        <f t="shared" si="100"/>
        <v>SINAPI 92550</v>
      </c>
      <c r="B6317" s="3" t="s">
        <v>21527</v>
      </c>
      <c r="C6317" s="3" t="s">
        <v>7650</v>
      </c>
      <c r="D6317" s="2" t="s">
        <v>14973</v>
      </c>
      <c r="E6317" s="3" t="s">
        <v>20622</v>
      </c>
      <c r="F6317" s="67" t="s">
        <v>38156</v>
      </c>
      <c r="G6317" s="67" t="s">
        <v>35214</v>
      </c>
      <c r="I6317" s="3" t="s">
        <v>6300</v>
      </c>
      <c r="J6317" s="3" t="str">
        <f>IF($B6317="SINAPI",IF(ISNUMBER(MATCH(Banco!$C6317,Analitico!$A:$A,0)),INDEX(Analitico!E:E,MATCH(Banco!$C6317,Analitico!$A:$A,0))&amp;"%",""),"")</f>
        <v/>
      </c>
      <c r="K6317" s="3" t="str">
        <f>IF($B6317="SINAPI",IF(ISNUMBER(MATCH(Banco!$C6317,Analitico!$A:$A,0)),INDEX(Analitico!F:F,MATCH(Banco!$C6317,Analitico!$A:$A,0))&amp;"%",""),"")</f>
        <v/>
      </c>
    </row>
    <row r="6318" spans="1:11" ht="22.5" x14ac:dyDescent="0.2">
      <c r="A6318" s="1" t="str">
        <f t="shared" si="100"/>
        <v>SINAPI 92551</v>
      </c>
      <c r="B6318" s="3" t="s">
        <v>21527</v>
      </c>
      <c r="C6318" s="3" t="s">
        <v>7651</v>
      </c>
      <c r="D6318" s="2" t="s">
        <v>14974</v>
      </c>
      <c r="E6318" s="3" t="s">
        <v>20622</v>
      </c>
      <c r="F6318" s="67" t="s">
        <v>38157</v>
      </c>
      <c r="G6318" s="67" t="s">
        <v>35215</v>
      </c>
      <c r="I6318" s="3" t="s">
        <v>6300</v>
      </c>
      <c r="J6318" s="3" t="str">
        <f>IF($B6318="SINAPI",IF(ISNUMBER(MATCH(Banco!$C6318,Analitico!$A:$A,0)),INDEX(Analitico!E:E,MATCH(Banco!$C6318,Analitico!$A:$A,0))&amp;"%",""),"")</f>
        <v/>
      </c>
      <c r="K6318" s="3" t="str">
        <f>IF($B6318="SINAPI",IF(ISNUMBER(MATCH(Banco!$C6318,Analitico!$A:$A,0)),INDEX(Analitico!F:F,MATCH(Banco!$C6318,Analitico!$A:$A,0))&amp;"%",""),"")</f>
        <v/>
      </c>
    </row>
    <row r="6319" spans="1:11" ht="22.5" x14ac:dyDescent="0.2">
      <c r="A6319" s="1" t="str">
        <f t="shared" si="100"/>
        <v>SINAPI 92552</v>
      </c>
      <c r="B6319" s="3" t="s">
        <v>21527</v>
      </c>
      <c r="C6319" s="3" t="s">
        <v>7652</v>
      </c>
      <c r="D6319" s="2" t="s">
        <v>14975</v>
      </c>
      <c r="E6319" s="3" t="s">
        <v>20622</v>
      </c>
      <c r="F6319" s="67" t="s">
        <v>38158</v>
      </c>
      <c r="G6319" s="67" t="s">
        <v>35216</v>
      </c>
      <c r="I6319" s="3" t="s">
        <v>6300</v>
      </c>
      <c r="J6319" s="3" t="str">
        <f>IF($B6319="SINAPI",IF(ISNUMBER(MATCH(Banco!$C6319,Analitico!$A:$A,0)),INDEX(Analitico!E:E,MATCH(Banco!$C6319,Analitico!$A:$A,0))&amp;"%",""),"")</f>
        <v/>
      </c>
      <c r="K6319" s="3" t="str">
        <f>IF($B6319="SINAPI",IF(ISNUMBER(MATCH(Banco!$C6319,Analitico!$A:$A,0)),INDEX(Analitico!F:F,MATCH(Banco!$C6319,Analitico!$A:$A,0))&amp;"%",""),"")</f>
        <v/>
      </c>
    </row>
    <row r="6320" spans="1:11" ht="22.5" x14ac:dyDescent="0.2">
      <c r="A6320" s="1" t="str">
        <f t="shared" si="100"/>
        <v>SINAPI 92553</v>
      </c>
      <c r="B6320" s="3" t="s">
        <v>21527</v>
      </c>
      <c r="C6320" s="3" t="s">
        <v>7653</v>
      </c>
      <c r="D6320" s="2" t="s">
        <v>14976</v>
      </c>
      <c r="E6320" s="3" t="s">
        <v>20622</v>
      </c>
      <c r="F6320" s="67" t="s">
        <v>38159</v>
      </c>
      <c r="G6320" s="67" t="s">
        <v>35217</v>
      </c>
      <c r="I6320" s="3" t="s">
        <v>6300</v>
      </c>
      <c r="J6320" s="3" t="str">
        <f>IF($B6320="SINAPI",IF(ISNUMBER(MATCH(Banco!$C6320,Analitico!$A:$A,0)),INDEX(Analitico!E:E,MATCH(Banco!$C6320,Analitico!$A:$A,0))&amp;"%",""),"")</f>
        <v/>
      </c>
      <c r="K6320" s="3" t="str">
        <f>IF($B6320="SINAPI",IF(ISNUMBER(MATCH(Banco!$C6320,Analitico!$A:$A,0)),INDEX(Analitico!F:F,MATCH(Banco!$C6320,Analitico!$A:$A,0))&amp;"%",""),"")</f>
        <v/>
      </c>
    </row>
    <row r="6321" spans="1:11" ht="22.5" x14ac:dyDescent="0.2">
      <c r="A6321" s="1" t="str">
        <f t="shared" si="100"/>
        <v>SINAPI 92554</v>
      </c>
      <c r="B6321" s="3" t="s">
        <v>21527</v>
      </c>
      <c r="C6321" s="3" t="s">
        <v>7654</v>
      </c>
      <c r="D6321" s="2" t="s">
        <v>14977</v>
      </c>
      <c r="E6321" s="3" t="s">
        <v>20622</v>
      </c>
      <c r="F6321" s="67" t="s">
        <v>38160</v>
      </c>
      <c r="G6321" s="67" t="s">
        <v>35218</v>
      </c>
      <c r="I6321" s="3" t="s">
        <v>6300</v>
      </c>
      <c r="J6321" s="3" t="str">
        <f>IF($B6321="SINAPI",IF(ISNUMBER(MATCH(Banco!$C6321,Analitico!$A:$A,0)),INDEX(Analitico!E:E,MATCH(Banco!$C6321,Analitico!$A:$A,0))&amp;"%",""),"")</f>
        <v/>
      </c>
      <c r="K6321" s="3" t="str">
        <f>IF($B6321="SINAPI",IF(ISNUMBER(MATCH(Banco!$C6321,Analitico!$A:$A,0)),INDEX(Analitico!F:F,MATCH(Banco!$C6321,Analitico!$A:$A,0))&amp;"%",""),"")</f>
        <v/>
      </c>
    </row>
    <row r="6322" spans="1:11" ht="22.5" x14ac:dyDescent="0.2">
      <c r="A6322" s="1" t="str">
        <f t="shared" si="100"/>
        <v>SINAPI 92555</v>
      </c>
      <c r="B6322" s="3" t="s">
        <v>21527</v>
      </c>
      <c r="C6322" s="3" t="s">
        <v>7655</v>
      </c>
      <c r="D6322" s="2" t="s">
        <v>14978</v>
      </c>
      <c r="E6322" s="3" t="s">
        <v>20622</v>
      </c>
      <c r="F6322" s="67" t="s">
        <v>38161</v>
      </c>
      <c r="G6322" s="67" t="s">
        <v>35219</v>
      </c>
      <c r="I6322" s="3" t="s">
        <v>6300</v>
      </c>
      <c r="J6322" s="3" t="str">
        <f>IF($B6322="SINAPI",IF(ISNUMBER(MATCH(Banco!$C6322,Analitico!$A:$A,0)),INDEX(Analitico!E:E,MATCH(Banco!$C6322,Analitico!$A:$A,0))&amp;"%",""),"")</f>
        <v/>
      </c>
      <c r="K6322" s="3" t="str">
        <f>IF($B6322="SINAPI",IF(ISNUMBER(MATCH(Banco!$C6322,Analitico!$A:$A,0)),INDEX(Analitico!F:F,MATCH(Banco!$C6322,Analitico!$A:$A,0))&amp;"%",""),"")</f>
        <v/>
      </c>
    </row>
    <row r="6323" spans="1:11" ht="22.5" x14ac:dyDescent="0.2">
      <c r="A6323" s="1" t="str">
        <f t="shared" si="100"/>
        <v>SINAPI 92556</v>
      </c>
      <c r="B6323" s="3" t="s">
        <v>21527</v>
      </c>
      <c r="C6323" s="3" t="s">
        <v>7656</v>
      </c>
      <c r="D6323" s="2" t="s">
        <v>14979</v>
      </c>
      <c r="E6323" s="3" t="s">
        <v>20622</v>
      </c>
      <c r="F6323" s="67" t="s">
        <v>38162</v>
      </c>
      <c r="G6323" s="67" t="s">
        <v>35220</v>
      </c>
      <c r="I6323" s="3" t="s">
        <v>6300</v>
      </c>
      <c r="J6323" s="3" t="str">
        <f>IF($B6323="SINAPI",IF(ISNUMBER(MATCH(Banco!$C6323,Analitico!$A:$A,0)),INDEX(Analitico!E:E,MATCH(Banco!$C6323,Analitico!$A:$A,0))&amp;"%",""),"")</f>
        <v/>
      </c>
      <c r="K6323" s="3" t="str">
        <f>IF($B6323="SINAPI",IF(ISNUMBER(MATCH(Banco!$C6323,Analitico!$A:$A,0)),INDEX(Analitico!F:F,MATCH(Banco!$C6323,Analitico!$A:$A,0))&amp;"%",""),"")</f>
        <v/>
      </c>
    </row>
    <row r="6324" spans="1:11" ht="22.5" x14ac:dyDescent="0.2">
      <c r="A6324" s="1" t="str">
        <f t="shared" si="100"/>
        <v>SINAPI 92557</v>
      </c>
      <c r="B6324" s="3" t="s">
        <v>21527</v>
      </c>
      <c r="C6324" s="3" t="s">
        <v>7657</v>
      </c>
      <c r="D6324" s="2" t="s">
        <v>14980</v>
      </c>
      <c r="E6324" s="3" t="s">
        <v>20622</v>
      </c>
      <c r="F6324" s="67" t="s">
        <v>38163</v>
      </c>
      <c r="G6324" s="67" t="s">
        <v>35221</v>
      </c>
      <c r="I6324" s="3" t="s">
        <v>6300</v>
      </c>
      <c r="J6324" s="3" t="str">
        <f>IF($B6324="SINAPI",IF(ISNUMBER(MATCH(Banco!$C6324,Analitico!$A:$A,0)),INDEX(Analitico!E:E,MATCH(Banco!$C6324,Analitico!$A:$A,0))&amp;"%",""),"")</f>
        <v/>
      </c>
      <c r="K6324" s="3" t="str">
        <f>IF($B6324="SINAPI",IF(ISNUMBER(MATCH(Banco!$C6324,Analitico!$A:$A,0)),INDEX(Analitico!F:F,MATCH(Banco!$C6324,Analitico!$A:$A,0))&amp;"%",""),"")</f>
        <v/>
      </c>
    </row>
    <row r="6325" spans="1:11" ht="22.5" x14ac:dyDescent="0.2">
      <c r="A6325" s="1" t="str">
        <f t="shared" si="100"/>
        <v>SINAPI 92558</v>
      </c>
      <c r="B6325" s="3" t="s">
        <v>21527</v>
      </c>
      <c r="C6325" s="3" t="s">
        <v>7658</v>
      </c>
      <c r="D6325" s="2" t="s">
        <v>14981</v>
      </c>
      <c r="E6325" s="3" t="s">
        <v>20622</v>
      </c>
      <c r="F6325" s="67" t="s">
        <v>38164</v>
      </c>
      <c r="G6325" s="67" t="s">
        <v>35222</v>
      </c>
      <c r="I6325" s="3" t="s">
        <v>6300</v>
      </c>
      <c r="J6325" s="3" t="str">
        <f>IF($B6325="SINAPI",IF(ISNUMBER(MATCH(Banco!$C6325,Analitico!$A:$A,0)),INDEX(Analitico!E:E,MATCH(Banco!$C6325,Analitico!$A:$A,0))&amp;"%",""),"")</f>
        <v/>
      </c>
      <c r="K6325" s="3" t="str">
        <f>IF($B6325="SINAPI",IF(ISNUMBER(MATCH(Banco!$C6325,Analitico!$A:$A,0)),INDEX(Analitico!F:F,MATCH(Banco!$C6325,Analitico!$A:$A,0))&amp;"%",""),"")</f>
        <v/>
      </c>
    </row>
    <row r="6326" spans="1:11" ht="22.5" x14ac:dyDescent="0.2">
      <c r="A6326" s="1" t="str">
        <f t="shared" si="100"/>
        <v>SINAPI 92559</v>
      </c>
      <c r="B6326" s="3" t="s">
        <v>21527</v>
      </c>
      <c r="C6326" s="3" t="s">
        <v>7659</v>
      </c>
      <c r="D6326" s="2" t="s">
        <v>14982</v>
      </c>
      <c r="E6326" s="3" t="s">
        <v>20622</v>
      </c>
      <c r="F6326" s="67" t="s">
        <v>38165</v>
      </c>
      <c r="G6326" s="67" t="s">
        <v>35223</v>
      </c>
      <c r="I6326" s="3" t="s">
        <v>6300</v>
      </c>
      <c r="J6326" s="3" t="str">
        <f>IF($B6326="SINAPI",IF(ISNUMBER(MATCH(Banco!$C6326,Analitico!$A:$A,0)),INDEX(Analitico!E:E,MATCH(Banco!$C6326,Analitico!$A:$A,0))&amp;"%",""),"")</f>
        <v/>
      </c>
      <c r="K6326" s="3" t="str">
        <f>IF($B6326="SINAPI",IF(ISNUMBER(MATCH(Banco!$C6326,Analitico!$A:$A,0)),INDEX(Analitico!F:F,MATCH(Banco!$C6326,Analitico!$A:$A,0))&amp;"%",""),"")</f>
        <v/>
      </c>
    </row>
    <row r="6327" spans="1:11" ht="22.5" x14ac:dyDescent="0.2">
      <c r="A6327" s="1" t="str">
        <f t="shared" si="100"/>
        <v>SINAPI 92560</v>
      </c>
      <c r="B6327" s="3" t="s">
        <v>21527</v>
      </c>
      <c r="C6327" s="3" t="s">
        <v>7660</v>
      </c>
      <c r="D6327" s="2" t="s">
        <v>14983</v>
      </c>
      <c r="E6327" s="3" t="s">
        <v>20622</v>
      </c>
      <c r="F6327" s="67" t="s">
        <v>38166</v>
      </c>
      <c r="G6327" s="67" t="s">
        <v>35224</v>
      </c>
      <c r="I6327" s="3" t="s">
        <v>6300</v>
      </c>
      <c r="J6327" s="3" t="str">
        <f>IF($B6327="SINAPI",IF(ISNUMBER(MATCH(Banco!$C6327,Analitico!$A:$A,0)),INDEX(Analitico!E:E,MATCH(Banco!$C6327,Analitico!$A:$A,0))&amp;"%",""),"")</f>
        <v/>
      </c>
      <c r="K6327" s="3" t="str">
        <f>IF($B6327="SINAPI",IF(ISNUMBER(MATCH(Banco!$C6327,Analitico!$A:$A,0)),INDEX(Analitico!F:F,MATCH(Banco!$C6327,Analitico!$A:$A,0))&amp;"%",""),"")</f>
        <v/>
      </c>
    </row>
    <row r="6328" spans="1:11" ht="22.5" x14ac:dyDescent="0.2">
      <c r="A6328" s="1" t="str">
        <f t="shared" si="100"/>
        <v>SINAPI 92561</v>
      </c>
      <c r="B6328" s="3" t="s">
        <v>21527</v>
      </c>
      <c r="C6328" s="3" t="s">
        <v>7661</v>
      </c>
      <c r="D6328" s="2" t="s">
        <v>14984</v>
      </c>
      <c r="E6328" s="3" t="s">
        <v>20622</v>
      </c>
      <c r="F6328" s="67" t="s">
        <v>38167</v>
      </c>
      <c r="G6328" s="67" t="s">
        <v>35225</v>
      </c>
      <c r="I6328" s="3" t="s">
        <v>6300</v>
      </c>
      <c r="J6328" s="3" t="str">
        <f>IF($B6328="SINAPI",IF(ISNUMBER(MATCH(Banco!$C6328,Analitico!$A:$A,0)),INDEX(Analitico!E:E,MATCH(Banco!$C6328,Analitico!$A:$A,0))&amp;"%",""),"")</f>
        <v/>
      </c>
      <c r="K6328" s="3" t="str">
        <f>IF($B6328="SINAPI",IF(ISNUMBER(MATCH(Banco!$C6328,Analitico!$A:$A,0)),INDEX(Analitico!F:F,MATCH(Banco!$C6328,Analitico!$A:$A,0))&amp;"%",""),"")</f>
        <v/>
      </c>
    </row>
    <row r="6329" spans="1:11" ht="22.5" x14ac:dyDescent="0.2">
      <c r="A6329" s="1" t="str">
        <f t="shared" si="100"/>
        <v>SINAPI 92562</v>
      </c>
      <c r="B6329" s="3" t="s">
        <v>21527</v>
      </c>
      <c r="C6329" s="3" t="s">
        <v>7662</v>
      </c>
      <c r="D6329" s="2" t="s">
        <v>14985</v>
      </c>
      <c r="E6329" s="3" t="s">
        <v>20622</v>
      </c>
      <c r="F6329" s="67" t="s">
        <v>38168</v>
      </c>
      <c r="G6329" s="67" t="s">
        <v>35226</v>
      </c>
      <c r="I6329" s="3" t="s">
        <v>6300</v>
      </c>
      <c r="J6329" s="3" t="str">
        <f>IF($B6329="SINAPI",IF(ISNUMBER(MATCH(Banco!$C6329,Analitico!$A:$A,0)),INDEX(Analitico!E:E,MATCH(Banco!$C6329,Analitico!$A:$A,0))&amp;"%",""),"")</f>
        <v/>
      </c>
      <c r="K6329" s="3" t="str">
        <f>IF($B6329="SINAPI",IF(ISNUMBER(MATCH(Banco!$C6329,Analitico!$A:$A,0)),INDEX(Analitico!F:F,MATCH(Banco!$C6329,Analitico!$A:$A,0))&amp;"%",""),"")</f>
        <v/>
      </c>
    </row>
    <row r="6330" spans="1:11" ht="22.5" x14ac:dyDescent="0.2">
      <c r="A6330" s="1" t="str">
        <f t="shared" si="100"/>
        <v>SINAPI 92563</v>
      </c>
      <c r="B6330" s="3" t="s">
        <v>21527</v>
      </c>
      <c r="C6330" s="3" t="s">
        <v>7663</v>
      </c>
      <c r="D6330" s="2" t="s">
        <v>14986</v>
      </c>
      <c r="E6330" s="3" t="s">
        <v>20622</v>
      </c>
      <c r="F6330" s="67" t="s">
        <v>38169</v>
      </c>
      <c r="G6330" s="67" t="s">
        <v>35227</v>
      </c>
      <c r="I6330" s="3" t="s">
        <v>6300</v>
      </c>
      <c r="J6330" s="3" t="str">
        <f>IF($B6330="SINAPI",IF(ISNUMBER(MATCH(Banco!$C6330,Analitico!$A:$A,0)),INDEX(Analitico!E:E,MATCH(Banco!$C6330,Analitico!$A:$A,0))&amp;"%",""),"")</f>
        <v/>
      </c>
      <c r="K6330" s="3" t="str">
        <f>IF($B6330="SINAPI",IF(ISNUMBER(MATCH(Banco!$C6330,Analitico!$A:$A,0)),INDEX(Analitico!F:F,MATCH(Banco!$C6330,Analitico!$A:$A,0))&amp;"%",""),"")</f>
        <v/>
      </c>
    </row>
    <row r="6331" spans="1:11" ht="22.5" x14ac:dyDescent="0.2">
      <c r="A6331" s="1" t="str">
        <f t="shared" si="100"/>
        <v>SINAPI 92564</v>
      </c>
      <c r="B6331" s="3" t="s">
        <v>21527</v>
      </c>
      <c r="C6331" s="3" t="s">
        <v>7664</v>
      </c>
      <c r="D6331" s="2" t="s">
        <v>14987</v>
      </c>
      <c r="E6331" s="3" t="s">
        <v>20622</v>
      </c>
      <c r="F6331" s="67" t="s">
        <v>38170</v>
      </c>
      <c r="G6331" s="67" t="s">
        <v>35228</v>
      </c>
      <c r="I6331" s="3" t="s">
        <v>6300</v>
      </c>
      <c r="J6331" s="3" t="str">
        <f>IF($B6331="SINAPI",IF(ISNUMBER(MATCH(Banco!$C6331,Analitico!$A:$A,0)),INDEX(Analitico!E:E,MATCH(Banco!$C6331,Analitico!$A:$A,0))&amp;"%",""),"")</f>
        <v/>
      </c>
      <c r="K6331" s="3" t="str">
        <f>IF($B6331="SINAPI",IF(ISNUMBER(MATCH(Banco!$C6331,Analitico!$A:$A,0)),INDEX(Analitico!F:F,MATCH(Banco!$C6331,Analitico!$A:$A,0))&amp;"%",""),"")</f>
        <v/>
      </c>
    </row>
    <row r="6332" spans="1:11" ht="22.5" x14ac:dyDescent="0.2">
      <c r="A6332" s="1" t="str">
        <f t="shared" si="100"/>
        <v>SINAPI 100379</v>
      </c>
      <c r="B6332" s="3" t="s">
        <v>21527</v>
      </c>
      <c r="C6332" s="3" t="s">
        <v>7665</v>
      </c>
      <c r="D6332" s="2" t="s">
        <v>14988</v>
      </c>
      <c r="E6332" s="3" t="s">
        <v>20623</v>
      </c>
      <c r="F6332" s="67" t="s">
        <v>21414</v>
      </c>
      <c r="G6332" s="67" t="s">
        <v>29980</v>
      </c>
      <c r="I6332" s="3" t="s">
        <v>6298</v>
      </c>
      <c r="J6332" s="3" t="str">
        <f>IF($B6332="SINAPI",IF(ISNUMBER(MATCH(Banco!$C6332,Analitico!$A:$A,0)),INDEX(Analitico!E:E,MATCH(Banco!$C6332,Analitico!$A:$A,0))&amp;"%",""),"")</f>
        <v/>
      </c>
      <c r="K6332" s="3" t="str">
        <f>IF($B6332="SINAPI",IF(ISNUMBER(MATCH(Banco!$C6332,Analitico!$A:$A,0)),INDEX(Analitico!F:F,MATCH(Banco!$C6332,Analitico!$A:$A,0))&amp;"%",""),"")</f>
        <v/>
      </c>
    </row>
    <row r="6333" spans="1:11" ht="33.75" x14ac:dyDescent="0.2">
      <c r="A6333" s="1" t="str">
        <f t="shared" si="100"/>
        <v>SINAPI 100380</v>
      </c>
      <c r="B6333" s="3" t="s">
        <v>21527</v>
      </c>
      <c r="C6333" s="3" t="s">
        <v>7666</v>
      </c>
      <c r="D6333" s="2" t="s">
        <v>14989</v>
      </c>
      <c r="E6333" s="3" t="s">
        <v>20623</v>
      </c>
      <c r="F6333" s="67" t="s">
        <v>38171</v>
      </c>
      <c r="G6333" s="67" t="s">
        <v>5201</v>
      </c>
      <c r="I6333" s="3" t="s">
        <v>6300</v>
      </c>
      <c r="J6333" s="3" t="str">
        <f>IF($B6333="SINAPI",IF(ISNUMBER(MATCH(Banco!$C6333,Analitico!$A:$A,0)),INDEX(Analitico!E:E,MATCH(Banco!$C6333,Analitico!$A:$A,0))&amp;"%",""),"")</f>
        <v/>
      </c>
      <c r="K6333" s="3" t="str">
        <f>IF($B6333="SINAPI",IF(ISNUMBER(MATCH(Banco!$C6333,Analitico!$A:$A,0)),INDEX(Analitico!F:F,MATCH(Banco!$C6333,Analitico!$A:$A,0))&amp;"%",""),"")</f>
        <v/>
      </c>
    </row>
    <row r="6334" spans="1:11" ht="33.75" x14ac:dyDescent="0.2">
      <c r="A6334" s="1" t="str">
        <f t="shared" si="100"/>
        <v>SINAPI 100381</v>
      </c>
      <c r="B6334" s="3" t="s">
        <v>21527</v>
      </c>
      <c r="C6334" s="3" t="s">
        <v>7667</v>
      </c>
      <c r="D6334" s="2" t="s">
        <v>14990</v>
      </c>
      <c r="E6334" s="3" t="s">
        <v>20623</v>
      </c>
      <c r="F6334" s="67" t="s">
        <v>31742</v>
      </c>
      <c r="G6334" s="67" t="s">
        <v>5606</v>
      </c>
      <c r="I6334" s="3" t="s">
        <v>6298</v>
      </c>
      <c r="J6334" s="3" t="str">
        <f>IF($B6334="SINAPI",IF(ISNUMBER(MATCH(Banco!$C6334,Analitico!$A:$A,0)),INDEX(Analitico!E:E,MATCH(Banco!$C6334,Analitico!$A:$A,0))&amp;"%",""),"")</f>
        <v/>
      </c>
      <c r="K6334" s="3" t="str">
        <f>IF($B6334="SINAPI",IF(ISNUMBER(MATCH(Banco!$C6334,Analitico!$A:$A,0)),INDEX(Analitico!F:F,MATCH(Banco!$C6334,Analitico!$A:$A,0))&amp;"%",""),"")</f>
        <v/>
      </c>
    </row>
    <row r="6335" spans="1:11" ht="33.75" x14ac:dyDescent="0.2">
      <c r="A6335" s="1" t="str">
        <f t="shared" si="100"/>
        <v>SINAPI 100383</v>
      </c>
      <c r="B6335" s="3" t="s">
        <v>21527</v>
      </c>
      <c r="C6335" s="3" t="s">
        <v>7668</v>
      </c>
      <c r="D6335" s="2" t="s">
        <v>14991</v>
      </c>
      <c r="E6335" s="3" t="s">
        <v>20623</v>
      </c>
      <c r="F6335" s="67" t="s">
        <v>38172</v>
      </c>
      <c r="G6335" s="67" t="s">
        <v>30120</v>
      </c>
      <c r="I6335" s="3" t="s">
        <v>6300</v>
      </c>
      <c r="J6335" s="3" t="str">
        <f>IF($B6335="SINAPI",IF(ISNUMBER(MATCH(Banco!$C6335,Analitico!$A:$A,0)),INDEX(Analitico!E:E,MATCH(Banco!$C6335,Analitico!$A:$A,0))&amp;"%",""),"")</f>
        <v/>
      </c>
      <c r="K6335" s="3" t="str">
        <f>IF($B6335="SINAPI",IF(ISNUMBER(MATCH(Banco!$C6335,Analitico!$A:$A,0)),INDEX(Analitico!F:F,MATCH(Banco!$C6335,Analitico!$A:$A,0))&amp;"%",""),"")</f>
        <v/>
      </c>
    </row>
    <row r="6336" spans="1:11" ht="33.75" x14ac:dyDescent="0.2">
      <c r="A6336" s="1" t="str">
        <f t="shared" si="100"/>
        <v>SINAPI 100384</v>
      </c>
      <c r="B6336" s="3" t="s">
        <v>21527</v>
      </c>
      <c r="C6336" s="3" t="s">
        <v>7669</v>
      </c>
      <c r="D6336" s="2" t="s">
        <v>14992</v>
      </c>
      <c r="E6336" s="3" t="s">
        <v>20623</v>
      </c>
      <c r="F6336" s="67" t="s">
        <v>21272</v>
      </c>
      <c r="G6336" s="67" t="s">
        <v>21936</v>
      </c>
      <c r="I6336" s="3" t="s">
        <v>6298</v>
      </c>
      <c r="J6336" s="3" t="str">
        <f>IF($B6336="SINAPI",IF(ISNUMBER(MATCH(Banco!$C6336,Analitico!$A:$A,0)),INDEX(Analitico!E:E,MATCH(Banco!$C6336,Analitico!$A:$A,0))&amp;"%",""),"")</f>
        <v/>
      </c>
      <c r="K6336" s="3" t="str">
        <f>IF($B6336="SINAPI",IF(ISNUMBER(MATCH(Banco!$C6336,Analitico!$A:$A,0)),INDEX(Analitico!F:F,MATCH(Banco!$C6336,Analitico!$A:$A,0))&amp;"%",""),"")</f>
        <v/>
      </c>
    </row>
    <row r="6337" spans="1:11" ht="33.75" x14ac:dyDescent="0.2">
      <c r="A6337" s="1" t="str">
        <f t="shared" si="100"/>
        <v>SINAPI 100385</v>
      </c>
      <c r="B6337" s="3" t="s">
        <v>21527</v>
      </c>
      <c r="C6337" s="3" t="s">
        <v>7670</v>
      </c>
      <c r="D6337" s="2" t="s">
        <v>14993</v>
      </c>
      <c r="E6337" s="3" t="s">
        <v>20623</v>
      </c>
      <c r="F6337" s="67" t="s">
        <v>38173</v>
      </c>
      <c r="G6337" s="67" t="s">
        <v>6236</v>
      </c>
      <c r="I6337" s="3" t="s">
        <v>6298</v>
      </c>
      <c r="J6337" s="3" t="str">
        <f>IF($B6337="SINAPI",IF(ISNUMBER(MATCH(Banco!$C6337,Analitico!$A:$A,0)),INDEX(Analitico!E:E,MATCH(Banco!$C6337,Analitico!$A:$A,0))&amp;"%",""),"")</f>
        <v/>
      </c>
      <c r="K6337" s="3" t="str">
        <f>IF($B6337="SINAPI",IF(ISNUMBER(MATCH(Banco!$C6337,Analitico!$A:$A,0)),INDEX(Analitico!F:F,MATCH(Banco!$C6337,Analitico!$A:$A,0))&amp;"%",""),"")</f>
        <v/>
      </c>
    </row>
    <row r="6338" spans="1:11" ht="22.5" x14ac:dyDescent="0.2">
      <c r="A6338" s="1" t="str">
        <f t="shared" si="100"/>
        <v>SINAPI 100386</v>
      </c>
      <c r="B6338" s="3" t="s">
        <v>21527</v>
      </c>
      <c r="C6338" s="3" t="s">
        <v>7671</v>
      </c>
      <c r="D6338" s="2" t="s">
        <v>14994</v>
      </c>
      <c r="E6338" s="3" t="s">
        <v>20623</v>
      </c>
      <c r="F6338" s="67" t="s">
        <v>34813</v>
      </c>
      <c r="G6338" s="67" t="s">
        <v>28706</v>
      </c>
      <c r="I6338" s="3" t="s">
        <v>6300</v>
      </c>
      <c r="J6338" s="3" t="str">
        <f>IF($B6338="SINAPI",IF(ISNUMBER(MATCH(Banco!$C6338,Analitico!$A:$A,0)),INDEX(Analitico!E:E,MATCH(Banco!$C6338,Analitico!$A:$A,0))&amp;"%",""),"")</f>
        <v/>
      </c>
      <c r="K6338" s="3" t="str">
        <f>IF($B6338="SINAPI",IF(ISNUMBER(MATCH(Banco!$C6338,Analitico!$A:$A,0)),INDEX(Analitico!F:F,MATCH(Banco!$C6338,Analitico!$A:$A,0))&amp;"%",""),"")</f>
        <v/>
      </c>
    </row>
    <row r="6339" spans="1:11" ht="33.75" x14ac:dyDescent="0.2">
      <c r="A6339" s="1" t="str">
        <f t="shared" si="100"/>
        <v>SINAPI 100387</v>
      </c>
      <c r="B6339" s="3" t="s">
        <v>21527</v>
      </c>
      <c r="C6339" s="3" t="s">
        <v>7672</v>
      </c>
      <c r="D6339" s="2" t="s">
        <v>14995</v>
      </c>
      <c r="E6339" s="3" t="s">
        <v>20623</v>
      </c>
      <c r="F6339" s="67" t="s">
        <v>29689</v>
      </c>
      <c r="G6339" s="67" t="s">
        <v>30753</v>
      </c>
      <c r="I6339" s="3" t="s">
        <v>6298</v>
      </c>
      <c r="J6339" s="3" t="str">
        <f>IF($B6339="SINAPI",IF(ISNUMBER(MATCH(Banco!$C6339,Analitico!$A:$A,0)),INDEX(Analitico!E:E,MATCH(Banco!$C6339,Analitico!$A:$A,0))&amp;"%",""),"")</f>
        <v/>
      </c>
      <c r="K6339" s="3" t="str">
        <f>IF($B6339="SINAPI",IF(ISNUMBER(MATCH(Banco!$C6339,Analitico!$A:$A,0)),INDEX(Analitico!F:F,MATCH(Banco!$C6339,Analitico!$A:$A,0))&amp;"%",""),"")</f>
        <v/>
      </c>
    </row>
    <row r="6340" spans="1:11" ht="22.5" x14ac:dyDescent="0.2">
      <c r="A6340" s="1" t="str">
        <f t="shared" si="100"/>
        <v>SINAPI 100388</v>
      </c>
      <c r="B6340" s="3" t="s">
        <v>21527</v>
      </c>
      <c r="C6340" s="3" t="s">
        <v>7673</v>
      </c>
      <c r="D6340" s="2" t="s">
        <v>14996</v>
      </c>
      <c r="E6340" s="3" t="s">
        <v>20623</v>
      </c>
      <c r="F6340" s="67" t="s">
        <v>21020</v>
      </c>
      <c r="G6340" s="67" t="s">
        <v>5798</v>
      </c>
      <c r="I6340" s="3" t="s">
        <v>6298</v>
      </c>
      <c r="J6340" s="3" t="str">
        <f>IF($B6340="SINAPI",IF(ISNUMBER(MATCH(Banco!$C6340,Analitico!$A:$A,0)),INDEX(Analitico!E:E,MATCH(Banco!$C6340,Analitico!$A:$A,0))&amp;"%",""),"")</f>
        <v/>
      </c>
      <c r="K6340" s="3" t="str">
        <f>IF($B6340="SINAPI",IF(ISNUMBER(MATCH(Banco!$C6340,Analitico!$A:$A,0)),INDEX(Analitico!F:F,MATCH(Banco!$C6340,Analitico!$A:$A,0))&amp;"%",""),"")</f>
        <v/>
      </c>
    </row>
    <row r="6341" spans="1:11" ht="22.5" x14ac:dyDescent="0.2">
      <c r="A6341" s="1" t="str">
        <f t="shared" si="100"/>
        <v>SINAPI 100389</v>
      </c>
      <c r="B6341" s="3" t="s">
        <v>21527</v>
      </c>
      <c r="C6341" s="3" t="s">
        <v>7674</v>
      </c>
      <c r="D6341" s="2" t="s">
        <v>14997</v>
      </c>
      <c r="E6341" s="3" t="s">
        <v>20623</v>
      </c>
      <c r="F6341" s="67" t="s">
        <v>5461</v>
      </c>
      <c r="G6341" s="67" t="s">
        <v>35229</v>
      </c>
      <c r="I6341" s="3" t="s">
        <v>6298</v>
      </c>
      <c r="J6341" s="3" t="str">
        <f>IF($B6341="SINAPI",IF(ISNUMBER(MATCH(Banco!$C6341,Analitico!$A:$A,0)),INDEX(Analitico!E:E,MATCH(Banco!$C6341,Analitico!$A:$A,0))&amp;"%",""),"")</f>
        <v/>
      </c>
      <c r="K6341" s="3" t="str">
        <f>IF($B6341="SINAPI",IF(ISNUMBER(MATCH(Banco!$C6341,Analitico!$A:$A,0)),INDEX(Analitico!F:F,MATCH(Banco!$C6341,Analitico!$A:$A,0))&amp;"%",""),"")</f>
        <v/>
      </c>
    </row>
    <row r="6342" spans="1:11" ht="22.5" x14ac:dyDescent="0.2">
      <c r="A6342" s="1" t="str">
        <f t="shared" si="100"/>
        <v>SINAPI 100390</v>
      </c>
      <c r="B6342" s="3" t="s">
        <v>21527</v>
      </c>
      <c r="C6342" s="3" t="s">
        <v>7675</v>
      </c>
      <c r="D6342" s="2" t="s">
        <v>14998</v>
      </c>
      <c r="E6342" s="3" t="s">
        <v>20623</v>
      </c>
      <c r="F6342" s="67" t="s">
        <v>21346</v>
      </c>
      <c r="G6342" s="67" t="s">
        <v>5439</v>
      </c>
      <c r="I6342" s="3" t="s">
        <v>6298</v>
      </c>
      <c r="J6342" s="3" t="str">
        <f>IF($B6342="SINAPI",IF(ISNUMBER(MATCH(Banco!$C6342,Analitico!$A:$A,0)),INDEX(Analitico!E:E,MATCH(Banco!$C6342,Analitico!$A:$A,0))&amp;"%",""),"")</f>
        <v/>
      </c>
      <c r="K6342" s="3" t="str">
        <f>IF($B6342="SINAPI",IF(ISNUMBER(MATCH(Banco!$C6342,Analitico!$A:$A,0)),INDEX(Analitico!F:F,MATCH(Banco!$C6342,Analitico!$A:$A,0))&amp;"%",""),"")</f>
        <v/>
      </c>
    </row>
    <row r="6343" spans="1:11" ht="22.5" x14ac:dyDescent="0.2">
      <c r="A6343" s="1" t="str">
        <f t="shared" si="100"/>
        <v>SINAPI 100391</v>
      </c>
      <c r="B6343" s="3" t="s">
        <v>21527</v>
      </c>
      <c r="C6343" s="3" t="s">
        <v>7676</v>
      </c>
      <c r="D6343" s="2" t="s">
        <v>14999</v>
      </c>
      <c r="E6343" s="3" t="s">
        <v>20623</v>
      </c>
      <c r="F6343" s="67" t="s">
        <v>21678</v>
      </c>
      <c r="G6343" s="67" t="s">
        <v>21195</v>
      </c>
      <c r="I6343" s="3" t="s">
        <v>6298</v>
      </c>
      <c r="J6343" s="3" t="str">
        <f>IF($B6343="SINAPI",IF(ISNUMBER(MATCH(Banco!$C6343,Analitico!$A:$A,0)),INDEX(Analitico!E:E,MATCH(Banco!$C6343,Analitico!$A:$A,0))&amp;"%",""),"")</f>
        <v/>
      </c>
      <c r="K6343" s="3" t="str">
        <f>IF($B6343="SINAPI",IF(ISNUMBER(MATCH(Banco!$C6343,Analitico!$A:$A,0)),INDEX(Analitico!F:F,MATCH(Banco!$C6343,Analitico!$A:$A,0))&amp;"%",""),"")</f>
        <v/>
      </c>
    </row>
    <row r="6344" spans="1:11" ht="22.5" x14ac:dyDescent="0.2">
      <c r="A6344" s="1" t="str">
        <f t="shared" si="100"/>
        <v>SINAPI 100392</v>
      </c>
      <c r="B6344" s="3" t="s">
        <v>21527</v>
      </c>
      <c r="C6344" s="3" t="s">
        <v>7677</v>
      </c>
      <c r="D6344" s="2" t="s">
        <v>15000</v>
      </c>
      <c r="E6344" s="3" t="s">
        <v>20623</v>
      </c>
      <c r="F6344" s="67" t="s">
        <v>4637</v>
      </c>
      <c r="G6344" s="67" t="s">
        <v>5442</v>
      </c>
      <c r="I6344" s="3" t="s">
        <v>6298</v>
      </c>
      <c r="J6344" s="3" t="str">
        <f>IF($B6344="SINAPI",IF(ISNUMBER(MATCH(Banco!$C6344,Analitico!$A:$A,0)),INDEX(Analitico!E:E,MATCH(Banco!$C6344,Analitico!$A:$A,0))&amp;"%",""),"")</f>
        <v/>
      </c>
      <c r="K6344" s="3" t="str">
        <f>IF($B6344="SINAPI",IF(ISNUMBER(MATCH(Banco!$C6344,Analitico!$A:$A,0)),INDEX(Analitico!F:F,MATCH(Banco!$C6344,Analitico!$A:$A,0))&amp;"%",""),"")</f>
        <v/>
      </c>
    </row>
    <row r="6345" spans="1:11" ht="22.5" x14ac:dyDescent="0.2">
      <c r="A6345" s="1" t="str">
        <f t="shared" si="100"/>
        <v>SINAPI 100393</v>
      </c>
      <c r="B6345" s="3" t="s">
        <v>21527</v>
      </c>
      <c r="C6345" s="3" t="s">
        <v>7678</v>
      </c>
      <c r="D6345" s="2" t="s">
        <v>15001</v>
      </c>
      <c r="E6345" s="3" t="s">
        <v>20623</v>
      </c>
      <c r="F6345" s="67" t="s">
        <v>31867</v>
      </c>
      <c r="G6345" s="67" t="s">
        <v>5666</v>
      </c>
      <c r="I6345" s="3" t="s">
        <v>6298</v>
      </c>
      <c r="J6345" s="3" t="str">
        <f>IF($B6345="SINAPI",IF(ISNUMBER(MATCH(Banco!$C6345,Analitico!$A:$A,0)),INDEX(Analitico!E:E,MATCH(Banco!$C6345,Analitico!$A:$A,0))&amp;"%",""),"")</f>
        <v/>
      </c>
      <c r="K6345" s="3" t="str">
        <f>IF($B6345="SINAPI",IF(ISNUMBER(MATCH(Banco!$C6345,Analitico!$A:$A,0)),INDEX(Analitico!F:F,MATCH(Banco!$C6345,Analitico!$A:$A,0))&amp;"%",""),"")</f>
        <v/>
      </c>
    </row>
    <row r="6346" spans="1:11" ht="22.5" x14ac:dyDescent="0.2">
      <c r="A6346" s="1" t="str">
        <f t="shared" si="100"/>
        <v>SINAPI 100394</v>
      </c>
      <c r="B6346" s="3" t="s">
        <v>21527</v>
      </c>
      <c r="C6346" s="3" t="s">
        <v>7679</v>
      </c>
      <c r="D6346" s="2" t="s">
        <v>15002</v>
      </c>
      <c r="E6346" s="3" t="s">
        <v>20623</v>
      </c>
      <c r="F6346" s="67" t="s">
        <v>29519</v>
      </c>
      <c r="G6346" s="67" t="s">
        <v>31573</v>
      </c>
      <c r="I6346" s="3" t="s">
        <v>6298</v>
      </c>
      <c r="J6346" s="3" t="str">
        <f>IF($B6346="SINAPI",IF(ISNUMBER(MATCH(Banco!$C6346,Analitico!$A:$A,0)),INDEX(Analitico!E:E,MATCH(Banco!$C6346,Analitico!$A:$A,0))&amp;"%",""),"")</f>
        <v/>
      </c>
      <c r="K6346" s="3" t="str">
        <f>IF($B6346="SINAPI",IF(ISNUMBER(MATCH(Banco!$C6346,Analitico!$A:$A,0)),INDEX(Analitico!F:F,MATCH(Banco!$C6346,Analitico!$A:$A,0))&amp;"%",""),"")</f>
        <v/>
      </c>
    </row>
    <row r="6347" spans="1:11" ht="22.5" x14ac:dyDescent="0.2">
      <c r="A6347" s="1" t="str">
        <f t="shared" si="100"/>
        <v>SINAPI 100395</v>
      </c>
      <c r="B6347" s="3" t="s">
        <v>21527</v>
      </c>
      <c r="C6347" s="3" t="s">
        <v>7680</v>
      </c>
      <c r="D6347" s="2" t="s">
        <v>15003</v>
      </c>
      <c r="E6347" s="3" t="s">
        <v>20623</v>
      </c>
      <c r="F6347" s="67" t="s">
        <v>6339</v>
      </c>
      <c r="G6347" s="67" t="s">
        <v>35230</v>
      </c>
      <c r="I6347" s="3" t="s">
        <v>6298</v>
      </c>
      <c r="J6347" s="3" t="str">
        <f>IF($B6347="SINAPI",IF(ISNUMBER(MATCH(Banco!$C6347,Analitico!$A:$A,0)),INDEX(Analitico!E:E,MATCH(Banco!$C6347,Analitico!$A:$A,0))&amp;"%",""),"")</f>
        <v/>
      </c>
      <c r="K6347" s="3" t="str">
        <f>IF($B6347="SINAPI",IF(ISNUMBER(MATCH(Banco!$C6347,Analitico!$A:$A,0)),INDEX(Analitico!F:F,MATCH(Banco!$C6347,Analitico!$A:$A,0))&amp;"%",""),"")</f>
        <v/>
      </c>
    </row>
    <row r="6348" spans="1:11" ht="22.5" x14ac:dyDescent="0.2">
      <c r="A6348" s="1" t="str">
        <f t="shared" si="100"/>
        <v>SINAPI 94189</v>
      </c>
      <c r="B6348" s="3" t="s">
        <v>21527</v>
      </c>
      <c r="C6348" s="3" t="s">
        <v>7681</v>
      </c>
      <c r="D6348" s="2" t="s">
        <v>15004</v>
      </c>
      <c r="E6348" s="3" t="s">
        <v>20623</v>
      </c>
      <c r="F6348" s="67" t="s">
        <v>21010</v>
      </c>
      <c r="G6348" s="67" t="s">
        <v>29487</v>
      </c>
      <c r="I6348" s="3" t="s">
        <v>6298</v>
      </c>
      <c r="J6348" s="3" t="str">
        <f>IF($B6348="SINAPI",IF(ISNUMBER(MATCH(Banco!$C6348,Analitico!$A:$A,0)),INDEX(Analitico!E:E,MATCH(Banco!$C6348,Analitico!$A:$A,0))&amp;"%",""),"")</f>
        <v/>
      </c>
      <c r="K6348" s="3" t="str">
        <f>IF($B6348="SINAPI",IF(ISNUMBER(MATCH(Banco!$C6348,Analitico!$A:$A,0)),INDEX(Analitico!F:F,MATCH(Banco!$C6348,Analitico!$A:$A,0))&amp;"%",""),"")</f>
        <v/>
      </c>
    </row>
    <row r="6349" spans="1:11" ht="22.5" x14ac:dyDescent="0.2">
      <c r="A6349" s="1" t="str">
        <f t="shared" si="100"/>
        <v>SINAPI 94192</v>
      </c>
      <c r="B6349" s="3" t="s">
        <v>21527</v>
      </c>
      <c r="C6349" s="3" t="s">
        <v>7682</v>
      </c>
      <c r="D6349" s="2" t="s">
        <v>15005</v>
      </c>
      <c r="E6349" s="3" t="s">
        <v>20623</v>
      </c>
      <c r="F6349" s="67" t="s">
        <v>6111</v>
      </c>
      <c r="G6349" s="67" t="s">
        <v>29488</v>
      </c>
      <c r="I6349" s="3" t="s">
        <v>6298</v>
      </c>
      <c r="J6349" s="3" t="str">
        <f>IF($B6349="SINAPI",IF(ISNUMBER(MATCH(Banco!$C6349,Analitico!$A:$A,0)),INDEX(Analitico!E:E,MATCH(Banco!$C6349,Analitico!$A:$A,0))&amp;"%",""),"")</f>
        <v/>
      </c>
      <c r="K6349" s="3" t="str">
        <f>IF($B6349="SINAPI",IF(ISNUMBER(MATCH(Banco!$C6349,Analitico!$A:$A,0)),INDEX(Analitico!F:F,MATCH(Banco!$C6349,Analitico!$A:$A,0))&amp;"%",""),"")</f>
        <v/>
      </c>
    </row>
    <row r="6350" spans="1:11" ht="22.5" x14ac:dyDescent="0.2">
      <c r="A6350" s="1" t="str">
        <f t="shared" si="100"/>
        <v>SINAPI 94195</v>
      </c>
      <c r="B6350" s="3" t="s">
        <v>21527</v>
      </c>
      <c r="C6350" s="3" t="s">
        <v>7683</v>
      </c>
      <c r="D6350" s="2" t="s">
        <v>15006</v>
      </c>
      <c r="E6350" s="3" t="s">
        <v>20623</v>
      </c>
      <c r="F6350" s="67" t="s">
        <v>32344</v>
      </c>
      <c r="G6350" s="67" t="s">
        <v>4701</v>
      </c>
      <c r="I6350" s="3" t="s">
        <v>6298</v>
      </c>
      <c r="J6350" s="3" t="str">
        <f>IF($B6350="SINAPI",IF(ISNUMBER(MATCH(Banco!$C6350,Analitico!$A:$A,0)),INDEX(Analitico!E:E,MATCH(Banco!$C6350,Analitico!$A:$A,0))&amp;"%",""),"")</f>
        <v/>
      </c>
      <c r="K6350" s="3" t="str">
        <f>IF($B6350="SINAPI",IF(ISNUMBER(MATCH(Banco!$C6350,Analitico!$A:$A,0)),INDEX(Analitico!F:F,MATCH(Banco!$C6350,Analitico!$A:$A,0))&amp;"%",""),"")</f>
        <v/>
      </c>
    </row>
    <row r="6351" spans="1:11" ht="22.5" x14ac:dyDescent="0.2">
      <c r="A6351" s="1" t="str">
        <f t="shared" si="100"/>
        <v>SINAPI 94198</v>
      </c>
      <c r="B6351" s="3" t="s">
        <v>21527</v>
      </c>
      <c r="C6351" s="3" t="s">
        <v>7684</v>
      </c>
      <c r="D6351" s="2" t="s">
        <v>15007</v>
      </c>
      <c r="E6351" s="3" t="s">
        <v>20623</v>
      </c>
      <c r="F6351" s="67" t="s">
        <v>21755</v>
      </c>
      <c r="G6351" s="67" t="s">
        <v>35231</v>
      </c>
      <c r="I6351" s="3" t="s">
        <v>6298</v>
      </c>
      <c r="J6351" s="3" t="str">
        <f>IF($B6351="SINAPI",IF(ISNUMBER(MATCH(Banco!$C6351,Analitico!$A:$A,0)),INDEX(Analitico!E:E,MATCH(Banco!$C6351,Analitico!$A:$A,0))&amp;"%",""),"")</f>
        <v/>
      </c>
      <c r="K6351" s="3" t="str">
        <f>IF($B6351="SINAPI",IF(ISNUMBER(MATCH(Banco!$C6351,Analitico!$A:$A,0)),INDEX(Analitico!F:F,MATCH(Banco!$C6351,Analitico!$A:$A,0))&amp;"%",""),"")</f>
        <v/>
      </c>
    </row>
    <row r="6352" spans="1:11" ht="22.5" x14ac:dyDescent="0.2">
      <c r="A6352" s="1" t="str">
        <f t="shared" si="100"/>
        <v>SINAPI 94201</v>
      </c>
      <c r="B6352" s="3" t="s">
        <v>21527</v>
      </c>
      <c r="C6352" s="3" t="s">
        <v>7685</v>
      </c>
      <c r="D6352" s="2" t="s">
        <v>15008</v>
      </c>
      <c r="E6352" s="3" t="s">
        <v>20623</v>
      </c>
      <c r="F6352" s="67" t="s">
        <v>38174</v>
      </c>
      <c r="G6352" s="67" t="s">
        <v>28753</v>
      </c>
      <c r="I6352" s="3" t="s">
        <v>6298</v>
      </c>
      <c r="J6352" s="3" t="str">
        <f>IF($B6352="SINAPI",IF(ISNUMBER(MATCH(Banco!$C6352,Analitico!$A:$A,0)),INDEX(Analitico!E:E,MATCH(Banco!$C6352,Analitico!$A:$A,0))&amp;"%",""),"")</f>
        <v/>
      </c>
      <c r="K6352" s="3" t="str">
        <f>IF($B6352="SINAPI",IF(ISNUMBER(MATCH(Banco!$C6352,Analitico!$A:$A,0)),INDEX(Analitico!F:F,MATCH(Banco!$C6352,Analitico!$A:$A,0))&amp;"%",""),"")</f>
        <v/>
      </c>
    </row>
    <row r="6353" spans="1:11" ht="22.5" x14ac:dyDescent="0.2">
      <c r="A6353" s="1" t="str">
        <f t="shared" si="100"/>
        <v>SINAPI 94204</v>
      </c>
      <c r="B6353" s="3" t="s">
        <v>21527</v>
      </c>
      <c r="C6353" s="3" t="s">
        <v>7686</v>
      </c>
      <c r="D6353" s="2" t="s">
        <v>15009</v>
      </c>
      <c r="E6353" s="3" t="s">
        <v>20623</v>
      </c>
      <c r="F6353" s="67" t="s">
        <v>37233</v>
      </c>
      <c r="G6353" s="67" t="s">
        <v>35232</v>
      </c>
      <c r="I6353" s="3" t="s">
        <v>6298</v>
      </c>
      <c r="J6353" s="3" t="str">
        <f>IF($B6353="SINAPI",IF(ISNUMBER(MATCH(Banco!$C6353,Analitico!$A:$A,0)),INDEX(Analitico!E:E,MATCH(Banco!$C6353,Analitico!$A:$A,0))&amp;"%",""),"")</f>
        <v/>
      </c>
      <c r="K6353" s="3" t="str">
        <f>IF($B6353="SINAPI",IF(ISNUMBER(MATCH(Banco!$C6353,Analitico!$A:$A,0)),INDEX(Analitico!F:F,MATCH(Banco!$C6353,Analitico!$A:$A,0))&amp;"%",""),"")</f>
        <v/>
      </c>
    </row>
    <row r="6354" spans="1:11" x14ac:dyDescent="0.2">
      <c r="A6354" s="1" t="str">
        <f t="shared" si="100"/>
        <v>SINAPI 94224</v>
      </c>
      <c r="B6354" s="3" t="s">
        <v>21527</v>
      </c>
      <c r="C6354" s="3" t="s">
        <v>7687</v>
      </c>
      <c r="D6354" s="2" t="s">
        <v>15010</v>
      </c>
      <c r="E6354" s="3" t="s">
        <v>20621</v>
      </c>
      <c r="F6354" s="67" t="s">
        <v>29683</v>
      </c>
      <c r="G6354" s="67" t="s">
        <v>4588</v>
      </c>
      <c r="I6354" s="3" t="s">
        <v>6298</v>
      </c>
      <c r="J6354" s="3" t="str">
        <f>IF($B6354="SINAPI",IF(ISNUMBER(MATCH(Banco!$C6354,Analitico!$A:$A,0)),INDEX(Analitico!E:E,MATCH(Banco!$C6354,Analitico!$A:$A,0))&amp;"%",""),"")</f>
        <v/>
      </c>
      <c r="K6354" s="3" t="str">
        <f>IF($B6354="SINAPI",IF(ISNUMBER(MATCH(Banco!$C6354,Analitico!$A:$A,0)),INDEX(Analitico!F:F,MATCH(Banco!$C6354,Analitico!$A:$A,0))&amp;"%",""),"")</f>
        <v/>
      </c>
    </row>
    <row r="6355" spans="1:11" ht="22.5" x14ac:dyDescent="0.2">
      <c r="A6355" s="1" t="str">
        <f t="shared" si="100"/>
        <v>SINAPI 94226</v>
      </c>
      <c r="B6355" s="3" t="s">
        <v>21527</v>
      </c>
      <c r="C6355" s="3" t="s">
        <v>7688</v>
      </c>
      <c r="D6355" s="2" t="s">
        <v>15011</v>
      </c>
      <c r="E6355" s="3" t="s">
        <v>20623</v>
      </c>
      <c r="F6355" s="67" t="s">
        <v>32111</v>
      </c>
      <c r="G6355" s="67" t="s">
        <v>31004</v>
      </c>
      <c r="I6355" s="3" t="s">
        <v>6298</v>
      </c>
      <c r="J6355" s="3" t="str">
        <f>IF($B6355="SINAPI",IF(ISNUMBER(MATCH(Banco!$C6355,Analitico!$A:$A,0)),INDEX(Analitico!E:E,MATCH(Banco!$C6355,Analitico!$A:$A,0))&amp;"%",""),"")</f>
        <v/>
      </c>
      <c r="K6355" s="3" t="str">
        <f>IF($B6355="SINAPI",IF(ISNUMBER(MATCH(Banco!$C6355,Analitico!$A:$A,0)),INDEX(Analitico!F:F,MATCH(Banco!$C6355,Analitico!$A:$A,0))&amp;"%",""),"")</f>
        <v/>
      </c>
    </row>
    <row r="6356" spans="1:11" x14ac:dyDescent="0.2">
      <c r="A6356" s="1" t="str">
        <f t="shared" si="100"/>
        <v>SINAPI 94232</v>
      </c>
      <c r="B6356" s="3" t="s">
        <v>21527</v>
      </c>
      <c r="C6356" s="3" t="s">
        <v>7689</v>
      </c>
      <c r="D6356" s="2" t="s">
        <v>15012</v>
      </c>
      <c r="E6356" s="3" t="s">
        <v>20622</v>
      </c>
      <c r="F6356" s="67" t="s">
        <v>4756</v>
      </c>
      <c r="G6356" s="67" t="s">
        <v>5825</v>
      </c>
      <c r="I6356" s="3" t="s">
        <v>6298</v>
      </c>
      <c r="J6356" s="3" t="str">
        <f>IF($B6356="SINAPI",IF(ISNUMBER(MATCH(Banco!$C6356,Analitico!$A:$A,0)),INDEX(Analitico!E:E,MATCH(Banco!$C6356,Analitico!$A:$A,0))&amp;"%",""),"")</f>
        <v/>
      </c>
      <c r="K6356" s="3" t="str">
        <f>IF($B6356="SINAPI",IF(ISNUMBER(MATCH(Banco!$C6356,Analitico!$A:$A,0)),INDEX(Analitico!F:F,MATCH(Banco!$C6356,Analitico!$A:$A,0))&amp;"%",""),"")</f>
        <v/>
      </c>
    </row>
    <row r="6357" spans="1:11" ht="22.5" x14ac:dyDescent="0.2">
      <c r="A6357" s="1" t="str">
        <f t="shared" si="100"/>
        <v>SINAPI 94440</v>
      </c>
      <c r="B6357" s="3" t="s">
        <v>21527</v>
      </c>
      <c r="C6357" s="3" t="s">
        <v>7690</v>
      </c>
      <c r="D6357" s="2" t="s">
        <v>15013</v>
      </c>
      <c r="E6357" s="3" t="s">
        <v>20623</v>
      </c>
      <c r="F6357" s="67" t="s">
        <v>32344</v>
      </c>
      <c r="G6357" s="67" t="s">
        <v>4701</v>
      </c>
      <c r="I6357" s="3" t="s">
        <v>6298</v>
      </c>
      <c r="J6357" s="3" t="str">
        <f>IF($B6357="SINAPI",IF(ISNUMBER(MATCH(Banco!$C6357,Analitico!$A:$A,0)),INDEX(Analitico!E:E,MATCH(Banco!$C6357,Analitico!$A:$A,0))&amp;"%",""),"")</f>
        <v/>
      </c>
      <c r="K6357" s="3" t="str">
        <f>IF($B6357="SINAPI",IF(ISNUMBER(MATCH(Banco!$C6357,Analitico!$A:$A,0)),INDEX(Analitico!F:F,MATCH(Banco!$C6357,Analitico!$A:$A,0))&amp;"%",""),"")</f>
        <v/>
      </c>
    </row>
    <row r="6358" spans="1:11" ht="22.5" x14ac:dyDescent="0.2">
      <c r="A6358" s="1" t="str">
        <f t="shared" si="100"/>
        <v>SINAPI 94441</v>
      </c>
      <c r="B6358" s="3" t="s">
        <v>21527</v>
      </c>
      <c r="C6358" s="3" t="s">
        <v>7691</v>
      </c>
      <c r="D6358" s="2" t="s">
        <v>15014</v>
      </c>
      <c r="E6358" s="3" t="s">
        <v>20623</v>
      </c>
      <c r="F6358" s="67" t="s">
        <v>21755</v>
      </c>
      <c r="G6358" s="67" t="s">
        <v>35231</v>
      </c>
      <c r="I6358" s="3" t="s">
        <v>6298</v>
      </c>
      <c r="J6358" s="3" t="str">
        <f>IF($B6358="SINAPI",IF(ISNUMBER(MATCH(Banco!$C6358,Analitico!$A:$A,0)),INDEX(Analitico!E:E,MATCH(Banco!$C6358,Analitico!$A:$A,0))&amp;"%",""),"")</f>
        <v/>
      </c>
      <c r="K6358" s="3" t="str">
        <f>IF($B6358="SINAPI",IF(ISNUMBER(MATCH(Banco!$C6358,Analitico!$A:$A,0)),INDEX(Analitico!F:F,MATCH(Banco!$C6358,Analitico!$A:$A,0))&amp;"%",""),"")</f>
        <v/>
      </c>
    </row>
    <row r="6359" spans="1:11" ht="22.5" x14ac:dyDescent="0.2">
      <c r="A6359" s="1" t="str">
        <f t="shared" si="100"/>
        <v>SINAPI 94442</v>
      </c>
      <c r="B6359" s="3" t="s">
        <v>21527</v>
      </c>
      <c r="C6359" s="3" t="s">
        <v>7692</v>
      </c>
      <c r="D6359" s="2" t="s">
        <v>15015</v>
      </c>
      <c r="E6359" s="3" t="s">
        <v>20623</v>
      </c>
      <c r="F6359" s="67" t="s">
        <v>32344</v>
      </c>
      <c r="G6359" s="67" t="s">
        <v>4701</v>
      </c>
      <c r="I6359" s="3" t="s">
        <v>6298</v>
      </c>
      <c r="J6359" s="3" t="str">
        <f>IF($B6359="SINAPI",IF(ISNUMBER(MATCH(Banco!$C6359,Analitico!$A:$A,0)),INDEX(Analitico!E:E,MATCH(Banco!$C6359,Analitico!$A:$A,0))&amp;"%",""),"")</f>
        <v/>
      </c>
      <c r="K6359" s="3" t="str">
        <f>IF($B6359="SINAPI",IF(ISNUMBER(MATCH(Banco!$C6359,Analitico!$A:$A,0)),INDEX(Analitico!F:F,MATCH(Banco!$C6359,Analitico!$A:$A,0))&amp;"%",""),"")</f>
        <v/>
      </c>
    </row>
    <row r="6360" spans="1:11" ht="22.5" x14ac:dyDescent="0.2">
      <c r="A6360" s="1" t="str">
        <f t="shared" si="100"/>
        <v>SINAPI 94443</v>
      </c>
      <c r="B6360" s="3" t="s">
        <v>21527</v>
      </c>
      <c r="C6360" s="3" t="s">
        <v>7693</v>
      </c>
      <c r="D6360" s="2" t="s">
        <v>15016</v>
      </c>
      <c r="E6360" s="3" t="s">
        <v>20623</v>
      </c>
      <c r="F6360" s="67" t="s">
        <v>21755</v>
      </c>
      <c r="G6360" s="67" t="s">
        <v>35231</v>
      </c>
      <c r="I6360" s="3" t="s">
        <v>6298</v>
      </c>
      <c r="J6360" s="3" t="str">
        <f>IF($B6360="SINAPI",IF(ISNUMBER(MATCH(Banco!$C6360,Analitico!$A:$A,0)),INDEX(Analitico!E:E,MATCH(Banco!$C6360,Analitico!$A:$A,0))&amp;"%",""),"")</f>
        <v/>
      </c>
      <c r="K6360" s="3" t="str">
        <f>IF($B6360="SINAPI",IF(ISNUMBER(MATCH(Banco!$C6360,Analitico!$A:$A,0)),INDEX(Analitico!F:F,MATCH(Banco!$C6360,Analitico!$A:$A,0))&amp;"%",""),"")</f>
        <v/>
      </c>
    </row>
    <row r="6361" spans="1:11" ht="22.5" x14ac:dyDescent="0.2">
      <c r="A6361" s="1" t="str">
        <f t="shared" si="100"/>
        <v>SINAPI 94445</v>
      </c>
      <c r="B6361" s="3" t="s">
        <v>21527</v>
      </c>
      <c r="C6361" s="3" t="s">
        <v>7694</v>
      </c>
      <c r="D6361" s="2" t="s">
        <v>15017</v>
      </c>
      <c r="E6361" s="3" t="s">
        <v>20623</v>
      </c>
      <c r="F6361" s="67" t="s">
        <v>38174</v>
      </c>
      <c r="G6361" s="67" t="s">
        <v>28753</v>
      </c>
      <c r="I6361" s="3" t="s">
        <v>6298</v>
      </c>
      <c r="J6361" s="3" t="str">
        <f>IF($B6361="SINAPI",IF(ISNUMBER(MATCH(Banco!$C6361,Analitico!$A:$A,0)),INDEX(Analitico!E:E,MATCH(Banco!$C6361,Analitico!$A:$A,0))&amp;"%",""),"")</f>
        <v/>
      </c>
      <c r="K6361" s="3" t="str">
        <f>IF($B6361="SINAPI",IF(ISNUMBER(MATCH(Banco!$C6361,Analitico!$A:$A,0)),INDEX(Analitico!F:F,MATCH(Banco!$C6361,Analitico!$A:$A,0))&amp;"%",""),"")</f>
        <v/>
      </c>
    </row>
    <row r="6362" spans="1:11" ht="22.5" x14ac:dyDescent="0.2">
      <c r="A6362" s="1" t="str">
        <f t="shared" si="100"/>
        <v>SINAPI 94446</v>
      </c>
      <c r="B6362" s="3" t="s">
        <v>21527</v>
      </c>
      <c r="C6362" s="3" t="s">
        <v>7695</v>
      </c>
      <c r="D6362" s="2" t="s">
        <v>15018</v>
      </c>
      <c r="E6362" s="3" t="s">
        <v>20623</v>
      </c>
      <c r="F6362" s="67" t="s">
        <v>37233</v>
      </c>
      <c r="G6362" s="67" t="s">
        <v>35232</v>
      </c>
      <c r="I6362" s="3" t="s">
        <v>6298</v>
      </c>
      <c r="J6362" s="3" t="str">
        <f>IF($B6362="SINAPI",IF(ISNUMBER(MATCH(Banco!$C6362,Analitico!$A:$A,0)),INDEX(Analitico!E:E,MATCH(Banco!$C6362,Analitico!$A:$A,0))&amp;"%",""),"")</f>
        <v/>
      </c>
      <c r="K6362" s="3" t="str">
        <f>IF($B6362="SINAPI",IF(ISNUMBER(MATCH(Banco!$C6362,Analitico!$A:$A,0)),INDEX(Analitico!F:F,MATCH(Banco!$C6362,Analitico!$A:$A,0))&amp;"%",""),"")</f>
        <v/>
      </c>
    </row>
    <row r="6363" spans="1:11" ht="22.5" x14ac:dyDescent="0.2">
      <c r="A6363" s="1" t="str">
        <f t="shared" si="100"/>
        <v>SINAPI 94447</v>
      </c>
      <c r="B6363" s="3" t="s">
        <v>21527</v>
      </c>
      <c r="C6363" s="3" t="s">
        <v>7696</v>
      </c>
      <c r="D6363" s="2" t="s">
        <v>15019</v>
      </c>
      <c r="E6363" s="3" t="s">
        <v>20623</v>
      </c>
      <c r="F6363" s="67" t="s">
        <v>38174</v>
      </c>
      <c r="G6363" s="67" t="s">
        <v>28753</v>
      </c>
      <c r="I6363" s="3" t="s">
        <v>6298</v>
      </c>
      <c r="J6363" s="3" t="str">
        <f>IF($B6363="SINAPI",IF(ISNUMBER(MATCH(Banco!$C6363,Analitico!$A:$A,0)),INDEX(Analitico!E:E,MATCH(Banco!$C6363,Analitico!$A:$A,0))&amp;"%",""),"")</f>
        <v/>
      </c>
      <c r="K6363" s="3" t="str">
        <f>IF($B6363="SINAPI",IF(ISNUMBER(MATCH(Banco!$C6363,Analitico!$A:$A,0)),INDEX(Analitico!F:F,MATCH(Banco!$C6363,Analitico!$A:$A,0))&amp;"%",""),"")</f>
        <v/>
      </c>
    </row>
    <row r="6364" spans="1:11" ht="22.5" x14ac:dyDescent="0.2">
      <c r="A6364" s="1" t="str">
        <f t="shared" si="100"/>
        <v>SINAPI 94448</v>
      </c>
      <c r="B6364" s="3" t="s">
        <v>21527</v>
      </c>
      <c r="C6364" s="3" t="s">
        <v>7697</v>
      </c>
      <c r="D6364" s="2" t="s">
        <v>15020</v>
      </c>
      <c r="E6364" s="3" t="s">
        <v>20623</v>
      </c>
      <c r="F6364" s="67" t="s">
        <v>37233</v>
      </c>
      <c r="G6364" s="67" t="s">
        <v>35232</v>
      </c>
      <c r="I6364" s="3" t="s">
        <v>6298</v>
      </c>
      <c r="J6364" s="3" t="str">
        <f>IF($B6364="SINAPI",IF(ISNUMBER(MATCH(Banco!$C6364,Analitico!$A:$A,0)),INDEX(Analitico!E:E,MATCH(Banco!$C6364,Analitico!$A:$A,0))&amp;"%",""),"")</f>
        <v/>
      </c>
      <c r="K6364" s="3" t="str">
        <f>IF($B6364="SINAPI",IF(ISNUMBER(MATCH(Banco!$C6364,Analitico!$A:$A,0)),INDEX(Analitico!F:F,MATCH(Banco!$C6364,Analitico!$A:$A,0))&amp;"%",""),"")</f>
        <v/>
      </c>
    </row>
    <row r="6365" spans="1:11" ht="22.5" x14ac:dyDescent="0.2">
      <c r="A6365" s="1" t="str">
        <f t="shared" si="100"/>
        <v>SINAPI 94207</v>
      </c>
      <c r="B6365" s="3" t="s">
        <v>21527</v>
      </c>
      <c r="C6365" s="3" t="s">
        <v>7698</v>
      </c>
      <c r="D6365" s="2" t="s">
        <v>15021</v>
      </c>
      <c r="E6365" s="3" t="s">
        <v>20623</v>
      </c>
      <c r="F6365" s="67" t="s">
        <v>35924</v>
      </c>
      <c r="G6365" s="67" t="s">
        <v>4521</v>
      </c>
      <c r="I6365" s="3" t="s">
        <v>6298</v>
      </c>
      <c r="J6365" s="3" t="str">
        <f>IF($B6365="SINAPI",IF(ISNUMBER(MATCH(Banco!$C6365,Analitico!$A:$A,0)),INDEX(Analitico!E:E,MATCH(Banco!$C6365,Analitico!$A:$A,0))&amp;"%",""),"")</f>
        <v/>
      </c>
      <c r="K6365" s="3" t="str">
        <f>IF($B6365="SINAPI",IF(ISNUMBER(MATCH(Banco!$C6365,Analitico!$A:$A,0)),INDEX(Analitico!F:F,MATCH(Banco!$C6365,Analitico!$A:$A,0))&amp;"%",""),"")</f>
        <v/>
      </c>
    </row>
    <row r="6366" spans="1:11" ht="22.5" x14ac:dyDescent="0.2">
      <c r="A6366" s="1" t="str">
        <f t="shared" si="100"/>
        <v>SINAPI 94210</v>
      </c>
      <c r="B6366" s="3" t="s">
        <v>21527</v>
      </c>
      <c r="C6366" s="3" t="s">
        <v>7699</v>
      </c>
      <c r="D6366" s="2" t="s">
        <v>15022</v>
      </c>
      <c r="E6366" s="3" t="s">
        <v>20623</v>
      </c>
      <c r="F6366" s="67" t="s">
        <v>31890</v>
      </c>
      <c r="G6366" s="67" t="s">
        <v>31910</v>
      </c>
      <c r="I6366" s="3" t="s">
        <v>6298</v>
      </c>
      <c r="J6366" s="3" t="str">
        <f>IF($B6366="SINAPI",IF(ISNUMBER(MATCH(Banco!$C6366,Analitico!$A:$A,0)),INDEX(Analitico!E:E,MATCH(Banco!$C6366,Analitico!$A:$A,0))&amp;"%",""),"")</f>
        <v/>
      </c>
      <c r="K6366" s="3" t="str">
        <f>IF($B6366="SINAPI",IF(ISNUMBER(MATCH(Banco!$C6366,Analitico!$A:$A,0)),INDEX(Analitico!F:F,MATCH(Banco!$C6366,Analitico!$A:$A,0))&amp;"%",""),"")</f>
        <v/>
      </c>
    </row>
    <row r="6367" spans="1:11" ht="22.5" x14ac:dyDescent="0.2">
      <c r="A6367" s="1" t="str">
        <f t="shared" si="100"/>
        <v>SINAPI 94218</v>
      </c>
      <c r="B6367" s="3" t="s">
        <v>21527</v>
      </c>
      <c r="C6367" s="3" t="s">
        <v>7700</v>
      </c>
      <c r="D6367" s="2" t="s">
        <v>15023</v>
      </c>
      <c r="E6367" s="3" t="s">
        <v>20623</v>
      </c>
      <c r="F6367" s="67" t="s">
        <v>34399</v>
      </c>
      <c r="G6367" s="67" t="s">
        <v>35233</v>
      </c>
      <c r="I6367" s="3" t="s">
        <v>6298</v>
      </c>
      <c r="J6367" s="3" t="str">
        <f>IF($B6367="SINAPI",IF(ISNUMBER(MATCH(Banco!$C6367,Analitico!$A:$A,0)),INDEX(Analitico!E:E,MATCH(Banco!$C6367,Analitico!$A:$A,0))&amp;"%",""),"")</f>
        <v/>
      </c>
      <c r="K6367" s="3" t="str">
        <f>IF($B6367="SINAPI",IF(ISNUMBER(MATCH(Banco!$C6367,Analitico!$A:$A,0)),INDEX(Analitico!F:F,MATCH(Banco!$C6367,Analitico!$A:$A,0))&amp;"%",""),"")</f>
        <v/>
      </c>
    </row>
    <row r="6368" spans="1:11" x14ac:dyDescent="0.2">
      <c r="A6368" s="1" t="str">
        <f t="shared" si="100"/>
        <v>SINAPI 94213</v>
      </c>
      <c r="B6368" s="3" t="s">
        <v>21527</v>
      </c>
      <c r="C6368" s="3" t="s">
        <v>7701</v>
      </c>
      <c r="D6368" s="2" t="s">
        <v>15024</v>
      </c>
      <c r="E6368" s="3" t="s">
        <v>20623</v>
      </c>
      <c r="F6368" s="67" t="s">
        <v>6027</v>
      </c>
      <c r="G6368" s="67" t="s">
        <v>34941</v>
      </c>
      <c r="I6368" s="3" t="s">
        <v>6298</v>
      </c>
      <c r="J6368" s="3" t="str">
        <f>IF($B6368="SINAPI",IF(ISNUMBER(MATCH(Banco!$C6368,Analitico!$A:$A,0)),INDEX(Analitico!E:E,MATCH(Banco!$C6368,Analitico!$A:$A,0))&amp;"%",""),"")</f>
        <v/>
      </c>
      <c r="K6368" s="3" t="str">
        <f>IF($B6368="SINAPI",IF(ISNUMBER(MATCH(Banco!$C6368,Analitico!$A:$A,0)),INDEX(Analitico!F:F,MATCH(Banco!$C6368,Analitico!$A:$A,0))&amp;"%",""),"")</f>
        <v/>
      </c>
    </row>
    <row r="6369" spans="1:11" ht="22.5" x14ac:dyDescent="0.2">
      <c r="A6369" s="1" t="str">
        <f t="shared" si="100"/>
        <v>SINAPI 94216</v>
      </c>
      <c r="B6369" s="3" t="s">
        <v>21527</v>
      </c>
      <c r="C6369" s="3" t="s">
        <v>7702</v>
      </c>
      <c r="D6369" s="2" t="s">
        <v>15025</v>
      </c>
      <c r="E6369" s="3" t="s">
        <v>20623</v>
      </c>
      <c r="F6369" s="67" t="s">
        <v>38175</v>
      </c>
      <c r="G6369" s="67" t="s">
        <v>35234</v>
      </c>
      <c r="I6369" s="3" t="s">
        <v>6298</v>
      </c>
      <c r="J6369" s="3" t="str">
        <f>IF($B6369="SINAPI",IF(ISNUMBER(MATCH(Banco!$C6369,Analitico!$A:$A,0)),INDEX(Analitico!E:E,MATCH(Banco!$C6369,Analitico!$A:$A,0))&amp;"%",""),"")</f>
        <v/>
      </c>
      <c r="K6369" s="3" t="str">
        <f>IF($B6369="SINAPI",IF(ISNUMBER(MATCH(Banco!$C6369,Analitico!$A:$A,0)),INDEX(Analitico!F:F,MATCH(Banco!$C6369,Analitico!$A:$A,0))&amp;"%",""),"")</f>
        <v/>
      </c>
    </row>
    <row r="6370" spans="1:11" ht="22.5" x14ac:dyDescent="0.2">
      <c r="A6370" s="1" t="str">
        <f t="shared" si="100"/>
        <v>SINAPI 94219</v>
      </c>
      <c r="B6370" s="3" t="s">
        <v>21527</v>
      </c>
      <c r="C6370" s="3" t="s">
        <v>7703</v>
      </c>
      <c r="D6370" s="2" t="s">
        <v>15026</v>
      </c>
      <c r="E6370" s="3" t="s">
        <v>20621</v>
      </c>
      <c r="F6370" s="67" t="s">
        <v>20892</v>
      </c>
      <c r="G6370" s="67" t="s">
        <v>31599</v>
      </c>
      <c r="I6370" s="3" t="s">
        <v>6298</v>
      </c>
      <c r="J6370" s="3" t="str">
        <f>IF($B6370="SINAPI",IF(ISNUMBER(MATCH(Banco!$C6370,Analitico!$A:$A,0)),INDEX(Analitico!E:E,MATCH(Banco!$C6370,Analitico!$A:$A,0))&amp;"%",""),"")</f>
        <v/>
      </c>
      <c r="K6370" s="3" t="str">
        <f>IF($B6370="SINAPI",IF(ISNUMBER(MATCH(Banco!$C6370,Analitico!$A:$A,0)),INDEX(Analitico!F:F,MATCH(Banco!$C6370,Analitico!$A:$A,0))&amp;"%",""),"")</f>
        <v/>
      </c>
    </row>
    <row r="6371" spans="1:11" ht="22.5" x14ac:dyDescent="0.2">
      <c r="A6371" s="1" t="str">
        <f t="shared" ref="A6371:A6434" si="101">CONCATENAR</f>
        <v>SINAPI 94220</v>
      </c>
      <c r="B6371" s="3" t="s">
        <v>21527</v>
      </c>
      <c r="C6371" s="3" t="s">
        <v>7704</v>
      </c>
      <c r="D6371" s="2" t="s">
        <v>15027</v>
      </c>
      <c r="E6371" s="3" t="s">
        <v>20621</v>
      </c>
      <c r="F6371" s="67" t="s">
        <v>38176</v>
      </c>
      <c r="G6371" s="67" t="s">
        <v>5613</v>
      </c>
      <c r="I6371" s="3" t="s">
        <v>6298</v>
      </c>
      <c r="J6371" s="3" t="str">
        <f>IF($B6371="SINAPI",IF(ISNUMBER(MATCH(Banco!$C6371,Analitico!$A:$A,0)),INDEX(Analitico!E:E,MATCH(Banco!$C6371,Analitico!$A:$A,0))&amp;"%",""),"")</f>
        <v/>
      </c>
      <c r="K6371" s="3" t="str">
        <f>IF($B6371="SINAPI",IF(ISNUMBER(MATCH(Banco!$C6371,Analitico!$A:$A,0)),INDEX(Analitico!F:F,MATCH(Banco!$C6371,Analitico!$A:$A,0))&amp;"%",""),"")</f>
        <v/>
      </c>
    </row>
    <row r="6372" spans="1:11" ht="22.5" x14ac:dyDescent="0.2">
      <c r="A6372" s="1" t="str">
        <f t="shared" si="101"/>
        <v>SINAPI 94221</v>
      </c>
      <c r="B6372" s="3" t="s">
        <v>21527</v>
      </c>
      <c r="C6372" s="3" t="s">
        <v>7705</v>
      </c>
      <c r="D6372" s="2" t="s">
        <v>15028</v>
      </c>
      <c r="E6372" s="3" t="s">
        <v>20621</v>
      </c>
      <c r="F6372" s="67" t="s">
        <v>20696</v>
      </c>
      <c r="G6372" s="67" t="s">
        <v>31787</v>
      </c>
      <c r="I6372" s="3" t="s">
        <v>6298</v>
      </c>
      <c r="J6372" s="3" t="str">
        <f>IF($B6372="SINAPI",IF(ISNUMBER(MATCH(Banco!$C6372,Analitico!$A:$A,0)),INDEX(Analitico!E:E,MATCH(Banco!$C6372,Analitico!$A:$A,0))&amp;"%",""),"")</f>
        <v/>
      </c>
      <c r="K6372" s="3" t="str">
        <f>IF($B6372="SINAPI",IF(ISNUMBER(MATCH(Banco!$C6372,Analitico!$A:$A,0)),INDEX(Analitico!F:F,MATCH(Banco!$C6372,Analitico!$A:$A,0))&amp;"%",""),"")</f>
        <v/>
      </c>
    </row>
    <row r="6373" spans="1:11" ht="22.5" x14ac:dyDescent="0.2">
      <c r="A6373" s="1" t="str">
        <f t="shared" si="101"/>
        <v>SINAPI 94222</v>
      </c>
      <c r="B6373" s="3" t="s">
        <v>21527</v>
      </c>
      <c r="C6373" s="3" t="s">
        <v>7706</v>
      </c>
      <c r="D6373" s="2" t="s">
        <v>15029</v>
      </c>
      <c r="E6373" s="3" t="s">
        <v>20621</v>
      </c>
      <c r="F6373" s="67" t="s">
        <v>29434</v>
      </c>
      <c r="G6373" s="67" t="s">
        <v>33463</v>
      </c>
      <c r="I6373" s="3" t="s">
        <v>6298</v>
      </c>
      <c r="J6373" s="3" t="str">
        <f>IF($B6373="SINAPI",IF(ISNUMBER(MATCH(Banco!$C6373,Analitico!$A:$A,0)),INDEX(Analitico!E:E,MATCH(Banco!$C6373,Analitico!$A:$A,0))&amp;"%",""),"")</f>
        <v/>
      </c>
      <c r="K6373" s="3" t="str">
        <f>IF($B6373="SINAPI",IF(ISNUMBER(MATCH(Banco!$C6373,Analitico!$A:$A,0)),INDEX(Analitico!F:F,MATCH(Banco!$C6373,Analitico!$A:$A,0))&amp;"%",""),"")</f>
        <v/>
      </c>
    </row>
    <row r="6374" spans="1:11" ht="22.5" x14ac:dyDescent="0.2">
      <c r="A6374" s="1" t="str">
        <f t="shared" si="101"/>
        <v>SINAPI 94223</v>
      </c>
      <c r="B6374" s="3" t="s">
        <v>21527</v>
      </c>
      <c r="C6374" s="3" t="s">
        <v>7707</v>
      </c>
      <c r="D6374" s="2" t="s">
        <v>15030</v>
      </c>
      <c r="E6374" s="3" t="s">
        <v>20621</v>
      </c>
      <c r="F6374" s="67" t="s">
        <v>32207</v>
      </c>
      <c r="G6374" s="67" t="s">
        <v>35235</v>
      </c>
      <c r="I6374" s="3" t="s">
        <v>6298</v>
      </c>
      <c r="J6374" s="3" t="str">
        <f>IF($B6374="SINAPI",IF(ISNUMBER(MATCH(Banco!$C6374,Analitico!$A:$A,0)),INDEX(Analitico!E:E,MATCH(Banco!$C6374,Analitico!$A:$A,0))&amp;"%",""),"")</f>
        <v/>
      </c>
      <c r="K6374" s="3" t="str">
        <f>IF($B6374="SINAPI",IF(ISNUMBER(MATCH(Banco!$C6374,Analitico!$A:$A,0)),INDEX(Analitico!F:F,MATCH(Banco!$C6374,Analitico!$A:$A,0))&amp;"%",""),"")</f>
        <v/>
      </c>
    </row>
    <row r="6375" spans="1:11" ht="22.5" x14ac:dyDescent="0.2">
      <c r="A6375" s="1" t="str">
        <f t="shared" si="101"/>
        <v>SINAPI 94451</v>
      </c>
      <c r="B6375" s="3" t="s">
        <v>21527</v>
      </c>
      <c r="C6375" s="3" t="s">
        <v>7708</v>
      </c>
      <c r="D6375" s="2" t="s">
        <v>15031</v>
      </c>
      <c r="E6375" s="3" t="s">
        <v>20621</v>
      </c>
      <c r="F6375" s="67" t="s">
        <v>36144</v>
      </c>
      <c r="G6375" s="67" t="s">
        <v>30733</v>
      </c>
      <c r="I6375" s="3" t="s">
        <v>6298</v>
      </c>
      <c r="J6375" s="3" t="str">
        <f>IF($B6375="SINAPI",IF(ISNUMBER(MATCH(Banco!$C6375,Analitico!$A:$A,0)),INDEX(Analitico!E:E,MATCH(Banco!$C6375,Analitico!$A:$A,0))&amp;"%",""),"")</f>
        <v/>
      </c>
      <c r="K6375" s="3" t="str">
        <f>IF($B6375="SINAPI",IF(ISNUMBER(MATCH(Banco!$C6375,Analitico!$A:$A,0)),INDEX(Analitico!F:F,MATCH(Banco!$C6375,Analitico!$A:$A,0))&amp;"%",""),"")</f>
        <v/>
      </c>
    </row>
    <row r="6376" spans="1:11" ht="22.5" x14ac:dyDescent="0.2">
      <c r="A6376" s="1" t="str">
        <f t="shared" si="101"/>
        <v>SINAPI 100325</v>
      </c>
      <c r="B6376" s="3" t="s">
        <v>21527</v>
      </c>
      <c r="C6376" s="3" t="s">
        <v>7709</v>
      </c>
      <c r="D6376" s="2" t="s">
        <v>15032</v>
      </c>
      <c r="E6376" s="3" t="s">
        <v>20621</v>
      </c>
      <c r="F6376" s="67" t="s">
        <v>38177</v>
      </c>
      <c r="G6376" s="67" t="s">
        <v>29664</v>
      </c>
      <c r="I6376" s="3" t="s">
        <v>6298</v>
      </c>
      <c r="J6376" s="3" t="str">
        <f>IF($B6376="SINAPI",IF(ISNUMBER(MATCH(Banco!$C6376,Analitico!$A:$A,0)),INDEX(Analitico!E:E,MATCH(Banco!$C6376,Analitico!$A:$A,0))&amp;"%",""),"")</f>
        <v/>
      </c>
      <c r="K6376" s="3" t="str">
        <f>IF($B6376="SINAPI",IF(ISNUMBER(MATCH(Banco!$C6376,Analitico!$A:$A,0)),INDEX(Analitico!F:F,MATCH(Banco!$C6376,Analitico!$A:$A,0))&amp;"%",""),"")</f>
        <v/>
      </c>
    </row>
    <row r="6377" spans="1:11" ht="22.5" x14ac:dyDescent="0.2">
      <c r="A6377" s="1" t="str">
        <f t="shared" si="101"/>
        <v>SINAPI 100327</v>
      </c>
      <c r="B6377" s="3" t="s">
        <v>21527</v>
      </c>
      <c r="C6377" s="3" t="s">
        <v>7710</v>
      </c>
      <c r="D6377" s="2" t="s">
        <v>15033</v>
      </c>
      <c r="E6377" s="3" t="s">
        <v>20621</v>
      </c>
      <c r="F6377" s="67" t="s">
        <v>30912</v>
      </c>
      <c r="G6377" s="67" t="s">
        <v>35236</v>
      </c>
      <c r="I6377" s="3" t="s">
        <v>6298</v>
      </c>
      <c r="J6377" s="3" t="str">
        <f>IF($B6377="SINAPI",IF(ISNUMBER(MATCH(Banco!$C6377,Analitico!$A:$A,0)),INDEX(Analitico!E:E,MATCH(Banco!$C6377,Analitico!$A:$A,0))&amp;"%",""),"")</f>
        <v/>
      </c>
      <c r="K6377" s="3" t="str">
        <f>IF($B6377="SINAPI",IF(ISNUMBER(MATCH(Banco!$C6377,Analitico!$A:$A,0)),INDEX(Analitico!F:F,MATCH(Banco!$C6377,Analitico!$A:$A,0))&amp;"%",""),"")</f>
        <v/>
      </c>
    </row>
    <row r="6378" spans="1:11" ht="22.5" x14ac:dyDescent="0.2">
      <c r="A6378" s="1" t="str">
        <f t="shared" si="101"/>
        <v>SINAPI 100328</v>
      </c>
      <c r="B6378" s="3" t="s">
        <v>21527</v>
      </c>
      <c r="C6378" s="3" t="s">
        <v>7711</v>
      </c>
      <c r="D6378" s="2" t="s">
        <v>15034</v>
      </c>
      <c r="E6378" s="3" t="s">
        <v>20623</v>
      </c>
      <c r="F6378" s="67" t="s">
        <v>5615</v>
      </c>
      <c r="G6378" s="67" t="s">
        <v>35237</v>
      </c>
      <c r="I6378" s="3" t="s">
        <v>6298</v>
      </c>
      <c r="J6378" s="3" t="str">
        <f>IF($B6378="SINAPI",IF(ISNUMBER(MATCH(Banco!$C6378,Analitico!$A:$A,0)),INDEX(Analitico!E:E,MATCH(Banco!$C6378,Analitico!$A:$A,0))&amp;"%",""),"")</f>
        <v/>
      </c>
      <c r="K6378" s="3" t="str">
        <f>IF($B6378="SINAPI",IF(ISNUMBER(MATCH(Banco!$C6378,Analitico!$A:$A,0)),INDEX(Analitico!F:F,MATCH(Banco!$C6378,Analitico!$A:$A,0))&amp;"%",""),"")</f>
        <v/>
      </c>
    </row>
    <row r="6379" spans="1:11" ht="22.5" x14ac:dyDescent="0.2">
      <c r="A6379" s="1" t="str">
        <f t="shared" si="101"/>
        <v>SINAPI 100329</v>
      </c>
      <c r="B6379" s="3" t="s">
        <v>21527</v>
      </c>
      <c r="C6379" s="3" t="s">
        <v>7712</v>
      </c>
      <c r="D6379" s="2" t="s">
        <v>15035</v>
      </c>
      <c r="E6379" s="3" t="s">
        <v>20623</v>
      </c>
      <c r="F6379" s="67" t="s">
        <v>4477</v>
      </c>
      <c r="G6379" s="67" t="s">
        <v>4547</v>
      </c>
      <c r="I6379" s="3" t="s">
        <v>6298</v>
      </c>
      <c r="J6379" s="3" t="str">
        <f>IF($B6379="SINAPI",IF(ISNUMBER(MATCH(Banco!$C6379,Analitico!$A:$A,0)),INDEX(Analitico!E:E,MATCH(Banco!$C6379,Analitico!$A:$A,0))&amp;"%",""),"")</f>
        <v/>
      </c>
      <c r="K6379" s="3" t="str">
        <f>IF($B6379="SINAPI",IF(ISNUMBER(MATCH(Banco!$C6379,Analitico!$A:$A,0)),INDEX(Analitico!F:F,MATCH(Banco!$C6379,Analitico!$A:$A,0))&amp;"%",""),"")</f>
        <v/>
      </c>
    </row>
    <row r="6380" spans="1:11" ht="22.5" x14ac:dyDescent="0.2">
      <c r="A6380" s="1" t="str">
        <f t="shared" si="101"/>
        <v>SINAPI 100330</v>
      </c>
      <c r="B6380" s="3" t="s">
        <v>21527</v>
      </c>
      <c r="C6380" s="3" t="s">
        <v>7713</v>
      </c>
      <c r="D6380" s="2" t="s">
        <v>15036</v>
      </c>
      <c r="E6380" s="3" t="s">
        <v>20623</v>
      </c>
      <c r="F6380" s="67" t="s">
        <v>5515</v>
      </c>
      <c r="G6380" s="67" t="s">
        <v>29490</v>
      </c>
      <c r="I6380" s="3" t="s">
        <v>6298</v>
      </c>
      <c r="J6380" s="3" t="str">
        <f>IF($B6380="SINAPI",IF(ISNUMBER(MATCH(Banco!$C6380,Analitico!$A:$A,0)),INDEX(Analitico!E:E,MATCH(Banco!$C6380,Analitico!$A:$A,0))&amp;"%",""),"")</f>
        <v/>
      </c>
      <c r="K6380" s="3" t="str">
        <f>IF($B6380="SINAPI",IF(ISNUMBER(MATCH(Banco!$C6380,Analitico!$A:$A,0)),INDEX(Analitico!F:F,MATCH(Banco!$C6380,Analitico!$A:$A,0))&amp;"%",""),"")</f>
        <v/>
      </c>
    </row>
    <row r="6381" spans="1:11" ht="22.5" x14ac:dyDescent="0.2">
      <c r="A6381" s="1" t="str">
        <f t="shared" si="101"/>
        <v>SINAPI 100331</v>
      </c>
      <c r="B6381" s="3" t="s">
        <v>21527</v>
      </c>
      <c r="C6381" s="3" t="s">
        <v>7714</v>
      </c>
      <c r="D6381" s="2" t="s">
        <v>15037</v>
      </c>
      <c r="E6381" s="3" t="s">
        <v>20623</v>
      </c>
      <c r="F6381" s="67" t="s">
        <v>21597</v>
      </c>
      <c r="G6381" s="67" t="s">
        <v>29455</v>
      </c>
      <c r="I6381" s="3" t="s">
        <v>6298</v>
      </c>
      <c r="J6381" s="3" t="str">
        <f>IF($B6381="SINAPI",IF(ISNUMBER(MATCH(Banco!$C6381,Analitico!$A:$A,0)),INDEX(Analitico!E:E,MATCH(Banco!$C6381,Analitico!$A:$A,0))&amp;"%",""),"")</f>
        <v/>
      </c>
      <c r="K6381" s="3" t="str">
        <f>IF($B6381="SINAPI",IF(ISNUMBER(MATCH(Banco!$C6381,Analitico!$A:$A,0)),INDEX(Analitico!F:F,MATCH(Banco!$C6381,Analitico!$A:$A,0))&amp;"%",""),"")</f>
        <v/>
      </c>
    </row>
    <row r="6382" spans="1:11" ht="22.5" x14ac:dyDescent="0.2">
      <c r="A6382" s="1" t="str">
        <f t="shared" si="101"/>
        <v>SINAPI 100434</v>
      </c>
      <c r="B6382" s="3" t="s">
        <v>21527</v>
      </c>
      <c r="C6382" s="3" t="s">
        <v>7715</v>
      </c>
      <c r="D6382" s="2" t="s">
        <v>15038</v>
      </c>
      <c r="E6382" s="3" t="s">
        <v>20621</v>
      </c>
      <c r="F6382" s="67" t="s">
        <v>38178</v>
      </c>
      <c r="G6382" s="67" t="s">
        <v>35238</v>
      </c>
      <c r="I6382" s="3" t="s">
        <v>6298</v>
      </c>
      <c r="J6382" s="3" t="str">
        <f>IF($B6382="SINAPI",IF(ISNUMBER(MATCH(Banco!$C6382,Analitico!$A:$A,0)),INDEX(Analitico!E:E,MATCH(Banco!$C6382,Analitico!$A:$A,0))&amp;"%",""),"")</f>
        <v/>
      </c>
      <c r="K6382" s="3" t="str">
        <f>IF($B6382="SINAPI",IF(ISNUMBER(MATCH(Banco!$C6382,Analitico!$A:$A,0)),INDEX(Analitico!F:F,MATCH(Banco!$C6382,Analitico!$A:$A,0))&amp;"%",""),"")</f>
        <v/>
      </c>
    </row>
    <row r="6383" spans="1:11" ht="22.5" x14ac:dyDescent="0.2">
      <c r="A6383" s="1" t="str">
        <f t="shared" si="101"/>
        <v>SINAPI 100435</v>
      </c>
      <c r="B6383" s="3" t="s">
        <v>21527</v>
      </c>
      <c r="C6383" s="3" t="s">
        <v>7716</v>
      </c>
      <c r="D6383" s="2" t="s">
        <v>15039</v>
      </c>
      <c r="E6383" s="3" t="s">
        <v>20621</v>
      </c>
      <c r="F6383" s="67" t="s">
        <v>38179</v>
      </c>
      <c r="G6383" s="67" t="s">
        <v>35239</v>
      </c>
      <c r="I6383" s="3" t="s">
        <v>6298</v>
      </c>
      <c r="J6383" s="3" t="str">
        <f>IF($B6383="SINAPI",IF(ISNUMBER(MATCH(Banco!$C6383,Analitico!$A:$A,0)),INDEX(Analitico!E:E,MATCH(Banco!$C6383,Analitico!$A:$A,0))&amp;"%",""),"")</f>
        <v/>
      </c>
      <c r="K6383" s="3" t="str">
        <f>IF($B6383="SINAPI",IF(ISNUMBER(MATCH(Banco!$C6383,Analitico!$A:$A,0)),INDEX(Analitico!F:F,MATCH(Banco!$C6383,Analitico!$A:$A,0))&amp;"%",""),"")</f>
        <v/>
      </c>
    </row>
    <row r="6384" spans="1:11" ht="22.5" x14ac:dyDescent="0.2">
      <c r="A6384" s="1" t="str">
        <f t="shared" si="101"/>
        <v>SINAPI 94227</v>
      </c>
      <c r="B6384" s="3" t="s">
        <v>21527</v>
      </c>
      <c r="C6384" s="3" t="s">
        <v>7717</v>
      </c>
      <c r="D6384" s="2" t="s">
        <v>15040</v>
      </c>
      <c r="E6384" s="3" t="s">
        <v>20621</v>
      </c>
      <c r="F6384" s="67" t="s">
        <v>38180</v>
      </c>
      <c r="G6384" s="67" t="s">
        <v>30815</v>
      </c>
      <c r="I6384" s="3" t="s">
        <v>6298</v>
      </c>
      <c r="J6384" s="3" t="str">
        <f>IF($B6384="SINAPI",IF(ISNUMBER(MATCH(Banco!$C6384,Analitico!$A:$A,0)),INDEX(Analitico!E:E,MATCH(Banco!$C6384,Analitico!$A:$A,0))&amp;"%",""),"")</f>
        <v/>
      </c>
      <c r="K6384" s="3" t="str">
        <f>IF($B6384="SINAPI",IF(ISNUMBER(MATCH(Banco!$C6384,Analitico!$A:$A,0)),INDEX(Analitico!F:F,MATCH(Banco!$C6384,Analitico!$A:$A,0))&amp;"%",""),"")</f>
        <v/>
      </c>
    </row>
    <row r="6385" spans="1:11" ht="22.5" x14ac:dyDescent="0.2">
      <c r="A6385" s="1" t="str">
        <f t="shared" si="101"/>
        <v>SINAPI 94228</v>
      </c>
      <c r="B6385" s="3" t="s">
        <v>21527</v>
      </c>
      <c r="C6385" s="3" t="s">
        <v>7718</v>
      </c>
      <c r="D6385" s="2" t="s">
        <v>15041</v>
      </c>
      <c r="E6385" s="3" t="s">
        <v>20621</v>
      </c>
      <c r="F6385" s="67" t="s">
        <v>38181</v>
      </c>
      <c r="G6385" s="67" t="s">
        <v>35240</v>
      </c>
      <c r="I6385" s="3" t="s">
        <v>6298</v>
      </c>
      <c r="J6385" s="3" t="str">
        <f>IF($B6385="SINAPI",IF(ISNUMBER(MATCH(Banco!$C6385,Analitico!$A:$A,0)),INDEX(Analitico!E:E,MATCH(Banco!$C6385,Analitico!$A:$A,0))&amp;"%",""),"")</f>
        <v/>
      </c>
      <c r="K6385" s="3" t="str">
        <f>IF($B6385="SINAPI",IF(ISNUMBER(MATCH(Banco!$C6385,Analitico!$A:$A,0)),INDEX(Analitico!F:F,MATCH(Banco!$C6385,Analitico!$A:$A,0))&amp;"%",""),"")</f>
        <v/>
      </c>
    </row>
    <row r="6386" spans="1:11" ht="22.5" x14ac:dyDescent="0.2">
      <c r="A6386" s="1" t="str">
        <f t="shared" si="101"/>
        <v>SINAPI 94229</v>
      </c>
      <c r="B6386" s="3" t="s">
        <v>21527</v>
      </c>
      <c r="C6386" s="3" t="s">
        <v>7719</v>
      </c>
      <c r="D6386" s="2" t="s">
        <v>15042</v>
      </c>
      <c r="E6386" s="3" t="s">
        <v>20621</v>
      </c>
      <c r="F6386" s="67" t="s">
        <v>38182</v>
      </c>
      <c r="G6386" s="67" t="s">
        <v>28769</v>
      </c>
      <c r="I6386" s="3" t="s">
        <v>6298</v>
      </c>
      <c r="J6386" s="3" t="str">
        <f>IF($B6386="SINAPI",IF(ISNUMBER(MATCH(Banco!$C6386,Analitico!$A:$A,0)),INDEX(Analitico!E:E,MATCH(Banco!$C6386,Analitico!$A:$A,0))&amp;"%",""),"")</f>
        <v/>
      </c>
      <c r="K6386" s="3" t="str">
        <f>IF($B6386="SINAPI",IF(ISNUMBER(MATCH(Banco!$C6386,Analitico!$A:$A,0)),INDEX(Analitico!F:F,MATCH(Banco!$C6386,Analitico!$A:$A,0))&amp;"%",""),"")</f>
        <v/>
      </c>
    </row>
    <row r="6387" spans="1:11" x14ac:dyDescent="0.2">
      <c r="A6387" s="1" t="str">
        <f t="shared" si="101"/>
        <v>SINAPI 94231</v>
      </c>
      <c r="B6387" s="3" t="s">
        <v>21527</v>
      </c>
      <c r="C6387" s="3" t="s">
        <v>7720</v>
      </c>
      <c r="D6387" s="2" t="s">
        <v>15043</v>
      </c>
      <c r="E6387" s="3" t="s">
        <v>20621</v>
      </c>
      <c r="F6387" s="67" t="s">
        <v>36893</v>
      </c>
      <c r="G6387" s="67" t="s">
        <v>28706</v>
      </c>
      <c r="I6387" s="3" t="s">
        <v>6298</v>
      </c>
      <c r="J6387" s="3" t="str">
        <f>IF($B6387="SINAPI",IF(ISNUMBER(MATCH(Banco!$C6387,Analitico!$A:$A,0)),INDEX(Analitico!E:E,MATCH(Banco!$C6387,Analitico!$A:$A,0))&amp;"%",""),"")</f>
        <v/>
      </c>
      <c r="K6387" s="3" t="str">
        <f>IF($B6387="SINAPI",IF(ISNUMBER(MATCH(Banco!$C6387,Analitico!$A:$A,0)),INDEX(Analitico!F:F,MATCH(Banco!$C6387,Analitico!$A:$A,0))&amp;"%",""),"")</f>
        <v/>
      </c>
    </row>
    <row r="6388" spans="1:11" ht="22.5" x14ac:dyDescent="0.2">
      <c r="A6388" s="1" t="str">
        <f t="shared" si="101"/>
        <v>SINAPI 94449</v>
      </c>
      <c r="B6388" s="3" t="s">
        <v>21527</v>
      </c>
      <c r="C6388" s="3" t="s">
        <v>7721</v>
      </c>
      <c r="D6388" s="2" t="s">
        <v>15044</v>
      </c>
      <c r="E6388" s="3" t="s">
        <v>20623</v>
      </c>
      <c r="F6388" s="67" t="s">
        <v>38183</v>
      </c>
      <c r="G6388" s="67" t="s">
        <v>35241</v>
      </c>
      <c r="I6388" s="3" t="s">
        <v>6298</v>
      </c>
      <c r="J6388" s="3" t="str">
        <f>IF($B6388="SINAPI",IF(ISNUMBER(MATCH(Banco!$C6388,Analitico!$A:$A,0)),INDEX(Analitico!E:E,MATCH(Banco!$C6388,Analitico!$A:$A,0))&amp;"%",""),"")</f>
        <v/>
      </c>
      <c r="K6388" s="3" t="str">
        <f>IF($B6388="SINAPI",IF(ISNUMBER(MATCH(Banco!$C6388,Analitico!$A:$A,0)),INDEX(Analitico!F:F,MATCH(Banco!$C6388,Analitico!$A:$A,0))&amp;"%",""),"")</f>
        <v/>
      </c>
    </row>
    <row r="6389" spans="1:11" ht="22.5" x14ac:dyDescent="0.2">
      <c r="A6389" s="1" t="str">
        <f t="shared" si="101"/>
        <v>SINAPI 92255</v>
      </c>
      <c r="B6389" s="3" t="s">
        <v>21527</v>
      </c>
      <c r="C6389" s="3" t="s">
        <v>7722</v>
      </c>
      <c r="D6389" s="2" t="s">
        <v>15045</v>
      </c>
      <c r="E6389" s="3" t="s">
        <v>20622</v>
      </c>
      <c r="F6389" s="67" t="s">
        <v>38184</v>
      </c>
      <c r="G6389" s="67" t="s">
        <v>35242</v>
      </c>
      <c r="I6389" s="3" t="s">
        <v>6300</v>
      </c>
      <c r="J6389" s="3" t="str">
        <f>IF($B6389="SINAPI",IF(ISNUMBER(MATCH(Banco!$C6389,Analitico!$A:$A,0)),INDEX(Analitico!E:E,MATCH(Banco!$C6389,Analitico!$A:$A,0))&amp;"%",""),"")</f>
        <v/>
      </c>
      <c r="K6389" s="3" t="str">
        <f>IF($B6389="SINAPI",IF(ISNUMBER(MATCH(Banco!$C6389,Analitico!$A:$A,0)),INDEX(Analitico!F:F,MATCH(Banco!$C6389,Analitico!$A:$A,0))&amp;"%",""),"")</f>
        <v/>
      </c>
    </row>
    <row r="6390" spans="1:11" ht="22.5" x14ac:dyDescent="0.2">
      <c r="A6390" s="1" t="str">
        <f t="shared" si="101"/>
        <v>SINAPI 92256</v>
      </c>
      <c r="B6390" s="3" t="s">
        <v>21527</v>
      </c>
      <c r="C6390" s="3" t="s">
        <v>7723</v>
      </c>
      <c r="D6390" s="2" t="s">
        <v>15046</v>
      </c>
      <c r="E6390" s="3" t="s">
        <v>20622</v>
      </c>
      <c r="F6390" s="67" t="s">
        <v>38185</v>
      </c>
      <c r="G6390" s="67" t="s">
        <v>35243</v>
      </c>
      <c r="I6390" s="3" t="s">
        <v>6300</v>
      </c>
      <c r="J6390" s="3" t="str">
        <f>IF($B6390="SINAPI",IF(ISNUMBER(MATCH(Banco!$C6390,Analitico!$A:$A,0)),INDEX(Analitico!E:E,MATCH(Banco!$C6390,Analitico!$A:$A,0))&amp;"%",""),"")</f>
        <v/>
      </c>
      <c r="K6390" s="3" t="str">
        <f>IF($B6390="SINAPI",IF(ISNUMBER(MATCH(Banco!$C6390,Analitico!$A:$A,0)),INDEX(Analitico!F:F,MATCH(Banco!$C6390,Analitico!$A:$A,0))&amp;"%",""),"")</f>
        <v/>
      </c>
    </row>
    <row r="6391" spans="1:11" ht="22.5" x14ac:dyDescent="0.2">
      <c r="A6391" s="1" t="str">
        <f t="shared" si="101"/>
        <v>SINAPI 92257</v>
      </c>
      <c r="B6391" s="3" t="s">
        <v>21527</v>
      </c>
      <c r="C6391" s="3" t="s">
        <v>7724</v>
      </c>
      <c r="D6391" s="2" t="s">
        <v>15047</v>
      </c>
      <c r="E6391" s="3" t="s">
        <v>20622</v>
      </c>
      <c r="F6391" s="67" t="s">
        <v>38186</v>
      </c>
      <c r="G6391" s="67" t="s">
        <v>35244</v>
      </c>
      <c r="I6391" s="3" t="s">
        <v>6300</v>
      </c>
      <c r="J6391" s="3" t="str">
        <f>IF($B6391="SINAPI",IF(ISNUMBER(MATCH(Banco!$C6391,Analitico!$A:$A,0)),INDEX(Analitico!E:E,MATCH(Banco!$C6391,Analitico!$A:$A,0))&amp;"%",""),"")</f>
        <v/>
      </c>
      <c r="K6391" s="3" t="str">
        <f>IF($B6391="SINAPI",IF(ISNUMBER(MATCH(Banco!$C6391,Analitico!$A:$A,0)),INDEX(Analitico!F:F,MATCH(Banco!$C6391,Analitico!$A:$A,0))&amp;"%",""),"")</f>
        <v/>
      </c>
    </row>
    <row r="6392" spans="1:11" ht="22.5" x14ac:dyDescent="0.2">
      <c r="A6392" s="1" t="str">
        <f t="shared" si="101"/>
        <v>SINAPI 92258</v>
      </c>
      <c r="B6392" s="3" t="s">
        <v>21527</v>
      </c>
      <c r="C6392" s="3" t="s">
        <v>7725</v>
      </c>
      <c r="D6392" s="2" t="s">
        <v>15048</v>
      </c>
      <c r="E6392" s="3" t="s">
        <v>20622</v>
      </c>
      <c r="F6392" s="67" t="s">
        <v>38187</v>
      </c>
      <c r="G6392" s="67" t="s">
        <v>35245</v>
      </c>
      <c r="I6392" s="3" t="s">
        <v>6300</v>
      </c>
      <c r="J6392" s="3" t="str">
        <f>IF($B6392="SINAPI",IF(ISNUMBER(MATCH(Banco!$C6392,Analitico!$A:$A,0)),INDEX(Analitico!E:E,MATCH(Banco!$C6392,Analitico!$A:$A,0))&amp;"%",""),"")</f>
        <v/>
      </c>
      <c r="K6392" s="3" t="str">
        <f>IF($B6392="SINAPI",IF(ISNUMBER(MATCH(Banco!$C6392,Analitico!$A:$A,0)),INDEX(Analitico!F:F,MATCH(Banco!$C6392,Analitico!$A:$A,0))&amp;"%",""),"")</f>
        <v/>
      </c>
    </row>
    <row r="6393" spans="1:11" ht="22.5" x14ac:dyDescent="0.2">
      <c r="A6393" s="1" t="str">
        <f t="shared" si="101"/>
        <v>SINAPI 92568</v>
      </c>
      <c r="B6393" s="3" t="s">
        <v>21527</v>
      </c>
      <c r="C6393" s="3" t="s">
        <v>7726</v>
      </c>
      <c r="D6393" s="2" t="s">
        <v>15049</v>
      </c>
      <c r="E6393" s="3" t="s">
        <v>20623</v>
      </c>
      <c r="F6393" s="67" t="s">
        <v>32347</v>
      </c>
      <c r="G6393" s="67" t="s">
        <v>35246</v>
      </c>
      <c r="I6393" s="3" t="s">
        <v>6298</v>
      </c>
      <c r="J6393" s="3" t="str">
        <f>IF($B6393="SINAPI",IF(ISNUMBER(MATCH(Banco!$C6393,Analitico!$A:$A,0)),INDEX(Analitico!E:E,MATCH(Banco!$C6393,Analitico!$A:$A,0))&amp;"%",""),"")</f>
        <v/>
      </c>
      <c r="K6393" s="3" t="str">
        <f>IF($B6393="SINAPI",IF(ISNUMBER(MATCH(Banco!$C6393,Analitico!$A:$A,0)),INDEX(Analitico!F:F,MATCH(Banco!$C6393,Analitico!$A:$A,0))&amp;"%",""),"")</f>
        <v/>
      </c>
    </row>
    <row r="6394" spans="1:11" ht="22.5" x14ac:dyDescent="0.2">
      <c r="A6394" s="1" t="str">
        <f t="shared" si="101"/>
        <v>SINAPI 92569</v>
      </c>
      <c r="B6394" s="3" t="s">
        <v>21527</v>
      </c>
      <c r="C6394" s="3" t="s">
        <v>7727</v>
      </c>
      <c r="D6394" s="2" t="s">
        <v>15050</v>
      </c>
      <c r="E6394" s="3" t="s">
        <v>20623</v>
      </c>
      <c r="F6394" s="67" t="s">
        <v>35089</v>
      </c>
      <c r="G6394" s="67" t="s">
        <v>35247</v>
      </c>
      <c r="I6394" s="3" t="s">
        <v>6298</v>
      </c>
      <c r="J6394" s="3" t="str">
        <f>IF($B6394="SINAPI",IF(ISNUMBER(MATCH(Banco!$C6394,Analitico!$A:$A,0)),INDEX(Analitico!E:E,MATCH(Banco!$C6394,Analitico!$A:$A,0))&amp;"%",""),"")</f>
        <v/>
      </c>
      <c r="K6394" s="3" t="str">
        <f>IF($B6394="SINAPI",IF(ISNUMBER(MATCH(Banco!$C6394,Analitico!$A:$A,0)),INDEX(Analitico!F:F,MATCH(Banco!$C6394,Analitico!$A:$A,0))&amp;"%",""),"")</f>
        <v/>
      </c>
    </row>
    <row r="6395" spans="1:11" ht="22.5" x14ac:dyDescent="0.2">
      <c r="A6395" s="1" t="str">
        <f t="shared" si="101"/>
        <v>SINAPI 92570</v>
      </c>
      <c r="B6395" s="3" t="s">
        <v>21527</v>
      </c>
      <c r="C6395" s="3" t="s">
        <v>7728</v>
      </c>
      <c r="D6395" s="2" t="s">
        <v>15051</v>
      </c>
      <c r="E6395" s="3" t="s">
        <v>20623</v>
      </c>
      <c r="F6395" s="67" t="s">
        <v>38188</v>
      </c>
      <c r="G6395" s="67" t="s">
        <v>31605</v>
      </c>
      <c r="I6395" s="3" t="s">
        <v>6298</v>
      </c>
      <c r="J6395" s="3" t="str">
        <f>IF($B6395="SINAPI",IF(ISNUMBER(MATCH(Banco!$C6395,Analitico!$A:$A,0)),INDEX(Analitico!E:E,MATCH(Banco!$C6395,Analitico!$A:$A,0))&amp;"%",""),"")</f>
        <v/>
      </c>
      <c r="K6395" s="3" t="str">
        <f>IF($B6395="SINAPI",IF(ISNUMBER(MATCH(Banco!$C6395,Analitico!$A:$A,0)),INDEX(Analitico!F:F,MATCH(Banco!$C6395,Analitico!$A:$A,0))&amp;"%",""),"")</f>
        <v/>
      </c>
    </row>
    <row r="6396" spans="1:11" ht="22.5" x14ac:dyDescent="0.2">
      <c r="A6396" s="1" t="str">
        <f t="shared" si="101"/>
        <v>SINAPI 92571</v>
      </c>
      <c r="B6396" s="3" t="s">
        <v>21527</v>
      </c>
      <c r="C6396" s="3" t="s">
        <v>7729</v>
      </c>
      <c r="D6396" s="2" t="s">
        <v>15052</v>
      </c>
      <c r="E6396" s="3" t="s">
        <v>20623</v>
      </c>
      <c r="F6396" s="67" t="s">
        <v>38189</v>
      </c>
      <c r="G6396" s="67" t="s">
        <v>32055</v>
      </c>
      <c r="I6396" s="3" t="s">
        <v>6298</v>
      </c>
      <c r="J6396" s="3" t="str">
        <f>IF($B6396="SINAPI",IF(ISNUMBER(MATCH(Banco!$C6396,Analitico!$A:$A,0)),INDEX(Analitico!E:E,MATCH(Banco!$C6396,Analitico!$A:$A,0))&amp;"%",""),"")</f>
        <v/>
      </c>
      <c r="K6396" s="3" t="str">
        <f>IF($B6396="SINAPI",IF(ISNUMBER(MATCH(Banco!$C6396,Analitico!$A:$A,0)),INDEX(Analitico!F:F,MATCH(Banco!$C6396,Analitico!$A:$A,0))&amp;"%",""),"")</f>
        <v/>
      </c>
    </row>
    <row r="6397" spans="1:11" ht="22.5" x14ac:dyDescent="0.2">
      <c r="A6397" s="1" t="str">
        <f t="shared" si="101"/>
        <v>SINAPI 92572</v>
      </c>
      <c r="B6397" s="3" t="s">
        <v>21527</v>
      </c>
      <c r="C6397" s="3" t="s">
        <v>7730</v>
      </c>
      <c r="D6397" s="2" t="s">
        <v>15053</v>
      </c>
      <c r="E6397" s="3" t="s">
        <v>20623</v>
      </c>
      <c r="F6397" s="67" t="s">
        <v>21573</v>
      </c>
      <c r="G6397" s="67" t="s">
        <v>31767</v>
      </c>
      <c r="I6397" s="3" t="s">
        <v>6298</v>
      </c>
      <c r="J6397" s="3" t="str">
        <f>IF($B6397="SINAPI",IF(ISNUMBER(MATCH(Banco!$C6397,Analitico!$A:$A,0)),INDEX(Analitico!E:E,MATCH(Banco!$C6397,Analitico!$A:$A,0))&amp;"%",""),"")</f>
        <v/>
      </c>
      <c r="K6397" s="3" t="str">
        <f>IF($B6397="SINAPI",IF(ISNUMBER(MATCH(Banco!$C6397,Analitico!$A:$A,0)),INDEX(Analitico!F:F,MATCH(Banco!$C6397,Analitico!$A:$A,0))&amp;"%",""),"")</f>
        <v/>
      </c>
    </row>
    <row r="6398" spans="1:11" ht="22.5" x14ac:dyDescent="0.2">
      <c r="A6398" s="1" t="str">
        <f t="shared" si="101"/>
        <v>SINAPI 92573</v>
      </c>
      <c r="B6398" s="3" t="s">
        <v>21527</v>
      </c>
      <c r="C6398" s="3" t="s">
        <v>7731</v>
      </c>
      <c r="D6398" s="2" t="s">
        <v>15054</v>
      </c>
      <c r="E6398" s="3" t="s">
        <v>20623</v>
      </c>
      <c r="F6398" s="67" t="s">
        <v>38190</v>
      </c>
      <c r="G6398" s="67" t="s">
        <v>21475</v>
      </c>
      <c r="I6398" s="3" t="s">
        <v>6298</v>
      </c>
      <c r="J6398" s="3" t="str">
        <f>IF($B6398="SINAPI",IF(ISNUMBER(MATCH(Banco!$C6398,Analitico!$A:$A,0)),INDEX(Analitico!E:E,MATCH(Banco!$C6398,Analitico!$A:$A,0))&amp;"%",""),"")</f>
        <v/>
      </c>
      <c r="K6398" s="3" t="str">
        <f>IF($B6398="SINAPI",IF(ISNUMBER(MATCH(Banco!$C6398,Analitico!$A:$A,0)),INDEX(Analitico!F:F,MATCH(Banco!$C6398,Analitico!$A:$A,0))&amp;"%",""),"")</f>
        <v/>
      </c>
    </row>
    <row r="6399" spans="1:11" ht="22.5" x14ac:dyDescent="0.2">
      <c r="A6399" s="1" t="str">
        <f t="shared" si="101"/>
        <v>SINAPI 92574</v>
      </c>
      <c r="B6399" s="3" t="s">
        <v>21527</v>
      </c>
      <c r="C6399" s="3" t="s">
        <v>7732</v>
      </c>
      <c r="D6399" s="2" t="s">
        <v>15055</v>
      </c>
      <c r="E6399" s="3" t="s">
        <v>20623</v>
      </c>
      <c r="F6399" s="67" t="s">
        <v>38191</v>
      </c>
      <c r="G6399" s="67" t="s">
        <v>29640</v>
      </c>
      <c r="I6399" s="3" t="s">
        <v>6298</v>
      </c>
      <c r="J6399" s="3" t="str">
        <f>IF($B6399="SINAPI",IF(ISNUMBER(MATCH(Banco!$C6399,Analitico!$A:$A,0)),INDEX(Analitico!E:E,MATCH(Banco!$C6399,Analitico!$A:$A,0))&amp;"%",""),"")</f>
        <v/>
      </c>
      <c r="K6399" s="3" t="str">
        <f>IF($B6399="SINAPI",IF(ISNUMBER(MATCH(Banco!$C6399,Analitico!$A:$A,0)),INDEX(Analitico!F:F,MATCH(Banco!$C6399,Analitico!$A:$A,0))&amp;"%",""),"")</f>
        <v/>
      </c>
    </row>
    <row r="6400" spans="1:11" ht="22.5" x14ac:dyDescent="0.2">
      <c r="A6400" s="1" t="str">
        <f t="shared" si="101"/>
        <v>SINAPI 92575</v>
      </c>
      <c r="B6400" s="3" t="s">
        <v>21527</v>
      </c>
      <c r="C6400" s="3" t="s">
        <v>7733</v>
      </c>
      <c r="D6400" s="2" t="s">
        <v>15056</v>
      </c>
      <c r="E6400" s="3" t="s">
        <v>20623</v>
      </c>
      <c r="F6400" s="67" t="s">
        <v>33577</v>
      </c>
      <c r="G6400" s="67" t="s">
        <v>34764</v>
      </c>
      <c r="I6400" s="3" t="s">
        <v>6298</v>
      </c>
      <c r="J6400" s="3" t="str">
        <f>IF($B6400="SINAPI",IF(ISNUMBER(MATCH(Banco!$C6400,Analitico!$A:$A,0)),INDEX(Analitico!E:E,MATCH(Banco!$C6400,Analitico!$A:$A,0))&amp;"%",""),"")</f>
        <v/>
      </c>
      <c r="K6400" s="3" t="str">
        <f>IF($B6400="SINAPI",IF(ISNUMBER(MATCH(Banco!$C6400,Analitico!$A:$A,0)),INDEX(Analitico!F:F,MATCH(Banco!$C6400,Analitico!$A:$A,0))&amp;"%",""),"")</f>
        <v/>
      </c>
    </row>
    <row r="6401" spans="1:11" ht="22.5" x14ac:dyDescent="0.2">
      <c r="A6401" s="1" t="str">
        <f t="shared" si="101"/>
        <v>SINAPI 92576</v>
      </c>
      <c r="B6401" s="3" t="s">
        <v>21527</v>
      </c>
      <c r="C6401" s="3" t="s">
        <v>7734</v>
      </c>
      <c r="D6401" s="2" t="s">
        <v>15057</v>
      </c>
      <c r="E6401" s="3" t="s">
        <v>20623</v>
      </c>
      <c r="F6401" s="67" t="s">
        <v>31841</v>
      </c>
      <c r="G6401" s="67" t="s">
        <v>21250</v>
      </c>
      <c r="I6401" s="3" t="s">
        <v>6298</v>
      </c>
      <c r="J6401" s="3" t="str">
        <f>IF($B6401="SINAPI",IF(ISNUMBER(MATCH(Banco!$C6401,Analitico!$A:$A,0)),INDEX(Analitico!E:E,MATCH(Banco!$C6401,Analitico!$A:$A,0))&amp;"%",""),"")</f>
        <v/>
      </c>
      <c r="K6401" s="3" t="str">
        <f>IF($B6401="SINAPI",IF(ISNUMBER(MATCH(Banco!$C6401,Analitico!$A:$A,0)),INDEX(Analitico!F:F,MATCH(Banco!$C6401,Analitico!$A:$A,0))&amp;"%",""),"")</f>
        <v/>
      </c>
    </row>
    <row r="6402" spans="1:11" ht="22.5" x14ac:dyDescent="0.2">
      <c r="A6402" s="1" t="str">
        <f t="shared" si="101"/>
        <v>SINAPI 92577</v>
      </c>
      <c r="B6402" s="3" t="s">
        <v>21527</v>
      </c>
      <c r="C6402" s="3" t="s">
        <v>7735</v>
      </c>
      <c r="D6402" s="2" t="s">
        <v>15058</v>
      </c>
      <c r="E6402" s="3" t="s">
        <v>20623</v>
      </c>
      <c r="F6402" s="67" t="s">
        <v>38192</v>
      </c>
      <c r="G6402" s="67" t="s">
        <v>35248</v>
      </c>
      <c r="I6402" s="3" t="s">
        <v>6298</v>
      </c>
      <c r="J6402" s="3" t="str">
        <f>IF($B6402="SINAPI",IF(ISNUMBER(MATCH(Banco!$C6402,Analitico!$A:$A,0)),INDEX(Analitico!E:E,MATCH(Banco!$C6402,Analitico!$A:$A,0))&amp;"%",""),"")</f>
        <v/>
      </c>
      <c r="K6402" s="3" t="str">
        <f>IF($B6402="SINAPI",IF(ISNUMBER(MATCH(Banco!$C6402,Analitico!$A:$A,0)),INDEX(Analitico!F:F,MATCH(Banco!$C6402,Analitico!$A:$A,0))&amp;"%",""),"")</f>
        <v/>
      </c>
    </row>
    <row r="6403" spans="1:11" ht="22.5" x14ac:dyDescent="0.2">
      <c r="A6403" s="1" t="str">
        <f t="shared" si="101"/>
        <v>SINAPI 92578</v>
      </c>
      <c r="B6403" s="3" t="s">
        <v>21527</v>
      </c>
      <c r="C6403" s="3" t="s">
        <v>7736</v>
      </c>
      <c r="D6403" s="2" t="s">
        <v>15059</v>
      </c>
      <c r="E6403" s="3" t="s">
        <v>20623</v>
      </c>
      <c r="F6403" s="67" t="s">
        <v>37484</v>
      </c>
      <c r="G6403" s="67" t="s">
        <v>33563</v>
      </c>
      <c r="I6403" s="3" t="s">
        <v>6298</v>
      </c>
      <c r="J6403" s="3" t="str">
        <f>IF($B6403="SINAPI",IF(ISNUMBER(MATCH(Banco!$C6403,Analitico!$A:$A,0)),INDEX(Analitico!E:E,MATCH(Banco!$C6403,Analitico!$A:$A,0))&amp;"%",""),"")</f>
        <v/>
      </c>
      <c r="K6403" s="3" t="str">
        <f>IF($B6403="SINAPI",IF(ISNUMBER(MATCH(Banco!$C6403,Analitico!$A:$A,0)),INDEX(Analitico!F:F,MATCH(Banco!$C6403,Analitico!$A:$A,0))&amp;"%",""),"")</f>
        <v/>
      </c>
    </row>
    <row r="6404" spans="1:11" ht="22.5" x14ac:dyDescent="0.2">
      <c r="A6404" s="1" t="str">
        <f t="shared" si="101"/>
        <v>SINAPI 92579</v>
      </c>
      <c r="B6404" s="3" t="s">
        <v>21527</v>
      </c>
      <c r="C6404" s="3" t="s">
        <v>7737</v>
      </c>
      <c r="D6404" s="2" t="s">
        <v>15060</v>
      </c>
      <c r="E6404" s="3" t="s">
        <v>20623</v>
      </c>
      <c r="F6404" s="67" t="s">
        <v>37063</v>
      </c>
      <c r="G6404" s="67" t="s">
        <v>35249</v>
      </c>
      <c r="I6404" s="3" t="s">
        <v>6298</v>
      </c>
      <c r="J6404" s="3" t="str">
        <f>IF($B6404="SINAPI",IF(ISNUMBER(MATCH(Banco!$C6404,Analitico!$A:$A,0)),INDEX(Analitico!E:E,MATCH(Banco!$C6404,Analitico!$A:$A,0))&amp;"%",""),"")</f>
        <v/>
      </c>
      <c r="K6404" s="3" t="str">
        <f>IF($B6404="SINAPI",IF(ISNUMBER(MATCH(Banco!$C6404,Analitico!$A:$A,0)),INDEX(Analitico!F:F,MATCH(Banco!$C6404,Analitico!$A:$A,0))&amp;"%",""),"")</f>
        <v/>
      </c>
    </row>
    <row r="6405" spans="1:11" ht="22.5" x14ac:dyDescent="0.2">
      <c r="A6405" s="1" t="str">
        <f t="shared" si="101"/>
        <v>SINAPI 92580</v>
      </c>
      <c r="B6405" s="3" t="s">
        <v>21527</v>
      </c>
      <c r="C6405" s="3" t="s">
        <v>7738</v>
      </c>
      <c r="D6405" s="2" t="s">
        <v>15061</v>
      </c>
      <c r="E6405" s="3" t="s">
        <v>20623</v>
      </c>
      <c r="F6405" s="67" t="s">
        <v>21472</v>
      </c>
      <c r="G6405" s="67" t="s">
        <v>35250</v>
      </c>
      <c r="I6405" s="3" t="s">
        <v>6298</v>
      </c>
      <c r="J6405" s="3" t="str">
        <f>IF($B6405="SINAPI",IF(ISNUMBER(MATCH(Banco!$C6405,Analitico!$A:$A,0)),INDEX(Analitico!E:E,MATCH(Banco!$C6405,Analitico!$A:$A,0))&amp;"%",""),"")</f>
        <v/>
      </c>
      <c r="K6405" s="3" t="str">
        <f>IF($B6405="SINAPI",IF(ISNUMBER(MATCH(Banco!$C6405,Analitico!$A:$A,0)),INDEX(Analitico!F:F,MATCH(Banco!$C6405,Analitico!$A:$A,0))&amp;"%",""),"")</f>
        <v/>
      </c>
    </row>
    <row r="6406" spans="1:11" ht="22.5" x14ac:dyDescent="0.2">
      <c r="A6406" s="1" t="str">
        <f t="shared" si="101"/>
        <v>SINAPI 92581</v>
      </c>
      <c r="B6406" s="3" t="s">
        <v>21527</v>
      </c>
      <c r="C6406" s="3" t="s">
        <v>7739</v>
      </c>
      <c r="D6406" s="2" t="s">
        <v>15062</v>
      </c>
      <c r="E6406" s="3" t="s">
        <v>20623</v>
      </c>
      <c r="F6406" s="67" t="s">
        <v>34414</v>
      </c>
      <c r="G6406" s="67" t="s">
        <v>35251</v>
      </c>
      <c r="I6406" s="3" t="s">
        <v>6298</v>
      </c>
      <c r="J6406" s="3" t="str">
        <f>IF($B6406="SINAPI",IF(ISNUMBER(MATCH(Banco!$C6406,Analitico!$A:$A,0)),INDEX(Analitico!E:E,MATCH(Banco!$C6406,Analitico!$A:$A,0))&amp;"%",""),"")</f>
        <v/>
      </c>
      <c r="K6406" s="3" t="str">
        <f>IF($B6406="SINAPI",IF(ISNUMBER(MATCH(Banco!$C6406,Analitico!$A:$A,0)),INDEX(Analitico!F:F,MATCH(Banco!$C6406,Analitico!$A:$A,0))&amp;"%",""),"")</f>
        <v/>
      </c>
    </row>
    <row r="6407" spans="1:11" ht="22.5" x14ac:dyDescent="0.2">
      <c r="A6407" s="1" t="str">
        <f t="shared" si="101"/>
        <v>SINAPI 92582</v>
      </c>
      <c r="B6407" s="3" t="s">
        <v>21527</v>
      </c>
      <c r="C6407" s="3" t="s">
        <v>7740</v>
      </c>
      <c r="D6407" s="2" t="s">
        <v>31462</v>
      </c>
      <c r="E6407" s="3" t="s">
        <v>20622</v>
      </c>
      <c r="F6407" s="67" t="s">
        <v>38193</v>
      </c>
      <c r="G6407" s="67" t="s">
        <v>35252</v>
      </c>
      <c r="I6407" s="3" t="s">
        <v>6300</v>
      </c>
      <c r="J6407" s="3" t="str">
        <f>IF($B6407="SINAPI",IF(ISNUMBER(MATCH(Banco!$C6407,Analitico!$A:$A,0)),INDEX(Analitico!E:E,MATCH(Banco!$C6407,Analitico!$A:$A,0))&amp;"%",""),"")</f>
        <v/>
      </c>
      <c r="K6407" s="3" t="str">
        <f>IF($B6407="SINAPI",IF(ISNUMBER(MATCH(Banco!$C6407,Analitico!$A:$A,0)),INDEX(Analitico!F:F,MATCH(Banco!$C6407,Analitico!$A:$A,0))&amp;"%",""),"")</f>
        <v/>
      </c>
    </row>
    <row r="6408" spans="1:11" ht="22.5" x14ac:dyDescent="0.2">
      <c r="A6408" s="1" t="str">
        <f t="shared" si="101"/>
        <v>SINAPI 92584</v>
      </c>
      <c r="B6408" s="3" t="s">
        <v>21527</v>
      </c>
      <c r="C6408" s="3" t="s">
        <v>7741</v>
      </c>
      <c r="D6408" s="2" t="s">
        <v>31463</v>
      </c>
      <c r="E6408" s="3" t="s">
        <v>20622</v>
      </c>
      <c r="F6408" s="67" t="s">
        <v>38194</v>
      </c>
      <c r="G6408" s="67" t="s">
        <v>35253</v>
      </c>
      <c r="I6408" s="3" t="s">
        <v>6300</v>
      </c>
      <c r="J6408" s="3" t="str">
        <f>IF($B6408="SINAPI",IF(ISNUMBER(MATCH(Banco!$C6408,Analitico!$A:$A,0)),INDEX(Analitico!E:E,MATCH(Banco!$C6408,Analitico!$A:$A,0))&amp;"%",""),"")</f>
        <v/>
      </c>
      <c r="K6408" s="3" t="str">
        <f>IF($B6408="SINAPI",IF(ISNUMBER(MATCH(Banco!$C6408,Analitico!$A:$A,0)),INDEX(Analitico!F:F,MATCH(Banco!$C6408,Analitico!$A:$A,0))&amp;"%",""),"")</f>
        <v/>
      </c>
    </row>
    <row r="6409" spans="1:11" ht="22.5" x14ac:dyDescent="0.2">
      <c r="A6409" s="1" t="str">
        <f t="shared" si="101"/>
        <v>SINAPI 92586</v>
      </c>
      <c r="B6409" s="3" t="s">
        <v>21527</v>
      </c>
      <c r="C6409" s="3" t="s">
        <v>7742</v>
      </c>
      <c r="D6409" s="2" t="s">
        <v>31464</v>
      </c>
      <c r="E6409" s="3" t="s">
        <v>20622</v>
      </c>
      <c r="F6409" s="67" t="s">
        <v>38195</v>
      </c>
      <c r="G6409" s="67" t="s">
        <v>35254</v>
      </c>
      <c r="I6409" s="3" t="s">
        <v>6300</v>
      </c>
      <c r="J6409" s="3" t="str">
        <f>IF($B6409="SINAPI",IF(ISNUMBER(MATCH(Banco!$C6409,Analitico!$A:$A,0)),INDEX(Analitico!E:E,MATCH(Banco!$C6409,Analitico!$A:$A,0))&amp;"%",""),"")</f>
        <v/>
      </c>
      <c r="K6409" s="3" t="str">
        <f>IF($B6409="SINAPI",IF(ISNUMBER(MATCH(Banco!$C6409,Analitico!$A:$A,0)),INDEX(Analitico!F:F,MATCH(Banco!$C6409,Analitico!$A:$A,0))&amp;"%",""),"")</f>
        <v/>
      </c>
    </row>
    <row r="6410" spans="1:11" ht="22.5" x14ac:dyDescent="0.2">
      <c r="A6410" s="1" t="str">
        <f t="shared" si="101"/>
        <v>SINAPI 92588</v>
      </c>
      <c r="B6410" s="3" t="s">
        <v>21527</v>
      </c>
      <c r="C6410" s="3" t="s">
        <v>7743</v>
      </c>
      <c r="D6410" s="2" t="s">
        <v>31465</v>
      </c>
      <c r="E6410" s="3" t="s">
        <v>20622</v>
      </c>
      <c r="F6410" s="67" t="s">
        <v>38196</v>
      </c>
      <c r="G6410" s="67" t="s">
        <v>35255</v>
      </c>
      <c r="I6410" s="3" t="s">
        <v>6300</v>
      </c>
      <c r="J6410" s="3" t="str">
        <f>IF($B6410="SINAPI",IF(ISNUMBER(MATCH(Banco!$C6410,Analitico!$A:$A,0)),INDEX(Analitico!E:E,MATCH(Banco!$C6410,Analitico!$A:$A,0))&amp;"%",""),"")</f>
        <v/>
      </c>
      <c r="K6410" s="3" t="str">
        <f>IF($B6410="SINAPI",IF(ISNUMBER(MATCH(Banco!$C6410,Analitico!$A:$A,0)),INDEX(Analitico!F:F,MATCH(Banco!$C6410,Analitico!$A:$A,0))&amp;"%",""),"")</f>
        <v/>
      </c>
    </row>
    <row r="6411" spans="1:11" ht="22.5" x14ac:dyDescent="0.2">
      <c r="A6411" s="1" t="str">
        <f t="shared" si="101"/>
        <v>SINAPI 92590</v>
      </c>
      <c r="B6411" s="3" t="s">
        <v>21527</v>
      </c>
      <c r="C6411" s="3" t="s">
        <v>7744</v>
      </c>
      <c r="D6411" s="2" t="s">
        <v>31466</v>
      </c>
      <c r="E6411" s="3" t="s">
        <v>20622</v>
      </c>
      <c r="F6411" s="67" t="s">
        <v>38197</v>
      </c>
      <c r="G6411" s="67" t="s">
        <v>35256</v>
      </c>
      <c r="I6411" s="3" t="s">
        <v>6300</v>
      </c>
      <c r="J6411" s="3" t="str">
        <f>IF($B6411="SINAPI",IF(ISNUMBER(MATCH(Banco!$C6411,Analitico!$A:$A,0)),INDEX(Analitico!E:E,MATCH(Banco!$C6411,Analitico!$A:$A,0))&amp;"%",""),"")</f>
        <v/>
      </c>
      <c r="K6411" s="3" t="str">
        <f>IF($B6411="SINAPI",IF(ISNUMBER(MATCH(Banco!$C6411,Analitico!$A:$A,0)),INDEX(Analitico!F:F,MATCH(Banco!$C6411,Analitico!$A:$A,0))&amp;"%",""),"")</f>
        <v/>
      </c>
    </row>
    <row r="6412" spans="1:11" ht="22.5" x14ac:dyDescent="0.2">
      <c r="A6412" s="1" t="str">
        <f t="shared" si="101"/>
        <v>SINAPI 92592</v>
      </c>
      <c r="B6412" s="3" t="s">
        <v>21527</v>
      </c>
      <c r="C6412" s="3" t="s">
        <v>7745</v>
      </c>
      <c r="D6412" s="2" t="s">
        <v>31467</v>
      </c>
      <c r="E6412" s="3" t="s">
        <v>20622</v>
      </c>
      <c r="F6412" s="67" t="s">
        <v>38198</v>
      </c>
      <c r="G6412" s="67" t="s">
        <v>35257</v>
      </c>
      <c r="I6412" s="3" t="s">
        <v>6300</v>
      </c>
      <c r="J6412" s="3" t="str">
        <f>IF($B6412="SINAPI",IF(ISNUMBER(MATCH(Banco!$C6412,Analitico!$A:$A,0)),INDEX(Analitico!E:E,MATCH(Banco!$C6412,Analitico!$A:$A,0))&amp;"%",""),"")</f>
        <v/>
      </c>
      <c r="K6412" s="3" t="str">
        <f>IF($B6412="SINAPI",IF(ISNUMBER(MATCH(Banco!$C6412,Analitico!$A:$A,0)),INDEX(Analitico!F:F,MATCH(Banco!$C6412,Analitico!$A:$A,0))&amp;"%",""),"")</f>
        <v/>
      </c>
    </row>
    <row r="6413" spans="1:11" ht="22.5" x14ac:dyDescent="0.2">
      <c r="A6413" s="1" t="str">
        <f t="shared" si="101"/>
        <v>SINAPI 92594</v>
      </c>
      <c r="B6413" s="3" t="s">
        <v>21527</v>
      </c>
      <c r="C6413" s="3" t="s">
        <v>7746</v>
      </c>
      <c r="D6413" s="2" t="s">
        <v>31468</v>
      </c>
      <c r="E6413" s="3" t="s">
        <v>20622</v>
      </c>
      <c r="F6413" s="67" t="s">
        <v>38199</v>
      </c>
      <c r="G6413" s="67" t="s">
        <v>35258</v>
      </c>
      <c r="I6413" s="3" t="s">
        <v>6300</v>
      </c>
      <c r="J6413" s="3" t="str">
        <f>IF($B6413="SINAPI",IF(ISNUMBER(MATCH(Banco!$C6413,Analitico!$A:$A,0)),INDEX(Analitico!E:E,MATCH(Banco!$C6413,Analitico!$A:$A,0))&amp;"%",""),"")</f>
        <v/>
      </c>
      <c r="K6413" s="3" t="str">
        <f>IF($B6413="SINAPI",IF(ISNUMBER(MATCH(Banco!$C6413,Analitico!$A:$A,0)),INDEX(Analitico!F:F,MATCH(Banco!$C6413,Analitico!$A:$A,0))&amp;"%",""),"")</f>
        <v/>
      </c>
    </row>
    <row r="6414" spans="1:11" ht="22.5" x14ac:dyDescent="0.2">
      <c r="A6414" s="1" t="str">
        <f t="shared" si="101"/>
        <v>SINAPI 92596</v>
      </c>
      <c r="B6414" s="3" t="s">
        <v>21527</v>
      </c>
      <c r="C6414" s="3" t="s">
        <v>7747</v>
      </c>
      <c r="D6414" s="2" t="s">
        <v>31469</v>
      </c>
      <c r="E6414" s="3" t="s">
        <v>20622</v>
      </c>
      <c r="F6414" s="67" t="s">
        <v>38200</v>
      </c>
      <c r="G6414" s="67" t="s">
        <v>35259</v>
      </c>
      <c r="I6414" s="3" t="s">
        <v>6300</v>
      </c>
      <c r="J6414" s="3" t="str">
        <f>IF($B6414="SINAPI",IF(ISNUMBER(MATCH(Banco!$C6414,Analitico!$A:$A,0)),INDEX(Analitico!E:E,MATCH(Banco!$C6414,Analitico!$A:$A,0))&amp;"%",""),"")</f>
        <v/>
      </c>
      <c r="K6414" s="3" t="str">
        <f>IF($B6414="SINAPI",IF(ISNUMBER(MATCH(Banco!$C6414,Analitico!$A:$A,0)),INDEX(Analitico!F:F,MATCH(Banco!$C6414,Analitico!$A:$A,0))&amp;"%",""),"")</f>
        <v/>
      </c>
    </row>
    <row r="6415" spans="1:11" ht="22.5" x14ac:dyDescent="0.2">
      <c r="A6415" s="1" t="str">
        <f t="shared" si="101"/>
        <v>SINAPI 92598</v>
      </c>
      <c r="B6415" s="3" t="s">
        <v>21527</v>
      </c>
      <c r="C6415" s="3" t="s">
        <v>7748</v>
      </c>
      <c r="D6415" s="2" t="s">
        <v>31470</v>
      </c>
      <c r="E6415" s="3" t="s">
        <v>20622</v>
      </c>
      <c r="F6415" s="67" t="s">
        <v>38201</v>
      </c>
      <c r="G6415" s="67" t="s">
        <v>35260</v>
      </c>
      <c r="I6415" s="3" t="s">
        <v>6300</v>
      </c>
      <c r="J6415" s="3" t="str">
        <f>IF($B6415="SINAPI",IF(ISNUMBER(MATCH(Banco!$C6415,Analitico!$A:$A,0)),INDEX(Analitico!E:E,MATCH(Banco!$C6415,Analitico!$A:$A,0))&amp;"%",""),"")</f>
        <v/>
      </c>
      <c r="K6415" s="3" t="str">
        <f>IF($B6415="SINAPI",IF(ISNUMBER(MATCH(Banco!$C6415,Analitico!$A:$A,0)),INDEX(Analitico!F:F,MATCH(Banco!$C6415,Analitico!$A:$A,0))&amp;"%",""),"")</f>
        <v/>
      </c>
    </row>
    <row r="6416" spans="1:11" ht="22.5" x14ac:dyDescent="0.2">
      <c r="A6416" s="1" t="str">
        <f t="shared" si="101"/>
        <v>SINAPI 92600</v>
      </c>
      <c r="B6416" s="3" t="s">
        <v>21527</v>
      </c>
      <c r="C6416" s="3" t="s">
        <v>7749</v>
      </c>
      <c r="D6416" s="2" t="s">
        <v>31471</v>
      </c>
      <c r="E6416" s="3" t="s">
        <v>20622</v>
      </c>
      <c r="F6416" s="67" t="s">
        <v>38202</v>
      </c>
      <c r="G6416" s="67" t="s">
        <v>35261</v>
      </c>
      <c r="I6416" s="3" t="s">
        <v>6300</v>
      </c>
      <c r="J6416" s="3" t="str">
        <f>IF($B6416="SINAPI",IF(ISNUMBER(MATCH(Banco!$C6416,Analitico!$A:$A,0)),INDEX(Analitico!E:E,MATCH(Banco!$C6416,Analitico!$A:$A,0))&amp;"%",""),"")</f>
        <v/>
      </c>
      <c r="K6416" s="3" t="str">
        <f>IF($B6416="SINAPI",IF(ISNUMBER(MATCH(Banco!$C6416,Analitico!$A:$A,0)),INDEX(Analitico!F:F,MATCH(Banco!$C6416,Analitico!$A:$A,0))&amp;"%",""),"")</f>
        <v/>
      </c>
    </row>
    <row r="6417" spans="1:11" ht="22.5" x14ac:dyDescent="0.2">
      <c r="A6417" s="1" t="str">
        <f t="shared" si="101"/>
        <v>SINAPI 92602</v>
      </c>
      <c r="B6417" s="3" t="s">
        <v>21527</v>
      </c>
      <c r="C6417" s="3" t="s">
        <v>7750</v>
      </c>
      <c r="D6417" s="2" t="s">
        <v>31472</v>
      </c>
      <c r="E6417" s="3" t="s">
        <v>20622</v>
      </c>
      <c r="F6417" s="67" t="s">
        <v>38193</v>
      </c>
      <c r="G6417" s="67" t="s">
        <v>35252</v>
      </c>
      <c r="I6417" s="3" t="s">
        <v>6300</v>
      </c>
      <c r="J6417" s="3" t="str">
        <f>IF($B6417="SINAPI",IF(ISNUMBER(MATCH(Banco!$C6417,Analitico!$A:$A,0)),INDEX(Analitico!E:E,MATCH(Banco!$C6417,Analitico!$A:$A,0))&amp;"%",""),"")</f>
        <v/>
      </c>
      <c r="K6417" s="3" t="str">
        <f>IF($B6417="SINAPI",IF(ISNUMBER(MATCH(Banco!$C6417,Analitico!$A:$A,0)),INDEX(Analitico!F:F,MATCH(Banco!$C6417,Analitico!$A:$A,0))&amp;"%",""),"")</f>
        <v/>
      </c>
    </row>
    <row r="6418" spans="1:11" ht="22.5" x14ac:dyDescent="0.2">
      <c r="A6418" s="1" t="str">
        <f t="shared" si="101"/>
        <v>SINAPI 92604</v>
      </c>
      <c r="B6418" s="3" t="s">
        <v>21527</v>
      </c>
      <c r="C6418" s="3" t="s">
        <v>7751</v>
      </c>
      <c r="D6418" s="2" t="s">
        <v>31473</v>
      </c>
      <c r="E6418" s="3" t="s">
        <v>20622</v>
      </c>
      <c r="F6418" s="67" t="s">
        <v>38203</v>
      </c>
      <c r="G6418" s="67" t="s">
        <v>35262</v>
      </c>
      <c r="I6418" s="3" t="s">
        <v>6300</v>
      </c>
      <c r="J6418" s="3" t="str">
        <f>IF($B6418="SINAPI",IF(ISNUMBER(MATCH(Banco!$C6418,Analitico!$A:$A,0)),INDEX(Analitico!E:E,MATCH(Banco!$C6418,Analitico!$A:$A,0))&amp;"%",""),"")</f>
        <v/>
      </c>
      <c r="K6418" s="3" t="str">
        <f>IF($B6418="SINAPI",IF(ISNUMBER(MATCH(Banco!$C6418,Analitico!$A:$A,0)),INDEX(Analitico!F:F,MATCH(Banco!$C6418,Analitico!$A:$A,0))&amp;"%",""),"")</f>
        <v/>
      </c>
    </row>
    <row r="6419" spans="1:11" ht="22.5" x14ac:dyDescent="0.2">
      <c r="A6419" s="1" t="str">
        <f t="shared" si="101"/>
        <v>SINAPI 92606</v>
      </c>
      <c r="B6419" s="3" t="s">
        <v>21527</v>
      </c>
      <c r="C6419" s="3" t="s">
        <v>7752</v>
      </c>
      <c r="D6419" s="2" t="s">
        <v>31474</v>
      </c>
      <c r="E6419" s="3" t="s">
        <v>20622</v>
      </c>
      <c r="F6419" s="67" t="s">
        <v>38204</v>
      </c>
      <c r="G6419" s="67" t="s">
        <v>35263</v>
      </c>
      <c r="I6419" s="3" t="s">
        <v>6300</v>
      </c>
      <c r="J6419" s="3" t="str">
        <f>IF($B6419="SINAPI",IF(ISNUMBER(MATCH(Banco!$C6419,Analitico!$A:$A,0)),INDEX(Analitico!E:E,MATCH(Banco!$C6419,Analitico!$A:$A,0))&amp;"%",""),"")</f>
        <v/>
      </c>
      <c r="K6419" s="3" t="str">
        <f>IF($B6419="SINAPI",IF(ISNUMBER(MATCH(Banco!$C6419,Analitico!$A:$A,0)),INDEX(Analitico!F:F,MATCH(Banco!$C6419,Analitico!$A:$A,0))&amp;"%",""),"")</f>
        <v/>
      </c>
    </row>
    <row r="6420" spans="1:11" ht="22.5" x14ac:dyDescent="0.2">
      <c r="A6420" s="1" t="str">
        <f t="shared" si="101"/>
        <v>SINAPI 92608</v>
      </c>
      <c r="B6420" s="3" t="s">
        <v>21527</v>
      </c>
      <c r="C6420" s="3" t="s">
        <v>7753</v>
      </c>
      <c r="D6420" s="2" t="s">
        <v>31475</v>
      </c>
      <c r="E6420" s="3" t="s">
        <v>20622</v>
      </c>
      <c r="F6420" s="67" t="s">
        <v>38205</v>
      </c>
      <c r="G6420" s="67" t="s">
        <v>35264</v>
      </c>
      <c r="I6420" s="3" t="s">
        <v>6300</v>
      </c>
      <c r="J6420" s="3" t="str">
        <f>IF($B6420="SINAPI",IF(ISNUMBER(MATCH(Banco!$C6420,Analitico!$A:$A,0)),INDEX(Analitico!E:E,MATCH(Banco!$C6420,Analitico!$A:$A,0))&amp;"%",""),"")</f>
        <v/>
      </c>
      <c r="K6420" s="3" t="str">
        <f>IF($B6420="SINAPI",IF(ISNUMBER(MATCH(Banco!$C6420,Analitico!$A:$A,0)),INDEX(Analitico!F:F,MATCH(Banco!$C6420,Analitico!$A:$A,0))&amp;"%",""),"")</f>
        <v/>
      </c>
    </row>
    <row r="6421" spans="1:11" ht="22.5" x14ac:dyDescent="0.2">
      <c r="A6421" s="1" t="str">
        <f t="shared" si="101"/>
        <v>SINAPI 92610</v>
      </c>
      <c r="B6421" s="3" t="s">
        <v>21527</v>
      </c>
      <c r="C6421" s="3" t="s">
        <v>7754</v>
      </c>
      <c r="D6421" s="2" t="s">
        <v>31476</v>
      </c>
      <c r="E6421" s="3" t="s">
        <v>20622</v>
      </c>
      <c r="F6421" s="67" t="s">
        <v>38206</v>
      </c>
      <c r="G6421" s="67" t="s">
        <v>35265</v>
      </c>
      <c r="I6421" s="3" t="s">
        <v>6300</v>
      </c>
      <c r="J6421" s="3" t="str">
        <f>IF($B6421="SINAPI",IF(ISNUMBER(MATCH(Banco!$C6421,Analitico!$A:$A,0)),INDEX(Analitico!E:E,MATCH(Banco!$C6421,Analitico!$A:$A,0))&amp;"%",""),"")</f>
        <v/>
      </c>
      <c r="K6421" s="3" t="str">
        <f>IF($B6421="SINAPI",IF(ISNUMBER(MATCH(Banco!$C6421,Analitico!$A:$A,0)),INDEX(Analitico!F:F,MATCH(Banco!$C6421,Analitico!$A:$A,0))&amp;"%",""),"")</f>
        <v/>
      </c>
    </row>
    <row r="6422" spans="1:11" ht="22.5" x14ac:dyDescent="0.2">
      <c r="A6422" s="1" t="str">
        <f t="shared" si="101"/>
        <v>SINAPI 92612</v>
      </c>
      <c r="B6422" s="3" t="s">
        <v>21527</v>
      </c>
      <c r="C6422" s="3" t="s">
        <v>7755</v>
      </c>
      <c r="D6422" s="2" t="s">
        <v>31477</v>
      </c>
      <c r="E6422" s="3" t="s">
        <v>20622</v>
      </c>
      <c r="F6422" s="67" t="s">
        <v>38207</v>
      </c>
      <c r="G6422" s="67" t="s">
        <v>35266</v>
      </c>
      <c r="I6422" s="3" t="s">
        <v>6300</v>
      </c>
      <c r="J6422" s="3" t="str">
        <f>IF($B6422="SINAPI",IF(ISNUMBER(MATCH(Banco!$C6422,Analitico!$A:$A,0)),INDEX(Analitico!E:E,MATCH(Banco!$C6422,Analitico!$A:$A,0))&amp;"%",""),"")</f>
        <v/>
      </c>
      <c r="K6422" s="3" t="str">
        <f>IF($B6422="SINAPI",IF(ISNUMBER(MATCH(Banco!$C6422,Analitico!$A:$A,0)),INDEX(Analitico!F:F,MATCH(Banco!$C6422,Analitico!$A:$A,0))&amp;"%",""),"")</f>
        <v/>
      </c>
    </row>
    <row r="6423" spans="1:11" ht="22.5" x14ac:dyDescent="0.2">
      <c r="A6423" s="1" t="str">
        <f t="shared" si="101"/>
        <v>SINAPI 92614</v>
      </c>
      <c r="B6423" s="3" t="s">
        <v>21527</v>
      </c>
      <c r="C6423" s="3" t="s">
        <v>7756</v>
      </c>
      <c r="D6423" s="2" t="s">
        <v>31478</v>
      </c>
      <c r="E6423" s="3" t="s">
        <v>20622</v>
      </c>
      <c r="F6423" s="67" t="s">
        <v>38208</v>
      </c>
      <c r="G6423" s="67" t="s">
        <v>35267</v>
      </c>
      <c r="I6423" s="3" t="s">
        <v>6300</v>
      </c>
      <c r="J6423" s="3" t="str">
        <f>IF($B6423="SINAPI",IF(ISNUMBER(MATCH(Banco!$C6423,Analitico!$A:$A,0)),INDEX(Analitico!E:E,MATCH(Banco!$C6423,Analitico!$A:$A,0))&amp;"%",""),"")</f>
        <v/>
      </c>
      <c r="K6423" s="3" t="str">
        <f>IF($B6423="SINAPI",IF(ISNUMBER(MATCH(Banco!$C6423,Analitico!$A:$A,0)),INDEX(Analitico!F:F,MATCH(Banco!$C6423,Analitico!$A:$A,0))&amp;"%",""),"")</f>
        <v/>
      </c>
    </row>
    <row r="6424" spans="1:11" ht="22.5" x14ac:dyDescent="0.2">
      <c r="A6424" s="1" t="str">
        <f t="shared" si="101"/>
        <v>SINAPI 92616</v>
      </c>
      <c r="B6424" s="3" t="s">
        <v>21527</v>
      </c>
      <c r="C6424" s="3" t="s">
        <v>7757</v>
      </c>
      <c r="D6424" s="2" t="s">
        <v>31479</v>
      </c>
      <c r="E6424" s="3" t="s">
        <v>20622</v>
      </c>
      <c r="F6424" s="67" t="s">
        <v>38209</v>
      </c>
      <c r="G6424" s="67" t="s">
        <v>35268</v>
      </c>
      <c r="I6424" s="3" t="s">
        <v>6300</v>
      </c>
      <c r="J6424" s="3" t="str">
        <f>IF($B6424="SINAPI",IF(ISNUMBER(MATCH(Banco!$C6424,Analitico!$A:$A,0)),INDEX(Analitico!E:E,MATCH(Banco!$C6424,Analitico!$A:$A,0))&amp;"%",""),"")</f>
        <v/>
      </c>
      <c r="K6424" s="3" t="str">
        <f>IF($B6424="SINAPI",IF(ISNUMBER(MATCH(Banco!$C6424,Analitico!$A:$A,0)),INDEX(Analitico!F:F,MATCH(Banco!$C6424,Analitico!$A:$A,0))&amp;"%",""),"")</f>
        <v/>
      </c>
    </row>
    <row r="6425" spans="1:11" ht="22.5" x14ac:dyDescent="0.2">
      <c r="A6425" s="1" t="str">
        <f t="shared" si="101"/>
        <v>SINAPI 92618</v>
      </c>
      <c r="B6425" s="3" t="s">
        <v>21527</v>
      </c>
      <c r="C6425" s="3" t="s">
        <v>7758</v>
      </c>
      <c r="D6425" s="2" t="s">
        <v>31480</v>
      </c>
      <c r="E6425" s="3" t="s">
        <v>20622</v>
      </c>
      <c r="F6425" s="67" t="s">
        <v>38210</v>
      </c>
      <c r="G6425" s="67" t="s">
        <v>35269</v>
      </c>
      <c r="I6425" s="3" t="s">
        <v>6300</v>
      </c>
      <c r="J6425" s="3" t="str">
        <f>IF($B6425="SINAPI",IF(ISNUMBER(MATCH(Banco!$C6425,Analitico!$A:$A,0)),INDEX(Analitico!E:E,MATCH(Banco!$C6425,Analitico!$A:$A,0))&amp;"%",""),"")</f>
        <v/>
      </c>
      <c r="K6425" s="3" t="str">
        <f>IF($B6425="SINAPI",IF(ISNUMBER(MATCH(Banco!$C6425,Analitico!$A:$A,0)),INDEX(Analitico!F:F,MATCH(Banco!$C6425,Analitico!$A:$A,0))&amp;"%",""),"")</f>
        <v/>
      </c>
    </row>
    <row r="6426" spans="1:11" ht="22.5" x14ac:dyDescent="0.2">
      <c r="A6426" s="1" t="str">
        <f t="shared" si="101"/>
        <v>SINAPI 92620</v>
      </c>
      <c r="B6426" s="3" t="s">
        <v>21527</v>
      </c>
      <c r="C6426" s="3" t="s">
        <v>7759</v>
      </c>
      <c r="D6426" s="2" t="s">
        <v>31481</v>
      </c>
      <c r="E6426" s="3" t="s">
        <v>20622</v>
      </c>
      <c r="F6426" s="67" t="s">
        <v>38211</v>
      </c>
      <c r="G6426" s="67" t="s">
        <v>35270</v>
      </c>
      <c r="I6426" s="3" t="s">
        <v>6300</v>
      </c>
      <c r="J6426" s="3" t="str">
        <f>IF($B6426="SINAPI",IF(ISNUMBER(MATCH(Banco!$C6426,Analitico!$A:$A,0)),INDEX(Analitico!E:E,MATCH(Banco!$C6426,Analitico!$A:$A,0))&amp;"%",""),"")</f>
        <v/>
      </c>
      <c r="K6426" s="3" t="str">
        <f>IF($B6426="SINAPI",IF(ISNUMBER(MATCH(Banco!$C6426,Analitico!$A:$A,0)),INDEX(Analitico!F:F,MATCH(Banco!$C6426,Analitico!$A:$A,0))&amp;"%",""),"")</f>
        <v/>
      </c>
    </row>
    <row r="6427" spans="1:11" ht="22.5" x14ac:dyDescent="0.2">
      <c r="A6427" s="1" t="str">
        <f t="shared" si="101"/>
        <v>SINAPI 100357</v>
      </c>
      <c r="B6427" s="3" t="s">
        <v>21527</v>
      </c>
      <c r="C6427" s="3" t="s">
        <v>7760</v>
      </c>
      <c r="D6427" s="2" t="s">
        <v>15063</v>
      </c>
      <c r="E6427" s="3" t="s">
        <v>20622</v>
      </c>
      <c r="F6427" s="67" t="s">
        <v>38212</v>
      </c>
      <c r="G6427" s="67" t="s">
        <v>35271</v>
      </c>
      <c r="I6427" s="3" t="s">
        <v>6300</v>
      </c>
      <c r="J6427" s="3" t="str">
        <f>IF($B6427="SINAPI",IF(ISNUMBER(MATCH(Banco!$C6427,Analitico!$A:$A,0)),INDEX(Analitico!E:E,MATCH(Banco!$C6427,Analitico!$A:$A,0))&amp;"%",""),"")</f>
        <v/>
      </c>
      <c r="K6427" s="3" t="str">
        <f>IF($B6427="SINAPI",IF(ISNUMBER(MATCH(Banco!$C6427,Analitico!$A:$A,0)),INDEX(Analitico!F:F,MATCH(Banco!$C6427,Analitico!$A:$A,0))&amp;"%",""),"")</f>
        <v/>
      </c>
    </row>
    <row r="6428" spans="1:11" ht="22.5" x14ac:dyDescent="0.2">
      <c r="A6428" s="1" t="str">
        <f t="shared" si="101"/>
        <v>SINAPI 100358</v>
      </c>
      <c r="B6428" s="3" t="s">
        <v>21527</v>
      </c>
      <c r="C6428" s="3" t="s">
        <v>7761</v>
      </c>
      <c r="D6428" s="2" t="s">
        <v>15064</v>
      </c>
      <c r="E6428" s="3" t="s">
        <v>20622</v>
      </c>
      <c r="F6428" s="67" t="s">
        <v>38213</v>
      </c>
      <c r="G6428" s="67" t="s">
        <v>35272</v>
      </c>
      <c r="I6428" s="3" t="s">
        <v>6300</v>
      </c>
      <c r="J6428" s="3" t="str">
        <f>IF($B6428="SINAPI",IF(ISNUMBER(MATCH(Banco!$C6428,Analitico!$A:$A,0)),INDEX(Analitico!E:E,MATCH(Banco!$C6428,Analitico!$A:$A,0))&amp;"%",""),"")</f>
        <v/>
      </c>
      <c r="K6428" s="3" t="str">
        <f>IF($B6428="SINAPI",IF(ISNUMBER(MATCH(Banco!$C6428,Analitico!$A:$A,0)),INDEX(Analitico!F:F,MATCH(Banco!$C6428,Analitico!$A:$A,0))&amp;"%",""),"")</f>
        <v/>
      </c>
    </row>
    <row r="6429" spans="1:11" ht="22.5" x14ac:dyDescent="0.2">
      <c r="A6429" s="1" t="str">
        <f t="shared" si="101"/>
        <v>SINAPI 100359</v>
      </c>
      <c r="B6429" s="3" t="s">
        <v>21527</v>
      </c>
      <c r="C6429" s="3" t="s">
        <v>7762</v>
      </c>
      <c r="D6429" s="2" t="s">
        <v>15065</v>
      </c>
      <c r="E6429" s="3" t="s">
        <v>20622</v>
      </c>
      <c r="F6429" s="67" t="s">
        <v>38214</v>
      </c>
      <c r="G6429" s="67" t="s">
        <v>35273</v>
      </c>
      <c r="I6429" s="3" t="s">
        <v>6300</v>
      </c>
      <c r="J6429" s="3" t="str">
        <f>IF($B6429="SINAPI",IF(ISNUMBER(MATCH(Banco!$C6429,Analitico!$A:$A,0)),INDEX(Analitico!E:E,MATCH(Banco!$C6429,Analitico!$A:$A,0))&amp;"%",""),"")</f>
        <v/>
      </c>
      <c r="K6429" s="3" t="str">
        <f>IF($B6429="SINAPI",IF(ISNUMBER(MATCH(Banco!$C6429,Analitico!$A:$A,0)),INDEX(Analitico!F:F,MATCH(Banco!$C6429,Analitico!$A:$A,0))&amp;"%",""),"")</f>
        <v/>
      </c>
    </row>
    <row r="6430" spans="1:11" ht="22.5" x14ac:dyDescent="0.2">
      <c r="A6430" s="1" t="str">
        <f t="shared" si="101"/>
        <v>SINAPI 100360</v>
      </c>
      <c r="B6430" s="3" t="s">
        <v>21527</v>
      </c>
      <c r="C6430" s="3" t="s">
        <v>7763</v>
      </c>
      <c r="D6430" s="2" t="s">
        <v>15066</v>
      </c>
      <c r="E6430" s="3" t="s">
        <v>20622</v>
      </c>
      <c r="F6430" s="67" t="s">
        <v>38215</v>
      </c>
      <c r="G6430" s="67" t="s">
        <v>35274</v>
      </c>
      <c r="I6430" s="3" t="s">
        <v>6300</v>
      </c>
      <c r="J6430" s="3" t="str">
        <f>IF($B6430="SINAPI",IF(ISNUMBER(MATCH(Banco!$C6430,Analitico!$A:$A,0)),INDEX(Analitico!E:E,MATCH(Banco!$C6430,Analitico!$A:$A,0))&amp;"%",""),"")</f>
        <v/>
      </c>
      <c r="K6430" s="3" t="str">
        <f>IF($B6430="SINAPI",IF(ISNUMBER(MATCH(Banco!$C6430,Analitico!$A:$A,0)),INDEX(Analitico!F:F,MATCH(Banco!$C6430,Analitico!$A:$A,0))&amp;"%",""),"")</f>
        <v/>
      </c>
    </row>
    <row r="6431" spans="1:11" ht="22.5" x14ac:dyDescent="0.2">
      <c r="A6431" s="1" t="str">
        <f t="shared" si="101"/>
        <v>SINAPI 100361</v>
      </c>
      <c r="B6431" s="3" t="s">
        <v>21527</v>
      </c>
      <c r="C6431" s="3" t="s">
        <v>7764</v>
      </c>
      <c r="D6431" s="2" t="s">
        <v>15067</v>
      </c>
      <c r="E6431" s="3" t="s">
        <v>20622</v>
      </c>
      <c r="F6431" s="67" t="s">
        <v>38216</v>
      </c>
      <c r="G6431" s="67" t="s">
        <v>35275</v>
      </c>
      <c r="I6431" s="3" t="s">
        <v>6300</v>
      </c>
      <c r="J6431" s="3" t="str">
        <f>IF($B6431="SINAPI",IF(ISNUMBER(MATCH(Banco!$C6431,Analitico!$A:$A,0)),INDEX(Analitico!E:E,MATCH(Banco!$C6431,Analitico!$A:$A,0))&amp;"%",""),"")</f>
        <v/>
      </c>
      <c r="K6431" s="3" t="str">
        <f>IF($B6431="SINAPI",IF(ISNUMBER(MATCH(Banco!$C6431,Analitico!$A:$A,0)),INDEX(Analitico!F:F,MATCH(Banco!$C6431,Analitico!$A:$A,0))&amp;"%",""),"")</f>
        <v/>
      </c>
    </row>
    <row r="6432" spans="1:11" ht="22.5" x14ac:dyDescent="0.2">
      <c r="A6432" s="1" t="str">
        <f t="shared" si="101"/>
        <v>SINAPI 100362</v>
      </c>
      <c r="B6432" s="3" t="s">
        <v>21527</v>
      </c>
      <c r="C6432" s="3" t="s">
        <v>7765</v>
      </c>
      <c r="D6432" s="2" t="s">
        <v>15068</v>
      </c>
      <c r="E6432" s="3" t="s">
        <v>20622</v>
      </c>
      <c r="F6432" s="67" t="s">
        <v>38217</v>
      </c>
      <c r="G6432" s="67" t="s">
        <v>35276</v>
      </c>
      <c r="I6432" s="3" t="s">
        <v>6300</v>
      </c>
      <c r="J6432" s="3" t="str">
        <f>IF($B6432="SINAPI",IF(ISNUMBER(MATCH(Banco!$C6432,Analitico!$A:$A,0)),INDEX(Analitico!E:E,MATCH(Banco!$C6432,Analitico!$A:$A,0))&amp;"%",""),"")</f>
        <v/>
      </c>
      <c r="K6432" s="3" t="str">
        <f>IF($B6432="SINAPI",IF(ISNUMBER(MATCH(Banco!$C6432,Analitico!$A:$A,0)),INDEX(Analitico!F:F,MATCH(Banco!$C6432,Analitico!$A:$A,0))&amp;"%",""),"")</f>
        <v/>
      </c>
    </row>
    <row r="6433" spans="1:11" ht="22.5" x14ac:dyDescent="0.2">
      <c r="A6433" s="1" t="str">
        <f t="shared" si="101"/>
        <v>SINAPI 100363</v>
      </c>
      <c r="B6433" s="3" t="s">
        <v>21527</v>
      </c>
      <c r="C6433" s="3" t="s">
        <v>7766</v>
      </c>
      <c r="D6433" s="2" t="s">
        <v>15069</v>
      </c>
      <c r="E6433" s="3" t="s">
        <v>20622</v>
      </c>
      <c r="F6433" s="67" t="s">
        <v>38218</v>
      </c>
      <c r="G6433" s="67" t="s">
        <v>35277</v>
      </c>
      <c r="I6433" s="3" t="s">
        <v>6300</v>
      </c>
      <c r="J6433" s="3" t="str">
        <f>IF($B6433="SINAPI",IF(ISNUMBER(MATCH(Banco!$C6433,Analitico!$A:$A,0)),INDEX(Analitico!E:E,MATCH(Banco!$C6433,Analitico!$A:$A,0))&amp;"%",""),"")</f>
        <v/>
      </c>
      <c r="K6433" s="3" t="str">
        <f>IF($B6433="SINAPI",IF(ISNUMBER(MATCH(Banco!$C6433,Analitico!$A:$A,0)),INDEX(Analitico!F:F,MATCH(Banco!$C6433,Analitico!$A:$A,0))&amp;"%",""),"")</f>
        <v/>
      </c>
    </row>
    <row r="6434" spans="1:11" ht="22.5" x14ac:dyDescent="0.2">
      <c r="A6434" s="1" t="str">
        <f t="shared" si="101"/>
        <v>SINAPI 100364</v>
      </c>
      <c r="B6434" s="3" t="s">
        <v>21527</v>
      </c>
      <c r="C6434" s="3" t="s">
        <v>7767</v>
      </c>
      <c r="D6434" s="2" t="s">
        <v>15070</v>
      </c>
      <c r="E6434" s="3" t="s">
        <v>20622</v>
      </c>
      <c r="F6434" s="67" t="s">
        <v>38219</v>
      </c>
      <c r="G6434" s="67" t="s">
        <v>35278</v>
      </c>
      <c r="I6434" s="3" t="s">
        <v>6300</v>
      </c>
      <c r="J6434" s="3" t="str">
        <f>IF($B6434="SINAPI",IF(ISNUMBER(MATCH(Banco!$C6434,Analitico!$A:$A,0)),INDEX(Analitico!E:E,MATCH(Banco!$C6434,Analitico!$A:$A,0))&amp;"%",""),"")</f>
        <v/>
      </c>
      <c r="K6434" s="3" t="str">
        <f>IF($B6434="SINAPI",IF(ISNUMBER(MATCH(Banco!$C6434,Analitico!$A:$A,0)),INDEX(Analitico!F:F,MATCH(Banco!$C6434,Analitico!$A:$A,0))&amp;"%",""),"")</f>
        <v/>
      </c>
    </row>
    <row r="6435" spans="1:11" ht="22.5" x14ac:dyDescent="0.2">
      <c r="A6435" s="1" t="str">
        <f t="shared" ref="A6435:A6498" si="102">CONCATENAR</f>
        <v>SINAPI 100365</v>
      </c>
      <c r="B6435" s="3" t="s">
        <v>21527</v>
      </c>
      <c r="C6435" s="3" t="s">
        <v>7768</v>
      </c>
      <c r="D6435" s="2" t="s">
        <v>15071</v>
      </c>
      <c r="E6435" s="3" t="s">
        <v>20622</v>
      </c>
      <c r="F6435" s="67" t="s">
        <v>38220</v>
      </c>
      <c r="G6435" s="67" t="s">
        <v>35279</v>
      </c>
      <c r="I6435" s="3" t="s">
        <v>6300</v>
      </c>
      <c r="J6435" s="3" t="str">
        <f>IF($B6435="SINAPI",IF(ISNUMBER(MATCH(Banco!$C6435,Analitico!$A:$A,0)),INDEX(Analitico!E:E,MATCH(Banco!$C6435,Analitico!$A:$A,0))&amp;"%",""),"")</f>
        <v/>
      </c>
      <c r="K6435" s="3" t="str">
        <f>IF($B6435="SINAPI",IF(ISNUMBER(MATCH(Banco!$C6435,Analitico!$A:$A,0)),INDEX(Analitico!F:F,MATCH(Banco!$C6435,Analitico!$A:$A,0))&amp;"%",""),"")</f>
        <v/>
      </c>
    </row>
    <row r="6436" spans="1:11" ht="22.5" x14ac:dyDescent="0.2">
      <c r="A6436" s="1" t="str">
        <f t="shared" si="102"/>
        <v>SINAPI 100366</v>
      </c>
      <c r="B6436" s="3" t="s">
        <v>21527</v>
      </c>
      <c r="C6436" s="3" t="s">
        <v>7769</v>
      </c>
      <c r="D6436" s="2" t="s">
        <v>15072</v>
      </c>
      <c r="E6436" s="3" t="s">
        <v>20622</v>
      </c>
      <c r="F6436" s="67" t="s">
        <v>38221</v>
      </c>
      <c r="G6436" s="67" t="s">
        <v>35280</v>
      </c>
      <c r="I6436" s="3" t="s">
        <v>6300</v>
      </c>
      <c r="J6436" s="3" t="str">
        <f>IF($B6436="SINAPI",IF(ISNUMBER(MATCH(Banco!$C6436,Analitico!$A:$A,0)),INDEX(Analitico!E:E,MATCH(Banco!$C6436,Analitico!$A:$A,0))&amp;"%",""),"")</f>
        <v/>
      </c>
      <c r="K6436" s="3" t="str">
        <f>IF($B6436="SINAPI",IF(ISNUMBER(MATCH(Banco!$C6436,Analitico!$A:$A,0)),INDEX(Analitico!F:F,MATCH(Banco!$C6436,Analitico!$A:$A,0))&amp;"%",""),"")</f>
        <v/>
      </c>
    </row>
    <row r="6437" spans="1:11" ht="22.5" x14ac:dyDescent="0.2">
      <c r="A6437" s="1" t="str">
        <f t="shared" si="102"/>
        <v>SINAPI 100367</v>
      </c>
      <c r="B6437" s="3" t="s">
        <v>21527</v>
      </c>
      <c r="C6437" s="3" t="s">
        <v>7770</v>
      </c>
      <c r="D6437" s="2" t="s">
        <v>15073</v>
      </c>
      <c r="E6437" s="3" t="s">
        <v>20622</v>
      </c>
      <c r="F6437" s="67" t="s">
        <v>38222</v>
      </c>
      <c r="G6437" s="67" t="s">
        <v>35281</v>
      </c>
      <c r="I6437" s="3" t="s">
        <v>6300</v>
      </c>
      <c r="J6437" s="3" t="str">
        <f>IF($B6437="SINAPI",IF(ISNUMBER(MATCH(Banco!$C6437,Analitico!$A:$A,0)),INDEX(Analitico!E:E,MATCH(Banco!$C6437,Analitico!$A:$A,0))&amp;"%",""),"")</f>
        <v/>
      </c>
      <c r="K6437" s="3" t="str">
        <f>IF($B6437="SINAPI",IF(ISNUMBER(MATCH(Banco!$C6437,Analitico!$A:$A,0)),INDEX(Analitico!F:F,MATCH(Banco!$C6437,Analitico!$A:$A,0))&amp;"%",""),"")</f>
        <v/>
      </c>
    </row>
    <row r="6438" spans="1:11" ht="22.5" x14ac:dyDescent="0.2">
      <c r="A6438" s="1" t="str">
        <f t="shared" si="102"/>
        <v>SINAPI 100368</v>
      </c>
      <c r="B6438" s="3" t="s">
        <v>21527</v>
      </c>
      <c r="C6438" s="3" t="s">
        <v>7771</v>
      </c>
      <c r="D6438" s="2" t="s">
        <v>15074</v>
      </c>
      <c r="E6438" s="3" t="s">
        <v>20622</v>
      </c>
      <c r="F6438" s="67" t="s">
        <v>38223</v>
      </c>
      <c r="G6438" s="67" t="s">
        <v>35282</v>
      </c>
      <c r="I6438" s="3" t="s">
        <v>6300</v>
      </c>
      <c r="J6438" s="3" t="str">
        <f>IF($B6438="SINAPI",IF(ISNUMBER(MATCH(Banco!$C6438,Analitico!$A:$A,0)),INDEX(Analitico!E:E,MATCH(Banco!$C6438,Analitico!$A:$A,0))&amp;"%",""),"")</f>
        <v/>
      </c>
      <c r="K6438" s="3" t="str">
        <f>IF($B6438="SINAPI",IF(ISNUMBER(MATCH(Banco!$C6438,Analitico!$A:$A,0)),INDEX(Analitico!F:F,MATCH(Banco!$C6438,Analitico!$A:$A,0))&amp;"%",""),"")</f>
        <v/>
      </c>
    </row>
    <row r="6439" spans="1:11" ht="22.5" x14ac:dyDescent="0.2">
      <c r="A6439" s="1" t="str">
        <f t="shared" si="102"/>
        <v>SINAPI 100369</v>
      </c>
      <c r="B6439" s="3" t="s">
        <v>21527</v>
      </c>
      <c r="C6439" s="3" t="s">
        <v>7772</v>
      </c>
      <c r="D6439" s="2" t="s">
        <v>15075</v>
      </c>
      <c r="E6439" s="3" t="s">
        <v>20622</v>
      </c>
      <c r="F6439" s="67" t="s">
        <v>38224</v>
      </c>
      <c r="G6439" s="67" t="s">
        <v>35283</v>
      </c>
      <c r="I6439" s="3" t="s">
        <v>6300</v>
      </c>
      <c r="J6439" s="3" t="str">
        <f>IF($B6439="SINAPI",IF(ISNUMBER(MATCH(Banco!$C6439,Analitico!$A:$A,0)),INDEX(Analitico!E:E,MATCH(Banco!$C6439,Analitico!$A:$A,0))&amp;"%",""),"")</f>
        <v/>
      </c>
      <c r="K6439" s="3" t="str">
        <f>IF($B6439="SINAPI",IF(ISNUMBER(MATCH(Banco!$C6439,Analitico!$A:$A,0)),INDEX(Analitico!F:F,MATCH(Banco!$C6439,Analitico!$A:$A,0))&amp;"%",""),"")</f>
        <v/>
      </c>
    </row>
    <row r="6440" spans="1:11" ht="22.5" x14ac:dyDescent="0.2">
      <c r="A6440" s="1" t="str">
        <f t="shared" si="102"/>
        <v>SINAPI 100370</v>
      </c>
      <c r="B6440" s="3" t="s">
        <v>21527</v>
      </c>
      <c r="C6440" s="3" t="s">
        <v>7773</v>
      </c>
      <c r="D6440" s="2" t="s">
        <v>15076</v>
      </c>
      <c r="E6440" s="3" t="s">
        <v>20622</v>
      </c>
      <c r="F6440" s="67" t="s">
        <v>38225</v>
      </c>
      <c r="G6440" s="67" t="s">
        <v>35284</v>
      </c>
      <c r="I6440" s="3" t="s">
        <v>6300</v>
      </c>
      <c r="J6440" s="3" t="str">
        <f>IF($B6440="SINAPI",IF(ISNUMBER(MATCH(Banco!$C6440,Analitico!$A:$A,0)),INDEX(Analitico!E:E,MATCH(Banco!$C6440,Analitico!$A:$A,0))&amp;"%",""),"")</f>
        <v/>
      </c>
      <c r="K6440" s="3" t="str">
        <f>IF($B6440="SINAPI",IF(ISNUMBER(MATCH(Banco!$C6440,Analitico!$A:$A,0)),INDEX(Analitico!F:F,MATCH(Banco!$C6440,Analitico!$A:$A,0))&amp;"%",""),"")</f>
        <v/>
      </c>
    </row>
    <row r="6441" spans="1:11" ht="22.5" x14ac:dyDescent="0.2">
      <c r="A6441" s="1" t="str">
        <f t="shared" si="102"/>
        <v>SINAPI 100371</v>
      </c>
      <c r="B6441" s="3" t="s">
        <v>21527</v>
      </c>
      <c r="C6441" s="3" t="s">
        <v>7774</v>
      </c>
      <c r="D6441" s="2" t="s">
        <v>15077</v>
      </c>
      <c r="E6441" s="3" t="s">
        <v>20622</v>
      </c>
      <c r="F6441" s="67" t="s">
        <v>38226</v>
      </c>
      <c r="G6441" s="67" t="s">
        <v>35285</v>
      </c>
      <c r="I6441" s="3" t="s">
        <v>6300</v>
      </c>
      <c r="J6441" s="3" t="str">
        <f>IF($B6441="SINAPI",IF(ISNUMBER(MATCH(Banco!$C6441,Analitico!$A:$A,0)),INDEX(Analitico!E:E,MATCH(Banco!$C6441,Analitico!$A:$A,0))&amp;"%",""),"")</f>
        <v/>
      </c>
      <c r="K6441" s="3" t="str">
        <f>IF($B6441="SINAPI",IF(ISNUMBER(MATCH(Banco!$C6441,Analitico!$A:$A,0)),INDEX(Analitico!F:F,MATCH(Banco!$C6441,Analitico!$A:$A,0))&amp;"%",""),"")</f>
        <v/>
      </c>
    </row>
    <row r="6442" spans="1:11" ht="22.5" x14ac:dyDescent="0.2">
      <c r="A6442" s="1" t="str">
        <f t="shared" si="102"/>
        <v>SINAPI 100372</v>
      </c>
      <c r="B6442" s="3" t="s">
        <v>21527</v>
      </c>
      <c r="C6442" s="3" t="s">
        <v>7775</v>
      </c>
      <c r="D6442" s="2" t="s">
        <v>15078</v>
      </c>
      <c r="E6442" s="3" t="s">
        <v>20622</v>
      </c>
      <c r="F6442" s="67" t="s">
        <v>38227</v>
      </c>
      <c r="G6442" s="67" t="s">
        <v>35286</v>
      </c>
      <c r="I6442" s="3" t="s">
        <v>6300</v>
      </c>
      <c r="J6442" s="3" t="str">
        <f>IF($B6442="SINAPI",IF(ISNUMBER(MATCH(Banco!$C6442,Analitico!$A:$A,0)),INDEX(Analitico!E:E,MATCH(Banco!$C6442,Analitico!$A:$A,0))&amp;"%",""),"")</f>
        <v/>
      </c>
      <c r="K6442" s="3" t="str">
        <f>IF($B6442="SINAPI",IF(ISNUMBER(MATCH(Banco!$C6442,Analitico!$A:$A,0)),INDEX(Analitico!F:F,MATCH(Banco!$C6442,Analitico!$A:$A,0))&amp;"%",""),"")</f>
        <v/>
      </c>
    </row>
    <row r="6443" spans="1:11" ht="22.5" x14ac:dyDescent="0.2">
      <c r="A6443" s="1" t="str">
        <f t="shared" si="102"/>
        <v>SINAPI 100373</v>
      </c>
      <c r="B6443" s="3" t="s">
        <v>21527</v>
      </c>
      <c r="C6443" s="3" t="s">
        <v>7776</v>
      </c>
      <c r="D6443" s="2" t="s">
        <v>15079</v>
      </c>
      <c r="E6443" s="3" t="s">
        <v>20622</v>
      </c>
      <c r="F6443" s="67" t="s">
        <v>38228</v>
      </c>
      <c r="G6443" s="67" t="s">
        <v>35287</v>
      </c>
      <c r="I6443" s="3" t="s">
        <v>6300</v>
      </c>
      <c r="J6443" s="3" t="str">
        <f>IF($B6443="SINAPI",IF(ISNUMBER(MATCH(Banco!$C6443,Analitico!$A:$A,0)),INDEX(Analitico!E:E,MATCH(Banco!$C6443,Analitico!$A:$A,0))&amp;"%",""),"")</f>
        <v/>
      </c>
      <c r="K6443" s="3" t="str">
        <f>IF($B6443="SINAPI",IF(ISNUMBER(MATCH(Banco!$C6443,Analitico!$A:$A,0)),INDEX(Analitico!F:F,MATCH(Banco!$C6443,Analitico!$A:$A,0))&amp;"%",""),"")</f>
        <v/>
      </c>
    </row>
    <row r="6444" spans="1:11" ht="22.5" x14ac:dyDescent="0.2">
      <c r="A6444" s="1" t="str">
        <f t="shared" si="102"/>
        <v>SINAPI 100374</v>
      </c>
      <c r="B6444" s="3" t="s">
        <v>21527</v>
      </c>
      <c r="C6444" s="3" t="s">
        <v>7777</v>
      </c>
      <c r="D6444" s="2" t="s">
        <v>15080</v>
      </c>
      <c r="E6444" s="3" t="s">
        <v>20622</v>
      </c>
      <c r="F6444" s="67" t="s">
        <v>38229</v>
      </c>
      <c r="G6444" s="67" t="s">
        <v>35288</v>
      </c>
      <c r="I6444" s="3" t="s">
        <v>6300</v>
      </c>
      <c r="J6444" s="3" t="str">
        <f>IF($B6444="SINAPI",IF(ISNUMBER(MATCH(Banco!$C6444,Analitico!$A:$A,0)),INDEX(Analitico!E:E,MATCH(Banco!$C6444,Analitico!$A:$A,0))&amp;"%",""),"")</f>
        <v/>
      </c>
      <c r="K6444" s="3" t="str">
        <f>IF($B6444="SINAPI",IF(ISNUMBER(MATCH(Banco!$C6444,Analitico!$A:$A,0)),INDEX(Analitico!F:F,MATCH(Banco!$C6444,Analitico!$A:$A,0))&amp;"%",""),"")</f>
        <v/>
      </c>
    </row>
    <row r="6445" spans="1:11" ht="22.5" x14ac:dyDescent="0.2">
      <c r="A6445" s="1" t="str">
        <f t="shared" si="102"/>
        <v>SINAPI 100375</v>
      </c>
      <c r="B6445" s="3" t="s">
        <v>21527</v>
      </c>
      <c r="C6445" s="3" t="s">
        <v>7778</v>
      </c>
      <c r="D6445" s="2" t="s">
        <v>15081</v>
      </c>
      <c r="E6445" s="3" t="s">
        <v>20622</v>
      </c>
      <c r="F6445" s="67" t="s">
        <v>38230</v>
      </c>
      <c r="G6445" s="67" t="s">
        <v>35289</v>
      </c>
      <c r="I6445" s="3" t="s">
        <v>6300</v>
      </c>
      <c r="J6445" s="3" t="str">
        <f>IF($B6445="SINAPI",IF(ISNUMBER(MATCH(Banco!$C6445,Analitico!$A:$A,0)),INDEX(Analitico!E:E,MATCH(Banco!$C6445,Analitico!$A:$A,0))&amp;"%",""),"")</f>
        <v/>
      </c>
      <c r="K6445" s="3" t="str">
        <f>IF($B6445="SINAPI",IF(ISNUMBER(MATCH(Banco!$C6445,Analitico!$A:$A,0)),INDEX(Analitico!F:F,MATCH(Banco!$C6445,Analitico!$A:$A,0))&amp;"%",""),"")</f>
        <v/>
      </c>
    </row>
    <row r="6446" spans="1:11" ht="22.5" x14ac:dyDescent="0.2">
      <c r="A6446" s="1" t="str">
        <f t="shared" si="102"/>
        <v>SINAPI 100376</v>
      </c>
      <c r="B6446" s="3" t="s">
        <v>21527</v>
      </c>
      <c r="C6446" s="3" t="s">
        <v>7779</v>
      </c>
      <c r="D6446" s="2" t="s">
        <v>15082</v>
      </c>
      <c r="E6446" s="3" t="s">
        <v>20622</v>
      </c>
      <c r="F6446" s="67" t="s">
        <v>38231</v>
      </c>
      <c r="G6446" s="67" t="s">
        <v>35290</v>
      </c>
      <c r="I6446" s="3" t="s">
        <v>6300</v>
      </c>
      <c r="J6446" s="3" t="str">
        <f>IF($B6446="SINAPI",IF(ISNUMBER(MATCH(Banco!$C6446,Analitico!$A:$A,0)),INDEX(Analitico!E:E,MATCH(Banco!$C6446,Analitico!$A:$A,0))&amp;"%",""),"")</f>
        <v/>
      </c>
      <c r="K6446" s="3" t="str">
        <f>IF($B6446="SINAPI",IF(ISNUMBER(MATCH(Banco!$C6446,Analitico!$A:$A,0)),INDEX(Analitico!F:F,MATCH(Banco!$C6446,Analitico!$A:$A,0))&amp;"%",""),"")</f>
        <v/>
      </c>
    </row>
    <row r="6447" spans="1:11" ht="22.5" x14ac:dyDescent="0.2">
      <c r="A6447" s="1" t="str">
        <f t="shared" si="102"/>
        <v>SINAPI 100377</v>
      </c>
      <c r="B6447" s="3" t="s">
        <v>21527</v>
      </c>
      <c r="C6447" s="3" t="s">
        <v>7780</v>
      </c>
      <c r="D6447" s="2" t="s">
        <v>15083</v>
      </c>
      <c r="E6447" s="3" t="s">
        <v>20628</v>
      </c>
      <c r="F6447" s="67" t="s">
        <v>5065</v>
      </c>
      <c r="G6447" s="67" t="s">
        <v>21113</v>
      </c>
      <c r="I6447" s="3" t="s">
        <v>6300</v>
      </c>
      <c r="J6447" s="3" t="str">
        <f>IF($B6447="SINAPI",IF(ISNUMBER(MATCH(Banco!$C6447,Analitico!$A:$A,0)),INDEX(Analitico!E:E,MATCH(Banco!$C6447,Analitico!$A:$A,0))&amp;"%",""),"")</f>
        <v/>
      </c>
      <c r="K6447" s="3" t="str">
        <f>IF($B6447="SINAPI",IF(ISNUMBER(MATCH(Banco!$C6447,Analitico!$A:$A,0)),INDEX(Analitico!F:F,MATCH(Banco!$C6447,Analitico!$A:$A,0))&amp;"%",""),"")</f>
        <v/>
      </c>
    </row>
    <row r="6448" spans="1:11" ht="22.5" x14ac:dyDescent="0.2">
      <c r="A6448" s="1" t="str">
        <f t="shared" si="102"/>
        <v>SINAPI 100378</v>
      </c>
      <c r="B6448" s="3" t="s">
        <v>21527</v>
      </c>
      <c r="C6448" s="3" t="s">
        <v>7781</v>
      </c>
      <c r="D6448" s="2" t="s">
        <v>15084</v>
      </c>
      <c r="E6448" s="3" t="s">
        <v>20628</v>
      </c>
      <c r="F6448" s="67" t="s">
        <v>4792</v>
      </c>
      <c r="G6448" s="67" t="s">
        <v>5061</v>
      </c>
      <c r="I6448" s="3" t="s">
        <v>6300</v>
      </c>
      <c r="J6448" s="3" t="str">
        <f>IF($B6448="SINAPI",IF(ISNUMBER(MATCH(Banco!$C6448,Analitico!$A:$A,0)),INDEX(Analitico!E:E,MATCH(Banco!$C6448,Analitico!$A:$A,0))&amp;"%",""),"")</f>
        <v/>
      </c>
      <c r="K6448" s="3" t="str">
        <f>IF($B6448="SINAPI",IF(ISNUMBER(MATCH(Banco!$C6448,Analitico!$A:$A,0)),INDEX(Analitico!F:F,MATCH(Banco!$C6448,Analitico!$A:$A,0))&amp;"%",""),"")</f>
        <v/>
      </c>
    </row>
    <row r="6449" spans="1:11" ht="33.75" x14ac:dyDescent="0.2">
      <c r="A6449" s="1" t="str">
        <f t="shared" si="102"/>
        <v>SINAPI 100382</v>
      </c>
      <c r="B6449" s="3" t="s">
        <v>21527</v>
      </c>
      <c r="C6449" s="3" t="s">
        <v>7782</v>
      </c>
      <c r="D6449" s="2" t="s">
        <v>15085</v>
      </c>
      <c r="E6449" s="3" t="s">
        <v>20623</v>
      </c>
      <c r="F6449" s="67" t="s">
        <v>32056</v>
      </c>
      <c r="G6449" s="67" t="s">
        <v>29625</v>
      </c>
      <c r="I6449" s="3" t="s">
        <v>6298</v>
      </c>
      <c r="J6449" s="3" t="str">
        <f>IF($B6449="SINAPI",IF(ISNUMBER(MATCH(Banco!$C6449,Analitico!$A:$A,0)),INDEX(Analitico!E:E,MATCH(Banco!$C6449,Analitico!$A:$A,0))&amp;"%",""),"")</f>
        <v/>
      </c>
      <c r="K6449" s="3" t="str">
        <f>IF($B6449="SINAPI",IF(ISNUMBER(MATCH(Banco!$C6449,Analitico!$A:$A,0)),INDEX(Analitico!F:F,MATCH(Banco!$C6449,Analitico!$A:$A,0))&amp;"%",""),"")</f>
        <v/>
      </c>
    </row>
    <row r="6450" spans="1:11" ht="22.5" x14ac:dyDescent="0.2">
      <c r="A6450" s="1" t="str">
        <f t="shared" si="102"/>
        <v>SINAPI 104314</v>
      </c>
      <c r="B6450" s="3" t="s">
        <v>21527</v>
      </c>
      <c r="C6450" s="3" t="s">
        <v>7783</v>
      </c>
      <c r="D6450" s="2" t="s">
        <v>15086</v>
      </c>
      <c r="E6450" s="3" t="s">
        <v>20628</v>
      </c>
      <c r="F6450" s="67" t="s">
        <v>5944</v>
      </c>
      <c r="G6450" s="67" t="s">
        <v>6162</v>
      </c>
      <c r="I6450" s="3" t="s">
        <v>6298</v>
      </c>
      <c r="J6450" s="3" t="str">
        <f>IF($B6450="SINAPI",IF(ISNUMBER(MATCH(Banco!$C6450,Analitico!$A:$A,0)),INDEX(Analitico!E:E,MATCH(Banco!$C6450,Analitico!$A:$A,0))&amp;"%",""),"")</f>
        <v/>
      </c>
      <c r="K6450" s="3" t="str">
        <f>IF($B6450="SINAPI",IF(ISNUMBER(MATCH(Banco!$C6450,Analitico!$A:$A,0)),INDEX(Analitico!F:F,MATCH(Banco!$C6450,Analitico!$A:$A,0))&amp;"%",""),"")</f>
        <v/>
      </c>
    </row>
    <row r="6451" spans="1:11" ht="22.5" x14ac:dyDescent="0.2">
      <c r="A6451" s="1" t="str">
        <f t="shared" si="102"/>
        <v>SINAPI 94444</v>
      </c>
      <c r="B6451" s="3" t="s">
        <v>21527</v>
      </c>
      <c r="C6451" s="3" t="s">
        <v>7784</v>
      </c>
      <c r="D6451" s="2" t="s">
        <v>15087</v>
      </c>
      <c r="E6451" s="3" t="s">
        <v>20623</v>
      </c>
      <c r="F6451" s="67" t="s">
        <v>31882</v>
      </c>
      <c r="G6451" s="67" t="s">
        <v>35291</v>
      </c>
      <c r="I6451" s="3" t="s">
        <v>6300</v>
      </c>
      <c r="J6451" s="3" t="str">
        <f>IF($B6451="SINAPI",IF(ISNUMBER(MATCH(Banco!$C6451,Analitico!$A:$A,0)),INDEX(Analitico!E:E,MATCH(Banco!$C6451,Analitico!$A:$A,0))&amp;"%",""),"")</f>
        <v/>
      </c>
      <c r="K6451" s="3" t="str">
        <f>IF($B6451="SINAPI",IF(ISNUMBER(MATCH(Banco!$C6451,Analitico!$A:$A,0)),INDEX(Analitico!F:F,MATCH(Banco!$C6451,Analitico!$A:$A,0))&amp;"%",""),"")</f>
        <v/>
      </c>
    </row>
    <row r="6452" spans="1:11" x14ac:dyDescent="0.2">
      <c r="A6452" s="1" t="str">
        <f t="shared" si="102"/>
        <v>SINAPI 104482</v>
      </c>
      <c r="B6452" s="3" t="s">
        <v>21527</v>
      </c>
      <c r="C6452" s="3" t="s">
        <v>7785</v>
      </c>
      <c r="D6452" s="2" t="s">
        <v>15088</v>
      </c>
      <c r="E6452" s="3" t="s">
        <v>20627</v>
      </c>
      <c r="F6452" s="67" t="s">
        <v>31796</v>
      </c>
      <c r="G6452" s="67" t="s">
        <v>31825</v>
      </c>
      <c r="I6452" s="3" t="s">
        <v>6298</v>
      </c>
      <c r="J6452" s="3" t="str">
        <f>IF($B6452="SINAPI",IF(ISNUMBER(MATCH(Banco!$C6452,Analitico!$A:$A,0)),INDEX(Analitico!E:E,MATCH(Banco!$C6452,Analitico!$A:$A,0))&amp;"%",""),"")</f>
        <v/>
      </c>
      <c r="K6452" s="3" t="str">
        <f>IF($B6452="SINAPI",IF(ISNUMBER(MATCH(Banco!$C6452,Analitico!$A:$A,0)),INDEX(Analitico!F:F,MATCH(Banco!$C6452,Analitico!$A:$A,0))&amp;"%",""),"")</f>
        <v/>
      </c>
    </row>
    <row r="6453" spans="1:11" ht="22.5" x14ac:dyDescent="0.2">
      <c r="A6453" s="1" t="str">
        <f t="shared" si="102"/>
        <v>SINAPI 104184</v>
      </c>
      <c r="B6453" s="3" t="s">
        <v>21527</v>
      </c>
      <c r="C6453" s="3" t="s">
        <v>7786</v>
      </c>
      <c r="D6453" s="2" t="s">
        <v>15089</v>
      </c>
      <c r="E6453" s="3" t="s">
        <v>20622</v>
      </c>
      <c r="F6453" s="67" t="s">
        <v>21800</v>
      </c>
      <c r="G6453" s="67" t="s">
        <v>4821</v>
      </c>
      <c r="I6453" s="3" t="s">
        <v>6298</v>
      </c>
      <c r="J6453" s="3" t="str">
        <f>IF($B6453="SINAPI",IF(ISNUMBER(MATCH(Banco!$C6453,Analitico!$A:$A,0)),INDEX(Analitico!E:E,MATCH(Banco!$C6453,Analitico!$A:$A,0))&amp;"%",""),"")</f>
        <v/>
      </c>
      <c r="K6453" s="3" t="str">
        <f>IF($B6453="SINAPI",IF(ISNUMBER(MATCH(Banco!$C6453,Analitico!$A:$A,0)),INDEX(Analitico!F:F,MATCH(Banco!$C6453,Analitico!$A:$A,0))&amp;"%",""),"")</f>
        <v/>
      </c>
    </row>
    <row r="6454" spans="1:11" ht="22.5" x14ac:dyDescent="0.2">
      <c r="A6454" s="1" t="str">
        <f t="shared" si="102"/>
        <v>SINAPI 104185</v>
      </c>
      <c r="B6454" s="3" t="s">
        <v>21527</v>
      </c>
      <c r="C6454" s="3" t="s">
        <v>7787</v>
      </c>
      <c r="D6454" s="2" t="s">
        <v>15090</v>
      </c>
      <c r="E6454" s="3" t="s">
        <v>20622</v>
      </c>
      <c r="F6454" s="67" t="s">
        <v>4643</v>
      </c>
      <c r="G6454" s="67" t="s">
        <v>21406</v>
      </c>
      <c r="I6454" s="3" t="s">
        <v>6298</v>
      </c>
      <c r="J6454" s="3" t="str">
        <f>IF($B6454="SINAPI",IF(ISNUMBER(MATCH(Banco!$C6454,Analitico!$A:$A,0)),INDEX(Analitico!E:E,MATCH(Banco!$C6454,Analitico!$A:$A,0))&amp;"%",""),"")</f>
        <v/>
      </c>
      <c r="K6454" s="3" t="str">
        <f>IF($B6454="SINAPI",IF(ISNUMBER(MATCH(Banco!$C6454,Analitico!$A:$A,0)),INDEX(Analitico!F:F,MATCH(Banco!$C6454,Analitico!$A:$A,0))&amp;"%",""),"")</f>
        <v/>
      </c>
    </row>
    <row r="6455" spans="1:11" ht="22.5" x14ac:dyDescent="0.2">
      <c r="A6455" s="1" t="str">
        <f t="shared" si="102"/>
        <v>SINAPI 104189</v>
      </c>
      <c r="B6455" s="3" t="s">
        <v>21527</v>
      </c>
      <c r="C6455" s="3" t="s">
        <v>7788</v>
      </c>
      <c r="D6455" s="2" t="s">
        <v>15091</v>
      </c>
      <c r="E6455" s="3" t="s">
        <v>20624</v>
      </c>
      <c r="F6455" s="67" t="s">
        <v>38232</v>
      </c>
      <c r="G6455" s="67" t="s">
        <v>35292</v>
      </c>
      <c r="I6455" s="3" t="s">
        <v>6298</v>
      </c>
      <c r="J6455" s="3" t="str">
        <f>IF($B6455="SINAPI",IF(ISNUMBER(MATCH(Banco!$C6455,Analitico!$A:$A,0)),INDEX(Analitico!E:E,MATCH(Banco!$C6455,Analitico!$A:$A,0))&amp;"%",""),"")</f>
        <v/>
      </c>
      <c r="K6455" s="3" t="str">
        <f>IF($B6455="SINAPI",IF(ISNUMBER(MATCH(Banco!$C6455,Analitico!$A:$A,0)),INDEX(Analitico!F:F,MATCH(Banco!$C6455,Analitico!$A:$A,0))&amp;"%",""),"")</f>
        <v/>
      </c>
    </row>
    <row r="6456" spans="1:11" ht="22.5" x14ac:dyDescent="0.2">
      <c r="A6456" s="1" t="str">
        <f t="shared" si="102"/>
        <v>SINAPI 104190</v>
      </c>
      <c r="B6456" s="3" t="s">
        <v>21527</v>
      </c>
      <c r="C6456" s="3" t="s">
        <v>7789</v>
      </c>
      <c r="D6456" s="2" t="s">
        <v>15092</v>
      </c>
      <c r="E6456" s="3" t="s">
        <v>20622</v>
      </c>
      <c r="F6456" s="67" t="s">
        <v>29943</v>
      </c>
      <c r="G6456" s="67" t="s">
        <v>29493</v>
      </c>
      <c r="I6456" s="3" t="s">
        <v>6298</v>
      </c>
      <c r="J6456" s="3" t="str">
        <f>IF($B6456="SINAPI",IF(ISNUMBER(MATCH(Banco!$C6456,Analitico!$A:$A,0)),INDEX(Analitico!E:E,MATCH(Banco!$C6456,Analitico!$A:$A,0))&amp;"%",""),"")</f>
        <v/>
      </c>
      <c r="K6456" s="3" t="str">
        <f>IF($B6456="SINAPI",IF(ISNUMBER(MATCH(Banco!$C6456,Analitico!$A:$A,0)),INDEX(Analitico!F:F,MATCH(Banco!$C6456,Analitico!$A:$A,0))&amp;"%",""),"")</f>
        <v/>
      </c>
    </row>
    <row r="6457" spans="1:11" ht="22.5" x14ac:dyDescent="0.2">
      <c r="A6457" s="1" t="str">
        <f t="shared" si="102"/>
        <v>SINAPI 102661</v>
      </c>
      <c r="B6457" s="3" t="s">
        <v>21527</v>
      </c>
      <c r="C6457" s="3" t="s">
        <v>7790</v>
      </c>
      <c r="D6457" s="2" t="s">
        <v>15093</v>
      </c>
      <c r="E6457" s="3" t="s">
        <v>20621</v>
      </c>
      <c r="F6457" s="67" t="s">
        <v>38233</v>
      </c>
      <c r="G6457" s="67" t="s">
        <v>33154</v>
      </c>
      <c r="I6457" s="3" t="s">
        <v>6300</v>
      </c>
      <c r="J6457" s="3" t="str">
        <f>IF($B6457="SINAPI",IF(ISNUMBER(MATCH(Banco!$C6457,Analitico!$A:$A,0)),INDEX(Analitico!E:E,MATCH(Banco!$C6457,Analitico!$A:$A,0))&amp;"%",""),"")</f>
        <v/>
      </c>
      <c r="K6457" s="3" t="str">
        <f>IF($B6457="SINAPI",IF(ISNUMBER(MATCH(Banco!$C6457,Analitico!$A:$A,0)),INDEX(Analitico!F:F,MATCH(Banco!$C6457,Analitico!$A:$A,0))&amp;"%",""),"")</f>
        <v/>
      </c>
    </row>
    <row r="6458" spans="1:11" ht="22.5" x14ac:dyDescent="0.2">
      <c r="A6458" s="1" t="str">
        <f t="shared" si="102"/>
        <v>SINAPI 102662</v>
      </c>
      <c r="B6458" s="3" t="s">
        <v>21527</v>
      </c>
      <c r="C6458" s="3" t="s">
        <v>7791</v>
      </c>
      <c r="D6458" s="2" t="s">
        <v>15094</v>
      </c>
      <c r="E6458" s="3" t="s">
        <v>20621</v>
      </c>
      <c r="F6458" s="67" t="s">
        <v>38234</v>
      </c>
      <c r="G6458" s="67" t="s">
        <v>35293</v>
      </c>
      <c r="I6458" s="3" t="s">
        <v>6298</v>
      </c>
      <c r="J6458" s="3" t="str">
        <f>IF($B6458="SINAPI",IF(ISNUMBER(MATCH(Banco!$C6458,Analitico!$A:$A,0)),INDEX(Analitico!E:E,MATCH(Banco!$C6458,Analitico!$A:$A,0))&amp;"%",""),"")</f>
        <v/>
      </c>
      <c r="K6458" s="3" t="str">
        <f>IF($B6458="SINAPI",IF(ISNUMBER(MATCH(Banco!$C6458,Analitico!$A:$A,0)),INDEX(Analitico!F:F,MATCH(Banco!$C6458,Analitico!$A:$A,0))&amp;"%",""),"")</f>
        <v/>
      </c>
    </row>
    <row r="6459" spans="1:11" ht="22.5" x14ac:dyDescent="0.2">
      <c r="A6459" s="1" t="str">
        <f t="shared" si="102"/>
        <v>SINAPI 102663</v>
      </c>
      <c r="B6459" s="3" t="s">
        <v>21527</v>
      </c>
      <c r="C6459" s="3" t="s">
        <v>7792</v>
      </c>
      <c r="D6459" s="2" t="s">
        <v>15095</v>
      </c>
      <c r="E6459" s="3" t="s">
        <v>20621</v>
      </c>
      <c r="F6459" s="67" t="s">
        <v>31932</v>
      </c>
      <c r="G6459" s="67" t="s">
        <v>35294</v>
      </c>
      <c r="I6459" s="3" t="s">
        <v>6298</v>
      </c>
      <c r="J6459" s="3" t="str">
        <f>IF($B6459="SINAPI",IF(ISNUMBER(MATCH(Banco!$C6459,Analitico!$A:$A,0)),INDEX(Analitico!E:E,MATCH(Banco!$C6459,Analitico!$A:$A,0))&amp;"%",""),"")</f>
        <v/>
      </c>
      <c r="K6459" s="3" t="str">
        <f>IF($B6459="SINAPI",IF(ISNUMBER(MATCH(Banco!$C6459,Analitico!$A:$A,0)),INDEX(Analitico!F:F,MATCH(Banco!$C6459,Analitico!$A:$A,0))&amp;"%",""),"")</f>
        <v/>
      </c>
    </row>
    <row r="6460" spans="1:11" ht="22.5" x14ac:dyDescent="0.2">
      <c r="A6460" s="1" t="str">
        <f t="shared" si="102"/>
        <v>SINAPI 102664</v>
      </c>
      <c r="B6460" s="3" t="s">
        <v>21527</v>
      </c>
      <c r="C6460" s="3" t="s">
        <v>7793</v>
      </c>
      <c r="D6460" s="2" t="s">
        <v>15096</v>
      </c>
      <c r="E6460" s="3" t="s">
        <v>20621</v>
      </c>
      <c r="F6460" s="67" t="s">
        <v>29610</v>
      </c>
      <c r="G6460" s="67" t="s">
        <v>5194</v>
      </c>
      <c r="I6460" s="3" t="s">
        <v>6298</v>
      </c>
      <c r="J6460" s="3" t="str">
        <f>IF($B6460="SINAPI",IF(ISNUMBER(MATCH(Banco!$C6460,Analitico!$A:$A,0)),INDEX(Analitico!E:E,MATCH(Banco!$C6460,Analitico!$A:$A,0))&amp;"%",""),"")</f>
        <v/>
      </c>
      <c r="K6460" s="3" t="str">
        <f>IF($B6460="SINAPI",IF(ISNUMBER(MATCH(Banco!$C6460,Analitico!$A:$A,0)),INDEX(Analitico!F:F,MATCH(Banco!$C6460,Analitico!$A:$A,0))&amp;"%",""),"")</f>
        <v/>
      </c>
    </row>
    <row r="6461" spans="1:11" x14ac:dyDescent="0.2">
      <c r="A6461" s="1" t="str">
        <f t="shared" si="102"/>
        <v>SINAPI 102665</v>
      </c>
      <c r="B6461" s="3" t="s">
        <v>21527</v>
      </c>
      <c r="C6461" s="3" t="s">
        <v>7794</v>
      </c>
      <c r="D6461" s="2" t="s">
        <v>15097</v>
      </c>
      <c r="E6461" s="3" t="s">
        <v>20621</v>
      </c>
      <c r="F6461" s="67" t="s">
        <v>5044</v>
      </c>
      <c r="G6461" s="67" t="s">
        <v>4824</v>
      </c>
      <c r="I6461" s="3" t="s">
        <v>6298</v>
      </c>
      <c r="J6461" s="3" t="str">
        <f>IF($B6461="SINAPI",IF(ISNUMBER(MATCH(Banco!$C6461,Analitico!$A:$A,0)),INDEX(Analitico!E:E,MATCH(Banco!$C6461,Analitico!$A:$A,0))&amp;"%",""),"")</f>
        <v/>
      </c>
      <c r="K6461" s="3" t="str">
        <f>IF($B6461="SINAPI",IF(ISNUMBER(MATCH(Banco!$C6461,Analitico!$A:$A,0)),INDEX(Analitico!F:F,MATCH(Banco!$C6461,Analitico!$A:$A,0))&amp;"%",""),"")</f>
        <v/>
      </c>
    </row>
    <row r="6462" spans="1:11" ht="22.5" x14ac:dyDescent="0.2">
      <c r="A6462" s="1" t="str">
        <f t="shared" si="102"/>
        <v>SINAPI 102666</v>
      </c>
      <c r="B6462" s="3" t="s">
        <v>21527</v>
      </c>
      <c r="C6462" s="3" t="s">
        <v>7795</v>
      </c>
      <c r="D6462" s="2" t="s">
        <v>15098</v>
      </c>
      <c r="E6462" s="3" t="s">
        <v>20621</v>
      </c>
      <c r="F6462" s="67" t="s">
        <v>29932</v>
      </c>
      <c r="G6462" s="67" t="s">
        <v>35295</v>
      </c>
      <c r="I6462" s="3" t="s">
        <v>6300</v>
      </c>
      <c r="J6462" s="3" t="str">
        <f>IF($B6462="SINAPI",IF(ISNUMBER(MATCH(Banco!$C6462,Analitico!$A:$A,0)),INDEX(Analitico!E:E,MATCH(Banco!$C6462,Analitico!$A:$A,0))&amp;"%",""),"")</f>
        <v/>
      </c>
      <c r="K6462" s="3" t="str">
        <f>IF($B6462="SINAPI",IF(ISNUMBER(MATCH(Banco!$C6462,Analitico!$A:$A,0)),INDEX(Analitico!F:F,MATCH(Banco!$C6462,Analitico!$A:$A,0))&amp;"%",""),"")</f>
        <v/>
      </c>
    </row>
    <row r="6463" spans="1:11" ht="22.5" x14ac:dyDescent="0.2">
      <c r="A6463" s="1" t="str">
        <f t="shared" si="102"/>
        <v>SINAPI 102668</v>
      </c>
      <c r="B6463" s="3" t="s">
        <v>21527</v>
      </c>
      <c r="C6463" s="3" t="s">
        <v>7796</v>
      </c>
      <c r="D6463" s="2" t="s">
        <v>15099</v>
      </c>
      <c r="E6463" s="3" t="s">
        <v>20621</v>
      </c>
      <c r="F6463" s="67" t="s">
        <v>38235</v>
      </c>
      <c r="G6463" s="67" t="s">
        <v>35296</v>
      </c>
      <c r="I6463" s="3" t="s">
        <v>6298</v>
      </c>
      <c r="J6463" s="3" t="str">
        <f>IF($B6463="SINAPI",IF(ISNUMBER(MATCH(Banco!$C6463,Analitico!$A:$A,0)),INDEX(Analitico!E:E,MATCH(Banco!$C6463,Analitico!$A:$A,0))&amp;"%",""),"")</f>
        <v/>
      </c>
      <c r="K6463" s="3" t="str">
        <f>IF($B6463="SINAPI",IF(ISNUMBER(MATCH(Banco!$C6463,Analitico!$A:$A,0)),INDEX(Analitico!F:F,MATCH(Banco!$C6463,Analitico!$A:$A,0))&amp;"%",""),"")</f>
        <v/>
      </c>
    </row>
    <row r="6464" spans="1:11" ht="22.5" x14ac:dyDescent="0.2">
      <c r="A6464" s="1" t="str">
        <f t="shared" si="102"/>
        <v>SINAPI 102669</v>
      </c>
      <c r="B6464" s="3" t="s">
        <v>21527</v>
      </c>
      <c r="C6464" s="3" t="s">
        <v>7797</v>
      </c>
      <c r="D6464" s="2" t="s">
        <v>15100</v>
      </c>
      <c r="E6464" s="3" t="s">
        <v>20621</v>
      </c>
      <c r="F6464" s="67" t="s">
        <v>32114</v>
      </c>
      <c r="G6464" s="67" t="s">
        <v>30030</v>
      </c>
      <c r="I6464" s="3" t="s">
        <v>6298</v>
      </c>
      <c r="J6464" s="3" t="str">
        <f>IF($B6464="SINAPI",IF(ISNUMBER(MATCH(Banco!$C6464,Analitico!$A:$A,0)),INDEX(Analitico!E:E,MATCH(Banco!$C6464,Analitico!$A:$A,0))&amp;"%",""),"")</f>
        <v/>
      </c>
      <c r="K6464" s="3" t="str">
        <f>IF($B6464="SINAPI",IF(ISNUMBER(MATCH(Banco!$C6464,Analitico!$A:$A,0)),INDEX(Analitico!F:F,MATCH(Banco!$C6464,Analitico!$A:$A,0))&amp;"%",""),"")</f>
        <v/>
      </c>
    </row>
    <row r="6465" spans="1:11" ht="22.5" x14ac:dyDescent="0.2">
      <c r="A6465" s="1" t="str">
        <f t="shared" si="102"/>
        <v>SINAPI 102670</v>
      </c>
      <c r="B6465" s="3" t="s">
        <v>21527</v>
      </c>
      <c r="C6465" s="3" t="s">
        <v>7798</v>
      </c>
      <c r="D6465" s="2" t="s">
        <v>15101</v>
      </c>
      <c r="E6465" s="3" t="s">
        <v>20621</v>
      </c>
      <c r="F6465" s="67" t="s">
        <v>38236</v>
      </c>
      <c r="G6465" s="67" t="s">
        <v>35297</v>
      </c>
      <c r="I6465" s="3" t="s">
        <v>6300</v>
      </c>
      <c r="J6465" s="3" t="str">
        <f>IF($B6465="SINAPI",IF(ISNUMBER(MATCH(Banco!$C6465,Analitico!$A:$A,0)),INDEX(Analitico!E:E,MATCH(Banco!$C6465,Analitico!$A:$A,0))&amp;"%",""),"")</f>
        <v/>
      </c>
      <c r="K6465" s="3" t="str">
        <f>IF($B6465="SINAPI",IF(ISNUMBER(MATCH(Banco!$C6465,Analitico!$A:$A,0)),INDEX(Analitico!F:F,MATCH(Banco!$C6465,Analitico!$A:$A,0))&amp;"%",""),"")</f>
        <v/>
      </c>
    </row>
    <row r="6466" spans="1:11" ht="22.5" x14ac:dyDescent="0.2">
      <c r="A6466" s="1" t="str">
        <f t="shared" si="102"/>
        <v>SINAPI 102672</v>
      </c>
      <c r="B6466" s="3" t="s">
        <v>21527</v>
      </c>
      <c r="C6466" s="3" t="s">
        <v>7799</v>
      </c>
      <c r="D6466" s="2" t="s">
        <v>15102</v>
      </c>
      <c r="E6466" s="3" t="s">
        <v>20621</v>
      </c>
      <c r="F6466" s="67" t="s">
        <v>36608</v>
      </c>
      <c r="G6466" s="67" t="s">
        <v>35298</v>
      </c>
      <c r="I6466" s="3" t="s">
        <v>6300</v>
      </c>
      <c r="J6466" s="3" t="str">
        <f>IF($B6466="SINAPI",IF(ISNUMBER(MATCH(Banco!$C6466,Analitico!$A:$A,0)),INDEX(Analitico!E:E,MATCH(Banco!$C6466,Analitico!$A:$A,0))&amp;"%",""),"")</f>
        <v/>
      </c>
      <c r="K6466" s="3" t="str">
        <f>IF($B6466="SINAPI",IF(ISNUMBER(MATCH(Banco!$C6466,Analitico!$A:$A,0)),INDEX(Analitico!F:F,MATCH(Banco!$C6466,Analitico!$A:$A,0))&amp;"%",""),"")</f>
        <v/>
      </c>
    </row>
    <row r="6467" spans="1:11" ht="22.5" x14ac:dyDescent="0.2">
      <c r="A6467" s="1" t="str">
        <f t="shared" si="102"/>
        <v>SINAPI 102673</v>
      </c>
      <c r="B6467" s="3" t="s">
        <v>21527</v>
      </c>
      <c r="C6467" s="3" t="s">
        <v>7800</v>
      </c>
      <c r="D6467" s="2" t="s">
        <v>15103</v>
      </c>
      <c r="E6467" s="3" t="s">
        <v>20621</v>
      </c>
      <c r="F6467" s="67" t="s">
        <v>38237</v>
      </c>
      <c r="G6467" s="67" t="s">
        <v>35299</v>
      </c>
      <c r="I6467" s="3" t="s">
        <v>6300</v>
      </c>
      <c r="J6467" s="3" t="str">
        <f>IF($B6467="SINAPI",IF(ISNUMBER(MATCH(Banco!$C6467,Analitico!$A:$A,0)),INDEX(Analitico!E:E,MATCH(Banco!$C6467,Analitico!$A:$A,0))&amp;"%",""),"")</f>
        <v/>
      </c>
      <c r="K6467" s="3" t="str">
        <f>IF($B6467="SINAPI",IF(ISNUMBER(MATCH(Banco!$C6467,Analitico!$A:$A,0)),INDEX(Analitico!F:F,MATCH(Banco!$C6467,Analitico!$A:$A,0))&amp;"%",""),"")</f>
        <v/>
      </c>
    </row>
    <row r="6468" spans="1:11" ht="22.5" x14ac:dyDescent="0.2">
      <c r="A6468" s="1" t="str">
        <f t="shared" si="102"/>
        <v>SINAPI 102674</v>
      </c>
      <c r="B6468" s="3" t="s">
        <v>21527</v>
      </c>
      <c r="C6468" s="3" t="s">
        <v>7801</v>
      </c>
      <c r="D6468" s="2" t="s">
        <v>15104</v>
      </c>
      <c r="E6468" s="3" t="s">
        <v>20621</v>
      </c>
      <c r="F6468" s="67" t="s">
        <v>38238</v>
      </c>
      <c r="G6468" s="67" t="s">
        <v>35300</v>
      </c>
      <c r="I6468" s="3" t="s">
        <v>6300</v>
      </c>
      <c r="J6468" s="3" t="str">
        <f>IF($B6468="SINAPI",IF(ISNUMBER(MATCH(Banco!$C6468,Analitico!$A:$A,0)),INDEX(Analitico!E:E,MATCH(Banco!$C6468,Analitico!$A:$A,0))&amp;"%",""),"")</f>
        <v/>
      </c>
      <c r="K6468" s="3" t="str">
        <f>IF($B6468="SINAPI",IF(ISNUMBER(MATCH(Banco!$C6468,Analitico!$A:$A,0)),INDEX(Analitico!F:F,MATCH(Banco!$C6468,Analitico!$A:$A,0))&amp;"%",""),"")</f>
        <v/>
      </c>
    </row>
    <row r="6469" spans="1:11" ht="22.5" x14ac:dyDescent="0.2">
      <c r="A6469" s="1" t="str">
        <f t="shared" si="102"/>
        <v>SINAPI 102676</v>
      </c>
      <c r="B6469" s="3" t="s">
        <v>21527</v>
      </c>
      <c r="C6469" s="3" t="s">
        <v>7802</v>
      </c>
      <c r="D6469" s="2" t="s">
        <v>15105</v>
      </c>
      <c r="E6469" s="3" t="s">
        <v>20621</v>
      </c>
      <c r="F6469" s="67" t="s">
        <v>38239</v>
      </c>
      <c r="G6469" s="67" t="s">
        <v>35301</v>
      </c>
      <c r="I6469" s="3" t="s">
        <v>6298</v>
      </c>
      <c r="J6469" s="3" t="str">
        <f>IF($B6469="SINAPI",IF(ISNUMBER(MATCH(Banco!$C6469,Analitico!$A:$A,0)),INDEX(Analitico!E:E,MATCH(Banco!$C6469,Analitico!$A:$A,0))&amp;"%",""),"")</f>
        <v/>
      </c>
      <c r="K6469" s="3" t="str">
        <f>IF($B6469="SINAPI",IF(ISNUMBER(MATCH(Banco!$C6469,Analitico!$A:$A,0)),INDEX(Analitico!F:F,MATCH(Banco!$C6469,Analitico!$A:$A,0))&amp;"%",""),"")</f>
        <v/>
      </c>
    </row>
    <row r="6470" spans="1:11" ht="22.5" x14ac:dyDescent="0.2">
      <c r="A6470" s="1" t="str">
        <f t="shared" si="102"/>
        <v>SINAPI 102677</v>
      </c>
      <c r="B6470" s="3" t="s">
        <v>21527</v>
      </c>
      <c r="C6470" s="3" t="s">
        <v>7803</v>
      </c>
      <c r="D6470" s="2" t="s">
        <v>15106</v>
      </c>
      <c r="E6470" s="3" t="s">
        <v>20621</v>
      </c>
      <c r="F6470" s="67" t="s">
        <v>31714</v>
      </c>
      <c r="G6470" s="67" t="s">
        <v>35302</v>
      </c>
      <c r="I6470" s="3" t="s">
        <v>6298</v>
      </c>
      <c r="J6470" s="3" t="str">
        <f>IF($B6470="SINAPI",IF(ISNUMBER(MATCH(Banco!$C6470,Analitico!$A:$A,0)),INDEX(Analitico!E:E,MATCH(Banco!$C6470,Analitico!$A:$A,0))&amp;"%",""),"")</f>
        <v/>
      </c>
      <c r="K6470" s="3" t="str">
        <f>IF($B6470="SINAPI",IF(ISNUMBER(MATCH(Banco!$C6470,Analitico!$A:$A,0)),INDEX(Analitico!F:F,MATCH(Banco!$C6470,Analitico!$A:$A,0))&amp;"%",""),"")</f>
        <v/>
      </c>
    </row>
    <row r="6471" spans="1:11" ht="22.5" x14ac:dyDescent="0.2">
      <c r="A6471" s="1" t="str">
        <f t="shared" si="102"/>
        <v>SINAPI 102678</v>
      </c>
      <c r="B6471" s="3" t="s">
        <v>21527</v>
      </c>
      <c r="C6471" s="3" t="s">
        <v>7804</v>
      </c>
      <c r="D6471" s="2" t="s">
        <v>15107</v>
      </c>
      <c r="E6471" s="3" t="s">
        <v>20621</v>
      </c>
      <c r="F6471" s="67" t="s">
        <v>38240</v>
      </c>
      <c r="G6471" s="67" t="s">
        <v>35303</v>
      </c>
      <c r="I6471" s="3" t="s">
        <v>6300</v>
      </c>
      <c r="J6471" s="3" t="str">
        <f>IF($B6471="SINAPI",IF(ISNUMBER(MATCH(Banco!$C6471,Analitico!$A:$A,0)),INDEX(Analitico!E:E,MATCH(Banco!$C6471,Analitico!$A:$A,0))&amp;"%",""),"")</f>
        <v/>
      </c>
      <c r="K6471" s="3" t="str">
        <f>IF($B6471="SINAPI",IF(ISNUMBER(MATCH(Banco!$C6471,Analitico!$A:$A,0)),INDEX(Analitico!F:F,MATCH(Banco!$C6471,Analitico!$A:$A,0))&amp;"%",""),"")</f>
        <v/>
      </c>
    </row>
    <row r="6472" spans="1:11" ht="22.5" x14ac:dyDescent="0.2">
      <c r="A6472" s="1" t="str">
        <f t="shared" si="102"/>
        <v>SINAPI 102679</v>
      </c>
      <c r="B6472" s="3" t="s">
        <v>21527</v>
      </c>
      <c r="C6472" s="3" t="s">
        <v>7805</v>
      </c>
      <c r="D6472" s="2" t="s">
        <v>15108</v>
      </c>
      <c r="E6472" s="3" t="s">
        <v>20621</v>
      </c>
      <c r="F6472" s="67" t="s">
        <v>38241</v>
      </c>
      <c r="G6472" s="67" t="s">
        <v>32321</v>
      </c>
      <c r="I6472" s="3" t="s">
        <v>6298</v>
      </c>
      <c r="J6472" s="3" t="str">
        <f>IF($B6472="SINAPI",IF(ISNUMBER(MATCH(Banco!$C6472,Analitico!$A:$A,0)),INDEX(Analitico!E:E,MATCH(Banco!$C6472,Analitico!$A:$A,0))&amp;"%",""),"")</f>
        <v/>
      </c>
      <c r="K6472" s="3" t="str">
        <f>IF($B6472="SINAPI",IF(ISNUMBER(MATCH(Banco!$C6472,Analitico!$A:$A,0)),INDEX(Analitico!F:F,MATCH(Banco!$C6472,Analitico!$A:$A,0))&amp;"%",""),"")</f>
        <v/>
      </c>
    </row>
    <row r="6473" spans="1:11" ht="22.5" x14ac:dyDescent="0.2">
      <c r="A6473" s="1" t="str">
        <f t="shared" si="102"/>
        <v>SINAPI 102680</v>
      </c>
      <c r="B6473" s="3" t="s">
        <v>21527</v>
      </c>
      <c r="C6473" s="3" t="s">
        <v>7806</v>
      </c>
      <c r="D6473" s="2" t="s">
        <v>15109</v>
      </c>
      <c r="E6473" s="3" t="s">
        <v>20621</v>
      </c>
      <c r="F6473" s="67" t="s">
        <v>38242</v>
      </c>
      <c r="G6473" s="67" t="s">
        <v>35304</v>
      </c>
      <c r="I6473" s="3" t="s">
        <v>6300</v>
      </c>
      <c r="J6473" s="3" t="str">
        <f>IF($B6473="SINAPI",IF(ISNUMBER(MATCH(Banco!$C6473,Analitico!$A:$A,0)),INDEX(Analitico!E:E,MATCH(Banco!$C6473,Analitico!$A:$A,0))&amp;"%",""),"")</f>
        <v/>
      </c>
      <c r="K6473" s="3" t="str">
        <f>IF($B6473="SINAPI",IF(ISNUMBER(MATCH(Banco!$C6473,Analitico!$A:$A,0)),INDEX(Analitico!F:F,MATCH(Banco!$C6473,Analitico!$A:$A,0))&amp;"%",""),"")</f>
        <v/>
      </c>
    </row>
    <row r="6474" spans="1:11" ht="22.5" x14ac:dyDescent="0.2">
      <c r="A6474" s="1" t="str">
        <f t="shared" si="102"/>
        <v>SINAPI 102681</v>
      </c>
      <c r="B6474" s="3" t="s">
        <v>21527</v>
      </c>
      <c r="C6474" s="3" t="s">
        <v>7807</v>
      </c>
      <c r="D6474" s="2" t="s">
        <v>15110</v>
      </c>
      <c r="E6474" s="3" t="s">
        <v>20621</v>
      </c>
      <c r="F6474" s="67" t="s">
        <v>38243</v>
      </c>
      <c r="G6474" s="67" t="s">
        <v>35305</v>
      </c>
      <c r="I6474" s="3" t="s">
        <v>6300</v>
      </c>
      <c r="J6474" s="3" t="str">
        <f>IF($B6474="SINAPI",IF(ISNUMBER(MATCH(Banco!$C6474,Analitico!$A:$A,0)),INDEX(Analitico!E:E,MATCH(Banco!$C6474,Analitico!$A:$A,0))&amp;"%",""),"")</f>
        <v/>
      </c>
      <c r="K6474" s="3" t="str">
        <f>IF($B6474="SINAPI",IF(ISNUMBER(MATCH(Banco!$C6474,Analitico!$A:$A,0)),INDEX(Analitico!F:F,MATCH(Banco!$C6474,Analitico!$A:$A,0))&amp;"%",""),"")</f>
        <v/>
      </c>
    </row>
    <row r="6475" spans="1:11" ht="22.5" x14ac:dyDescent="0.2">
      <c r="A6475" s="1" t="str">
        <f t="shared" si="102"/>
        <v>SINAPI 102683</v>
      </c>
      <c r="B6475" s="3" t="s">
        <v>21527</v>
      </c>
      <c r="C6475" s="3" t="s">
        <v>7808</v>
      </c>
      <c r="D6475" s="2" t="s">
        <v>15111</v>
      </c>
      <c r="E6475" s="3" t="s">
        <v>20621</v>
      </c>
      <c r="F6475" s="67" t="s">
        <v>38244</v>
      </c>
      <c r="G6475" s="67" t="s">
        <v>35306</v>
      </c>
      <c r="I6475" s="3" t="s">
        <v>6300</v>
      </c>
      <c r="J6475" s="3" t="str">
        <f>IF($B6475="SINAPI",IF(ISNUMBER(MATCH(Banco!$C6475,Analitico!$A:$A,0)),INDEX(Analitico!E:E,MATCH(Banco!$C6475,Analitico!$A:$A,0))&amp;"%",""),"")</f>
        <v/>
      </c>
      <c r="K6475" s="3" t="str">
        <f>IF($B6475="SINAPI",IF(ISNUMBER(MATCH(Banco!$C6475,Analitico!$A:$A,0)),INDEX(Analitico!F:F,MATCH(Banco!$C6475,Analitico!$A:$A,0))&amp;"%",""),"")</f>
        <v/>
      </c>
    </row>
    <row r="6476" spans="1:11" ht="22.5" x14ac:dyDescent="0.2">
      <c r="A6476" s="1" t="str">
        <f t="shared" si="102"/>
        <v>SINAPI 102684</v>
      </c>
      <c r="B6476" s="3" t="s">
        <v>21527</v>
      </c>
      <c r="C6476" s="3" t="s">
        <v>7809</v>
      </c>
      <c r="D6476" s="2" t="s">
        <v>15112</v>
      </c>
      <c r="E6476" s="3" t="s">
        <v>20621</v>
      </c>
      <c r="F6476" s="67" t="s">
        <v>38245</v>
      </c>
      <c r="G6476" s="67" t="s">
        <v>35307</v>
      </c>
      <c r="I6476" s="3" t="s">
        <v>6300</v>
      </c>
      <c r="J6476" s="3" t="str">
        <f>IF($B6476="SINAPI",IF(ISNUMBER(MATCH(Banco!$C6476,Analitico!$A:$A,0)),INDEX(Analitico!E:E,MATCH(Banco!$C6476,Analitico!$A:$A,0))&amp;"%",""),"")</f>
        <v/>
      </c>
      <c r="K6476" s="3" t="str">
        <f>IF($B6476="SINAPI",IF(ISNUMBER(MATCH(Banco!$C6476,Analitico!$A:$A,0)),INDEX(Analitico!F:F,MATCH(Banco!$C6476,Analitico!$A:$A,0))&amp;"%",""),"")</f>
        <v/>
      </c>
    </row>
    <row r="6477" spans="1:11" ht="22.5" x14ac:dyDescent="0.2">
      <c r="A6477" s="1" t="str">
        <f t="shared" si="102"/>
        <v>SINAPI 102685</v>
      </c>
      <c r="B6477" s="3" t="s">
        <v>21527</v>
      </c>
      <c r="C6477" s="3" t="s">
        <v>7810</v>
      </c>
      <c r="D6477" s="2" t="s">
        <v>15113</v>
      </c>
      <c r="E6477" s="3" t="s">
        <v>20621</v>
      </c>
      <c r="F6477" s="67" t="s">
        <v>38246</v>
      </c>
      <c r="G6477" s="67" t="s">
        <v>35308</v>
      </c>
      <c r="I6477" s="3" t="s">
        <v>6298</v>
      </c>
      <c r="J6477" s="3" t="str">
        <f>IF($B6477="SINAPI",IF(ISNUMBER(MATCH(Banco!$C6477,Analitico!$A:$A,0)),INDEX(Analitico!E:E,MATCH(Banco!$C6477,Analitico!$A:$A,0))&amp;"%",""),"")</f>
        <v/>
      </c>
      <c r="K6477" s="3" t="str">
        <f>IF($B6477="SINAPI",IF(ISNUMBER(MATCH(Banco!$C6477,Analitico!$A:$A,0)),INDEX(Analitico!F:F,MATCH(Banco!$C6477,Analitico!$A:$A,0))&amp;"%",""),"")</f>
        <v/>
      </c>
    </row>
    <row r="6478" spans="1:11" ht="22.5" x14ac:dyDescent="0.2">
      <c r="A6478" s="1" t="str">
        <f t="shared" si="102"/>
        <v>SINAPI 102687</v>
      </c>
      <c r="B6478" s="3" t="s">
        <v>21527</v>
      </c>
      <c r="C6478" s="3" t="s">
        <v>7811</v>
      </c>
      <c r="D6478" s="2" t="s">
        <v>15114</v>
      </c>
      <c r="E6478" s="3" t="s">
        <v>20621</v>
      </c>
      <c r="F6478" s="67" t="s">
        <v>34014</v>
      </c>
      <c r="G6478" s="67" t="s">
        <v>35309</v>
      </c>
      <c r="I6478" s="3" t="s">
        <v>6298</v>
      </c>
      <c r="J6478" s="3" t="str">
        <f>IF($B6478="SINAPI",IF(ISNUMBER(MATCH(Banco!$C6478,Analitico!$A:$A,0)),INDEX(Analitico!E:E,MATCH(Banco!$C6478,Analitico!$A:$A,0))&amp;"%",""),"")</f>
        <v/>
      </c>
      <c r="K6478" s="3" t="str">
        <f>IF($B6478="SINAPI",IF(ISNUMBER(MATCH(Banco!$C6478,Analitico!$A:$A,0)),INDEX(Analitico!F:F,MATCH(Banco!$C6478,Analitico!$A:$A,0))&amp;"%",""),"")</f>
        <v/>
      </c>
    </row>
    <row r="6479" spans="1:11" ht="22.5" x14ac:dyDescent="0.2">
      <c r="A6479" s="1" t="str">
        <f t="shared" si="102"/>
        <v>SINAPI 102688</v>
      </c>
      <c r="B6479" s="3" t="s">
        <v>21527</v>
      </c>
      <c r="C6479" s="3" t="s">
        <v>7812</v>
      </c>
      <c r="D6479" s="2" t="s">
        <v>15115</v>
      </c>
      <c r="E6479" s="3" t="s">
        <v>20621</v>
      </c>
      <c r="F6479" s="67" t="s">
        <v>38247</v>
      </c>
      <c r="G6479" s="67" t="s">
        <v>35310</v>
      </c>
      <c r="I6479" s="3" t="s">
        <v>6300</v>
      </c>
      <c r="J6479" s="3" t="str">
        <f>IF($B6479="SINAPI",IF(ISNUMBER(MATCH(Banco!$C6479,Analitico!$A:$A,0)),INDEX(Analitico!E:E,MATCH(Banco!$C6479,Analitico!$A:$A,0))&amp;"%",""),"")</f>
        <v/>
      </c>
      <c r="K6479" s="3" t="str">
        <f>IF($B6479="SINAPI",IF(ISNUMBER(MATCH(Banco!$C6479,Analitico!$A:$A,0)),INDEX(Analitico!F:F,MATCH(Banco!$C6479,Analitico!$A:$A,0))&amp;"%",""),"")</f>
        <v/>
      </c>
    </row>
    <row r="6480" spans="1:11" ht="22.5" x14ac:dyDescent="0.2">
      <c r="A6480" s="1" t="str">
        <f t="shared" si="102"/>
        <v>SINAPI 102689</v>
      </c>
      <c r="B6480" s="3" t="s">
        <v>21527</v>
      </c>
      <c r="C6480" s="3" t="s">
        <v>7813</v>
      </c>
      <c r="D6480" s="2" t="s">
        <v>15116</v>
      </c>
      <c r="E6480" s="3" t="s">
        <v>20621</v>
      </c>
      <c r="F6480" s="67" t="s">
        <v>38248</v>
      </c>
      <c r="G6480" s="67" t="s">
        <v>35311</v>
      </c>
      <c r="I6480" s="3" t="s">
        <v>6298</v>
      </c>
      <c r="J6480" s="3" t="str">
        <f>IF($B6480="SINAPI",IF(ISNUMBER(MATCH(Banco!$C6480,Analitico!$A:$A,0)),INDEX(Analitico!E:E,MATCH(Banco!$C6480,Analitico!$A:$A,0))&amp;"%",""),"")</f>
        <v/>
      </c>
      <c r="K6480" s="3" t="str">
        <f>IF($B6480="SINAPI",IF(ISNUMBER(MATCH(Banco!$C6480,Analitico!$A:$A,0)),INDEX(Analitico!F:F,MATCH(Banco!$C6480,Analitico!$A:$A,0))&amp;"%",""),"")</f>
        <v/>
      </c>
    </row>
    <row r="6481" spans="1:11" ht="22.5" x14ac:dyDescent="0.2">
      <c r="A6481" s="1" t="str">
        <f t="shared" si="102"/>
        <v>SINAPI 102690</v>
      </c>
      <c r="B6481" s="3" t="s">
        <v>21527</v>
      </c>
      <c r="C6481" s="3" t="s">
        <v>7814</v>
      </c>
      <c r="D6481" s="2" t="s">
        <v>15117</v>
      </c>
      <c r="E6481" s="3" t="s">
        <v>20621</v>
      </c>
      <c r="F6481" s="67" t="s">
        <v>31812</v>
      </c>
      <c r="G6481" s="67" t="s">
        <v>35312</v>
      </c>
      <c r="I6481" s="3" t="s">
        <v>6300</v>
      </c>
      <c r="J6481" s="3" t="str">
        <f>IF($B6481="SINAPI",IF(ISNUMBER(MATCH(Banco!$C6481,Analitico!$A:$A,0)),INDEX(Analitico!E:E,MATCH(Banco!$C6481,Analitico!$A:$A,0))&amp;"%",""),"")</f>
        <v/>
      </c>
      <c r="K6481" s="3" t="str">
        <f>IF($B6481="SINAPI",IF(ISNUMBER(MATCH(Banco!$C6481,Analitico!$A:$A,0)),INDEX(Analitico!F:F,MATCH(Banco!$C6481,Analitico!$A:$A,0))&amp;"%",""),"")</f>
        <v/>
      </c>
    </row>
    <row r="6482" spans="1:11" ht="22.5" x14ac:dyDescent="0.2">
      <c r="A6482" s="1" t="str">
        <f t="shared" si="102"/>
        <v>SINAPI 102693</v>
      </c>
      <c r="B6482" s="3" t="s">
        <v>21527</v>
      </c>
      <c r="C6482" s="3" t="s">
        <v>7815</v>
      </c>
      <c r="D6482" s="2" t="s">
        <v>15118</v>
      </c>
      <c r="E6482" s="3" t="s">
        <v>20621</v>
      </c>
      <c r="F6482" s="67" t="s">
        <v>38249</v>
      </c>
      <c r="G6482" s="67" t="s">
        <v>35313</v>
      </c>
      <c r="I6482" s="3" t="s">
        <v>6298</v>
      </c>
      <c r="J6482" s="3" t="str">
        <f>IF($B6482="SINAPI",IF(ISNUMBER(MATCH(Banco!$C6482,Analitico!$A:$A,0)),INDEX(Analitico!E:E,MATCH(Banco!$C6482,Analitico!$A:$A,0))&amp;"%",""),"")</f>
        <v/>
      </c>
      <c r="K6482" s="3" t="str">
        <f>IF($B6482="SINAPI",IF(ISNUMBER(MATCH(Banco!$C6482,Analitico!$A:$A,0)),INDEX(Analitico!F:F,MATCH(Banco!$C6482,Analitico!$A:$A,0))&amp;"%",""),"")</f>
        <v/>
      </c>
    </row>
    <row r="6483" spans="1:11" ht="22.5" x14ac:dyDescent="0.2">
      <c r="A6483" s="1" t="str">
        <f t="shared" si="102"/>
        <v>SINAPI 102694</v>
      </c>
      <c r="B6483" s="3" t="s">
        <v>21527</v>
      </c>
      <c r="C6483" s="3" t="s">
        <v>7816</v>
      </c>
      <c r="D6483" s="2" t="s">
        <v>15119</v>
      </c>
      <c r="E6483" s="3" t="s">
        <v>20621</v>
      </c>
      <c r="F6483" s="67" t="s">
        <v>38250</v>
      </c>
      <c r="G6483" s="67" t="s">
        <v>35314</v>
      </c>
      <c r="I6483" s="3" t="s">
        <v>6300</v>
      </c>
      <c r="J6483" s="3" t="str">
        <f>IF($B6483="SINAPI",IF(ISNUMBER(MATCH(Banco!$C6483,Analitico!$A:$A,0)),INDEX(Analitico!E:E,MATCH(Banco!$C6483,Analitico!$A:$A,0))&amp;"%",""),"")</f>
        <v/>
      </c>
      <c r="K6483" s="3" t="str">
        <f>IF($B6483="SINAPI",IF(ISNUMBER(MATCH(Banco!$C6483,Analitico!$A:$A,0)),INDEX(Analitico!F:F,MATCH(Banco!$C6483,Analitico!$A:$A,0))&amp;"%",""),"")</f>
        <v/>
      </c>
    </row>
    <row r="6484" spans="1:11" ht="22.5" x14ac:dyDescent="0.2">
      <c r="A6484" s="1" t="str">
        <f t="shared" si="102"/>
        <v>SINAPI 102696</v>
      </c>
      <c r="B6484" s="3" t="s">
        <v>21527</v>
      </c>
      <c r="C6484" s="3" t="s">
        <v>7817</v>
      </c>
      <c r="D6484" s="2" t="s">
        <v>15120</v>
      </c>
      <c r="E6484" s="3" t="s">
        <v>20621</v>
      </c>
      <c r="F6484" s="67" t="s">
        <v>38054</v>
      </c>
      <c r="G6484" s="67" t="s">
        <v>35315</v>
      </c>
      <c r="I6484" s="3" t="s">
        <v>6298</v>
      </c>
      <c r="J6484" s="3" t="str">
        <f>IF($B6484="SINAPI",IF(ISNUMBER(MATCH(Banco!$C6484,Analitico!$A:$A,0)),INDEX(Analitico!E:E,MATCH(Banco!$C6484,Analitico!$A:$A,0))&amp;"%",""),"")</f>
        <v/>
      </c>
      <c r="K6484" s="3" t="str">
        <f>IF($B6484="SINAPI",IF(ISNUMBER(MATCH(Banco!$C6484,Analitico!$A:$A,0)),INDEX(Analitico!F:F,MATCH(Banco!$C6484,Analitico!$A:$A,0))&amp;"%",""),"")</f>
        <v/>
      </c>
    </row>
    <row r="6485" spans="1:11" ht="22.5" x14ac:dyDescent="0.2">
      <c r="A6485" s="1" t="str">
        <f t="shared" si="102"/>
        <v>SINAPI 102697</v>
      </c>
      <c r="B6485" s="3" t="s">
        <v>21527</v>
      </c>
      <c r="C6485" s="3" t="s">
        <v>7818</v>
      </c>
      <c r="D6485" s="2" t="s">
        <v>15121</v>
      </c>
      <c r="E6485" s="3" t="s">
        <v>20621</v>
      </c>
      <c r="F6485" s="67" t="s">
        <v>31593</v>
      </c>
      <c r="G6485" s="67" t="s">
        <v>35316</v>
      </c>
      <c r="I6485" s="3" t="s">
        <v>6300</v>
      </c>
      <c r="J6485" s="3" t="str">
        <f>IF($B6485="SINAPI",IF(ISNUMBER(MATCH(Banco!$C6485,Analitico!$A:$A,0)),INDEX(Analitico!E:E,MATCH(Banco!$C6485,Analitico!$A:$A,0))&amp;"%",""),"")</f>
        <v/>
      </c>
      <c r="K6485" s="3" t="str">
        <f>IF($B6485="SINAPI",IF(ISNUMBER(MATCH(Banco!$C6485,Analitico!$A:$A,0)),INDEX(Analitico!F:F,MATCH(Banco!$C6485,Analitico!$A:$A,0))&amp;"%",""),"")</f>
        <v/>
      </c>
    </row>
    <row r="6486" spans="1:11" ht="22.5" x14ac:dyDescent="0.2">
      <c r="A6486" s="1" t="str">
        <f t="shared" si="102"/>
        <v>SINAPI 102703</v>
      </c>
      <c r="B6486" s="3" t="s">
        <v>21527</v>
      </c>
      <c r="C6486" s="3" t="s">
        <v>7819</v>
      </c>
      <c r="D6486" s="2" t="s">
        <v>15122</v>
      </c>
      <c r="E6486" s="3" t="s">
        <v>20621</v>
      </c>
      <c r="F6486" s="67" t="s">
        <v>38251</v>
      </c>
      <c r="G6486" s="67" t="s">
        <v>35317</v>
      </c>
      <c r="I6486" s="3" t="s">
        <v>6298</v>
      </c>
      <c r="J6486" s="3" t="str">
        <f>IF($B6486="SINAPI",IF(ISNUMBER(MATCH(Banco!$C6486,Analitico!$A:$A,0)),INDEX(Analitico!E:E,MATCH(Banco!$C6486,Analitico!$A:$A,0))&amp;"%",""),"")</f>
        <v/>
      </c>
      <c r="K6486" s="3" t="str">
        <f>IF($B6486="SINAPI",IF(ISNUMBER(MATCH(Banco!$C6486,Analitico!$A:$A,0)),INDEX(Analitico!F:F,MATCH(Banco!$C6486,Analitico!$A:$A,0))&amp;"%",""),"")</f>
        <v/>
      </c>
    </row>
    <row r="6487" spans="1:11" x14ac:dyDescent="0.2">
      <c r="A6487" s="1" t="str">
        <f t="shared" si="102"/>
        <v>SINAPI 102704</v>
      </c>
      <c r="B6487" s="3" t="s">
        <v>21527</v>
      </c>
      <c r="C6487" s="3" t="s">
        <v>7820</v>
      </c>
      <c r="D6487" s="2" t="s">
        <v>15123</v>
      </c>
      <c r="E6487" s="3" t="s">
        <v>20621</v>
      </c>
      <c r="F6487" s="67" t="s">
        <v>21299</v>
      </c>
      <c r="G6487" s="67" t="s">
        <v>29629</v>
      </c>
      <c r="I6487" s="3" t="s">
        <v>6300</v>
      </c>
      <c r="J6487" s="3" t="str">
        <f>IF($B6487="SINAPI",IF(ISNUMBER(MATCH(Banco!$C6487,Analitico!$A:$A,0)),INDEX(Analitico!E:E,MATCH(Banco!$C6487,Analitico!$A:$A,0))&amp;"%",""),"")</f>
        <v/>
      </c>
      <c r="K6487" s="3" t="str">
        <f>IF($B6487="SINAPI",IF(ISNUMBER(MATCH(Banco!$C6487,Analitico!$A:$A,0)),INDEX(Analitico!F:F,MATCH(Banco!$C6487,Analitico!$A:$A,0))&amp;"%",""),"")</f>
        <v/>
      </c>
    </row>
    <row r="6488" spans="1:11" ht="22.5" x14ac:dyDescent="0.2">
      <c r="A6488" s="1" t="str">
        <f t="shared" si="102"/>
        <v>SINAPI 102705</v>
      </c>
      <c r="B6488" s="3" t="s">
        <v>21527</v>
      </c>
      <c r="C6488" s="3" t="s">
        <v>7821</v>
      </c>
      <c r="D6488" s="2" t="s">
        <v>15124</v>
      </c>
      <c r="E6488" s="3" t="s">
        <v>20621</v>
      </c>
      <c r="F6488" s="67" t="s">
        <v>38252</v>
      </c>
      <c r="G6488" s="67" t="s">
        <v>35318</v>
      </c>
      <c r="I6488" s="3" t="s">
        <v>6298</v>
      </c>
      <c r="J6488" s="3" t="str">
        <f>IF($B6488="SINAPI",IF(ISNUMBER(MATCH(Banco!$C6488,Analitico!$A:$A,0)),INDEX(Analitico!E:E,MATCH(Banco!$C6488,Analitico!$A:$A,0))&amp;"%",""),"")</f>
        <v/>
      </c>
      <c r="K6488" s="3" t="str">
        <f>IF($B6488="SINAPI",IF(ISNUMBER(MATCH(Banco!$C6488,Analitico!$A:$A,0)),INDEX(Analitico!F:F,MATCH(Banco!$C6488,Analitico!$A:$A,0))&amp;"%",""),"")</f>
        <v/>
      </c>
    </row>
    <row r="6489" spans="1:11" x14ac:dyDescent="0.2">
      <c r="A6489" s="1" t="str">
        <f t="shared" si="102"/>
        <v>SINAPI 102707</v>
      </c>
      <c r="B6489" s="3" t="s">
        <v>21527</v>
      </c>
      <c r="C6489" s="3" t="s">
        <v>7822</v>
      </c>
      <c r="D6489" s="2" t="s">
        <v>15125</v>
      </c>
      <c r="E6489" s="3" t="s">
        <v>20621</v>
      </c>
      <c r="F6489" s="67" t="s">
        <v>36186</v>
      </c>
      <c r="G6489" s="67" t="s">
        <v>30045</v>
      </c>
      <c r="I6489" s="3" t="s">
        <v>6298</v>
      </c>
      <c r="J6489" s="3" t="str">
        <f>IF($B6489="SINAPI",IF(ISNUMBER(MATCH(Banco!$C6489,Analitico!$A:$A,0)),INDEX(Analitico!E:E,MATCH(Banco!$C6489,Analitico!$A:$A,0))&amp;"%",""),"")</f>
        <v/>
      </c>
      <c r="K6489" s="3" t="str">
        <f>IF($B6489="SINAPI",IF(ISNUMBER(MATCH(Banco!$C6489,Analitico!$A:$A,0)),INDEX(Analitico!F:F,MATCH(Banco!$C6489,Analitico!$A:$A,0))&amp;"%",""),"")</f>
        <v/>
      </c>
    </row>
    <row r="6490" spans="1:11" ht="22.5" x14ac:dyDescent="0.2">
      <c r="A6490" s="1" t="str">
        <f t="shared" si="102"/>
        <v>SINAPI 102708</v>
      </c>
      <c r="B6490" s="3" t="s">
        <v>21527</v>
      </c>
      <c r="C6490" s="3" t="s">
        <v>7823</v>
      </c>
      <c r="D6490" s="2" t="s">
        <v>15126</v>
      </c>
      <c r="E6490" s="3" t="s">
        <v>20622</v>
      </c>
      <c r="F6490" s="67" t="s">
        <v>21020</v>
      </c>
      <c r="G6490" s="67" t="s">
        <v>5477</v>
      </c>
      <c r="I6490" s="3" t="s">
        <v>6298</v>
      </c>
      <c r="J6490" s="3" t="str">
        <f>IF($B6490="SINAPI",IF(ISNUMBER(MATCH(Banco!$C6490,Analitico!$A:$A,0)),INDEX(Analitico!E:E,MATCH(Banco!$C6490,Analitico!$A:$A,0))&amp;"%",""),"")</f>
        <v/>
      </c>
      <c r="K6490" s="3" t="str">
        <f>IF($B6490="SINAPI",IF(ISNUMBER(MATCH(Banco!$C6490,Analitico!$A:$A,0)),INDEX(Analitico!F:F,MATCH(Banco!$C6490,Analitico!$A:$A,0))&amp;"%",""),"")</f>
        <v/>
      </c>
    </row>
    <row r="6491" spans="1:11" ht="22.5" x14ac:dyDescent="0.2">
      <c r="A6491" s="1" t="str">
        <f t="shared" si="102"/>
        <v>SINAPI 102710</v>
      </c>
      <c r="B6491" s="3" t="s">
        <v>21527</v>
      </c>
      <c r="C6491" s="3" t="s">
        <v>7824</v>
      </c>
      <c r="D6491" s="2" t="s">
        <v>15127</v>
      </c>
      <c r="E6491" s="3" t="s">
        <v>20622</v>
      </c>
      <c r="F6491" s="67" t="s">
        <v>37416</v>
      </c>
      <c r="G6491" s="67" t="s">
        <v>21614</v>
      </c>
      <c r="I6491" s="3" t="s">
        <v>6298</v>
      </c>
      <c r="J6491" s="3" t="str">
        <f>IF($B6491="SINAPI",IF(ISNUMBER(MATCH(Banco!$C6491,Analitico!$A:$A,0)),INDEX(Analitico!E:E,MATCH(Banco!$C6491,Analitico!$A:$A,0))&amp;"%",""),"")</f>
        <v/>
      </c>
      <c r="K6491" s="3" t="str">
        <f>IF($B6491="SINAPI",IF(ISNUMBER(MATCH(Banco!$C6491,Analitico!$A:$A,0)),INDEX(Analitico!F:F,MATCH(Banco!$C6491,Analitico!$A:$A,0))&amp;"%",""),"")</f>
        <v/>
      </c>
    </row>
    <row r="6492" spans="1:11" ht="22.5" x14ac:dyDescent="0.2">
      <c r="A6492" s="1" t="str">
        <f t="shared" si="102"/>
        <v>SINAPI 102711</v>
      </c>
      <c r="B6492" s="3" t="s">
        <v>21527</v>
      </c>
      <c r="C6492" s="3" t="s">
        <v>7825</v>
      </c>
      <c r="D6492" s="2" t="s">
        <v>15128</v>
      </c>
      <c r="E6492" s="3" t="s">
        <v>20622</v>
      </c>
      <c r="F6492" s="67" t="s">
        <v>29643</v>
      </c>
      <c r="G6492" s="67" t="s">
        <v>31522</v>
      </c>
      <c r="I6492" s="3" t="s">
        <v>6298</v>
      </c>
      <c r="J6492" s="3" t="str">
        <f>IF($B6492="SINAPI",IF(ISNUMBER(MATCH(Banco!$C6492,Analitico!$A:$A,0)),INDEX(Analitico!E:E,MATCH(Banco!$C6492,Analitico!$A:$A,0))&amp;"%",""),"")</f>
        <v/>
      </c>
      <c r="K6492" s="3" t="str">
        <f>IF($B6492="SINAPI",IF(ISNUMBER(MATCH(Banco!$C6492,Analitico!$A:$A,0)),INDEX(Analitico!F:F,MATCH(Banco!$C6492,Analitico!$A:$A,0))&amp;"%",""),"")</f>
        <v/>
      </c>
    </row>
    <row r="6493" spans="1:11" ht="22.5" x14ac:dyDescent="0.2">
      <c r="A6493" s="1" t="str">
        <f t="shared" si="102"/>
        <v>SINAPI 102712</v>
      </c>
      <c r="B6493" s="3" t="s">
        <v>21527</v>
      </c>
      <c r="C6493" s="3" t="s">
        <v>7826</v>
      </c>
      <c r="D6493" s="2" t="s">
        <v>15129</v>
      </c>
      <c r="E6493" s="3" t="s">
        <v>20623</v>
      </c>
      <c r="F6493" s="67" t="s">
        <v>21305</v>
      </c>
      <c r="G6493" s="67" t="s">
        <v>6089</v>
      </c>
      <c r="I6493" s="3" t="s">
        <v>6298</v>
      </c>
      <c r="J6493" s="3" t="str">
        <f>IF($B6493="SINAPI",IF(ISNUMBER(MATCH(Banco!$C6493,Analitico!$A:$A,0)),INDEX(Analitico!E:E,MATCH(Banco!$C6493,Analitico!$A:$A,0))&amp;"%",""),"")</f>
        <v/>
      </c>
      <c r="K6493" s="3" t="str">
        <f>IF($B6493="SINAPI",IF(ISNUMBER(MATCH(Banco!$C6493,Analitico!$A:$A,0)),INDEX(Analitico!F:F,MATCH(Banco!$C6493,Analitico!$A:$A,0))&amp;"%",""),"")</f>
        <v/>
      </c>
    </row>
    <row r="6494" spans="1:11" ht="22.5" x14ac:dyDescent="0.2">
      <c r="A6494" s="1" t="str">
        <f t="shared" si="102"/>
        <v>SINAPI 102713</v>
      </c>
      <c r="B6494" s="3" t="s">
        <v>21527</v>
      </c>
      <c r="C6494" s="3" t="s">
        <v>7827</v>
      </c>
      <c r="D6494" s="2" t="s">
        <v>15130</v>
      </c>
      <c r="E6494" s="3" t="s">
        <v>20623</v>
      </c>
      <c r="F6494" s="67" t="s">
        <v>4951</v>
      </c>
      <c r="G6494" s="67" t="s">
        <v>5574</v>
      </c>
      <c r="I6494" s="3" t="s">
        <v>6298</v>
      </c>
      <c r="J6494" s="3" t="str">
        <f>IF($B6494="SINAPI",IF(ISNUMBER(MATCH(Banco!$C6494,Analitico!$A:$A,0)),INDEX(Analitico!E:E,MATCH(Banco!$C6494,Analitico!$A:$A,0))&amp;"%",""),"")</f>
        <v/>
      </c>
      <c r="K6494" s="3" t="str">
        <f>IF($B6494="SINAPI",IF(ISNUMBER(MATCH(Banco!$C6494,Analitico!$A:$A,0)),INDEX(Analitico!F:F,MATCH(Banco!$C6494,Analitico!$A:$A,0))&amp;"%",""),"")</f>
        <v/>
      </c>
    </row>
    <row r="6495" spans="1:11" ht="22.5" x14ac:dyDescent="0.2">
      <c r="A6495" s="1" t="str">
        <f t="shared" si="102"/>
        <v>SINAPI 102715</v>
      </c>
      <c r="B6495" s="3" t="s">
        <v>21527</v>
      </c>
      <c r="C6495" s="3" t="s">
        <v>7828</v>
      </c>
      <c r="D6495" s="2" t="s">
        <v>15131</v>
      </c>
      <c r="E6495" s="3" t="s">
        <v>20623</v>
      </c>
      <c r="F6495" s="67" t="s">
        <v>21566</v>
      </c>
      <c r="G6495" s="67" t="s">
        <v>20690</v>
      </c>
      <c r="I6495" s="3" t="s">
        <v>6298</v>
      </c>
      <c r="J6495" s="3" t="str">
        <f>IF($B6495="SINAPI",IF(ISNUMBER(MATCH(Banco!$C6495,Analitico!$A:$A,0)),INDEX(Analitico!E:E,MATCH(Banco!$C6495,Analitico!$A:$A,0))&amp;"%",""),"")</f>
        <v/>
      </c>
      <c r="K6495" s="3" t="str">
        <f>IF($B6495="SINAPI",IF(ISNUMBER(MATCH(Banco!$C6495,Analitico!$A:$A,0)),INDEX(Analitico!F:F,MATCH(Banco!$C6495,Analitico!$A:$A,0))&amp;"%",""),"")</f>
        <v/>
      </c>
    </row>
    <row r="6496" spans="1:11" x14ac:dyDescent="0.2">
      <c r="A6496" s="1" t="str">
        <f t="shared" si="102"/>
        <v>SINAPI 102716</v>
      </c>
      <c r="B6496" s="3" t="s">
        <v>21527</v>
      </c>
      <c r="C6496" s="3" t="s">
        <v>7829</v>
      </c>
      <c r="D6496" s="2" t="s">
        <v>15132</v>
      </c>
      <c r="E6496" s="3" t="s">
        <v>20624</v>
      </c>
      <c r="F6496" s="67" t="s">
        <v>38253</v>
      </c>
      <c r="G6496" s="67" t="s">
        <v>34131</v>
      </c>
      <c r="I6496" s="3" t="s">
        <v>6298</v>
      </c>
      <c r="J6496" s="3" t="str">
        <f>IF($B6496="SINAPI",IF(ISNUMBER(MATCH(Banco!$C6496,Analitico!$A:$A,0)),INDEX(Analitico!E:E,MATCH(Banco!$C6496,Analitico!$A:$A,0))&amp;"%",""),"")</f>
        <v/>
      </c>
      <c r="K6496" s="3" t="str">
        <f>IF($B6496="SINAPI",IF(ISNUMBER(MATCH(Banco!$C6496,Analitico!$A:$A,0)),INDEX(Analitico!F:F,MATCH(Banco!$C6496,Analitico!$A:$A,0))&amp;"%",""),"")</f>
        <v/>
      </c>
    </row>
    <row r="6497" spans="1:11" x14ac:dyDescent="0.2">
      <c r="A6497" s="1" t="str">
        <f t="shared" si="102"/>
        <v>SINAPI 102717</v>
      </c>
      <c r="B6497" s="3" t="s">
        <v>21527</v>
      </c>
      <c r="C6497" s="3" t="s">
        <v>7830</v>
      </c>
      <c r="D6497" s="2" t="s">
        <v>15133</v>
      </c>
      <c r="E6497" s="3" t="s">
        <v>20624</v>
      </c>
      <c r="F6497" s="67" t="s">
        <v>38254</v>
      </c>
      <c r="G6497" s="67" t="s">
        <v>35319</v>
      </c>
      <c r="I6497" s="3" t="s">
        <v>6298</v>
      </c>
      <c r="J6497" s="3" t="str">
        <f>IF($B6497="SINAPI",IF(ISNUMBER(MATCH(Banco!$C6497,Analitico!$A:$A,0)),INDEX(Analitico!E:E,MATCH(Banco!$C6497,Analitico!$A:$A,0))&amp;"%",""),"")</f>
        <v/>
      </c>
      <c r="K6497" s="3" t="str">
        <f>IF($B6497="SINAPI",IF(ISNUMBER(MATCH(Banco!$C6497,Analitico!$A:$A,0)),INDEX(Analitico!F:F,MATCH(Banco!$C6497,Analitico!$A:$A,0))&amp;"%",""),"")</f>
        <v/>
      </c>
    </row>
    <row r="6498" spans="1:11" x14ac:dyDescent="0.2">
      <c r="A6498" s="1" t="str">
        <f t="shared" si="102"/>
        <v>SINAPI 102718</v>
      </c>
      <c r="B6498" s="3" t="s">
        <v>21527</v>
      </c>
      <c r="C6498" s="3" t="s">
        <v>7831</v>
      </c>
      <c r="D6498" s="2" t="s">
        <v>15134</v>
      </c>
      <c r="E6498" s="3" t="s">
        <v>20624</v>
      </c>
      <c r="F6498" s="67" t="s">
        <v>38255</v>
      </c>
      <c r="G6498" s="67" t="s">
        <v>31838</v>
      </c>
      <c r="I6498" s="3" t="s">
        <v>6298</v>
      </c>
      <c r="J6498" s="3" t="str">
        <f>IF($B6498="SINAPI",IF(ISNUMBER(MATCH(Banco!$C6498,Analitico!$A:$A,0)),INDEX(Analitico!E:E,MATCH(Banco!$C6498,Analitico!$A:$A,0))&amp;"%",""),"")</f>
        <v/>
      </c>
      <c r="K6498" s="3" t="str">
        <f>IF($B6498="SINAPI",IF(ISNUMBER(MATCH(Banco!$C6498,Analitico!$A:$A,0)),INDEX(Analitico!F:F,MATCH(Banco!$C6498,Analitico!$A:$A,0))&amp;"%",""),"")</f>
        <v/>
      </c>
    </row>
    <row r="6499" spans="1:11" x14ac:dyDescent="0.2">
      <c r="A6499" s="1" t="str">
        <f t="shared" ref="A6499:A6562" si="103">CONCATENAR</f>
        <v>SINAPI 102719</v>
      </c>
      <c r="B6499" s="3" t="s">
        <v>21527</v>
      </c>
      <c r="C6499" s="3" t="s">
        <v>7832</v>
      </c>
      <c r="D6499" s="2" t="s">
        <v>15135</v>
      </c>
      <c r="E6499" s="3" t="s">
        <v>20624</v>
      </c>
      <c r="F6499" s="67" t="s">
        <v>29949</v>
      </c>
      <c r="G6499" s="67" t="s">
        <v>29496</v>
      </c>
      <c r="I6499" s="3" t="s">
        <v>41</v>
      </c>
      <c r="J6499" s="3" t="str">
        <f>IF($B6499="SINAPI",IF(ISNUMBER(MATCH(Banco!$C6499,Analitico!$A:$A,0)),INDEX(Analitico!E:E,MATCH(Banco!$C6499,Analitico!$A:$A,0))&amp;"%",""),"")</f>
        <v/>
      </c>
      <c r="K6499" s="3" t="str">
        <f>IF($B6499="SINAPI",IF(ISNUMBER(MATCH(Banco!$C6499,Analitico!$A:$A,0)),INDEX(Analitico!F:F,MATCH(Banco!$C6499,Analitico!$A:$A,0))&amp;"%",""),"")</f>
        <v/>
      </c>
    </row>
    <row r="6500" spans="1:11" ht="22.5" x14ac:dyDescent="0.2">
      <c r="A6500" s="1" t="str">
        <f t="shared" si="103"/>
        <v>SINAPI 102722</v>
      </c>
      <c r="B6500" s="3" t="s">
        <v>21527</v>
      </c>
      <c r="C6500" s="3" t="s">
        <v>7833</v>
      </c>
      <c r="D6500" s="2" t="s">
        <v>15136</v>
      </c>
      <c r="E6500" s="3" t="s">
        <v>20621</v>
      </c>
      <c r="F6500" s="67" t="s">
        <v>38256</v>
      </c>
      <c r="G6500" s="67" t="s">
        <v>20887</v>
      </c>
      <c r="I6500" s="3" t="s">
        <v>6300</v>
      </c>
      <c r="J6500" s="3" t="str">
        <f>IF($B6500="SINAPI",IF(ISNUMBER(MATCH(Banco!$C6500,Analitico!$A:$A,0)),INDEX(Analitico!E:E,MATCH(Banco!$C6500,Analitico!$A:$A,0))&amp;"%",""),"")</f>
        <v/>
      </c>
      <c r="K6500" s="3" t="str">
        <f>IF($B6500="SINAPI",IF(ISNUMBER(MATCH(Banco!$C6500,Analitico!$A:$A,0)),INDEX(Analitico!F:F,MATCH(Banco!$C6500,Analitico!$A:$A,0))&amp;"%",""),"")</f>
        <v/>
      </c>
    </row>
    <row r="6501" spans="1:11" ht="22.5" x14ac:dyDescent="0.2">
      <c r="A6501" s="1" t="str">
        <f t="shared" si="103"/>
        <v>SINAPI 102723</v>
      </c>
      <c r="B6501" s="3" t="s">
        <v>21527</v>
      </c>
      <c r="C6501" s="3" t="s">
        <v>7834</v>
      </c>
      <c r="D6501" s="2" t="s">
        <v>15137</v>
      </c>
      <c r="E6501" s="3" t="s">
        <v>20621</v>
      </c>
      <c r="F6501" s="67" t="s">
        <v>38257</v>
      </c>
      <c r="G6501" s="67" t="s">
        <v>35320</v>
      </c>
      <c r="I6501" s="3" t="s">
        <v>6298</v>
      </c>
      <c r="J6501" s="3" t="str">
        <f>IF($B6501="SINAPI",IF(ISNUMBER(MATCH(Banco!$C6501,Analitico!$A:$A,0)),INDEX(Analitico!E:E,MATCH(Banco!$C6501,Analitico!$A:$A,0))&amp;"%",""),"")</f>
        <v/>
      </c>
      <c r="K6501" s="3" t="str">
        <f>IF($B6501="SINAPI",IF(ISNUMBER(MATCH(Banco!$C6501,Analitico!$A:$A,0)),INDEX(Analitico!F:F,MATCH(Banco!$C6501,Analitico!$A:$A,0))&amp;"%",""),"")</f>
        <v/>
      </c>
    </row>
    <row r="6502" spans="1:11" x14ac:dyDescent="0.2">
      <c r="A6502" s="1" t="str">
        <f t="shared" si="103"/>
        <v>SINAPI 102724</v>
      </c>
      <c r="B6502" s="3" t="s">
        <v>21527</v>
      </c>
      <c r="C6502" s="3" t="s">
        <v>7835</v>
      </c>
      <c r="D6502" s="2" t="s">
        <v>15138</v>
      </c>
      <c r="E6502" s="3" t="s">
        <v>20622</v>
      </c>
      <c r="F6502" s="67" t="s">
        <v>21267</v>
      </c>
      <c r="G6502" s="67" t="s">
        <v>29915</v>
      </c>
      <c r="I6502" s="3" t="s">
        <v>6298</v>
      </c>
      <c r="J6502" s="3" t="str">
        <f>IF($B6502="SINAPI",IF(ISNUMBER(MATCH(Banco!$C6502,Analitico!$A:$A,0)),INDEX(Analitico!E:E,MATCH(Banco!$C6502,Analitico!$A:$A,0))&amp;"%",""),"")</f>
        <v/>
      </c>
      <c r="K6502" s="3" t="str">
        <f>IF($B6502="SINAPI",IF(ISNUMBER(MATCH(Banco!$C6502,Analitico!$A:$A,0)),INDEX(Analitico!F:F,MATCH(Banco!$C6502,Analitico!$A:$A,0))&amp;"%",""),"")</f>
        <v/>
      </c>
    </row>
    <row r="6503" spans="1:11" x14ac:dyDescent="0.2">
      <c r="A6503" s="1" t="str">
        <f t="shared" si="103"/>
        <v>SINAPI 102725</v>
      </c>
      <c r="B6503" s="3" t="s">
        <v>21527</v>
      </c>
      <c r="C6503" s="3" t="s">
        <v>7836</v>
      </c>
      <c r="D6503" s="2" t="s">
        <v>15139</v>
      </c>
      <c r="E6503" s="3" t="s">
        <v>20622</v>
      </c>
      <c r="F6503" s="67" t="s">
        <v>34501</v>
      </c>
      <c r="G6503" s="67" t="s">
        <v>21035</v>
      </c>
      <c r="I6503" s="3" t="s">
        <v>6298</v>
      </c>
      <c r="J6503" s="3" t="str">
        <f>IF($B6503="SINAPI",IF(ISNUMBER(MATCH(Banco!$C6503,Analitico!$A:$A,0)),INDEX(Analitico!E:E,MATCH(Banco!$C6503,Analitico!$A:$A,0))&amp;"%",""),"")</f>
        <v/>
      </c>
      <c r="K6503" s="3" t="str">
        <f>IF($B6503="SINAPI",IF(ISNUMBER(MATCH(Banco!$C6503,Analitico!$A:$A,0)),INDEX(Analitico!F:F,MATCH(Banco!$C6503,Analitico!$A:$A,0))&amp;"%",""),"")</f>
        <v/>
      </c>
    </row>
    <row r="6504" spans="1:11" x14ac:dyDescent="0.2">
      <c r="A6504" s="1" t="str">
        <f t="shared" si="103"/>
        <v>SINAPI 102726</v>
      </c>
      <c r="B6504" s="3" t="s">
        <v>21527</v>
      </c>
      <c r="C6504" s="3" t="s">
        <v>7837</v>
      </c>
      <c r="D6504" s="2" t="s">
        <v>15140</v>
      </c>
      <c r="E6504" s="3" t="s">
        <v>20622</v>
      </c>
      <c r="F6504" s="67" t="s">
        <v>38258</v>
      </c>
      <c r="G6504" s="67" t="s">
        <v>35321</v>
      </c>
      <c r="I6504" s="3" t="s">
        <v>6298</v>
      </c>
      <c r="J6504" s="3" t="str">
        <f>IF($B6504="SINAPI",IF(ISNUMBER(MATCH(Banco!$C6504,Analitico!$A:$A,0)),INDEX(Analitico!E:E,MATCH(Banco!$C6504,Analitico!$A:$A,0))&amp;"%",""),"")</f>
        <v/>
      </c>
      <c r="K6504" s="3" t="str">
        <f>IF($B6504="SINAPI",IF(ISNUMBER(MATCH(Banco!$C6504,Analitico!$A:$A,0)),INDEX(Analitico!F:F,MATCH(Banco!$C6504,Analitico!$A:$A,0))&amp;"%",""),"")</f>
        <v/>
      </c>
    </row>
    <row r="6505" spans="1:11" ht="22.5" x14ac:dyDescent="0.2">
      <c r="A6505" s="1" t="str">
        <f t="shared" si="103"/>
        <v>SINAPI 103653</v>
      </c>
      <c r="B6505" s="3" t="s">
        <v>21527</v>
      </c>
      <c r="C6505" s="3" t="s">
        <v>7838</v>
      </c>
      <c r="D6505" s="2" t="s">
        <v>15141</v>
      </c>
      <c r="E6505" s="3" t="s">
        <v>20623</v>
      </c>
      <c r="F6505" s="67" t="s">
        <v>38083</v>
      </c>
      <c r="G6505" s="67" t="s">
        <v>5212</v>
      </c>
      <c r="I6505" s="3" t="s">
        <v>6298</v>
      </c>
      <c r="J6505" s="3" t="str">
        <f>IF($B6505="SINAPI",IF(ISNUMBER(MATCH(Banco!$C6505,Analitico!$A:$A,0)),INDEX(Analitico!E:E,MATCH(Banco!$C6505,Analitico!$A:$A,0))&amp;"%",""),"")</f>
        <v/>
      </c>
      <c r="K6505" s="3" t="str">
        <f>IF($B6505="SINAPI",IF(ISNUMBER(MATCH(Banco!$C6505,Analitico!$A:$A,0)),INDEX(Analitico!F:F,MATCH(Banco!$C6505,Analitico!$A:$A,0))&amp;"%",""),"")</f>
        <v/>
      </c>
    </row>
    <row r="6506" spans="1:11" ht="33.75" x14ac:dyDescent="0.2">
      <c r="A6506" s="1" t="str">
        <f t="shared" si="103"/>
        <v>SINAPI 92743</v>
      </c>
      <c r="B6506" s="3" t="s">
        <v>21527</v>
      </c>
      <c r="C6506" s="3" t="s">
        <v>7839</v>
      </c>
      <c r="D6506" s="2" t="s">
        <v>29119</v>
      </c>
      <c r="E6506" s="3" t="s">
        <v>20624</v>
      </c>
      <c r="F6506" s="67" t="s">
        <v>38259</v>
      </c>
      <c r="G6506" s="67" t="s">
        <v>35322</v>
      </c>
      <c r="I6506" s="3" t="s">
        <v>6298</v>
      </c>
      <c r="J6506" s="3" t="str">
        <f>IF($B6506="SINAPI",IF(ISNUMBER(MATCH(Banco!$C6506,Analitico!$A:$A,0)),INDEX(Analitico!E:E,MATCH(Banco!$C6506,Analitico!$A:$A,0))&amp;"%",""),"")</f>
        <v/>
      </c>
      <c r="K6506" s="3" t="str">
        <f>IF($B6506="SINAPI",IF(ISNUMBER(MATCH(Banco!$C6506,Analitico!$A:$A,0)),INDEX(Analitico!F:F,MATCH(Banco!$C6506,Analitico!$A:$A,0))&amp;"%",""),"")</f>
        <v/>
      </c>
    </row>
    <row r="6507" spans="1:11" ht="33.75" x14ac:dyDescent="0.2">
      <c r="A6507" s="1" t="str">
        <f t="shared" si="103"/>
        <v>SINAPI 92744</v>
      </c>
      <c r="B6507" s="3" t="s">
        <v>21527</v>
      </c>
      <c r="C6507" s="3" t="s">
        <v>7840</v>
      </c>
      <c r="D6507" s="2" t="s">
        <v>29120</v>
      </c>
      <c r="E6507" s="3" t="s">
        <v>20624</v>
      </c>
      <c r="F6507" s="67" t="s">
        <v>38260</v>
      </c>
      <c r="G6507" s="67" t="s">
        <v>35323</v>
      </c>
      <c r="I6507" s="3" t="s">
        <v>6298</v>
      </c>
      <c r="J6507" s="3" t="str">
        <f>IF($B6507="SINAPI",IF(ISNUMBER(MATCH(Banco!$C6507,Analitico!$A:$A,0)),INDEX(Analitico!E:E,MATCH(Banco!$C6507,Analitico!$A:$A,0))&amp;"%",""),"")</f>
        <v/>
      </c>
      <c r="K6507" s="3" t="str">
        <f>IF($B6507="SINAPI",IF(ISNUMBER(MATCH(Banco!$C6507,Analitico!$A:$A,0)),INDEX(Analitico!F:F,MATCH(Banco!$C6507,Analitico!$A:$A,0))&amp;"%",""),"")</f>
        <v/>
      </c>
    </row>
    <row r="6508" spans="1:11" ht="33.75" x14ac:dyDescent="0.2">
      <c r="A6508" s="1" t="str">
        <f t="shared" si="103"/>
        <v>SINAPI 92745</v>
      </c>
      <c r="B6508" s="3" t="s">
        <v>21527</v>
      </c>
      <c r="C6508" s="3" t="s">
        <v>7841</v>
      </c>
      <c r="D6508" s="2" t="s">
        <v>29121</v>
      </c>
      <c r="E6508" s="3" t="s">
        <v>20624</v>
      </c>
      <c r="F6508" s="67" t="s">
        <v>38261</v>
      </c>
      <c r="G6508" s="67" t="s">
        <v>35324</v>
      </c>
      <c r="I6508" s="3" t="s">
        <v>6298</v>
      </c>
      <c r="J6508" s="3" t="str">
        <f>IF($B6508="SINAPI",IF(ISNUMBER(MATCH(Banco!$C6508,Analitico!$A:$A,0)),INDEX(Analitico!E:E,MATCH(Banco!$C6508,Analitico!$A:$A,0))&amp;"%",""),"")</f>
        <v/>
      </c>
      <c r="K6508" s="3" t="str">
        <f>IF($B6508="SINAPI",IF(ISNUMBER(MATCH(Banco!$C6508,Analitico!$A:$A,0)),INDEX(Analitico!F:F,MATCH(Banco!$C6508,Analitico!$A:$A,0))&amp;"%",""),"")</f>
        <v/>
      </c>
    </row>
    <row r="6509" spans="1:11" ht="33.75" x14ac:dyDescent="0.2">
      <c r="A6509" s="1" t="str">
        <f t="shared" si="103"/>
        <v>SINAPI 92746</v>
      </c>
      <c r="B6509" s="3" t="s">
        <v>21527</v>
      </c>
      <c r="C6509" s="3" t="s">
        <v>7842</v>
      </c>
      <c r="D6509" s="2" t="s">
        <v>29122</v>
      </c>
      <c r="E6509" s="3" t="s">
        <v>20624</v>
      </c>
      <c r="F6509" s="67" t="s">
        <v>38262</v>
      </c>
      <c r="G6509" s="67" t="s">
        <v>35325</v>
      </c>
      <c r="I6509" s="3" t="s">
        <v>6298</v>
      </c>
      <c r="J6509" s="3" t="str">
        <f>IF($B6509="SINAPI",IF(ISNUMBER(MATCH(Banco!$C6509,Analitico!$A:$A,0)),INDEX(Analitico!E:E,MATCH(Banco!$C6509,Analitico!$A:$A,0))&amp;"%",""),"")</f>
        <v/>
      </c>
      <c r="K6509" s="3" t="str">
        <f>IF($B6509="SINAPI",IF(ISNUMBER(MATCH(Banco!$C6509,Analitico!$A:$A,0)),INDEX(Analitico!F:F,MATCH(Banco!$C6509,Analitico!$A:$A,0))&amp;"%",""),"")</f>
        <v/>
      </c>
    </row>
    <row r="6510" spans="1:11" ht="33.75" x14ac:dyDescent="0.2">
      <c r="A6510" s="1" t="str">
        <f t="shared" si="103"/>
        <v>SINAPI 92747</v>
      </c>
      <c r="B6510" s="3" t="s">
        <v>21527</v>
      </c>
      <c r="C6510" s="3" t="s">
        <v>7843</v>
      </c>
      <c r="D6510" s="2" t="s">
        <v>29123</v>
      </c>
      <c r="E6510" s="3" t="s">
        <v>20624</v>
      </c>
      <c r="F6510" s="67" t="s">
        <v>38263</v>
      </c>
      <c r="G6510" s="67" t="s">
        <v>31762</v>
      </c>
      <c r="I6510" s="3" t="s">
        <v>6298</v>
      </c>
      <c r="J6510" s="3" t="str">
        <f>IF($B6510="SINAPI",IF(ISNUMBER(MATCH(Banco!$C6510,Analitico!$A:$A,0)),INDEX(Analitico!E:E,MATCH(Banco!$C6510,Analitico!$A:$A,0))&amp;"%",""),"")</f>
        <v/>
      </c>
      <c r="K6510" s="3" t="str">
        <f>IF($B6510="SINAPI",IF(ISNUMBER(MATCH(Banco!$C6510,Analitico!$A:$A,0)),INDEX(Analitico!F:F,MATCH(Banco!$C6510,Analitico!$A:$A,0))&amp;"%",""),"")</f>
        <v/>
      </c>
    </row>
    <row r="6511" spans="1:11" ht="33.75" x14ac:dyDescent="0.2">
      <c r="A6511" s="1" t="str">
        <f t="shared" si="103"/>
        <v>SINAPI 92748</v>
      </c>
      <c r="B6511" s="3" t="s">
        <v>21527</v>
      </c>
      <c r="C6511" s="3" t="s">
        <v>7844</v>
      </c>
      <c r="D6511" s="2" t="s">
        <v>29124</v>
      </c>
      <c r="E6511" s="3" t="s">
        <v>20624</v>
      </c>
      <c r="F6511" s="67" t="s">
        <v>38264</v>
      </c>
      <c r="G6511" s="67" t="s">
        <v>35326</v>
      </c>
      <c r="I6511" s="3" t="s">
        <v>6298</v>
      </c>
      <c r="J6511" s="3" t="str">
        <f>IF($B6511="SINAPI",IF(ISNUMBER(MATCH(Banco!$C6511,Analitico!$A:$A,0)),INDEX(Analitico!E:E,MATCH(Banco!$C6511,Analitico!$A:$A,0))&amp;"%",""),"")</f>
        <v/>
      </c>
      <c r="K6511" s="3" t="str">
        <f>IF($B6511="SINAPI",IF(ISNUMBER(MATCH(Banco!$C6511,Analitico!$A:$A,0)),INDEX(Analitico!F:F,MATCH(Banco!$C6511,Analitico!$A:$A,0))&amp;"%",""),"")</f>
        <v/>
      </c>
    </row>
    <row r="6512" spans="1:11" ht="22.5" x14ac:dyDescent="0.2">
      <c r="A6512" s="1" t="str">
        <f t="shared" si="103"/>
        <v>SINAPI 92749</v>
      </c>
      <c r="B6512" s="3" t="s">
        <v>21527</v>
      </c>
      <c r="C6512" s="3" t="s">
        <v>7845</v>
      </c>
      <c r="D6512" s="2" t="s">
        <v>29125</v>
      </c>
      <c r="E6512" s="3" t="s">
        <v>20624</v>
      </c>
      <c r="F6512" s="67" t="s">
        <v>38265</v>
      </c>
      <c r="G6512" s="67" t="s">
        <v>35327</v>
      </c>
      <c r="I6512" s="3" t="s">
        <v>6298</v>
      </c>
      <c r="J6512" s="3" t="str">
        <f>IF($B6512="SINAPI",IF(ISNUMBER(MATCH(Banco!$C6512,Analitico!$A:$A,0)),INDEX(Analitico!E:E,MATCH(Banco!$C6512,Analitico!$A:$A,0))&amp;"%",""),"")</f>
        <v/>
      </c>
      <c r="K6512" s="3" t="str">
        <f>IF($B6512="SINAPI",IF(ISNUMBER(MATCH(Banco!$C6512,Analitico!$A:$A,0)),INDEX(Analitico!F:F,MATCH(Banco!$C6512,Analitico!$A:$A,0))&amp;"%",""),"")</f>
        <v/>
      </c>
    </row>
    <row r="6513" spans="1:11" ht="22.5" x14ac:dyDescent="0.2">
      <c r="A6513" s="1" t="str">
        <f t="shared" si="103"/>
        <v>SINAPI 92750</v>
      </c>
      <c r="B6513" s="3" t="s">
        <v>21527</v>
      </c>
      <c r="C6513" s="3" t="s">
        <v>7846</v>
      </c>
      <c r="D6513" s="2" t="s">
        <v>29126</v>
      </c>
      <c r="E6513" s="3" t="s">
        <v>20624</v>
      </c>
      <c r="F6513" s="67" t="s">
        <v>38266</v>
      </c>
      <c r="G6513" s="67" t="s">
        <v>35328</v>
      </c>
      <c r="I6513" s="3" t="s">
        <v>6298</v>
      </c>
      <c r="J6513" s="3" t="str">
        <f>IF($B6513="SINAPI",IF(ISNUMBER(MATCH(Banco!$C6513,Analitico!$A:$A,0)),INDEX(Analitico!E:E,MATCH(Banco!$C6513,Analitico!$A:$A,0))&amp;"%",""),"")</f>
        <v/>
      </c>
      <c r="K6513" s="3" t="str">
        <f>IF($B6513="SINAPI",IF(ISNUMBER(MATCH(Banco!$C6513,Analitico!$A:$A,0)),INDEX(Analitico!F:F,MATCH(Banco!$C6513,Analitico!$A:$A,0))&amp;"%",""),"")</f>
        <v/>
      </c>
    </row>
    <row r="6514" spans="1:11" ht="22.5" x14ac:dyDescent="0.2">
      <c r="A6514" s="1" t="str">
        <f t="shared" si="103"/>
        <v>SINAPI 92751</v>
      </c>
      <c r="B6514" s="3" t="s">
        <v>21527</v>
      </c>
      <c r="C6514" s="3" t="s">
        <v>7847</v>
      </c>
      <c r="D6514" s="2" t="s">
        <v>29127</v>
      </c>
      <c r="E6514" s="3" t="s">
        <v>20624</v>
      </c>
      <c r="F6514" s="67" t="s">
        <v>38267</v>
      </c>
      <c r="G6514" s="67" t="s">
        <v>35329</v>
      </c>
      <c r="I6514" s="3" t="s">
        <v>6298</v>
      </c>
      <c r="J6514" s="3" t="str">
        <f>IF($B6514="SINAPI",IF(ISNUMBER(MATCH(Banco!$C6514,Analitico!$A:$A,0)),INDEX(Analitico!E:E,MATCH(Banco!$C6514,Analitico!$A:$A,0))&amp;"%",""),"")</f>
        <v/>
      </c>
      <c r="K6514" s="3" t="str">
        <f>IF($B6514="SINAPI",IF(ISNUMBER(MATCH(Banco!$C6514,Analitico!$A:$A,0)),INDEX(Analitico!F:F,MATCH(Banco!$C6514,Analitico!$A:$A,0))&amp;"%",""),"")</f>
        <v/>
      </c>
    </row>
    <row r="6515" spans="1:11" ht="22.5" x14ac:dyDescent="0.2">
      <c r="A6515" s="1" t="str">
        <f t="shared" si="103"/>
        <v>SINAPI 92752</v>
      </c>
      <c r="B6515" s="3" t="s">
        <v>21527</v>
      </c>
      <c r="C6515" s="3" t="s">
        <v>7848</v>
      </c>
      <c r="D6515" s="2" t="s">
        <v>29128</v>
      </c>
      <c r="E6515" s="3" t="s">
        <v>20624</v>
      </c>
      <c r="F6515" s="67" t="s">
        <v>38268</v>
      </c>
      <c r="G6515" s="67" t="s">
        <v>35330</v>
      </c>
      <c r="I6515" s="3" t="s">
        <v>6298</v>
      </c>
      <c r="J6515" s="3" t="str">
        <f>IF($B6515="SINAPI",IF(ISNUMBER(MATCH(Banco!$C6515,Analitico!$A:$A,0)),INDEX(Analitico!E:E,MATCH(Banco!$C6515,Analitico!$A:$A,0))&amp;"%",""),"")</f>
        <v/>
      </c>
      <c r="K6515" s="3" t="str">
        <f>IF($B6515="SINAPI",IF(ISNUMBER(MATCH(Banco!$C6515,Analitico!$A:$A,0)),INDEX(Analitico!F:F,MATCH(Banco!$C6515,Analitico!$A:$A,0))&amp;"%",""),"")</f>
        <v/>
      </c>
    </row>
    <row r="6516" spans="1:11" ht="33.75" x14ac:dyDescent="0.2">
      <c r="A6516" s="1" t="str">
        <f t="shared" si="103"/>
        <v>SINAPI 92753</v>
      </c>
      <c r="B6516" s="3" t="s">
        <v>21527</v>
      </c>
      <c r="C6516" s="3" t="s">
        <v>7849</v>
      </c>
      <c r="D6516" s="2" t="s">
        <v>29129</v>
      </c>
      <c r="E6516" s="3" t="s">
        <v>20624</v>
      </c>
      <c r="F6516" s="67" t="s">
        <v>38269</v>
      </c>
      <c r="G6516" s="67" t="s">
        <v>35331</v>
      </c>
      <c r="I6516" s="3" t="s">
        <v>6300</v>
      </c>
      <c r="J6516" s="3" t="str">
        <f>IF($B6516="SINAPI",IF(ISNUMBER(MATCH(Banco!$C6516,Analitico!$A:$A,0)),INDEX(Analitico!E:E,MATCH(Banco!$C6516,Analitico!$A:$A,0))&amp;"%",""),"")</f>
        <v/>
      </c>
      <c r="K6516" s="3" t="str">
        <f>IF($B6516="SINAPI",IF(ISNUMBER(MATCH(Banco!$C6516,Analitico!$A:$A,0)),INDEX(Analitico!F:F,MATCH(Banco!$C6516,Analitico!$A:$A,0))&amp;"%",""),"")</f>
        <v/>
      </c>
    </row>
    <row r="6517" spans="1:11" ht="33.75" x14ac:dyDescent="0.2">
      <c r="A6517" s="1" t="str">
        <f t="shared" si="103"/>
        <v>SINAPI 92754</v>
      </c>
      <c r="B6517" s="3" t="s">
        <v>21527</v>
      </c>
      <c r="C6517" s="3" t="s">
        <v>7850</v>
      </c>
      <c r="D6517" s="2" t="s">
        <v>29130</v>
      </c>
      <c r="E6517" s="3" t="s">
        <v>20624</v>
      </c>
      <c r="F6517" s="67" t="s">
        <v>38270</v>
      </c>
      <c r="G6517" s="67" t="s">
        <v>35332</v>
      </c>
      <c r="I6517" s="3" t="s">
        <v>6300</v>
      </c>
      <c r="J6517" s="3" t="str">
        <f>IF($B6517="SINAPI",IF(ISNUMBER(MATCH(Banco!$C6517,Analitico!$A:$A,0)),INDEX(Analitico!E:E,MATCH(Banco!$C6517,Analitico!$A:$A,0))&amp;"%",""),"")</f>
        <v/>
      </c>
      <c r="K6517" s="3" t="str">
        <f>IF($B6517="SINAPI",IF(ISNUMBER(MATCH(Banco!$C6517,Analitico!$A:$A,0)),INDEX(Analitico!F:F,MATCH(Banco!$C6517,Analitico!$A:$A,0))&amp;"%",""),"")</f>
        <v/>
      </c>
    </row>
    <row r="6518" spans="1:11" ht="22.5" x14ac:dyDescent="0.2">
      <c r="A6518" s="1" t="str">
        <f t="shared" si="103"/>
        <v>SINAPI 92755</v>
      </c>
      <c r="B6518" s="3" t="s">
        <v>21527</v>
      </c>
      <c r="C6518" s="3" t="s">
        <v>7851</v>
      </c>
      <c r="D6518" s="2" t="s">
        <v>29131</v>
      </c>
      <c r="E6518" s="3" t="s">
        <v>20623</v>
      </c>
      <c r="F6518" s="67" t="s">
        <v>32116</v>
      </c>
      <c r="G6518" s="67" t="s">
        <v>35333</v>
      </c>
      <c r="I6518" s="3" t="s">
        <v>6298</v>
      </c>
      <c r="J6518" s="3" t="str">
        <f>IF($B6518="SINAPI",IF(ISNUMBER(MATCH(Banco!$C6518,Analitico!$A:$A,0)),INDEX(Analitico!E:E,MATCH(Banco!$C6518,Analitico!$A:$A,0))&amp;"%",""),"")</f>
        <v/>
      </c>
      <c r="K6518" s="3" t="str">
        <f>IF($B6518="SINAPI",IF(ISNUMBER(MATCH(Banco!$C6518,Analitico!$A:$A,0)),INDEX(Analitico!F:F,MATCH(Banco!$C6518,Analitico!$A:$A,0))&amp;"%",""),"")</f>
        <v/>
      </c>
    </row>
    <row r="6519" spans="1:11" ht="22.5" x14ac:dyDescent="0.2">
      <c r="A6519" s="1" t="str">
        <f t="shared" si="103"/>
        <v>SINAPI 92756</v>
      </c>
      <c r="B6519" s="3" t="s">
        <v>21527</v>
      </c>
      <c r="C6519" s="3" t="s">
        <v>7852</v>
      </c>
      <c r="D6519" s="2" t="s">
        <v>29132</v>
      </c>
      <c r="E6519" s="3" t="s">
        <v>20623</v>
      </c>
      <c r="F6519" s="67" t="s">
        <v>34992</v>
      </c>
      <c r="G6519" s="67" t="s">
        <v>35334</v>
      </c>
      <c r="I6519" s="3" t="s">
        <v>6298</v>
      </c>
      <c r="J6519" s="3" t="str">
        <f>IF($B6519="SINAPI",IF(ISNUMBER(MATCH(Banco!$C6519,Analitico!$A:$A,0)),INDEX(Analitico!E:E,MATCH(Banco!$C6519,Analitico!$A:$A,0))&amp;"%",""),"")</f>
        <v/>
      </c>
      <c r="K6519" s="3" t="str">
        <f>IF($B6519="SINAPI",IF(ISNUMBER(MATCH(Banco!$C6519,Analitico!$A:$A,0)),INDEX(Analitico!F:F,MATCH(Banco!$C6519,Analitico!$A:$A,0))&amp;"%",""),"")</f>
        <v/>
      </c>
    </row>
    <row r="6520" spans="1:11" ht="22.5" x14ac:dyDescent="0.2">
      <c r="A6520" s="1" t="str">
        <f t="shared" si="103"/>
        <v>SINAPI 92757</v>
      </c>
      <c r="B6520" s="3" t="s">
        <v>21527</v>
      </c>
      <c r="C6520" s="3" t="s">
        <v>7853</v>
      </c>
      <c r="D6520" s="2" t="s">
        <v>29133</v>
      </c>
      <c r="E6520" s="3" t="s">
        <v>20623</v>
      </c>
      <c r="F6520" s="67" t="s">
        <v>29939</v>
      </c>
      <c r="G6520" s="67" t="s">
        <v>35335</v>
      </c>
      <c r="I6520" s="3" t="s">
        <v>6298</v>
      </c>
      <c r="J6520" s="3" t="str">
        <f>IF($B6520="SINAPI",IF(ISNUMBER(MATCH(Banco!$C6520,Analitico!$A:$A,0)),INDEX(Analitico!E:E,MATCH(Banco!$C6520,Analitico!$A:$A,0))&amp;"%",""),"")</f>
        <v/>
      </c>
      <c r="K6520" s="3" t="str">
        <f>IF($B6520="SINAPI",IF(ISNUMBER(MATCH(Banco!$C6520,Analitico!$A:$A,0)),INDEX(Analitico!F:F,MATCH(Banco!$C6520,Analitico!$A:$A,0))&amp;"%",""),"")</f>
        <v/>
      </c>
    </row>
    <row r="6521" spans="1:11" ht="22.5" x14ac:dyDescent="0.2">
      <c r="A6521" s="1" t="str">
        <f t="shared" si="103"/>
        <v>SINAPI 92758</v>
      </c>
      <c r="B6521" s="3" t="s">
        <v>21527</v>
      </c>
      <c r="C6521" s="3" t="s">
        <v>7854</v>
      </c>
      <c r="D6521" s="2" t="s">
        <v>29134</v>
      </c>
      <c r="E6521" s="3" t="s">
        <v>20624</v>
      </c>
      <c r="F6521" s="67" t="s">
        <v>32117</v>
      </c>
      <c r="G6521" s="67" t="s">
        <v>35336</v>
      </c>
      <c r="I6521" s="3" t="s">
        <v>6298</v>
      </c>
      <c r="J6521" s="3" t="str">
        <f>IF($B6521="SINAPI",IF(ISNUMBER(MATCH(Banco!$C6521,Analitico!$A:$A,0)),INDEX(Analitico!E:E,MATCH(Banco!$C6521,Analitico!$A:$A,0))&amp;"%",""),"")</f>
        <v/>
      </c>
      <c r="K6521" s="3" t="str">
        <f>IF($B6521="SINAPI",IF(ISNUMBER(MATCH(Banco!$C6521,Analitico!$A:$A,0)),INDEX(Analitico!F:F,MATCH(Banco!$C6521,Analitico!$A:$A,0))&amp;"%",""),"")</f>
        <v/>
      </c>
    </row>
    <row r="6522" spans="1:11" ht="33.75" x14ac:dyDescent="0.2">
      <c r="A6522" s="1" t="str">
        <f t="shared" si="103"/>
        <v>SINAPI 91069</v>
      </c>
      <c r="B6522" s="3" t="s">
        <v>21527</v>
      </c>
      <c r="C6522" s="3" t="s">
        <v>7855</v>
      </c>
      <c r="D6522" s="2" t="s">
        <v>34602</v>
      </c>
      <c r="E6522" s="3" t="s">
        <v>20623</v>
      </c>
      <c r="F6522" s="67" t="s">
        <v>38271</v>
      </c>
      <c r="G6522" s="67" t="s">
        <v>35337</v>
      </c>
      <c r="I6522" s="3" t="s">
        <v>6300</v>
      </c>
      <c r="J6522" s="3" t="str">
        <f>IF($B6522="SINAPI",IF(ISNUMBER(MATCH(Banco!$C6522,Analitico!$A:$A,0)),INDEX(Analitico!E:E,MATCH(Banco!$C6522,Analitico!$A:$A,0))&amp;"%",""),"")</f>
        <v/>
      </c>
      <c r="K6522" s="3" t="str">
        <f>IF($B6522="SINAPI",IF(ISNUMBER(MATCH(Banco!$C6522,Analitico!$A:$A,0)),INDEX(Analitico!F:F,MATCH(Banco!$C6522,Analitico!$A:$A,0))&amp;"%",""),"")</f>
        <v/>
      </c>
    </row>
    <row r="6523" spans="1:11" ht="33.75" x14ac:dyDescent="0.2">
      <c r="A6523" s="1" t="str">
        <f t="shared" si="103"/>
        <v>SINAPI 91070</v>
      </c>
      <c r="B6523" s="3" t="s">
        <v>21527</v>
      </c>
      <c r="C6523" s="3" t="s">
        <v>7856</v>
      </c>
      <c r="D6523" s="2" t="s">
        <v>34603</v>
      </c>
      <c r="E6523" s="3" t="s">
        <v>20623</v>
      </c>
      <c r="F6523" s="67" t="s">
        <v>38272</v>
      </c>
      <c r="G6523" s="67" t="s">
        <v>35338</v>
      </c>
      <c r="I6523" s="3" t="s">
        <v>6300</v>
      </c>
      <c r="J6523" s="3" t="str">
        <f>IF($B6523="SINAPI",IF(ISNUMBER(MATCH(Banco!$C6523,Analitico!$A:$A,0)),INDEX(Analitico!E:E,MATCH(Banco!$C6523,Analitico!$A:$A,0))&amp;"%",""),"")</f>
        <v/>
      </c>
      <c r="K6523" s="3" t="str">
        <f>IF($B6523="SINAPI",IF(ISNUMBER(MATCH(Banco!$C6523,Analitico!$A:$A,0)),INDEX(Analitico!F:F,MATCH(Banco!$C6523,Analitico!$A:$A,0))&amp;"%",""),"")</f>
        <v/>
      </c>
    </row>
    <row r="6524" spans="1:11" ht="22.5" x14ac:dyDescent="0.2">
      <c r="A6524" s="1" t="str">
        <f t="shared" si="103"/>
        <v>SINAPI 91071</v>
      </c>
      <c r="B6524" s="3" t="s">
        <v>21527</v>
      </c>
      <c r="C6524" s="3" t="s">
        <v>7857</v>
      </c>
      <c r="D6524" s="2" t="s">
        <v>34604</v>
      </c>
      <c r="E6524" s="3" t="s">
        <v>20623</v>
      </c>
      <c r="F6524" s="67" t="s">
        <v>38273</v>
      </c>
      <c r="G6524" s="67" t="s">
        <v>35339</v>
      </c>
      <c r="I6524" s="3" t="s">
        <v>6300</v>
      </c>
      <c r="J6524" s="3" t="str">
        <f>IF($B6524="SINAPI",IF(ISNUMBER(MATCH(Banco!$C6524,Analitico!$A:$A,0)),INDEX(Analitico!E:E,MATCH(Banco!$C6524,Analitico!$A:$A,0))&amp;"%",""),"")</f>
        <v/>
      </c>
      <c r="K6524" s="3" t="str">
        <f>IF($B6524="SINAPI",IF(ISNUMBER(MATCH(Banco!$C6524,Analitico!$A:$A,0)),INDEX(Analitico!F:F,MATCH(Banco!$C6524,Analitico!$A:$A,0))&amp;"%",""),"")</f>
        <v/>
      </c>
    </row>
    <row r="6525" spans="1:11" ht="22.5" x14ac:dyDescent="0.2">
      <c r="A6525" s="1" t="str">
        <f t="shared" si="103"/>
        <v>SINAPI 91072</v>
      </c>
      <c r="B6525" s="3" t="s">
        <v>21527</v>
      </c>
      <c r="C6525" s="3" t="s">
        <v>7858</v>
      </c>
      <c r="D6525" s="2" t="s">
        <v>34605</v>
      </c>
      <c r="E6525" s="3" t="s">
        <v>20623</v>
      </c>
      <c r="F6525" s="67" t="s">
        <v>38274</v>
      </c>
      <c r="G6525" s="67" t="s">
        <v>35340</v>
      </c>
      <c r="I6525" s="3" t="s">
        <v>6300</v>
      </c>
      <c r="J6525" s="3" t="str">
        <f>IF($B6525="SINAPI",IF(ISNUMBER(MATCH(Banco!$C6525,Analitico!$A:$A,0)),INDEX(Analitico!E:E,MATCH(Banco!$C6525,Analitico!$A:$A,0))&amp;"%",""),"")</f>
        <v/>
      </c>
      <c r="K6525" s="3" t="str">
        <f>IF($B6525="SINAPI",IF(ISNUMBER(MATCH(Banco!$C6525,Analitico!$A:$A,0)),INDEX(Analitico!F:F,MATCH(Banco!$C6525,Analitico!$A:$A,0))&amp;"%",""),"")</f>
        <v/>
      </c>
    </row>
    <row r="6526" spans="1:11" ht="33.75" x14ac:dyDescent="0.2">
      <c r="A6526" s="1" t="str">
        <f t="shared" si="103"/>
        <v>SINAPI 91073</v>
      </c>
      <c r="B6526" s="3" t="s">
        <v>21527</v>
      </c>
      <c r="C6526" s="3" t="s">
        <v>7859</v>
      </c>
      <c r="D6526" s="2" t="s">
        <v>34606</v>
      </c>
      <c r="E6526" s="3" t="s">
        <v>20623</v>
      </c>
      <c r="F6526" s="67" t="s">
        <v>38275</v>
      </c>
      <c r="G6526" s="67" t="s">
        <v>35341</v>
      </c>
      <c r="I6526" s="3" t="s">
        <v>6300</v>
      </c>
      <c r="J6526" s="3" t="str">
        <f>IF($B6526="SINAPI",IF(ISNUMBER(MATCH(Banco!$C6526,Analitico!$A:$A,0)),INDEX(Analitico!E:E,MATCH(Banco!$C6526,Analitico!$A:$A,0))&amp;"%",""),"")</f>
        <v/>
      </c>
      <c r="K6526" s="3" t="str">
        <f>IF($B6526="SINAPI",IF(ISNUMBER(MATCH(Banco!$C6526,Analitico!$A:$A,0)),INDEX(Analitico!F:F,MATCH(Banco!$C6526,Analitico!$A:$A,0))&amp;"%",""),"")</f>
        <v/>
      </c>
    </row>
    <row r="6527" spans="1:11" ht="33.75" x14ac:dyDescent="0.2">
      <c r="A6527" s="1" t="str">
        <f t="shared" si="103"/>
        <v>SINAPI 91074</v>
      </c>
      <c r="B6527" s="3" t="s">
        <v>21527</v>
      </c>
      <c r="C6527" s="3" t="s">
        <v>7860</v>
      </c>
      <c r="D6527" s="2" t="s">
        <v>34607</v>
      </c>
      <c r="E6527" s="3" t="s">
        <v>20623</v>
      </c>
      <c r="F6527" s="67" t="s">
        <v>38276</v>
      </c>
      <c r="G6527" s="67" t="s">
        <v>35342</v>
      </c>
      <c r="I6527" s="3" t="s">
        <v>6300</v>
      </c>
      <c r="J6527" s="3" t="str">
        <f>IF($B6527="SINAPI",IF(ISNUMBER(MATCH(Banco!$C6527,Analitico!$A:$A,0)),INDEX(Analitico!E:E,MATCH(Banco!$C6527,Analitico!$A:$A,0))&amp;"%",""),"")</f>
        <v/>
      </c>
      <c r="K6527" s="3" t="str">
        <f>IF($B6527="SINAPI",IF(ISNUMBER(MATCH(Banco!$C6527,Analitico!$A:$A,0)),INDEX(Analitico!F:F,MATCH(Banco!$C6527,Analitico!$A:$A,0))&amp;"%",""),"")</f>
        <v/>
      </c>
    </row>
    <row r="6528" spans="1:11" ht="22.5" x14ac:dyDescent="0.2">
      <c r="A6528" s="1" t="str">
        <f t="shared" si="103"/>
        <v>SINAPI 91075</v>
      </c>
      <c r="B6528" s="3" t="s">
        <v>21527</v>
      </c>
      <c r="C6528" s="3" t="s">
        <v>7861</v>
      </c>
      <c r="D6528" s="2" t="s">
        <v>34608</v>
      </c>
      <c r="E6528" s="3" t="s">
        <v>20623</v>
      </c>
      <c r="F6528" s="67" t="s">
        <v>38277</v>
      </c>
      <c r="G6528" s="67" t="s">
        <v>35343</v>
      </c>
      <c r="I6528" s="3" t="s">
        <v>6300</v>
      </c>
      <c r="J6528" s="3" t="str">
        <f>IF($B6528="SINAPI",IF(ISNUMBER(MATCH(Banco!$C6528,Analitico!$A:$A,0)),INDEX(Analitico!E:E,MATCH(Banco!$C6528,Analitico!$A:$A,0))&amp;"%",""),"")</f>
        <v/>
      </c>
      <c r="K6528" s="3" t="str">
        <f>IF($B6528="SINAPI",IF(ISNUMBER(MATCH(Banco!$C6528,Analitico!$A:$A,0)),INDEX(Analitico!F:F,MATCH(Banco!$C6528,Analitico!$A:$A,0))&amp;"%",""),"")</f>
        <v/>
      </c>
    </row>
    <row r="6529" spans="1:11" ht="22.5" x14ac:dyDescent="0.2">
      <c r="A6529" s="1" t="str">
        <f t="shared" si="103"/>
        <v>SINAPI 91076</v>
      </c>
      <c r="B6529" s="3" t="s">
        <v>21527</v>
      </c>
      <c r="C6529" s="3" t="s">
        <v>7862</v>
      </c>
      <c r="D6529" s="2" t="s">
        <v>34609</v>
      </c>
      <c r="E6529" s="3" t="s">
        <v>20623</v>
      </c>
      <c r="F6529" s="67" t="s">
        <v>38278</v>
      </c>
      <c r="G6529" s="67" t="s">
        <v>35344</v>
      </c>
      <c r="I6529" s="3" t="s">
        <v>6300</v>
      </c>
      <c r="J6529" s="3" t="str">
        <f>IF($B6529="SINAPI",IF(ISNUMBER(MATCH(Banco!$C6529,Analitico!$A:$A,0)),INDEX(Analitico!E:E,MATCH(Banco!$C6529,Analitico!$A:$A,0))&amp;"%",""),"")</f>
        <v/>
      </c>
      <c r="K6529" s="3" t="str">
        <f>IF($B6529="SINAPI",IF(ISNUMBER(MATCH(Banco!$C6529,Analitico!$A:$A,0)),INDEX(Analitico!F:F,MATCH(Banco!$C6529,Analitico!$A:$A,0))&amp;"%",""),"")</f>
        <v/>
      </c>
    </row>
    <row r="6530" spans="1:11" ht="33.75" x14ac:dyDescent="0.2">
      <c r="A6530" s="1" t="str">
        <f t="shared" si="103"/>
        <v>SINAPI 91077</v>
      </c>
      <c r="B6530" s="3" t="s">
        <v>21527</v>
      </c>
      <c r="C6530" s="3" t="s">
        <v>7863</v>
      </c>
      <c r="D6530" s="2" t="s">
        <v>34610</v>
      </c>
      <c r="E6530" s="3" t="s">
        <v>20623</v>
      </c>
      <c r="F6530" s="67" t="s">
        <v>38279</v>
      </c>
      <c r="G6530" s="67" t="s">
        <v>35345</v>
      </c>
      <c r="I6530" s="3" t="s">
        <v>6300</v>
      </c>
      <c r="J6530" s="3" t="str">
        <f>IF($B6530="SINAPI",IF(ISNUMBER(MATCH(Banco!$C6530,Analitico!$A:$A,0)),INDEX(Analitico!E:E,MATCH(Banco!$C6530,Analitico!$A:$A,0))&amp;"%",""),"")</f>
        <v/>
      </c>
      <c r="K6530" s="3" t="str">
        <f>IF($B6530="SINAPI",IF(ISNUMBER(MATCH(Banco!$C6530,Analitico!$A:$A,0)),INDEX(Analitico!F:F,MATCH(Banco!$C6530,Analitico!$A:$A,0))&amp;"%",""),"")</f>
        <v/>
      </c>
    </row>
    <row r="6531" spans="1:11" ht="33.75" x14ac:dyDescent="0.2">
      <c r="A6531" s="1" t="str">
        <f t="shared" si="103"/>
        <v>SINAPI 91078</v>
      </c>
      <c r="B6531" s="3" t="s">
        <v>21527</v>
      </c>
      <c r="C6531" s="3" t="s">
        <v>7864</v>
      </c>
      <c r="D6531" s="2" t="s">
        <v>34611</v>
      </c>
      <c r="E6531" s="3" t="s">
        <v>20623</v>
      </c>
      <c r="F6531" s="67" t="s">
        <v>29439</v>
      </c>
      <c r="G6531" s="67" t="s">
        <v>35346</v>
      </c>
      <c r="I6531" s="3" t="s">
        <v>6300</v>
      </c>
      <c r="J6531" s="3" t="str">
        <f>IF($B6531="SINAPI",IF(ISNUMBER(MATCH(Banco!$C6531,Analitico!$A:$A,0)),INDEX(Analitico!E:E,MATCH(Banco!$C6531,Analitico!$A:$A,0))&amp;"%",""),"")</f>
        <v/>
      </c>
      <c r="K6531" s="3" t="str">
        <f>IF($B6531="SINAPI",IF(ISNUMBER(MATCH(Banco!$C6531,Analitico!$A:$A,0)),INDEX(Analitico!F:F,MATCH(Banco!$C6531,Analitico!$A:$A,0))&amp;"%",""),"")</f>
        <v/>
      </c>
    </row>
    <row r="6532" spans="1:11" ht="33.75" x14ac:dyDescent="0.2">
      <c r="A6532" s="1" t="str">
        <f t="shared" si="103"/>
        <v>SINAPI 91079</v>
      </c>
      <c r="B6532" s="3" t="s">
        <v>21527</v>
      </c>
      <c r="C6532" s="3" t="s">
        <v>7865</v>
      </c>
      <c r="D6532" s="2" t="s">
        <v>34612</v>
      </c>
      <c r="E6532" s="3" t="s">
        <v>20623</v>
      </c>
      <c r="F6532" s="67" t="s">
        <v>38280</v>
      </c>
      <c r="G6532" s="67" t="s">
        <v>31716</v>
      </c>
      <c r="I6532" s="3" t="s">
        <v>6300</v>
      </c>
      <c r="J6532" s="3" t="str">
        <f>IF($B6532="SINAPI",IF(ISNUMBER(MATCH(Banco!$C6532,Analitico!$A:$A,0)),INDEX(Analitico!E:E,MATCH(Banco!$C6532,Analitico!$A:$A,0))&amp;"%",""),"")</f>
        <v/>
      </c>
      <c r="K6532" s="3" t="str">
        <f>IF($B6532="SINAPI",IF(ISNUMBER(MATCH(Banco!$C6532,Analitico!$A:$A,0)),INDEX(Analitico!F:F,MATCH(Banco!$C6532,Analitico!$A:$A,0))&amp;"%",""),"")</f>
        <v/>
      </c>
    </row>
    <row r="6533" spans="1:11" ht="33.75" x14ac:dyDescent="0.2">
      <c r="A6533" s="1" t="str">
        <f t="shared" si="103"/>
        <v>SINAPI 91080</v>
      </c>
      <c r="B6533" s="3" t="s">
        <v>21527</v>
      </c>
      <c r="C6533" s="3" t="s">
        <v>7866</v>
      </c>
      <c r="D6533" s="2" t="s">
        <v>34613</v>
      </c>
      <c r="E6533" s="3" t="s">
        <v>20623</v>
      </c>
      <c r="F6533" s="67" t="s">
        <v>38281</v>
      </c>
      <c r="G6533" s="67" t="s">
        <v>28948</v>
      </c>
      <c r="I6533" s="3" t="s">
        <v>6300</v>
      </c>
      <c r="J6533" s="3" t="str">
        <f>IF($B6533="SINAPI",IF(ISNUMBER(MATCH(Banco!$C6533,Analitico!$A:$A,0)),INDEX(Analitico!E:E,MATCH(Banco!$C6533,Analitico!$A:$A,0))&amp;"%",""),"")</f>
        <v/>
      </c>
      <c r="K6533" s="3" t="str">
        <f>IF($B6533="SINAPI",IF(ISNUMBER(MATCH(Banco!$C6533,Analitico!$A:$A,0)),INDEX(Analitico!F:F,MATCH(Banco!$C6533,Analitico!$A:$A,0))&amp;"%",""),"")</f>
        <v/>
      </c>
    </row>
    <row r="6534" spans="1:11" ht="33.75" x14ac:dyDescent="0.2">
      <c r="A6534" s="1" t="str">
        <f t="shared" si="103"/>
        <v>SINAPI 91081</v>
      </c>
      <c r="B6534" s="3" t="s">
        <v>21527</v>
      </c>
      <c r="C6534" s="3" t="s">
        <v>7867</v>
      </c>
      <c r="D6534" s="2" t="s">
        <v>34614</v>
      </c>
      <c r="E6534" s="3" t="s">
        <v>20623</v>
      </c>
      <c r="F6534" s="67" t="s">
        <v>38282</v>
      </c>
      <c r="G6534" s="67" t="s">
        <v>30882</v>
      </c>
      <c r="I6534" s="3" t="s">
        <v>6300</v>
      </c>
      <c r="J6534" s="3" t="str">
        <f>IF($B6534="SINAPI",IF(ISNUMBER(MATCH(Banco!$C6534,Analitico!$A:$A,0)),INDEX(Analitico!E:E,MATCH(Banco!$C6534,Analitico!$A:$A,0))&amp;"%",""),"")</f>
        <v/>
      </c>
      <c r="K6534" s="3" t="str">
        <f>IF($B6534="SINAPI",IF(ISNUMBER(MATCH(Banco!$C6534,Analitico!$A:$A,0)),INDEX(Analitico!F:F,MATCH(Banco!$C6534,Analitico!$A:$A,0))&amp;"%",""),"")</f>
        <v/>
      </c>
    </row>
    <row r="6535" spans="1:11" ht="33.75" x14ac:dyDescent="0.2">
      <c r="A6535" s="1" t="str">
        <f t="shared" si="103"/>
        <v>SINAPI 91082</v>
      </c>
      <c r="B6535" s="3" t="s">
        <v>21527</v>
      </c>
      <c r="C6535" s="3" t="s">
        <v>7868</v>
      </c>
      <c r="D6535" s="2" t="s">
        <v>34615</v>
      </c>
      <c r="E6535" s="3" t="s">
        <v>20623</v>
      </c>
      <c r="F6535" s="67" t="s">
        <v>38283</v>
      </c>
      <c r="G6535" s="67" t="s">
        <v>35347</v>
      </c>
      <c r="I6535" s="3" t="s">
        <v>6300</v>
      </c>
      <c r="J6535" s="3" t="str">
        <f>IF($B6535="SINAPI",IF(ISNUMBER(MATCH(Banco!$C6535,Analitico!$A:$A,0)),INDEX(Analitico!E:E,MATCH(Banco!$C6535,Analitico!$A:$A,0))&amp;"%",""),"")</f>
        <v/>
      </c>
      <c r="K6535" s="3" t="str">
        <f>IF($B6535="SINAPI",IF(ISNUMBER(MATCH(Banco!$C6535,Analitico!$A:$A,0)),INDEX(Analitico!F:F,MATCH(Banco!$C6535,Analitico!$A:$A,0))&amp;"%",""),"")</f>
        <v/>
      </c>
    </row>
    <row r="6536" spans="1:11" ht="33.75" x14ac:dyDescent="0.2">
      <c r="A6536" s="1" t="str">
        <f t="shared" si="103"/>
        <v>SINAPI 91083</v>
      </c>
      <c r="B6536" s="3" t="s">
        <v>21527</v>
      </c>
      <c r="C6536" s="3" t="s">
        <v>7869</v>
      </c>
      <c r="D6536" s="2" t="s">
        <v>34616</v>
      </c>
      <c r="E6536" s="3" t="s">
        <v>20623</v>
      </c>
      <c r="F6536" s="67" t="s">
        <v>38284</v>
      </c>
      <c r="G6536" s="67" t="s">
        <v>35348</v>
      </c>
      <c r="I6536" s="3" t="s">
        <v>6300</v>
      </c>
      <c r="J6536" s="3" t="str">
        <f>IF($B6536="SINAPI",IF(ISNUMBER(MATCH(Banco!$C6536,Analitico!$A:$A,0)),INDEX(Analitico!E:E,MATCH(Banco!$C6536,Analitico!$A:$A,0))&amp;"%",""),"")</f>
        <v/>
      </c>
      <c r="K6536" s="3" t="str">
        <f>IF($B6536="SINAPI",IF(ISNUMBER(MATCH(Banco!$C6536,Analitico!$A:$A,0)),INDEX(Analitico!F:F,MATCH(Banco!$C6536,Analitico!$A:$A,0))&amp;"%",""),"")</f>
        <v/>
      </c>
    </row>
    <row r="6537" spans="1:11" ht="33.75" x14ac:dyDescent="0.2">
      <c r="A6537" s="1" t="str">
        <f t="shared" si="103"/>
        <v>SINAPI 91084</v>
      </c>
      <c r="B6537" s="3" t="s">
        <v>21527</v>
      </c>
      <c r="C6537" s="3" t="s">
        <v>7870</v>
      </c>
      <c r="D6537" s="2" t="s">
        <v>34617</v>
      </c>
      <c r="E6537" s="3" t="s">
        <v>20623</v>
      </c>
      <c r="F6537" s="67" t="s">
        <v>38285</v>
      </c>
      <c r="G6537" s="67" t="s">
        <v>35349</v>
      </c>
      <c r="I6537" s="3" t="s">
        <v>6300</v>
      </c>
      <c r="J6537" s="3" t="str">
        <f>IF($B6537="SINAPI",IF(ISNUMBER(MATCH(Banco!$C6537,Analitico!$A:$A,0)),INDEX(Analitico!E:E,MATCH(Banco!$C6537,Analitico!$A:$A,0))&amp;"%",""),"")</f>
        <v/>
      </c>
      <c r="K6537" s="3" t="str">
        <f>IF($B6537="SINAPI",IF(ISNUMBER(MATCH(Banco!$C6537,Analitico!$A:$A,0)),INDEX(Analitico!F:F,MATCH(Banco!$C6537,Analitico!$A:$A,0))&amp;"%",""),"")</f>
        <v/>
      </c>
    </row>
    <row r="6538" spans="1:11" ht="33.75" x14ac:dyDescent="0.2">
      <c r="A6538" s="1" t="str">
        <f t="shared" si="103"/>
        <v>SINAPI 91086</v>
      </c>
      <c r="B6538" s="3" t="s">
        <v>21527</v>
      </c>
      <c r="C6538" s="3" t="s">
        <v>7871</v>
      </c>
      <c r="D6538" s="2" t="s">
        <v>34618</v>
      </c>
      <c r="E6538" s="3" t="s">
        <v>20623</v>
      </c>
      <c r="F6538" s="67" t="s">
        <v>38286</v>
      </c>
      <c r="G6538" s="67" t="s">
        <v>35350</v>
      </c>
      <c r="I6538" s="3" t="s">
        <v>6300</v>
      </c>
      <c r="J6538" s="3" t="str">
        <f>IF($B6538="SINAPI",IF(ISNUMBER(MATCH(Banco!$C6538,Analitico!$A:$A,0)),INDEX(Analitico!E:E,MATCH(Banco!$C6538,Analitico!$A:$A,0))&amp;"%",""),"")</f>
        <v/>
      </c>
      <c r="K6538" s="3" t="str">
        <f>IF($B6538="SINAPI",IF(ISNUMBER(MATCH(Banco!$C6538,Analitico!$A:$A,0)),INDEX(Analitico!F:F,MATCH(Banco!$C6538,Analitico!$A:$A,0))&amp;"%",""),"")</f>
        <v/>
      </c>
    </row>
    <row r="6539" spans="1:11" ht="33.75" x14ac:dyDescent="0.2">
      <c r="A6539" s="1" t="str">
        <f t="shared" si="103"/>
        <v>SINAPI 91087</v>
      </c>
      <c r="B6539" s="3" t="s">
        <v>21527</v>
      </c>
      <c r="C6539" s="3" t="s">
        <v>7872</v>
      </c>
      <c r="D6539" s="2" t="s">
        <v>34619</v>
      </c>
      <c r="E6539" s="3" t="s">
        <v>20623</v>
      </c>
      <c r="F6539" s="67" t="s">
        <v>38287</v>
      </c>
      <c r="G6539" s="67" t="s">
        <v>35351</v>
      </c>
      <c r="I6539" s="3" t="s">
        <v>6300</v>
      </c>
      <c r="J6539" s="3" t="str">
        <f>IF($B6539="SINAPI",IF(ISNUMBER(MATCH(Banco!$C6539,Analitico!$A:$A,0)),INDEX(Analitico!E:E,MATCH(Banco!$C6539,Analitico!$A:$A,0))&amp;"%",""),"")</f>
        <v/>
      </c>
      <c r="K6539" s="3" t="str">
        <f>IF($B6539="SINAPI",IF(ISNUMBER(MATCH(Banco!$C6539,Analitico!$A:$A,0)),INDEX(Analitico!F:F,MATCH(Banco!$C6539,Analitico!$A:$A,0))&amp;"%",""),"")</f>
        <v/>
      </c>
    </row>
    <row r="6540" spans="1:11" ht="33.75" x14ac:dyDescent="0.2">
      <c r="A6540" s="1" t="str">
        <f t="shared" si="103"/>
        <v>SINAPI 91088</v>
      </c>
      <c r="B6540" s="3" t="s">
        <v>21527</v>
      </c>
      <c r="C6540" s="3" t="s">
        <v>7873</v>
      </c>
      <c r="D6540" s="2" t="s">
        <v>34620</v>
      </c>
      <c r="E6540" s="3" t="s">
        <v>20623</v>
      </c>
      <c r="F6540" s="67" t="s">
        <v>38288</v>
      </c>
      <c r="G6540" s="67" t="s">
        <v>35352</v>
      </c>
      <c r="I6540" s="3" t="s">
        <v>6300</v>
      </c>
      <c r="J6540" s="3" t="str">
        <f>IF($B6540="SINAPI",IF(ISNUMBER(MATCH(Banco!$C6540,Analitico!$A:$A,0)),INDEX(Analitico!E:E,MATCH(Banco!$C6540,Analitico!$A:$A,0))&amp;"%",""),"")</f>
        <v/>
      </c>
      <c r="K6540" s="3" t="str">
        <f>IF($B6540="SINAPI",IF(ISNUMBER(MATCH(Banco!$C6540,Analitico!$A:$A,0)),INDEX(Analitico!F:F,MATCH(Banco!$C6540,Analitico!$A:$A,0))&amp;"%",""),"")</f>
        <v/>
      </c>
    </row>
    <row r="6541" spans="1:11" ht="33.75" x14ac:dyDescent="0.2">
      <c r="A6541" s="1" t="str">
        <f t="shared" si="103"/>
        <v>SINAPI 91089</v>
      </c>
      <c r="B6541" s="3" t="s">
        <v>21527</v>
      </c>
      <c r="C6541" s="3" t="s">
        <v>7874</v>
      </c>
      <c r="D6541" s="2" t="s">
        <v>34621</v>
      </c>
      <c r="E6541" s="3" t="s">
        <v>20623</v>
      </c>
      <c r="F6541" s="67" t="s">
        <v>38289</v>
      </c>
      <c r="G6541" s="67" t="s">
        <v>35353</v>
      </c>
      <c r="I6541" s="3" t="s">
        <v>6300</v>
      </c>
      <c r="J6541" s="3" t="str">
        <f>IF($B6541="SINAPI",IF(ISNUMBER(MATCH(Banco!$C6541,Analitico!$A:$A,0)),INDEX(Analitico!E:E,MATCH(Banco!$C6541,Analitico!$A:$A,0))&amp;"%",""),"")</f>
        <v/>
      </c>
      <c r="K6541" s="3" t="str">
        <f>IF($B6541="SINAPI",IF(ISNUMBER(MATCH(Banco!$C6541,Analitico!$A:$A,0)),INDEX(Analitico!F:F,MATCH(Banco!$C6541,Analitico!$A:$A,0))&amp;"%",""),"")</f>
        <v/>
      </c>
    </row>
    <row r="6542" spans="1:11" ht="33.75" x14ac:dyDescent="0.2">
      <c r="A6542" s="1" t="str">
        <f t="shared" si="103"/>
        <v>SINAPI 91090</v>
      </c>
      <c r="B6542" s="3" t="s">
        <v>21527</v>
      </c>
      <c r="C6542" s="3" t="s">
        <v>7875</v>
      </c>
      <c r="D6542" s="2" t="s">
        <v>34622</v>
      </c>
      <c r="E6542" s="3" t="s">
        <v>20623</v>
      </c>
      <c r="F6542" s="67" t="s">
        <v>38290</v>
      </c>
      <c r="G6542" s="67" t="s">
        <v>35354</v>
      </c>
      <c r="I6542" s="3" t="s">
        <v>6300</v>
      </c>
      <c r="J6542" s="3" t="str">
        <f>IF($B6542="SINAPI",IF(ISNUMBER(MATCH(Banco!$C6542,Analitico!$A:$A,0)),INDEX(Analitico!E:E,MATCH(Banco!$C6542,Analitico!$A:$A,0))&amp;"%",""),"")</f>
        <v/>
      </c>
      <c r="K6542" s="3" t="str">
        <f>IF($B6542="SINAPI",IF(ISNUMBER(MATCH(Banco!$C6542,Analitico!$A:$A,0)),INDEX(Analitico!F:F,MATCH(Banco!$C6542,Analitico!$A:$A,0))&amp;"%",""),"")</f>
        <v/>
      </c>
    </row>
    <row r="6543" spans="1:11" ht="33.75" x14ac:dyDescent="0.2">
      <c r="A6543" s="1" t="str">
        <f t="shared" si="103"/>
        <v>SINAPI 91091</v>
      </c>
      <c r="B6543" s="3" t="s">
        <v>21527</v>
      </c>
      <c r="C6543" s="3" t="s">
        <v>7876</v>
      </c>
      <c r="D6543" s="2" t="s">
        <v>34623</v>
      </c>
      <c r="E6543" s="3" t="s">
        <v>20623</v>
      </c>
      <c r="F6543" s="67" t="s">
        <v>38291</v>
      </c>
      <c r="G6543" s="67" t="s">
        <v>35355</v>
      </c>
      <c r="I6543" s="3" t="s">
        <v>6300</v>
      </c>
      <c r="J6543" s="3" t="str">
        <f>IF($B6543="SINAPI",IF(ISNUMBER(MATCH(Banco!$C6543,Analitico!$A:$A,0)),INDEX(Analitico!E:E,MATCH(Banco!$C6543,Analitico!$A:$A,0))&amp;"%",""),"")</f>
        <v/>
      </c>
      <c r="K6543" s="3" t="str">
        <f>IF($B6543="SINAPI",IF(ISNUMBER(MATCH(Banco!$C6543,Analitico!$A:$A,0)),INDEX(Analitico!F:F,MATCH(Banco!$C6543,Analitico!$A:$A,0))&amp;"%",""),"")</f>
        <v/>
      </c>
    </row>
    <row r="6544" spans="1:11" ht="33.75" x14ac:dyDescent="0.2">
      <c r="A6544" s="1" t="str">
        <f t="shared" si="103"/>
        <v>SINAPI 91092</v>
      </c>
      <c r="B6544" s="3" t="s">
        <v>21527</v>
      </c>
      <c r="C6544" s="3" t="s">
        <v>7877</v>
      </c>
      <c r="D6544" s="2" t="s">
        <v>34624</v>
      </c>
      <c r="E6544" s="3" t="s">
        <v>20623</v>
      </c>
      <c r="F6544" s="67" t="s">
        <v>38292</v>
      </c>
      <c r="G6544" s="67" t="s">
        <v>35356</v>
      </c>
      <c r="I6544" s="3" t="s">
        <v>6300</v>
      </c>
      <c r="J6544" s="3" t="str">
        <f>IF($B6544="SINAPI",IF(ISNUMBER(MATCH(Banco!$C6544,Analitico!$A:$A,0)),INDEX(Analitico!E:E,MATCH(Banco!$C6544,Analitico!$A:$A,0))&amp;"%",""),"")</f>
        <v/>
      </c>
      <c r="K6544" s="3" t="str">
        <f>IF($B6544="SINAPI",IF(ISNUMBER(MATCH(Banco!$C6544,Analitico!$A:$A,0)),INDEX(Analitico!F:F,MATCH(Banco!$C6544,Analitico!$A:$A,0))&amp;"%",""),"")</f>
        <v/>
      </c>
    </row>
    <row r="6545" spans="1:11" ht="33.75" x14ac:dyDescent="0.2">
      <c r="A6545" s="1" t="str">
        <f t="shared" si="103"/>
        <v>SINAPI 91093</v>
      </c>
      <c r="B6545" s="3" t="s">
        <v>21527</v>
      </c>
      <c r="C6545" s="3" t="s">
        <v>7878</v>
      </c>
      <c r="D6545" s="2" t="s">
        <v>34625</v>
      </c>
      <c r="E6545" s="3" t="s">
        <v>20623</v>
      </c>
      <c r="F6545" s="67" t="s">
        <v>38293</v>
      </c>
      <c r="G6545" s="67" t="s">
        <v>35357</v>
      </c>
      <c r="I6545" s="3" t="s">
        <v>6300</v>
      </c>
      <c r="J6545" s="3" t="str">
        <f>IF($B6545="SINAPI",IF(ISNUMBER(MATCH(Banco!$C6545,Analitico!$A:$A,0)),INDEX(Analitico!E:E,MATCH(Banco!$C6545,Analitico!$A:$A,0))&amp;"%",""),"")</f>
        <v/>
      </c>
      <c r="K6545" s="3" t="str">
        <f>IF($B6545="SINAPI",IF(ISNUMBER(MATCH(Banco!$C6545,Analitico!$A:$A,0)),INDEX(Analitico!F:F,MATCH(Banco!$C6545,Analitico!$A:$A,0))&amp;"%",""),"")</f>
        <v/>
      </c>
    </row>
    <row r="6546" spans="1:11" ht="33.75" x14ac:dyDescent="0.2">
      <c r="A6546" s="1" t="str">
        <f t="shared" si="103"/>
        <v>SINAPI 91094</v>
      </c>
      <c r="B6546" s="3" t="s">
        <v>21527</v>
      </c>
      <c r="C6546" s="3" t="s">
        <v>7879</v>
      </c>
      <c r="D6546" s="2" t="s">
        <v>34626</v>
      </c>
      <c r="E6546" s="3" t="s">
        <v>20623</v>
      </c>
      <c r="F6546" s="67" t="s">
        <v>38294</v>
      </c>
      <c r="G6546" s="67" t="s">
        <v>32097</v>
      </c>
      <c r="I6546" s="3" t="s">
        <v>6300</v>
      </c>
      <c r="J6546" s="3" t="str">
        <f>IF($B6546="SINAPI",IF(ISNUMBER(MATCH(Banco!$C6546,Analitico!$A:$A,0)),INDEX(Analitico!E:E,MATCH(Banco!$C6546,Analitico!$A:$A,0))&amp;"%",""),"")</f>
        <v/>
      </c>
      <c r="K6546" s="3" t="str">
        <f>IF($B6546="SINAPI",IF(ISNUMBER(MATCH(Banco!$C6546,Analitico!$A:$A,0)),INDEX(Analitico!F:F,MATCH(Banco!$C6546,Analitico!$A:$A,0))&amp;"%",""),"")</f>
        <v/>
      </c>
    </row>
    <row r="6547" spans="1:11" ht="33.75" x14ac:dyDescent="0.2">
      <c r="A6547" s="1" t="str">
        <f t="shared" si="103"/>
        <v>SINAPI 91095</v>
      </c>
      <c r="B6547" s="3" t="s">
        <v>21527</v>
      </c>
      <c r="C6547" s="3" t="s">
        <v>7880</v>
      </c>
      <c r="D6547" s="2" t="s">
        <v>34627</v>
      </c>
      <c r="E6547" s="3" t="s">
        <v>20623</v>
      </c>
      <c r="F6547" s="67" t="s">
        <v>38295</v>
      </c>
      <c r="G6547" s="67" t="s">
        <v>35358</v>
      </c>
      <c r="I6547" s="3" t="s">
        <v>6300</v>
      </c>
      <c r="J6547" s="3" t="str">
        <f>IF($B6547="SINAPI",IF(ISNUMBER(MATCH(Banco!$C6547,Analitico!$A:$A,0)),INDEX(Analitico!E:E,MATCH(Banco!$C6547,Analitico!$A:$A,0))&amp;"%",""),"")</f>
        <v/>
      </c>
      <c r="K6547" s="3" t="str">
        <f>IF($B6547="SINAPI",IF(ISNUMBER(MATCH(Banco!$C6547,Analitico!$A:$A,0)),INDEX(Analitico!F:F,MATCH(Banco!$C6547,Analitico!$A:$A,0))&amp;"%",""),"")</f>
        <v/>
      </c>
    </row>
    <row r="6548" spans="1:11" ht="33.75" x14ac:dyDescent="0.2">
      <c r="A6548" s="1" t="str">
        <f t="shared" si="103"/>
        <v>SINAPI 91096</v>
      </c>
      <c r="B6548" s="3" t="s">
        <v>21527</v>
      </c>
      <c r="C6548" s="3" t="s">
        <v>7881</v>
      </c>
      <c r="D6548" s="2" t="s">
        <v>34628</v>
      </c>
      <c r="E6548" s="3" t="s">
        <v>20623</v>
      </c>
      <c r="F6548" s="67" t="s">
        <v>38296</v>
      </c>
      <c r="G6548" s="67" t="s">
        <v>35359</v>
      </c>
      <c r="I6548" s="3" t="s">
        <v>6300</v>
      </c>
      <c r="J6548" s="3" t="str">
        <f>IF($B6548="SINAPI",IF(ISNUMBER(MATCH(Banco!$C6548,Analitico!$A:$A,0)),INDEX(Analitico!E:E,MATCH(Banco!$C6548,Analitico!$A:$A,0))&amp;"%",""),"")</f>
        <v/>
      </c>
      <c r="K6548" s="3" t="str">
        <f>IF($B6548="SINAPI",IF(ISNUMBER(MATCH(Banco!$C6548,Analitico!$A:$A,0)),INDEX(Analitico!F:F,MATCH(Banco!$C6548,Analitico!$A:$A,0))&amp;"%",""),"")</f>
        <v/>
      </c>
    </row>
    <row r="6549" spans="1:11" ht="33.75" x14ac:dyDescent="0.2">
      <c r="A6549" s="1" t="str">
        <f t="shared" si="103"/>
        <v>SINAPI 91097</v>
      </c>
      <c r="B6549" s="3" t="s">
        <v>21527</v>
      </c>
      <c r="C6549" s="3" t="s">
        <v>7882</v>
      </c>
      <c r="D6549" s="2" t="s">
        <v>34629</v>
      </c>
      <c r="E6549" s="3" t="s">
        <v>20623</v>
      </c>
      <c r="F6549" s="67" t="s">
        <v>38297</v>
      </c>
      <c r="G6549" s="67" t="s">
        <v>35360</v>
      </c>
      <c r="I6549" s="3" t="s">
        <v>6300</v>
      </c>
      <c r="J6549" s="3" t="str">
        <f>IF($B6549="SINAPI",IF(ISNUMBER(MATCH(Banco!$C6549,Analitico!$A:$A,0)),INDEX(Analitico!E:E,MATCH(Banco!$C6549,Analitico!$A:$A,0))&amp;"%",""),"")</f>
        <v/>
      </c>
      <c r="K6549" s="3" t="str">
        <f>IF($B6549="SINAPI",IF(ISNUMBER(MATCH(Banco!$C6549,Analitico!$A:$A,0)),INDEX(Analitico!F:F,MATCH(Banco!$C6549,Analitico!$A:$A,0))&amp;"%",""),"")</f>
        <v/>
      </c>
    </row>
    <row r="6550" spans="1:11" ht="33.75" x14ac:dyDescent="0.2">
      <c r="A6550" s="1" t="str">
        <f t="shared" si="103"/>
        <v>SINAPI 91098</v>
      </c>
      <c r="B6550" s="3" t="s">
        <v>21527</v>
      </c>
      <c r="C6550" s="3" t="s">
        <v>7883</v>
      </c>
      <c r="D6550" s="2" t="s">
        <v>34630</v>
      </c>
      <c r="E6550" s="3" t="s">
        <v>20623</v>
      </c>
      <c r="F6550" s="67" t="s">
        <v>38298</v>
      </c>
      <c r="G6550" s="67" t="s">
        <v>35361</v>
      </c>
      <c r="I6550" s="3" t="s">
        <v>6300</v>
      </c>
      <c r="J6550" s="3" t="str">
        <f>IF($B6550="SINAPI",IF(ISNUMBER(MATCH(Banco!$C6550,Analitico!$A:$A,0)),INDEX(Analitico!E:E,MATCH(Banco!$C6550,Analitico!$A:$A,0))&amp;"%",""),"")</f>
        <v/>
      </c>
      <c r="K6550" s="3" t="str">
        <f>IF($B6550="SINAPI",IF(ISNUMBER(MATCH(Banco!$C6550,Analitico!$A:$A,0)),INDEX(Analitico!F:F,MATCH(Banco!$C6550,Analitico!$A:$A,0))&amp;"%",""),"")</f>
        <v/>
      </c>
    </row>
    <row r="6551" spans="1:11" ht="33.75" x14ac:dyDescent="0.2">
      <c r="A6551" s="1" t="str">
        <f t="shared" si="103"/>
        <v>SINAPI 91099</v>
      </c>
      <c r="B6551" s="3" t="s">
        <v>21527</v>
      </c>
      <c r="C6551" s="3" t="s">
        <v>7884</v>
      </c>
      <c r="D6551" s="2" t="s">
        <v>34631</v>
      </c>
      <c r="E6551" s="3" t="s">
        <v>20623</v>
      </c>
      <c r="F6551" s="67" t="s">
        <v>38299</v>
      </c>
      <c r="G6551" s="67" t="s">
        <v>35362</v>
      </c>
      <c r="I6551" s="3" t="s">
        <v>6300</v>
      </c>
      <c r="J6551" s="3" t="str">
        <f>IF($B6551="SINAPI",IF(ISNUMBER(MATCH(Banco!$C6551,Analitico!$A:$A,0)),INDEX(Analitico!E:E,MATCH(Banco!$C6551,Analitico!$A:$A,0))&amp;"%",""),"")</f>
        <v/>
      </c>
      <c r="K6551" s="3" t="str">
        <f>IF($B6551="SINAPI",IF(ISNUMBER(MATCH(Banco!$C6551,Analitico!$A:$A,0)),INDEX(Analitico!F:F,MATCH(Banco!$C6551,Analitico!$A:$A,0))&amp;"%",""),"")</f>
        <v/>
      </c>
    </row>
    <row r="6552" spans="1:11" ht="33.75" x14ac:dyDescent="0.2">
      <c r="A6552" s="1" t="str">
        <f t="shared" si="103"/>
        <v>SINAPI 91100</v>
      </c>
      <c r="B6552" s="3" t="s">
        <v>21527</v>
      </c>
      <c r="C6552" s="3" t="s">
        <v>7885</v>
      </c>
      <c r="D6552" s="2" t="s">
        <v>34632</v>
      </c>
      <c r="E6552" s="3" t="s">
        <v>20623</v>
      </c>
      <c r="F6552" s="67" t="s">
        <v>38300</v>
      </c>
      <c r="G6552" s="67" t="s">
        <v>35363</v>
      </c>
      <c r="I6552" s="3" t="s">
        <v>6300</v>
      </c>
      <c r="J6552" s="3" t="str">
        <f>IF($B6552="SINAPI",IF(ISNUMBER(MATCH(Banco!$C6552,Analitico!$A:$A,0)),INDEX(Analitico!E:E,MATCH(Banco!$C6552,Analitico!$A:$A,0))&amp;"%",""),"")</f>
        <v/>
      </c>
      <c r="K6552" s="3" t="str">
        <f>IF($B6552="SINAPI",IF(ISNUMBER(MATCH(Banco!$C6552,Analitico!$A:$A,0)),INDEX(Analitico!F:F,MATCH(Banco!$C6552,Analitico!$A:$A,0))&amp;"%",""),"")</f>
        <v/>
      </c>
    </row>
    <row r="6553" spans="1:11" ht="33.75" x14ac:dyDescent="0.2">
      <c r="A6553" s="1" t="str">
        <f t="shared" si="103"/>
        <v>SINAPI 91101</v>
      </c>
      <c r="B6553" s="3" t="s">
        <v>21527</v>
      </c>
      <c r="C6553" s="3" t="s">
        <v>7886</v>
      </c>
      <c r="D6553" s="2" t="s">
        <v>34633</v>
      </c>
      <c r="E6553" s="3" t="s">
        <v>20623</v>
      </c>
      <c r="F6553" s="67" t="s">
        <v>38301</v>
      </c>
      <c r="G6553" s="67" t="s">
        <v>35364</v>
      </c>
      <c r="I6553" s="3" t="s">
        <v>6300</v>
      </c>
      <c r="J6553" s="3" t="str">
        <f>IF($B6553="SINAPI",IF(ISNUMBER(MATCH(Banco!$C6553,Analitico!$A:$A,0)),INDEX(Analitico!E:E,MATCH(Banco!$C6553,Analitico!$A:$A,0))&amp;"%",""),"")</f>
        <v/>
      </c>
      <c r="K6553" s="3" t="str">
        <f>IF($B6553="SINAPI",IF(ISNUMBER(MATCH(Banco!$C6553,Analitico!$A:$A,0)),INDEX(Analitico!F:F,MATCH(Banco!$C6553,Analitico!$A:$A,0))&amp;"%",""),"")</f>
        <v/>
      </c>
    </row>
    <row r="6554" spans="1:11" ht="22.5" x14ac:dyDescent="0.2">
      <c r="A6554" s="1" t="str">
        <f t="shared" si="103"/>
        <v>SINAPI 93957</v>
      </c>
      <c r="B6554" s="3" t="s">
        <v>21527</v>
      </c>
      <c r="C6554" s="3" t="s">
        <v>7887</v>
      </c>
      <c r="D6554" s="2" t="s">
        <v>34634</v>
      </c>
      <c r="E6554" s="3" t="s">
        <v>20621</v>
      </c>
      <c r="F6554" s="67" t="s">
        <v>38302</v>
      </c>
      <c r="G6554" s="67" t="s">
        <v>35365</v>
      </c>
      <c r="I6554" s="3" t="s">
        <v>6300</v>
      </c>
      <c r="J6554" s="3" t="str">
        <f>IF($B6554="SINAPI",IF(ISNUMBER(MATCH(Banco!$C6554,Analitico!$A:$A,0)),INDEX(Analitico!E:E,MATCH(Banco!$C6554,Analitico!$A:$A,0))&amp;"%",""),"")</f>
        <v/>
      </c>
      <c r="K6554" s="3" t="str">
        <f>IF($B6554="SINAPI",IF(ISNUMBER(MATCH(Banco!$C6554,Analitico!$A:$A,0)),INDEX(Analitico!F:F,MATCH(Banco!$C6554,Analitico!$A:$A,0))&amp;"%",""),"")</f>
        <v/>
      </c>
    </row>
    <row r="6555" spans="1:11" ht="33.75" x14ac:dyDescent="0.2">
      <c r="A6555" s="1" t="str">
        <f t="shared" si="103"/>
        <v>SINAPI 93959</v>
      </c>
      <c r="B6555" s="3" t="s">
        <v>21527</v>
      </c>
      <c r="C6555" s="3" t="s">
        <v>7888</v>
      </c>
      <c r="D6555" s="2" t="s">
        <v>34635</v>
      </c>
      <c r="E6555" s="3" t="s">
        <v>20621</v>
      </c>
      <c r="F6555" s="67" t="s">
        <v>38303</v>
      </c>
      <c r="G6555" s="67" t="s">
        <v>35366</v>
      </c>
      <c r="I6555" s="3" t="s">
        <v>6300</v>
      </c>
      <c r="J6555" s="3" t="str">
        <f>IF($B6555="SINAPI",IF(ISNUMBER(MATCH(Banco!$C6555,Analitico!$A:$A,0)),INDEX(Analitico!E:E,MATCH(Banco!$C6555,Analitico!$A:$A,0))&amp;"%",""),"")</f>
        <v/>
      </c>
      <c r="K6555" s="3" t="str">
        <f>IF($B6555="SINAPI",IF(ISNUMBER(MATCH(Banco!$C6555,Analitico!$A:$A,0)),INDEX(Analitico!F:F,MATCH(Banco!$C6555,Analitico!$A:$A,0))&amp;"%",""),"")</f>
        <v/>
      </c>
    </row>
    <row r="6556" spans="1:11" ht="22.5" x14ac:dyDescent="0.2">
      <c r="A6556" s="1" t="str">
        <f t="shared" si="103"/>
        <v>SINAPI 93961</v>
      </c>
      <c r="B6556" s="3" t="s">
        <v>21527</v>
      </c>
      <c r="C6556" s="3" t="s">
        <v>7889</v>
      </c>
      <c r="D6556" s="2" t="s">
        <v>34636</v>
      </c>
      <c r="E6556" s="3" t="s">
        <v>20621</v>
      </c>
      <c r="F6556" s="67" t="s">
        <v>38304</v>
      </c>
      <c r="G6556" s="67" t="s">
        <v>35367</v>
      </c>
      <c r="I6556" s="3" t="s">
        <v>6300</v>
      </c>
      <c r="J6556" s="3" t="str">
        <f>IF($B6556="SINAPI",IF(ISNUMBER(MATCH(Banco!$C6556,Analitico!$A:$A,0)),INDEX(Analitico!E:E,MATCH(Banco!$C6556,Analitico!$A:$A,0))&amp;"%",""),"")</f>
        <v/>
      </c>
      <c r="K6556" s="3" t="str">
        <f>IF($B6556="SINAPI",IF(ISNUMBER(MATCH(Banco!$C6556,Analitico!$A:$A,0)),INDEX(Analitico!F:F,MATCH(Banco!$C6556,Analitico!$A:$A,0))&amp;"%",""),"")</f>
        <v/>
      </c>
    </row>
    <row r="6557" spans="1:11" ht="22.5" x14ac:dyDescent="0.2">
      <c r="A6557" s="1" t="str">
        <f t="shared" si="103"/>
        <v>SINAPI 93967</v>
      </c>
      <c r="B6557" s="3" t="s">
        <v>21527</v>
      </c>
      <c r="C6557" s="3" t="s">
        <v>7890</v>
      </c>
      <c r="D6557" s="2" t="s">
        <v>34637</v>
      </c>
      <c r="E6557" s="3" t="s">
        <v>20621</v>
      </c>
      <c r="F6557" s="67" t="s">
        <v>38305</v>
      </c>
      <c r="G6557" s="67" t="s">
        <v>35368</v>
      </c>
      <c r="I6557" s="3" t="s">
        <v>6300</v>
      </c>
      <c r="J6557" s="3" t="str">
        <f>IF($B6557="SINAPI",IF(ISNUMBER(MATCH(Banco!$C6557,Analitico!$A:$A,0)),INDEX(Analitico!E:E,MATCH(Banco!$C6557,Analitico!$A:$A,0))&amp;"%",""),"")</f>
        <v/>
      </c>
      <c r="K6557" s="3" t="str">
        <f>IF($B6557="SINAPI",IF(ISNUMBER(MATCH(Banco!$C6557,Analitico!$A:$A,0)),INDEX(Analitico!F:F,MATCH(Banco!$C6557,Analitico!$A:$A,0))&amp;"%",""),"")</f>
        <v/>
      </c>
    </row>
    <row r="6558" spans="1:11" ht="33.75" x14ac:dyDescent="0.2">
      <c r="A6558" s="1" t="str">
        <f t="shared" si="103"/>
        <v>SINAPI 93969</v>
      </c>
      <c r="B6558" s="3" t="s">
        <v>21527</v>
      </c>
      <c r="C6558" s="3" t="s">
        <v>7891</v>
      </c>
      <c r="D6558" s="2" t="s">
        <v>34638</v>
      </c>
      <c r="E6558" s="3" t="s">
        <v>20621</v>
      </c>
      <c r="F6558" s="67" t="s">
        <v>38306</v>
      </c>
      <c r="G6558" s="67" t="s">
        <v>35369</v>
      </c>
      <c r="I6558" s="3" t="s">
        <v>6300</v>
      </c>
      <c r="J6558" s="3" t="str">
        <f>IF($B6558="SINAPI",IF(ISNUMBER(MATCH(Banco!$C6558,Analitico!$A:$A,0)),INDEX(Analitico!E:E,MATCH(Banco!$C6558,Analitico!$A:$A,0))&amp;"%",""),"")</f>
        <v/>
      </c>
      <c r="K6558" s="3" t="str">
        <f>IF($B6558="SINAPI",IF(ISNUMBER(MATCH(Banco!$C6558,Analitico!$A:$A,0)),INDEX(Analitico!F:F,MATCH(Banco!$C6558,Analitico!$A:$A,0))&amp;"%",""),"")</f>
        <v/>
      </c>
    </row>
    <row r="6559" spans="1:11" ht="22.5" x14ac:dyDescent="0.2">
      <c r="A6559" s="1" t="str">
        <f t="shared" si="103"/>
        <v>SINAPI 93971</v>
      </c>
      <c r="B6559" s="3" t="s">
        <v>21527</v>
      </c>
      <c r="C6559" s="3" t="s">
        <v>7892</v>
      </c>
      <c r="D6559" s="2" t="s">
        <v>34639</v>
      </c>
      <c r="E6559" s="3" t="s">
        <v>20621</v>
      </c>
      <c r="F6559" s="67" t="s">
        <v>38307</v>
      </c>
      <c r="G6559" s="67" t="s">
        <v>32320</v>
      </c>
      <c r="I6559" s="3" t="s">
        <v>6300</v>
      </c>
      <c r="J6559" s="3" t="str">
        <f>IF($B6559="SINAPI",IF(ISNUMBER(MATCH(Banco!$C6559,Analitico!$A:$A,0)),INDEX(Analitico!E:E,MATCH(Banco!$C6559,Analitico!$A:$A,0))&amp;"%",""),"")</f>
        <v/>
      </c>
      <c r="K6559" s="3" t="str">
        <f>IF($B6559="SINAPI",IF(ISNUMBER(MATCH(Banco!$C6559,Analitico!$A:$A,0)),INDEX(Analitico!F:F,MATCH(Banco!$C6559,Analitico!$A:$A,0))&amp;"%",""),"")</f>
        <v/>
      </c>
    </row>
    <row r="6560" spans="1:11" ht="22.5" x14ac:dyDescent="0.2">
      <c r="A6560" s="1" t="str">
        <f t="shared" si="103"/>
        <v>SINAPI 95108</v>
      </c>
      <c r="B6560" s="3" t="s">
        <v>21527</v>
      </c>
      <c r="C6560" s="3" t="s">
        <v>7893</v>
      </c>
      <c r="D6560" s="2" t="s">
        <v>15142</v>
      </c>
      <c r="E6560" s="3" t="s">
        <v>20622</v>
      </c>
      <c r="F6560" s="67" t="s">
        <v>32251</v>
      </c>
      <c r="G6560" s="67" t="s">
        <v>35370</v>
      </c>
      <c r="I6560" s="3" t="s">
        <v>6298</v>
      </c>
      <c r="J6560" s="3" t="str">
        <f>IF($B6560="SINAPI",IF(ISNUMBER(MATCH(Banco!$C6560,Analitico!$A:$A,0)),INDEX(Analitico!E:E,MATCH(Banco!$C6560,Analitico!$A:$A,0))&amp;"%",""),"")</f>
        <v/>
      </c>
      <c r="K6560" s="3" t="str">
        <f>IF($B6560="SINAPI",IF(ISNUMBER(MATCH(Banco!$C6560,Analitico!$A:$A,0)),INDEX(Analitico!F:F,MATCH(Banco!$C6560,Analitico!$A:$A,0))&amp;"%",""),"")</f>
        <v/>
      </c>
    </row>
    <row r="6561" spans="1:11" ht="22.5" x14ac:dyDescent="0.2">
      <c r="A6561" s="1" t="str">
        <f t="shared" si="103"/>
        <v>SINAPI 100332</v>
      </c>
      <c r="B6561" s="3" t="s">
        <v>21527</v>
      </c>
      <c r="C6561" s="3" t="s">
        <v>7894</v>
      </c>
      <c r="D6561" s="2" t="s">
        <v>15143</v>
      </c>
      <c r="E6561" s="3" t="s">
        <v>20623</v>
      </c>
      <c r="F6561" s="67" t="s">
        <v>38308</v>
      </c>
      <c r="G6561" s="67" t="s">
        <v>35371</v>
      </c>
      <c r="I6561" s="3" t="s">
        <v>6300</v>
      </c>
      <c r="J6561" s="3" t="str">
        <f>IF($B6561="SINAPI",IF(ISNUMBER(MATCH(Banco!$C6561,Analitico!$A:$A,0)),INDEX(Analitico!E:E,MATCH(Banco!$C6561,Analitico!$A:$A,0))&amp;"%",""),"")</f>
        <v/>
      </c>
      <c r="K6561" s="3" t="str">
        <f>IF($B6561="SINAPI",IF(ISNUMBER(MATCH(Banco!$C6561,Analitico!$A:$A,0)),INDEX(Analitico!F:F,MATCH(Banco!$C6561,Analitico!$A:$A,0))&amp;"%",""),"")</f>
        <v/>
      </c>
    </row>
    <row r="6562" spans="1:11" ht="22.5" x14ac:dyDescent="0.2">
      <c r="A6562" s="1" t="str">
        <f t="shared" si="103"/>
        <v>SINAPI 100333</v>
      </c>
      <c r="B6562" s="3" t="s">
        <v>21527</v>
      </c>
      <c r="C6562" s="3" t="s">
        <v>7895</v>
      </c>
      <c r="D6562" s="2" t="s">
        <v>15144</v>
      </c>
      <c r="E6562" s="3" t="s">
        <v>20623</v>
      </c>
      <c r="F6562" s="67" t="s">
        <v>38309</v>
      </c>
      <c r="G6562" s="67" t="s">
        <v>35372</v>
      </c>
      <c r="I6562" s="3" t="s">
        <v>6300</v>
      </c>
      <c r="J6562" s="3" t="str">
        <f>IF($B6562="SINAPI",IF(ISNUMBER(MATCH(Banco!$C6562,Analitico!$A:$A,0)),INDEX(Analitico!E:E,MATCH(Banco!$C6562,Analitico!$A:$A,0))&amp;"%",""),"")</f>
        <v/>
      </c>
      <c r="K6562" s="3" t="str">
        <f>IF($B6562="SINAPI",IF(ISNUMBER(MATCH(Banco!$C6562,Analitico!$A:$A,0)),INDEX(Analitico!F:F,MATCH(Banco!$C6562,Analitico!$A:$A,0))&amp;"%",""),"")</f>
        <v/>
      </c>
    </row>
    <row r="6563" spans="1:11" ht="22.5" x14ac:dyDescent="0.2">
      <c r="A6563" s="1" t="str">
        <f t="shared" ref="A6563:A6626" si="104">CONCATENAR</f>
        <v>SINAPI 100334</v>
      </c>
      <c r="B6563" s="3" t="s">
        <v>21527</v>
      </c>
      <c r="C6563" s="3" t="s">
        <v>7896</v>
      </c>
      <c r="D6563" s="2" t="s">
        <v>15145</v>
      </c>
      <c r="E6563" s="3" t="s">
        <v>20623</v>
      </c>
      <c r="F6563" s="67" t="s">
        <v>38310</v>
      </c>
      <c r="G6563" s="67" t="s">
        <v>35373</v>
      </c>
      <c r="I6563" s="3" t="s">
        <v>6300</v>
      </c>
      <c r="J6563" s="3" t="str">
        <f>IF($B6563="SINAPI",IF(ISNUMBER(MATCH(Banco!$C6563,Analitico!$A:$A,0)),INDEX(Analitico!E:E,MATCH(Banco!$C6563,Analitico!$A:$A,0))&amp;"%",""),"")</f>
        <v/>
      </c>
      <c r="K6563" s="3" t="str">
        <f>IF($B6563="SINAPI",IF(ISNUMBER(MATCH(Banco!$C6563,Analitico!$A:$A,0)),INDEX(Analitico!F:F,MATCH(Banco!$C6563,Analitico!$A:$A,0))&amp;"%",""),"")</f>
        <v/>
      </c>
    </row>
    <row r="6564" spans="1:11" ht="22.5" x14ac:dyDescent="0.2">
      <c r="A6564" s="1" t="str">
        <f t="shared" si="104"/>
        <v>SINAPI 100335</v>
      </c>
      <c r="B6564" s="3" t="s">
        <v>21527</v>
      </c>
      <c r="C6564" s="3" t="s">
        <v>7897</v>
      </c>
      <c r="D6564" s="2" t="s">
        <v>15146</v>
      </c>
      <c r="E6564" s="3" t="s">
        <v>20623</v>
      </c>
      <c r="F6564" s="67" t="s">
        <v>38311</v>
      </c>
      <c r="G6564" s="67" t="s">
        <v>35374</v>
      </c>
      <c r="I6564" s="3" t="s">
        <v>6300</v>
      </c>
      <c r="J6564" s="3" t="str">
        <f>IF($B6564="SINAPI",IF(ISNUMBER(MATCH(Banco!$C6564,Analitico!$A:$A,0)),INDEX(Analitico!E:E,MATCH(Banco!$C6564,Analitico!$A:$A,0))&amp;"%",""),"")</f>
        <v/>
      </c>
      <c r="K6564" s="3" t="str">
        <f>IF($B6564="SINAPI",IF(ISNUMBER(MATCH(Banco!$C6564,Analitico!$A:$A,0)),INDEX(Analitico!F:F,MATCH(Banco!$C6564,Analitico!$A:$A,0))&amp;"%",""),"")</f>
        <v/>
      </c>
    </row>
    <row r="6565" spans="1:11" ht="22.5" x14ac:dyDescent="0.2">
      <c r="A6565" s="1" t="str">
        <f t="shared" si="104"/>
        <v>SINAPI 100341</v>
      </c>
      <c r="B6565" s="3" t="s">
        <v>21527</v>
      </c>
      <c r="C6565" s="3" t="s">
        <v>7898</v>
      </c>
      <c r="D6565" s="2" t="s">
        <v>15147</v>
      </c>
      <c r="E6565" s="3" t="s">
        <v>20623</v>
      </c>
      <c r="F6565" s="67" t="s">
        <v>36916</v>
      </c>
      <c r="G6565" s="67" t="s">
        <v>4965</v>
      </c>
      <c r="I6565" s="3" t="s">
        <v>6298</v>
      </c>
      <c r="J6565" s="3" t="str">
        <f>IF($B6565="SINAPI",IF(ISNUMBER(MATCH(Banco!$C6565,Analitico!$A:$A,0)),INDEX(Analitico!E:E,MATCH(Banco!$C6565,Analitico!$A:$A,0))&amp;"%",""),"")</f>
        <v/>
      </c>
      <c r="K6565" s="3" t="str">
        <f>IF($B6565="SINAPI",IF(ISNUMBER(MATCH(Banco!$C6565,Analitico!$A:$A,0)),INDEX(Analitico!F:F,MATCH(Banco!$C6565,Analitico!$A:$A,0))&amp;"%",""),"")</f>
        <v/>
      </c>
    </row>
    <row r="6566" spans="1:11" ht="22.5" x14ac:dyDescent="0.2">
      <c r="A6566" s="1" t="str">
        <f t="shared" si="104"/>
        <v>SINAPI 100342</v>
      </c>
      <c r="B6566" s="3" t="s">
        <v>21527</v>
      </c>
      <c r="C6566" s="3" t="s">
        <v>7899</v>
      </c>
      <c r="D6566" s="2" t="s">
        <v>15148</v>
      </c>
      <c r="E6566" s="3" t="s">
        <v>20628</v>
      </c>
      <c r="F6566" s="67" t="s">
        <v>5100</v>
      </c>
      <c r="G6566" s="67" t="s">
        <v>20673</v>
      </c>
      <c r="I6566" s="3" t="s">
        <v>6298</v>
      </c>
      <c r="J6566" s="3" t="str">
        <f>IF($B6566="SINAPI",IF(ISNUMBER(MATCH(Banco!$C6566,Analitico!$A:$A,0)),INDEX(Analitico!E:E,MATCH(Banco!$C6566,Analitico!$A:$A,0))&amp;"%",""),"")</f>
        <v/>
      </c>
      <c r="K6566" s="3" t="str">
        <f>IF($B6566="SINAPI",IF(ISNUMBER(MATCH(Banco!$C6566,Analitico!$A:$A,0)),INDEX(Analitico!F:F,MATCH(Banco!$C6566,Analitico!$A:$A,0))&amp;"%",""),"")</f>
        <v/>
      </c>
    </row>
    <row r="6567" spans="1:11" x14ac:dyDescent="0.2">
      <c r="A6567" s="1" t="str">
        <f t="shared" si="104"/>
        <v>SINAPI 100343</v>
      </c>
      <c r="B6567" s="3" t="s">
        <v>21527</v>
      </c>
      <c r="C6567" s="3" t="s">
        <v>7900</v>
      </c>
      <c r="D6567" s="2" t="s">
        <v>15149</v>
      </c>
      <c r="E6567" s="3" t="s">
        <v>20628</v>
      </c>
      <c r="F6567" s="67" t="s">
        <v>21819</v>
      </c>
      <c r="G6567" s="67" t="s">
        <v>30804</v>
      </c>
      <c r="I6567" s="3" t="s">
        <v>6298</v>
      </c>
      <c r="J6567" s="3" t="str">
        <f>IF($B6567="SINAPI",IF(ISNUMBER(MATCH(Banco!$C6567,Analitico!$A:$A,0)),INDEX(Analitico!E:E,MATCH(Banco!$C6567,Analitico!$A:$A,0))&amp;"%",""),"")</f>
        <v/>
      </c>
      <c r="K6567" s="3" t="str">
        <f>IF($B6567="SINAPI",IF(ISNUMBER(MATCH(Banco!$C6567,Analitico!$A:$A,0)),INDEX(Analitico!F:F,MATCH(Banco!$C6567,Analitico!$A:$A,0))&amp;"%",""),"")</f>
        <v/>
      </c>
    </row>
    <row r="6568" spans="1:11" ht="22.5" x14ac:dyDescent="0.2">
      <c r="A6568" s="1" t="str">
        <f t="shared" si="104"/>
        <v>SINAPI 100344</v>
      </c>
      <c r="B6568" s="3" t="s">
        <v>21527</v>
      </c>
      <c r="C6568" s="3" t="s">
        <v>7901</v>
      </c>
      <c r="D6568" s="2" t="s">
        <v>15150</v>
      </c>
      <c r="E6568" s="3" t="s">
        <v>20628</v>
      </c>
      <c r="F6568" s="67" t="s">
        <v>5395</v>
      </c>
      <c r="G6568" s="67" t="s">
        <v>6156</v>
      </c>
      <c r="I6568" s="3" t="s">
        <v>6298</v>
      </c>
      <c r="J6568" s="3" t="str">
        <f>IF($B6568="SINAPI",IF(ISNUMBER(MATCH(Banco!$C6568,Analitico!$A:$A,0)),INDEX(Analitico!E:E,MATCH(Banco!$C6568,Analitico!$A:$A,0))&amp;"%",""),"")</f>
        <v/>
      </c>
      <c r="K6568" s="3" t="str">
        <f>IF($B6568="SINAPI",IF(ISNUMBER(MATCH(Banco!$C6568,Analitico!$A:$A,0)),INDEX(Analitico!F:F,MATCH(Banco!$C6568,Analitico!$A:$A,0))&amp;"%",""),"")</f>
        <v/>
      </c>
    </row>
    <row r="6569" spans="1:11" ht="22.5" x14ac:dyDescent="0.2">
      <c r="A6569" s="1" t="str">
        <f t="shared" si="104"/>
        <v>SINAPI 100345</v>
      </c>
      <c r="B6569" s="3" t="s">
        <v>21527</v>
      </c>
      <c r="C6569" s="3" t="s">
        <v>7902</v>
      </c>
      <c r="D6569" s="2" t="s">
        <v>15151</v>
      </c>
      <c r="E6569" s="3" t="s">
        <v>20628</v>
      </c>
      <c r="F6569" s="67" t="s">
        <v>4792</v>
      </c>
      <c r="G6569" s="67" t="s">
        <v>4947</v>
      </c>
      <c r="I6569" s="3" t="s">
        <v>6298</v>
      </c>
      <c r="J6569" s="3" t="str">
        <f>IF($B6569="SINAPI",IF(ISNUMBER(MATCH(Banco!$C6569,Analitico!$A:$A,0)),INDEX(Analitico!E:E,MATCH(Banco!$C6569,Analitico!$A:$A,0))&amp;"%",""),"")</f>
        <v/>
      </c>
      <c r="K6569" s="3" t="str">
        <f>IF($B6569="SINAPI",IF(ISNUMBER(MATCH(Banco!$C6569,Analitico!$A:$A,0)),INDEX(Analitico!F:F,MATCH(Banco!$C6569,Analitico!$A:$A,0))&amp;"%",""),"")</f>
        <v/>
      </c>
    </row>
    <row r="6570" spans="1:11" ht="22.5" x14ac:dyDescent="0.2">
      <c r="A6570" s="1" t="str">
        <f t="shared" si="104"/>
        <v>SINAPI 100346</v>
      </c>
      <c r="B6570" s="3" t="s">
        <v>21527</v>
      </c>
      <c r="C6570" s="3" t="s">
        <v>7903</v>
      </c>
      <c r="D6570" s="2" t="s">
        <v>15152</v>
      </c>
      <c r="E6570" s="3" t="s">
        <v>20628</v>
      </c>
      <c r="F6570" s="67" t="s">
        <v>6100</v>
      </c>
      <c r="G6570" s="67" t="s">
        <v>20721</v>
      </c>
      <c r="I6570" s="3" t="s">
        <v>6298</v>
      </c>
      <c r="J6570" s="3" t="str">
        <f>IF($B6570="SINAPI",IF(ISNUMBER(MATCH(Banco!$C6570,Analitico!$A:$A,0)),INDEX(Analitico!E:E,MATCH(Banco!$C6570,Analitico!$A:$A,0))&amp;"%",""),"")</f>
        <v/>
      </c>
      <c r="K6570" s="3" t="str">
        <f>IF($B6570="SINAPI",IF(ISNUMBER(MATCH(Banco!$C6570,Analitico!$A:$A,0)),INDEX(Analitico!F:F,MATCH(Banco!$C6570,Analitico!$A:$A,0))&amp;"%",""),"")</f>
        <v/>
      </c>
    </row>
    <row r="6571" spans="1:11" ht="22.5" x14ac:dyDescent="0.2">
      <c r="A6571" s="1" t="str">
        <f t="shared" si="104"/>
        <v>SINAPI 100347</v>
      </c>
      <c r="B6571" s="3" t="s">
        <v>21527</v>
      </c>
      <c r="C6571" s="3" t="s">
        <v>7904</v>
      </c>
      <c r="D6571" s="2" t="s">
        <v>15153</v>
      </c>
      <c r="E6571" s="3" t="s">
        <v>20628</v>
      </c>
      <c r="F6571" s="67" t="s">
        <v>4935</v>
      </c>
      <c r="G6571" s="67" t="s">
        <v>29985</v>
      </c>
      <c r="I6571" s="3" t="s">
        <v>6298</v>
      </c>
      <c r="J6571" s="3" t="str">
        <f>IF($B6571="SINAPI",IF(ISNUMBER(MATCH(Banco!$C6571,Analitico!$A:$A,0)),INDEX(Analitico!E:E,MATCH(Banco!$C6571,Analitico!$A:$A,0))&amp;"%",""),"")</f>
        <v/>
      </c>
      <c r="K6571" s="3" t="str">
        <f>IF($B6571="SINAPI",IF(ISNUMBER(MATCH(Banco!$C6571,Analitico!$A:$A,0)),INDEX(Analitico!F:F,MATCH(Banco!$C6571,Analitico!$A:$A,0))&amp;"%",""),"")</f>
        <v/>
      </c>
    </row>
    <row r="6572" spans="1:11" ht="22.5" x14ac:dyDescent="0.2">
      <c r="A6572" s="1" t="str">
        <f t="shared" si="104"/>
        <v>SINAPI 100348</v>
      </c>
      <c r="B6572" s="3" t="s">
        <v>21527</v>
      </c>
      <c r="C6572" s="3" t="s">
        <v>7905</v>
      </c>
      <c r="D6572" s="2" t="s">
        <v>15154</v>
      </c>
      <c r="E6572" s="3" t="s">
        <v>20628</v>
      </c>
      <c r="F6572" s="67" t="s">
        <v>29615</v>
      </c>
      <c r="G6572" s="67" t="s">
        <v>5142</v>
      </c>
      <c r="I6572" s="3" t="s">
        <v>6298</v>
      </c>
      <c r="J6572" s="3" t="str">
        <f>IF($B6572="SINAPI",IF(ISNUMBER(MATCH(Banco!$C6572,Analitico!$A:$A,0)),INDEX(Analitico!E:E,MATCH(Banco!$C6572,Analitico!$A:$A,0))&amp;"%",""),"")</f>
        <v/>
      </c>
      <c r="K6572" s="3" t="str">
        <f>IF($B6572="SINAPI",IF(ISNUMBER(MATCH(Banco!$C6572,Analitico!$A:$A,0)),INDEX(Analitico!F:F,MATCH(Banco!$C6572,Analitico!$A:$A,0))&amp;"%",""),"")</f>
        <v/>
      </c>
    </row>
    <row r="6573" spans="1:11" ht="22.5" x14ac:dyDescent="0.2">
      <c r="A6573" s="1" t="str">
        <f t="shared" si="104"/>
        <v>SINAPI 100349</v>
      </c>
      <c r="B6573" s="3" t="s">
        <v>21527</v>
      </c>
      <c r="C6573" s="3" t="s">
        <v>7906</v>
      </c>
      <c r="D6573" s="2" t="s">
        <v>15155</v>
      </c>
      <c r="E6573" s="3" t="s">
        <v>20624</v>
      </c>
      <c r="F6573" s="67" t="s">
        <v>38312</v>
      </c>
      <c r="G6573" s="67" t="s">
        <v>35375</v>
      </c>
      <c r="I6573" s="3" t="s">
        <v>6300</v>
      </c>
      <c r="J6573" s="3" t="str">
        <f>IF($B6573="SINAPI",IF(ISNUMBER(MATCH(Banco!$C6573,Analitico!$A:$A,0)),INDEX(Analitico!E:E,MATCH(Banco!$C6573,Analitico!$A:$A,0))&amp;"%",""),"")</f>
        <v/>
      </c>
      <c r="K6573" s="3" t="str">
        <f>IF($B6573="SINAPI",IF(ISNUMBER(MATCH(Banco!$C6573,Analitico!$A:$A,0)),INDEX(Analitico!F:F,MATCH(Banco!$C6573,Analitico!$A:$A,0))&amp;"%",""),"")</f>
        <v/>
      </c>
    </row>
    <row r="6574" spans="1:11" ht="33.75" x14ac:dyDescent="0.2">
      <c r="A6574" s="1" t="str">
        <f t="shared" si="104"/>
        <v>SINAPI 104841</v>
      </c>
      <c r="B6574" s="3" t="s">
        <v>21527</v>
      </c>
      <c r="C6574" s="3" t="s">
        <v>7907</v>
      </c>
      <c r="D6574" s="2" t="s">
        <v>15156</v>
      </c>
      <c r="E6574" s="3" t="s">
        <v>20621</v>
      </c>
      <c r="F6574" s="67" t="s">
        <v>38313</v>
      </c>
      <c r="G6574" s="67" t="s">
        <v>35376</v>
      </c>
      <c r="I6574" s="3" t="s">
        <v>6300</v>
      </c>
      <c r="J6574" s="3" t="str">
        <f>IF($B6574="SINAPI",IF(ISNUMBER(MATCH(Banco!$C6574,Analitico!$A:$A,0)),INDEX(Analitico!E:E,MATCH(Banco!$C6574,Analitico!$A:$A,0))&amp;"%",""),"")</f>
        <v/>
      </c>
      <c r="K6574" s="3" t="str">
        <f>IF($B6574="SINAPI",IF(ISNUMBER(MATCH(Banco!$C6574,Analitico!$A:$A,0)),INDEX(Analitico!F:F,MATCH(Banco!$C6574,Analitico!$A:$A,0))&amp;"%",""),"")</f>
        <v/>
      </c>
    </row>
    <row r="6575" spans="1:11" ht="33.75" x14ac:dyDescent="0.2">
      <c r="A6575" s="1" t="str">
        <f t="shared" si="104"/>
        <v>SINAPI 104842</v>
      </c>
      <c r="B6575" s="3" t="s">
        <v>21527</v>
      </c>
      <c r="C6575" s="3" t="s">
        <v>7908</v>
      </c>
      <c r="D6575" s="2" t="s">
        <v>15157</v>
      </c>
      <c r="E6575" s="3" t="s">
        <v>20621</v>
      </c>
      <c r="F6575" s="67" t="s">
        <v>28763</v>
      </c>
      <c r="G6575" s="67" t="s">
        <v>35134</v>
      </c>
      <c r="I6575" s="3" t="s">
        <v>6300</v>
      </c>
      <c r="J6575" s="3" t="str">
        <f>IF($B6575="SINAPI",IF(ISNUMBER(MATCH(Banco!$C6575,Analitico!$A:$A,0)),INDEX(Analitico!E:E,MATCH(Banco!$C6575,Analitico!$A:$A,0))&amp;"%",""),"")</f>
        <v/>
      </c>
      <c r="K6575" s="3" t="str">
        <f>IF($B6575="SINAPI",IF(ISNUMBER(MATCH(Banco!$C6575,Analitico!$A:$A,0)),INDEX(Analitico!F:F,MATCH(Banco!$C6575,Analitico!$A:$A,0))&amp;"%",""),"")</f>
        <v/>
      </c>
    </row>
    <row r="6576" spans="1:11" ht="33.75" x14ac:dyDescent="0.2">
      <c r="A6576" s="1" t="str">
        <f t="shared" si="104"/>
        <v>SINAPI 104843</v>
      </c>
      <c r="B6576" s="3" t="s">
        <v>21527</v>
      </c>
      <c r="C6576" s="3" t="s">
        <v>7909</v>
      </c>
      <c r="D6576" s="2" t="s">
        <v>15158</v>
      </c>
      <c r="E6576" s="3" t="s">
        <v>20621</v>
      </c>
      <c r="F6576" s="67" t="s">
        <v>38314</v>
      </c>
      <c r="G6576" s="67" t="s">
        <v>35377</v>
      </c>
      <c r="I6576" s="3" t="s">
        <v>6300</v>
      </c>
      <c r="J6576" s="3" t="str">
        <f>IF($B6576="SINAPI",IF(ISNUMBER(MATCH(Banco!$C6576,Analitico!$A:$A,0)),INDEX(Analitico!E:E,MATCH(Banco!$C6576,Analitico!$A:$A,0))&amp;"%",""),"")</f>
        <v/>
      </c>
      <c r="K6576" s="3" t="str">
        <f>IF($B6576="SINAPI",IF(ISNUMBER(MATCH(Banco!$C6576,Analitico!$A:$A,0)),INDEX(Analitico!F:F,MATCH(Banco!$C6576,Analitico!$A:$A,0))&amp;"%",""),"")</f>
        <v/>
      </c>
    </row>
    <row r="6577" spans="1:11" ht="33.75" x14ac:dyDescent="0.2">
      <c r="A6577" s="1" t="str">
        <f t="shared" si="104"/>
        <v>SINAPI 104844</v>
      </c>
      <c r="B6577" s="3" t="s">
        <v>21527</v>
      </c>
      <c r="C6577" s="3" t="s">
        <v>7910</v>
      </c>
      <c r="D6577" s="2" t="s">
        <v>15159</v>
      </c>
      <c r="E6577" s="3" t="s">
        <v>20621</v>
      </c>
      <c r="F6577" s="67" t="s">
        <v>38315</v>
      </c>
      <c r="G6577" s="67" t="s">
        <v>35378</v>
      </c>
      <c r="I6577" s="3" t="s">
        <v>6300</v>
      </c>
      <c r="J6577" s="3" t="str">
        <f>IF($B6577="SINAPI",IF(ISNUMBER(MATCH(Banco!$C6577,Analitico!$A:$A,0)),INDEX(Analitico!E:E,MATCH(Banco!$C6577,Analitico!$A:$A,0))&amp;"%",""),"")</f>
        <v/>
      </c>
      <c r="K6577" s="3" t="str">
        <f>IF($B6577="SINAPI",IF(ISNUMBER(MATCH(Banco!$C6577,Analitico!$A:$A,0)),INDEX(Analitico!F:F,MATCH(Banco!$C6577,Analitico!$A:$A,0))&amp;"%",""),"")</f>
        <v/>
      </c>
    </row>
    <row r="6578" spans="1:11" ht="33.75" x14ac:dyDescent="0.2">
      <c r="A6578" s="1" t="str">
        <f t="shared" si="104"/>
        <v>SINAPI 104845</v>
      </c>
      <c r="B6578" s="3" t="s">
        <v>21527</v>
      </c>
      <c r="C6578" s="3" t="s">
        <v>7911</v>
      </c>
      <c r="D6578" s="2" t="s">
        <v>15160</v>
      </c>
      <c r="E6578" s="3" t="s">
        <v>20621</v>
      </c>
      <c r="F6578" s="67" t="s">
        <v>38316</v>
      </c>
      <c r="G6578" s="67" t="s">
        <v>35379</v>
      </c>
      <c r="I6578" s="3" t="s">
        <v>6300</v>
      </c>
      <c r="J6578" s="3" t="str">
        <f>IF($B6578="SINAPI",IF(ISNUMBER(MATCH(Banco!$C6578,Analitico!$A:$A,0)),INDEX(Analitico!E:E,MATCH(Banco!$C6578,Analitico!$A:$A,0))&amp;"%",""),"")</f>
        <v/>
      </c>
      <c r="K6578" s="3" t="str">
        <f>IF($B6578="SINAPI",IF(ISNUMBER(MATCH(Banco!$C6578,Analitico!$A:$A,0)),INDEX(Analitico!F:F,MATCH(Banco!$C6578,Analitico!$A:$A,0))&amp;"%",""),"")</f>
        <v/>
      </c>
    </row>
    <row r="6579" spans="1:11" ht="33.75" x14ac:dyDescent="0.2">
      <c r="A6579" s="1" t="str">
        <f t="shared" si="104"/>
        <v>SINAPI 104846</v>
      </c>
      <c r="B6579" s="3" t="s">
        <v>21527</v>
      </c>
      <c r="C6579" s="3" t="s">
        <v>7912</v>
      </c>
      <c r="D6579" s="2" t="s">
        <v>15161</v>
      </c>
      <c r="E6579" s="3" t="s">
        <v>20621</v>
      </c>
      <c r="F6579" s="67" t="s">
        <v>5670</v>
      </c>
      <c r="G6579" s="67" t="s">
        <v>35380</v>
      </c>
      <c r="I6579" s="3" t="s">
        <v>6300</v>
      </c>
      <c r="J6579" s="3" t="str">
        <f>IF($B6579="SINAPI",IF(ISNUMBER(MATCH(Banco!$C6579,Analitico!$A:$A,0)),INDEX(Analitico!E:E,MATCH(Banco!$C6579,Analitico!$A:$A,0))&amp;"%",""),"")</f>
        <v/>
      </c>
      <c r="K6579" s="3" t="str">
        <f>IF($B6579="SINAPI",IF(ISNUMBER(MATCH(Banco!$C6579,Analitico!$A:$A,0)),INDEX(Analitico!F:F,MATCH(Banco!$C6579,Analitico!$A:$A,0))&amp;"%",""),"")</f>
        <v/>
      </c>
    </row>
    <row r="6580" spans="1:11" ht="33.75" x14ac:dyDescent="0.2">
      <c r="A6580" s="1" t="str">
        <f t="shared" si="104"/>
        <v>SINAPI 104847</v>
      </c>
      <c r="B6580" s="3" t="s">
        <v>21527</v>
      </c>
      <c r="C6580" s="3" t="s">
        <v>7913</v>
      </c>
      <c r="D6580" s="2" t="s">
        <v>15162</v>
      </c>
      <c r="E6580" s="3" t="s">
        <v>20621</v>
      </c>
      <c r="F6580" s="67" t="s">
        <v>38317</v>
      </c>
      <c r="G6580" s="67" t="s">
        <v>35381</v>
      </c>
      <c r="I6580" s="3" t="s">
        <v>6300</v>
      </c>
      <c r="J6580" s="3" t="str">
        <f>IF($B6580="SINAPI",IF(ISNUMBER(MATCH(Banco!$C6580,Analitico!$A:$A,0)),INDEX(Analitico!E:E,MATCH(Banco!$C6580,Analitico!$A:$A,0))&amp;"%",""),"")</f>
        <v/>
      </c>
      <c r="K6580" s="3" t="str">
        <f>IF($B6580="SINAPI",IF(ISNUMBER(MATCH(Banco!$C6580,Analitico!$A:$A,0)),INDEX(Analitico!F:F,MATCH(Banco!$C6580,Analitico!$A:$A,0))&amp;"%",""),"")</f>
        <v/>
      </c>
    </row>
    <row r="6581" spans="1:11" ht="33.75" x14ac:dyDescent="0.2">
      <c r="A6581" s="1" t="str">
        <f t="shared" si="104"/>
        <v>SINAPI 104848</v>
      </c>
      <c r="B6581" s="3" t="s">
        <v>21527</v>
      </c>
      <c r="C6581" s="3" t="s">
        <v>7914</v>
      </c>
      <c r="D6581" s="2" t="s">
        <v>15163</v>
      </c>
      <c r="E6581" s="3" t="s">
        <v>20621</v>
      </c>
      <c r="F6581" s="67" t="s">
        <v>38318</v>
      </c>
      <c r="G6581" s="67" t="s">
        <v>32361</v>
      </c>
      <c r="I6581" s="3" t="s">
        <v>6300</v>
      </c>
      <c r="J6581" s="3" t="str">
        <f>IF($B6581="SINAPI",IF(ISNUMBER(MATCH(Banco!$C6581,Analitico!$A:$A,0)),INDEX(Analitico!E:E,MATCH(Banco!$C6581,Analitico!$A:$A,0))&amp;"%",""),"")</f>
        <v/>
      </c>
      <c r="K6581" s="3" t="str">
        <f>IF($B6581="SINAPI",IF(ISNUMBER(MATCH(Banco!$C6581,Analitico!$A:$A,0)),INDEX(Analitico!F:F,MATCH(Banco!$C6581,Analitico!$A:$A,0))&amp;"%",""),"")</f>
        <v/>
      </c>
    </row>
    <row r="6582" spans="1:11" ht="33.75" x14ac:dyDescent="0.2">
      <c r="A6582" s="1" t="str">
        <f t="shared" si="104"/>
        <v>SINAPI 104849</v>
      </c>
      <c r="B6582" s="3" t="s">
        <v>21527</v>
      </c>
      <c r="C6582" s="3" t="s">
        <v>7915</v>
      </c>
      <c r="D6582" s="2" t="s">
        <v>15164</v>
      </c>
      <c r="E6582" s="3" t="s">
        <v>20621</v>
      </c>
      <c r="F6582" s="67" t="s">
        <v>38319</v>
      </c>
      <c r="G6582" s="67" t="s">
        <v>35382</v>
      </c>
      <c r="I6582" s="3" t="s">
        <v>6300</v>
      </c>
      <c r="J6582" s="3" t="str">
        <f>IF($B6582="SINAPI",IF(ISNUMBER(MATCH(Banco!$C6582,Analitico!$A:$A,0)),INDEX(Analitico!E:E,MATCH(Banco!$C6582,Analitico!$A:$A,0))&amp;"%",""),"")</f>
        <v/>
      </c>
      <c r="K6582" s="3" t="str">
        <f>IF($B6582="SINAPI",IF(ISNUMBER(MATCH(Banco!$C6582,Analitico!$A:$A,0)),INDEX(Analitico!F:F,MATCH(Banco!$C6582,Analitico!$A:$A,0))&amp;"%",""),"")</f>
        <v/>
      </c>
    </row>
    <row r="6583" spans="1:11" ht="33.75" x14ac:dyDescent="0.2">
      <c r="A6583" s="1" t="str">
        <f t="shared" si="104"/>
        <v>SINAPI 104850</v>
      </c>
      <c r="B6583" s="3" t="s">
        <v>21527</v>
      </c>
      <c r="C6583" s="3" t="s">
        <v>7916</v>
      </c>
      <c r="D6583" s="2" t="s">
        <v>15165</v>
      </c>
      <c r="E6583" s="3" t="s">
        <v>20621</v>
      </c>
      <c r="F6583" s="67" t="s">
        <v>30839</v>
      </c>
      <c r="G6583" s="67" t="s">
        <v>35383</v>
      </c>
      <c r="I6583" s="3" t="s">
        <v>6300</v>
      </c>
      <c r="J6583" s="3" t="str">
        <f>IF($B6583="SINAPI",IF(ISNUMBER(MATCH(Banco!$C6583,Analitico!$A:$A,0)),INDEX(Analitico!E:E,MATCH(Banco!$C6583,Analitico!$A:$A,0))&amp;"%",""),"")</f>
        <v/>
      </c>
      <c r="K6583" s="3" t="str">
        <f>IF($B6583="SINAPI",IF(ISNUMBER(MATCH(Banco!$C6583,Analitico!$A:$A,0)),INDEX(Analitico!F:F,MATCH(Banco!$C6583,Analitico!$A:$A,0))&amp;"%",""),"")</f>
        <v/>
      </c>
    </row>
    <row r="6584" spans="1:11" ht="33.75" x14ac:dyDescent="0.2">
      <c r="A6584" s="1" t="str">
        <f t="shared" si="104"/>
        <v>SINAPI 104851</v>
      </c>
      <c r="B6584" s="3" t="s">
        <v>21527</v>
      </c>
      <c r="C6584" s="3" t="s">
        <v>7917</v>
      </c>
      <c r="D6584" s="2" t="s">
        <v>15166</v>
      </c>
      <c r="E6584" s="3" t="s">
        <v>20621</v>
      </c>
      <c r="F6584" s="67" t="s">
        <v>38320</v>
      </c>
      <c r="G6584" s="67" t="s">
        <v>32076</v>
      </c>
      <c r="I6584" s="3" t="s">
        <v>6300</v>
      </c>
      <c r="J6584" s="3" t="str">
        <f>IF($B6584="SINAPI",IF(ISNUMBER(MATCH(Banco!$C6584,Analitico!$A:$A,0)),INDEX(Analitico!E:E,MATCH(Banco!$C6584,Analitico!$A:$A,0))&amp;"%",""),"")</f>
        <v/>
      </c>
      <c r="K6584" s="3" t="str">
        <f>IF($B6584="SINAPI",IF(ISNUMBER(MATCH(Banco!$C6584,Analitico!$A:$A,0)),INDEX(Analitico!F:F,MATCH(Banco!$C6584,Analitico!$A:$A,0))&amp;"%",""),"")</f>
        <v/>
      </c>
    </row>
    <row r="6585" spans="1:11" ht="33.75" x14ac:dyDescent="0.2">
      <c r="A6585" s="1" t="str">
        <f t="shared" si="104"/>
        <v>SINAPI 104852</v>
      </c>
      <c r="B6585" s="3" t="s">
        <v>21527</v>
      </c>
      <c r="C6585" s="3" t="s">
        <v>7918</v>
      </c>
      <c r="D6585" s="2" t="s">
        <v>15167</v>
      </c>
      <c r="E6585" s="3" t="s">
        <v>20621</v>
      </c>
      <c r="F6585" s="67" t="s">
        <v>38321</v>
      </c>
      <c r="G6585" s="67" t="s">
        <v>35384</v>
      </c>
      <c r="I6585" s="3" t="s">
        <v>6300</v>
      </c>
      <c r="J6585" s="3" t="str">
        <f>IF($B6585="SINAPI",IF(ISNUMBER(MATCH(Banco!$C6585,Analitico!$A:$A,0)),INDEX(Analitico!E:E,MATCH(Banco!$C6585,Analitico!$A:$A,0))&amp;"%",""),"")</f>
        <v/>
      </c>
      <c r="K6585" s="3" t="str">
        <f>IF($B6585="SINAPI",IF(ISNUMBER(MATCH(Banco!$C6585,Analitico!$A:$A,0)),INDEX(Analitico!F:F,MATCH(Banco!$C6585,Analitico!$A:$A,0))&amp;"%",""),"")</f>
        <v/>
      </c>
    </row>
    <row r="6586" spans="1:11" ht="33.75" x14ac:dyDescent="0.2">
      <c r="A6586" s="1" t="str">
        <f t="shared" si="104"/>
        <v>SINAPI 104853</v>
      </c>
      <c r="B6586" s="3" t="s">
        <v>21527</v>
      </c>
      <c r="C6586" s="3" t="s">
        <v>7919</v>
      </c>
      <c r="D6586" s="2" t="s">
        <v>15168</v>
      </c>
      <c r="E6586" s="3" t="s">
        <v>20621</v>
      </c>
      <c r="F6586" s="67" t="s">
        <v>30004</v>
      </c>
      <c r="G6586" s="67" t="s">
        <v>35089</v>
      </c>
      <c r="I6586" s="3" t="s">
        <v>6300</v>
      </c>
      <c r="J6586" s="3" t="str">
        <f>IF($B6586="SINAPI",IF(ISNUMBER(MATCH(Banco!$C6586,Analitico!$A:$A,0)),INDEX(Analitico!E:E,MATCH(Banco!$C6586,Analitico!$A:$A,0))&amp;"%",""),"")</f>
        <v/>
      </c>
      <c r="K6586" s="3" t="str">
        <f>IF($B6586="SINAPI",IF(ISNUMBER(MATCH(Banco!$C6586,Analitico!$A:$A,0)),INDEX(Analitico!F:F,MATCH(Banco!$C6586,Analitico!$A:$A,0))&amp;"%",""),"")</f>
        <v/>
      </c>
    </row>
    <row r="6587" spans="1:11" ht="33.75" x14ac:dyDescent="0.2">
      <c r="A6587" s="1" t="str">
        <f t="shared" si="104"/>
        <v>SINAPI 104854</v>
      </c>
      <c r="B6587" s="3" t="s">
        <v>21527</v>
      </c>
      <c r="C6587" s="3" t="s">
        <v>7920</v>
      </c>
      <c r="D6587" s="2" t="s">
        <v>15169</v>
      </c>
      <c r="E6587" s="3" t="s">
        <v>20621</v>
      </c>
      <c r="F6587" s="67" t="s">
        <v>32030</v>
      </c>
      <c r="G6587" s="67" t="s">
        <v>35385</v>
      </c>
      <c r="I6587" s="3" t="s">
        <v>6300</v>
      </c>
      <c r="J6587" s="3" t="str">
        <f>IF($B6587="SINAPI",IF(ISNUMBER(MATCH(Banco!$C6587,Analitico!$A:$A,0)),INDEX(Analitico!E:E,MATCH(Banco!$C6587,Analitico!$A:$A,0))&amp;"%",""),"")</f>
        <v/>
      </c>
      <c r="K6587" s="3" t="str">
        <f>IF($B6587="SINAPI",IF(ISNUMBER(MATCH(Banco!$C6587,Analitico!$A:$A,0)),INDEX(Analitico!F:F,MATCH(Banco!$C6587,Analitico!$A:$A,0))&amp;"%",""),"")</f>
        <v/>
      </c>
    </row>
    <row r="6588" spans="1:11" ht="33.75" x14ac:dyDescent="0.2">
      <c r="A6588" s="1" t="str">
        <f t="shared" si="104"/>
        <v>SINAPI 104855</v>
      </c>
      <c r="B6588" s="3" t="s">
        <v>21527</v>
      </c>
      <c r="C6588" s="3" t="s">
        <v>7921</v>
      </c>
      <c r="D6588" s="2" t="s">
        <v>15170</v>
      </c>
      <c r="E6588" s="3" t="s">
        <v>20621</v>
      </c>
      <c r="F6588" s="67" t="s">
        <v>31772</v>
      </c>
      <c r="G6588" s="67" t="s">
        <v>35386</v>
      </c>
      <c r="I6588" s="3" t="s">
        <v>6300</v>
      </c>
      <c r="J6588" s="3" t="str">
        <f>IF($B6588="SINAPI",IF(ISNUMBER(MATCH(Banco!$C6588,Analitico!$A:$A,0)),INDEX(Analitico!E:E,MATCH(Banco!$C6588,Analitico!$A:$A,0))&amp;"%",""),"")</f>
        <v/>
      </c>
      <c r="K6588" s="3" t="str">
        <f>IF($B6588="SINAPI",IF(ISNUMBER(MATCH(Banco!$C6588,Analitico!$A:$A,0)),INDEX(Analitico!F:F,MATCH(Banco!$C6588,Analitico!$A:$A,0))&amp;"%",""),"")</f>
        <v/>
      </c>
    </row>
    <row r="6589" spans="1:11" x14ac:dyDescent="0.2">
      <c r="A6589" s="1" t="str">
        <f t="shared" si="104"/>
        <v>SINAPI 104876</v>
      </c>
      <c r="B6589" s="3" t="s">
        <v>21527</v>
      </c>
      <c r="C6589" s="3" t="s">
        <v>7922</v>
      </c>
      <c r="D6589" s="2" t="s">
        <v>15171</v>
      </c>
      <c r="E6589" s="3" t="s">
        <v>20622</v>
      </c>
      <c r="F6589" s="67" t="s">
        <v>20722</v>
      </c>
      <c r="G6589" s="67" t="s">
        <v>5193</v>
      </c>
      <c r="I6589" s="3" t="s">
        <v>6298</v>
      </c>
      <c r="J6589" s="3" t="str">
        <f>IF($B6589="SINAPI",IF(ISNUMBER(MATCH(Banco!$C6589,Analitico!$A:$A,0)),INDEX(Analitico!E:E,MATCH(Banco!$C6589,Analitico!$A:$A,0))&amp;"%",""),"")</f>
        <v/>
      </c>
      <c r="K6589" s="3" t="str">
        <f>IF($B6589="SINAPI",IF(ISNUMBER(MATCH(Banco!$C6589,Analitico!$A:$A,0)),INDEX(Analitico!F:F,MATCH(Banco!$C6589,Analitico!$A:$A,0))&amp;"%",""),"")</f>
        <v/>
      </c>
    </row>
    <row r="6590" spans="1:11" ht="22.5" x14ac:dyDescent="0.2">
      <c r="A6590" s="1" t="str">
        <f t="shared" si="104"/>
        <v>SINAPI 104877</v>
      </c>
      <c r="B6590" s="3" t="s">
        <v>21527</v>
      </c>
      <c r="C6590" s="3" t="s">
        <v>7923</v>
      </c>
      <c r="D6590" s="2" t="s">
        <v>15172</v>
      </c>
      <c r="E6590" s="3" t="s">
        <v>20622</v>
      </c>
      <c r="F6590" s="67" t="s">
        <v>38322</v>
      </c>
      <c r="G6590" s="67" t="s">
        <v>35387</v>
      </c>
      <c r="I6590" s="3" t="s">
        <v>6298</v>
      </c>
      <c r="J6590" s="3" t="str">
        <f>IF($B6590="SINAPI",IF(ISNUMBER(MATCH(Banco!$C6590,Analitico!$A:$A,0)),INDEX(Analitico!E:E,MATCH(Banco!$C6590,Analitico!$A:$A,0))&amp;"%",""),"")</f>
        <v/>
      </c>
      <c r="K6590" s="3" t="str">
        <f>IF($B6590="SINAPI",IF(ISNUMBER(MATCH(Banco!$C6590,Analitico!$A:$A,0)),INDEX(Analitico!F:F,MATCH(Banco!$C6590,Analitico!$A:$A,0))&amp;"%",""),"")</f>
        <v/>
      </c>
    </row>
    <row r="6591" spans="1:11" ht="22.5" x14ac:dyDescent="0.2">
      <c r="A6591" s="1" t="str">
        <f t="shared" si="104"/>
        <v>SINAPI 104878</v>
      </c>
      <c r="B6591" s="3" t="s">
        <v>21527</v>
      </c>
      <c r="C6591" s="3" t="s">
        <v>7924</v>
      </c>
      <c r="D6591" s="2" t="s">
        <v>15173</v>
      </c>
      <c r="E6591" s="3" t="s">
        <v>20622</v>
      </c>
      <c r="F6591" s="67" t="s">
        <v>38323</v>
      </c>
      <c r="G6591" s="67" t="s">
        <v>35388</v>
      </c>
      <c r="I6591" s="3" t="s">
        <v>6298</v>
      </c>
      <c r="J6591" s="3" t="str">
        <f>IF($B6591="SINAPI",IF(ISNUMBER(MATCH(Banco!$C6591,Analitico!$A:$A,0)),INDEX(Analitico!E:E,MATCH(Banco!$C6591,Analitico!$A:$A,0))&amp;"%",""),"")</f>
        <v/>
      </c>
      <c r="K6591" s="3" t="str">
        <f>IF($B6591="SINAPI",IF(ISNUMBER(MATCH(Banco!$C6591,Analitico!$A:$A,0)),INDEX(Analitico!F:F,MATCH(Banco!$C6591,Analitico!$A:$A,0))&amp;"%",""),"")</f>
        <v/>
      </c>
    </row>
    <row r="6592" spans="1:11" ht="33.75" x14ac:dyDescent="0.2">
      <c r="A6592" s="1" t="str">
        <f t="shared" si="104"/>
        <v>SINAPI 104879</v>
      </c>
      <c r="B6592" s="3" t="s">
        <v>21527</v>
      </c>
      <c r="C6592" s="3" t="s">
        <v>7925</v>
      </c>
      <c r="D6592" s="2" t="s">
        <v>15174</v>
      </c>
      <c r="E6592" s="3" t="s">
        <v>20621</v>
      </c>
      <c r="F6592" s="67" t="s">
        <v>21596</v>
      </c>
      <c r="G6592" s="67" t="s">
        <v>31554</v>
      </c>
      <c r="I6592" s="3" t="s">
        <v>6300</v>
      </c>
      <c r="J6592" s="3" t="str">
        <f>IF($B6592="SINAPI",IF(ISNUMBER(MATCH(Banco!$C6592,Analitico!$A:$A,0)),INDEX(Analitico!E:E,MATCH(Banco!$C6592,Analitico!$A:$A,0))&amp;"%",""),"")</f>
        <v/>
      </c>
      <c r="K6592" s="3" t="str">
        <f>IF($B6592="SINAPI",IF(ISNUMBER(MATCH(Banco!$C6592,Analitico!$A:$A,0)),INDEX(Analitico!F:F,MATCH(Banco!$C6592,Analitico!$A:$A,0))&amp;"%",""),"")</f>
        <v/>
      </c>
    </row>
    <row r="6593" spans="1:11" ht="33.75" x14ac:dyDescent="0.2">
      <c r="A6593" s="1" t="str">
        <f t="shared" si="104"/>
        <v>SINAPI 104880</v>
      </c>
      <c r="B6593" s="3" t="s">
        <v>21527</v>
      </c>
      <c r="C6593" s="3" t="s">
        <v>7926</v>
      </c>
      <c r="D6593" s="2" t="s">
        <v>15175</v>
      </c>
      <c r="E6593" s="3" t="s">
        <v>20621</v>
      </c>
      <c r="F6593" s="67" t="s">
        <v>38324</v>
      </c>
      <c r="G6593" s="67" t="s">
        <v>29969</v>
      </c>
      <c r="I6593" s="3" t="s">
        <v>6300</v>
      </c>
      <c r="J6593" s="3" t="str">
        <f>IF($B6593="SINAPI",IF(ISNUMBER(MATCH(Banco!$C6593,Analitico!$A:$A,0)),INDEX(Analitico!E:E,MATCH(Banco!$C6593,Analitico!$A:$A,0))&amp;"%",""),"")</f>
        <v/>
      </c>
      <c r="K6593" s="3" t="str">
        <f>IF($B6593="SINAPI",IF(ISNUMBER(MATCH(Banco!$C6593,Analitico!$A:$A,0)),INDEX(Analitico!F:F,MATCH(Banco!$C6593,Analitico!$A:$A,0))&amp;"%",""),"")</f>
        <v/>
      </c>
    </row>
    <row r="6594" spans="1:11" ht="22.5" x14ac:dyDescent="0.2">
      <c r="A6594" s="1" t="str">
        <f t="shared" si="104"/>
        <v>SINAPI 104886</v>
      </c>
      <c r="B6594" s="3" t="s">
        <v>21527</v>
      </c>
      <c r="C6594" s="3" t="s">
        <v>7927</v>
      </c>
      <c r="D6594" s="2" t="s">
        <v>15176</v>
      </c>
      <c r="E6594" s="3" t="s">
        <v>20621</v>
      </c>
      <c r="F6594" s="67" t="s">
        <v>34157</v>
      </c>
      <c r="G6594" s="67" t="s">
        <v>35389</v>
      </c>
      <c r="I6594" s="3" t="s">
        <v>6300</v>
      </c>
      <c r="J6594" s="3" t="str">
        <f>IF($B6594="SINAPI",IF(ISNUMBER(MATCH(Banco!$C6594,Analitico!$A:$A,0)),INDEX(Analitico!E:E,MATCH(Banco!$C6594,Analitico!$A:$A,0))&amp;"%",""),"")</f>
        <v/>
      </c>
      <c r="K6594" s="3" t="str">
        <f>IF($B6594="SINAPI",IF(ISNUMBER(MATCH(Banco!$C6594,Analitico!$A:$A,0)),INDEX(Analitico!F:F,MATCH(Banco!$C6594,Analitico!$A:$A,0))&amp;"%",""),"")</f>
        <v/>
      </c>
    </row>
    <row r="6595" spans="1:11" ht="22.5" x14ac:dyDescent="0.2">
      <c r="A6595" s="1" t="str">
        <f t="shared" si="104"/>
        <v>SINAPI 104887</v>
      </c>
      <c r="B6595" s="3" t="s">
        <v>21527</v>
      </c>
      <c r="C6595" s="3" t="s">
        <v>7928</v>
      </c>
      <c r="D6595" s="2" t="s">
        <v>15177</v>
      </c>
      <c r="E6595" s="3" t="s">
        <v>20621</v>
      </c>
      <c r="F6595" s="67" t="s">
        <v>6132</v>
      </c>
      <c r="G6595" s="67" t="s">
        <v>20969</v>
      </c>
      <c r="I6595" s="3" t="s">
        <v>6300</v>
      </c>
      <c r="J6595" s="3" t="str">
        <f>IF($B6595="SINAPI",IF(ISNUMBER(MATCH(Banco!$C6595,Analitico!$A:$A,0)),INDEX(Analitico!E:E,MATCH(Banco!$C6595,Analitico!$A:$A,0))&amp;"%",""),"")</f>
        <v/>
      </c>
      <c r="K6595" s="3" t="str">
        <f>IF($B6595="SINAPI",IF(ISNUMBER(MATCH(Banco!$C6595,Analitico!$A:$A,0)),INDEX(Analitico!F:F,MATCH(Banco!$C6595,Analitico!$A:$A,0))&amp;"%",""),"")</f>
        <v/>
      </c>
    </row>
    <row r="6596" spans="1:11" ht="22.5" x14ac:dyDescent="0.2">
      <c r="A6596" s="1" t="str">
        <f t="shared" si="104"/>
        <v>SINAPI 104888</v>
      </c>
      <c r="B6596" s="3" t="s">
        <v>21527</v>
      </c>
      <c r="C6596" s="3" t="s">
        <v>7929</v>
      </c>
      <c r="D6596" s="2" t="s">
        <v>15178</v>
      </c>
      <c r="E6596" s="3" t="s">
        <v>20621</v>
      </c>
      <c r="F6596" s="67" t="s">
        <v>4807</v>
      </c>
      <c r="G6596" s="67" t="s">
        <v>30042</v>
      </c>
      <c r="I6596" s="3" t="s">
        <v>6300</v>
      </c>
      <c r="J6596" s="3" t="str">
        <f>IF($B6596="SINAPI",IF(ISNUMBER(MATCH(Banco!$C6596,Analitico!$A:$A,0)),INDEX(Analitico!E:E,MATCH(Banco!$C6596,Analitico!$A:$A,0))&amp;"%",""),"")</f>
        <v/>
      </c>
      <c r="K6596" s="3" t="str">
        <f>IF($B6596="SINAPI",IF(ISNUMBER(MATCH(Banco!$C6596,Analitico!$A:$A,0)),INDEX(Analitico!F:F,MATCH(Banco!$C6596,Analitico!$A:$A,0))&amp;"%",""),"")</f>
        <v/>
      </c>
    </row>
    <row r="6597" spans="1:11" ht="22.5" x14ac:dyDescent="0.2">
      <c r="A6597" s="1" t="str">
        <f t="shared" si="104"/>
        <v>SINAPI 104889</v>
      </c>
      <c r="B6597" s="3" t="s">
        <v>21527</v>
      </c>
      <c r="C6597" s="3" t="s">
        <v>7930</v>
      </c>
      <c r="D6597" s="2" t="s">
        <v>15179</v>
      </c>
      <c r="E6597" s="3" t="s">
        <v>20621</v>
      </c>
      <c r="F6597" s="67" t="s">
        <v>32200</v>
      </c>
      <c r="G6597" s="67" t="s">
        <v>35390</v>
      </c>
      <c r="I6597" s="3" t="s">
        <v>6300</v>
      </c>
      <c r="J6597" s="3" t="str">
        <f>IF($B6597="SINAPI",IF(ISNUMBER(MATCH(Banco!$C6597,Analitico!$A:$A,0)),INDEX(Analitico!E:E,MATCH(Banco!$C6597,Analitico!$A:$A,0))&amp;"%",""),"")</f>
        <v/>
      </c>
      <c r="K6597" s="3" t="str">
        <f>IF($B6597="SINAPI",IF(ISNUMBER(MATCH(Banco!$C6597,Analitico!$A:$A,0)),INDEX(Analitico!F:F,MATCH(Banco!$C6597,Analitico!$A:$A,0))&amp;"%",""),"")</f>
        <v/>
      </c>
    </row>
    <row r="6598" spans="1:11" ht="22.5" x14ac:dyDescent="0.2">
      <c r="A6598" s="1" t="str">
        <f t="shared" si="104"/>
        <v>SINAPI 104890</v>
      </c>
      <c r="B6598" s="3" t="s">
        <v>21527</v>
      </c>
      <c r="C6598" s="3" t="s">
        <v>7931</v>
      </c>
      <c r="D6598" s="2" t="s">
        <v>15180</v>
      </c>
      <c r="E6598" s="3" t="s">
        <v>20621</v>
      </c>
      <c r="F6598" s="67" t="s">
        <v>38325</v>
      </c>
      <c r="G6598" s="67" t="s">
        <v>28904</v>
      </c>
      <c r="I6598" s="3" t="s">
        <v>6300</v>
      </c>
      <c r="J6598" s="3" t="str">
        <f>IF($B6598="SINAPI",IF(ISNUMBER(MATCH(Banco!$C6598,Analitico!$A:$A,0)),INDEX(Analitico!E:E,MATCH(Banco!$C6598,Analitico!$A:$A,0))&amp;"%",""),"")</f>
        <v/>
      </c>
      <c r="K6598" s="3" t="str">
        <f>IF($B6598="SINAPI",IF(ISNUMBER(MATCH(Banco!$C6598,Analitico!$A:$A,0)),INDEX(Analitico!F:F,MATCH(Banco!$C6598,Analitico!$A:$A,0))&amp;"%",""),"")</f>
        <v/>
      </c>
    </row>
    <row r="6599" spans="1:11" ht="22.5" x14ac:dyDescent="0.2">
      <c r="A6599" s="1" t="str">
        <f t="shared" si="104"/>
        <v>SINAPI 104891</v>
      </c>
      <c r="B6599" s="3" t="s">
        <v>21527</v>
      </c>
      <c r="C6599" s="3" t="s">
        <v>7932</v>
      </c>
      <c r="D6599" s="2" t="s">
        <v>15181</v>
      </c>
      <c r="E6599" s="3" t="s">
        <v>20621</v>
      </c>
      <c r="F6599" s="67" t="s">
        <v>36268</v>
      </c>
      <c r="G6599" s="67" t="s">
        <v>35391</v>
      </c>
      <c r="I6599" s="3" t="s">
        <v>6300</v>
      </c>
      <c r="J6599" s="3" t="str">
        <f>IF($B6599="SINAPI",IF(ISNUMBER(MATCH(Banco!$C6599,Analitico!$A:$A,0)),INDEX(Analitico!E:E,MATCH(Banco!$C6599,Analitico!$A:$A,0))&amp;"%",""),"")</f>
        <v/>
      </c>
      <c r="K6599" s="3" t="str">
        <f>IF($B6599="SINAPI",IF(ISNUMBER(MATCH(Banco!$C6599,Analitico!$A:$A,0)),INDEX(Analitico!F:F,MATCH(Banco!$C6599,Analitico!$A:$A,0))&amp;"%",""),"")</f>
        <v/>
      </c>
    </row>
    <row r="6600" spans="1:11" ht="33.75" x14ac:dyDescent="0.2">
      <c r="A6600" s="1" t="str">
        <f t="shared" si="104"/>
        <v>SINAPI 104892</v>
      </c>
      <c r="B6600" s="3" t="s">
        <v>21527</v>
      </c>
      <c r="C6600" s="3" t="s">
        <v>7933</v>
      </c>
      <c r="D6600" s="2" t="s">
        <v>15182</v>
      </c>
      <c r="E6600" s="3" t="s">
        <v>20621</v>
      </c>
      <c r="F6600" s="67" t="s">
        <v>38326</v>
      </c>
      <c r="G6600" s="67" t="s">
        <v>35392</v>
      </c>
      <c r="I6600" s="3" t="s">
        <v>6300</v>
      </c>
      <c r="J6600" s="3" t="str">
        <f>IF($B6600="SINAPI",IF(ISNUMBER(MATCH(Banco!$C6600,Analitico!$A:$A,0)),INDEX(Analitico!E:E,MATCH(Banco!$C6600,Analitico!$A:$A,0))&amp;"%",""),"")</f>
        <v/>
      </c>
      <c r="K6600" s="3" t="str">
        <f>IF($B6600="SINAPI",IF(ISNUMBER(MATCH(Banco!$C6600,Analitico!$A:$A,0)),INDEX(Analitico!F:F,MATCH(Banco!$C6600,Analitico!$A:$A,0))&amp;"%",""),"")</f>
        <v/>
      </c>
    </row>
    <row r="6601" spans="1:11" x14ac:dyDescent="0.2">
      <c r="A6601" s="1" t="str">
        <f t="shared" si="104"/>
        <v>SINAPI 102989</v>
      </c>
      <c r="B6601" s="3" t="s">
        <v>21527</v>
      </c>
      <c r="C6601" s="3" t="s">
        <v>7934</v>
      </c>
      <c r="D6601" s="2" t="s">
        <v>15183</v>
      </c>
      <c r="E6601" s="3" t="s">
        <v>20621</v>
      </c>
      <c r="F6601" s="67" t="s">
        <v>36663</v>
      </c>
      <c r="G6601" s="67" t="s">
        <v>35393</v>
      </c>
      <c r="I6601" s="3" t="s">
        <v>6298</v>
      </c>
      <c r="J6601" s="3" t="str">
        <f>IF($B6601="SINAPI",IF(ISNUMBER(MATCH(Banco!$C6601,Analitico!$A:$A,0)),INDEX(Analitico!E:E,MATCH(Banco!$C6601,Analitico!$A:$A,0))&amp;"%",""),"")</f>
        <v/>
      </c>
      <c r="K6601" s="3" t="str">
        <f>IF($B6601="SINAPI",IF(ISNUMBER(MATCH(Banco!$C6601,Analitico!$A:$A,0)),INDEX(Analitico!F:F,MATCH(Banco!$C6601,Analitico!$A:$A,0))&amp;"%",""),"")</f>
        <v/>
      </c>
    </row>
    <row r="6602" spans="1:11" x14ac:dyDescent="0.2">
      <c r="A6602" s="1" t="str">
        <f t="shared" si="104"/>
        <v>SINAPI 102990</v>
      </c>
      <c r="B6602" s="3" t="s">
        <v>21527</v>
      </c>
      <c r="C6602" s="3" t="s">
        <v>7935</v>
      </c>
      <c r="D6602" s="2" t="s">
        <v>15184</v>
      </c>
      <c r="E6602" s="3" t="s">
        <v>20621</v>
      </c>
      <c r="F6602" s="67" t="s">
        <v>30163</v>
      </c>
      <c r="G6602" s="67" t="s">
        <v>35394</v>
      </c>
      <c r="I6602" s="3" t="s">
        <v>6298</v>
      </c>
      <c r="J6602" s="3" t="str">
        <f>IF($B6602="SINAPI",IF(ISNUMBER(MATCH(Banco!$C6602,Analitico!$A:$A,0)),INDEX(Analitico!E:E,MATCH(Banco!$C6602,Analitico!$A:$A,0))&amp;"%",""),"")</f>
        <v/>
      </c>
      <c r="K6602" s="3" t="str">
        <f>IF($B6602="SINAPI",IF(ISNUMBER(MATCH(Banco!$C6602,Analitico!$A:$A,0)),INDEX(Analitico!F:F,MATCH(Banco!$C6602,Analitico!$A:$A,0))&amp;"%",""),"")</f>
        <v/>
      </c>
    </row>
    <row r="6603" spans="1:11" x14ac:dyDescent="0.2">
      <c r="A6603" s="1" t="str">
        <f t="shared" si="104"/>
        <v>SINAPI 102991</v>
      </c>
      <c r="B6603" s="3" t="s">
        <v>21527</v>
      </c>
      <c r="C6603" s="3" t="s">
        <v>7936</v>
      </c>
      <c r="D6603" s="2" t="s">
        <v>15185</v>
      </c>
      <c r="E6603" s="3" t="s">
        <v>20621</v>
      </c>
      <c r="F6603" s="67" t="s">
        <v>32257</v>
      </c>
      <c r="G6603" s="67" t="s">
        <v>35395</v>
      </c>
      <c r="I6603" s="3" t="s">
        <v>6298</v>
      </c>
      <c r="J6603" s="3" t="str">
        <f>IF($B6603="SINAPI",IF(ISNUMBER(MATCH(Banco!$C6603,Analitico!$A:$A,0)),INDEX(Analitico!E:E,MATCH(Banco!$C6603,Analitico!$A:$A,0))&amp;"%",""),"")</f>
        <v/>
      </c>
      <c r="K6603" s="3" t="str">
        <f>IF($B6603="SINAPI",IF(ISNUMBER(MATCH(Banco!$C6603,Analitico!$A:$A,0)),INDEX(Analitico!F:F,MATCH(Banco!$C6603,Analitico!$A:$A,0))&amp;"%",""),"")</f>
        <v/>
      </c>
    </row>
    <row r="6604" spans="1:11" x14ac:dyDescent="0.2">
      <c r="A6604" s="1" t="str">
        <f t="shared" si="104"/>
        <v>SINAPI 102992</v>
      </c>
      <c r="B6604" s="3" t="s">
        <v>21527</v>
      </c>
      <c r="C6604" s="3" t="s">
        <v>7937</v>
      </c>
      <c r="D6604" s="2" t="s">
        <v>15186</v>
      </c>
      <c r="E6604" s="3" t="s">
        <v>20621</v>
      </c>
      <c r="F6604" s="67" t="s">
        <v>38327</v>
      </c>
      <c r="G6604" s="67" t="s">
        <v>35396</v>
      </c>
      <c r="I6604" s="3" t="s">
        <v>6298</v>
      </c>
      <c r="J6604" s="3" t="str">
        <f>IF($B6604="SINAPI",IF(ISNUMBER(MATCH(Banco!$C6604,Analitico!$A:$A,0)),INDEX(Analitico!E:E,MATCH(Banco!$C6604,Analitico!$A:$A,0))&amp;"%",""),"")</f>
        <v/>
      </c>
      <c r="K6604" s="3" t="str">
        <f>IF($B6604="SINAPI",IF(ISNUMBER(MATCH(Banco!$C6604,Analitico!$A:$A,0)),INDEX(Analitico!F:F,MATCH(Banco!$C6604,Analitico!$A:$A,0))&amp;"%",""),"")</f>
        <v/>
      </c>
    </row>
    <row r="6605" spans="1:11" x14ac:dyDescent="0.2">
      <c r="A6605" s="1" t="str">
        <f t="shared" si="104"/>
        <v>SINAPI 102993</v>
      </c>
      <c r="B6605" s="3" t="s">
        <v>21527</v>
      </c>
      <c r="C6605" s="3" t="s">
        <v>7938</v>
      </c>
      <c r="D6605" s="2" t="s">
        <v>15187</v>
      </c>
      <c r="E6605" s="3" t="s">
        <v>20621</v>
      </c>
      <c r="F6605" s="67" t="s">
        <v>38328</v>
      </c>
      <c r="G6605" s="67" t="s">
        <v>35397</v>
      </c>
      <c r="I6605" s="3" t="s">
        <v>6298</v>
      </c>
      <c r="J6605" s="3" t="str">
        <f>IF($B6605="SINAPI",IF(ISNUMBER(MATCH(Banco!$C6605,Analitico!$A:$A,0)),INDEX(Analitico!E:E,MATCH(Banco!$C6605,Analitico!$A:$A,0))&amp;"%",""),"")</f>
        <v/>
      </c>
      <c r="K6605" s="3" t="str">
        <f>IF($B6605="SINAPI",IF(ISNUMBER(MATCH(Banco!$C6605,Analitico!$A:$A,0)),INDEX(Analitico!F:F,MATCH(Banco!$C6605,Analitico!$A:$A,0))&amp;"%",""),"")</f>
        <v/>
      </c>
    </row>
    <row r="6606" spans="1:11" x14ac:dyDescent="0.2">
      <c r="A6606" s="1" t="str">
        <f t="shared" si="104"/>
        <v>SINAPI 102994</v>
      </c>
      <c r="B6606" s="3" t="s">
        <v>21527</v>
      </c>
      <c r="C6606" s="3" t="s">
        <v>7939</v>
      </c>
      <c r="D6606" s="2" t="s">
        <v>15188</v>
      </c>
      <c r="E6606" s="3" t="s">
        <v>20621</v>
      </c>
      <c r="F6606" s="67" t="s">
        <v>38329</v>
      </c>
      <c r="G6606" s="67" t="s">
        <v>35398</v>
      </c>
      <c r="I6606" s="3" t="s">
        <v>6298</v>
      </c>
      <c r="J6606" s="3" t="str">
        <f>IF($B6606="SINAPI",IF(ISNUMBER(MATCH(Banco!$C6606,Analitico!$A:$A,0)),INDEX(Analitico!E:E,MATCH(Banco!$C6606,Analitico!$A:$A,0))&amp;"%",""),"")</f>
        <v/>
      </c>
      <c r="K6606" s="3" t="str">
        <f>IF($B6606="SINAPI",IF(ISNUMBER(MATCH(Banco!$C6606,Analitico!$A:$A,0)),INDEX(Analitico!F:F,MATCH(Banco!$C6606,Analitico!$A:$A,0))&amp;"%",""),"")</f>
        <v/>
      </c>
    </row>
    <row r="6607" spans="1:11" ht="22.5" x14ac:dyDescent="0.2">
      <c r="A6607" s="1" t="str">
        <f t="shared" si="104"/>
        <v>SINAPI 102995</v>
      </c>
      <c r="B6607" s="3" t="s">
        <v>21527</v>
      </c>
      <c r="C6607" s="3" t="s">
        <v>7940</v>
      </c>
      <c r="D6607" s="2" t="s">
        <v>15189</v>
      </c>
      <c r="E6607" s="3" t="s">
        <v>20621</v>
      </c>
      <c r="F6607" s="67" t="s">
        <v>32338</v>
      </c>
      <c r="G6607" s="67" t="s">
        <v>35399</v>
      </c>
      <c r="I6607" s="3" t="s">
        <v>6298</v>
      </c>
      <c r="J6607" s="3" t="str">
        <f>IF($B6607="SINAPI",IF(ISNUMBER(MATCH(Banco!$C6607,Analitico!$A:$A,0)),INDEX(Analitico!E:E,MATCH(Banco!$C6607,Analitico!$A:$A,0))&amp;"%",""),"")</f>
        <v/>
      </c>
      <c r="K6607" s="3" t="str">
        <f>IF($B6607="SINAPI",IF(ISNUMBER(MATCH(Banco!$C6607,Analitico!$A:$A,0)),INDEX(Analitico!F:F,MATCH(Banco!$C6607,Analitico!$A:$A,0))&amp;"%",""),"")</f>
        <v/>
      </c>
    </row>
    <row r="6608" spans="1:11" ht="22.5" x14ac:dyDescent="0.2">
      <c r="A6608" s="1" t="str">
        <f t="shared" si="104"/>
        <v>SINAPI 102996</v>
      </c>
      <c r="B6608" s="3" t="s">
        <v>21527</v>
      </c>
      <c r="C6608" s="3" t="s">
        <v>7941</v>
      </c>
      <c r="D6608" s="2" t="s">
        <v>15190</v>
      </c>
      <c r="E6608" s="3" t="s">
        <v>20621</v>
      </c>
      <c r="F6608" s="67" t="s">
        <v>38330</v>
      </c>
      <c r="G6608" s="67" t="s">
        <v>33461</v>
      </c>
      <c r="I6608" s="3" t="s">
        <v>6298</v>
      </c>
      <c r="J6608" s="3" t="str">
        <f>IF($B6608="SINAPI",IF(ISNUMBER(MATCH(Banco!$C6608,Analitico!$A:$A,0)),INDEX(Analitico!E:E,MATCH(Banco!$C6608,Analitico!$A:$A,0))&amp;"%",""),"")</f>
        <v/>
      </c>
      <c r="K6608" s="3" t="str">
        <f>IF($B6608="SINAPI",IF(ISNUMBER(MATCH(Banco!$C6608,Analitico!$A:$A,0)),INDEX(Analitico!F:F,MATCH(Banco!$C6608,Analitico!$A:$A,0))&amp;"%",""),"")</f>
        <v/>
      </c>
    </row>
    <row r="6609" spans="1:11" ht="22.5" x14ac:dyDescent="0.2">
      <c r="A6609" s="1" t="str">
        <f t="shared" si="104"/>
        <v>SINAPI 102997</v>
      </c>
      <c r="B6609" s="3" t="s">
        <v>21527</v>
      </c>
      <c r="C6609" s="3" t="s">
        <v>7942</v>
      </c>
      <c r="D6609" s="2" t="s">
        <v>15191</v>
      </c>
      <c r="E6609" s="3" t="s">
        <v>20621</v>
      </c>
      <c r="F6609" s="67" t="s">
        <v>38331</v>
      </c>
      <c r="G6609" s="67" t="s">
        <v>35400</v>
      </c>
      <c r="I6609" s="3" t="s">
        <v>6298</v>
      </c>
      <c r="J6609" s="3" t="str">
        <f>IF($B6609="SINAPI",IF(ISNUMBER(MATCH(Banco!$C6609,Analitico!$A:$A,0)),INDEX(Analitico!E:E,MATCH(Banco!$C6609,Analitico!$A:$A,0))&amp;"%",""),"")</f>
        <v/>
      </c>
      <c r="K6609" s="3" t="str">
        <f>IF($B6609="SINAPI",IF(ISNUMBER(MATCH(Banco!$C6609,Analitico!$A:$A,0)),INDEX(Analitico!F:F,MATCH(Banco!$C6609,Analitico!$A:$A,0))&amp;"%",""),"")</f>
        <v/>
      </c>
    </row>
    <row r="6610" spans="1:11" ht="22.5" x14ac:dyDescent="0.2">
      <c r="A6610" s="1" t="str">
        <f t="shared" si="104"/>
        <v>SINAPI 102998</v>
      </c>
      <c r="B6610" s="3" t="s">
        <v>21527</v>
      </c>
      <c r="C6610" s="3" t="s">
        <v>7943</v>
      </c>
      <c r="D6610" s="2" t="s">
        <v>15192</v>
      </c>
      <c r="E6610" s="3" t="s">
        <v>20621</v>
      </c>
      <c r="F6610" s="67" t="s">
        <v>34429</v>
      </c>
      <c r="G6610" s="67" t="s">
        <v>35401</v>
      </c>
      <c r="I6610" s="3" t="s">
        <v>6298</v>
      </c>
      <c r="J6610" s="3" t="str">
        <f>IF($B6610="SINAPI",IF(ISNUMBER(MATCH(Banco!$C6610,Analitico!$A:$A,0)),INDEX(Analitico!E:E,MATCH(Banco!$C6610,Analitico!$A:$A,0))&amp;"%",""),"")</f>
        <v/>
      </c>
      <c r="K6610" s="3" t="str">
        <f>IF($B6610="SINAPI",IF(ISNUMBER(MATCH(Banco!$C6610,Analitico!$A:$A,0)),INDEX(Analitico!F:F,MATCH(Banco!$C6610,Analitico!$A:$A,0))&amp;"%",""),"")</f>
        <v/>
      </c>
    </row>
    <row r="6611" spans="1:11" ht="22.5" x14ac:dyDescent="0.2">
      <c r="A6611" s="1" t="str">
        <f t="shared" si="104"/>
        <v>SINAPI 102999</v>
      </c>
      <c r="B6611" s="3" t="s">
        <v>21527</v>
      </c>
      <c r="C6611" s="3" t="s">
        <v>7944</v>
      </c>
      <c r="D6611" s="2" t="s">
        <v>15193</v>
      </c>
      <c r="E6611" s="3" t="s">
        <v>20621</v>
      </c>
      <c r="F6611" s="67" t="s">
        <v>38332</v>
      </c>
      <c r="G6611" s="67" t="s">
        <v>35402</v>
      </c>
      <c r="I6611" s="3" t="s">
        <v>6298</v>
      </c>
      <c r="J6611" s="3" t="str">
        <f>IF($B6611="SINAPI",IF(ISNUMBER(MATCH(Banco!$C6611,Analitico!$A:$A,0)),INDEX(Analitico!E:E,MATCH(Banco!$C6611,Analitico!$A:$A,0))&amp;"%",""),"")</f>
        <v/>
      </c>
      <c r="K6611" s="3" t="str">
        <f>IF($B6611="SINAPI",IF(ISNUMBER(MATCH(Banco!$C6611,Analitico!$A:$A,0)),INDEX(Analitico!F:F,MATCH(Banco!$C6611,Analitico!$A:$A,0))&amp;"%",""),"")</f>
        <v/>
      </c>
    </row>
    <row r="6612" spans="1:11" ht="22.5" x14ac:dyDescent="0.2">
      <c r="A6612" s="1" t="str">
        <f t="shared" si="104"/>
        <v>SINAPI 103000</v>
      </c>
      <c r="B6612" s="3" t="s">
        <v>21527</v>
      </c>
      <c r="C6612" s="3" t="s">
        <v>7945</v>
      </c>
      <c r="D6612" s="2" t="s">
        <v>15194</v>
      </c>
      <c r="E6612" s="3" t="s">
        <v>20621</v>
      </c>
      <c r="F6612" s="67" t="s">
        <v>38333</v>
      </c>
      <c r="G6612" s="67" t="s">
        <v>33475</v>
      </c>
      <c r="I6612" s="3" t="s">
        <v>6298</v>
      </c>
      <c r="J6612" s="3" t="str">
        <f>IF($B6612="SINAPI",IF(ISNUMBER(MATCH(Banco!$C6612,Analitico!$A:$A,0)),INDEX(Analitico!E:E,MATCH(Banco!$C6612,Analitico!$A:$A,0))&amp;"%",""),"")</f>
        <v/>
      </c>
      <c r="K6612" s="3" t="str">
        <f>IF($B6612="SINAPI",IF(ISNUMBER(MATCH(Banco!$C6612,Analitico!$A:$A,0)),INDEX(Analitico!F:F,MATCH(Banco!$C6612,Analitico!$A:$A,0))&amp;"%",""),"")</f>
        <v/>
      </c>
    </row>
    <row r="6613" spans="1:11" ht="22.5" x14ac:dyDescent="0.2">
      <c r="A6613" s="1" t="str">
        <f t="shared" si="104"/>
        <v>SINAPI 103001</v>
      </c>
      <c r="B6613" s="3" t="s">
        <v>21527</v>
      </c>
      <c r="C6613" s="3" t="s">
        <v>7946</v>
      </c>
      <c r="D6613" s="2" t="s">
        <v>15195</v>
      </c>
      <c r="E6613" s="3" t="s">
        <v>20622</v>
      </c>
      <c r="F6613" s="67" t="s">
        <v>38334</v>
      </c>
      <c r="G6613" s="67" t="s">
        <v>35403</v>
      </c>
      <c r="I6613" s="3" t="s">
        <v>6298</v>
      </c>
      <c r="J6613" s="3" t="str">
        <f>IF($B6613="SINAPI",IF(ISNUMBER(MATCH(Banco!$C6613,Analitico!$A:$A,0)),INDEX(Analitico!E:E,MATCH(Banco!$C6613,Analitico!$A:$A,0))&amp;"%",""),"")</f>
        <v/>
      </c>
      <c r="K6613" s="3" t="str">
        <f>IF($B6613="SINAPI",IF(ISNUMBER(MATCH(Banco!$C6613,Analitico!$A:$A,0)),INDEX(Analitico!F:F,MATCH(Banco!$C6613,Analitico!$A:$A,0))&amp;"%",""),"")</f>
        <v/>
      </c>
    </row>
    <row r="6614" spans="1:11" ht="22.5" x14ac:dyDescent="0.2">
      <c r="A6614" s="1" t="str">
        <f t="shared" si="104"/>
        <v>SINAPI 103002</v>
      </c>
      <c r="B6614" s="3" t="s">
        <v>21527</v>
      </c>
      <c r="C6614" s="3" t="s">
        <v>7947</v>
      </c>
      <c r="D6614" s="2" t="s">
        <v>15196</v>
      </c>
      <c r="E6614" s="3" t="s">
        <v>20622</v>
      </c>
      <c r="F6614" s="67" t="s">
        <v>38335</v>
      </c>
      <c r="G6614" s="67" t="s">
        <v>35404</v>
      </c>
      <c r="I6614" s="3" t="s">
        <v>6298</v>
      </c>
      <c r="J6614" s="3" t="str">
        <f>IF($B6614="SINAPI",IF(ISNUMBER(MATCH(Banco!$C6614,Analitico!$A:$A,0)),INDEX(Analitico!E:E,MATCH(Banco!$C6614,Analitico!$A:$A,0))&amp;"%",""),"")</f>
        <v/>
      </c>
      <c r="K6614" s="3" t="str">
        <f>IF($B6614="SINAPI",IF(ISNUMBER(MATCH(Banco!$C6614,Analitico!$A:$A,0)),INDEX(Analitico!F:F,MATCH(Banco!$C6614,Analitico!$A:$A,0))&amp;"%",""),"")</f>
        <v/>
      </c>
    </row>
    <row r="6615" spans="1:11" ht="22.5" x14ac:dyDescent="0.2">
      <c r="A6615" s="1" t="str">
        <f t="shared" si="104"/>
        <v>SINAPI 103003</v>
      </c>
      <c r="B6615" s="3" t="s">
        <v>21527</v>
      </c>
      <c r="C6615" s="3" t="s">
        <v>7948</v>
      </c>
      <c r="D6615" s="2" t="s">
        <v>15197</v>
      </c>
      <c r="E6615" s="3" t="s">
        <v>20622</v>
      </c>
      <c r="F6615" s="67" t="s">
        <v>38336</v>
      </c>
      <c r="G6615" s="67" t="s">
        <v>35405</v>
      </c>
      <c r="I6615" s="3" t="s">
        <v>6298</v>
      </c>
      <c r="J6615" s="3" t="str">
        <f>IF($B6615="SINAPI",IF(ISNUMBER(MATCH(Banco!$C6615,Analitico!$A:$A,0)),INDEX(Analitico!E:E,MATCH(Banco!$C6615,Analitico!$A:$A,0))&amp;"%",""),"")</f>
        <v/>
      </c>
      <c r="K6615" s="3" t="str">
        <f>IF($B6615="SINAPI",IF(ISNUMBER(MATCH(Banco!$C6615,Analitico!$A:$A,0)),INDEX(Analitico!F:F,MATCH(Banco!$C6615,Analitico!$A:$A,0))&amp;"%",""),"")</f>
        <v/>
      </c>
    </row>
    <row r="6616" spans="1:11" ht="22.5" x14ac:dyDescent="0.2">
      <c r="A6616" s="1" t="str">
        <f t="shared" si="104"/>
        <v>SINAPI 103005</v>
      </c>
      <c r="B6616" s="3" t="s">
        <v>21527</v>
      </c>
      <c r="C6616" s="3" t="s">
        <v>7949</v>
      </c>
      <c r="D6616" s="2" t="s">
        <v>15198</v>
      </c>
      <c r="E6616" s="3" t="s">
        <v>20622</v>
      </c>
      <c r="F6616" s="67" t="s">
        <v>38337</v>
      </c>
      <c r="G6616" s="67" t="s">
        <v>35406</v>
      </c>
      <c r="I6616" s="3" t="s">
        <v>6298</v>
      </c>
      <c r="J6616" s="3" t="str">
        <f>IF($B6616="SINAPI",IF(ISNUMBER(MATCH(Banco!$C6616,Analitico!$A:$A,0)),INDEX(Analitico!E:E,MATCH(Banco!$C6616,Analitico!$A:$A,0))&amp;"%",""),"")</f>
        <v/>
      </c>
      <c r="K6616" s="3" t="str">
        <f>IF($B6616="SINAPI",IF(ISNUMBER(MATCH(Banco!$C6616,Analitico!$A:$A,0)),INDEX(Analitico!F:F,MATCH(Banco!$C6616,Analitico!$A:$A,0))&amp;"%",""),"")</f>
        <v/>
      </c>
    </row>
    <row r="6617" spans="1:11" ht="22.5" x14ac:dyDescent="0.2">
      <c r="A6617" s="1" t="str">
        <f t="shared" si="104"/>
        <v>SINAPI 103006</v>
      </c>
      <c r="B6617" s="3" t="s">
        <v>21527</v>
      </c>
      <c r="C6617" s="3" t="s">
        <v>7950</v>
      </c>
      <c r="D6617" s="2" t="s">
        <v>15199</v>
      </c>
      <c r="E6617" s="3" t="s">
        <v>20622</v>
      </c>
      <c r="F6617" s="67" t="s">
        <v>38338</v>
      </c>
      <c r="G6617" s="67" t="s">
        <v>35407</v>
      </c>
      <c r="I6617" s="3" t="s">
        <v>6298</v>
      </c>
      <c r="J6617" s="3" t="str">
        <f>IF($B6617="SINAPI",IF(ISNUMBER(MATCH(Banco!$C6617,Analitico!$A:$A,0)),INDEX(Analitico!E:E,MATCH(Banco!$C6617,Analitico!$A:$A,0))&amp;"%",""),"")</f>
        <v/>
      </c>
      <c r="K6617" s="3" t="str">
        <f>IF($B6617="SINAPI",IF(ISNUMBER(MATCH(Banco!$C6617,Analitico!$A:$A,0)),INDEX(Analitico!F:F,MATCH(Banco!$C6617,Analitico!$A:$A,0))&amp;"%",""),"")</f>
        <v/>
      </c>
    </row>
    <row r="6618" spans="1:11" ht="22.5" x14ac:dyDescent="0.2">
      <c r="A6618" s="1" t="str">
        <f t="shared" si="104"/>
        <v>SINAPI 103007</v>
      </c>
      <c r="B6618" s="3" t="s">
        <v>21527</v>
      </c>
      <c r="C6618" s="3" t="s">
        <v>7951</v>
      </c>
      <c r="D6618" s="2" t="s">
        <v>15200</v>
      </c>
      <c r="E6618" s="3" t="s">
        <v>20622</v>
      </c>
      <c r="F6618" s="67" t="s">
        <v>38339</v>
      </c>
      <c r="G6618" s="67" t="s">
        <v>35408</v>
      </c>
      <c r="I6618" s="3" t="s">
        <v>6298</v>
      </c>
      <c r="J6618" s="3" t="str">
        <f>IF($B6618="SINAPI",IF(ISNUMBER(MATCH(Banco!$C6618,Analitico!$A:$A,0)),INDEX(Analitico!E:E,MATCH(Banco!$C6618,Analitico!$A:$A,0))&amp;"%",""),"")</f>
        <v/>
      </c>
      <c r="K6618" s="3" t="str">
        <f>IF($B6618="SINAPI",IF(ISNUMBER(MATCH(Banco!$C6618,Analitico!$A:$A,0)),INDEX(Analitico!F:F,MATCH(Banco!$C6618,Analitico!$A:$A,0))&amp;"%",""),"")</f>
        <v/>
      </c>
    </row>
    <row r="6619" spans="1:11" ht="22.5" x14ac:dyDescent="0.2">
      <c r="A6619" s="1" t="str">
        <f t="shared" si="104"/>
        <v>SINAPI 97933</v>
      </c>
      <c r="B6619" s="3" t="s">
        <v>21527</v>
      </c>
      <c r="C6619" s="3" t="s">
        <v>7952</v>
      </c>
      <c r="D6619" s="2" t="s">
        <v>15201</v>
      </c>
      <c r="E6619" s="3" t="s">
        <v>20622</v>
      </c>
      <c r="F6619" s="67" t="s">
        <v>38340</v>
      </c>
      <c r="G6619" s="67" t="s">
        <v>35409</v>
      </c>
      <c r="I6619" s="3" t="s">
        <v>6298</v>
      </c>
      <c r="J6619" s="3" t="str">
        <f>IF($B6619="SINAPI",IF(ISNUMBER(MATCH(Banco!$C6619,Analitico!$A:$A,0)),INDEX(Analitico!E:E,MATCH(Banco!$C6619,Analitico!$A:$A,0))&amp;"%",""),"")</f>
        <v/>
      </c>
      <c r="K6619" s="3" t="str">
        <f>IF($B6619="SINAPI",IF(ISNUMBER(MATCH(Banco!$C6619,Analitico!$A:$A,0)),INDEX(Analitico!F:F,MATCH(Banco!$C6619,Analitico!$A:$A,0))&amp;"%",""),"")</f>
        <v/>
      </c>
    </row>
    <row r="6620" spans="1:11" ht="22.5" x14ac:dyDescent="0.2">
      <c r="A6620" s="1" t="str">
        <f t="shared" si="104"/>
        <v>SINAPI 97934</v>
      </c>
      <c r="B6620" s="3" t="s">
        <v>21527</v>
      </c>
      <c r="C6620" s="3" t="s">
        <v>7953</v>
      </c>
      <c r="D6620" s="2" t="s">
        <v>15202</v>
      </c>
      <c r="E6620" s="3" t="s">
        <v>20622</v>
      </c>
      <c r="F6620" s="67" t="s">
        <v>38341</v>
      </c>
      <c r="G6620" s="67" t="s">
        <v>35410</v>
      </c>
      <c r="I6620" s="3" t="s">
        <v>6300</v>
      </c>
      <c r="J6620" s="3" t="str">
        <f>IF($B6620="SINAPI",IF(ISNUMBER(MATCH(Banco!$C6620,Analitico!$A:$A,0)),INDEX(Analitico!E:E,MATCH(Banco!$C6620,Analitico!$A:$A,0))&amp;"%",""),"")</f>
        <v/>
      </c>
      <c r="K6620" s="3" t="str">
        <f>IF($B6620="SINAPI",IF(ISNUMBER(MATCH(Banco!$C6620,Analitico!$A:$A,0)),INDEX(Analitico!F:F,MATCH(Banco!$C6620,Analitico!$A:$A,0))&amp;"%",""),"")</f>
        <v/>
      </c>
    </row>
    <row r="6621" spans="1:11" ht="22.5" x14ac:dyDescent="0.2">
      <c r="A6621" s="1" t="str">
        <f t="shared" si="104"/>
        <v>SINAPI 97935</v>
      </c>
      <c r="B6621" s="3" t="s">
        <v>21527</v>
      </c>
      <c r="C6621" s="3" t="s">
        <v>7954</v>
      </c>
      <c r="D6621" s="2" t="s">
        <v>15203</v>
      </c>
      <c r="E6621" s="3" t="s">
        <v>20622</v>
      </c>
      <c r="F6621" s="67" t="s">
        <v>38342</v>
      </c>
      <c r="G6621" s="67" t="s">
        <v>35411</v>
      </c>
      <c r="I6621" s="3" t="s">
        <v>6300</v>
      </c>
      <c r="J6621" s="3" t="str">
        <f>IF($B6621="SINAPI",IF(ISNUMBER(MATCH(Banco!$C6621,Analitico!$A:$A,0)),INDEX(Analitico!E:E,MATCH(Banco!$C6621,Analitico!$A:$A,0))&amp;"%",""),"")</f>
        <v/>
      </c>
      <c r="K6621" s="3" t="str">
        <f>IF($B6621="SINAPI",IF(ISNUMBER(MATCH(Banco!$C6621,Analitico!$A:$A,0)),INDEX(Analitico!F:F,MATCH(Banco!$C6621,Analitico!$A:$A,0))&amp;"%",""),"")</f>
        <v/>
      </c>
    </row>
    <row r="6622" spans="1:11" ht="22.5" x14ac:dyDescent="0.2">
      <c r="A6622" s="1" t="str">
        <f t="shared" si="104"/>
        <v>SINAPI 97936</v>
      </c>
      <c r="B6622" s="3" t="s">
        <v>21527</v>
      </c>
      <c r="C6622" s="3" t="s">
        <v>7955</v>
      </c>
      <c r="D6622" s="2" t="s">
        <v>15204</v>
      </c>
      <c r="E6622" s="3" t="s">
        <v>20622</v>
      </c>
      <c r="F6622" s="67" t="s">
        <v>38343</v>
      </c>
      <c r="G6622" s="67" t="s">
        <v>35412</v>
      </c>
      <c r="I6622" s="3" t="s">
        <v>6300</v>
      </c>
      <c r="J6622" s="3" t="str">
        <f>IF($B6622="SINAPI",IF(ISNUMBER(MATCH(Banco!$C6622,Analitico!$A:$A,0)),INDEX(Analitico!E:E,MATCH(Banco!$C6622,Analitico!$A:$A,0))&amp;"%",""),"")</f>
        <v/>
      </c>
      <c r="K6622" s="3" t="str">
        <f>IF($B6622="SINAPI",IF(ISNUMBER(MATCH(Banco!$C6622,Analitico!$A:$A,0)),INDEX(Analitico!F:F,MATCH(Banco!$C6622,Analitico!$A:$A,0))&amp;"%",""),"")</f>
        <v/>
      </c>
    </row>
    <row r="6623" spans="1:11" ht="22.5" x14ac:dyDescent="0.2">
      <c r="A6623" s="1" t="str">
        <f t="shared" si="104"/>
        <v>SINAPI 97947</v>
      </c>
      <c r="B6623" s="3" t="s">
        <v>21527</v>
      </c>
      <c r="C6623" s="3" t="s">
        <v>7956</v>
      </c>
      <c r="D6623" s="2" t="s">
        <v>15205</v>
      </c>
      <c r="E6623" s="3" t="s">
        <v>20622</v>
      </c>
      <c r="F6623" s="67" t="s">
        <v>38344</v>
      </c>
      <c r="G6623" s="67" t="s">
        <v>35413</v>
      </c>
      <c r="I6623" s="3" t="s">
        <v>6298</v>
      </c>
      <c r="J6623" s="3" t="str">
        <f>IF($B6623="SINAPI",IF(ISNUMBER(MATCH(Banco!$C6623,Analitico!$A:$A,0)),INDEX(Analitico!E:E,MATCH(Banco!$C6623,Analitico!$A:$A,0))&amp;"%",""),"")</f>
        <v/>
      </c>
      <c r="K6623" s="3" t="str">
        <f>IF($B6623="SINAPI",IF(ISNUMBER(MATCH(Banco!$C6623,Analitico!$A:$A,0)),INDEX(Analitico!F:F,MATCH(Banco!$C6623,Analitico!$A:$A,0))&amp;"%",""),"")</f>
        <v/>
      </c>
    </row>
    <row r="6624" spans="1:11" ht="22.5" x14ac:dyDescent="0.2">
      <c r="A6624" s="1" t="str">
        <f t="shared" si="104"/>
        <v>SINAPI 97948</v>
      </c>
      <c r="B6624" s="3" t="s">
        <v>21527</v>
      </c>
      <c r="C6624" s="3" t="s">
        <v>7957</v>
      </c>
      <c r="D6624" s="2" t="s">
        <v>15206</v>
      </c>
      <c r="E6624" s="3" t="s">
        <v>20622</v>
      </c>
      <c r="F6624" s="67" t="s">
        <v>38345</v>
      </c>
      <c r="G6624" s="67" t="s">
        <v>35414</v>
      </c>
      <c r="I6624" s="3" t="s">
        <v>6300</v>
      </c>
      <c r="J6624" s="3" t="str">
        <f>IF($B6624="SINAPI",IF(ISNUMBER(MATCH(Banco!$C6624,Analitico!$A:$A,0)),INDEX(Analitico!E:E,MATCH(Banco!$C6624,Analitico!$A:$A,0))&amp;"%",""),"")</f>
        <v/>
      </c>
      <c r="K6624" s="3" t="str">
        <f>IF($B6624="SINAPI",IF(ISNUMBER(MATCH(Banco!$C6624,Analitico!$A:$A,0)),INDEX(Analitico!F:F,MATCH(Banco!$C6624,Analitico!$A:$A,0))&amp;"%",""),"")</f>
        <v/>
      </c>
    </row>
    <row r="6625" spans="1:11" ht="22.5" x14ac:dyDescent="0.2">
      <c r="A6625" s="1" t="str">
        <f t="shared" si="104"/>
        <v>SINAPI 97949</v>
      </c>
      <c r="B6625" s="3" t="s">
        <v>21527</v>
      </c>
      <c r="C6625" s="3" t="s">
        <v>7958</v>
      </c>
      <c r="D6625" s="2" t="s">
        <v>15207</v>
      </c>
      <c r="E6625" s="3" t="s">
        <v>20622</v>
      </c>
      <c r="F6625" s="67" t="s">
        <v>38346</v>
      </c>
      <c r="G6625" s="67" t="s">
        <v>35415</v>
      </c>
      <c r="I6625" s="3" t="s">
        <v>6300</v>
      </c>
      <c r="J6625" s="3" t="str">
        <f>IF($B6625="SINAPI",IF(ISNUMBER(MATCH(Banco!$C6625,Analitico!$A:$A,0)),INDEX(Analitico!E:E,MATCH(Banco!$C6625,Analitico!$A:$A,0))&amp;"%",""),"")</f>
        <v/>
      </c>
      <c r="K6625" s="3" t="str">
        <f>IF($B6625="SINAPI",IF(ISNUMBER(MATCH(Banco!$C6625,Analitico!$A:$A,0)),INDEX(Analitico!F:F,MATCH(Banco!$C6625,Analitico!$A:$A,0))&amp;"%",""),"")</f>
        <v/>
      </c>
    </row>
    <row r="6626" spans="1:11" ht="22.5" x14ac:dyDescent="0.2">
      <c r="A6626" s="1" t="str">
        <f t="shared" si="104"/>
        <v>SINAPI 97950</v>
      </c>
      <c r="B6626" s="3" t="s">
        <v>21527</v>
      </c>
      <c r="C6626" s="3" t="s">
        <v>7959</v>
      </c>
      <c r="D6626" s="2" t="s">
        <v>15208</v>
      </c>
      <c r="E6626" s="3" t="s">
        <v>20622</v>
      </c>
      <c r="F6626" s="67" t="s">
        <v>38347</v>
      </c>
      <c r="G6626" s="67" t="s">
        <v>35416</v>
      </c>
      <c r="I6626" s="3" t="s">
        <v>6300</v>
      </c>
      <c r="J6626" s="3" t="str">
        <f>IF($B6626="SINAPI",IF(ISNUMBER(MATCH(Banco!$C6626,Analitico!$A:$A,0)),INDEX(Analitico!E:E,MATCH(Banco!$C6626,Analitico!$A:$A,0))&amp;"%",""),"")</f>
        <v/>
      </c>
      <c r="K6626" s="3" t="str">
        <f>IF($B6626="SINAPI",IF(ISNUMBER(MATCH(Banco!$C6626,Analitico!$A:$A,0)),INDEX(Analitico!F:F,MATCH(Banco!$C6626,Analitico!$A:$A,0))&amp;"%",""),"")</f>
        <v/>
      </c>
    </row>
    <row r="6627" spans="1:11" ht="22.5" x14ac:dyDescent="0.2">
      <c r="A6627" s="1" t="str">
        <f t="shared" ref="A6627:A6690" si="105">CONCATENAR</f>
        <v>SINAPI 97951</v>
      </c>
      <c r="B6627" s="3" t="s">
        <v>21527</v>
      </c>
      <c r="C6627" s="3" t="s">
        <v>7960</v>
      </c>
      <c r="D6627" s="2" t="s">
        <v>15209</v>
      </c>
      <c r="E6627" s="3" t="s">
        <v>20622</v>
      </c>
      <c r="F6627" s="67" t="s">
        <v>38348</v>
      </c>
      <c r="G6627" s="67" t="s">
        <v>35417</v>
      </c>
      <c r="I6627" s="3" t="s">
        <v>6300</v>
      </c>
      <c r="J6627" s="3" t="str">
        <f>IF($B6627="SINAPI",IF(ISNUMBER(MATCH(Banco!$C6627,Analitico!$A:$A,0)),INDEX(Analitico!E:E,MATCH(Banco!$C6627,Analitico!$A:$A,0))&amp;"%",""),"")</f>
        <v/>
      </c>
      <c r="K6627" s="3" t="str">
        <f>IF($B6627="SINAPI",IF(ISNUMBER(MATCH(Banco!$C6627,Analitico!$A:$A,0)),INDEX(Analitico!F:F,MATCH(Banco!$C6627,Analitico!$A:$A,0))&amp;"%",""),"")</f>
        <v/>
      </c>
    </row>
    <row r="6628" spans="1:11" ht="22.5" x14ac:dyDescent="0.2">
      <c r="A6628" s="1" t="str">
        <f t="shared" si="105"/>
        <v>SINAPI 97952</v>
      </c>
      <c r="B6628" s="3" t="s">
        <v>21527</v>
      </c>
      <c r="C6628" s="3" t="s">
        <v>7961</v>
      </c>
      <c r="D6628" s="2" t="s">
        <v>15210</v>
      </c>
      <c r="E6628" s="3" t="s">
        <v>20622</v>
      </c>
      <c r="F6628" s="67" t="s">
        <v>38349</v>
      </c>
      <c r="G6628" s="67" t="s">
        <v>35418</v>
      </c>
      <c r="I6628" s="3" t="s">
        <v>6300</v>
      </c>
      <c r="J6628" s="3" t="str">
        <f>IF($B6628="SINAPI",IF(ISNUMBER(MATCH(Banco!$C6628,Analitico!$A:$A,0)),INDEX(Analitico!E:E,MATCH(Banco!$C6628,Analitico!$A:$A,0))&amp;"%",""),"")</f>
        <v/>
      </c>
      <c r="K6628" s="3" t="str">
        <f>IF($B6628="SINAPI",IF(ISNUMBER(MATCH(Banco!$C6628,Analitico!$A:$A,0)),INDEX(Analitico!F:F,MATCH(Banco!$C6628,Analitico!$A:$A,0))&amp;"%",""),"")</f>
        <v/>
      </c>
    </row>
    <row r="6629" spans="1:11" ht="22.5" x14ac:dyDescent="0.2">
      <c r="A6629" s="1" t="str">
        <f t="shared" si="105"/>
        <v>SINAPI 97953</v>
      </c>
      <c r="B6629" s="3" t="s">
        <v>21527</v>
      </c>
      <c r="C6629" s="3" t="s">
        <v>7962</v>
      </c>
      <c r="D6629" s="2" t="s">
        <v>15211</v>
      </c>
      <c r="E6629" s="3" t="s">
        <v>20622</v>
      </c>
      <c r="F6629" s="67" t="s">
        <v>38350</v>
      </c>
      <c r="G6629" s="67" t="s">
        <v>35419</v>
      </c>
      <c r="I6629" s="3" t="s">
        <v>6298</v>
      </c>
      <c r="J6629" s="3" t="str">
        <f>IF($B6629="SINAPI",IF(ISNUMBER(MATCH(Banco!$C6629,Analitico!$A:$A,0)),INDEX(Analitico!E:E,MATCH(Banco!$C6629,Analitico!$A:$A,0))&amp;"%",""),"")</f>
        <v/>
      </c>
      <c r="K6629" s="3" t="str">
        <f>IF($B6629="SINAPI",IF(ISNUMBER(MATCH(Banco!$C6629,Analitico!$A:$A,0)),INDEX(Analitico!F:F,MATCH(Banco!$C6629,Analitico!$A:$A,0))&amp;"%",""),"")</f>
        <v/>
      </c>
    </row>
    <row r="6630" spans="1:11" ht="22.5" x14ac:dyDescent="0.2">
      <c r="A6630" s="1" t="str">
        <f t="shared" si="105"/>
        <v>SINAPI 97955</v>
      </c>
      <c r="B6630" s="3" t="s">
        <v>21527</v>
      </c>
      <c r="C6630" s="3" t="s">
        <v>7963</v>
      </c>
      <c r="D6630" s="2" t="s">
        <v>15212</v>
      </c>
      <c r="E6630" s="3" t="s">
        <v>20622</v>
      </c>
      <c r="F6630" s="67" t="s">
        <v>38351</v>
      </c>
      <c r="G6630" s="67" t="s">
        <v>35420</v>
      </c>
      <c r="I6630" s="3" t="s">
        <v>6300</v>
      </c>
      <c r="J6630" s="3" t="str">
        <f>IF($B6630="SINAPI",IF(ISNUMBER(MATCH(Banco!$C6630,Analitico!$A:$A,0)),INDEX(Analitico!E:E,MATCH(Banco!$C6630,Analitico!$A:$A,0))&amp;"%",""),"")</f>
        <v/>
      </c>
      <c r="K6630" s="3" t="str">
        <f>IF($B6630="SINAPI",IF(ISNUMBER(MATCH(Banco!$C6630,Analitico!$A:$A,0)),INDEX(Analitico!F:F,MATCH(Banco!$C6630,Analitico!$A:$A,0))&amp;"%",""),"")</f>
        <v/>
      </c>
    </row>
    <row r="6631" spans="1:11" ht="22.5" x14ac:dyDescent="0.2">
      <c r="A6631" s="1" t="str">
        <f t="shared" si="105"/>
        <v>SINAPI 97956</v>
      </c>
      <c r="B6631" s="3" t="s">
        <v>21527</v>
      </c>
      <c r="C6631" s="3" t="s">
        <v>7964</v>
      </c>
      <c r="D6631" s="2" t="s">
        <v>15213</v>
      </c>
      <c r="E6631" s="3" t="s">
        <v>20622</v>
      </c>
      <c r="F6631" s="67" t="s">
        <v>38352</v>
      </c>
      <c r="G6631" s="67" t="s">
        <v>35421</v>
      </c>
      <c r="I6631" s="3" t="s">
        <v>6300</v>
      </c>
      <c r="J6631" s="3" t="str">
        <f>IF($B6631="SINAPI",IF(ISNUMBER(MATCH(Banco!$C6631,Analitico!$A:$A,0)),INDEX(Analitico!E:E,MATCH(Banco!$C6631,Analitico!$A:$A,0))&amp;"%",""),"")</f>
        <v/>
      </c>
      <c r="K6631" s="3" t="str">
        <f>IF($B6631="SINAPI",IF(ISNUMBER(MATCH(Banco!$C6631,Analitico!$A:$A,0)),INDEX(Analitico!F:F,MATCH(Banco!$C6631,Analitico!$A:$A,0))&amp;"%",""),"")</f>
        <v/>
      </c>
    </row>
    <row r="6632" spans="1:11" ht="22.5" x14ac:dyDescent="0.2">
      <c r="A6632" s="1" t="str">
        <f t="shared" si="105"/>
        <v>SINAPI 97957</v>
      </c>
      <c r="B6632" s="3" t="s">
        <v>21527</v>
      </c>
      <c r="C6632" s="3" t="s">
        <v>7965</v>
      </c>
      <c r="D6632" s="2" t="s">
        <v>15214</v>
      </c>
      <c r="E6632" s="3" t="s">
        <v>20622</v>
      </c>
      <c r="F6632" s="67" t="s">
        <v>38353</v>
      </c>
      <c r="G6632" s="67" t="s">
        <v>35422</v>
      </c>
      <c r="I6632" s="3" t="s">
        <v>6300</v>
      </c>
      <c r="J6632" s="3" t="str">
        <f>IF($B6632="SINAPI",IF(ISNUMBER(MATCH(Banco!$C6632,Analitico!$A:$A,0)),INDEX(Analitico!E:E,MATCH(Banco!$C6632,Analitico!$A:$A,0))&amp;"%",""),"")</f>
        <v/>
      </c>
      <c r="K6632" s="3" t="str">
        <f>IF($B6632="SINAPI",IF(ISNUMBER(MATCH(Banco!$C6632,Analitico!$A:$A,0)),INDEX(Analitico!F:F,MATCH(Banco!$C6632,Analitico!$A:$A,0))&amp;"%",""),"")</f>
        <v/>
      </c>
    </row>
    <row r="6633" spans="1:11" ht="22.5" x14ac:dyDescent="0.2">
      <c r="A6633" s="1" t="str">
        <f t="shared" si="105"/>
        <v>SINAPI 97961</v>
      </c>
      <c r="B6633" s="3" t="s">
        <v>21527</v>
      </c>
      <c r="C6633" s="3" t="s">
        <v>7966</v>
      </c>
      <c r="D6633" s="2" t="s">
        <v>15215</v>
      </c>
      <c r="E6633" s="3" t="s">
        <v>20622</v>
      </c>
      <c r="F6633" s="67" t="s">
        <v>38354</v>
      </c>
      <c r="G6633" s="67" t="s">
        <v>35423</v>
      </c>
      <c r="I6633" s="3" t="s">
        <v>6300</v>
      </c>
      <c r="J6633" s="3" t="str">
        <f>IF($B6633="SINAPI",IF(ISNUMBER(MATCH(Banco!$C6633,Analitico!$A:$A,0)),INDEX(Analitico!E:E,MATCH(Banco!$C6633,Analitico!$A:$A,0))&amp;"%",""),"")</f>
        <v/>
      </c>
      <c r="K6633" s="3" t="str">
        <f>IF($B6633="SINAPI",IF(ISNUMBER(MATCH(Banco!$C6633,Analitico!$A:$A,0)),INDEX(Analitico!F:F,MATCH(Banco!$C6633,Analitico!$A:$A,0))&amp;"%",""),"")</f>
        <v/>
      </c>
    </row>
    <row r="6634" spans="1:11" ht="22.5" x14ac:dyDescent="0.2">
      <c r="A6634" s="1" t="str">
        <f t="shared" si="105"/>
        <v>SINAPI 97973</v>
      </c>
      <c r="B6634" s="3" t="s">
        <v>21527</v>
      </c>
      <c r="C6634" s="3" t="s">
        <v>7967</v>
      </c>
      <c r="D6634" s="2" t="s">
        <v>15216</v>
      </c>
      <c r="E6634" s="3" t="s">
        <v>20622</v>
      </c>
      <c r="F6634" s="67" t="s">
        <v>38355</v>
      </c>
      <c r="G6634" s="67" t="s">
        <v>35424</v>
      </c>
      <c r="I6634" s="3" t="s">
        <v>6300</v>
      </c>
      <c r="J6634" s="3" t="str">
        <f>IF($B6634="SINAPI",IF(ISNUMBER(MATCH(Banco!$C6634,Analitico!$A:$A,0)),INDEX(Analitico!E:E,MATCH(Banco!$C6634,Analitico!$A:$A,0))&amp;"%",""),"")</f>
        <v/>
      </c>
      <c r="K6634" s="3" t="str">
        <f>IF($B6634="SINAPI",IF(ISNUMBER(MATCH(Banco!$C6634,Analitico!$A:$A,0)),INDEX(Analitico!F:F,MATCH(Banco!$C6634,Analitico!$A:$A,0))&amp;"%",""),"")</f>
        <v/>
      </c>
    </row>
    <row r="6635" spans="1:11" ht="22.5" x14ac:dyDescent="0.2">
      <c r="A6635" s="1" t="str">
        <f t="shared" si="105"/>
        <v>SINAPI 97974</v>
      </c>
      <c r="B6635" s="3" t="s">
        <v>21527</v>
      </c>
      <c r="C6635" s="3" t="s">
        <v>7968</v>
      </c>
      <c r="D6635" s="2" t="s">
        <v>15217</v>
      </c>
      <c r="E6635" s="3" t="s">
        <v>20622</v>
      </c>
      <c r="F6635" s="67" t="s">
        <v>38356</v>
      </c>
      <c r="G6635" s="67" t="s">
        <v>35425</v>
      </c>
      <c r="I6635" s="3" t="s">
        <v>6300</v>
      </c>
      <c r="J6635" s="3" t="str">
        <f>IF($B6635="SINAPI",IF(ISNUMBER(MATCH(Banco!$C6635,Analitico!$A:$A,0)),INDEX(Analitico!E:E,MATCH(Banco!$C6635,Analitico!$A:$A,0))&amp;"%",""),"")</f>
        <v/>
      </c>
      <c r="K6635" s="3" t="str">
        <f>IF($B6635="SINAPI",IF(ISNUMBER(MATCH(Banco!$C6635,Analitico!$A:$A,0)),INDEX(Analitico!F:F,MATCH(Banco!$C6635,Analitico!$A:$A,0))&amp;"%",""),"")</f>
        <v/>
      </c>
    </row>
    <row r="6636" spans="1:11" ht="22.5" x14ac:dyDescent="0.2">
      <c r="A6636" s="1" t="str">
        <f t="shared" si="105"/>
        <v>SINAPI 97975</v>
      </c>
      <c r="B6636" s="3" t="s">
        <v>21527</v>
      </c>
      <c r="C6636" s="3" t="s">
        <v>7969</v>
      </c>
      <c r="D6636" s="2" t="s">
        <v>15218</v>
      </c>
      <c r="E6636" s="3" t="s">
        <v>20622</v>
      </c>
      <c r="F6636" s="67" t="s">
        <v>38357</v>
      </c>
      <c r="G6636" s="67" t="s">
        <v>35426</v>
      </c>
      <c r="I6636" s="3" t="s">
        <v>6300</v>
      </c>
      <c r="J6636" s="3" t="str">
        <f>IF($B6636="SINAPI",IF(ISNUMBER(MATCH(Banco!$C6636,Analitico!$A:$A,0)),INDEX(Analitico!E:E,MATCH(Banco!$C6636,Analitico!$A:$A,0))&amp;"%",""),"")</f>
        <v/>
      </c>
      <c r="K6636" s="3" t="str">
        <f>IF($B6636="SINAPI",IF(ISNUMBER(MATCH(Banco!$C6636,Analitico!$A:$A,0)),INDEX(Analitico!F:F,MATCH(Banco!$C6636,Analitico!$A:$A,0))&amp;"%",""),"")</f>
        <v/>
      </c>
    </row>
    <row r="6637" spans="1:11" ht="22.5" x14ac:dyDescent="0.2">
      <c r="A6637" s="1" t="str">
        <f t="shared" si="105"/>
        <v>SINAPI 97976</v>
      </c>
      <c r="B6637" s="3" t="s">
        <v>21527</v>
      </c>
      <c r="C6637" s="3" t="s">
        <v>7970</v>
      </c>
      <c r="D6637" s="2" t="s">
        <v>15219</v>
      </c>
      <c r="E6637" s="3" t="s">
        <v>20622</v>
      </c>
      <c r="F6637" s="67" t="s">
        <v>38358</v>
      </c>
      <c r="G6637" s="67" t="s">
        <v>35427</v>
      </c>
      <c r="I6637" s="3" t="s">
        <v>6300</v>
      </c>
      <c r="J6637" s="3" t="str">
        <f>IF($B6637="SINAPI",IF(ISNUMBER(MATCH(Banco!$C6637,Analitico!$A:$A,0)),INDEX(Analitico!E:E,MATCH(Banco!$C6637,Analitico!$A:$A,0))&amp;"%",""),"")</f>
        <v/>
      </c>
      <c r="K6637" s="3" t="str">
        <f>IF($B6637="SINAPI",IF(ISNUMBER(MATCH(Banco!$C6637,Analitico!$A:$A,0)),INDEX(Analitico!F:F,MATCH(Banco!$C6637,Analitico!$A:$A,0))&amp;"%",""),"")</f>
        <v/>
      </c>
    </row>
    <row r="6638" spans="1:11" ht="22.5" x14ac:dyDescent="0.2">
      <c r="A6638" s="1" t="str">
        <f t="shared" si="105"/>
        <v>SINAPI 97977</v>
      </c>
      <c r="B6638" s="3" t="s">
        <v>21527</v>
      </c>
      <c r="C6638" s="3" t="s">
        <v>7971</v>
      </c>
      <c r="D6638" s="2" t="s">
        <v>15220</v>
      </c>
      <c r="E6638" s="3" t="s">
        <v>20622</v>
      </c>
      <c r="F6638" s="67" t="s">
        <v>38359</v>
      </c>
      <c r="G6638" s="67" t="s">
        <v>35428</v>
      </c>
      <c r="I6638" s="3" t="s">
        <v>6300</v>
      </c>
      <c r="J6638" s="3" t="str">
        <f>IF($B6638="SINAPI",IF(ISNUMBER(MATCH(Banco!$C6638,Analitico!$A:$A,0)),INDEX(Analitico!E:E,MATCH(Banco!$C6638,Analitico!$A:$A,0))&amp;"%",""),"")</f>
        <v/>
      </c>
      <c r="K6638" s="3" t="str">
        <f>IF($B6638="SINAPI",IF(ISNUMBER(MATCH(Banco!$C6638,Analitico!$A:$A,0)),INDEX(Analitico!F:F,MATCH(Banco!$C6638,Analitico!$A:$A,0))&amp;"%",""),"")</f>
        <v/>
      </c>
    </row>
    <row r="6639" spans="1:11" ht="22.5" x14ac:dyDescent="0.2">
      <c r="A6639" s="1" t="str">
        <f t="shared" si="105"/>
        <v>SINAPI 97978</v>
      </c>
      <c r="B6639" s="3" t="s">
        <v>21527</v>
      </c>
      <c r="C6639" s="3" t="s">
        <v>7972</v>
      </c>
      <c r="D6639" s="2" t="s">
        <v>15221</v>
      </c>
      <c r="E6639" s="3" t="s">
        <v>20622</v>
      </c>
      <c r="F6639" s="67" t="s">
        <v>38360</v>
      </c>
      <c r="G6639" s="67" t="s">
        <v>35429</v>
      </c>
      <c r="I6639" s="3" t="s">
        <v>6300</v>
      </c>
      <c r="J6639" s="3" t="str">
        <f>IF($B6639="SINAPI",IF(ISNUMBER(MATCH(Banco!$C6639,Analitico!$A:$A,0)),INDEX(Analitico!E:E,MATCH(Banco!$C6639,Analitico!$A:$A,0))&amp;"%",""),"")</f>
        <v/>
      </c>
      <c r="K6639" s="3" t="str">
        <f>IF($B6639="SINAPI",IF(ISNUMBER(MATCH(Banco!$C6639,Analitico!$A:$A,0)),INDEX(Analitico!F:F,MATCH(Banco!$C6639,Analitico!$A:$A,0))&amp;"%",""),"")</f>
        <v/>
      </c>
    </row>
    <row r="6640" spans="1:11" ht="22.5" x14ac:dyDescent="0.2">
      <c r="A6640" s="1" t="str">
        <f t="shared" si="105"/>
        <v>SINAPI 97980</v>
      </c>
      <c r="B6640" s="3" t="s">
        <v>21527</v>
      </c>
      <c r="C6640" s="3" t="s">
        <v>7973</v>
      </c>
      <c r="D6640" s="2" t="s">
        <v>15222</v>
      </c>
      <c r="E6640" s="3" t="s">
        <v>20622</v>
      </c>
      <c r="F6640" s="67" t="s">
        <v>38361</v>
      </c>
      <c r="G6640" s="67" t="s">
        <v>35430</v>
      </c>
      <c r="I6640" s="3" t="s">
        <v>6300</v>
      </c>
      <c r="J6640" s="3" t="str">
        <f>IF($B6640="SINAPI",IF(ISNUMBER(MATCH(Banco!$C6640,Analitico!$A:$A,0)),INDEX(Analitico!E:E,MATCH(Banco!$C6640,Analitico!$A:$A,0))&amp;"%",""),"")</f>
        <v/>
      </c>
      <c r="K6640" s="3" t="str">
        <f>IF($B6640="SINAPI",IF(ISNUMBER(MATCH(Banco!$C6640,Analitico!$A:$A,0)),INDEX(Analitico!F:F,MATCH(Banco!$C6640,Analitico!$A:$A,0))&amp;"%",""),"")</f>
        <v/>
      </c>
    </row>
    <row r="6641" spans="1:11" ht="22.5" x14ac:dyDescent="0.2">
      <c r="A6641" s="1" t="str">
        <f t="shared" si="105"/>
        <v>SINAPI 97981</v>
      </c>
      <c r="B6641" s="3" t="s">
        <v>21527</v>
      </c>
      <c r="C6641" s="3" t="s">
        <v>7974</v>
      </c>
      <c r="D6641" s="2" t="s">
        <v>15223</v>
      </c>
      <c r="E6641" s="3" t="s">
        <v>20621</v>
      </c>
      <c r="F6641" s="67" t="s">
        <v>38362</v>
      </c>
      <c r="G6641" s="67" t="s">
        <v>35431</v>
      </c>
      <c r="I6641" s="3" t="s">
        <v>6298</v>
      </c>
      <c r="J6641" s="3" t="str">
        <f>IF($B6641="SINAPI",IF(ISNUMBER(MATCH(Banco!$C6641,Analitico!$A:$A,0)),INDEX(Analitico!E:E,MATCH(Banco!$C6641,Analitico!$A:$A,0))&amp;"%",""),"")</f>
        <v/>
      </c>
      <c r="K6641" s="3" t="str">
        <f>IF($B6641="SINAPI",IF(ISNUMBER(MATCH(Banco!$C6641,Analitico!$A:$A,0)),INDEX(Analitico!F:F,MATCH(Banco!$C6641,Analitico!$A:$A,0))&amp;"%",""),"")</f>
        <v/>
      </c>
    </row>
    <row r="6642" spans="1:11" ht="22.5" x14ac:dyDescent="0.2">
      <c r="A6642" s="1" t="str">
        <f t="shared" si="105"/>
        <v>SINAPI 97983</v>
      </c>
      <c r="B6642" s="3" t="s">
        <v>21527</v>
      </c>
      <c r="C6642" s="3" t="s">
        <v>7975</v>
      </c>
      <c r="D6642" s="2" t="s">
        <v>15224</v>
      </c>
      <c r="E6642" s="3" t="s">
        <v>20621</v>
      </c>
      <c r="F6642" s="67" t="s">
        <v>38363</v>
      </c>
      <c r="G6642" s="67" t="s">
        <v>35432</v>
      </c>
      <c r="I6642" s="3" t="s">
        <v>6298</v>
      </c>
      <c r="J6642" s="3" t="str">
        <f>IF($B6642="SINAPI",IF(ISNUMBER(MATCH(Banco!$C6642,Analitico!$A:$A,0)),INDEX(Analitico!E:E,MATCH(Banco!$C6642,Analitico!$A:$A,0))&amp;"%",""),"")</f>
        <v/>
      </c>
      <c r="K6642" s="3" t="str">
        <f>IF($B6642="SINAPI",IF(ISNUMBER(MATCH(Banco!$C6642,Analitico!$A:$A,0)),INDEX(Analitico!F:F,MATCH(Banco!$C6642,Analitico!$A:$A,0))&amp;"%",""),"")</f>
        <v/>
      </c>
    </row>
    <row r="6643" spans="1:11" ht="22.5" x14ac:dyDescent="0.2">
      <c r="A6643" s="1" t="str">
        <f t="shared" si="105"/>
        <v>SINAPI 97985</v>
      </c>
      <c r="B6643" s="3" t="s">
        <v>21527</v>
      </c>
      <c r="C6643" s="3" t="s">
        <v>7976</v>
      </c>
      <c r="D6643" s="2" t="s">
        <v>15225</v>
      </c>
      <c r="E6643" s="3" t="s">
        <v>20621</v>
      </c>
      <c r="F6643" s="67" t="s">
        <v>38364</v>
      </c>
      <c r="G6643" s="67" t="s">
        <v>35433</v>
      </c>
      <c r="I6643" s="3" t="s">
        <v>6298</v>
      </c>
      <c r="J6643" s="3" t="str">
        <f>IF($B6643="SINAPI",IF(ISNUMBER(MATCH(Banco!$C6643,Analitico!$A:$A,0)),INDEX(Analitico!E:E,MATCH(Banco!$C6643,Analitico!$A:$A,0))&amp;"%",""),"")</f>
        <v/>
      </c>
      <c r="K6643" s="3" t="str">
        <f>IF($B6643="SINAPI",IF(ISNUMBER(MATCH(Banco!$C6643,Analitico!$A:$A,0)),INDEX(Analitico!F:F,MATCH(Banco!$C6643,Analitico!$A:$A,0))&amp;"%",""),"")</f>
        <v/>
      </c>
    </row>
    <row r="6644" spans="1:11" ht="22.5" x14ac:dyDescent="0.2">
      <c r="A6644" s="1" t="str">
        <f t="shared" si="105"/>
        <v>SINAPI 97987</v>
      </c>
      <c r="B6644" s="3" t="s">
        <v>21527</v>
      </c>
      <c r="C6644" s="3" t="s">
        <v>7977</v>
      </c>
      <c r="D6644" s="2" t="s">
        <v>15226</v>
      </c>
      <c r="E6644" s="3" t="s">
        <v>20621</v>
      </c>
      <c r="F6644" s="67" t="s">
        <v>38365</v>
      </c>
      <c r="G6644" s="67" t="s">
        <v>35434</v>
      </c>
      <c r="I6644" s="3" t="s">
        <v>6298</v>
      </c>
      <c r="J6644" s="3" t="str">
        <f>IF($B6644="SINAPI",IF(ISNUMBER(MATCH(Banco!$C6644,Analitico!$A:$A,0)),INDEX(Analitico!E:E,MATCH(Banco!$C6644,Analitico!$A:$A,0))&amp;"%",""),"")</f>
        <v/>
      </c>
      <c r="K6644" s="3" t="str">
        <f>IF($B6644="SINAPI",IF(ISNUMBER(MATCH(Banco!$C6644,Analitico!$A:$A,0)),INDEX(Analitico!F:F,MATCH(Banco!$C6644,Analitico!$A:$A,0))&amp;"%",""),"")</f>
        <v/>
      </c>
    </row>
    <row r="6645" spans="1:11" ht="22.5" x14ac:dyDescent="0.2">
      <c r="A6645" s="1" t="str">
        <f t="shared" si="105"/>
        <v>SINAPI 97988</v>
      </c>
      <c r="B6645" s="3" t="s">
        <v>21527</v>
      </c>
      <c r="C6645" s="3" t="s">
        <v>7978</v>
      </c>
      <c r="D6645" s="2" t="s">
        <v>15227</v>
      </c>
      <c r="E6645" s="3" t="s">
        <v>20622</v>
      </c>
      <c r="F6645" s="67" t="s">
        <v>38366</v>
      </c>
      <c r="G6645" s="67" t="s">
        <v>35435</v>
      </c>
      <c r="I6645" s="3" t="s">
        <v>6300</v>
      </c>
      <c r="J6645" s="3" t="str">
        <f>IF($B6645="SINAPI",IF(ISNUMBER(MATCH(Banco!$C6645,Analitico!$A:$A,0)),INDEX(Analitico!E:E,MATCH(Banco!$C6645,Analitico!$A:$A,0))&amp;"%",""),"")</f>
        <v/>
      </c>
      <c r="K6645" s="3" t="str">
        <f>IF($B6645="SINAPI",IF(ISNUMBER(MATCH(Banco!$C6645,Analitico!$A:$A,0)),INDEX(Analitico!F:F,MATCH(Banco!$C6645,Analitico!$A:$A,0))&amp;"%",""),"")</f>
        <v/>
      </c>
    </row>
    <row r="6646" spans="1:11" ht="22.5" x14ac:dyDescent="0.2">
      <c r="A6646" s="1" t="str">
        <f t="shared" si="105"/>
        <v>SINAPI 97989</v>
      </c>
      <c r="B6646" s="3" t="s">
        <v>21527</v>
      </c>
      <c r="C6646" s="3" t="s">
        <v>7979</v>
      </c>
      <c r="D6646" s="2" t="s">
        <v>15228</v>
      </c>
      <c r="E6646" s="3" t="s">
        <v>20621</v>
      </c>
      <c r="F6646" s="67" t="s">
        <v>38367</v>
      </c>
      <c r="G6646" s="67" t="s">
        <v>35436</v>
      </c>
      <c r="I6646" s="3" t="s">
        <v>6298</v>
      </c>
      <c r="J6646" s="3" t="str">
        <f>IF($B6646="SINAPI",IF(ISNUMBER(MATCH(Banco!$C6646,Analitico!$A:$A,0)),INDEX(Analitico!E:E,MATCH(Banco!$C6646,Analitico!$A:$A,0))&amp;"%",""),"")</f>
        <v/>
      </c>
      <c r="K6646" s="3" t="str">
        <f>IF($B6646="SINAPI",IF(ISNUMBER(MATCH(Banco!$C6646,Analitico!$A:$A,0)),INDEX(Analitico!F:F,MATCH(Banco!$C6646,Analitico!$A:$A,0))&amp;"%",""),"")</f>
        <v/>
      </c>
    </row>
    <row r="6647" spans="1:11" ht="22.5" x14ac:dyDescent="0.2">
      <c r="A6647" s="1" t="str">
        <f t="shared" si="105"/>
        <v>SINAPI 97991</v>
      </c>
      <c r="B6647" s="3" t="s">
        <v>21527</v>
      </c>
      <c r="C6647" s="3" t="s">
        <v>7980</v>
      </c>
      <c r="D6647" s="2" t="s">
        <v>15229</v>
      </c>
      <c r="E6647" s="3" t="s">
        <v>20621</v>
      </c>
      <c r="F6647" s="67" t="s">
        <v>38368</v>
      </c>
      <c r="G6647" s="67" t="s">
        <v>35437</v>
      </c>
      <c r="I6647" s="3" t="s">
        <v>6298</v>
      </c>
      <c r="J6647" s="3" t="str">
        <f>IF($B6647="SINAPI",IF(ISNUMBER(MATCH(Banco!$C6647,Analitico!$A:$A,0)),INDEX(Analitico!E:E,MATCH(Banco!$C6647,Analitico!$A:$A,0))&amp;"%",""),"")</f>
        <v/>
      </c>
      <c r="K6647" s="3" t="str">
        <f>IF($B6647="SINAPI",IF(ISNUMBER(MATCH(Banco!$C6647,Analitico!$A:$A,0)),INDEX(Analitico!F:F,MATCH(Banco!$C6647,Analitico!$A:$A,0))&amp;"%",""),"")</f>
        <v/>
      </c>
    </row>
    <row r="6648" spans="1:11" ht="22.5" x14ac:dyDescent="0.2">
      <c r="A6648" s="1" t="str">
        <f t="shared" si="105"/>
        <v>SINAPI 97992</v>
      </c>
      <c r="B6648" s="3" t="s">
        <v>21527</v>
      </c>
      <c r="C6648" s="3" t="s">
        <v>7981</v>
      </c>
      <c r="D6648" s="2" t="s">
        <v>15230</v>
      </c>
      <c r="E6648" s="3" t="s">
        <v>20622</v>
      </c>
      <c r="F6648" s="67" t="s">
        <v>38369</v>
      </c>
      <c r="G6648" s="67" t="s">
        <v>35438</v>
      </c>
      <c r="I6648" s="3" t="s">
        <v>6300</v>
      </c>
      <c r="J6648" s="3" t="str">
        <f>IF($B6648="SINAPI",IF(ISNUMBER(MATCH(Banco!$C6648,Analitico!$A:$A,0)),INDEX(Analitico!E:E,MATCH(Banco!$C6648,Analitico!$A:$A,0))&amp;"%",""),"")</f>
        <v/>
      </c>
      <c r="K6648" s="3" t="str">
        <f>IF($B6648="SINAPI",IF(ISNUMBER(MATCH(Banco!$C6648,Analitico!$A:$A,0)),INDEX(Analitico!F:F,MATCH(Banco!$C6648,Analitico!$A:$A,0))&amp;"%",""),"")</f>
        <v/>
      </c>
    </row>
    <row r="6649" spans="1:11" ht="22.5" x14ac:dyDescent="0.2">
      <c r="A6649" s="1" t="str">
        <f t="shared" si="105"/>
        <v>SINAPI 97993</v>
      </c>
      <c r="B6649" s="3" t="s">
        <v>21527</v>
      </c>
      <c r="C6649" s="3" t="s">
        <v>7982</v>
      </c>
      <c r="D6649" s="2" t="s">
        <v>15231</v>
      </c>
      <c r="E6649" s="3" t="s">
        <v>20621</v>
      </c>
      <c r="F6649" s="67" t="s">
        <v>38370</v>
      </c>
      <c r="G6649" s="67" t="s">
        <v>35439</v>
      </c>
      <c r="I6649" s="3" t="s">
        <v>6298</v>
      </c>
      <c r="J6649" s="3" t="str">
        <f>IF($B6649="SINAPI",IF(ISNUMBER(MATCH(Banco!$C6649,Analitico!$A:$A,0)),INDEX(Analitico!E:E,MATCH(Banco!$C6649,Analitico!$A:$A,0))&amp;"%",""),"")</f>
        <v/>
      </c>
      <c r="K6649" s="3" t="str">
        <f>IF($B6649="SINAPI",IF(ISNUMBER(MATCH(Banco!$C6649,Analitico!$A:$A,0)),INDEX(Analitico!F:F,MATCH(Banco!$C6649,Analitico!$A:$A,0))&amp;"%",""),"")</f>
        <v/>
      </c>
    </row>
    <row r="6650" spans="1:11" ht="22.5" x14ac:dyDescent="0.2">
      <c r="A6650" s="1" t="str">
        <f t="shared" si="105"/>
        <v>SINAPI 97994</v>
      </c>
      <c r="B6650" s="3" t="s">
        <v>21527</v>
      </c>
      <c r="C6650" s="3" t="s">
        <v>7983</v>
      </c>
      <c r="D6650" s="2" t="s">
        <v>15232</v>
      </c>
      <c r="E6650" s="3" t="s">
        <v>20622</v>
      </c>
      <c r="F6650" s="67" t="s">
        <v>38371</v>
      </c>
      <c r="G6650" s="67" t="s">
        <v>35440</v>
      </c>
      <c r="I6650" s="3" t="s">
        <v>6300</v>
      </c>
      <c r="J6650" s="3" t="str">
        <f>IF($B6650="SINAPI",IF(ISNUMBER(MATCH(Banco!$C6650,Analitico!$A:$A,0)),INDEX(Analitico!E:E,MATCH(Banco!$C6650,Analitico!$A:$A,0))&amp;"%",""),"")</f>
        <v/>
      </c>
      <c r="K6650" s="3" t="str">
        <f>IF($B6650="SINAPI",IF(ISNUMBER(MATCH(Banco!$C6650,Analitico!$A:$A,0)),INDEX(Analitico!F:F,MATCH(Banco!$C6650,Analitico!$A:$A,0))&amp;"%",""),"")</f>
        <v/>
      </c>
    </row>
    <row r="6651" spans="1:11" ht="22.5" x14ac:dyDescent="0.2">
      <c r="A6651" s="1" t="str">
        <f t="shared" si="105"/>
        <v>SINAPI 97995</v>
      </c>
      <c r="B6651" s="3" t="s">
        <v>21527</v>
      </c>
      <c r="C6651" s="3" t="s">
        <v>7984</v>
      </c>
      <c r="D6651" s="2" t="s">
        <v>15233</v>
      </c>
      <c r="E6651" s="3" t="s">
        <v>20621</v>
      </c>
      <c r="F6651" s="67" t="s">
        <v>38372</v>
      </c>
      <c r="G6651" s="67" t="s">
        <v>35441</v>
      </c>
      <c r="I6651" s="3" t="s">
        <v>6298</v>
      </c>
      <c r="J6651" s="3" t="str">
        <f>IF($B6651="SINAPI",IF(ISNUMBER(MATCH(Banco!$C6651,Analitico!$A:$A,0)),INDEX(Analitico!E:E,MATCH(Banco!$C6651,Analitico!$A:$A,0))&amp;"%",""),"")</f>
        <v/>
      </c>
      <c r="K6651" s="3" t="str">
        <f>IF($B6651="SINAPI",IF(ISNUMBER(MATCH(Banco!$C6651,Analitico!$A:$A,0)),INDEX(Analitico!F:F,MATCH(Banco!$C6651,Analitico!$A:$A,0))&amp;"%",""),"")</f>
        <v/>
      </c>
    </row>
    <row r="6652" spans="1:11" ht="22.5" x14ac:dyDescent="0.2">
      <c r="A6652" s="1" t="str">
        <f t="shared" si="105"/>
        <v>SINAPI 97996</v>
      </c>
      <c r="B6652" s="3" t="s">
        <v>21527</v>
      </c>
      <c r="C6652" s="3" t="s">
        <v>7985</v>
      </c>
      <c r="D6652" s="2" t="s">
        <v>15234</v>
      </c>
      <c r="E6652" s="3" t="s">
        <v>20622</v>
      </c>
      <c r="F6652" s="67" t="s">
        <v>38373</v>
      </c>
      <c r="G6652" s="67" t="s">
        <v>35442</v>
      </c>
      <c r="I6652" s="3" t="s">
        <v>6300</v>
      </c>
      <c r="J6652" s="3" t="str">
        <f>IF($B6652="SINAPI",IF(ISNUMBER(MATCH(Banco!$C6652,Analitico!$A:$A,0)),INDEX(Analitico!E:E,MATCH(Banco!$C6652,Analitico!$A:$A,0))&amp;"%",""),"")</f>
        <v/>
      </c>
      <c r="K6652" s="3" t="str">
        <f>IF($B6652="SINAPI",IF(ISNUMBER(MATCH(Banco!$C6652,Analitico!$A:$A,0)),INDEX(Analitico!F:F,MATCH(Banco!$C6652,Analitico!$A:$A,0))&amp;"%",""),"")</f>
        <v/>
      </c>
    </row>
    <row r="6653" spans="1:11" ht="22.5" x14ac:dyDescent="0.2">
      <c r="A6653" s="1" t="str">
        <f t="shared" si="105"/>
        <v>SINAPI 97997</v>
      </c>
      <c r="B6653" s="3" t="s">
        <v>21527</v>
      </c>
      <c r="C6653" s="3" t="s">
        <v>7986</v>
      </c>
      <c r="D6653" s="2" t="s">
        <v>15235</v>
      </c>
      <c r="E6653" s="3" t="s">
        <v>20621</v>
      </c>
      <c r="F6653" s="67" t="s">
        <v>38374</v>
      </c>
      <c r="G6653" s="67" t="s">
        <v>35443</v>
      </c>
      <c r="I6653" s="3" t="s">
        <v>6298</v>
      </c>
      <c r="J6653" s="3" t="str">
        <f>IF($B6653="SINAPI",IF(ISNUMBER(MATCH(Banco!$C6653,Analitico!$A:$A,0)),INDEX(Analitico!E:E,MATCH(Banco!$C6653,Analitico!$A:$A,0))&amp;"%",""),"")</f>
        <v/>
      </c>
      <c r="K6653" s="3" t="str">
        <f>IF($B6653="SINAPI",IF(ISNUMBER(MATCH(Banco!$C6653,Analitico!$A:$A,0)),INDEX(Analitico!F:F,MATCH(Banco!$C6653,Analitico!$A:$A,0))&amp;"%",""),"")</f>
        <v/>
      </c>
    </row>
    <row r="6654" spans="1:11" ht="22.5" x14ac:dyDescent="0.2">
      <c r="A6654" s="1" t="str">
        <f t="shared" si="105"/>
        <v>SINAPI 97999</v>
      </c>
      <c r="B6654" s="3" t="s">
        <v>21527</v>
      </c>
      <c r="C6654" s="3" t="s">
        <v>7987</v>
      </c>
      <c r="D6654" s="2" t="s">
        <v>15236</v>
      </c>
      <c r="E6654" s="3" t="s">
        <v>20621</v>
      </c>
      <c r="F6654" s="67" t="s">
        <v>38375</v>
      </c>
      <c r="G6654" s="67" t="s">
        <v>35444</v>
      </c>
      <c r="I6654" s="3" t="s">
        <v>6298</v>
      </c>
      <c r="J6654" s="3" t="str">
        <f>IF($B6654="SINAPI",IF(ISNUMBER(MATCH(Banco!$C6654,Analitico!$A:$A,0)),INDEX(Analitico!E:E,MATCH(Banco!$C6654,Analitico!$A:$A,0))&amp;"%",""),"")</f>
        <v/>
      </c>
      <c r="K6654" s="3" t="str">
        <f>IF($B6654="SINAPI",IF(ISNUMBER(MATCH(Banco!$C6654,Analitico!$A:$A,0)),INDEX(Analitico!F:F,MATCH(Banco!$C6654,Analitico!$A:$A,0))&amp;"%",""),"")</f>
        <v/>
      </c>
    </row>
    <row r="6655" spans="1:11" ht="22.5" x14ac:dyDescent="0.2">
      <c r="A6655" s="1" t="str">
        <f t="shared" si="105"/>
        <v>SINAPI 98001</v>
      </c>
      <c r="B6655" s="3" t="s">
        <v>21527</v>
      </c>
      <c r="C6655" s="3" t="s">
        <v>7988</v>
      </c>
      <c r="D6655" s="2" t="s">
        <v>15237</v>
      </c>
      <c r="E6655" s="3" t="s">
        <v>20621</v>
      </c>
      <c r="F6655" s="67" t="s">
        <v>38376</v>
      </c>
      <c r="G6655" s="67" t="s">
        <v>35445</v>
      </c>
      <c r="I6655" s="3" t="s">
        <v>6298</v>
      </c>
      <c r="J6655" s="3" t="str">
        <f>IF($B6655="SINAPI",IF(ISNUMBER(MATCH(Banco!$C6655,Analitico!$A:$A,0)),INDEX(Analitico!E:E,MATCH(Banco!$C6655,Analitico!$A:$A,0))&amp;"%",""),"")</f>
        <v/>
      </c>
      <c r="K6655" s="3" t="str">
        <f>IF($B6655="SINAPI",IF(ISNUMBER(MATCH(Banco!$C6655,Analitico!$A:$A,0)),INDEX(Analitico!F:F,MATCH(Banco!$C6655,Analitico!$A:$A,0))&amp;"%",""),"")</f>
        <v/>
      </c>
    </row>
    <row r="6656" spans="1:11" ht="22.5" x14ac:dyDescent="0.2">
      <c r="A6656" s="1" t="str">
        <f t="shared" si="105"/>
        <v>SINAPI 98002</v>
      </c>
      <c r="B6656" s="3" t="s">
        <v>21527</v>
      </c>
      <c r="C6656" s="3" t="s">
        <v>7989</v>
      </c>
      <c r="D6656" s="2" t="s">
        <v>15238</v>
      </c>
      <c r="E6656" s="3" t="s">
        <v>20622</v>
      </c>
      <c r="F6656" s="67" t="s">
        <v>38377</v>
      </c>
      <c r="G6656" s="67" t="s">
        <v>35446</v>
      </c>
      <c r="I6656" s="3" t="s">
        <v>6300</v>
      </c>
      <c r="J6656" s="3" t="str">
        <f>IF($B6656="SINAPI",IF(ISNUMBER(MATCH(Banco!$C6656,Analitico!$A:$A,0)),INDEX(Analitico!E:E,MATCH(Banco!$C6656,Analitico!$A:$A,0))&amp;"%",""),"")</f>
        <v/>
      </c>
      <c r="K6656" s="3" t="str">
        <f>IF($B6656="SINAPI",IF(ISNUMBER(MATCH(Banco!$C6656,Analitico!$A:$A,0)),INDEX(Analitico!F:F,MATCH(Banco!$C6656,Analitico!$A:$A,0))&amp;"%",""),"")</f>
        <v/>
      </c>
    </row>
    <row r="6657" spans="1:11" ht="22.5" x14ac:dyDescent="0.2">
      <c r="A6657" s="1" t="str">
        <f t="shared" si="105"/>
        <v>SINAPI 98003</v>
      </c>
      <c r="B6657" s="3" t="s">
        <v>21527</v>
      </c>
      <c r="C6657" s="3" t="s">
        <v>7990</v>
      </c>
      <c r="D6657" s="2" t="s">
        <v>15239</v>
      </c>
      <c r="E6657" s="3" t="s">
        <v>20621</v>
      </c>
      <c r="F6657" s="67" t="s">
        <v>38378</v>
      </c>
      <c r="G6657" s="67" t="s">
        <v>35447</v>
      </c>
      <c r="I6657" s="3" t="s">
        <v>6298</v>
      </c>
      <c r="J6657" s="3" t="str">
        <f>IF($B6657="SINAPI",IF(ISNUMBER(MATCH(Banco!$C6657,Analitico!$A:$A,0)),INDEX(Analitico!E:E,MATCH(Banco!$C6657,Analitico!$A:$A,0))&amp;"%",""),"")</f>
        <v/>
      </c>
      <c r="K6657" s="3" t="str">
        <f>IF($B6657="SINAPI",IF(ISNUMBER(MATCH(Banco!$C6657,Analitico!$A:$A,0)),INDEX(Analitico!F:F,MATCH(Banco!$C6657,Analitico!$A:$A,0))&amp;"%",""),"")</f>
        <v/>
      </c>
    </row>
    <row r="6658" spans="1:11" ht="22.5" x14ac:dyDescent="0.2">
      <c r="A6658" s="1" t="str">
        <f t="shared" si="105"/>
        <v>SINAPI 98005</v>
      </c>
      <c r="B6658" s="3" t="s">
        <v>21527</v>
      </c>
      <c r="C6658" s="3" t="s">
        <v>7991</v>
      </c>
      <c r="D6658" s="2" t="s">
        <v>15240</v>
      </c>
      <c r="E6658" s="3" t="s">
        <v>20621</v>
      </c>
      <c r="F6658" s="67" t="s">
        <v>38379</v>
      </c>
      <c r="G6658" s="67" t="s">
        <v>35448</v>
      </c>
      <c r="I6658" s="3" t="s">
        <v>6298</v>
      </c>
      <c r="J6658" s="3" t="str">
        <f>IF($B6658="SINAPI",IF(ISNUMBER(MATCH(Banco!$C6658,Analitico!$A:$A,0)),INDEX(Analitico!E:E,MATCH(Banco!$C6658,Analitico!$A:$A,0))&amp;"%",""),"")</f>
        <v/>
      </c>
      <c r="K6658" s="3" t="str">
        <f>IF($B6658="SINAPI",IF(ISNUMBER(MATCH(Banco!$C6658,Analitico!$A:$A,0)),INDEX(Analitico!F:F,MATCH(Banco!$C6658,Analitico!$A:$A,0))&amp;"%",""),"")</f>
        <v/>
      </c>
    </row>
    <row r="6659" spans="1:11" ht="22.5" x14ac:dyDescent="0.2">
      <c r="A6659" s="1" t="str">
        <f t="shared" si="105"/>
        <v>SINAPI 98006</v>
      </c>
      <c r="B6659" s="3" t="s">
        <v>21527</v>
      </c>
      <c r="C6659" s="3" t="s">
        <v>7992</v>
      </c>
      <c r="D6659" s="2" t="s">
        <v>15241</v>
      </c>
      <c r="E6659" s="3" t="s">
        <v>20622</v>
      </c>
      <c r="F6659" s="67" t="s">
        <v>38380</v>
      </c>
      <c r="G6659" s="67" t="s">
        <v>35449</v>
      </c>
      <c r="I6659" s="3" t="s">
        <v>6300</v>
      </c>
      <c r="J6659" s="3" t="str">
        <f>IF($B6659="SINAPI",IF(ISNUMBER(MATCH(Banco!$C6659,Analitico!$A:$A,0)),INDEX(Analitico!E:E,MATCH(Banco!$C6659,Analitico!$A:$A,0))&amp;"%",""),"")</f>
        <v/>
      </c>
      <c r="K6659" s="3" t="str">
        <f>IF($B6659="SINAPI",IF(ISNUMBER(MATCH(Banco!$C6659,Analitico!$A:$A,0)),INDEX(Analitico!F:F,MATCH(Banco!$C6659,Analitico!$A:$A,0))&amp;"%",""),"")</f>
        <v/>
      </c>
    </row>
    <row r="6660" spans="1:11" ht="22.5" x14ac:dyDescent="0.2">
      <c r="A6660" s="1" t="str">
        <f t="shared" si="105"/>
        <v>SINAPI 98007</v>
      </c>
      <c r="B6660" s="3" t="s">
        <v>21527</v>
      </c>
      <c r="C6660" s="3" t="s">
        <v>7993</v>
      </c>
      <c r="D6660" s="2" t="s">
        <v>15242</v>
      </c>
      <c r="E6660" s="3" t="s">
        <v>20621</v>
      </c>
      <c r="F6660" s="67" t="s">
        <v>38381</v>
      </c>
      <c r="G6660" s="67" t="s">
        <v>35450</v>
      </c>
      <c r="I6660" s="3" t="s">
        <v>6298</v>
      </c>
      <c r="J6660" s="3" t="str">
        <f>IF($B6660="SINAPI",IF(ISNUMBER(MATCH(Banco!$C6660,Analitico!$A:$A,0)),INDEX(Analitico!E:E,MATCH(Banco!$C6660,Analitico!$A:$A,0))&amp;"%",""),"")</f>
        <v/>
      </c>
      <c r="K6660" s="3" t="str">
        <f>IF($B6660="SINAPI",IF(ISNUMBER(MATCH(Banco!$C6660,Analitico!$A:$A,0)),INDEX(Analitico!F:F,MATCH(Banco!$C6660,Analitico!$A:$A,0))&amp;"%",""),"")</f>
        <v/>
      </c>
    </row>
    <row r="6661" spans="1:11" ht="22.5" x14ac:dyDescent="0.2">
      <c r="A6661" s="1" t="str">
        <f t="shared" si="105"/>
        <v>SINAPI 98008</v>
      </c>
      <c r="B6661" s="3" t="s">
        <v>21527</v>
      </c>
      <c r="C6661" s="3" t="s">
        <v>7994</v>
      </c>
      <c r="D6661" s="2" t="s">
        <v>15243</v>
      </c>
      <c r="E6661" s="3" t="s">
        <v>20622</v>
      </c>
      <c r="F6661" s="67" t="s">
        <v>38382</v>
      </c>
      <c r="G6661" s="67" t="s">
        <v>35451</v>
      </c>
      <c r="I6661" s="3" t="s">
        <v>6300</v>
      </c>
      <c r="J6661" s="3" t="str">
        <f>IF($B6661="SINAPI",IF(ISNUMBER(MATCH(Banco!$C6661,Analitico!$A:$A,0)),INDEX(Analitico!E:E,MATCH(Banco!$C6661,Analitico!$A:$A,0))&amp;"%",""),"")</f>
        <v/>
      </c>
      <c r="K6661" s="3" t="str">
        <f>IF($B6661="SINAPI",IF(ISNUMBER(MATCH(Banco!$C6661,Analitico!$A:$A,0)),INDEX(Analitico!F:F,MATCH(Banco!$C6661,Analitico!$A:$A,0))&amp;"%",""),"")</f>
        <v/>
      </c>
    </row>
    <row r="6662" spans="1:11" ht="22.5" x14ac:dyDescent="0.2">
      <c r="A6662" s="1" t="str">
        <f t="shared" si="105"/>
        <v>SINAPI 98009</v>
      </c>
      <c r="B6662" s="3" t="s">
        <v>21527</v>
      </c>
      <c r="C6662" s="3" t="s">
        <v>7995</v>
      </c>
      <c r="D6662" s="2" t="s">
        <v>15244</v>
      </c>
      <c r="E6662" s="3" t="s">
        <v>20621</v>
      </c>
      <c r="F6662" s="67" t="s">
        <v>38375</v>
      </c>
      <c r="G6662" s="67" t="s">
        <v>35444</v>
      </c>
      <c r="I6662" s="3" t="s">
        <v>6298</v>
      </c>
      <c r="J6662" s="3" t="str">
        <f>IF($B6662="SINAPI",IF(ISNUMBER(MATCH(Banco!$C6662,Analitico!$A:$A,0)),INDEX(Analitico!E:E,MATCH(Banco!$C6662,Analitico!$A:$A,0))&amp;"%",""),"")</f>
        <v/>
      </c>
      <c r="K6662" s="3" t="str">
        <f>IF($B6662="SINAPI",IF(ISNUMBER(MATCH(Banco!$C6662,Analitico!$A:$A,0)),INDEX(Analitico!F:F,MATCH(Banco!$C6662,Analitico!$A:$A,0))&amp;"%",""),"")</f>
        <v/>
      </c>
    </row>
    <row r="6663" spans="1:11" ht="22.5" x14ac:dyDescent="0.2">
      <c r="A6663" s="1" t="str">
        <f t="shared" si="105"/>
        <v>SINAPI 98010</v>
      </c>
      <c r="B6663" s="3" t="s">
        <v>21527</v>
      </c>
      <c r="C6663" s="3" t="s">
        <v>7996</v>
      </c>
      <c r="D6663" s="2" t="s">
        <v>15245</v>
      </c>
      <c r="E6663" s="3" t="s">
        <v>20622</v>
      </c>
      <c r="F6663" s="67" t="s">
        <v>38383</v>
      </c>
      <c r="G6663" s="67" t="s">
        <v>35452</v>
      </c>
      <c r="I6663" s="3" t="s">
        <v>6300</v>
      </c>
      <c r="J6663" s="3" t="str">
        <f>IF($B6663="SINAPI",IF(ISNUMBER(MATCH(Banco!$C6663,Analitico!$A:$A,0)),INDEX(Analitico!E:E,MATCH(Banco!$C6663,Analitico!$A:$A,0))&amp;"%",""),"")</f>
        <v/>
      </c>
      <c r="K6663" s="3" t="str">
        <f>IF($B6663="SINAPI",IF(ISNUMBER(MATCH(Banco!$C6663,Analitico!$A:$A,0)),INDEX(Analitico!F:F,MATCH(Banco!$C6663,Analitico!$A:$A,0))&amp;"%",""),"")</f>
        <v/>
      </c>
    </row>
    <row r="6664" spans="1:11" ht="22.5" x14ac:dyDescent="0.2">
      <c r="A6664" s="1" t="str">
        <f t="shared" si="105"/>
        <v>SINAPI 98011</v>
      </c>
      <c r="B6664" s="3" t="s">
        <v>21527</v>
      </c>
      <c r="C6664" s="3" t="s">
        <v>7997</v>
      </c>
      <c r="D6664" s="2" t="s">
        <v>15246</v>
      </c>
      <c r="E6664" s="3" t="s">
        <v>20621</v>
      </c>
      <c r="F6664" s="67" t="s">
        <v>38376</v>
      </c>
      <c r="G6664" s="67" t="s">
        <v>35445</v>
      </c>
      <c r="I6664" s="3" t="s">
        <v>6298</v>
      </c>
      <c r="J6664" s="3" t="str">
        <f>IF($B6664="SINAPI",IF(ISNUMBER(MATCH(Banco!$C6664,Analitico!$A:$A,0)),INDEX(Analitico!E:E,MATCH(Banco!$C6664,Analitico!$A:$A,0))&amp;"%",""),"")</f>
        <v/>
      </c>
      <c r="K6664" s="3" t="str">
        <f>IF($B6664="SINAPI",IF(ISNUMBER(MATCH(Banco!$C6664,Analitico!$A:$A,0)),INDEX(Analitico!F:F,MATCH(Banco!$C6664,Analitico!$A:$A,0))&amp;"%",""),"")</f>
        <v/>
      </c>
    </row>
    <row r="6665" spans="1:11" ht="22.5" x14ac:dyDescent="0.2">
      <c r="A6665" s="1" t="str">
        <f t="shared" si="105"/>
        <v>SINAPI 98012</v>
      </c>
      <c r="B6665" s="3" t="s">
        <v>21527</v>
      </c>
      <c r="C6665" s="3" t="s">
        <v>7998</v>
      </c>
      <c r="D6665" s="2" t="s">
        <v>15247</v>
      </c>
      <c r="E6665" s="3" t="s">
        <v>20622</v>
      </c>
      <c r="F6665" s="67" t="s">
        <v>38384</v>
      </c>
      <c r="G6665" s="67" t="s">
        <v>35453</v>
      </c>
      <c r="I6665" s="3" t="s">
        <v>6300</v>
      </c>
      <c r="J6665" s="3" t="str">
        <f>IF($B6665="SINAPI",IF(ISNUMBER(MATCH(Banco!$C6665,Analitico!$A:$A,0)),INDEX(Analitico!E:E,MATCH(Banco!$C6665,Analitico!$A:$A,0))&amp;"%",""),"")</f>
        <v/>
      </c>
      <c r="K6665" s="3" t="str">
        <f>IF($B6665="SINAPI",IF(ISNUMBER(MATCH(Banco!$C6665,Analitico!$A:$A,0)),INDEX(Analitico!F:F,MATCH(Banco!$C6665,Analitico!$A:$A,0))&amp;"%",""),"")</f>
        <v/>
      </c>
    </row>
    <row r="6666" spans="1:11" ht="22.5" x14ac:dyDescent="0.2">
      <c r="A6666" s="1" t="str">
        <f t="shared" si="105"/>
        <v>SINAPI 98013</v>
      </c>
      <c r="B6666" s="3" t="s">
        <v>21527</v>
      </c>
      <c r="C6666" s="3" t="s">
        <v>7999</v>
      </c>
      <c r="D6666" s="2" t="s">
        <v>15248</v>
      </c>
      <c r="E6666" s="3" t="s">
        <v>20621</v>
      </c>
      <c r="F6666" s="67" t="s">
        <v>38378</v>
      </c>
      <c r="G6666" s="67" t="s">
        <v>35447</v>
      </c>
      <c r="I6666" s="3" t="s">
        <v>6298</v>
      </c>
      <c r="J6666" s="3" t="str">
        <f>IF($B6666="SINAPI",IF(ISNUMBER(MATCH(Banco!$C6666,Analitico!$A:$A,0)),INDEX(Analitico!E:E,MATCH(Banco!$C6666,Analitico!$A:$A,0))&amp;"%",""),"")</f>
        <v/>
      </c>
      <c r="K6666" s="3" t="str">
        <f>IF($B6666="SINAPI",IF(ISNUMBER(MATCH(Banco!$C6666,Analitico!$A:$A,0)),INDEX(Analitico!F:F,MATCH(Banco!$C6666,Analitico!$A:$A,0))&amp;"%",""),"")</f>
        <v/>
      </c>
    </row>
    <row r="6667" spans="1:11" ht="22.5" x14ac:dyDescent="0.2">
      <c r="A6667" s="1" t="str">
        <f t="shared" si="105"/>
        <v>SINAPI 98014</v>
      </c>
      <c r="B6667" s="3" t="s">
        <v>21527</v>
      </c>
      <c r="C6667" s="3" t="s">
        <v>8000</v>
      </c>
      <c r="D6667" s="2" t="s">
        <v>15249</v>
      </c>
      <c r="E6667" s="3" t="s">
        <v>20622</v>
      </c>
      <c r="F6667" s="67" t="s">
        <v>38385</v>
      </c>
      <c r="G6667" s="67" t="s">
        <v>35454</v>
      </c>
      <c r="I6667" s="3" t="s">
        <v>6300</v>
      </c>
      <c r="J6667" s="3" t="str">
        <f>IF($B6667="SINAPI",IF(ISNUMBER(MATCH(Banco!$C6667,Analitico!$A:$A,0)),INDEX(Analitico!E:E,MATCH(Banco!$C6667,Analitico!$A:$A,0))&amp;"%",""),"")</f>
        <v/>
      </c>
      <c r="K6667" s="3" t="str">
        <f>IF($B6667="SINAPI",IF(ISNUMBER(MATCH(Banco!$C6667,Analitico!$A:$A,0)),INDEX(Analitico!F:F,MATCH(Banco!$C6667,Analitico!$A:$A,0))&amp;"%",""),"")</f>
        <v/>
      </c>
    </row>
    <row r="6668" spans="1:11" ht="22.5" x14ac:dyDescent="0.2">
      <c r="A6668" s="1" t="str">
        <f t="shared" si="105"/>
        <v>SINAPI 98015</v>
      </c>
      <c r="B6668" s="3" t="s">
        <v>21527</v>
      </c>
      <c r="C6668" s="3" t="s">
        <v>8001</v>
      </c>
      <c r="D6668" s="2" t="s">
        <v>15250</v>
      </c>
      <c r="E6668" s="3" t="s">
        <v>20621</v>
      </c>
      <c r="F6668" s="67" t="s">
        <v>38379</v>
      </c>
      <c r="G6668" s="67" t="s">
        <v>35448</v>
      </c>
      <c r="I6668" s="3" t="s">
        <v>6298</v>
      </c>
      <c r="J6668" s="3" t="str">
        <f>IF($B6668="SINAPI",IF(ISNUMBER(MATCH(Banco!$C6668,Analitico!$A:$A,0)),INDEX(Analitico!E:E,MATCH(Banco!$C6668,Analitico!$A:$A,0))&amp;"%",""),"")</f>
        <v/>
      </c>
      <c r="K6668" s="3" t="str">
        <f>IF($B6668="SINAPI",IF(ISNUMBER(MATCH(Banco!$C6668,Analitico!$A:$A,0)),INDEX(Analitico!F:F,MATCH(Banco!$C6668,Analitico!$A:$A,0))&amp;"%",""),"")</f>
        <v/>
      </c>
    </row>
    <row r="6669" spans="1:11" ht="22.5" x14ac:dyDescent="0.2">
      <c r="A6669" s="1" t="str">
        <f t="shared" si="105"/>
        <v>SINAPI 98016</v>
      </c>
      <c r="B6669" s="3" t="s">
        <v>21527</v>
      </c>
      <c r="C6669" s="3" t="s">
        <v>8002</v>
      </c>
      <c r="D6669" s="2" t="s">
        <v>15251</v>
      </c>
      <c r="E6669" s="3" t="s">
        <v>20622</v>
      </c>
      <c r="F6669" s="67" t="s">
        <v>38386</v>
      </c>
      <c r="G6669" s="67" t="s">
        <v>35455</v>
      </c>
      <c r="I6669" s="3" t="s">
        <v>6300</v>
      </c>
      <c r="J6669" s="3" t="str">
        <f>IF($B6669="SINAPI",IF(ISNUMBER(MATCH(Banco!$C6669,Analitico!$A:$A,0)),INDEX(Analitico!E:E,MATCH(Banco!$C6669,Analitico!$A:$A,0))&amp;"%",""),"")</f>
        <v/>
      </c>
      <c r="K6669" s="3" t="str">
        <f>IF($B6669="SINAPI",IF(ISNUMBER(MATCH(Banco!$C6669,Analitico!$A:$A,0)),INDEX(Analitico!F:F,MATCH(Banco!$C6669,Analitico!$A:$A,0))&amp;"%",""),"")</f>
        <v/>
      </c>
    </row>
    <row r="6670" spans="1:11" ht="22.5" x14ac:dyDescent="0.2">
      <c r="A6670" s="1" t="str">
        <f t="shared" si="105"/>
        <v>SINAPI 98017</v>
      </c>
      <c r="B6670" s="3" t="s">
        <v>21527</v>
      </c>
      <c r="C6670" s="3" t="s">
        <v>8003</v>
      </c>
      <c r="D6670" s="2" t="s">
        <v>15252</v>
      </c>
      <c r="E6670" s="3" t="s">
        <v>20621</v>
      </c>
      <c r="F6670" s="67" t="s">
        <v>38381</v>
      </c>
      <c r="G6670" s="67" t="s">
        <v>35450</v>
      </c>
      <c r="I6670" s="3" t="s">
        <v>6298</v>
      </c>
      <c r="J6670" s="3" t="str">
        <f>IF($B6670="SINAPI",IF(ISNUMBER(MATCH(Banco!$C6670,Analitico!$A:$A,0)),INDEX(Analitico!E:E,MATCH(Banco!$C6670,Analitico!$A:$A,0))&amp;"%",""),"")</f>
        <v/>
      </c>
      <c r="K6670" s="3" t="str">
        <f>IF($B6670="SINAPI",IF(ISNUMBER(MATCH(Banco!$C6670,Analitico!$A:$A,0)),INDEX(Analitico!F:F,MATCH(Banco!$C6670,Analitico!$A:$A,0))&amp;"%",""),"")</f>
        <v/>
      </c>
    </row>
    <row r="6671" spans="1:11" ht="22.5" x14ac:dyDescent="0.2">
      <c r="A6671" s="1" t="str">
        <f t="shared" si="105"/>
        <v>SINAPI 98018</v>
      </c>
      <c r="B6671" s="3" t="s">
        <v>21527</v>
      </c>
      <c r="C6671" s="3" t="s">
        <v>8004</v>
      </c>
      <c r="D6671" s="2" t="s">
        <v>15253</v>
      </c>
      <c r="E6671" s="3" t="s">
        <v>20622</v>
      </c>
      <c r="F6671" s="67" t="s">
        <v>38387</v>
      </c>
      <c r="G6671" s="67" t="s">
        <v>35456</v>
      </c>
      <c r="I6671" s="3" t="s">
        <v>6300</v>
      </c>
      <c r="J6671" s="3" t="str">
        <f>IF($B6671="SINAPI",IF(ISNUMBER(MATCH(Banco!$C6671,Analitico!$A:$A,0)),INDEX(Analitico!E:E,MATCH(Banco!$C6671,Analitico!$A:$A,0))&amp;"%",""),"")</f>
        <v/>
      </c>
      <c r="K6671" s="3" t="str">
        <f>IF($B6671="SINAPI",IF(ISNUMBER(MATCH(Banco!$C6671,Analitico!$A:$A,0)),INDEX(Analitico!F:F,MATCH(Banco!$C6671,Analitico!$A:$A,0))&amp;"%",""),"")</f>
        <v/>
      </c>
    </row>
    <row r="6672" spans="1:11" ht="22.5" x14ac:dyDescent="0.2">
      <c r="A6672" s="1" t="str">
        <f t="shared" si="105"/>
        <v>SINAPI 98019</v>
      </c>
      <c r="B6672" s="3" t="s">
        <v>21527</v>
      </c>
      <c r="C6672" s="3" t="s">
        <v>8005</v>
      </c>
      <c r="D6672" s="2" t="s">
        <v>15254</v>
      </c>
      <c r="E6672" s="3" t="s">
        <v>20621</v>
      </c>
      <c r="F6672" s="67" t="s">
        <v>38388</v>
      </c>
      <c r="G6672" s="67" t="s">
        <v>35457</v>
      </c>
      <c r="I6672" s="3" t="s">
        <v>6298</v>
      </c>
      <c r="J6672" s="3" t="str">
        <f>IF($B6672="SINAPI",IF(ISNUMBER(MATCH(Banco!$C6672,Analitico!$A:$A,0)),INDEX(Analitico!E:E,MATCH(Banco!$C6672,Analitico!$A:$A,0))&amp;"%",""),"")</f>
        <v/>
      </c>
      <c r="K6672" s="3" t="str">
        <f>IF($B6672="SINAPI",IF(ISNUMBER(MATCH(Banco!$C6672,Analitico!$A:$A,0)),INDEX(Analitico!F:F,MATCH(Banco!$C6672,Analitico!$A:$A,0))&amp;"%",""),"")</f>
        <v/>
      </c>
    </row>
    <row r="6673" spans="1:11" ht="22.5" x14ac:dyDescent="0.2">
      <c r="A6673" s="1" t="str">
        <f t="shared" si="105"/>
        <v>SINAPI 98020</v>
      </c>
      <c r="B6673" s="3" t="s">
        <v>21527</v>
      </c>
      <c r="C6673" s="3" t="s">
        <v>8006</v>
      </c>
      <c r="D6673" s="2" t="s">
        <v>15255</v>
      </c>
      <c r="E6673" s="3" t="s">
        <v>20622</v>
      </c>
      <c r="F6673" s="67" t="s">
        <v>38389</v>
      </c>
      <c r="G6673" s="67" t="s">
        <v>35458</v>
      </c>
      <c r="I6673" s="3" t="s">
        <v>6300</v>
      </c>
      <c r="J6673" s="3" t="str">
        <f>IF($B6673="SINAPI",IF(ISNUMBER(MATCH(Banco!$C6673,Analitico!$A:$A,0)),INDEX(Analitico!E:E,MATCH(Banco!$C6673,Analitico!$A:$A,0))&amp;"%",""),"")</f>
        <v/>
      </c>
      <c r="K6673" s="3" t="str">
        <f>IF($B6673="SINAPI",IF(ISNUMBER(MATCH(Banco!$C6673,Analitico!$A:$A,0)),INDEX(Analitico!F:F,MATCH(Banco!$C6673,Analitico!$A:$A,0))&amp;"%",""),"")</f>
        <v/>
      </c>
    </row>
    <row r="6674" spans="1:11" ht="22.5" x14ac:dyDescent="0.2">
      <c r="A6674" s="1" t="str">
        <f t="shared" si="105"/>
        <v>SINAPI 98021</v>
      </c>
      <c r="B6674" s="3" t="s">
        <v>21527</v>
      </c>
      <c r="C6674" s="3" t="s">
        <v>8007</v>
      </c>
      <c r="D6674" s="2" t="s">
        <v>15256</v>
      </c>
      <c r="E6674" s="3" t="s">
        <v>20621</v>
      </c>
      <c r="F6674" s="67" t="s">
        <v>38390</v>
      </c>
      <c r="G6674" s="67" t="s">
        <v>35459</v>
      </c>
      <c r="I6674" s="3" t="s">
        <v>6298</v>
      </c>
      <c r="J6674" s="3" t="str">
        <f>IF($B6674="SINAPI",IF(ISNUMBER(MATCH(Banco!$C6674,Analitico!$A:$A,0)),INDEX(Analitico!E:E,MATCH(Banco!$C6674,Analitico!$A:$A,0))&amp;"%",""),"")</f>
        <v/>
      </c>
      <c r="K6674" s="3" t="str">
        <f>IF($B6674="SINAPI",IF(ISNUMBER(MATCH(Banco!$C6674,Analitico!$A:$A,0)),INDEX(Analitico!F:F,MATCH(Banco!$C6674,Analitico!$A:$A,0))&amp;"%",""),"")</f>
        <v/>
      </c>
    </row>
    <row r="6675" spans="1:11" ht="22.5" x14ac:dyDescent="0.2">
      <c r="A6675" s="1" t="str">
        <f t="shared" si="105"/>
        <v>SINAPI 98022</v>
      </c>
      <c r="B6675" s="3" t="s">
        <v>21527</v>
      </c>
      <c r="C6675" s="3" t="s">
        <v>8008</v>
      </c>
      <c r="D6675" s="2" t="s">
        <v>15257</v>
      </c>
      <c r="E6675" s="3" t="s">
        <v>20622</v>
      </c>
      <c r="F6675" s="67" t="s">
        <v>38391</v>
      </c>
      <c r="G6675" s="67" t="s">
        <v>35460</v>
      </c>
      <c r="I6675" s="3" t="s">
        <v>6300</v>
      </c>
      <c r="J6675" s="3" t="str">
        <f>IF($B6675="SINAPI",IF(ISNUMBER(MATCH(Banco!$C6675,Analitico!$A:$A,0)),INDEX(Analitico!E:E,MATCH(Banco!$C6675,Analitico!$A:$A,0))&amp;"%",""),"")</f>
        <v/>
      </c>
      <c r="K6675" s="3" t="str">
        <f>IF($B6675="SINAPI",IF(ISNUMBER(MATCH(Banco!$C6675,Analitico!$A:$A,0)),INDEX(Analitico!F:F,MATCH(Banco!$C6675,Analitico!$A:$A,0))&amp;"%",""),"")</f>
        <v/>
      </c>
    </row>
    <row r="6676" spans="1:11" ht="22.5" x14ac:dyDescent="0.2">
      <c r="A6676" s="1" t="str">
        <f t="shared" si="105"/>
        <v>SINAPI 98023</v>
      </c>
      <c r="B6676" s="3" t="s">
        <v>21527</v>
      </c>
      <c r="C6676" s="3" t="s">
        <v>8009</v>
      </c>
      <c r="D6676" s="2" t="s">
        <v>15258</v>
      </c>
      <c r="E6676" s="3" t="s">
        <v>20621</v>
      </c>
      <c r="F6676" s="67" t="s">
        <v>38392</v>
      </c>
      <c r="G6676" s="67" t="s">
        <v>35461</v>
      </c>
      <c r="I6676" s="3" t="s">
        <v>6298</v>
      </c>
      <c r="J6676" s="3" t="str">
        <f>IF($B6676="SINAPI",IF(ISNUMBER(MATCH(Banco!$C6676,Analitico!$A:$A,0)),INDEX(Analitico!E:E,MATCH(Banco!$C6676,Analitico!$A:$A,0))&amp;"%",""),"")</f>
        <v/>
      </c>
      <c r="K6676" s="3" t="str">
        <f>IF($B6676="SINAPI",IF(ISNUMBER(MATCH(Banco!$C6676,Analitico!$A:$A,0)),INDEX(Analitico!F:F,MATCH(Banco!$C6676,Analitico!$A:$A,0))&amp;"%",""),"")</f>
        <v/>
      </c>
    </row>
    <row r="6677" spans="1:11" ht="22.5" x14ac:dyDescent="0.2">
      <c r="A6677" s="1" t="str">
        <f t="shared" si="105"/>
        <v>SINAPI 98024</v>
      </c>
      <c r="B6677" s="3" t="s">
        <v>21527</v>
      </c>
      <c r="C6677" s="3" t="s">
        <v>8010</v>
      </c>
      <c r="D6677" s="2" t="s">
        <v>15259</v>
      </c>
      <c r="E6677" s="3" t="s">
        <v>20622</v>
      </c>
      <c r="F6677" s="67" t="s">
        <v>38393</v>
      </c>
      <c r="G6677" s="67" t="s">
        <v>35462</v>
      </c>
      <c r="I6677" s="3" t="s">
        <v>6300</v>
      </c>
      <c r="J6677" s="3" t="str">
        <f>IF($B6677="SINAPI",IF(ISNUMBER(MATCH(Banco!$C6677,Analitico!$A:$A,0)),INDEX(Analitico!E:E,MATCH(Banco!$C6677,Analitico!$A:$A,0))&amp;"%",""),"")</f>
        <v/>
      </c>
      <c r="K6677" s="3" t="str">
        <f>IF($B6677="SINAPI",IF(ISNUMBER(MATCH(Banco!$C6677,Analitico!$A:$A,0)),INDEX(Analitico!F:F,MATCH(Banco!$C6677,Analitico!$A:$A,0))&amp;"%",""),"")</f>
        <v/>
      </c>
    </row>
    <row r="6678" spans="1:11" ht="22.5" x14ac:dyDescent="0.2">
      <c r="A6678" s="1" t="str">
        <f t="shared" si="105"/>
        <v>SINAPI 98025</v>
      </c>
      <c r="B6678" s="3" t="s">
        <v>21527</v>
      </c>
      <c r="C6678" s="3" t="s">
        <v>8011</v>
      </c>
      <c r="D6678" s="2" t="s">
        <v>15260</v>
      </c>
      <c r="E6678" s="3" t="s">
        <v>20621</v>
      </c>
      <c r="F6678" s="67" t="s">
        <v>38394</v>
      </c>
      <c r="G6678" s="67" t="s">
        <v>35463</v>
      </c>
      <c r="I6678" s="3" t="s">
        <v>6298</v>
      </c>
      <c r="J6678" s="3" t="str">
        <f>IF($B6678="SINAPI",IF(ISNUMBER(MATCH(Banco!$C6678,Analitico!$A:$A,0)),INDEX(Analitico!E:E,MATCH(Banco!$C6678,Analitico!$A:$A,0))&amp;"%",""),"")</f>
        <v/>
      </c>
      <c r="K6678" s="3" t="str">
        <f>IF($B6678="SINAPI",IF(ISNUMBER(MATCH(Banco!$C6678,Analitico!$A:$A,0)),INDEX(Analitico!F:F,MATCH(Banco!$C6678,Analitico!$A:$A,0))&amp;"%",""),"")</f>
        <v/>
      </c>
    </row>
    <row r="6679" spans="1:11" ht="22.5" x14ac:dyDescent="0.2">
      <c r="A6679" s="1" t="str">
        <f t="shared" si="105"/>
        <v>SINAPI 98026</v>
      </c>
      <c r="B6679" s="3" t="s">
        <v>21527</v>
      </c>
      <c r="C6679" s="3" t="s">
        <v>8012</v>
      </c>
      <c r="D6679" s="2" t="s">
        <v>15261</v>
      </c>
      <c r="E6679" s="3" t="s">
        <v>20622</v>
      </c>
      <c r="F6679" s="67" t="s">
        <v>38395</v>
      </c>
      <c r="G6679" s="67" t="s">
        <v>35464</v>
      </c>
      <c r="I6679" s="3" t="s">
        <v>6300</v>
      </c>
      <c r="J6679" s="3" t="str">
        <f>IF($B6679="SINAPI",IF(ISNUMBER(MATCH(Banco!$C6679,Analitico!$A:$A,0)),INDEX(Analitico!E:E,MATCH(Banco!$C6679,Analitico!$A:$A,0))&amp;"%",""),"")</f>
        <v/>
      </c>
      <c r="K6679" s="3" t="str">
        <f>IF($B6679="SINAPI",IF(ISNUMBER(MATCH(Banco!$C6679,Analitico!$A:$A,0)),INDEX(Analitico!F:F,MATCH(Banco!$C6679,Analitico!$A:$A,0))&amp;"%",""),"")</f>
        <v/>
      </c>
    </row>
    <row r="6680" spans="1:11" ht="22.5" x14ac:dyDescent="0.2">
      <c r="A6680" s="1" t="str">
        <f t="shared" si="105"/>
        <v>SINAPI 98027</v>
      </c>
      <c r="B6680" s="3" t="s">
        <v>21527</v>
      </c>
      <c r="C6680" s="3" t="s">
        <v>8013</v>
      </c>
      <c r="D6680" s="2" t="s">
        <v>15262</v>
      </c>
      <c r="E6680" s="3" t="s">
        <v>20621</v>
      </c>
      <c r="F6680" s="67" t="s">
        <v>38388</v>
      </c>
      <c r="G6680" s="67" t="s">
        <v>35457</v>
      </c>
      <c r="I6680" s="3" t="s">
        <v>6298</v>
      </c>
      <c r="J6680" s="3" t="str">
        <f>IF($B6680="SINAPI",IF(ISNUMBER(MATCH(Banco!$C6680,Analitico!$A:$A,0)),INDEX(Analitico!E:E,MATCH(Banco!$C6680,Analitico!$A:$A,0))&amp;"%",""),"")</f>
        <v/>
      </c>
      <c r="K6680" s="3" t="str">
        <f>IF($B6680="SINAPI",IF(ISNUMBER(MATCH(Banco!$C6680,Analitico!$A:$A,0)),INDEX(Analitico!F:F,MATCH(Banco!$C6680,Analitico!$A:$A,0))&amp;"%",""),"")</f>
        <v/>
      </c>
    </row>
    <row r="6681" spans="1:11" ht="22.5" x14ac:dyDescent="0.2">
      <c r="A6681" s="1" t="str">
        <f t="shared" si="105"/>
        <v>SINAPI 98028</v>
      </c>
      <c r="B6681" s="3" t="s">
        <v>21527</v>
      </c>
      <c r="C6681" s="3" t="s">
        <v>8014</v>
      </c>
      <c r="D6681" s="2" t="s">
        <v>15263</v>
      </c>
      <c r="E6681" s="3" t="s">
        <v>20622</v>
      </c>
      <c r="F6681" s="67" t="s">
        <v>38396</v>
      </c>
      <c r="G6681" s="67" t="s">
        <v>35465</v>
      </c>
      <c r="I6681" s="3" t="s">
        <v>6300</v>
      </c>
      <c r="J6681" s="3" t="str">
        <f>IF($B6681="SINAPI",IF(ISNUMBER(MATCH(Banco!$C6681,Analitico!$A:$A,0)),INDEX(Analitico!E:E,MATCH(Banco!$C6681,Analitico!$A:$A,0))&amp;"%",""),"")</f>
        <v/>
      </c>
      <c r="K6681" s="3" t="str">
        <f>IF($B6681="SINAPI",IF(ISNUMBER(MATCH(Banco!$C6681,Analitico!$A:$A,0)),INDEX(Analitico!F:F,MATCH(Banco!$C6681,Analitico!$A:$A,0))&amp;"%",""),"")</f>
        <v/>
      </c>
    </row>
    <row r="6682" spans="1:11" ht="22.5" x14ac:dyDescent="0.2">
      <c r="A6682" s="1" t="str">
        <f t="shared" si="105"/>
        <v>SINAPI 98029</v>
      </c>
      <c r="B6682" s="3" t="s">
        <v>21527</v>
      </c>
      <c r="C6682" s="3" t="s">
        <v>8015</v>
      </c>
      <c r="D6682" s="2" t="s">
        <v>15264</v>
      </c>
      <c r="E6682" s="3" t="s">
        <v>20621</v>
      </c>
      <c r="F6682" s="67" t="s">
        <v>38397</v>
      </c>
      <c r="G6682" s="67" t="s">
        <v>35466</v>
      </c>
      <c r="I6682" s="3" t="s">
        <v>6298</v>
      </c>
      <c r="J6682" s="3" t="str">
        <f>IF($B6682="SINAPI",IF(ISNUMBER(MATCH(Banco!$C6682,Analitico!$A:$A,0)),INDEX(Analitico!E:E,MATCH(Banco!$C6682,Analitico!$A:$A,0))&amp;"%",""),"")</f>
        <v/>
      </c>
      <c r="K6682" s="3" t="str">
        <f>IF($B6682="SINAPI",IF(ISNUMBER(MATCH(Banco!$C6682,Analitico!$A:$A,0)),INDEX(Analitico!F:F,MATCH(Banco!$C6682,Analitico!$A:$A,0))&amp;"%",""),"")</f>
        <v/>
      </c>
    </row>
    <row r="6683" spans="1:11" ht="22.5" x14ac:dyDescent="0.2">
      <c r="A6683" s="1" t="str">
        <f t="shared" si="105"/>
        <v>SINAPI 98030</v>
      </c>
      <c r="B6683" s="3" t="s">
        <v>21527</v>
      </c>
      <c r="C6683" s="3" t="s">
        <v>8016</v>
      </c>
      <c r="D6683" s="2" t="s">
        <v>15265</v>
      </c>
      <c r="E6683" s="3" t="s">
        <v>20622</v>
      </c>
      <c r="F6683" s="67" t="s">
        <v>38398</v>
      </c>
      <c r="G6683" s="67" t="s">
        <v>35467</v>
      </c>
      <c r="I6683" s="3" t="s">
        <v>6300</v>
      </c>
      <c r="J6683" s="3" t="str">
        <f>IF($B6683="SINAPI",IF(ISNUMBER(MATCH(Banco!$C6683,Analitico!$A:$A,0)),INDEX(Analitico!E:E,MATCH(Banco!$C6683,Analitico!$A:$A,0))&amp;"%",""),"")</f>
        <v/>
      </c>
      <c r="K6683" s="3" t="str">
        <f>IF($B6683="SINAPI",IF(ISNUMBER(MATCH(Banco!$C6683,Analitico!$A:$A,0)),INDEX(Analitico!F:F,MATCH(Banco!$C6683,Analitico!$A:$A,0))&amp;"%",""),"")</f>
        <v/>
      </c>
    </row>
    <row r="6684" spans="1:11" ht="22.5" x14ac:dyDescent="0.2">
      <c r="A6684" s="1" t="str">
        <f t="shared" si="105"/>
        <v>SINAPI 98031</v>
      </c>
      <c r="B6684" s="3" t="s">
        <v>21527</v>
      </c>
      <c r="C6684" s="3" t="s">
        <v>8017</v>
      </c>
      <c r="D6684" s="2" t="s">
        <v>15266</v>
      </c>
      <c r="E6684" s="3" t="s">
        <v>20621</v>
      </c>
      <c r="F6684" s="67" t="s">
        <v>38399</v>
      </c>
      <c r="G6684" s="67" t="s">
        <v>35468</v>
      </c>
      <c r="I6684" s="3" t="s">
        <v>6298</v>
      </c>
      <c r="J6684" s="3" t="str">
        <f>IF($B6684="SINAPI",IF(ISNUMBER(MATCH(Banco!$C6684,Analitico!$A:$A,0)),INDEX(Analitico!E:E,MATCH(Banco!$C6684,Analitico!$A:$A,0))&amp;"%",""),"")</f>
        <v/>
      </c>
      <c r="K6684" s="3" t="str">
        <f>IF($B6684="SINAPI",IF(ISNUMBER(MATCH(Banco!$C6684,Analitico!$A:$A,0)),INDEX(Analitico!F:F,MATCH(Banco!$C6684,Analitico!$A:$A,0))&amp;"%",""),"")</f>
        <v/>
      </c>
    </row>
    <row r="6685" spans="1:11" ht="22.5" x14ac:dyDescent="0.2">
      <c r="A6685" s="1" t="str">
        <f t="shared" si="105"/>
        <v>SINAPI 98032</v>
      </c>
      <c r="B6685" s="3" t="s">
        <v>21527</v>
      </c>
      <c r="C6685" s="3" t="s">
        <v>8018</v>
      </c>
      <c r="D6685" s="2" t="s">
        <v>15267</v>
      </c>
      <c r="E6685" s="3" t="s">
        <v>20622</v>
      </c>
      <c r="F6685" s="67" t="s">
        <v>38400</v>
      </c>
      <c r="G6685" s="67" t="s">
        <v>35469</v>
      </c>
      <c r="I6685" s="3" t="s">
        <v>6300</v>
      </c>
      <c r="J6685" s="3" t="str">
        <f>IF($B6685="SINAPI",IF(ISNUMBER(MATCH(Banco!$C6685,Analitico!$A:$A,0)),INDEX(Analitico!E:E,MATCH(Banco!$C6685,Analitico!$A:$A,0))&amp;"%",""),"")</f>
        <v/>
      </c>
      <c r="K6685" s="3" t="str">
        <f>IF($B6685="SINAPI",IF(ISNUMBER(MATCH(Banco!$C6685,Analitico!$A:$A,0)),INDEX(Analitico!F:F,MATCH(Banco!$C6685,Analitico!$A:$A,0))&amp;"%",""),"")</f>
        <v/>
      </c>
    </row>
    <row r="6686" spans="1:11" ht="22.5" x14ac:dyDescent="0.2">
      <c r="A6686" s="1" t="str">
        <f t="shared" si="105"/>
        <v>SINAPI 98033</v>
      </c>
      <c r="B6686" s="3" t="s">
        <v>21527</v>
      </c>
      <c r="C6686" s="3" t="s">
        <v>8019</v>
      </c>
      <c r="D6686" s="2" t="s">
        <v>15268</v>
      </c>
      <c r="E6686" s="3" t="s">
        <v>20621</v>
      </c>
      <c r="F6686" s="67" t="s">
        <v>38401</v>
      </c>
      <c r="G6686" s="67" t="s">
        <v>35470</v>
      </c>
      <c r="I6686" s="3" t="s">
        <v>6298</v>
      </c>
      <c r="J6686" s="3" t="str">
        <f>IF($B6686="SINAPI",IF(ISNUMBER(MATCH(Banco!$C6686,Analitico!$A:$A,0)),INDEX(Analitico!E:E,MATCH(Banco!$C6686,Analitico!$A:$A,0))&amp;"%",""),"")</f>
        <v/>
      </c>
      <c r="K6686" s="3" t="str">
        <f>IF($B6686="SINAPI",IF(ISNUMBER(MATCH(Banco!$C6686,Analitico!$A:$A,0)),INDEX(Analitico!F:F,MATCH(Banco!$C6686,Analitico!$A:$A,0))&amp;"%",""),"")</f>
        <v/>
      </c>
    </row>
    <row r="6687" spans="1:11" ht="22.5" x14ac:dyDescent="0.2">
      <c r="A6687" s="1" t="str">
        <f t="shared" si="105"/>
        <v>SINAPI 98034</v>
      </c>
      <c r="B6687" s="3" t="s">
        <v>21527</v>
      </c>
      <c r="C6687" s="3" t="s">
        <v>8020</v>
      </c>
      <c r="D6687" s="2" t="s">
        <v>15269</v>
      </c>
      <c r="E6687" s="3" t="s">
        <v>20622</v>
      </c>
      <c r="F6687" s="67" t="s">
        <v>38402</v>
      </c>
      <c r="G6687" s="67" t="s">
        <v>35471</v>
      </c>
      <c r="I6687" s="3" t="s">
        <v>6300</v>
      </c>
      <c r="J6687" s="3" t="str">
        <f>IF($B6687="SINAPI",IF(ISNUMBER(MATCH(Banco!$C6687,Analitico!$A:$A,0)),INDEX(Analitico!E:E,MATCH(Banco!$C6687,Analitico!$A:$A,0))&amp;"%",""),"")</f>
        <v/>
      </c>
      <c r="K6687" s="3" t="str">
        <f>IF($B6687="SINAPI",IF(ISNUMBER(MATCH(Banco!$C6687,Analitico!$A:$A,0)),INDEX(Analitico!F:F,MATCH(Banco!$C6687,Analitico!$A:$A,0))&amp;"%",""),"")</f>
        <v/>
      </c>
    </row>
    <row r="6688" spans="1:11" ht="22.5" x14ac:dyDescent="0.2">
      <c r="A6688" s="1" t="str">
        <f t="shared" si="105"/>
        <v>SINAPI 98035</v>
      </c>
      <c r="B6688" s="3" t="s">
        <v>21527</v>
      </c>
      <c r="C6688" s="3" t="s">
        <v>8021</v>
      </c>
      <c r="D6688" s="2" t="s">
        <v>15270</v>
      </c>
      <c r="E6688" s="3" t="s">
        <v>20621</v>
      </c>
      <c r="F6688" s="67" t="s">
        <v>38397</v>
      </c>
      <c r="G6688" s="67" t="s">
        <v>35466</v>
      </c>
      <c r="I6688" s="3" t="s">
        <v>6298</v>
      </c>
      <c r="J6688" s="3" t="str">
        <f>IF($B6688="SINAPI",IF(ISNUMBER(MATCH(Banco!$C6688,Analitico!$A:$A,0)),INDEX(Analitico!E:E,MATCH(Banco!$C6688,Analitico!$A:$A,0))&amp;"%",""),"")</f>
        <v/>
      </c>
      <c r="K6688" s="3" t="str">
        <f>IF($B6688="SINAPI",IF(ISNUMBER(MATCH(Banco!$C6688,Analitico!$A:$A,0)),INDEX(Analitico!F:F,MATCH(Banco!$C6688,Analitico!$A:$A,0))&amp;"%",""),"")</f>
        <v/>
      </c>
    </row>
    <row r="6689" spans="1:11" ht="22.5" x14ac:dyDescent="0.2">
      <c r="A6689" s="1" t="str">
        <f t="shared" si="105"/>
        <v>SINAPI 98036</v>
      </c>
      <c r="B6689" s="3" t="s">
        <v>21527</v>
      </c>
      <c r="C6689" s="3" t="s">
        <v>8022</v>
      </c>
      <c r="D6689" s="2" t="s">
        <v>15271</v>
      </c>
      <c r="E6689" s="3" t="s">
        <v>20622</v>
      </c>
      <c r="F6689" s="67" t="s">
        <v>38403</v>
      </c>
      <c r="G6689" s="67" t="s">
        <v>35472</v>
      </c>
      <c r="I6689" s="3" t="s">
        <v>6300</v>
      </c>
      <c r="J6689" s="3" t="str">
        <f>IF($B6689="SINAPI",IF(ISNUMBER(MATCH(Banco!$C6689,Analitico!$A:$A,0)),INDEX(Analitico!E:E,MATCH(Banco!$C6689,Analitico!$A:$A,0))&amp;"%",""),"")</f>
        <v/>
      </c>
      <c r="K6689" s="3" t="str">
        <f>IF($B6689="SINAPI",IF(ISNUMBER(MATCH(Banco!$C6689,Analitico!$A:$A,0)),INDEX(Analitico!F:F,MATCH(Banco!$C6689,Analitico!$A:$A,0))&amp;"%",""),"")</f>
        <v/>
      </c>
    </row>
    <row r="6690" spans="1:11" ht="22.5" x14ac:dyDescent="0.2">
      <c r="A6690" s="1" t="str">
        <f t="shared" si="105"/>
        <v>SINAPI 98037</v>
      </c>
      <c r="B6690" s="3" t="s">
        <v>21527</v>
      </c>
      <c r="C6690" s="3" t="s">
        <v>8023</v>
      </c>
      <c r="D6690" s="2" t="s">
        <v>15272</v>
      </c>
      <c r="E6690" s="3" t="s">
        <v>20621</v>
      </c>
      <c r="F6690" s="67" t="s">
        <v>38404</v>
      </c>
      <c r="G6690" s="67" t="s">
        <v>35473</v>
      </c>
      <c r="I6690" s="3" t="s">
        <v>6298</v>
      </c>
      <c r="J6690" s="3" t="str">
        <f>IF($B6690="SINAPI",IF(ISNUMBER(MATCH(Banco!$C6690,Analitico!$A:$A,0)),INDEX(Analitico!E:E,MATCH(Banco!$C6690,Analitico!$A:$A,0))&amp;"%",""),"")</f>
        <v/>
      </c>
      <c r="K6690" s="3" t="str">
        <f>IF($B6690="SINAPI",IF(ISNUMBER(MATCH(Banco!$C6690,Analitico!$A:$A,0)),INDEX(Analitico!F:F,MATCH(Banco!$C6690,Analitico!$A:$A,0))&amp;"%",""),"")</f>
        <v/>
      </c>
    </row>
    <row r="6691" spans="1:11" ht="22.5" x14ac:dyDescent="0.2">
      <c r="A6691" s="1" t="str">
        <f t="shared" ref="A6691:A6754" si="106">CONCATENAR</f>
        <v>SINAPI 98038</v>
      </c>
      <c r="B6691" s="3" t="s">
        <v>21527</v>
      </c>
      <c r="C6691" s="3" t="s">
        <v>8024</v>
      </c>
      <c r="D6691" s="2" t="s">
        <v>15273</v>
      </c>
      <c r="E6691" s="3" t="s">
        <v>20622</v>
      </c>
      <c r="F6691" s="67" t="s">
        <v>38405</v>
      </c>
      <c r="G6691" s="67" t="s">
        <v>35474</v>
      </c>
      <c r="I6691" s="3" t="s">
        <v>6300</v>
      </c>
      <c r="J6691" s="3" t="str">
        <f>IF($B6691="SINAPI",IF(ISNUMBER(MATCH(Banco!$C6691,Analitico!$A:$A,0)),INDEX(Analitico!E:E,MATCH(Banco!$C6691,Analitico!$A:$A,0))&amp;"%",""),"")</f>
        <v/>
      </c>
      <c r="K6691" s="3" t="str">
        <f>IF($B6691="SINAPI",IF(ISNUMBER(MATCH(Banco!$C6691,Analitico!$A:$A,0)),INDEX(Analitico!F:F,MATCH(Banco!$C6691,Analitico!$A:$A,0))&amp;"%",""),"")</f>
        <v/>
      </c>
    </row>
    <row r="6692" spans="1:11" ht="22.5" x14ac:dyDescent="0.2">
      <c r="A6692" s="1" t="str">
        <f t="shared" si="106"/>
        <v>SINAPI 98039</v>
      </c>
      <c r="B6692" s="3" t="s">
        <v>21527</v>
      </c>
      <c r="C6692" s="3" t="s">
        <v>8025</v>
      </c>
      <c r="D6692" s="2" t="s">
        <v>15274</v>
      </c>
      <c r="E6692" s="3" t="s">
        <v>20621</v>
      </c>
      <c r="F6692" s="67" t="s">
        <v>38406</v>
      </c>
      <c r="G6692" s="67" t="s">
        <v>35475</v>
      </c>
      <c r="I6692" s="3" t="s">
        <v>6298</v>
      </c>
      <c r="J6692" s="3" t="str">
        <f>IF($B6692="SINAPI",IF(ISNUMBER(MATCH(Banco!$C6692,Analitico!$A:$A,0)),INDEX(Analitico!E:E,MATCH(Banco!$C6692,Analitico!$A:$A,0))&amp;"%",""),"")</f>
        <v/>
      </c>
      <c r="K6692" s="3" t="str">
        <f>IF($B6692="SINAPI",IF(ISNUMBER(MATCH(Banco!$C6692,Analitico!$A:$A,0)),INDEX(Analitico!F:F,MATCH(Banco!$C6692,Analitico!$A:$A,0))&amp;"%",""),"")</f>
        <v/>
      </c>
    </row>
    <row r="6693" spans="1:11" ht="22.5" x14ac:dyDescent="0.2">
      <c r="A6693" s="1" t="str">
        <f t="shared" si="106"/>
        <v>SINAPI 98040</v>
      </c>
      <c r="B6693" s="3" t="s">
        <v>21527</v>
      </c>
      <c r="C6693" s="3" t="s">
        <v>8026</v>
      </c>
      <c r="D6693" s="2" t="s">
        <v>15275</v>
      </c>
      <c r="E6693" s="3" t="s">
        <v>20622</v>
      </c>
      <c r="F6693" s="67" t="s">
        <v>38407</v>
      </c>
      <c r="G6693" s="67" t="s">
        <v>35476</v>
      </c>
      <c r="I6693" s="3" t="s">
        <v>6300</v>
      </c>
      <c r="J6693" s="3" t="str">
        <f>IF($B6693="SINAPI",IF(ISNUMBER(MATCH(Banco!$C6693,Analitico!$A:$A,0)),INDEX(Analitico!E:E,MATCH(Banco!$C6693,Analitico!$A:$A,0))&amp;"%",""),"")</f>
        <v/>
      </c>
      <c r="K6693" s="3" t="str">
        <f>IF($B6693="SINAPI",IF(ISNUMBER(MATCH(Banco!$C6693,Analitico!$A:$A,0)),INDEX(Analitico!F:F,MATCH(Banco!$C6693,Analitico!$A:$A,0))&amp;"%",""),"")</f>
        <v/>
      </c>
    </row>
    <row r="6694" spans="1:11" ht="22.5" x14ac:dyDescent="0.2">
      <c r="A6694" s="1" t="str">
        <f t="shared" si="106"/>
        <v>SINAPI 98041</v>
      </c>
      <c r="B6694" s="3" t="s">
        <v>21527</v>
      </c>
      <c r="C6694" s="3" t="s">
        <v>8027</v>
      </c>
      <c r="D6694" s="2" t="s">
        <v>15276</v>
      </c>
      <c r="E6694" s="3" t="s">
        <v>20621</v>
      </c>
      <c r="F6694" s="67" t="s">
        <v>38404</v>
      </c>
      <c r="G6694" s="67" t="s">
        <v>35473</v>
      </c>
      <c r="I6694" s="3" t="s">
        <v>6298</v>
      </c>
      <c r="J6694" s="3" t="str">
        <f>IF($B6694="SINAPI",IF(ISNUMBER(MATCH(Banco!$C6694,Analitico!$A:$A,0)),INDEX(Analitico!E:E,MATCH(Banco!$C6694,Analitico!$A:$A,0))&amp;"%",""),"")</f>
        <v/>
      </c>
      <c r="K6694" s="3" t="str">
        <f>IF($B6694="SINAPI",IF(ISNUMBER(MATCH(Banco!$C6694,Analitico!$A:$A,0)),INDEX(Analitico!F:F,MATCH(Banco!$C6694,Analitico!$A:$A,0))&amp;"%",""),"")</f>
        <v/>
      </c>
    </row>
    <row r="6695" spans="1:11" ht="22.5" x14ac:dyDescent="0.2">
      <c r="A6695" s="1" t="str">
        <f t="shared" si="106"/>
        <v>SINAPI 98042</v>
      </c>
      <c r="B6695" s="3" t="s">
        <v>21527</v>
      </c>
      <c r="C6695" s="3" t="s">
        <v>8028</v>
      </c>
      <c r="D6695" s="2" t="s">
        <v>15277</v>
      </c>
      <c r="E6695" s="3" t="s">
        <v>20622</v>
      </c>
      <c r="F6695" s="67" t="s">
        <v>38408</v>
      </c>
      <c r="G6695" s="67" t="s">
        <v>35477</v>
      </c>
      <c r="I6695" s="3" t="s">
        <v>6300</v>
      </c>
      <c r="J6695" s="3" t="str">
        <f>IF($B6695="SINAPI",IF(ISNUMBER(MATCH(Banco!$C6695,Analitico!$A:$A,0)),INDEX(Analitico!E:E,MATCH(Banco!$C6695,Analitico!$A:$A,0))&amp;"%",""),"")</f>
        <v/>
      </c>
      <c r="K6695" s="3" t="str">
        <f>IF($B6695="SINAPI",IF(ISNUMBER(MATCH(Banco!$C6695,Analitico!$A:$A,0)),INDEX(Analitico!F:F,MATCH(Banco!$C6695,Analitico!$A:$A,0))&amp;"%",""),"")</f>
        <v/>
      </c>
    </row>
    <row r="6696" spans="1:11" ht="22.5" x14ac:dyDescent="0.2">
      <c r="A6696" s="1" t="str">
        <f t="shared" si="106"/>
        <v>SINAPI 98043</v>
      </c>
      <c r="B6696" s="3" t="s">
        <v>21527</v>
      </c>
      <c r="C6696" s="3" t="s">
        <v>8029</v>
      </c>
      <c r="D6696" s="2" t="s">
        <v>15278</v>
      </c>
      <c r="E6696" s="3" t="s">
        <v>20621</v>
      </c>
      <c r="F6696" s="67" t="s">
        <v>38409</v>
      </c>
      <c r="G6696" s="67" t="s">
        <v>35478</v>
      </c>
      <c r="I6696" s="3" t="s">
        <v>6298</v>
      </c>
      <c r="J6696" s="3" t="str">
        <f>IF($B6696="SINAPI",IF(ISNUMBER(MATCH(Banco!$C6696,Analitico!$A:$A,0)),INDEX(Analitico!E:E,MATCH(Banco!$C6696,Analitico!$A:$A,0))&amp;"%",""),"")</f>
        <v/>
      </c>
      <c r="K6696" s="3" t="str">
        <f>IF($B6696="SINAPI",IF(ISNUMBER(MATCH(Banco!$C6696,Analitico!$A:$A,0)),INDEX(Analitico!F:F,MATCH(Banco!$C6696,Analitico!$A:$A,0))&amp;"%",""),"")</f>
        <v/>
      </c>
    </row>
    <row r="6697" spans="1:11" ht="22.5" x14ac:dyDescent="0.2">
      <c r="A6697" s="1" t="str">
        <f t="shared" si="106"/>
        <v>SINAPI 98044</v>
      </c>
      <c r="B6697" s="3" t="s">
        <v>21527</v>
      </c>
      <c r="C6697" s="3" t="s">
        <v>8030</v>
      </c>
      <c r="D6697" s="2" t="s">
        <v>15279</v>
      </c>
      <c r="E6697" s="3" t="s">
        <v>20622</v>
      </c>
      <c r="F6697" s="67" t="s">
        <v>38410</v>
      </c>
      <c r="G6697" s="67" t="s">
        <v>35479</v>
      </c>
      <c r="I6697" s="3" t="s">
        <v>6300</v>
      </c>
      <c r="J6697" s="3" t="str">
        <f>IF($B6697="SINAPI",IF(ISNUMBER(MATCH(Banco!$C6697,Analitico!$A:$A,0)),INDEX(Analitico!E:E,MATCH(Banco!$C6697,Analitico!$A:$A,0))&amp;"%",""),"")</f>
        <v/>
      </c>
      <c r="K6697" s="3" t="str">
        <f>IF($B6697="SINAPI",IF(ISNUMBER(MATCH(Banco!$C6697,Analitico!$A:$A,0)),INDEX(Analitico!F:F,MATCH(Banco!$C6697,Analitico!$A:$A,0))&amp;"%",""),"")</f>
        <v/>
      </c>
    </row>
    <row r="6698" spans="1:11" ht="22.5" x14ac:dyDescent="0.2">
      <c r="A6698" s="1" t="str">
        <f t="shared" si="106"/>
        <v>SINAPI 98045</v>
      </c>
      <c r="B6698" s="3" t="s">
        <v>21527</v>
      </c>
      <c r="C6698" s="3" t="s">
        <v>8031</v>
      </c>
      <c r="D6698" s="2" t="s">
        <v>15280</v>
      </c>
      <c r="E6698" s="3" t="s">
        <v>20621</v>
      </c>
      <c r="F6698" s="67" t="s">
        <v>38409</v>
      </c>
      <c r="G6698" s="67" t="s">
        <v>35478</v>
      </c>
      <c r="I6698" s="3" t="s">
        <v>6298</v>
      </c>
      <c r="J6698" s="3" t="str">
        <f>IF($B6698="SINAPI",IF(ISNUMBER(MATCH(Banco!$C6698,Analitico!$A:$A,0)),INDEX(Analitico!E:E,MATCH(Banco!$C6698,Analitico!$A:$A,0))&amp;"%",""),"")</f>
        <v/>
      </c>
      <c r="K6698" s="3" t="str">
        <f>IF($B6698="SINAPI",IF(ISNUMBER(MATCH(Banco!$C6698,Analitico!$A:$A,0)),INDEX(Analitico!F:F,MATCH(Banco!$C6698,Analitico!$A:$A,0))&amp;"%",""),"")</f>
        <v/>
      </c>
    </row>
    <row r="6699" spans="1:11" ht="22.5" x14ac:dyDescent="0.2">
      <c r="A6699" s="1" t="str">
        <f t="shared" si="106"/>
        <v>SINAPI 98046</v>
      </c>
      <c r="B6699" s="3" t="s">
        <v>21527</v>
      </c>
      <c r="C6699" s="3" t="s">
        <v>8032</v>
      </c>
      <c r="D6699" s="2" t="s">
        <v>15281</v>
      </c>
      <c r="E6699" s="3" t="s">
        <v>20622</v>
      </c>
      <c r="F6699" s="67" t="s">
        <v>38411</v>
      </c>
      <c r="G6699" s="67" t="s">
        <v>35480</v>
      </c>
      <c r="I6699" s="3" t="s">
        <v>6300</v>
      </c>
      <c r="J6699" s="3" t="str">
        <f>IF($B6699="SINAPI",IF(ISNUMBER(MATCH(Banco!$C6699,Analitico!$A:$A,0)),INDEX(Analitico!E:E,MATCH(Banco!$C6699,Analitico!$A:$A,0))&amp;"%",""),"")</f>
        <v/>
      </c>
      <c r="K6699" s="3" t="str">
        <f>IF($B6699="SINAPI",IF(ISNUMBER(MATCH(Banco!$C6699,Analitico!$A:$A,0)),INDEX(Analitico!F:F,MATCH(Banco!$C6699,Analitico!$A:$A,0))&amp;"%",""),"")</f>
        <v/>
      </c>
    </row>
    <row r="6700" spans="1:11" ht="22.5" x14ac:dyDescent="0.2">
      <c r="A6700" s="1" t="str">
        <f t="shared" si="106"/>
        <v>SINAPI 98047</v>
      </c>
      <c r="B6700" s="3" t="s">
        <v>21527</v>
      </c>
      <c r="C6700" s="3" t="s">
        <v>8033</v>
      </c>
      <c r="D6700" s="2" t="s">
        <v>15282</v>
      </c>
      <c r="E6700" s="3" t="s">
        <v>20621</v>
      </c>
      <c r="F6700" s="67" t="s">
        <v>38412</v>
      </c>
      <c r="G6700" s="67" t="s">
        <v>35481</v>
      </c>
      <c r="I6700" s="3" t="s">
        <v>6298</v>
      </c>
      <c r="J6700" s="3" t="str">
        <f>IF($B6700="SINAPI",IF(ISNUMBER(MATCH(Banco!$C6700,Analitico!$A:$A,0)),INDEX(Analitico!E:E,MATCH(Banco!$C6700,Analitico!$A:$A,0))&amp;"%",""),"")</f>
        <v/>
      </c>
      <c r="K6700" s="3" t="str">
        <f>IF($B6700="SINAPI",IF(ISNUMBER(MATCH(Banco!$C6700,Analitico!$A:$A,0)),INDEX(Analitico!F:F,MATCH(Banco!$C6700,Analitico!$A:$A,0))&amp;"%",""),"")</f>
        <v/>
      </c>
    </row>
    <row r="6701" spans="1:11" ht="22.5" x14ac:dyDescent="0.2">
      <c r="A6701" s="1" t="str">
        <f t="shared" si="106"/>
        <v>SINAPI 98048</v>
      </c>
      <c r="B6701" s="3" t="s">
        <v>21527</v>
      </c>
      <c r="C6701" s="3" t="s">
        <v>8034</v>
      </c>
      <c r="D6701" s="2" t="s">
        <v>15283</v>
      </c>
      <c r="E6701" s="3" t="s">
        <v>20622</v>
      </c>
      <c r="F6701" s="67" t="s">
        <v>38413</v>
      </c>
      <c r="G6701" s="67" t="s">
        <v>35482</v>
      </c>
      <c r="I6701" s="3" t="s">
        <v>6300</v>
      </c>
      <c r="J6701" s="3" t="str">
        <f>IF($B6701="SINAPI",IF(ISNUMBER(MATCH(Banco!$C6701,Analitico!$A:$A,0)),INDEX(Analitico!E:E,MATCH(Banco!$C6701,Analitico!$A:$A,0))&amp;"%",""),"")</f>
        <v/>
      </c>
      <c r="K6701" s="3" t="str">
        <f>IF($B6701="SINAPI",IF(ISNUMBER(MATCH(Banco!$C6701,Analitico!$A:$A,0)),INDEX(Analitico!F:F,MATCH(Banco!$C6701,Analitico!$A:$A,0))&amp;"%",""),"")</f>
        <v/>
      </c>
    </row>
    <row r="6702" spans="1:11" ht="22.5" x14ac:dyDescent="0.2">
      <c r="A6702" s="1" t="str">
        <f t="shared" si="106"/>
        <v>SINAPI 98049</v>
      </c>
      <c r="B6702" s="3" t="s">
        <v>21527</v>
      </c>
      <c r="C6702" s="3" t="s">
        <v>8035</v>
      </c>
      <c r="D6702" s="2" t="s">
        <v>15284</v>
      </c>
      <c r="E6702" s="3" t="s">
        <v>20621</v>
      </c>
      <c r="F6702" s="67" t="s">
        <v>38414</v>
      </c>
      <c r="G6702" s="67" t="s">
        <v>35483</v>
      </c>
      <c r="I6702" s="3" t="s">
        <v>6298</v>
      </c>
      <c r="J6702" s="3" t="str">
        <f>IF($B6702="SINAPI",IF(ISNUMBER(MATCH(Banco!$C6702,Analitico!$A:$A,0)),INDEX(Analitico!E:E,MATCH(Banco!$C6702,Analitico!$A:$A,0))&amp;"%",""),"")</f>
        <v/>
      </c>
      <c r="K6702" s="3" t="str">
        <f>IF($B6702="SINAPI",IF(ISNUMBER(MATCH(Banco!$C6702,Analitico!$A:$A,0)),INDEX(Analitico!F:F,MATCH(Banco!$C6702,Analitico!$A:$A,0))&amp;"%",""),"")</f>
        <v/>
      </c>
    </row>
    <row r="6703" spans="1:11" ht="22.5" x14ac:dyDescent="0.2">
      <c r="A6703" s="1" t="str">
        <f t="shared" si="106"/>
        <v>SINAPI 98050</v>
      </c>
      <c r="B6703" s="3" t="s">
        <v>21527</v>
      </c>
      <c r="C6703" s="3" t="s">
        <v>8036</v>
      </c>
      <c r="D6703" s="2" t="s">
        <v>15285</v>
      </c>
      <c r="E6703" s="3" t="s">
        <v>20621</v>
      </c>
      <c r="F6703" s="67" t="s">
        <v>38415</v>
      </c>
      <c r="G6703" s="67" t="s">
        <v>35484</v>
      </c>
      <c r="I6703" s="3" t="s">
        <v>6298</v>
      </c>
      <c r="J6703" s="3" t="str">
        <f>IF($B6703="SINAPI",IF(ISNUMBER(MATCH(Banco!$C6703,Analitico!$A:$A,0)),INDEX(Analitico!E:E,MATCH(Banco!$C6703,Analitico!$A:$A,0))&amp;"%",""),"")</f>
        <v/>
      </c>
      <c r="K6703" s="3" t="str">
        <f>IF($B6703="SINAPI",IF(ISNUMBER(MATCH(Banco!$C6703,Analitico!$A:$A,0)),INDEX(Analitico!F:F,MATCH(Banco!$C6703,Analitico!$A:$A,0))&amp;"%",""),"")</f>
        <v/>
      </c>
    </row>
    <row r="6704" spans="1:11" ht="22.5" x14ac:dyDescent="0.2">
      <c r="A6704" s="1" t="str">
        <f t="shared" si="106"/>
        <v>SINAPI 98051</v>
      </c>
      <c r="B6704" s="3" t="s">
        <v>21527</v>
      </c>
      <c r="C6704" s="3" t="s">
        <v>8037</v>
      </c>
      <c r="D6704" s="2" t="s">
        <v>15286</v>
      </c>
      <c r="E6704" s="3" t="s">
        <v>20621</v>
      </c>
      <c r="F6704" s="67" t="s">
        <v>38416</v>
      </c>
      <c r="G6704" s="67" t="s">
        <v>35485</v>
      </c>
      <c r="I6704" s="3" t="s">
        <v>6298</v>
      </c>
      <c r="J6704" s="3" t="str">
        <f>IF($B6704="SINAPI",IF(ISNUMBER(MATCH(Banco!$C6704,Analitico!$A:$A,0)),INDEX(Analitico!E:E,MATCH(Banco!$C6704,Analitico!$A:$A,0))&amp;"%",""),"")</f>
        <v/>
      </c>
      <c r="K6704" s="3" t="str">
        <f>IF($B6704="SINAPI",IF(ISNUMBER(MATCH(Banco!$C6704,Analitico!$A:$A,0)),INDEX(Analitico!F:F,MATCH(Banco!$C6704,Analitico!$A:$A,0))&amp;"%",""),"")</f>
        <v/>
      </c>
    </row>
    <row r="6705" spans="1:11" ht="22.5" x14ac:dyDescent="0.2">
      <c r="A6705" s="1" t="str">
        <f t="shared" si="106"/>
        <v>SINAPI 98405</v>
      </c>
      <c r="B6705" s="3" t="s">
        <v>21527</v>
      </c>
      <c r="C6705" s="3" t="s">
        <v>8038</v>
      </c>
      <c r="D6705" s="2" t="s">
        <v>15287</v>
      </c>
      <c r="E6705" s="3" t="s">
        <v>20622</v>
      </c>
      <c r="F6705" s="67" t="s">
        <v>38417</v>
      </c>
      <c r="G6705" s="67" t="s">
        <v>35486</v>
      </c>
      <c r="I6705" s="3" t="s">
        <v>6300</v>
      </c>
      <c r="J6705" s="3" t="str">
        <f>IF($B6705="SINAPI",IF(ISNUMBER(MATCH(Banco!$C6705,Analitico!$A:$A,0)),INDEX(Analitico!E:E,MATCH(Banco!$C6705,Analitico!$A:$A,0))&amp;"%",""),"")</f>
        <v/>
      </c>
      <c r="K6705" s="3" t="str">
        <f>IF($B6705="SINAPI",IF(ISNUMBER(MATCH(Banco!$C6705,Analitico!$A:$A,0)),INDEX(Analitico!F:F,MATCH(Banco!$C6705,Analitico!$A:$A,0))&amp;"%",""),"")</f>
        <v/>
      </c>
    </row>
    <row r="6706" spans="1:11" ht="22.5" x14ac:dyDescent="0.2">
      <c r="A6706" s="1" t="str">
        <f t="shared" si="106"/>
        <v>SINAPI 98406</v>
      </c>
      <c r="B6706" s="3" t="s">
        <v>21527</v>
      </c>
      <c r="C6706" s="3" t="s">
        <v>8039</v>
      </c>
      <c r="D6706" s="2" t="s">
        <v>15288</v>
      </c>
      <c r="E6706" s="3" t="s">
        <v>20622</v>
      </c>
      <c r="F6706" s="67" t="s">
        <v>38418</v>
      </c>
      <c r="G6706" s="67" t="s">
        <v>35487</v>
      </c>
      <c r="I6706" s="3" t="s">
        <v>6300</v>
      </c>
      <c r="J6706" s="3" t="str">
        <f>IF($B6706="SINAPI",IF(ISNUMBER(MATCH(Banco!$C6706,Analitico!$A:$A,0)),INDEX(Analitico!E:E,MATCH(Banco!$C6706,Analitico!$A:$A,0))&amp;"%",""),"")</f>
        <v/>
      </c>
      <c r="K6706" s="3" t="str">
        <f>IF($B6706="SINAPI",IF(ISNUMBER(MATCH(Banco!$C6706,Analitico!$A:$A,0)),INDEX(Analitico!F:F,MATCH(Banco!$C6706,Analitico!$A:$A,0))&amp;"%",""),"")</f>
        <v/>
      </c>
    </row>
    <row r="6707" spans="1:11" ht="22.5" x14ac:dyDescent="0.2">
      <c r="A6707" s="1" t="str">
        <f t="shared" si="106"/>
        <v>SINAPI 98407</v>
      </c>
      <c r="B6707" s="3" t="s">
        <v>21527</v>
      </c>
      <c r="C6707" s="3" t="s">
        <v>8040</v>
      </c>
      <c r="D6707" s="2" t="s">
        <v>15289</v>
      </c>
      <c r="E6707" s="3" t="s">
        <v>20622</v>
      </c>
      <c r="F6707" s="67" t="s">
        <v>38419</v>
      </c>
      <c r="G6707" s="67" t="s">
        <v>35488</v>
      </c>
      <c r="I6707" s="3" t="s">
        <v>6300</v>
      </c>
      <c r="J6707" s="3" t="str">
        <f>IF($B6707="SINAPI",IF(ISNUMBER(MATCH(Banco!$C6707,Analitico!$A:$A,0)),INDEX(Analitico!E:E,MATCH(Banco!$C6707,Analitico!$A:$A,0))&amp;"%",""),"")</f>
        <v/>
      </c>
      <c r="K6707" s="3" t="str">
        <f>IF($B6707="SINAPI",IF(ISNUMBER(MATCH(Banco!$C6707,Analitico!$A:$A,0)),INDEX(Analitico!F:F,MATCH(Banco!$C6707,Analitico!$A:$A,0))&amp;"%",""),"")</f>
        <v/>
      </c>
    </row>
    <row r="6708" spans="1:11" ht="22.5" x14ac:dyDescent="0.2">
      <c r="A6708" s="1" t="str">
        <f t="shared" si="106"/>
        <v>SINAPI 98408</v>
      </c>
      <c r="B6708" s="3" t="s">
        <v>21527</v>
      </c>
      <c r="C6708" s="3" t="s">
        <v>8041</v>
      </c>
      <c r="D6708" s="2" t="s">
        <v>15290</v>
      </c>
      <c r="E6708" s="3" t="s">
        <v>20622</v>
      </c>
      <c r="F6708" s="67" t="s">
        <v>38420</v>
      </c>
      <c r="G6708" s="67" t="s">
        <v>35489</v>
      </c>
      <c r="I6708" s="3" t="s">
        <v>6300</v>
      </c>
      <c r="J6708" s="3" t="str">
        <f>IF($B6708="SINAPI",IF(ISNUMBER(MATCH(Banco!$C6708,Analitico!$A:$A,0)),INDEX(Analitico!E:E,MATCH(Banco!$C6708,Analitico!$A:$A,0))&amp;"%",""),"")</f>
        <v/>
      </c>
      <c r="K6708" s="3" t="str">
        <f>IF($B6708="SINAPI",IF(ISNUMBER(MATCH(Banco!$C6708,Analitico!$A:$A,0)),INDEX(Analitico!F:F,MATCH(Banco!$C6708,Analitico!$A:$A,0))&amp;"%",""),"")</f>
        <v/>
      </c>
    </row>
    <row r="6709" spans="1:11" ht="22.5" x14ac:dyDescent="0.2">
      <c r="A6709" s="1" t="str">
        <f t="shared" si="106"/>
        <v>SINAPI 98409</v>
      </c>
      <c r="B6709" s="3" t="s">
        <v>21527</v>
      </c>
      <c r="C6709" s="3" t="s">
        <v>8042</v>
      </c>
      <c r="D6709" s="2" t="s">
        <v>15291</v>
      </c>
      <c r="E6709" s="3" t="s">
        <v>20621</v>
      </c>
      <c r="F6709" s="67" t="s">
        <v>38421</v>
      </c>
      <c r="G6709" s="67" t="s">
        <v>35490</v>
      </c>
      <c r="I6709" s="3" t="s">
        <v>6298</v>
      </c>
      <c r="J6709" s="3" t="str">
        <f>IF($B6709="SINAPI",IF(ISNUMBER(MATCH(Banco!$C6709,Analitico!$A:$A,0)),INDEX(Analitico!E:E,MATCH(Banco!$C6709,Analitico!$A:$A,0))&amp;"%",""),"")</f>
        <v/>
      </c>
      <c r="K6709" s="3" t="str">
        <f>IF($B6709="SINAPI",IF(ISNUMBER(MATCH(Banco!$C6709,Analitico!$A:$A,0)),INDEX(Analitico!F:F,MATCH(Banco!$C6709,Analitico!$A:$A,0))&amp;"%",""),"")</f>
        <v/>
      </c>
    </row>
    <row r="6710" spans="1:11" ht="22.5" x14ac:dyDescent="0.2">
      <c r="A6710" s="1" t="str">
        <f t="shared" si="106"/>
        <v>SINAPI 98410</v>
      </c>
      <c r="B6710" s="3" t="s">
        <v>21527</v>
      </c>
      <c r="C6710" s="3" t="s">
        <v>8043</v>
      </c>
      <c r="D6710" s="2" t="s">
        <v>15292</v>
      </c>
      <c r="E6710" s="3" t="s">
        <v>20622</v>
      </c>
      <c r="F6710" s="67" t="s">
        <v>38422</v>
      </c>
      <c r="G6710" s="67" t="s">
        <v>35491</v>
      </c>
      <c r="I6710" s="3" t="s">
        <v>6300</v>
      </c>
      <c r="J6710" s="3" t="str">
        <f>IF($B6710="SINAPI",IF(ISNUMBER(MATCH(Banco!$C6710,Analitico!$A:$A,0)),INDEX(Analitico!E:E,MATCH(Banco!$C6710,Analitico!$A:$A,0))&amp;"%",""),"")</f>
        <v/>
      </c>
      <c r="K6710" s="3" t="str">
        <f>IF($B6710="SINAPI",IF(ISNUMBER(MATCH(Banco!$C6710,Analitico!$A:$A,0)),INDEX(Analitico!F:F,MATCH(Banco!$C6710,Analitico!$A:$A,0))&amp;"%",""),"")</f>
        <v/>
      </c>
    </row>
    <row r="6711" spans="1:11" ht="22.5" x14ac:dyDescent="0.2">
      <c r="A6711" s="1" t="str">
        <f t="shared" si="106"/>
        <v>SINAPI 99240</v>
      </c>
      <c r="B6711" s="3" t="s">
        <v>21527</v>
      </c>
      <c r="C6711" s="3" t="s">
        <v>8044</v>
      </c>
      <c r="D6711" s="2" t="s">
        <v>15293</v>
      </c>
      <c r="E6711" s="3" t="s">
        <v>20621</v>
      </c>
      <c r="F6711" s="67" t="s">
        <v>38423</v>
      </c>
      <c r="G6711" s="67" t="s">
        <v>35492</v>
      </c>
      <c r="I6711" s="3" t="s">
        <v>6298</v>
      </c>
      <c r="J6711" s="3" t="str">
        <f>IF($B6711="SINAPI",IF(ISNUMBER(MATCH(Banco!$C6711,Analitico!$A:$A,0)),INDEX(Analitico!E:E,MATCH(Banco!$C6711,Analitico!$A:$A,0))&amp;"%",""),"")</f>
        <v/>
      </c>
      <c r="K6711" s="3" t="str">
        <f>IF($B6711="SINAPI",IF(ISNUMBER(MATCH(Banco!$C6711,Analitico!$A:$A,0)),INDEX(Analitico!F:F,MATCH(Banco!$C6711,Analitico!$A:$A,0))&amp;"%",""),"")</f>
        <v/>
      </c>
    </row>
    <row r="6712" spans="1:11" ht="22.5" x14ac:dyDescent="0.2">
      <c r="A6712" s="1" t="str">
        <f t="shared" si="106"/>
        <v>SINAPI 99241</v>
      </c>
      <c r="B6712" s="3" t="s">
        <v>21527</v>
      </c>
      <c r="C6712" s="3" t="s">
        <v>8045</v>
      </c>
      <c r="D6712" s="2" t="s">
        <v>15294</v>
      </c>
      <c r="E6712" s="3" t="s">
        <v>20621</v>
      </c>
      <c r="F6712" s="67" t="s">
        <v>38424</v>
      </c>
      <c r="G6712" s="67" t="s">
        <v>35493</v>
      </c>
      <c r="I6712" s="3" t="s">
        <v>6298</v>
      </c>
      <c r="J6712" s="3" t="str">
        <f>IF($B6712="SINAPI",IF(ISNUMBER(MATCH(Banco!$C6712,Analitico!$A:$A,0)),INDEX(Analitico!E:E,MATCH(Banco!$C6712,Analitico!$A:$A,0))&amp;"%",""),"")</f>
        <v/>
      </c>
      <c r="K6712" s="3" t="str">
        <f>IF($B6712="SINAPI",IF(ISNUMBER(MATCH(Banco!$C6712,Analitico!$A:$A,0)),INDEX(Analitico!F:F,MATCH(Banco!$C6712,Analitico!$A:$A,0))&amp;"%",""),"")</f>
        <v/>
      </c>
    </row>
    <row r="6713" spans="1:11" ht="22.5" x14ac:dyDescent="0.2">
      <c r="A6713" s="1" t="str">
        <f t="shared" si="106"/>
        <v>SINAPI 99242</v>
      </c>
      <c r="B6713" s="3" t="s">
        <v>21527</v>
      </c>
      <c r="C6713" s="3" t="s">
        <v>8046</v>
      </c>
      <c r="D6713" s="2" t="s">
        <v>15295</v>
      </c>
      <c r="E6713" s="3" t="s">
        <v>20622</v>
      </c>
      <c r="F6713" s="67" t="s">
        <v>38425</v>
      </c>
      <c r="G6713" s="67" t="s">
        <v>35494</v>
      </c>
      <c r="I6713" s="3" t="s">
        <v>6300</v>
      </c>
      <c r="J6713" s="3" t="str">
        <f>IF($B6713="SINAPI",IF(ISNUMBER(MATCH(Banco!$C6713,Analitico!$A:$A,0)),INDEX(Analitico!E:E,MATCH(Banco!$C6713,Analitico!$A:$A,0))&amp;"%",""),"")</f>
        <v/>
      </c>
      <c r="K6713" s="3" t="str">
        <f>IF($B6713="SINAPI",IF(ISNUMBER(MATCH(Banco!$C6713,Analitico!$A:$A,0)),INDEX(Analitico!F:F,MATCH(Banco!$C6713,Analitico!$A:$A,0))&amp;"%",""),"")</f>
        <v/>
      </c>
    </row>
    <row r="6714" spans="1:11" ht="22.5" x14ac:dyDescent="0.2">
      <c r="A6714" s="1" t="str">
        <f t="shared" si="106"/>
        <v>SINAPI 99243</v>
      </c>
      <c r="B6714" s="3" t="s">
        <v>21527</v>
      </c>
      <c r="C6714" s="3" t="s">
        <v>8047</v>
      </c>
      <c r="D6714" s="2" t="s">
        <v>15296</v>
      </c>
      <c r="E6714" s="3" t="s">
        <v>20621</v>
      </c>
      <c r="F6714" s="67" t="s">
        <v>38426</v>
      </c>
      <c r="G6714" s="67" t="s">
        <v>35495</v>
      </c>
      <c r="I6714" s="3" t="s">
        <v>6298</v>
      </c>
      <c r="J6714" s="3" t="str">
        <f>IF($B6714="SINAPI",IF(ISNUMBER(MATCH(Banco!$C6714,Analitico!$A:$A,0)),INDEX(Analitico!E:E,MATCH(Banco!$C6714,Analitico!$A:$A,0))&amp;"%",""),"")</f>
        <v/>
      </c>
      <c r="K6714" s="3" t="str">
        <f>IF($B6714="SINAPI",IF(ISNUMBER(MATCH(Banco!$C6714,Analitico!$A:$A,0)),INDEX(Analitico!F:F,MATCH(Banco!$C6714,Analitico!$A:$A,0))&amp;"%",""),"")</f>
        <v/>
      </c>
    </row>
    <row r="6715" spans="1:11" ht="22.5" x14ac:dyDescent="0.2">
      <c r="A6715" s="1" t="str">
        <f t="shared" si="106"/>
        <v>SINAPI 99244</v>
      </c>
      <c r="B6715" s="3" t="s">
        <v>21527</v>
      </c>
      <c r="C6715" s="3" t="s">
        <v>8048</v>
      </c>
      <c r="D6715" s="2" t="s">
        <v>15297</v>
      </c>
      <c r="E6715" s="3" t="s">
        <v>20622</v>
      </c>
      <c r="F6715" s="67" t="s">
        <v>38427</v>
      </c>
      <c r="G6715" s="67" t="s">
        <v>35496</v>
      </c>
      <c r="I6715" s="3" t="s">
        <v>6300</v>
      </c>
      <c r="J6715" s="3" t="str">
        <f>IF($B6715="SINAPI",IF(ISNUMBER(MATCH(Banco!$C6715,Analitico!$A:$A,0)),INDEX(Analitico!E:E,MATCH(Banco!$C6715,Analitico!$A:$A,0))&amp;"%",""),"")</f>
        <v/>
      </c>
      <c r="K6715" s="3" t="str">
        <f>IF($B6715="SINAPI",IF(ISNUMBER(MATCH(Banco!$C6715,Analitico!$A:$A,0)),INDEX(Analitico!F:F,MATCH(Banco!$C6715,Analitico!$A:$A,0))&amp;"%",""),"")</f>
        <v/>
      </c>
    </row>
    <row r="6716" spans="1:11" ht="22.5" x14ac:dyDescent="0.2">
      <c r="A6716" s="1" t="str">
        <f t="shared" si="106"/>
        <v>SINAPI 99246</v>
      </c>
      <c r="B6716" s="3" t="s">
        <v>21527</v>
      </c>
      <c r="C6716" s="3" t="s">
        <v>8049</v>
      </c>
      <c r="D6716" s="2" t="s">
        <v>15298</v>
      </c>
      <c r="E6716" s="3" t="s">
        <v>20621</v>
      </c>
      <c r="F6716" s="67" t="s">
        <v>38428</v>
      </c>
      <c r="G6716" s="67" t="s">
        <v>35497</v>
      </c>
      <c r="I6716" s="3" t="s">
        <v>6298</v>
      </c>
      <c r="J6716" s="3" t="str">
        <f>IF($B6716="SINAPI",IF(ISNUMBER(MATCH(Banco!$C6716,Analitico!$A:$A,0)),INDEX(Analitico!E:E,MATCH(Banco!$C6716,Analitico!$A:$A,0))&amp;"%",""),"")</f>
        <v/>
      </c>
      <c r="K6716" s="3" t="str">
        <f>IF($B6716="SINAPI",IF(ISNUMBER(MATCH(Banco!$C6716,Analitico!$A:$A,0)),INDEX(Analitico!F:F,MATCH(Banco!$C6716,Analitico!$A:$A,0))&amp;"%",""),"")</f>
        <v/>
      </c>
    </row>
    <row r="6717" spans="1:11" ht="22.5" x14ac:dyDescent="0.2">
      <c r="A6717" s="1" t="str">
        <f t="shared" si="106"/>
        <v>SINAPI 99247</v>
      </c>
      <c r="B6717" s="3" t="s">
        <v>21527</v>
      </c>
      <c r="C6717" s="3" t="s">
        <v>8050</v>
      </c>
      <c r="D6717" s="2" t="s">
        <v>15299</v>
      </c>
      <c r="E6717" s="3" t="s">
        <v>20621</v>
      </c>
      <c r="F6717" s="67" t="s">
        <v>38429</v>
      </c>
      <c r="G6717" s="67" t="s">
        <v>35498</v>
      </c>
      <c r="I6717" s="3" t="s">
        <v>6298</v>
      </c>
      <c r="J6717" s="3" t="str">
        <f>IF($B6717="SINAPI",IF(ISNUMBER(MATCH(Banco!$C6717,Analitico!$A:$A,0)),INDEX(Analitico!E:E,MATCH(Banco!$C6717,Analitico!$A:$A,0))&amp;"%",""),"")</f>
        <v/>
      </c>
      <c r="K6717" s="3" t="str">
        <f>IF($B6717="SINAPI",IF(ISNUMBER(MATCH(Banco!$C6717,Analitico!$A:$A,0)),INDEX(Analitico!F:F,MATCH(Banco!$C6717,Analitico!$A:$A,0))&amp;"%",""),"")</f>
        <v/>
      </c>
    </row>
    <row r="6718" spans="1:11" ht="22.5" x14ac:dyDescent="0.2">
      <c r="A6718" s="1" t="str">
        <f t="shared" si="106"/>
        <v>SINAPI 99248</v>
      </c>
      <c r="B6718" s="3" t="s">
        <v>21527</v>
      </c>
      <c r="C6718" s="3" t="s">
        <v>8051</v>
      </c>
      <c r="D6718" s="2" t="s">
        <v>15300</v>
      </c>
      <c r="E6718" s="3" t="s">
        <v>20622</v>
      </c>
      <c r="F6718" s="67" t="s">
        <v>38430</v>
      </c>
      <c r="G6718" s="67" t="s">
        <v>35499</v>
      </c>
      <c r="I6718" s="3" t="s">
        <v>6300</v>
      </c>
      <c r="J6718" s="3" t="str">
        <f>IF($B6718="SINAPI",IF(ISNUMBER(MATCH(Banco!$C6718,Analitico!$A:$A,0)),INDEX(Analitico!E:E,MATCH(Banco!$C6718,Analitico!$A:$A,0))&amp;"%",""),"")</f>
        <v/>
      </c>
      <c r="K6718" s="3" t="str">
        <f>IF($B6718="SINAPI",IF(ISNUMBER(MATCH(Banco!$C6718,Analitico!$A:$A,0)),INDEX(Analitico!F:F,MATCH(Banco!$C6718,Analitico!$A:$A,0))&amp;"%",""),"")</f>
        <v/>
      </c>
    </row>
    <row r="6719" spans="1:11" ht="22.5" x14ac:dyDescent="0.2">
      <c r="A6719" s="1" t="str">
        <f t="shared" si="106"/>
        <v>SINAPI 99249</v>
      </c>
      <c r="B6719" s="3" t="s">
        <v>21527</v>
      </c>
      <c r="C6719" s="3" t="s">
        <v>8052</v>
      </c>
      <c r="D6719" s="2" t="s">
        <v>15301</v>
      </c>
      <c r="E6719" s="3" t="s">
        <v>20621</v>
      </c>
      <c r="F6719" s="67" t="s">
        <v>38431</v>
      </c>
      <c r="G6719" s="67" t="s">
        <v>35500</v>
      </c>
      <c r="I6719" s="3" t="s">
        <v>6298</v>
      </c>
      <c r="J6719" s="3" t="str">
        <f>IF($B6719="SINAPI",IF(ISNUMBER(MATCH(Banco!$C6719,Analitico!$A:$A,0)),INDEX(Analitico!E:E,MATCH(Banco!$C6719,Analitico!$A:$A,0))&amp;"%",""),"")</f>
        <v/>
      </c>
      <c r="K6719" s="3" t="str">
        <f>IF($B6719="SINAPI",IF(ISNUMBER(MATCH(Banco!$C6719,Analitico!$A:$A,0)),INDEX(Analitico!F:F,MATCH(Banco!$C6719,Analitico!$A:$A,0))&amp;"%",""),"")</f>
        <v/>
      </c>
    </row>
    <row r="6720" spans="1:11" ht="22.5" x14ac:dyDescent="0.2">
      <c r="A6720" s="1" t="str">
        <f t="shared" si="106"/>
        <v>SINAPI 99252</v>
      </c>
      <c r="B6720" s="3" t="s">
        <v>21527</v>
      </c>
      <c r="C6720" s="3" t="s">
        <v>8053</v>
      </c>
      <c r="D6720" s="2" t="s">
        <v>15302</v>
      </c>
      <c r="E6720" s="3" t="s">
        <v>20622</v>
      </c>
      <c r="F6720" s="67" t="s">
        <v>38432</v>
      </c>
      <c r="G6720" s="67" t="s">
        <v>35501</v>
      </c>
      <c r="I6720" s="3" t="s">
        <v>6300</v>
      </c>
      <c r="J6720" s="3" t="str">
        <f>IF($B6720="SINAPI",IF(ISNUMBER(MATCH(Banco!$C6720,Analitico!$A:$A,0)),INDEX(Analitico!E:E,MATCH(Banco!$C6720,Analitico!$A:$A,0))&amp;"%",""),"")</f>
        <v/>
      </c>
      <c r="K6720" s="3" t="str">
        <f>IF($B6720="SINAPI",IF(ISNUMBER(MATCH(Banco!$C6720,Analitico!$A:$A,0)),INDEX(Analitico!F:F,MATCH(Banco!$C6720,Analitico!$A:$A,0))&amp;"%",""),"")</f>
        <v/>
      </c>
    </row>
    <row r="6721" spans="1:11" ht="22.5" x14ac:dyDescent="0.2">
      <c r="A6721" s="1" t="str">
        <f t="shared" si="106"/>
        <v>SINAPI 99254</v>
      </c>
      <c r="B6721" s="3" t="s">
        <v>21527</v>
      </c>
      <c r="C6721" s="3" t="s">
        <v>8054</v>
      </c>
      <c r="D6721" s="2" t="s">
        <v>15303</v>
      </c>
      <c r="E6721" s="3" t="s">
        <v>20621</v>
      </c>
      <c r="F6721" s="67" t="s">
        <v>38433</v>
      </c>
      <c r="G6721" s="67" t="s">
        <v>35502</v>
      </c>
      <c r="I6721" s="3" t="s">
        <v>6298</v>
      </c>
      <c r="J6721" s="3" t="str">
        <f>IF($B6721="SINAPI",IF(ISNUMBER(MATCH(Banco!$C6721,Analitico!$A:$A,0)),INDEX(Analitico!E:E,MATCH(Banco!$C6721,Analitico!$A:$A,0))&amp;"%",""),"")</f>
        <v/>
      </c>
      <c r="K6721" s="3" t="str">
        <f>IF($B6721="SINAPI",IF(ISNUMBER(MATCH(Banco!$C6721,Analitico!$A:$A,0)),INDEX(Analitico!F:F,MATCH(Banco!$C6721,Analitico!$A:$A,0))&amp;"%",""),"")</f>
        <v/>
      </c>
    </row>
    <row r="6722" spans="1:11" ht="22.5" x14ac:dyDescent="0.2">
      <c r="A6722" s="1" t="str">
        <f t="shared" si="106"/>
        <v>SINAPI 99256</v>
      </c>
      <c r="B6722" s="3" t="s">
        <v>21527</v>
      </c>
      <c r="C6722" s="3" t="s">
        <v>8055</v>
      </c>
      <c r="D6722" s="2" t="s">
        <v>15304</v>
      </c>
      <c r="E6722" s="3" t="s">
        <v>20622</v>
      </c>
      <c r="F6722" s="67" t="s">
        <v>38434</v>
      </c>
      <c r="G6722" s="67" t="s">
        <v>35503</v>
      </c>
      <c r="I6722" s="3" t="s">
        <v>6300</v>
      </c>
      <c r="J6722" s="3" t="str">
        <f>IF($B6722="SINAPI",IF(ISNUMBER(MATCH(Banco!$C6722,Analitico!$A:$A,0)),INDEX(Analitico!E:E,MATCH(Banco!$C6722,Analitico!$A:$A,0))&amp;"%",""),"")</f>
        <v/>
      </c>
      <c r="K6722" s="3" t="str">
        <f>IF($B6722="SINAPI",IF(ISNUMBER(MATCH(Banco!$C6722,Analitico!$A:$A,0)),INDEX(Analitico!F:F,MATCH(Banco!$C6722,Analitico!$A:$A,0))&amp;"%",""),"")</f>
        <v/>
      </c>
    </row>
    <row r="6723" spans="1:11" ht="22.5" x14ac:dyDescent="0.2">
      <c r="A6723" s="1" t="str">
        <f t="shared" si="106"/>
        <v>SINAPI 99259</v>
      </c>
      <c r="B6723" s="3" t="s">
        <v>21527</v>
      </c>
      <c r="C6723" s="3" t="s">
        <v>8056</v>
      </c>
      <c r="D6723" s="2" t="s">
        <v>15305</v>
      </c>
      <c r="E6723" s="3" t="s">
        <v>20622</v>
      </c>
      <c r="F6723" s="67" t="s">
        <v>38435</v>
      </c>
      <c r="G6723" s="67" t="s">
        <v>35504</v>
      </c>
      <c r="I6723" s="3" t="s">
        <v>6300</v>
      </c>
      <c r="J6723" s="3" t="str">
        <f>IF($B6723="SINAPI",IF(ISNUMBER(MATCH(Banco!$C6723,Analitico!$A:$A,0)),INDEX(Analitico!E:E,MATCH(Banco!$C6723,Analitico!$A:$A,0))&amp;"%",""),"")</f>
        <v/>
      </c>
      <c r="K6723" s="3" t="str">
        <f>IF($B6723="SINAPI",IF(ISNUMBER(MATCH(Banco!$C6723,Analitico!$A:$A,0)),INDEX(Analitico!F:F,MATCH(Banco!$C6723,Analitico!$A:$A,0))&amp;"%",""),"")</f>
        <v/>
      </c>
    </row>
    <row r="6724" spans="1:11" ht="22.5" x14ac:dyDescent="0.2">
      <c r="A6724" s="1" t="str">
        <f t="shared" si="106"/>
        <v>SINAPI 99261</v>
      </c>
      <c r="B6724" s="3" t="s">
        <v>21527</v>
      </c>
      <c r="C6724" s="3" t="s">
        <v>8057</v>
      </c>
      <c r="D6724" s="2" t="s">
        <v>15306</v>
      </c>
      <c r="E6724" s="3" t="s">
        <v>20621</v>
      </c>
      <c r="F6724" s="67" t="s">
        <v>38436</v>
      </c>
      <c r="G6724" s="67" t="s">
        <v>35505</v>
      </c>
      <c r="I6724" s="3" t="s">
        <v>6298</v>
      </c>
      <c r="J6724" s="3" t="str">
        <f>IF($B6724="SINAPI",IF(ISNUMBER(MATCH(Banco!$C6724,Analitico!$A:$A,0)),INDEX(Analitico!E:E,MATCH(Banco!$C6724,Analitico!$A:$A,0))&amp;"%",""),"")</f>
        <v/>
      </c>
      <c r="K6724" s="3" t="str">
        <f>IF($B6724="SINAPI",IF(ISNUMBER(MATCH(Banco!$C6724,Analitico!$A:$A,0)),INDEX(Analitico!F:F,MATCH(Banco!$C6724,Analitico!$A:$A,0))&amp;"%",""),"")</f>
        <v/>
      </c>
    </row>
    <row r="6725" spans="1:11" ht="22.5" x14ac:dyDescent="0.2">
      <c r="A6725" s="1" t="str">
        <f t="shared" si="106"/>
        <v>SINAPI 99263</v>
      </c>
      <c r="B6725" s="3" t="s">
        <v>21527</v>
      </c>
      <c r="C6725" s="3" t="s">
        <v>8058</v>
      </c>
      <c r="D6725" s="2" t="s">
        <v>15307</v>
      </c>
      <c r="E6725" s="3" t="s">
        <v>20621</v>
      </c>
      <c r="F6725" s="67" t="s">
        <v>38437</v>
      </c>
      <c r="G6725" s="67" t="s">
        <v>35506</v>
      </c>
      <c r="I6725" s="3" t="s">
        <v>6298</v>
      </c>
      <c r="J6725" s="3" t="str">
        <f>IF($B6725="SINAPI",IF(ISNUMBER(MATCH(Banco!$C6725,Analitico!$A:$A,0)),INDEX(Analitico!E:E,MATCH(Banco!$C6725,Analitico!$A:$A,0))&amp;"%",""),"")</f>
        <v/>
      </c>
      <c r="K6725" s="3" t="str">
        <f>IF($B6725="SINAPI",IF(ISNUMBER(MATCH(Banco!$C6725,Analitico!$A:$A,0)),INDEX(Analitico!F:F,MATCH(Banco!$C6725,Analitico!$A:$A,0))&amp;"%",""),"")</f>
        <v/>
      </c>
    </row>
    <row r="6726" spans="1:11" ht="22.5" x14ac:dyDescent="0.2">
      <c r="A6726" s="1" t="str">
        <f t="shared" si="106"/>
        <v>SINAPI 99265</v>
      </c>
      <c r="B6726" s="3" t="s">
        <v>21527</v>
      </c>
      <c r="C6726" s="3" t="s">
        <v>8059</v>
      </c>
      <c r="D6726" s="2" t="s">
        <v>15308</v>
      </c>
      <c r="E6726" s="3" t="s">
        <v>20622</v>
      </c>
      <c r="F6726" s="67" t="s">
        <v>38438</v>
      </c>
      <c r="G6726" s="67" t="s">
        <v>35507</v>
      </c>
      <c r="I6726" s="3" t="s">
        <v>6300</v>
      </c>
      <c r="J6726" s="3" t="str">
        <f>IF($B6726="SINAPI",IF(ISNUMBER(MATCH(Banco!$C6726,Analitico!$A:$A,0)),INDEX(Analitico!E:E,MATCH(Banco!$C6726,Analitico!$A:$A,0))&amp;"%",""),"")</f>
        <v/>
      </c>
      <c r="K6726" s="3" t="str">
        <f>IF($B6726="SINAPI",IF(ISNUMBER(MATCH(Banco!$C6726,Analitico!$A:$A,0)),INDEX(Analitico!F:F,MATCH(Banco!$C6726,Analitico!$A:$A,0))&amp;"%",""),"")</f>
        <v/>
      </c>
    </row>
    <row r="6727" spans="1:11" ht="22.5" x14ac:dyDescent="0.2">
      <c r="A6727" s="1" t="str">
        <f t="shared" si="106"/>
        <v>SINAPI 99266</v>
      </c>
      <c r="B6727" s="3" t="s">
        <v>21527</v>
      </c>
      <c r="C6727" s="3" t="s">
        <v>8060</v>
      </c>
      <c r="D6727" s="2" t="s">
        <v>15309</v>
      </c>
      <c r="E6727" s="3" t="s">
        <v>20621</v>
      </c>
      <c r="F6727" s="67" t="s">
        <v>38424</v>
      </c>
      <c r="G6727" s="67" t="s">
        <v>35493</v>
      </c>
      <c r="I6727" s="3" t="s">
        <v>6298</v>
      </c>
      <c r="J6727" s="3" t="str">
        <f>IF($B6727="SINAPI",IF(ISNUMBER(MATCH(Banco!$C6727,Analitico!$A:$A,0)),INDEX(Analitico!E:E,MATCH(Banco!$C6727,Analitico!$A:$A,0))&amp;"%",""),"")</f>
        <v/>
      </c>
      <c r="K6727" s="3" t="str">
        <f>IF($B6727="SINAPI",IF(ISNUMBER(MATCH(Banco!$C6727,Analitico!$A:$A,0)),INDEX(Analitico!F:F,MATCH(Banco!$C6727,Analitico!$A:$A,0))&amp;"%",""),"")</f>
        <v/>
      </c>
    </row>
    <row r="6728" spans="1:11" ht="22.5" x14ac:dyDescent="0.2">
      <c r="A6728" s="1" t="str">
        <f t="shared" si="106"/>
        <v>SINAPI 99267</v>
      </c>
      <c r="B6728" s="3" t="s">
        <v>21527</v>
      </c>
      <c r="C6728" s="3" t="s">
        <v>8061</v>
      </c>
      <c r="D6728" s="2" t="s">
        <v>15310</v>
      </c>
      <c r="E6728" s="3" t="s">
        <v>20622</v>
      </c>
      <c r="F6728" s="67" t="s">
        <v>38439</v>
      </c>
      <c r="G6728" s="67" t="s">
        <v>35508</v>
      </c>
      <c r="I6728" s="3" t="s">
        <v>6300</v>
      </c>
      <c r="J6728" s="3" t="str">
        <f>IF($B6728="SINAPI",IF(ISNUMBER(MATCH(Banco!$C6728,Analitico!$A:$A,0)),INDEX(Analitico!E:E,MATCH(Banco!$C6728,Analitico!$A:$A,0))&amp;"%",""),"")</f>
        <v/>
      </c>
      <c r="K6728" s="3" t="str">
        <f>IF($B6728="SINAPI",IF(ISNUMBER(MATCH(Banco!$C6728,Analitico!$A:$A,0)),INDEX(Analitico!F:F,MATCH(Banco!$C6728,Analitico!$A:$A,0))&amp;"%",""),"")</f>
        <v/>
      </c>
    </row>
    <row r="6729" spans="1:11" ht="22.5" x14ac:dyDescent="0.2">
      <c r="A6729" s="1" t="str">
        <f t="shared" si="106"/>
        <v>SINAPI 99268</v>
      </c>
      <c r="B6729" s="3" t="s">
        <v>21527</v>
      </c>
      <c r="C6729" s="3" t="s">
        <v>8062</v>
      </c>
      <c r="D6729" s="2" t="s">
        <v>15311</v>
      </c>
      <c r="E6729" s="3" t="s">
        <v>20622</v>
      </c>
      <c r="F6729" s="67" t="s">
        <v>38440</v>
      </c>
      <c r="G6729" s="67" t="s">
        <v>35509</v>
      </c>
      <c r="I6729" s="3" t="s">
        <v>6300</v>
      </c>
      <c r="J6729" s="3" t="str">
        <f>IF($B6729="SINAPI",IF(ISNUMBER(MATCH(Banco!$C6729,Analitico!$A:$A,0)),INDEX(Analitico!E:E,MATCH(Banco!$C6729,Analitico!$A:$A,0))&amp;"%",""),"")</f>
        <v/>
      </c>
      <c r="K6729" s="3" t="str">
        <f>IF($B6729="SINAPI",IF(ISNUMBER(MATCH(Banco!$C6729,Analitico!$A:$A,0)),INDEX(Analitico!F:F,MATCH(Banco!$C6729,Analitico!$A:$A,0))&amp;"%",""),"")</f>
        <v/>
      </c>
    </row>
    <row r="6730" spans="1:11" ht="22.5" x14ac:dyDescent="0.2">
      <c r="A6730" s="1" t="str">
        <f t="shared" si="106"/>
        <v>SINAPI 99269</v>
      </c>
      <c r="B6730" s="3" t="s">
        <v>21527</v>
      </c>
      <c r="C6730" s="3" t="s">
        <v>8063</v>
      </c>
      <c r="D6730" s="2" t="s">
        <v>15312</v>
      </c>
      <c r="E6730" s="3" t="s">
        <v>20621</v>
      </c>
      <c r="F6730" s="67" t="s">
        <v>38429</v>
      </c>
      <c r="G6730" s="67" t="s">
        <v>35498</v>
      </c>
      <c r="I6730" s="3" t="s">
        <v>6298</v>
      </c>
      <c r="J6730" s="3" t="str">
        <f>IF($B6730="SINAPI",IF(ISNUMBER(MATCH(Banco!$C6730,Analitico!$A:$A,0)),INDEX(Analitico!E:E,MATCH(Banco!$C6730,Analitico!$A:$A,0))&amp;"%",""),"")</f>
        <v/>
      </c>
      <c r="K6730" s="3" t="str">
        <f>IF($B6730="SINAPI",IF(ISNUMBER(MATCH(Banco!$C6730,Analitico!$A:$A,0)),INDEX(Analitico!F:F,MATCH(Banco!$C6730,Analitico!$A:$A,0))&amp;"%",""),"")</f>
        <v/>
      </c>
    </row>
    <row r="6731" spans="1:11" ht="22.5" x14ac:dyDescent="0.2">
      <c r="A6731" s="1" t="str">
        <f t="shared" si="106"/>
        <v>SINAPI 99270</v>
      </c>
      <c r="B6731" s="3" t="s">
        <v>21527</v>
      </c>
      <c r="C6731" s="3" t="s">
        <v>8064</v>
      </c>
      <c r="D6731" s="2" t="s">
        <v>15313</v>
      </c>
      <c r="E6731" s="3" t="s">
        <v>20622</v>
      </c>
      <c r="F6731" s="67" t="s">
        <v>38441</v>
      </c>
      <c r="G6731" s="67" t="s">
        <v>35510</v>
      </c>
      <c r="I6731" s="3" t="s">
        <v>6300</v>
      </c>
      <c r="J6731" s="3" t="str">
        <f>IF($B6731="SINAPI",IF(ISNUMBER(MATCH(Banco!$C6731,Analitico!$A:$A,0)),INDEX(Analitico!E:E,MATCH(Banco!$C6731,Analitico!$A:$A,0))&amp;"%",""),"")</f>
        <v/>
      </c>
      <c r="K6731" s="3" t="str">
        <f>IF($B6731="SINAPI",IF(ISNUMBER(MATCH(Banco!$C6731,Analitico!$A:$A,0)),INDEX(Analitico!F:F,MATCH(Banco!$C6731,Analitico!$A:$A,0))&amp;"%",""),"")</f>
        <v/>
      </c>
    </row>
    <row r="6732" spans="1:11" ht="22.5" x14ac:dyDescent="0.2">
      <c r="A6732" s="1" t="str">
        <f t="shared" si="106"/>
        <v>SINAPI 99271</v>
      </c>
      <c r="B6732" s="3" t="s">
        <v>21527</v>
      </c>
      <c r="C6732" s="3" t="s">
        <v>8065</v>
      </c>
      <c r="D6732" s="2" t="s">
        <v>15314</v>
      </c>
      <c r="E6732" s="3" t="s">
        <v>20622</v>
      </c>
      <c r="F6732" s="67" t="s">
        <v>38442</v>
      </c>
      <c r="G6732" s="67" t="s">
        <v>35511</v>
      </c>
      <c r="I6732" s="3" t="s">
        <v>6300</v>
      </c>
      <c r="J6732" s="3" t="str">
        <f>IF($B6732="SINAPI",IF(ISNUMBER(MATCH(Banco!$C6732,Analitico!$A:$A,0)),INDEX(Analitico!E:E,MATCH(Banco!$C6732,Analitico!$A:$A,0))&amp;"%",""),"")</f>
        <v/>
      </c>
      <c r="K6732" s="3" t="str">
        <f>IF($B6732="SINAPI",IF(ISNUMBER(MATCH(Banco!$C6732,Analitico!$A:$A,0)),INDEX(Analitico!F:F,MATCH(Banco!$C6732,Analitico!$A:$A,0))&amp;"%",""),"")</f>
        <v/>
      </c>
    </row>
    <row r="6733" spans="1:11" ht="22.5" x14ac:dyDescent="0.2">
      <c r="A6733" s="1" t="str">
        <f t="shared" si="106"/>
        <v>SINAPI 99272</v>
      </c>
      <c r="B6733" s="3" t="s">
        <v>21527</v>
      </c>
      <c r="C6733" s="3" t="s">
        <v>8066</v>
      </c>
      <c r="D6733" s="2" t="s">
        <v>15315</v>
      </c>
      <c r="E6733" s="3" t="s">
        <v>20622</v>
      </c>
      <c r="F6733" s="67" t="s">
        <v>38443</v>
      </c>
      <c r="G6733" s="67" t="s">
        <v>35512</v>
      </c>
      <c r="I6733" s="3" t="s">
        <v>6300</v>
      </c>
      <c r="J6733" s="3" t="str">
        <f>IF($B6733="SINAPI",IF(ISNUMBER(MATCH(Banco!$C6733,Analitico!$A:$A,0)),INDEX(Analitico!E:E,MATCH(Banco!$C6733,Analitico!$A:$A,0))&amp;"%",""),"")</f>
        <v/>
      </c>
      <c r="K6733" s="3" t="str">
        <f>IF($B6733="SINAPI",IF(ISNUMBER(MATCH(Banco!$C6733,Analitico!$A:$A,0)),INDEX(Analitico!F:F,MATCH(Banco!$C6733,Analitico!$A:$A,0))&amp;"%",""),"")</f>
        <v/>
      </c>
    </row>
    <row r="6734" spans="1:11" ht="22.5" x14ac:dyDescent="0.2">
      <c r="A6734" s="1" t="str">
        <f t="shared" si="106"/>
        <v>SINAPI 99273</v>
      </c>
      <c r="B6734" s="3" t="s">
        <v>21527</v>
      </c>
      <c r="C6734" s="3" t="s">
        <v>8067</v>
      </c>
      <c r="D6734" s="2" t="s">
        <v>15316</v>
      </c>
      <c r="E6734" s="3" t="s">
        <v>20622</v>
      </c>
      <c r="F6734" s="67" t="s">
        <v>38444</v>
      </c>
      <c r="G6734" s="67" t="s">
        <v>35513</v>
      </c>
      <c r="I6734" s="3" t="s">
        <v>6300</v>
      </c>
      <c r="J6734" s="3" t="str">
        <f>IF($B6734="SINAPI",IF(ISNUMBER(MATCH(Banco!$C6734,Analitico!$A:$A,0)),INDEX(Analitico!E:E,MATCH(Banco!$C6734,Analitico!$A:$A,0))&amp;"%",""),"")</f>
        <v/>
      </c>
      <c r="K6734" s="3" t="str">
        <f>IF($B6734="SINAPI",IF(ISNUMBER(MATCH(Banco!$C6734,Analitico!$A:$A,0)),INDEX(Analitico!F:F,MATCH(Banco!$C6734,Analitico!$A:$A,0))&amp;"%",""),"")</f>
        <v/>
      </c>
    </row>
    <row r="6735" spans="1:11" ht="22.5" x14ac:dyDescent="0.2">
      <c r="A6735" s="1" t="str">
        <f t="shared" si="106"/>
        <v>SINAPI 99274</v>
      </c>
      <c r="B6735" s="3" t="s">
        <v>21527</v>
      </c>
      <c r="C6735" s="3" t="s">
        <v>8068</v>
      </c>
      <c r="D6735" s="2" t="s">
        <v>15317</v>
      </c>
      <c r="E6735" s="3" t="s">
        <v>20622</v>
      </c>
      <c r="F6735" s="67" t="s">
        <v>38445</v>
      </c>
      <c r="G6735" s="67" t="s">
        <v>35514</v>
      </c>
      <c r="I6735" s="3" t="s">
        <v>6300</v>
      </c>
      <c r="J6735" s="3" t="str">
        <f>IF($B6735="SINAPI",IF(ISNUMBER(MATCH(Banco!$C6735,Analitico!$A:$A,0)),INDEX(Analitico!E:E,MATCH(Banco!$C6735,Analitico!$A:$A,0))&amp;"%",""),"")</f>
        <v/>
      </c>
      <c r="K6735" s="3" t="str">
        <f>IF($B6735="SINAPI",IF(ISNUMBER(MATCH(Banco!$C6735,Analitico!$A:$A,0)),INDEX(Analitico!F:F,MATCH(Banco!$C6735,Analitico!$A:$A,0))&amp;"%",""),"")</f>
        <v/>
      </c>
    </row>
    <row r="6736" spans="1:11" ht="22.5" x14ac:dyDescent="0.2">
      <c r="A6736" s="1" t="str">
        <f t="shared" si="106"/>
        <v>SINAPI 99275</v>
      </c>
      <c r="B6736" s="3" t="s">
        <v>21527</v>
      </c>
      <c r="C6736" s="3" t="s">
        <v>8069</v>
      </c>
      <c r="D6736" s="2" t="s">
        <v>15318</v>
      </c>
      <c r="E6736" s="3" t="s">
        <v>20622</v>
      </c>
      <c r="F6736" s="67" t="s">
        <v>38446</v>
      </c>
      <c r="G6736" s="67" t="s">
        <v>35515</v>
      </c>
      <c r="I6736" s="3" t="s">
        <v>6300</v>
      </c>
      <c r="J6736" s="3" t="str">
        <f>IF($B6736="SINAPI",IF(ISNUMBER(MATCH(Banco!$C6736,Analitico!$A:$A,0)),INDEX(Analitico!E:E,MATCH(Banco!$C6736,Analitico!$A:$A,0))&amp;"%",""),"")</f>
        <v/>
      </c>
      <c r="K6736" s="3" t="str">
        <f>IF($B6736="SINAPI",IF(ISNUMBER(MATCH(Banco!$C6736,Analitico!$A:$A,0)),INDEX(Analitico!F:F,MATCH(Banco!$C6736,Analitico!$A:$A,0))&amp;"%",""),"")</f>
        <v/>
      </c>
    </row>
    <row r="6737" spans="1:11" ht="22.5" x14ac:dyDescent="0.2">
      <c r="A6737" s="1" t="str">
        <f t="shared" si="106"/>
        <v>SINAPI 99276</v>
      </c>
      <c r="B6737" s="3" t="s">
        <v>21527</v>
      </c>
      <c r="C6737" s="3" t="s">
        <v>8070</v>
      </c>
      <c r="D6737" s="2" t="s">
        <v>15319</v>
      </c>
      <c r="E6737" s="3" t="s">
        <v>20621</v>
      </c>
      <c r="F6737" s="67" t="s">
        <v>38447</v>
      </c>
      <c r="G6737" s="67" t="s">
        <v>35516</v>
      </c>
      <c r="I6737" s="3" t="s">
        <v>6298</v>
      </c>
      <c r="J6737" s="3" t="str">
        <f>IF($B6737="SINAPI",IF(ISNUMBER(MATCH(Banco!$C6737,Analitico!$A:$A,0)),INDEX(Analitico!E:E,MATCH(Banco!$C6737,Analitico!$A:$A,0))&amp;"%",""),"")</f>
        <v/>
      </c>
      <c r="K6737" s="3" t="str">
        <f>IF($B6737="SINAPI",IF(ISNUMBER(MATCH(Banco!$C6737,Analitico!$A:$A,0)),INDEX(Analitico!F:F,MATCH(Banco!$C6737,Analitico!$A:$A,0))&amp;"%",""),"")</f>
        <v/>
      </c>
    </row>
    <row r="6738" spans="1:11" ht="22.5" x14ac:dyDescent="0.2">
      <c r="A6738" s="1" t="str">
        <f t="shared" si="106"/>
        <v>SINAPI 99277</v>
      </c>
      <c r="B6738" s="3" t="s">
        <v>21527</v>
      </c>
      <c r="C6738" s="3" t="s">
        <v>8071</v>
      </c>
      <c r="D6738" s="2" t="s">
        <v>15320</v>
      </c>
      <c r="E6738" s="3" t="s">
        <v>20621</v>
      </c>
      <c r="F6738" s="67" t="s">
        <v>38437</v>
      </c>
      <c r="G6738" s="67" t="s">
        <v>35506</v>
      </c>
      <c r="I6738" s="3" t="s">
        <v>6298</v>
      </c>
      <c r="J6738" s="3" t="str">
        <f>IF($B6738="SINAPI",IF(ISNUMBER(MATCH(Banco!$C6738,Analitico!$A:$A,0)),INDEX(Analitico!E:E,MATCH(Banco!$C6738,Analitico!$A:$A,0))&amp;"%",""),"")</f>
        <v/>
      </c>
      <c r="K6738" s="3" t="str">
        <f>IF($B6738="SINAPI",IF(ISNUMBER(MATCH(Banco!$C6738,Analitico!$A:$A,0)),INDEX(Analitico!F:F,MATCH(Banco!$C6738,Analitico!$A:$A,0))&amp;"%",""),"")</f>
        <v/>
      </c>
    </row>
    <row r="6739" spans="1:11" ht="22.5" x14ac:dyDescent="0.2">
      <c r="A6739" s="1" t="str">
        <f t="shared" si="106"/>
        <v>SINAPI 99278</v>
      </c>
      <c r="B6739" s="3" t="s">
        <v>21527</v>
      </c>
      <c r="C6739" s="3" t="s">
        <v>8072</v>
      </c>
      <c r="D6739" s="2" t="s">
        <v>15321</v>
      </c>
      <c r="E6739" s="3" t="s">
        <v>20621</v>
      </c>
      <c r="F6739" s="67" t="s">
        <v>38448</v>
      </c>
      <c r="G6739" s="67" t="s">
        <v>35517</v>
      </c>
      <c r="I6739" s="3" t="s">
        <v>6298</v>
      </c>
      <c r="J6739" s="3" t="str">
        <f>IF($B6739="SINAPI",IF(ISNUMBER(MATCH(Banco!$C6739,Analitico!$A:$A,0)),INDEX(Analitico!E:E,MATCH(Banco!$C6739,Analitico!$A:$A,0))&amp;"%",""),"")</f>
        <v/>
      </c>
      <c r="K6739" s="3" t="str">
        <f>IF($B6739="SINAPI",IF(ISNUMBER(MATCH(Banco!$C6739,Analitico!$A:$A,0)),INDEX(Analitico!F:F,MATCH(Banco!$C6739,Analitico!$A:$A,0))&amp;"%",""),"")</f>
        <v/>
      </c>
    </row>
    <row r="6740" spans="1:11" ht="22.5" x14ac:dyDescent="0.2">
      <c r="A6740" s="1" t="str">
        <f t="shared" si="106"/>
        <v>SINAPI 99279</v>
      </c>
      <c r="B6740" s="3" t="s">
        <v>21527</v>
      </c>
      <c r="C6740" s="3" t="s">
        <v>8073</v>
      </c>
      <c r="D6740" s="2" t="s">
        <v>15322</v>
      </c>
      <c r="E6740" s="3" t="s">
        <v>20622</v>
      </c>
      <c r="F6740" s="67" t="s">
        <v>38449</v>
      </c>
      <c r="G6740" s="67" t="s">
        <v>35518</v>
      </c>
      <c r="I6740" s="3" t="s">
        <v>6300</v>
      </c>
      <c r="J6740" s="3" t="str">
        <f>IF($B6740="SINAPI",IF(ISNUMBER(MATCH(Banco!$C6740,Analitico!$A:$A,0)),INDEX(Analitico!E:E,MATCH(Banco!$C6740,Analitico!$A:$A,0))&amp;"%",""),"")</f>
        <v/>
      </c>
      <c r="K6740" s="3" t="str">
        <f>IF($B6740="SINAPI",IF(ISNUMBER(MATCH(Banco!$C6740,Analitico!$A:$A,0)),INDEX(Analitico!F:F,MATCH(Banco!$C6740,Analitico!$A:$A,0))&amp;"%",""),"")</f>
        <v/>
      </c>
    </row>
    <row r="6741" spans="1:11" ht="22.5" x14ac:dyDescent="0.2">
      <c r="A6741" s="1" t="str">
        <f t="shared" si="106"/>
        <v>SINAPI 99280</v>
      </c>
      <c r="B6741" s="3" t="s">
        <v>21527</v>
      </c>
      <c r="C6741" s="3" t="s">
        <v>8074</v>
      </c>
      <c r="D6741" s="2" t="s">
        <v>15323</v>
      </c>
      <c r="E6741" s="3" t="s">
        <v>20622</v>
      </c>
      <c r="F6741" s="67" t="s">
        <v>38450</v>
      </c>
      <c r="G6741" s="67" t="s">
        <v>35519</v>
      </c>
      <c r="I6741" s="3" t="s">
        <v>6300</v>
      </c>
      <c r="J6741" s="3" t="str">
        <f>IF($B6741="SINAPI",IF(ISNUMBER(MATCH(Banco!$C6741,Analitico!$A:$A,0)),INDEX(Analitico!E:E,MATCH(Banco!$C6741,Analitico!$A:$A,0))&amp;"%",""),"")</f>
        <v/>
      </c>
      <c r="K6741" s="3" t="str">
        <f>IF($B6741="SINAPI",IF(ISNUMBER(MATCH(Banco!$C6741,Analitico!$A:$A,0)),INDEX(Analitico!F:F,MATCH(Banco!$C6741,Analitico!$A:$A,0))&amp;"%",""),"")</f>
        <v/>
      </c>
    </row>
    <row r="6742" spans="1:11" ht="22.5" x14ac:dyDescent="0.2">
      <c r="A6742" s="1" t="str">
        <f t="shared" si="106"/>
        <v>SINAPI 99281</v>
      </c>
      <c r="B6742" s="3" t="s">
        <v>21527</v>
      </c>
      <c r="C6742" s="3" t="s">
        <v>8075</v>
      </c>
      <c r="D6742" s="2" t="s">
        <v>15324</v>
      </c>
      <c r="E6742" s="3" t="s">
        <v>20621</v>
      </c>
      <c r="F6742" s="67" t="s">
        <v>38447</v>
      </c>
      <c r="G6742" s="67" t="s">
        <v>35516</v>
      </c>
      <c r="I6742" s="3" t="s">
        <v>6298</v>
      </c>
      <c r="J6742" s="3" t="str">
        <f>IF($B6742="SINAPI",IF(ISNUMBER(MATCH(Banco!$C6742,Analitico!$A:$A,0)),INDEX(Analitico!E:E,MATCH(Banco!$C6742,Analitico!$A:$A,0))&amp;"%",""),"")</f>
        <v/>
      </c>
      <c r="K6742" s="3" t="str">
        <f>IF($B6742="SINAPI",IF(ISNUMBER(MATCH(Banco!$C6742,Analitico!$A:$A,0)),INDEX(Analitico!F:F,MATCH(Banco!$C6742,Analitico!$A:$A,0))&amp;"%",""),"")</f>
        <v/>
      </c>
    </row>
    <row r="6743" spans="1:11" ht="22.5" x14ac:dyDescent="0.2">
      <c r="A6743" s="1" t="str">
        <f t="shared" si="106"/>
        <v>SINAPI 99282</v>
      </c>
      <c r="B6743" s="3" t="s">
        <v>21527</v>
      </c>
      <c r="C6743" s="3" t="s">
        <v>8076</v>
      </c>
      <c r="D6743" s="2" t="s">
        <v>15325</v>
      </c>
      <c r="E6743" s="3" t="s">
        <v>20621</v>
      </c>
      <c r="F6743" s="67" t="s">
        <v>38451</v>
      </c>
      <c r="G6743" s="67" t="s">
        <v>35520</v>
      </c>
      <c r="I6743" s="3" t="s">
        <v>6298</v>
      </c>
      <c r="J6743" s="3" t="str">
        <f>IF($B6743="SINAPI",IF(ISNUMBER(MATCH(Banco!$C6743,Analitico!$A:$A,0)),INDEX(Analitico!E:E,MATCH(Banco!$C6743,Analitico!$A:$A,0))&amp;"%",""),"")</f>
        <v/>
      </c>
      <c r="K6743" s="3" t="str">
        <f>IF($B6743="SINAPI",IF(ISNUMBER(MATCH(Banco!$C6743,Analitico!$A:$A,0)),INDEX(Analitico!F:F,MATCH(Banco!$C6743,Analitico!$A:$A,0))&amp;"%",""),"")</f>
        <v/>
      </c>
    </row>
    <row r="6744" spans="1:11" ht="22.5" x14ac:dyDescent="0.2">
      <c r="A6744" s="1" t="str">
        <f t="shared" si="106"/>
        <v>SINAPI 99283</v>
      </c>
      <c r="B6744" s="3" t="s">
        <v>21527</v>
      </c>
      <c r="C6744" s="3" t="s">
        <v>8077</v>
      </c>
      <c r="D6744" s="2" t="s">
        <v>15326</v>
      </c>
      <c r="E6744" s="3" t="s">
        <v>20621</v>
      </c>
      <c r="F6744" s="67" t="s">
        <v>38452</v>
      </c>
      <c r="G6744" s="67" t="s">
        <v>35521</v>
      </c>
      <c r="I6744" s="3" t="s">
        <v>6298</v>
      </c>
      <c r="J6744" s="3" t="str">
        <f>IF($B6744="SINAPI",IF(ISNUMBER(MATCH(Banco!$C6744,Analitico!$A:$A,0)),INDEX(Analitico!E:E,MATCH(Banco!$C6744,Analitico!$A:$A,0))&amp;"%",""),"")</f>
        <v/>
      </c>
      <c r="K6744" s="3" t="str">
        <f>IF($B6744="SINAPI",IF(ISNUMBER(MATCH(Banco!$C6744,Analitico!$A:$A,0)),INDEX(Analitico!F:F,MATCH(Banco!$C6744,Analitico!$A:$A,0))&amp;"%",""),"")</f>
        <v/>
      </c>
    </row>
    <row r="6745" spans="1:11" ht="22.5" x14ac:dyDescent="0.2">
      <c r="A6745" s="1" t="str">
        <f t="shared" si="106"/>
        <v>SINAPI 99284</v>
      </c>
      <c r="B6745" s="3" t="s">
        <v>21527</v>
      </c>
      <c r="C6745" s="3" t="s">
        <v>8078</v>
      </c>
      <c r="D6745" s="2" t="s">
        <v>15327</v>
      </c>
      <c r="E6745" s="3" t="s">
        <v>20622</v>
      </c>
      <c r="F6745" s="67" t="s">
        <v>38453</v>
      </c>
      <c r="G6745" s="67" t="s">
        <v>35522</v>
      </c>
      <c r="I6745" s="3" t="s">
        <v>6300</v>
      </c>
      <c r="J6745" s="3" t="str">
        <f>IF($B6745="SINAPI",IF(ISNUMBER(MATCH(Banco!$C6745,Analitico!$A:$A,0)),INDEX(Analitico!E:E,MATCH(Banco!$C6745,Analitico!$A:$A,0))&amp;"%",""),"")</f>
        <v/>
      </c>
      <c r="K6745" s="3" t="str">
        <f>IF($B6745="SINAPI",IF(ISNUMBER(MATCH(Banco!$C6745,Analitico!$A:$A,0)),INDEX(Analitico!F:F,MATCH(Banco!$C6745,Analitico!$A:$A,0))&amp;"%",""),"")</f>
        <v/>
      </c>
    </row>
    <row r="6746" spans="1:11" ht="22.5" x14ac:dyDescent="0.2">
      <c r="A6746" s="1" t="str">
        <f t="shared" si="106"/>
        <v>SINAPI 99285</v>
      </c>
      <c r="B6746" s="3" t="s">
        <v>21527</v>
      </c>
      <c r="C6746" s="3" t="s">
        <v>8079</v>
      </c>
      <c r="D6746" s="2" t="s">
        <v>15328</v>
      </c>
      <c r="E6746" s="3" t="s">
        <v>20622</v>
      </c>
      <c r="F6746" s="67" t="s">
        <v>38454</v>
      </c>
      <c r="G6746" s="67" t="s">
        <v>35523</v>
      </c>
      <c r="I6746" s="3" t="s">
        <v>6300</v>
      </c>
      <c r="J6746" s="3" t="str">
        <f>IF($B6746="SINAPI",IF(ISNUMBER(MATCH(Banco!$C6746,Analitico!$A:$A,0)),INDEX(Analitico!E:E,MATCH(Banco!$C6746,Analitico!$A:$A,0))&amp;"%",""),"")</f>
        <v/>
      </c>
      <c r="K6746" s="3" t="str">
        <f>IF($B6746="SINAPI",IF(ISNUMBER(MATCH(Banco!$C6746,Analitico!$A:$A,0)),INDEX(Analitico!F:F,MATCH(Banco!$C6746,Analitico!$A:$A,0))&amp;"%",""),"")</f>
        <v/>
      </c>
    </row>
    <row r="6747" spans="1:11" ht="22.5" x14ac:dyDescent="0.2">
      <c r="A6747" s="1" t="str">
        <f t="shared" si="106"/>
        <v>SINAPI 99286</v>
      </c>
      <c r="B6747" s="3" t="s">
        <v>21527</v>
      </c>
      <c r="C6747" s="3" t="s">
        <v>8080</v>
      </c>
      <c r="D6747" s="2" t="s">
        <v>15329</v>
      </c>
      <c r="E6747" s="3" t="s">
        <v>20622</v>
      </c>
      <c r="F6747" s="67" t="s">
        <v>38455</v>
      </c>
      <c r="G6747" s="67" t="s">
        <v>35524</v>
      </c>
      <c r="I6747" s="3" t="s">
        <v>6300</v>
      </c>
      <c r="J6747" s="3" t="str">
        <f>IF($B6747="SINAPI",IF(ISNUMBER(MATCH(Banco!$C6747,Analitico!$A:$A,0)),INDEX(Analitico!E:E,MATCH(Banco!$C6747,Analitico!$A:$A,0))&amp;"%",""),"")</f>
        <v/>
      </c>
      <c r="K6747" s="3" t="str">
        <f>IF($B6747="SINAPI",IF(ISNUMBER(MATCH(Banco!$C6747,Analitico!$A:$A,0)),INDEX(Analitico!F:F,MATCH(Banco!$C6747,Analitico!$A:$A,0))&amp;"%",""),"")</f>
        <v/>
      </c>
    </row>
    <row r="6748" spans="1:11" ht="22.5" x14ac:dyDescent="0.2">
      <c r="A6748" s="1" t="str">
        <f t="shared" si="106"/>
        <v>SINAPI 99287</v>
      </c>
      <c r="B6748" s="3" t="s">
        <v>21527</v>
      </c>
      <c r="C6748" s="3" t="s">
        <v>8081</v>
      </c>
      <c r="D6748" s="2" t="s">
        <v>15330</v>
      </c>
      <c r="E6748" s="3" t="s">
        <v>20622</v>
      </c>
      <c r="F6748" s="67" t="s">
        <v>38456</v>
      </c>
      <c r="G6748" s="67" t="s">
        <v>35525</v>
      </c>
      <c r="I6748" s="3" t="s">
        <v>6300</v>
      </c>
      <c r="J6748" s="3" t="str">
        <f>IF($B6748="SINAPI",IF(ISNUMBER(MATCH(Banco!$C6748,Analitico!$A:$A,0)),INDEX(Analitico!E:E,MATCH(Banco!$C6748,Analitico!$A:$A,0))&amp;"%",""),"")</f>
        <v/>
      </c>
      <c r="K6748" s="3" t="str">
        <f>IF($B6748="SINAPI",IF(ISNUMBER(MATCH(Banco!$C6748,Analitico!$A:$A,0)),INDEX(Analitico!F:F,MATCH(Banco!$C6748,Analitico!$A:$A,0))&amp;"%",""),"")</f>
        <v/>
      </c>
    </row>
    <row r="6749" spans="1:11" ht="22.5" x14ac:dyDescent="0.2">
      <c r="A6749" s="1" t="str">
        <f t="shared" si="106"/>
        <v>SINAPI 99288</v>
      </c>
      <c r="B6749" s="3" t="s">
        <v>21527</v>
      </c>
      <c r="C6749" s="3" t="s">
        <v>8082</v>
      </c>
      <c r="D6749" s="2" t="s">
        <v>15331</v>
      </c>
      <c r="E6749" s="3" t="s">
        <v>20621</v>
      </c>
      <c r="F6749" s="67" t="s">
        <v>38457</v>
      </c>
      <c r="G6749" s="67" t="s">
        <v>35526</v>
      </c>
      <c r="I6749" s="3" t="s">
        <v>6298</v>
      </c>
      <c r="J6749" s="3" t="str">
        <f>IF($B6749="SINAPI",IF(ISNUMBER(MATCH(Banco!$C6749,Analitico!$A:$A,0)),INDEX(Analitico!E:E,MATCH(Banco!$C6749,Analitico!$A:$A,0))&amp;"%",""),"")</f>
        <v/>
      </c>
      <c r="K6749" s="3" t="str">
        <f>IF($B6749="SINAPI",IF(ISNUMBER(MATCH(Banco!$C6749,Analitico!$A:$A,0)),INDEX(Analitico!F:F,MATCH(Banco!$C6749,Analitico!$A:$A,0))&amp;"%",""),"")</f>
        <v/>
      </c>
    </row>
    <row r="6750" spans="1:11" ht="22.5" x14ac:dyDescent="0.2">
      <c r="A6750" s="1" t="str">
        <f t="shared" si="106"/>
        <v>SINAPI 99289</v>
      </c>
      <c r="B6750" s="3" t="s">
        <v>21527</v>
      </c>
      <c r="C6750" s="3" t="s">
        <v>8083</v>
      </c>
      <c r="D6750" s="2" t="s">
        <v>15332</v>
      </c>
      <c r="E6750" s="3" t="s">
        <v>20621</v>
      </c>
      <c r="F6750" s="67" t="s">
        <v>38458</v>
      </c>
      <c r="G6750" s="67" t="s">
        <v>35527</v>
      </c>
      <c r="I6750" s="3" t="s">
        <v>6298</v>
      </c>
      <c r="J6750" s="3" t="str">
        <f>IF($B6750="SINAPI",IF(ISNUMBER(MATCH(Banco!$C6750,Analitico!$A:$A,0)),INDEX(Analitico!E:E,MATCH(Banco!$C6750,Analitico!$A:$A,0))&amp;"%",""),"")</f>
        <v/>
      </c>
      <c r="K6750" s="3" t="str">
        <f>IF($B6750="SINAPI",IF(ISNUMBER(MATCH(Banco!$C6750,Analitico!$A:$A,0)),INDEX(Analitico!F:F,MATCH(Banco!$C6750,Analitico!$A:$A,0))&amp;"%",""),"")</f>
        <v/>
      </c>
    </row>
    <row r="6751" spans="1:11" ht="22.5" x14ac:dyDescent="0.2">
      <c r="A6751" s="1" t="str">
        <f t="shared" si="106"/>
        <v>SINAPI 99290</v>
      </c>
      <c r="B6751" s="3" t="s">
        <v>21527</v>
      </c>
      <c r="C6751" s="3" t="s">
        <v>8084</v>
      </c>
      <c r="D6751" s="2" t="s">
        <v>15333</v>
      </c>
      <c r="E6751" s="3" t="s">
        <v>20622</v>
      </c>
      <c r="F6751" s="67" t="s">
        <v>38459</v>
      </c>
      <c r="G6751" s="67" t="s">
        <v>35528</v>
      </c>
      <c r="I6751" s="3" t="s">
        <v>6300</v>
      </c>
      <c r="J6751" s="3" t="str">
        <f>IF($B6751="SINAPI",IF(ISNUMBER(MATCH(Banco!$C6751,Analitico!$A:$A,0)),INDEX(Analitico!E:E,MATCH(Banco!$C6751,Analitico!$A:$A,0))&amp;"%",""),"")</f>
        <v/>
      </c>
      <c r="K6751" s="3" t="str">
        <f>IF($B6751="SINAPI",IF(ISNUMBER(MATCH(Banco!$C6751,Analitico!$A:$A,0)),INDEX(Analitico!F:F,MATCH(Banco!$C6751,Analitico!$A:$A,0))&amp;"%",""),"")</f>
        <v/>
      </c>
    </row>
    <row r="6752" spans="1:11" ht="22.5" x14ac:dyDescent="0.2">
      <c r="A6752" s="1" t="str">
        <f t="shared" si="106"/>
        <v>SINAPI 99291</v>
      </c>
      <c r="B6752" s="3" t="s">
        <v>21527</v>
      </c>
      <c r="C6752" s="3" t="s">
        <v>8085</v>
      </c>
      <c r="D6752" s="2" t="s">
        <v>15334</v>
      </c>
      <c r="E6752" s="3" t="s">
        <v>20621</v>
      </c>
      <c r="F6752" s="67" t="s">
        <v>38458</v>
      </c>
      <c r="G6752" s="67" t="s">
        <v>35527</v>
      </c>
      <c r="I6752" s="3" t="s">
        <v>6298</v>
      </c>
      <c r="J6752" s="3" t="str">
        <f>IF($B6752="SINAPI",IF(ISNUMBER(MATCH(Banco!$C6752,Analitico!$A:$A,0)),INDEX(Analitico!E:E,MATCH(Banco!$C6752,Analitico!$A:$A,0))&amp;"%",""),"")</f>
        <v/>
      </c>
      <c r="K6752" s="3" t="str">
        <f>IF($B6752="SINAPI",IF(ISNUMBER(MATCH(Banco!$C6752,Analitico!$A:$A,0)),INDEX(Analitico!F:F,MATCH(Banco!$C6752,Analitico!$A:$A,0))&amp;"%",""),"")</f>
        <v/>
      </c>
    </row>
    <row r="6753" spans="1:11" ht="22.5" x14ac:dyDescent="0.2">
      <c r="A6753" s="1" t="str">
        <f t="shared" si="106"/>
        <v>SINAPI 99292</v>
      </c>
      <c r="B6753" s="3" t="s">
        <v>21527</v>
      </c>
      <c r="C6753" s="3" t="s">
        <v>8086</v>
      </c>
      <c r="D6753" s="2" t="s">
        <v>15335</v>
      </c>
      <c r="E6753" s="3" t="s">
        <v>20622</v>
      </c>
      <c r="F6753" s="67" t="s">
        <v>38460</v>
      </c>
      <c r="G6753" s="67" t="s">
        <v>35529</v>
      </c>
      <c r="I6753" s="3" t="s">
        <v>6300</v>
      </c>
      <c r="J6753" s="3" t="str">
        <f>IF($B6753="SINAPI",IF(ISNUMBER(MATCH(Banco!$C6753,Analitico!$A:$A,0)),INDEX(Analitico!E:E,MATCH(Banco!$C6753,Analitico!$A:$A,0))&amp;"%",""),"")</f>
        <v/>
      </c>
      <c r="K6753" s="3" t="str">
        <f>IF($B6753="SINAPI",IF(ISNUMBER(MATCH(Banco!$C6753,Analitico!$A:$A,0)),INDEX(Analitico!F:F,MATCH(Banco!$C6753,Analitico!$A:$A,0))&amp;"%",""),"")</f>
        <v/>
      </c>
    </row>
    <row r="6754" spans="1:11" ht="22.5" x14ac:dyDescent="0.2">
      <c r="A6754" s="1" t="str">
        <f t="shared" si="106"/>
        <v>SINAPI 99293</v>
      </c>
      <c r="B6754" s="3" t="s">
        <v>21527</v>
      </c>
      <c r="C6754" s="3" t="s">
        <v>8087</v>
      </c>
      <c r="D6754" s="2" t="s">
        <v>15336</v>
      </c>
      <c r="E6754" s="3" t="s">
        <v>20621</v>
      </c>
      <c r="F6754" s="67" t="s">
        <v>38461</v>
      </c>
      <c r="G6754" s="67" t="s">
        <v>35530</v>
      </c>
      <c r="I6754" s="3" t="s">
        <v>6298</v>
      </c>
      <c r="J6754" s="3" t="str">
        <f>IF($B6754="SINAPI",IF(ISNUMBER(MATCH(Banco!$C6754,Analitico!$A:$A,0)),INDEX(Analitico!E:E,MATCH(Banco!$C6754,Analitico!$A:$A,0))&amp;"%",""),"")</f>
        <v/>
      </c>
      <c r="K6754" s="3" t="str">
        <f>IF($B6754="SINAPI",IF(ISNUMBER(MATCH(Banco!$C6754,Analitico!$A:$A,0)),INDEX(Analitico!F:F,MATCH(Banco!$C6754,Analitico!$A:$A,0))&amp;"%",""),"")</f>
        <v/>
      </c>
    </row>
    <row r="6755" spans="1:11" ht="22.5" x14ac:dyDescent="0.2">
      <c r="A6755" s="1" t="str">
        <f t="shared" ref="A6755:A6818" si="107">CONCATENAR</f>
        <v>SINAPI 99294</v>
      </c>
      <c r="B6755" s="3" t="s">
        <v>21527</v>
      </c>
      <c r="C6755" s="3" t="s">
        <v>8088</v>
      </c>
      <c r="D6755" s="2" t="s">
        <v>15337</v>
      </c>
      <c r="E6755" s="3" t="s">
        <v>20622</v>
      </c>
      <c r="F6755" s="67" t="s">
        <v>38462</v>
      </c>
      <c r="G6755" s="67" t="s">
        <v>35531</v>
      </c>
      <c r="I6755" s="3" t="s">
        <v>6300</v>
      </c>
      <c r="J6755" s="3" t="str">
        <f>IF($B6755="SINAPI",IF(ISNUMBER(MATCH(Banco!$C6755,Analitico!$A:$A,0)),INDEX(Analitico!E:E,MATCH(Banco!$C6755,Analitico!$A:$A,0))&amp;"%",""),"")</f>
        <v/>
      </c>
      <c r="K6755" s="3" t="str">
        <f>IF($B6755="SINAPI",IF(ISNUMBER(MATCH(Banco!$C6755,Analitico!$A:$A,0)),INDEX(Analitico!F:F,MATCH(Banco!$C6755,Analitico!$A:$A,0))&amp;"%",""),"")</f>
        <v/>
      </c>
    </row>
    <row r="6756" spans="1:11" ht="22.5" x14ac:dyDescent="0.2">
      <c r="A6756" s="1" t="str">
        <f t="shared" si="107"/>
        <v>SINAPI 99296</v>
      </c>
      <c r="B6756" s="3" t="s">
        <v>21527</v>
      </c>
      <c r="C6756" s="3" t="s">
        <v>8089</v>
      </c>
      <c r="D6756" s="2" t="s">
        <v>15338</v>
      </c>
      <c r="E6756" s="3" t="s">
        <v>20621</v>
      </c>
      <c r="F6756" s="67" t="s">
        <v>38463</v>
      </c>
      <c r="G6756" s="67" t="s">
        <v>35532</v>
      </c>
      <c r="I6756" s="3" t="s">
        <v>6298</v>
      </c>
      <c r="J6756" s="3" t="str">
        <f>IF($B6756="SINAPI",IF(ISNUMBER(MATCH(Banco!$C6756,Analitico!$A:$A,0)),INDEX(Analitico!E:E,MATCH(Banco!$C6756,Analitico!$A:$A,0))&amp;"%",""),"")</f>
        <v/>
      </c>
      <c r="K6756" s="3" t="str">
        <f>IF($B6756="SINAPI",IF(ISNUMBER(MATCH(Banco!$C6756,Analitico!$A:$A,0)),INDEX(Analitico!F:F,MATCH(Banco!$C6756,Analitico!$A:$A,0))&amp;"%",""),"")</f>
        <v/>
      </c>
    </row>
    <row r="6757" spans="1:11" ht="22.5" x14ac:dyDescent="0.2">
      <c r="A6757" s="1" t="str">
        <f t="shared" si="107"/>
        <v>SINAPI 99297</v>
      </c>
      <c r="B6757" s="3" t="s">
        <v>21527</v>
      </c>
      <c r="C6757" s="3" t="s">
        <v>8090</v>
      </c>
      <c r="D6757" s="2" t="s">
        <v>15339</v>
      </c>
      <c r="E6757" s="3" t="s">
        <v>20621</v>
      </c>
      <c r="F6757" s="67" t="s">
        <v>38464</v>
      </c>
      <c r="G6757" s="67" t="s">
        <v>35533</v>
      </c>
      <c r="I6757" s="3" t="s">
        <v>6298</v>
      </c>
      <c r="J6757" s="3" t="str">
        <f>IF($B6757="SINAPI",IF(ISNUMBER(MATCH(Banco!$C6757,Analitico!$A:$A,0)),INDEX(Analitico!E:E,MATCH(Banco!$C6757,Analitico!$A:$A,0))&amp;"%",""),"")</f>
        <v/>
      </c>
      <c r="K6757" s="3" t="str">
        <f>IF($B6757="SINAPI",IF(ISNUMBER(MATCH(Banco!$C6757,Analitico!$A:$A,0)),INDEX(Analitico!F:F,MATCH(Banco!$C6757,Analitico!$A:$A,0))&amp;"%",""),"")</f>
        <v/>
      </c>
    </row>
    <row r="6758" spans="1:11" ht="22.5" x14ac:dyDescent="0.2">
      <c r="A6758" s="1" t="str">
        <f t="shared" si="107"/>
        <v>SINAPI 99298</v>
      </c>
      <c r="B6758" s="3" t="s">
        <v>21527</v>
      </c>
      <c r="C6758" s="3" t="s">
        <v>8091</v>
      </c>
      <c r="D6758" s="2" t="s">
        <v>15340</v>
      </c>
      <c r="E6758" s="3" t="s">
        <v>20622</v>
      </c>
      <c r="F6758" s="67" t="s">
        <v>38465</v>
      </c>
      <c r="G6758" s="67" t="s">
        <v>35534</v>
      </c>
      <c r="I6758" s="3" t="s">
        <v>6300</v>
      </c>
      <c r="J6758" s="3" t="str">
        <f>IF($B6758="SINAPI",IF(ISNUMBER(MATCH(Banco!$C6758,Analitico!$A:$A,0)),INDEX(Analitico!E:E,MATCH(Banco!$C6758,Analitico!$A:$A,0))&amp;"%",""),"")</f>
        <v/>
      </c>
      <c r="K6758" s="3" t="str">
        <f>IF($B6758="SINAPI",IF(ISNUMBER(MATCH(Banco!$C6758,Analitico!$A:$A,0)),INDEX(Analitico!F:F,MATCH(Banco!$C6758,Analitico!$A:$A,0))&amp;"%",""),"")</f>
        <v/>
      </c>
    </row>
    <row r="6759" spans="1:11" ht="22.5" x14ac:dyDescent="0.2">
      <c r="A6759" s="1" t="str">
        <f t="shared" si="107"/>
        <v>SINAPI 99299</v>
      </c>
      <c r="B6759" s="3" t="s">
        <v>21527</v>
      </c>
      <c r="C6759" s="3" t="s">
        <v>8092</v>
      </c>
      <c r="D6759" s="2" t="s">
        <v>15341</v>
      </c>
      <c r="E6759" s="3" t="s">
        <v>20621</v>
      </c>
      <c r="F6759" s="67" t="s">
        <v>38466</v>
      </c>
      <c r="G6759" s="67" t="s">
        <v>35535</v>
      </c>
      <c r="I6759" s="3" t="s">
        <v>6298</v>
      </c>
      <c r="J6759" s="3" t="str">
        <f>IF($B6759="SINAPI",IF(ISNUMBER(MATCH(Banco!$C6759,Analitico!$A:$A,0)),INDEX(Analitico!E:E,MATCH(Banco!$C6759,Analitico!$A:$A,0))&amp;"%",""),"")</f>
        <v/>
      </c>
      <c r="K6759" s="3" t="str">
        <f>IF($B6759="SINAPI",IF(ISNUMBER(MATCH(Banco!$C6759,Analitico!$A:$A,0)),INDEX(Analitico!F:F,MATCH(Banco!$C6759,Analitico!$A:$A,0))&amp;"%",""),"")</f>
        <v/>
      </c>
    </row>
    <row r="6760" spans="1:11" ht="22.5" x14ac:dyDescent="0.2">
      <c r="A6760" s="1" t="str">
        <f t="shared" si="107"/>
        <v>SINAPI 99300</v>
      </c>
      <c r="B6760" s="3" t="s">
        <v>21527</v>
      </c>
      <c r="C6760" s="3" t="s">
        <v>8093</v>
      </c>
      <c r="D6760" s="2" t="s">
        <v>15342</v>
      </c>
      <c r="E6760" s="3" t="s">
        <v>20622</v>
      </c>
      <c r="F6760" s="67" t="s">
        <v>38467</v>
      </c>
      <c r="G6760" s="67" t="s">
        <v>35536</v>
      </c>
      <c r="I6760" s="3" t="s">
        <v>6300</v>
      </c>
      <c r="J6760" s="3" t="str">
        <f>IF($B6760="SINAPI",IF(ISNUMBER(MATCH(Banco!$C6760,Analitico!$A:$A,0)),INDEX(Analitico!E:E,MATCH(Banco!$C6760,Analitico!$A:$A,0))&amp;"%",""),"")</f>
        <v/>
      </c>
      <c r="K6760" s="3" t="str">
        <f>IF($B6760="SINAPI",IF(ISNUMBER(MATCH(Banco!$C6760,Analitico!$A:$A,0)),INDEX(Analitico!F:F,MATCH(Banco!$C6760,Analitico!$A:$A,0))&amp;"%",""),"")</f>
        <v/>
      </c>
    </row>
    <row r="6761" spans="1:11" ht="22.5" x14ac:dyDescent="0.2">
      <c r="A6761" s="1" t="str">
        <f t="shared" si="107"/>
        <v>SINAPI 99301</v>
      </c>
      <c r="B6761" s="3" t="s">
        <v>21527</v>
      </c>
      <c r="C6761" s="3" t="s">
        <v>8094</v>
      </c>
      <c r="D6761" s="2" t="s">
        <v>15343</v>
      </c>
      <c r="E6761" s="3" t="s">
        <v>20622</v>
      </c>
      <c r="F6761" s="67" t="s">
        <v>38468</v>
      </c>
      <c r="G6761" s="67" t="s">
        <v>35537</v>
      </c>
      <c r="I6761" s="3" t="s">
        <v>6300</v>
      </c>
      <c r="J6761" s="3" t="str">
        <f>IF($B6761="SINAPI",IF(ISNUMBER(MATCH(Banco!$C6761,Analitico!$A:$A,0)),INDEX(Analitico!E:E,MATCH(Banco!$C6761,Analitico!$A:$A,0))&amp;"%",""),"")</f>
        <v/>
      </c>
      <c r="K6761" s="3" t="str">
        <f>IF($B6761="SINAPI",IF(ISNUMBER(MATCH(Banco!$C6761,Analitico!$A:$A,0)),INDEX(Analitico!F:F,MATCH(Banco!$C6761,Analitico!$A:$A,0))&amp;"%",""),"")</f>
        <v/>
      </c>
    </row>
    <row r="6762" spans="1:11" ht="22.5" x14ac:dyDescent="0.2">
      <c r="A6762" s="1" t="str">
        <f t="shared" si="107"/>
        <v>SINAPI 99302</v>
      </c>
      <c r="B6762" s="3" t="s">
        <v>21527</v>
      </c>
      <c r="C6762" s="3" t="s">
        <v>8095</v>
      </c>
      <c r="D6762" s="2" t="s">
        <v>15344</v>
      </c>
      <c r="E6762" s="3" t="s">
        <v>20621</v>
      </c>
      <c r="F6762" s="67" t="s">
        <v>38469</v>
      </c>
      <c r="G6762" s="67" t="s">
        <v>35538</v>
      </c>
      <c r="I6762" s="3" t="s">
        <v>6298</v>
      </c>
      <c r="J6762" s="3" t="str">
        <f>IF($B6762="SINAPI",IF(ISNUMBER(MATCH(Banco!$C6762,Analitico!$A:$A,0)),INDEX(Analitico!E:E,MATCH(Banco!$C6762,Analitico!$A:$A,0))&amp;"%",""),"")</f>
        <v/>
      </c>
      <c r="K6762" s="3" t="str">
        <f>IF($B6762="SINAPI",IF(ISNUMBER(MATCH(Banco!$C6762,Analitico!$A:$A,0)),INDEX(Analitico!F:F,MATCH(Banco!$C6762,Analitico!$A:$A,0))&amp;"%",""),"")</f>
        <v/>
      </c>
    </row>
    <row r="6763" spans="1:11" ht="22.5" x14ac:dyDescent="0.2">
      <c r="A6763" s="1" t="str">
        <f t="shared" si="107"/>
        <v>SINAPI 99303</v>
      </c>
      <c r="B6763" s="3" t="s">
        <v>21527</v>
      </c>
      <c r="C6763" s="3" t="s">
        <v>8096</v>
      </c>
      <c r="D6763" s="2" t="s">
        <v>15345</v>
      </c>
      <c r="E6763" s="3" t="s">
        <v>20622</v>
      </c>
      <c r="F6763" s="67" t="s">
        <v>38470</v>
      </c>
      <c r="G6763" s="67" t="s">
        <v>35539</v>
      </c>
      <c r="I6763" s="3" t="s">
        <v>6300</v>
      </c>
      <c r="J6763" s="3" t="str">
        <f>IF($B6763="SINAPI",IF(ISNUMBER(MATCH(Banco!$C6763,Analitico!$A:$A,0)),INDEX(Analitico!E:E,MATCH(Banco!$C6763,Analitico!$A:$A,0))&amp;"%",""),"")</f>
        <v/>
      </c>
      <c r="K6763" s="3" t="str">
        <f>IF($B6763="SINAPI",IF(ISNUMBER(MATCH(Banco!$C6763,Analitico!$A:$A,0)),INDEX(Analitico!F:F,MATCH(Banco!$C6763,Analitico!$A:$A,0))&amp;"%",""),"")</f>
        <v/>
      </c>
    </row>
    <row r="6764" spans="1:11" ht="22.5" x14ac:dyDescent="0.2">
      <c r="A6764" s="1" t="str">
        <f t="shared" si="107"/>
        <v>SINAPI 99304</v>
      </c>
      <c r="B6764" s="3" t="s">
        <v>21527</v>
      </c>
      <c r="C6764" s="3" t="s">
        <v>8097</v>
      </c>
      <c r="D6764" s="2" t="s">
        <v>15346</v>
      </c>
      <c r="E6764" s="3" t="s">
        <v>20621</v>
      </c>
      <c r="F6764" s="67" t="s">
        <v>38471</v>
      </c>
      <c r="G6764" s="67" t="s">
        <v>35540</v>
      </c>
      <c r="I6764" s="3" t="s">
        <v>6298</v>
      </c>
      <c r="J6764" s="3" t="str">
        <f>IF($B6764="SINAPI",IF(ISNUMBER(MATCH(Banco!$C6764,Analitico!$A:$A,0)),INDEX(Analitico!E:E,MATCH(Banco!$C6764,Analitico!$A:$A,0))&amp;"%",""),"")</f>
        <v/>
      </c>
      <c r="K6764" s="3" t="str">
        <f>IF($B6764="SINAPI",IF(ISNUMBER(MATCH(Banco!$C6764,Analitico!$A:$A,0)),INDEX(Analitico!F:F,MATCH(Banco!$C6764,Analitico!$A:$A,0))&amp;"%",""),"")</f>
        <v/>
      </c>
    </row>
    <row r="6765" spans="1:11" ht="22.5" x14ac:dyDescent="0.2">
      <c r="A6765" s="1" t="str">
        <f t="shared" si="107"/>
        <v>SINAPI 99305</v>
      </c>
      <c r="B6765" s="3" t="s">
        <v>21527</v>
      </c>
      <c r="C6765" s="3" t="s">
        <v>8098</v>
      </c>
      <c r="D6765" s="2" t="s">
        <v>15347</v>
      </c>
      <c r="E6765" s="3" t="s">
        <v>20622</v>
      </c>
      <c r="F6765" s="67" t="s">
        <v>38472</v>
      </c>
      <c r="G6765" s="67" t="s">
        <v>35541</v>
      </c>
      <c r="I6765" s="3" t="s">
        <v>6300</v>
      </c>
      <c r="J6765" s="3" t="str">
        <f>IF($B6765="SINAPI",IF(ISNUMBER(MATCH(Banco!$C6765,Analitico!$A:$A,0)),INDEX(Analitico!E:E,MATCH(Banco!$C6765,Analitico!$A:$A,0))&amp;"%",""),"")</f>
        <v/>
      </c>
      <c r="K6765" s="3" t="str">
        <f>IF($B6765="SINAPI",IF(ISNUMBER(MATCH(Banco!$C6765,Analitico!$A:$A,0)),INDEX(Analitico!F:F,MATCH(Banco!$C6765,Analitico!$A:$A,0))&amp;"%",""),"")</f>
        <v/>
      </c>
    </row>
    <row r="6766" spans="1:11" ht="22.5" x14ac:dyDescent="0.2">
      <c r="A6766" s="1" t="str">
        <f t="shared" si="107"/>
        <v>SINAPI 99306</v>
      </c>
      <c r="B6766" s="3" t="s">
        <v>21527</v>
      </c>
      <c r="C6766" s="3" t="s">
        <v>8099</v>
      </c>
      <c r="D6766" s="2" t="s">
        <v>15348</v>
      </c>
      <c r="E6766" s="3" t="s">
        <v>20621</v>
      </c>
      <c r="F6766" s="67" t="s">
        <v>38469</v>
      </c>
      <c r="G6766" s="67" t="s">
        <v>35538</v>
      </c>
      <c r="I6766" s="3" t="s">
        <v>6298</v>
      </c>
      <c r="J6766" s="3" t="str">
        <f>IF($B6766="SINAPI",IF(ISNUMBER(MATCH(Banco!$C6766,Analitico!$A:$A,0)),INDEX(Analitico!E:E,MATCH(Banco!$C6766,Analitico!$A:$A,0))&amp;"%",""),"")</f>
        <v/>
      </c>
      <c r="K6766" s="3" t="str">
        <f>IF($B6766="SINAPI",IF(ISNUMBER(MATCH(Banco!$C6766,Analitico!$A:$A,0)),INDEX(Analitico!F:F,MATCH(Banco!$C6766,Analitico!$A:$A,0))&amp;"%",""),"")</f>
        <v/>
      </c>
    </row>
    <row r="6767" spans="1:11" ht="22.5" x14ac:dyDescent="0.2">
      <c r="A6767" s="1" t="str">
        <f t="shared" si="107"/>
        <v>SINAPI 99307</v>
      </c>
      <c r="B6767" s="3" t="s">
        <v>21527</v>
      </c>
      <c r="C6767" s="3" t="s">
        <v>8100</v>
      </c>
      <c r="D6767" s="2" t="s">
        <v>15349</v>
      </c>
      <c r="E6767" s="3" t="s">
        <v>20621</v>
      </c>
      <c r="F6767" s="67" t="s">
        <v>38473</v>
      </c>
      <c r="G6767" s="67" t="s">
        <v>35542</v>
      </c>
      <c r="I6767" s="3" t="s">
        <v>6298</v>
      </c>
      <c r="J6767" s="3" t="str">
        <f>IF($B6767="SINAPI",IF(ISNUMBER(MATCH(Banco!$C6767,Analitico!$A:$A,0)),INDEX(Analitico!E:E,MATCH(Banco!$C6767,Analitico!$A:$A,0))&amp;"%",""),"")</f>
        <v/>
      </c>
      <c r="K6767" s="3" t="str">
        <f>IF($B6767="SINAPI",IF(ISNUMBER(MATCH(Banco!$C6767,Analitico!$A:$A,0)),INDEX(Analitico!F:F,MATCH(Banco!$C6767,Analitico!$A:$A,0))&amp;"%",""),"")</f>
        <v/>
      </c>
    </row>
    <row r="6768" spans="1:11" ht="22.5" x14ac:dyDescent="0.2">
      <c r="A6768" s="1" t="str">
        <f t="shared" si="107"/>
        <v>SINAPI 99308</v>
      </c>
      <c r="B6768" s="3" t="s">
        <v>21527</v>
      </c>
      <c r="C6768" s="3" t="s">
        <v>8101</v>
      </c>
      <c r="D6768" s="2" t="s">
        <v>15350</v>
      </c>
      <c r="E6768" s="3" t="s">
        <v>20622</v>
      </c>
      <c r="F6768" s="67" t="s">
        <v>38474</v>
      </c>
      <c r="G6768" s="67" t="s">
        <v>35543</v>
      </c>
      <c r="I6768" s="3" t="s">
        <v>6300</v>
      </c>
      <c r="J6768" s="3" t="str">
        <f>IF($B6768="SINAPI",IF(ISNUMBER(MATCH(Banco!$C6768,Analitico!$A:$A,0)),INDEX(Analitico!E:E,MATCH(Banco!$C6768,Analitico!$A:$A,0))&amp;"%",""),"")</f>
        <v/>
      </c>
      <c r="K6768" s="3" t="str">
        <f>IF($B6768="SINAPI",IF(ISNUMBER(MATCH(Banco!$C6768,Analitico!$A:$A,0)),INDEX(Analitico!F:F,MATCH(Banco!$C6768,Analitico!$A:$A,0))&amp;"%",""),"")</f>
        <v/>
      </c>
    </row>
    <row r="6769" spans="1:11" ht="22.5" x14ac:dyDescent="0.2">
      <c r="A6769" s="1" t="str">
        <f t="shared" si="107"/>
        <v>SINAPI 99309</v>
      </c>
      <c r="B6769" s="3" t="s">
        <v>21527</v>
      </c>
      <c r="C6769" s="3" t="s">
        <v>8102</v>
      </c>
      <c r="D6769" s="2" t="s">
        <v>15351</v>
      </c>
      <c r="E6769" s="3" t="s">
        <v>20621</v>
      </c>
      <c r="F6769" s="67" t="s">
        <v>38475</v>
      </c>
      <c r="G6769" s="67" t="s">
        <v>35544</v>
      </c>
      <c r="I6769" s="3" t="s">
        <v>6298</v>
      </c>
      <c r="J6769" s="3" t="str">
        <f>IF($B6769="SINAPI",IF(ISNUMBER(MATCH(Banco!$C6769,Analitico!$A:$A,0)),INDEX(Analitico!E:E,MATCH(Banco!$C6769,Analitico!$A:$A,0))&amp;"%",""),"")</f>
        <v/>
      </c>
      <c r="K6769" s="3" t="str">
        <f>IF($B6769="SINAPI",IF(ISNUMBER(MATCH(Banco!$C6769,Analitico!$A:$A,0)),INDEX(Analitico!F:F,MATCH(Banco!$C6769,Analitico!$A:$A,0))&amp;"%",""),"")</f>
        <v/>
      </c>
    </row>
    <row r="6770" spans="1:11" ht="22.5" x14ac:dyDescent="0.2">
      <c r="A6770" s="1" t="str">
        <f t="shared" si="107"/>
        <v>SINAPI 99310</v>
      </c>
      <c r="B6770" s="3" t="s">
        <v>21527</v>
      </c>
      <c r="C6770" s="3" t="s">
        <v>8103</v>
      </c>
      <c r="D6770" s="2" t="s">
        <v>15352</v>
      </c>
      <c r="E6770" s="3" t="s">
        <v>20622</v>
      </c>
      <c r="F6770" s="67" t="s">
        <v>38476</v>
      </c>
      <c r="G6770" s="67" t="s">
        <v>35545</v>
      </c>
      <c r="I6770" s="3" t="s">
        <v>6300</v>
      </c>
      <c r="J6770" s="3" t="str">
        <f>IF($B6770="SINAPI",IF(ISNUMBER(MATCH(Banco!$C6770,Analitico!$A:$A,0)),INDEX(Analitico!E:E,MATCH(Banco!$C6770,Analitico!$A:$A,0))&amp;"%",""),"")</f>
        <v/>
      </c>
      <c r="K6770" s="3" t="str">
        <f>IF($B6770="SINAPI",IF(ISNUMBER(MATCH(Banco!$C6770,Analitico!$A:$A,0)),INDEX(Analitico!F:F,MATCH(Banco!$C6770,Analitico!$A:$A,0))&amp;"%",""),"")</f>
        <v/>
      </c>
    </row>
    <row r="6771" spans="1:11" ht="22.5" x14ac:dyDescent="0.2">
      <c r="A6771" s="1" t="str">
        <f t="shared" si="107"/>
        <v>SINAPI 99311</v>
      </c>
      <c r="B6771" s="3" t="s">
        <v>21527</v>
      </c>
      <c r="C6771" s="3" t="s">
        <v>8104</v>
      </c>
      <c r="D6771" s="2" t="s">
        <v>15353</v>
      </c>
      <c r="E6771" s="3" t="s">
        <v>20621</v>
      </c>
      <c r="F6771" s="67" t="s">
        <v>38475</v>
      </c>
      <c r="G6771" s="67" t="s">
        <v>35544</v>
      </c>
      <c r="I6771" s="3" t="s">
        <v>6298</v>
      </c>
      <c r="J6771" s="3" t="str">
        <f>IF($B6771="SINAPI",IF(ISNUMBER(MATCH(Banco!$C6771,Analitico!$A:$A,0)),INDEX(Analitico!E:E,MATCH(Banco!$C6771,Analitico!$A:$A,0))&amp;"%",""),"")</f>
        <v/>
      </c>
      <c r="K6771" s="3" t="str">
        <f>IF($B6771="SINAPI",IF(ISNUMBER(MATCH(Banco!$C6771,Analitico!$A:$A,0)),INDEX(Analitico!F:F,MATCH(Banco!$C6771,Analitico!$A:$A,0))&amp;"%",""),"")</f>
        <v/>
      </c>
    </row>
    <row r="6772" spans="1:11" ht="22.5" x14ac:dyDescent="0.2">
      <c r="A6772" s="1" t="str">
        <f t="shared" si="107"/>
        <v>SINAPI 99312</v>
      </c>
      <c r="B6772" s="3" t="s">
        <v>21527</v>
      </c>
      <c r="C6772" s="3" t="s">
        <v>8105</v>
      </c>
      <c r="D6772" s="2" t="s">
        <v>15354</v>
      </c>
      <c r="E6772" s="3" t="s">
        <v>20622</v>
      </c>
      <c r="F6772" s="67" t="s">
        <v>38477</v>
      </c>
      <c r="G6772" s="67" t="s">
        <v>35546</v>
      </c>
      <c r="I6772" s="3" t="s">
        <v>6300</v>
      </c>
      <c r="J6772" s="3" t="str">
        <f>IF($B6772="SINAPI",IF(ISNUMBER(MATCH(Banco!$C6772,Analitico!$A:$A,0)),INDEX(Analitico!E:E,MATCH(Banco!$C6772,Analitico!$A:$A,0))&amp;"%",""),"")</f>
        <v/>
      </c>
      <c r="K6772" s="3" t="str">
        <f>IF($B6772="SINAPI",IF(ISNUMBER(MATCH(Banco!$C6772,Analitico!$A:$A,0)),INDEX(Analitico!F:F,MATCH(Banco!$C6772,Analitico!$A:$A,0))&amp;"%",""),"")</f>
        <v/>
      </c>
    </row>
    <row r="6773" spans="1:11" ht="22.5" x14ac:dyDescent="0.2">
      <c r="A6773" s="1" t="str">
        <f t="shared" si="107"/>
        <v>SINAPI 99313</v>
      </c>
      <c r="B6773" s="3" t="s">
        <v>21527</v>
      </c>
      <c r="C6773" s="3" t="s">
        <v>8106</v>
      </c>
      <c r="D6773" s="2" t="s">
        <v>15355</v>
      </c>
      <c r="E6773" s="3" t="s">
        <v>20622</v>
      </c>
      <c r="F6773" s="67" t="s">
        <v>38478</v>
      </c>
      <c r="G6773" s="67" t="s">
        <v>35547</v>
      </c>
      <c r="I6773" s="3" t="s">
        <v>6300</v>
      </c>
      <c r="J6773" s="3" t="str">
        <f>IF($B6773="SINAPI",IF(ISNUMBER(MATCH(Banco!$C6773,Analitico!$A:$A,0)),INDEX(Analitico!E:E,MATCH(Banco!$C6773,Analitico!$A:$A,0))&amp;"%",""),"")</f>
        <v/>
      </c>
      <c r="K6773" s="3" t="str">
        <f>IF($B6773="SINAPI",IF(ISNUMBER(MATCH(Banco!$C6773,Analitico!$A:$A,0)),INDEX(Analitico!F:F,MATCH(Banco!$C6773,Analitico!$A:$A,0))&amp;"%",""),"")</f>
        <v/>
      </c>
    </row>
    <row r="6774" spans="1:11" ht="22.5" x14ac:dyDescent="0.2">
      <c r="A6774" s="1" t="str">
        <f t="shared" si="107"/>
        <v>SINAPI 99314</v>
      </c>
      <c r="B6774" s="3" t="s">
        <v>21527</v>
      </c>
      <c r="C6774" s="3" t="s">
        <v>8107</v>
      </c>
      <c r="D6774" s="2" t="s">
        <v>15356</v>
      </c>
      <c r="E6774" s="3" t="s">
        <v>20621</v>
      </c>
      <c r="F6774" s="67" t="s">
        <v>38479</v>
      </c>
      <c r="G6774" s="67" t="s">
        <v>35548</v>
      </c>
      <c r="I6774" s="3" t="s">
        <v>6298</v>
      </c>
      <c r="J6774" s="3" t="str">
        <f>IF($B6774="SINAPI",IF(ISNUMBER(MATCH(Banco!$C6774,Analitico!$A:$A,0)),INDEX(Analitico!E:E,MATCH(Banco!$C6774,Analitico!$A:$A,0))&amp;"%",""),"")</f>
        <v/>
      </c>
      <c r="K6774" s="3" t="str">
        <f>IF($B6774="SINAPI",IF(ISNUMBER(MATCH(Banco!$C6774,Analitico!$A:$A,0)),INDEX(Analitico!F:F,MATCH(Banco!$C6774,Analitico!$A:$A,0))&amp;"%",""),"")</f>
        <v/>
      </c>
    </row>
    <row r="6775" spans="1:11" ht="22.5" x14ac:dyDescent="0.2">
      <c r="A6775" s="1" t="str">
        <f t="shared" si="107"/>
        <v>SINAPI 99315</v>
      </c>
      <c r="B6775" s="3" t="s">
        <v>21527</v>
      </c>
      <c r="C6775" s="3" t="s">
        <v>8108</v>
      </c>
      <c r="D6775" s="2" t="s">
        <v>15357</v>
      </c>
      <c r="E6775" s="3" t="s">
        <v>20622</v>
      </c>
      <c r="F6775" s="67" t="s">
        <v>38480</v>
      </c>
      <c r="G6775" s="67" t="s">
        <v>35549</v>
      </c>
      <c r="I6775" s="3" t="s">
        <v>6300</v>
      </c>
      <c r="J6775" s="3" t="str">
        <f>IF($B6775="SINAPI",IF(ISNUMBER(MATCH(Banco!$C6775,Analitico!$A:$A,0)),INDEX(Analitico!E:E,MATCH(Banco!$C6775,Analitico!$A:$A,0))&amp;"%",""),"")</f>
        <v/>
      </c>
      <c r="K6775" s="3" t="str">
        <f>IF($B6775="SINAPI",IF(ISNUMBER(MATCH(Banco!$C6775,Analitico!$A:$A,0)),INDEX(Analitico!F:F,MATCH(Banco!$C6775,Analitico!$A:$A,0))&amp;"%",""),"")</f>
        <v/>
      </c>
    </row>
    <row r="6776" spans="1:11" ht="22.5" x14ac:dyDescent="0.2">
      <c r="A6776" s="1" t="str">
        <f t="shared" si="107"/>
        <v>SINAPI 99317</v>
      </c>
      <c r="B6776" s="3" t="s">
        <v>21527</v>
      </c>
      <c r="C6776" s="3" t="s">
        <v>8109</v>
      </c>
      <c r="D6776" s="2" t="s">
        <v>15358</v>
      </c>
      <c r="E6776" s="3" t="s">
        <v>20621</v>
      </c>
      <c r="F6776" s="67" t="s">
        <v>38481</v>
      </c>
      <c r="G6776" s="67" t="s">
        <v>35550</v>
      </c>
      <c r="I6776" s="3" t="s">
        <v>6298</v>
      </c>
      <c r="J6776" s="3" t="str">
        <f>IF($B6776="SINAPI",IF(ISNUMBER(MATCH(Banco!$C6776,Analitico!$A:$A,0)),INDEX(Analitico!E:E,MATCH(Banco!$C6776,Analitico!$A:$A,0))&amp;"%",""),"")</f>
        <v/>
      </c>
      <c r="K6776" s="3" t="str">
        <f>IF($B6776="SINAPI",IF(ISNUMBER(MATCH(Banco!$C6776,Analitico!$A:$A,0)),INDEX(Analitico!F:F,MATCH(Banco!$C6776,Analitico!$A:$A,0))&amp;"%",""),"")</f>
        <v/>
      </c>
    </row>
    <row r="6777" spans="1:11" ht="22.5" x14ac:dyDescent="0.2">
      <c r="A6777" s="1" t="str">
        <f t="shared" si="107"/>
        <v>SINAPI 99318</v>
      </c>
      <c r="B6777" s="3" t="s">
        <v>21527</v>
      </c>
      <c r="C6777" s="3" t="s">
        <v>8110</v>
      </c>
      <c r="D6777" s="2" t="s">
        <v>15359</v>
      </c>
      <c r="E6777" s="3" t="s">
        <v>20621</v>
      </c>
      <c r="F6777" s="67" t="s">
        <v>38482</v>
      </c>
      <c r="G6777" s="67" t="s">
        <v>35551</v>
      </c>
      <c r="I6777" s="3" t="s">
        <v>6298</v>
      </c>
      <c r="J6777" s="3" t="str">
        <f>IF($B6777="SINAPI",IF(ISNUMBER(MATCH(Banco!$C6777,Analitico!$A:$A,0)),INDEX(Analitico!E:E,MATCH(Banco!$C6777,Analitico!$A:$A,0))&amp;"%",""),"")</f>
        <v/>
      </c>
      <c r="K6777" s="3" t="str">
        <f>IF($B6777="SINAPI",IF(ISNUMBER(MATCH(Banco!$C6777,Analitico!$A:$A,0)),INDEX(Analitico!F:F,MATCH(Banco!$C6777,Analitico!$A:$A,0))&amp;"%",""),"")</f>
        <v/>
      </c>
    </row>
    <row r="6778" spans="1:11" ht="22.5" x14ac:dyDescent="0.2">
      <c r="A6778" s="1" t="str">
        <f t="shared" si="107"/>
        <v>SINAPI 99319</v>
      </c>
      <c r="B6778" s="3" t="s">
        <v>21527</v>
      </c>
      <c r="C6778" s="3" t="s">
        <v>8111</v>
      </c>
      <c r="D6778" s="2" t="s">
        <v>15360</v>
      </c>
      <c r="E6778" s="3" t="s">
        <v>20621</v>
      </c>
      <c r="F6778" s="67" t="s">
        <v>38483</v>
      </c>
      <c r="G6778" s="67" t="s">
        <v>35552</v>
      </c>
      <c r="I6778" s="3" t="s">
        <v>6298</v>
      </c>
      <c r="J6778" s="3" t="str">
        <f>IF($B6778="SINAPI",IF(ISNUMBER(MATCH(Banco!$C6778,Analitico!$A:$A,0)),INDEX(Analitico!E:E,MATCH(Banco!$C6778,Analitico!$A:$A,0))&amp;"%",""),"")</f>
        <v/>
      </c>
      <c r="K6778" s="3" t="str">
        <f>IF($B6778="SINAPI",IF(ISNUMBER(MATCH(Banco!$C6778,Analitico!$A:$A,0)),INDEX(Analitico!F:F,MATCH(Banco!$C6778,Analitico!$A:$A,0))&amp;"%",""),"")</f>
        <v/>
      </c>
    </row>
    <row r="6779" spans="1:11" ht="22.5" x14ac:dyDescent="0.2">
      <c r="A6779" s="1" t="str">
        <f t="shared" si="107"/>
        <v>SINAPI 99320</v>
      </c>
      <c r="B6779" s="3" t="s">
        <v>21527</v>
      </c>
      <c r="C6779" s="3" t="s">
        <v>8112</v>
      </c>
      <c r="D6779" s="2" t="s">
        <v>15361</v>
      </c>
      <c r="E6779" s="3" t="s">
        <v>20622</v>
      </c>
      <c r="F6779" s="67" t="s">
        <v>38484</v>
      </c>
      <c r="G6779" s="67" t="s">
        <v>35553</v>
      </c>
      <c r="I6779" s="3" t="s">
        <v>6300</v>
      </c>
      <c r="J6779" s="3" t="str">
        <f>IF($B6779="SINAPI",IF(ISNUMBER(MATCH(Banco!$C6779,Analitico!$A:$A,0)),INDEX(Analitico!E:E,MATCH(Banco!$C6779,Analitico!$A:$A,0))&amp;"%",""),"")</f>
        <v/>
      </c>
      <c r="K6779" s="3" t="str">
        <f>IF($B6779="SINAPI",IF(ISNUMBER(MATCH(Banco!$C6779,Analitico!$A:$A,0)),INDEX(Analitico!F:F,MATCH(Banco!$C6779,Analitico!$A:$A,0))&amp;"%",""),"")</f>
        <v/>
      </c>
    </row>
    <row r="6780" spans="1:11" ht="22.5" x14ac:dyDescent="0.2">
      <c r="A6780" s="1" t="str">
        <f t="shared" si="107"/>
        <v>SINAPI 99321</v>
      </c>
      <c r="B6780" s="3" t="s">
        <v>21527</v>
      </c>
      <c r="C6780" s="3" t="s">
        <v>8113</v>
      </c>
      <c r="D6780" s="2" t="s">
        <v>15362</v>
      </c>
      <c r="E6780" s="3" t="s">
        <v>20621</v>
      </c>
      <c r="F6780" s="67" t="s">
        <v>38485</v>
      </c>
      <c r="G6780" s="67" t="s">
        <v>35554</v>
      </c>
      <c r="I6780" s="3" t="s">
        <v>6298</v>
      </c>
      <c r="J6780" s="3" t="str">
        <f>IF($B6780="SINAPI",IF(ISNUMBER(MATCH(Banco!$C6780,Analitico!$A:$A,0)),INDEX(Analitico!E:E,MATCH(Banco!$C6780,Analitico!$A:$A,0))&amp;"%",""),"")</f>
        <v/>
      </c>
      <c r="K6780" s="3" t="str">
        <f>IF($B6780="SINAPI",IF(ISNUMBER(MATCH(Banco!$C6780,Analitico!$A:$A,0)),INDEX(Analitico!F:F,MATCH(Banco!$C6780,Analitico!$A:$A,0))&amp;"%",""),"")</f>
        <v/>
      </c>
    </row>
    <row r="6781" spans="1:11" ht="22.5" x14ac:dyDescent="0.2">
      <c r="A6781" s="1" t="str">
        <f t="shared" si="107"/>
        <v>SINAPI 99322</v>
      </c>
      <c r="B6781" s="3" t="s">
        <v>21527</v>
      </c>
      <c r="C6781" s="3" t="s">
        <v>8114</v>
      </c>
      <c r="D6781" s="2" t="s">
        <v>15363</v>
      </c>
      <c r="E6781" s="3" t="s">
        <v>20622</v>
      </c>
      <c r="F6781" s="67" t="s">
        <v>38486</v>
      </c>
      <c r="G6781" s="67" t="s">
        <v>35555</v>
      </c>
      <c r="I6781" s="3" t="s">
        <v>6300</v>
      </c>
      <c r="J6781" s="3" t="str">
        <f>IF($B6781="SINAPI",IF(ISNUMBER(MATCH(Banco!$C6781,Analitico!$A:$A,0)),INDEX(Analitico!E:E,MATCH(Banco!$C6781,Analitico!$A:$A,0))&amp;"%",""),"")</f>
        <v/>
      </c>
      <c r="K6781" s="3" t="str">
        <f>IF($B6781="SINAPI",IF(ISNUMBER(MATCH(Banco!$C6781,Analitico!$A:$A,0)),INDEX(Analitico!F:F,MATCH(Banco!$C6781,Analitico!$A:$A,0))&amp;"%",""),"")</f>
        <v/>
      </c>
    </row>
    <row r="6782" spans="1:11" ht="22.5" x14ac:dyDescent="0.2">
      <c r="A6782" s="1" t="str">
        <f t="shared" si="107"/>
        <v>SINAPI 99323</v>
      </c>
      <c r="B6782" s="3" t="s">
        <v>21527</v>
      </c>
      <c r="C6782" s="3" t="s">
        <v>8115</v>
      </c>
      <c r="D6782" s="2" t="s">
        <v>15364</v>
      </c>
      <c r="E6782" s="3" t="s">
        <v>20621</v>
      </c>
      <c r="F6782" s="67" t="s">
        <v>38464</v>
      </c>
      <c r="G6782" s="67" t="s">
        <v>35533</v>
      </c>
      <c r="I6782" s="3" t="s">
        <v>6298</v>
      </c>
      <c r="J6782" s="3" t="str">
        <f>IF($B6782="SINAPI",IF(ISNUMBER(MATCH(Banco!$C6782,Analitico!$A:$A,0)),INDEX(Analitico!E:E,MATCH(Banco!$C6782,Analitico!$A:$A,0))&amp;"%",""),"")</f>
        <v/>
      </c>
      <c r="K6782" s="3" t="str">
        <f>IF($B6782="SINAPI",IF(ISNUMBER(MATCH(Banco!$C6782,Analitico!$A:$A,0)),INDEX(Analitico!F:F,MATCH(Banco!$C6782,Analitico!$A:$A,0))&amp;"%",""),"")</f>
        <v/>
      </c>
    </row>
    <row r="6783" spans="1:11" ht="22.5" x14ac:dyDescent="0.2">
      <c r="A6783" s="1" t="str">
        <f t="shared" si="107"/>
        <v>SINAPI 99324</v>
      </c>
      <c r="B6783" s="3" t="s">
        <v>21527</v>
      </c>
      <c r="C6783" s="3" t="s">
        <v>8116</v>
      </c>
      <c r="D6783" s="2" t="s">
        <v>15365</v>
      </c>
      <c r="E6783" s="3" t="s">
        <v>20622</v>
      </c>
      <c r="F6783" s="67" t="s">
        <v>38487</v>
      </c>
      <c r="G6783" s="67" t="s">
        <v>35556</v>
      </c>
      <c r="I6783" s="3" t="s">
        <v>6300</v>
      </c>
      <c r="J6783" s="3" t="str">
        <f>IF($B6783="SINAPI",IF(ISNUMBER(MATCH(Banco!$C6783,Analitico!$A:$A,0)),INDEX(Analitico!E:E,MATCH(Banco!$C6783,Analitico!$A:$A,0))&amp;"%",""),"")</f>
        <v/>
      </c>
      <c r="K6783" s="3" t="str">
        <f>IF($B6783="SINAPI",IF(ISNUMBER(MATCH(Banco!$C6783,Analitico!$A:$A,0)),INDEX(Analitico!F:F,MATCH(Banco!$C6783,Analitico!$A:$A,0))&amp;"%",""),"")</f>
        <v/>
      </c>
    </row>
    <row r="6784" spans="1:11" ht="22.5" x14ac:dyDescent="0.2">
      <c r="A6784" s="1" t="str">
        <f t="shared" si="107"/>
        <v>SINAPI 99325</v>
      </c>
      <c r="B6784" s="3" t="s">
        <v>21527</v>
      </c>
      <c r="C6784" s="3" t="s">
        <v>8117</v>
      </c>
      <c r="D6784" s="2" t="s">
        <v>15366</v>
      </c>
      <c r="E6784" s="3" t="s">
        <v>20621</v>
      </c>
      <c r="F6784" s="67" t="s">
        <v>38466</v>
      </c>
      <c r="G6784" s="67" t="s">
        <v>35535</v>
      </c>
      <c r="I6784" s="3" t="s">
        <v>6298</v>
      </c>
      <c r="J6784" s="3" t="str">
        <f>IF($B6784="SINAPI",IF(ISNUMBER(MATCH(Banco!$C6784,Analitico!$A:$A,0)),INDEX(Analitico!E:E,MATCH(Banco!$C6784,Analitico!$A:$A,0))&amp;"%",""),"")</f>
        <v/>
      </c>
      <c r="K6784" s="3" t="str">
        <f>IF($B6784="SINAPI",IF(ISNUMBER(MATCH(Banco!$C6784,Analitico!$A:$A,0)),INDEX(Analitico!F:F,MATCH(Banco!$C6784,Analitico!$A:$A,0))&amp;"%",""),"")</f>
        <v/>
      </c>
    </row>
    <row r="6785" spans="1:11" ht="22.5" x14ac:dyDescent="0.2">
      <c r="A6785" s="1" t="str">
        <f t="shared" si="107"/>
        <v>SINAPI 99326</v>
      </c>
      <c r="B6785" s="3" t="s">
        <v>21527</v>
      </c>
      <c r="C6785" s="3" t="s">
        <v>8118</v>
      </c>
      <c r="D6785" s="2" t="s">
        <v>15367</v>
      </c>
      <c r="E6785" s="3" t="s">
        <v>20622</v>
      </c>
      <c r="F6785" s="67" t="s">
        <v>38488</v>
      </c>
      <c r="G6785" s="67" t="s">
        <v>35557</v>
      </c>
      <c r="I6785" s="3" t="s">
        <v>6300</v>
      </c>
      <c r="J6785" s="3" t="str">
        <f>IF($B6785="SINAPI",IF(ISNUMBER(MATCH(Banco!$C6785,Analitico!$A:$A,0)),INDEX(Analitico!E:E,MATCH(Banco!$C6785,Analitico!$A:$A,0))&amp;"%",""),"")</f>
        <v/>
      </c>
      <c r="K6785" s="3" t="str">
        <f>IF($B6785="SINAPI",IF(ISNUMBER(MATCH(Banco!$C6785,Analitico!$A:$A,0)),INDEX(Analitico!F:F,MATCH(Banco!$C6785,Analitico!$A:$A,0))&amp;"%",""),"")</f>
        <v/>
      </c>
    </row>
    <row r="6786" spans="1:11" ht="22.5" x14ac:dyDescent="0.2">
      <c r="A6786" s="1" t="str">
        <f t="shared" si="107"/>
        <v>SINAPI 99327</v>
      </c>
      <c r="B6786" s="3" t="s">
        <v>21527</v>
      </c>
      <c r="C6786" s="3" t="s">
        <v>8119</v>
      </c>
      <c r="D6786" s="2" t="s">
        <v>15368</v>
      </c>
      <c r="E6786" s="3" t="s">
        <v>20621</v>
      </c>
      <c r="F6786" s="67" t="s">
        <v>38489</v>
      </c>
      <c r="G6786" s="67" t="s">
        <v>35558</v>
      </c>
      <c r="I6786" s="3" t="s">
        <v>6298</v>
      </c>
      <c r="J6786" s="3" t="str">
        <f>IF($B6786="SINAPI",IF(ISNUMBER(MATCH(Banco!$C6786,Analitico!$A:$A,0)),INDEX(Analitico!E:E,MATCH(Banco!$C6786,Analitico!$A:$A,0))&amp;"%",""),"")</f>
        <v/>
      </c>
      <c r="K6786" s="3" t="str">
        <f>IF($B6786="SINAPI",IF(ISNUMBER(MATCH(Banco!$C6786,Analitico!$A:$A,0)),INDEX(Analitico!F:F,MATCH(Banco!$C6786,Analitico!$A:$A,0))&amp;"%",""),"")</f>
        <v/>
      </c>
    </row>
    <row r="6787" spans="1:11" ht="22.5" x14ac:dyDescent="0.2">
      <c r="A6787" s="1" t="str">
        <f t="shared" si="107"/>
        <v>SINAPI 101800</v>
      </c>
      <c r="B6787" s="3" t="s">
        <v>21527</v>
      </c>
      <c r="C6787" s="3" t="s">
        <v>8120</v>
      </c>
      <c r="D6787" s="2" t="s">
        <v>15369</v>
      </c>
      <c r="E6787" s="3" t="s">
        <v>20622</v>
      </c>
      <c r="F6787" s="67" t="s">
        <v>38490</v>
      </c>
      <c r="G6787" s="67" t="s">
        <v>35559</v>
      </c>
      <c r="I6787" s="3" t="s">
        <v>6298</v>
      </c>
      <c r="J6787" s="3" t="str">
        <f>IF($B6787="SINAPI",IF(ISNUMBER(MATCH(Banco!$C6787,Analitico!$A:$A,0)),INDEX(Analitico!E:E,MATCH(Banco!$C6787,Analitico!$A:$A,0))&amp;"%",""),"")</f>
        <v/>
      </c>
      <c r="K6787" s="3" t="str">
        <f>IF($B6787="SINAPI",IF(ISNUMBER(MATCH(Banco!$C6787,Analitico!$A:$A,0)),INDEX(Analitico!F:F,MATCH(Banco!$C6787,Analitico!$A:$A,0))&amp;"%",""),"")</f>
        <v/>
      </c>
    </row>
    <row r="6788" spans="1:11" ht="22.5" x14ac:dyDescent="0.2">
      <c r="A6788" s="1" t="str">
        <f t="shared" si="107"/>
        <v>SINAPI 101801</v>
      </c>
      <c r="B6788" s="3" t="s">
        <v>21527</v>
      </c>
      <c r="C6788" s="3" t="s">
        <v>8121</v>
      </c>
      <c r="D6788" s="2" t="s">
        <v>15370</v>
      </c>
      <c r="E6788" s="3" t="s">
        <v>20622</v>
      </c>
      <c r="F6788" s="67" t="s">
        <v>38491</v>
      </c>
      <c r="G6788" s="67" t="s">
        <v>35560</v>
      </c>
      <c r="I6788" s="3" t="s">
        <v>6298</v>
      </c>
      <c r="J6788" s="3" t="str">
        <f>IF($B6788="SINAPI",IF(ISNUMBER(MATCH(Banco!$C6788,Analitico!$A:$A,0)),INDEX(Analitico!E:E,MATCH(Banco!$C6788,Analitico!$A:$A,0))&amp;"%",""),"")</f>
        <v/>
      </c>
      <c r="K6788" s="3" t="str">
        <f>IF($B6788="SINAPI",IF(ISNUMBER(MATCH(Banco!$C6788,Analitico!$A:$A,0)),INDEX(Analitico!F:F,MATCH(Banco!$C6788,Analitico!$A:$A,0))&amp;"%",""),"")</f>
        <v/>
      </c>
    </row>
    <row r="6789" spans="1:11" ht="22.5" x14ac:dyDescent="0.2">
      <c r="A6789" s="1" t="str">
        <f t="shared" si="107"/>
        <v>SINAPI 101806</v>
      </c>
      <c r="B6789" s="3" t="s">
        <v>21527</v>
      </c>
      <c r="C6789" s="3" t="s">
        <v>8122</v>
      </c>
      <c r="D6789" s="2" t="s">
        <v>15371</v>
      </c>
      <c r="E6789" s="3" t="s">
        <v>20622</v>
      </c>
      <c r="F6789" s="67" t="s">
        <v>38492</v>
      </c>
      <c r="G6789" s="67" t="s">
        <v>35561</v>
      </c>
      <c r="I6789" s="3" t="s">
        <v>6300</v>
      </c>
      <c r="J6789" s="3" t="str">
        <f>IF($B6789="SINAPI",IF(ISNUMBER(MATCH(Banco!$C6789,Analitico!$A:$A,0)),INDEX(Analitico!E:E,MATCH(Banco!$C6789,Analitico!$A:$A,0))&amp;"%",""),"")</f>
        <v/>
      </c>
      <c r="K6789" s="3" t="str">
        <f>IF($B6789="SINAPI",IF(ISNUMBER(MATCH(Banco!$C6789,Analitico!$A:$A,0)),INDEX(Analitico!F:F,MATCH(Banco!$C6789,Analitico!$A:$A,0))&amp;"%",""),"")</f>
        <v/>
      </c>
    </row>
    <row r="6790" spans="1:11" ht="22.5" x14ac:dyDescent="0.2">
      <c r="A6790" s="1" t="str">
        <f t="shared" si="107"/>
        <v>SINAPI 101807</v>
      </c>
      <c r="B6790" s="3" t="s">
        <v>21527</v>
      </c>
      <c r="C6790" s="3" t="s">
        <v>8123</v>
      </c>
      <c r="D6790" s="2" t="s">
        <v>15372</v>
      </c>
      <c r="E6790" s="3" t="s">
        <v>20622</v>
      </c>
      <c r="F6790" s="67" t="s">
        <v>38493</v>
      </c>
      <c r="G6790" s="67" t="s">
        <v>35562</v>
      </c>
      <c r="I6790" s="3" t="s">
        <v>6300</v>
      </c>
      <c r="J6790" s="3" t="str">
        <f>IF($B6790="SINAPI",IF(ISNUMBER(MATCH(Banco!$C6790,Analitico!$A:$A,0)),INDEX(Analitico!E:E,MATCH(Banco!$C6790,Analitico!$A:$A,0))&amp;"%",""),"")</f>
        <v/>
      </c>
      <c r="K6790" s="3" t="str">
        <f>IF($B6790="SINAPI",IF(ISNUMBER(MATCH(Banco!$C6790,Analitico!$A:$A,0)),INDEX(Analitico!F:F,MATCH(Banco!$C6790,Analitico!$A:$A,0))&amp;"%",""),"")</f>
        <v/>
      </c>
    </row>
    <row r="6791" spans="1:11" ht="22.5" x14ac:dyDescent="0.2">
      <c r="A6791" s="1" t="str">
        <f t="shared" si="107"/>
        <v>SINAPI 101808</v>
      </c>
      <c r="B6791" s="3" t="s">
        <v>21527</v>
      </c>
      <c r="C6791" s="3" t="s">
        <v>8124</v>
      </c>
      <c r="D6791" s="2" t="s">
        <v>15373</v>
      </c>
      <c r="E6791" s="3" t="s">
        <v>20622</v>
      </c>
      <c r="F6791" s="67" t="s">
        <v>37618</v>
      </c>
      <c r="G6791" s="67" t="s">
        <v>35563</v>
      </c>
      <c r="I6791" s="3" t="s">
        <v>6300</v>
      </c>
      <c r="J6791" s="3" t="str">
        <f>IF($B6791="SINAPI",IF(ISNUMBER(MATCH(Banco!$C6791,Analitico!$A:$A,0)),INDEX(Analitico!E:E,MATCH(Banco!$C6791,Analitico!$A:$A,0))&amp;"%",""),"")</f>
        <v/>
      </c>
      <c r="K6791" s="3" t="str">
        <f>IF($B6791="SINAPI",IF(ISNUMBER(MATCH(Banco!$C6791,Analitico!$A:$A,0)),INDEX(Analitico!F:F,MATCH(Banco!$C6791,Analitico!$A:$A,0))&amp;"%",""),"")</f>
        <v/>
      </c>
    </row>
    <row r="6792" spans="1:11" ht="22.5" x14ac:dyDescent="0.2">
      <c r="A6792" s="1" t="str">
        <f t="shared" si="107"/>
        <v>SINAPI 101809</v>
      </c>
      <c r="B6792" s="3" t="s">
        <v>21527</v>
      </c>
      <c r="C6792" s="3" t="s">
        <v>8125</v>
      </c>
      <c r="D6792" s="2" t="s">
        <v>15374</v>
      </c>
      <c r="E6792" s="3" t="s">
        <v>20622</v>
      </c>
      <c r="F6792" s="67" t="s">
        <v>38494</v>
      </c>
      <c r="G6792" s="67" t="s">
        <v>35564</v>
      </c>
      <c r="I6792" s="3" t="s">
        <v>6300</v>
      </c>
      <c r="J6792" s="3" t="str">
        <f>IF($B6792="SINAPI",IF(ISNUMBER(MATCH(Banco!$C6792,Analitico!$A:$A,0)),INDEX(Analitico!E:E,MATCH(Banco!$C6792,Analitico!$A:$A,0))&amp;"%",""),"")</f>
        <v/>
      </c>
      <c r="K6792" s="3" t="str">
        <f>IF($B6792="SINAPI",IF(ISNUMBER(MATCH(Banco!$C6792,Analitico!$A:$A,0)),INDEX(Analitico!F:F,MATCH(Banco!$C6792,Analitico!$A:$A,0))&amp;"%",""),"")</f>
        <v/>
      </c>
    </row>
    <row r="6793" spans="1:11" ht="22.5" x14ac:dyDescent="0.2">
      <c r="A6793" s="1" t="str">
        <f t="shared" si="107"/>
        <v>SINAPI 102139</v>
      </c>
      <c r="B6793" s="3" t="s">
        <v>21527</v>
      </c>
      <c r="C6793" s="3" t="s">
        <v>8126</v>
      </c>
      <c r="D6793" s="2" t="s">
        <v>15375</v>
      </c>
      <c r="E6793" s="3" t="s">
        <v>20622</v>
      </c>
      <c r="F6793" s="67" t="s">
        <v>38495</v>
      </c>
      <c r="G6793" s="67" t="s">
        <v>35565</v>
      </c>
      <c r="I6793" s="3" t="s">
        <v>6300</v>
      </c>
      <c r="J6793" s="3" t="str">
        <f>IF($B6793="SINAPI",IF(ISNUMBER(MATCH(Banco!$C6793,Analitico!$A:$A,0)),INDEX(Analitico!E:E,MATCH(Banco!$C6793,Analitico!$A:$A,0))&amp;"%",""),"")</f>
        <v/>
      </c>
      <c r="K6793" s="3" t="str">
        <f>IF($B6793="SINAPI",IF(ISNUMBER(MATCH(Banco!$C6793,Analitico!$A:$A,0)),INDEX(Analitico!F:F,MATCH(Banco!$C6793,Analitico!$A:$A,0))&amp;"%",""),"")</f>
        <v/>
      </c>
    </row>
    <row r="6794" spans="1:11" ht="22.5" x14ac:dyDescent="0.2">
      <c r="A6794" s="1" t="str">
        <f t="shared" si="107"/>
        <v>SINAPI 102141</v>
      </c>
      <c r="B6794" s="3" t="s">
        <v>21527</v>
      </c>
      <c r="C6794" s="3" t="s">
        <v>8127</v>
      </c>
      <c r="D6794" s="2" t="s">
        <v>15376</v>
      </c>
      <c r="E6794" s="3" t="s">
        <v>20622</v>
      </c>
      <c r="F6794" s="67" t="s">
        <v>38496</v>
      </c>
      <c r="G6794" s="67" t="s">
        <v>35566</v>
      </c>
      <c r="I6794" s="3" t="s">
        <v>6300</v>
      </c>
      <c r="J6794" s="3" t="str">
        <f>IF($B6794="SINAPI",IF(ISNUMBER(MATCH(Banco!$C6794,Analitico!$A:$A,0)),INDEX(Analitico!E:E,MATCH(Banco!$C6794,Analitico!$A:$A,0))&amp;"%",""),"")</f>
        <v/>
      </c>
      <c r="K6794" s="3" t="str">
        <f>IF($B6794="SINAPI",IF(ISNUMBER(MATCH(Banco!$C6794,Analitico!$A:$A,0)),INDEX(Analitico!F:F,MATCH(Banco!$C6794,Analitico!$A:$A,0))&amp;"%",""),"")</f>
        <v/>
      </c>
    </row>
    <row r="6795" spans="1:11" ht="22.5" x14ac:dyDescent="0.2">
      <c r="A6795" s="1" t="str">
        <f t="shared" si="107"/>
        <v>SINAPI 102142</v>
      </c>
      <c r="B6795" s="3" t="s">
        <v>21527</v>
      </c>
      <c r="C6795" s="3" t="s">
        <v>8128</v>
      </c>
      <c r="D6795" s="2" t="s">
        <v>15377</v>
      </c>
      <c r="E6795" s="3" t="s">
        <v>20622</v>
      </c>
      <c r="F6795" s="67" t="s">
        <v>38497</v>
      </c>
      <c r="G6795" s="67" t="s">
        <v>35567</v>
      </c>
      <c r="I6795" s="3" t="s">
        <v>6300</v>
      </c>
      <c r="J6795" s="3" t="str">
        <f>IF($B6795="SINAPI",IF(ISNUMBER(MATCH(Banco!$C6795,Analitico!$A:$A,0)),INDEX(Analitico!E:E,MATCH(Banco!$C6795,Analitico!$A:$A,0))&amp;"%",""),"")</f>
        <v/>
      </c>
      <c r="K6795" s="3" t="str">
        <f>IF($B6795="SINAPI",IF(ISNUMBER(MATCH(Banco!$C6795,Analitico!$A:$A,0)),INDEX(Analitico!F:F,MATCH(Banco!$C6795,Analitico!$A:$A,0))&amp;"%",""),"")</f>
        <v/>
      </c>
    </row>
    <row r="6796" spans="1:11" ht="22.5" x14ac:dyDescent="0.2">
      <c r="A6796" s="1" t="str">
        <f t="shared" si="107"/>
        <v>SINAPI 102457</v>
      </c>
      <c r="B6796" s="3" t="s">
        <v>21527</v>
      </c>
      <c r="C6796" s="3" t="s">
        <v>8129</v>
      </c>
      <c r="D6796" s="2" t="s">
        <v>15378</v>
      </c>
      <c r="E6796" s="3" t="s">
        <v>20622</v>
      </c>
      <c r="F6796" s="67" t="s">
        <v>38498</v>
      </c>
      <c r="G6796" s="67" t="s">
        <v>35568</v>
      </c>
      <c r="I6796" s="3" t="s">
        <v>6300</v>
      </c>
      <c r="J6796" s="3" t="str">
        <f>IF($B6796="SINAPI",IF(ISNUMBER(MATCH(Banco!$C6796,Analitico!$A:$A,0)),INDEX(Analitico!E:E,MATCH(Banco!$C6796,Analitico!$A:$A,0))&amp;"%",""),"")</f>
        <v/>
      </c>
      <c r="K6796" s="3" t="str">
        <f>IF($B6796="SINAPI",IF(ISNUMBER(MATCH(Banco!$C6796,Analitico!$A:$A,0)),INDEX(Analitico!F:F,MATCH(Banco!$C6796,Analitico!$A:$A,0))&amp;"%",""),"")</f>
        <v/>
      </c>
    </row>
    <row r="6797" spans="1:11" ht="22.5" x14ac:dyDescent="0.2">
      <c r="A6797" s="1" t="str">
        <f t="shared" si="107"/>
        <v>SINAPI 94263</v>
      </c>
      <c r="B6797" s="3" t="s">
        <v>21527</v>
      </c>
      <c r="C6797" s="3" t="s">
        <v>8130</v>
      </c>
      <c r="D6797" s="2" t="s">
        <v>15379</v>
      </c>
      <c r="E6797" s="3" t="s">
        <v>20621</v>
      </c>
      <c r="F6797" s="67" t="s">
        <v>38499</v>
      </c>
      <c r="G6797" s="67" t="s">
        <v>21211</v>
      </c>
      <c r="I6797" s="3" t="s">
        <v>6300</v>
      </c>
      <c r="J6797" s="3" t="str">
        <f>IF($B6797="SINAPI",IF(ISNUMBER(MATCH(Banco!$C6797,Analitico!$A:$A,0)),INDEX(Analitico!E:E,MATCH(Banco!$C6797,Analitico!$A:$A,0))&amp;"%",""),"")</f>
        <v/>
      </c>
      <c r="K6797" s="3" t="str">
        <f>IF($B6797="SINAPI",IF(ISNUMBER(MATCH(Banco!$C6797,Analitico!$A:$A,0)),INDEX(Analitico!F:F,MATCH(Banco!$C6797,Analitico!$A:$A,0))&amp;"%",""),"")</f>
        <v/>
      </c>
    </row>
    <row r="6798" spans="1:11" ht="22.5" x14ac:dyDescent="0.2">
      <c r="A6798" s="1" t="str">
        <f t="shared" si="107"/>
        <v>SINAPI 94264</v>
      </c>
      <c r="B6798" s="3" t="s">
        <v>21527</v>
      </c>
      <c r="C6798" s="3" t="s">
        <v>8131</v>
      </c>
      <c r="D6798" s="2" t="s">
        <v>15380</v>
      </c>
      <c r="E6798" s="3" t="s">
        <v>20621</v>
      </c>
      <c r="F6798" s="67" t="s">
        <v>36201</v>
      </c>
      <c r="G6798" s="67" t="s">
        <v>4854</v>
      </c>
      <c r="I6798" s="3" t="s">
        <v>6300</v>
      </c>
      <c r="J6798" s="3" t="str">
        <f>IF($B6798="SINAPI",IF(ISNUMBER(MATCH(Banco!$C6798,Analitico!$A:$A,0)),INDEX(Analitico!E:E,MATCH(Banco!$C6798,Analitico!$A:$A,0))&amp;"%",""),"")</f>
        <v/>
      </c>
      <c r="K6798" s="3" t="str">
        <f>IF($B6798="SINAPI",IF(ISNUMBER(MATCH(Banco!$C6798,Analitico!$A:$A,0)),INDEX(Analitico!F:F,MATCH(Banco!$C6798,Analitico!$A:$A,0))&amp;"%",""),"")</f>
        <v/>
      </c>
    </row>
    <row r="6799" spans="1:11" ht="22.5" x14ac:dyDescent="0.2">
      <c r="A6799" s="1" t="str">
        <f t="shared" si="107"/>
        <v>SINAPI 94265</v>
      </c>
      <c r="B6799" s="3" t="s">
        <v>21527</v>
      </c>
      <c r="C6799" s="3" t="s">
        <v>8132</v>
      </c>
      <c r="D6799" s="2" t="s">
        <v>15381</v>
      </c>
      <c r="E6799" s="3" t="s">
        <v>20621</v>
      </c>
      <c r="F6799" s="67" t="s">
        <v>38500</v>
      </c>
      <c r="G6799" s="67" t="s">
        <v>20844</v>
      </c>
      <c r="I6799" s="3" t="s">
        <v>6300</v>
      </c>
      <c r="J6799" s="3" t="str">
        <f>IF($B6799="SINAPI",IF(ISNUMBER(MATCH(Banco!$C6799,Analitico!$A:$A,0)),INDEX(Analitico!E:E,MATCH(Banco!$C6799,Analitico!$A:$A,0))&amp;"%",""),"")</f>
        <v/>
      </c>
      <c r="K6799" s="3" t="str">
        <f>IF($B6799="SINAPI",IF(ISNUMBER(MATCH(Banco!$C6799,Analitico!$A:$A,0)),INDEX(Analitico!F:F,MATCH(Banco!$C6799,Analitico!$A:$A,0))&amp;"%",""),"")</f>
        <v/>
      </c>
    </row>
    <row r="6800" spans="1:11" ht="22.5" x14ac:dyDescent="0.2">
      <c r="A6800" s="1" t="str">
        <f t="shared" si="107"/>
        <v>SINAPI 94266</v>
      </c>
      <c r="B6800" s="3" t="s">
        <v>21527</v>
      </c>
      <c r="C6800" s="3" t="s">
        <v>8133</v>
      </c>
      <c r="D6800" s="2" t="s">
        <v>15382</v>
      </c>
      <c r="E6800" s="3" t="s">
        <v>20621</v>
      </c>
      <c r="F6800" s="67" t="s">
        <v>31702</v>
      </c>
      <c r="G6800" s="67" t="s">
        <v>35569</v>
      </c>
      <c r="I6800" s="3" t="s">
        <v>6300</v>
      </c>
      <c r="J6800" s="3" t="str">
        <f>IF($B6800="SINAPI",IF(ISNUMBER(MATCH(Banco!$C6800,Analitico!$A:$A,0)),INDEX(Analitico!E:E,MATCH(Banco!$C6800,Analitico!$A:$A,0))&amp;"%",""),"")</f>
        <v/>
      </c>
      <c r="K6800" s="3" t="str">
        <f>IF($B6800="SINAPI",IF(ISNUMBER(MATCH(Banco!$C6800,Analitico!$A:$A,0)),INDEX(Analitico!F:F,MATCH(Banco!$C6800,Analitico!$A:$A,0))&amp;"%",""),"")</f>
        <v/>
      </c>
    </row>
    <row r="6801" spans="1:11" ht="22.5" x14ac:dyDescent="0.2">
      <c r="A6801" s="1" t="str">
        <f t="shared" si="107"/>
        <v>SINAPI 94267</v>
      </c>
      <c r="B6801" s="3" t="s">
        <v>21527</v>
      </c>
      <c r="C6801" s="3" t="s">
        <v>8134</v>
      </c>
      <c r="D6801" s="2" t="s">
        <v>15383</v>
      </c>
      <c r="E6801" s="3" t="s">
        <v>20621</v>
      </c>
      <c r="F6801" s="67" t="s">
        <v>20771</v>
      </c>
      <c r="G6801" s="67" t="s">
        <v>35570</v>
      </c>
      <c r="I6801" s="3" t="s">
        <v>6300</v>
      </c>
      <c r="J6801" s="3" t="str">
        <f>IF($B6801="SINAPI",IF(ISNUMBER(MATCH(Banco!$C6801,Analitico!$A:$A,0)),INDEX(Analitico!E:E,MATCH(Banco!$C6801,Analitico!$A:$A,0))&amp;"%",""),"")</f>
        <v/>
      </c>
      <c r="K6801" s="3" t="str">
        <f>IF($B6801="SINAPI",IF(ISNUMBER(MATCH(Banco!$C6801,Analitico!$A:$A,0)),INDEX(Analitico!F:F,MATCH(Banco!$C6801,Analitico!$A:$A,0))&amp;"%",""),"")</f>
        <v/>
      </c>
    </row>
    <row r="6802" spans="1:11" ht="22.5" x14ac:dyDescent="0.2">
      <c r="A6802" s="1" t="str">
        <f t="shared" si="107"/>
        <v>SINAPI 94268</v>
      </c>
      <c r="B6802" s="3" t="s">
        <v>21527</v>
      </c>
      <c r="C6802" s="3" t="s">
        <v>8135</v>
      </c>
      <c r="D6802" s="2" t="s">
        <v>15384</v>
      </c>
      <c r="E6802" s="3" t="s">
        <v>20621</v>
      </c>
      <c r="F6802" s="67" t="s">
        <v>5607</v>
      </c>
      <c r="G6802" s="67" t="s">
        <v>33151</v>
      </c>
      <c r="I6802" s="3" t="s">
        <v>6300</v>
      </c>
      <c r="J6802" s="3" t="str">
        <f>IF($B6802="SINAPI",IF(ISNUMBER(MATCH(Banco!$C6802,Analitico!$A:$A,0)),INDEX(Analitico!E:E,MATCH(Banco!$C6802,Analitico!$A:$A,0))&amp;"%",""),"")</f>
        <v/>
      </c>
      <c r="K6802" s="3" t="str">
        <f>IF($B6802="SINAPI",IF(ISNUMBER(MATCH(Banco!$C6802,Analitico!$A:$A,0)),INDEX(Analitico!F:F,MATCH(Banco!$C6802,Analitico!$A:$A,0))&amp;"%",""),"")</f>
        <v/>
      </c>
    </row>
    <row r="6803" spans="1:11" ht="22.5" x14ac:dyDescent="0.2">
      <c r="A6803" s="1" t="str">
        <f t="shared" si="107"/>
        <v>SINAPI 94269</v>
      </c>
      <c r="B6803" s="3" t="s">
        <v>21527</v>
      </c>
      <c r="C6803" s="3" t="s">
        <v>8136</v>
      </c>
      <c r="D6803" s="2" t="s">
        <v>15385</v>
      </c>
      <c r="E6803" s="3" t="s">
        <v>20621</v>
      </c>
      <c r="F6803" s="67" t="s">
        <v>31554</v>
      </c>
      <c r="G6803" s="67" t="s">
        <v>35571</v>
      </c>
      <c r="I6803" s="3" t="s">
        <v>6300</v>
      </c>
      <c r="J6803" s="3" t="str">
        <f>IF($B6803="SINAPI",IF(ISNUMBER(MATCH(Banco!$C6803,Analitico!$A:$A,0)),INDEX(Analitico!E:E,MATCH(Banco!$C6803,Analitico!$A:$A,0))&amp;"%",""),"")</f>
        <v/>
      </c>
      <c r="K6803" s="3" t="str">
        <f>IF($B6803="SINAPI",IF(ISNUMBER(MATCH(Banco!$C6803,Analitico!$A:$A,0)),INDEX(Analitico!F:F,MATCH(Banco!$C6803,Analitico!$A:$A,0))&amp;"%",""),"")</f>
        <v/>
      </c>
    </row>
    <row r="6804" spans="1:11" ht="22.5" x14ac:dyDescent="0.2">
      <c r="A6804" s="1" t="str">
        <f t="shared" si="107"/>
        <v>SINAPI 94270</v>
      </c>
      <c r="B6804" s="3" t="s">
        <v>21527</v>
      </c>
      <c r="C6804" s="3" t="s">
        <v>8137</v>
      </c>
      <c r="D6804" s="2" t="s">
        <v>15386</v>
      </c>
      <c r="E6804" s="3" t="s">
        <v>20621</v>
      </c>
      <c r="F6804" s="67" t="s">
        <v>36225</v>
      </c>
      <c r="G6804" s="67" t="s">
        <v>35572</v>
      </c>
      <c r="I6804" s="3" t="s">
        <v>6300</v>
      </c>
      <c r="J6804" s="3" t="str">
        <f>IF($B6804="SINAPI",IF(ISNUMBER(MATCH(Banco!$C6804,Analitico!$A:$A,0)),INDEX(Analitico!E:E,MATCH(Banco!$C6804,Analitico!$A:$A,0))&amp;"%",""),"")</f>
        <v/>
      </c>
      <c r="K6804" s="3" t="str">
        <f>IF($B6804="SINAPI",IF(ISNUMBER(MATCH(Banco!$C6804,Analitico!$A:$A,0)),INDEX(Analitico!F:F,MATCH(Banco!$C6804,Analitico!$A:$A,0))&amp;"%",""),"")</f>
        <v/>
      </c>
    </row>
    <row r="6805" spans="1:11" ht="22.5" x14ac:dyDescent="0.2">
      <c r="A6805" s="1" t="str">
        <f t="shared" si="107"/>
        <v>SINAPI 94271</v>
      </c>
      <c r="B6805" s="3" t="s">
        <v>21527</v>
      </c>
      <c r="C6805" s="3" t="s">
        <v>8138</v>
      </c>
      <c r="D6805" s="2" t="s">
        <v>15387</v>
      </c>
      <c r="E6805" s="3" t="s">
        <v>20621</v>
      </c>
      <c r="F6805" s="67" t="s">
        <v>31530</v>
      </c>
      <c r="G6805" s="67" t="s">
        <v>35573</v>
      </c>
      <c r="I6805" s="3" t="s">
        <v>6300</v>
      </c>
      <c r="J6805" s="3" t="str">
        <f>IF($B6805="SINAPI",IF(ISNUMBER(MATCH(Banco!$C6805,Analitico!$A:$A,0)),INDEX(Analitico!E:E,MATCH(Banco!$C6805,Analitico!$A:$A,0))&amp;"%",""),"")</f>
        <v/>
      </c>
      <c r="K6805" s="3" t="str">
        <f>IF($B6805="SINAPI",IF(ISNUMBER(MATCH(Banco!$C6805,Analitico!$A:$A,0)),INDEX(Analitico!F:F,MATCH(Banco!$C6805,Analitico!$A:$A,0))&amp;"%",""),"")</f>
        <v/>
      </c>
    </row>
    <row r="6806" spans="1:11" ht="22.5" x14ac:dyDescent="0.2">
      <c r="A6806" s="1" t="str">
        <f t="shared" si="107"/>
        <v>SINAPI 94272</v>
      </c>
      <c r="B6806" s="3" t="s">
        <v>21527</v>
      </c>
      <c r="C6806" s="3" t="s">
        <v>8139</v>
      </c>
      <c r="D6806" s="2" t="s">
        <v>15388</v>
      </c>
      <c r="E6806" s="3" t="s">
        <v>20621</v>
      </c>
      <c r="F6806" s="67" t="s">
        <v>38501</v>
      </c>
      <c r="G6806" s="67" t="s">
        <v>35574</v>
      </c>
      <c r="I6806" s="3" t="s">
        <v>6300</v>
      </c>
      <c r="J6806" s="3" t="str">
        <f>IF($B6806="SINAPI",IF(ISNUMBER(MATCH(Banco!$C6806,Analitico!$A:$A,0)),INDEX(Analitico!E:E,MATCH(Banco!$C6806,Analitico!$A:$A,0))&amp;"%",""),"")</f>
        <v/>
      </c>
      <c r="K6806" s="3" t="str">
        <f>IF($B6806="SINAPI",IF(ISNUMBER(MATCH(Banco!$C6806,Analitico!$A:$A,0)),INDEX(Analitico!F:F,MATCH(Banco!$C6806,Analitico!$A:$A,0))&amp;"%",""),"")</f>
        <v/>
      </c>
    </row>
    <row r="6807" spans="1:11" ht="22.5" x14ac:dyDescent="0.2">
      <c r="A6807" s="1" t="str">
        <f t="shared" si="107"/>
        <v>SINAPI 94273</v>
      </c>
      <c r="B6807" s="3" t="s">
        <v>21527</v>
      </c>
      <c r="C6807" s="3" t="s">
        <v>8140</v>
      </c>
      <c r="D6807" s="2" t="s">
        <v>15389</v>
      </c>
      <c r="E6807" s="3" t="s">
        <v>20621</v>
      </c>
      <c r="F6807" s="67" t="s">
        <v>38502</v>
      </c>
      <c r="G6807" s="67" t="s">
        <v>34024</v>
      </c>
      <c r="I6807" s="3" t="s">
        <v>6298</v>
      </c>
      <c r="J6807" s="3" t="str">
        <f>IF($B6807="SINAPI",IF(ISNUMBER(MATCH(Banco!$C6807,Analitico!$A:$A,0)),INDEX(Analitico!E:E,MATCH(Banco!$C6807,Analitico!$A:$A,0))&amp;"%",""),"")</f>
        <v/>
      </c>
      <c r="K6807" s="3" t="str">
        <f>IF($B6807="SINAPI",IF(ISNUMBER(MATCH(Banco!$C6807,Analitico!$A:$A,0)),INDEX(Analitico!F:F,MATCH(Banco!$C6807,Analitico!$A:$A,0))&amp;"%",""),"")</f>
        <v/>
      </c>
    </row>
    <row r="6808" spans="1:11" ht="22.5" x14ac:dyDescent="0.2">
      <c r="A6808" s="1" t="str">
        <f t="shared" si="107"/>
        <v>SINAPI 94274</v>
      </c>
      <c r="B6808" s="3" t="s">
        <v>21527</v>
      </c>
      <c r="C6808" s="3" t="s">
        <v>8141</v>
      </c>
      <c r="D6808" s="2" t="s">
        <v>15390</v>
      </c>
      <c r="E6808" s="3" t="s">
        <v>20621</v>
      </c>
      <c r="F6808" s="67" t="s">
        <v>37823</v>
      </c>
      <c r="G6808" s="67" t="s">
        <v>35575</v>
      </c>
      <c r="I6808" s="3" t="s">
        <v>6298</v>
      </c>
      <c r="J6808" s="3" t="str">
        <f>IF($B6808="SINAPI",IF(ISNUMBER(MATCH(Banco!$C6808,Analitico!$A:$A,0)),INDEX(Analitico!E:E,MATCH(Banco!$C6808,Analitico!$A:$A,0))&amp;"%",""),"")</f>
        <v/>
      </c>
      <c r="K6808" s="3" t="str">
        <f>IF($B6808="SINAPI",IF(ISNUMBER(MATCH(Banco!$C6808,Analitico!$A:$A,0)),INDEX(Analitico!F:F,MATCH(Banco!$C6808,Analitico!$A:$A,0))&amp;"%",""),"")</f>
        <v/>
      </c>
    </row>
    <row r="6809" spans="1:11" ht="22.5" x14ac:dyDescent="0.2">
      <c r="A6809" s="1" t="str">
        <f t="shared" si="107"/>
        <v>SINAPI 94275</v>
      </c>
      <c r="B6809" s="3" t="s">
        <v>21527</v>
      </c>
      <c r="C6809" s="3" t="s">
        <v>8142</v>
      </c>
      <c r="D6809" s="2" t="s">
        <v>15391</v>
      </c>
      <c r="E6809" s="3" t="s">
        <v>20621</v>
      </c>
      <c r="F6809" s="67" t="s">
        <v>20953</v>
      </c>
      <c r="G6809" s="67" t="s">
        <v>31558</v>
      </c>
      <c r="I6809" s="3" t="s">
        <v>6298</v>
      </c>
      <c r="J6809" s="3" t="str">
        <f>IF($B6809="SINAPI",IF(ISNUMBER(MATCH(Banco!$C6809,Analitico!$A:$A,0)),INDEX(Analitico!E:E,MATCH(Banco!$C6809,Analitico!$A:$A,0))&amp;"%",""),"")</f>
        <v/>
      </c>
      <c r="K6809" s="3" t="str">
        <f>IF($B6809="SINAPI",IF(ISNUMBER(MATCH(Banco!$C6809,Analitico!$A:$A,0)),INDEX(Analitico!F:F,MATCH(Banco!$C6809,Analitico!$A:$A,0))&amp;"%",""),"")</f>
        <v/>
      </c>
    </row>
    <row r="6810" spans="1:11" ht="22.5" x14ac:dyDescent="0.2">
      <c r="A6810" s="1" t="str">
        <f t="shared" si="107"/>
        <v>SINAPI 94276</v>
      </c>
      <c r="B6810" s="3" t="s">
        <v>21527</v>
      </c>
      <c r="C6810" s="3" t="s">
        <v>8143</v>
      </c>
      <c r="D6810" s="2" t="s">
        <v>15392</v>
      </c>
      <c r="E6810" s="3" t="s">
        <v>20621</v>
      </c>
      <c r="F6810" s="67" t="s">
        <v>33441</v>
      </c>
      <c r="G6810" s="67" t="s">
        <v>33553</v>
      </c>
      <c r="I6810" s="3" t="s">
        <v>6298</v>
      </c>
      <c r="J6810" s="3" t="str">
        <f>IF($B6810="SINAPI",IF(ISNUMBER(MATCH(Banco!$C6810,Analitico!$A:$A,0)),INDEX(Analitico!E:E,MATCH(Banco!$C6810,Analitico!$A:$A,0))&amp;"%",""),"")</f>
        <v/>
      </c>
      <c r="K6810" s="3" t="str">
        <f>IF($B6810="SINAPI",IF(ISNUMBER(MATCH(Banco!$C6810,Analitico!$A:$A,0)),INDEX(Analitico!F:F,MATCH(Banco!$C6810,Analitico!$A:$A,0))&amp;"%",""),"")</f>
        <v/>
      </c>
    </row>
    <row r="6811" spans="1:11" ht="22.5" x14ac:dyDescent="0.2">
      <c r="A6811" s="1" t="str">
        <f t="shared" si="107"/>
        <v>SINAPI 94277</v>
      </c>
      <c r="B6811" s="3" t="s">
        <v>21527</v>
      </c>
      <c r="C6811" s="3" t="s">
        <v>8144</v>
      </c>
      <c r="D6811" s="2" t="s">
        <v>15393</v>
      </c>
      <c r="E6811" s="3" t="s">
        <v>20621</v>
      </c>
      <c r="F6811" s="67" t="s">
        <v>29601</v>
      </c>
      <c r="G6811" s="67" t="s">
        <v>21593</v>
      </c>
      <c r="I6811" s="3" t="s">
        <v>6298</v>
      </c>
      <c r="J6811" s="3" t="str">
        <f>IF($B6811="SINAPI",IF(ISNUMBER(MATCH(Banco!$C6811,Analitico!$A:$A,0)),INDEX(Analitico!E:E,MATCH(Banco!$C6811,Analitico!$A:$A,0))&amp;"%",""),"")</f>
        <v/>
      </c>
      <c r="K6811" s="3" t="str">
        <f>IF($B6811="SINAPI",IF(ISNUMBER(MATCH(Banco!$C6811,Analitico!$A:$A,0)),INDEX(Analitico!F:F,MATCH(Banco!$C6811,Analitico!$A:$A,0))&amp;"%",""),"")</f>
        <v/>
      </c>
    </row>
    <row r="6812" spans="1:11" ht="22.5" x14ac:dyDescent="0.2">
      <c r="A6812" s="1" t="str">
        <f t="shared" si="107"/>
        <v>SINAPI 94278</v>
      </c>
      <c r="B6812" s="3" t="s">
        <v>21527</v>
      </c>
      <c r="C6812" s="3" t="s">
        <v>8145</v>
      </c>
      <c r="D6812" s="2" t="s">
        <v>15394</v>
      </c>
      <c r="E6812" s="3" t="s">
        <v>20621</v>
      </c>
      <c r="F6812" s="67" t="s">
        <v>29506</v>
      </c>
      <c r="G6812" s="67" t="s">
        <v>4714</v>
      </c>
      <c r="I6812" s="3" t="s">
        <v>6298</v>
      </c>
      <c r="J6812" s="3" t="str">
        <f>IF($B6812="SINAPI",IF(ISNUMBER(MATCH(Banco!$C6812,Analitico!$A:$A,0)),INDEX(Analitico!E:E,MATCH(Banco!$C6812,Analitico!$A:$A,0))&amp;"%",""),"")</f>
        <v/>
      </c>
      <c r="K6812" s="3" t="str">
        <f>IF($B6812="SINAPI",IF(ISNUMBER(MATCH(Banco!$C6812,Analitico!$A:$A,0)),INDEX(Analitico!F:F,MATCH(Banco!$C6812,Analitico!$A:$A,0))&amp;"%",""),"")</f>
        <v/>
      </c>
    </row>
    <row r="6813" spans="1:11" ht="33.75" x14ac:dyDescent="0.2">
      <c r="A6813" s="1" t="str">
        <f t="shared" si="107"/>
        <v>SINAPI 94279</v>
      </c>
      <c r="B6813" s="3" t="s">
        <v>21527</v>
      </c>
      <c r="C6813" s="3" t="s">
        <v>8146</v>
      </c>
      <c r="D6813" s="2" t="s">
        <v>15395</v>
      </c>
      <c r="E6813" s="3" t="s">
        <v>20621</v>
      </c>
      <c r="F6813" s="67" t="s">
        <v>38503</v>
      </c>
      <c r="G6813" s="67" t="s">
        <v>5605</v>
      </c>
      <c r="I6813" s="3" t="s">
        <v>6298</v>
      </c>
      <c r="J6813" s="3" t="str">
        <f>IF($B6813="SINAPI",IF(ISNUMBER(MATCH(Banco!$C6813,Analitico!$A:$A,0)),INDEX(Analitico!E:E,MATCH(Banco!$C6813,Analitico!$A:$A,0))&amp;"%",""),"")</f>
        <v/>
      </c>
      <c r="K6813" s="3" t="str">
        <f>IF($B6813="SINAPI",IF(ISNUMBER(MATCH(Banco!$C6813,Analitico!$A:$A,0)),INDEX(Analitico!F:F,MATCH(Banco!$C6813,Analitico!$A:$A,0))&amp;"%",""),"")</f>
        <v/>
      </c>
    </row>
    <row r="6814" spans="1:11" ht="33.75" x14ac:dyDescent="0.2">
      <c r="A6814" s="1" t="str">
        <f t="shared" si="107"/>
        <v>SINAPI 94280</v>
      </c>
      <c r="B6814" s="3" t="s">
        <v>21527</v>
      </c>
      <c r="C6814" s="3" t="s">
        <v>8147</v>
      </c>
      <c r="D6814" s="2" t="s">
        <v>15396</v>
      </c>
      <c r="E6814" s="3" t="s">
        <v>20621</v>
      </c>
      <c r="F6814" s="67" t="s">
        <v>38504</v>
      </c>
      <c r="G6814" s="67" t="s">
        <v>35576</v>
      </c>
      <c r="I6814" s="3" t="s">
        <v>6298</v>
      </c>
      <c r="J6814" s="3" t="str">
        <f>IF($B6814="SINAPI",IF(ISNUMBER(MATCH(Banco!$C6814,Analitico!$A:$A,0)),INDEX(Analitico!E:E,MATCH(Banco!$C6814,Analitico!$A:$A,0))&amp;"%",""),"")</f>
        <v/>
      </c>
      <c r="K6814" s="3" t="str">
        <f>IF($B6814="SINAPI",IF(ISNUMBER(MATCH(Banco!$C6814,Analitico!$A:$A,0)),INDEX(Analitico!F:F,MATCH(Banco!$C6814,Analitico!$A:$A,0))&amp;"%",""),"")</f>
        <v/>
      </c>
    </row>
    <row r="6815" spans="1:11" ht="22.5" x14ac:dyDescent="0.2">
      <c r="A6815" s="1" t="str">
        <f t="shared" si="107"/>
        <v>SINAPI 94281</v>
      </c>
      <c r="B6815" s="3" t="s">
        <v>21527</v>
      </c>
      <c r="C6815" s="3" t="s">
        <v>8148</v>
      </c>
      <c r="D6815" s="2" t="s">
        <v>15397</v>
      </c>
      <c r="E6815" s="3" t="s">
        <v>20621</v>
      </c>
      <c r="F6815" s="67" t="s">
        <v>38505</v>
      </c>
      <c r="G6815" s="67" t="s">
        <v>6053</v>
      </c>
      <c r="I6815" s="3" t="s">
        <v>6298</v>
      </c>
      <c r="J6815" s="3" t="str">
        <f>IF($B6815="SINAPI",IF(ISNUMBER(MATCH(Banco!$C6815,Analitico!$A:$A,0)),INDEX(Analitico!E:E,MATCH(Banco!$C6815,Analitico!$A:$A,0))&amp;"%",""),"")</f>
        <v/>
      </c>
      <c r="K6815" s="3" t="str">
        <f>IF($B6815="SINAPI",IF(ISNUMBER(MATCH(Banco!$C6815,Analitico!$A:$A,0)),INDEX(Analitico!F:F,MATCH(Banco!$C6815,Analitico!$A:$A,0))&amp;"%",""),"")</f>
        <v/>
      </c>
    </row>
    <row r="6816" spans="1:11" ht="22.5" x14ac:dyDescent="0.2">
      <c r="A6816" s="1" t="str">
        <f t="shared" si="107"/>
        <v>SINAPI 94282</v>
      </c>
      <c r="B6816" s="3" t="s">
        <v>21527</v>
      </c>
      <c r="C6816" s="3" t="s">
        <v>8149</v>
      </c>
      <c r="D6816" s="2" t="s">
        <v>15398</v>
      </c>
      <c r="E6816" s="3" t="s">
        <v>20621</v>
      </c>
      <c r="F6816" s="67" t="s">
        <v>32343</v>
      </c>
      <c r="G6816" s="67" t="s">
        <v>35577</v>
      </c>
      <c r="I6816" s="3" t="s">
        <v>6298</v>
      </c>
      <c r="J6816" s="3" t="str">
        <f>IF($B6816="SINAPI",IF(ISNUMBER(MATCH(Banco!$C6816,Analitico!$A:$A,0)),INDEX(Analitico!E:E,MATCH(Banco!$C6816,Analitico!$A:$A,0))&amp;"%",""),"")</f>
        <v/>
      </c>
      <c r="K6816" s="3" t="str">
        <f>IF($B6816="SINAPI",IF(ISNUMBER(MATCH(Banco!$C6816,Analitico!$A:$A,0)),INDEX(Analitico!F:F,MATCH(Banco!$C6816,Analitico!$A:$A,0))&amp;"%",""),"")</f>
        <v/>
      </c>
    </row>
    <row r="6817" spans="1:11" ht="22.5" x14ac:dyDescent="0.2">
      <c r="A6817" s="1" t="str">
        <f t="shared" si="107"/>
        <v>SINAPI 94283</v>
      </c>
      <c r="B6817" s="3" t="s">
        <v>21527</v>
      </c>
      <c r="C6817" s="3" t="s">
        <v>8150</v>
      </c>
      <c r="D6817" s="2" t="s">
        <v>15399</v>
      </c>
      <c r="E6817" s="3" t="s">
        <v>20621</v>
      </c>
      <c r="F6817" s="67" t="s">
        <v>38506</v>
      </c>
      <c r="G6817" s="67" t="s">
        <v>21853</v>
      </c>
      <c r="I6817" s="3" t="s">
        <v>6298</v>
      </c>
      <c r="J6817" s="3" t="str">
        <f>IF($B6817="SINAPI",IF(ISNUMBER(MATCH(Banco!$C6817,Analitico!$A:$A,0)),INDEX(Analitico!E:E,MATCH(Banco!$C6817,Analitico!$A:$A,0))&amp;"%",""),"")</f>
        <v/>
      </c>
      <c r="K6817" s="3" t="str">
        <f>IF($B6817="SINAPI",IF(ISNUMBER(MATCH(Banco!$C6817,Analitico!$A:$A,0)),INDEX(Analitico!F:F,MATCH(Banco!$C6817,Analitico!$A:$A,0))&amp;"%",""),"")</f>
        <v/>
      </c>
    </row>
    <row r="6818" spans="1:11" ht="22.5" x14ac:dyDescent="0.2">
      <c r="A6818" s="1" t="str">
        <f t="shared" si="107"/>
        <v>SINAPI 94284</v>
      </c>
      <c r="B6818" s="3" t="s">
        <v>21527</v>
      </c>
      <c r="C6818" s="3" t="s">
        <v>8151</v>
      </c>
      <c r="D6818" s="2" t="s">
        <v>15400</v>
      </c>
      <c r="E6818" s="3" t="s">
        <v>20621</v>
      </c>
      <c r="F6818" s="67" t="s">
        <v>20915</v>
      </c>
      <c r="G6818" s="67" t="s">
        <v>35578</v>
      </c>
      <c r="I6818" s="3" t="s">
        <v>6298</v>
      </c>
      <c r="J6818" s="3" t="str">
        <f>IF($B6818="SINAPI",IF(ISNUMBER(MATCH(Banco!$C6818,Analitico!$A:$A,0)),INDEX(Analitico!E:E,MATCH(Banco!$C6818,Analitico!$A:$A,0))&amp;"%",""),"")</f>
        <v/>
      </c>
      <c r="K6818" s="3" t="str">
        <f>IF($B6818="SINAPI",IF(ISNUMBER(MATCH(Banco!$C6818,Analitico!$A:$A,0)),INDEX(Analitico!F:F,MATCH(Banco!$C6818,Analitico!$A:$A,0))&amp;"%",""),"")</f>
        <v/>
      </c>
    </row>
    <row r="6819" spans="1:11" ht="22.5" x14ac:dyDescent="0.2">
      <c r="A6819" s="1" t="str">
        <f t="shared" ref="A6819:A6882" si="108">CONCATENAR</f>
        <v>SINAPI 94285</v>
      </c>
      <c r="B6819" s="3" t="s">
        <v>21527</v>
      </c>
      <c r="C6819" s="3" t="s">
        <v>8152</v>
      </c>
      <c r="D6819" s="2" t="s">
        <v>15401</v>
      </c>
      <c r="E6819" s="3" t="s">
        <v>20621</v>
      </c>
      <c r="F6819" s="67" t="s">
        <v>30033</v>
      </c>
      <c r="G6819" s="67" t="s">
        <v>6223</v>
      </c>
      <c r="I6819" s="3" t="s">
        <v>6298</v>
      </c>
      <c r="J6819" s="3" t="str">
        <f>IF($B6819="SINAPI",IF(ISNUMBER(MATCH(Banco!$C6819,Analitico!$A:$A,0)),INDEX(Analitico!E:E,MATCH(Banco!$C6819,Analitico!$A:$A,0))&amp;"%",""),"")</f>
        <v/>
      </c>
      <c r="K6819" s="3" t="str">
        <f>IF($B6819="SINAPI",IF(ISNUMBER(MATCH(Banco!$C6819,Analitico!$A:$A,0)),INDEX(Analitico!F:F,MATCH(Banco!$C6819,Analitico!$A:$A,0))&amp;"%",""),"")</f>
        <v/>
      </c>
    </row>
    <row r="6820" spans="1:11" ht="22.5" x14ac:dyDescent="0.2">
      <c r="A6820" s="1" t="str">
        <f t="shared" si="108"/>
        <v>SINAPI 94286</v>
      </c>
      <c r="B6820" s="3" t="s">
        <v>21527</v>
      </c>
      <c r="C6820" s="3" t="s">
        <v>8153</v>
      </c>
      <c r="D6820" s="2" t="s">
        <v>15402</v>
      </c>
      <c r="E6820" s="3" t="s">
        <v>20621</v>
      </c>
      <c r="F6820" s="67" t="s">
        <v>38507</v>
      </c>
      <c r="G6820" s="67" t="s">
        <v>31979</v>
      </c>
      <c r="I6820" s="3" t="s">
        <v>6298</v>
      </c>
      <c r="J6820" s="3" t="str">
        <f>IF($B6820="SINAPI",IF(ISNUMBER(MATCH(Banco!$C6820,Analitico!$A:$A,0)),INDEX(Analitico!E:E,MATCH(Banco!$C6820,Analitico!$A:$A,0))&amp;"%",""),"")</f>
        <v/>
      </c>
      <c r="K6820" s="3" t="str">
        <f>IF($B6820="SINAPI",IF(ISNUMBER(MATCH(Banco!$C6820,Analitico!$A:$A,0)),INDEX(Analitico!F:F,MATCH(Banco!$C6820,Analitico!$A:$A,0))&amp;"%",""),"")</f>
        <v/>
      </c>
    </row>
    <row r="6821" spans="1:11" ht="22.5" x14ac:dyDescent="0.2">
      <c r="A6821" s="1" t="str">
        <f t="shared" si="108"/>
        <v>SINAPI 94287</v>
      </c>
      <c r="B6821" s="3" t="s">
        <v>21527</v>
      </c>
      <c r="C6821" s="3" t="s">
        <v>8154</v>
      </c>
      <c r="D6821" s="2" t="s">
        <v>15403</v>
      </c>
      <c r="E6821" s="3" t="s">
        <v>20621</v>
      </c>
      <c r="F6821" s="67" t="s">
        <v>38508</v>
      </c>
      <c r="G6821" s="67" t="s">
        <v>21662</v>
      </c>
      <c r="I6821" s="3" t="s">
        <v>6298</v>
      </c>
      <c r="J6821" s="3" t="str">
        <f>IF($B6821="SINAPI",IF(ISNUMBER(MATCH(Banco!$C6821,Analitico!$A:$A,0)),INDEX(Analitico!E:E,MATCH(Banco!$C6821,Analitico!$A:$A,0))&amp;"%",""),"")</f>
        <v/>
      </c>
      <c r="K6821" s="3" t="str">
        <f>IF($B6821="SINAPI",IF(ISNUMBER(MATCH(Banco!$C6821,Analitico!$A:$A,0)),INDEX(Analitico!F:F,MATCH(Banco!$C6821,Analitico!$A:$A,0))&amp;"%",""),"")</f>
        <v/>
      </c>
    </row>
    <row r="6822" spans="1:11" ht="22.5" x14ac:dyDescent="0.2">
      <c r="A6822" s="1" t="str">
        <f t="shared" si="108"/>
        <v>SINAPI 94288</v>
      </c>
      <c r="B6822" s="3" t="s">
        <v>21527</v>
      </c>
      <c r="C6822" s="3" t="s">
        <v>8155</v>
      </c>
      <c r="D6822" s="2" t="s">
        <v>15404</v>
      </c>
      <c r="E6822" s="3" t="s">
        <v>20621</v>
      </c>
      <c r="F6822" s="67" t="s">
        <v>31634</v>
      </c>
      <c r="G6822" s="67" t="s">
        <v>30735</v>
      </c>
      <c r="I6822" s="3" t="s">
        <v>6298</v>
      </c>
      <c r="J6822" s="3" t="str">
        <f>IF($B6822="SINAPI",IF(ISNUMBER(MATCH(Banco!$C6822,Analitico!$A:$A,0)),INDEX(Analitico!E:E,MATCH(Banco!$C6822,Analitico!$A:$A,0))&amp;"%",""),"")</f>
        <v/>
      </c>
      <c r="K6822" s="3" t="str">
        <f>IF($B6822="SINAPI",IF(ISNUMBER(MATCH(Banco!$C6822,Analitico!$A:$A,0)),INDEX(Analitico!F:F,MATCH(Banco!$C6822,Analitico!$A:$A,0))&amp;"%",""),"")</f>
        <v/>
      </c>
    </row>
    <row r="6823" spans="1:11" ht="22.5" x14ac:dyDescent="0.2">
      <c r="A6823" s="1" t="str">
        <f t="shared" si="108"/>
        <v>SINAPI 94289</v>
      </c>
      <c r="B6823" s="3" t="s">
        <v>21527</v>
      </c>
      <c r="C6823" s="3" t="s">
        <v>8156</v>
      </c>
      <c r="D6823" s="2" t="s">
        <v>15405</v>
      </c>
      <c r="E6823" s="3" t="s">
        <v>20621</v>
      </c>
      <c r="F6823" s="67" t="s">
        <v>38509</v>
      </c>
      <c r="G6823" s="67" t="s">
        <v>35118</v>
      </c>
      <c r="I6823" s="3" t="s">
        <v>6298</v>
      </c>
      <c r="J6823" s="3" t="str">
        <f>IF($B6823="SINAPI",IF(ISNUMBER(MATCH(Banco!$C6823,Analitico!$A:$A,0)),INDEX(Analitico!E:E,MATCH(Banco!$C6823,Analitico!$A:$A,0))&amp;"%",""),"")</f>
        <v/>
      </c>
      <c r="K6823" s="3" t="str">
        <f>IF($B6823="SINAPI",IF(ISNUMBER(MATCH(Banco!$C6823,Analitico!$A:$A,0)),INDEX(Analitico!F:F,MATCH(Banco!$C6823,Analitico!$A:$A,0))&amp;"%",""),"")</f>
        <v/>
      </c>
    </row>
    <row r="6824" spans="1:11" ht="22.5" x14ac:dyDescent="0.2">
      <c r="A6824" s="1" t="str">
        <f t="shared" si="108"/>
        <v>SINAPI 94290</v>
      </c>
      <c r="B6824" s="3" t="s">
        <v>21527</v>
      </c>
      <c r="C6824" s="3" t="s">
        <v>8157</v>
      </c>
      <c r="D6824" s="2" t="s">
        <v>15406</v>
      </c>
      <c r="E6824" s="3" t="s">
        <v>20621</v>
      </c>
      <c r="F6824" s="67" t="s">
        <v>38510</v>
      </c>
      <c r="G6824" s="67" t="s">
        <v>35579</v>
      </c>
      <c r="I6824" s="3" t="s">
        <v>6298</v>
      </c>
      <c r="J6824" s="3" t="str">
        <f>IF($B6824="SINAPI",IF(ISNUMBER(MATCH(Banco!$C6824,Analitico!$A:$A,0)),INDEX(Analitico!E:E,MATCH(Banco!$C6824,Analitico!$A:$A,0))&amp;"%",""),"")</f>
        <v/>
      </c>
      <c r="K6824" s="3" t="str">
        <f>IF($B6824="SINAPI",IF(ISNUMBER(MATCH(Banco!$C6824,Analitico!$A:$A,0)),INDEX(Analitico!F:F,MATCH(Banco!$C6824,Analitico!$A:$A,0))&amp;"%",""),"")</f>
        <v/>
      </c>
    </row>
    <row r="6825" spans="1:11" ht="22.5" x14ac:dyDescent="0.2">
      <c r="A6825" s="1" t="str">
        <f t="shared" si="108"/>
        <v>SINAPI 94291</v>
      </c>
      <c r="B6825" s="3" t="s">
        <v>21527</v>
      </c>
      <c r="C6825" s="3" t="s">
        <v>8158</v>
      </c>
      <c r="D6825" s="2" t="s">
        <v>15407</v>
      </c>
      <c r="E6825" s="3" t="s">
        <v>20621</v>
      </c>
      <c r="F6825" s="67" t="s">
        <v>29622</v>
      </c>
      <c r="G6825" s="67" t="s">
        <v>35399</v>
      </c>
      <c r="I6825" s="3" t="s">
        <v>6298</v>
      </c>
      <c r="J6825" s="3" t="str">
        <f>IF($B6825="SINAPI",IF(ISNUMBER(MATCH(Banco!$C6825,Analitico!$A:$A,0)),INDEX(Analitico!E:E,MATCH(Banco!$C6825,Analitico!$A:$A,0))&amp;"%",""),"")</f>
        <v/>
      </c>
      <c r="K6825" s="3" t="str">
        <f>IF($B6825="SINAPI",IF(ISNUMBER(MATCH(Banco!$C6825,Analitico!$A:$A,0)),INDEX(Analitico!F:F,MATCH(Banco!$C6825,Analitico!$A:$A,0))&amp;"%",""),"")</f>
        <v/>
      </c>
    </row>
    <row r="6826" spans="1:11" ht="22.5" x14ac:dyDescent="0.2">
      <c r="A6826" s="1" t="str">
        <f t="shared" si="108"/>
        <v>SINAPI 94292</v>
      </c>
      <c r="B6826" s="3" t="s">
        <v>21527</v>
      </c>
      <c r="C6826" s="3" t="s">
        <v>8159</v>
      </c>
      <c r="D6826" s="2" t="s">
        <v>15408</v>
      </c>
      <c r="E6826" s="3" t="s">
        <v>20621</v>
      </c>
      <c r="F6826" s="67" t="s">
        <v>31037</v>
      </c>
      <c r="G6826" s="67" t="s">
        <v>35580</v>
      </c>
      <c r="I6826" s="3" t="s">
        <v>6298</v>
      </c>
      <c r="J6826" s="3" t="str">
        <f>IF($B6826="SINAPI",IF(ISNUMBER(MATCH(Banco!$C6826,Analitico!$A:$A,0)),INDEX(Analitico!E:E,MATCH(Banco!$C6826,Analitico!$A:$A,0))&amp;"%",""),"")</f>
        <v/>
      </c>
      <c r="K6826" s="3" t="str">
        <f>IF($B6826="SINAPI",IF(ISNUMBER(MATCH(Banco!$C6826,Analitico!$A:$A,0)),INDEX(Analitico!F:F,MATCH(Banco!$C6826,Analitico!$A:$A,0))&amp;"%",""),"")</f>
        <v/>
      </c>
    </row>
    <row r="6827" spans="1:11" ht="22.5" x14ac:dyDescent="0.2">
      <c r="A6827" s="1" t="str">
        <f t="shared" si="108"/>
        <v>SINAPI 94293</v>
      </c>
      <c r="B6827" s="3" t="s">
        <v>21527</v>
      </c>
      <c r="C6827" s="3" t="s">
        <v>8160</v>
      </c>
      <c r="D6827" s="2" t="s">
        <v>15409</v>
      </c>
      <c r="E6827" s="3" t="s">
        <v>20621</v>
      </c>
      <c r="F6827" s="67" t="s">
        <v>38511</v>
      </c>
      <c r="G6827" s="67" t="s">
        <v>35581</v>
      </c>
      <c r="I6827" s="3" t="s">
        <v>6298</v>
      </c>
      <c r="J6827" s="3" t="str">
        <f>IF($B6827="SINAPI",IF(ISNUMBER(MATCH(Banco!$C6827,Analitico!$A:$A,0)),INDEX(Analitico!E:E,MATCH(Banco!$C6827,Analitico!$A:$A,0))&amp;"%",""),"")</f>
        <v/>
      </c>
      <c r="K6827" s="3" t="str">
        <f>IF($B6827="SINAPI",IF(ISNUMBER(MATCH(Banco!$C6827,Analitico!$A:$A,0)),INDEX(Analitico!F:F,MATCH(Banco!$C6827,Analitico!$A:$A,0))&amp;"%",""),"")</f>
        <v/>
      </c>
    </row>
    <row r="6828" spans="1:11" x14ac:dyDescent="0.2">
      <c r="A6828" s="1" t="str">
        <f t="shared" si="108"/>
        <v>SINAPI 94294</v>
      </c>
      <c r="B6828" s="3" t="s">
        <v>21527</v>
      </c>
      <c r="C6828" s="3" t="s">
        <v>8161</v>
      </c>
      <c r="D6828" s="2" t="s">
        <v>15410</v>
      </c>
      <c r="E6828" s="3" t="s">
        <v>20621</v>
      </c>
      <c r="F6828" s="67" t="s">
        <v>4504</v>
      </c>
      <c r="G6828" s="67" t="s">
        <v>5777</v>
      </c>
      <c r="I6828" s="3" t="s">
        <v>6298</v>
      </c>
      <c r="J6828" s="3" t="str">
        <f>IF($B6828="SINAPI",IF(ISNUMBER(MATCH(Banco!$C6828,Analitico!$A:$A,0)),INDEX(Analitico!E:E,MATCH(Banco!$C6828,Analitico!$A:$A,0))&amp;"%",""),"")</f>
        <v/>
      </c>
      <c r="K6828" s="3" t="str">
        <f>IF($B6828="SINAPI",IF(ISNUMBER(MATCH(Banco!$C6828,Analitico!$A:$A,0)),INDEX(Analitico!F:F,MATCH(Banco!$C6828,Analitico!$A:$A,0))&amp;"%",""),"")</f>
        <v/>
      </c>
    </row>
    <row r="6829" spans="1:11" ht="33.75" x14ac:dyDescent="0.2">
      <c r="A6829" s="1" t="str">
        <f t="shared" si="108"/>
        <v>SINAPI 104491</v>
      </c>
      <c r="B6829" s="3" t="s">
        <v>21527</v>
      </c>
      <c r="C6829" s="3" t="s">
        <v>8162</v>
      </c>
      <c r="D6829" s="2" t="s">
        <v>15411</v>
      </c>
      <c r="E6829" s="3" t="s">
        <v>20621</v>
      </c>
      <c r="F6829" s="67" t="s">
        <v>38512</v>
      </c>
      <c r="G6829" s="67" t="s">
        <v>35582</v>
      </c>
      <c r="I6829" s="3" t="s">
        <v>6298</v>
      </c>
      <c r="J6829" s="3" t="str">
        <f>IF($B6829="SINAPI",IF(ISNUMBER(MATCH(Banco!$C6829,Analitico!$A:$A,0)),INDEX(Analitico!E:E,MATCH(Banco!$C6829,Analitico!$A:$A,0))&amp;"%",""),"")</f>
        <v/>
      </c>
      <c r="K6829" s="3" t="str">
        <f>IF($B6829="SINAPI",IF(ISNUMBER(MATCH(Banco!$C6829,Analitico!$A:$A,0)),INDEX(Analitico!F:F,MATCH(Banco!$C6829,Analitico!$A:$A,0))&amp;"%",""),"")</f>
        <v/>
      </c>
    </row>
    <row r="6830" spans="1:11" ht="33.75" x14ac:dyDescent="0.2">
      <c r="A6830" s="1" t="str">
        <f t="shared" si="108"/>
        <v>SINAPI 104492</v>
      </c>
      <c r="B6830" s="3" t="s">
        <v>21527</v>
      </c>
      <c r="C6830" s="3" t="s">
        <v>8163</v>
      </c>
      <c r="D6830" s="2" t="s">
        <v>15412</v>
      </c>
      <c r="E6830" s="3" t="s">
        <v>20621</v>
      </c>
      <c r="F6830" s="67" t="s">
        <v>38513</v>
      </c>
      <c r="G6830" s="67" t="s">
        <v>35583</v>
      </c>
      <c r="I6830" s="3" t="s">
        <v>6298</v>
      </c>
      <c r="J6830" s="3" t="str">
        <f>IF($B6830="SINAPI",IF(ISNUMBER(MATCH(Banco!$C6830,Analitico!$A:$A,0)),INDEX(Analitico!E:E,MATCH(Banco!$C6830,Analitico!$A:$A,0))&amp;"%",""),"")</f>
        <v/>
      </c>
      <c r="K6830" s="3" t="str">
        <f>IF($B6830="SINAPI",IF(ISNUMBER(MATCH(Banco!$C6830,Analitico!$A:$A,0)),INDEX(Analitico!F:F,MATCH(Banco!$C6830,Analitico!$A:$A,0))&amp;"%",""),"")</f>
        <v/>
      </c>
    </row>
    <row r="6831" spans="1:11" ht="33.75" x14ac:dyDescent="0.2">
      <c r="A6831" s="1" t="str">
        <f t="shared" si="108"/>
        <v>SINAPI 104494</v>
      </c>
      <c r="B6831" s="3" t="s">
        <v>21527</v>
      </c>
      <c r="C6831" s="3" t="s">
        <v>8164</v>
      </c>
      <c r="D6831" s="2" t="s">
        <v>15413</v>
      </c>
      <c r="E6831" s="3" t="s">
        <v>20621</v>
      </c>
      <c r="F6831" s="67" t="s">
        <v>38514</v>
      </c>
      <c r="G6831" s="67" t="s">
        <v>35584</v>
      </c>
      <c r="I6831" s="3" t="s">
        <v>6298</v>
      </c>
      <c r="J6831" s="3" t="str">
        <f>IF($B6831="SINAPI",IF(ISNUMBER(MATCH(Banco!$C6831,Analitico!$A:$A,0)),INDEX(Analitico!E:E,MATCH(Banco!$C6831,Analitico!$A:$A,0))&amp;"%",""),"")</f>
        <v/>
      </c>
      <c r="K6831" s="3" t="str">
        <f>IF($B6831="SINAPI",IF(ISNUMBER(MATCH(Banco!$C6831,Analitico!$A:$A,0)),INDEX(Analitico!F:F,MATCH(Banco!$C6831,Analitico!$A:$A,0))&amp;"%",""),"")</f>
        <v/>
      </c>
    </row>
    <row r="6832" spans="1:11" ht="33.75" x14ac:dyDescent="0.2">
      <c r="A6832" s="1" t="str">
        <f t="shared" si="108"/>
        <v>SINAPI 104497</v>
      </c>
      <c r="B6832" s="3" t="s">
        <v>21527</v>
      </c>
      <c r="C6832" s="3" t="s">
        <v>8165</v>
      </c>
      <c r="D6832" s="2" t="s">
        <v>15414</v>
      </c>
      <c r="E6832" s="3" t="s">
        <v>20621</v>
      </c>
      <c r="F6832" s="67" t="s">
        <v>38515</v>
      </c>
      <c r="G6832" s="67" t="s">
        <v>35585</v>
      </c>
      <c r="I6832" s="3" t="s">
        <v>6300</v>
      </c>
      <c r="J6832" s="3" t="str">
        <f>IF($B6832="SINAPI",IF(ISNUMBER(MATCH(Banco!$C6832,Analitico!$A:$A,0)),INDEX(Analitico!E:E,MATCH(Banco!$C6832,Analitico!$A:$A,0))&amp;"%",""),"")</f>
        <v/>
      </c>
      <c r="K6832" s="3" t="str">
        <f>IF($B6832="SINAPI",IF(ISNUMBER(MATCH(Banco!$C6832,Analitico!$A:$A,0)),INDEX(Analitico!F:F,MATCH(Banco!$C6832,Analitico!$A:$A,0))&amp;"%",""),"")</f>
        <v/>
      </c>
    </row>
    <row r="6833" spans="1:11" ht="22.5" x14ac:dyDescent="0.2">
      <c r="A6833" s="1" t="str">
        <f t="shared" si="108"/>
        <v>SINAPI 104515</v>
      </c>
      <c r="B6833" s="3" t="s">
        <v>21527</v>
      </c>
      <c r="C6833" s="3" t="s">
        <v>8166</v>
      </c>
      <c r="D6833" s="2" t="s">
        <v>15415</v>
      </c>
      <c r="E6833" s="3" t="s">
        <v>20623</v>
      </c>
      <c r="F6833" s="67" t="s">
        <v>6332</v>
      </c>
      <c r="G6833" s="67" t="s">
        <v>35586</v>
      </c>
      <c r="I6833" s="3" t="s">
        <v>6298</v>
      </c>
      <c r="J6833" s="3" t="str">
        <f>IF($B6833="SINAPI",IF(ISNUMBER(MATCH(Banco!$C6833,Analitico!$A:$A,0)),INDEX(Analitico!E:E,MATCH(Banco!$C6833,Analitico!$A:$A,0))&amp;"%",""),"")</f>
        <v/>
      </c>
      <c r="K6833" s="3" t="str">
        <f>IF($B6833="SINAPI",IF(ISNUMBER(MATCH(Banco!$C6833,Analitico!$A:$A,0)),INDEX(Analitico!F:F,MATCH(Banco!$C6833,Analitico!$A:$A,0))&amp;"%",""),"")</f>
        <v/>
      </c>
    </row>
    <row r="6834" spans="1:11" ht="22.5" x14ac:dyDescent="0.2">
      <c r="A6834" s="1" t="str">
        <f t="shared" si="108"/>
        <v>SINAPI 102727</v>
      </c>
      <c r="B6834" s="3" t="s">
        <v>21527</v>
      </c>
      <c r="C6834" s="3" t="s">
        <v>8167</v>
      </c>
      <c r="D6834" s="2" t="s">
        <v>15416</v>
      </c>
      <c r="E6834" s="3" t="s">
        <v>20623</v>
      </c>
      <c r="F6834" s="67" t="s">
        <v>21041</v>
      </c>
      <c r="G6834" s="67" t="s">
        <v>35587</v>
      </c>
      <c r="I6834" s="3" t="s">
        <v>6298</v>
      </c>
      <c r="J6834" s="3" t="str">
        <f>IF($B6834="SINAPI",IF(ISNUMBER(MATCH(Banco!$C6834,Analitico!$A:$A,0)),INDEX(Analitico!E:E,MATCH(Banco!$C6834,Analitico!$A:$A,0))&amp;"%",""),"")</f>
        <v/>
      </c>
      <c r="K6834" s="3" t="str">
        <f>IF($B6834="SINAPI",IF(ISNUMBER(MATCH(Banco!$C6834,Analitico!$A:$A,0)),INDEX(Analitico!F:F,MATCH(Banco!$C6834,Analitico!$A:$A,0))&amp;"%",""),"")</f>
        <v/>
      </c>
    </row>
    <row r="6835" spans="1:11" x14ac:dyDescent="0.2">
      <c r="A6835" s="1" t="str">
        <f t="shared" si="108"/>
        <v>SINAPI 102728</v>
      </c>
      <c r="B6835" s="3" t="s">
        <v>21527</v>
      </c>
      <c r="C6835" s="3" t="s">
        <v>8168</v>
      </c>
      <c r="D6835" s="2" t="s">
        <v>15417</v>
      </c>
      <c r="E6835" s="3" t="s">
        <v>20628</v>
      </c>
      <c r="F6835" s="67" t="s">
        <v>21352</v>
      </c>
      <c r="G6835" s="67" t="s">
        <v>5815</v>
      </c>
      <c r="I6835" s="3" t="s">
        <v>6298</v>
      </c>
      <c r="J6835" s="3" t="str">
        <f>IF($B6835="SINAPI",IF(ISNUMBER(MATCH(Banco!$C6835,Analitico!$A:$A,0)),INDEX(Analitico!E:E,MATCH(Banco!$C6835,Analitico!$A:$A,0))&amp;"%",""),"")</f>
        <v/>
      </c>
      <c r="K6835" s="3" t="str">
        <f>IF($B6835="SINAPI",IF(ISNUMBER(MATCH(Banco!$C6835,Analitico!$A:$A,0)),INDEX(Analitico!F:F,MATCH(Banco!$C6835,Analitico!$A:$A,0))&amp;"%",""),"")</f>
        <v/>
      </c>
    </row>
    <row r="6836" spans="1:11" x14ac:dyDescent="0.2">
      <c r="A6836" s="1" t="str">
        <f t="shared" si="108"/>
        <v>SINAPI 102729</v>
      </c>
      <c r="B6836" s="3" t="s">
        <v>21527</v>
      </c>
      <c r="C6836" s="3" t="s">
        <v>8169</v>
      </c>
      <c r="D6836" s="2" t="s">
        <v>15418</v>
      </c>
      <c r="E6836" s="3" t="s">
        <v>20628</v>
      </c>
      <c r="F6836" s="67" t="s">
        <v>5075</v>
      </c>
      <c r="G6836" s="67" t="s">
        <v>21589</v>
      </c>
      <c r="I6836" s="3" t="s">
        <v>6298</v>
      </c>
      <c r="J6836" s="3" t="str">
        <f>IF($B6836="SINAPI",IF(ISNUMBER(MATCH(Banco!$C6836,Analitico!$A:$A,0)),INDEX(Analitico!E:E,MATCH(Banco!$C6836,Analitico!$A:$A,0))&amp;"%",""),"")</f>
        <v/>
      </c>
      <c r="K6836" s="3" t="str">
        <f>IF($B6836="SINAPI",IF(ISNUMBER(MATCH(Banco!$C6836,Analitico!$A:$A,0)),INDEX(Analitico!F:F,MATCH(Banco!$C6836,Analitico!$A:$A,0))&amp;"%",""),"")</f>
        <v/>
      </c>
    </row>
    <row r="6837" spans="1:11" x14ac:dyDescent="0.2">
      <c r="A6837" s="1" t="str">
        <f t="shared" si="108"/>
        <v>SINAPI 102730</v>
      </c>
      <c r="B6837" s="3" t="s">
        <v>21527</v>
      </c>
      <c r="C6837" s="3" t="s">
        <v>8170</v>
      </c>
      <c r="D6837" s="2" t="s">
        <v>15419</v>
      </c>
      <c r="E6837" s="3" t="s">
        <v>20628</v>
      </c>
      <c r="F6837" s="67" t="s">
        <v>32026</v>
      </c>
      <c r="G6837" s="67" t="s">
        <v>4487</v>
      </c>
      <c r="I6837" s="3" t="s">
        <v>6298</v>
      </c>
      <c r="J6837" s="3" t="str">
        <f>IF($B6837="SINAPI",IF(ISNUMBER(MATCH(Banco!$C6837,Analitico!$A:$A,0)),INDEX(Analitico!E:E,MATCH(Banco!$C6837,Analitico!$A:$A,0))&amp;"%",""),"")</f>
        <v/>
      </c>
      <c r="K6837" s="3" t="str">
        <f>IF($B6837="SINAPI",IF(ISNUMBER(MATCH(Banco!$C6837,Analitico!$A:$A,0)),INDEX(Analitico!F:F,MATCH(Banco!$C6837,Analitico!$A:$A,0))&amp;"%",""),"")</f>
        <v/>
      </c>
    </row>
    <row r="6838" spans="1:11" x14ac:dyDescent="0.2">
      <c r="A6838" s="1" t="str">
        <f t="shared" si="108"/>
        <v>SINAPI 102731</v>
      </c>
      <c r="B6838" s="3" t="s">
        <v>21527</v>
      </c>
      <c r="C6838" s="3" t="s">
        <v>8171</v>
      </c>
      <c r="D6838" s="2" t="s">
        <v>15420</v>
      </c>
      <c r="E6838" s="3" t="s">
        <v>20628</v>
      </c>
      <c r="F6838" s="67" t="s">
        <v>36028</v>
      </c>
      <c r="G6838" s="67" t="s">
        <v>21601</v>
      </c>
      <c r="I6838" s="3" t="s">
        <v>6298</v>
      </c>
      <c r="J6838" s="3" t="str">
        <f>IF($B6838="SINAPI",IF(ISNUMBER(MATCH(Banco!$C6838,Analitico!$A:$A,0)),INDEX(Analitico!E:E,MATCH(Banco!$C6838,Analitico!$A:$A,0))&amp;"%",""),"")</f>
        <v/>
      </c>
      <c r="K6838" s="3" t="str">
        <f>IF($B6838="SINAPI",IF(ISNUMBER(MATCH(Banco!$C6838,Analitico!$A:$A,0)),INDEX(Analitico!F:F,MATCH(Banco!$C6838,Analitico!$A:$A,0))&amp;"%",""),"")</f>
        <v/>
      </c>
    </row>
    <row r="6839" spans="1:11" x14ac:dyDescent="0.2">
      <c r="A6839" s="1" t="str">
        <f t="shared" si="108"/>
        <v>SINAPI 102732</v>
      </c>
      <c r="B6839" s="3" t="s">
        <v>21527</v>
      </c>
      <c r="C6839" s="3" t="s">
        <v>8172</v>
      </c>
      <c r="D6839" s="2" t="s">
        <v>15421</v>
      </c>
      <c r="E6839" s="3" t="s">
        <v>20628</v>
      </c>
      <c r="F6839" s="67" t="s">
        <v>5130</v>
      </c>
      <c r="G6839" s="67" t="s">
        <v>21703</v>
      </c>
      <c r="I6839" s="3" t="s">
        <v>6298</v>
      </c>
      <c r="J6839" s="3" t="str">
        <f>IF($B6839="SINAPI",IF(ISNUMBER(MATCH(Banco!$C6839,Analitico!$A:$A,0)),INDEX(Analitico!E:E,MATCH(Banco!$C6839,Analitico!$A:$A,0))&amp;"%",""),"")</f>
        <v/>
      </c>
      <c r="K6839" s="3" t="str">
        <f>IF($B6839="SINAPI",IF(ISNUMBER(MATCH(Banco!$C6839,Analitico!$A:$A,0)),INDEX(Analitico!F:F,MATCH(Banco!$C6839,Analitico!$A:$A,0))&amp;"%",""),"")</f>
        <v/>
      </c>
    </row>
    <row r="6840" spans="1:11" x14ac:dyDescent="0.2">
      <c r="A6840" s="1" t="str">
        <f t="shared" si="108"/>
        <v>SINAPI 102733</v>
      </c>
      <c r="B6840" s="3" t="s">
        <v>21527</v>
      </c>
      <c r="C6840" s="3" t="s">
        <v>8173</v>
      </c>
      <c r="D6840" s="2" t="s">
        <v>15422</v>
      </c>
      <c r="E6840" s="3" t="s">
        <v>20628</v>
      </c>
      <c r="F6840" s="67" t="s">
        <v>29985</v>
      </c>
      <c r="G6840" s="67" t="s">
        <v>4959</v>
      </c>
      <c r="I6840" s="3" t="s">
        <v>6298</v>
      </c>
      <c r="J6840" s="3" t="str">
        <f>IF($B6840="SINAPI",IF(ISNUMBER(MATCH(Banco!$C6840,Analitico!$A:$A,0)),INDEX(Analitico!E:E,MATCH(Banco!$C6840,Analitico!$A:$A,0))&amp;"%",""),"")</f>
        <v/>
      </c>
      <c r="K6840" s="3" t="str">
        <f>IF($B6840="SINAPI",IF(ISNUMBER(MATCH(Banco!$C6840,Analitico!$A:$A,0)),INDEX(Analitico!F:F,MATCH(Banco!$C6840,Analitico!$A:$A,0))&amp;"%",""),"")</f>
        <v/>
      </c>
    </row>
    <row r="6841" spans="1:11" x14ac:dyDescent="0.2">
      <c r="A6841" s="1" t="str">
        <f t="shared" si="108"/>
        <v>SINAPI 102734</v>
      </c>
      <c r="B6841" s="3" t="s">
        <v>21527</v>
      </c>
      <c r="C6841" s="3" t="s">
        <v>8174</v>
      </c>
      <c r="D6841" s="2" t="s">
        <v>15423</v>
      </c>
      <c r="E6841" s="3" t="s">
        <v>20628</v>
      </c>
      <c r="F6841" s="67" t="s">
        <v>30088</v>
      </c>
      <c r="G6841" s="67" t="s">
        <v>21674</v>
      </c>
      <c r="I6841" s="3" t="s">
        <v>6298</v>
      </c>
      <c r="J6841" s="3" t="str">
        <f>IF($B6841="SINAPI",IF(ISNUMBER(MATCH(Banco!$C6841,Analitico!$A:$A,0)),INDEX(Analitico!E:E,MATCH(Banco!$C6841,Analitico!$A:$A,0))&amp;"%",""),"")</f>
        <v/>
      </c>
      <c r="K6841" s="3" t="str">
        <f>IF($B6841="SINAPI",IF(ISNUMBER(MATCH(Banco!$C6841,Analitico!$A:$A,0)),INDEX(Analitico!F:F,MATCH(Banco!$C6841,Analitico!$A:$A,0))&amp;"%",""),"")</f>
        <v/>
      </c>
    </row>
    <row r="6842" spans="1:11" x14ac:dyDescent="0.2">
      <c r="A6842" s="1" t="str">
        <f t="shared" si="108"/>
        <v>SINAPI 102735</v>
      </c>
      <c r="B6842" s="3" t="s">
        <v>21527</v>
      </c>
      <c r="C6842" s="3" t="s">
        <v>8175</v>
      </c>
      <c r="D6842" s="2" t="s">
        <v>15424</v>
      </c>
      <c r="E6842" s="3" t="s">
        <v>20628</v>
      </c>
      <c r="F6842" s="67" t="s">
        <v>4952</v>
      </c>
      <c r="G6842" s="67" t="s">
        <v>5287</v>
      </c>
      <c r="I6842" s="3" t="s">
        <v>6298</v>
      </c>
      <c r="J6842" s="3" t="str">
        <f>IF($B6842="SINAPI",IF(ISNUMBER(MATCH(Banco!$C6842,Analitico!$A:$A,0)),INDEX(Analitico!E:E,MATCH(Banco!$C6842,Analitico!$A:$A,0))&amp;"%",""),"")</f>
        <v/>
      </c>
      <c r="K6842" s="3" t="str">
        <f>IF($B6842="SINAPI",IF(ISNUMBER(MATCH(Banco!$C6842,Analitico!$A:$A,0)),INDEX(Analitico!F:F,MATCH(Banco!$C6842,Analitico!$A:$A,0))&amp;"%",""),"")</f>
        <v/>
      </c>
    </row>
    <row r="6843" spans="1:11" ht="22.5" x14ac:dyDescent="0.2">
      <c r="A6843" s="1" t="str">
        <f t="shared" si="108"/>
        <v>SINAPI 102736</v>
      </c>
      <c r="B6843" s="3" t="s">
        <v>21527</v>
      </c>
      <c r="C6843" s="3" t="s">
        <v>8176</v>
      </c>
      <c r="D6843" s="2" t="s">
        <v>15425</v>
      </c>
      <c r="E6843" s="3" t="s">
        <v>20624</v>
      </c>
      <c r="F6843" s="67" t="s">
        <v>38516</v>
      </c>
      <c r="G6843" s="67" t="s">
        <v>35588</v>
      </c>
      <c r="I6843" s="3" t="s">
        <v>6300</v>
      </c>
      <c r="J6843" s="3" t="str">
        <f>IF($B6843="SINAPI",IF(ISNUMBER(MATCH(Banco!$C6843,Analitico!$A:$A,0)),INDEX(Analitico!E:E,MATCH(Banco!$C6843,Analitico!$A:$A,0))&amp;"%",""),"")</f>
        <v/>
      </c>
      <c r="K6843" s="3" t="str">
        <f>IF($B6843="SINAPI",IF(ISNUMBER(MATCH(Banco!$C6843,Analitico!$A:$A,0)),INDEX(Analitico!F:F,MATCH(Banco!$C6843,Analitico!$A:$A,0))&amp;"%",""),"")</f>
        <v/>
      </c>
    </row>
    <row r="6844" spans="1:11" ht="22.5" x14ac:dyDescent="0.2">
      <c r="A6844" s="1" t="str">
        <f t="shared" si="108"/>
        <v>SINAPI 102737</v>
      </c>
      <c r="B6844" s="3" t="s">
        <v>21527</v>
      </c>
      <c r="C6844" s="3" t="s">
        <v>8177</v>
      </c>
      <c r="D6844" s="2" t="s">
        <v>15426</v>
      </c>
      <c r="E6844" s="3" t="s">
        <v>20622</v>
      </c>
      <c r="F6844" s="67" t="s">
        <v>38517</v>
      </c>
      <c r="G6844" s="67" t="s">
        <v>35589</v>
      </c>
      <c r="I6844" s="3" t="s">
        <v>6300</v>
      </c>
      <c r="J6844" s="3" t="str">
        <f>IF($B6844="SINAPI",IF(ISNUMBER(MATCH(Banco!$C6844,Analitico!$A:$A,0)),INDEX(Analitico!E:E,MATCH(Banco!$C6844,Analitico!$A:$A,0))&amp;"%",""),"")</f>
        <v/>
      </c>
      <c r="K6844" s="3" t="str">
        <f>IF($B6844="SINAPI",IF(ISNUMBER(MATCH(Banco!$C6844,Analitico!$A:$A,0)),INDEX(Analitico!F:F,MATCH(Banco!$C6844,Analitico!$A:$A,0))&amp;"%",""),"")</f>
        <v/>
      </c>
    </row>
    <row r="6845" spans="1:11" ht="22.5" x14ac:dyDescent="0.2">
      <c r="A6845" s="1" t="str">
        <f t="shared" si="108"/>
        <v>SINAPI 102738</v>
      </c>
      <c r="B6845" s="3" t="s">
        <v>21527</v>
      </c>
      <c r="C6845" s="3" t="s">
        <v>8178</v>
      </c>
      <c r="D6845" s="2" t="s">
        <v>15427</v>
      </c>
      <c r="E6845" s="3" t="s">
        <v>20622</v>
      </c>
      <c r="F6845" s="67" t="s">
        <v>38518</v>
      </c>
      <c r="G6845" s="67" t="s">
        <v>35590</v>
      </c>
      <c r="I6845" s="3" t="s">
        <v>6300</v>
      </c>
      <c r="J6845" s="3" t="str">
        <f>IF($B6845="SINAPI",IF(ISNUMBER(MATCH(Banco!$C6845,Analitico!$A:$A,0)),INDEX(Analitico!E:E,MATCH(Banco!$C6845,Analitico!$A:$A,0))&amp;"%",""),"")</f>
        <v/>
      </c>
      <c r="K6845" s="3" t="str">
        <f>IF($B6845="SINAPI",IF(ISNUMBER(MATCH(Banco!$C6845,Analitico!$A:$A,0)),INDEX(Analitico!F:F,MATCH(Banco!$C6845,Analitico!$A:$A,0))&amp;"%",""),"")</f>
        <v/>
      </c>
    </row>
    <row r="6846" spans="1:11" ht="22.5" x14ac:dyDescent="0.2">
      <c r="A6846" s="1" t="str">
        <f t="shared" si="108"/>
        <v>SINAPI 102739</v>
      </c>
      <c r="B6846" s="3" t="s">
        <v>21527</v>
      </c>
      <c r="C6846" s="3" t="s">
        <v>8179</v>
      </c>
      <c r="D6846" s="2" t="s">
        <v>15428</v>
      </c>
      <c r="E6846" s="3" t="s">
        <v>20622</v>
      </c>
      <c r="F6846" s="67" t="s">
        <v>38519</v>
      </c>
      <c r="G6846" s="67" t="s">
        <v>35591</v>
      </c>
      <c r="I6846" s="3" t="s">
        <v>6300</v>
      </c>
      <c r="J6846" s="3" t="str">
        <f>IF($B6846="SINAPI",IF(ISNUMBER(MATCH(Banco!$C6846,Analitico!$A:$A,0)),INDEX(Analitico!E:E,MATCH(Banco!$C6846,Analitico!$A:$A,0))&amp;"%",""),"")</f>
        <v/>
      </c>
      <c r="K6846" s="3" t="str">
        <f>IF($B6846="SINAPI",IF(ISNUMBER(MATCH(Banco!$C6846,Analitico!$A:$A,0)),INDEX(Analitico!F:F,MATCH(Banco!$C6846,Analitico!$A:$A,0))&amp;"%",""),"")</f>
        <v/>
      </c>
    </row>
    <row r="6847" spans="1:11" ht="22.5" x14ac:dyDescent="0.2">
      <c r="A6847" s="1" t="str">
        <f t="shared" si="108"/>
        <v>SINAPI 102740</v>
      </c>
      <c r="B6847" s="3" t="s">
        <v>21527</v>
      </c>
      <c r="C6847" s="3" t="s">
        <v>8180</v>
      </c>
      <c r="D6847" s="2" t="s">
        <v>15429</v>
      </c>
      <c r="E6847" s="3" t="s">
        <v>20622</v>
      </c>
      <c r="F6847" s="67" t="s">
        <v>38520</v>
      </c>
      <c r="G6847" s="67" t="s">
        <v>35592</v>
      </c>
      <c r="I6847" s="3" t="s">
        <v>6300</v>
      </c>
      <c r="J6847" s="3" t="str">
        <f>IF($B6847="SINAPI",IF(ISNUMBER(MATCH(Banco!$C6847,Analitico!$A:$A,0)),INDEX(Analitico!E:E,MATCH(Banco!$C6847,Analitico!$A:$A,0))&amp;"%",""),"")</f>
        <v/>
      </c>
      <c r="K6847" s="3" t="str">
        <f>IF($B6847="SINAPI",IF(ISNUMBER(MATCH(Banco!$C6847,Analitico!$A:$A,0)),INDEX(Analitico!F:F,MATCH(Banco!$C6847,Analitico!$A:$A,0))&amp;"%",""),"")</f>
        <v/>
      </c>
    </row>
    <row r="6848" spans="1:11" ht="22.5" x14ac:dyDescent="0.2">
      <c r="A6848" s="1" t="str">
        <f t="shared" si="108"/>
        <v>SINAPI 102741</v>
      </c>
      <c r="B6848" s="3" t="s">
        <v>21527</v>
      </c>
      <c r="C6848" s="3" t="s">
        <v>8181</v>
      </c>
      <c r="D6848" s="2" t="s">
        <v>15430</v>
      </c>
      <c r="E6848" s="3" t="s">
        <v>20622</v>
      </c>
      <c r="F6848" s="67" t="s">
        <v>38521</v>
      </c>
      <c r="G6848" s="67" t="s">
        <v>35593</v>
      </c>
      <c r="I6848" s="3" t="s">
        <v>6300</v>
      </c>
      <c r="J6848" s="3" t="str">
        <f>IF($B6848="SINAPI",IF(ISNUMBER(MATCH(Banco!$C6848,Analitico!$A:$A,0)),INDEX(Analitico!E:E,MATCH(Banco!$C6848,Analitico!$A:$A,0))&amp;"%",""),"")</f>
        <v/>
      </c>
      <c r="K6848" s="3" t="str">
        <f>IF($B6848="SINAPI",IF(ISNUMBER(MATCH(Banco!$C6848,Analitico!$A:$A,0)),INDEX(Analitico!F:F,MATCH(Banco!$C6848,Analitico!$A:$A,0))&amp;"%",""),"")</f>
        <v/>
      </c>
    </row>
    <row r="6849" spans="1:11" ht="22.5" x14ac:dyDescent="0.2">
      <c r="A6849" s="1" t="str">
        <f t="shared" si="108"/>
        <v>SINAPI 102742</v>
      </c>
      <c r="B6849" s="3" t="s">
        <v>21527</v>
      </c>
      <c r="C6849" s="3" t="s">
        <v>8182</v>
      </c>
      <c r="D6849" s="2" t="s">
        <v>15431</v>
      </c>
      <c r="E6849" s="3" t="s">
        <v>20622</v>
      </c>
      <c r="F6849" s="67" t="s">
        <v>38522</v>
      </c>
      <c r="G6849" s="67" t="s">
        <v>35594</v>
      </c>
      <c r="I6849" s="3" t="s">
        <v>6300</v>
      </c>
      <c r="J6849" s="3" t="str">
        <f>IF($B6849="SINAPI",IF(ISNUMBER(MATCH(Banco!$C6849,Analitico!$A:$A,0)),INDEX(Analitico!E:E,MATCH(Banco!$C6849,Analitico!$A:$A,0))&amp;"%",""),"")</f>
        <v/>
      </c>
      <c r="K6849" s="3" t="str">
        <f>IF($B6849="SINAPI",IF(ISNUMBER(MATCH(Banco!$C6849,Analitico!$A:$A,0)),INDEX(Analitico!F:F,MATCH(Banco!$C6849,Analitico!$A:$A,0))&amp;"%",""),"")</f>
        <v/>
      </c>
    </row>
    <row r="6850" spans="1:11" ht="22.5" x14ac:dyDescent="0.2">
      <c r="A6850" s="1" t="str">
        <f t="shared" si="108"/>
        <v>SINAPI 102743</v>
      </c>
      <c r="B6850" s="3" t="s">
        <v>21527</v>
      </c>
      <c r="C6850" s="3" t="s">
        <v>8183</v>
      </c>
      <c r="D6850" s="2" t="s">
        <v>15432</v>
      </c>
      <c r="E6850" s="3" t="s">
        <v>20622</v>
      </c>
      <c r="F6850" s="67" t="s">
        <v>38523</v>
      </c>
      <c r="G6850" s="67" t="s">
        <v>35595</v>
      </c>
      <c r="I6850" s="3" t="s">
        <v>6300</v>
      </c>
      <c r="J6850" s="3" t="str">
        <f>IF($B6850="SINAPI",IF(ISNUMBER(MATCH(Banco!$C6850,Analitico!$A:$A,0)),INDEX(Analitico!E:E,MATCH(Banco!$C6850,Analitico!$A:$A,0))&amp;"%",""),"")</f>
        <v/>
      </c>
      <c r="K6850" s="3" t="str">
        <f>IF($B6850="SINAPI",IF(ISNUMBER(MATCH(Banco!$C6850,Analitico!$A:$A,0)),INDEX(Analitico!F:F,MATCH(Banco!$C6850,Analitico!$A:$A,0))&amp;"%",""),"")</f>
        <v/>
      </c>
    </row>
    <row r="6851" spans="1:11" ht="22.5" x14ac:dyDescent="0.2">
      <c r="A6851" s="1" t="str">
        <f t="shared" si="108"/>
        <v>SINAPI 102744</v>
      </c>
      <c r="B6851" s="3" t="s">
        <v>21527</v>
      </c>
      <c r="C6851" s="3" t="s">
        <v>8184</v>
      </c>
      <c r="D6851" s="2" t="s">
        <v>15433</v>
      </c>
      <c r="E6851" s="3" t="s">
        <v>20622</v>
      </c>
      <c r="F6851" s="67" t="s">
        <v>38524</v>
      </c>
      <c r="G6851" s="67" t="s">
        <v>35596</v>
      </c>
      <c r="I6851" s="3" t="s">
        <v>6300</v>
      </c>
      <c r="J6851" s="3" t="str">
        <f>IF($B6851="SINAPI",IF(ISNUMBER(MATCH(Banco!$C6851,Analitico!$A:$A,0)),INDEX(Analitico!E:E,MATCH(Banco!$C6851,Analitico!$A:$A,0))&amp;"%",""),"")</f>
        <v/>
      </c>
      <c r="K6851" s="3" t="str">
        <f>IF($B6851="SINAPI",IF(ISNUMBER(MATCH(Banco!$C6851,Analitico!$A:$A,0)),INDEX(Analitico!F:F,MATCH(Banco!$C6851,Analitico!$A:$A,0))&amp;"%",""),"")</f>
        <v/>
      </c>
    </row>
    <row r="6852" spans="1:11" ht="22.5" x14ac:dyDescent="0.2">
      <c r="A6852" s="1" t="str">
        <f t="shared" si="108"/>
        <v>SINAPI 102745</v>
      </c>
      <c r="B6852" s="3" t="s">
        <v>21527</v>
      </c>
      <c r="C6852" s="3" t="s">
        <v>8185</v>
      </c>
      <c r="D6852" s="2" t="s">
        <v>15434</v>
      </c>
      <c r="E6852" s="3" t="s">
        <v>20622</v>
      </c>
      <c r="F6852" s="67" t="s">
        <v>38525</v>
      </c>
      <c r="G6852" s="67" t="s">
        <v>35597</v>
      </c>
      <c r="I6852" s="3" t="s">
        <v>6300</v>
      </c>
      <c r="J6852" s="3" t="str">
        <f>IF($B6852="SINAPI",IF(ISNUMBER(MATCH(Banco!$C6852,Analitico!$A:$A,0)),INDEX(Analitico!E:E,MATCH(Banco!$C6852,Analitico!$A:$A,0))&amp;"%",""),"")</f>
        <v/>
      </c>
      <c r="K6852" s="3" t="str">
        <f>IF($B6852="SINAPI",IF(ISNUMBER(MATCH(Banco!$C6852,Analitico!$A:$A,0)),INDEX(Analitico!F:F,MATCH(Banco!$C6852,Analitico!$A:$A,0))&amp;"%",""),"")</f>
        <v/>
      </c>
    </row>
    <row r="6853" spans="1:11" ht="22.5" x14ac:dyDescent="0.2">
      <c r="A6853" s="1" t="str">
        <f t="shared" si="108"/>
        <v>SINAPI 102746</v>
      </c>
      <c r="B6853" s="3" t="s">
        <v>21527</v>
      </c>
      <c r="C6853" s="3" t="s">
        <v>8186</v>
      </c>
      <c r="D6853" s="2" t="s">
        <v>15435</v>
      </c>
      <c r="E6853" s="3" t="s">
        <v>20622</v>
      </c>
      <c r="F6853" s="67" t="s">
        <v>38526</v>
      </c>
      <c r="G6853" s="67" t="s">
        <v>35598</v>
      </c>
      <c r="I6853" s="3" t="s">
        <v>6300</v>
      </c>
      <c r="J6853" s="3" t="str">
        <f>IF($B6853="SINAPI",IF(ISNUMBER(MATCH(Banco!$C6853,Analitico!$A:$A,0)),INDEX(Analitico!E:E,MATCH(Banco!$C6853,Analitico!$A:$A,0))&amp;"%",""),"")</f>
        <v/>
      </c>
      <c r="K6853" s="3" t="str">
        <f>IF($B6853="SINAPI",IF(ISNUMBER(MATCH(Banco!$C6853,Analitico!$A:$A,0)),INDEX(Analitico!F:F,MATCH(Banco!$C6853,Analitico!$A:$A,0))&amp;"%",""),"")</f>
        <v/>
      </c>
    </row>
    <row r="6854" spans="1:11" ht="22.5" x14ac:dyDescent="0.2">
      <c r="A6854" s="1" t="str">
        <f t="shared" si="108"/>
        <v>SINAPI 102747</v>
      </c>
      <c r="B6854" s="3" t="s">
        <v>21527</v>
      </c>
      <c r="C6854" s="3" t="s">
        <v>8187</v>
      </c>
      <c r="D6854" s="2" t="s">
        <v>15436</v>
      </c>
      <c r="E6854" s="3" t="s">
        <v>20622</v>
      </c>
      <c r="F6854" s="67" t="s">
        <v>38527</v>
      </c>
      <c r="G6854" s="67" t="s">
        <v>35599</v>
      </c>
      <c r="I6854" s="3" t="s">
        <v>6300</v>
      </c>
      <c r="J6854" s="3" t="str">
        <f>IF($B6854="SINAPI",IF(ISNUMBER(MATCH(Banco!$C6854,Analitico!$A:$A,0)),INDEX(Analitico!E:E,MATCH(Banco!$C6854,Analitico!$A:$A,0))&amp;"%",""),"")</f>
        <v/>
      </c>
      <c r="K6854" s="3" t="str">
        <f>IF($B6854="SINAPI",IF(ISNUMBER(MATCH(Banco!$C6854,Analitico!$A:$A,0)),INDEX(Analitico!F:F,MATCH(Banco!$C6854,Analitico!$A:$A,0))&amp;"%",""),"")</f>
        <v/>
      </c>
    </row>
    <row r="6855" spans="1:11" ht="22.5" x14ac:dyDescent="0.2">
      <c r="A6855" s="1" t="str">
        <f t="shared" si="108"/>
        <v>SINAPI 102748</v>
      </c>
      <c r="B6855" s="3" t="s">
        <v>21527</v>
      </c>
      <c r="C6855" s="3" t="s">
        <v>8188</v>
      </c>
      <c r="D6855" s="2" t="s">
        <v>15437</v>
      </c>
      <c r="E6855" s="3" t="s">
        <v>20622</v>
      </c>
      <c r="F6855" s="67" t="s">
        <v>38528</v>
      </c>
      <c r="G6855" s="67" t="s">
        <v>35600</v>
      </c>
      <c r="I6855" s="3" t="s">
        <v>6300</v>
      </c>
      <c r="J6855" s="3" t="str">
        <f>IF($B6855="SINAPI",IF(ISNUMBER(MATCH(Banco!$C6855,Analitico!$A:$A,0)),INDEX(Analitico!E:E,MATCH(Banco!$C6855,Analitico!$A:$A,0))&amp;"%",""),"")</f>
        <v/>
      </c>
      <c r="K6855" s="3" t="str">
        <f>IF($B6855="SINAPI",IF(ISNUMBER(MATCH(Banco!$C6855,Analitico!$A:$A,0)),INDEX(Analitico!F:F,MATCH(Banco!$C6855,Analitico!$A:$A,0))&amp;"%",""),"")</f>
        <v/>
      </c>
    </row>
    <row r="6856" spans="1:11" ht="22.5" x14ac:dyDescent="0.2">
      <c r="A6856" s="1" t="str">
        <f t="shared" si="108"/>
        <v>SINAPI 102749</v>
      </c>
      <c r="B6856" s="3" t="s">
        <v>21527</v>
      </c>
      <c r="C6856" s="3" t="s">
        <v>8189</v>
      </c>
      <c r="D6856" s="2" t="s">
        <v>15438</v>
      </c>
      <c r="E6856" s="3" t="s">
        <v>20622</v>
      </c>
      <c r="F6856" s="67" t="s">
        <v>38529</v>
      </c>
      <c r="G6856" s="67" t="s">
        <v>35601</v>
      </c>
      <c r="I6856" s="3" t="s">
        <v>6300</v>
      </c>
      <c r="J6856" s="3" t="str">
        <f>IF($B6856="SINAPI",IF(ISNUMBER(MATCH(Banco!$C6856,Analitico!$A:$A,0)),INDEX(Analitico!E:E,MATCH(Banco!$C6856,Analitico!$A:$A,0))&amp;"%",""),"")</f>
        <v/>
      </c>
      <c r="K6856" s="3" t="str">
        <f>IF($B6856="SINAPI",IF(ISNUMBER(MATCH(Banco!$C6856,Analitico!$A:$A,0)),INDEX(Analitico!F:F,MATCH(Banco!$C6856,Analitico!$A:$A,0))&amp;"%",""),"")</f>
        <v/>
      </c>
    </row>
    <row r="6857" spans="1:11" ht="22.5" x14ac:dyDescent="0.2">
      <c r="A6857" s="1" t="str">
        <f t="shared" si="108"/>
        <v>SINAPI 102750</v>
      </c>
      <c r="B6857" s="3" t="s">
        <v>21527</v>
      </c>
      <c r="C6857" s="3" t="s">
        <v>8190</v>
      </c>
      <c r="D6857" s="2" t="s">
        <v>15439</v>
      </c>
      <c r="E6857" s="3" t="s">
        <v>20622</v>
      </c>
      <c r="F6857" s="67" t="s">
        <v>38530</v>
      </c>
      <c r="G6857" s="67" t="s">
        <v>35602</v>
      </c>
      <c r="I6857" s="3" t="s">
        <v>6300</v>
      </c>
      <c r="J6857" s="3" t="str">
        <f>IF($B6857="SINAPI",IF(ISNUMBER(MATCH(Banco!$C6857,Analitico!$A:$A,0)),INDEX(Analitico!E:E,MATCH(Banco!$C6857,Analitico!$A:$A,0))&amp;"%",""),"")</f>
        <v/>
      </c>
      <c r="K6857" s="3" t="str">
        <f>IF($B6857="SINAPI",IF(ISNUMBER(MATCH(Banco!$C6857,Analitico!$A:$A,0)),INDEX(Analitico!F:F,MATCH(Banco!$C6857,Analitico!$A:$A,0))&amp;"%",""),"")</f>
        <v/>
      </c>
    </row>
    <row r="6858" spans="1:11" ht="22.5" x14ac:dyDescent="0.2">
      <c r="A6858" s="1" t="str">
        <f t="shared" si="108"/>
        <v>SINAPI 102751</v>
      </c>
      <c r="B6858" s="3" t="s">
        <v>21527</v>
      </c>
      <c r="C6858" s="3" t="s">
        <v>8191</v>
      </c>
      <c r="D6858" s="2" t="s">
        <v>15440</v>
      </c>
      <c r="E6858" s="3" t="s">
        <v>20622</v>
      </c>
      <c r="F6858" s="67" t="s">
        <v>38531</v>
      </c>
      <c r="G6858" s="67" t="s">
        <v>35603</v>
      </c>
      <c r="I6858" s="3" t="s">
        <v>6300</v>
      </c>
      <c r="J6858" s="3" t="str">
        <f>IF($B6858="SINAPI",IF(ISNUMBER(MATCH(Banco!$C6858,Analitico!$A:$A,0)),INDEX(Analitico!E:E,MATCH(Banco!$C6858,Analitico!$A:$A,0))&amp;"%",""),"")</f>
        <v/>
      </c>
      <c r="K6858" s="3" t="str">
        <f>IF($B6858="SINAPI",IF(ISNUMBER(MATCH(Banco!$C6858,Analitico!$A:$A,0)),INDEX(Analitico!F:F,MATCH(Banco!$C6858,Analitico!$A:$A,0))&amp;"%",""),"")</f>
        <v/>
      </c>
    </row>
    <row r="6859" spans="1:11" ht="22.5" x14ac:dyDescent="0.2">
      <c r="A6859" s="1" t="str">
        <f t="shared" si="108"/>
        <v>SINAPI 102752</v>
      </c>
      <c r="B6859" s="3" t="s">
        <v>21527</v>
      </c>
      <c r="C6859" s="3" t="s">
        <v>8192</v>
      </c>
      <c r="D6859" s="2" t="s">
        <v>15441</v>
      </c>
      <c r="E6859" s="3" t="s">
        <v>20622</v>
      </c>
      <c r="F6859" s="67" t="s">
        <v>38532</v>
      </c>
      <c r="G6859" s="67" t="s">
        <v>35604</v>
      </c>
      <c r="I6859" s="3" t="s">
        <v>6300</v>
      </c>
      <c r="J6859" s="3" t="str">
        <f>IF($B6859="SINAPI",IF(ISNUMBER(MATCH(Banco!$C6859,Analitico!$A:$A,0)),INDEX(Analitico!E:E,MATCH(Banco!$C6859,Analitico!$A:$A,0))&amp;"%",""),"")</f>
        <v/>
      </c>
      <c r="K6859" s="3" t="str">
        <f>IF($B6859="SINAPI",IF(ISNUMBER(MATCH(Banco!$C6859,Analitico!$A:$A,0)),INDEX(Analitico!F:F,MATCH(Banco!$C6859,Analitico!$A:$A,0))&amp;"%",""),"")</f>
        <v/>
      </c>
    </row>
    <row r="6860" spans="1:11" ht="22.5" x14ac:dyDescent="0.2">
      <c r="A6860" s="1" t="str">
        <f t="shared" si="108"/>
        <v>SINAPI 102753</v>
      </c>
      <c r="B6860" s="3" t="s">
        <v>21527</v>
      </c>
      <c r="C6860" s="3" t="s">
        <v>8193</v>
      </c>
      <c r="D6860" s="2" t="s">
        <v>15442</v>
      </c>
      <c r="E6860" s="3" t="s">
        <v>20622</v>
      </c>
      <c r="F6860" s="67" t="s">
        <v>38533</v>
      </c>
      <c r="G6860" s="67" t="s">
        <v>35605</v>
      </c>
      <c r="I6860" s="3" t="s">
        <v>6300</v>
      </c>
      <c r="J6860" s="3" t="str">
        <f>IF($B6860="SINAPI",IF(ISNUMBER(MATCH(Banco!$C6860,Analitico!$A:$A,0)),INDEX(Analitico!E:E,MATCH(Banco!$C6860,Analitico!$A:$A,0))&amp;"%",""),"")</f>
        <v/>
      </c>
      <c r="K6860" s="3" t="str">
        <f>IF($B6860="SINAPI",IF(ISNUMBER(MATCH(Banco!$C6860,Analitico!$A:$A,0)),INDEX(Analitico!F:F,MATCH(Banco!$C6860,Analitico!$A:$A,0))&amp;"%",""),"")</f>
        <v/>
      </c>
    </row>
    <row r="6861" spans="1:11" ht="22.5" x14ac:dyDescent="0.2">
      <c r="A6861" s="1" t="str">
        <f t="shared" si="108"/>
        <v>SINAPI 102754</v>
      </c>
      <c r="B6861" s="3" t="s">
        <v>21527</v>
      </c>
      <c r="C6861" s="3" t="s">
        <v>8194</v>
      </c>
      <c r="D6861" s="2" t="s">
        <v>15443</v>
      </c>
      <c r="E6861" s="3" t="s">
        <v>20622</v>
      </c>
      <c r="F6861" s="67" t="s">
        <v>38534</v>
      </c>
      <c r="G6861" s="67" t="s">
        <v>35606</v>
      </c>
      <c r="I6861" s="3" t="s">
        <v>6300</v>
      </c>
      <c r="J6861" s="3" t="str">
        <f>IF($B6861="SINAPI",IF(ISNUMBER(MATCH(Banco!$C6861,Analitico!$A:$A,0)),INDEX(Analitico!E:E,MATCH(Banco!$C6861,Analitico!$A:$A,0))&amp;"%",""),"")</f>
        <v/>
      </c>
      <c r="K6861" s="3" t="str">
        <f>IF($B6861="SINAPI",IF(ISNUMBER(MATCH(Banco!$C6861,Analitico!$A:$A,0)),INDEX(Analitico!F:F,MATCH(Banco!$C6861,Analitico!$A:$A,0))&amp;"%",""),"")</f>
        <v/>
      </c>
    </row>
    <row r="6862" spans="1:11" ht="22.5" x14ac:dyDescent="0.2">
      <c r="A6862" s="1" t="str">
        <f t="shared" si="108"/>
        <v>SINAPI 102755</v>
      </c>
      <c r="B6862" s="3" t="s">
        <v>21527</v>
      </c>
      <c r="C6862" s="3" t="s">
        <v>8195</v>
      </c>
      <c r="D6862" s="2" t="s">
        <v>15444</v>
      </c>
      <c r="E6862" s="3" t="s">
        <v>20622</v>
      </c>
      <c r="F6862" s="67" t="s">
        <v>38535</v>
      </c>
      <c r="G6862" s="67" t="s">
        <v>35607</v>
      </c>
      <c r="I6862" s="3" t="s">
        <v>6300</v>
      </c>
      <c r="J6862" s="3" t="str">
        <f>IF($B6862="SINAPI",IF(ISNUMBER(MATCH(Banco!$C6862,Analitico!$A:$A,0)),INDEX(Analitico!E:E,MATCH(Banco!$C6862,Analitico!$A:$A,0))&amp;"%",""),"")</f>
        <v/>
      </c>
      <c r="K6862" s="3" t="str">
        <f>IF($B6862="SINAPI",IF(ISNUMBER(MATCH(Banco!$C6862,Analitico!$A:$A,0)),INDEX(Analitico!F:F,MATCH(Banco!$C6862,Analitico!$A:$A,0))&amp;"%",""),"")</f>
        <v/>
      </c>
    </row>
    <row r="6863" spans="1:11" ht="22.5" x14ac:dyDescent="0.2">
      <c r="A6863" s="1" t="str">
        <f t="shared" si="108"/>
        <v>SINAPI 102756</v>
      </c>
      <c r="B6863" s="3" t="s">
        <v>21527</v>
      </c>
      <c r="C6863" s="3" t="s">
        <v>8196</v>
      </c>
      <c r="D6863" s="2" t="s">
        <v>15445</v>
      </c>
      <c r="E6863" s="3" t="s">
        <v>20622</v>
      </c>
      <c r="F6863" s="67" t="s">
        <v>38536</v>
      </c>
      <c r="G6863" s="67" t="s">
        <v>35608</v>
      </c>
      <c r="I6863" s="3" t="s">
        <v>6300</v>
      </c>
      <c r="J6863" s="3" t="str">
        <f>IF($B6863="SINAPI",IF(ISNUMBER(MATCH(Banco!$C6863,Analitico!$A:$A,0)),INDEX(Analitico!E:E,MATCH(Banco!$C6863,Analitico!$A:$A,0))&amp;"%",""),"")</f>
        <v/>
      </c>
      <c r="K6863" s="3" t="str">
        <f>IF($B6863="SINAPI",IF(ISNUMBER(MATCH(Banco!$C6863,Analitico!$A:$A,0)),INDEX(Analitico!F:F,MATCH(Banco!$C6863,Analitico!$A:$A,0))&amp;"%",""),"")</f>
        <v/>
      </c>
    </row>
    <row r="6864" spans="1:11" ht="22.5" x14ac:dyDescent="0.2">
      <c r="A6864" s="1" t="str">
        <f t="shared" si="108"/>
        <v>SINAPI 102757</v>
      </c>
      <c r="B6864" s="3" t="s">
        <v>21527</v>
      </c>
      <c r="C6864" s="3" t="s">
        <v>8197</v>
      </c>
      <c r="D6864" s="2" t="s">
        <v>15446</v>
      </c>
      <c r="E6864" s="3" t="s">
        <v>20622</v>
      </c>
      <c r="F6864" s="67" t="s">
        <v>38537</v>
      </c>
      <c r="G6864" s="67" t="s">
        <v>35609</v>
      </c>
      <c r="I6864" s="3" t="s">
        <v>6300</v>
      </c>
      <c r="J6864" s="3" t="str">
        <f>IF($B6864="SINAPI",IF(ISNUMBER(MATCH(Banco!$C6864,Analitico!$A:$A,0)),INDEX(Analitico!E:E,MATCH(Banco!$C6864,Analitico!$A:$A,0))&amp;"%",""),"")</f>
        <v/>
      </c>
      <c r="K6864" s="3" t="str">
        <f>IF($B6864="SINAPI",IF(ISNUMBER(MATCH(Banco!$C6864,Analitico!$A:$A,0)),INDEX(Analitico!F:F,MATCH(Banco!$C6864,Analitico!$A:$A,0))&amp;"%",""),"")</f>
        <v/>
      </c>
    </row>
    <row r="6865" spans="1:11" ht="22.5" x14ac:dyDescent="0.2">
      <c r="A6865" s="1" t="str">
        <f t="shared" si="108"/>
        <v>SINAPI 102758</v>
      </c>
      <c r="B6865" s="3" t="s">
        <v>21527</v>
      </c>
      <c r="C6865" s="3" t="s">
        <v>8198</v>
      </c>
      <c r="D6865" s="2" t="s">
        <v>15447</v>
      </c>
      <c r="E6865" s="3" t="s">
        <v>20622</v>
      </c>
      <c r="F6865" s="67" t="s">
        <v>38538</v>
      </c>
      <c r="G6865" s="67" t="s">
        <v>35610</v>
      </c>
      <c r="I6865" s="3" t="s">
        <v>6300</v>
      </c>
      <c r="J6865" s="3" t="str">
        <f>IF($B6865="SINAPI",IF(ISNUMBER(MATCH(Banco!$C6865,Analitico!$A:$A,0)),INDEX(Analitico!E:E,MATCH(Banco!$C6865,Analitico!$A:$A,0))&amp;"%",""),"")</f>
        <v/>
      </c>
      <c r="K6865" s="3" t="str">
        <f>IF($B6865="SINAPI",IF(ISNUMBER(MATCH(Banco!$C6865,Analitico!$A:$A,0)),INDEX(Analitico!F:F,MATCH(Banco!$C6865,Analitico!$A:$A,0))&amp;"%",""),"")</f>
        <v/>
      </c>
    </row>
    <row r="6866" spans="1:11" ht="22.5" x14ac:dyDescent="0.2">
      <c r="A6866" s="1" t="str">
        <f t="shared" si="108"/>
        <v>SINAPI 102759</v>
      </c>
      <c r="B6866" s="3" t="s">
        <v>21527</v>
      </c>
      <c r="C6866" s="3" t="s">
        <v>8199</v>
      </c>
      <c r="D6866" s="2" t="s">
        <v>15448</v>
      </c>
      <c r="E6866" s="3" t="s">
        <v>20622</v>
      </c>
      <c r="F6866" s="67" t="s">
        <v>38539</v>
      </c>
      <c r="G6866" s="67" t="s">
        <v>35611</v>
      </c>
      <c r="I6866" s="3" t="s">
        <v>6300</v>
      </c>
      <c r="J6866" s="3" t="str">
        <f>IF($B6866="SINAPI",IF(ISNUMBER(MATCH(Banco!$C6866,Analitico!$A:$A,0)),INDEX(Analitico!E:E,MATCH(Banco!$C6866,Analitico!$A:$A,0))&amp;"%",""),"")</f>
        <v/>
      </c>
      <c r="K6866" s="3" t="str">
        <f>IF($B6866="SINAPI",IF(ISNUMBER(MATCH(Banco!$C6866,Analitico!$A:$A,0)),INDEX(Analitico!F:F,MATCH(Banco!$C6866,Analitico!$A:$A,0))&amp;"%",""),"")</f>
        <v/>
      </c>
    </row>
    <row r="6867" spans="1:11" ht="22.5" x14ac:dyDescent="0.2">
      <c r="A6867" s="1" t="str">
        <f t="shared" si="108"/>
        <v>SINAPI 102760</v>
      </c>
      <c r="B6867" s="3" t="s">
        <v>21527</v>
      </c>
      <c r="C6867" s="3" t="s">
        <v>8200</v>
      </c>
      <c r="D6867" s="2" t="s">
        <v>15449</v>
      </c>
      <c r="E6867" s="3" t="s">
        <v>20622</v>
      </c>
      <c r="F6867" s="67" t="s">
        <v>38540</v>
      </c>
      <c r="G6867" s="67" t="s">
        <v>35612</v>
      </c>
      <c r="I6867" s="3" t="s">
        <v>6300</v>
      </c>
      <c r="J6867" s="3" t="str">
        <f>IF($B6867="SINAPI",IF(ISNUMBER(MATCH(Banco!$C6867,Analitico!$A:$A,0)),INDEX(Analitico!E:E,MATCH(Banco!$C6867,Analitico!$A:$A,0))&amp;"%",""),"")</f>
        <v/>
      </c>
      <c r="K6867" s="3" t="str">
        <f>IF($B6867="SINAPI",IF(ISNUMBER(MATCH(Banco!$C6867,Analitico!$A:$A,0)),INDEX(Analitico!F:F,MATCH(Banco!$C6867,Analitico!$A:$A,0))&amp;"%",""),"")</f>
        <v/>
      </c>
    </row>
    <row r="6868" spans="1:11" ht="22.5" x14ac:dyDescent="0.2">
      <c r="A6868" s="1" t="str">
        <f t="shared" si="108"/>
        <v>SINAPI 102761</v>
      </c>
      <c r="B6868" s="3" t="s">
        <v>21527</v>
      </c>
      <c r="C6868" s="3" t="s">
        <v>8201</v>
      </c>
      <c r="D6868" s="2" t="s">
        <v>15450</v>
      </c>
      <c r="E6868" s="3" t="s">
        <v>20622</v>
      </c>
      <c r="F6868" s="67" t="s">
        <v>38541</v>
      </c>
      <c r="G6868" s="67" t="s">
        <v>35613</v>
      </c>
      <c r="I6868" s="3" t="s">
        <v>6300</v>
      </c>
      <c r="J6868" s="3" t="str">
        <f>IF($B6868="SINAPI",IF(ISNUMBER(MATCH(Banco!$C6868,Analitico!$A:$A,0)),INDEX(Analitico!E:E,MATCH(Banco!$C6868,Analitico!$A:$A,0))&amp;"%",""),"")</f>
        <v/>
      </c>
      <c r="K6868" s="3" t="str">
        <f>IF($B6868="SINAPI",IF(ISNUMBER(MATCH(Banco!$C6868,Analitico!$A:$A,0)),INDEX(Analitico!F:F,MATCH(Banco!$C6868,Analitico!$A:$A,0))&amp;"%",""),"")</f>
        <v/>
      </c>
    </row>
    <row r="6869" spans="1:11" ht="22.5" x14ac:dyDescent="0.2">
      <c r="A6869" s="1" t="str">
        <f t="shared" si="108"/>
        <v>SINAPI 102762</v>
      </c>
      <c r="B6869" s="3" t="s">
        <v>21527</v>
      </c>
      <c r="C6869" s="3" t="s">
        <v>8202</v>
      </c>
      <c r="D6869" s="2" t="s">
        <v>15451</v>
      </c>
      <c r="E6869" s="3" t="s">
        <v>20622</v>
      </c>
      <c r="F6869" s="67" t="s">
        <v>38542</v>
      </c>
      <c r="G6869" s="67" t="s">
        <v>35614</v>
      </c>
      <c r="I6869" s="3" t="s">
        <v>6300</v>
      </c>
      <c r="J6869" s="3" t="str">
        <f>IF($B6869="SINAPI",IF(ISNUMBER(MATCH(Banco!$C6869,Analitico!$A:$A,0)),INDEX(Analitico!E:E,MATCH(Banco!$C6869,Analitico!$A:$A,0))&amp;"%",""),"")</f>
        <v/>
      </c>
      <c r="K6869" s="3" t="str">
        <f>IF($B6869="SINAPI",IF(ISNUMBER(MATCH(Banco!$C6869,Analitico!$A:$A,0)),INDEX(Analitico!F:F,MATCH(Banco!$C6869,Analitico!$A:$A,0))&amp;"%",""),"")</f>
        <v/>
      </c>
    </row>
    <row r="6870" spans="1:11" ht="22.5" x14ac:dyDescent="0.2">
      <c r="A6870" s="1" t="str">
        <f t="shared" si="108"/>
        <v>SINAPI 102763</v>
      </c>
      <c r="B6870" s="3" t="s">
        <v>21527</v>
      </c>
      <c r="C6870" s="3" t="s">
        <v>8203</v>
      </c>
      <c r="D6870" s="2" t="s">
        <v>15452</v>
      </c>
      <c r="E6870" s="3" t="s">
        <v>20622</v>
      </c>
      <c r="F6870" s="67" t="s">
        <v>38543</v>
      </c>
      <c r="G6870" s="67" t="s">
        <v>35615</v>
      </c>
      <c r="I6870" s="3" t="s">
        <v>6300</v>
      </c>
      <c r="J6870" s="3" t="str">
        <f>IF($B6870="SINAPI",IF(ISNUMBER(MATCH(Banco!$C6870,Analitico!$A:$A,0)),INDEX(Analitico!E:E,MATCH(Banco!$C6870,Analitico!$A:$A,0))&amp;"%",""),"")</f>
        <v/>
      </c>
      <c r="K6870" s="3" t="str">
        <f>IF($B6870="SINAPI",IF(ISNUMBER(MATCH(Banco!$C6870,Analitico!$A:$A,0)),INDEX(Analitico!F:F,MATCH(Banco!$C6870,Analitico!$A:$A,0))&amp;"%",""),"")</f>
        <v/>
      </c>
    </row>
    <row r="6871" spans="1:11" ht="22.5" x14ac:dyDescent="0.2">
      <c r="A6871" s="1" t="str">
        <f t="shared" si="108"/>
        <v>SINAPI 102764</v>
      </c>
      <c r="B6871" s="3" t="s">
        <v>21527</v>
      </c>
      <c r="C6871" s="3" t="s">
        <v>8204</v>
      </c>
      <c r="D6871" s="2" t="s">
        <v>15453</v>
      </c>
      <c r="E6871" s="3" t="s">
        <v>20622</v>
      </c>
      <c r="F6871" s="67" t="s">
        <v>38544</v>
      </c>
      <c r="G6871" s="67" t="s">
        <v>35616</v>
      </c>
      <c r="I6871" s="3" t="s">
        <v>6300</v>
      </c>
      <c r="J6871" s="3" t="str">
        <f>IF($B6871="SINAPI",IF(ISNUMBER(MATCH(Banco!$C6871,Analitico!$A:$A,0)),INDEX(Analitico!E:E,MATCH(Banco!$C6871,Analitico!$A:$A,0))&amp;"%",""),"")</f>
        <v/>
      </c>
      <c r="K6871" s="3" t="str">
        <f>IF($B6871="SINAPI",IF(ISNUMBER(MATCH(Banco!$C6871,Analitico!$A:$A,0)),INDEX(Analitico!F:F,MATCH(Banco!$C6871,Analitico!$A:$A,0))&amp;"%",""),"")</f>
        <v/>
      </c>
    </row>
    <row r="6872" spans="1:11" ht="22.5" x14ac:dyDescent="0.2">
      <c r="A6872" s="1" t="str">
        <f t="shared" si="108"/>
        <v>SINAPI 102765</v>
      </c>
      <c r="B6872" s="3" t="s">
        <v>21527</v>
      </c>
      <c r="C6872" s="3" t="s">
        <v>8205</v>
      </c>
      <c r="D6872" s="2" t="s">
        <v>15454</v>
      </c>
      <c r="E6872" s="3" t="s">
        <v>20622</v>
      </c>
      <c r="F6872" s="67" t="s">
        <v>38545</v>
      </c>
      <c r="G6872" s="67" t="s">
        <v>35617</v>
      </c>
      <c r="I6872" s="3" t="s">
        <v>6300</v>
      </c>
      <c r="J6872" s="3" t="str">
        <f>IF($B6872="SINAPI",IF(ISNUMBER(MATCH(Banco!$C6872,Analitico!$A:$A,0)),INDEX(Analitico!E:E,MATCH(Banco!$C6872,Analitico!$A:$A,0))&amp;"%",""),"")</f>
        <v/>
      </c>
      <c r="K6872" s="3" t="str">
        <f>IF($B6872="SINAPI",IF(ISNUMBER(MATCH(Banco!$C6872,Analitico!$A:$A,0)),INDEX(Analitico!F:F,MATCH(Banco!$C6872,Analitico!$A:$A,0))&amp;"%",""),"")</f>
        <v/>
      </c>
    </row>
    <row r="6873" spans="1:11" ht="22.5" x14ac:dyDescent="0.2">
      <c r="A6873" s="1" t="str">
        <f t="shared" si="108"/>
        <v>SINAPI 102766</v>
      </c>
      <c r="B6873" s="3" t="s">
        <v>21527</v>
      </c>
      <c r="C6873" s="3" t="s">
        <v>8206</v>
      </c>
      <c r="D6873" s="2" t="s">
        <v>15455</v>
      </c>
      <c r="E6873" s="3" t="s">
        <v>20622</v>
      </c>
      <c r="F6873" s="67" t="s">
        <v>38546</v>
      </c>
      <c r="G6873" s="67" t="s">
        <v>35618</v>
      </c>
      <c r="I6873" s="3" t="s">
        <v>6300</v>
      </c>
      <c r="J6873" s="3" t="str">
        <f>IF($B6873="SINAPI",IF(ISNUMBER(MATCH(Banco!$C6873,Analitico!$A:$A,0)),INDEX(Analitico!E:E,MATCH(Banco!$C6873,Analitico!$A:$A,0))&amp;"%",""),"")</f>
        <v/>
      </c>
      <c r="K6873" s="3" t="str">
        <f>IF($B6873="SINAPI",IF(ISNUMBER(MATCH(Banco!$C6873,Analitico!$A:$A,0)),INDEX(Analitico!F:F,MATCH(Banco!$C6873,Analitico!$A:$A,0))&amp;"%",""),"")</f>
        <v/>
      </c>
    </row>
    <row r="6874" spans="1:11" ht="22.5" x14ac:dyDescent="0.2">
      <c r="A6874" s="1" t="str">
        <f t="shared" si="108"/>
        <v>SINAPI 102767</v>
      </c>
      <c r="B6874" s="3" t="s">
        <v>21527</v>
      </c>
      <c r="C6874" s="3" t="s">
        <v>8207</v>
      </c>
      <c r="D6874" s="2" t="s">
        <v>15456</v>
      </c>
      <c r="E6874" s="3" t="s">
        <v>20622</v>
      </c>
      <c r="F6874" s="67" t="s">
        <v>38547</v>
      </c>
      <c r="G6874" s="67" t="s">
        <v>35619</v>
      </c>
      <c r="I6874" s="3" t="s">
        <v>6300</v>
      </c>
      <c r="J6874" s="3" t="str">
        <f>IF($B6874="SINAPI",IF(ISNUMBER(MATCH(Banco!$C6874,Analitico!$A:$A,0)),INDEX(Analitico!E:E,MATCH(Banco!$C6874,Analitico!$A:$A,0))&amp;"%",""),"")</f>
        <v/>
      </c>
      <c r="K6874" s="3" t="str">
        <f>IF($B6874="SINAPI",IF(ISNUMBER(MATCH(Banco!$C6874,Analitico!$A:$A,0)),INDEX(Analitico!F:F,MATCH(Banco!$C6874,Analitico!$A:$A,0))&amp;"%",""),"")</f>
        <v/>
      </c>
    </row>
    <row r="6875" spans="1:11" ht="22.5" x14ac:dyDescent="0.2">
      <c r="A6875" s="1" t="str">
        <f t="shared" si="108"/>
        <v>SINAPI 102768</v>
      </c>
      <c r="B6875" s="3" t="s">
        <v>21527</v>
      </c>
      <c r="C6875" s="3" t="s">
        <v>8208</v>
      </c>
      <c r="D6875" s="2" t="s">
        <v>15457</v>
      </c>
      <c r="E6875" s="3" t="s">
        <v>20622</v>
      </c>
      <c r="F6875" s="67" t="s">
        <v>38548</v>
      </c>
      <c r="G6875" s="67" t="s">
        <v>35620</v>
      </c>
      <c r="I6875" s="3" t="s">
        <v>6300</v>
      </c>
      <c r="J6875" s="3" t="str">
        <f>IF($B6875="SINAPI",IF(ISNUMBER(MATCH(Banco!$C6875,Analitico!$A:$A,0)),INDEX(Analitico!E:E,MATCH(Banco!$C6875,Analitico!$A:$A,0))&amp;"%",""),"")</f>
        <v/>
      </c>
      <c r="K6875" s="3" t="str">
        <f>IF($B6875="SINAPI",IF(ISNUMBER(MATCH(Banco!$C6875,Analitico!$A:$A,0)),INDEX(Analitico!F:F,MATCH(Banco!$C6875,Analitico!$A:$A,0))&amp;"%",""),"")</f>
        <v/>
      </c>
    </row>
    <row r="6876" spans="1:11" ht="22.5" x14ac:dyDescent="0.2">
      <c r="A6876" s="1" t="str">
        <f t="shared" si="108"/>
        <v>SINAPI 102769</v>
      </c>
      <c r="B6876" s="3" t="s">
        <v>21527</v>
      </c>
      <c r="C6876" s="3" t="s">
        <v>8209</v>
      </c>
      <c r="D6876" s="2" t="s">
        <v>15458</v>
      </c>
      <c r="E6876" s="3" t="s">
        <v>20622</v>
      </c>
      <c r="F6876" s="67" t="s">
        <v>38549</v>
      </c>
      <c r="G6876" s="67" t="s">
        <v>35621</v>
      </c>
      <c r="I6876" s="3" t="s">
        <v>6300</v>
      </c>
      <c r="J6876" s="3" t="str">
        <f>IF($B6876="SINAPI",IF(ISNUMBER(MATCH(Banco!$C6876,Analitico!$A:$A,0)),INDEX(Analitico!E:E,MATCH(Banco!$C6876,Analitico!$A:$A,0))&amp;"%",""),"")</f>
        <v/>
      </c>
      <c r="K6876" s="3" t="str">
        <f>IF($B6876="SINAPI",IF(ISNUMBER(MATCH(Banco!$C6876,Analitico!$A:$A,0)),INDEX(Analitico!F:F,MATCH(Banco!$C6876,Analitico!$A:$A,0))&amp;"%",""),"")</f>
        <v/>
      </c>
    </row>
    <row r="6877" spans="1:11" ht="22.5" x14ac:dyDescent="0.2">
      <c r="A6877" s="1" t="str">
        <f t="shared" si="108"/>
        <v>SINAPI 102770</v>
      </c>
      <c r="B6877" s="3" t="s">
        <v>21527</v>
      </c>
      <c r="C6877" s="3" t="s">
        <v>8210</v>
      </c>
      <c r="D6877" s="2" t="s">
        <v>15459</v>
      </c>
      <c r="E6877" s="3" t="s">
        <v>20622</v>
      </c>
      <c r="F6877" s="67" t="s">
        <v>38550</v>
      </c>
      <c r="G6877" s="67" t="s">
        <v>35622</v>
      </c>
      <c r="I6877" s="3" t="s">
        <v>6300</v>
      </c>
      <c r="J6877" s="3" t="str">
        <f>IF($B6877="SINAPI",IF(ISNUMBER(MATCH(Banco!$C6877,Analitico!$A:$A,0)),INDEX(Analitico!E:E,MATCH(Banco!$C6877,Analitico!$A:$A,0))&amp;"%",""),"")</f>
        <v/>
      </c>
      <c r="K6877" s="3" t="str">
        <f>IF($B6877="SINAPI",IF(ISNUMBER(MATCH(Banco!$C6877,Analitico!$A:$A,0)),INDEX(Analitico!F:F,MATCH(Banco!$C6877,Analitico!$A:$A,0))&amp;"%",""),"")</f>
        <v/>
      </c>
    </row>
    <row r="6878" spans="1:11" ht="22.5" x14ac:dyDescent="0.2">
      <c r="A6878" s="1" t="str">
        <f t="shared" si="108"/>
        <v>SINAPI 102771</v>
      </c>
      <c r="B6878" s="3" t="s">
        <v>21527</v>
      </c>
      <c r="C6878" s="3" t="s">
        <v>8211</v>
      </c>
      <c r="D6878" s="2" t="s">
        <v>15460</v>
      </c>
      <c r="E6878" s="3" t="s">
        <v>20622</v>
      </c>
      <c r="F6878" s="67" t="s">
        <v>38551</v>
      </c>
      <c r="G6878" s="67" t="s">
        <v>35623</v>
      </c>
      <c r="I6878" s="3" t="s">
        <v>6300</v>
      </c>
      <c r="J6878" s="3" t="str">
        <f>IF($B6878="SINAPI",IF(ISNUMBER(MATCH(Banco!$C6878,Analitico!$A:$A,0)),INDEX(Analitico!E:E,MATCH(Banco!$C6878,Analitico!$A:$A,0))&amp;"%",""),"")</f>
        <v/>
      </c>
      <c r="K6878" s="3" t="str">
        <f>IF($B6878="SINAPI",IF(ISNUMBER(MATCH(Banco!$C6878,Analitico!$A:$A,0)),INDEX(Analitico!F:F,MATCH(Banco!$C6878,Analitico!$A:$A,0))&amp;"%",""),"")</f>
        <v/>
      </c>
    </row>
    <row r="6879" spans="1:11" ht="22.5" x14ac:dyDescent="0.2">
      <c r="A6879" s="1" t="str">
        <f t="shared" si="108"/>
        <v>SINAPI 102772</v>
      </c>
      <c r="B6879" s="3" t="s">
        <v>21527</v>
      </c>
      <c r="C6879" s="3" t="s">
        <v>8212</v>
      </c>
      <c r="D6879" s="2" t="s">
        <v>15461</v>
      </c>
      <c r="E6879" s="3" t="s">
        <v>20622</v>
      </c>
      <c r="F6879" s="67" t="s">
        <v>38552</v>
      </c>
      <c r="G6879" s="67" t="s">
        <v>35624</v>
      </c>
      <c r="I6879" s="3" t="s">
        <v>6300</v>
      </c>
      <c r="J6879" s="3" t="str">
        <f>IF($B6879="SINAPI",IF(ISNUMBER(MATCH(Banco!$C6879,Analitico!$A:$A,0)),INDEX(Analitico!E:E,MATCH(Banco!$C6879,Analitico!$A:$A,0))&amp;"%",""),"")</f>
        <v/>
      </c>
      <c r="K6879" s="3" t="str">
        <f>IF($B6879="SINAPI",IF(ISNUMBER(MATCH(Banco!$C6879,Analitico!$A:$A,0)),INDEX(Analitico!F:F,MATCH(Banco!$C6879,Analitico!$A:$A,0))&amp;"%",""),"")</f>
        <v/>
      </c>
    </row>
    <row r="6880" spans="1:11" ht="22.5" x14ac:dyDescent="0.2">
      <c r="A6880" s="1" t="str">
        <f t="shared" si="108"/>
        <v>SINAPI 102773</v>
      </c>
      <c r="B6880" s="3" t="s">
        <v>21527</v>
      </c>
      <c r="C6880" s="3" t="s">
        <v>8213</v>
      </c>
      <c r="D6880" s="2" t="s">
        <v>15462</v>
      </c>
      <c r="E6880" s="3" t="s">
        <v>20622</v>
      </c>
      <c r="F6880" s="67" t="s">
        <v>38553</v>
      </c>
      <c r="G6880" s="67" t="s">
        <v>35625</v>
      </c>
      <c r="I6880" s="3" t="s">
        <v>6298</v>
      </c>
      <c r="J6880" s="3" t="str">
        <f>IF($B6880="SINAPI",IF(ISNUMBER(MATCH(Banco!$C6880,Analitico!$A:$A,0)),INDEX(Analitico!E:E,MATCH(Banco!$C6880,Analitico!$A:$A,0))&amp;"%",""),"")</f>
        <v/>
      </c>
      <c r="K6880" s="3" t="str">
        <f>IF($B6880="SINAPI",IF(ISNUMBER(MATCH(Banco!$C6880,Analitico!$A:$A,0)),INDEX(Analitico!F:F,MATCH(Banco!$C6880,Analitico!$A:$A,0))&amp;"%",""),"")</f>
        <v/>
      </c>
    </row>
    <row r="6881" spans="1:11" ht="22.5" x14ac:dyDescent="0.2">
      <c r="A6881" s="1" t="str">
        <f t="shared" si="108"/>
        <v>SINAPI 102774</v>
      </c>
      <c r="B6881" s="3" t="s">
        <v>21527</v>
      </c>
      <c r="C6881" s="3" t="s">
        <v>8214</v>
      </c>
      <c r="D6881" s="2" t="s">
        <v>15463</v>
      </c>
      <c r="E6881" s="3" t="s">
        <v>20622</v>
      </c>
      <c r="F6881" s="67" t="s">
        <v>38553</v>
      </c>
      <c r="G6881" s="67" t="s">
        <v>35625</v>
      </c>
      <c r="I6881" s="3" t="s">
        <v>6298</v>
      </c>
      <c r="J6881" s="3" t="str">
        <f>IF($B6881="SINAPI",IF(ISNUMBER(MATCH(Banco!$C6881,Analitico!$A:$A,0)),INDEX(Analitico!E:E,MATCH(Banco!$C6881,Analitico!$A:$A,0))&amp;"%",""),"")</f>
        <v/>
      </c>
      <c r="K6881" s="3" t="str">
        <f>IF($B6881="SINAPI",IF(ISNUMBER(MATCH(Banco!$C6881,Analitico!$A:$A,0)),INDEX(Analitico!F:F,MATCH(Banco!$C6881,Analitico!$A:$A,0))&amp;"%",""),"")</f>
        <v/>
      </c>
    </row>
    <row r="6882" spans="1:11" ht="22.5" x14ac:dyDescent="0.2">
      <c r="A6882" s="1" t="str">
        <f t="shared" si="108"/>
        <v>SINAPI 102775</v>
      </c>
      <c r="B6882" s="3" t="s">
        <v>21527</v>
      </c>
      <c r="C6882" s="3" t="s">
        <v>8215</v>
      </c>
      <c r="D6882" s="2" t="s">
        <v>15464</v>
      </c>
      <c r="E6882" s="3" t="s">
        <v>20622</v>
      </c>
      <c r="F6882" s="67" t="s">
        <v>38554</v>
      </c>
      <c r="G6882" s="67" t="s">
        <v>35626</v>
      </c>
      <c r="I6882" s="3" t="s">
        <v>6298</v>
      </c>
      <c r="J6882" s="3" t="str">
        <f>IF($B6882="SINAPI",IF(ISNUMBER(MATCH(Banco!$C6882,Analitico!$A:$A,0)),INDEX(Analitico!E:E,MATCH(Banco!$C6882,Analitico!$A:$A,0))&amp;"%",""),"")</f>
        <v/>
      </c>
      <c r="K6882" s="3" t="str">
        <f>IF($B6882="SINAPI",IF(ISNUMBER(MATCH(Banco!$C6882,Analitico!$A:$A,0)),INDEX(Analitico!F:F,MATCH(Banco!$C6882,Analitico!$A:$A,0))&amp;"%",""),"")</f>
        <v/>
      </c>
    </row>
    <row r="6883" spans="1:11" ht="22.5" x14ac:dyDescent="0.2">
      <c r="A6883" s="1" t="str">
        <f t="shared" ref="A6883:A6946" si="109">CONCATENAR</f>
        <v>SINAPI 102776</v>
      </c>
      <c r="B6883" s="3" t="s">
        <v>21527</v>
      </c>
      <c r="C6883" s="3" t="s">
        <v>8216</v>
      </c>
      <c r="D6883" s="2" t="s">
        <v>15465</v>
      </c>
      <c r="E6883" s="3" t="s">
        <v>20622</v>
      </c>
      <c r="F6883" s="67" t="s">
        <v>38554</v>
      </c>
      <c r="G6883" s="67" t="s">
        <v>35626</v>
      </c>
      <c r="I6883" s="3" t="s">
        <v>6298</v>
      </c>
      <c r="J6883" s="3" t="str">
        <f>IF($B6883="SINAPI",IF(ISNUMBER(MATCH(Banco!$C6883,Analitico!$A:$A,0)),INDEX(Analitico!E:E,MATCH(Banco!$C6883,Analitico!$A:$A,0))&amp;"%",""),"")</f>
        <v/>
      </c>
      <c r="K6883" s="3" t="str">
        <f>IF($B6883="SINAPI",IF(ISNUMBER(MATCH(Banco!$C6883,Analitico!$A:$A,0)),INDEX(Analitico!F:F,MATCH(Banco!$C6883,Analitico!$A:$A,0))&amp;"%",""),"")</f>
        <v/>
      </c>
    </row>
    <row r="6884" spans="1:11" ht="22.5" x14ac:dyDescent="0.2">
      <c r="A6884" s="1" t="str">
        <f t="shared" si="109"/>
        <v>SINAPI 102777</v>
      </c>
      <c r="B6884" s="3" t="s">
        <v>21527</v>
      </c>
      <c r="C6884" s="3" t="s">
        <v>8217</v>
      </c>
      <c r="D6884" s="2" t="s">
        <v>15466</v>
      </c>
      <c r="E6884" s="3" t="s">
        <v>20622</v>
      </c>
      <c r="F6884" s="67" t="s">
        <v>38555</v>
      </c>
      <c r="G6884" s="67" t="s">
        <v>35627</v>
      </c>
      <c r="I6884" s="3" t="s">
        <v>6298</v>
      </c>
      <c r="J6884" s="3" t="str">
        <f>IF($B6884="SINAPI",IF(ISNUMBER(MATCH(Banco!$C6884,Analitico!$A:$A,0)),INDEX(Analitico!E:E,MATCH(Banco!$C6884,Analitico!$A:$A,0))&amp;"%",""),"")</f>
        <v/>
      </c>
      <c r="K6884" s="3" t="str">
        <f>IF($B6884="SINAPI",IF(ISNUMBER(MATCH(Banco!$C6884,Analitico!$A:$A,0)),INDEX(Analitico!F:F,MATCH(Banco!$C6884,Analitico!$A:$A,0))&amp;"%",""),"")</f>
        <v/>
      </c>
    </row>
    <row r="6885" spans="1:11" ht="22.5" x14ac:dyDescent="0.2">
      <c r="A6885" s="1" t="str">
        <f t="shared" si="109"/>
        <v>SINAPI 102778</v>
      </c>
      <c r="B6885" s="3" t="s">
        <v>21527</v>
      </c>
      <c r="C6885" s="3" t="s">
        <v>8218</v>
      </c>
      <c r="D6885" s="2" t="s">
        <v>15467</v>
      </c>
      <c r="E6885" s="3" t="s">
        <v>20622</v>
      </c>
      <c r="F6885" s="67" t="s">
        <v>38556</v>
      </c>
      <c r="G6885" s="67" t="s">
        <v>35628</v>
      </c>
      <c r="I6885" s="3" t="s">
        <v>6298</v>
      </c>
      <c r="J6885" s="3" t="str">
        <f>IF($B6885="SINAPI",IF(ISNUMBER(MATCH(Banco!$C6885,Analitico!$A:$A,0)),INDEX(Analitico!E:E,MATCH(Banco!$C6885,Analitico!$A:$A,0))&amp;"%",""),"")</f>
        <v/>
      </c>
      <c r="K6885" s="3" t="str">
        <f>IF($B6885="SINAPI",IF(ISNUMBER(MATCH(Banco!$C6885,Analitico!$A:$A,0)),INDEX(Analitico!F:F,MATCH(Banco!$C6885,Analitico!$A:$A,0))&amp;"%",""),"")</f>
        <v/>
      </c>
    </row>
    <row r="6886" spans="1:11" ht="22.5" x14ac:dyDescent="0.2">
      <c r="A6886" s="1" t="str">
        <f t="shared" si="109"/>
        <v>SINAPI 102779</v>
      </c>
      <c r="B6886" s="3" t="s">
        <v>21527</v>
      </c>
      <c r="C6886" s="3" t="s">
        <v>8219</v>
      </c>
      <c r="D6886" s="2" t="s">
        <v>15468</v>
      </c>
      <c r="E6886" s="3" t="s">
        <v>20622</v>
      </c>
      <c r="F6886" s="67" t="s">
        <v>38553</v>
      </c>
      <c r="G6886" s="67" t="s">
        <v>35625</v>
      </c>
      <c r="I6886" s="3" t="s">
        <v>6298</v>
      </c>
      <c r="J6886" s="3" t="str">
        <f>IF($B6886="SINAPI",IF(ISNUMBER(MATCH(Banco!$C6886,Analitico!$A:$A,0)),INDEX(Analitico!E:E,MATCH(Banco!$C6886,Analitico!$A:$A,0))&amp;"%",""),"")</f>
        <v/>
      </c>
      <c r="K6886" s="3" t="str">
        <f>IF($B6886="SINAPI",IF(ISNUMBER(MATCH(Banco!$C6886,Analitico!$A:$A,0)),INDEX(Analitico!F:F,MATCH(Banco!$C6886,Analitico!$A:$A,0))&amp;"%",""),"")</f>
        <v/>
      </c>
    </row>
    <row r="6887" spans="1:11" ht="22.5" x14ac:dyDescent="0.2">
      <c r="A6887" s="1" t="str">
        <f t="shared" si="109"/>
        <v>SINAPI 102780</v>
      </c>
      <c r="B6887" s="3" t="s">
        <v>21527</v>
      </c>
      <c r="C6887" s="3" t="s">
        <v>8220</v>
      </c>
      <c r="D6887" s="2" t="s">
        <v>15469</v>
      </c>
      <c r="E6887" s="3" t="s">
        <v>20622</v>
      </c>
      <c r="F6887" s="67" t="s">
        <v>38557</v>
      </c>
      <c r="G6887" s="67" t="s">
        <v>35629</v>
      </c>
      <c r="I6887" s="3" t="s">
        <v>6298</v>
      </c>
      <c r="J6887" s="3" t="str">
        <f>IF($B6887="SINAPI",IF(ISNUMBER(MATCH(Banco!$C6887,Analitico!$A:$A,0)),INDEX(Analitico!E:E,MATCH(Banco!$C6887,Analitico!$A:$A,0))&amp;"%",""),"")</f>
        <v/>
      </c>
      <c r="K6887" s="3" t="str">
        <f>IF($B6887="SINAPI",IF(ISNUMBER(MATCH(Banco!$C6887,Analitico!$A:$A,0)),INDEX(Analitico!F:F,MATCH(Banco!$C6887,Analitico!$A:$A,0))&amp;"%",""),"")</f>
        <v/>
      </c>
    </row>
    <row r="6888" spans="1:11" ht="22.5" x14ac:dyDescent="0.2">
      <c r="A6888" s="1" t="str">
        <f t="shared" si="109"/>
        <v>SINAPI 102781</v>
      </c>
      <c r="B6888" s="3" t="s">
        <v>21527</v>
      </c>
      <c r="C6888" s="3" t="s">
        <v>8221</v>
      </c>
      <c r="D6888" s="2" t="s">
        <v>15470</v>
      </c>
      <c r="E6888" s="3" t="s">
        <v>20622</v>
      </c>
      <c r="F6888" s="67" t="s">
        <v>38558</v>
      </c>
      <c r="G6888" s="67" t="s">
        <v>35630</v>
      </c>
      <c r="I6888" s="3" t="s">
        <v>6298</v>
      </c>
      <c r="J6888" s="3" t="str">
        <f>IF($B6888="SINAPI",IF(ISNUMBER(MATCH(Banco!$C6888,Analitico!$A:$A,0)),INDEX(Analitico!E:E,MATCH(Banco!$C6888,Analitico!$A:$A,0))&amp;"%",""),"")</f>
        <v/>
      </c>
      <c r="K6888" s="3" t="str">
        <f>IF($B6888="SINAPI",IF(ISNUMBER(MATCH(Banco!$C6888,Analitico!$A:$A,0)),INDEX(Analitico!F:F,MATCH(Banco!$C6888,Analitico!$A:$A,0))&amp;"%",""),"")</f>
        <v/>
      </c>
    </row>
    <row r="6889" spans="1:11" ht="22.5" x14ac:dyDescent="0.2">
      <c r="A6889" s="1" t="str">
        <f t="shared" si="109"/>
        <v>SINAPI 102782</v>
      </c>
      <c r="B6889" s="3" t="s">
        <v>21527</v>
      </c>
      <c r="C6889" s="3" t="s">
        <v>8222</v>
      </c>
      <c r="D6889" s="2" t="s">
        <v>15471</v>
      </c>
      <c r="E6889" s="3" t="s">
        <v>20622</v>
      </c>
      <c r="F6889" s="67" t="s">
        <v>38559</v>
      </c>
      <c r="G6889" s="67" t="s">
        <v>35631</v>
      </c>
      <c r="I6889" s="3" t="s">
        <v>6298</v>
      </c>
      <c r="J6889" s="3" t="str">
        <f>IF($B6889="SINAPI",IF(ISNUMBER(MATCH(Banco!$C6889,Analitico!$A:$A,0)),INDEX(Analitico!E:E,MATCH(Banco!$C6889,Analitico!$A:$A,0))&amp;"%",""),"")</f>
        <v/>
      </c>
      <c r="K6889" s="3" t="str">
        <f>IF($B6889="SINAPI",IF(ISNUMBER(MATCH(Banco!$C6889,Analitico!$A:$A,0)),INDEX(Analitico!F:F,MATCH(Banco!$C6889,Analitico!$A:$A,0))&amp;"%",""),"")</f>
        <v/>
      </c>
    </row>
    <row r="6890" spans="1:11" ht="22.5" x14ac:dyDescent="0.2">
      <c r="A6890" s="1" t="str">
        <f t="shared" si="109"/>
        <v>SINAPI 102783</v>
      </c>
      <c r="B6890" s="3" t="s">
        <v>21527</v>
      </c>
      <c r="C6890" s="3" t="s">
        <v>8223</v>
      </c>
      <c r="D6890" s="2" t="s">
        <v>15472</v>
      </c>
      <c r="E6890" s="3" t="s">
        <v>20622</v>
      </c>
      <c r="F6890" s="67" t="s">
        <v>38560</v>
      </c>
      <c r="G6890" s="67" t="s">
        <v>35632</v>
      </c>
      <c r="I6890" s="3" t="s">
        <v>6298</v>
      </c>
      <c r="J6890" s="3" t="str">
        <f>IF($B6890="SINAPI",IF(ISNUMBER(MATCH(Banco!$C6890,Analitico!$A:$A,0)),INDEX(Analitico!E:E,MATCH(Banco!$C6890,Analitico!$A:$A,0))&amp;"%",""),"")</f>
        <v/>
      </c>
      <c r="K6890" s="3" t="str">
        <f>IF($B6890="SINAPI",IF(ISNUMBER(MATCH(Banco!$C6890,Analitico!$A:$A,0)),INDEX(Analitico!F:F,MATCH(Banco!$C6890,Analitico!$A:$A,0))&amp;"%",""),"")</f>
        <v/>
      </c>
    </row>
    <row r="6891" spans="1:11" ht="22.5" x14ac:dyDescent="0.2">
      <c r="A6891" s="1" t="str">
        <f t="shared" si="109"/>
        <v>SINAPI 102784</v>
      </c>
      <c r="B6891" s="3" t="s">
        <v>21527</v>
      </c>
      <c r="C6891" s="3" t="s">
        <v>8224</v>
      </c>
      <c r="D6891" s="2" t="s">
        <v>15473</v>
      </c>
      <c r="E6891" s="3" t="s">
        <v>20622</v>
      </c>
      <c r="F6891" s="67" t="s">
        <v>38561</v>
      </c>
      <c r="G6891" s="67" t="s">
        <v>35633</v>
      </c>
      <c r="I6891" s="3" t="s">
        <v>6298</v>
      </c>
      <c r="J6891" s="3" t="str">
        <f>IF($B6891="SINAPI",IF(ISNUMBER(MATCH(Banco!$C6891,Analitico!$A:$A,0)),INDEX(Analitico!E:E,MATCH(Banco!$C6891,Analitico!$A:$A,0))&amp;"%",""),"")</f>
        <v/>
      </c>
      <c r="K6891" s="3" t="str">
        <f>IF($B6891="SINAPI",IF(ISNUMBER(MATCH(Banco!$C6891,Analitico!$A:$A,0)),INDEX(Analitico!F:F,MATCH(Banco!$C6891,Analitico!$A:$A,0))&amp;"%",""),"")</f>
        <v/>
      </c>
    </row>
    <row r="6892" spans="1:11" ht="22.5" x14ac:dyDescent="0.2">
      <c r="A6892" s="1" t="str">
        <f t="shared" si="109"/>
        <v>SINAPI 102785</v>
      </c>
      <c r="B6892" s="3" t="s">
        <v>21527</v>
      </c>
      <c r="C6892" s="3" t="s">
        <v>8225</v>
      </c>
      <c r="D6892" s="2" t="s">
        <v>15474</v>
      </c>
      <c r="E6892" s="3" t="s">
        <v>20622</v>
      </c>
      <c r="F6892" s="67" t="s">
        <v>38557</v>
      </c>
      <c r="G6892" s="67" t="s">
        <v>35629</v>
      </c>
      <c r="I6892" s="3" t="s">
        <v>6298</v>
      </c>
      <c r="J6892" s="3" t="str">
        <f>IF($B6892="SINAPI",IF(ISNUMBER(MATCH(Banco!$C6892,Analitico!$A:$A,0)),INDEX(Analitico!E:E,MATCH(Banco!$C6892,Analitico!$A:$A,0))&amp;"%",""),"")</f>
        <v/>
      </c>
      <c r="K6892" s="3" t="str">
        <f>IF($B6892="SINAPI",IF(ISNUMBER(MATCH(Banco!$C6892,Analitico!$A:$A,0)),INDEX(Analitico!F:F,MATCH(Banco!$C6892,Analitico!$A:$A,0))&amp;"%",""),"")</f>
        <v/>
      </c>
    </row>
    <row r="6893" spans="1:11" ht="22.5" x14ac:dyDescent="0.2">
      <c r="A6893" s="1" t="str">
        <f t="shared" si="109"/>
        <v>SINAPI 102786</v>
      </c>
      <c r="B6893" s="3" t="s">
        <v>21527</v>
      </c>
      <c r="C6893" s="3" t="s">
        <v>8226</v>
      </c>
      <c r="D6893" s="2" t="s">
        <v>15475</v>
      </c>
      <c r="E6893" s="3" t="s">
        <v>20622</v>
      </c>
      <c r="F6893" s="67" t="s">
        <v>38562</v>
      </c>
      <c r="G6893" s="67" t="s">
        <v>35634</v>
      </c>
      <c r="I6893" s="3" t="s">
        <v>6298</v>
      </c>
      <c r="J6893" s="3" t="str">
        <f>IF($B6893="SINAPI",IF(ISNUMBER(MATCH(Banco!$C6893,Analitico!$A:$A,0)),INDEX(Analitico!E:E,MATCH(Banco!$C6893,Analitico!$A:$A,0))&amp;"%",""),"")</f>
        <v/>
      </c>
      <c r="K6893" s="3" t="str">
        <f>IF($B6893="SINAPI",IF(ISNUMBER(MATCH(Banco!$C6893,Analitico!$A:$A,0)),INDEX(Analitico!F:F,MATCH(Banco!$C6893,Analitico!$A:$A,0))&amp;"%",""),"")</f>
        <v/>
      </c>
    </row>
    <row r="6894" spans="1:11" ht="22.5" x14ac:dyDescent="0.2">
      <c r="A6894" s="1" t="str">
        <f t="shared" si="109"/>
        <v>SINAPI 102787</v>
      </c>
      <c r="B6894" s="3" t="s">
        <v>21527</v>
      </c>
      <c r="C6894" s="3" t="s">
        <v>8227</v>
      </c>
      <c r="D6894" s="2" t="s">
        <v>15476</v>
      </c>
      <c r="E6894" s="3" t="s">
        <v>20622</v>
      </c>
      <c r="F6894" s="67" t="s">
        <v>38559</v>
      </c>
      <c r="G6894" s="67" t="s">
        <v>35631</v>
      </c>
      <c r="I6894" s="3" t="s">
        <v>6298</v>
      </c>
      <c r="J6894" s="3" t="str">
        <f>IF($B6894="SINAPI",IF(ISNUMBER(MATCH(Banco!$C6894,Analitico!$A:$A,0)),INDEX(Analitico!E:E,MATCH(Banco!$C6894,Analitico!$A:$A,0))&amp;"%",""),"")</f>
        <v/>
      </c>
      <c r="K6894" s="3" t="str">
        <f>IF($B6894="SINAPI",IF(ISNUMBER(MATCH(Banco!$C6894,Analitico!$A:$A,0)),INDEX(Analitico!F:F,MATCH(Banco!$C6894,Analitico!$A:$A,0))&amp;"%",""),"")</f>
        <v/>
      </c>
    </row>
    <row r="6895" spans="1:11" ht="22.5" x14ac:dyDescent="0.2">
      <c r="A6895" s="1" t="str">
        <f t="shared" si="109"/>
        <v>SINAPI 102788</v>
      </c>
      <c r="B6895" s="3" t="s">
        <v>21527</v>
      </c>
      <c r="C6895" s="3" t="s">
        <v>8228</v>
      </c>
      <c r="D6895" s="2" t="s">
        <v>15477</v>
      </c>
      <c r="E6895" s="3" t="s">
        <v>20622</v>
      </c>
      <c r="F6895" s="67" t="s">
        <v>38563</v>
      </c>
      <c r="G6895" s="67" t="s">
        <v>35635</v>
      </c>
      <c r="I6895" s="3" t="s">
        <v>6298</v>
      </c>
      <c r="J6895" s="3" t="str">
        <f>IF($B6895="SINAPI",IF(ISNUMBER(MATCH(Banco!$C6895,Analitico!$A:$A,0)),INDEX(Analitico!E:E,MATCH(Banco!$C6895,Analitico!$A:$A,0))&amp;"%",""),"")</f>
        <v/>
      </c>
      <c r="K6895" s="3" t="str">
        <f>IF($B6895="SINAPI",IF(ISNUMBER(MATCH(Banco!$C6895,Analitico!$A:$A,0)),INDEX(Analitico!F:F,MATCH(Banco!$C6895,Analitico!$A:$A,0))&amp;"%",""),"")</f>
        <v/>
      </c>
    </row>
    <row r="6896" spans="1:11" ht="22.5" x14ac:dyDescent="0.2">
      <c r="A6896" s="1" t="str">
        <f t="shared" si="109"/>
        <v>SINAPI 102789</v>
      </c>
      <c r="B6896" s="3" t="s">
        <v>21527</v>
      </c>
      <c r="C6896" s="3" t="s">
        <v>8229</v>
      </c>
      <c r="D6896" s="2" t="s">
        <v>15478</v>
      </c>
      <c r="E6896" s="3" t="s">
        <v>20622</v>
      </c>
      <c r="F6896" s="67" t="s">
        <v>38564</v>
      </c>
      <c r="G6896" s="67" t="s">
        <v>35636</v>
      </c>
      <c r="I6896" s="3" t="s">
        <v>6298</v>
      </c>
      <c r="J6896" s="3" t="str">
        <f>IF($B6896="SINAPI",IF(ISNUMBER(MATCH(Banco!$C6896,Analitico!$A:$A,0)),INDEX(Analitico!E:E,MATCH(Banco!$C6896,Analitico!$A:$A,0))&amp;"%",""),"")</f>
        <v/>
      </c>
      <c r="K6896" s="3" t="str">
        <f>IF($B6896="SINAPI",IF(ISNUMBER(MATCH(Banco!$C6896,Analitico!$A:$A,0)),INDEX(Analitico!F:F,MATCH(Banco!$C6896,Analitico!$A:$A,0))&amp;"%",""),"")</f>
        <v/>
      </c>
    </row>
    <row r="6897" spans="1:11" ht="22.5" x14ac:dyDescent="0.2">
      <c r="A6897" s="1" t="str">
        <f t="shared" si="109"/>
        <v>SINAPI 102790</v>
      </c>
      <c r="B6897" s="3" t="s">
        <v>21527</v>
      </c>
      <c r="C6897" s="3" t="s">
        <v>8230</v>
      </c>
      <c r="D6897" s="2" t="s">
        <v>15479</v>
      </c>
      <c r="E6897" s="3" t="s">
        <v>20622</v>
      </c>
      <c r="F6897" s="67" t="s">
        <v>38565</v>
      </c>
      <c r="G6897" s="67" t="s">
        <v>35637</v>
      </c>
      <c r="I6897" s="3" t="s">
        <v>6298</v>
      </c>
      <c r="J6897" s="3" t="str">
        <f>IF($B6897="SINAPI",IF(ISNUMBER(MATCH(Banco!$C6897,Analitico!$A:$A,0)),INDEX(Analitico!E:E,MATCH(Banco!$C6897,Analitico!$A:$A,0))&amp;"%",""),"")</f>
        <v/>
      </c>
      <c r="K6897" s="3" t="str">
        <f>IF($B6897="SINAPI",IF(ISNUMBER(MATCH(Banco!$C6897,Analitico!$A:$A,0)),INDEX(Analitico!F:F,MATCH(Banco!$C6897,Analitico!$A:$A,0))&amp;"%",""),"")</f>
        <v/>
      </c>
    </row>
    <row r="6898" spans="1:11" ht="22.5" x14ac:dyDescent="0.2">
      <c r="A6898" s="1" t="str">
        <f t="shared" si="109"/>
        <v>SINAPI 102791</v>
      </c>
      <c r="B6898" s="3" t="s">
        <v>21527</v>
      </c>
      <c r="C6898" s="3" t="s">
        <v>8231</v>
      </c>
      <c r="D6898" s="2" t="s">
        <v>15480</v>
      </c>
      <c r="E6898" s="3" t="s">
        <v>20622</v>
      </c>
      <c r="F6898" s="67" t="s">
        <v>38566</v>
      </c>
      <c r="G6898" s="67" t="s">
        <v>35638</v>
      </c>
      <c r="I6898" s="3" t="s">
        <v>6298</v>
      </c>
      <c r="J6898" s="3" t="str">
        <f>IF($B6898="SINAPI",IF(ISNUMBER(MATCH(Banco!$C6898,Analitico!$A:$A,0)),INDEX(Analitico!E:E,MATCH(Banco!$C6898,Analitico!$A:$A,0))&amp;"%",""),"")</f>
        <v/>
      </c>
      <c r="K6898" s="3" t="str">
        <f>IF($B6898="SINAPI",IF(ISNUMBER(MATCH(Banco!$C6898,Analitico!$A:$A,0)),INDEX(Analitico!F:F,MATCH(Banco!$C6898,Analitico!$A:$A,0))&amp;"%",""),"")</f>
        <v/>
      </c>
    </row>
    <row r="6899" spans="1:11" ht="22.5" x14ac:dyDescent="0.2">
      <c r="A6899" s="1" t="str">
        <f t="shared" si="109"/>
        <v>SINAPI 102792</v>
      </c>
      <c r="B6899" s="3" t="s">
        <v>21527</v>
      </c>
      <c r="C6899" s="3" t="s">
        <v>8232</v>
      </c>
      <c r="D6899" s="2" t="s">
        <v>15481</v>
      </c>
      <c r="E6899" s="3" t="s">
        <v>20622</v>
      </c>
      <c r="F6899" s="67" t="s">
        <v>38567</v>
      </c>
      <c r="G6899" s="67" t="s">
        <v>35639</v>
      </c>
      <c r="I6899" s="3" t="s">
        <v>6298</v>
      </c>
      <c r="J6899" s="3" t="str">
        <f>IF($B6899="SINAPI",IF(ISNUMBER(MATCH(Banco!$C6899,Analitico!$A:$A,0)),INDEX(Analitico!E:E,MATCH(Banco!$C6899,Analitico!$A:$A,0))&amp;"%",""),"")</f>
        <v/>
      </c>
      <c r="K6899" s="3" t="str">
        <f>IF($B6899="SINAPI",IF(ISNUMBER(MATCH(Banco!$C6899,Analitico!$A:$A,0)),INDEX(Analitico!F:F,MATCH(Banco!$C6899,Analitico!$A:$A,0))&amp;"%",""),"")</f>
        <v/>
      </c>
    </row>
    <row r="6900" spans="1:11" ht="22.5" x14ac:dyDescent="0.2">
      <c r="A6900" s="1" t="str">
        <f t="shared" si="109"/>
        <v>SINAPI 102793</v>
      </c>
      <c r="B6900" s="3" t="s">
        <v>21527</v>
      </c>
      <c r="C6900" s="3" t="s">
        <v>8233</v>
      </c>
      <c r="D6900" s="2" t="s">
        <v>15482</v>
      </c>
      <c r="E6900" s="3" t="s">
        <v>20622</v>
      </c>
      <c r="F6900" s="67" t="s">
        <v>38568</v>
      </c>
      <c r="G6900" s="67" t="s">
        <v>35640</v>
      </c>
      <c r="I6900" s="3" t="s">
        <v>6298</v>
      </c>
      <c r="J6900" s="3" t="str">
        <f>IF($B6900="SINAPI",IF(ISNUMBER(MATCH(Banco!$C6900,Analitico!$A:$A,0)),INDEX(Analitico!E:E,MATCH(Banco!$C6900,Analitico!$A:$A,0))&amp;"%",""),"")</f>
        <v/>
      </c>
      <c r="K6900" s="3" t="str">
        <f>IF($B6900="SINAPI",IF(ISNUMBER(MATCH(Banco!$C6900,Analitico!$A:$A,0)),INDEX(Analitico!F:F,MATCH(Banco!$C6900,Analitico!$A:$A,0))&amp;"%",""),"")</f>
        <v/>
      </c>
    </row>
    <row r="6901" spans="1:11" ht="22.5" x14ac:dyDescent="0.2">
      <c r="A6901" s="1" t="str">
        <f t="shared" si="109"/>
        <v>SINAPI 102794</v>
      </c>
      <c r="B6901" s="3" t="s">
        <v>21527</v>
      </c>
      <c r="C6901" s="3" t="s">
        <v>8234</v>
      </c>
      <c r="D6901" s="2" t="s">
        <v>15483</v>
      </c>
      <c r="E6901" s="3" t="s">
        <v>20622</v>
      </c>
      <c r="F6901" s="67" t="s">
        <v>38569</v>
      </c>
      <c r="G6901" s="67" t="s">
        <v>35641</v>
      </c>
      <c r="I6901" s="3" t="s">
        <v>6298</v>
      </c>
      <c r="J6901" s="3" t="str">
        <f>IF($B6901="SINAPI",IF(ISNUMBER(MATCH(Banco!$C6901,Analitico!$A:$A,0)),INDEX(Analitico!E:E,MATCH(Banco!$C6901,Analitico!$A:$A,0))&amp;"%",""),"")</f>
        <v/>
      </c>
      <c r="K6901" s="3" t="str">
        <f>IF($B6901="SINAPI",IF(ISNUMBER(MATCH(Banco!$C6901,Analitico!$A:$A,0)),INDEX(Analitico!F:F,MATCH(Banco!$C6901,Analitico!$A:$A,0))&amp;"%",""),"")</f>
        <v/>
      </c>
    </row>
    <row r="6902" spans="1:11" ht="22.5" x14ac:dyDescent="0.2">
      <c r="A6902" s="1" t="str">
        <f t="shared" si="109"/>
        <v>SINAPI 102795</v>
      </c>
      <c r="B6902" s="3" t="s">
        <v>21527</v>
      </c>
      <c r="C6902" s="3" t="s">
        <v>8235</v>
      </c>
      <c r="D6902" s="2" t="s">
        <v>15484</v>
      </c>
      <c r="E6902" s="3" t="s">
        <v>20622</v>
      </c>
      <c r="F6902" s="67" t="s">
        <v>38570</v>
      </c>
      <c r="G6902" s="67" t="s">
        <v>35642</v>
      </c>
      <c r="I6902" s="3" t="s">
        <v>6298</v>
      </c>
      <c r="J6902" s="3" t="str">
        <f>IF($B6902="SINAPI",IF(ISNUMBER(MATCH(Banco!$C6902,Analitico!$A:$A,0)),INDEX(Analitico!E:E,MATCH(Banco!$C6902,Analitico!$A:$A,0))&amp;"%",""),"")</f>
        <v/>
      </c>
      <c r="K6902" s="3" t="str">
        <f>IF($B6902="SINAPI",IF(ISNUMBER(MATCH(Banco!$C6902,Analitico!$A:$A,0)),INDEX(Analitico!F:F,MATCH(Banco!$C6902,Analitico!$A:$A,0))&amp;"%",""),"")</f>
        <v/>
      </c>
    </row>
    <row r="6903" spans="1:11" ht="22.5" x14ac:dyDescent="0.2">
      <c r="A6903" s="1" t="str">
        <f t="shared" si="109"/>
        <v>SINAPI 102796</v>
      </c>
      <c r="B6903" s="3" t="s">
        <v>21527</v>
      </c>
      <c r="C6903" s="3" t="s">
        <v>8236</v>
      </c>
      <c r="D6903" s="2" t="s">
        <v>15485</v>
      </c>
      <c r="E6903" s="3" t="s">
        <v>20622</v>
      </c>
      <c r="F6903" s="67" t="s">
        <v>38571</v>
      </c>
      <c r="G6903" s="67" t="s">
        <v>35643</v>
      </c>
      <c r="I6903" s="3" t="s">
        <v>6298</v>
      </c>
      <c r="J6903" s="3" t="str">
        <f>IF($B6903="SINAPI",IF(ISNUMBER(MATCH(Banco!$C6903,Analitico!$A:$A,0)),INDEX(Analitico!E:E,MATCH(Banco!$C6903,Analitico!$A:$A,0))&amp;"%",""),"")</f>
        <v/>
      </c>
      <c r="K6903" s="3" t="str">
        <f>IF($B6903="SINAPI",IF(ISNUMBER(MATCH(Banco!$C6903,Analitico!$A:$A,0)),INDEX(Analitico!F:F,MATCH(Banco!$C6903,Analitico!$A:$A,0))&amp;"%",""),"")</f>
        <v/>
      </c>
    </row>
    <row r="6904" spans="1:11" ht="22.5" x14ac:dyDescent="0.2">
      <c r="A6904" s="1" t="str">
        <f t="shared" si="109"/>
        <v>SINAPI 102797</v>
      </c>
      <c r="B6904" s="3" t="s">
        <v>21527</v>
      </c>
      <c r="C6904" s="3" t="s">
        <v>8237</v>
      </c>
      <c r="D6904" s="2" t="s">
        <v>15486</v>
      </c>
      <c r="E6904" s="3" t="s">
        <v>20622</v>
      </c>
      <c r="F6904" s="67" t="s">
        <v>38572</v>
      </c>
      <c r="G6904" s="67" t="s">
        <v>35644</v>
      </c>
      <c r="I6904" s="3" t="s">
        <v>6298</v>
      </c>
      <c r="J6904" s="3" t="str">
        <f>IF($B6904="SINAPI",IF(ISNUMBER(MATCH(Banco!$C6904,Analitico!$A:$A,0)),INDEX(Analitico!E:E,MATCH(Banco!$C6904,Analitico!$A:$A,0))&amp;"%",""),"")</f>
        <v/>
      </c>
      <c r="K6904" s="3" t="str">
        <f>IF($B6904="SINAPI",IF(ISNUMBER(MATCH(Banco!$C6904,Analitico!$A:$A,0)),INDEX(Analitico!F:F,MATCH(Banco!$C6904,Analitico!$A:$A,0))&amp;"%",""),"")</f>
        <v/>
      </c>
    </row>
    <row r="6905" spans="1:11" ht="22.5" x14ac:dyDescent="0.2">
      <c r="A6905" s="1" t="str">
        <f t="shared" si="109"/>
        <v>SINAPI 102798</v>
      </c>
      <c r="B6905" s="3" t="s">
        <v>21527</v>
      </c>
      <c r="C6905" s="3" t="s">
        <v>8238</v>
      </c>
      <c r="D6905" s="2" t="s">
        <v>15487</v>
      </c>
      <c r="E6905" s="3" t="s">
        <v>20622</v>
      </c>
      <c r="F6905" s="67" t="s">
        <v>38573</v>
      </c>
      <c r="G6905" s="67" t="s">
        <v>35645</v>
      </c>
      <c r="I6905" s="3" t="s">
        <v>6298</v>
      </c>
      <c r="J6905" s="3" t="str">
        <f>IF($B6905="SINAPI",IF(ISNUMBER(MATCH(Banco!$C6905,Analitico!$A:$A,0)),INDEX(Analitico!E:E,MATCH(Banco!$C6905,Analitico!$A:$A,0))&amp;"%",""),"")</f>
        <v/>
      </c>
      <c r="K6905" s="3" t="str">
        <f>IF($B6905="SINAPI",IF(ISNUMBER(MATCH(Banco!$C6905,Analitico!$A:$A,0)),INDEX(Analitico!F:F,MATCH(Banco!$C6905,Analitico!$A:$A,0))&amp;"%",""),"")</f>
        <v/>
      </c>
    </row>
    <row r="6906" spans="1:11" ht="22.5" x14ac:dyDescent="0.2">
      <c r="A6906" s="1" t="str">
        <f t="shared" si="109"/>
        <v>SINAPI 102799</v>
      </c>
      <c r="B6906" s="3" t="s">
        <v>21527</v>
      </c>
      <c r="C6906" s="3" t="s">
        <v>8239</v>
      </c>
      <c r="D6906" s="2" t="s">
        <v>15488</v>
      </c>
      <c r="E6906" s="3" t="s">
        <v>20622</v>
      </c>
      <c r="F6906" s="67" t="s">
        <v>38574</v>
      </c>
      <c r="G6906" s="67" t="s">
        <v>35646</v>
      </c>
      <c r="I6906" s="3" t="s">
        <v>6298</v>
      </c>
      <c r="J6906" s="3" t="str">
        <f>IF($B6906="SINAPI",IF(ISNUMBER(MATCH(Banco!$C6906,Analitico!$A:$A,0)),INDEX(Analitico!E:E,MATCH(Banco!$C6906,Analitico!$A:$A,0))&amp;"%",""),"")</f>
        <v/>
      </c>
      <c r="K6906" s="3" t="str">
        <f>IF($B6906="SINAPI",IF(ISNUMBER(MATCH(Banco!$C6906,Analitico!$A:$A,0)),INDEX(Analitico!F:F,MATCH(Banco!$C6906,Analitico!$A:$A,0))&amp;"%",""),"")</f>
        <v/>
      </c>
    </row>
    <row r="6907" spans="1:11" ht="22.5" x14ac:dyDescent="0.2">
      <c r="A6907" s="1" t="str">
        <f t="shared" si="109"/>
        <v>SINAPI 102800</v>
      </c>
      <c r="B6907" s="3" t="s">
        <v>21527</v>
      </c>
      <c r="C6907" s="3" t="s">
        <v>8240</v>
      </c>
      <c r="D6907" s="2" t="s">
        <v>15489</v>
      </c>
      <c r="E6907" s="3" t="s">
        <v>20622</v>
      </c>
      <c r="F6907" s="67" t="s">
        <v>38575</v>
      </c>
      <c r="G6907" s="67" t="s">
        <v>35647</v>
      </c>
      <c r="I6907" s="3" t="s">
        <v>6298</v>
      </c>
      <c r="J6907" s="3" t="str">
        <f>IF($B6907="SINAPI",IF(ISNUMBER(MATCH(Banco!$C6907,Analitico!$A:$A,0)),INDEX(Analitico!E:E,MATCH(Banco!$C6907,Analitico!$A:$A,0))&amp;"%",""),"")</f>
        <v/>
      </c>
      <c r="K6907" s="3" t="str">
        <f>IF($B6907="SINAPI",IF(ISNUMBER(MATCH(Banco!$C6907,Analitico!$A:$A,0)),INDEX(Analitico!F:F,MATCH(Banco!$C6907,Analitico!$A:$A,0))&amp;"%",""),"")</f>
        <v/>
      </c>
    </row>
    <row r="6908" spans="1:11" ht="22.5" x14ac:dyDescent="0.2">
      <c r="A6908" s="1" t="str">
        <f t="shared" si="109"/>
        <v>SINAPI 102801</v>
      </c>
      <c r="B6908" s="3" t="s">
        <v>21527</v>
      </c>
      <c r="C6908" s="3" t="s">
        <v>8241</v>
      </c>
      <c r="D6908" s="2" t="s">
        <v>15490</v>
      </c>
      <c r="E6908" s="3" t="s">
        <v>20622</v>
      </c>
      <c r="F6908" s="67" t="s">
        <v>38576</v>
      </c>
      <c r="G6908" s="67" t="s">
        <v>35648</v>
      </c>
      <c r="I6908" s="3" t="s">
        <v>6298</v>
      </c>
      <c r="J6908" s="3" t="str">
        <f>IF($B6908="SINAPI",IF(ISNUMBER(MATCH(Banco!$C6908,Analitico!$A:$A,0)),INDEX(Analitico!E:E,MATCH(Banco!$C6908,Analitico!$A:$A,0))&amp;"%",""),"")</f>
        <v/>
      </c>
      <c r="K6908" s="3" t="str">
        <f>IF($B6908="SINAPI",IF(ISNUMBER(MATCH(Banco!$C6908,Analitico!$A:$A,0)),INDEX(Analitico!F:F,MATCH(Banco!$C6908,Analitico!$A:$A,0))&amp;"%",""),"")</f>
        <v/>
      </c>
    </row>
    <row r="6909" spans="1:11" ht="22.5" x14ac:dyDescent="0.2">
      <c r="A6909" s="1" t="str">
        <f t="shared" si="109"/>
        <v>SINAPI 102802</v>
      </c>
      <c r="B6909" s="3" t="s">
        <v>21527</v>
      </c>
      <c r="C6909" s="3" t="s">
        <v>8242</v>
      </c>
      <c r="D6909" s="2" t="s">
        <v>15491</v>
      </c>
      <c r="E6909" s="3" t="s">
        <v>20622</v>
      </c>
      <c r="F6909" s="67" t="s">
        <v>38577</v>
      </c>
      <c r="G6909" s="67" t="s">
        <v>35649</v>
      </c>
      <c r="I6909" s="3" t="s">
        <v>6298</v>
      </c>
      <c r="J6909" s="3" t="str">
        <f>IF($B6909="SINAPI",IF(ISNUMBER(MATCH(Banco!$C6909,Analitico!$A:$A,0)),INDEX(Analitico!E:E,MATCH(Banco!$C6909,Analitico!$A:$A,0))&amp;"%",""),"")</f>
        <v/>
      </c>
      <c r="K6909" s="3" t="str">
        <f>IF($B6909="SINAPI",IF(ISNUMBER(MATCH(Banco!$C6909,Analitico!$A:$A,0)),INDEX(Analitico!F:F,MATCH(Banco!$C6909,Analitico!$A:$A,0))&amp;"%",""),"")</f>
        <v/>
      </c>
    </row>
    <row r="6910" spans="1:11" ht="22.5" x14ac:dyDescent="0.2">
      <c r="A6910" s="1" t="str">
        <f t="shared" si="109"/>
        <v>SINAPI 101570</v>
      </c>
      <c r="B6910" s="3" t="s">
        <v>21527</v>
      </c>
      <c r="C6910" s="3" t="s">
        <v>8243</v>
      </c>
      <c r="D6910" s="2" t="s">
        <v>15492</v>
      </c>
      <c r="E6910" s="3" t="s">
        <v>20623</v>
      </c>
      <c r="F6910" s="67" t="s">
        <v>32218</v>
      </c>
      <c r="G6910" s="67" t="s">
        <v>35650</v>
      </c>
      <c r="I6910" s="3" t="s">
        <v>6298</v>
      </c>
      <c r="J6910" s="3" t="str">
        <f>IF($B6910="SINAPI",IF(ISNUMBER(MATCH(Banco!$C6910,Analitico!$A:$A,0)),INDEX(Analitico!E:E,MATCH(Banco!$C6910,Analitico!$A:$A,0))&amp;"%",""),"")</f>
        <v/>
      </c>
      <c r="K6910" s="3" t="str">
        <f>IF($B6910="SINAPI",IF(ISNUMBER(MATCH(Banco!$C6910,Analitico!$A:$A,0)),INDEX(Analitico!F:F,MATCH(Banco!$C6910,Analitico!$A:$A,0))&amp;"%",""),"")</f>
        <v/>
      </c>
    </row>
    <row r="6911" spans="1:11" ht="22.5" x14ac:dyDescent="0.2">
      <c r="A6911" s="1" t="str">
        <f t="shared" si="109"/>
        <v>SINAPI 101571</v>
      </c>
      <c r="B6911" s="3" t="s">
        <v>21527</v>
      </c>
      <c r="C6911" s="3" t="s">
        <v>8244</v>
      </c>
      <c r="D6911" s="2" t="s">
        <v>15493</v>
      </c>
      <c r="E6911" s="3" t="s">
        <v>20623</v>
      </c>
      <c r="F6911" s="67" t="s">
        <v>32080</v>
      </c>
      <c r="G6911" s="67" t="s">
        <v>35651</v>
      </c>
      <c r="I6911" s="3" t="s">
        <v>6298</v>
      </c>
      <c r="J6911" s="3" t="str">
        <f>IF($B6911="SINAPI",IF(ISNUMBER(MATCH(Banco!$C6911,Analitico!$A:$A,0)),INDEX(Analitico!E:E,MATCH(Banco!$C6911,Analitico!$A:$A,0))&amp;"%",""),"")</f>
        <v/>
      </c>
      <c r="K6911" s="3" t="str">
        <f>IF($B6911="SINAPI",IF(ISNUMBER(MATCH(Banco!$C6911,Analitico!$A:$A,0)),INDEX(Analitico!F:F,MATCH(Banco!$C6911,Analitico!$A:$A,0))&amp;"%",""),"")</f>
        <v/>
      </c>
    </row>
    <row r="6912" spans="1:11" ht="22.5" x14ac:dyDescent="0.2">
      <c r="A6912" s="1" t="str">
        <f t="shared" si="109"/>
        <v>SINAPI 101572</v>
      </c>
      <c r="B6912" s="3" t="s">
        <v>21527</v>
      </c>
      <c r="C6912" s="3" t="s">
        <v>8245</v>
      </c>
      <c r="D6912" s="2" t="s">
        <v>15494</v>
      </c>
      <c r="E6912" s="3" t="s">
        <v>20623</v>
      </c>
      <c r="F6912" s="67" t="s">
        <v>20817</v>
      </c>
      <c r="G6912" s="67" t="s">
        <v>20902</v>
      </c>
      <c r="I6912" s="3" t="s">
        <v>6298</v>
      </c>
      <c r="J6912" s="3" t="str">
        <f>IF($B6912="SINAPI",IF(ISNUMBER(MATCH(Banco!$C6912,Analitico!$A:$A,0)),INDEX(Analitico!E:E,MATCH(Banco!$C6912,Analitico!$A:$A,0))&amp;"%",""),"")</f>
        <v/>
      </c>
      <c r="K6912" s="3" t="str">
        <f>IF($B6912="SINAPI",IF(ISNUMBER(MATCH(Banco!$C6912,Analitico!$A:$A,0)),INDEX(Analitico!F:F,MATCH(Banco!$C6912,Analitico!$A:$A,0))&amp;"%",""),"")</f>
        <v/>
      </c>
    </row>
    <row r="6913" spans="1:11" ht="22.5" x14ac:dyDescent="0.2">
      <c r="A6913" s="1" t="str">
        <f t="shared" si="109"/>
        <v>SINAPI 101573</v>
      </c>
      <c r="B6913" s="3" t="s">
        <v>21527</v>
      </c>
      <c r="C6913" s="3" t="s">
        <v>8246</v>
      </c>
      <c r="D6913" s="2" t="s">
        <v>15495</v>
      </c>
      <c r="E6913" s="3" t="s">
        <v>20623</v>
      </c>
      <c r="F6913" s="67" t="s">
        <v>21487</v>
      </c>
      <c r="G6913" s="67" t="s">
        <v>5044</v>
      </c>
      <c r="I6913" s="3" t="s">
        <v>6298</v>
      </c>
      <c r="J6913" s="3" t="str">
        <f>IF($B6913="SINAPI",IF(ISNUMBER(MATCH(Banco!$C6913,Analitico!$A:$A,0)),INDEX(Analitico!E:E,MATCH(Banco!$C6913,Analitico!$A:$A,0))&amp;"%",""),"")</f>
        <v/>
      </c>
      <c r="K6913" s="3" t="str">
        <f>IF($B6913="SINAPI",IF(ISNUMBER(MATCH(Banco!$C6913,Analitico!$A:$A,0)),INDEX(Analitico!F:F,MATCH(Banco!$C6913,Analitico!$A:$A,0))&amp;"%",""),"")</f>
        <v/>
      </c>
    </row>
    <row r="6914" spans="1:11" ht="22.5" x14ac:dyDescent="0.2">
      <c r="A6914" s="1" t="str">
        <f t="shared" si="109"/>
        <v>SINAPI 101574</v>
      </c>
      <c r="B6914" s="3" t="s">
        <v>21527</v>
      </c>
      <c r="C6914" s="3" t="s">
        <v>8247</v>
      </c>
      <c r="D6914" s="2" t="s">
        <v>15496</v>
      </c>
      <c r="E6914" s="3" t="s">
        <v>20623</v>
      </c>
      <c r="F6914" s="67" t="s">
        <v>5046</v>
      </c>
      <c r="G6914" s="67" t="s">
        <v>5641</v>
      </c>
      <c r="I6914" s="3" t="s">
        <v>6298</v>
      </c>
      <c r="J6914" s="3" t="str">
        <f>IF($B6914="SINAPI",IF(ISNUMBER(MATCH(Banco!$C6914,Analitico!$A:$A,0)),INDEX(Analitico!E:E,MATCH(Banco!$C6914,Analitico!$A:$A,0))&amp;"%",""),"")</f>
        <v/>
      </c>
      <c r="K6914" s="3" t="str">
        <f>IF($B6914="SINAPI",IF(ISNUMBER(MATCH(Banco!$C6914,Analitico!$A:$A,0)),INDEX(Analitico!F:F,MATCH(Banco!$C6914,Analitico!$A:$A,0))&amp;"%",""),"")</f>
        <v/>
      </c>
    </row>
    <row r="6915" spans="1:11" ht="22.5" x14ac:dyDescent="0.2">
      <c r="A6915" s="1" t="str">
        <f t="shared" si="109"/>
        <v>SINAPI 101575</v>
      </c>
      <c r="B6915" s="3" t="s">
        <v>21527</v>
      </c>
      <c r="C6915" s="3" t="s">
        <v>8248</v>
      </c>
      <c r="D6915" s="2" t="s">
        <v>15497</v>
      </c>
      <c r="E6915" s="3" t="s">
        <v>20623</v>
      </c>
      <c r="F6915" s="67" t="s">
        <v>20755</v>
      </c>
      <c r="G6915" s="67" t="s">
        <v>21759</v>
      </c>
      <c r="I6915" s="3" t="s">
        <v>6298</v>
      </c>
      <c r="J6915" s="3" t="str">
        <f>IF($B6915="SINAPI",IF(ISNUMBER(MATCH(Banco!$C6915,Analitico!$A:$A,0)),INDEX(Analitico!E:E,MATCH(Banco!$C6915,Analitico!$A:$A,0))&amp;"%",""),"")</f>
        <v/>
      </c>
      <c r="K6915" s="3" t="str">
        <f>IF($B6915="SINAPI",IF(ISNUMBER(MATCH(Banco!$C6915,Analitico!$A:$A,0)),INDEX(Analitico!F:F,MATCH(Banco!$C6915,Analitico!$A:$A,0))&amp;"%",""),"")</f>
        <v/>
      </c>
    </row>
    <row r="6916" spans="1:11" ht="22.5" x14ac:dyDescent="0.2">
      <c r="A6916" s="1" t="str">
        <f t="shared" si="109"/>
        <v>SINAPI 101576</v>
      </c>
      <c r="B6916" s="3" t="s">
        <v>21527</v>
      </c>
      <c r="C6916" s="3" t="s">
        <v>8249</v>
      </c>
      <c r="D6916" s="2" t="s">
        <v>15498</v>
      </c>
      <c r="E6916" s="3" t="s">
        <v>20623</v>
      </c>
      <c r="F6916" s="67" t="s">
        <v>4772</v>
      </c>
      <c r="G6916" s="67" t="s">
        <v>21889</v>
      </c>
      <c r="I6916" s="3" t="s">
        <v>6298</v>
      </c>
      <c r="J6916" s="3" t="str">
        <f>IF($B6916="SINAPI",IF(ISNUMBER(MATCH(Banco!$C6916,Analitico!$A:$A,0)),INDEX(Analitico!E:E,MATCH(Banco!$C6916,Analitico!$A:$A,0))&amp;"%",""),"")</f>
        <v/>
      </c>
      <c r="K6916" s="3" t="str">
        <f>IF($B6916="SINAPI",IF(ISNUMBER(MATCH(Banco!$C6916,Analitico!$A:$A,0)),INDEX(Analitico!F:F,MATCH(Banco!$C6916,Analitico!$A:$A,0))&amp;"%",""),"")</f>
        <v/>
      </c>
    </row>
    <row r="6917" spans="1:11" ht="22.5" x14ac:dyDescent="0.2">
      <c r="A6917" s="1" t="str">
        <f t="shared" si="109"/>
        <v>SINAPI 101577</v>
      </c>
      <c r="B6917" s="3" t="s">
        <v>21527</v>
      </c>
      <c r="C6917" s="3" t="s">
        <v>8250</v>
      </c>
      <c r="D6917" s="2" t="s">
        <v>15499</v>
      </c>
      <c r="E6917" s="3" t="s">
        <v>20623</v>
      </c>
      <c r="F6917" s="67" t="s">
        <v>32084</v>
      </c>
      <c r="G6917" s="67" t="s">
        <v>35652</v>
      </c>
      <c r="I6917" s="3" t="s">
        <v>6298</v>
      </c>
      <c r="J6917" s="3" t="str">
        <f>IF($B6917="SINAPI",IF(ISNUMBER(MATCH(Banco!$C6917,Analitico!$A:$A,0)),INDEX(Analitico!E:E,MATCH(Banco!$C6917,Analitico!$A:$A,0))&amp;"%",""),"")</f>
        <v/>
      </c>
      <c r="K6917" s="3" t="str">
        <f>IF($B6917="SINAPI",IF(ISNUMBER(MATCH(Banco!$C6917,Analitico!$A:$A,0)),INDEX(Analitico!F:F,MATCH(Banco!$C6917,Analitico!$A:$A,0))&amp;"%",""),"")</f>
        <v/>
      </c>
    </row>
    <row r="6918" spans="1:11" ht="22.5" x14ac:dyDescent="0.2">
      <c r="A6918" s="1" t="str">
        <f t="shared" si="109"/>
        <v>SINAPI 101578</v>
      </c>
      <c r="B6918" s="3" t="s">
        <v>21527</v>
      </c>
      <c r="C6918" s="3" t="s">
        <v>8251</v>
      </c>
      <c r="D6918" s="2" t="s">
        <v>15500</v>
      </c>
      <c r="E6918" s="3" t="s">
        <v>20623</v>
      </c>
      <c r="F6918" s="67" t="s">
        <v>5996</v>
      </c>
      <c r="G6918" s="67" t="s">
        <v>35653</v>
      </c>
      <c r="I6918" s="3" t="s">
        <v>6298</v>
      </c>
      <c r="J6918" s="3" t="str">
        <f>IF($B6918="SINAPI",IF(ISNUMBER(MATCH(Banco!$C6918,Analitico!$A:$A,0)),INDEX(Analitico!E:E,MATCH(Banco!$C6918,Analitico!$A:$A,0))&amp;"%",""),"")</f>
        <v/>
      </c>
      <c r="K6918" s="3" t="str">
        <f>IF($B6918="SINAPI",IF(ISNUMBER(MATCH(Banco!$C6918,Analitico!$A:$A,0)),INDEX(Analitico!F:F,MATCH(Banco!$C6918,Analitico!$A:$A,0))&amp;"%",""),"")</f>
        <v/>
      </c>
    </row>
    <row r="6919" spans="1:11" ht="22.5" x14ac:dyDescent="0.2">
      <c r="A6919" s="1" t="str">
        <f t="shared" si="109"/>
        <v>SINAPI 101579</v>
      </c>
      <c r="B6919" s="3" t="s">
        <v>21527</v>
      </c>
      <c r="C6919" s="3" t="s">
        <v>8252</v>
      </c>
      <c r="D6919" s="2" t="s">
        <v>15501</v>
      </c>
      <c r="E6919" s="3" t="s">
        <v>20623</v>
      </c>
      <c r="F6919" s="67" t="s">
        <v>31887</v>
      </c>
      <c r="G6919" s="67" t="s">
        <v>35654</v>
      </c>
      <c r="I6919" s="3" t="s">
        <v>6298</v>
      </c>
      <c r="J6919" s="3" t="str">
        <f>IF($B6919="SINAPI",IF(ISNUMBER(MATCH(Banco!$C6919,Analitico!$A:$A,0)),INDEX(Analitico!E:E,MATCH(Banco!$C6919,Analitico!$A:$A,0))&amp;"%",""),"")</f>
        <v/>
      </c>
      <c r="K6919" s="3" t="str">
        <f>IF($B6919="SINAPI",IF(ISNUMBER(MATCH(Banco!$C6919,Analitico!$A:$A,0)),INDEX(Analitico!F:F,MATCH(Banco!$C6919,Analitico!$A:$A,0))&amp;"%",""),"")</f>
        <v/>
      </c>
    </row>
    <row r="6920" spans="1:11" ht="22.5" x14ac:dyDescent="0.2">
      <c r="A6920" s="1" t="str">
        <f t="shared" si="109"/>
        <v>SINAPI 101580</v>
      </c>
      <c r="B6920" s="3" t="s">
        <v>21527</v>
      </c>
      <c r="C6920" s="3" t="s">
        <v>8253</v>
      </c>
      <c r="D6920" s="2" t="s">
        <v>15502</v>
      </c>
      <c r="E6920" s="3" t="s">
        <v>20623</v>
      </c>
      <c r="F6920" s="67" t="s">
        <v>20748</v>
      </c>
      <c r="G6920" s="67" t="s">
        <v>31804</v>
      </c>
      <c r="I6920" s="3" t="s">
        <v>6298</v>
      </c>
      <c r="J6920" s="3" t="str">
        <f>IF($B6920="SINAPI",IF(ISNUMBER(MATCH(Banco!$C6920,Analitico!$A:$A,0)),INDEX(Analitico!E:E,MATCH(Banco!$C6920,Analitico!$A:$A,0))&amp;"%",""),"")</f>
        <v/>
      </c>
      <c r="K6920" s="3" t="str">
        <f>IF($B6920="SINAPI",IF(ISNUMBER(MATCH(Banco!$C6920,Analitico!$A:$A,0)),INDEX(Analitico!F:F,MATCH(Banco!$C6920,Analitico!$A:$A,0))&amp;"%",""),"")</f>
        <v/>
      </c>
    </row>
    <row r="6921" spans="1:11" ht="22.5" x14ac:dyDescent="0.2">
      <c r="A6921" s="1" t="str">
        <f t="shared" si="109"/>
        <v>SINAPI 101581</v>
      </c>
      <c r="B6921" s="3" t="s">
        <v>21527</v>
      </c>
      <c r="C6921" s="3" t="s">
        <v>8254</v>
      </c>
      <c r="D6921" s="2" t="s">
        <v>15503</v>
      </c>
      <c r="E6921" s="3" t="s">
        <v>20623</v>
      </c>
      <c r="F6921" s="67" t="s">
        <v>28944</v>
      </c>
      <c r="G6921" s="67" t="s">
        <v>35655</v>
      </c>
      <c r="I6921" s="3" t="s">
        <v>6298</v>
      </c>
      <c r="J6921" s="3" t="str">
        <f>IF($B6921="SINAPI",IF(ISNUMBER(MATCH(Banco!$C6921,Analitico!$A:$A,0)),INDEX(Analitico!E:E,MATCH(Banco!$C6921,Analitico!$A:$A,0))&amp;"%",""),"")</f>
        <v/>
      </c>
      <c r="K6921" s="3" t="str">
        <f>IF($B6921="SINAPI",IF(ISNUMBER(MATCH(Banco!$C6921,Analitico!$A:$A,0)),INDEX(Analitico!F:F,MATCH(Banco!$C6921,Analitico!$A:$A,0))&amp;"%",""),"")</f>
        <v/>
      </c>
    </row>
    <row r="6922" spans="1:11" ht="22.5" x14ac:dyDescent="0.2">
      <c r="A6922" s="1" t="str">
        <f t="shared" si="109"/>
        <v>SINAPI 101582</v>
      </c>
      <c r="B6922" s="3" t="s">
        <v>21527</v>
      </c>
      <c r="C6922" s="3" t="s">
        <v>8255</v>
      </c>
      <c r="D6922" s="2" t="s">
        <v>15504</v>
      </c>
      <c r="E6922" s="3" t="s">
        <v>20623</v>
      </c>
      <c r="F6922" s="67" t="s">
        <v>32016</v>
      </c>
      <c r="G6922" s="67" t="s">
        <v>31936</v>
      </c>
      <c r="I6922" s="3" t="s">
        <v>6298</v>
      </c>
      <c r="J6922" s="3" t="str">
        <f>IF($B6922="SINAPI",IF(ISNUMBER(MATCH(Banco!$C6922,Analitico!$A:$A,0)),INDEX(Analitico!E:E,MATCH(Banco!$C6922,Analitico!$A:$A,0))&amp;"%",""),"")</f>
        <v/>
      </c>
      <c r="K6922" s="3" t="str">
        <f>IF($B6922="SINAPI",IF(ISNUMBER(MATCH(Banco!$C6922,Analitico!$A:$A,0)),INDEX(Analitico!F:F,MATCH(Banco!$C6922,Analitico!$A:$A,0))&amp;"%",""),"")</f>
        <v/>
      </c>
    </row>
    <row r="6923" spans="1:11" ht="22.5" x14ac:dyDescent="0.2">
      <c r="A6923" s="1" t="str">
        <f t="shared" si="109"/>
        <v>SINAPI 101583</v>
      </c>
      <c r="B6923" s="3" t="s">
        <v>21527</v>
      </c>
      <c r="C6923" s="3" t="s">
        <v>8256</v>
      </c>
      <c r="D6923" s="2" t="s">
        <v>15505</v>
      </c>
      <c r="E6923" s="3" t="s">
        <v>20623</v>
      </c>
      <c r="F6923" s="67" t="s">
        <v>38578</v>
      </c>
      <c r="G6923" s="67" t="s">
        <v>29529</v>
      </c>
      <c r="I6923" s="3" t="s">
        <v>6298</v>
      </c>
      <c r="J6923" s="3" t="str">
        <f>IF($B6923="SINAPI",IF(ISNUMBER(MATCH(Banco!$C6923,Analitico!$A:$A,0)),INDEX(Analitico!E:E,MATCH(Banco!$C6923,Analitico!$A:$A,0))&amp;"%",""),"")</f>
        <v/>
      </c>
      <c r="K6923" s="3" t="str">
        <f>IF($B6923="SINAPI",IF(ISNUMBER(MATCH(Banco!$C6923,Analitico!$A:$A,0)),INDEX(Analitico!F:F,MATCH(Banco!$C6923,Analitico!$A:$A,0))&amp;"%",""),"")</f>
        <v/>
      </c>
    </row>
    <row r="6924" spans="1:11" ht="22.5" x14ac:dyDescent="0.2">
      <c r="A6924" s="1" t="str">
        <f t="shared" si="109"/>
        <v>SINAPI 101584</v>
      </c>
      <c r="B6924" s="3" t="s">
        <v>21527</v>
      </c>
      <c r="C6924" s="3" t="s">
        <v>8257</v>
      </c>
      <c r="D6924" s="2" t="s">
        <v>15506</v>
      </c>
      <c r="E6924" s="3" t="s">
        <v>20623</v>
      </c>
      <c r="F6924" s="67" t="s">
        <v>38579</v>
      </c>
      <c r="G6924" s="67" t="s">
        <v>21543</v>
      </c>
      <c r="I6924" s="3" t="s">
        <v>6298</v>
      </c>
      <c r="J6924" s="3" t="str">
        <f>IF($B6924="SINAPI",IF(ISNUMBER(MATCH(Banco!$C6924,Analitico!$A:$A,0)),INDEX(Analitico!E:E,MATCH(Banco!$C6924,Analitico!$A:$A,0))&amp;"%",""),"")</f>
        <v/>
      </c>
      <c r="K6924" s="3" t="str">
        <f>IF($B6924="SINAPI",IF(ISNUMBER(MATCH(Banco!$C6924,Analitico!$A:$A,0)),INDEX(Analitico!F:F,MATCH(Banco!$C6924,Analitico!$A:$A,0))&amp;"%",""),"")</f>
        <v/>
      </c>
    </row>
    <row r="6925" spans="1:11" ht="22.5" x14ac:dyDescent="0.2">
      <c r="A6925" s="1" t="str">
        <f t="shared" si="109"/>
        <v>SINAPI 101585</v>
      </c>
      <c r="B6925" s="3" t="s">
        <v>21527</v>
      </c>
      <c r="C6925" s="3" t="s">
        <v>8258</v>
      </c>
      <c r="D6925" s="2" t="s">
        <v>15507</v>
      </c>
      <c r="E6925" s="3" t="s">
        <v>20623</v>
      </c>
      <c r="F6925" s="67" t="s">
        <v>38580</v>
      </c>
      <c r="G6925" s="67" t="s">
        <v>35656</v>
      </c>
      <c r="I6925" s="3" t="s">
        <v>6298</v>
      </c>
      <c r="J6925" s="3" t="str">
        <f>IF($B6925="SINAPI",IF(ISNUMBER(MATCH(Banco!$C6925,Analitico!$A:$A,0)),INDEX(Analitico!E:E,MATCH(Banco!$C6925,Analitico!$A:$A,0))&amp;"%",""),"")</f>
        <v/>
      </c>
      <c r="K6925" s="3" t="str">
        <f>IF($B6925="SINAPI",IF(ISNUMBER(MATCH(Banco!$C6925,Analitico!$A:$A,0)),INDEX(Analitico!F:F,MATCH(Banco!$C6925,Analitico!$A:$A,0))&amp;"%",""),"")</f>
        <v/>
      </c>
    </row>
    <row r="6926" spans="1:11" ht="22.5" x14ac:dyDescent="0.2">
      <c r="A6926" s="1" t="str">
        <f t="shared" si="109"/>
        <v>SINAPI 101586</v>
      </c>
      <c r="B6926" s="3" t="s">
        <v>21527</v>
      </c>
      <c r="C6926" s="3" t="s">
        <v>8259</v>
      </c>
      <c r="D6926" s="2" t="s">
        <v>15508</v>
      </c>
      <c r="E6926" s="3" t="s">
        <v>20623</v>
      </c>
      <c r="F6926" s="67" t="s">
        <v>36616</v>
      </c>
      <c r="G6926" s="67" t="s">
        <v>4968</v>
      </c>
      <c r="I6926" s="3" t="s">
        <v>6298</v>
      </c>
      <c r="J6926" s="3" t="str">
        <f>IF($B6926="SINAPI",IF(ISNUMBER(MATCH(Banco!$C6926,Analitico!$A:$A,0)),INDEX(Analitico!E:E,MATCH(Banco!$C6926,Analitico!$A:$A,0))&amp;"%",""),"")</f>
        <v/>
      </c>
      <c r="K6926" s="3" t="str">
        <f>IF($B6926="SINAPI",IF(ISNUMBER(MATCH(Banco!$C6926,Analitico!$A:$A,0)),INDEX(Analitico!F:F,MATCH(Banco!$C6926,Analitico!$A:$A,0))&amp;"%",""),"")</f>
        <v/>
      </c>
    </row>
    <row r="6927" spans="1:11" ht="22.5" x14ac:dyDescent="0.2">
      <c r="A6927" s="1" t="str">
        <f t="shared" si="109"/>
        <v>SINAPI 101587</v>
      </c>
      <c r="B6927" s="3" t="s">
        <v>21527</v>
      </c>
      <c r="C6927" s="3" t="s">
        <v>8260</v>
      </c>
      <c r="D6927" s="2" t="s">
        <v>15509</v>
      </c>
      <c r="E6927" s="3" t="s">
        <v>20623</v>
      </c>
      <c r="F6927" s="67" t="s">
        <v>31955</v>
      </c>
      <c r="G6927" s="67" t="s">
        <v>35657</v>
      </c>
      <c r="I6927" s="3" t="s">
        <v>6298</v>
      </c>
      <c r="J6927" s="3" t="str">
        <f>IF($B6927="SINAPI",IF(ISNUMBER(MATCH(Banco!$C6927,Analitico!$A:$A,0)),INDEX(Analitico!E:E,MATCH(Banco!$C6927,Analitico!$A:$A,0))&amp;"%",""),"")</f>
        <v/>
      </c>
      <c r="K6927" s="3" t="str">
        <f>IF($B6927="SINAPI",IF(ISNUMBER(MATCH(Banco!$C6927,Analitico!$A:$A,0)),INDEX(Analitico!F:F,MATCH(Banco!$C6927,Analitico!$A:$A,0))&amp;"%",""),"")</f>
        <v/>
      </c>
    </row>
    <row r="6928" spans="1:11" ht="22.5" x14ac:dyDescent="0.2">
      <c r="A6928" s="1" t="str">
        <f t="shared" si="109"/>
        <v>SINAPI 101588</v>
      </c>
      <c r="B6928" s="3" t="s">
        <v>21527</v>
      </c>
      <c r="C6928" s="3" t="s">
        <v>8261</v>
      </c>
      <c r="D6928" s="2" t="s">
        <v>15510</v>
      </c>
      <c r="E6928" s="3" t="s">
        <v>20623</v>
      </c>
      <c r="F6928" s="67" t="s">
        <v>38581</v>
      </c>
      <c r="G6928" s="67" t="s">
        <v>32348</v>
      </c>
      <c r="I6928" s="3" t="s">
        <v>6298</v>
      </c>
      <c r="J6928" s="3" t="str">
        <f>IF($B6928="SINAPI",IF(ISNUMBER(MATCH(Banco!$C6928,Analitico!$A:$A,0)),INDEX(Analitico!E:E,MATCH(Banco!$C6928,Analitico!$A:$A,0))&amp;"%",""),"")</f>
        <v/>
      </c>
      <c r="K6928" s="3" t="str">
        <f>IF($B6928="SINAPI",IF(ISNUMBER(MATCH(Banco!$C6928,Analitico!$A:$A,0)),INDEX(Analitico!F:F,MATCH(Banco!$C6928,Analitico!$A:$A,0))&amp;"%",""),"")</f>
        <v/>
      </c>
    </row>
    <row r="6929" spans="1:11" ht="22.5" x14ac:dyDescent="0.2">
      <c r="A6929" s="1" t="str">
        <f t="shared" si="109"/>
        <v>SINAPI 101589</v>
      </c>
      <c r="B6929" s="3" t="s">
        <v>21527</v>
      </c>
      <c r="C6929" s="3" t="s">
        <v>8262</v>
      </c>
      <c r="D6929" s="2" t="s">
        <v>15511</v>
      </c>
      <c r="E6929" s="3" t="s">
        <v>20623</v>
      </c>
      <c r="F6929" s="67" t="s">
        <v>38316</v>
      </c>
      <c r="G6929" s="67" t="s">
        <v>29811</v>
      </c>
      <c r="I6929" s="3" t="s">
        <v>6298</v>
      </c>
      <c r="J6929" s="3" t="str">
        <f>IF($B6929="SINAPI",IF(ISNUMBER(MATCH(Banco!$C6929,Analitico!$A:$A,0)),INDEX(Analitico!E:E,MATCH(Banco!$C6929,Analitico!$A:$A,0))&amp;"%",""),"")</f>
        <v/>
      </c>
      <c r="K6929" s="3" t="str">
        <f>IF($B6929="SINAPI",IF(ISNUMBER(MATCH(Banco!$C6929,Analitico!$A:$A,0)),INDEX(Analitico!F:F,MATCH(Banco!$C6929,Analitico!$A:$A,0))&amp;"%",""),"")</f>
        <v/>
      </c>
    </row>
    <row r="6930" spans="1:11" ht="22.5" x14ac:dyDescent="0.2">
      <c r="A6930" s="1" t="str">
        <f t="shared" si="109"/>
        <v>SINAPI 101590</v>
      </c>
      <c r="B6930" s="3" t="s">
        <v>21527</v>
      </c>
      <c r="C6930" s="3" t="s">
        <v>8263</v>
      </c>
      <c r="D6930" s="2" t="s">
        <v>15512</v>
      </c>
      <c r="E6930" s="3" t="s">
        <v>20623</v>
      </c>
      <c r="F6930" s="67" t="s">
        <v>31865</v>
      </c>
      <c r="G6930" s="67" t="s">
        <v>29564</v>
      </c>
      <c r="I6930" s="3" t="s">
        <v>6298</v>
      </c>
      <c r="J6930" s="3" t="str">
        <f>IF($B6930="SINAPI",IF(ISNUMBER(MATCH(Banco!$C6930,Analitico!$A:$A,0)),INDEX(Analitico!E:E,MATCH(Banco!$C6930,Analitico!$A:$A,0))&amp;"%",""),"")</f>
        <v/>
      </c>
      <c r="K6930" s="3" t="str">
        <f>IF($B6930="SINAPI",IF(ISNUMBER(MATCH(Banco!$C6930,Analitico!$A:$A,0)),INDEX(Analitico!F:F,MATCH(Banco!$C6930,Analitico!$A:$A,0))&amp;"%",""),"")</f>
        <v/>
      </c>
    </row>
    <row r="6931" spans="1:11" ht="22.5" x14ac:dyDescent="0.2">
      <c r="A6931" s="1" t="str">
        <f t="shared" si="109"/>
        <v>SINAPI 101591</v>
      </c>
      <c r="B6931" s="3" t="s">
        <v>21527</v>
      </c>
      <c r="C6931" s="3" t="s">
        <v>8264</v>
      </c>
      <c r="D6931" s="2" t="s">
        <v>15513</v>
      </c>
      <c r="E6931" s="3" t="s">
        <v>20623</v>
      </c>
      <c r="F6931" s="67" t="s">
        <v>30720</v>
      </c>
      <c r="G6931" s="67" t="s">
        <v>35658</v>
      </c>
      <c r="I6931" s="3" t="s">
        <v>6298</v>
      </c>
      <c r="J6931" s="3" t="str">
        <f>IF($B6931="SINAPI",IF(ISNUMBER(MATCH(Banco!$C6931,Analitico!$A:$A,0)),INDEX(Analitico!E:E,MATCH(Banco!$C6931,Analitico!$A:$A,0))&amp;"%",""),"")</f>
        <v/>
      </c>
      <c r="K6931" s="3" t="str">
        <f>IF($B6931="SINAPI",IF(ISNUMBER(MATCH(Banco!$C6931,Analitico!$A:$A,0)),INDEX(Analitico!F:F,MATCH(Banco!$C6931,Analitico!$A:$A,0))&amp;"%",""),"")</f>
        <v/>
      </c>
    </row>
    <row r="6932" spans="1:11" ht="22.5" x14ac:dyDescent="0.2">
      <c r="A6932" s="1" t="str">
        <f t="shared" si="109"/>
        <v>SINAPI 101592</v>
      </c>
      <c r="B6932" s="3" t="s">
        <v>21527</v>
      </c>
      <c r="C6932" s="3" t="s">
        <v>8265</v>
      </c>
      <c r="D6932" s="2" t="s">
        <v>15514</v>
      </c>
      <c r="E6932" s="3" t="s">
        <v>20623</v>
      </c>
      <c r="F6932" s="67" t="s">
        <v>31583</v>
      </c>
      <c r="G6932" s="67" t="s">
        <v>35659</v>
      </c>
      <c r="I6932" s="3" t="s">
        <v>6298</v>
      </c>
      <c r="J6932" s="3" t="str">
        <f>IF($B6932="SINAPI",IF(ISNUMBER(MATCH(Banco!$C6932,Analitico!$A:$A,0)),INDEX(Analitico!E:E,MATCH(Banco!$C6932,Analitico!$A:$A,0))&amp;"%",""),"")</f>
        <v/>
      </c>
      <c r="K6932" s="3" t="str">
        <f>IF($B6932="SINAPI",IF(ISNUMBER(MATCH(Banco!$C6932,Analitico!$A:$A,0)),INDEX(Analitico!F:F,MATCH(Banco!$C6932,Analitico!$A:$A,0))&amp;"%",""),"")</f>
        <v/>
      </c>
    </row>
    <row r="6933" spans="1:11" ht="22.5" x14ac:dyDescent="0.2">
      <c r="A6933" s="1" t="str">
        <f t="shared" si="109"/>
        <v>SINAPI 101593</v>
      </c>
      <c r="B6933" s="3" t="s">
        <v>21527</v>
      </c>
      <c r="C6933" s="3" t="s">
        <v>8266</v>
      </c>
      <c r="D6933" s="2" t="s">
        <v>15515</v>
      </c>
      <c r="E6933" s="3" t="s">
        <v>20623</v>
      </c>
      <c r="F6933" s="67" t="s">
        <v>35163</v>
      </c>
      <c r="G6933" s="67" t="s">
        <v>29945</v>
      </c>
      <c r="I6933" s="3" t="s">
        <v>6298</v>
      </c>
      <c r="J6933" s="3" t="str">
        <f>IF($B6933="SINAPI",IF(ISNUMBER(MATCH(Banco!$C6933,Analitico!$A:$A,0)),INDEX(Analitico!E:E,MATCH(Banco!$C6933,Analitico!$A:$A,0))&amp;"%",""),"")</f>
        <v/>
      </c>
      <c r="K6933" s="3" t="str">
        <f>IF($B6933="SINAPI",IF(ISNUMBER(MATCH(Banco!$C6933,Analitico!$A:$A,0)),INDEX(Analitico!F:F,MATCH(Banco!$C6933,Analitico!$A:$A,0))&amp;"%",""),"")</f>
        <v/>
      </c>
    </row>
    <row r="6934" spans="1:11" ht="22.5" x14ac:dyDescent="0.2">
      <c r="A6934" s="1" t="str">
        <f t="shared" si="109"/>
        <v>SINAPI 101600</v>
      </c>
      <c r="B6934" s="3" t="s">
        <v>21527</v>
      </c>
      <c r="C6934" s="3" t="s">
        <v>8267</v>
      </c>
      <c r="D6934" s="2" t="s">
        <v>15516</v>
      </c>
      <c r="E6934" s="3" t="s">
        <v>20623</v>
      </c>
      <c r="F6934" s="67" t="s">
        <v>21863</v>
      </c>
      <c r="G6934" s="67" t="s">
        <v>21317</v>
      </c>
      <c r="I6934" s="3" t="s">
        <v>41</v>
      </c>
      <c r="J6934" s="3" t="str">
        <f>IF($B6934="SINAPI",IF(ISNUMBER(MATCH(Banco!$C6934,Analitico!$A:$A,0)),INDEX(Analitico!E:E,MATCH(Banco!$C6934,Analitico!$A:$A,0))&amp;"%",""),"")</f>
        <v/>
      </c>
      <c r="K6934" s="3" t="str">
        <f>IF($B6934="SINAPI",IF(ISNUMBER(MATCH(Banco!$C6934,Analitico!$A:$A,0)),INDEX(Analitico!F:F,MATCH(Banco!$C6934,Analitico!$A:$A,0))&amp;"%",""),"")</f>
        <v/>
      </c>
    </row>
    <row r="6935" spans="1:11" ht="22.5" x14ac:dyDescent="0.2">
      <c r="A6935" s="1" t="str">
        <f t="shared" si="109"/>
        <v>SINAPI 101601</v>
      </c>
      <c r="B6935" s="3" t="s">
        <v>21527</v>
      </c>
      <c r="C6935" s="3" t="s">
        <v>8268</v>
      </c>
      <c r="D6935" s="2" t="s">
        <v>15517</v>
      </c>
      <c r="E6935" s="3" t="s">
        <v>20623</v>
      </c>
      <c r="F6935" s="67" t="s">
        <v>5380</v>
      </c>
      <c r="G6935" s="67" t="s">
        <v>30997</v>
      </c>
      <c r="I6935" s="3" t="s">
        <v>41</v>
      </c>
      <c r="J6935" s="3" t="str">
        <f>IF($B6935="SINAPI",IF(ISNUMBER(MATCH(Banco!$C6935,Analitico!$A:$A,0)),INDEX(Analitico!E:E,MATCH(Banco!$C6935,Analitico!$A:$A,0))&amp;"%",""),"")</f>
        <v/>
      </c>
      <c r="K6935" s="3" t="str">
        <f>IF($B6935="SINAPI",IF(ISNUMBER(MATCH(Banco!$C6935,Analitico!$A:$A,0)),INDEX(Analitico!F:F,MATCH(Banco!$C6935,Analitico!$A:$A,0))&amp;"%",""),"")</f>
        <v/>
      </c>
    </row>
    <row r="6936" spans="1:11" ht="22.5" x14ac:dyDescent="0.2">
      <c r="A6936" s="1" t="str">
        <f t="shared" si="109"/>
        <v>SINAPI 101602</v>
      </c>
      <c r="B6936" s="3" t="s">
        <v>21527</v>
      </c>
      <c r="C6936" s="3" t="s">
        <v>8269</v>
      </c>
      <c r="D6936" s="2" t="s">
        <v>15518</v>
      </c>
      <c r="E6936" s="3" t="s">
        <v>20623</v>
      </c>
      <c r="F6936" s="67" t="s">
        <v>21119</v>
      </c>
      <c r="G6936" s="67" t="s">
        <v>32079</v>
      </c>
      <c r="I6936" s="3" t="s">
        <v>41</v>
      </c>
      <c r="J6936" s="3" t="str">
        <f>IF($B6936="SINAPI",IF(ISNUMBER(MATCH(Banco!$C6936,Analitico!$A:$A,0)),INDEX(Analitico!E:E,MATCH(Banco!$C6936,Analitico!$A:$A,0))&amp;"%",""),"")</f>
        <v/>
      </c>
      <c r="K6936" s="3" t="str">
        <f>IF($B6936="SINAPI",IF(ISNUMBER(MATCH(Banco!$C6936,Analitico!$A:$A,0)),INDEX(Analitico!F:F,MATCH(Banco!$C6936,Analitico!$A:$A,0))&amp;"%",""),"")</f>
        <v/>
      </c>
    </row>
    <row r="6937" spans="1:11" ht="22.5" x14ac:dyDescent="0.2">
      <c r="A6937" s="1" t="str">
        <f t="shared" si="109"/>
        <v>SINAPI 101603</v>
      </c>
      <c r="B6937" s="3" t="s">
        <v>21527</v>
      </c>
      <c r="C6937" s="3" t="s">
        <v>8270</v>
      </c>
      <c r="D6937" s="2" t="s">
        <v>15519</v>
      </c>
      <c r="E6937" s="3" t="s">
        <v>20623</v>
      </c>
      <c r="F6937" s="67" t="s">
        <v>21196</v>
      </c>
      <c r="G6937" s="67" t="s">
        <v>31867</v>
      </c>
      <c r="I6937" s="3" t="s">
        <v>41</v>
      </c>
      <c r="J6937" s="3" t="str">
        <f>IF($B6937="SINAPI",IF(ISNUMBER(MATCH(Banco!$C6937,Analitico!$A:$A,0)),INDEX(Analitico!E:E,MATCH(Banco!$C6937,Analitico!$A:$A,0))&amp;"%",""),"")</f>
        <v/>
      </c>
      <c r="K6937" s="3" t="str">
        <f>IF($B6937="SINAPI",IF(ISNUMBER(MATCH(Banco!$C6937,Analitico!$A:$A,0)),INDEX(Analitico!F:F,MATCH(Banco!$C6937,Analitico!$A:$A,0))&amp;"%",""),"")</f>
        <v/>
      </c>
    </row>
    <row r="6938" spans="1:11" ht="22.5" x14ac:dyDescent="0.2">
      <c r="A6938" s="1" t="str">
        <f t="shared" si="109"/>
        <v>SINAPI 101604</v>
      </c>
      <c r="B6938" s="3" t="s">
        <v>21527</v>
      </c>
      <c r="C6938" s="3" t="s">
        <v>8271</v>
      </c>
      <c r="D6938" s="2" t="s">
        <v>15520</v>
      </c>
      <c r="E6938" s="3" t="s">
        <v>20623</v>
      </c>
      <c r="F6938" s="67" t="s">
        <v>21333</v>
      </c>
      <c r="G6938" s="67" t="s">
        <v>21056</v>
      </c>
      <c r="I6938" s="3" t="s">
        <v>41</v>
      </c>
      <c r="J6938" s="3" t="str">
        <f>IF($B6938="SINAPI",IF(ISNUMBER(MATCH(Banco!$C6938,Analitico!$A:$A,0)),INDEX(Analitico!E:E,MATCH(Banco!$C6938,Analitico!$A:$A,0))&amp;"%",""),"")</f>
        <v/>
      </c>
      <c r="K6938" s="3" t="str">
        <f>IF($B6938="SINAPI",IF(ISNUMBER(MATCH(Banco!$C6938,Analitico!$A:$A,0)),INDEX(Analitico!F:F,MATCH(Banco!$C6938,Analitico!$A:$A,0))&amp;"%",""),"")</f>
        <v/>
      </c>
    </row>
    <row r="6939" spans="1:11" ht="22.5" x14ac:dyDescent="0.2">
      <c r="A6939" s="1" t="str">
        <f t="shared" si="109"/>
        <v>SINAPI 101605</v>
      </c>
      <c r="B6939" s="3" t="s">
        <v>21527</v>
      </c>
      <c r="C6939" s="3" t="s">
        <v>8272</v>
      </c>
      <c r="D6939" s="2" t="s">
        <v>15521</v>
      </c>
      <c r="E6939" s="3" t="s">
        <v>20623</v>
      </c>
      <c r="F6939" s="67" t="s">
        <v>6228</v>
      </c>
      <c r="G6939" s="67" t="s">
        <v>20938</v>
      </c>
      <c r="I6939" s="3" t="s">
        <v>41</v>
      </c>
      <c r="J6939" s="3" t="str">
        <f>IF($B6939="SINAPI",IF(ISNUMBER(MATCH(Banco!$C6939,Analitico!$A:$A,0)),INDEX(Analitico!E:E,MATCH(Banco!$C6939,Analitico!$A:$A,0))&amp;"%",""),"")</f>
        <v/>
      </c>
      <c r="K6939" s="3" t="str">
        <f>IF($B6939="SINAPI",IF(ISNUMBER(MATCH(Banco!$C6939,Analitico!$A:$A,0)),INDEX(Analitico!F:F,MATCH(Banco!$C6939,Analitico!$A:$A,0))&amp;"%",""),"")</f>
        <v/>
      </c>
    </row>
    <row r="6940" spans="1:11" ht="33.75" x14ac:dyDescent="0.2">
      <c r="A6940" s="1" t="str">
        <f t="shared" si="109"/>
        <v>SINAPI 90788</v>
      </c>
      <c r="B6940" s="3" t="s">
        <v>21527</v>
      </c>
      <c r="C6940" s="3" t="s">
        <v>8273</v>
      </c>
      <c r="D6940" s="2" t="s">
        <v>15522</v>
      </c>
      <c r="E6940" s="3" t="s">
        <v>20622</v>
      </c>
      <c r="F6940" s="67" t="s">
        <v>38582</v>
      </c>
      <c r="G6940" s="67" t="s">
        <v>35660</v>
      </c>
      <c r="I6940" s="3" t="s">
        <v>6298</v>
      </c>
      <c r="J6940" s="3" t="str">
        <f>IF($B6940="SINAPI",IF(ISNUMBER(MATCH(Banco!$C6940,Analitico!$A:$A,0)),INDEX(Analitico!E:E,MATCH(Banco!$C6940,Analitico!$A:$A,0))&amp;"%",""),"")</f>
        <v/>
      </c>
      <c r="K6940" s="3" t="str">
        <f>IF($B6940="SINAPI",IF(ISNUMBER(MATCH(Banco!$C6940,Analitico!$A:$A,0)),INDEX(Analitico!F:F,MATCH(Banco!$C6940,Analitico!$A:$A,0))&amp;"%",""),"")</f>
        <v/>
      </c>
    </row>
    <row r="6941" spans="1:11" ht="33.75" x14ac:dyDescent="0.2">
      <c r="A6941" s="1" t="str">
        <f t="shared" si="109"/>
        <v>SINAPI 90789</v>
      </c>
      <c r="B6941" s="3" t="s">
        <v>21527</v>
      </c>
      <c r="C6941" s="3" t="s">
        <v>8274</v>
      </c>
      <c r="D6941" s="2" t="s">
        <v>15523</v>
      </c>
      <c r="E6941" s="3" t="s">
        <v>20622</v>
      </c>
      <c r="F6941" s="67" t="s">
        <v>38583</v>
      </c>
      <c r="G6941" s="67" t="s">
        <v>35661</v>
      </c>
      <c r="I6941" s="3" t="s">
        <v>6298</v>
      </c>
      <c r="J6941" s="3" t="str">
        <f>IF($B6941="SINAPI",IF(ISNUMBER(MATCH(Banco!$C6941,Analitico!$A:$A,0)),INDEX(Analitico!E:E,MATCH(Banco!$C6941,Analitico!$A:$A,0))&amp;"%",""),"")</f>
        <v/>
      </c>
      <c r="K6941" s="3" t="str">
        <f>IF($B6941="SINAPI",IF(ISNUMBER(MATCH(Banco!$C6941,Analitico!$A:$A,0)),INDEX(Analitico!F:F,MATCH(Banco!$C6941,Analitico!$A:$A,0))&amp;"%",""),"")</f>
        <v/>
      </c>
    </row>
    <row r="6942" spans="1:11" ht="33.75" x14ac:dyDescent="0.2">
      <c r="A6942" s="1" t="str">
        <f t="shared" si="109"/>
        <v>SINAPI 90790</v>
      </c>
      <c r="B6942" s="3" t="s">
        <v>21527</v>
      </c>
      <c r="C6942" s="3" t="s">
        <v>8275</v>
      </c>
      <c r="D6942" s="2" t="s">
        <v>15524</v>
      </c>
      <c r="E6942" s="3" t="s">
        <v>20622</v>
      </c>
      <c r="F6942" s="67" t="s">
        <v>38584</v>
      </c>
      <c r="G6942" s="67" t="s">
        <v>35662</v>
      </c>
      <c r="I6942" s="3" t="s">
        <v>6298</v>
      </c>
      <c r="J6942" s="3" t="str">
        <f>IF($B6942="SINAPI",IF(ISNUMBER(MATCH(Banco!$C6942,Analitico!$A:$A,0)),INDEX(Analitico!E:E,MATCH(Banco!$C6942,Analitico!$A:$A,0))&amp;"%",""),"")</f>
        <v/>
      </c>
      <c r="K6942" s="3" t="str">
        <f>IF($B6942="SINAPI",IF(ISNUMBER(MATCH(Banco!$C6942,Analitico!$A:$A,0)),INDEX(Analitico!F:F,MATCH(Banco!$C6942,Analitico!$A:$A,0))&amp;"%",""),"")</f>
        <v/>
      </c>
    </row>
    <row r="6943" spans="1:11" ht="33.75" x14ac:dyDescent="0.2">
      <c r="A6943" s="1" t="str">
        <f t="shared" si="109"/>
        <v>SINAPI 90791</v>
      </c>
      <c r="B6943" s="3" t="s">
        <v>21527</v>
      </c>
      <c r="C6943" s="3" t="s">
        <v>8276</v>
      </c>
      <c r="D6943" s="2" t="s">
        <v>15525</v>
      </c>
      <c r="E6943" s="3" t="s">
        <v>20622</v>
      </c>
      <c r="F6943" s="67" t="s">
        <v>38585</v>
      </c>
      <c r="G6943" s="67" t="s">
        <v>35663</v>
      </c>
      <c r="I6943" s="3" t="s">
        <v>6298</v>
      </c>
      <c r="J6943" s="3" t="str">
        <f>IF($B6943="SINAPI",IF(ISNUMBER(MATCH(Banco!$C6943,Analitico!$A:$A,0)),INDEX(Analitico!E:E,MATCH(Banco!$C6943,Analitico!$A:$A,0))&amp;"%",""),"")</f>
        <v/>
      </c>
      <c r="K6943" s="3" t="str">
        <f>IF($B6943="SINAPI",IF(ISNUMBER(MATCH(Banco!$C6943,Analitico!$A:$A,0)),INDEX(Analitico!F:F,MATCH(Banco!$C6943,Analitico!$A:$A,0))&amp;"%",""),"")</f>
        <v/>
      </c>
    </row>
    <row r="6944" spans="1:11" ht="33.75" x14ac:dyDescent="0.2">
      <c r="A6944" s="1" t="str">
        <f t="shared" si="109"/>
        <v>SINAPI 90793</v>
      </c>
      <c r="B6944" s="3" t="s">
        <v>21527</v>
      </c>
      <c r="C6944" s="3" t="s">
        <v>8277</v>
      </c>
      <c r="D6944" s="2" t="s">
        <v>15526</v>
      </c>
      <c r="E6944" s="3" t="s">
        <v>20622</v>
      </c>
      <c r="F6944" s="67" t="s">
        <v>38586</v>
      </c>
      <c r="G6944" s="67" t="s">
        <v>35664</v>
      </c>
      <c r="I6944" s="3" t="s">
        <v>6298</v>
      </c>
      <c r="J6944" s="3" t="str">
        <f>IF($B6944="SINAPI",IF(ISNUMBER(MATCH(Banco!$C6944,Analitico!$A:$A,0)),INDEX(Analitico!E:E,MATCH(Banco!$C6944,Analitico!$A:$A,0))&amp;"%",""),"")</f>
        <v/>
      </c>
      <c r="K6944" s="3" t="str">
        <f>IF($B6944="SINAPI",IF(ISNUMBER(MATCH(Banco!$C6944,Analitico!$A:$A,0)),INDEX(Analitico!F:F,MATCH(Banco!$C6944,Analitico!$A:$A,0))&amp;"%",""),"")</f>
        <v/>
      </c>
    </row>
    <row r="6945" spans="1:11" ht="22.5" x14ac:dyDescent="0.2">
      <c r="A6945" s="1" t="str">
        <f t="shared" si="109"/>
        <v>SINAPI 90794</v>
      </c>
      <c r="B6945" s="3" t="s">
        <v>21527</v>
      </c>
      <c r="C6945" s="3" t="s">
        <v>8278</v>
      </c>
      <c r="D6945" s="2" t="s">
        <v>15527</v>
      </c>
      <c r="E6945" s="3" t="s">
        <v>20622</v>
      </c>
      <c r="F6945" s="67" t="s">
        <v>38587</v>
      </c>
      <c r="G6945" s="67" t="s">
        <v>35665</v>
      </c>
      <c r="I6945" s="3" t="s">
        <v>6298</v>
      </c>
      <c r="J6945" s="3" t="str">
        <f>IF($B6945="SINAPI",IF(ISNUMBER(MATCH(Banco!$C6945,Analitico!$A:$A,0)),INDEX(Analitico!E:E,MATCH(Banco!$C6945,Analitico!$A:$A,0))&amp;"%",""),"")</f>
        <v/>
      </c>
      <c r="K6945" s="3" t="str">
        <f>IF($B6945="SINAPI",IF(ISNUMBER(MATCH(Banco!$C6945,Analitico!$A:$A,0)),INDEX(Analitico!F:F,MATCH(Banco!$C6945,Analitico!$A:$A,0))&amp;"%",""),"")</f>
        <v/>
      </c>
    </row>
    <row r="6946" spans="1:11" ht="22.5" x14ac:dyDescent="0.2">
      <c r="A6946" s="1" t="str">
        <f t="shared" si="109"/>
        <v>SINAPI 90795</v>
      </c>
      <c r="B6946" s="3" t="s">
        <v>21527</v>
      </c>
      <c r="C6946" s="3" t="s">
        <v>8279</v>
      </c>
      <c r="D6946" s="2" t="s">
        <v>15528</v>
      </c>
      <c r="E6946" s="3" t="s">
        <v>20622</v>
      </c>
      <c r="F6946" s="67" t="s">
        <v>31693</v>
      </c>
      <c r="G6946" s="67" t="s">
        <v>35666</v>
      </c>
      <c r="I6946" s="3" t="s">
        <v>6298</v>
      </c>
      <c r="J6946" s="3" t="str">
        <f>IF($B6946="SINAPI",IF(ISNUMBER(MATCH(Banco!$C6946,Analitico!$A:$A,0)),INDEX(Analitico!E:E,MATCH(Banco!$C6946,Analitico!$A:$A,0))&amp;"%",""),"")</f>
        <v/>
      </c>
      <c r="K6946" s="3" t="str">
        <f>IF($B6946="SINAPI",IF(ISNUMBER(MATCH(Banco!$C6946,Analitico!$A:$A,0)),INDEX(Analitico!F:F,MATCH(Banco!$C6946,Analitico!$A:$A,0))&amp;"%",""),"")</f>
        <v/>
      </c>
    </row>
    <row r="6947" spans="1:11" ht="22.5" x14ac:dyDescent="0.2">
      <c r="A6947" s="1" t="str">
        <f t="shared" ref="A6947:A7010" si="110">CONCATENAR</f>
        <v>SINAPI 90796</v>
      </c>
      <c r="B6947" s="3" t="s">
        <v>21527</v>
      </c>
      <c r="C6947" s="3" t="s">
        <v>8280</v>
      </c>
      <c r="D6947" s="2" t="s">
        <v>15529</v>
      </c>
      <c r="E6947" s="3" t="s">
        <v>20622</v>
      </c>
      <c r="F6947" s="67" t="s">
        <v>38588</v>
      </c>
      <c r="G6947" s="67" t="s">
        <v>35667</v>
      </c>
      <c r="I6947" s="3" t="s">
        <v>6298</v>
      </c>
      <c r="J6947" s="3" t="str">
        <f>IF($B6947="SINAPI",IF(ISNUMBER(MATCH(Banco!$C6947,Analitico!$A:$A,0)),INDEX(Analitico!E:E,MATCH(Banco!$C6947,Analitico!$A:$A,0))&amp;"%",""),"")</f>
        <v/>
      </c>
      <c r="K6947" s="3" t="str">
        <f>IF($B6947="SINAPI",IF(ISNUMBER(MATCH(Banco!$C6947,Analitico!$A:$A,0)),INDEX(Analitico!F:F,MATCH(Banco!$C6947,Analitico!$A:$A,0))&amp;"%",""),"")</f>
        <v/>
      </c>
    </row>
    <row r="6948" spans="1:11" ht="22.5" x14ac:dyDescent="0.2">
      <c r="A6948" s="1" t="str">
        <f t="shared" si="110"/>
        <v>SINAPI 90797</v>
      </c>
      <c r="B6948" s="3" t="s">
        <v>21527</v>
      </c>
      <c r="C6948" s="3" t="s">
        <v>8281</v>
      </c>
      <c r="D6948" s="2" t="s">
        <v>15530</v>
      </c>
      <c r="E6948" s="3" t="s">
        <v>20622</v>
      </c>
      <c r="F6948" s="67" t="s">
        <v>38589</v>
      </c>
      <c r="G6948" s="67" t="s">
        <v>35668</v>
      </c>
      <c r="I6948" s="3" t="s">
        <v>6298</v>
      </c>
      <c r="J6948" s="3" t="str">
        <f>IF($B6948="SINAPI",IF(ISNUMBER(MATCH(Banco!$C6948,Analitico!$A:$A,0)),INDEX(Analitico!E:E,MATCH(Banco!$C6948,Analitico!$A:$A,0))&amp;"%",""),"")</f>
        <v/>
      </c>
      <c r="K6948" s="3" t="str">
        <f>IF($B6948="SINAPI",IF(ISNUMBER(MATCH(Banco!$C6948,Analitico!$A:$A,0)),INDEX(Analitico!F:F,MATCH(Banco!$C6948,Analitico!$A:$A,0))&amp;"%",""),"")</f>
        <v/>
      </c>
    </row>
    <row r="6949" spans="1:11" ht="22.5" x14ac:dyDescent="0.2">
      <c r="A6949" s="1" t="str">
        <f t="shared" si="110"/>
        <v>SINAPI 90798</v>
      </c>
      <c r="B6949" s="3" t="s">
        <v>21527</v>
      </c>
      <c r="C6949" s="3" t="s">
        <v>8282</v>
      </c>
      <c r="D6949" s="2" t="s">
        <v>15531</v>
      </c>
      <c r="E6949" s="3" t="s">
        <v>20622</v>
      </c>
      <c r="F6949" s="67" t="s">
        <v>38590</v>
      </c>
      <c r="G6949" s="67" t="s">
        <v>35669</v>
      </c>
      <c r="I6949" s="3" t="s">
        <v>6298</v>
      </c>
      <c r="J6949" s="3" t="str">
        <f>IF($B6949="SINAPI",IF(ISNUMBER(MATCH(Banco!$C6949,Analitico!$A:$A,0)),INDEX(Analitico!E:E,MATCH(Banco!$C6949,Analitico!$A:$A,0))&amp;"%",""),"")</f>
        <v/>
      </c>
      <c r="K6949" s="3" t="str">
        <f>IF($B6949="SINAPI",IF(ISNUMBER(MATCH(Banco!$C6949,Analitico!$A:$A,0)),INDEX(Analitico!F:F,MATCH(Banco!$C6949,Analitico!$A:$A,0))&amp;"%",""),"")</f>
        <v/>
      </c>
    </row>
    <row r="6950" spans="1:11" ht="22.5" x14ac:dyDescent="0.2">
      <c r="A6950" s="1" t="str">
        <f t="shared" si="110"/>
        <v>SINAPI 90799</v>
      </c>
      <c r="B6950" s="3" t="s">
        <v>21527</v>
      </c>
      <c r="C6950" s="3" t="s">
        <v>8283</v>
      </c>
      <c r="D6950" s="2" t="s">
        <v>15532</v>
      </c>
      <c r="E6950" s="3" t="s">
        <v>20622</v>
      </c>
      <c r="F6950" s="67" t="s">
        <v>38591</v>
      </c>
      <c r="G6950" s="67" t="s">
        <v>35670</v>
      </c>
      <c r="I6950" s="3" t="s">
        <v>6298</v>
      </c>
      <c r="J6950" s="3" t="str">
        <f>IF($B6950="SINAPI",IF(ISNUMBER(MATCH(Banco!$C6950,Analitico!$A:$A,0)),INDEX(Analitico!E:E,MATCH(Banco!$C6950,Analitico!$A:$A,0))&amp;"%",""),"")</f>
        <v/>
      </c>
      <c r="K6950" s="3" t="str">
        <f>IF($B6950="SINAPI",IF(ISNUMBER(MATCH(Banco!$C6950,Analitico!$A:$A,0)),INDEX(Analitico!F:F,MATCH(Banco!$C6950,Analitico!$A:$A,0))&amp;"%",""),"")</f>
        <v/>
      </c>
    </row>
    <row r="6951" spans="1:11" x14ac:dyDescent="0.2">
      <c r="A6951" s="1" t="str">
        <f t="shared" si="110"/>
        <v>SINAPI 90801</v>
      </c>
      <c r="B6951" s="3" t="s">
        <v>21527</v>
      </c>
      <c r="C6951" s="3" t="s">
        <v>8284</v>
      </c>
      <c r="D6951" s="2" t="s">
        <v>15533</v>
      </c>
      <c r="E6951" s="3" t="s">
        <v>20622</v>
      </c>
      <c r="F6951" s="67" t="s">
        <v>38592</v>
      </c>
      <c r="G6951" s="67" t="s">
        <v>35671</v>
      </c>
      <c r="I6951" s="3" t="s">
        <v>6298</v>
      </c>
      <c r="J6951" s="3" t="str">
        <f>IF($B6951="SINAPI",IF(ISNUMBER(MATCH(Banco!$C6951,Analitico!$A:$A,0)),INDEX(Analitico!E:E,MATCH(Banco!$C6951,Analitico!$A:$A,0))&amp;"%",""),"")</f>
        <v/>
      </c>
      <c r="K6951" s="3" t="str">
        <f>IF($B6951="SINAPI",IF(ISNUMBER(MATCH(Banco!$C6951,Analitico!$A:$A,0)),INDEX(Analitico!F:F,MATCH(Banco!$C6951,Analitico!$A:$A,0))&amp;"%",""),"")</f>
        <v/>
      </c>
    </row>
    <row r="6952" spans="1:11" ht="22.5" x14ac:dyDescent="0.2">
      <c r="A6952" s="1" t="str">
        <f t="shared" si="110"/>
        <v>SINAPI 90806</v>
      </c>
      <c r="B6952" s="3" t="s">
        <v>21527</v>
      </c>
      <c r="C6952" s="3" t="s">
        <v>8285</v>
      </c>
      <c r="D6952" s="2" t="s">
        <v>15534</v>
      </c>
      <c r="E6952" s="3" t="s">
        <v>20622</v>
      </c>
      <c r="F6952" s="67" t="s">
        <v>38593</v>
      </c>
      <c r="G6952" s="67" t="s">
        <v>35672</v>
      </c>
      <c r="I6952" s="3" t="s">
        <v>6298</v>
      </c>
      <c r="J6952" s="3" t="str">
        <f>IF($B6952="SINAPI",IF(ISNUMBER(MATCH(Banco!$C6952,Analitico!$A:$A,0)),INDEX(Analitico!E:E,MATCH(Banco!$C6952,Analitico!$A:$A,0))&amp;"%",""),"")</f>
        <v/>
      </c>
      <c r="K6952" s="3" t="str">
        <f>IF($B6952="SINAPI",IF(ISNUMBER(MATCH(Banco!$C6952,Analitico!$A:$A,0)),INDEX(Analitico!F:F,MATCH(Banco!$C6952,Analitico!$A:$A,0))&amp;"%",""),"")</f>
        <v/>
      </c>
    </row>
    <row r="6953" spans="1:11" ht="22.5" x14ac:dyDescent="0.2">
      <c r="A6953" s="1" t="str">
        <f t="shared" si="110"/>
        <v>SINAPI 90820</v>
      </c>
      <c r="B6953" s="3" t="s">
        <v>21527</v>
      </c>
      <c r="C6953" s="3" t="s">
        <v>8286</v>
      </c>
      <c r="D6953" s="2" t="s">
        <v>15535</v>
      </c>
      <c r="E6953" s="3" t="s">
        <v>20622</v>
      </c>
      <c r="F6953" s="67" t="s">
        <v>38594</v>
      </c>
      <c r="G6953" s="67" t="s">
        <v>35673</v>
      </c>
      <c r="I6953" s="3" t="s">
        <v>6298</v>
      </c>
      <c r="J6953" s="3" t="str">
        <f>IF($B6953="SINAPI",IF(ISNUMBER(MATCH(Banco!$C6953,Analitico!$A:$A,0)),INDEX(Analitico!E:E,MATCH(Banco!$C6953,Analitico!$A:$A,0))&amp;"%",""),"")</f>
        <v/>
      </c>
      <c r="K6953" s="3" t="str">
        <f>IF($B6953="SINAPI",IF(ISNUMBER(MATCH(Banco!$C6953,Analitico!$A:$A,0)),INDEX(Analitico!F:F,MATCH(Banco!$C6953,Analitico!$A:$A,0))&amp;"%",""),"")</f>
        <v/>
      </c>
    </row>
    <row r="6954" spans="1:11" ht="22.5" x14ac:dyDescent="0.2">
      <c r="A6954" s="1" t="str">
        <f t="shared" si="110"/>
        <v>SINAPI 90821</v>
      </c>
      <c r="B6954" s="3" t="s">
        <v>21527</v>
      </c>
      <c r="C6954" s="3" t="s">
        <v>8287</v>
      </c>
      <c r="D6954" s="2" t="s">
        <v>15536</v>
      </c>
      <c r="E6954" s="3" t="s">
        <v>20622</v>
      </c>
      <c r="F6954" s="67" t="s">
        <v>38595</v>
      </c>
      <c r="G6954" s="67" t="s">
        <v>30773</v>
      </c>
      <c r="I6954" s="3" t="s">
        <v>6298</v>
      </c>
      <c r="J6954" s="3" t="str">
        <f>IF($B6954="SINAPI",IF(ISNUMBER(MATCH(Banco!$C6954,Analitico!$A:$A,0)),INDEX(Analitico!E:E,MATCH(Banco!$C6954,Analitico!$A:$A,0))&amp;"%",""),"")</f>
        <v/>
      </c>
      <c r="K6954" s="3" t="str">
        <f>IF($B6954="SINAPI",IF(ISNUMBER(MATCH(Banco!$C6954,Analitico!$A:$A,0)),INDEX(Analitico!F:F,MATCH(Banco!$C6954,Analitico!$A:$A,0))&amp;"%",""),"")</f>
        <v/>
      </c>
    </row>
    <row r="6955" spans="1:11" ht="22.5" x14ac:dyDescent="0.2">
      <c r="A6955" s="1" t="str">
        <f t="shared" si="110"/>
        <v>SINAPI 90822</v>
      </c>
      <c r="B6955" s="3" t="s">
        <v>21527</v>
      </c>
      <c r="C6955" s="3" t="s">
        <v>8288</v>
      </c>
      <c r="D6955" s="2" t="s">
        <v>15537</v>
      </c>
      <c r="E6955" s="3" t="s">
        <v>20622</v>
      </c>
      <c r="F6955" s="67" t="s">
        <v>38596</v>
      </c>
      <c r="G6955" s="67" t="s">
        <v>35674</v>
      </c>
      <c r="I6955" s="3" t="s">
        <v>6298</v>
      </c>
      <c r="J6955" s="3" t="str">
        <f>IF($B6955="SINAPI",IF(ISNUMBER(MATCH(Banco!$C6955,Analitico!$A:$A,0)),INDEX(Analitico!E:E,MATCH(Banco!$C6955,Analitico!$A:$A,0))&amp;"%",""),"")</f>
        <v/>
      </c>
      <c r="K6955" s="3" t="str">
        <f>IF($B6955="SINAPI",IF(ISNUMBER(MATCH(Banco!$C6955,Analitico!$A:$A,0)),INDEX(Analitico!F:F,MATCH(Banco!$C6955,Analitico!$A:$A,0))&amp;"%",""),"")</f>
        <v/>
      </c>
    </row>
    <row r="6956" spans="1:11" ht="22.5" x14ac:dyDescent="0.2">
      <c r="A6956" s="1" t="str">
        <f t="shared" si="110"/>
        <v>SINAPI 90823</v>
      </c>
      <c r="B6956" s="3" t="s">
        <v>21527</v>
      </c>
      <c r="C6956" s="3" t="s">
        <v>8289</v>
      </c>
      <c r="D6956" s="2" t="s">
        <v>15538</v>
      </c>
      <c r="E6956" s="3" t="s">
        <v>20622</v>
      </c>
      <c r="F6956" s="67" t="s">
        <v>38597</v>
      </c>
      <c r="G6956" s="67" t="s">
        <v>35675</v>
      </c>
      <c r="I6956" s="3" t="s">
        <v>6298</v>
      </c>
      <c r="J6956" s="3" t="str">
        <f>IF($B6956="SINAPI",IF(ISNUMBER(MATCH(Banco!$C6956,Analitico!$A:$A,0)),INDEX(Analitico!E:E,MATCH(Banco!$C6956,Analitico!$A:$A,0))&amp;"%",""),"")</f>
        <v/>
      </c>
      <c r="K6956" s="3" t="str">
        <f>IF($B6956="SINAPI",IF(ISNUMBER(MATCH(Banco!$C6956,Analitico!$A:$A,0)),INDEX(Analitico!F:F,MATCH(Banco!$C6956,Analitico!$A:$A,0))&amp;"%",""),"")</f>
        <v/>
      </c>
    </row>
    <row r="6957" spans="1:11" ht="22.5" x14ac:dyDescent="0.2">
      <c r="A6957" s="1" t="str">
        <f t="shared" si="110"/>
        <v>SINAPI 90824</v>
      </c>
      <c r="B6957" s="3" t="s">
        <v>21527</v>
      </c>
      <c r="C6957" s="3" t="s">
        <v>8290</v>
      </c>
      <c r="D6957" s="2" t="s">
        <v>15539</v>
      </c>
      <c r="E6957" s="3" t="s">
        <v>20622</v>
      </c>
      <c r="F6957" s="67" t="s">
        <v>38598</v>
      </c>
      <c r="G6957" s="67" t="s">
        <v>35676</v>
      </c>
      <c r="I6957" s="3" t="s">
        <v>6298</v>
      </c>
      <c r="J6957" s="3" t="str">
        <f>IF($B6957="SINAPI",IF(ISNUMBER(MATCH(Banco!$C6957,Analitico!$A:$A,0)),INDEX(Analitico!E:E,MATCH(Banco!$C6957,Analitico!$A:$A,0))&amp;"%",""),"")</f>
        <v/>
      </c>
      <c r="K6957" s="3" t="str">
        <f>IF($B6957="SINAPI",IF(ISNUMBER(MATCH(Banco!$C6957,Analitico!$A:$A,0)),INDEX(Analitico!F:F,MATCH(Banco!$C6957,Analitico!$A:$A,0))&amp;"%",""),"")</f>
        <v/>
      </c>
    </row>
    <row r="6958" spans="1:11" ht="22.5" x14ac:dyDescent="0.2">
      <c r="A6958" s="1" t="str">
        <f t="shared" si="110"/>
        <v>SINAPI 90825</v>
      </c>
      <c r="B6958" s="3" t="s">
        <v>21527</v>
      </c>
      <c r="C6958" s="3" t="s">
        <v>8291</v>
      </c>
      <c r="D6958" s="2" t="s">
        <v>15540</v>
      </c>
      <c r="E6958" s="3" t="s">
        <v>20622</v>
      </c>
      <c r="F6958" s="67" t="s">
        <v>38599</v>
      </c>
      <c r="G6958" s="67" t="s">
        <v>35677</v>
      </c>
      <c r="I6958" s="3" t="s">
        <v>6298</v>
      </c>
      <c r="J6958" s="3" t="str">
        <f>IF($B6958="SINAPI",IF(ISNUMBER(MATCH(Banco!$C6958,Analitico!$A:$A,0)),INDEX(Analitico!E:E,MATCH(Banco!$C6958,Analitico!$A:$A,0))&amp;"%",""),"")</f>
        <v/>
      </c>
      <c r="K6958" s="3" t="str">
        <f>IF($B6958="SINAPI",IF(ISNUMBER(MATCH(Banco!$C6958,Analitico!$A:$A,0)),INDEX(Analitico!F:F,MATCH(Banco!$C6958,Analitico!$A:$A,0))&amp;"%",""),"")</f>
        <v/>
      </c>
    </row>
    <row r="6959" spans="1:11" ht="22.5" x14ac:dyDescent="0.2">
      <c r="A6959" s="1" t="str">
        <f t="shared" si="110"/>
        <v>SINAPI 90830</v>
      </c>
      <c r="B6959" s="3" t="s">
        <v>21527</v>
      </c>
      <c r="C6959" s="3" t="s">
        <v>8292</v>
      </c>
      <c r="D6959" s="2" t="s">
        <v>15541</v>
      </c>
      <c r="E6959" s="3" t="s">
        <v>20622</v>
      </c>
      <c r="F6959" s="67" t="s">
        <v>32134</v>
      </c>
      <c r="G6959" s="67" t="s">
        <v>5619</v>
      </c>
      <c r="I6959" s="3" t="s">
        <v>6298</v>
      </c>
      <c r="J6959" s="3" t="str">
        <f>IF($B6959="SINAPI",IF(ISNUMBER(MATCH(Banco!$C6959,Analitico!$A:$A,0)),INDEX(Analitico!E:E,MATCH(Banco!$C6959,Analitico!$A:$A,0))&amp;"%",""),"")</f>
        <v/>
      </c>
      <c r="K6959" s="3" t="str">
        <f>IF($B6959="SINAPI",IF(ISNUMBER(MATCH(Banco!$C6959,Analitico!$A:$A,0)),INDEX(Analitico!F:F,MATCH(Banco!$C6959,Analitico!$A:$A,0))&amp;"%",""),"")</f>
        <v/>
      </c>
    </row>
    <row r="6960" spans="1:11" ht="22.5" x14ac:dyDescent="0.2">
      <c r="A6960" s="1" t="str">
        <f t="shared" si="110"/>
        <v>SINAPI 90831</v>
      </c>
      <c r="B6960" s="3" t="s">
        <v>21527</v>
      </c>
      <c r="C6960" s="3" t="s">
        <v>8293</v>
      </c>
      <c r="D6960" s="2" t="s">
        <v>15542</v>
      </c>
      <c r="E6960" s="3" t="s">
        <v>20622</v>
      </c>
      <c r="F6960" s="67" t="s">
        <v>32135</v>
      </c>
      <c r="G6960" s="67" t="s">
        <v>31684</v>
      </c>
      <c r="I6960" s="3" t="s">
        <v>6298</v>
      </c>
      <c r="J6960" s="3" t="str">
        <f>IF($B6960="SINAPI",IF(ISNUMBER(MATCH(Banco!$C6960,Analitico!$A:$A,0)),INDEX(Analitico!E:E,MATCH(Banco!$C6960,Analitico!$A:$A,0))&amp;"%",""),"")</f>
        <v/>
      </c>
      <c r="K6960" s="3" t="str">
        <f>IF($B6960="SINAPI",IF(ISNUMBER(MATCH(Banco!$C6960,Analitico!$A:$A,0)),INDEX(Analitico!F:F,MATCH(Banco!$C6960,Analitico!$A:$A,0))&amp;"%",""),"")</f>
        <v/>
      </c>
    </row>
    <row r="6961" spans="1:11" ht="33.75" x14ac:dyDescent="0.2">
      <c r="A6961" s="1" t="str">
        <f t="shared" si="110"/>
        <v>SINAPI 90841</v>
      </c>
      <c r="B6961" s="3" t="s">
        <v>21527</v>
      </c>
      <c r="C6961" s="3" t="s">
        <v>8294</v>
      </c>
      <c r="D6961" s="2" t="s">
        <v>15543</v>
      </c>
      <c r="E6961" s="3" t="s">
        <v>20622</v>
      </c>
      <c r="F6961" s="67" t="s">
        <v>38600</v>
      </c>
      <c r="G6961" s="67" t="s">
        <v>35678</v>
      </c>
      <c r="I6961" s="3" t="s">
        <v>6298</v>
      </c>
      <c r="J6961" s="3" t="str">
        <f>IF($B6961="SINAPI",IF(ISNUMBER(MATCH(Banco!$C6961,Analitico!$A:$A,0)),INDEX(Analitico!E:E,MATCH(Banco!$C6961,Analitico!$A:$A,0))&amp;"%",""),"")</f>
        <v/>
      </c>
      <c r="K6961" s="3" t="str">
        <f>IF($B6961="SINAPI",IF(ISNUMBER(MATCH(Banco!$C6961,Analitico!$A:$A,0)),INDEX(Analitico!F:F,MATCH(Banco!$C6961,Analitico!$A:$A,0))&amp;"%",""),"")</f>
        <v/>
      </c>
    </row>
    <row r="6962" spans="1:11" ht="33.75" x14ac:dyDescent="0.2">
      <c r="A6962" s="1" t="str">
        <f t="shared" si="110"/>
        <v>SINAPI 90842</v>
      </c>
      <c r="B6962" s="3" t="s">
        <v>21527</v>
      </c>
      <c r="C6962" s="3" t="s">
        <v>8295</v>
      </c>
      <c r="D6962" s="2" t="s">
        <v>15544</v>
      </c>
      <c r="E6962" s="3" t="s">
        <v>20622</v>
      </c>
      <c r="F6962" s="67" t="s">
        <v>38601</v>
      </c>
      <c r="G6962" s="67" t="s">
        <v>35679</v>
      </c>
      <c r="I6962" s="3" t="s">
        <v>6298</v>
      </c>
      <c r="J6962" s="3" t="str">
        <f>IF($B6962="SINAPI",IF(ISNUMBER(MATCH(Banco!$C6962,Analitico!$A:$A,0)),INDEX(Analitico!E:E,MATCH(Banco!$C6962,Analitico!$A:$A,0))&amp;"%",""),"")</f>
        <v/>
      </c>
      <c r="K6962" s="3" t="str">
        <f>IF($B6962="SINAPI",IF(ISNUMBER(MATCH(Banco!$C6962,Analitico!$A:$A,0)),INDEX(Analitico!F:F,MATCH(Banco!$C6962,Analitico!$A:$A,0))&amp;"%",""),"")</f>
        <v/>
      </c>
    </row>
    <row r="6963" spans="1:11" ht="33.75" x14ac:dyDescent="0.2">
      <c r="A6963" s="1" t="str">
        <f t="shared" si="110"/>
        <v>SINAPI 90843</v>
      </c>
      <c r="B6963" s="3" t="s">
        <v>21527</v>
      </c>
      <c r="C6963" s="3" t="s">
        <v>8296</v>
      </c>
      <c r="D6963" s="2" t="s">
        <v>15545</v>
      </c>
      <c r="E6963" s="3" t="s">
        <v>20622</v>
      </c>
      <c r="F6963" s="67" t="s">
        <v>38602</v>
      </c>
      <c r="G6963" s="67" t="s">
        <v>35680</v>
      </c>
      <c r="I6963" s="3" t="s">
        <v>6298</v>
      </c>
      <c r="J6963" s="3" t="str">
        <f>IF($B6963="SINAPI",IF(ISNUMBER(MATCH(Banco!$C6963,Analitico!$A:$A,0)),INDEX(Analitico!E:E,MATCH(Banco!$C6963,Analitico!$A:$A,0))&amp;"%",""),"")</f>
        <v/>
      </c>
      <c r="K6963" s="3" t="str">
        <f>IF($B6963="SINAPI",IF(ISNUMBER(MATCH(Banco!$C6963,Analitico!$A:$A,0)),INDEX(Analitico!F:F,MATCH(Banco!$C6963,Analitico!$A:$A,0))&amp;"%",""),"")</f>
        <v/>
      </c>
    </row>
    <row r="6964" spans="1:11" ht="33.75" x14ac:dyDescent="0.2">
      <c r="A6964" s="1" t="str">
        <f t="shared" si="110"/>
        <v>SINAPI 90844</v>
      </c>
      <c r="B6964" s="3" t="s">
        <v>21527</v>
      </c>
      <c r="C6964" s="3" t="s">
        <v>8297</v>
      </c>
      <c r="D6964" s="2" t="s">
        <v>15546</v>
      </c>
      <c r="E6964" s="3" t="s">
        <v>20622</v>
      </c>
      <c r="F6964" s="67" t="s">
        <v>38603</v>
      </c>
      <c r="G6964" s="67" t="s">
        <v>35681</v>
      </c>
      <c r="I6964" s="3" t="s">
        <v>6298</v>
      </c>
      <c r="J6964" s="3" t="str">
        <f>IF($B6964="SINAPI",IF(ISNUMBER(MATCH(Banco!$C6964,Analitico!$A:$A,0)),INDEX(Analitico!E:E,MATCH(Banco!$C6964,Analitico!$A:$A,0))&amp;"%",""),"")</f>
        <v/>
      </c>
      <c r="K6964" s="3" t="str">
        <f>IF($B6964="SINAPI",IF(ISNUMBER(MATCH(Banco!$C6964,Analitico!$A:$A,0)),INDEX(Analitico!F:F,MATCH(Banco!$C6964,Analitico!$A:$A,0))&amp;"%",""),"")</f>
        <v/>
      </c>
    </row>
    <row r="6965" spans="1:11" ht="33.75" x14ac:dyDescent="0.2">
      <c r="A6965" s="1" t="str">
        <f t="shared" si="110"/>
        <v>SINAPI 90845</v>
      </c>
      <c r="B6965" s="3" t="s">
        <v>21527</v>
      </c>
      <c r="C6965" s="3" t="s">
        <v>8298</v>
      </c>
      <c r="D6965" s="2" t="s">
        <v>15547</v>
      </c>
      <c r="E6965" s="3" t="s">
        <v>20622</v>
      </c>
      <c r="F6965" s="67" t="s">
        <v>38604</v>
      </c>
      <c r="G6965" s="67" t="s">
        <v>35682</v>
      </c>
      <c r="I6965" s="3" t="s">
        <v>6298</v>
      </c>
      <c r="J6965" s="3" t="str">
        <f>IF($B6965="SINAPI",IF(ISNUMBER(MATCH(Banco!$C6965,Analitico!$A:$A,0)),INDEX(Analitico!E:E,MATCH(Banco!$C6965,Analitico!$A:$A,0))&amp;"%",""),"")</f>
        <v/>
      </c>
      <c r="K6965" s="3" t="str">
        <f>IF($B6965="SINAPI",IF(ISNUMBER(MATCH(Banco!$C6965,Analitico!$A:$A,0)),INDEX(Analitico!F:F,MATCH(Banco!$C6965,Analitico!$A:$A,0))&amp;"%",""),"")</f>
        <v/>
      </c>
    </row>
    <row r="6966" spans="1:11" ht="33.75" x14ac:dyDescent="0.2">
      <c r="A6966" s="1" t="str">
        <f t="shared" si="110"/>
        <v>SINAPI 90846</v>
      </c>
      <c r="B6966" s="3" t="s">
        <v>21527</v>
      </c>
      <c r="C6966" s="3" t="s">
        <v>8299</v>
      </c>
      <c r="D6966" s="2" t="s">
        <v>15548</v>
      </c>
      <c r="E6966" s="3" t="s">
        <v>20622</v>
      </c>
      <c r="F6966" s="67" t="s">
        <v>38605</v>
      </c>
      <c r="G6966" s="67" t="s">
        <v>35683</v>
      </c>
      <c r="I6966" s="3" t="s">
        <v>6298</v>
      </c>
      <c r="J6966" s="3" t="str">
        <f>IF($B6966="SINAPI",IF(ISNUMBER(MATCH(Banco!$C6966,Analitico!$A:$A,0)),INDEX(Analitico!E:E,MATCH(Banco!$C6966,Analitico!$A:$A,0))&amp;"%",""),"")</f>
        <v/>
      </c>
      <c r="K6966" s="3" t="str">
        <f>IF($B6966="SINAPI",IF(ISNUMBER(MATCH(Banco!$C6966,Analitico!$A:$A,0)),INDEX(Analitico!F:F,MATCH(Banco!$C6966,Analitico!$A:$A,0))&amp;"%",""),"")</f>
        <v/>
      </c>
    </row>
    <row r="6967" spans="1:11" ht="33.75" x14ac:dyDescent="0.2">
      <c r="A6967" s="1" t="str">
        <f t="shared" si="110"/>
        <v>SINAPI 90847</v>
      </c>
      <c r="B6967" s="3" t="s">
        <v>21527</v>
      </c>
      <c r="C6967" s="3" t="s">
        <v>8300</v>
      </c>
      <c r="D6967" s="2" t="s">
        <v>15549</v>
      </c>
      <c r="E6967" s="3" t="s">
        <v>20622</v>
      </c>
      <c r="F6967" s="67" t="s">
        <v>38606</v>
      </c>
      <c r="G6967" s="67" t="s">
        <v>35684</v>
      </c>
      <c r="I6967" s="3" t="s">
        <v>6298</v>
      </c>
      <c r="J6967" s="3" t="str">
        <f>IF($B6967="SINAPI",IF(ISNUMBER(MATCH(Banco!$C6967,Analitico!$A:$A,0)),INDEX(Analitico!E:E,MATCH(Banco!$C6967,Analitico!$A:$A,0))&amp;"%",""),"")</f>
        <v/>
      </c>
      <c r="K6967" s="3" t="str">
        <f>IF($B6967="SINAPI",IF(ISNUMBER(MATCH(Banco!$C6967,Analitico!$A:$A,0)),INDEX(Analitico!F:F,MATCH(Banco!$C6967,Analitico!$A:$A,0))&amp;"%",""),"")</f>
        <v/>
      </c>
    </row>
    <row r="6968" spans="1:11" ht="33.75" x14ac:dyDescent="0.2">
      <c r="A6968" s="1" t="str">
        <f t="shared" si="110"/>
        <v>SINAPI 90848</v>
      </c>
      <c r="B6968" s="3" t="s">
        <v>21527</v>
      </c>
      <c r="C6968" s="3" t="s">
        <v>8301</v>
      </c>
      <c r="D6968" s="2" t="s">
        <v>15550</v>
      </c>
      <c r="E6968" s="3" t="s">
        <v>20622</v>
      </c>
      <c r="F6968" s="67" t="s">
        <v>38607</v>
      </c>
      <c r="G6968" s="67" t="s">
        <v>35685</v>
      </c>
      <c r="I6968" s="3" t="s">
        <v>6298</v>
      </c>
      <c r="J6968" s="3" t="str">
        <f>IF($B6968="SINAPI",IF(ISNUMBER(MATCH(Banco!$C6968,Analitico!$A:$A,0)),INDEX(Analitico!E:E,MATCH(Banco!$C6968,Analitico!$A:$A,0))&amp;"%",""),"")</f>
        <v/>
      </c>
      <c r="K6968" s="3" t="str">
        <f>IF($B6968="SINAPI",IF(ISNUMBER(MATCH(Banco!$C6968,Analitico!$A:$A,0)),INDEX(Analitico!F:F,MATCH(Banco!$C6968,Analitico!$A:$A,0))&amp;"%",""),"")</f>
        <v/>
      </c>
    </row>
    <row r="6969" spans="1:11" ht="33.75" x14ac:dyDescent="0.2">
      <c r="A6969" s="1" t="str">
        <f t="shared" si="110"/>
        <v>SINAPI 90849</v>
      </c>
      <c r="B6969" s="3" t="s">
        <v>21527</v>
      </c>
      <c r="C6969" s="3" t="s">
        <v>8302</v>
      </c>
      <c r="D6969" s="2" t="s">
        <v>15551</v>
      </c>
      <c r="E6969" s="3" t="s">
        <v>20622</v>
      </c>
      <c r="F6969" s="67" t="s">
        <v>38608</v>
      </c>
      <c r="G6969" s="67" t="s">
        <v>35686</v>
      </c>
      <c r="I6969" s="3" t="s">
        <v>6298</v>
      </c>
      <c r="J6969" s="3" t="str">
        <f>IF($B6969="SINAPI",IF(ISNUMBER(MATCH(Banco!$C6969,Analitico!$A:$A,0)),INDEX(Analitico!E:E,MATCH(Banco!$C6969,Analitico!$A:$A,0))&amp;"%",""),"")</f>
        <v/>
      </c>
      <c r="K6969" s="3" t="str">
        <f>IF($B6969="SINAPI",IF(ISNUMBER(MATCH(Banco!$C6969,Analitico!$A:$A,0)),INDEX(Analitico!F:F,MATCH(Banco!$C6969,Analitico!$A:$A,0))&amp;"%",""),"")</f>
        <v/>
      </c>
    </row>
    <row r="6970" spans="1:11" ht="33.75" x14ac:dyDescent="0.2">
      <c r="A6970" s="1" t="str">
        <f t="shared" si="110"/>
        <v>SINAPI 90850</v>
      </c>
      <c r="B6970" s="3" t="s">
        <v>21527</v>
      </c>
      <c r="C6970" s="3" t="s">
        <v>8303</v>
      </c>
      <c r="D6970" s="2" t="s">
        <v>15552</v>
      </c>
      <c r="E6970" s="3" t="s">
        <v>20622</v>
      </c>
      <c r="F6970" s="67" t="s">
        <v>38609</v>
      </c>
      <c r="G6970" s="67" t="s">
        <v>35687</v>
      </c>
      <c r="I6970" s="3" t="s">
        <v>6298</v>
      </c>
      <c r="J6970" s="3" t="str">
        <f>IF($B6970="SINAPI",IF(ISNUMBER(MATCH(Banco!$C6970,Analitico!$A:$A,0)),INDEX(Analitico!E:E,MATCH(Banco!$C6970,Analitico!$A:$A,0))&amp;"%",""),"")</f>
        <v/>
      </c>
      <c r="K6970" s="3" t="str">
        <f>IF($B6970="SINAPI",IF(ISNUMBER(MATCH(Banco!$C6970,Analitico!$A:$A,0)),INDEX(Analitico!F:F,MATCH(Banco!$C6970,Analitico!$A:$A,0))&amp;"%",""),"")</f>
        <v/>
      </c>
    </row>
    <row r="6971" spans="1:11" ht="33.75" x14ac:dyDescent="0.2">
      <c r="A6971" s="1" t="str">
        <f t="shared" si="110"/>
        <v>SINAPI 90851</v>
      </c>
      <c r="B6971" s="3" t="s">
        <v>21527</v>
      </c>
      <c r="C6971" s="3" t="s">
        <v>8304</v>
      </c>
      <c r="D6971" s="2" t="s">
        <v>15553</v>
      </c>
      <c r="E6971" s="3" t="s">
        <v>20622</v>
      </c>
      <c r="F6971" s="67" t="s">
        <v>38610</v>
      </c>
      <c r="G6971" s="67" t="s">
        <v>35688</v>
      </c>
      <c r="I6971" s="3" t="s">
        <v>6298</v>
      </c>
      <c r="J6971" s="3" t="str">
        <f>IF($B6971="SINAPI",IF(ISNUMBER(MATCH(Banco!$C6971,Analitico!$A:$A,0)),INDEX(Analitico!E:E,MATCH(Banco!$C6971,Analitico!$A:$A,0))&amp;"%",""),"")</f>
        <v/>
      </c>
      <c r="K6971" s="3" t="str">
        <f>IF($B6971="SINAPI",IF(ISNUMBER(MATCH(Banco!$C6971,Analitico!$A:$A,0)),INDEX(Analitico!F:F,MATCH(Banco!$C6971,Analitico!$A:$A,0))&amp;"%",""),"")</f>
        <v/>
      </c>
    </row>
    <row r="6972" spans="1:11" ht="33.75" x14ac:dyDescent="0.2">
      <c r="A6972" s="1" t="str">
        <f t="shared" si="110"/>
        <v>SINAPI 90852</v>
      </c>
      <c r="B6972" s="3" t="s">
        <v>21527</v>
      </c>
      <c r="C6972" s="3" t="s">
        <v>8305</v>
      </c>
      <c r="D6972" s="2" t="s">
        <v>15554</v>
      </c>
      <c r="E6972" s="3" t="s">
        <v>20622</v>
      </c>
      <c r="F6972" s="67" t="s">
        <v>38611</v>
      </c>
      <c r="G6972" s="67" t="s">
        <v>35689</v>
      </c>
      <c r="I6972" s="3" t="s">
        <v>6298</v>
      </c>
      <c r="J6972" s="3" t="str">
        <f>IF($B6972="SINAPI",IF(ISNUMBER(MATCH(Banco!$C6972,Analitico!$A:$A,0)),INDEX(Analitico!E:E,MATCH(Banco!$C6972,Analitico!$A:$A,0))&amp;"%",""),"")</f>
        <v/>
      </c>
      <c r="K6972" s="3" t="str">
        <f>IF($B6972="SINAPI",IF(ISNUMBER(MATCH(Banco!$C6972,Analitico!$A:$A,0)),INDEX(Analitico!F:F,MATCH(Banco!$C6972,Analitico!$A:$A,0))&amp;"%",""),"")</f>
        <v/>
      </c>
    </row>
    <row r="6973" spans="1:11" ht="22.5" x14ac:dyDescent="0.2">
      <c r="A6973" s="1" t="str">
        <f t="shared" si="110"/>
        <v>SINAPI 91009</v>
      </c>
      <c r="B6973" s="3" t="s">
        <v>21527</v>
      </c>
      <c r="C6973" s="3" t="s">
        <v>8306</v>
      </c>
      <c r="D6973" s="2" t="s">
        <v>15555</v>
      </c>
      <c r="E6973" s="3" t="s">
        <v>20622</v>
      </c>
      <c r="F6973" s="67" t="s">
        <v>38612</v>
      </c>
      <c r="G6973" s="67" t="s">
        <v>35690</v>
      </c>
      <c r="I6973" s="3" t="s">
        <v>6298</v>
      </c>
      <c r="J6973" s="3" t="str">
        <f>IF($B6973="SINAPI",IF(ISNUMBER(MATCH(Banco!$C6973,Analitico!$A:$A,0)),INDEX(Analitico!E:E,MATCH(Banco!$C6973,Analitico!$A:$A,0))&amp;"%",""),"")</f>
        <v/>
      </c>
      <c r="K6973" s="3" t="str">
        <f>IF($B6973="SINAPI",IF(ISNUMBER(MATCH(Banco!$C6973,Analitico!$A:$A,0)),INDEX(Analitico!F:F,MATCH(Banco!$C6973,Analitico!$A:$A,0))&amp;"%",""),"")</f>
        <v/>
      </c>
    </row>
    <row r="6974" spans="1:11" ht="22.5" x14ac:dyDescent="0.2">
      <c r="A6974" s="1" t="str">
        <f t="shared" si="110"/>
        <v>SINAPI 91010</v>
      </c>
      <c r="B6974" s="3" t="s">
        <v>21527</v>
      </c>
      <c r="C6974" s="3" t="s">
        <v>8307</v>
      </c>
      <c r="D6974" s="2" t="s">
        <v>15556</v>
      </c>
      <c r="E6974" s="3" t="s">
        <v>20622</v>
      </c>
      <c r="F6974" s="67" t="s">
        <v>38613</v>
      </c>
      <c r="G6974" s="67" t="s">
        <v>35691</v>
      </c>
      <c r="I6974" s="3" t="s">
        <v>6298</v>
      </c>
      <c r="J6974" s="3" t="str">
        <f>IF($B6974="SINAPI",IF(ISNUMBER(MATCH(Banco!$C6974,Analitico!$A:$A,0)),INDEX(Analitico!E:E,MATCH(Banco!$C6974,Analitico!$A:$A,0))&amp;"%",""),"")</f>
        <v/>
      </c>
      <c r="K6974" s="3" t="str">
        <f>IF($B6974="SINAPI",IF(ISNUMBER(MATCH(Banco!$C6974,Analitico!$A:$A,0)),INDEX(Analitico!F:F,MATCH(Banco!$C6974,Analitico!$A:$A,0))&amp;"%",""),"")</f>
        <v/>
      </c>
    </row>
    <row r="6975" spans="1:11" ht="22.5" x14ac:dyDescent="0.2">
      <c r="A6975" s="1" t="str">
        <f t="shared" si="110"/>
        <v>SINAPI 91011</v>
      </c>
      <c r="B6975" s="3" t="s">
        <v>21527</v>
      </c>
      <c r="C6975" s="3" t="s">
        <v>8308</v>
      </c>
      <c r="D6975" s="2" t="s">
        <v>15557</v>
      </c>
      <c r="E6975" s="3" t="s">
        <v>20622</v>
      </c>
      <c r="F6975" s="67" t="s">
        <v>38614</v>
      </c>
      <c r="G6975" s="67" t="s">
        <v>35692</v>
      </c>
      <c r="I6975" s="3" t="s">
        <v>6298</v>
      </c>
      <c r="J6975" s="3" t="str">
        <f>IF($B6975="SINAPI",IF(ISNUMBER(MATCH(Banco!$C6975,Analitico!$A:$A,0)),INDEX(Analitico!E:E,MATCH(Banco!$C6975,Analitico!$A:$A,0))&amp;"%",""),"")</f>
        <v/>
      </c>
      <c r="K6975" s="3" t="str">
        <f>IF($B6975="SINAPI",IF(ISNUMBER(MATCH(Banco!$C6975,Analitico!$A:$A,0)),INDEX(Analitico!F:F,MATCH(Banco!$C6975,Analitico!$A:$A,0))&amp;"%",""),"")</f>
        <v/>
      </c>
    </row>
    <row r="6976" spans="1:11" ht="22.5" x14ac:dyDescent="0.2">
      <c r="A6976" s="1" t="str">
        <f t="shared" si="110"/>
        <v>SINAPI 91012</v>
      </c>
      <c r="B6976" s="3" t="s">
        <v>21527</v>
      </c>
      <c r="C6976" s="3" t="s">
        <v>8309</v>
      </c>
      <c r="D6976" s="2" t="s">
        <v>15558</v>
      </c>
      <c r="E6976" s="3" t="s">
        <v>20622</v>
      </c>
      <c r="F6976" s="67" t="s">
        <v>38615</v>
      </c>
      <c r="G6976" s="67" t="s">
        <v>35693</v>
      </c>
      <c r="I6976" s="3" t="s">
        <v>6298</v>
      </c>
      <c r="J6976" s="3" t="str">
        <f>IF($B6976="SINAPI",IF(ISNUMBER(MATCH(Banco!$C6976,Analitico!$A:$A,0)),INDEX(Analitico!E:E,MATCH(Banco!$C6976,Analitico!$A:$A,0))&amp;"%",""),"")</f>
        <v/>
      </c>
      <c r="K6976" s="3" t="str">
        <f>IF($B6976="SINAPI",IF(ISNUMBER(MATCH(Banco!$C6976,Analitico!$A:$A,0)),INDEX(Analitico!F:F,MATCH(Banco!$C6976,Analitico!$A:$A,0))&amp;"%",""),"")</f>
        <v/>
      </c>
    </row>
    <row r="6977" spans="1:11" ht="33.75" x14ac:dyDescent="0.2">
      <c r="A6977" s="1" t="str">
        <f t="shared" si="110"/>
        <v>SINAPI 91013</v>
      </c>
      <c r="B6977" s="3" t="s">
        <v>21527</v>
      </c>
      <c r="C6977" s="3" t="s">
        <v>8310</v>
      </c>
      <c r="D6977" s="2" t="s">
        <v>15559</v>
      </c>
      <c r="E6977" s="3" t="s">
        <v>20622</v>
      </c>
      <c r="F6977" s="67" t="s">
        <v>38616</v>
      </c>
      <c r="G6977" s="67" t="s">
        <v>35694</v>
      </c>
      <c r="I6977" s="3" t="s">
        <v>6298</v>
      </c>
      <c r="J6977" s="3" t="str">
        <f>IF($B6977="SINAPI",IF(ISNUMBER(MATCH(Banco!$C6977,Analitico!$A:$A,0)),INDEX(Analitico!E:E,MATCH(Banco!$C6977,Analitico!$A:$A,0))&amp;"%",""),"")</f>
        <v/>
      </c>
      <c r="K6977" s="3" t="str">
        <f>IF($B6977="SINAPI",IF(ISNUMBER(MATCH(Banco!$C6977,Analitico!$A:$A,0)),INDEX(Analitico!F:F,MATCH(Banco!$C6977,Analitico!$A:$A,0))&amp;"%",""),"")</f>
        <v/>
      </c>
    </row>
    <row r="6978" spans="1:11" ht="33.75" x14ac:dyDescent="0.2">
      <c r="A6978" s="1" t="str">
        <f t="shared" si="110"/>
        <v>SINAPI 91014</v>
      </c>
      <c r="B6978" s="3" t="s">
        <v>21527</v>
      </c>
      <c r="C6978" s="3" t="s">
        <v>8311</v>
      </c>
      <c r="D6978" s="2" t="s">
        <v>15560</v>
      </c>
      <c r="E6978" s="3" t="s">
        <v>20622</v>
      </c>
      <c r="F6978" s="67" t="s">
        <v>38617</v>
      </c>
      <c r="G6978" s="67" t="s">
        <v>35695</v>
      </c>
      <c r="I6978" s="3" t="s">
        <v>6298</v>
      </c>
      <c r="J6978" s="3" t="str">
        <f>IF($B6978="SINAPI",IF(ISNUMBER(MATCH(Banco!$C6978,Analitico!$A:$A,0)),INDEX(Analitico!E:E,MATCH(Banco!$C6978,Analitico!$A:$A,0))&amp;"%",""),"")</f>
        <v/>
      </c>
      <c r="K6978" s="3" t="str">
        <f>IF($B6978="SINAPI",IF(ISNUMBER(MATCH(Banco!$C6978,Analitico!$A:$A,0)),INDEX(Analitico!F:F,MATCH(Banco!$C6978,Analitico!$A:$A,0))&amp;"%",""),"")</f>
        <v/>
      </c>
    </row>
    <row r="6979" spans="1:11" ht="33.75" x14ac:dyDescent="0.2">
      <c r="A6979" s="1" t="str">
        <f t="shared" si="110"/>
        <v>SINAPI 91015</v>
      </c>
      <c r="B6979" s="3" t="s">
        <v>21527</v>
      </c>
      <c r="C6979" s="3" t="s">
        <v>8312</v>
      </c>
      <c r="D6979" s="2" t="s">
        <v>15561</v>
      </c>
      <c r="E6979" s="3" t="s">
        <v>20622</v>
      </c>
      <c r="F6979" s="67" t="s">
        <v>38618</v>
      </c>
      <c r="G6979" s="67" t="s">
        <v>35696</v>
      </c>
      <c r="I6979" s="3" t="s">
        <v>6298</v>
      </c>
      <c r="J6979" s="3" t="str">
        <f>IF($B6979="SINAPI",IF(ISNUMBER(MATCH(Banco!$C6979,Analitico!$A:$A,0)),INDEX(Analitico!E:E,MATCH(Banco!$C6979,Analitico!$A:$A,0))&amp;"%",""),"")</f>
        <v/>
      </c>
      <c r="K6979" s="3" t="str">
        <f>IF($B6979="SINAPI",IF(ISNUMBER(MATCH(Banco!$C6979,Analitico!$A:$A,0)),INDEX(Analitico!F:F,MATCH(Banco!$C6979,Analitico!$A:$A,0))&amp;"%",""),"")</f>
        <v/>
      </c>
    </row>
    <row r="6980" spans="1:11" ht="33.75" x14ac:dyDescent="0.2">
      <c r="A6980" s="1" t="str">
        <f t="shared" si="110"/>
        <v>SINAPI 91016</v>
      </c>
      <c r="B6980" s="3" t="s">
        <v>21527</v>
      </c>
      <c r="C6980" s="3" t="s">
        <v>8313</v>
      </c>
      <c r="D6980" s="2" t="s">
        <v>15562</v>
      </c>
      <c r="E6980" s="3" t="s">
        <v>20622</v>
      </c>
      <c r="F6980" s="67" t="s">
        <v>38619</v>
      </c>
      <c r="G6980" s="67" t="s">
        <v>35697</v>
      </c>
      <c r="I6980" s="3" t="s">
        <v>6298</v>
      </c>
      <c r="J6980" s="3" t="str">
        <f>IF($B6980="SINAPI",IF(ISNUMBER(MATCH(Banco!$C6980,Analitico!$A:$A,0)),INDEX(Analitico!E:E,MATCH(Banco!$C6980,Analitico!$A:$A,0))&amp;"%",""),"")</f>
        <v/>
      </c>
      <c r="K6980" s="3" t="str">
        <f>IF($B6980="SINAPI",IF(ISNUMBER(MATCH(Banco!$C6980,Analitico!$A:$A,0)),INDEX(Analitico!F:F,MATCH(Banco!$C6980,Analitico!$A:$A,0))&amp;"%",""),"")</f>
        <v/>
      </c>
    </row>
    <row r="6981" spans="1:11" x14ac:dyDescent="0.2">
      <c r="A6981" s="1" t="str">
        <f t="shared" si="110"/>
        <v>SINAPI 91287</v>
      </c>
      <c r="B6981" s="3" t="s">
        <v>21527</v>
      </c>
      <c r="C6981" s="3" t="s">
        <v>8314</v>
      </c>
      <c r="D6981" s="2" t="s">
        <v>15563</v>
      </c>
      <c r="E6981" s="3" t="s">
        <v>20622</v>
      </c>
      <c r="F6981" s="67" t="s">
        <v>38620</v>
      </c>
      <c r="G6981" s="67" t="s">
        <v>35698</v>
      </c>
      <c r="I6981" s="3" t="s">
        <v>6298</v>
      </c>
      <c r="J6981" s="3" t="str">
        <f>IF($B6981="SINAPI",IF(ISNUMBER(MATCH(Banco!$C6981,Analitico!$A:$A,0)),INDEX(Analitico!E:E,MATCH(Banco!$C6981,Analitico!$A:$A,0))&amp;"%",""),"")</f>
        <v/>
      </c>
      <c r="K6981" s="3" t="str">
        <f>IF($B6981="SINAPI",IF(ISNUMBER(MATCH(Banco!$C6981,Analitico!$A:$A,0)),INDEX(Analitico!F:F,MATCH(Banco!$C6981,Analitico!$A:$A,0))&amp;"%",""),"")</f>
        <v/>
      </c>
    </row>
    <row r="6982" spans="1:11" ht="22.5" x14ac:dyDescent="0.2">
      <c r="A6982" s="1" t="str">
        <f t="shared" si="110"/>
        <v>SINAPI 91292</v>
      </c>
      <c r="B6982" s="3" t="s">
        <v>21527</v>
      </c>
      <c r="C6982" s="3" t="s">
        <v>8315</v>
      </c>
      <c r="D6982" s="2" t="s">
        <v>15564</v>
      </c>
      <c r="E6982" s="3" t="s">
        <v>20622</v>
      </c>
      <c r="F6982" s="67" t="s">
        <v>38621</v>
      </c>
      <c r="G6982" s="67" t="s">
        <v>34346</v>
      </c>
      <c r="I6982" s="3" t="s">
        <v>6298</v>
      </c>
      <c r="J6982" s="3" t="str">
        <f>IF($B6982="SINAPI",IF(ISNUMBER(MATCH(Banco!$C6982,Analitico!$A:$A,0)),INDEX(Analitico!E:E,MATCH(Banco!$C6982,Analitico!$A:$A,0))&amp;"%",""),"")</f>
        <v/>
      </c>
      <c r="K6982" s="3" t="str">
        <f>IF($B6982="SINAPI",IF(ISNUMBER(MATCH(Banco!$C6982,Analitico!$A:$A,0)),INDEX(Analitico!F:F,MATCH(Banco!$C6982,Analitico!$A:$A,0))&amp;"%",""),"")</f>
        <v/>
      </c>
    </row>
    <row r="6983" spans="1:11" ht="22.5" x14ac:dyDescent="0.2">
      <c r="A6983" s="1" t="str">
        <f t="shared" si="110"/>
        <v>SINAPI 91295</v>
      </c>
      <c r="B6983" s="3" t="s">
        <v>21527</v>
      </c>
      <c r="C6983" s="3" t="s">
        <v>8316</v>
      </c>
      <c r="D6983" s="2" t="s">
        <v>15565</v>
      </c>
      <c r="E6983" s="3" t="s">
        <v>20622</v>
      </c>
      <c r="F6983" s="67" t="s">
        <v>38622</v>
      </c>
      <c r="G6983" s="67" t="s">
        <v>35699</v>
      </c>
      <c r="I6983" s="3" t="s">
        <v>6298</v>
      </c>
      <c r="J6983" s="3" t="str">
        <f>IF($B6983="SINAPI",IF(ISNUMBER(MATCH(Banco!$C6983,Analitico!$A:$A,0)),INDEX(Analitico!E:E,MATCH(Banco!$C6983,Analitico!$A:$A,0))&amp;"%",""),"")</f>
        <v/>
      </c>
      <c r="K6983" s="3" t="str">
        <f>IF($B6983="SINAPI",IF(ISNUMBER(MATCH(Banco!$C6983,Analitico!$A:$A,0)),INDEX(Analitico!F:F,MATCH(Banco!$C6983,Analitico!$A:$A,0))&amp;"%",""),"")</f>
        <v/>
      </c>
    </row>
    <row r="6984" spans="1:11" ht="22.5" x14ac:dyDescent="0.2">
      <c r="A6984" s="1" t="str">
        <f t="shared" si="110"/>
        <v>SINAPI 91296</v>
      </c>
      <c r="B6984" s="3" t="s">
        <v>21527</v>
      </c>
      <c r="C6984" s="3" t="s">
        <v>8317</v>
      </c>
      <c r="D6984" s="2" t="s">
        <v>15566</v>
      </c>
      <c r="E6984" s="3" t="s">
        <v>20622</v>
      </c>
      <c r="F6984" s="67" t="s">
        <v>38623</v>
      </c>
      <c r="G6984" s="67" t="s">
        <v>35700</v>
      </c>
      <c r="I6984" s="3" t="s">
        <v>6298</v>
      </c>
      <c r="J6984" s="3" t="str">
        <f>IF($B6984="SINAPI",IF(ISNUMBER(MATCH(Banco!$C6984,Analitico!$A:$A,0)),INDEX(Analitico!E:E,MATCH(Banco!$C6984,Analitico!$A:$A,0))&amp;"%",""),"")</f>
        <v/>
      </c>
      <c r="K6984" s="3" t="str">
        <f>IF($B6984="SINAPI",IF(ISNUMBER(MATCH(Banco!$C6984,Analitico!$A:$A,0)),INDEX(Analitico!F:F,MATCH(Banco!$C6984,Analitico!$A:$A,0))&amp;"%",""),"")</f>
        <v/>
      </c>
    </row>
    <row r="6985" spans="1:11" ht="22.5" x14ac:dyDescent="0.2">
      <c r="A6985" s="1" t="str">
        <f t="shared" si="110"/>
        <v>SINAPI 91297</v>
      </c>
      <c r="B6985" s="3" t="s">
        <v>21527</v>
      </c>
      <c r="C6985" s="3" t="s">
        <v>8318</v>
      </c>
      <c r="D6985" s="2" t="s">
        <v>15567</v>
      </c>
      <c r="E6985" s="3" t="s">
        <v>20622</v>
      </c>
      <c r="F6985" s="67" t="s">
        <v>38624</v>
      </c>
      <c r="G6985" s="67" t="s">
        <v>35701</v>
      </c>
      <c r="I6985" s="3" t="s">
        <v>6298</v>
      </c>
      <c r="J6985" s="3" t="str">
        <f>IF($B6985="SINAPI",IF(ISNUMBER(MATCH(Banco!$C6985,Analitico!$A:$A,0)),INDEX(Analitico!E:E,MATCH(Banco!$C6985,Analitico!$A:$A,0))&amp;"%",""),"")</f>
        <v/>
      </c>
      <c r="K6985" s="3" t="str">
        <f>IF($B6985="SINAPI",IF(ISNUMBER(MATCH(Banco!$C6985,Analitico!$A:$A,0)),INDEX(Analitico!F:F,MATCH(Banco!$C6985,Analitico!$A:$A,0))&amp;"%",""),"")</f>
        <v/>
      </c>
    </row>
    <row r="6986" spans="1:11" ht="22.5" x14ac:dyDescent="0.2">
      <c r="A6986" s="1" t="str">
        <f t="shared" si="110"/>
        <v>SINAPI 91298</v>
      </c>
      <c r="B6986" s="3" t="s">
        <v>21527</v>
      </c>
      <c r="C6986" s="3" t="s">
        <v>8319</v>
      </c>
      <c r="D6986" s="2" t="s">
        <v>15568</v>
      </c>
      <c r="E6986" s="3" t="s">
        <v>20622</v>
      </c>
      <c r="F6986" s="67" t="s">
        <v>38625</v>
      </c>
      <c r="G6986" s="67" t="s">
        <v>35702</v>
      </c>
      <c r="I6986" s="3" t="s">
        <v>6298</v>
      </c>
      <c r="J6986" s="3" t="str">
        <f>IF($B6986="SINAPI",IF(ISNUMBER(MATCH(Banco!$C6986,Analitico!$A:$A,0)),INDEX(Analitico!E:E,MATCH(Banco!$C6986,Analitico!$A:$A,0))&amp;"%",""),"")</f>
        <v/>
      </c>
      <c r="K6986" s="3" t="str">
        <f>IF($B6986="SINAPI",IF(ISNUMBER(MATCH(Banco!$C6986,Analitico!$A:$A,0)),INDEX(Analitico!F:F,MATCH(Banco!$C6986,Analitico!$A:$A,0))&amp;"%",""),"")</f>
        <v/>
      </c>
    </row>
    <row r="6987" spans="1:11" ht="22.5" x14ac:dyDescent="0.2">
      <c r="A6987" s="1" t="str">
        <f t="shared" si="110"/>
        <v>SINAPI 91299</v>
      </c>
      <c r="B6987" s="3" t="s">
        <v>21527</v>
      </c>
      <c r="C6987" s="3" t="s">
        <v>8320</v>
      </c>
      <c r="D6987" s="2" t="s">
        <v>15569</v>
      </c>
      <c r="E6987" s="3" t="s">
        <v>20622</v>
      </c>
      <c r="F6987" s="67" t="s">
        <v>38626</v>
      </c>
      <c r="G6987" s="67" t="s">
        <v>35703</v>
      </c>
      <c r="I6987" s="3" t="s">
        <v>6298</v>
      </c>
      <c r="J6987" s="3" t="str">
        <f>IF($B6987="SINAPI",IF(ISNUMBER(MATCH(Banco!$C6987,Analitico!$A:$A,0)),INDEX(Analitico!E:E,MATCH(Banco!$C6987,Analitico!$A:$A,0))&amp;"%",""),"")</f>
        <v/>
      </c>
      <c r="K6987" s="3" t="str">
        <f>IF($B6987="SINAPI",IF(ISNUMBER(MATCH(Banco!$C6987,Analitico!$A:$A,0)),INDEX(Analitico!F:F,MATCH(Banco!$C6987,Analitico!$A:$A,0))&amp;"%",""),"")</f>
        <v/>
      </c>
    </row>
    <row r="6988" spans="1:11" ht="22.5" x14ac:dyDescent="0.2">
      <c r="A6988" s="1" t="str">
        <f t="shared" si="110"/>
        <v>SINAPI 91304</v>
      </c>
      <c r="B6988" s="3" t="s">
        <v>21527</v>
      </c>
      <c r="C6988" s="3" t="s">
        <v>8321</v>
      </c>
      <c r="D6988" s="2" t="s">
        <v>15570</v>
      </c>
      <c r="E6988" s="3" t="s">
        <v>20622</v>
      </c>
      <c r="F6988" s="67" t="s">
        <v>32136</v>
      </c>
      <c r="G6988" s="67" t="s">
        <v>31685</v>
      </c>
      <c r="I6988" s="3" t="s">
        <v>6298</v>
      </c>
      <c r="J6988" s="3" t="str">
        <f>IF($B6988="SINAPI",IF(ISNUMBER(MATCH(Banco!$C6988,Analitico!$A:$A,0)),INDEX(Analitico!E:E,MATCH(Banco!$C6988,Analitico!$A:$A,0))&amp;"%",""),"")</f>
        <v/>
      </c>
      <c r="K6988" s="3" t="str">
        <f>IF($B6988="SINAPI",IF(ISNUMBER(MATCH(Banco!$C6988,Analitico!$A:$A,0)),INDEX(Analitico!F:F,MATCH(Banco!$C6988,Analitico!$A:$A,0))&amp;"%",""),"")</f>
        <v/>
      </c>
    </row>
    <row r="6989" spans="1:11" ht="22.5" x14ac:dyDescent="0.2">
      <c r="A6989" s="1" t="str">
        <f t="shared" si="110"/>
        <v>SINAPI 91305</v>
      </c>
      <c r="B6989" s="3" t="s">
        <v>21527</v>
      </c>
      <c r="C6989" s="3" t="s">
        <v>8322</v>
      </c>
      <c r="D6989" s="2" t="s">
        <v>15571</v>
      </c>
      <c r="E6989" s="3" t="s">
        <v>20622</v>
      </c>
      <c r="F6989" s="67" t="s">
        <v>32137</v>
      </c>
      <c r="G6989" s="67" t="s">
        <v>31686</v>
      </c>
      <c r="I6989" s="3" t="s">
        <v>6298</v>
      </c>
      <c r="J6989" s="3" t="str">
        <f>IF($B6989="SINAPI",IF(ISNUMBER(MATCH(Banco!$C6989,Analitico!$A:$A,0)),INDEX(Analitico!E:E,MATCH(Banco!$C6989,Analitico!$A:$A,0))&amp;"%",""),"")</f>
        <v/>
      </c>
      <c r="K6989" s="3" t="str">
        <f>IF($B6989="SINAPI",IF(ISNUMBER(MATCH(Banco!$C6989,Analitico!$A:$A,0)),INDEX(Analitico!F:F,MATCH(Banco!$C6989,Analitico!$A:$A,0))&amp;"%",""),"")</f>
        <v/>
      </c>
    </row>
    <row r="6990" spans="1:11" ht="22.5" x14ac:dyDescent="0.2">
      <c r="A6990" s="1" t="str">
        <f t="shared" si="110"/>
        <v>SINAPI 91306</v>
      </c>
      <c r="B6990" s="3" t="s">
        <v>21527</v>
      </c>
      <c r="C6990" s="3" t="s">
        <v>8323</v>
      </c>
      <c r="D6990" s="2" t="s">
        <v>15572</v>
      </c>
      <c r="E6990" s="3" t="s">
        <v>20622</v>
      </c>
      <c r="F6990" s="67" t="s">
        <v>32135</v>
      </c>
      <c r="G6990" s="67" t="s">
        <v>31684</v>
      </c>
      <c r="I6990" s="3" t="s">
        <v>6298</v>
      </c>
      <c r="J6990" s="3" t="str">
        <f>IF($B6990="SINAPI",IF(ISNUMBER(MATCH(Banco!$C6990,Analitico!$A:$A,0)),INDEX(Analitico!E:E,MATCH(Banco!$C6990,Analitico!$A:$A,0))&amp;"%",""),"")</f>
        <v/>
      </c>
      <c r="K6990" s="3" t="str">
        <f>IF($B6990="SINAPI",IF(ISNUMBER(MATCH(Banco!$C6990,Analitico!$A:$A,0)),INDEX(Analitico!F:F,MATCH(Banco!$C6990,Analitico!$A:$A,0))&amp;"%",""),"")</f>
        <v/>
      </c>
    </row>
    <row r="6991" spans="1:11" ht="22.5" x14ac:dyDescent="0.2">
      <c r="A6991" s="1" t="str">
        <f t="shared" si="110"/>
        <v>SINAPI 91307</v>
      </c>
      <c r="B6991" s="3" t="s">
        <v>21527</v>
      </c>
      <c r="C6991" s="3" t="s">
        <v>8324</v>
      </c>
      <c r="D6991" s="2" t="s">
        <v>15573</v>
      </c>
      <c r="E6991" s="3" t="s">
        <v>20622</v>
      </c>
      <c r="F6991" s="67" t="s">
        <v>31606</v>
      </c>
      <c r="G6991" s="67" t="s">
        <v>5612</v>
      </c>
      <c r="I6991" s="3" t="s">
        <v>6298</v>
      </c>
      <c r="J6991" s="3" t="str">
        <f>IF($B6991="SINAPI",IF(ISNUMBER(MATCH(Banco!$C6991,Analitico!$A:$A,0)),INDEX(Analitico!E:E,MATCH(Banco!$C6991,Analitico!$A:$A,0))&amp;"%",""),"")</f>
        <v/>
      </c>
      <c r="K6991" s="3" t="str">
        <f>IF($B6991="SINAPI",IF(ISNUMBER(MATCH(Banco!$C6991,Analitico!$A:$A,0)),INDEX(Analitico!F:F,MATCH(Banco!$C6991,Analitico!$A:$A,0))&amp;"%",""),"")</f>
        <v/>
      </c>
    </row>
    <row r="6992" spans="1:11" ht="33.75" x14ac:dyDescent="0.2">
      <c r="A6992" s="1" t="str">
        <f t="shared" si="110"/>
        <v>SINAPI 91312</v>
      </c>
      <c r="B6992" s="3" t="s">
        <v>21527</v>
      </c>
      <c r="C6992" s="3" t="s">
        <v>8325</v>
      </c>
      <c r="D6992" s="2" t="s">
        <v>15574</v>
      </c>
      <c r="E6992" s="3" t="s">
        <v>20622</v>
      </c>
      <c r="F6992" s="67" t="s">
        <v>38627</v>
      </c>
      <c r="G6992" s="67" t="s">
        <v>35704</v>
      </c>
      <c r="I6992" s="3" t="s">
        <v>6298</v>
      </c>
      <c r="J6992" s="3" t="str">
        <f>IF($B6992="SINAPI",IF(ISNUMBER(MATCH(Banco!$C6992,Analitico!$A:$A,0)),INDEX(Analitico!E:E,MATCH(Banco!$C6992,Analitico!$A:$A,0))&amp;"%",""),"")</f>
        <v/>
      </c>
      <c r="K6992" s="3" t="str">
        <f>IF($B6992="SINAPI",IF(ISNUMBER(MATCH(Banco!$C6992,Analitico!$A:$A,0)),INDEX(Analitico!F:F,MATCH(Banco!$C6992,Analitico!$A:$A,0))&amp;"%",""),"")</f>
        <v/>
      </c>
    </row>
    <row r="6993" spans="1:11" ht="33.75" x14ac:dyDescent="0.2">
      <c r="A6993" s="1" t="str">
        <f t="shared" si="110"/>
        <v>SINAPI 91313</v>
      </c>
      <c r="B6993" s="3" t="s">
        <v>21527</v>
      </c>
      <c r="C6993" s="3" t="s">
        <v>8326</v>
      </c>
      <c r="D6993" s="2" t="s">
        <v>15575</v>
      </c>
      <c r="E6993" s="3" t="s">
        <v>20622</v>
      </c>
      <c r="F6993" s="67" t="s">
        <v>38628</v>
      </c>
      <c r="G6993" s="67" t="s">
        <v>35705</v>
      </c>
      <c r="I6993" s="3" t="s">
        <v>6298</v>
      </c>
      <c r="J6993" s="3" t="str">
        <f>IF($B6993="SINAPI",IF(ISNUMBER(MATCH(Banco!$C6993,Analitico!$A:$A,0)),INDEX(Analitico!E:E,MATCH(Banco!$C6993,Analitico!$A:$A,0))&amp;"%",""),"")</f>
        <v/>
      </c>
      <c r="K6993" s="3" t="str">
        <f>IF($B6993="SINAPI",IF(ISNUMBER(MATCH(Banco!$C6993,Analitico!$A:$A,0)),INDEX(Analitico!F:F,MATCH(Banco!$C6993,Analitico!$A:$A,0))&amp;"%",""),"")</f>
        <v/>
      </c>
    </row>
    <row r="6994" spans="1:11" ht="33.75" x14ac:dyDescent="0.2">
      <c r="A6994" s="1" t="str">
        <f t="shared" si="110"/>
        <v>SINAPI 91314</v>
      </c>
      <c r="B6994" s="3" t="s">
        <v>21527</v>
      </c>
      <c r="C6994" s="3" t="s">
        <v>8327</v>
      </c>
      <c r="D6994" s="2" t="s">
        <v>15576</v>
      </c>
      <c r="E6994" s="3" t="s">
        <v>20622</v>
      </c>
      <c r="F6994" s="67" t="s">
        <v>38629</v>
      </c>
      <c r="G6994" s="67" t="s">
        <v>35706</v>
      </c>
      <c r="I6994" s="3" t="s">
        <v>6298</v>
      </c>
      <c r="J6994" s="3" t="str">
        <f>IF($B6994="SINAPI",IF(ISNUMBER(MATCH(Banco!$C6994,Analitico!$A:$A,0)),INDEX(Analitico!E:E,MATCH(Banco!$C6994,Analitico!$A:$A,0))&amp;"%",""),"")</f>
        <v/>
      </c>
      <c r="K6994" s="3" t="str">
        <f>IF($B6994="SINAPI",IF(ISNUMBER(MATCH(Banco!$C6994,Analitico!$A:$A,0)),INDEX(Analitico!F:F,MATCH(Banco!$C6994,Analitico!$A:$A,0))&amp;"%",""),"")</f>
        <v/>
      </c>
    </row>
    <row r="6995" spans="1:11" ht="33.75" x14ac:dyDescent="0.2">
      <c r="A6995" s="1" t="str">
        <f t="shared" si="110"/>
        <v>SINAPI 91315</v>
      </c>
      <c r="B6995" s="3" t="s">
        <v>21527</v>
      </c>
      <c r="C6995" s="3" t="s">
        <v>8328</v>
      </c>
      <c r="D6995" s="2" t="s">
        <v>15577</v>
      </c>
      <c r="E6995" s="3" t="s">
        <v>20622</v>
      </c>
      <c r="F6995" s="67" t="s">
        <v>38630</v>
      </c>
      <c r="G6995" s="67" t="s">
        <v>35707</v>
      </c>
      <c r="I6995" s="3" t="s">
        <v>6298</v>
      </c>
      <c r="J6995" s="3" t="str">
        <f>IF($B6995="SINAPI",IF(ISNUMBER(MATCH(Banco!$C6995,Analitico!$A:$A,0)),INDEX(Analitico!E:E,MATCH(Banco!$C6995,Analitico!$A:$A,0))&amp;"%",""),"")</f>
        <v/>
      </c>
      <c r="K6995" s="3" t="str">
        <f>IF($B6995="SINAPI",IF(ISNUMBER(MATCH(Banco!$C6995,Analitico!$A:$A,0)),INDEX(Analitico!F:F,MATCH(Banco!$C6995,Analitico!$A:$A,0))&amp;"%",""),"")</f>
        <v/>
      </c>
    </row>
    <row r="6996" spans="1:11" ht="33.75" x14ac:dyDescent="0.2">
      <c r="A6996" s="1" t="str">
        <f t="shared" si="110"/>
        <v>SINAPI 91316</v>
      </c>
      <c r="B6996" s="3" t="s">
        <v>21527</v>
      </c>
      <c r="C6996" s="3" t="s">
        <v>8329</v>
      </c>
      <c r="D6996" s="2" t="s">
        <v>15578</v>
      </c>
      <c r="E6996" s="3" t="s">
        <v>20622</v>
      </c>
      <c r="F6996" s="67" t="s">
        <v>38631</v>
      </c>
      <c r="G6996" s="67" t="s">
        <v>35708</v>
      </c>
      <c r="I6996" s="3" t="s">
        <v>6298</v>
      </c>
      <c r="J6996" s="3" t="str">
        <f>IF($B6996="SINAPI",IF(ISNUMBER(MATCH(Banco!$C6996,Analitico!$A:$A,0)),INDEX(Analitico!E:E,MATCH(Banco!$C6996,Analitico!$A:$A,0))&amp;"%",""),"")</f>
        <v/>
      </c>
      <c r="K6996" s="3" t="str">
        <f>IF($B6996="SINAPI",IF(ISNUMBER(MATCH(Banco!$C6996,Analitico!$A:$A,0)),INDEX(Analitico!F:F,MATCH(Banco!$C6996,Analitico!$A:$A,0))&amp;"%",""),"")</f>
        <v/>
      </c>
    </row>
    <row r="6997" spans="1:11" ht="33.75" x14ac:dyDescent="0.2">
      <c r="A6997" s="1" t="str">
        <f t="shared" si="110"/>
        <v>SINAPI 91317</v>
      </c>
      <c r="B6997" s="3" t="s">
        <v>21527</v>
      </c>
      <c r="C6997" s="3" t="s">
        <v>8330</v>
      </c>
      <c r="D6997" s="2" t="s">
        <v>15579</v>
      </c>
      <c r="E6997" s="3" t="s">
        <v>20622</v>
      </c>
      <c r="F6997" s="67" t="s">
        <v>38632</v>
      </c>
      <c r="G6997" s="67" t="s">
        <v>35709</v>
      </c>
      <c r="I6997" s="3" t="s">
        <v>6298</v>
      </c>
      <c r="J6997" s="3" t="str">
        <f>IF($B6997="SINAPI",IF(ISNUMBER(MATCH(Banco!$C6997,Analitico!$A:$A,0)),INDEX(Analitico!E:E,MATCH(Banco!$C6997,Analitico!$A:$A,0))&amp;"%",""),"")</f>
        <v/>
      </c>
      <c r="K6997" s="3" t="str">
        <f>IF($B6997="SINAPI",IF(ISNUMBER(MATCH(Banco!$C6997,Analitico!$A:$A,0)),INDEX(Analitico!F:F,MATCH(Banco!$C6997,Analitico!$A:$A,0))&amp;"%",""),"")</f>
        <v/>
      </c>
    </row>
    <row r="6998" spans="1:11" ht="33.75" x14ac:dyDescent="0.2">
      <c r="A6998" s="1" t="str">
        <f t="shared" si="110"/>
        <v>SINAPI 91318</v>
      </c>
      <c r="B6998" s="3" t="s">
        <v>21527</v>
      </c>
      <c r="C6998" s="3" t="s">
        <v>8331</v>
      </c>
      <c r="D6998" s="2" t="s">
        <v>15580</v>
      </c>
      <c r="E6998" s="3" t="s">
        <v>20622</v>
      </c>
      <c r="F6998" s="67" t="s">
        <v>38633</v>
      </c>
      <c r="G6998" s="67" t="s">
        <v>35710</v>
      </c>
      <c r="I6998" s="3" t="s">
        <v>6298</v>
      </c>
      <c r="J6998" s="3" t="str">
        <f>IF($B6998="SINAPI",IF(ISNUMBER(MATCH(Banco!$C6998,Analitico!$A:$A,0)),INDEX(Analitico!E:E,MATCH(Banco!$C6998,Analitico!$A:$A,0))&amp;"%",""),"")</f>
        <v/>
      </c>
      <c r="K6998" s="3" t="str">
        <f>IF($B6998="SINAPI",IF(ISNUMBER(MATCH(Banco!$C6998,Analitico!$A:$A,0)),INDEX(Analitico!F:F,MATCH(Banco!$C6998,Analitico!$A:$A,0))&amp;"%",""),"")</f>
        <v/>
      </c>
    </row>
    <row r="6999" spans="1:11" ht="33.75" x14ac:dyDescent="0.2">
      <c r="A6999" s="1" t="str">
        <f t="shared" si="110"/>
        <v>SINAPI 91319</v>
      </c>
      <c r="B6999" s="3" t="s">
        <v>21527</v>
      </c>
      <c r="C6999" s="3" t="s">
        <v>8332</v>
      </c>
      <c r="D6999" s="2" t="s">
        <v>15581</v>
      </c>
      <c r="E6999" s="3" t="s">
        <v>20622</v>
      </c>
      <c r="F6999" s="67" t="s">
        <v>38634</v>
      </c>
      <c r="G6999" s="67" t="s">
        <v>35711</v>
      </c>
      <c r="I6999" s="3" t="s">
        <v>6298</v>
      </c>
      <c r="J6999" s="3" t="str">
        <f>IF($B6999="SINAPI",IF(ISNUMBER(MATCH(Banco!$C6999,Analitico!$A:$A,0)),INDEX(Analitico!E:E,MATCH(Banco!$C6999,Analitico!$A:$A,0))&amp;"%",""),"")</f>
        <v/>
      </c>
      <c r="K6999" s="3" t="str">
        <f>IF($B6999="SINAPI",IF(ISNUMBER(MATCH(Banco!$C6999,Analitico!$A:$A,0)),INDEX(Analitico!F:F,MATCH(Banco!$C6999,Analitico!$A:$A,0))&amp;"%",""),"")</f>
        <v/>
      </c>
    </row>
    <row r="7000" spans="1:11" ht="33.75" x14ac:dyDescent="0.2">
      <c r="A7000" s="1" t="str">
        <f t="shared" si="110"/>
        <v>SINAPI 91320</v>
      </c>
      <c r="B7000" s="3" t="s">
        <v>21527</v>
      </c>
      <c r="C7000" s="3" t="s">
        <v>8333</v>
      </c>
      <c r="D7000" s="2" t="s">
        <v>15582</v>
      </c>
      <c r="E7000" s="3" t="s">
        <v>20622</v>
      </c>
      <c r="F7000" s="67" t="s">
        <v>38635</v>
      </c>
      <c r="G7000" s="67" t="s">
        <v>31682</v>
      </c>
      <c r="I7000" s="3" t="s">
        <v>6298</v>
      </c>
      <c r="J7000" s="3" t="str">
        <f>IF($B7000="SINAPI",IF(ISNUMBER(MATCH(Banco!$C7000,Analitico!$A:$A,0)),INDEX(Analitico!E:E,MATCH(Banco!$C7000,Analitico!$A:$A,0))&amp;"%",""),"")</f>
        <v/>
      </c>
      <c r="K7000" s="3" t="str">
        <f>IF($B7000="SINAPI",IF(ISNUMBER(MATCH(Banco!$C7000,Analitico!$A:$A,0)),INDEX(Analitico!F:F,MATCH(Banco!$C7000,Analitico!$A:$A,0))&amp;"%",""),"")</f>
        <v/>
      </c>
    </row>
    <row r="7001" spans="1:11" ht="33.75" x14ac:dyDescent="0.2">
      <c r="A7001" s="1" t="str">
        <f t="shared" si="110"/>
        <v>SINAPI 91321</v>
      </c>
      <c r="B7001" s="3" t="s">
        <v>21527</v>
      </c>
      <c r="C7001" s="3" t="s">
        <v>8334</v>
      </c>
      <c r="D7001" s="2" t="s">
        <v>15583</v>
      </c>
      <c r="E7001" s="3" t="s">
        <v>20622</v>
      </c>
      <c r="F7001" s="67" t="s">
        <v>38636</v>
      </c>
      <c r="G7001" s="67" t="s">
        <v>35712</v>
      </c>
      <c r="I7001" s="3" t="s">
        <v>6298</v>
      </c>
      <c r="J7001" s="3" t="str">
        <f>IF($B7001="SINAPI",IF(ISNUMBER(MATCH(Banco!$C7001,Analitico!$A:$A,0)),INDEX(Analitico!E:E,MATCH(Banco!$C7001,Analitico!$A:$A,0))&amp;"%",""),"")</f>
        <v/>
      </c>
      <c r="K7001" s="3" t="str">
        <f>IF($B7001="SINAPI",IF(ISNUMBER(MATCH(Banco!$C7001,Analitico!$A:$A,0)),INDEX(Analitico!F:F,MATCH(Banco!$C7001,Analitico!$A:$A,0))&amp;"%",""),"")</f>
        <v/>
      </c>
    </row>
    <row r="7002" spans="1:11" ht="33.75" x14ac:dyDescent="0.2">
      <c r="A7002" s="1" t="str">
        <f t="shared" si="110"/>
        <v>SINAPI 91322</v>
      </c>
      <c r="B7002" s="3" t="s">
        <v>21527</v>
      </c>
      <c r="C7002" s="3" t="s">
        <v>8335</v>
      </c>
      <c r="D7002" s="2" t="s">
        <v>15584</v>
      </c>
      <c r="E7002" s="3" t="s">
        <v>20622</v>
      </c>
      <c r="F7002" s="67" t="s">
        <v>38637</v>
      </c>
      <c r="G7002" s="67" t="s">
        <v>35713</v>
      </c>
      <c r="I7002" s="3" t="s">
        <v>6298</v>
      </c>
      <c r="J7002" s="3" t="str">
        <f>IF($B7002="SINAPI",IF(ISNUMBER(MATCH(Banco!$C7002,Analitico!$A:$A,0)),INDEX(Analitico!E:E,MATCH(Banco!$C7002,Analitico!$A:$A,0))&amp;"%",""),"")</f>
        <v/>
      </c>
      <c r="K7002" s="3" t="str">
        <f>IF($B7002="SINAPI",IF(ISNUMBER(MATCH(Banco!$C7002,Analitico!$A:$A,0)),INDEX(Analitico!F:F,MATCH(Banco!$C7002,Analitico!$A:$A,0))&amp;"%",""),"")</f>
        <v/>
      </c>
    </row>
    <row r="7003" spans="1:11" ht="33.75" x14ac:dyDescent="0.2">
      <c r="A7003" s="1" t="str">
        <f t="shared" si="110"/>
        <v>SINAPI 91323</v>
      </c>
      <c r="B7003" s="3" t="s">
        <v>21527</v>
      </c>
      <c r="C7003" s="3" t="s">
        <v>8336</v>
      </c>
      <c r="D7003" s="2" t="s">
        <v>15585</v>
      </c>
      <c r="E7003" s="3" t="s">
        <v>20622</v>
      </c>
      <c r="F7003" s="67" t="s">
        <v>38638</v>
      </c>
      <c r="G7003" s="67" t="s">
        <v>35714</v>
      </c>
      <c r="I7003" s="3" t="s">
        <v>6298</v>
      </c>
      <c r="J7003" s="3" t="str">
        <f>IF($B7003="SINAPI",IF(ISNUMBER(MATCH(Banco!$C7003,Analitico!$A:$A,0)),INDEX(Analitico!E:E,MATCH(Banco!$C7003,Analitico!$A:$A,0))&amp;"%",""),"")</f>
        <v/>
      </c>
      <c r="K7003" s="3" t="str">
        <f>IF($B7003="SINAPI",IF(ISNUMBER(MATCH(Banco!$C7003,Analitico!$A:$A,0)),INDEX(Analitico!F:F,MATCH(Banco!$C7003,Analitico!$A:$A,0))&amp;"%",""),"")</f>
        <v/>
      </c>
    </row>
    <row r="7004" spans="1:11" ht="33.75" x14ac:dyDescent="0.2">
      <c r="A7004" s="1" t="str">
        <f t="shared" si="110"/>
        <v>SINAPI 91324</v>
      </c>
      <c r="B7004" s="3" t="s">
        <v>21527</v>
      </c>
      <c r="C7004" s="3" t="s">
        <v>8337</v>
      </c>
      <c r="D7004" s="2" t="s">
        <v>15586</v>
      </c>
      <c r="E7004" s="3" t="s">
        <v>20622</v>
      </c>
      <c r="F7004" s="67" t="s">
        <v>38639</v>
      </c>
      <c r="G7004" s="67" t="s">
        <v>35715</v>
      </c>
      <c r="I7004" s="3" t="s">
        <v>6298</v>
      </c>
      <c r="J7004" s="3" t="str">
        <f>IF($B7004="SINAPI",IF(ISNUMBER(MATCH(Banco!$C7004,Analitico!$A:$A,0)),INDEX(Analitico!E:E,MATCH(Banco!$C7004,Analitico!$A:$A,0))&amp;"%",""),"")</f>
        <v/>
      </c>
      <c r="K7004" s="3" t="str">
        <f>IF($B7004="SINAPI",IF(ISNUMBER(MATCH(Banco!$C7004,Analitico!$A:$A,0)),INDEX(Analitico!F:F,MATCH(Banco!$C7004,Analitico!$A:$A,0))&amp;"%",""),"")</f>
        <v/>
      </c>
    </row>
    <row r="7005" spans="1:11" ht="33.75" x14ac:dyDescent="0.2">
      <c r="A7005" s="1" t="str">
        <f t="shared" si="110"/>
        <v>SINAPI 91325</v>
      </c>
      <c r="B7005" s="3" t="s">
        <v>21527</v>
      </c>
      <c r="C7005" s="3" t="s">
        <v>8338</v>
      </c>
      <c r="D7005" s="2" t="s">
        <v>15587</v>
      </c>
      <c r="E7005" s="3" t="s">
        <v>20622</v>
      </c>
      <c r="F7005" s="67" t="s">
        <v>38640</v>
      </c>
      <c r="G7005" s="67" t="s">
        <v>35716</v>
      </c>
      <c r="I7005" s="3" t="s">
        <v>6298</v>
      </c>
      <c r="J7005" s="3" t="str">
        <f>IF($B7005="SINAPI",IF(ISNUMBER(MATCH(Banco!$C7005,Analitico!$A:$A,0)),INDEX(Analitico!E:E,MATCH(Banco!$C7005,Analitico!$A:$A,0))&amp;"%",""),"")</f>
        <v/>
      </c>
      <c r="K7005" s="3" t="str">
        <f>IF($B7005="SINAPI",IF(ISNUMBER(MATCH(Banco!$C7005,Analitico!$A:$A,0)),INDEX(Analitico!F:F,MATCH(Banco!$C7005,Analitico!$A:$A,0))&amp;"%",""),"")</f>
        <v/>
      </c>
    </row>
    <row r="7006" spans="1:11" ht="33.75" x14ac:dyDescent="0.2">
      <c r="A7006" s="1" t="str">
        <f t="shared" si="110"/>
        <v>SINAPI 91326</v>
      </c>
      <c r="B7006" s="3" t="s">
        <v>21527</v>
      </c>
      <c r="C7006" s="3" t="s">
        <v>8339</v>
      </c>
      <c r="D7006" s="2" t="s">
        <v>15588</v>
      </c>
      <c r="E7006" s="3" t="s">
        <v>20622</v>
      </c>
      <c r="F7006" s="67" t="s">
        <v>38641</v>
      </c>
      <c r="G7006" s="67" t="s">
        <v>35717</v>
      </c>
      <c r="I7006" s="3" t="s">
        <v>6298</v>
      </c>
      <c r="J7006" s="3" t="str">
        <f>IF($B7006="SINAPI",IF(ISNUMBER(MATCH(Banco!$C7006,Analitico!$A:$A,0)),INDEX(Analitico!E:E,MATCH(Banco!$C7006,Analitico!$A:$A,0))&amp;"%",""),"")</f>
        <v/>
      </c>
      <c r="K7006" s="3" t="str">
        <f>IF($B7006="SINAPI",IF(ISNUMBER(MATCH(Banco!$C7006,Analitico!$A:$A,0)),INDEX(Analitico!F:F,MATCH(Banco!$C7006,Analitico!$A:$A,0))&amp;"%",""),"")</f>
        <v/>
      </c>
    </row>
    <row r="7007" spans="1:11" ht="33.75" x14ac:dyDescent="0.2">
      <c r="A7007" s="1" t="str">
        <f t="shared" si="110"/>
        <v>SINAPI 91327</v>
      </c>
      <c r="B7007" s="3" t="s">
        <v>21527</v>
      </c>
      <c r="C7007" s="3" t="s">
        <v>8340</v>
      </c>
      <c r="D7007" s="2" t="s">
        <v>15589</v>
      </c>
      <c r="E7007" s="3" t="s">
        <v>20622</v>
      </c>
      <c r="F7007" s="67" t="s">
        <v>38642</v>
      </c>
      <c r="G7007" s="67" t="s">
        <v>35718</v>
      </c>
      <c r="I7007" s="3" t="s">
        <v>6298</v>
      </c>
      <c r="J7007" s="3" t="str">
        <f>IF($B7007="SINAPI",IF(ISNUMBER(MATCH(Banco!$C7007,Analitico!$A:$A,0)),INDEX(Analitico!E:E,MATCH(Banco!$C7007,Analitico!$A:$A,0))&amp;"%",""),"")</f>
        <v/>
      </c>
      <c r="K7007" s="3" t="str">
        <f>IF($B7007="SINAPI",IF(ISNUMBER(MATCH(Banco!$C7007,Analitico!$A:$A,0)),INDEX(Analitico!F:F,MATCH(Banco!$C7007,Analitico!$A:$A,0))&amp;"%",""),"")</f>
        <v/>
      </c>
    </row>
    <row r="7008" spans="1:11" ht="33.75" x14ac:dyDescent="0.2">
      <c r="A7008" s="1" t="str">
        <f t="shared" si="110"/>
        <v>SINAPI 91328</v>
      </c>
      <c r="B7008" s="3" t="s">
        <v>21527</v>
      </c>
      <c r="C7008" s="3" t="s">
        <v>8341</v>
      </c>
      <c r="D7008" s="2" t="s">
        <v>15590</v>
      </c>
      <c r="E7008" s="3" t="s">
        <v>20622</v>
      </c>
      <c r="F7008" s="67" t="s">
        <v>38643</v>
      </c>
      <c r="G7008" s="67" t="s">
        <v>35719</v>
      </c>
      <c r="I7008" s="3" t="s">
        <v>6298</v>
      </c>
      <c r="J7008" s="3" t="str">
        <f>IF($B7008="SINAPI",IF(ISNUMBER(MATCH(Banco!$C7008,Analitico!$A:$A,0)),INDEX(Analitico!E:E,MATCH(Banco!$C7008,Analitico!$A:$A,0))&amp;"%",""),"")</f>
        <v/>
      </c>
      <c r="K7008" s="3" t="str">
        <f>IF($B7008="SINAPI",IF(ISNUMBER(MATCH(Banco!$C7008,Analitico!$A:$A,0)),INDEX(Analitico!F:F,MATCH(Banco!$C7008,Analitico!$A:$A,0))&amp;"%",""),"")</f>
        <v/>
      </c>
    </row>
    <row r="7009" spans="1:11" ht="33.75" x14ac:dyDescent="0.2">
      <c r="A7009" s="1" t="str">
        <f t="shared" si="110"/>
        <v>SINAPI 91329</v>
      </c>
      <c r="B7009" s="3" t="s">
        <v>21527</v>
      </c>
      <c r="C7009" s="3" t="s">
        <v>8342</v>
      </c>
      <c r="D7009" s="2" t="s">
        <v>15591</v>
      </c>
      <c r="E7009" s="3" t="s">
        <v>20622</v>
      </c>
      <c r="F7009" s="67" t="s">
        <v>38644</v>
      </c>
      <c r="G7009" s="67" t="s">
        <v>35720</v>
      </c>
      <c r="I7009" s="3" t="s">
        <v>6298</v>
      </c>
      <c r="J7009" s="3" t="str">
        <f>IF($B7009="SINAPI",IF(ISNUMBER(MATCH(Banco!$C7009,Analitico!$A:$A,0)),INDEX(Analitico!E:E,MATCH(Banco!$C7009,Analitico!$A:$A,0))&amp;"%",""),"")</f>
        <v/>
      </c>
      <c r="K7009" s="3" t="str">
        <f>IF($B7009="SINAPI",IF(ISNUMBER(MATCH(Banco!$C7009,Analitico!$A:$A,0)),INDEX(Analitico!F:F,MATCH(Banco!$C7009,Analitico!$A:$A,0))&amp;"%",""),"")</f>
        <v/>
      </c>
    </row>
    <row r="7010" spans="1:11" ht="33.75" x14ac:dyDescent="0.2">
      <c r="A7010" s="1" t="str">
        <f t="shared" si="110"/>
        <v>SINAPI 91330</v>
      </c>
      <c r="B7010" s="3" t="s">
        <v>21527</v>
      </c>
      <c r="C7010" s="3" t="s">
        <v>8343</v>
      </c>
      <c r="D7010" s="2" t="s">
        <v>15592</v>
      </c>
      <c r="E7010" s="3" t="s">
        <v>20622</v>
      </c>
      <c r="F7010" s="67" t="s">
        <v>38645</v>
      </c>
      <c r="G7010" s="67" t="s">
        <v>35721</v>
      </c>
      <c r="I7010" s="3" t="s">
        <v>6298</v>
      </c>
      <c r="J7010" s="3" t="str">
        <f>IF($B7010="SINAPI",IF(ISNUMBER(MATCH(Banco!$C7010,Analitico!$A:$A,0)),INDEX(Analitico!E:E,MATCH(Banco!$C7010,Analitico!$A:$A,0))&amp;"%",""),"")</f>
        <v/>
      </c>
      <c r="K7010" s="3" t="str">
        <f>IF($B7010="SINAPI",IF(ISNUMBER(MATCH(Banco!$C7010,Analitico!$A:$A,0)),INDEX(Analitico!F:F,MATCH(Banco!$C7010,Analitico!$A:$A,0))&amp;"%",""),"")</f>
        <v/>
      </c>
    </row>
    <row r="7011" spans="1:11" ht="33.75" x14ac:dyDescent="0.2">
      <c r="A7011" s="1" t="str">
        <f t="shared" ref="A7011:A7074" si="111">CONCATENAR</f>
        <v>SINAPI 91331</v>
      </c>
      <c r="B7011" s="3" t="s">
        <v>21527</v>
      </c>
      <c r="C7011" s="3" t="s">
        <v>8344</v>
      </c>
      <c r="D7011" s="2" t="s">
        <v>15593</v>
      </c>
      <c r="E7011" s="3" t="s">
        <v>20622</v>
      </c>
      <c r="F7011" s="67" t="s">
        <v>38646</v>
      </c>
      <c r="G7011" s="67" t="s">
        <v>35722</v>
      </c>
      <c r="I7011" s="3" t="s">
        <v>6298</v>
      </c>
      <c r="J7011" s="3" t="str">
        <f>IF($B7011="SINAPI",IF(ISNUMBER(MATCH(Banco!$C7011,Analitico!$A:$A,0)),INDEX(Analitico!E:E,MATCH(Banco!$C7011,Analitico!$A:$A,0))&amp;"%",""),"")</f>
        <v/>
      </c>
      <c r="K7011" s="3" t="str">
        <f>IF($B7011="SINAPI",IF(ISNUMBER(MATCH(Banco!$C7011,Analitico!$A:$A,0)),INDEX(Analitico!F:F,MATCH(Banco!$C7011,Analitico!$A:$A,0))&amp;"%",""),"")</f>
        <v/>
      </c>
    </row>
    <row r="7012" spans="1:11" ht="33.75" x14ac:dyDescent="0.2">
      <c r="A7012" s="1" t="str">
        <f t="shared" si="111"/>
        <v>SINAPI 91332</v>
      </c>
      <c r="B7012" s="3" t="s">
        <v>21527</v>
      </c>
      <c r="C7012" s="3" t="s">
        <v>8345</v>
      </c>
      <c r="D7012" s="2" t="s">
        <v>15594</v>
      </c>
      <c r="E7012" s="3" t="s">
        <v>20622</v>
      </c>
      <c r="F7012" s="67" t="s">
        <v>38647</v>
      </c>
      <c r="G7012" s="67" t="s">
        <v>35723</v>
      </c>
      <c r="I7012" s="3" t="s">
        <v>6298</v>
      </c>
      <c r="J7012" s="3" t="str">
        <f>IF($B7012="SINAPI",IF(ISNUMBER(MATCH(Banco!$C7012,Analitico!$A:$A,0)),INDEX(Analitico!E:E,MATCH(Banco!$C7012,Analitico!$A:$A,0))&amp;"%",""),"")</f>
        <v/>
      </c>
      <c r="K7012" s="3" t="str">
        <f>IF($B7012="SINAPI",IF(ISNUMBER(MATCH(Banco!$C7012,Analitico!$A:$A,0)),INDEX(Analitico!F:F,MATCH(Banco!$C7012,Analitico!$A:$A,0))&amp;"%",""),"")</f>
        <v/>
      </c>
    </row>
    <row r="7013" spans="1:11" ht="33.75" x14ac:dyDescent="0.2">
      <c r="A7013" s="1" t="str">
        <f t="shared" si="111"/>
        <v>SINAPI 91333</v>
      </c>
      <c r="B7013" s="3" t="s">
        <v>21527</v>
      </c>
      <c r="C7013" s="3" t="s">
        <v>8346</v>
      </c>
      <c r="D7013" s="2" t="s">
        <v>15595</v>
      </c>
      <c r="E7013" s="3" t="s">
        <v>20622</v>
      </c>
      <c r="F7013" s="67" t="s">
        <v>38648</v>
      </c>
      <c r="G7013" s="67" t="s">
        <v>35724</v>
      </c>
      <c r="I7013" s="3" t="s">
        <v>6298</v>
      </c>
      <c r="J7013" s="3" t="str">
        <f>IF($B7013="SINAPI",IF(ISNUMBER(MATCH(Banco!$C7013,Analitico!$A:$A,0)),INDEX(Analitico!E:E,MATCH(Banco!$C7013,Analitico!$A:$A,0))&amp;"%",""),"")</f>
        <v/>
      </c>
      <c r="K7013" s="3" t="str">
        <f>IF($B7013="SINAPI",IF(ISNUMBER(MATCH(Banco!$C7013,Analitico!$A:$A,0)),INDEX(Analitico!F:F,MATCH(Banco!$C7013,Analitico!$A:$A,0))&amp;"%",""),"")</f>
        <v/>
      </c>
    </row>
    <row r="7014" spans="1:11" ht="22.5" x14ac:dyDescent="0.2">
      <c r="A7014" s="1" t="str">
        <f t="shared" si="111"/>
        <v>SINAPI 91334</v>
      </c>
      <c r="B7014" s="3" t="s">
        <v>21527</v>
      </c>
      <c r="C7014" s="3" t="s">
        <v>8347</v>
      </c>
      <c r="D7014" s="2" t="s">
        <v>15596</v>
      </c>
      <c r="E7014" s="3" t="s">
        <v>20622</v>
      </c>
      <c r="F7014" s="67" t="s">
        <v>38649</v>
      </c>
      <c r="G7014" s="67" t="s">
        <v>35725</v>
      </c>
      <c r="I7014" s="3" t="s">
        <v>6298</v>
      </c>
      <c r="J7014" s="3" t="str">
        <f>IF($B7014="SINAPI",IF(ISNUMBER(MATCH(Banco!$C7014,Analitico!$A:$A,0)),INDEX(Analitico!E:E,MATCH(Banco!$C7014,Analitico!$A:$A,0))&amp;"%",""),"")</f>
        <v/>
      </c>
      <c r="K7014" s="3" t="str">
        <f>IF($B7014="SINAPI",IF(ISNUMBER(MATCH(Banco!$C7014,Analitico!$A:$A,0)),INDEX(Analitico!F:F,MATCH(Banco!$C7014,Analitico!$A:$A,0))&amp;"%",""),"")</f>
        <v/>
      </c>
    </row>
    <row r="7015" spans="1:11" ht="22.5" x14ac:dyDescent="0.2">
      <c r="A7015" s="1" t="str">
        <f t="shared" si="111"/>
        <v>SINAPI 91335</v>
      </c>
      <c r="B7015" s="3" t="s">
        <v>21527</v>
      </c>
      <c r="C7015" s="3" t="s">
        <v>8348</v>
      </c>
      <c r="D7015" s="2" t="s">
        <v>15597</v>
      </c>
      <c r="E7015" s="3" t="s">
        <v>20622</v>
      </c>
      <c r="F7015" s="67" t="s">
        <v>38650</v>
      </c>
      <c r="G7015" s="67" t="s">
        <v>35726</v>
      </c>
      <c r="I7015" s="3" t="s">
        <v>6298</v>
      </c>
      <c r="J7015" s="3" t="str">
        <f>IF($B7015="SINAPI",IF(ISNUMBER(MATCH(Banco!$C7015,Analitico!$A:$A,0)),INDEX(Analitico!E:E,MATCH(Banco!$C7015,Analitico!$A:$A,0))&amp;"%",""),"")</f>
        <v/>
      </c>
      <c r="K7015" s="3" t="str">
        <f>IF($B7015="SINAPI",IF(ISNUMBER(MATCH(Banco!$C7015,Analitico!$A:$A,0)),INDEX(Analitico!F:F,MATCH(Banco!$C7015,Analitico!$A:$A,0))&amp;"%",""),"")</f>
        <v/>
      </c>
    </row>
    <row r="7016" spans="1:11" ht="33.75" x14ac:dyDescent="0.2">
      <c r="A7016" s="1" t="str">
        <f t="shared" si="111"/>
        <v>SINAPI 91336</v>
      </c>
      <c r="B7016" s="3" t="s">
        <v>21527</v>
      </c>
      <c r="C7016" s="3" t="s">
        <v>8349</v>
      </c>
      <c r="D7016" s="2" t="s">
        <v>15598</v>
      </c>
      <c r="E7016" s="3" t="s">
        <v>20622</v>
      </c>
      <c r="F7016" s="67" t="s">
        <v>38651</v>
      </c>
      <c r="G7016" s="67" t="s">
        <v>35727</v>
      </c>
      <c r="I7016" s="3" t="s">
        <v>6298</v>
      </c>
      <c r="J7016" s="3" t="str">
        <f>IF($B7016="SINAPI",IF(ISNUMBER(MATCH(Banco!$C7016,Analitico!$A:$A,0)),INDEX(Analitico!E:E,MATCH(Banco!$C7016,Analitico!$A:$A,0))&amp;"%",""),"")</f>
        <v/>
      </c>
      <c r="K7016" s="3" t="str">
        <f>IF($B7016="SINAPI",IF(ISNUMBER(MATCH(Banco!$C7016,Analitico!$A:$A,0)),INDEX(Analitico!F:F,MATCH(Banco!$C7016,Analitico!$A:$A,0))&amp;"%",""),"")</f>
        <v/>
      </c>
    </row>
    <row r="7017" spans="1:11" ht="33.75" x14ac:dyDescent="0.2">
      <c r="A7017" s="1" t="str">
        <f t="shared" si="111"/>
        <v>SINAPI 91337</v>
      </c>
      <c r="B7017" s="3" t="s">
        <v>21527</v>
      </c>
      <c r="C7017" s="3" t="s">
        <v>8350</v>
      </c>
      <c r="D7017" s="2" t="s">
        <v>15599</v>
      </c>
      <c r="E7017" s="3" t="s">
        <v>20622</v>
      </c>
      <c r="F7017" s="67" t="s">
        <v>38652</v>
      </c>
      <c r="G7017" s="67" t="s">
        <v>35728</v>
      </c>
      <c r="I7017" s="3" t="s">
        <v>6298</v>
      </c>
      <c r="J7017" s="3" t="str">
        <f>IF($B7017="SINAPI",IF(ISNUMBER(MATCH(Banco!$C7017,Analitico!$A:$A,0)),INDEX(Analitico!E:E,MATCH(Banco!$C7017,Analitico!$A:$A,0))&amp;"%",""),"")</f>
        <v/>
      </c>
      <c r="K7017" s="3" t="str">
        <f>IF($B7017="SINAPI",IF(ISNUMBER(MATCH(Banco!$C7017,Analitico!$A:$A,0)),INDEX(Analitico!F:F,MATCH(Banco!$C7017,Analitico!$A:$A,0))&amp;"%",""),"")</f>
        <v/>
      </c>
    </row>
    <row r="7018" spans="1:11" x14ac:dyDescent="0.2">
      <c r="A7018" s="1" t="str">
        <f t="shared" si="111"/>
        <v>SINAPI 100659</v>
      </c>
      <c r="B7018" s="3" t="s">
        <v>21527</v>
      </c>
      <c r="C7018" s="3" t="s">
        <v>8351</v>
      </c>
      <c r="D7018" s="2" t="s">
        <v>15600</v>
      </c>
      <c r="E7018" s="3" t="s">
        <v>20621</v>
      </c>
      <c r="F7018" s="67" t="s">
        <v>20830</v>
      </c>
      <c r="G7018" s="67" t="s">
        <v>29684</v>
      </c>
      <c r="I7018" s="3" t="s">
        <v>6298</v>
      </c>
      <c r="J7018" s="3" t="str">
        <f>IF($B7018="SINAPI",IF(ISNUMBER(MATCH(Banco!$C7018,Analitico!$A:$A,0)),INDEX(Analitico!E:E,MATCH(Banco!$C7018,Analitico!$A:$A,0))&amp;"%",""),"")</f>
        <v/>
      </c>
      <c r="K7018" s="3" t="str">
        <f>IF($B7018="SINAPI",IF(ISNUMBER(MATCH(Banco!$C7018,Analitico!$A:$A,0)),INDEX(Analitico!F:F,MATCH(Banco!$C7018,Analitico!$A:$A,0))&amp;"%",""),"")</f>
        <v/>
      </c>
    </row>
    <row r="7019" spans="1:11" ht="22.5" x14ac:dyDescent="0.2">
      <c r="A7019" s="1" t="str">
        <f t="shared" si="111"/>
        <v>SINAPI 100660</v>
      </c>
      <c r="B7019" s="3" t="s">
        <v>21527</v>
      </c>
      <c r="C7019" s="3" t="s">
        <v>8352</v>
      </c>
      <c r="D7019" s="2" t="s">
        <v>15601</v>
      </c>
      <c r="E7019" s="3" t="s">
        <v>20621</v>
      </c>
      <c r="F7019" s="67" t="s">
        <v>5795</v>
      </c>
      <c r="G7019" s="67" t="s">
        <v>21304</v>
      </c>
      <c r="I7019" s="3" t="s">
        <v>6298</v>
      </c>
      <c r="J7019" s="3" t="str">
        <f>IF($B7019="SINAPI",IF(ISNUMBER(MATCH(Banco!$C7019,Analitico!$A:$A,0)),INDEX(Analitico!E:E,MATCH(Banco!$C7019,Analitico!$A:$A,0))&amp;"%",""),"")</f>
        <v/>
      </c>
      <c r="K7019" s="3" t="str">
        <f>IF($B7019="SINAPI",IF(ISNUMBER(MATCH(Banco!$C7019,Analitico!$A:$A,0)),INDEX(Analitico!F:F,MATCH(Banco!$C7019,Analitico!$A:$A,0))&amp;"%",""),"")</f>
        <v/>
      </c>
    </row>
    <row r="7020" spans="1:11" ht="33.75" x14ac:dyDescent="0.2">
      <c r="A7020" s="1" t="str">
        <f t="shared" si="111"/>
        <v>SINAPI 100675</v>
      </c>
      <c r="B7020" s="3" t="s">
        <v>21527</v>
      </c>
      <c r="C7020" s="3" t="s">
        <v>8353</v>
      </c>
      <c r="D7020" s="2" t="s">
        <v>15602</v>
      </c>
      <c r="E7020" s="3" t="s">
        <v>20622</v>
      </c>
      <c r="F7020" s="67" t="s">
        <v>38653</v>
      </c>
      <c r="G7020" s="67" t="s">
        <v>35729</v>
      </c>
      <c r="I7020" s="3" t="s">
        <v>6298</v>
      </c>
      <c r="J7020" s="3" t="str">
        <f>IF($B7020="SINAPI",IF(ISNUMBER(MATCH(Banco!$C7020,Analitico!$A:$A,0)),INDEX(Analitico!E:E,MATCH(Banco!$C7020,Analitico!$A:$A,0))&amp;"%",""),"")</f>
        <v/>
      </c>
      <c r="K7020" s="3" t="str">
        <f>IF($B7020="SINAPI",IF(ISNUMBER(MATCH(Banco!$C7020,Analitico!$A:$A,0)),INDEX(Analitico!F:F,MATCH(Banco!$C7020,Analitico!$A:$A,0))&amp;"%",""),"")</f>
        <v/>
      </c>
    </row>
    <row r="7021" spans="1:11" x14ac:dyDescent="0.2">
      <c r="A7021" s="1" t="str">
        <f t="shared" si="111"/>
        <v>SINAPI 100676</v>
      </c>
      <c r="B7021" s="3" t="s">
        <v>21527</v>
      </c>
      <c r="C7021" s="3" t="s">
        <v>8354</v>
      </c>
      <c r="D7021" s="2" t="s">
        <v>15603</v>
      </c>
      <c r="E7021" s="3" t="s">
        <v>20622</v>
      </c>
      <c r="F7021" s="67" t="s">
        <v>38654</v>
      </c>
      <c r="G7021" s="67" t="s">
        <v>35730</v>
      </c>
      <c r="I7021" s="3" t="s">
        <v>6298</v>
      </c>
      <c r="J7021" s="3" t="str">
        <f>IF($B7021="SINAPI",IF(ISNUMBER(MATCH(Banco!$C7021,Analitico!$A:$A,0)),INDEX(Analitico!E:E,MATCH(Banco!$C7021,Analitico!$A:$A,0))&amp;"%",""),"")</f>
        <v/>
      </c>
      <c r="K7021" s="3" t="str">
        <f>IF($B7021="SINAPI",IF(ISNUMBER(MATCH(Banco!$C7021,Analitico!$A:$A,0)),INDEX(Analitico!F:F,MATCH(Banco!$C7021,Analitico!$A:$A,0))&amp;"%",""),"")</f>
        <v/>
      </c>
    </row>
    <row r="7022" spans="1:11" ht="33.75" x14ac:dyDescent="0.2">
      <c r="A7022" s="1" t="str">
        <f t="shared" si="111"/>
        <v>SINAPI 100678</v>
      </c>
      <c r="B7022" s="3" t="s">
        <v>21527</v>
      </c>
      <c r="C7022" s="3" t="s">
        <v>8355</v>
      </c>
      <c r="D7022" s="2" t="s">
        <v>15604</v>
      </c>
      <c r="E7022" s="3" t="s">
        <v>20622</v>
      </c>
      <c r="F7022" s="67" t="s">
        <v>38655</v>
      </c>
      <c r="G7022" s="67" t="s">
        <v>35731</v>
      </c>
      <c r="I7022" s="3" t="s">
        <v>6298</v>
      </c>
      <c r="J7022" s="3" t="str">
        <f>IF($B7022="SINAPI",IF(ISNUMBER(MATCH(Banco!$C7022,Analitico!$A:$A,0)),INDEX(Analitico!E:E,MATCH(Banco!$C7022,Analitico!$A:$A,0))&amp;"%",""),"")</f>
        <v/>
      </c>
      <c r="K7022" s="3" t="str">
        <f>IF($B7022="SINAPI",IF(ISNUMBER(MATCH(Banco!$C7022,Analitico!$A:$A,0)),INDEX(Analitico!F:F,MATCH(Banco!$C7022,Analitico!$A:$A,0))&amp;"%",""),"")</f>
        <v/>
      </c>
    </row>
    <row r="7023" spans="1:11" ht="33.75" x14ac:dyDescent="0.2">
      <c r="A7023" s="1" t="str">
        <f t="shared" si="111"/>
        <v>SINAPI 100679</v>
      </c>
      <c r="B7023" s="3" t="s">
        <v>21527</v>
      </c>
      <c r="C7023" s="3" t="s">
        <v>8356</v>
      </c>
      <c r="D7023" s="2" t="s">
        <v>15605</v>
      </c>
      <c r="E7023" s="3" t="s">
        <v>20622</v>
      </c>
      <c r="F7023" s="67" t="s">
        <v>38656</v>
      </c>
      <c r="G7023" s="67" t="s">
        <v>35732</v>
      </c>
      <c r="I7023" s="3" t="s">
        <v>6298</v>
      </c>
      <c r="J7023" s="3" t="str">
        <f>IF($B7023="SINAPI",IF(ISNUMBER(MATCH(Banco!$C7023,Analitico!$A:$A,0)),INDEX(Analitico!E:E,MATCH(Banco!$C7023,Analitico!$A:$A,0))&amp;"%",""),"")</f>
        <v/>
      </c>
      <c r="K7023" s="3" t="str">
        <f>IF($B7023="SINAPI",IF(ISNUMBER(MATCH(Banco!$C7023,Analitico!$A:$A,0)),INDEX(Analitico!F:F,MATCH(Banco!$C7023,Analitico!$A:$A,0))&amp;"%",""),"")</f>
        <v/>
      </c>
    </row>
    <row r="7024" spans="1:11" ht="33.75" x14ac:dyDescent="0.2">
      <c r="A7024" s="1" t="str">
        <f t="shared" si="111"/>
        <v>SINAPI 100680</v>
      </c>
      <c r="B7024" s="3" t="s">
        <v>21527</v>
      </c>
      <c r="C7024" s="3" t="s">
        <v>8357</v>
      </c>
      <c r="D7024" s="2" t="s">
        <v>15606</v>
      </c>
      <c r="E7024" s="3" t="s">
        <v>20622</v>
      </c>
      <c r="F7024" s="67" t="s">
        <v>38657</v>
      </c>
      <c r="G7024" s="67" t="s">
        <v>35733</v>
      </c>
      <c r="I7024" s="3" t="s">
        <v>6298</v>
      </c>
      <c r="J7024" s="3" t="str">
        <f>IF($B7024="SINAPI",IF(ISNUMBER(MATCH(Banco!$C7024,Analitico!$A:$A,0)),INDEX(Analitico!E:E,MATCH(Banco!$C7024,Analitico!$A:$A,0))&amp;"%",""),"")</f>
        <v/>
      </c>
      <c r="K7024" s="3" t="str">
        <f>IF($B7024="SINAPI",IF(ISNUMBER(MATCH(Banco!$C7024,Analitico!$A:$A,0)),INDEX(Analitico!F:F,MATCH(Banco!$C7024,Analitico!$A:$A,0))&amp;"%",""),"")</f>
        <v/>
      </c>
    </row>
    <row r="7025" spans="1:11" ht="33.75" x14ac:dyDescent="0.2">
      <c r="A7025" s="1" t="str">
        <f t="shared" si="111"/>
        <v>SINAPI 100681</v>
      </c>
      <c r="B7025" s="3" t="s">
        <v>21527</v>
      </c>
      <c r="C7025" s="3" t="s">
        <v>8358</v>
      </c>
      <c r="D7025" s="2" t="s">
        <v>15607</v>
      </c>
      <c r="E7025" s="3" t="s">
        <v>20622</v>
      </c>
      <c r="F7025" s="67" t="s">
        <v>38658</v>
      </c>
      <c r="G7025" s="67" t="s">
        <v>35734</v>
      </c>
      <c r="I7025" s="3" t="s">
        <v>6298</v>
      </c>
      <c r="J7025" s="3" t="str">
        <f>IF($B7025="SINAPI",IF(ISNUMBER(MATCH(Banco!$C7025,Analitico!$A:$A,0)),INDEX(Analitico!E:E,MATCH(Banco!$C7025,Analitico!$A:$A,0))&amp;"%",""),"")</f>
        <v/>
      </c>
      <c r="K7025" s="3" t="str">
        <f>IF($B7025="SINAPI",IF(ISNUMBER(MATCH(Banco!$C7025,Analitico!$A:$A,0)),INDEX(Analitico!F:F,MATCH(Banco!$C7025,Analitico!$A:$A,0))&amp;"%",""),"")</f>
        <v/>
      </c>
    </row>
    <row r="7026" spans="1:11" ht="33.75" x14ac:dyDescent="0.2">
      <c r="A7026" s="1" t="str">
        <f t="shared" si="111"/>
        <v>SINAPI 100682</v>
      </c>
      <c r="B7026" s="3" t="s">
        <v>21527</v>
      </c>
      <c r="C7026" s="3" t="s">
        <v>8359</v>
      </c>
      <c r="D7026" s="2" t="s">
        <v>15608</v>
      </c>
      <c r="E7026" s="3" t="s">
        <v>20622</v>
      </c>
      <c r="F7026" s="67" t="s">
        <v>38659</v>
      </c>
      <c r="G7026" s="67" t="s">
        <v>35735</v>
      </c>
      <c r="I7026" s="3" t="s">
        <v>6298</v>
      </c>
      <c r="J7026" s="3" t="str">
        <f>IF($B7026="SINAPI",IF(ISNUMBER(MATCH(Banco!$C7026,Analitico!$A:$A,0)),INDEX(Analitico!E:E,MATCH(Banco!$C7026,Analitico!$A:$A,0))&amp;"%",""),"")</f>
        <v/>
      </c>
      <c r="K7026" s="3" t="str">
        <f>IF($B7026="SINAPI",IF(ISNUMBER(MATCH(Banco!$C7026,Analitico!$A:$A,0)),INDEX(Analitico!F:F,MATCH(Banco!$C7026,Analitico!$A:$A,0))&amp;"%",""),"")</f>
        <v/>
      </c>
    </row>
    <row r="7027" spans="1:11" ht="33.75" x14ac:dyDescent="0.2">
      <c r="A7027" s="1" t="str">
        <f t="shared" si="111"/>
        <v>SINAPI 100683</v>
      </c>
      <c r="B7027" s="3" t="s">
        <v>21527</v>
      </c>
      <c r="C7027" s="3" t="s">
        <v>8360</v>
      </c>
      <c r="D7027" s="2" t="s">
        <v>15609</v>
      </c>
      <c r="E7027" s="3" t="s">
        <v>20622</v>
      </c>
      <c r="F7027" s="67" t="s">
        <v>38660</v>
      </c>
      <c r="G7027" s="67" t="s">
        <v>35736</v>
      </c>
      <c r="I7027" s="3" t="s">
        <v>6298</v>
      </c>
      <c r="J7027" s="3" t="str">
        <f>IF($B7027="SINAPI",IF(ISNUMBER(MATCH(Banco!$C7027,Analitico!$A:$A,0)),INDEX(Analitico!E:E,MATCH(Banco!$C7027,Analitico!$A:$A,0))&amp;"%",""),"")</f>
        <v/>
      </c>
      <c r="K7027" s="3" t="str">
        <f>IF($B7027="SINAPI",IF(ISNUMBER(MATCH(Banco!$C7027,Analitico!$A:$A,0)),INDEX(Analitico!F:F,MATCH(Banco!$C7027,Analitico!$A:$A,0))&amp;"%",""),"")</f>
        <v/>
      </c>
    </row>
    <row r="7028" spans="1:11" ht="33.75" x14ac:dyDescent="0.2">
      <c r="A7028" s="1" t="str">
        <f t="shared" si="111"/>
        <v>SINAPI 100684</v>
      </c>
      <c r="B7028" s="3" t="s">
        <v>21527</v>
      </c>
      <c r="C7028" s="3" t="s">
        <v>8361</v>
      </c>
      <c r="D7028" s="2" t="s">
        <v>15610</v>
      </c>
      <c r="E7028" s="3" t="s">
        <v>20622</v>
      </c>
      <c r="F7028" s="67" t="s">
        <v>38661</v>
      </c>
      <c r="G7028" s="67" t="s">
        <v>35737</v>
      </c>
      <c r="I7028" s="3" t="s">
        <v>6298</v>
      </c>
      <c r="J7028" s="3" t="str">
        <f>IF($B7028="SINAPI",IF(ISNUMBER(MATCH(Banco!$C7028,Analitico!$A:$A,0)),INDEX(Analitico!E:E,MATCH(Banco!$C7028,Analitico!$A:$A,0))&amp;"%",""),"")</f>
        <v/>
      </c>
      <c r="K7028" s="3" t="str">
        <f>IF($B7028="SINAPI",IF(ISNUMBER(MATCH(Banco!$C7028,Analitico!$A:$A,0)),INDEX(Analitico!F:F,MATCH(Banco!$C7028,Analitico!$A:$A,0))&amp;"%",""),"")</f>
        <v/>
      </c>
    </row>
    <row r="7029" spans="1:11" ht="33.75" x14ac:dyDescent="0.2">
      <c r="A7029" s="1" t="str">
        <f t="shared" si="111"/>
        <v>SINAPI 100685</v>
      </c>
      <c r="B7029" s="3" t="s">
        <v>21527</v>
      </c>
      <c r="C7029" s="3" t="s">
        <v>8362</v>
      </c>
      <c r="D7029" s="2" t="s">
        <v>15611</v>
      </c>
      <c r="E7029" s="3" t="s">
        <v>20622</v>
      </c>
      <c r="F7029" s="67" t="s">
        <v>38662</v>
      </c>
      <c r="G7029" s="67" t="s">
        <v>35738</v>
      </c>
      <c r="I7029" s="3" t="s">
        <v>6298</v>
      </c>
      <c r="J7029" s="3" t="str">
        <f>IF($B7029="SINAPI",IF(ISNUMBER(MATCH(Banco!$C7029,Analitico!$A:$A,0)),INDEX(Analitico!E:E,MATCH(Banco!$C7029,Analitico!$A:$A,0))&amp;"%",""),"")</f>
        <v/>
      </c>
      <c r="K7029" s="3" t="str">
        <f>IF($B7029="SINAPI",IF(ISNUMBER(MATCH(Banco!$C7029,Analitico!$A:$A,0)),INDEX(Analitico!F:F,MATCH(Banco!$C7029,Analitico!$A:$A,0))&amp;"%",""),"")</f>
        <v/>
      </c>
    </row>
    <row r="7030" spans="1:11" ht="33.75" x14ac:dyDescent="0.2">
      <c r="A7030" s="1" t="str">
        <f t="shared" si="111"/>
        <v>SINAPI 100686</v>
      </c>
      <c r="B7030" s="3" t="s">
        <v>21527</v>
      </c>
      <c r="C7030" s="3" t="s">
        <v>8363</v>
      </c>
      <c r="D7030" s="2" t="s">
        <v>15612</v>
      </c>
      <c r="E7030" s="3" t="s">
        <v>20622</v>
      </c>
      <c r="F7030" s="67" t="s">
        <v>38663</v>
      </c>
      <c r="G7030" s="67" t="s">
        <v>35739</v>
      </c>
      <c r="I7030" s="3" t="s">
        <v>6298</v>
      </c>
      <c r="J7030" s="3" t="str">
        <f>IF($B7030="SINAPI",IF(ISNUMBER(MATCH(Banco!$C7030,Analitico!$A:$A,0)),INDEX(Analitico!E:E,MATCH(Banco!$C7030,Analitico!$A:$A,0))&amp;"%",""),"")</f>
        <v/>
      </c>
      <c r="K7030" s="3" t="str">
        <f>IF($B7030="SINAPI",IF(ISNUMBER(MATCH(Banco!$C7030,Analitico!$A:$A,0)),INDEX(Analitico!F:F,MATCH(Banco!$C7030,Analitico!$A:$A,0))&amp;"%",""),"")</f>
        <v/>
      </c>
    </row>
    <row r="7031" spans="1:11" ht="33.75" x14ac:dyDescent="0.2">
      <c r="A7031" s="1" t="str">
        <f t="shared" si="111"/>
        <v>SINAPI 100687</v>
      </c>
      <c r="B7031" s="3" t="s">
        <v>21527</v>
      </c>
      <c r="C7031" s="3" t="s">
        <v>8364</v>
      </c>
      <c r="D7031" s="2" t="s">
        <v>15613</v>
      </c>
      <c r="E7031" s="3" t="s">
        <v>20622</v>
      </c>
      <c r="F7031" s="67" t="s">
        <v>38664</v>
      </c>
      <c r="G7031" s="67" t="s">
        <v>35740</v>
      </c>
      <c r="I7031" s="3" t="s">
        <v>6298</v>
      </c>
      <c r="J7031" s="3" t="str">
        <f>IF($B7031="SINAPI",IF(ISNUMBER(MATCH(Banco!$C7031,Analitico!$A:$A,0)),INDEX(Analitico!E:E,MATCH(Banco!$C7031,Analitico!$A:$A,0))&amp;"%",""),"")</f>
        <v/>
      </c>
      <c r="K7031" s="3" t="str">
        <f>IF($B7031="SINAPI",IF(ISNUMBER(MATCH(Banco!$C7031,Analitico!$A:$A,0)),INDEX(Analitico!F:F,MATCH(Banco!$C7031,Analitico!$A:$A,0))&amp;"%",""),"")</f>
        <v/>
      </c>
    </row>
    <row r="7032" spans="1:11" ht="33.75" x14ac:dyDescent="0.2">
      <c r="A7032" s="1" t="str">
        <f t="shared" si="111"/>
        <v>SINAPI 100688</v>
      </c>
      <c r="B7032" s="3" t="s">
        <v>21527</v>
      </c>
      <c r="C7032" s="3" t="s">
        <v>8365</v>
      </c>
      <c r="D7032" s="2" t="s">
        <v>15614</v>
      </c>
      <c r="E7032" s="3" t="s">
        <v>20622</v>
      </c>
      <c r="F7032" s="67" t="s">
        <v>38665</v>
      </c>
      <c r="G7032" s="67" t="s">
        <v>35741</v>
      </c>
      <c r="I7032" s="3" t="s">
        <v>6298</v>
      </c>
      <c r="J7032" s="3" t="str">
        <f>IF($B7032="SINAPI",IF(ISNUMBER(MATCH(Banco!$C7032,Analitico!$A:$A,0)),INDEX(Analitico!E:E,MATCH(Banco!$C7032,Analitico!$A:$A,0))&amp;"%",""),"")</f>
        <v/>
      </c>
      <c r="K7032" s="3" t="str">
        <f>IF($B7032="SINAPI",IF(ISNUMBER(MATCH(Banco!$C7032,Analitico!$A:$A,0)),INDEX(Analitico!F:F,MATCH(Banco!$C7032,Analitico!$A:$A,0))&amp;"%",""),"")</f>
        <v/>
      </c>
    </row>
    <row r="7033" spans="1:11" ht="33.75" x14ac:dyDescent="0.2">
      <c r="A7033" s="1" t="str">
        <f t="shared" si="111"/>
        <v>SINAPI 100689</v>
      </c>
      <c r="B7033" s="3" t="s">
        <v>21527</v>
      </c>
      <c r="C7033" s="3" t="s">
        <v>8366</v>
      </c>
      <c r="D7033" s="2" t="s">
        <v>15615</v>
      </c>
      <c r="E7033" s="3" t="s">
        <v>20622</v>
      </c>
      <c r="F7033" s="67" t="s">
        <v>38666</v>
      </c>
      <c r="G7033" s="67" t="s">
        <v>35742</v>
      </c>
      <c r="I7033" s="3" t="s">
        <v>6298</v>
      </c>
      <c r="J7033" s="3" t="str">
        <f>IF($B7033="SINAPI",IF(ISNUMBER(MATCH(Banco!$C7033,Analitico!$A:$A,0)),INDEX(Analitico!E:E,MATCH(Banco!$C7033,Analitico!$A:$A,0))&amp;"%",""),"")</f>
        <v/>
      </c>
      <c r="K7033" s="3" t="str">
        <f>IF($B7033="SINAPI",IF(ISNUMBER(MATCH(Banco!$C7033,Analitico!$A:$A,0)),INDEX(Analitico!F:F,MATCH(Banco!$C7033,Analitico!$A:$A,0))&amp;"%",""),"")</f>
        <v/>
      </c>
    </row>
    <row r="7034" spans="1:11" ht="33.75" x14ac:dyDescent="0.2">
      <c r="A7034" s="1" t="str">
        <f t="shared" si="111"/>
        <v>SINAPI 100690</v>
      </c>
      <c r="B7034" s="3" t="s">
        <v>21527</v>
      </c>
      <c r="C7034" s="3" t="s">
        <v>8367</v>
      </c>
      <c r="D7034" s="2" t="s">
        <v>15616</v>
      </c>
      <c r="E7034" s="3" t="s">
        <v>20622</v>
      </c>
      <c r="F7034" s="67" t="s">
        <v>38667</v>
      </c>
      <c r="G7034" s="67" t="s">
        <v>35743</v>
      </c>
      <c r="I7034" s="3" t="s">
        <v>6298</v>
      </c>
      <c r="J7034" s="3" t="str">
        <f>IF($B7034="SINAPI",IF(ISNUMBER(MATCH(Banco!$C7034,Analitico!$A:$A,0)),INDEX(Analitico!E:E,MATCH(Banco!$C7034,Analitico!$A:$A,0))&amp;"%",""),"")</f>
        <v/>
      </c>
      <c r="K7034" s="3" t="str">
        <f>IF($B7034="SINAPI",IF(ISNUMBER(MATCH(Banco!$C7034,Analitico!$A:$A,0)),INDEX(Analitico!F:F,MATCH(Banco!$C7034,Analitico!$A:$A,0))&amp;"%",""),"")</f>
        <v/>
      </c>
    </row>
    <row r="7035" spans="1:11" ht="33.75" x14ac:dyDescent="0.2">
      <c r="A7035" s="1" t="str">
        <f t="shared" si="111"/>
        <v>SINAPI 100691</v>
      </c>
      <c r="B7035" s="3" t="s">
        <v>21527</v>
      </c>
      <c r="C7035" s="3" t="s">
        <v>8368</v>
      </c>
      <c r="D7035" s="2" t="s">
        <v>15617</v>
      </c>
      <c r="E7035" s="3" t="s">
        <v>20622</v>
      </c>
      <c r="F7035" s="67" t="s">
        <v>38668</v>
      </c>
      <c r="G7035" s="67" t="s">
        <v>35744</v>
      </c>
      <c r="I7035" s="3" t="s">
        <v>6298</v>
      </c>
      <c r="J7035" s="3" t="str">
        <f>IF($B7035="SINAPI",IF(ISNUMBER(MATCH(Banco!$C7035,Analitico!$A:$A,0)),INDEX(Analitico!E:E,MATCH(Banco!$C7035,Analitico!$A:$A,0))&amp;"%",""),"")</f>
        <v/>
      </c>
      <c r="K7035" s="3" t="str">
        <f>IF($B7035="SINAPI",IF(ISNUMBER(MATCH(Banco!$C7035,Analitico!$A:$A,0)),INDEX(Analitico!F:F,MATCH(Banco!$C7035,Analitico!$A:$A,0))&amp;"%",""),"")</f>
        <v/>
      </c>
    </row>
    <row r="7036" spans="1:11" ht="33.75" x14ac:dyDescent="0.2">
      <c r="A7036" s="1" t="str">
        <f t="shared" si="111"/>
        <v>SINAPI 100692</v>
      </c>
      <c r="B7036" s="3" t="s">
        <v>21527</v>
      </c>
      <c r="C7036" s="3" t="s">
        <v>8369</v>
      </c>
      <c r="D7036" s="2" t="s">
        <v>15618</v>
      </c>
      <c r="E7036" s="3" t="s">
        <v>20622</v>
      </c>
      <c r="F7036" s="67" t="s">
        <v>38669</v>
      </c>
      <c r="G7036" s="67" t="s">
        <v>35745</v>
      </c>
      <c r="I7036" s="3" t="s">
        <v>6298</v>
      </c>
      <c r="J7036" s="3" t="str">
        <f>IF($B7036="SINAPI",IF(ISNUMBER(MATCH(Banco!$C7036,Analitico!$A:$A,0)),INDEX(Analitico!E:E,MATCH(Banco!$C7036,Analitico!$A:$A,0))&amp;"%",""),"")</f>
        <v/>
      </c>
      <c r="K7036" s="3" t="str">
        <f>IF($B7036="SINAPI",IF(ISNUMBER(MATCH(Banco!$C7036,Analitico!$A:$A,0)),INDEX(Analitico!F:F,MATCH(Banco!$C7036,Analitico!$A:$A,0))&amp;"%",""),"")</f>
        <v/>
      </c>
    </row>
    <row r="7037" spans="1:11" ht="33.75" x14ac:dyDescent="0.2">
      <c r="A7037" s="1" t="str">
        <f t="shared" si="111"/>
        <v>SINAPI 100693</v>
      </c>
      <c r="B7037" s="3" t="s">
        <v>21527</v>
      </c>
      <c r="C7037" s="3" t="s">
        <v>8370</v>
      </c>
      <c r="D7037" s="2" t="s">
        <v>15619</v>
      </c>
      <c r="E7037" s="3" t="s">
        <v>20622</v>
      </c>
      <c r="F7037" s="67" t="s">
        <v>38670</v>
      </c>
      <c r="G7037" s="67" t="s">
        <v>35746</v>
      </c>
      <c r="I7037" s="3" t="s">
        <v>6298</v>
      </c>
      <c r="J7037" s="3" t="str">
        <f>IF($B7037="SINAPI",IF(ISNUMBER(MATCH(Banco!$C7037,Analitico!$A:$A,0)),INDEX(Analitico!E:E,MATCH(Banco!$C7037,Analitico!$A:$A,0))&amp;"%",""),"")</f>
        <v/>
      </c>
      <c r="K7037" s="3" t="str">
        <f>IF($B7037="SINAPI",IF(ISNUMBER(MATCH(Banco!$C7037,Analitico!$A:$A,0)),INDEX(Analitico!F:F,MATCH(Banco!$C7037,Analitico!$A:$A,0))&amp;"%",""),"")</f>
        <v/>
      </c>
    </row>
    <row r="7038" spans="1:11" ht="33.75" x14ac:dyDescent="0.2">
      <c r="A7038" s="1" t="str">
        <f t="shared" si="111"/>
        <v>SINAPI 100694</v>
      </c>
      <c r="B7038" s="3" t="s">
        <v>21527</v>
      </c>
      <c r="C7038" s="3" t="s">
        <v>8371</v>
      </c>
      <c r="D7038" s="2" t="s">
        <v>15620</v>
      </c>
      <c r="E7038" s="3" t="s">
        <v>20622</v>
      </c>
      <c r="F7038" s="67" t="s">
        <v>38671</v>
      </c>
      <c r="G7038" s="67" t="s">
        <v>35747</v>
      </c>
      <c r="I7038" s="3" t="s">
        <v>6298</v>
      </c>
      <c r="J7038" s="3" t="str">
        <f>IF($B7038="SINAPI",IF(ISNUMBER(MATCH(Banco!$C7038,Analitico!$A:$A,0)),INDEX(Analitico!E:E,MATCH(Banco!$C7038,Analitico!$A:$A,0))&amp;"%",""),"")</f>
        <v/>
      </c>
      <c r="K7038" s="3" t="str">
        <f>IF($B7038="SINAPI",IF(ISNUMBER(MATCH(Banco!$C7038,Analitico!$A:$A,0)),INDEX(Analitico!F:F,MATCH(Banco!$C7038,Analitico!$A:$A,0))&amp;"%",""),"")</f>
        <v/>
      </c>
    </row>
    <row r="7039" spans="1:11" ht="22.5" x14ac:dyDescent="0.2">
      <c r="A7039" s="1" t="str">
        <f t="shared" si="111"/>
        <v>SINAPI 100695</v>
      </c>
      <c r="B7039" s="3" t="s">
        <v>21527</v>
      </c>
      <c r="C7039" s="3" t="s">
        <v>8372</v>
      </c>
      <c r="D7039" s="2" t="s">
        <v>15621</v>
      </c>
      <c r="E7039" s="3" t="s">
        <v>20622</v>
      </c>
      <c r="F7039" s="67" t="s">
        <v>29959</v>
      </c>
      <c r="G7039" s="67" t="s">
        <v>5744</v>
      </c>
      <c r="I7039" s="3" t="s">
        <v>6298</v>
      </c>
      <c r="J7039" s="3" t="str">
        <f>IF($B7039="SINAPI",IF(ISNUMBER(MATCH(Banco!$C7039,Analitico!$A:$A,0)),INDEX(Analitico!E:E,MATCH(Banco!$C7039,Analitico!$A:$A,0))&amp;"%",""),"")</f>
        <v/>
      </c>
      <c r="K7039" s="3" t="str">
        <f>IF($B7039="SINAPI",IF(ISNUMBER(MATCH(Banco!$C7039,Analitico!$A:$A,0)),INDEX(Analitico!F:F,MATCH(Banco!$C7039,Analitico!$A:$A,0))&amp;"%",""),"")</f>
        <v/>
      </c>
    </row>
    <row r="7040" spans="1:11" ht="22.5" x14ac:dyDescent="0.2">
      <c r="A7040" s="1" t="str">
        <f t="shared" si="111"/>
        <v>SINAPI 100696</v>
      </c>
      <c r="B7040" s="3" t="s">
        <v>21527</v>
      </c>
      <c r="C7040" s="3" t="s">
        <v>8373</v>
      </c>
      <c r="D7040" s="2" t="s">
        <v>15622</v>
      </c>
      <c r="E7040" s="3" t="s">
        <v>20622</v>
      </c>
      <c r="F7040" s="67" t="s">
        <v>29658</v>
      </c>
      <c r="G7040" s="67" t="s">
        <v>6109</v>
      </c>
      <c r="I7040" s="3" t="s">
        <v>6298</v>
      </c>
      <c r="J7040" s="3" t="str">
        <f>IF($B7040="SINAPI",IF(ISNUMBER(MATCH(Banco!$C7040,Analitico!$A:$A,0)),INDEX(Analitico!E:E,MATCH(Banco!$C7040,Analitico!$A:$A,0))&amp;"%",""),"")</f>
        <v/>
      </c>
      <c r="K7040" s="3" t="str">
        <f>IF($B7040="SINAPI",IF(ISNUMBER(MATCH(Banco!$C7040,Analitico!$A:$A,0)),INDEX(Analitico!F:F,MATCH(Banco!$C7040,Analitico!$A:$A,0))&amp;"%",""),"")</f>
        <v/>
      </c>
    </row>
    <row r="7041" spans="1:11" ht="22.5" x14ac:dyDescent="0.2">
      <c r="A7041" s="1" t="str">
        <f t="shared" si="111"/>
        <v>SINAPI 100697</v>
      </c>
      <c r="B7041" s="3" t="s">
        <v>21527</v>
      </c>
      <c r="C7041" s="3" t="s">
        <v>8374</v>
      </c>
      <c r="D7041" s="2" t="s">
        <v>15623</v>
      </c>
      <c r="E7041" s="3" t="s">
        <v>20622</v>
      </c>
      <c r="F7041" s="67" t="s">
        <v>29960</v>
      </c>
      <c r="G7041" s="67" t="s">
        <v>21781</v>
      </c>
      <c r="I7041" s="3" t="s">
        <v>6298</v>
      </c>
      <c r="J7041" s="3" t="str">
        <f>IF($B7041="SINAPI",IF(ISNUMBER(MATCH(Banco!$C7041,Analitico!$A:$A,0)),INDEX(Analitico!E:E,MATCH(Banco!$C7041,Analitico!$A:$A,0))&amp;"%",""),"")</f>
        <v/>
      </c>
      <c r="K7041" s="3" t="str">
        <f>IF($B7041="SINAPI",IF(ISNUMBER(MATCH(Banco!$C7041,Analitico!$A:$A,0)),INDEX(Analitico!F:F,MATCH(Banco!$C7041,Analitico!$A:$A,0))&amp;"%",""),"")</f>
        <v/>
      </c>
    </row>
    <row r="7042" spans="1:11" ht="22.5" x14ac:dyDescent="0.2">
      <c r="A7042" s="1" t="str">
        <f t="shared" si="111"/>
        <v>SINAPI 100698</v>
      </c>
      <c r="B7042" s="3" t="s">
        <v>21527</v>
      </c>
      <c r="C7042" s="3" t="s">
        <v>8375</v>
      </c>
      <c r="D7042" s="2" t="s">
        <v>15624</v>
      </c>
      <c r="E7042" s="3" t="s">
        <v>20622</v>
      </c>
      <c r="F7042" s="67" t="s">
        <v>29961</v>
      </c>
      <c r="G7042" s="67" t="s">
        <v>21023</v>
      </c>
      <c r="I7042" s="3" t="s">
        <v>6298</v>
      </c>
      <c r="J7042" s="3" t="str">
        <f>IF($B7042="SINAPI",IF(ISNUMBER(MATCH(Banco!$C7042,Analitico!$A:$A,0)),INDEX(Analitico!E:E,MATCH(Banco!$C7042,Analitico!$A:$A,0))&amp;"%",""),"")</f>
        <v/>
      </c>
      <c r="K7042" s="3" t="str">
        <f>IF($B7042="SINAPI",IF(ISNUMBER(MATCH(Banco!$C7042,Analitico!$A:$A,0)),INDEX(Analitico!F:F,MATCH(Banco!$C7042,Analitico!$A:$A,0))&amp;"%",""),"")</f>
        <v/>
      </c>
    </row>
    <row r="7043" spans="1:11" ht="22.5" x14ac:dyDescent="0.2">
      <c r="A7043" s="1" t="str">
        <f t="shared" si="111"/>
        <v>SINAPI 100699</v>
      </c>
      <c r="B7043" s="3" t="s">
        <v>21527</v>
      </c>
      <c r="C7043" s="3" t="s">
        <v>8376</v>
      </c>
      <c r="D7043" s="2" t="s">
        <v>15625</v>
      </c>
      <c r="E7043" s="3" t="s">
        <v>20622</v>
      </c>
      <c r="F7043" s="67" t="s">
        <v>21541</v>
      </c>
      <c r="G7043" s="67" t="s">
        <v>29505</v>
      </c>
      <c r="I7043" s="3" t="s">
        <v>6298</v>
      </c>
      <c r="J7043" s="3" t="str">
        <f>IF($B7043="SINAPI",IF(ISNUMBER(MATCH(Banco!$C7043,Analitico!$A:$A,0)),INDEX(Analitico!E:E,MATCH(Banco!$C7043,Analitico!$A:$A,0))&amp;"%",""),"")</f>
        <v/>
      </c>
      <c r="K7043" s="3" t="str">
        <f>IF($B7043="SINAPI",IF(ISNUMBER(MATCH(Banco!$C7043,Analitico!$A:$A,0)),INDEX(Analitico!F:F,MATCH(Banco!$C7043,Analitico!$A:$A,0))&amp;"%",""),"")</f>
        <v/>
      </c>
    </row>
    <row r="7044" spans="1:11" ht="22.5" x14ac:dyDescent="0.2">
      <c r="A7044" s="1" t="str">
        <f t="shared" si="111"/>
        <v>SINAPI 100700</v>
      </c>
      <c r="B7044" s="3" t="s">
        <v>21527</v>
      </c>
      <c r="C7044" s="3" t="s">
        <v>8377</v>
      </c>
      <c r="D7044" s="2" t="s">
        <v>15626</v>
      </c>
      <c r="E7044" s="3" t="s">
        <v>20622</v>
      </c>
      <c r="F7044" s="67" t="s">
        <v>38672</v>
      </c>
      <c r="G7044" s="67" t="s">
        <v>35748</v>
      </c>
      <c r="I7044" s="3" t="s">
        <v>6298</v>
      </c>
      <c r="J7044" s="3" t="str">
        <f>IF($B7044="SINAPI",IF(ISNUMBER(MATCH(Banco!$C7044,Analitico!$A:$A,0)),INDEX(Analitico!E:E,MATCH(Banco!$C7044,Analitico!$A:$A,0))&amp;"%",""),"")</f>
        <v/>
      </c>
      <c r="K7044" s="3" t="str">
        <f>IF($B7044="SINAPI",IF(ISNUMBER(MATCH(Banco!$C7044,Analitico!$A:$A,0)),INDEX(Analitico!F:F,MATCH(Banco!$C7044,Analitico!$A:$A,0))&amp;"%",""),"")</f>
        <v/>
      </c>
    </row>
    <row r="7045" spans="1:11" ht="33.75" x14ac:dyDescent="0.2">
      <c r="A7045" s="1" t="str">
        <f t="shared" si="111"/>
        <v>SINAPI 100712</v>
      </c>
      <c r="B7045" s="3" t="s">
        <v>21527</v>
      </c>
      <c r="C7045" s="3" t="s">
        <v>8378</v>
      </c>
      <c r="D7045" s="2" t="s">
        <v>15627</v>
      </c>
      <c r="E7045" s="3" t="s">
        <v>20622</v>
      </c>
      <c r="F7045" s="67" t="s">
        <v>38673</v>
      </c>
      <c r="G7045" s="67" t="s">
        <v>35749</v>
      </c>
      <c r="I7045" s="3" t="s">
        <v>6298</v>
      </c>
      <c r="J7045" s="3" t="str">
        <f>IF($B7045="SINAPI",IF(ISNUMBER(MATCH(Banco!$C7045,Analitico!$A:$A,0)),INDEX(Analitico!E:E,MATCH(Banco!$C7045,Analitico!$A:$A,0))&amp;"%",""),"")</f>
        <v/>
      </c>
      <c r="K7045" s="3" t="str">
        <f>IF($B7045="SINAPI",IF(ISNUMBER(MATCH(Banco!$C7045,Analitico!$A:$A,0)),INDEX(Analitico!F:F,MATCH(Banco!$C7045,Analitico!$A:$A,0))&amp;"%",""),"")</f>
        <v/>
      </c>
    </row>
    <row r="7046" spans="1:11" ht="33.75" x14ac:dyDescent="0.2">
      <c r="A7046" s="1" t="str">
        <f t="shared" si="111"/>
        <v>SINAPI 100665</v>
      </c>
      <c r="B7046" s="3" t="s">
        <v>21527</v>
      </c>
      <c r="C7046" s="3" t="s">
        <v>8379</v>
      </c>
      <c r="D7046" s="2" t="s">
        <v>15628</v>
      </c>
      <c r="E7046" s="3" t="s">
        <v>20623</v>
      </c>
      <c r="F7046" s="67" t="s">
        <v>38674</v>
      </c>
      <c r="G7046" s="67" t="s">
        <v>35750</v>
      </c>
      <c r="I7046" s="3" t="s">
        <v>6300</v>
      </c>
      <c r="J7046" s="3" t="str">
        <f>IF($B7046="SINAPI",IF(ISNUMBER(MATCH(Banco!$C7046,Analitico!$A:$A,0)),INDEX(Analitico!E:E,MATCH(Banco!$C7046,Analitico!$A:$A,0))&amp;"%",""),"")</f>
        <v/>
      </c>
      <c r="K7046" s="3" t="str">
        <f>IF($B7046="SINAPI",IF(ISNUMBER(MATCH(Banco!$C7046,Analitico!$A:$A,0)),INDEX(Analitico!F:F,MATCH(Banco!$C7046,Analitico!$A:$A,0))&amp;"%",""),"")</f>
        <v/>
      </c>
    </row>
    <row r="7047" spans="1:11" ht="33.75" x14ac:dyDescent="0.2">
      <c r="A7047" s="1" t="str">
        <f t="shared" si="111"/>
        <v>SINAPI 100666</v>
      </c>
      <c r="B7047" s="3" t="s">
        <v>21527</v>
      </c>
      <c r="C7047" s="3" t="s">
        <v>8380</v>
      </c>
      <c r="D7047" s="2" t="s">
        <v>15629</v>
      </c>
      <c r="E7047" s="3" t="s">
        <v>20623</v>
      </c>
      <c r="F7047" s="67" t="s">
        <v>38675</v>
      </c>
      <c r="G7047" s="67" t="s">
        <v>35751</v>
      </c>
      <c r="I7047" s="3" t="s">
        <v>6300</v>
      </c>
      <c r="J7047" s="3" t="str">
        <f>IF($B7047="SINAPI",IF(ISNUMBER(MATCH(Banco!$C7047,Analitico!$A:$A,0)),INDEX(Analitico!E:E,MATCH(Banco!$C7047,Analitico!$A:$A,0))&amp;"%",""),"")</f>
        <v/>
      </c>
      <c r="K7047" s="3" t="str">
        <f>IF($B7047="SINAPI",IF(ISNUMBER(MATCH(Banco!$C7047,Analitico!$A:$A,0)),INDEX(Analitico!F:F,MATCH(Banco!$C7047,Analitico!$A:$A,0))&amp;"%",""),"")</f>
        <v/>
      </c>
    </row>
    <row r="7048" spans="1:11" ht="33.75" x14ac:dyDescent="0.2">
      <c r="A7048" s="1" t="str">
        <f t="shared" si="111"/>
        <v>SINAPI 100667</v>
      </c>
      <c r="B7048" s="3" t="s">
        <v>21527</v>
      </c>
      <c r="C7048" s="3" t="s">
        <v>8381</v>
      </c>
      <c r="D7048" s="2" t="s">
        <v>15630</v>
      </c>
      <c r="E7048" s="3" t="s">
        <v>20623</v>
      </c>
      <c r="F7048" s="67" t="s">
        <v>38676</v>
      </c>
      <c r="G7048" s="67" t="s">
        <v>35752</v>
      </c>
      <c r="I7048" s="3" t="s">
        <v>6300</v>
      </c>
      <c r="J7048" s="3" t="str">
        <f>IF($B7048="SINAPI",IF(ISNUMBER(MATCH(Banco!$C7048,Analitico!$A:$A,0)),INDEX(Analitico!E:E,MATCH(Banco!$C7048,Analitico!$A:$A,0))&amp;"%",""),"")</f>
        <v/>
      </c>
      <c r="K7048" s="3" t="str">
        <f>IF($B7048="SINAPI",IF(ISNUMBER(MATCH(Banco!$C7048,Analitico!$A:$A,0)),INDEX(Analitico!F:F,MATCH(Banco!$C7048,Analitico!$A:$A,0))&amp;"%",""),"")</f>
        <v/>
      </c>
    </row>
    <row r="7049" spans="1:11" ht="22.5" x14ac:dyDescent="0.2">
      <c r="A7049" s="1" t="str">
        <f t="shared" si="111"/>
        <v>SINAPI 100668</v>
      </c>
      <c r="B7049" s="3" t="s">
        <v>21527</v>
      </c>
      <c r="C7049" s="3" t="s">
        <v>8382</v>
      </c>
      <c r="D7049" s="2" t="s">
        <v>15631</v>
      </c>
      <c r="E7049" s="3" t="s">
        <v>20623</v>
      </c>
      <c r="F7049" s="67" t="s">
        <v>38677</v>
      </c>
      <c r="G7049" s="67" t="s">
        <v>35753</v>
      </c>
      <c r="I7049" s="3" t="s">
        <v>6300</v>
      </c>
      <c r="J7049" s="3" t="str">
        <f>IF($B7049="SINAPI",IF(ISNUMBER(MATCH(Banco!$C7049,Analitico!$A:$A,0)),INDEX(Analitico!E:E,MATCH(Banco!$C7049,Analitico!$A:$A,0))&amp;"%",""),"")</f>
        <v/>
      </c>
      <c r="K7049" s="3" t="str">
        <f>IF($B7049="SINAPI",IF(ISNUMBER(MATCH(Banco!$C7049,Analitico!$A:$A,0)),INDEX(Analitico!F:F,MATCH(Banco!$C7049,Analitico!$A:$A,0))&amp;"%",""),"")</f>
        <v/>
      </c>
    </row>
    <row r="7050" spans="1:11" ht="33.75" x14ac:dyDescent="0.2">
      <c r="A7050" s="1" t="str">
        <f t="shared" si="111"/>
        <v>SINAPI 100669</v>
      </c>
      <c r="B7050" s="3" t="s">
        <v>21527</v>
      </c>
      <c r="C7050" s="3" t="s">
        <v>8383</v>
      </c>
      <c r="D7050" s="2" t="s">
        <v>15632</v>
      </c>
      <c r="E7050" s="3" t="s">
        <v>20623</v>
      </c>
      <c r="F7050" s="67" t="s">
        <v>38678</v>
      </c>
      <c r="G7050" s="67" t="s">
        <v>35754</v>
      </c>
      <c r="I7050" s="3" t="s">
        <v>6300</v>
      </c>
      <c r="J7050" s="3" t="str">
        <f>IF($B7050="SINAPI",IF(ISNUMBER(MATCH(Banco!$C7050,Analitico!$A:$A,0)),INDEX(Analitico!E:E,MATCH(Banco!$C7050,Analitico!$A:$A,0))&amp;"%",""),"")</f>
        <v/>
      </c>
      <c r="K7050" s="3" t="str">
        <f>IF($B7050="SINAPI",IF(ISNUMBER(MATCH(Banco!$C7050,Analitico!$A:$A,0)),INDEX(Analitico!F:F,MATCH(Banco!$C7050,Analitico!$A:$A,0))&amp;"%",""),"")</f>
        <v/>
      </c>
    </row>
    <row r="7051" spans="1:11" ht="33.75" x14ac:dyDescent="0.2">
      <c r="A7051" s="1" t="str">
        <f t="shared" si="111"/>
        <v>SINAPI 100670</v>
      </c>
      <c r="B7051" s="3" t="s">
        <v>21527</v>
      </c>
      <c r="C7051" s="3" t="s">
        <v>8384</v>
      </c>
      <c r="D7051" s="2" t="s">
        <v>15633</v>
      </c>
      <c r="E7051" s="3" t="s">
        <v>20623</v>
      </c>
      <c r="F7051" s="67" t="s">
        <v>38679</v>
      </c>
      <c r="G7051" s="67" t="s">
        <v>35755</v>
      </c>
      <c r="I7051" s="3" t="s">
        <v>6300</v>
      </c>
      <c r="J7051" s="3" t="str">
        <f>IF($B7051="SINAPI",IF(ISNUMBER(MATCH(Banco!$C7051,Analitico!$A:$A,0)),INDEX(Analitico!E:E,MATCH(Banco!$C7051,Analitico!$A:$A,0))&amp;"%",""),"")</f>
        <v/>
      </c>
      <c r="K7051" s="3" t="str">
        <f>IF($B7051="SINAPI",IF(ISNUMBER(MATCH(Banco!$C7051,Analitico!$A:$A,0)),INDEX(Analitico!F:F,MATCH(Banco!$C7051,Analitico!$A:$A,0))&amp;"%",""),"")</f>
        <v/>
      </c>
    </row>
    <row r="7052" spans="1:11" ht="33.75" x14ac:dyDescent="0.2">
      <c r="A7052" s="1" t="str">
        <f t="shared" si="111"/>
        <v>SINAPI 100671</v>
      </c>
      <c r="B7052" s="3" t="s">
        <v>21527</v>
      </c>
      <c r="C7052" s="3" t="s">
        <v>8385</v>
      </c>
      <c r="D7052" s="2" t="s">
        <v>15634</v>
      </c>
      <c r="E7052" s="3" t="s">
        <v>20623</v>
      </c>
      <c r="F7052" s="67" t="s">
        <v>38680</v>
      </c>
      <c r="G7052" s="67" t="s">
        <v>35756</v>
      </c>
      <c r="I7052" s="3" t="s">
        <v>6300</v>
      </c>
      <c r="J7052" s="3" t="str">
        <f>IF($B7052="SINAPI",IF(ISNUMBER(MATCH(Banco!$C7052,Analitico!$A:$A,0)),INDEX(Analitico!E:E,MATCH(Banco!$C7052,Analitico!$A:$A,0))&amp;"%",""),"")</f>
        <v/>
      </c>
      <c r="K7052" s="3" t="str">
        <f>IF($B7052="SINAPI",IF(ISNUMBER(MATCH(Banco!$C7052,Analitico!$A:$A,0)),INDEX(Analitico!F:F,MATCH(Banco!$C7052,Analitico!$A:$A,0))&amp;"%",""),"")</f>
        <v/>
      </c>
    </row>
    <row r="7053" spans="1:11" ht="33.75" x14ac:dyDescent="0.2">
      <c r="A7053" s="1" t="str">
        <f t="shared" si="111"/>
        <v>SINAPI 100672</v>
      </c>
      <c r="B7053" s="3" t="s">
        <v>21527</v>
      </c>
      <c r="C7053" s="3" t="s">
        <v>8386</v>
      </c>
      <c r="D7053" s="2" t="s">
        <v>15635</v>
      </c>
      <c r="E7053" s="3" t="s">
        <v>20623</v>
      </c>
      <c r="F7053" s="67" t="s">
        <v>38681</v>
      </c>
      <c r="G7053" s="67" t="s">
        <v>35757</v>
      </c>
      <c r="I7053" s="3" t="s">
        <v>6300</v>
      </c>
      <c r="J7053" s="3" t="str">
        <f>IF($B7053="SINAPI",IF(ISNUMBER(MATCH(Banco!$C7053,Analitico!$A:$A,0)),INDEX(Analitico!E:E,MATCH(Banco!$C7053,Analitico!$A:$A,0))&amp;"%",""),"")</f>
        <v/>
      </c>
      <c r="K7053" s="3" t="str">
        <f>IF($B7053="SINAPI",IF(ISNUMBER(MATCH(Banco!$C7053,Analitico!$A:$A,0)),INDEX(Analitico!F:F,MATCH(Banco!$C7053,Analitico!$A:$A,0))&amp;"%",""),"")</f>
        <v/>
      </c>
    </row>
    <row r="7054" spans="1:11" x14ac:dyDescent="0.2">
      <c r="A7054" s="1" t="str">
        <f t="shared" si="111"/>
        <v>SINAPI 100701</v>
      </c>
      <c r="B7054" s="3" t="s">
        <v>21527</v>
      </c>
      <c r="C7054" s="3" t="s">
        <v>8387</v>
      </c>
      <c r="D7054" s="2" t="s">
        <v>15636</v>
      </c>
      <c r="E7054" s="3" t="s">
        <v>20623</v>
      </c>
      <c r="F7054" s="67" t="s">
        <v>38682</v>
      </c>
      <c r="G7054" s="67" t="s">
        <v>35758</v>
      </c>
      <c r="I7054" s="3" t="s">
        <v>6300</v>
      </c>
      <c r="J7054" s="3" t="str">
        <f>IF($B7054="SINAPI",IF(ISNUMBER(MATCH(Banco!$C7054,Analitico!$A:$A,0)),INDEX(Analitico!E:E,MATCH(Banco!$C7054,Analitico!$A:$A,0))&amp;"%",""),"")</f>
        <v/>
      </c>
      <c r="K7054" s="3" t="str">
        <f>IF($B7054="SINAPI",IF(ISNUMBER(MATCH(Banco!$C7054,Analitico!$A:$A,0)),INDEX(Analitico!F:F,MATCH(Banco!$C7054,Analitico!$A:$A,0))&amp;"%",""),"")</f>
        <v/>
      </c>
    </row>
    <row r="7055" spans="1:11" ht="22.5" x14ac:dyDescent="0.2">
      <c r="A7055" s="1" t="str">
        <f t="shared" si="111"/>
        <v>SINAPI 94559</v>
      </c>
      <c r="B7055" s="3" t="s">
        <v>21527</v>
      </c>
      <c r="C7055" s="3" t="s">
        <v>8388</v>
      </c>
      <c r="D7055" s="2" t="s">
        <v>15637</v>
      </c>
      <c r="E7055" s="3" t="s">
        <v>20623</v>
      </c>
      <c r="F7055" s="67" t="s">
        <v>38683</v>
      </c>
      <c r="G7055" s="67" t="s">
        <v>35759</v>
      </c>
      <c r="I7055" s="3" t="s">
        <v>6300</v>
      </c>
      <c r="J7055" s="3" t="str">
        <f>IF($B7055="SINAPI",IF(ISNUMBER(MATCH(Banco!$C7055,Analitico!$A:$A,0)),INDEX(Analitico!E:E,MATCH(Banco!$C7055,Analitico!$A:$A,0))&amp;"%",""),"")</f>
        <v/>
      </c>
      <c r="K7055" s="3" t="str">
        <f>IF($B7055="SINAPI",IF(ISNUMBER(MATCH(Banco!$C7055,Analitico!$A:$A,0)),INDEX(Analitico!F:F,MATCH(Banco!$C7055,Analitico!$A:$A,0))&amp;"%",""),"")</f>
        <v/>
      </c>
    </row>
    <row r="7056" spans="1:11" ht="22.5" x14ac:dyDescent="0.2">
      <c r="A7056" s="1" t="str">
        <f t="shared" si="111"/>
        <v>SINAPI 94562</v>
      </c>
      <c r="B7056" s="3" t="s">
        <v>21527</v>
      </c>
      <c r="C7056" s="3" t="s">
        <v>8389</v>
      </c>
      <c r="D7056" s="2" t="s">
        <v>15638</v>
      </c>
      <c r="E7056" s="3" t="s">
        <v>20623</v>
      </c>
      <c r="F7056" s="67" t="s">
        <v>38684</v>
      </c>
      <c r="G7056" s="67" t="s">
        <v>35760</v>
      </c>
      <c r="I7056" s="3" t="s">
        <v>6300</v>
      </c>
      <c r="J7056" s="3" t="str">
        <f>IF($B7056="SINAPI",IF(ISNUMBER(MATCH(Banco!$C7056,Analitico!$A:$A,0)),INDEX(Analitico!E:E,MATCH(Banco!$C7056,Analitico!$A:$A,0))&amp;"%",""),"")</f>
        <v/>
      </c>
      <c r="K7056" s="3" t="str">
        <f>IF($B7056="SINAPI",IF(ISNUMBER(MATCH(Banco!$C7056,Analitico!$A:$A,0)),INDEX(Analitico!F:F,MATCH(Banco!$C7056,Analitico!$A:$A,0))&amp;"%",""),"")</f>
        <v/>
      </c>
    </row>
    <row r="7057" spans="1:11" x14ac:dyDescent="0.2">
      <c r="A7057" s="1" t="str">
        <f t="shared" si="111"/>
        <v>SINAPI 94587</v>
      </c>
      <c r="B7057" s="3" t="s">
        <v>21527</v>
      </c>
      <c r="C7057" s="3" t="s">
        <v>8390</v>
      </c>
      <c r="D7057" s="2" t="s">
        <v>15639</v>
      </c>
      <c r="E7057" s="3" t="s">
        <v>20621</v>
      </c>
      <c r="F7057" s="67" t="s">
        <v>38685</v>
      </c>
      <c r="G7057" s="67" t="s">
        <v>28939</v>
      </c>
      <c r="I7057" s="3" t="s">
        <v>6298</v>
      </c>
      <c r="J7057" s="3" t="str">
        <f>IF($B7057="SINAPI",IF(ISNUMBER(MATCH(Banco!$C7057,Analitico!$A:$A,0)),INDEX(Analitico!E:E,MATCH(Banco!$C7057,Analitico!$A:$A,0))&amp;"%",""),"")</f>
        <v/>
      </c>
      <c r="K7057" s="3" t="str">
        <f>IF($B7057="SINAPI",IF(ISNUMBER(MATCH(Banco!$C7057,Analitico!$A:$A,0)),INDEX(Analitico!F:F,MATCH(Banco!$C7057,Analitico!$A:$A,0))&amp;"%",""),"")</f>
        <v/>
      </c>
    </row>
    <row r="7058" spans="1:11" x14ac:dyDescent="0.2">
      <c r="A7058" s="1" t="str">
        <f t="shared" si="111"/>
        <v>SINAPI 94588</v>
      </c>
      <c r="B7058" s="3" t="s">
        <v>21527</v>
      </c>
      <c r="C7058" s="3" t="s">
        <v>8391</v>
      </c>
      <c r="D7058" s="2" t="s">
        <v>15640</v>
      </c>
      <c r="E7058" s="3" t="s">
        <v>20621</v>
      </c>
      <c r="F7058" s="67" t="s">
        <v>34740</v>
      </c>
      <c r="G7058" s="67" t="s">
        <v>29610</v>
      </c>
      <c r="I7058" s="3" t="s">
        <v>6298</v>
      </c>
      <c r="J7058" s="3" t="str">
        <f>IF($B7058="SINAPI",IF(ISNUMBER(MATCH(Banco!$C7058,Analitico!$A:$A,0)),INDEX(Analitico!E:E,MATCH(Banco!$C7058,Analitico!$A:$A,0))&amp;"%",""),"")</f>
        <v/>
      </c>
      <c r="K7058" s="3" t="str">
        <f>IF($B7058="SINAPI",IF(ISNUMBER(MATCH(Banco!$C7058,Analitico!$A:$A,0)),INDEX(Analitico!F:F,MATCH(Banco!$C7058,Analitico!$A:$A,0))&amp;"%",""),"")</f>
        <v/>
      </c>
    </row>
    <row r="7059" spans="1:11" ht="33.75" x14ac:dyDescent="0.2">
      <c r="A7059" s="1" t="str">
        <f t="shared" si="111"/>
        <v>SINAPI 99837</v>
      </c>
      <c r="B7059" s="3" t="s">
        <v>21527</v>
      </c>
      <c r="C7059" s="3" t="s">
        <v>8392</v>
      </c>
      <c r="D7059" s="2" t="s">
        <v>15641</v>
      </c>
      <c r="E7059" s="3" t="s">
        <v>20621</v>
      </c>
      <c r="F7059" s="67" t="s">
        <v>38686</v>
      </c>
      <c r="G7059" s="67" t="s">
        <v>35761</v>
      </c>
      <c r="I7059" s="3" t="s">
        <v>6298</v>
      </c>
      <c r="J7059" s="3" t="str">
        <f>IF($B7059="SINAPI",IF(ISNUMBER(MATCH(Banco!$C7059,Analitico!$A:$A,0)),INDEX(Analitico!E:E,MATCH(Banco!$C7059,Analitico!$A:$A,0))&amp;"%",""),"")</f>
        <v/>
      </c>
      <c r="K7059" s="3" t="str">
        <f>IF($B7059="SINAPI",IF(ISNUMBER(MATCH(Banco!$C7059,Analitico!$A:$A,0)),INDEX(Analitico!F:F,MATCH(Banco!$C7059,Analitico!$A:$A,0))&amp;"%",""),"")</f>
        <v/>
      </c>
    </row>
    <row r="7060" spans="1:11" ht="33.75" x14ac:dyDescent="0.2">
      <c r="A7060" s="1" t="str">
        <f t="shared" si="111"/>
        <v>SINAPI 99839</v>
      </c>
      <c r="B7060" s="3" t="s">
        <v>21527</v>
      </c>
      <c r="C7060" s="3" t="s">
        <v>8393</v>
      </c>
      <c r="D7060" s="2" t="s">
        <v>15642</v>
      </c>
      <c r="E7060" s="3" t="s">
        <v>20621</v>
      </c>
      <c r="F7060" s="67" t="s">
        <v>38687</v>
      </c>
      <c r="G7060" s="67" t="s">
        <v>35762</v>
      </c>
      <c r="I7060" s="3" t="s">
        <v>6298</v>
      </c>
      <c r="J7060" s="3" t="str">
        <f>IF($B7060="SINAPI",IF(ISNUMBER(MATCH(Banco!$C7060,Analitico!$A:$A,0)),INDEX(Analitico!E:E,MATCH(Banco!$C7060,Analitico!$A:$A,0))&amp;"%",""),"")</f>
        <v/>
      </c>
      <c r="K7060" s="3" t="str">
        <f>IF($B7060="SINAPI",IF(ISNUMBER(MATCH(Banco!$C7060,Analitico!$A:$A,0)),INDEX(Analitico!F:F,MATCH(Banco!$C7060,Analitico!$A:$A,0))&amp;"%",""),"")</f>
        <v/>
      </c>
    </row>
    <row r="7061" spans="1:11" ht="22.5" x14ac:dyDescent="0.2">
      <c r="A7061" s="1" t="str">
        <f t="shared" si="111"/>
        <v>SINAPI 99841</v>
      </c>
      <c r="B7061" s="3" t="s">
        <v>21527</v>
      </c>
      <c r="C7061" s="3" t="s">
        <v>8394</v>
      </c>
      <c r="D7061" s="2" t="s">
        <v>15643</v>
      </c>
      <c r="E7061" s="3" t="s">
        <v>20621</v>
      </c>
      <c r="F7061" s="67" t="s">
        <v>38688</v>
      </c>
      <c r="G7061" s="67" t="s">
        <v>35763</v>
      </c>
      <c r="I7061" s="3" t="s">
        <v>6298</v>
      </c>
      <c r="J7061" s="3" t="str">
        <f>IF($B7061="SINAPI",IF(ISNUMBER(MATCH(Banco!$C7061,Analitico!$A:$A,0)),INDEX(Analitico!E:E,MATCH(Banco!$C7061,Analitico!$A:$A,0))&amp;"%",""),"")</f>
        <v/>
      </c>
      <c r="K7061" s="3" t="str">
        <f>IF($B7061="SINAPI",IF(ISNUMBER(MATCH(Banco!$C7061,Analitico!$A:$A,0)),INDEX(Analitico!F:F,MATCH(Banco!$C7061,Analitico!$A:$A,0))&amp;"%",""),"")</f>
        <v/>
      </c>
    </row>
    <row r="7062" spans="1:11" x14ac:dyDescent="0.2">
      <c r="A7062" s="1" t="str">
        <f t="shared" si="111"/>
        <v>SINAPI 99855</v>
      </c>
      <c r="B7062" s="3" t="s">
        <v>21527</v>
      </c>
      <c r="C7062" s="3" t="s">
        <v>8395</v>
      </c>
      <c r="D7062" s="2" t="s">
        <v>15644</v>
      </c>
      <c r="E7062" s="3" t="s">
        <v>20621</v>
      </c>
      <c r="F7062" s="67" t="s">
        <v>38689</v>
      </c>
      <c r="G7062" s="67" t="s">
        <v>35764</v>
      </c>
      <c r="I7062" s="3" t="s">
        <v>6298</v>
      </c>
      <c r="J7062" s="3" t="str">
        <f>IF($B7062="SINAPI",IF(ISNUMBER(MATCH(Banco!$C7062,Analitico!$A:$A,0)),INDEX(Analitico!E:E,MATCH(Banco!$C7062,Analitico!$A:$A,0))&amp;"%",""),"")</f>
        <v/>
      </c>
      <c r="K7062" s="3" t="str">
        <f>IF($B7062="SINAPI",IF(ISNUMBER(MATCH(Banco!$C7062,Analitico!$A:$A,0)),INDEX(Analitico!F:F,MATCH(Banco!$C7062,Analitico!$A:$A,0))&amp;"%",""),"")</f>
        <v/>
      </c>
    </row>
    <row r="7063" spans="1:11" x14ac:dyDescent="0.2">
      <c r="A7063" s="1" t="str">
        <f t="shared" si="111"/>
        <v>SINAPI 99857</v>
      </c>
      <c r="B7063" s="3" t="s">
        <v>21527</v>
      </c>
      <c r="C7063" s="3" t="s">
        <v>8396</v>
      </c>
      <c r="D7063" s="2" t="s">
        <v>15645</v>
      </c>
      <c r="E7063" s="3" t="s">
        <v>20621</v>
      </c>
      <c r="F7063" s="67" t="s">
        <v>6134</v>
      </c>
      <c r="G7063" s="67" t="s">
        <v>35765</v>
      </c>
      <c r="I7063" s="3" t="s">
        <v>6298</v>
      </c>
      <c r="J7063" s="3" t="str">
        <f>IF($B7063="SINAPI",IF(ISNUMBER(MATCH(Banco!$C7063,Analitico!$A:$A,0)),INDEX(Analitico!E:E,MATCH(Banco!$C7063,Analitico!$A:$A,0))&amp;"%",""),"")</f>
        <v/>
      </c>
      <c r="K7063" s="3" t="str">
        <f>IF($B7063="SINAPI",IF(ISNUMBER(MATCH(Banco!$C7063,Analitico!$A:$A,0)),INDEX(Analitico!F:F,MATCH(Banco!$C7063,Analitico!$A:$A,0))&amp;"%",""),"")</f>
        <v/>
      </c>
    </row>
    <row r="7064" spans="1:11" x14ac:dyDescent="0.2">
      <c r="A7064" s="1" t="str">
        <f t="shared" si="111"/>
        <v>SINAPI 99861</v>
      </c>
      <c r="B7064" s="3" t="s">
        <v>21527</v>
      </c>
      <c r="C7064" s="3" t="s">
        <v>8397</v>
      </c>
      <c r="D7064" s="2" t="s">
        <v>15646</v>
      </c>
      <c r="E7064" s="3" t="s">
        <v>20623</v>
      </c>
      <c r="F7064" s="67" t="s">
        <v>38690</v>
      </c>
      <c r="G7064" s="67" t="s">
        <v>35766</v>
      </c>
      <c r="I7064" s="3" t="s">
        <v>6298</v>
      </c>
      <c r="J7064" s="3" t="str">
        <f>IF($B7064="SINAPI",IF(ISNUMBER(MATCH(Banco!$C7064,Analitico!$A:$A,0)),INDEX(Analitico!E:E,MATCH(Banco!$C7064,Analitico!$A:$A,0))&amp;"%",""),"")</f>
        <v/>
      </c>
      <c r="K7064" s="3" t="str">
        <f>IF($B7064="SINAPI",IF(ISNUMBER(MATCH(Banco!$C7064,Analitico!$A:$A,0)),INDEX(Analitico!F:F,MATCH(Banco!$C7064,Analitico!$A:$A,0))&amp;"%",""),"")</f>
        <v/>
      </c>
    </row>
    <row r="7065" spans="1:11" x14ac:dyDescent="0.2">
      <c r="A7065" s="1" t="str">
        <f t="shared" si="111"/>
        <v>SINAPI 99862</v>
      </c>
      <c r="B7065" s="3" t="s">
        <v>21527</v>
      </c>
      <c r="C7065" s="3" t="s">
        <v>8398</v>
      </c>
      <c r="D7065" s="2" t="s">
        <v>15647</v>
      </c>
      <c r="E7065" s="3" t="s">
        <v>20623</v>
      </c>
      <c r="F7065" s="67" t="s">
        <v>38691</v>
      </c>
      <c r="G7065" s="67" t="s">
        <v>35767</v>
      </c>
      <c r="I7065" s="3" t="s">
        <v>6298</v>
      </c>
      <c r="J7065" s="3" t="str">
        <f>IF($B7065="SINAPI",IF(ISNUMBER(MATCH(Banco!$C7065,Analitico!$A:$A,0)),INDEX(Analitico!E:E,MATCH(Banco!$C7065,Analitico!$A:$A,0))&amp;"%",""),"")</f>
        <v/>
      </c>
      <c r="K7065" s="3" t="str">
        <f>IF($B7065="SINAPI",IF(ISNUMBER(MATCH(Banco!$C7065,Analitico!$A:$A,0)),INDEX(Analitico!F:F,MATCH(Banco!$C7065,Analitico!$A:$A,0))&amp;"%",""),"")</f>
        <v/>
      </c>
    </row>
    <row r="7066" spans="1:11" x14ac:dyDescent="0.2">
      <c r="A7066" s="1" t="str">
        <f t="shared" si="111"/>
        <v>SINAPI 90838</v>
      </c>
      <c r="B7066" s="3" t="s">
        <v>21527</v>
      </c>
      <c r="C7066" s="3" t="s">
        <v>8399</v>
      </c>
      <c r="D7066" s="2" t="s">
        <v>15648</v>
      </c>
      <c r="E7066" s="3" t="s">
        <v>20622</v>
      </c>
      <c r="F7066" s="67" t="s">
        <v>38692</v>
      </c>
      <c r="G7066" s="67" t="s">
        <v>35768</v>
      </c>
      <c r="I7066" s="3" t="s">
        <v>6300</v>
      </c>
      <c r="J7066" s="3" t="str">
        <f>IF($B7066="SINAPI",IF(ISNUMBER(MATCH(Banco!$C7066,Analitico!$A:$A,0)),INDEX(Analitico!E:E,MATCH(Banco!$C7066,Analitico!$A:$A,0))&amp;"%",""),"")</f>
        <v/>
      </c>
      <c r="K7066" s="3" t="str">
        <f>IF($B7066="SINAPI",IF(ISNUMBER(MATCH(Banco!$C7066,Analitico!$A:$A,0)),INDEX(Analitico!F:F,MATCH(Banco!$C7066,Analitico!$A:$A,0))&amp;"%",""),"")</f>
        <v/>
      </c>
    </row>
    <row r="7067" spans="1:11" ht="22.5" x14ac:dyDescent="0.2">
      <c r="A7067" s="1" t="str">
        <f t="shared" si="111"/>
        <v>SINAPI 91338</v>
      </c>
      <c r="B7067" s="3" t="s">
        <v>21527</v>
      </c>
      <c r="C7067" s="3" t="s">
        <v>8400</v>
      </c>
      <c r="D7067" s="2" t="s">
        <v>15649</v>
      </c>
      <c r="E7067" s="3" t="s">
        <v>20623</v>
      </c>
      <c r="F7067" s="67" t="s">
        <v>38693</v>
      </c>
      <c r="G7067" s="67" t="s">
        <v>35769</v>
      </c>
      <c r="I7067" s="3" t="s">
        <v>6300</v>
      </c>
      <c r="J7067" s="3" t="str">
        <f>IF($B7067="SINAPI",IF(ISNUMBER(MATCH(Banco!$C7067,Analitico!$A:$A,0)),INDEX(Analitico!E:E,MATCH(Banco!$C7067,Analitico!$A:$A,0))&amp;"%",""),"")</f>
        <v/>
      </c>
      <c r="K7067" s="3" t="str">
        <f>IF($B7067="SINAPI",IF(ISNUMBER(MATCH(Banco!$C7067,Analitico!$A:$A,0)),INDEX(Analitico!F:F,MATCH(Banco!$C7067,Analitico!$A:$A,0))&amp;"%",""),"")</f>
        <v/>
      </c>
    </row>
    <row r="7068" spans="1:11" ht="22.5" x14ac:dyDescent="0.2">
      <c r="A7068" s="1" t="str">
        <f t="shared" si="111"/>
        <v>SINAPI 91341</v>
      </c>
      <c r="B7068" s="3" t="s">
        <v>21527</v>
      </c>
      <c r="C7068" s="3" t="s">
        <v>8401</v>
      </c>
      <c r="D7068" s="2" t="s">
        <v>15650</v>
      </c>
      <c r="E7068" s="3" t="s">
        <v>20623</v>
      </c>
      <c r="F7068" s="67" t="s">
        <v>38694</v>
      </c>
      <c r="G7068" s="67" t="s">
        <v>35770</v>
      </c>
      <c r="I7068" s="3" t="s">
        <v>6300</v>
      </c>
      <c r="J7068" s="3" t="str">
        <f>IF($B7068="SINAPI",IF(ISNUMBER(MATCH(Banco!$C7068,Analitico!$A:$A,0)),INDEX(Analitico!E:E,MATCH(Banco!$C7068,Analitico!$A:$A,0))&amp;"%",""),"")</f>
        <v/>
      </c>
      <c r="K7068" s="3" t="str">
        <f>IF($B7068="SINAPI",IF(ISNUMBER(MATCH(Banco!$C7068,Analitico!$A:$A,0)),INDEX(Analitico!F:F,MATCH(Banco!$C7068,Analitico!$A:$A,0))&amp;"%",""),"")</f>
        <v/>
      </c>
    </row>
    <row r="7069" spans="1:11" ht="22.5" x14ac:dyDescent="0.2">
      <c r="A7069" s="1" t="str">
        <f t="shared" si="111"/>
        <v>SINAPI 94805</v>
      </c>
      <c r="B7069" s="3" t="s">
        <v>21527</v>
      </c>
      <c r="C7069" s="3" t="s">
        <v>8402</v>
      </c>
      <c r="D7069" s="2" t="s">
        <v>15651</v>
      </c>
      <c r="E7069" s="3" t="s">
        <v>20622</v>
      </c>
      <c r="F7069" s="67" t="s">
        <v>38695</v>
      </c>
      <c r="G7069" s="67" t="s">
        <v>35771</v>
      </c>
      <c r="I7069" s="3" t="s">
        <v>6300</v>
      </c>
      <c r="J7069" s="3" t="str">
        <f>IF($B7069="SINAPI",IF(ISNUMBER(MATCH(Banco!$C7069,Analitico!$A:$A,0)),INDEX(Analitico!E:E,MATCH(Banco!$C7069,Analitico!$A:$A,0))&amp;"%",""),"")</f>
        <v/>
      </c>
      <c r="K7069" s="3" t="str">
        <f>IF($B7069="SINAPI",IF(ISNUMBER(MATCH(Banco!$C7069,Analitico!$A:$A,0)),INDEX(Analitico!F:F,MATCH(Banco!$C7069,Analitico!$A:$A,0))&amp;"%",""),"")</f>
        <v/>
      </c>
    </row>
    <row r="7070" spans="1:11" ht="22.5" x14ac:dyDescent="0.2">
      <c r="A7070" s="1" t="str">
        <f t="shared" si="111"/>
        <v>SINAPI 94806</v>
      </c>
      <c r="B7070" s="3" t="s">
        <v>21527</v>
      </c>
      <c r="C7070" s="3" t="s">
        <v>8403</v>
      </c>
      <c r="D7070" s="2" t="s">
        <v>15652</v>
      </c>
      <c r="E7070" s="3" t="s">
        <v>20622</v>
      </c>
      <c r="F7070" s="67" t="s">
        <v>38696</v>
      </c>
      <c r="G7070" s="67" t="s">
        <v>35772</v>
      </c>
      <c r="I7070" s="3" t="s">
        <v>6300</v>
      </c>
      <c r="J7070" s="3" t="str">
        <f>IF($B7070="SINAPI",IF(ISNUMBER(MATCH(Banco!$C7070,Analitico!$A:$A,0)),INDEX(Analitico!E:E,MATCH(Banco!$C7070,Analitico!$A:$A,0))&amp;"%",""),"")</f>
        <v/>
      </c>
      <c r="K7070" s="3" t="str">
        <f>IF($B7070="SINAPI",IF(ISNUMBER(MATCH(Banco!$C7070,Analitico!$A:$A,0)),INDEX(Analitico!F:F,MATCH(Banco!$C7070,Analitico!$A:$A,0))&amp;"%",""),"")</f>
        <v/>
      </c>
    </row>
    <row r="7071" spans="1:11" ht="22.5" x14ac:dyDescent="0.2">
      <c r="A7071" s="1" t="str">
        <f t="shared" si="111"/>
        <v>SINAPI 94807</v>
      </c>
      <c r="B7071" s="3" t="s">
        <v>21527</v>
      </c>
      <c r="C7071" s="3" t="s">
        <v>8404</v>
      </c>
      <c r="D7071" s="2" t="s">
        <v>15653</v>
      </c>
      <c r="E7071" s="3" t="s">
        <v>20622</v>
      </c>
      <c r="F7071" s="67" t="s">
        <v>38697</v>
      </c>
      <c r="G7071" s="67" t="s">
        <v>35773</v>
      </c>
      <c r="I7071" s="3" t="s">
        <v>6300</v>
      </c>
      <c r="J7071" s="3" t="str">
        <f>IF($B7071="SINAPI",IF(ISNUMBER(MATCH(Banco!$C7071,Analitico!$A:$A,0)),INDEX(Analitico!E:E,MATCH(Banco!$C7071,Analitico!$A:$A,0))&amp;"%",""),"")</f>
        <v/>
      </c>
      <c r="K7071" s="3" t="str">
        <f>IF($B7071="SINAPI",IF(ISNUMBER(MATCH(Banco!$C7071,Analitico!$A:$A,0)),INDEX(Analitico!F:F,MATCH(Banco!$C7071,Analitico!$A:$A,0))&amp;"%",""),"")</f>
        <v/>
      </c>
    </row>
    <row r="7072" spans="1:11" ht="22.5" x14ac:dyDescent="0.2">
      <c r="A7072" s="1" t="str">
        <f t="shared" si="111"/>
        <v>SINAPI 100702</v>
      </c>
      <c r="B7072" s="3" t="s">
        <v>21527</v>
      </c>
      <c r="C7072" s="3" t="s">
        <v>8405</v>
      </c>
      <c r="D7072" s="2" t="s">
        <v>15654</v>
      </c>
      <c r="E7072" s="3" t="s">
        <v>20623</v>
      </c>
      <c r="F7072" s="67" t="s">
        <v>38698</v>
      </c>
      <c r="G7072" s="67" t="s">
        <v>35774</v>
      </c>
      <c r="I7072" s="3" t="s">
        <v>6300</v>
      </c>
      <c r="J7072" s="3" t="str">
        <f>IF($B7072="SINAPI",IF(ISNUMBER(MATCH(Banco!$C7072,Analitico!$A:$A,0)),INDEX(Analitico!E:E,MATCH(Banco!$C7072,Analitico!$A:$A,0))&amp;"%",""),"")</f>
        <v/>
      </c>
      <c r="K7072" s="3" t="str">
        <f>IF($B7072="SINAPI",IF(ISNUMBER(MATCH(Banco!$C7072,Analitico!$A:$A,0)),INDEX(Analitico!F:F,MATCH(Banco!$C7072,Analitico!$A:$A,0))&amp;"%",""),"")</f>
        <v/>
      </c>
    </row>
    <row r="7073" spans="1:11" x14ac:dyDescent="0.2">
      <c r="A7073" s="1" t="str">
        <f t="shared" si="111"/>
        <v>SINAPI 102188</v>
      </c>
      <c r="B7073" s="3" t="s">
        <v>21527</v>
      </c>
      <c r="C7073" s="3" t="s">
        <v>8406</v>
      </c>
      <c r="D7073" s="2" t="s">
        <v>15655</v>
      </c>
      <c r="E7073" s="3" t="s">
        <v>20622</v>
      </c>
      <c r="F7073" s="67" t="s">
        <v>32140</v>
      </c>
      <c r="G7073" s="67" t="s">
        <v>31689</v>
      </c>
      <c r="I7073" s="3" t="s">
        <v>6298</v>
      </c>
      <c r="J7073" s="3" t="str">
        <f>IF($B7073="SINAPI",IF(ISNUMBER(MATCH(Banco!$C7073,Analitico!$A:$A,0)),INDEX(Analitico!E:E,MATCH(Banco!$C7073,Analitico!$A:$A,0))&amp;"%",""),"")</f>
        <v/>
      </c>
      <c r="K7073" s="3" t="str">
        <f>IF($B7073="SINAPI",IF(ISNUMBER(MATCH(Banco!$C7073,Analitico!$A:$A,0)),INDEX(Analitico!F:F,MATCH(Banco!$C7073,Analitico!$A:$A,0))&amp;"%",""),"")</f>
        <v/>
      </c>
    </row>
    <row r="7074" spans="1:11" ht="33.75" x14ac:dyDescent="0.2">
      <c r="A7074" s="1" t="str">
        <f t="shared" si="111"/>
        <v>SINAPI 102189</v>
      </c>
      <c r="B7074" s="3" t="s">
        <v>21527</v>
      </c>
      <c r="C7074" s="3" t="s">
        <v>8407</v>
      </c>
      <c r="D7074" s="2" t="s">
        <v>15656</v>
      </c>
      <c r="E7074" s="3" t="s">
        <v>20622</v>
      </c>
      <c r="F7074" s="67" t="s">
        <v>32141</v>
      </c>
      <c r="G7074" s="67" t="s">
        <v>31690</v>
      </c>
      <c r="I7074" s="3" t="s">
        <v>6298</v>
      </c>
      <c r="J7074" s="3" t="str">
        <f>IF($B7074="SINAPI",IF(ISNUMBER(MATCH(Banco!$C7074,Analitico!$A:$A,0)),INDEX(Analitico!E:E,MATCH(Banco!$C7074,Analitico!$A:$A,0))&amp;"%",""),"")</f>
        <v/>
      </c>
      <c r="K7074" s="3" t="str">
        <f>IF($B7074="SINAPI",IF(ISNUMBER(MATCH(Banco!$C7074,Analitico!$A:$A,0)),INDEX(Analitico!F:F,MATCH(Banco!$C7074,Analitico!$A:$A,0))&amp;"%",""),"")</f>
        <v/>
      </c>
    </row>
    <row r="7075" spans="1:11" x14ac:dyDescent="0.2">
      <c r="A7075" s="1" t="str">
        <f t="shared" ref="A7075:A7138" si="112">CONCATENAR</f>
        <v>SINAPI 100703</v>
      </c>
      <c r="B7075" s="3" t="s">
        <v>21527</v>
      </c>
      <c r="C7075" s="3" t="s">
        <v>8408</v>
      </c>
      <c r="D7075" s="2" t="s">
        <v>15657</v>
      </c>
      <c r="E7075" s="3" t="s">
        <v>20622</v>
      </c>
      <c r="F7075" s="67" t="s">
        <v>20725</v>
      </c>
      <c r="G7075" s="67" t="s">
        <v>35775</v>
      </c>
      <c r="I7075" s="3" t="s">
        <v>6298</v>
      </c>
      <c r="J7075" s="3" t="str">
        <f>IF($B7075="SINAPI",IF(ISNUMBER(MATCH(Banco!$C7075,Analitico!$A:$A,0)),INDEX(Analitico!E:E,MATCH(Banco!$C7075,Analitico!$A:$A,0))&amp;"%",""),"")</f>
        <v/>
      </c>
      <c r="K7075" s="3" t="str">
        <f>IF($B7075="SINAPI",IF(ISNUMBER(MATCH(Banco!$C7075,Analitico!$A:$A,0)),INDEX(Analitico!F:F,MATCH(Banco!$C7075,Analitico!$A:$A,0))&amp;"%",""),"")</f>
        <v/>
      </c>
    </row>
    <row r="7076" spans="1:11" x14ac:dyDescent="0.2">
      <c r="A7076" s="1" t="str">
        <f t="shared" si="112"/>
        <v>SINAPI 100704</v>
      </c>
      <c r="B7076" s="3" t="s">
        <v>21527</v>
      </c>
      <c r="C7076" s="3" t="s">
        <v>8409</v>
      </c>
      <c r="D7076" s="2" t="s">
        <v>15658</v>
      </c>
      <c r="E7076" s="3" t="s">
        <v>20622</v>
      </c>
      <c r="F7076" s="67" t="s">
        <v>38699</v>
      </c>
      <c r="G7076" s="67" t="s">
        <v>34535</v>
      </c>
      <c r="I7076" s="3" t="s">
        <v>6298</v>
      </c>
      <c r="J7076" s="3" t="str">
        <f>IF($B7076="SINAPI",IF(ISNUMBER(MATCH(Banco!$C7076,Analitico!$A:$A,0)),INDEX(Analitico!E:E,MATCH(Banco!$C7076,Analitico!$A:$A,0))&amp;"%",""),"")</f>
        <v/>
      </c>
      <c r="K7076" s="3" t="str">
        <f>IF($B7076="SINAPI",IF(ISNUMBER(MATCH(Banco!$C7076,Analitico!$A:$A,0)),INDEX(Analitico!F:F,MATCH(Banco!$C7076,Analitico!$A:$A,0))&amp;"%",""),"")</f>
        <v/>
      </c>
    </row>
    <row r="7077" spans="1:11" x14ac:dyDescent="0.2">
      <c r="A7077" s="1" t="str">
        <f t="shared" si="112"/>
        <v>SINAPI 100705</v>
      </c>
      <c r="B7077" s="3" t="s">
        <v>21527</v>
      </c>
      <c r="C7077" s="3" t="s">
        <v>8410</v>
      </c>
      <c r="D7077" s="2" t="s">
        <v>15659</v>
      </c>
      <c r="E7077" s="3" t="s">
        <v>20622</v>
      </c>
      <c r="F7077" s="67" t="s">
        <v>38700</v>
      </c>
      <c r="G7077" s="67" t="s">
        <v>35776</v>
      </c>
      <c r="I7077" s="3" t="s">
        <v>6298</v>
      </c>
      <c r="J7077" s="3" t="str">
        <f>IF($B7077="SINAPI",IF(ISNUMBER(MATCH(Banco!$C7077,Analitico!$A:$A,0)),INDEX(Analitico!E:E,MATCH(Banco!$C7077,Analitico!$A:$A,0))&amp;"%",""),"")</f>
        <v/>
      </c>
      <c r="K7077" s="3" t="str">
        <f>IF($B7077="SINAPI",IF(ISNUMBER(MATCH(Banco!$C7077,Analitico!$A:$A,0)),INDEX(Analitico!F:F,MATCH(Banco!$C7077,Analitico!$A:$A,0))&amp;"%",""),"")</f>
        <v/>
      </c>
    </row>
    <row r="7078" spans="1:11" x14ac:dyDescent="0.2">
      <c r="A7078" s="1" t="str">
        <f t="shared" si="112"/>
        <v>SINAPI 100706</v>
      </c>
      <c r="B7078" s="3" t="s">
        <v>21527</v>
      </c>
      <c r="C7078" s="3" t="s">
        <v>8411</v>
      </c>
      <c r="D7078" s="2" t="s">
        <v>15660</v>
      </c>
      <c r="E7078" s="3" t="s">
        <v>20622</v>
      </c>
      <c r="F7078" s="67" t="s">
        <v>21869</v>
      </c>
      <c r="G7078" s="67" t="s">
        <v>28744</v>
      </c>
      <c r="I7078" s="3" t="s">
        <v>6298</v>
      </c>
      <c r="J7078" s="3" t="str">
        <f>IF($B7078="SINAPI",IF(ISNUMBER(MATCH(Banco!$C7078,Analitico!$A:$A,0)),INDEX(Analitico!E:E,MATCH(Banco!$C7078,Analitico!$A:$A,0))&amp;"%",""),"")</f>
        <v/>
      </c>
      <c r="K7078" s="3" t="str">
        <f>IF($B7078="SINAPI",IF(ISNUMBER(MATCH(Banco!$C7078,Analitico!$A:$A,0)),INDEX(Analitico!F:F,MATCH(Banco!$C7078,Analitico!$A:$A,0))&amp;"%",""),"")</f>
        <v/>
      </c>
    </row>
    <row r="7079" spans="1:11" x14ac:dyDescent="0.2">
      <c r="A7079" s="1" t="str">
        <f t="shared" si="112"/>
        <v>SINAPI 100707</v>
      </c>
      <c r="B7079" s="3" t="s">
        <v>21527</v>
      </c>
      <c r="C7079" s="3" t="s">
        <v>8412</v>
      </c>
      <c r="D7079" s="2" t="s">
        <v>15661</v>
      </c>
      <c r="E7079" s="3" t="s">
        <v>20622</v>
      </c>
      <c r="F7079" s="67" t="s">
        <v>38701</v>
      </c>
      <c r="G7079" s="67" t="s">
        <v>35777</v>
      </c>
      <c r="I7079" s="3" t="s">
        <v>6298</v>
      </c>
      <c r="J7079" s="3" t="str">
        <f>IF($B7079="SINAPI",IF(ISNUMBER(MATCH(Banco!$C7079,Analitico!$A:$A,0)),INDEX(Analitico!E:E,MATCH(Banco!$C7079,Analitico!$A:$A,0))&amp;"%",""),"")</f>
        <v/>
      </c>
      <c r="K7079" s="3" t="str">
        <f>IF($B7079="SINAPI",IF(ISNUMBER(MATCH(Banco!$C7079,Analitico!$A:$A,0)),INDEX(Analitico!F:F,MATCH(Banco!$C7079,Analitico!$A:$A,0))&amp;"%",""),"")</f>
        <v/>
      </c>
    </row>
    <row r="7080" spans="1:11" x14ac:dyDescent="0.2">
      <c r="A7080" s="1" t="str">
        <f t="shared" si="112"/>
        <v>SINAPI 100708</v>
      </c>
      <c r="B7080" s="3" t="s">
        <v>21527</v>
      </c>
      <c r="C7080" s="3" t="s">
        <v>8413</v>
      </c>
      <c r="D7080" s="2" t="s">
        <v>15662</v>
      </c>
      <c r="E7080" s="3" t="s">
        <v>20622</v>
      </c>
      <c r="F7080" s="67" t="s">
        <v>38702</v>
      </c>
      <c r="G7080" s="67" t="s">
        <v>35778</v>
      </c>
      <c r="I7080" s="3" t="s">
        <v>6298</v>
      </c>
      <c r="J7080" s="3" t="str">
        <f>IF($B7080="SINAPI",IF(ISNUMBER(MATCH(Banco!$C7080,Analitico!$A:$A,0)),INDEX(Analitico!E:E,MATCH(Banco!$C7080,Analitico!$A:$A,0))&amp;"%",""),"")</f>
        <v/>
      </c>
      <c r="K7080" s="3" t="str">
        <f>IF($B7080="SINAPI",IF(ISNUMBER(MATCH(Banco!$C7080,Analitico!$A:$A,0)),INDEX(Analitico!F:F,MATCH(Banco!$C7080,Analitico!$A:$A,0))&amp;"%",""),"")</f>
        <v/>
      </c>
    </row>
    <row r="7081" spans="1:11" ht="22.5" x14ac:dyDescent="0.2">
      <c r="A7081" s="1" t="str">
        <f t="shared" si="112"/>
        <v>SINAPI 100709</v>
      </c>
      <c r="B7081" s="3" t="s">
        <v>21527</v>
      </c>
      <c r="C7081" s="3" t="s">
        <v>8414</v>
      </c>
      <c r="D7081" s="2" t="s">
        <v>15663</v>
      </c>
      <c r="E7081" s="3" t="s">
        <v>20622</v>
      </c>
      <c r="F7081" s="67" t="s">
        <v>21550</v>
      </c>
      <c r="G7081" s="67" t="s">
        <v>32336</v>
      </c>
      <c r="I7081" s="3" t="s">
        <v>6298</v>
      </c>
      <c r="J7081" s="3" t="str">
        <f>IF($B7081="SINAPI",IF(ISNUMBER(MATCH(Banco!$C7081,Analitico!$A:$A,0)),INDEX(Analitico!E:E,MATCH(Banco!$C7081,Analitico!$A:$A,0))&amp;"%",""),"")</f>
        <v/>
      </c>
      <c r="K7081" s="3" t="str">
        <f>IF($B7081="SINAPI",IF(ISNUMBER(MATCH(Banco!$C7081,Analitico!$A:$A,0)),INDEX(Analitico!F:F,MATCH(Banco!$C7081,Analitico!$A:$A,0))&amp;"%",""),"")</f>
        <v/>
      </c>
    </row>
    <row r="7082" spans="1:11" x14ac:dyDescent="0.2">
      <c r="A7082" s="1" t="str">
        <f t="shared" si="112"/>
        <v>SINAPI 100710</v>
      </c>
      <c r="B7082" s="3" t="s">
        <v>21527</v>
      </c>
      <c r="C7082" s="3" t="s">
        <v>8415</v>
      </c>
      <c r="D7082" s="2" t="s">
        <v>15664</v>
      </c>
      <c r="E7082" s="3" t="s">
        <v>20622</v>
      </c>
      <c r="F7082" s="67" t="s">
        <v>38703</v>
      </c>
      <c r="G7082" s="67" t="s">
        <v>35779</v>
      </c>
      <c r="I7082" s="3" t="s">
        <v>6298</v>
      </c>
      <c r="J7082" s="3" t="str">
        <f>IF($B7082="SINAPI",IF(ISNUMBER(MATCH(Banco!$C7082,Analitico!$A:$A,0)),INDEX(Analitico!E:E,MATCH(Banco!$C7082,Analitico!$A:$A,0))&amp;"%",""),"")</f>
        <v/>
      </c>
      <c r="K7082" s="3" t="str">
        <f>IF($B7082="SINAPI",IF(ISNUMBER(MATCH(Banco!$C7082,Analitico!$A:$A,0)),INDEX(Analitico!F:F,MATCH(Banco!$C7082,Analitico!$A:$A,0))&amp;"%",""),"")</f>
        <v/>
      </c>
    </row>
    <row r="7083" spans="1:11" x14ac:dyDescent="0.2">
      <c r="A7083" s="1" t="str">
        <f t="shared" si="112"/>
        <v>SINAPI 102151</v>
      </c>
      <c r="B7083" s="3" t="s">
        <v>21527</v>
      </c>
      <c r="C7083" s="3" t="s">
        <v>8416</v>
      </c>
      <c r="D7083" s="2" t="s">
        <v>15665</v>
      </c>
      <c r="E7083" s="3" t="s">
        <v>20623</v>
      </c>
      <c r="F7083" s="67" t="s">
        <v>30770</v>
      </c>
      <c r="G7083" s="67" t="s">
        <v>35780</v>
      </c>
      <c r="I7083" s="3" t="s">
        <v>6298</v>
      </c>
      <c r="J7083" s="3" t="str">
        <f>IF($B7083="SINAPI",IF(ISNUMBER(MATCH(Banco!$C7083,Analitico!$A:$A,0)),INDEX(Analitico!E:E,MATCH(Banco!$C7083,Analitico!$A:$A,0))&amp;"%",""),"")</f>
        <v/>
      </c>
      <c r="K7083" s="3" t="str">
        <f>IF($B7083="SINAPI",IF(ISNUMBER(MATCH(Banco!$C7083,Analitico!$A:$A,0)),INDEX(Analitico!F:F,MATCH(Banco!$C7083,Analitico!$A:$A,0))&amp;"%",""),"")</f>
        <v/>
      </c>
    </row>
    <row r="7084" spans="1:11" x14ac:dyDescent="0.2">
      <c r="A7084" s="1" t="str">
        <f t="shared" si="112"/>
        <v>SINAPI 102152</v>
      </c>
      <c r="B7084" s="3" t="s">
        <v>21527</v>
      </c>
      <c r="C7084" s="3" t="s">
        <v>8417</v>
      </c>
      <c r="D7084" s="2" t="s">
        <v>15666</v>
      </c>
      <c r="E7084" s="3" t="s">
        <v>20623</v>
      </c>
      <c r="F7084" s="67" t="s">
        <v>38704</v>
      </c>
      <c r="G7084" s="67" t="s">
        <v>35781</v>
      </c>
      <c r="I7084" s="3" t="s">
        <v>6298</v>
      </c>
      <c r="J7084" s="3" t="str">
        <f>IF($B7084="SINAPI",IF(ISNUMBER(MATCH(Banco!$C7084,Analitico!$A:$A,0)),INDEX(Analitico!E:E,MATCH(Banco!$C7084,Analitico!$A:$A,0))&amp;"%",""),"")</f>
        <v/>
      </c>
      <c r="K7084" s="3" t="str">
        <f>IF($B7084="SINAPI",IF(ISNUMBER(MATCH(Banco!$C7084,Analitico!$A:$A,0)),INDEX(Analitico!F:F,MATCH(Banco!$C7084,Analitico!$A:$A,0))&amp;"%",""),"")</f>
        <v/>
      </c>
    </row>
    <row r="7085" spans="1:11" x14ac:dyDescent="0.2">
      <c r="A7085" s="1" t="str">
        <f t="shared" si="112"/>
        <v>SINAPI 102153</v>
      </c>
      <c r="B7085" s="3" t="s">
        <v>21527</v>
      </c>
      <c r="C7085" s="3" t="s">
        <v>8418</v>
      </c>
      <c r="D7085" s="2" t="s">
        <v>15667</v>
      </c>
      <c r="E7085" s="3" t="s">
        <v>20623</v>
      </c>
      <c r="F7085" s="67" t="s">
        <v>36753</v>
      </c>
      <c r="G7085" s="67" t="s">
        <v>35782</v>
      </c>
      <c r="I7085" s="3" t="s">
        <v>6298</v>
      </c>
      <c r="J7085" s="3" t="str">
        <f>IF($B7085="SINAPI",IF(ISNUMBER(MATCH(Banco!$C7085,Analitico!$A:$A,0)),INDEX(Analitico!E:E,MATCH(Banco!$C7085,Analitico!$A:$A,0))&amp;"%",""),"")</f>
        <v/>
      </c>
      <c r="K7085" s="3" t="str">
        <f>IF($B7085="SINAPI",IF(ISNUMBER(MATCH(Banco!$C7085,Analitico!$A:$A,0)),INDEX(Analitico!F:F,MATCH(Banco!$C7085,Analitico!$A:$A,0))&amp;"%",""),"")</f>
        <v/>
      </c>
    </row>
    <row r="7086" spans="1:11" x14ac:dyDescent="0.2">
      <c r="A7086" s="1" t="str">
        <f t="shared" si="112"/>
        <v>SINAPI 102154</v>
      </c>
      <c r="B7086" s="3" t="s">
        <v>21527</v>
      </c>
      <c r="C7086" s="3" t="s">
        <v>8419</v>
      </c>
      <c r="D7086" s="2" t="s">
        <v>15668</v>
      </c>
      <c r="E7086" s="3" t="s">
        <v>20623</v>
      </c>
      <c r="F7086" s="67" t="s">
        <v>38705</v>
      </c>
      <c r="G7086" s="67" t="s">
        <v>35783</v>
      </c>
      <c r="I7086" s="3" t="s">
        <v>6298</v>
      </c>
      <c r="J7086" s="3" t="str">
        <f>IF($B7086="SINAPI",IF(ISNUMBER(MATCH(Banco!$C7086,Analitico!$A:$A,0)),INDEX(Analitico!E:E,MATCH(Banco!$C7086,Analitico!$A:$A,0))&amp;"%",""),"")</f>
        <v/>
      </c>
      <c r="K7086" s="3" t="str">
        <f>IF($B7086="SINAPI",IF(ISNUMBER(MATCH(Banco!$C7086,Analitico!$A:$A,0)),INDEX(Analitico!F:F,MATCH(Banco!$C7086,Analitico!$A:$A,0))&amp;"%",""),"")</f>
        <v/>
      </c>
    </row>
    <row r="7087" spans="1:11" x14ac:dyDescent="0.2">
      <c r="A7087" s="1" t="str">
        <f t="shared" si="112"/>
        <v>SINAPI 102155</v>
      </c>
      <c r="B7087" s="3" t="s">
        <v>21527</v>
      </c>
      <c r="C7087" s="3" t="s">
        <v>8420</v>
      </c>
      <c r="D7087" s="2" t="s">
        <v>15669</v>
      </c>
      <c r="E7087" s="3" t="s">
        <v>20623</v>
      </c>
      <c r="F7087" s="67" t="s">
        <v>38706</v>
      </c>
      <c r="G7087" s="67" t="s">
        <v>29586</v>
      </c>
      <c r="I7087" s="3" t="s">
        <v>6298</v>
      </c>
      <c r="J7087" s="3" t="str">
        <f>IF($B7087="SINAPI",IF(ISNUMBER(MATCH(Banco!$C7087,Analitico!$A:$A,0)),INDEX(Analitico!E:E,MATCH(Banco!$C7087,Analitico!$A:$A,0))&amp;"%",""),"")</f>
        <v/>
      </c>
      <c r="K7087" s="3" t="str">
        <f>IF($B7087="SINAPI",IF(ISNUMBER(MATCH(Banco!$C7087,Analitico!$A:$A,0)),INDEX(Analitico!F:F,MATCH(Banco!$C7087,Analitico!$A:$A,0))&amp;"%",""),"")</f>
        <v/>
      </c>
    </row>
    <row r="7088" spans="1:11" x14ac:dyDescent="0.2">
      <c r="A7088" s="1" t="str">
        <f t="shared" si="112"/>
        <v>SINAPI 102156</v>
      </c>
      <c r="B7088" s="3" t="s">
        <v>21527</v>
      </c>
      <c r="C7088" s="3" t="s">
        <v>8421</v>
      </c>
      <c r="D7088" s="2" t="s">
        <v>15670</v>
      </c>
      <c r="E7088" s="3" t="s">
        <v>20623</v>
      </c>
      <c r="F7088" s="67" t="s">
        <v>38707</v>
      </c>
      <c r="G7088" s="67" t="s">
        <v>35784</v>
      </c>
      <c r="I7088" s="3" t="s">
        <v>6298</v>
      </c>
      <c r="J7088" s="3" t="str">
        <f>IF($B7088="SINAPI",IF(ISNUMBER(MATCH(Banco!$C7088,Analitico!$A:$A,0)),INDEX(Analitico!E:E,MATCH(Banco!$C7088,Analitico!$A:$A,0))&amp;"%",""),"")</f>
        <v/>
      </c>
      <c r="K7088" s="3" t="str">
        <f>IF($B7088="SINAPI",IF(ISNUMBER(MATCH(Banco!$C7088,Analitico!$A:$A,0)),INDEX(Analitico!F:F,MATCH(Banco!$C7088,Analitico!$A:$A,0))&amp;"%",""),"")</f>
        <v/>
      </c>
    </row>
    <row r="7089" spans="1:11" x14ac:dyDescent="0.2">
      <c r="A7089" s="1" t="str">
        <f t="shared" si="112"/>
        <v>SINAPI 102157</v>
      </c>
      <c r="B7089" s="3" t="s">
        <v>21527</v>
      </c>
      <c r="C7089" s="3" t="s">
        <v>8422</v>
      </c>
      <c r="D7089" s="2" t="s">
        <v>15671</v>
      </c>
      <c r="E7089" s="3" t="s">
        <v>20623</v>
      </c>
      <c r="F7089" s="67" t="s">
        <v>38708</v>
      </c>
      <c r="G7089" s="67" t="s">
        <v>35785</v>
      </c>
      <c r="I7089" s="3" t="s">
        <v>6298</v>
      </c>
      <c r="J7089" s="3" t="str">
        <f>IF($B7089="SINAPI",IF(ISNUMBER(MATCH(Banco!$C7089,Analitico!$A:$A,0)),INDEX(Analitico!E:E,MATCH(Banco!$C7089,Analitico!$A:$A,0))&amp;"%",""),"")</f>
        <v/>
      </c>
      <c r="K7089" s="3" t="str">
        <f>IF($B7089="SINAPI",IF(ISNUMBER(MATCH(Banco!$C7089,Analitico!$A:$A,0)),INDEX(Analitico!F:F,MATCH(Banco!$C7089,Analitico!$A:$A,0))&amp;"%",""),"")</f>
        <v/>
      </c>
    </row>
    <row r="7090" spans="1:11" x14ac:dyDescent="0.2">
      <c r="A7090" s="1" t="str">
        <f t="shared" si="112"/>
        <v>SINAPI 102158</v>
      </c>
      <c r="B7090" s="3" t="s">
        <v>21527</v>
      </c>
      <c r="C7090" s="3" t="s">
        <v>8423</v>
      </c>
      <c r="D7090" s="2" t="s">
        <v>15672</v>
      </c>
      <c r="E7090" s="3" t="s">
        <v>20623</v>
      </c>
      <c r="F7090" s="67" t="s">
        <v>38709</v>
      </c>
      <c r="G7090" s="67" t="s">
        <v>30774</v>
      </c>
      <c r="I7090" s="3" t="s">
        <v>6298</v>
      </c>
      <c r="J7090" s="3" t="str">
        <f>IF($B7090="SINAPI",IF(ISNUMBER(MATCH(Banco!$C7090,Analitico!$A:$A,0)),INDEX(Analitico!E:E,MATCH(Banco!$C7090,Analitico!$A:$A,0))&amp;"%",""),"")</f>
        <v/>
      </c>
      <c r="K7090" s="3" t="str">
        <f>IF($B7090="SINAPI",IF(ISNUMBER(MATCH(Banco!$C7090,Analitico!$A:$A,0)),INDEX(Analitico!F:F,MATCH(Banco!$C7090,Analitico!$A:$A,0))&amp;"%",""),"")</f>
        <v/>
      </c>
    </row>
    <row r="7091" spans="1:11" x14ac:dyDescent="0.2">
      <c r="A7091" s="1" t="str">
        <f t="shared" si="112"/>
        <v>SINAPI 102159</v>
      </c>
      <c r="B7091" s="3" t="s">
        <v>21527</v>
      </c>
      <c r="C7091" s="3" t="s">
        <v>8424</v>
      </c>
      <c r="D7091" s="2" t="s">
        <v>15673</v>
      </c>
      <c r="E7091" s="3" t="s">
        <v>20623</v>
      </c>
      <c r="F7091" s="67" t="s">
        <v>38710</v>
      </c>
      <c r="G7091" s="67" t="s">
        <v>35786</v>
      </c>
      <c r="I7091" s="3" t="s">
        <v>6298</v>
      </c>
      <c r="J7091" s="3" t="str">
        <f>IF($B7091="SINAPI",IF(ISNUMBER(MATCH(Banco!$C7091,Analitico!$A:$A,0)),INDEX(Analitico!E:E,MATCH(Banco!$C7091,Analitico!$A:$A,0))&amp;"%",""),"")</f>
        <v/>
      </c>
      <c r="K7091" s="3" t="str">
        <f>IF($B7091="SINAPI",IF(ISNUMBER(MATCH(Banco!$C7091,Analitico!$A:$A,0)),INDEX(Analitico!F:F,MATCH(Banco!$C7091,Analitico!$A:$A,0))&amp;"%",""),"")</f>
        <v/>
      </c>
    </row>
    <row r="7092" spans="1:11" x14ac:dyDescent="0.2">
      <c r="A7092" s="1" t="str">
        <f t="shared" si="112"/>
        <v>SINAPI 102160</v>
      </c>
      <c r="B7092" s="3" t="s">
        <v>21527</v>
      </c>
      <c r="C7092" s="3" t="s">
        <v>8425</v>
      </c>
      <c r="D7092" s="2" t="s">
        <v>15674</v>
      </c>
      <c r="E7092" s="3" t="s">
        <v>20623</v>
      </c>
      <c r="F7092" s="67" t="s">
        <v>38711</v>
      </c>
      <c r="G7092" s="67" t="s">
        <v>32120</v>
      </c>
      <c r="I7092" s="3" t="s">
        <v>6298</v>
      </c>
      <c r="J7092" s="3" t="str">
        <f>IF($B7092="SINAPI",IF(ISNUMBER(MATCH(Banco!$C7092,Analitico!$A:$A,0)),INDEX(Analitico!E:E,MATCH(Banco!$C7092,Analitico!$A:$A,0))&amp;"%",""),"")</f>
        <v/>
      </c>
      <c r="K7092" s="3" t="str">
        <f>IF($B7092="SINAPI",IF(ISNUMBER(MATCH(Banco!$C7092,Analitico!$A:$A,0)),INDEX(Analitico!F:F,MATCH(Banco!$C7092,Analitico!$A:$A,0))&amp;"%",""),"")</f>
        <v/>
      </c>
    </row>
    <row r="7093" spans="1:11" ht="22.5" x14ac:dyDescent="0.2">
      <c r="A7093" s="1" t="str">
        <f t="shared" si="112"/>
        <v>SINAPI 102161</v>
      </c>
      <c r="B7093" s="3" t="s">
        <v>21527</v>
      </c>
      <c r="C7093" s="3" t="s">
        <v>8426</v>
      </c>
      <c r="D7093" s="2" t="s">
        <v>15675</v>
      </c>
      <c r="E7093" s="3" t="s">
        <v>20623</v>
      </c>
      <c r="F7093" s="67" t="s">
        <v>38712</v>
      </c>
      <c r="G7093" s="67" t="s">
        <v>35787</v>
      </c>
      <c r="I7093" s="3" t="s">
        <v>6298</v>
      </c>
      <c r="J7093" s="3" t="str">
        <f>IF($B7093="SINAPI",IF(ISNUMBER(MATCH(Banco!$C7093,Analitico!$A:$A,0)),INDEX(Analitico!E:E,MATCH(Banco!$C7093,Analitico!$A:$A,0))&amp;"%",""),"")</f>
        <v/>
      </c>
      <c r="K7093" s="3" t="str">
        <f>IF($B7093="SINAPI",IF(ISNUMBER(MATCH(Banco!$C7093,Analitico!$A:$A,0)),INDEX(Analitico!F:F,MATCH(Banco!$C7093,Analitico!$A:$A,0))&amp;"%",""),"")</f>
        <v/>
      </c>
    </row>
    <row r="7094" spans="1:11" ht="22.5" x14ac:dyDescent="0.2">
      <c r="A7094" s="1" t="str">
        <f t="shared" si="112"/>
        <v>SINAPI 102162</v>
      </c>
      <c r="B7094" s="3" t="s">
        <v>21527</v>
      </c>
      <c r="C7094" s="3" t="s">
        <v>8427</v>
      </c>
      <c r="D7094" s="2" t="s">
        <v>15676</v>
      </c>
      <c r="E7094" s="3" t="s">
        <v>20623</v>
      </c>
      <c r="F7094" s="67" t="s">
        <v>38713</v>
      </c>
      <c r="G7094" s="67" t="s">
        <v>35788</v>
      </c>
      <c r="I7094" s="3" t="s">
        <v>6298</v>
      </c>
      <c r="J7094" s="3" t="str">
        <f>IF($B7094="SINAPI",IF(ISNUMBER(MATCH(Banco!$C7094,Analitico!$A:$A,0)),INDEX(Analitico!E:E,MATCH(Banco!$C7094,Analitico!$A:$A,0))&amp;"%",""),"")</f>
        <v/>
      </c>
      <c r="K7094" s="3" t="str">
        <f>IF($B7094="SINAPI",IF(ISNUMBER(MATCH(Banco!$C7094,Analitico!$A:$A,0)),INDEX(Analitico!F:F,MATCH(Banco!$C7094,Analitico!$A:$A,0))&amp;"%",""),"")</f>
        <v/>
      </c>
    </row>
    <row r="7095" spans="1:11" ht="22.5" x14ac:dyDescent="0.2">
      <c r="A7095" s="1" t="str">
        <f t="shared" si="112"/>
        <v>SINAPI 102163</v>
      </c>
      <c r="B7095" s="3" t="s">
        <v>21527</v>
      </c>
      <c r="C7095" s="3" t="s">
        <v>8428</v>
      </c>
      <c r="D7095" s="2" t="s">
        <v>15677</v>
      </c>
      <c r="E7095" s="3" t="s">
        <v>20623</v>
      </c>
      <c r="F7095" s="67" t="s">
        <v>38714</v>
      </c>
      <c r="G7095" s="67" t="s">
        <v>35789</v>
      </c>
      <c r="I7095" s="3" t="s">
        <v>6298</v>
      </c>
      <c r="J7095" s="3" t="str">
        <f>IF($B7095="SINAPI",IF(ISNUMBER(MATCH(Banco!$C7095,Analitico!$A:$A,0)),INDEX(Analitico!E:E,MATCH(Banco!$C7095,Analitico!$A:$A,0))&amp;"%",""),"")</f>
        <v/>
      </c>
      <c r="K7095" s="3" t="str">
        <f>IF($B7095="SINAPI",IF(ISNUMBER(MATCH(Banco!$C7095,Analitico!$A:$A,0)),INDEX(Analitico!F:F,MATCH(Banco!$C7095,Analitico!$A:$A,0))&amp;"%",""),"")</f>
        <v/>
      </c>
    </row>
    <row r="7096" spans="1:11" ht="22.5" x14ac:dyDescent="0.2">
      <c r="A7096" s="1" t="str">
        <f t="shared" si="112"/>
        <v>SINAPI 102164</v>
      </c>
      <c r="B7096" s="3" t="s">
        <v>21527</v>
      </c>
      <c r="C7096" s="3" t="s">
        <v>8429</v>
      </c>
      <c r="D7096" s="2" t="s">
        <v>15678</v>
      </c>
      <c r="E7096" s="3" t="s">
        <v>20623</v>
      </c>
      <c r="F7096" s="67" t="s">
        <v>38715</v>
      </c>
      <c r="G7096" s="67" t="s">
        <v>35790</v>
      </c>
      <c r="I7096" s="3" t="s">
        <v>6298</v>
      </c>
      <c r="J7096" s="3" t="str">
        <f>IF($B7096="SINAPI",IF(ISNUMBER(MATCH(Banco!$C7096,Analitico!$A:$A,0)),INDEX(Analitico!E:E,MATCH(Banco!$C7096,Analitico!$A:$A,0))&amp;"%",""),"")</f>
        <v/>
      </c>
      <c r="K7096" s="3" t="str">
        <f>IF($B7096="SINAPI",IF(ISNUMBER(MATCH(Banco!$C7096,Analitico!$A:$A,0)),INDEX(Analitico!F:F,MATCH(Banco!$C7096,Analitico!$A:$A,0))&amp;"%",""),"")</f>
        <v/>
      </c>
    </row>
    <row r="7097" spans="1:11" ht="22.5" x14ac:dyDescent="0.2">
      <c r="A7097" s="1" t="str">
        <f t="shared" si="112"/>
        <v>SINAPI 102165</v>
      </c>
      <c r="B7097" s="3" t="s">
        <v>21527</v>
      </c>
      <c r="C7097" s="3" t="s">
        <v>8430</v>
      </c>
      <c r="D7097" s="2" t="s">
        <v>15679</v>
      </c>
      <c r="E7097" s="3" t="s">
        <v>20623</v>
      </c>
      <c r="F7097" s="67" t="s">
        <v>38716</v>
      </c>
      <c r="G7097" s="67" t="s">
        <v>35791</v>
      </c>
      <c r="I7097" s="3" t="s">
        <v>6298</v>
      </c>
      <c r="J7097" s="3" t="str">
        <f>IF($B7097="SINAPI",IF(ISNUMBER(MATCH(Banco!$C7097,Analitico!$A:$A,0)),INDEX(Analitico!E:E,MATCH(Banco!$C7097,Analitico!$A:$A,0))&amp;"%",""),"")</f>
        <v/>
      </c>
      <c r="K7097" s="3" t="str">
        <f>IF($B7097="SINAPI",IF(ISNUMBER(MATCH(Banco!$C7097,Analitico!$A:$A,0)),INDEX(Analitico!F:F,MATCH(Banco!$C7097,Analitico!$A:$A,0))&amp;"%",""),"")</f>
        <v/>
      </c>
    </row>
    <row r="7098" spans="1:11" ht="22.5" x14ac:dyDescent="0.2">
      <c r="A7098" s="1" t="str">
        <f t="shared" si="112"/>
        <v>SINAPI 102166</v>
      </c>
      <c r="B7098" s="3" t="s">
        <v>21527</v>
      </c>
      <c r="C7098" s="3" t="s">
        <v>8431</v>
      </c>
      <c r="D7098" s="2" t="s">
        <v>15680</v>
      </c>
      <c r="E7098" s="3" t="s">
        <v>20623</v>
      </c>
      <c r="F7098" s="67" t="s">
        <v>38717</v>
      </c>
      <c r="G7098" s="67" t="s">
        <v>35792</v>
      </c>
      <c r="I7098" s="3" t="s">
        <v>6298</v>
      </c>
      <c r="J7098" s="3" t="str">
        <f>IF($B7098="SINAPI",IF(ISNUMBER(MATCH(Banco!$C7098,Analitico!$A:$A,0)),INDEX(Analitico!E:E,MATCH(Banco!$C7098,Analitico!$A:$A,0))&amp;"%",""),"")</f>
        <v/>
      </c>
      <c r="K7098" s="3" t="str">
        <f>IF($B7098="SINAPI",IF(ISNUMBER(MATCH(Banco!$C7098,Analitico!$A:$A,0)),INDEX(Analitico!F:F,MATCH(Banco!$C7098,Analitico!$A:$A,0))&amp;"%",""),"")</f>
        <v/>
      </c>
    </row>
    <row r="7099" spans="1:11" ht="22.5" x14ac:dyDescent="0.2">
      <c r="A7099" s="1" t="str">
        <f t="shared" si="112"/>
        <v>SINAPI 102167</v>
      </c>
      <c r="B7099" s="3" t="s">
        <v>21527</v>
      </c>
      <c r="C7099" s="3" t="s">
        <v>8432</v>
      </c>
      <c r="D7099" s="2" t="s">
        <v>15681</v>
      </c>
      <c r="E7099" s="3" t="s">
        <v>20623</v>
      </c>
      <c r="F7099" s="67" t="s">
        <v>38718</v>
      </c>
      <c r="G7099" s="67" t="s">
        <v>35793</v>
      </c>
      <c r="I7099" s="3" t="s">
        <v>6298</v>
      </c>
      <c r="J7099" s="3" t="str">
        <f>IF($B7099="SINAPI",IF(ISNUMBER(MATCH(Banco!$C7099,Analitico!$A:$A,0)),INDEX(Analitico!E:E,MATCH(Banco!$C7099,Analitico!$A:$A,0))&amp;"%",""),"")</f>
        <v/>
      </c>
      <c r="K7099" s="3" t="str">
        <f>IF($B7099="SINAPI",IF(ISNUMBER(MATCH(Banco!$C7099,Analitico!$A:$A,0)),INDEX(Analitico!F:F,MATCH(Banco!$C7099,Analitico!$A:$A,0))&amp;"%",""),"")</f>
        <v/>
      </c>
    </row>
    <row r="7100" spans="1:11" ht="22.5" x14ac:dyDescent="0.2">
      <c r="A7100" s="1" t="str">
        <f t="shared" si="112"/>
        <v>SINAPI 102168</v>
      </c>
      <c r="B7100" s="3" t="s">
        <v>21527</v>
      </c>
      <c r="C7100" s="3" t="s">
        <v>8433</v>
      </c>
      <c r="D7100" s="2" t="s">
        <v>15682</v>
      </c>
      <c r="E7100" s="3" t="s">
        <v>20623</v>
      </c>
      <c r="F7100" s="67" t="s">
        <v>38719</v>
      </c>
      <c r="G7100" s="67" t="s">
        <v>35794</v>
      </c>
      <c r="I7100" s="3" t="s">
        <v>6298</v>
      </c>
      <c r="J7100" s="3" t="str">
        <f>IF($B7100="SINAPI",IF(ISNUMBER(MATCH(Banco!$C7100,Analitico!$A:$A,0)),INDEX(Analitico!E:E,MATCH(Banco!$C7100,Analitico!$A:$A,0))&amp;"%",""),"")</f>
        <v/>
      </c>
      <c r="K7100" s="3" t="str">
        <f>IF($B7100="SINAPI",IF(ISNUMBER(MATCH(Banco!$C7100,Analitico!$A:$A,0)),INDEX(Analitico!F:F,MATCH(Banco!$C7100,Analitico!$A:$A,0))&amp;"%",""),"")</f>
        <v/>
      </c>
    </row>
    <row r="7101" spans="1:11" ht="22.5" x14ac:dyDescent="0.2">
      <c r="A7101" s="1" t="str">
        <f t="shared" si="112"/>
        <v>SINAPI 102169</v>
      </c>
      <c r="B7101" s="3" t="s">
        <v>21527</v>
      </c>
      <c r="C7101" s="3" t="s">
        <v>8434</v>
      </c>
      <c r="D7101" s="2" t="s">
        <v>15683</v>
      </c>
      <c r="E7101" s="3" t="s">
        <v>20623</v>
      </c>
      <c r="F7101" s="67" t="s">
        <v>28966</v>
      </c>
      <c r="G7101" s="67" t="s">
        <v>35795</v>
      </c>
      <c r="I7101" s="3" t="s">
        <v>6298</v>
      </c>
      <c r="J7101" s="3" t="str">
        <f>IF($B7101="SINAPI",IF(ISNUMBER(MATCH(Banco!$C7101,Analitico!$A:$A,0)),INDEX(Analitico!E:E,MATCH(Banco!$C7101,Analitico!$A:$A,0))&amp;"%",""),"")</f>
        <v/>
      </c>
      <c r="K7101" s="3" t="str">
        <f>IF($B7101="SINAPI",IF(ISNUMBER(MATCH(Banco!$C7101,Analitico!$A:$A,0)),INDEX(Analitico!F:F,MATCH(Banco!$C7101,Analitico!$A:$A,0))&amp;"%",""),"")</f>
        <v/>
      </c>
    </row>
    <row r="7102" spans="1:11" ht="22.5" x14ac:dyDescent="0.2">
      <c r="A7102" s="1" t="str">
        <f t="shared" si="112"/>
        <v>SINAPI 102170</v>
      </c>
      <c r="B7102" s="3" t="s">
        <v>21527</v>
      </c>
      <c r="C7102" s="3" t="s">
        <v>8435</v>
      </c>
      <c r="D7102" s="2" t="s">
        <v>15684</v>
      </c>
      <c r="E7102" s="3" t="s">
        <v>20623</v>
      </c>
      <c r="F7102" s="67" t="s">
        <v>38720</v>
      </c>
      <c r="G7102" s="67" t="s">
        <v>35796</v>
      </c>
      <c r="I7102" s="3" t="s">
        <v>6298</v>
      </c>
      <c r="J7102" s="3" t="str">
        <f>IF($B7102="SINAPI",IF(ISNUMBER(MATCH(Banco!$C7102,Analitico!$A:$A,0)),INDEX(Analitico!E:E,MATCH(Banco!$C7102,Analitico!$A:$A,0))&amp;"%",""),"")</f>
        <v/>
      </c>
      <c r="K7102" s="3" t="str">
        <f>IF($B7102="SINAPI",IF(ISNUMBER(MATCH(Banco!$C7102,Analitico!$A:$A,0)),INDEX(Analitico!F:F,MATCH(Banco!$C7102,Analitico!$A:$A,0))&amp;"%",""),"")</f>
        <v/>
      </c>
    </row>
    <row r="7103" spans="1:11" ht="22.5" x14ac:dyDescent="0.2">
      <c r="A7103" s="1" t="str">
        <f t="shared" si="112"/>
        <v>SINAPI 102171</v>
      </c>
      <c r="B7103" s="3" t="s">
        <v>21527</v>
      </c>
      <c r="C7103" s="3" t="s">
        <v>8436</v>
      </c>
      <c r="D7103" s="2" t="s">
        <v>15685</v>
      </c>
      <c r="E7103" s="3" t="s">
        <v>20623</v>
      </c>
      <c r="F7103" s="67" t="s">
        <v>38721</v>
      </c>
      <c r="G7103" s="67" t="s">
        <v>35797</v>
      </c>
      <c r="I7103" s="3" t="s">
        <v>6298</v>
      </c>
      <c r="J7103" s="3" t="str">
        <f>IF($B7103="SINAPI",IF(ISNUMBER(MATCH(Banco!$C7103,Analitico!$A:$A,0)),INDEX(Analitico!E:E,MATCH(Banco!$C7103,Analitico!$A:$A,0))&amp;"%",""),"")</f>
        <v/>
      </c>
      <c r="K7103" s="3" t="str">
        <f>IF($B7103="SINAPI",IF(ISNUMBER(MATCH(Banco!$C7103,Analitico!$A:$A,0)),INDEX(Analitico!F:F,MATCH(Banco!$C7103,Analitico!$A:$A,0))&amp;"%",""),"")</f>
        <v/>
      </c>
    </row>
    <row r="7104" spans="1:11" ht="22.5" x14ac:dyDescent="0.2">
      <c r="A7104" s="1" t="str">
        <f t="shared" si="112"/>
        <v>SINAPI 102172</v>
      </c>
      <c r="B7104" s="3" t="s">
        <v>21527</v>
      </c>
      <c r="C7104" s="3" t="s">
        <v>8437</v>
      </c>
      <c r="D7104" s="2" t="s">
        <v>15686</v>
      </c>
      <c r="E7104" s="3" t="s">
        <v>20623</v>
      </c>
      <c r="F7104" s="67" t="s">
        <v>38722</v>
      </c>
      <c r="G7104" s="67" t="s">
        <v>35798</v>
      </c>
      <c r="I7104" s="3" t="s">
        <v>6298</v>
      </c>
      <c r="J7104" s="3" t="str">
        <f>IF($B7104="SINAPI",IF(ISNUMBER(MATCH(Banco!$C7104,Analitico!$A:$A,0)),INDEX(Analitico!E:E,MATCH(Banco!$C7104,Analitico!$A:$A,0))&amp;"%",""),"")</f>
        <v/>
      </c>
      <c r="K7104" s="3" t="str">
        <f>IF($B7104="SINAPI",IF(ISNUMBER(MATCH(Banco!$C7104,Analitico!$A:$A,0)),INDEX(Analitico!F:F,MATCH(Banco!$C7104,Analitico!$A:$A,0))&amp;"%",""),"")</f>
        <v/>
      </c>
    </row>
    <row r="7105" spans="1:11" x14ac:dyDescent="0.2">
      <c r="A7105" s="1" t="str">
        <f t="shared" si="112"/>
        <v>SINAPI 102176</v>
      </c>
      <c r="B7105" s="3" t="s">
        <v>21527</v>
      </c>
      <c r="C7105" s="3" t="s">
        <v>8438</v>
      </c>
      <c r="D7105" s="2" t="s">
        <v>15687</v>
      </c>
      <c r="E7105" s="3" t="s">
        <v>20623</v>
      </c>
      <c r="F7105" s="67" t="s">
        <v>38723</v>
      </c>
      <c r="G7105" s="67" t="s">
        <v>32165</v>
      </c>
      <c r="I7105" s="3" t="s">
        <v>6298</v>
      </c>
      <c r="J7105" s="3" t="str">
        <f>IF($B7105="SINAPI",IF(ISNUMBER(MATCH(Banco!$C7105,Analitico!$A:$A,0)),INDEX(Analitico!E:E,MATCH(Banco!$C7105,Analitico!$A:$A,0))&amp;"%",""),"")</f>
        <v/>
      </c>
      <c r="K7105" s="3" t="str">
        <f>IF($B7105="SINAPI",IF(ISNUMBER(MATCH(Banco!$C7105,Analitico!$A:$A,0)),INDEX(Analitico!F:F,MATCH(Banco!$C7105,Analitico!$A:$A,0))&amp;"%",""),"")</f>
        <v/>
      </c>
    </row>
    <row r="7106" spans="1:11" x14ac:dyDescent="0.2">
      <c r="A7106" s="1" t="str">
        <f t="shared" si="112"/>
        <v>SINAPI 102177</v>
      </c>
      <c r="B7106" s="3" t="s">
        <v>21527</v>
      </c>
      <c r="C7106" s="3" t="s">
        <v>8439</v>
      </c>
      <c r="D7106" s="2" t="s">
        <v>15688</v>
      </c>
      <c r="E7106" s="3" t="s">
        <v>20623</v>
      </c>
      <c r="F7106" s="67" t="s">
        <v>38724</v>
      </c>
      <c r="G7106" s="67" t="s">
        <v>35799</v>
      </c>
      <c r="I7106" s="3" t="s">
        <v>6298</v>
      </c>
      <c r="J7106" s="3" t="str">
        <f>IF($B7106="SINAPI",IF(ISNUMBER(MATCH(Banco!$C7106,Analitico!$A:$A,0)),INDEX(Analitico!E:E,MATCH(Banco!$C7106,Analitico!$A:$A,0))&amp;"%",""),"")</f>
        <v/>
      </c>
      <c r="K7106" s="3" t="str">
        <f>IF($B7106="SINAPI",IF(ISNUMBER(MATCH(Banco!$C7106,Analitico!$A:$A,0)),INDEX(Analitico!F:F,MATCH(Banco!$C7106,Analitico!$A:$A,0))&amp;"%",""),"")</f>
        <v/>
      </c>
    </row>
    <row r="7107" spans="1:11" x14ac:dyDescent="0.2">
      <c r="A7107" s="1" t="str">
        <f t="shared" si="112"/>
        <v>SINAPI 102178</v>
      </c>
      <c r="B7107" s="3" t="s">
        <v>21527</v>
      </c>
      <c r="C7107" s="3" t="s">
        <v>8440</v>
      </c>
      <c r="D7107" s="2" t="s">
        <v>15689</v>
      </c>
      <c r="E7107" s="3" t="s">
        <v>20623</v>
      </c>
      <c r="F7107" s="67" t="s">
        <v>38725</v>
      </c>
      <c r="G7107" s="67" t="s">
        <v>35800</v>
      </c>
      <c r="I7107" s="3" t="s">
        <v>6298</v>
      </c>
      <c r="J7107" s="3" t="str">
        <f>IF($B7107="SINAPI",IF(ISNUMBER(MATCH(Banco!$C7107,Analitico!$A:$A,0)),INDEX(Analitico!E:E,MATCH(Banco!$C7107,Analitico!$A:$A,0))&amp;"%",""),"")</f>
        <v/>
      </c>
      <c r="K7107" s="3" t="str">
        <f>IF($B7107="SINAPI",IF(ISNUMBER(MATCH(Banco!$C7107,Analitico!$A:$A,0)),INDEX(Analitico!F:F,MATCH(Banco!$C7107,Analitico!$A:$A,0))&amp;"%",""),"")</f>
        <v/>
      </c>
    </row>
    <row r="7108" spans="1:11" x14ac:dyDescent="0.2">
      <c r="A7108" s="1" t="str">
        <f t="shared" si="112"/>
        <v>SINAPI 102179</v>
      </c>
      <c r="B7108" s="3" t="s">
        <v>21527</v>
      </c>
      <c r="C7108" s="3" t="s">
        <v>8441</v>
      </c>
      <c r="D7108" s="2" t="s">
        <v>15690</v>
      </c>
      <c r="E7108" s="3" t="s">
        <v>20623</v>
      </c>
      <c r="F7108" s="67" t="s">
        <v>38726</v>
      </c>
      <c r="G7108" s="67" t="s">
        <v>35801</v>
      </c>
      <c r="I7108" s="3" t="s">
        <v>6298</v>
      </c>
      <c r="J7108" s="3" t="str">
        <f>IF($B7108="SINAPI",IF(ISNUMBER(MATCH(Banco!$C7108,Analitico!$A:$A,0)),INDEX(Analitico!E:E,MATCH(Banco!$C7108,Analitico!$A:$A,0))&amp;"%",""),"")</f>
        <v/>
      </c>
      <c r="K7108" s="3" t="str">
        <f>IF($B7108="SINAPI",IF(ISNUMBER(MATCH(Banco!$C7108,Analitico!$A:$A,0)),INDEX(Analitico!F:F,MATCH(Banco!$C7108,Analitico!$A:$A,0))&amp;"%",""),"")</f>
        <v/>
      </c>
    </row>
    <row r="7109" spans="1:11" x14ac:dyDescent="0.2">
      <c r="A7109" s="1" t="str">
        <f t="shared" si="112"/>
        <v>SINAPI 102180</v>
      </c>
      <c r="B7109" s="3" t="s">
        <v>21527</v>
      </c>
      <c r="C7109" s="3" t="s">
        <v>8442</v>
      </c>
      <c r="D7109" s="2" t="s">
        <v>15691</v>
      </c>
      <c r="E7109" s="3" t="s">
        <v>20623</v>
      </c>
      <c r="F7109" s="67" t="s">
        <v>38727</v>
      </c>
      <c r="G7109" s="67" t="s">
        <v>35802</v>
      </c>
      <c r="I7109" s="3" t="s">
        <v>6298</v>
      </c>
      <c r="J7109" s="3" t="str">
        <f>IF($B7109="SINAPI",IF(ISNUMBER(MATCH(Banco!$C7109,Analitico!$A:$A,0)),INDEX(Analitico!E:E,MATCH(Banco!$C7109,Analitico!$A:$A,0))&amp;"%",""),"")</f>
        <v/>
      </c>
      <c r="K7109" s="3" t="str">
        <f>IF($B7109="SINAPI",IF(ISNUMBER(MATCH(Banco!$C7109,Analitico!$A:$A,0)),INDEX(Analitico!F:F,MATCH(Banco!$C7109,Analitico!$A:$A,0))&amp;"%",""),"")</f>
        <v/>
      </c>
    </row>
    <row r="7110" spans="1:11" x14ac:dyDescent="0.2">
      <c r="A7110" s="1" t="str">
        <f t="shared" si="112"/>
        <v>SINAPI 102181</v>
      </c>
      <c r="B7110" s="3" t="s">
        <v>21527</v>
      </c>
      <c r="C7110" s="3" t="s">
        <v>8443</v>
      </c>
      <c r="D7110" s="2" t="s">
        <v>15692</v>
      </c>
      <c r="E7110" s="3" t="s">
        <v>20623</v>
      </c>
      <c r="F7110" s="67" t="s">
        <v>38728</v>
      </c>
      <c r="G7110" s="67" t="s">
        <v>35803</v>
      </c>
      <c r="I7110" s="3" t="s">
        <v>6298</v>
      </c>
      <c r="J7110" s="3" t="str">
        <f>IF($B7110="SINAPI",IF(ISNUMBER(MATCH(Banco!$C7110,Analitico!$A:$A,0)),INDEX(Analitico!E:E,MATCH(Banco!$C7110,Analitico!$A:$A,0))&amp;"%",""),"")</f>
        <v/>
      </c>
      <c r="K7110" s="3" t="str">
        <f>IF($B7110="SINAPI",IF(ISNUMBER(MATCH(Banco!$C7110,Analitico!$A:$A,0)),INDEX(Analitico!F:F,MATCH(Banco!$C7110,Analitico!$A:$A,0))&amp;"%",""),"")</f>
        <v/>
      </c>
    </row>
    <row r="7111" spans="1:11" x14ac:dyDescent="0.2">
      <c r="A7111" s="1" t="str">
        <f t="shared" si="112"/>
        <v>SINAPI 102182</v>
      </c>
      <c r="B7111" s="3" t="s">
        <v>21527</v>
      </c>
      <c r="C7111" s="3" t="s">
        <v>8444</v>
      </c>
      <c r="D7111" s="2" t="s">
        <v>15693</v>
      </c>
      <c r="E7111" s="3" t="s">
        <v>20622</v>
      </c>
      <c r="F7111" s="67" t="s">
        <v>38729</v>
      </c>
      <c r="G7111" s="67" t="s">
        <v>35804</v>
      </c>
      <c r="I7111" s="3" t="s">
        <v>6298</v>
      </c>
      <c r="J7111" s="3" t="str">
        <f>IF($B7111="SINAPI",IF(ISNUMBER(MATCH(Banco!$C7111,Analitico!$A:$A,0)),INDEX(Analitico!E:E,MATCH(Banco!$C7111,Analitico!$A:$A,0))&amp;"%",""),"")</f>
        <v/>
      </c>
      <c r="K7111" s="3" t="str">
        <f>IF($B7111="SINAPI",IF(ISNUMBER(MATCH(Banco!$C7111,Analitico!$A:$A,0)),INDEX(Analitico!F:F,MATCH(Banco!$C7111,Analitico!$A:$A,0))&amp;"%",""),"")</f>
        <v/>
      </c>
    </row>
    <row r="7112" spans="1:11" ht="22.5" x14ac:dyDescent="0.2">
      <c r="A7112" s="1" t="str">
        <f t="shared" si="112"/>
        <v>SINAPI 102183</v>
      </c>
      <c r="B7112" s="3" t="s">
        <v>21527</v>
      </c>
      <c r="C7112" s="3" t="s">
        <v>8445</v>
      </c>
      <c r="D7112" s="2" t="s">
        <v>15694</v>
      </c>
      <c r="E7112" s="3" t="s">
        <v>20622</v>
      </c>
      <c r="F7112" s="67" t="s">
        <v>38730</v>
      </c>
      <c r="G7112" s="67" t="s">
        <v>35805</v>
      </c>
      <c r="I7112" s="3" t="s">
        <v>6298</v>
      </c>
      <c r="J7112" s="3" t="str">
        <f>IF($B7112="SINAPI",IF(ISNUMBER(MATCH(Banco!$C7112,Analitico!$A:$A,0)),INDEX(Analitico!E:E,MATCH(Banco!$C7112,Analitico!$A:$A,0))&amp;"%",""),"")</f>
        <v/>
      </c>
      <c r="K7112" s="3" t="str">
        <f>IF($B7112="SINAPI",IF(ISNUMBER(MATCH(Banco!$C7112,Analitico!$A:$A,0)),INDEX(Analitico!F:F,MATCH(Banco!$C7112,Analitico!$A:$A,0))&amp;"%",""),"")</f>
        <v/>
      </c>
    </row>
    <row r="7113" spans="1:11" ht="22.5" x14ac:dyDescent="0.2">
      <c r="A7113" s="1" t="str">
        <f t="shared" si="112"/>
        <v>SINAPI 102184</v>
      </c>
      <c r="B7113" s="3" t="s">
        <v>21527</v>
      </c>
      <c r="C7113" s="3" t="s">
        <v>8446</v>
      </c>
      <c r="D7113" s="2" t="s">
        <v>15695</v>
      </c>
      <c r="E7113" s="3" t="s">
        <v>20622</v>
      </c>
      <c r="F7113" s="67" t="s">
        <v>38731</v>
      </c>
      <c r="G7113" s="67" t="s">
        <v>35806</v>
      </c>
      <c r="I7113" s="3" t="s">
        <v>6298</v>
      </c>
      <c r="J7113" s="3" t="str">
        <f>IF($B7113="SINAPI",IF(ISNUMBER(MATCH(Banco!$C7113,Analitico!$A:$A,0)),INDEX(Analitico!E:E,MATCH(Banco!$C7113,Analitico!$A:$A,0))&amp;"%",""),"")</f>
        <v/>
      </c>
      <c r="K7113" s="3" t="str">
        <f>IF($B7113="SINAPI",IF(ISNUMBER(MATCH(Banco!$C7113,Analitico!$A:$A,0)),INDEX(Analitico!F:F,MATCH(Banco!$C7113,Analitico!$A:$A,0))&amp;"%",""),"")</f>
        <v/>
      </c>
    </row>
    <row r="7114" spans="1:11" ht="22.5" x14ac:dyDescent="0.2">
      <c r="A7114" s="1" t="str">
        <f t="shared" si="112"/>
        <v>SINAPI 102185</v>
      </c>
      <c r="B7114" s="3" t="s">
        <v>21527</v>
      </c>
      <c r="C7114" s="3" t="s">
        <v>8447</v>
      </c>
      <c r="D7114" s="2" t="s">
        <v>15696</v>
      </c>
      <c r="E7114" s="3" t="s">
        <v>20622</v>
      </c>
      <c r="F7114" s="67" t="s">
        <v>38732</v>
      </c>
      <c r="G7114" s="67" t="s">
        <v>35807</v>
      </c>
      <c r="I7114" s="3" t="s">
        <v>6298</v>
      </c>
      <c r="J7114" s="3" t="str">
        <f>IF($B7114="SINAPI",IF(ISNUMBER(MATCH(Banco!$C7114,Analitico!$A:$A,0)),INDEX(Analitico!E:E,MATCH(Banco!$C7114,Analitico!$A:$A,0))&amp;"%",""),"")</f>
        <v/>
      </c>
      <c r="K7114" s="3" t="str">
        <f>IF($B7114="SINAPI",IF(ISNUMBER(MATCH(Banco!$C7114,Analitico!$A:$A,0)),INDEX(Analitico!F:F,MATCH(Banco!$C7114,Analitico!$A:$A,0))&amp;"%",""),"")</f>
        <v/>
      </c>
    </row>
    <row r="7115" spans="1:11" x14ac:dyDescent="0.2">
      <c r="A7115" s="1" t="str">
        <f t="shared" si="112"/>
        <v>SINAPI 102190</v>
      </c>
      <c r="B7115" s="3" t="s">
        <v>21527</v>
      </c>
      <c r="C7115" s="3" t="s">
        <v>8448</v>
      </c>
      <c r="D7115" s="2" t="s">
        <v>15697</v>
      </c>
      <c r="E7115" s="3" t="s">
        <v>20623</v>
      </c>
      <c r="F7115" s="67" t="s">
        <v>6148</v>
      </c>
      <c r="G7115" s="67" t="s">
        <v>5799</v>
      </c>
      <c r="I7115" s="3" t="s">
        <v>6298</v>
      </c>
      <c r="J7115" s="3" t="str">
        <f>IF($B7115="SINAPI",IF(ISNUMBER(MATCH(Banco!$C7115,Analitico!$A:$A,0)),INDEX(Analitico!E:E,MATCH(Banco!$C7115,Analitico!$A:$A,0))&amp;"%",""),"")</f>
        <v/>
      </c>
      <c r="K7115" s="3" t="str">
        <f>IF($B7115="SINAPI",IF(ISNUMBER(MATCH(Banco!$C7115,Analitico!$A:$A,0)),INDEX(Analitico!F:F,MATCH(Banco!$C7115,Analitico!$A:$A,0))&amp;"%",""),"")</f>
        <v/>
      </c>
    </row>
    <row r="7116" spans="1:11" x14ac:dyDescent="0.2">
      <c r="A7116" s="1" t="str">
        <f t="shared" si="112"/>
        <v>SINAPI 102191</v>
      </c>
      <c r="B7116" s="3" t="s">
        <v>21527</v>
      </c>
      <c r="C7116" s="3" t="s">
        <v>8449</v>
      </c>
      <c r="D7116" s="2" t="s">
        <v>15698</v>
      </c>
      <c r="E7116" s="3" t="s">
        <v>20623</v>
      </c>
      <c r="F7116" s="67" t="s">
        <v>5403</v>
      </c>
      <c r="G7116" s="67" t="s">
        <v>21678</v>
      </c>
      <c r="I7116" s="3" t="s">
        <v>6298</v>
      </c>
      <c r="J7116" s="3" t="str">
        <f>IF($B7116="SINAPI",IF(ISNUMBER(MATCH(Banco!$C7116,Analitico!$A:$A,0)),INDEX(Analitico!E:E,MATCH(Banco!$C7116,Analitico!$A:$A,0))&amp;"%",""),"")</f>
        <v/>
      </c>
      <c r="K7116" s="3" t="str">
        <f>IF($B7116="SINAPI",IF(ISNUMBER(MATCH(Banco!$C7116,Analitico!$A:$A,0)),INDEX(Analitico!F:F,MATCH(Banco!$C7116,Analitico!$A:$A,0))&amp;"%",""),"")</f>
        <v/>
      </c>
    </row>
    <row r="7117" spans="1:11" x14ac:dyDescent="0.2">
      <c r="A7117" s="1" t="str">
        <f t="shared" si="112"/>
        <v>SINAPI 102192</v>
      </c>
      <c r="B7117" s="3" t="s">
        <v>21527</v>
      </c>
      <c r="C7117" s="3" t="s">
        <v>8450</v>
      </c>
      <c r="D7117" s="2" t="s">
        <v>15699</v>
      </c>
      <c r="E7117" s="3" t="s">
        <v>20623</v>
      </c>
      <c r="F7117" s="67" t="s">
        <v>5042</v>
      </c>
      <c r="G7117" s="67" t="s">
        <v>20911</v>
      </c>
      <c r="I7117" s="3" t="s">
        <v>6298</v>
      </c>
      <c r="J7117" s="3" t="str">
        <f>IF($B7117="SINAPI",IF(ISNUMBER(MATCH(Banco!$C7117,Analitico!$A:$A,0)),INDEX(Analitico!E:E,MATCH(Banco!$C7117,Analitico!$A:$A,0))&amp;"%",""),"")</f>
        <v/>
      </c>
      <c r="K7117" s="3" t="str">
        <f>IF($B7117="SINAPI",IF(ISNUMBER(MATCH(Banco!$C7117,Analitico!$A:$A,0)),INDEX(Analitico!F:F,MATCH(Banco!$C7117,Analitico!$A:$A,0))&amp;"%",""),"")</f>
        <v/>
      </c>
    </row>
    <row r="7118" spans="1:11" ht="22.5" x14ac:dyDescent="0.2">
      <c r="A7118" s="1" t="str">
        <f t="shared" si="112"/>
        <v>SINAPI 94569</v>
      </c>
      <c r="B7118" s="3" t="s">
        <v>21527</v>
      </c>
      <c r="C7118" s="3" t="s">
        <v>8451</v>
      </c>
      <c r="D7118" s="2" t="s">
        <v>15700</v>
      </c>
      <c r="E7118" s="3" t="s">
        <v>20623</v>
      </c>
      <c r="F7118" s="67" t="s">
        <v>38064</v>
      </c>
      <c r="G7118" s="67" t="s">
        <v>35808</v>
      </c>
      <c r="I7118" s="3" t="s">
        <v>6300</v>
      </c>
      <c r="J7118" s="3" t="str">
        <f>IF($B7118="SINAPI",IF(ISNUMBER(MATCH(Banco!$C7118,Analitico!$A:$A,0)),INDEX(Analitico!E:E,MATCH(Banco!$C7118,Analitico!$A:$A,0))&amp;"%",""),"")</f>
        <v/>
      </c>
      <c r="K7118" s="3" t="str">
        <f>IF($B7118="SINAPI",IF(ISNUMBER(MATCH(Banco!$C7118,Analitico!$A:$A,0)),INDEX(Analitico!F:F,MATCH(Banco!$C7118,Analitico!$A:$A,0))&amp;"%",""),"")</f>
        <v/>
      </c>
    </row>
    <row r="7119" spans="1:11" ht="22.5" x14ac:dyDescent="0.2">
      <c r="A7119" s="1" t="str">
        <f t="shared" si="112"/>
        <v>SINAPI 94570</v>
      </c>
      <c r="B7119" s="3" t="s">
        <v>21527</v>
      </c>
      <c r="C7119" s="3" t="s">
        <v>8452</v>
      </c>
      <c r="D7119" s="2" t="s">
        <v>15701</v>
      </c>
      <c r="E7119" s="3" t="s">
        <v>20623</v>
      </c>
      <c r="F7119" s="67" t="s">
        <v>38733</v>
      </c>
      <c r="G7119" s="67" t="s">
        <v>35809</v>
      </c>
      <c r="I7119" s="3" t="s">
        <v>6300</v>
      </c>
      <c r="J7119" s="3" t="str">
        <f>IF($B7119="SINAPI",IF(ISNUMBER(MATCH(Banco!$C7119,Analitico!$A:$A,0)),INDEX(Analitico!E:E,MATCH(Banco!$C7119,Analitico!$A:$A,0))&amp;"%",""),"")</f>
        <v/>
      </c>
      <c r="K7119" s="3" t="str">
        <f>IF($B7119="SINAPI",IF(ISNUMBER(MATCH(Banco!$C7119,Analitico!$A:$A,0)),INDEX(Analitico!F:F,MATCH(Banco!$C7119,Analitico!$A:$A,0))&amp;"%",""),"")</f>
        <v/>
      </c>
    </row>
    <row r="7120" spans="1:11" ht="22.5" x14ac:dyDescent="0.2">
      <c r="A7120" s="1" t="str">
        <f t="shared" si="112"/>
        <v>SINAPI 94572</v>
      </c>
      <c r="B7120" s="3" t="s">
        <v>21527</v>
      </c>
      <c r="C7120" s="3" t="s">
        <v>8453</v>
      </c>
      <c r="D7120" s="2" t="s">
        <v>15702</v>
      </c>
      <c r="E7120" s="3" t="s">
        <v>20623</v>
      </c>
      <c r="F7120" s="67" t="s">
        <v>38734</v>
      </c>
      <c r="G7120" s="67" t="s">
        <v>35810</v>
      </c>
      <c r="I7120" s="3" t="s">
        <v>6300</v>
      </c>
      <c r="J7120" s="3" t="str">
        <f>IF($B7120="SINAPI",IF(ISNUMBER(MATCH(Banco!$C7120,Analitico!$A:$A,0)),INDEX(Analitico!E:E,MATCH(Banco!$C7120,Analitico!$A:$A,0))&amp;"%",""),"")</f>
        <v/>
      </c>
      <c r="K7120" s="3" t="str">
        <f>IF($B7120="SINAPI",IF(ISNUMBER(MATCH(Banco!$C7120,Analitico!$A:$A,0)),INDEX(Analitico!F:F,MATCH(Banco!$C7120,Analitico!$A:$A,0))&amp;"%",""),"")</f>
        <v/>
      </c>
    </row>
    <row r="7121" spans="1:11" ht="22.5" x14ac:dyDescent="0.2">
      <c r="A7121" s="1" t="str">
        <f t="shared" si="112"/>
        <v>SINAPI 94573</v>
      </c>
      <c r="B7121" s="3" t="s">
        <v>21527</v>
      </c>
      <c r="C7121" s="3" t="s">
        <v>8454</v>
      </c>
      <c r="D7121" s="2" t="s">
        <v>15703</v>
      </c>
      <c r="E7121" s="3" t="s">
        <v>20623</v>
      </c>
      <c r="F7121" s="67" t="s">
        <v>38735</v>
      </c>
      <c r="G7121" s="67" t="s">
        <v>35811</v>
      </c>
      <c r="I7121" s="3" t="s">
        <v>6300</v>
      </c>
      <c r="J7121" s="3" t="str">
        <f>IF($B7121="SINAPI",IF(ISNUMBER(MATCH(Banco!$C7121,Analitico!$A:$A,0)),INDEX(Analitico!E:E,MATCH(Banco!$C7121,Analitico!$A:$A,0))&amp;"%",""),"")</f>
        <v/>
      </c>
      <c r="K7121" s="3" t="str">
        <f>IF($B7121="SINAPI",IF(ISNUMBER(MATCH(Banco!$C7121,Analitico!$A:$A,0)),INDEX(Analitico!F:F,MATCH(Banco!$C7121,Analitico!$A:$A,0))&amp;"%",""),"")</f>
        <v/>
      </c>
    </row>
    <row r="7122" spans="1:11" ht="33.75" x14ac:dyDescent="0.2">
      <c r="A7122" s="1" t="str">
        <f t="shared" si="112"/>
        <v>SINAPI 94580</v>
      </c>
      <c r="B7122" s="3" t="s">
        <v>21527</v>
      </c>
      <c r="C7122" s="3" t="s">
        <v>8455</v>
      </c>
      <c r="D7122" s="2" t="s">
        <v>15704</v>
      </c>
      <c r="E7122" s="3" t="s">
        <v>20623</v>
      </c>
      <c r="F7122" s="67" t="s">
        <v>38736</v>
      </c>
      <c r="G7122" s="67" t="s">
        <v>35812</v>
      </c>
      <c r="I7122" s="3" t="s">
        <v>6300</v>
      </c>
      <c r="J7122" s="3" t="str">
        <f>IF($B7122="SINAPI",IF(ISNUMBER(MATCH(Banco!$C7122,Analitico!$A:$A,0)),INDEX(Analitico!E:E,MATCH(Banco!$C7122,Analitico!$A:$A,0))&amp;"%",""),"")</f>
        <v/>
      </c>
      <c r="K7122" s="3" t="str">
        <f>IF($B7122="SINAPI",IF(ISNUMBER(MATCH(Banco!$C7122,Analitico!$A:$A,0)),INDEX(Analitico!F:F,MATCH(Banco!$C7122,Analitico!$A:$A,0))&amp;"%",""),"")</f>
        <v/>
      </c>
    </row>
    <row r="7123" spans="1:11" x14ac:dyDescent="0.2">
      <c r="A7123" s="1" t="str">
        <f t="shared" si="112"/>
        <v>SINAPI 94589</v>
      </c>
      <c r="B7123" s="3" t="s">
        <v>21527</v>
      </c>
      <c r="C7123" s="3" t="s">
        <v>8456</v>
      </c>
      <c r="D7123" s="2" t="s">
        <v>15705</v>
      </c>
      <c r="E7123" s="3" t="s">
        <v>20621</v>
      </c>
      <c r="F7123" s="67" t="s">
        <v>5066</v>
      </c>
      <c r="G7123" s="67" t="s">
        <v>21533</v>
      </c>
      <c r="I7123" s="3" t="s">
        <v>6300</v>
      </c>
      <c r="J7123" s="3" t="str">
        <f>IF($B7123="SINAPI",IF(ISNUMBER(MATCH(Banco!$C7123,Analitico!$A:$A,0)),INDEX(Analitico!E:E,MATCH(Banco!$C7123,Analitico!$A:$A,0))&amp;"%",""),"")</f>
        <v/>
      </c>
      <c r="K7123" s="3" t="str">
        <f>IF($B7123="SINAPI",IF(ISNUMBER(MATCH(Banco!$C7123,Analitico!$A:$A,0)),INDEX(Analitico!F:F,MATCH(Banco!$C7123,Analitico!$A:$A,0))&amp;"%",""),"")</f>
        <v/>
      </c>
    </row>
    <row r="7124" spans="1:11" x14ac:dyDescent="0.2">
      <c r="A7124" s="1" t="str">
        <f t="shared" si="112"/>
        <v>SINAPI 94590</v>
      </c>
      <c r="B7124" s="3" t="s">
        <v>21527</v>
      </c>
      <c r="C7124" s="3" t="s">
        <v>8457</v>
      </c>
      <c r="D7124" s="2" t="s">
        <v>15706</v>
      </c>
      <c r="E7124" s="3" t="s">
        <v>20621</v>
      </c>
      <c r="F7124" s="67" t="s">
        <v>4550</v>
      </c>
      <c r="G7124" s="67" t="s">
        <v>5037</v>
      </c>
      <c r="I7124" s="3" t="s">
        <v>6300</v>
      </c>
      <c r="J7124" s="3" t="str">
        <f>IF($B7124="SINAPI",IF(ISNUMBER(MATCH(Banco!$C7124,Analitico!$A:$A,0)),INDEX(Analitico!E:E,MATCH(Banco!$C7124,Analitico!$A:$A,0))&amp;"%",""),"")</f>
        <v/>
      </c>
      <c r="K7124" s="3" t="str">
        <f>IF($B7124="SINAPI",IF(ISNUMBER(MATCH(Banco!$C7124,Analitico!$A:$A,0)),INDEX(Analitico!F:F,MATCH(Banco!$C7124,Analitico!$A:$A,0))&amp;"%",""),"")</f>
        <v/>
      </c>
    </row>
    <row r="7125" spans="1:11" ht="22.5" x14ac:dyDescent="0.2">
      <c r="A7125" s="1" t="str">
        <f t="shared" si="112"/>
        <v>SINAPI 100674</v>
      </c>
      <c r="B7125" s="3" t="s">
        <v>21527</v>
      </c>
      <c r="C7125" s="3" t="s">
        <v>8458</v>
      </c>
      <c r="D7125" s="2" t="s">
        <v>15707</v>
      </c>
      <c r="E7125" s="3" t="s">
        <v>20623</v>
      </c>
      <c r="F7125" s="67" t="s">
        <v>38737</v>
      </c>
      <c r="G7125" s="67" t="s">
        <v>35813</v>
      </c>
      <c r="I7125" s="3" t="s">
        <v>6300</v>
      </c>
      <c r="J7125" s="3" t="str">
        <f>IF($B7125="SINAPI",IF(ISNUMBER(MATCH(Banco!$C7125,Analitico!$A:$A,0)),INDEX(Analitico!E:E,MATCH(Banco!$C7125,Analitico!$A:$A,0))&amp;"%",""),"")</f>
        <v/>
      </c>
      <c r="K7125" s="3" t="str">
        <f>IF($B7125="SINAPI",IF(ISNUMBER(MATCH(Banco!$C7125,Analitico!$A:$A,0)),INDEX(Analitico!F:F,MATCH(Banco!$C7125,Analitico!$A:$A,0))&amp;"%",""),"")</f>
        <v/>
      </c>
    </row>
    <row r="7126" spans="1:11" ht="22.5" x14ac:dyDescent="0.2">
      <c r="A7126" s="1" t="str">
        <f t="shared" si="112"/>
        <v>SINAPI 101096</v>
      </c>
      <c r="B7126" s="3" t="s">
        <v>21527</v>
      </c>
      <c r="C7126" s="3" t="s">
        <v>8459</v>
      </c>
      <c r="D7126" s="2" t="s">
        <v>15708</v>
      </c>
      <c r="E7126" s="3" t="s">
        <v>20624</v>
      </c>
      <c r="F7126" s="67" t="s">
        <v>38738</v>
      </c>
      <c r="G7126" s="67" t="s">
        <v>35814</v>
      </c>
      <c r="I7126" s="3" t="s">
        <v>6298</v>
      </c>
      <c r="J7126" s="3" t="str">
        <f>IF($B7126="SINAPI",IF(ISNUMBER(MATCH(Banco!$C7126,Analitico!$A:$A,0)),INDEX(Analitico!E:E,MATCH(Banco!$C7126,Analitico!$A:$A,0))&amp;"%",""),"")</f>
        <v/>
      </c>
      <c r="K7126" s="3" t="str">
        <f>IF($B7126="SINAPI",IF(ISNUMBER(MATCH(Banco!$C7126,Analitico!$A:$A,0)),INDEX(Analitico!F:F,MATCH(Banco!$C7126,Analitico!$A:$A,0))&amp;"%",""),"")</f>
        <v/>
      </c>
    </row>
    <row r="7127" spans="1:11" ht="22.5" x14ac:dyDescent="0.2">
      <c r="A7127" s="1" t="str">
        <f t="shared" si="112"/>
        <v>SINAPI 101097</v>
      </c>
      <c r="B7127" s="3" t="s">
        <v>21527</v>
      </c>
      <c r="C7127" s="3" t="s">
        <v>8460</v>
      </c>
      <c r="D7127" s="2" t="s">
        <v>15709</v>
      </c>
      <c r="E7127" s="3" t="s">
        <v>20624</v>
      </c>
      <c r="F7127" s="67" t="s">
        <v>38739</v>
      </c>
      <c r="G7127" s="67" t="s">
        <v>35815</v>
      </c>
      <c r="I7127" s="3" t="s">
        <v>6298</v>
      </c>
      <c r="J7127" s="3" t="str">
        <f>IF($B7127="SINAPI",IF(ISNUMBER(MATCH(Banco!$C7127,Analitico!$A:$A,0)),INDEX(Analitico!E:E,MATCH(Banco!$C7127,Analitico!$A:$A,0))&amp;"%",""),"")</f>
        <v/>
      </c>
      <c r="K7127" s="3" t="str">
        <f>IF($B7127="SINAPI",IF(ISNUMBER(MATCH(Banco!$C7127,Analitico!$A:$A,0)),INDEX(Analitico!F:F,MATCH(Banco!$C7127,Analitico!$A:$A,0))&amp;"%",""),"")</f>
        <v/>
      </c>
    </row>
    <row r="7128" spans="1:11" ht="22.5" x14ac:dyDescent="0.2">
      <c r="A7128" s="1" t="str">
        <f t="shared" si="112"/>
        <v>SINAPI 101098</v>
      </c>
      <c r="B7128" s="3" t="s">
        <v>21527</v>
      </c>
      <c r="C7128" s="3" t="s">
        <v>8461</v>
      </c>
      <c r="D7128" s="2" t="s">
        <v>15710</v>
      </c>
      <c r="E7128" s="3" t="s">
        <v>20624</v>
      </c>
      <c r="F7128" s="67" t="s">
        <v>38740</v>
      </c>
      <c r="G7128" s="67" t="s">
        <v>35816</v>
      </c>
      <c r="I7128" s="3" t="s">
        <v>6298</v>
      </c>
      <c r="J7128" s="3" t="str">
        <f>IF($B7128="SINAPI",IF(ISNUMBER(MATCH(Banco!$C7128,Analitico!$A:$A,0)),INDEX(Analitico!E:E,MATCH(Banco!$C7128,Analitico!$A:$A,0))&amp;"%",""),"")</f>
        <v/>
      </c>
      <c r="K7128" s="3" t="str">
        <f>IF($B7128="SINAPI",IF(ISNUMBER(MATCH(Banco!$C7128,Analitico!$A:$A,0)),INDEX(Analitico!F:F,MATCH(Banco!$C7128,Analitico!$A:$A,0))&amp;"%",""),"")</f>
        <v/>
      </c>
    </row>
    <row r="7129" spans="1:11" ht="22.5" x14ac:dyDescent="0.2">
      <c r="A7129" s="1" t="str">
        <f t="shared" si="112"/>
        <v>SINAPI 101099</v>
      </c>
      <c r="B7129" s="3" t="s">
        <v>21527</v>
      </c>
      <c r="C7129" s="3" t="s">
        <v>8462</v>
      </c>
      <c r="D7129" s="2" t="s">
        <v>15711</v>
      </c>
      <c r="E7129" s="3" t="s">
        <v>20624</v>
      </c>
      <c r="F7129" s="67" t="s">
        <v>38741</v>
      </c>
      <c r="G7129" s="67" t="s">
        <v>35817</v>
      </c>
      <c r="I7129" s="3" t="s">
        <v>6298</v>
      </c>
      <c r="J7129" s="3" t="str">
        <f>IF($B7129="SINAPI",IF(ISNUMBER(MATCH(Banco!$C7129,Analitico!$A:$A,0)),INDEX(Analitico!E:E,MATCH(Banco!$C7129,Analitico!$A:$A,0))&amp;"%",""),"")</f>
        <v/>
      </c>
      <c r="K7129" s="3" t="str">
        <f>IF($B7129="SINAPI",IF(ISNUMBER(MATCH(Banco!$C7129,Analitico!$A:$A,0)),INDEX(Analitico!F:F,MATCH(Banco!$C7129,Analitico!$A:$A,0))&amp;"%",""),"")</f>
        <v/>
      </c>
    </row>
    <row r="7130" spans="1:11" ht="22.5" x14ac:dyDescent="0.2">
      <c r="A7130" s="1" t="str">
        <f t="shared" si="112"/>
        <v>SINAPI 101100</v>
      </c>
      <c r="B7130" s="3" t="s">
        <v>21527</v>
      </c>
      <c r="C7130" s="3" t="s">
        <v>8463</v>
      </c>
      <c r="D7130" s="2" t="s">
        <v>15712</v>
      </c>
      <c r="E7130" s="3" t="s">
        <v>20624</v>
      </c>
      <c r="F7130" s="67" t="s">
        <v>31694</v>
      </c>
      <c r="G7130" s="67" t="s">
        <v>35818</v>
      </c>
      <c r="I7130" s="3" t="s">
        <v>6298</v>
      </c>
      <c r="J7130" s="3" t="str">
        <f>IF($B7130="SINAPI",IF(ISNUMBER(MATCH(Banco!$C7130,Analitico!$A:$A,0)),INDEX(Analitico!E:E,MATCH(Banco!$C7130,Analitico!$A:$A,0))&amp;"%",""),"")</f>
        <v/>
      </c>
      <c r="K7130" s="3" t="str">
        <f>IF($B7130="SINAPI",IF(ISNUMBER(MATCH(Banco!$C7130,Analitico!$A:$A,0)),INDEX(Analitico!F:F,MATCH(Banco!$C7130,Analitico!$A:$A,0))&amp;"%",""),"")</f>
        <v/>
      </c>
    </row>
    <row r="7131" spans="1:11" ht="22.5" x14ac:dyDescent="0.2">
      <c r="A7131" s="1" t="str">
        <f t="shared" si="112"/>
        <v>SINAPI 101101</v>
      </c>
      <c r="B7131" s="3" t="s">
        <v>21527</v>
      </c>
      <c r="C7131" s="3" t="s">
        <v>8464</v>
      </c>
      <c r="D7131" s="2" t="s">
        <v>15713</v>
      </c>
      <c r="E7131" s="3" t="s">
        <v>20624</v>
      </c>
      <c r="F7131" s="67" t="s">
        <v>38742</v>
      </c>
      <c r="G7131" s="67" t="s">
        <v>35819</v>
      </c>
      <c r="I7131" s="3" t="s">
        <v>6298</v>
      </c>
      <c r="J7131" s="3" t="str">
        <f>IF($B7131="SINAPI",IF(ISNUMBER(MATCH(Banco!$C7131,Analitico!$A:$A,0)),INDEX(Analitico!E:E,MATCH(Banco!$C7131,Analitico!$A:$A,0))&amp;"%",""),"")</f>
        <v/>
      </c>
      <c r="K7131" s="3" t="str">
        <f>IF($B7131="SINAPI",IF(ISNUMBER(MATCH(Banco!$C7131,Analitico!$A:$A,0)),INDEX(Analitico!F:F,MATCH(Banco!$C7131,Analitico!$A:$A,0))&amp;"%",""),"")</f>
        <v/>
      </c>
    </row>
    <row r="7132" spans="1:11" ht="22.5" x14ac:dyDescent="0.2">
      <c r="A7132" s="1" t="str">
        <f t="shared" si="112"/>
        <v>SINAPI 101102</v>
      </c>
      <c r="B7132" s="3" t="s">
        <v>21527</v>
      </c>
      <c r="C7132" s="3" t="s">
        <v>8465</v>
      </c>
      <c r="D7132" s="2" t="s">
        <v>15714</v>
      </c>
      <c r="E7132" s="3" t="s">
        <v>20624</v>
      </c>
      <c r="F7132" s="67" t="s">
        <v>38743</v>
      </c>
      <c r="G7132" s="67" t="s">
        <v>35820</v>
      </c>
      <c r="I7132" s="3" t="s">
        <v>6298</v>
      </c>
      <c r="J7132" s="3" t="str">
        <f>IF($B7132="SINAPI",IF(ISNUMBER(MATCH(Banco!$C7132,Analitico!$A:$A,0)),INDEX(Analitico!E:E,MATCH(Banco!$C7132,Analitico!$A:$A,0))&amp;"%",""),"")</f>
        <v/>
      </c>
      <c r="K7132" s="3" t="str">
        <f>IF($B7132="SINAPI",IF(ISNUMBER(MATCH(Banco!$C7132,Analitico!$A:$A,0)),INDEX(Analitico!F:F,MATCH(Banco!$C7132,Analitico!$A:$A,0))&amp;"%",""),"")</f>
        <v/>
      </c>
    </row>
    <row r="7133" spans="1:11" ht="22.5" x14ac:dyDescent="0.2">
      <c r="A7133" s="1" t="str">
        <f t="shared" si="112"/>
        <v>SINAPI 101103</v>
      </c>
      <c r="B7133" s="3" t="s">
        <v>21527</v>
      </c>
      <c r="C7133" s="3" t="s">
        <v>8466</v>
      </c>
      <c r="D7133" s="2" t="s">
        <v>15715</v>
      </c>
      <c r="E7133" s="3" t="s">
        <v>20624</v>
      </c>
      <c r="F7133" s="67" t="s">
        <v>38744</v>
      </c>
      <c r="G7133" s="67" t="s">
        <v>35821</v>
      </c>
      <c r="I7133" s="3" t="s">
        <v>6298</v>
      </c>
      <c r="J7133" s="3" t="str">
        <f>IF($B7133="SINAPI",IF(ISNUMBER(MATCH(Banco!$C7133,Analitico!$A:$A,0)),INDEX(Analitico!E:E,MATCH(Banco!$C7133,Analitico!$A:$A,0))&amp;"%",""),"")</f>
        <v/>
      </c>
      <c r="K7133" s="3" t="str">
        <f>IF($B7133="SINAPI",IF(ISNUMBER(MATCH(Banco!$C7133,Analitico!$A:$A,0)),INDEX(Analitico!F:F,MATCH(Banco!$C7133,Analitico!$A:$A,0))&amp;"%",""),"")</f>
        <v/>
      </c>
    </row>
    <row r="7134" spans="1:11" ht="33.75" x14ac:dyDescent="0.2">
      <c r="A7134" s="1" t="str">
        <f t="shared" si="112"/>
        <v>SINAPI 101104</v>
      </c>
      <c r="B7134" s="3" t="s">
        <v>21527</v>
      </c>
      <c r="C7134" s="3" t="s">
        <v>8467</v>
      </c>
      <c r="D7134" s="2" t="s">
        <v>15716</v>
      </c>
      <c r="E7134" s="3" t="s">
        <v>20624</v>
      </c>
      <c r="F7134" s="67" t="s">
        <v>38745</v>
      </c>
      <c r="G7134" s="67" t="s">
        <v>35822</v>
      </c>
      <c r="I7134" s="3" t="s">
        <v>6298</v>
      </c>
      <c r="J7134" s="3" t="str">
        <f>IF($B7134="SINAPI",IF(ISNUMBER(MATCH(Banco!$C7134,Analitico!$A:$A,0)),INDEX(Analitico!E:E,MATCH(Banco!$C7134,Analitico!$A:$A,0))&amp;"%",""),"")</f>
        <v/>
      </c>
      <c r="K7134" s="3" t="str">
        <f>IF($B7134="SINAPI",IF(ISNUMBER(MATCH(Banco!$C7134,Analitico!$A:$A,0)),INDEX(Analitico!F:F,MATCH(Banco!$C7134,Analitico!$A:$A,0))&amp;"%",""),"")</f>
        <v/>
      </c>
    </row>
    <row r="7135" spans="1:11" ht="33.75" x14ac:dyDescent="0.2">
      <c r="A7135" s="1" t="str">
        <f t="shared" si="112"/>
        <v>SINAPI 101105</v>
      </c>
      <c r="B7135" s="3" t="s">
        <v>21527</v>
      </c>
      <c r="C7135" s="3" t="s">
        <v>8468</v>
      </c>
      <c r="D7135" s="2" t="s">
        <v>15717</v>
      </c>
      <c r="E7135" s="3" t="s">
        <v>20624</v>
      </c>
      <c r="F7135" s="67" t="s">
        <v>38746</v>
      </c>
      <c r="G7135" s="67" t="s">
        <v>35823</v>
      </c>
      <c r="I7135" s="3" t="s">
        <v>6298</v>
      </c>
      <c r="J7135" s="3" t="str">
        <f>IF($B7135="SINAPI",IF(ISNUMBER(MATCH(Banco!$C7135,Analitico!$A:$A,0)),INDEX(Analitico!E:E,MATCH(Banco!$C7135,Analitico!$A:$A,0))&amp;"%",""),"")</f>
        <v/>
      </c>
      <c r="K7135" s="3" t="str">
        <f>IF($B7135="SINAPI",IF(ISNUMBER(MATCH(Banco!$C7135,Analitico!$A:$A,0)),INDEX(Analitico!F:F,MATCH(Banco!$C7135,Analitico!$A:$A,0))&amp;"%",""),"")</f>
        <v/>
      </c>
    </row>
    <row r="7136" spans="1:11" ht="33.75" x14ac:dyDescent="0.2">
      <c r="A7136" s="1" t="str">
        <f t="shared" si="112"/>
        <v>SINAPI 101106</v>
      </c>
      <c r="B7136" s="3" t="s">
        <v>21527</v>
      </c>
      <c r="C7136" s="3" t="s">
        <v>8469</v>
      </c>
      <c r="D7136" s="2" t="s">
        <v>15718</v>
      </c>
      <c r="E7136" s="3" t="s">
        <v>20624</v>
      </c>
      <c r="F7136" s="67" t="s">
        <v>38747</v>
      </c>
      <c r="G7136" s="67" t="s">
        <v>35824</v>
      </c>
      <c r="I7136" s="3" t="s">
        <v>6298</v>
      </c>
      <c r="J7136" s="3" t="str">
        <f>IF($B7136="SINAPI",IF(ISNUMBER(MATCH(Banco!$C7136,Analitico!$A:$A,0)),INDEX(Analitico!E:E,MATCH(Banco!$C7136,Analitico!$A:$A,0))&amp;"%",""),"")</f>
        <v/>
      </c>
      <c r="K7136" s="3" t="str">
        <f>IF($B7136="SINAPI",IF(ISNUMBER(MATCH(Banco!$C7136,Analitico!$A:$A,0)),INDEX(Analitico!F:F,MATCH(Banco!$C7136,Analitico!$A:$A,0))&amp;"%",""),"")</f>
        <v/>
      </c>
    </row>
    <row r="7137" spans="1:11" ht="33.75" x14ac:dyDescent="0.2">
      <c r="A7137" s="1" t="str">
        <f t="shared" si="112"/>
        <v>SINAPI 101107</v>
      </c>
      <c r="B7137" s="3" t="s">
        <v>21527</v>
      </c>
      <c r="C7137" s="3" t="s">
        <v>8470</v>
      </c>
      <c r="D7137" s="2" t="s">
        <v>15719</v>
      </c>
      <c r="E7137" s="3" t="s">
        <v>20624</v>
      </c>
      <c r="F7137" s="67" t="s">
        <v>38748</v>
      </c>
      <c r="G7137" s="67" t="s">
        <v>35825</v>
      </c>
      <c r="I7137" s="3" t="s">
        <v>6298</v>
      </c>
      <c r="J7137" s="3" t="str">
        <f>IF($B7137="SINAPI",IF(ISNUMBER(MATCH(Banco!$C7137,Analitico!$A:$A,0)),INDEX(Analitico!E:E,MATCH(Banco!$C7137,Analitico!$A:$A,0))&amp;"%",""),"")</f>
        <v/>
      </c>
      <c r="K7137" s="3" t="str">
        <f>IF($B7137="SINAPI",IF(ISNUMBER(MATCH(Banco!$C7137,Analitico!$A:$A,0)),INDEX(Analitico!F:F,MATCH(Banco!$C7137,Analitico!$A:$A,0))&amp;"%",""),"")</f>
        <v/>
      </c>
    </row>
    <row r="7138" spans="1:11" ht="33.75" x14ac:dyDescent="0.2">
      <c r="A7138" s="1" t="str">
        <f t="shared" si="112"/>
        <v>SINAPI 101108</v>
      </c>
      <c r="B7138" s="3" t="s">
        <v>21527</v>
      </c>
      <c r="C7138" s="3" t="s">
        <v>8471</v>
      </c>
      <c r="D7138" s="2" t="s">
        <v>15720</v>
      </c>
      <c r="E7138" s="3" t="s">
        <v>20624</v>
      </c>
      <c r="F7138" s="67" t="s">
        <v>38749</v>
      </c>
      <c r="G7138" s="67" t="s">
        <v>35826</v>
      </c>
      <c r="I7138" s="3" t="s">
        <v>6298</v>
      </c>
      <c r="J7138" s="3" t="str">
        <f>IF($B7138="SINAPI",IF(ISNUMBER(MATCH(Banco!$C7138,Analitico!$A:$A,0)),INDEX(Analitico!E:E,MATCH(Banco!$C7138,Analitico!$A:$A,0))&amp;"%",""),"")</f>
        <v/>
      </c>
      <c r="K7138" s="3" t="str">
        <f>IF($B7138="SINAPI",IF(ISNUMBER(MATCH(Banco!$C7138,Analitico!$A:$A,0)),INDEX(Analitico!F:F,MATCH(Banco!$C7138,Analitico!$A:$A,0))&amp;"%",""),"")</f>
        <v/>
      </c>
    </row>
    <row r="7139" spans="1:11" ht="33.75" x14ac:dyDescent="0.2">
      <c r="A7139" s="1" t="str">
        <f t="shared" ref="A7139:A7202" si="113">CONCATENAR</f>
        <v>SINAPI 101109</v>
      </c>
      <c r="B7139" s="3" t="s">
        <v>21527</v>
      </c>
      <c r="C7139" s="3" t="s">
        <v>8472</v>
      </c>
      <c r="D7139" s="2" t="s">
        <v>15721</v>
      </c>
      <c r="E7139" s="3" t="s">
        <v>20624</v>
      </c>
      <c r="F7139" s="67" t="s">
        <v>38750</v>
      </c>
      <c r="G7139" s="67" t="s">
        <v>35827</v>
      </c>
      <c r="I7139" s="3" t="s">
        <v>6298</v>
      </c>
      <c r="J7139" s="3" t="str">
        <f>IF($B7139="SINAPI",IF(ISNUMBER(MATCH(Banco!$C7139,Analitico!$A:$A,0)),INDEX(Analitico!E:E,MATCH(Banco!$C7139,Analitico!$A:$A,0))&amp;"%",""),"")</f>
        <v/>
      </c>
      <c r="K7139" s="3" t="str">
        <f>IF($B7139="SINAPI",IF(ISNUMBER(MATCH(Banco!$C7139,Analitico!$A:$A,0)),INDEX(Analitico!F:F,MATCH(Banco!$C7139,Analitico!$A:$A,0))&amp;"%",""),"")</f>
        <v/>
      </c>
    </row>
    <row r="7140" spans="1:11" ht="33.75" x14ac:dyDescent="0.2">
      <c r="A7140" s="1" t="str">
        <f t="shared" si="113"/>
        <v>SINAPI 101110</v>
      </c>
      <c r="B7140" s="3" t="s">
        <v>21527</v>
      </c>
      <c r="C7140" s="3" t="s">
        <v>8473</v>
      </c>
      <c r="D7140" s="2" t="s">
        <v>15722</v>
      </c>
      <c r="E7140" s="3" t="s">
        <v>20624</v>
      </c>
      <c r="F7140" s="67" t="s">
        <v>38751</v>
      </c>
      <c r="G7140" s="67" t="s">
        <v>35828</v>
      </c>
      <c r="I7140" s="3" t="s">
        <v>6298</v>
      </c>
      <c r="J7140" s="3" t="str">
        <f>IF($B7140="SINAPI",IF(ISNUMBER(MATCH(Banco!$C7140,Analitico!$A:$A,0)),INDEX(Analitico!E:E,MATCH(Banco!$C7140,Analitico!$A:$A,0))&amp;"%",""),"")</f>
        <v/>
      </c>
      <c r="K7140" s="3" t="str">
        <f>IF($B7140="SINAPI",IF(ISNUMBER(MATCH(Banco!$C7140,Analitico!$A:$A,0)),INDEX(Analitico!F:F,MATCH(Banco!$C7140,Analitico!$A:$A,0))&amp;"%",""),"")</f>
        <v/>
      </c>
    </row>
    <row r="7141" spans="1:11" ht="33.75" x14ac:dyDescent="0.2">
      <c r="A7141" s="1" t="str">
        <f t="shared" si="113"/>
        <v>SINAPI 101111</v>
      </c>
      <c r="B7141" s="3" t="s">
        <v>21527</v>
      </c>
      <c r="C7141" s="3" t="s">
        <v>8474</v>
      </c>
      <c r="D7141" s="2" t="s">
        <v>15723</v>
      </c>
      <c r="E7141" s="3" t="s">
        <v>20624</v>
      </c>
      <c r="F7141" s="67" t="s">
        <v>38752</v>
      </c>
      <c r="G7141" s="67" t="s">
        <v>35829</v>
      </c>
      <c r="I7141" s="3" t="s">
        <v>6298</v>
      </c>
      <c r="J7141" s="3" t="str">
        <f>IF($B7141="SINAPI",IF(ISNUMBER(MATCH(Banco!$C7141,Analitico!$A:$A,0)),INDEX(Analitico!E:E,MATCH(Banco!$C7141,Analitico!$A:$A,0))&amp;"%",""),"")</f>
        <v/>
      </c>
      <c r="K7141" s="3" t="str">
        <f>IF($B7141="SINAPI",IF(ISNUMBER(MATCH(Banco!$C7141,Analitico!$A:$A,0)),INDEX(Analitico!F:F,MATCH(Banco!$C7141,Analitico!$A:$A,0))&amp;"%",""),"")</f>
        <v/>
      </c>
    </row>
    <row r="7142" spans="1:11" ht="22.5" x14ac:dyDescent="0.2">
      <c r="A7142" s="1" t="str">
        <f t="shared" si="113"/>
        <v>SINAPI 101112</v>
      </c>
      <c r="B7142" s="3" t="s">
        <v>21527</v>
      </c>
      <c r="C7142" s="3" t="s">
        <v>8475</v>
      </c>
      <c r="D7142" s="2" t="s">
        <v>15724</v>
      </c>
      <c r="E7142" s="3" t="s">
        <v>20624</v>
      </c>
      <c r="F7142" s="67" t="s">
        <v>38753</v>
      </c>
      <c r="G7142" s="67" t="s">
        <v>35830</v>
      </c>
      <c r="I7142" s="3" t="s">
        <v>6298</v>
      </c>
      <c r="J7142" s="3" t="str">
        <f>IF($B7142="SINAPI",IF(ISNUMBER(MATCH(Banco!$C7142,Analitico!$A:$A,0)),INDEX(Analitico!E:E,MATCH(Banco!$C7142,Analitico!$A:$A,0))&amp;"%",""),"")</f>
        <v/>
      </c>
      <c r="K7142" s="3" t="str">
        <f>IF($B7142="SINAPI",IF(ISNUMBER(MATCH(Banco!$C7142,Analitico!$A:$A,0)),INDEX(Analitico!F:F,MATCH(Banco!$C7142,Analitico!$A:$A,0))&amp;"%",""),"")</f>
        <v/>
      </c>
    </row>
    <row r="7143" spans="1:11" ht="22.5" x14ac:dyDescent="0.2">
      <c r="A7143" s="1" t="str">
        <f t="shared" si="113"/>
        <v>SINAPI 101113</v>
      </c>
      <c r="B7143" s="3" t="s">
        <v>21527</v>
      </c>
      <c r="C7143" s="3" t="s">
        <v>8476</v>
      </c>
      <c r="D7143" s="2" t="s">
        <v>15725</v>
      </c>
      <c r="E7143" s="3" t="s">
        <v>20624</v>
      </c>
      <c r="F7143" s="67" t="s">
        <v>38754</v>
      </c>
      <c r="G7143" s="67" t="s">
        <v>35831</v>
      </c>
      <c r="I7143" s="3" t="s">
        <v>6298</v>
      </c>
      <c r="J7143" s="3" t="str">
        <f>IF($B7143="SINAPI",IF(ISNUMBER(MATCH(Banco!$C7143,Analitico!$A:$A,0)),INDEX(Analitico!E:E,MATCH(Banco!$C7143,Analitico!$A:$A,0))&amp;"%",""),"")</f>
        <v/>
      </c>
      <c r="K7143" s="3" t="str">
        <f>IF($B7143="SINAPI",IF(ISNUMBER(MATCH(Banco!$C7143,Analitico!$A:$A,0)),INDEX(Analitico!F:F,MATCH(Banco!$C7143,Analitico!$A:$A,0))&amp;"%",""),"")</f>
        <v/>
      </c>
    </row>
    <row r="7144" spans="1:11" x14ac:dyDescent="0.2">
      <c r="A7144" s="1" t="str">
        <f t="shared" si="113"/>
        <v>SINAPI 95601</v>
      </c>
      <c r="B7144" s="3" t="s">
        <v>21527</v>
      </c>
      <c r="C7144" s="3" t="s">
        <v>8477</v>
      </c>
      <c r="D7144" s="2" t="s">
        <v>15726</v>
      </c>
      <c r="E7144" s="3" t="s">
        <v>20622</v>
      </c>
      <c r="F7144" s="67" t="s">
        <v>6293</v>
      </c>
      <c r="G7144" s="67" t="s">
        <v>4550</v>
      </c>
      <c r="I7144" s="3" t="s">
        <v>6298</v>
      </c>
      <c r="J7144" s="3" t="str">
        <f>IF($B7144="SINAPI",IF(ISNUMBER(MATCH(Banco!$C7144,Analitico!$A:$A,0)),INDEX(Analitico!E:E,MATCH(Banco!$C7144,Analitico!$A:$A,0))&amp;"%",""),"")</f>
        <v/>
      </c>
      <c r="K7144" s="3" t="str">
        <f>IF($B7144="SINAPI",IF(ISNUMBER(MATCH(Banco!$C7144,Analitico!$A:$A,0)),INDEX(Analitico!F:F,MATCH(Banco!$C7144,Analitico!$A:$A,0))&amp;"%",""),"")</f>
        <v/>
      </c>
    </row>
    <row r="7145" spans="1:11" x14ac:dyDescent="0.2">
      <c r="A7145" s="1" t="str">
        <f t="shared" si="113"/>
        <v>SINAPI 95602</v>
      </c>
      <c r="B7145" s="3" t="s">
        <v>21527</v>
      </c>
      <c r="C7145" s="3" t="s">
        <v>8478</v>
      </c>
      <c r="D7145" s="2" t="s">
        <v>15727</v>
      </c>
      <c r="E7145" s="3" t="s">
        <v>20622</v>
      </c>
      <c r="F7145" s="67" t="s">
        <v>21672</v>
      </c>
      <c r="G7145" s="67" t="s">
        <v>21856</v>
      </c>
      <c r="I7145" s="3" t="s">
        <v>6298</v>
      </c>
      <c r="J7145" s="3" t="str">
        <f>IF($B7145="SINAPI",IF(ISNUMBER(MATCH(Banco!$C7145,Analitico!$A:$A,0)),INDEX(Analitico!E:E,MATCH(Banco!$C7145,Analitico!$A:$A,0))&amp;"%",""),"")</f>
        <v/>
      </c>
      <c r="K7145" s="3" t="str">
        <f>IF($B7145="SINAPI",IF(ISNUMBER(MATCH(Banco!$C7145,Analitico!$A:$A,0)),INDEX(Analitico!F:F,MATCH(Banco!$C7145,Analitico!$A:$A,0))&amp;"%",""),"")</f>
        <v/>
      </c>
    </row>
    <row r="7146" spans="1:11" x14ac:dyDescent="0.2">
      <c r="A7146" s="1" t="str">
        <f t="shared" si="113"/>
        <v>SINAPI 95603</v>
      </c>
      <c r="B7146" s="3" t="s">
        <v>21527</v>
      </c>
      <c r="C7146" s="3" t="s">
        <v>8479</v>
      </c>
      <c r="D7146" s="2" t="s">
        <v>15728</v>
      </c>
      <c r="E7146" s="3" t="s">
        <v>20622</v>
      </c>
      <c r="F7146" s="67" t="s">
        <v>38755</v>
      </c>
      <c r="G7146" s="67" t="s">
        <v>35832</v>
      </c>
      <c r="I7146" s="3" t="s">
        <v>6298</v>
      </c>
      <c r="J7146" s="3" t="str">
        <f>IF($B7146="SINAPI",IF(ISNUMBER(MATCH(Banco!$C7146,Analitico!$A:$A,0)),INDEX(Analitico!E:E,MATCH(Banco!$C7146,Analitico!$A:$A,0))&amp;"%",""),"")</f>
        <v/>
      </c>
      <c r="K7146" s="3" t="str">
        <f>IF($B7146="SINAPI",IF(ISNUMBER(MATCH(Banco!$C7146,Analitico!$A:$A,0)),INDEX(Analitico!F:F,MATCH(Banco!$C7146,Analitico!$A:$A,0))&amp;"%",""),"")</f>
        <v/>
      </c>
    </row>
    <row r="7147" spans="1:11" x14ac:dyDescent="0.2">
      <c r="A7147" s="1" t="str">
        <f t="shared" si="113"/>
        <v>SINAPI 95604</v>
      </c>
      <c r="B7147" s="3" t="s">
        <v>21527</v>
      </c>
      <c r="C7147" s="3" t="s">
        <v>8480</v>
      </c>
      <c r="D7147" s="2" t="s">
        <v>15729</v>
      </c>
      <c r="E7147" s="3" t="s">
        <v>20622</v>
      </c>
      <c r="F7147" s="67" t="s">
        <v>29983</v>
      </c>
      <c r="G7147" s="67" t="s">
        <v>35833</v>
      </c>
      <c r="I7147" s="3" t="s">
        <v>6298</v>
      </c>
      <c r="J7147" s="3" t="str">
        <f>IF($B7147="SINAPI",IF(ISNUMBER(MATCH(Banco!$C7147,Analitico!$A:$A,0)),INDEX(Analitico!E:E,MATCH(Banco!$C7147,Analitico!$A:$A,0))&amp;"%",""),"")</f>
        <v/>
      </c>
      <c r="K7147" s="3" t="str">
        <f>IF($B7147="SINAPI",IF(ISNUMBER(MATCH(Banco!$C7147,Analitico!$A:$A,0)),INDEX(Analitico!F:F,MATCH(Banco!$C7147,Analitico!$A:$A,0))&amp;"%",""),"")</f>
        <v/>
      </c>
    </row>
    <row r="7148" spans="1:11" x14ac:dyDescent="0.2">
      <c r="A7148" s="1" t="str">
        <f t="shared" si="113"/>
        <v>SINAPI 95605</v>
      </c>
      <c r="B7148" s="3" t="s">
        <v>21527</v>
      </c>
      <c r="C7148" s="3" t="s">
        <v>8481</v>
      </c>
      <c r="D7148" s="2" t="s">
        <v>15730</v>
      </c>
      <c r="E7148" s="3" t="s">
        <v>20622</v>
      </c>
      <c r="F7148" s="67" t="s">
        <v>30159</v>
      </c>
      <c r="G7148" s="67" t="s">
        <v>35834</v>
      </c>
      <c r="I7148" s="3" t="s">
        <v>6298</v>
      </c>
      <c r="J7148" s="3" t="str">
        <f>IF($B7148="SINAPI",IF(ISNUMBER(MATCH(Banco!$C7148,Analitico!$A:$A,0)),INDEX(Analitico!E:E,MATCH(Banco!$C7148,Analitico!$A:$A,0))&amp;"%",""),"")</f>
        <v/>
      </c>
      <c r="K7148" s="3" t="str">
        <f>IF($B7148="SINAPI",IF(ISNUMBER(MATCH(Banco!$C7148,Analitico!$A:$A,0)),INDEX(Analitico!F:F,MATCH(Banco!$C7148,Analitico!$A:$A,0))&amp;"%",""),"")</f>
        <v/>
      </c>
    </row>
    <row r="7149" spans="1:11" x14ac:dyDescent="0.2">
      <c r="A7149" s="1" t="str">
        <f t="shared" si="113"/>
        <v>SINAPI 95607</v>
      </c>
      <c r="B7149" s="3" t="s">
        <v>21527</v>
      </c>
      <c r="C7149" s="3" t="s">
        <v>8482</v>
      </c>
      <c r="D7149" s="2" t="s">
        <v>15731</v>
      </c>
      <c r="E7149" s="3" t="s">
        <v>20622</v>
      </c>
      <c r="F7149" s="67" t="s">
        <v>6118</v>
      </c>
      <c r="G7149" s="67" t="s">
        <v>20997</v>
      </c>
      <c r="I7149" s="3" t="s">
        <v>6298</v>
      </c>
      <c r="J7149" s="3" t="str">
        <f>IF($B7149="SINAPI",IF(ISNUMBER(MATCH(Banco!$C7149,Analitico!$A:$A,0)),INDEX(Analitico!E:E,MATCH(Banco!$C7149,Analitico!$A:$A,0))&amp;"%",""),"")</f>
        <v/>
      </c>
      <c r="K7149" s="3" t="str">
        <f>IF($B7149="SINAPI",IF(ISNUMBER(MATCH(Banco!$C7149,Analitico!$A:$A,0)),INDEX(Analitico!F:F,MATCH(Banco!$C7149,Analitico!$A:$A,0))&amp;"%",""),"")</f>
        <v/>
      </c>
    </row>
    <row r="7150" spans="1:11" x14ac:dyDescent="0.2">
      <c r="A7150" s="1" t="str">
        <f t="shared" si="113"/>
        <v>SINAPI 95608</v>
      </c>
      <c r="B7150" s="3" t="s">
        <v>21527</v>
      </c>
      <c r="C7150" s="3" t="s">
        <v>8483</v>
      </c>
      <c r="D7150" s="2" t="s">
        <v>15732</v>
      </c>
      <c r="E7150" s="3" t="s">
        <v>20622</v>
      </c>
      <c r="F7150" s="67" t="s">
        <v>29624</v>
      </c>
      <c r="G7150" s="67" t="s">
        <v>35835</v>
      </c>
      <c r="I7150" s="3" t="s">
        <v>6298</v>
      </c>
      <c r="J7150" s="3" t="str">
        <f>IF($B7150="SINAPI",IF(ISNUMBER(MATCH(Banco!$C7150,Analitico!$A:$A,0)),INDEX(Analitico!E:E,MATCH(Banco!$C7150,Analitico!$A:$A,0))&amp;"%",""),"")</f>
        <v/>
      </c>
      <c r="K7150" s="3" t="str">
        <f>IF($B7150="SINAPI",IF(ISNUMBER(MATCH(Banco!$C7150,Analitico!$A:$A,0)),INDEX(Analitico!F:F,MATCH(Banco!$C7150,Analitico!$A:$A,0))&amp;"%",""),"")</f>
        <v/>
      </c>
    </row>
    <row r="7151" spans="1:11" x14ac:dyDescent="0.2">
      <c r="A7151" s="1" t="str">
        <f t="shared" si="113"/>
        <v>SINAPI 95609</v>
      </c>
      <c r="B7151" s="3" t="s">
        <v>21527</v>
      </c>
      <c r="C7151" s="3" t="s">
        <v>8484</v>
      </c>
      <c r="D7151" s="2" t="s">
        <v>15733</v>
      </c>
      <c r="E7151" s="3" t="s">
        <v>20622</v>
      </c>
      <c r="F7151" s="67" t="s">
        <v>38756</v>
      </c>
      <c r="G7151" s="67" t="s">
        <v>31890</v>
      </c>
      <c r="I7151" s="3" t="s">
        <v>6298</v>
      </c>
      <c r="J7151" s="3" t="str">
        <f>IF($B7151="SINAPI",IF(ISNUMBER(MATCH(Banco!$C7151,Analitico!$A:$A,0)),INDEX(Analitico!E:E,MATCH(Banco!$C7151,Analitico!$A:$A,0))&amp;"%",""),"")</f>
        <v/>
      </c>
      <c r="K7151" s="3" t="str">
        <f>IF($B7151="SINAPI",IF(ISNUMBER(MATCH(Banco!$C7151,Analitico!$A:$A,0)),INDEX(Analitico!F:F,MATCH(Banco!$C7151,Analitico!$A:$A,0))&amp;"%",""),"")</f>
        <v/>
      </c>
    </row>
    <row r="7152" spans="1:11" ht="22.5" x14ac:dyDescent="0.2">
      <c r="A7152" s="1" t="str">
        <f t="shared" si="113"/>
        <v>SINAPI 100651</v>
      </c>
      <c r="B7152" s="3" t="s">
        <v>21527</v>
      </c>
      <c r="C7152" s="3" t="s">
        <v>8485</v>
      </c>
      <c r="D7152" s="2" t="s">
        <v>15734</v>
      </c>
      <c r="E7152" s="3" t="s">
        <v>20621</v>
      </c>
      <c r="F7152" s="67" t="s">
        <v>35899</v>
      </c>
      <c r="G7152" s="67" t="s">
        <v>35836</v>
      </c>
      <c r="I7152" s="3" t="s">
        <v>6298</v>
      </c>
      <c r="J7152" s="3" t="str">
        <f>IF($B7152="SINAPI",IF(ISNUMBER(MATCH(Banco!$C7152,Analitico!$A:$A,0)),INDEX(Analitico!E:E,MATCH(Banco!$C7152,Analitico!$A:$A,0))&amp;"%",""),"")</f>
        <v/>
      </c>
      <c r="K7152" s="3" t="str">
        <f>IF($B7152="SINAPI",IF(ISNUMBER(MATCH(Banco!$C7152,Analitico!$A:$A,0)),INDEX(Analitico!F:F,MATCH(Banco!$C7152,Analitico!$A:$A,0))&amp;"%",""),"")</f>
        <v/>
      </c>
    </row>
    <row r="7153" spans="1:11" ht="22.5" x14ac:dyDescent="0.2">
      <c r="A7153" s="1" t="str">
        <f t="shared" si="113"/>
        <v>SINAPI 100652</v>
      </c>
      <c r="B7153" s="3" t="s">
        <v>21527</v>
      </c>
      <c r="C7153" s="3" t="s">
        <v>8486</v>
      </c>
      <c r="D7153" s="2" t="s">
        <v>15735</v>
      </c>
      <c r="E7153" s="3" t="s">
        <v>20621</v>
      </c>
      <c r="F7153" s="67" t="s">
        <v>38757</v>
      </c>
      <c r="G7153" s="67" t="s">
        <v>35837</v>
      </c>
      <c r="I7153" s="3" t="s">
        <v>6298</v>
      </c>
      <c r="J7153" s="3" t="str">
        <f>IF($B7153="SINAPI",IF(ISNUMBER(MATCH(Banco!$C7153,Analitico!$A:$A,0)),INDEX(Analitico!E:E,MATCH(Banco!$C7153,Analitico!$A:$A,0))&amp;"%",""),"")</f>
        <v/>
      </c>
      <c r="K7153" s="3" t="str">
        <f>IF($B7153="SINAPI",IF(ISNUMBER(MATCH(Banco!$C7153,Analitico!$A:$A,0)),INDEX(Analitico!F:F,MATCH(Banco!$C7153,Analitico!$A:$A,0))&amp;"%",""),"")</f>
        <v/>
      </c>
    </row>
    <row r="7154" spans="1:11" ht="22.5" x14ac:dyDescent="0.2">
      <c r="A7154" s="1" t="str">
        <f t="shared" si="113"/>
        <v>SINAPI 100653</v>
      </c>
      <c r="B7154" s="3" t="s">
        <v>21527</v>
      </c>
      <c r="C7154" s="3" t="s">
        <v>8487</v>
      </c>
      <c r="D7154" s="2" t="s">
        <v>15736</v>
      </c>
      <c r="E7154" s="3" t="s">
        <v>20621</v>
      </c>
      <c r="F7154" s="67" t="s">
        <v>38758</v>
      </c>
      <c r="G7154" s="67" t="s">
        <v>35838</v>
      </c>
      <c r="I7154" s="3" t="s">
        <v>6298</v>
      </c>
      <c r="J7154" s="3" t="str">
        <f>IF($B7154="SINAPI",IF(ISNUMBER(MATCH(Banco!$C7154,Analitico!$A:$A,0)),INDEX(Analitico!E:E,MATCH(Banco!$C7154,Analitico!$A:$A,0))&amp;"%",""),"")</f>
        <v/>
      </c>
      <c r="K7154" s="3" t="str">
        <f>IF($B7154="SINAPI",IF(ISNUMBER(MATCH(Banco!$C7154,Analitico!$A:$A,0)),INDEX(Analitico!F:F,MATCH(Banco!$C7154,Analitico!$A:$A,0))&amp;"%",""),"")</f>
        <v/>
      </c>
    </row>
    <row r="7155" spans="1:11" ht="22.5" x14ac:dyDescent="0.2">
      <c r="A7155" s="1" t="str">
        <f t="shared" si="113"/>
        <v>SINAPI 100654</v>
      </c>
      <c r="B7155" s="3" t="s">
        <v>21527</v>
      </c>
      <c r="C7155" s="3" t="s">
        <v>8488</v>
      </c>
      <c r="D7155" s="2" t="s">
        <v>15737</v>
      </c>
      <c r="E7155" s="3" t="s">
        <v>20621</v>
      </c>
      <c r="F7155" s="67" t="s">
        <v>38759</v>
      </c>
      <c r="G7155" s="67" t="s">
        <v>35839</v>
      </c>
      <c r="I7155" s="3" t="s">
        <v>6298</v>
      </c>
      <c r="J7155" s="3" t="str">
        <f>IF($B7155="SINAPI",IF(ISNUMBER(MATCH(Banco!$C7155,Analitico!$A:$A,0)),INDEX(Analitico!E:E,MATCH(Banco!$C7155,Analitico!$A:$A,0))&amp;"%",""),"")</f>
        <v/>
      </c>
      <c r="K7155" s="3" t="str">
        <f>IF($B7155="SINAPI",IF(ISNUMBER(MATCH(Banco!$C7155,Analitico!$A:$A,0)),INDEX(Analitico!F:F,MATCH(Banco!$C7155,Analitico!$A:$A,0))&amp;"%",""),"")</f>
        <v/>
      </c>
    </row>
    <row r="7156" spans="1:11" ht="22.5" x14ac:dyDescent="0.2">
      <c r="A7156" s="1" t="str">
        <f t="shared" si="113"/>
        <v>SINAPI 100655</v>
      </c>
      <c r="B7156" s="3" t="s">
        <v>21527</v>
      </c>
      <c r="C7156" s="3" t="s">
        <v>8489</v>
      </c>
      <c r="D7156" s="2" t="s">
        <v>15738</v>
      </c>
      <c r="E7156" s="3" t="s">
        <v>20621</v>
      </c>
      <c r="F7156" s="67" t="s">
        <v>38760</v>
      </c>
      <c r="G7156" s="67" t="s">
        <v>35840</v>
      </c>
      <c r="I7156" s="3" t="s">
        <v>6298</v>
      </c>
      <c r="J7156" s="3" t="str">
        <f>IF($B7156="SINAPI",IF(ISNUMBER(MATCH(Banco!$C7156,Analitico!$A:$A,0)),INDEX(Analitico!E:E,MATCH(Banco!$C7156,Analitico!$A:$A,0))&amp;"%",""),"")</f>
        <v/>
      </c>
      <c r="K7156" s="3" t="str">
        <f>IF($B7156="SINAPI",IF(ISNUMBER(MATCH(Banco!$C7156,Analitico!$A:$A,0)),INDEX(Analitico!F:F,MATCH(Banco!$C7156,Analitico!$A:$A,0))&amp;"%",""),"")</f>
        <v/>
      </c>
    </row>
    <row r="7157" spans="1:11" ht="22.5" x14ac:dyDescent="0.2">
      <c r="A7157" s="1" t="str">
        <f t="shared" si="113"/>
        <v>SINAPI 100656</v>
      </c>
      <c r="B7157" s="3" t="s">
        <v>21527</v>
      </c>
      <c r="C7157" s="3" t="s">
        <v>8490</v>
      </c>
      <c r="D7157" s="2" t="s">
        <v>15739</v>
      </c>
      <c r="E7157" s="3" t="s">
        <v>20621</v>
      </c>
      <c r="F7157" s="67" t="s">
        <v>5330</v>
      </c>
      <c r="G7157" s="67" t="s">
        <v>35841</v>
      </c>
      <c r="I7157" s="3" t="s">
        <v>6300</v>
      </c>
      <c r="J7157" s="3" t="str">
        <f>IF($B7157="SINAPI",IF(ISNUMBER(MATCH(Banco!$C7157,Analitico!$A:$A,0)),INDEX(Analitico!E:E,MATCH(Banco!$C7157,Analitico!$A:$A,0))&amp;"%",""),"")</f>
        <v/>
      </c>
      <c r="K7157" s="3" t="str">
        <f>IF($B7157="SINAPI",IF(ISNUMBER(MATCH(Banco!$C7157,Analitico!$A:$A,0)),INDEX(Analitico!F:F,MATCH(Banco!$C7157,Analitico!$A:$A,0))&amp;"%",""),"")</f>
        <v/>
      </c>
    </row>
    <row r="7158" spans="1:11" ht="22.5" x14ac:dyDescent="0.2">
      <c r="A7158" s="1" t="str">
        <f t="shared" si="113"/>
        <v>SINAPI 100657</v>
      </c>
      <c r="B7158" s="3" t="s">
        <v>21527</v>
      </c>
      <c r="C7158" s="3" t="s">
        <v>8491</v>
      </c>
      <c r="D7158" s="2" t="s">
        <v>15740</v>
      </c>
      <c r="E7158" s="3" t="s">
        <v>20621</v>
      </c>
      <c r="F7158" s="67" t="s">
        <v>38761</v>
      </c>
      <c r="G7158" s="67" t="s">
        <v>35842</v>
      </c>
      <c r="I7158" s="3" t="s">
        <v>6300</v>
      </c>
      <c r="J7158" s="3" t="str">
        <f>IF($B7158="SINAPI",IF(ISNUMBER(MATCH(Banco!$C7158,Analitico!$A:$A,0)),INDEX(Analitico!E:E,MATCH(Banco!$C7158,Analitico!$A:$A,0))&amp;"%",""),"")</f>
        <v/>
      </c>
      <c r="K7158" s="3" t="str">
        <f>IF($B7158="SINAPI",IF(ISNUMBER(MATCH(Banco!$C7158,Analitico!$A:$A,0)),INDEX(Analitico!F:F,MATCH(Banco!$C7158,Analitico!$A:$A,0))&amp;"%",""),"")</f>
        <v/>
      </c>
    </row>
    <row r="7159" spans="1:11" ht="22.5" x14ac:dyDescent="0.2">
      <c r="A7159" s="1" t="str">
        <f t="shared" si="113"/>
        <v>SINAPI 100658</v>
      </c>
      <c r="B7159" s="3" t="s">
        <v>21527</v>
      </c>
      <c r="C7159" s="3" t="s">
        <v>8492</v>
      </c>
      <c r="D7159" s="2" t="s">
        <v>15741</v>
      </c>
      <c r="E7159" s="3" t="s">
        <v>20621</v>
      </c>
      <c r="F7159" s="67" t="s">
        <v>38762</v>
      </c>
      <c r="G7159" s="67" t="s">
        <v>35843</v>
      </c>
      <c r="I7159" s="3" t="s">
        <v>6300</v>
      </c>
      <c r="J7159" s="3" t="str">
        <f>IF($B7159="SINAPI",IF(ISNUMBER(MATCH(Banco!$C7159,Analitico!$A:$A,0)),INDEX(Analitico!E:E,MATCH(Banco!$C7159,Analitico!$A:$A,0))&amp;"%",""),"")</f>
        <v/>
      </c>
      <c r="K7159" s="3" t="str">
        <f>IF($B7159="SINAPI",IF(ISNUMBER(MATCH(Banco!$C7159,Analitico!$A:$A,0)),INDEX(Analitico!F:F,MATCH(Banco!$C7159,Analitico!$A:$A,0))&amp;"%",""),"")</f>
        <v/>
      </c>
    </row>
    <row r="7160" spans="1:11" ht="22.5" x14ac:dyDescent="0.2">
      <c r="A7160" s="1" t="str">
        <f t="shared" si="113"/>
        <v>SINAPI 100889</v>
      </c>
      <c r="B7160" s="3" t="s">
        <v>21527</v>
      </c>
      <c r="C7160" s="3" t="s">
        <v>8493</v>
      </c>
      <c r="D7160" s="2" t="s">
        <v>15742</v>
      </c>
      <c r="E7160" s="3" t="s">
        <v>20628</v>
      </c>
      <c r="F7160" s="67" t="s">
        <v>4943</v>
      </c>
      <c r="G7160" s="67" t="s">
        <v>5416</v>
      </c>
      <c r="I7160" s="3" t="s">
        <v>6300</v>
      </c>
      <c r="J7160" s="3" t="str">
        <f>IF($B7160="SINAPI",IF(ISNUMBER(MATCH(Banco!$C7160,Analitico!$A:$A,0)),INDEX(Analitico!E:E,MATCH(Banco!$C7160,Analitico!$A:$A,0))&amp;"%",""),"")</f>
        <v/>
      </c>
      <c r="K7160" s="3" t="str">
        <f>IF($B7160="SINAPI",IF(ISNUMBER(MATCH(Banco!$C7160,Analitico!$A:$A,0)),INDEX(Analitico!F:F,MATCH(Banco!$C7160,Analitico!$A:$A,0))&amp;"%",""),"")</f>
        <v/>
      </c>
    </row>
    <row r="7161" spans="1:11" ht="22.5" x14ac:dyDescent="0.2">
      <c r="A7161" s="1" t="str">
        <f t="shared" si="113"/>
        <v>SINAPI 100890</v>
      </c>
      <c r="B7161" s="3" t="s">
        <v>21527</v>
      </c>
      <c r="C7161" s="3" t="s">
        <v>8494</v>
      </c>
      <c r="D7161" s="2" t="s">
        <v>15743</v>
      </c>
      <c r="E7161" s="3" t="s">
        <v>20628</v>
      </c>
      <c r="F7161" s="67" t="s">
        <v>4961</v>
      </c>
      <c r="G7161" s="67" t="s">
        <v>30859</v>
      </c>
      <c r="I7161" s="3" t="s">
        <v>6300</v>
      </c>
      <c r="J7161" s="3" t="str">
        <f>IF($B7161="SINAPI",IF(ISNUMBER(MATCH(Banco!$C7161,Analitico!$A:$A,0)),INDEX(Analitico!E:E,MATCH(Banco!$C7161,Analitico!$A:$A,0))&amp;"%",""),"")</f>
        <v/>
      </c>
      <c r="K7161" s="3" t="str">
        <f>IF($B7161="SINAPI",IF(ISNUMBER(MATCH(Banco!$C7161,Analitico!$A:$A,0)),INDEX(Analitico!F:F,MATCH(Banco!$C7161,Analitico!$A:$A,0))&amp;"%",""),"")</f>
        <v/>
      </c>
    </row>
    <row r="7162" spans="1:11" ht="22.5" x14ac:dyDescent="0.2">
      <c r="A7162" s="1" t="str">
        <f t="shared" si="113"/>
        <v>SINAPI 100892</v>
      </c>
      <c r="B7162" s="3" t="s">
        <v>21527</v>
      </c>
      <c r="C7162" s="3" t="s">
        <v>8495</v>
      </c>
      <c r="D7162" s="2" t="s">
        <v>15744</v>
      </c>
      <c r="E7162" s="3" t="s">
        <v>20628</v>
      </c>
      <c r="F7162" s="67" t="s">
        <v>21144</v>
      </c>
      <c r="G7162" s="67" t="s">
        <v>5378</v>
      </c>
      <c r="I7162" s="3" t="s">
        <v>6300</v>
      </c>
      <c r="J7162" s="3" t="str">
        <f>IF($B7162="SINAPI",IF(ISNUMBER(MATCH(Banco!$C7162,Analitico!$A:$A,0)),INDEX(Analitico!E:E,MATCH(Banco!$C7162,Analitico!$A:$A,0))&amp;"%",""),"")</f>
        <v/>
      </c>
      <c r="K7162" s="3" t="str">
        <f>IF($B7162="SINAPI",IF(ISNUMBER(MATCH(Banco!$C7162,Analitico!$A:$A,0)),INDEX(Analitico!F:F,MATCH(Banco!$C7162,Analitico!$A:$A,0))&amp;"%",""),"")</f>
        <v/>
      </c>
    </row>
    <row r="7163" spans="1:11" ht="22.5" x14ac:dyDescent="0.2">
      <c r="A7163" s="1" t="str">
        <f t="shared" si="113"/>
        <v>SINAPI 100893</v>
      </c>
      <c r="B7163" s="3" t="s">
        <v>21527</v>
      </c>
      <c r="C7163" s="3" t="s">
        <v>8496</v>
      </c>
      <c r="D7163" s="2" t="s">
        <v>15745</v>
      </c>
      <c r="E7163" s="3" t="s">
        <v>20628</v>
      </c>
      <c r="F7163" s="67" t="s">
        <v>5145</v>
      </c>
      <c r="G7163" s="67" t="s">
        <v>21829</v>
      </c>
      <c r="I7163" s="3" t="s">
        <v>6300</v>
      </c>
      <c r="J7163" s="3" t="str">
        <f>IF($B7163="SINAPI",IF(ISNUMBER(MATCH(Banco!$C7163,Analitico!$A:$A,0)),INDEX(Analitico!E:E,MATCH(Banco!$C7163,Analitico!$A:$A,0))&amp;"%",""),"")</f>
        <v/>
      </c>
      <c r="K7163" s="3" t="str">
        <f>IF($B7163="SINAPI",IF(ISNUMBER(MATCH(Banco!$C7163,Analitico!$A:$A,0)),INDEX(Analitico!F:F,MATCH(Banco!$C7163,Analitico!$A:$A,0))&amp;"%",""),"")</f>
        <v/>
      </c>
    </row>
    <row r="7164" spans="1:11" ht="22.5" x14ac:dyDescent="0.2">
      <c r="A7164" s="1" t="str">
        <f t="shared" si="113"/>
        <v>SINAPI 100894</v>
      </c>
      <c r="B7164" s="3" t="s">
        <v>21527</v>
      </c>
      <c r="C7164" s="3" t="s">
        <v>8497</v>
      </c>
      <c r="D7164" s="2" t="s">
        <v>15746</v>
      </c>
      <c r="E7164" s="3" t="s">
        <v>20628</v>
      </c>
      <c r="F7164" s="67" t="s">
        <v>30911</v>
      </c>
      <c r="G7164" s="67" t="s">
        <v>20918</v>
      </c>
      <c r="I7164" s="3" t="s">
        <v>6300</v>
      </c>
      <c r="J7164" s="3" t="str">
        <f>IF($B7164="SINAPI",IF(ISNUMBER(MATCH(Banco!$C7164,Analitico!$A:$A,0)),INDEX(Analitico!E:E,MATCH(Banco!$C7164,Analitico!$A:$A,0))&amp;"%",""),"")</f>
        <v/>
      </c>
      <c r="K7164" s="3" t="str">
        <f>IF($B7164="SINAPI",IF(ISNUMBER(MATCH(Banco!$C7164,Analitico!$A:$A,0)),INDEX(Analitico!F:F,MATCH(Banco!$C7164,Analitico!$A:$A,0))&amp;"%",""),"")</f>
        <v/>
      </c>
    </row>
    <row r="7165" spans="1:11" ht="22.5" x14ac:dyDescent="0.2">
      <c r="A7165" s="1" t="str">
        <f t="shared" si="113"/>
        <v>SINAPI 100896</v>
      </c>
      <c r="B7165" s="3" t="s">
        <v>21527</v>
      </c>
      <c r="C7165" s="3" t="s">
        <v>8498</v>
      </c>
      <c r="D7165" s="2" t="s">
        <v>15747</v>
      </c>
      <c r="E7165" s="3" t="s">
        <v>20621</v>
      </c>
      <c r="F7165" s="67" t="s">
        <v>30154</v>
      </c>
      <c r="G7165" s="67" t="s">
        <v>35063</v>
      </c>
      <c r="I7165" s="3" t="s">
        <v>6298</v>
      </c>
      <c r="J7165" s="3" t="str">
        <f>IF($B7165="SINAPI",IF(ISNUMBER(MATCH(Banco!$C7165,Analitico!$A:$A,0)),INDEX(Analitico!E:E,MATCH(Banco!$C7165,Analitico!$A:$A,0))&amp;"%",""),"")</f>
        <v/>
      </c>
      <c r="K7165" s="3" t="str">
        <f>IF($B7165="SINAPI",IF(ISNUMBER(MATCH(Banco!$C7165,Analitico!$A:$A,0)),INDEX(Analitico!F:F,MATCH(Banco!$C7165,Analitico!$A:$A,0))&amp;"%",""),"")</f>
        <v/>
      </c>
    </row>
    <row r="7166" spans="1:11" ht="22.5" x14ac:dyDescent="0.2">
      <c r="A7166" s="1" t="str">
        <f t="shared" si="113"/>
        <v>SINAPI 100897</v>
      </c>
      <c r="B7166" s="3" t="s">
        <v>21527</v>
      </c>
      <c r="C7166" s="3" t="s">
        <v>8499</v>
      </c>
      <c r="D7166" s="2" t="s">
        <v>15748</v>
      </c>
      <c r="E7166" s="3" t="s">
        <v>20621</v>
      </c>
      <c r="F7166" s="67" t="s">
        <v>38763</v>
      </c>
      <c r="G7166" s="67" t="s">
        <v>21492</v>
      </c>
      <c r="I7166" s="3" t="s">
        <v>6298</v>
      </c>
      <c r="J7166" s="3" t="str">
        <f>IF($B7166="SINAPI",IF(ISNUMBER(MATCH(Banco!$C7166,Analitico!$A:$A,0)),INDEX(Analitico!E:E,MATCH(Banco!$C7166,Analitico!$A:$A,0))&amp;"%",""),"")</f>
        <v/>
      </c>
      <c r="K7166" s="3" t="str">
        <f>IF($B7166="SINAPI",IF(ISNUMBER(MATCH(Banco!$C7166,Analitico!$A:$A,0)),INDEX(Analitico!F:F,MATCH(Banco!$C7166,Analitico!$A:$A,0))&amp;"%",""),"")</f>
        <v/>
      </c>
    </row>
    <row r="7167" spans="1:11" ht="22.5" x14ac:dyDescent="0.2">
      <c r="A7167" s="1" t="str">
        <f t="shared" si="113"/>
        <v>SINAPI 100898</v>
      </c>
      <c r="B7167" s="3" t="s">
        <v>21527</v>
      </c>
      <c r="C7167" s="3" t="s">
        <v>8500</v>
      </c>
      <c r="D7167" s="2" t="s">
        <v>15749</v>
      </c>
      <c r="E7167" s="3" t="s">
        <v>20621</v>
      </c>
      <c r="F7167" s="67" t="s">
        <v>38764</v>
      </c>
      <c r="G7167" s="67" t="s">
        <v>35844</v>
      </c>
      <c r="I7167" s="3" t="s">
        <v>6298</v>
      </c>
      <c r="J7167" s="3" t="str">
        <f>IF($B7167="SINAPI",IF(ISNUMBER(MATCH(Banco!$C7167,Analitico!$A:$A,0)),INDEX(Analitico!E:E,MATCH(Banco!$C7167,Analitico!$A:$A,0))&amp;"%",""),"")</f>
        <v/>
      </c>
      <c r="K7167" s="3" t="str">
        <f>IF($B7167="SINAPI",IF(ISNUMBER(MATCH(Banco!$C7167,Analitico!$A:$A,0)),INDEX(Analitico!F:F,MATCH(Banco!$C7167,Analitico!$A:$A,0))&amp;"%",""),"")</f>
        <v/>
      </c>
    </row>
    <row r="7168" spans="1:11" ht="22.5" x14ac:dyDescent="0.2">
      <c r="A7168" s="1" t="str">
        <f t="shared" si="113"/>
        <v>SINAPI 100899</v>
      </c>
      <c r="B7168" s="3" t="s">
        <v>21527</v>
      </c>
      <c r="C7168" s="3" t="s">
        <v>8501</v>
      </c>
      <c r="D7168" s="2" t="s">
        <v>15750</v>
      </c>
      <c r="E7168" s="3" t="s">
        <v>20621</v>
      </c>
      <c r="F7168" s="67" t="s">
        <v>31880</v>
      </c>
      <c r="G7168" s="67" t="s">
        <v>35845</v>
      </c>
      <c r="I7168" s="3" t="s">
        <v>6298</v>
      </c>
      <c r="J7168" s="3" t="str">
        <f>IF($B7168="SINAPI",IF(ISNUMBER(MATCH(Banco!$C7168,Analitico!$A:$A,0)),INDEX(Analitico!E:E,MATCH(Banco!$C7168,Analitico!$A:$A,0))&amp;"%",""),"")</f>
        <v/>
      </c>
      <c r="K7168" s="3" t="str">
        <f>IF($B7168="SINAPI",IF(ISNUMBER(MATCH(Banco!$C7168,Analitico!$A:$A,0)),INDEX(Analitico!F:F,MATCH(Banco!$C7168,Analitico!$A:$A,0))&amp;"%",""),"")</f>
        <v/>
      </c>
    </row>
    <row r="7169" spans="1:11" ht="22.5" x14ac:dyDescent="0.2">
      <c r="A7169" s="1" t="str">
        <f t="shared" si="113"/>
        <v>SINAPI 100900</v>
      </c>
      <c r="B7169" s="3" t="s">
        <v>21527</v>
      </c>
      <c r="C7169" s="3" t="s">
        <v>8502</v>
      </c>
      <c r="D7169" s="2" t="s">
        <v>15751</v>
      </c>
      <c r="E7169" s="3" t="s">
        <v>20621</v>
      </c>
      <c r="F7169" s="67" t="s">
        <v>38765</v>
      </c>
      <c r="G7169" s="67" t="s">
        <v>35846</v>
      </c>
      <c r="I7169" s="3" t="s">
        <v>6298</v>
      </c>
      <c r="J7169" s="3" t="str">
        <f>IF($B7169="SINAPI",IF(ISNUMBER(MATCH(Banco!$C7169,Analitico!$A:$A,0)),INDEX(Analitico!E:E,MATCH(Banco!$C7169,Analitico!$A:$A,0))&amp;"%",""),"")</f>
        <v/>
      </c>
      <c r="K7169" s="3" t="str">
        <f>IF($B7169="SINAPI",IF(ISNUMBER(MATCH(Banco!$C7169,Analitico!$A:$A,0)),INDEX(Analitico!F:F,MATCH(Banco!$C7169,Analitico!$A:$A,0))&amp;"%",""),"")</f>
        <v/>
      </c>
    </row>
    <row r="7170" spans="1:11" ht="22.5" x14ac:dyDescent="0.2">
      <c r="A7170" s="1" t="str">
        <f t="shared" si="113"/>
        <v>SINAPI 101173</v>
      </c>
      <c r="B7170" s="3" t="s">
        <v>21527</v>
      </c>
      <c r="C7170" s="3" t="s">
        <v>8503</v>
      </c>
      <c r="D7170" s="2" t="s">
        <v>15752</v>
      </c>
      <c r="E7170" s="3" t="s">
        <v>20621</v>
      </c>
      <c r="F7170" s="67" t="s">
        <v>34836</v>
      </c>
      <c r="G7170" s="67" t="s">
        <v>35236</v>
      </c>
      <c r="I7170" s="3" t="s">
        <v>6298</v>
      </c>
      <c r="J7170" s="3" t="str">
        <f>IF($B7170="SINAPI",IF(ISNUMBER(MATCH(Banco!$C7170,Analitico!$A:$A,0)),INDEX(Analitico!E:E,MATCH(Banco!$C7170,Analitico!$A:$A,0))&amp;"%",""),"")</f>
        <v/>
      </c>
      <c r="K7170" s="3" t="str">
        <f>IF($B7170="SINAPI",IF(ISNUMBER(MATCH(Banco!$C7170,Analitico!$A:$A,0)),INDEX(Analitico!F:F,MATCH(Banco!$C7170,Analitico!$A:$A,0))&amp;"%",""),"")</f>
        <v/>
      </c>
    </row>
    <row r="7171" spans="1:11" ht="22.5" x14ac:dyDescent="0.2">
      <c r="A7171" s="1" t="str">
        <f t="shared" si="113"/>
        <v>SINAPI 101174</v>
      </c>
      <c r="B7171" s="3" t="s">
        <v>21527</v>
      </c>
      <c r="C7171" s="3" t="s">
        <v>8504</v>
      </c>
      <c r="D7171" s="2" t="s">
        <v>15753</v>
      </c>
      <c r="E7171" s="3" t="s">
        <v>20621</v>
      </c>
      <c r="F7171" s="67" t="s">
        <v>38766</v>
      </c>
      <c r="G7171" s="67" t="s">
        <v>35847</v>
      </c>
      <c r="I7171" s="3" t="s">
        <v>6298</v>
      </c>
      <c r="J7171" s="3" t="str">
        <f>IF($B7171="SINAPI",IF(ISNUMBER(MATCH(Banco!$C7171,Analitico!$A:$A,0)),INDEX(Analitico!E:E,MATCH(Banco!$C7171,Analitico!$A:$A,0))&amp;"%",""),"")</f>
        <v/>
      </c>
      <c r="K7171" s="3" t="str">
        <f>IF($B7171="SINAPI",IF(ISNUMBER(MATCH(Banco!$C7171,Analitico!$A:$A,0)),INDEX(Analitico!F:F,MATCH(Banco!$C7171,Analitico!$A:$A,0))&amp;"%",""),"")</f>
        <v/>
      </c>
    </row>
    <row r="7172" spans="1:11" ht="22.5" x14ac:dyDescent="0.2">
      <c r="A7172" s="1" t="str">
        <f t="shared" si="113"/>
        <v>SINAPI 101175</v>
      </c>
      <c r="B7172" s="3" t="s">
        <v>21527</v>
      </c>
      <c r="C7172" s="3" t="s">
        <v>8505</v>
      </c>
      <c r="D7172" s="2" t="s">
        <v>15754</v>
      </c>
      <c r="E7172" s="3" t="s">
        <v>20621</v>
      </c>
      <c r="F7172" s="67" t="s">
        <v>38767</v>
      </c>
      <c r="G7172" s="67" t="s">
        <v>31703</v>
      </c>
      <c r="I7172" s="3" t="s">
        <v>6298</v>
      </c>
      <c r="J7172" s="3" t="str">
        <f>IF($B7172="SINAPI",IF(ISNUMBER(MATCH(Banco!$C7172,Analitico!$A:$A,0)),INDEX(Analitico!E:E,MATCH(Banco!$C7172,Analitico!$A:$A,0))&amp;"%",""),"")</f>
        <v/>
      </c>
      <c r="K7172" s="3" t="str">
        <f>IF($B7172="SINAPI",IF(ISNUMBER(MATCH(Banco!$C7172,Analitico!$A:$A,0)),INDEX(Analitico!F:F,MATCH(Banco!$C7172,Analitico!$A:$A,0))&amp;"%",""),"")</f>
        <v/>
      </c>
    </row>
    <row r="7173" spans="1:11" ht="22.5" x14ac:dyDescent="0.2">
      <c r="A7173" s="1" t="str">
        <f t="shared" si="113"/>
        <v>SINAPI 101176</v>
      </c>
      <c r="B7173" s="3" t="s">
        <v>21527</v>
      </c>
      <c r="C7173" s="3" t="s">
        <v>8506</v>
      </c>
      <c r="D7173" s="2" t="s">
        <v>15755</v>
      </c>
      <c r="E7173" s="3" t="s">
        <v>20621</v>
      </c>
      <c r="F7173" s="67" t="s">
        <v>37380</v>
      </c>
      <c r="G7173" s="67" t="s">
        <v>35848</v>
      </c>
      <c r="I7173" s="3" t="s">
        <v>6298</v>
      </c>
      <c r="J7173" s="3" t="str">
        <f>IF($B7173="SINAPI",IF(ISNUMBER(MATCH(Banco!$C7173,Analitico!$A:$A,0)),INDEX(Analitico!E:E,MATCH(Banco!$C7173,Analitico!$A:$A,0))&amp;"%",""),"")</f>
        <v/>
      </c>
      <c r="K7173" s="3" t="str">
        <f>IF($B7173="SINAPI",IF(ISNUMBER(MATCH(Banco!$C7173,Analitico!$A:$A,0)),INDEX(Analitico!F:F,MATCH(Banco!$C7173,Analitico!$A:$A,0))&amp;"%",""),"")</f>
        <v/>
      </c>
    </row>
    <row r="7174" spans="1:11" x14ac:dyDescent="0.2">
      <c r="A7174" s="1" t="str">
        <f t="shared" si="113"/>
        <v>SINAPI 102521</v>
      </c>
      <c r="B7174" s="3" t="s">
        <v>21527</v>
      </c>
      <c r="C7174" s="3" t="s">
        <v>8507</v>
      </c>
      <c r="D7174" s="2" t="s">
        <v>15756</v>
      </c>
      <c r="E7174" s="3" t="s">
        <v>20622</v>
      </c>
      <c r="F7174" s="67" t="s">
        <v>38768</v>
      </c>
      <c r="G7174" s="67" t="s">
        <v>32312</v>
      </c>
      <c r="I7174" s="3" t="s">
        <v>6298</v>
      </c>
      <c r="J7174" s="3" t="str">
        <f>IF($B7174="SINAPI",IF(ISNUMBER(MATCH(Banco!$C7174,Analitico!$A:$A,0)),INDEX(Analitico!E:E,MATCH(Banco!$C7174,Analitico!$A:$A,0))&amp;"%",""),"")</f>
        <v/>
      </c>
      <c r="K7174" s="3" t="str">
        <f>IF($B7174="SINAPI",IF(ISNUMBER(MATCH(Banco!$C7174,Analitico!$A:$A,0)),INDEX(Analitico!F:F,MATCH(Banco!$C7174,Analitico!$A:$A,0))&amp;"%",""),"")</f>
        <v/>
      </c>
    </row>
    <row r="7175" spans="1:11" x14ac:dyDescent="0.2">
      <c r="A7175" s="1" t="str">
        <f t="shared" si="113"/>
        <v>SINAPI 102522</v>
      </c>
      <c r="B7175" s="3" t="s">
        <v>21527</v>
      </c>
      <c r="C7175" s="3" t="s">
        <v>8508</v>
      </c>
      <c r="D7175" s="2" t="s">
        <v>15757</v>
      </c>
      <c r="E7175" s="3" t="s">
        <v>20622</v>
      </c>
      <c r="F7175" s="67" t="s">
        <v>38769</v>
      </c>
      <c r="G7175" s="67" t="s">
        <v>5270</v>
      </c>
      <c r="I7175" s="3" t="s">
        <v>6298</v>
      </c>
      <c r="J7175" s="3" t="str">
        <f>IF($B7175="SINAPI",IF(ISNUMBER(MATCH(Banco!$C7175,Analitico!$A:$A,0)),INDEX(Analitico!E:E,MATCH(Banco!$C7175,Analitico!$A:$A,0))&amp;"%",""),"")</f>
        <v/>
      </c>
      <c r="K7175" s="3" t="str">
        <f>IF($B7175="SINAPI",IF(ISNUMBER(MATCH(Banco!$C7175,Analitico!$A:$A,0)),INDEX(Analitico!F:F,MATCH(Banco!$C7175,Analitico!$A:$A,0))&amp;"%",""),"")</f>
        <v/>
      </c>
    </row>
    <row r="7176" spans="1:11" x14ac:dyDescent="0.2">
      <c r="A7176" s="1" t="str">
        <f t="shared" si="113"/>
        <v>SINAPI 102523</v>
      </c>
      <c r="B7176" s="3" t="s">
        <v>21527</v>
      </c>
      <c r="C7176" s="3" t="s">
        <v>8509</v>
      </c>
      <c r="D7176" s="2" t="s">
        <v>15758</v>
      </c>
      <c r="E7176" s="3" t="s">
        <v>20622</v>
      </c>
      <c r="F7176" s="67" t="s">
        <v>38770</v>
      </c>
      <c r="G7176" s="67" t="s">
        <v>35849</v>
      </c>
      <c r="I7176" s="3" t="s">
        <v>6298</v>
      </c>
      <c r="J7176" s="3" t="str">
        <f>IF($B7176="SINAPI",IF(ISNUMBER(MATCH(Banco!$C7176,Analitico!$A:$A,0)),INDEX(Analitico!E:E,MATCH(Banco!$C7176,Analitico!$A:$A,0))&amp;"%",""),"")</f>
        <v/>
      </c>
      <c r="K7176" s="3" t="str">
        <f>IF($B7176="SINAPI",IF(ISNUMBER(MATCH(Banco!$C7176,Analitico!$A:$A,0)),INDEX(Analitico!F:F,MATCH(Banco!$C7176,Analitico!$A:$A,0))&amp;"%",""),"")</f>
        <v/>
      </c>
    </row>
    <row r="7177" spans="1:11" ht="22.5" x14ac:dyDescent="0.2">
      <c r="A7177" s="1" t="str">
        <f t="shared" si="113"/>
        <v>SINAPI 95240</v>
      </c>
      <c r="B7177" s="3" t="s">
        <v>21527</v>
      </c>
      <c r="C7177" s="3" t="s">
        <v>8510</v>
      </c>
      <c r="D7177" s="2" t="s">
        <v>15759</v>
      </c>
      <c r="E7177" s="3" t="s">
        <v>20623</v>
      </c>
      <c r="F7177" s="67" t="s">
        <v>21182</v>
      </c>
      <c r="G7177" s="67" t="s">
        <v>34939</v>
      </c>
      <c r="I7177" s="3" t="s">
        <v>6298</v>
      </c>
      <c r="J7177" s="3" t="str">
        <f>IF($B7177="SINAPI",IF(ISNUMBER(MATCH(Banco!$C7177,Analitico!$A:$A,0)),INDEX(Analitico!E:E,MATCH(Banco!$C7177,Analitico!$A:$A,0))&amp;"%",""),"")</f>
        <v/>
      </c>
      <c r="K7177" s="3" t="str">
        <f>IF($B7177="SINAPI",IF(ISNUMBER(MATCH(Banco!$C7177,Analitico!$A:$A,0)),INDEX(Analitico!F:F,MATCH(Banco!$C7177,Analitico!$A:$A,0))&amp;"%",""),"")</f>
        <v/>
      </c>
    </row>
    <row r="7178" spans="1:11" ht="22.5" x14ac:dyDescent="0.2">
      <c r="A7178" s="1" t="str">
        <f t="shared" si="113"/>
        <v>SINAPI 95241</v>
      </c>
      <c r="B7178" s="3" t="s">
        <v>21527</v>
      </c>
      <c r="C7178" s="3" t="s">
        <v>8511</v>
      </c>
      <c r="D7178" s="2" t="s">
        <v>15760</v>
      </c>
      <c r="E7178" s="3" t="s">
        <v>20623</v>
      </c>
      <c r="F7178" s="67" t="s">
        <v>21412</v>
      </c>
      <c r="G7178" s="67" t="s">
        <v>35850</v>
      </c>
      <c r="I7178" s="3" t="s">
        <v>6298</v>
      </c>
      <c r="J7178" s="3" t="str">
        <f>IF($B7178="SINAPI",IF(ISNUMBER(MATCH(Banco!$C7178,Analitico!$A:$A,0)),INDEX(Analitico!E:E,MATCH(Banco!$C7178,Analitico!$A:$A,0))&amp;"%",""),"")</f>
        <v/>
      </c>
      <c r="K7178" s="3" t="str">
        <f>IF($B7178="SINAPI",IF(ISNUMBER(MATCH(Banco!$C7178,Analitico!$A:$A,0)),INDEX(Analitico!F:F,MATCH(Banco!$C7178,Analitico!$A:$A,0))&amp;"%",""),"")</f>
        <v/>
      </c>
    </row>
    <row r="7179" spans="1:11" x14ac:dyDescent="0.2">
      <c r="A7179" s="1" t="str">
        <f t="shared" si="113"/>
        <v>SINAPI 96616</v>
      </c>
      <c r="B7179" s="3" t="s">
        <v>21527</v>
      </c>
      <c r="C7179" s="3" t="s">
        <v>8512</v>
      </c>
      <c r="D7179" s="2" t="s">
        <v>15761</v>
      </c>
      <c r="E7179" s="3" t="s">
        <v>20624</v>
      </c>
      <c r="F7179" s="67" t="s">
        <v>38771</v>
      </c>
      <c r="G7179" s="67" t="s">
        <v>35851</v>
      </c>
      <c r="I7179" s="3" t="s">
        <v>6298</v>
      </c>
      <c r="J7179" s="3" t="str">
        <f>IF($B7179="SINAPI",IF(ISNUMBER(MATCH(Banco!$C7179,Analitico!$A:$A,0)),INDEX(Analitico!E:E,MATCH(Banco!$C7179,Analitico!$A:$A,0))&amp;"%",""),"")</f>
        <v/>
      </c>
      <c r="K7179" s="3" t="str">
        <f>IF($B7179="SINAPI",IF(ISNUMBER(MATCH(Banco!$C7179,Analitico!$A:$A,0)),INDEX(Analitico!F:F,MATCH(Banco!$C7179,Analitico!$A:$A,0))&amp;"%",""),"")</f>
        <v/>
      </c>
    </row>
    <row r="7180" spans="1:11" ht="22.5" x14ac:dyDescent="0.2">
      <c r="A7180" s="1" t="str">
        <f t="shared" si="113"/>
        <v>SINAPI 96617</v>
      </c>
      <c r="B7180" s="3" t="s">
        <v>21527</v>
      </c>
      <c r="C7180" s="3" t="s">
        <v>8513</v>
      </c>
      <c r="D7180" s="2" t="s">
        <v>15762</v>
      </c>
      <c r="E7180" s="3" t="s">
        <v>20623</v>
      </c>
      <c r="F7180" s="67" t="s">
        <v>21110</v>
      </c>
      <c r="G7180" s="67" t="s">
        <v>31744</v>
      </c>
      <c r="I7180" s="3" t="s">
        <v>6298</v>
      </c>
      <c r="J7180" s="3" t="str">
        <f>IF($B7180="SINAPI",IF(ISNUMBER(MATCH(Banco!$C7180,Analitico!$A:$A,0)),INDEX(Analitico!E:E,MATCH(Banco!$C7180,Analitico!$A:$A,0))&amp;"%",""),"")</f>
        <v/>
      </c>
      <c r="K7180" s="3" t="str">
        <f>IF($B7180="SINAPI",IF(ISNUMBER(MATCH(Banco!$C7180,Analitico!$A:$A,0)),INDEX(Analitico!F:F,MATCH(Banco!$C7180,Analitico!$A:$A,0))&amp;"%",""),"")</f>
        <v/>
      </c>
    </row>
    <row r="7181" spans="1:11" ht="22.5" x14ac:dyDescent="0.2">
      <c r="A7181" s="1" t="str">
        <f t="shared" si="113"/>
        <v>SINAPI 96619</v>
      </c>
      <c r="B7181" s="3" t="s">
        <v>21527</v>
      </c>
      <c r="C7181" s="3" t="s">
        <v>8514</v>
      </c>
      <c r="D7181" s="2" t="s">
        <v>15763</v>
      </c>
      <c r="E7181" s="3" t="s">
        <v>20623</v>
      </c>
      <c r="F7181" s="67" t="s">
        <v>29600</v>
      </c>
      <c r="G7181" s="67" t="s">
        <v>4807</v>
      </c>
      <c r="I7181" s="3" t="s">
        <v>6298</v>
      </c>
      <c r="J7181" s="3" t="str">
        <f>IF($B7181="SINAPI",IF(ISNUMBER(MATCH(Banco!$C7181,Analitico!$A:$A,0)),INDEX(Analitico!E:E,MATCH(Banco!$C7181,Analitico!$A:$A,0))&amp;"%",""),"")</f>
        <v/>
      </c>
      <c r="K7181" s="3" t="str">
        <f>IF($B7181="SINAPI",IF(ISNUMBER(MATCH(Banco!$C7181,Analitico!$A:$A,0)),INDEX(Analitico!F:F,MATCH(Banco!$C7181,Analitico!$A:$A,0))&amp;"%",""),"")</f>
        <v/>
      </c>
    </row>
    <row r="7182" spans="1:11" x14ac:dyDescent="0.2">
      <c r="A7182" s="1" t="str">
        <f t="shared" si="113"/>
        <v>SINAPI 96620</v>
      </c>
      <c r="B7182" s="3" t="s">
        <v>21527</v>
      </c>
      <c r="C7182" s="3" t="s">
        <v>8515</v>
      </c>
      <c r="D7182" s="2" t="s">
        <v>15764</v>
      </c>
      <c r="E7182" s="3" t="s">
        <v>20624</v>
      </c>
      <c r="F7182" s="67" t="s">
        <v>38772</v>
      </c>
      <c r="G7182" s="67" t="s">
        <v>35852</v>
      </c>
      <c r="I7182" s="3" t="s">
        <v>6298</v>
      </c>
      <c r="J7182" s="3" t="str">
        <f>IF($B7182="SINAPI",IF(ISNUMBER(MATCH(Banco!$C7182,Analitico!$A:$A,0)),INDEX(Analitico!E:E,MATCH(Banco!$C7182,Analitico!$A:$A,0))&amp;"%",""),"")</f>
        <v/>
      </c>
      <c r="K7182" s="3" t="str">
        <f>IF($B7182="SINAPI",IF(ISNUMBER(MATCH(Banco!$C7182,Analitico!$A:$A,0)),INDEX(Analitico!F:F,MATCH(Banco!$C7182,Analitico!$A:$A,0))&amp;"%",""),"")</f>
        <v/>
      </c>
    </row>
    <row r="7183" spans="1:11" x14ac:dyDescent="0.2">
      <c r="A7183" s="1" t="str">
        <f t="shared" si="113"/>
        <v>SINAPI 96621</v>
      </c>
      <c r="B7183" s="3" t="s">
        <v>21527</v>
      </c>
      <c r="C7183" s="3" t="s">
        <v>8516</v>
      </c>
      <c r="D7183" s="2" t="s">
        <v>15765</v>
      </c>
      <c r="E7183" s="3" t="s">
        <v>20624</v>
      </c>
      <c r="F7183" s="67" t="s">
        <v>38773</v>
      </c>
      <c r="G7183" s="67" t="s">
        <v>35853</v>
      </c>
      <c r="I7183" s="3" t="s">
        <v>6298</v>
      </c>
      <c r="J7183" s="3" t="str">
        <f>IF($B7183="SINAPI",IF(ISNUMBER(MATCH(Banco!$C7183,Analitico!$A:$A,0)),INDEX(Analitico!E:E,MATCH(Banco!$C7183,Analitico!$A:$A,0))&amp;"%",""),"")</f>
        <v/>
      </c>
      <c r="K7183" s="3" t="str">
        <f>IF($B7183="SINAPI",IF(ISNUMBER(MATCH(Banco!$C7183,Analitico!$A:$A,0)),INDEX(Analitico!F:F,MATCH(Banco!$C7183,Analitico!$A:$A,0))&amp;"%",""),"")</f>
        <v/>
      </c>
    </row>
    <row r="7184" spans="1:11" x14ac:dyDescent="0.2">
      <c r="A7184" s="1" t="str">
        <f t="shared" si="113"/>
        <v>SINAPI 96622</v>
      </c>
      <c r="B7184" s="3" t="s">
        <v>21527</v>
      </c>
      <c r="C7184" s="3" t="s">
        <v>8517</v>
      </c>
      <c r="D7184" s="2" t="s">
        <v>15766</v>
      </c>
      <c r="E7184" s="3" t="s">
        <v>20624</v>
      </c>
      <c r="F7184" s="67" t="s">
        <v>32273</v>
      </c>
      <c r="G7184" s="67" t="s">
        <v>30963</v>
      </c>
      <c r="I7184" s="3" t="s">
        <v>6298</v>
      </c>
      <c r="J7184" s="3" t="str">
        <f>IF($B7184="SINAPI",IF(ISNUMBER(MATCH(Banco!$C7184,Analitico!$A:$A,0)),INDEX(Analitico!E:E,MATCH(Banco!$C7184,Analitico!$A:$A,0))&amp;"%",""),"")</f>
        <v/>
      </c>
      <c r="K7184" s="3" t="str">
        <f>IF($B7184="SINAPI",IF(ISNUMBER(MATCH(Banco!$C7184,Analitico!$A:$A,0)),INDEX(Analitico!F:F,MATCH(Banco!$C7184,Analitico!$A:$A,0))&amp;"%",""),"")</f>
        <v/>
      </c>
    </row>
    <row r="7185" spans="1:11" x14ac:dyDescent="0.2">
      <c r="A7185" s="1" t="str">
        <f t="shared" si="113"/>
        <v>SINAPI 96623</v>
      </c>
      <c r="B7185" s="3" t="s">
        <v>21527</v>
      </c>
      <c r="C7185" s="3" t="s">
        <v>8518</v>
      </c>
      <c r="D7185" s="2" t="s">
        <v>15767</v>
      </c>
      <c r="E7185" s="3" t="s">
        <v>20624</v>
      </c>
      <c r="F7185" s="67" t="s">
        <v>38774</v>
      </c>
      <c r="G7185" s="67" t="s">
        <v>35854</v>
      </c>
      <c r="I7185" s="3" t="s">
        <v>6298</v>
      </c>
      <c r="J7185" s="3" t="str">
        <f>IF($B7185="SINAPI",IF(ISNUMBER(MATCH(Banco!$C7185,Analitico!$A:$A,0)),INDEX(Analitico!E:E,MATCH(Banco!$C7185,Analitico!$A:$A,0))&amp;"%",""),"")</f>
        <v/>
      </c>
      <c r="K7185" s="3" t="str">
        <f>IF($B7185="SINAPI",IF(ISNUMBER(MATCH(Banco!$C7185,Analitico!$A:$A,0)),INDEX(Analitico!F:F,MATCH(Banco!$C7185,Analitico!$A:$A,0))&amp;"%",""),"")</f>
        <v/>
      </c>
    </row>
    <row r="7186" spans="1:11" ht="22.5" x14ac:dyDescent="0.2">
      <c r="A7186" s="1" t="str">
        <f t="shared" si="113"/>
        <v>SINAPI 96624</v>
      </c>
      <c r="B7186" s="3" t="s">
        <v>21527</v>
      </c>
      <c r="C7186" s="3" t="s">
        <v>8519</v>
      </c>
      <c r="D7186" s="2" t="s">
        <v>15768</v>
      </c>
      <c r="E7186" s="3" t="s">
        <v>20624</v>
      </c>
      <c r="F7186" s="67" t="s">
        <v>38775</v>
      </c>
      <c r="G7186" s="67" t="s">
        <v>35855</v>
      </c>
      <c r="I7186" s="3" t="s">
        <v>6298</v>
      </c>
      <c r="J7186" s="3" t="str">
        <f>IF($B7186="SINAPI",IF(ISNUMBER(MATCH(Banco!$C7186,Analitico!$A:$A,0)),INDEX(Analitico!E:E,MATCH(Banco!$C7186,Analitico!$A:$A,0))&amp;"%",""),"")</f>
        <v/>
      </c>
      <c r="K7186" s="3" t="str">
        <f>IF($B7186="SINAPI",IF(ISNUMBER(MATCH(Banco!$C7186,Analitico!$A:$A,0)),INDEX(Analitico!F:F,MATCH(Banco!$C7186,Analitico!$A:$A,0))&amp;"%",""),"")</f>
        <v/>
      </c>
    </row>
    <row r="7187" spans="1:11" x14ac:dyDescent="0.2">
      <c r="A7187" s="1" t="str">
        <f t="shared" si="113"/>
        <v>SINAPI 97082</v>
      </c>
      <c r="B7187" s="3" t="s">
        <v>21527</v>
      </c>
      <c r="C7187" s="3" t="s">
        <v>8520</v>
      </c>
      <c r="D7187" s="2" t="s">
        <v>15769</v>
      </c>
      <c r="E7187" s="3" t="s">
        <v>20624</v>
      </c>
      <c r="F7187" s="67" t="s">
        <v>21691</v>
      </c>
      <c r="G7187" s="67" t="s">
        <v>29509</v>
      </c>
      <c r="I7187" s="3" t="s">
        <v>41</v>
      </c>
      <c r="J7187" s="3" t="str">
        <f>IF($B7187="SINAPI",IF(ISNUMBER(MATCH(Banco!$C7187,Analitico!$A:$A,0)),INDEX(Analitico!E:E,MATCH(Banco!$C7187,Analitico!$A:$A,0))&amp;"%",""),"")</f>
        <v/>
      </c>
      <c r="K7187" s="3" t="str">
        <f>IF($B7187="SINAPI",IF(ISNUMBER(MATCH(Banco!$C7187,Analitico!$A:$A,0)),INDEX(Analitico!F:F,MATCH(Banco!$C7187,Analitico!$A:$A,0))&amp;"%",""),"")</f>
        <v/>
      </c>
    </row>
    <row r="7188" spans="1:11" ht="22.5" x14ac:dyDescent="0.2">
      <c r="A7188" s="1" t="str">
        <f t="shared" si="113"/>
        <v>SINAPI 97083</v>
      </c>
      <c r="B7188" s="3" t="s">
        <v>21527</v>
      </c>
      <c r="C7188" s="3" t="s">
        <v>8521</v>
      </c>
      <c r="D7188" s="2" t="s">
        <v>15770</v>
      </c>
      <c r="E7188" s="3" t="s">
        <v>20623</v>
      </c>
      <c r="F7188" s="67" t="s">
        <v>4580</v>
      </c>
      <c r="G7188" s="67" t="s">
        <v>21813</v>
      </c>
      <c r="I7188" s="3" t="s">
        <v>41</v>
      </c>
      <c r="J7188" s="3" t="str">
        <f>IF($B7188="SINAPI",IF(ISNUMBER(MATCH(Banco!$C7188,Analitico!$A:$A,0)),INDEX(Analitico!E:E,MATCH(Banco!$C7188,Analitico!$A:$A,0))&amp;"%",""),"")</f>
        <v/>
      </c>
      <c r="K7188" s="3" t="str">
        <f>IF($B7188="SINAPI",IF(ISNUMBER(MATCH(Banco!$C7188,Analitico!$A:$A,0)),INDEX(Analitico!F:F,MATCH(Banco!$C7188,Analitico!$A:$A,0))&amp;"%",""),"")</f>
        <v/>
      </c>
    </row>
    <row r="7189" spans="1:11" ht="22.5" x14ac:dyDescent="0.2">
      <c r="A7189" s="1" t="str">
        <f t="shared" si="113"/>
        <v>SINAPI 97084</v>
      </c>
      <c r="B7189" s="3" t="s">
        <v>21527</v>
      </c>
      <c r="C7189" s="3" t="s">
        <v>8522</v>
      </c>
      <c r="D7189" s="2" t="s">
        <v>15771</v>
      </c>
      <c r="E7189" s="3" t="s">
        <v>20623</v>
      </c>
      <c r="F7189" s="67" t="s">
        <v>5409</v>
      </c>
      <c r="G7189" s="67" t="s">
        <v>4480</v>
      </c>
      <c r="I7189" s="3" t="s">
        <v>6298</v>
      </c>
      <c r="J7189" s="3" t="str">
        <f>IF($B7189="SINAPI",IF(ISNUMBER(MATCH(Banco!$C7189,Analitico!$A:$A,0)),INDEX(Analitico!E:E,MATCH(Banco!$C7189,Analitico!$A:$A,0))&amp;"%",""),"")</f>
        <v/>
      </c>
      <c r="K7189" s="3" t="str">
        <f>IF($B7189="SINAPI",IF(ISNUMBER(MATCH(Banco!$C7189,Analitico!$A:$A,0)),INDEX(Analitico!F:F,MATCH(Banco!$C7189,Analitico!$A:$A,0))&amp;"%",""),"")</f>
        <v/>
      </c>
    </row>
    <row r="7190" spans="1:11" ht="22.5" x14ac:dyDescent="0.2">
      <c r="A7190" s="1" t="str">
        <f t="shared" si="113"/>
        <v>SINAPI 97086</v>
      </c>
      <c r="B7190" s="3" t="s">
        <v>21527</v>
      </c>
      <c r="C7190" s="3" t="s">
        <v>8523</v>
      </c>
      <c r="D7190" s="2" t="s">
        <v>15772</v>
      </c>
      <c r="E7190" s="3" t="s">
        <v>20623</v>
      </c>
      <c r="F7190" s="67" t="s">
        <v>38776</v>
      </c>
      <c r="G7190" s="67" t="s">
        <v>35856</v>
      </c>
      <c r="I7190" s="3" t="s">
        <v>6298</v>
      </c>
      <c r="J7190" s="3" t="str">
        <f>IF($B7190="SINAPI",IF(ISNUMBER(MATCH(Banco!$C7190,Analitico!$A:$A,0)),INDEX(Analitico!E:E,MATCH(Banco!$C7190,Analitico!$A:$A,0))&amp;"%",""),"")</f>
        <v/>
      </c>
      <c r="K7190" s="3" t="str">
        <f>IF($B7190="SINAPI",IF(ISNUMBER(MATCH(Banco!$C7190,Analitico!$A:$A,0)),INDEX(Analitico!F:F,MATCH(Banco!$C7190,Analitico!$A:$A,0))&amp;"%",""),"")</f>
        <v/>
      </c>
    </row>
    <row r="7191" spans="1:11" ht="22.5" x14ac:dyDescent="0.2">
      <c r="A7191" s="1" t="str">
        <f t="shared" si="113"/>
        <v>SINAPI 97087</v>
      </c>
      <c r="B7191" s="3" t="s">
        <v>21527</v>
      </c>
      <c r="C7191" s="3" t="s">
        <v>8524</v>
      </c>
      <c r="D7191" s="2" t="s">
        <v>15773</v>
      </c>
      <c r="E7191" s="3" t="s">
        <v>20623</v>
      </c>
      <c r="F7191" s="67" t="s">
        <v>6127</v>
      </c>
      <c r="G7191" s="67" t="s">
        <v>4581</v>
      </c>
      <c r="I7191" s="3" t="s">
        <v>6298</v>
      </c>
      <c r="J7191" s="3" t="str">
        <f>IF($B7191="SINAPI",IF(ISNUMBER(MATCH(Banco!$C7191,Analitico!$A:$A,0)),INDEX(Analitico!E:E,MATCH(Banco!$C7191,Analitico!$A:$A,0))&amp;"%",""),"")</f>
        <v/>
      </c>
      <c r="K7191" s="3" t="str">
        <f>IF($B7191="SINAPI",IF(ISNUMBER(MATCH(Banco!$C7191,Analitico!$A:$A,0)),INDEX(Analitico!F:F,MATCH(Banco!$C7191,Analitico!$A:$A,0))&amp;"%",""),"")</f>
        <v/>
      </c>
    </row>
    <row r="7192" spans="1:11" x14ac:dyDescent="0.2">
      <c r="A7192" s="1" t="str">
        <f t="shared" si="113"/>
        <v>SINAPI 97088</v>
      </c>
      <c r="B7192" s="3" t="s">
        <v>21527</v>
      </c>
      <c r="C7192" s="3" t="s">
        <v>8525</v>
      </c>
      <c r="D7192" s="2" t="s">
        <v>15774</v>
      </c>
      <c r="E7192" s="3" t="s">
        <v>20628</v>
      </c>
      <c r="F7192" s="67" t="s">
        <v>29779</v>
      </c>
      <c r="G7192" s="67" t="s">
        <v>4839</v>
      </c>
      <c r="I7192" s="3" t="s">
        <v>6298</v>
      </c>
      <c r="J7192" s="3" t="str">
        <f>IF($B7192="SINAPI",IF(ISNUMBER(MATCH(Banco!$C7192,Analitico!$A:$A,0)),INDEX(Analitico!E:E,MATCH(Banco!$C7192,Analitico!$A:$A,0))&amp;"%",""),"")</f>
        <v/>
      </c>
      <c r="K7192" s="3" t="str">
        <f>IF($B7192="SINAPI",IF(ISNUMBER(MATCH(Banco!$C7192,Analitico!$A:$A,0)),INDEX(Analitico!F:F,MATCH(Banco!$C7192,Analitico!$A:$A,0))&amp;"%",""),"")</f>
        <v/>
      </c>
    </row>
    <row r="7193" spans="1:11" ht="22.5" x14ac:dyDescent="0.2">
      <c r="A7193" s="1" t="str">
        <f t="shared" si="113"/>
        <v>SINAPI 97089</v>
      </c>
      <c r="B7193" s="3" t="s">
        <v>21527</v>
      </c>
      <c r="C7193" s="3" t="s">
        <v>8526</v>
      </c>
      <c r="D7193" s="2" t="s">
        <v>15775</v>
      </c>
      <c r="E7193" s="3" t="s">
        <v>20628</v>
      </c>
      <c r="F7193" s="67" t="s">
        <v>4833</v>
      </c>
      <c r="G7193" s="67" t="s">
        <v>5114</v>
      </c>
      <c r="I7193" s="3" t="s">
        <v>6298</v>
      </c>
      <c r="J7193" s="3" t="str">
        <f>IF($B7193="SINAPI",IF(ISNUMBER(MATCH(Banco!$C7193,Analitico!$A:$A,0)),INDEX(Analitico!E:E,MATCH(Banco!$C7193,Analitico!$A:$A,0))&amp;"%",""),"")</f>
        <v/>
      </c>
      <c r="K7193" s="3" t="str">
        <f>IF($B7193="SINAPI",IF(ISNUMBER(MATCH(Banco!$C7193,Analitico!$A:$A,0)),INDEX(Analitico!F:F,MATCH(Banco!$C7193,Analitico!$A:$A,0))&amp;"%",""),"")</f>
        <v/>
      </c>
    </row>
    <row r="7194" spans="1:11" ht="22.5" x14ac:dyDescent="0.2">
      <c r="A7194" s="1" t="str">
        <f t="shared" si="113"/>
        <v>SINAPI 97090</v>
      </c>
      <c r="B7194" s="3" t="s">
        <v>21527</v>
      </c>
      <c r="C7194" s="3" t="s">
        <v>8527</v>
      </c>
      <c r="D7194" s="2" t="s">
        <v>15776</v>
      </c>
      <c r="E7194" s="3" t="s">
        <v>20628</v>
      </c>
      <c r="F7194" s="67" t="s">
        <v>29984</v>
      </c>
      <c r="G7194" s="67" t="s">
        <v>21103</v>
      </c>
      <c r="I7194" s="3" t="s">
        <v>6298</v>
      </c>
      <c r="J7194" s="3" t="str">
        <f>IF($B7194="SINAPI",IF(ISNUMBER(MATCH(Banco!$C7194,Analitico!$A:$A,0)),INDEX(Analitico!E:E,MATCH(Banco!$C7194,Analitico!$A:$A,0))&amp;"%",""),"")</f>
        <v/>
      </c>
      <c r="K7194" s="3" t="str">
        <f>IF($B7194="SINAPI",IF(ISNUMBER(MATCH(Banco!$C7194,Analitico!$A:$A,0)),INDEX(Analitico!F:F,MATCH(Banco!$C7194,Analitico!$A:$A,0))&amp;"%",""),"")</f>
        <v/>
      </c>
    </row>
    <row r="7195" spans="1:11" ht="22.5" x14ac:dyDescent="0.2">
      <c r="A7195" s="1" t="str">
        <f t="shared" si="113"/>
        <v>SINAPI 97091</v>
      </c>
      <c r="B7195" s="3" t="s">
        <v>21527</v>
      </c>
      <c r="C7195" s="3" t="s">
        <v>8528</v>
      </c>
      <c r="D7195" s="2" t="s">
        <v>15777</v>
      </c>
      <c r="E7195" s="3" t="s">
        <v>20628</v>
      </c>
      <c r="F7195" s="67" t="s">
        <v>21768</v>
      </c>
      <c r="G7195" s="67" t="s">
        <v>5508</v>
      </c>
      <c r="I7195" s="3" t="s">
        <v>6298</v>
      </c>
      <c r="J7195" s="3" t="str">
        <f>IF($B7195="SINAPI",IF(ISNUMBER(MATCH(Banco!$C7195,Analitico!$A:$A,0)),INDEX(Analitico!E:E,MATCH(Banco!$C7195,Analitico!$A:$A,0))&amp;"%",""),"")</f>
        <v/>
      </c>
      <c r="K7195" s="3" t="str">
        <f>IF($B7195="SINAPI",IF(ISNUMBER(MATCH(Banco!$C7195,Analitico!$A:$A,0)),INDEX(Analitico!F:F,MATCH(Banco!$C7195,Analitico!$A:$A,0))&amp;"%",""),"")</f>
        <v/>
      </c>
    </row>
    <row r="7196" spans="1:11" ht="22.5" x14ac:dyDescent="0.2">
      <c r="A7196" s="1" t="str">
        <f t="shared" si="113"/>
        <v>SINAPI 97092</v>
      </c>
      <c r="B7196" s="3" t="s">
        <v>21527</v>
      </c>
      <c r="C7196" s="3" t="s">
        <v>8529</v>
      </c>
      <c r="D7196" s="2" t="s">
        <v>15778</v>
      </c>
      <c r="E7196" s="3" t="s">
        <v>20628</v>
      </c>
      <c r="F7196" s="67" t="s">
        <v>5645</v>
      </c>
      <c r="G7196" s="67" t="s">
        <v>4846</v>
      </c>
      <c r="I7196" s="3" t="s">
        <v>6298</v>
      </c>
      <c r="J7196" s="3" t="str">
        <f>IF($B7196="SINAPI",IF(ISNUMBER(MATCH(Banco!$C7196,Analitico!$A:$A,0)),INDEX(Analitico!E:E,MATCH(Banco!$C7196,Analitico!$A:$A,0))&amp;"%",""),"")</f>
        <v/>
      </c>
      <c r="K7196" s="3" t="str">
        <f>IF($B7196="SINAPI",IF(ISNUMBER(MATCH(Banco!$C7196,Analitico!$A:$A,0)),INDEX(Analitico!F:F,MATCH(Banco!$C7196,Analitico!$A:$A,0))&amp;"%",""),"")</f>
        <v/>
      </c>
    </row>
    <row r="7197" spans="1:11" ht="22.5" x14ac:dyDescent="0.2">
      <c r="A7197" s="1" t="str">
        <f t="shared" si="113"/>
        <v>SINAPI 97093</v>
      </c>
      <c r="B7197" s="3" t="s">
        <v>21527</v>
      </c>
      <c r="C7197" s="3" t="s">
        <v>8530</v>
      </c>
      <c r="D7197" s="2" t="s">
        <v>15779</v>
      </c>
      <c r="E7197" s="3" t="s">
        <v>20628</v>
      </c>
      <c r="F7197" s="67" t="s">
        <v>21061</v>
      </c>
      <c r="G7197" s="67" t="s">
        <v>5042</v>
      </c>
      <c r="I7197" s="3" t="s">
        <v>6298</v>
      </c>
      <c r="J7197" s="3" t="str">
        <f>IF($B7197="SINAPI",IF(ISNUMBER(MATCH(Banco!$C7197,Analitico!$A:$A,0)),INDEX(Analitico!E:E,MATCH(Banco!$C7197,Analitico!$A:$A,0))&amp;"%",""),"")</f>
        <v/>
      </c>
      <c r="K7197" s="3" t="str">
        <f>IF($B7197="SINAPI",IF(ISNUMBER(MATCH(Banco!$C7197,Analitico!$A:$A,0)),INDEX(Analitico!F:F,MATCH(Banco!$C7197,Analitico!$A:$A,0))&amp;"%",""),"")</f>
        <v/>
      </c>
    </row>
    <row r="7198" spans="1:11" ht="22.5" x14ac:dyDescent="0.2">
      <c r="A7198" s="1" t="str">
        <f t="shared" si="113"/>
        <v>SINAPI 97096</v>
      </c>
      <c r="B7198" s="3" t="s">
        <v>21527</v>
      </c>
      <c r="C7198" s="3" t="s">
        <v>8531</v>
      </c>
      <c r="D7198" s="2" t="s">
        <v>15780</v>
      </c>
      <c r="E7198" s="3" t="s">
        <v>20624</v>
      </c>
      <c r="F7198" s="67" t="s">
        <v>38777</v>
      </c>
      <c r="G7198" s="67" t="s">
        <v>35857</v>
      </c>
      <c r="I7198" s="3" t="s">
        <v>6300</v>
      </c>
      <c r="J7198" s="3" t="str">
        <f>IF($B7198="SINAPI",IF(ISNUMBER(MATCH(Banco!$C7198,Analitico!$A:$A,0)),INDEX(Analitico!E:E,MATCH(Banco!$C7198,Analitico!$A:$A,0))&amp;"%",""),"")</f>
        <v/>
      </c>
      <c r="K7198" s="3" t="str">
        <f>IF($B7198="SINAPI",IF(ISNUMBER(MATCH(Banco!$C7198,Analitico!$A:$A,0)),INDEX(Analitico!F:F,MATCH(Banco!$C7198,Analitico!$A:$A,0))&amp;"%",""),"")</f>
        <v/>
      </c>
    </row>
    <row r="7199" spans="1:11" x14ac:dyDescent="0.2">
      <c r="A7199" s="1" t="str">
        <f t="shared" si="113"/>
        <v>SINAPI 97097</v>
      </c>
      <c r="B7199" s="3" t="s">
        <v>21527</v>
      </c>
      <c r="C7199" s="3" t="s">
        <v>8532</v>
      </c>
      <c r="D7199" s="2" t="s">
        <v>15781</v>
      </c>
      <c r="E7199" s="3" t="s">
        <v>20623</v>
      </c>
      <c r="F7199" s="67" t="s">
        <v>4545</v>
      </c>
      <c r="G7199" s="67" t="s">
        <v>21534</v>
      </c>
      <c r="I7199" s="3" t="s">
        <v>6300</v>
      </c>
      <c r="J7199" s="3" t="str">
        <f>IF($B7199="SINAPI",IF(ISNUMBER(MATCH(Banco!$C7199,Analitico!$A:$A,0)),INDEX(Analitico!E:E,MATCH(Banco!$C7199,Analitico!$A:$A,0))&amp;"%",""),"")</f>
        <v/>
      </c>
      <c r="K7199" s="3" t="str">
        <f>IF($B7199="SINAPI",IF(ISNUMBER(MATCH(Banco!$C7199,Analitico!$A:$A,0)),INDEX(Analitico!F:F,MATCH(Banco!$C7199,Analitico!$A:$A,0))&amp;"%",""),"")</f>
        <v/>
      </c>
    </row>
    <row r="7200" spans="1:11" ht="22.5" x14ac:dyDescent="0.2">
      <c r="A7200" s="1" t="str">
        <f t="shared" si="113"/>
        <v>SINAPI 97101</v>
      </c>
      <c r="B7200" s="3" t="s">
        <v>21527</v>
      </c>
      <c r="C7200" s="3" t="s">
        <v>8533</v>
      </c>
      <c r="D7200" s="2" t="s">
        <v>15782</v>
      </c>
      <c r="E7200" s="3" t="s">
        <v>20623</v>
      </c>
      <c r="F7200" s="67" t="s">
        <v>31713</v>
      </c>
      <c r="G7200" s="67" t="s">
        <v>35858</v>
      </c>
      <c r="I7200" s="3" t="s">
        <v>6300</v>
      </c>
      <c r="J7200" s="3" t="str">
        <f>IF($B7200="SINAPI",IF(ISNUMBER(MATCH(Banco!$C7200,Analitico!$A:$A,0)),INDEX(Analitico!E:E,MATCH(Banco!$C7200,Analitico!$A:$A,0))&amp;"%",""),"")</f>
        <v/>
      </c>
      <c r="K7200" s="3" t="str">
        <f>IF($B7200="SINAPI",IF(ISNUMBER(MATCH(Banco!$C7200,Analitico!$A:$A,0)),INDEX(Analitico!F:F,MATCH(Banco!$C7200,Analitico!$A:$A,0))&amp;"%",""),"")</f>
        <v/>
      </c>
    </row>
    <row r="7201" spans="1:11" ht="22.5" x14ac:dyDescent="0.2">
      <c r="A7201" s="1" t="str">
        <f t="shared" si="113"/>
        <v>SINAPI 97102</v>
      </c>
      <c r="B7201" s="3" t="s">
        <v>21527</v>
      </c>
      <c r="C7201" s="3" t="s">
        <v>8534</v>
      </c>
      <c r="D7201" s="2" t="s">
        <v>15783</v>
      </c>
      <c r="E7201" s="3" t="s">
        <v>20623</v>
      </c>
      <c r="F7201" s="67" t="s">
        <v>38778</v>
      </c>
      <c r="G7201" s="67" t="s">
        <v>35859</v>
      </c>
      <c r="I7201" s="3" t="s">
        <v>6300</v>
      </c>
      <c r="J7201" s="3" t="str">
        <f>IF($B7201="SINAPI",IF(ISNUMBER(MATCH(Banco!$C7201,Analitico!$A:$A,0)),INDEX(Analitico!E:E,MATCH(Banco!$C7201,Analitico!$A:$A,0))&amp;"%",""),"")</f>
        <v/>
      </c>
      <c r="K7201" s="3" t="str">
        <f>IF($B7201="SINAPI",IF(ISNUMBER(MATCH(Banco!$C7201,Analitico!$A:$A,0)),INDEX(Analitico!F:F,MATCH(Banco!$C7201,Analitico!$A:$A,0))&amp;"%",""),"")</f>
        <v/>
      </c>
    </row>
    <row r="7202" spans="1:11" ht="22.5" x14ac:dyDescent="0.2">
      <c r="A7202" s="1" t="str">
        <f t="shared" si="113"/>
        <v>SINAPI 97103</v>
      </c>
      <c r="B7202" s="3" t="s">
        <v>21527</v>
      </c>
      <c r="C7202" s="3" t="s">
        <v>8535</v>
      </c>
      <c r="D7202" s="2" t="s">
        <v>15784</v>
      </c>
      <c r="E7202" s="3" t="s">
        <v>20623</v>
      </c>
      <c r="F7202" s="67" t="s">
        <v>38779</v>
      </c>
      <c r="G7202" s="67" t="s">
        <v>35860</v>
      </c>
      <c r="I7202" s="3" t="s">
        <v>6300</v>
      </c>
      <c r="J7202" s="3" t="str">
        <f>IF($B7202="SINAPI",IF(ISNUMBER(MATCH(Banco!$C7202,Analitico!$A:$A,0)),INDEX(Analitico!E:E,MATCH(Banco!$C7202,Analitico!$A:$A,0))&amp;"%",""),"")</f>
        <v/>
      </c>
      <c r="K7202" s="3" t="str">
        <f>IF($B7202="SINAPI",IF(ISNUMBER(MATCH(Banco!$C7202,Analitico!$A:$A,0)),INDEX(Analitico!F:F,MATCH(Banco!$C7202,Analitico!$A:$A,0))&amp;"%",""),"")</f>
        <v/>
      </c>
    </row>
    <row r="7203" spans="1:11" ht="22.5" x14ac:dyDescent="0.2">
      <c r="A7203" s="1" t="str">
        <f t="shared" ref="A7203:A7266" si="114">CONCATENAR</f>
        <v>SINAPI 100322</v>
      </c>
      <c r="B7203" s="3" t="s">
        <v>21527</v>
      </c>
      <c r="C7203" s="3" t="s">
        <v>8536</v>
      </c>
      <c r="D7203" s="2" t="s">
        <v>15785</v>
      </c>
      <c r="E7203" s="3" t="s">
        <v>20624</v>
      </c>
      <c r="F7203" s="67" t="s">
        <v>38780</v>
      </c>
      <c r="G7203" s="67" t="s">
        <v>35861</v>
      </c>
      <c r="I7203" s="3" t="s">
        <v>6298</v>
      </c>
      <c r="J7203" s="3" t="str">
        <f>IF($B7203="SINAPI",IF(ISNUMBER(MATCH(Banco!$C7203,Analitico!$A:$A,0)),INDEX(Analitico!E:E,MATCH(Banco!$C7203,Analitico!$A:$A,0))&amp;"%",""),"")</f>
        <v/>
      </c>
      <c r="K7203" s="3" t="str">
        <f>IF($B7203="SINAPI",IF(ISNUMBER(MATCH(Banco!$C7203,Analitico!$A:$A,0)),INDEX(Analitico!F:F,MATCH(Banco!$C7203,Analitico!$A:$A,0))&amp;"%",""),"")</f>
        <v/>
      </c>
    </row>
    <row r="7204" spans="1:11" ht="22.5" x14ac:dyDescent="0.2">
      <c r="A7204" s="1" t="str">
        <f t="shared" si="114"/>
        <v>SINAPI 100323</v>
      </c>
      <c r="B7204" s="3" t="s">
        <v>21527</v>
      </c>
      <c r="C7204" s="3" t="s">
        <v>8537</v>
      </c>
      <c r="D7204" s="2" t="s">
        <v>15786</v>
      </c>
      <c r="E7204" s="3" t="s">
        <v>20624</v>
      </c>
      <c r="F7204" s="67" t="s">
        <v>38781</v>
      </c>
      <c r="G7204" s="67" t="s">
        <v>35862</v>
      </c>
      <c r="I7204" s="3" t="s">
        <v>6298</v>
      </c>
      <c r="J7204" s="3" t="str">
        <f>IF($B7204="SINAPI",IF(ISNUMBER(MATCH(Banco!$C7204,Analitico!$A:$A,0)),INDEX(Analitico!E:E,MATCH(Banco!$C7204,Analitico!$A:$A,0))&amp;"%",""),"")</f>
        <v/>
      </c>
      <c r="K7204" s="3" t="str">
        <f>IF($B7204="SINAPI",IF(ISNUMBER(MATCH(Banco!$C7204,Analitico!$A:$A,0)),INDEX(Analitico!F:F,MATCH(Banco!$C7204,Analitico!$A:$A,0))&amp;"%",""),"")</f>
        <v/>
      </c>
    </row>
    <row r="7205" spans="1:11" ht="22.5" x14ac:dyDescent="0.2">
      <c r="A7205" s="1" t="str">
        <f t="shared" si="114"/>
        <v>SINAPI 100324</v>
      </c>
      <c r="B7205" s="3" t="s">
        <v>21527</v>
      </c>
      <c r="C7205" s="3" t="s">
        <v>8538</v>
      </c>
      <c r="D7205" s="2" t="s">
        <v>15787</v>
      </c>
      <c r="E7205" s="3" t="s">
        <v>20624</v>
      </c>
      <c r="F7205" s="67" t="s">
        <v>38782</v>
      </c>
      <c r="G7205" s="67" t="s">
        <v>35863</v>
      </c>
      <c r="I7205" s="3" t="s">
        <v>6298</v>
      </c>
      <c r="J7205" s="3" t="str">
        <f>IF($B7205="SINAPI",IF(ISNUMBER(MATCH(Banco!$C7205,Analitico!$A:$A,0)),INDEX(Analitico!E:E,MATCH(Banco!$C7205,Analitico!$A:$A,0))&amp;"%",""),"")</f>
        <v/>
      </c>
      <c r="K7205" s="3" t="str">
        <f>IF($B7205="SINAPI",IF(ISNUMBER(MATCH(Banco!$C7205,Analitico!$A:$A,0)),INDEX(Analitico!F:F,MATCH(Banco!$C7205,Analitico!$A:$A,0))&amp;"%",""),"")</f>
        <v/>
      </c>
    </row>
    <row r="7206" spans="1:11" ht="22.5" x14ac:dyDescent="0.2">
      <c r="A7206" s="1" t="str">
        <f t="shared" si="114"/>
        <v>SINAPI 103072</v>
      </c>
      <c r="B7206" s="3" t="s">
        <v>21527</v>
      </c>
      <c r="C7206" s="3" t="s">
        <v>8539</v>
      </c>
      <c r="D7206" s="2" t="s">
        <v>15788</v>
      </c>
      <c r="E7206" s="3" t="s">
        <v>20623</v>
      </c>
      <c r="F7206" s="67" t="s">
        <v>38783</v>
      </c>
      <c r="G7206" s="67" t="s">
        <v>35864</v>
      </c>
      <c r="I7206" s="3" t="s">
        <v>6300</v>
      </c>
      <c r="J7206" s="3" t="str">
        <f>IF($B7206="SINAPI",IF(ISNUMBER(MATCH(Banco!$C7206,Analitico!$A:$A,0)),INDEX(Analitico!E:E,MATCH(Banco!$C7206,Analitico!$A:$A,0))&amp;"%",""),"")</f>
        <v/>
      </c>
      <c r="K7206" s="3" t="str">
        <f>IF($B7206="SINAPI",IF(ISNUMBER(MATCH(Banco!$C7206,Analitico!$A:$A,0)),INDEX(Analitico!F:F,MATCH(Banco!$C7206,Analitico!$A:$A,0))&amp;"%",""),"")</f>
        <v/>
      </c>
    </row>
    <row r="7207" spans="1:11" ht="22.5" x14ac:dyDescent="0.2">
      <c r="A7207" s="1" t="str">
        <f t="shared" si="114"/>
        <v>SINAPI 103073</v>
      </c>
      <c r="B7207" s="3" t="s">
        <v>21527</v>
      </c>
      <c r="C7207" s="3" t="s">
        <v>8540</v>
      </c>
      <c r="D7207" s="2" t="s">
        <v>15789</v>
      </c>
      <c r="E7207" s="3" t="s">
        <v>20623</v>
      </c>
      <c r="F7207" s="67" t="s">
        <v>38784</v>
      </c>
      <c r="G7207" s="67" t="s">
        <v>35865</v>
      </c>
      <c r="I7207" s="3" t="s">
        <v>6300</v>
      </c>
      <c r="J7207" s="3" t="str">
        <f>IF($B7207="SINAPI",IF(ISNUMBER(MATCH(Banco!$C7207,Analitico!$A:$A,0)),INDEX(Analitico!E:E,MATCH(Banco!$C7207,Analitico!$A:$A,0))&amp;"%",""),"")</f>
        <v/>
      </c>
      <c r="K7207" s="3" t="str">
        <f>IF($B7207="SINAPI",IF(ISNUMBER(MATCH(Banco!$C7207,Analitico!$A:$A,0)),INDEX(Analitico!F:F,MATCH(Banco!$C7207,Analitico!$A:$A,0))&amp;"%",""),"")</f>
        <v/>
      </c>
    </row>
    <row r="7208" spans="1:11" ht="22.5" x14ac:dyDescent="0.2">
      <c r="A7208" s="1" t="str">
        <f t="shared" si="114"/>
        <v>SINAPI 103074</v>
      </c>
      <c r="B7208" s="3" t="s">
        <v>21527</v>
      </c>
      <c r="C7208" s="3" t="s">
        <v>8541</v>
      </c>
      <c r="D7208" s="2" t="s">
        <v>15790</v>
      </c>
      <c r="E7208" s="3" t="s">
        <v>20623</v>
      </c>
      <c r="F7208" s="67" t="s">
        <v>38785</v>
      </c>
      <c r="G7208" s="67" t="s">
        <v>35866</v>
      </c>
      <c r="I7208" s="3" t="s">
        <v>6300</v>
      </c>
      <c r="J7208" s="3" t="str">
        <f>IF($B7208="SINAPI",IF(ISNUMBER(MATCH(Banco!$C7208,Analitico!$A:$A,0)),INDEX(Analitico!E:E,MATCH(Banco!$C7208,Analitico!$A:$A,0))&amp;"%",""),"")</f>
        <v/>
      </c>
      <c r="K7208" s="3" t="str">
        <f>IF($B7208="SINAPI",IF(ISNUMBER(MATCH(Banco!$C7208,Analitico!$A:$A,0)),INDEX(Analitico!F:F,MATCH(Banco!$C7208,Analitico!$A:$A,0))&amp;"%",""),"")</f>
        <v/>
      </c>
    </row>
    <row r="7209" spans="1:11" ht="22.5" x14ac:dyDescent="0.2">
      <c r="A7209" s="1" t="str">
        <f t="shared" si="114"/>
        <v>SINAPI 103075</v>
      </c>
      <c r="B7209" s="3" t="s">
        <v>21527</v>
      </c>
      <c r="C7209" s="3" t="s">
        <v>8542</v>
      </c>
      <c r="D7209" s="2" t="s">
        <v>15791</v>
      </c>
      <c r="E7209" s="3" t="s">
        <v>20623</v>
      </c>
      <c r="F7209" s="67" t="s">
        <v>38786</v>
      </c>
      <c r="G7209" s="67" t="s">
        <v>35867</v>
      </c>
      <c r="I7209" s="3" t="s">
        <v>6300</v>
      </c>
      <c r="J7209" s="3" t="str">
        <f>IF($B7209="SINAPI",IF(ISNUMBER(MATCH(Banco!$C7209,Analitico!$A:$A,0)),INDEX(Analitico!E:E,MATCH(Banco!$C7209,Analitico!$A:$A,0))&amp;"%",""),"")</f>
        <v/>
      </c>
      <c r="K7209" s="3" t="str">
        <f>IF($B7209="SINAPI",IF(ISNUMBER(MATCH(Banco!$C7209,Analitico!$A:$A,0)),INDEX(Analitico!F:F,MATCH(Banco!$C7209,Analitico!$A:$A,0))&amp;"%",""),"")</f>
        <v/>
      </c>
    </row>
    <row r="7210" spans="1:11" ht="22.5" x14ac:dyDescent="0.2">
      <c r="A7210" s="1" t="str">
        <f t="shared" si="114"/>
        <v>SINAPI 103076</v>
      </c>
      <c r="B7210" s="3" t="s">
        <v>21527</v>
      </c>
      <c r="C7210" s="3" t="s">
        <v>8543</v>
      </c>
      <c r="D7210" s="2" t="s">
        <v>15792</v>
      </c>
      <c r="E7210" s="3" t="s">
        <v>20623</v>
      </c>
      <c r="F7210" s="67" t="s">
        <v>38787</v>
      </c>
      <c r="G7210" s="67" t="s">
        <v>31570</v>
      </c>
      <c r="I7210" s="3" t="s">
        <v>6300</v>
      </c>
      <c r="J7210" s="3" t="str">
        <f>IF($B7210="SINAPI",IF(ISNUMBER(MATCH(Banco!$C7210,Analitico!$A:$A,0)),INDEX(Analitico!E:E,MATCH(Banco!$C7210,Analitico!$A:$A,0))&amp;"%",""),"")</f>
        <v/>
      </c>
      <c r="K7210" s="3" t="str">
        <f>IF($B7210="SINAPI",IF(ISNUMBER(MATCH(Banco!$C7210,Analitico!$A:$A,0)),INDEX(Analitico!F:F,MATCH(Banco!$C7210,Analitico!$A:$A,0))&amp;"%",""),"")</f>
        <v/>
      </c>
    </row>
    <row r="7211" spans="1:11" ht="22.5" x14ac:dyDescent="0.2">
      <c r="A7211" s="1" t="str">
        <f t="shared" si="114"/>
        <v>SINAPI 103077</v>
      </c>
      <c r="B7211" s="3" t="s">
        <v>21527</v>
      </c>
      <c r="C7211" s="3" t="s">
        <v>8544</v>
      </c>
      <c r="D7211" s="2" t="s">
        <v>15793</v>
      </c>
      <c r="E7211" s="3" t="s">
        <v>20623</v>
      </c>
      <c r="F7211" s="67" t="s">
        <v>38788</v>
      </c>
      <c r="G7211" s="67" t="s">
        <v>35868</v>
      </c>
      <c r="I7211" s="3" t="s">
        <v>6300</v>
      </c>
      <c r="J7211" s="3" t="str">
        <f>IF($B7211="SINAPI",IF(ISNUMBER(MATCH(Banco!$C7211,Analitico!$A:$A,0)),INDEX(Analitico!E:E,MATCH(Banco!$C7211,Analitico!$A:$A,0))&amp;"%",""),"")</f>
        <v/>
      </c>
      <c r="K7211" s="3" t="str">
        <f>IF($B7211="SINAPI",IF(ISNUMBER(MATCH(Banco!$C7211,Analitico!$A:$A,0)),INDEX(Analitico!F:F,MATCH(Banco!$C7211,Analitico!$A:$A,0))&amp;"%",""),"")</f>
        <v/>
      </c>
    </row>
    <row r="7212" spans="1:11" ht="22.5" x14ac:dyDescent="0.2">
      <c r="A7212" s="1" t="str">
        <f t="shared" si="114"/>
        <v>SINAPI 103078</v>
      </c>
      <c r="B7212" s="3" t="s">
        <v>21527</v>
      </c>
      <c r="C7212" s="3" t="s">
        <v>8545</v>
      </c>
      <c r="D7212" s="2" t="s">
        <v>15794</v>
      </c>
      <c r="E7212" s="3" t="s">
        <v>20623</v>
      </c>
      <c r="F7212" s="67" t="s">
        <v>38789</v>
      </c>
      <c r="G7212" s="67" t="s">
        <v>29450</v>
      </c>
      <c r="I7212" s="3" t="s">
        <v>6300</v>
      </c>
      <c r="J7212" s="3" t="str">
        <f>IF($B7212="SINAPI",IF(ISNUMBER(MATCH(Banco!$C7212,Analitico!$A:$A,0)),INDEX(Analitico!E:E,MATCH(Banco!$C7212,Analitico!$A:$A,0))&amp;"%",""),"")</f>
        <v/>
      </c>
      <c r="K7212" s="3" t="str">
        <f>IF($B7212="SINAPI",IF(ISNUMBER(MATCH(Banco!$C7212,Analitico!$A:$A,0)),INDEX(Analitico!F:F,MATCH(Banco!$C7212,Analitico!$A:$A,0))&amp;"%",""),"")</f>
        <v/>
      </c>
    </row>
    <row r="7213" spans="1:11" ht="22.5" x14ac:dyDescent="0.2">
      <c r="A7213" s="1" t="str">
        <f t="shared" si="114"/>
        <v>SINAPI 103079</v>
      </c>
      <c r="B7213" s="3" t="s">
        <v>21527</v>
      </c>
      <c r="C7213" s="3" t="s">
        <v>8546</v>
      </c>
      <c r="D7213" s="2" t="s">
        <v>15795</v>
      </c>
      <c r="E7213" s="3" t="s">
        <v>20623</v>
      </c>
      <c r="F7213" s="67" t="s">
        <v>38790</v>
      </c>
      <c r="G7213" s="67" t="s">
        <v>35869</v>
      </c>
      <c r="I7213" s="3" t="s">
        <v>6300</v>
      </c>
      <c r="J7213" s="3" t="str">
        <f>IF($B7213="SINAPI",IF(ISNUMBER(MATCH(Banco!$C7213,Analitico!$A:$A,0)),INDEX(Analitico!E:E,MATCH(Banco!$C7213,Analitico!$A:$A,0))&amp;"%",""),"")</f>
        <v/>
      </c>
      <c r="K7213" s="3" t="str">
        <f>IF($B7213="SINAPI",IF(ISNUMBER(MATCH(Banco!$C7213,Analitico!$A:$A,0)),INDEX(Analitico!F:F,MATCH(Banco!$C7213,Analitico!$A:$A,0))&amp;"%",""),"")</f>
        <v/>
      </c>
    </row>
    <row r="7214" spans="1:11" ht="22.5" x14ac:dyDescent="0.2">
      <c r="A7214" s="1" t="str">
        <f t="shared" si="114"/>
        <v>SINAPI 103080</v>
      </c>
      <c r="B7214" s="3" t="s">
        <v>21527</v>
      </c>
      <c r="C7214" s="3" t="s">
        <v>8547</v>
      </c>
      <c r="D7214" s="2" t="s">
        <v>15796</v>
      </c>
      <c r="E7214" s="3" t="s">
        <v>20623</v>
      </c>
      <c r="F7214" s="67" t="s">
        <v>35352</v>
      </c>
      <c r="G7214" s="67" t="s">
        <v>35870</v>
      </c>
      <c r="I7214" s="3" t="s">
        <v>6300</v>
      </c>
      <c r="J7214" s="3" t="str">
        <f>IF($B7214="SINAPI",IF(ISNUMBER(MATCH(Banco!$C7214,Analitico!$A:$A,0)),INDEX(Analitico!E:E,MATCH(Banco!$C7214,Analitico!$A:$A,0))&amp;"%",""),"")</f>
        <v/>
      </c>
      <c r="K7214" s="3" t="str">
        <f>IF($B7214="SINAPI",IF(ISNUMBER(MATCH(Banco!$C7214,Analitico!$A:$A,0)),INDEX(Analitico!F:F,MATCH(Banco!$C7214,Analitico!$A:$A,0))&amp;"%",""),"")</f>
        <v/>
      </c>
    </row>
    <row r="7215" spans="1:11" ht="22.5" x14ac:dyDescent="0.2">
      <c r="A7215" s="1" t="str">
        <f t="shared" si="114"/>
        <v>SINAPI 92263</v>
      </c>
      <c r="B7215" s="3" t="s">
        <v>21527</v>
      </c>
      <c r="C7215" s="3" t="s">
        <v>8548</v>
      </c>
      <c r="D7215" s="2" t="s">
        <v>15797</v>
      </c>
      <c r="E7215" s="3" t="s">
        <v>20623</v>
      </c>
      <c r="F7215" s="67" t="s">
        <v>38791</v>
      </c>
      <c r="G7215" s="67" t="s">
        <v>35871</v>
      </c>
      <c r="I7215" s="3" t="s">
        <v>6298</v>
      </c>
      <c r="J7215" s="3" t="str">
        <f>IF($B7215="SINAPI",IF(ISNUMBER(MATCH(Banco!$C7215,Analitico!$A:$A,0)),INDEX(Analitico!E:E,MATCH(Banco!$C7215,Analitico!$A:$A,0))&amp;"%",""),"")</f>
        <v/>
      </c>
      <c r="K7215" s="3" t="str">
        <f>IF($B7215="SINAPI",IF(ISNUMBER(MATCH(Banco!$C7215,Analitico!$A:$A,0)),INDEX(Analitico!F:F,MATCH(Banco!$C7215,Analitico!$A:$A,0))&amp;"%",""),"")</f>
        <v/>
      </c>
    </row>
    <row r="7216" spans="1:11" ht="22.5" x14ac:dyDescent="0.2">
      <c r="A7216" s="1" t="str">
        <f t="shared" si="114"/>
        <v>SINAPI 92264</v>
      </c>
      <c r="B7216" s="3" t="s">
        <v>21527</v>
      </c>
      <c r="C7216" s="3" t="s">
        <v>8549</v>
      </c>
      <c r="D7216" s="2" t="s">
        <v>15798</v>
      </c>
      <c r="E7216" s="3" t="s">
        <v>20623</v>
      </c>
      <c r="F7216" s="67" t="s">
        <v>38792</v>
      </c>
      <c r="G7216" s="67" t="s">
        <v>31659</v>
      </c>
      <c r="I7216" s="3" t="s">
        <v>6298</v>
      </c>
      <c r="J7216" s="3" t="str">
        <f>IF($B7216="SINAPI",IF(ISNUMBER(MATCH(Banco!$C7216,Analitico!$A:$A,0)),INDEX(Analitico!E:E,MATCH(Banco!$C7216,Analitico!$A:$A,0))&amp;"%",""),"")</f>
        <v/>
      </c>
      <c r="K7216" s="3" t="str">
        <f>IF($B7216="SINAPI",IF(ISNUMBER(MATCH(Banco!$C7216,Analitico!$A:$A,0)),INDEX(Analitico!F:F,MATCH(Banco!$C7216,Analitico!$A:$A,0))&amp;"%",""),"")</f>
        <v/>
      </c>
    </row>
    <row r="7217" spans="1:11" x14ac:dyDescent="0.2">
      <c r="A7217" s="1" t="str">
        <f t="shared" si="114"/>
        <v>SINAPI 92265</v>
      </c>
      <c r="B7217" s="3" t="s">
        <v>21527</v>
      </c>
      <c r="C7217" s="3" t="s">
        <v>8550</v>
      </c>
      <c r="D7217" s="2" t="s">
        <v>15799</v>
      </c>
      <c r="E7217" s="3" t="s">
        <v>20623</v>
      </c>
      <c r="F7217" s="67" t="s">
        <v>38793</v>
      </c>
      <c r="G7217" s="67" t="s">
        <v>35872</v>
      </c>
      <c r="I7217" s="3" t="s">
        <v>6298</v>
      </c>
      <c r="J7217" s="3" t="str">
        <f>IF($B7217="SINAPI",IF(ISNUMBER(MATCH(Banco!$C7217,Analitico!$A:$A,0)),INDEX(Analitico!E:E,MATCH(Banco!$C7217,Analitico!$A:$A,0))&amp;"%",""),"")</f>
        <v/>
      </c>
      <c r="K7217" s="3" t="str">
        <f>IF($B7217="SINAPI",IF(ISNUMBER(MATCH(Banco!$C7217,Analitico!$A:$A,0)),INDEX(Analitico!F:F,MATCH(Banco!$C7217,Analitico!$A:$A,0))&amp;"%",""),"")</f>
        <v/>
      </c>
    </row>
    <row r="7218" spans="1:11" x14ac:dyDescent="0.2">
      <c r="A7218" s="1" t="str">
        <f t="shared" si="114"/>
        <v>SINAPI 92266</v>
      </c>
      <c r="B7218" s="3" t="s">
        <v>21527</v>
      </c>
      <c r="C7218" s="3" t="s">
        <v>8551</v>
      </c>
      <c r="D7218" s="2" t="s">
        <v>15800</v>
      </c>
      <c r="E7218" s="3" t="s">
        <v>20623</v>
      </c>
      <c r="F7218" s="67" t="s">
        <v>33992</v>
      </c>
      <c r="G7218" s="67" t="s">
        <v>35873</v>
      </c>
      <c r="I7218" s="3" t="s">
        <v>6298</v>
      </c>
      <c r="J7218" s="3" t="str">
        <f>IF($B7218="SINAPI",IF(ISNUMBER(MATCH(Banco!$C7218,Analitico!$A:$A,0)),INDEX(Analitico!E:E,MATCH(Banco!$C7218,Analitico!$A:$A,0))&amp;"%",""),"")</f>
        <v/>
      </c>
      <c r="K7218" s="3" t="str">
        <f>IF($B7218="SINAPI",IF(ISNUMBER(MATCH(Banco!$C7218,Analitico!$A:$A,0)),INDEX(Analitico!F:F,MATCH(Banco!$C7218,Analitico!$A:$A,0))&amp;"%",""),"")</f>
        <v/>
      </c>
    </row>
    <row r="7219" spans="1:11" x14ac:dyDescent="0.2">
      <c r="A7219" s="1" t="str">
        <f t="shared" si="114"/>
        <v>SINAPI 92267</v>
      </c>
      <c r="B7219" s="3" t="s">
        <v>21527</v>
      </c>
      <c r="C7219" s="3" t="s">
        <v>8552</v>
      </c>
      <c r="D7219" s="2" t="s">
        <v>15801</v>
      </c>
      <c r="E7219" s="3" t="s">
        <v>20623</v>
      </c>
      <c r="F7219" s="67" t="s">
        <v>30145</v>
      </c>
      <c r="G7219" s="67" t="s">
        <v>21623</v>
      </c>
      <c r="I7219" s="3" t="s">
        <v>6298</v>
      </c>
      <c r="J7219" s="3" t="str">
        <f>IF($B7219="SINAPI",IF(ISNUMBER(MATCH(Banco!$C7219,Analitico!$A:$A,0)),INDEX(Analitico!E:E,MATCH(Banco!$C7219,Analitico!$A:$A,0))&amp;"%",""),"")</f>
        <v/>
      </c>
      <c r="K7219" s="3" t="str">
        <f>IF($B7219="SINAPI",IF(ISNUMBER(MATCH(Banco!$C7219,Analitico!$A:$A,0)),INDEX(Analitico!F:F,MATCH(Banco!$C7219,Analitico!$A:$A,0))&amp;"%",""),"")</f>
        <v/>
      </c>
    </row>
    <row r="7220" spans="1:11" x14ac:dyDescent="0.2">
      <c r="A7220" s="1" t="str">
        <f t="shared" si="114"/>
        <v>SINAPI 92268</v>
      </c>
      <c r="B7220" s="3" t="s">
        <v>21527</v>
      </c>
      <c r="C7220" s="3" t="s">
        <v>8553</v>
      </c>
      <c r="D7220" s="2" t="s">
        <v>15802</v>
      </c>
      <c r="E7220" s="3" t="s">
        <v>20623</v>
      </c>
      <c r="F7220" s="67" t="s">
        <v>21621</v>
      </c>
      <c r="G7220" s="67" t="s">
        <v>29513</v>
      </c>
      <c r="I7220" s="3" t="s">
        <v>6298</v>
      </c>
      <c r="J7220" s="3" t="str">
        <f>IF($B7220="SINAPI",IF(ISNUMBER(MATCH(Banco!$C7220,Analitico!$A:$A,0)),INDEX(Analitico!E:E,MATCH(Banco!$C7220,Analitico!$A:$A,0))&amp;"%",""),"")</f>
        <v/>
      </c>
      <c r="K7220" s="3" t="str">
        <f>IF($B7220="SINAPI",IF(ISNUMBER(MATCH(Banco!$C7220,Analitico!$A:$A,0)),INDEX(Analitico!F:F,MATCH(Banco!$C7220,Analitico!$A:$A,0))&amp;"%",""),"")</f>
        <v/>
      </c>
    </row>
    <row r="7221" spans="1:11" x14ac:dyDescent="0.2">
      <c r="A7221" s="1" t="str">
        <f t="shared" si="114"/>
        <v>SINAPI 92269</v>
      </c>
      <c r="B7221" s="3" t="s">
        <v>21527</v>
      </c>
      <c r="C7221" s="3" t="s">
        <v>8554</v>
      </c>
      <c r="D7221" s="2" t="s">
        <v>15803</v>
      </c>
      <c r="E7221" s="3" t="s">
        <v>20623</v>
      </c>
      <c r="F7221" s="67" t="s">
        <v>33951</v>
      </c>
      <c r="G7221" s="67" t="s">
        <v>35874</v>
      </c>
      <c r="I7221" s="3" t="s">
        <v>6298</v>
      </c>
      <c r="J7221" s="3" t="str">
        <f>IF($B7221="SINAPI",IF(ISNUMBER(MATCH(Banco!$C7221,Analitico!$A:$A,0)),INDEX(Analitico!E:E,MATCH(Banco!$C7221,Analitico!$A:$A,0))&amp;"%",""),"")</f>
        <v/>
      </c>
      <c r="K7221" s="3" t="str">
        <f>IF($B7221="SINAPI",IF(ISNUMBER(MATCH(Banco!$C7221,Analitico!$A:$A,0)),INDEX(Analitico!F:F,MATCH(Banco!$C7221,Analitico!$A:$A,0))&amp;"%",""),"")</f>
        <v/>
      </c>
    </row>
    <row r="7222" spans="1:11" x14ac:dyDescent="0.2">
      <c r="A7222" s="1" t="str">
        <f t="shared" si="114"/>
        <v>SINAPI 92270</v>
      </c>
      <c r="B7222" s="3" t="s">
        <v>21527</v>
      </c>
      <c r="C7222" s="3" t="s">
        <v>8555</v>
      </c>
      <c r="D7222" s="2" t="s">
        <v>15804</v>
      </c>
      <c r="E7222" s="3" t="s">
        <v>20623</v>
      </c>
      <c r="F7222" s="67" t="s">
        <v>38794</v>
      </c>
      <c r="G7222" s="67" t="s">
        <v>35875</v>
      </c>
      <c r="I7222" s="3" t="s">
        <v>6298</v>
      </c>
      <c r="J7222" s="3" t="str">
        <f>IF($B7222="SINAPI",IF(ISNUMBER(MATCH(Banco!$C7222,Analitico!$A:$A,0)),INDEX(Analitico!E:E,MATCH(Banco!$C7222,Analitico!$A:$A,0))&amp;"%",""),"")</f>
        <v/>
      </c>
      <c r="K7222" s="3" t="str">
        <f>IF($B7222="SINAPI",IF(ISNUMBER(MATCH(Banco!$C7222,Analitico!$A:$A,0)),INDEX(Analitico!F:F,MATCH(Banco!$C7222,Analitico!$A:$A,0))&amp;"%",""),"")</f>
        <v/>
      </c>
    </row>
    <row r="7223" spans="1:11" x14ac:dyDescent="0.2">
      <c r="A7223" s="1" t="str">
        <f t="shared" si="114"/>
        <v>SINAPI 92271</v>
      </c>
      <c r="B7223" s="3" t="s">
        <v>21527</v>
      </c>
      <c r="C7223" s="3" t="s">
        <v>8556</v>
      </c>
      <c r="D7223" s="2" t="s">
        <v>15805</v>
      </c>
      <c r="E7223" s="3" t="s">
        <v>20623</v>
      </c>
      <c r="F7223" s="67" t="s">
        <v>38795</v>
      </c>
      <c r="G7223" s="67" t="s">
        <v>4927</v>
      </c>
      <c r="I7223" s="3" t="s">
        <v>6298</v>
      </c>
      <c r="J7223" s="3" t="str">
        <f>IF($B7223="SINAPI",IF(ISNUMBER(MATCH(Banco!$C7223,Analitico!$A:$A,0)),INDEX(Analitico!E:E,MATCH(Banco!$C7223,Analitico!$A:$A,0))&amp;"%",""),"")</f>
        <v/>
      </c>
      <c r="K7223" s="3" t="str">
        <f>IF($B7223="SINAPI",IF(ISNUMBER(MATCH(Banco!$C7223,Analitico!$A:$A,0)),INDEX(Analitico!F:F,MATCH(Banco!$C7223,Analitico!$A:$A,0))&amp;"%",""),"")</f>
        <v/>
      </c>
    </row>
    <row r="7224" spans="1:11" x14ac:dyDescent="0.2">
      <c r="A7224" s="1" t="str">
        <f t="shared" si="114"/>
        <v>SINAPI 92272</v>
      </c>
      <c r="B7224" s="3" t="s">
        <v>21527</v>
      </c>
      <c r="C7224" s="3" t="s">
        <v>8557</v>
      </c>
      <c r="D7224" s="2" t="s">
        <v>15806</v>
      </c>
      <c r="E7224" s="3" t="s">
        <v>20621</v>
      </c>
      <c r="F7224" s="67" t="s">
        <v>5099</v>
      </c>
      <c r="G7224" s="67" t="s">
        <v>35876</v>
      </c>
      <c r="I7224" s="3" t="s">
        <v>6298</v>
      </c>
      <c r="J7224" s="3" t="str">
        <f>IF($B7224="SINAPI",IF(ISNUMBER(MATCH(Banco!$C7224,Analitico!$A:$A,0)),INDEX(Analitico!E:E,MATCH(Banco!$C7224,Analitico!$A:$A,0))&amp;"%",""),"")</f>
        <v/>
      </c>
      <c r="K7224" s="3" t="str">
        <f>IF($B7224="SINAPI",IF(ISNUMBER(MATCH(Banco!$C7224,Analitico!$A:$A,0)),INDEX(Analitico!F:F,MATCH(Banco!$C7224,Analitico!$A:$A,0))&amp;"%",""),"")</f>
        <v/>
      </c>
    </row>
    <row r="7225" spans="1:11" x14ac:dyDescent="0.2">
      <c r="A7225" s="1" t="str">
        <f t="shared" si="114"/>
        <v>SINAPI 92273</v>
      </c>
      <c r="B7225" s="3" t="s">
        <v>21527</v>
      </c>
      <c r="C7225" s="3" t="s">
        <v>8558</v>
      </c>
      <c r="D7225" s="2" t="s">
        <v>15807</v>
      </c>
      <c r="E7225" s="3" t="s">
        <v>20621</v>
      </c>
      <c r="F7225" s="67" t="s">
        <v>6085</v>
      </c>
      <c r="G7225" s="67" t="s">
        <v>21325</v>
      </c>
      <c r="I7225" s="3" t="s">
        <v>6298</v>
      </c>
      <c r="J7225" s="3" t="str">
        <f>IF($B7225="SINAPI",IF(ISNUMBER(MATCH(Banco!$C7225,Analitico!$A:$A,0)),INDEX(Analitico!E:E,MATCH(Banco!$C7225,Analitico!$A:$A,0))&amp;"%",""),"")</f>
        <v/>
      </c>
      <c r="K7225" s="3" t="str">
        <f>IF($B7225="SINAPI",IF(ISNUMBER(MATCH(Banco!$C7225,Analitico!$A:$A,0)),INDEX(Analitico!F:F,MATCH(Banco!$C7225,Analitico!$A:$A,0))&amp;"%",""),"")</f>
        <v/>
      </c>
    </row>
    <row r="7226" spans="1:11" ht="22.5" x14ac:dyDescent="0.2">
      <c r="A7226" s="1" t="str">
        <f t="shared" si="114"/>
        <v>SINAPI 92409</v>
      </c>
      <c r="B7226" s="3" t="s">
        <v>21527</v>
      </c>
      <c r="C7226" s="3" t="s">
        <v>8559</v>
      </c>
      <c r="D7226" s="2" t="s">
        <v>15808</v>
      </c>
      <c r="E7226" s="3" t="s">
        <v>20623</v>
      </c>
      <c r="F7226" s="67" t="s">
        <v>38796</v>
      </c>
      <c r="G7226" s="67" t="s">
        <v>35877</v>
      </c>
      <c r="I7226" s="3" t="s">
        <v>6298</v>
      </c>
      <c r="J7226" s="3" t="str">
        <f>IF($B7226="SINAPI",IF(ISNUMBER(MATCH(Banco!$C7226,Analitico!$A:$A,0)),INDEX(Analitico!E:E,MATCH(Banco!$C7226,Analitico!$A:$A,0))&amp;"%",""),"")</f>
        <v/>
      </c>
      <c r="K7226" s="3" t="str">
        <f>IF($B7226="SINAPI",IF(ISNUMBER(MATCH(Banco!$C7226,Analitico!$A:$A,0)),INDEX(Analitico!F:F,MATCH(Banco!$C7226,Analitico!$A:$A,0))&amp;"%",""),"")</f>
        <v/>
      </c>
    </row>
    <row r="7227" spans="1:11" ht="22.5" x14ac:dyDescent="0.2">
      <c r="A7227" s="1" t="str">
        <f t="shared" si="114"/>
        <v>SINAPI 92411</v>
      </c>
      <c r="B7227" s="3" t="s">
        <v>21527</v>
      </c>
      <c r="C7227" s="3" t="s">
        <v>8560</v>
      </c>
      <c r="D7227" s="2" t="s">
        <v>15809</v>
      </c>
      <c r="E7227" s="3" t="s">
        <v>20623</v>
      </c>
      <c r="F7227" s="67" t="s">
        <v>38797</v>
      </c>
      <c r="G7227" s="67" t="s">
        <v>35878</v>
      </c>
      <c r="I7227" s="3" t="s">
        <v>6298</v>
      </c>
      <c r="J7227" s="3" t="str">
        <f>IF($B7227="SINAPI",IF(ISNUMBER(MATCH(Banco!$C7227,Analitico!$A:$A,0)),INDEX(Analitico!E:E,MATCH(Banco!$C7227,Analitico!$A:$A,0))&amp;"%",""),"")</f>
        <v/>
      </c>
      <c r="K7227" s="3" t="str">
        <f>IF($B7227="SINAPI",IF(ISNUMBER(MATCH(Banco!$C7227,Analitico!$A:$A,0)),INDEX(Analitico!F:F,MATCH(Banco!$C7227,Analitico!$A:$A,0))&amp;"%",""),"")</f>
        <v/>
      </c>
    </row>
    <row r="7228" spans="1:11" ht="22.5" x14ac:dyDescent="0.2">
      <c r="A7228" s="1" t="str">
        <f t="shared" si="114"/>
        <v>SINAPI 92413</v>
      </c>
      <c r="B7228" s="3" t="s">
        <v>21527</v>
      </c>
      <c r="C7228" s="3" t="s">
        <v>8561</v>
      </c>
      <c r="D7228" s="2" t="s">
        <v>15810</v>
      </c>
      <c r="E7228" s="3" t="s">
        <v>20623</v>
      </c>
      <c r="F7228" s="67" t="s">
        <v>31681</v>
      </c>
      <c r="G7228" s="67" t="s">
        <v>35879</v>
      </c>
      <c r="I7228" s="3" t="s">
        <v>6298</v>
      </c>
      <c r="J7228" s="3" t="str">
        <f>IF($B7228="SINAPI",IF(ISNUMBER(MATCH(Banco!$C7228,Analitico!$A:$A,0)),INDEX(Analitico!E:E,MATCH(Banco!$C7228,Analitico!$A:$A,0))&amp;"%",""),"")</f>
        <v/>
      </c>
      <c r="K7228" s="3" t="str">
        <f>IF($B7228="SINAPI",IF(ISNUMBER(MATCH(Banco!$C7228,Analitico!$A:$A,0)),INDEX(Analitico!F:F,MATCH(Banco!$C7228,Analitico!$A:$A,0))&amp;"%",""),"")</f>
        <v/>
      </c>
    </row>
    <row r="7229" spans="1:11" ht="22.5" x14ac:dyDescent="0.2">
      <c r="A7229" s="1" t="str">
        <f t="shared" si="114"/>
        <v>SINAPI 92415</v>
      </c>
      <c r="B7229" s="3" t="s">
        <v>21527</v>
      </c>
      <c r="C7229" s="3" t="s">
        <v>8562</v>
      </c>
      <c r="D7229" s="2" t="s">
        <v>15811</v>
      </c>
      <c r="E7229" s="3" t="s">
        <v>20623</v>
      </c>
      <c r="F7229" s="67" t="s">
        <v>38798</v>
      </c>
      <c r="G7229" s="67" t="s">
        <v>35880</v>
      </c>
      <c r="I7229" s="3" t="s">
        <v>6298</v>
      </c>
      <c r="J7229" s="3" t="str">
        <f>IF($B7229="SINAPI",IF(ISNUMBER(MATCH(Banco!$C7229,Analitico!$A:$A,0)),INDEX(Analitico!E:E,MATCH(Banco!$C7229,Analitico!$A:$A,0))&amp;"%",""),"")</f>
        <v/>
      </c>
      <c r="K7229" s="3" t="str">
        <f>IF($B7229="SINAPI",IF(ISNUMBER(MATCH(Banco!$C7229,Analitico!$A:$A,0)),INDEX(Analitico!F:F,MATCH(Banco!$C7229,Analitico!$A:$A,0))&amp;"%",""),"")</f>
        <v/>
      </c>
    </row>
    <row r="7230" spans="1:11" ht="22.5" x14ac:dyDescent="0.2">
      <c r="A7230" s="1" t="str">
        <f t="shared" si="114"/>
        <v>SINAPI 92417</v>
      </c>
      <c r="B7230" s="3" t="s">
        <v>21527</v>
      </c>
      <c r="C7230" s="3" t="s">
        <v>8563</v>
      </c>
      <c r="D7230" s="2" t="s">
        <v>15812</v>
      </c>
      <c r="E7230" s="3" t="s">
        <v>20623</v>
      </c>
      <c r="F7230" s="67" t="s">
        <v>36589</v>
      </c>
      <c r="G7230" s="67" t="s">
        <v>35881</v>
      </c>
      <c r="I7230" s="3" t="s">
        <v>6298</v>
      </c>
      <c r="J7230" s="3" t="str">
        <f>IF($B7230="SINAPI",IF(ISNUMBER(MATCH(Banco!$C7230,Analitico!$A:$A,0)),INDEX(Analitico!E:E,MATCH(Banco!$C7230,Analitico!$A:$A,0))&amp;"%",""),"")</f>
        <v/>
      </c>
      <c r="K7230" s="3" t="str">
        <f>IF($B7230="SINAPI",IF(ISNUMBER(MATCH(Banco!$C7230,Analitico!$A:$A,0)),INDEX(Analitico!F:F,MATCH(Banco!$C7230,Analitico!$A:$A,0))&amp;"%",""),"")</f>
        <v/>
      </c>
    </row>
    <row r="7231" spans="1:11" ht="22.5" x14ac:dyDescent="0.2">
      <c r="A7231" s="1" t="str">
        <f t="shared" si="114"/>
        <v>SINAPI 92419</v>
      </c>
      <c r="B7231" s="3" t="s">
        <v>21527</v>
      </c>
      <c r="C7231" s="3" t="s">
        <v>8564</v>
      </c>
      <c r="D7231" s="2" t="s">
        <v>15813</v>
      </c>
      <c r="E7231" s="3" t="s">
        <v>20623</v>
      </c>
      <c r="F7231" s="67" t="s">
        <v>38799</v>
      </c>
      <c r="G7231" s="67" t="s">
        <v>30085</v>
      </c>
      <c r="I7231" s="3" t="s">
        <v>6298</v>
      </c>
      <c r="J7231" s="3" t="str">
        <f>IF($B7231="SINAPI",IF(ISNUMBER(MATCH(Banco!$C7231,Analitico!$A:$A,0)),INDEX(Analitico!E:E,MATCH(Banco!$C7231,Analitico!$A:$A,0))&amp;"%",""),"")</f>
        <v/>
      </c>
      <c r="K7231" s="3" t="str">
        <f>IF($B7231="SINAPI",IF(ISNUMBER(MATCH(Banco!$C7231,Analitico!$A:$A,0)),INDEX(Analitico!F:F,MATCH(Banco!$C7231,Analitico!$A:$A,0))&amp;"%",""),"")</f>
        <v/>
      </c>
    </row>
    <row r="7232" spans="1:11" ht="22.5" x14ac:dyDescent="0.2">
      <c r="A7232" s="1" t="str">
        <f t="shared" si="114"/>
        <v>SINAPI 92421</v>
      </c>
      <c r="B7232" s="3" t="s">
        <v>21527</v>
      </c>
      <c r="C7232" s="3" t="s">
        <v>8565</v>
      </c>
      <c r="D7232" s="2" t="s">
        <v>15814</v>
      </c>
      <c r="E7232" s="3" t="s">
        <v>20623</v>
      </c>
      <c r="F7232" s="67" t="s">
        <v>38800</v>
      </c>
      <c r="G7232" s="67" t="s">
        <v>35882</v>
      </c>
      <c r="I7232" s="3" t="s">
        <v>6298</v>
      </c>
      <c r="J7232" s="3" t="str">
        <f>IF($B7232="SINAPI",IF(ISNUMBER(MATCH(Banco!$C7232,Analitico!$A:$A,0)),INDEX(Analitico!E:E,MATCH(Banco!$C7232,Analitico!$A:$A,0))&amp;"%",""),"")</f>
        <v/>
      </c>
      <c r="K7232" s="3" t="str">
        <f>IF($B7232="SINAPI",IF(ISNUMBER(MATCH(Banco!$C7232,Analitico!$A:$A,0)),INDEX(Analitico!F:F,MATCH(Banco!$C7232,Analitico!$A:$A,0))&amp;"%",""),"")</f>
        <v/>
      </c>
    </row>
    <row r="7233" spans="1:11" ht="22.5" x14ac:dyDescent="0.2">
      <c r="A7233" s="1" t="str">
        <f t="shared" si="114"/>
        <v>SINAPI 92423</v>
      </c>
      <c r="B7233" s="3" t="s">
        <v>21527</v>
      </c>
      <c r="C7233" s="3" t="s">
        <v>8566</v>
      </c>
      <c r="D7233" s="2" t="s">
        <v>15815</v>
      </c>
      <c r="E7233" s="3" t="s">
        <v>20623</v>
      </c>
      <c r="F7233" s="67" t="s">
        <v>38801</v>
      </c>
      <c r="G7233" s="67" t="s">
        <v>31601</v>
      </c>
      <c r="I7233" s="3" t="s">
        <v>6298</v>
      </c>
      <c r="J7233" s="3" t="str">
        <f>IF($B7233="SINAPI",IF(ISNUMBER(MATCH(Banco!$C7233,Analitico!$A:$A,0)),INDEX(Analitico!E:E,MATCH(Banco!$C7233,Analitico!$A:$A,0))&amp;"%",""),"")</f>
        <v/>
      </c>
      <c r="K7233" s="3" t="str">
        <f>IF($B7233="SINAPI",IF(ISNUMBER(MATCH(Banco!$C7233,Analitico!$A:$A,0)),INDEX(Analitico!F:F,MATCH(Banco!$C7233,Analitico!$A:$A,0))&amp;"%",""),"")</f>
        <v/>
      </c>
    </row>
    <row r="7234" spans="1:11" ht="22.5" x14ac:dyDescent="0.2">
      <c r="A7234" s="1" t="str">
        <f t="shared" si="114"/>
        <v>SINAPI 92425</v>
      </c>
      <c r="B7234" s="3" t="s">
        <v>21527</v>
      </c>
      <c r="C7234" s="3" t="s">
        <v>8567</v>
      </c>
      <c r="D7234" s="2" t="s">
        <v>15816</v>
      </c>
      <c r="E7234" s="3" t="s">
        <v>20623</v>
      </c>
      <c r="F7234" s="67" t="s">
        <v>29765</v>
      </c>
      <c r="G7234" s="67" t="s">
        <v>35883</v>
      </c>
      <c r="I7234" s="3" t="s">
        <v>6298</v>
      </c>
      <c r="J7234" s="3" t="str">
        <f>IF($B7234="SINAPI",IF(ISNUMBER(MATCH(Banco!$C7234,Analitico!$A:$A,0)),INDEX(Analitico!E:E,MATCH(Banco!$C7234,Analitico!$A:$A,0))&amp;"%",""),"")</f>
        <v/>
      </c>
      <c r="K7234" s="3" t="str">
        <f>IF($B7234="SINAPI",IF(ISNUMBER(MATCH(Banco!$C7234,Analitico!$A:$A,0)),INDEX(Analitico!F:F,MATCH(Banco!$C7234,Analitico!$A:$A,0))&amp;"%",""),"")</f>
        <v/>
      </c>
    </row>
    <row r="7235" spans="1:11" ht="22.5" x14ac:dyDescent="0.2">
      <c r="A7235" s="1" t="str">
        <f t="shared" si="114"/>
        <v>SINAPI 92427</v>
      </c>
      <c r="B7235" s="3" t="s">
        <v>21527</v>
      </c>
      <c r="C7235" s="3" t="s">
        <v>8568</v>
      </c>
      <c r="D7235" s="2" t="s">
        <v>15817</v>
      </c>
      <c r="E7235" s="3" t="s">
        <v>20623</v>
      </c>
      <c r="F7235" s="67" t="s">
        <v>21666</v>
      </c>
      <c r="G7235" s="67" t="s">
        <v>35884</v>
      </c>
      <c r="I7235" s="3" t="s">
        <v>6298</v>
      </c>
      <c r="J7235" s="3" t="str">
        <f>IF($B7235="SINAPI",IF(ISNUMBER(MATCH(Banco!$C7235,Analitico!$A:$A,0)),INDEX(Analitico!E:E,MATCH(Banco!$C7235,Analitico!$A:$A,0))&amp;"%",""),"")</f>
        <v/>
      </c>
      <c r="K7235" s="3" t="str">
        <f>IF($B7235="SINAPI",IF(ISNUMBER(MATCH(Banco!$C7235,Analitico!$A:$A,0)),INDEX(Analitico!F:F,MATCH(Banco!$C7235,Analitico!$A:$A,0))&amp;"%",""),"")</f>
        <v/>
      </c>
    </row>
    <row r="7236" spans="1:11" ht="22.5" x14ac:dyDescent="0.2">
      <c r="A7236" s="1" t="str">
        <f t="shared" si="114"/>
        <v>SINAPI 92429</v>
      </c>
      <c r="B7236" s="3" t="s">
        <v>21527</v>
      </c>
      <c r="C7236" s="3" t="s">
        <v>8569</v>
      </c>
      <c r="D7236" s="2" t="s">
        <v>15818</v>
      </c>
      <c r="E7236" s="3" t="s">
        <v>20623</v>
      </c>
      <c r="F7236" s="67" t="s">
        <v>38802</v>
      </c>
      <c r="G7236" s="67" t="s">
        <v>35885</v>
      </c>
      <c r="I7236" s="3" t="s">
        <v>6298</v>
      </c>
      <c r="J7236" s="3" t="str">
        <f>IF($B7236="SINAPI",IF(ISNUMBER(MATCH(Banco!$C7236,Analitico!$A:$A,0)),INDEX(Analitico!E:E,MATCH(Banco!$C7236,Analitico!$A:$A,0))&amp;"%",""),"")</f>
        <v/>
      </c>
      <c r="K7236" s="3" t="str">
        <f>IF($B7236="SINAPI",IF(ISNUMBER(MATCH(Banco!$C7236,Analitico!$A:$A,0)),INDEX(Analitico!F:F,MATCH(Banco!$C7236,Analitico!$A:$A,0))&amp;"%",""),"")</f>
        <v/>
      </c>
    </row>
    <row r="7237" spans="1:11" ht="22.5" x14ac:dyDescent="0.2">
      <c r="A7237" s="1" t="str">
        <f t="shared" si="114"/>
        <v>SINAPI 92431</v>
      </c>
      <c r="B7237" s="3" t="s">
        <v>21527</v>
      </c>
      <c r="C7237" s="3" t="s">
        <v>8570</v>
      </c>
      <c r="D7237" s="2" t="s">
        <v>15819</v>
      </c>
      <c r="E7237" s="3" t="s">
        <v>20623</v>
      </c>
      <c r="F7237" s="67" t="s">
        <v>29528</v>
      </c>
      <c r="G7237" s="67" t="s">
        <v>35886</v>
      </c>
      <c r="I7237" s="3" t="s">
        <v>6298</v>
      </c>
      <c r="J7237" s="3" t="str">
        <f>IF($B7237="SINAPI",IF(ISNUMBER(MATCH(Banco!$C7237,Analitico!$A:$A,0)),INDEX(Analitico!E:E,MATCH(Banco!$C7237,Analitico!$A:$A,0))&amp;"%",""),"")</f>
        <v/>
      </c>
      <c r="K7237" s="3" t="str">
        <f>IF($B7237="SINAPI",IF(ISNUMBER(MATCH(Banco!$C7237,Analitico!$A:$A,0)),INDEX(Analitico!F:F,MATCH(Banco!$C7237,Analitico!$A:$A,0))&amp;"%",""),"")</f>
        <v/>
      </c>
    </row>
    <row r="7238" spans="1:11" ht="22.5" x14ac:dyDescent="0.2">
      <c r="A7238" s="1" t="str">
        <f t="shared" si="114"/>
        <v>SINAPI 92433</v>
      </c>
      <c r="B7238" s="3" t="s">
        <v>21527</v>
      </c>
      <c r="C7238" s="3" t="s">
        <v>8571</v>
      </c>
      <c r="D7238" s="2" t="s">
        <v>15820</v>
      </c>
      <c r="E7238" s="3" t="s">
        <v>20623</v>
      </c>
      <c r="F7238" s="67" t="s">
        <v>38803</v>
      </c>
      <c r="G7238" s="67" t="s">
        <v>35887</v>
      </c>
      <c r="I7238" s="3" t="s">
        <v>6298</v>
      </c>
      <c r="J7238" s="3" t="str">
        <f>IF($B7238="SINAPI",IF(ISNUMBER(MATCH(Banco!$C7238,Analitico!$A:$A,0)),INDEX(Analitico!E:E,MATCH(Banco!$C7238,Analitico!$A:$A,0))&amp;"%",""),"")</f>
        <v/>
      </c>
      <c r="K7238" s="3" t="str">
        <f>IF($B7238="SINAPI",IF(ISNUMBER(MATCH(Banco!$C7238,Analitico!$A:$A,0)),INDEX(Analitico!F:F,MATCH(Banco!$C7238,Analitico!$A:$A,0))&amp;"%",""),"")</f>
        <v/>
      </c>
    </row>
    <row r="7239" spans="1:11" ht="22.5" x14ac:dyDescent="0.2">
      <c r="A7239" s="1" t="str">
        <f t="shared" si="114"/>
        <v>SINAPI 92435</v>
      </c>
      <c r="B7239" s="3" t="s">
        <v>21527</v>
      </c>
      <c r="C7239" s="3" t="s">
        <v>8572</v>
      </c>
      <c r="D7239" s="2" t="s">
        <v>15821</v>
      </c>
      <c r="E7239" s="3" t="s">
        <v>20623</v>
      </c>
      <c r="F7239" s="67" t="s">
        <v>38804</v>
      </c>
      <c r="G7239" s="67" t="s">
        <v>35389</v>
      </c>
      <c r="I7239" s="3" t="s">
        <v>6298</v>
      </c>
      <c r="J7239" s="3" t="str">
        <f>IF($B7239="SINAPI",IF(ISNUMBER(MATCH(Banco!$C7239,Analitico!$A:$A,0)),INDEX(Analitico!E:E,MATCH(Banco!$C7239,Analitico!$A:$A,0))&amp;"%",""),"")</f>
        <v/>
      </c>
      <c r="K7239" s="3" t="str">
        <f>IF($B7239="SINAPI",IF(ISNUMBER(MATCH(Banco!$C7239,Analitico!$A:$A,0)),INDEX(Analitico!F:F,MATCH(Banco!$C7239,Analitico!$A:$A,0))&amp;"%",""),"")</f>
        <v/>
      </c>
    </row>
    <row r="7240" spans="1:11" ht="22.5" x14ac:dyDescent="0.2">
      <c r="A7240" s="1" t="str">
        <f t="shared" si="114"/>
        <v>SINAPI 92437</v>
      </c>
      <c r="B7240" s="3" t="s">
        <v>21527</v>
      </c>
      <c r="C7240" s="3" t="s">
        <v>8573</v>
      </c>
      <c r="D7240" s="2" t="s">
        <v>15822</v>
      </c>
      <c r="E7240" s="3" t="s">
        <v>20623</v>
      </c>
      <c r="F7240" s="67" t="s">
        <v>29494</v>
      </c>
      <c r="G7240" s="67" t="s">
        <v>35888</v>
      </c>
      <c r="I7240" s="3" t="s">
        <v>6298</v>
      </c>
      <c r="J7240" s="3" t="str">
        <f>IF($B7240="SINAPI",IF(ISNUMBER(MATCH(Banco!$C7240,Analitico!$A:$A,0)),INDEX(Analitico!E:E,MATCH(Banco!$C7240,Analitico!$A:$A,0))&amp;"%",""),"")</f>
        <v/>
      </c>
      <c r="K7240" s="3" t="str">
        <f>IF($B7240="SINAPI",IF(ISNUMBER(MATCH(Banco!$C7240,Analitico!$A:$A,0)),INDEX(Analitico!F:F,MATCH(Banco!$C7240,Analitico!$A:$A,0))&amp;"%",""),"")</f>
        <v/>
      </c>
    </row>
    <row r="7241" spans="1:11" ht="22.5" x14ac:dyDescent="0.2">
      <c r="A7241" s="1" t="str">
        <f t="shared" si="114"/>
        <v>SINAPI 92439</v>
      </c>
      <c r="B7241" s="3" t="s">
        <v>21527</v>
      </c>
      <c r="C7241" s="3" t="s">
        <v>8574</v>
      </c>
      <c r="D7241" s="2" t="s">
        <v>15823</v>
      </c>
      <c r="E7241" s="3" t="s">
        <v>20623</v>
      </c>
      <c r="F7241" s="67" t="s">
        <v>31675</v>
      </c>
      <c r="G7241" s="67" t="s">
        <v>29865</v>
      </c>
      <c r="I7241" s="3" t="s">
        <v>6298</v>
      </c>
      <c r="J7241" s="3" t="str">
        <f>IF($B7241="SINAPI",IF(ISNUMBER(MATCH(Banco!$C7241,Analitico!$A:$A,0)),INDEX(Analitico!E:E,MATCH(Banco!$C7241,Analitico!$A:$A,0))&amp;"%",""),"")</f>
        <v/>
      </c>
      <c r="K7241" s="3" t="str">
        <f>IF($B7241="SINAPI",IF(ISNUMBER(MATCH(Banco!$C7241,Analitico!$A:$A,0)),INDEX(Analitico!F:F,MATCH(Banco!$C7241,Analitico!$A:$A,0))&amp;"%",""),"")</f>
        <v/>
      </c>
    </row>
    <row r="7242" spans="1:11" ht="22.5" x14ac:dyDescent="0.2">
      <c r="A7242" s="1" t="str">
        <f t="shared" si="114"/>
        <v>SINAPI 92441</v>
      </c>
      <c r="B7242" s="3" t="s">
        <v>21527</v>
      </c>
      <c r="C7242" s="3" t="s">
        <v>8575</v>
      </c>
      <c r="D7242" s="2" t="s">
        <v>15824</v>
      </c>
      <c r="E7242" s="3" t="s">
        <v>20623</v>
      </c>
      <c r="F7242" s="67" t="s">
        <v>35247</v>
      </c>
      <c r="G7242" s="67" t="s">
        <v>35889</v>
      </c>
      <c r="I7242" s="3" t="s">
        <v>6298</v>
      </c>
      <c r="J7242" s="3" t="str">
        <f>IF($B7242="SINAPI",IF(ISNUMBER(MATCH(Banco!$C7242,Analitico!$A:$A,0)),INDEX(Analitico!E:E,MATCH(Banco!$C7242,Analitico!$A:$A,0))&amp;"%",""),"")</f>
        <v/>
      </c>
      <c r="K7242" s="3" t="str">
        <f>IF($B7242="SINAPI",IF(ISNUMBER(MATCH(Banco!$C7242,Analitico!$A:$A,0)),INDEX(Analitico!F:F,MATCH(Banco!$C7242,Analitico!$A:$A,0))&amp;"%",""),"")</f>
        <v/>
      </c>
    </row>
    <row r="7243" spans="1:11" ht="22.5" x14ac:dyDescent="0.2">
      <c r="A7243" s="1" t="str">
        <f t="shared" si="114"/>
        <v>SINAPI 92443</v>
      </c>
      <c r="B7243" s="3" t="s">
        <v>21527</v>
      </c>
      <c r="C7243" s="3" t="s">
        <v>8576</v>
      </c>
      <c r="D7243" s="2" t="s">
        <v>15825</v>
      </c>
      <c r="E7243" s="3" t="s">
        <v>20623</v>
      </c>
      <c r="F7243" s="67" t="s">
        <v>38805</v>
      </c>
      <c r="G7243" s="67" t="s">
        <v>21876</v>
      </c>
      <c r="I7243" s="3" t="s">
        <v>6298</v>
      </c>
      <c r="J7243" s="3" t="str">
        <f>IF($B7243="SINAPI",IF(ISNUMBER(MATCH(Banco!$C7243,Analitico!$A:$A,0)),INDEX(Analitico!E:E,MATCH(Banco!$C7243,Analitico!$A:$A,0))&amp;"%",""),"")</f>
        <v/>
      </c>
      <c r="K7243" s="3" t="str">
        <f>IF($B7243="SINAPI",IF(ISNUMBER(MATCH(Banco!$C7243,Analitico!$A:$A,0)),INDEX(Analitico!F:F,MATCH(Banco!$C7243,Analitico!$A:$A,0))&amp;"%",""),"")</f>
        <v/>
      </c>
    </row>
    <row r="7244" spans="1:11" ht="22.5" x14ac:dyDescent="0.2">
      <c r="A7244" s="1" t="str">
        <f t="shared" si="114"/>
        <v>SINAPI 92445</v>
      </c>
      <c r="B7244" s="3" t="s">
        <v>21527</v>
      </c>
      <c r="C7244" s="3" t="s">
        <v>8577</v>
      </c>
      <c r="D7244" s="2" t="s">
        <v>15826</v>
      </c>
      <c r="E7244" s="3" t="s">
        <v>20623</v>
      </c>
      <c r="F7244" s="67" t="s">
        <v>38806</v>
      </c>
      <c r="G7244" s="67" t="s">
        <v>35890</v>
      </c>
      <c r="I7244" s="3" t="s">
        <v>6298</v>
      </c>
      <c r="J7244" s="3" t="str">
        <f>IF($B7244="SINAPI",IF(ISNUMBER(MATCH(Banco!$C7244,Analitico!$A:$A,0)),INDEX(Analitico!E:E,MATCH(Banco!$C7244,Analitico!$A:$A,0))&amp;"%",""),"")</f>
        <v/>
      </c>
      <c r="K7244" s="3" t="str">
        <f>IF($B7244="SINAPI",IF(ISNUMBER(MATCH(Banco!$C7244,Analitico!$A:$A,0)),INDEX(Analitico!F:F,MATCH(Banco!$C7244,Analitico!$A:$A,0))&amp;"%",""),"")</f>
        <v/>
      </c>
    </row>
    <row r="7245" spans="1:11" ht="22.5" x14ac:dyDescent="0.2">
      <c r="A7245" s="1" t="str">
        <f t="shared" si="114"/>
        <v>SINAPI 92446</v>
      </c>
      <c r="B7245" s="3" t="s">
        <v>21527</v>
      </c>
      <c r="C7245" s="3" t="s">
        <v>8578</v>
      </c>
      <c r="D7245" s="2" t="s">
        <v>15827</v>
      </c>
      <c r="E7245" s="3" t="s">
        <v>20623</v>
      </c>
      <c r="F7245" s="67" t="s">
        <v>38807</v>
      </c>
      <c r="G7245" s="67" t="s">
        <v>35891</v>
      </c>
      <c r="I7245" s="3" t="s">
        <v>6298</v>
      </c>
      <c r="J7245" s="3" t="str">
        <f>IF($B7245="SINAPI",IF(ISNUMBER(MATCH(Banco!$C7245,Analitico!$A:$A,0)),INDEX(Analitico!E:E,MATCH(Banco!$C7245,Analitico!$A:$A,0))&amp;"%",""),"")</f>
        <v/>
      </c>
      <c r="K7245" s="3" t="str">
        <f>IF($B7245="SINAPI",IF(ISNUMBER(MATCH(Banco!$C7245,Analitico!$A:$A,0)),INDEX(Analitico!F:F,MATCH(Banco!$C7245,Analitico!$A:$A,0))&amp;"%",""),"")</f>
        <v/>
      </c>
    </row>
    <row r="7246" spans="1:11" ht="22.5" x14ac:dyDescent="0.2">
      <c r="A7246" s="1" t="str">
        <f t="shared" si="114"/>
        <v>SINAPI 92447</v>
      </c>
      <c r="B7246" s="3" t="s">
        <v>21527</v>
      </c>
      <c r="C7246" s="3" t="s">
        <v>8579</v>
      </c>
      <c r="D7246" s="2" t="s">
        <v>15828</v>
      </c>
      <c r="E7246" s="3" t="s">
        <v>20623</v>
      </c>
      <c r="F7246" s="67" t="s">
        <v>38808</v>
      </c>
      <c r="G7246" s="67" t="s">
        <v>35892</v>
      </c>
      <c r="I7246" s="3" t="s">
        <v>6298</v>
      </c>
      <c r="J7246" s="3" t="str">
        <f>IF($B7246="SINAPI",IF(ISNUMBER(MATCH(Banco!$C7246,Analitico!$A:$A,0)),INDEX(Analitico!E:E,MATCH(Banco!$C7246,Analitico!$A:$A,0))&amp;"%",""),"")</f>
        <v/>
      </c>
      <c r="K7246" s="3" t="str">
        <f>IF($B7246="SINAPI",IF(ISNUMBER(MATCH(Banco!$C7246,Analitico!$A:$A,0)),INDEX(Analitico!F:F,MATCH(Banco!$C7246,Analitico!$A:$A,0))&amp;"%",""),"")</f>
        <v/>
      </c>
    </row>
    <row r="7247" spans="1:11" ht="22.5" x14ac:dyDescent="0.2">
      <c r="A7247" s="1" t="str">
        <f t="shared" si="114"/>
        <v>SINAPI 92448</v>
      </c>
      <c r="B7247" s="3" t="s">
        <v>21527</v>
      </c>
      <c r="C7247" s="3" t="s">
        <v>8580</v>
      </c>
      <c r="D7247" s="2" t="s">
        <v>15829</v>
      </c>
      <c r="E7247" s="3" t="s">
        <v>20623</v>
      </c>
      <c r="F7247" s="67" t="s">
        <v>31802</v>
      </c>
      <c r="G7247" s="67" t="s">
        <v>32123</v>
      </c>
      <c r="I7247" s="3" t="s">
        <v>6298</v>
      </c>
      <c r="J7247" s="3" t="str">
        <f>IF($B7247="SINAPI",IF(ISNUMBER(MATCH(Banco!$C7247,Analitico!$A:$A,0)),INDEX(Analitico!E:E,MATCH(Banco!$C7247,Analitico!$A:$A,0))&amp;"%",""),"")</f>
        <v/>
      </c>
      <c r="K7247" s="3" t="str">
        <f>IF($B7247="SINAPI",IF(ISNUMBER(MATCH(Banco!$C7247,Analitico!$A:$A,0)),INDEX(Analitico!F:F,MATCH(Banco!$C7247,Analitico!$A:$A,0))&amp;"%",""),"")</f>
        <v/>
      </c>
    </row>
    <row r="7248" spans="1:11" ht="22.5" x14ac:dyDescent="0.2">
      <c r="A7248" s="1" t="str">
        <f t="shared" si="114"/>
        <v>SINAPI 92449</v>
      </c>
      <c r="B7248" s="3" t="s">
        <v>21527</v>
      </c>
      <c r="C7248" s="3" t="s">
        <v>8581</v>
      </c>
      <c r="D7248" s="2" t="s">
        <v>15830</v>
      </c>
      <c r="E7248" s="3" t="s">
        <v>20623</v>
      </c>
      <c r="F7248" s="67" t="s">
        <v>38809</v>
      </c>
      <c r="G7248" s="67" t="s">
        <v>31574</v>
      </c>
      <c r="I7248" s="3" t="s">
        <v>6298</v>
      </c>
      <c r="J7248" s="3" t="str">
        <f>IF($B7248="SINAPI",IF(ISNUMBER(MATCH(Banco!$C7248,Analitico!$A:$A,0)),INDEX(Analitico!E:E,MATCH(Banco!$C7248,Analitico!$A:$A,0))&amp;"%",""),"")</f>
        <v/>
      </c>
      <c r="K7248" s="3" t="str">
        <f>IF($B7248="SINAPI",IF(ISNUMBER(MATCH(Banco!$C7248,Analitico!$A:$A,0)),INDEX(Analitico!F:F,MATCH(Banco!$C7248,Analitico!$A:$A,0))&amp;"%",""),"")</f>
        <v/>
      </c>
    </row>
    <row r="7249" spans="1:11" ht="22.5" x14ac:dyDescent="0.2">
      <c r="A7249" s="1" t="str">
        <f t="shared" si="114"/>
        <v>SINAPI 92450</v>
      </c>
      <c r="B7249" s="3" t="s">
        <v>21527</v>
      </c>
      <c r="C7249" s="3" t="s">
        <v>8582</v>
      </c>
      <c r="D7249" s="2" t="s">
        <v>15831</v>
      </c>
      <c r="E7249" s="3" t="s">
        <v>20623</v>
      </c>
      <c r="F7249" s="67" t="s">
        <v>34984</v>
      </c>
      <c r="G7249" s="67" t="s">
        <v>35893</v>
      </c>
      <c r="I7249" s="3" t="s">
        <v>6298</v>
      </c>
      <c r="J7249" s="3" t="str">
        <f>IF($B7249="SINAPI",IF(ISNUMBER(MATCH(Banco!$C7249,Analitico!$A:$A,0)),INDEX(Analitico!E:E,MATCH(Banco!$C7249,Analitico!$A:$A,0))&amp;"%",""),"")</f>
        <v/>
      </c>
      <c r="K7249" s="3" t="str">
        <f>IF($B7249="SINAPI",IF(ISNUMBER(MATCH(Banco!$C7249,Analitico!$A:$A,0)),INDEX(Analitico!F:F,MATCH(Banco!$C7249,Analitico!$A:$A,0))&amp;"%",""),"")</f>
        <v/>
      </c>
    </row>
    <row r="7250" spans="1:11" ht="22.5" x14ac:dyDescent="0.2">
      <c r="A7250" s="1" t="str">
        <f t="shared" si="114"/>
        <v>SINAPI 92451</v>
      </c>
      <c r="B7250" s="3" t="s">
        <v>21527</v>
      </c>
      <c r="C7250" s="3" t="s">
        <v>8583</v>
      </c>
      <c r="D7250" s="2" t="s">
        <v>15832</v>
      </c>
      <c r="E7250" s="3" t="s">
        <v>20623</v>
      </c>
      <c r="F7250" s="67" t="s">
        <v>38810</v>
      </c>
      <c r="G7250" s="67" t="s">
        <v>35894</v>
      </c>
      <c r="I7250" s="3" t="s">
        <v>6298</v>
      </c>
      <c r="J7250" s="3" t="str">
        <f>IF($B7250="SINAPI",IF(ISNUMBER(MATCH(Banco!$C7250,Analitico!$A:$A,0)),INDEX(Analitico!E:E,MATCH(Banco!$C7250,Analitico!$A:$A,0))&amp;"%",""),"")</f>
        <v/>
      </c>
      <c r="K7250" s="3" t="str">
        <f>IF($B7250="SINAPI",IF(ISNUMBER(MATCH(Banco!$C7250,Analitico!$A:$A,0)),INDEX(Analitico!F:F,MATCH(Banco!$C7250,Analitico!$A:$A,0))&amp;"%",""),"")</f>
        <v/>
      </c>
    </row>
    <row r="7251" spans="1:11" ht="22.5" x14ac:dyDescent="0.2">
      <c r="A7251" s="1" t="str">
        <f t="shared" si="114"/>
        <v>SINAPI 92452</v>
      </c>
      <c r="B7251" s="3" t="s">
        <v>21527</v>
      </c>
      <c r="C7251" s="3" t="s">
        <v>8584</v>
      </c>
      <c r="D7251" s="2" t="s">
        <v>15833</v>
      </c>
      <c r="E7251" s="3" t="s">
        <v>20623</v>
      </c>
      <c r="F7251" s="67" t="s">
        <v>38811</v>
      </c>
      <c r="G7251" s="67" t="s">
        <v>35895</v>
      </c>
      <c r="I7251" s="3" t="s">
        <v>6298</v>
      </c>
      <c r="J7251" s="3" t="str">
        <f>IF($B7251="SINAPI",IF(ISNUMBER(MATCH(Banco!$C7251,Analitico!$A:$A,0)),INDEX(Analitico!E:E,MATCH(Banco!$C7251,Analitico!$A:$A,0))&amp;"%",""),"")</f>
        <v/>
      </c>
      <c r="K7251" s="3" t="str">
        <f>IF($B7251="SINAPI",IF(ISNUMBER(MATCH(Banco!$C7251,Analitico!$A:$A,0)),INDEX(Analitico!F:F,MATCH(Banco!$C7251,Analitico!$A:$A,0))&amp;"%",""),"")</f>
        <v/>
      </c>
    </row>
    <row r="7252" spans="1:11" ht="22.5" x14ac:dyDescent="0.2">
      <c r="A7252" s="1" t="str">
        <f t="shared" si="114"/>
        <v>SINAPI 92453</v>
      </c>
      <c r="B7252" s="3" t="s">
        <v>21527</v>
      </c>
      <c r="C7252" s="3" t="s">
        <v>8585</v>
      </c>
      <c r="D7252" s="2" t="s">
        <v>15834</v>
      </c>
      <c r="E7252" s="3" t="s">
        <v>20623</v>
      </c>
      <c r="F7252" s="67" t="s">
        <v>38812</v>
      </c>
      <c r="G7252" s="67" t="s">
        <v>35896</v>
      </c>
      <c r="I7252" s="3" t="s">
        <v>6298</v>
      </c>
      <c r="J7252" s="3" t="str">
        <f>IF($B7252="SINAPI",IF(ISNUMBER(MATCH(Banco!$C7252,Analitico!$A:$A,0)),INDEX(Analitico!E:E,MATCH(Banco!$C7252,Analitico!$A:$A,0))&amp;"%",""),"")</f>
        <v/>
      </c>
      <c r="K7252" s="3" t="str">
        <f>IF($B7252="SINAPI",IF(ISNUMBER(MATCH(Banco!$C7252,Analitico!$A:$A,0)),INDEX(Analitico!F:F,MATCH(Banco!$C7252,Analitico!$A:$A,0))&amp;"%",""),"")</f>
        <v/>
      </c>
    </row>
    <row r="7253" spans="1:11" ht="22.5" x14ac:dyDescent="0.2">
      <c r="A7253" s="1" t="str">
        <f t="shared" si="114"/>
        <v>SINAPI 92454</v>
      </c>
      <c r="B7253" s="3" t="s">
        <v>21527</v>
      </c>
      <c r="C7253" s="3" t="s">
        <v>8586</v>
      </c>
      <c r="D7253" s="2" t="s">
        <v>15835</v>
      </c>
      <c r="E7253" s="3" t="s">
        <v>20623</v>
      </c>
      <c r="F7253" s="67" t="s">
        <v>38813</v>
      </c>
      <c r="G7253" s="67" t="s">
        <v>35897</v>
      </c>
      <c r="I7253" s="3" t="s">
        <v>6298</v>
      </c>
      <c r="J7253" s="3" t="str">
        <f>IF($B7253="SINAPI",IF(ISNUMBER(MATCH(Banco!$C7253,Analitico!$A:$A,0)),INDEX(Analitico!E:E,MATCH(Banco!$C7253,Analitico!$A:$A,0))&amp;"%",""),"")</f>
        <v/>
      </c>
      <c r="K7253" s="3" t="str">
        <f>IF($B7253="SINAPI",IF(ISNUMBER(MATCH(Banco!$C7253,Analitico!$A:$A,0)),INDEX(Analitico!F:F,MATCH(Banco!$C7253,Analitico!$A:$A,0))&amp;"%",""),"")</f>
        <v/>
      </c>
    </row>
    <row r="7254" spans="1:11" ht="22.5" x14ac:dyDescent="0.2">
      <c r="A7254" s="1" t="str">
        <f t="shared" si="114"/>
        <v>SINAPI 92455</v>
      </c>
      <c r="B7254" s="3" t="s">
        <v>21527</v>
      </c>
      <c r="C7254" s="3" t="s">
        <v>8587</v>
      </c>
      <c r="D7254" s="2" t="s">
        <v>15836</v>
      </c>
      <c r="E7254" s="3" t="s">
        <v>20623</v>
      </c>
      <c r="F7254" s="67" t="s">
        <v>38814</v>
      </c>
      <c r="G7254" s="67" t="s">
        <v>35898</v>
      </c>
      <c r="I7254" s="3" t="s">
        <v>6298</v>
      </c>
      <c r="J7254" s="3" t="str">
        <f>IF($B7254="SINAPI",IF(ISNUMBER(MATCH(Banco!$C7254,Analitico!$A:$A,0)),INDEX(Analitico!E:E,MATCH(Banco!$C7254,Analitico!$A:$A,0))&amp;"%",""),"")</f>
        <v/>
      </c>
      <c r="K7254" s="3" t="str">
        <f>IF($B7254="SINAPI",IF(ISNUMBER(MATCH(Banco!$C7254,Analitico!$A:$A,0)),INDEX(Analitico!F:F,MATCH(Banco!$C7254,Analitico!$A:$A,0))&amp;"%",""),"")</f>
        <v/>
      </c>
    </row>
    <row r="7255" spans="1:11" ht="22.5" x14ac:dyDescent="0.2">
      <c r="A7255" s="1" t="str">
        <f t="shared" si="114"/>
        <v>SINAPI 92456</v>
      </c>
      <c r="B7255" s="3" t="s">
        <v>21527</v>
      </c>
      <c r="C7255" s="3" t="s">
        <v>8588</v>
      </c>
      <c r="D7255" s="2" t="s">
        <v>15837</v>
      </c>
      <c r="E7255" s="3" t="s">
        <v>20623</v>
      </c>
      <c r="F7255" s="67" t="s">
        <v>38030</v>
      </c>
      <c r="G7255" s="67" t="s">
        <v>35899</v>
      </c>
      <c r="I7255" s="3" t="s">
        <v>6298</v>
      </c>
      <c r="J7255" s="3" t="str">
        <f>IF($B7255="SINAPI",IF(ISNUMBER(MATCH(Banco!$C7255,Analitico!$A:$A,0)),INDEX(Analitico!E:E,MATCH(Banco!$C7255,Analitico!$A:$A,0))&amp;"%",""),"")</f>
        <v/>
      </c>
      <c r="K7255" s="3" t="str">
        <f>IF($B7255="SINAPI",IF(ISNUMBER(MATCH(Banco!$C7255,Analitico!$A:$A,0)),INDEX(Analitico!F:F,MATCH(Banco!$C7255,Analitico!$A:$A,0))&amp;"%",""),"")</f>
        <v/>
      </c>
    </row>
    <row r="7256" spans="1:11" ht="22.5" x14ac:dyDescent="0.2">
      <c r="A7256" s="1" t="str">
        <f t="shared" si="114"/>
        <v>SINAPI 92457</v>
      </c>
      <c r="B7256" s="3" t="s">
        <v>21527</v>
      </c>
      <c r="C7256" s="3" t="s">
        <v>8589</v>
      </c>
      <c r="D7256" s="2" t="s">
        <v>15838</v>
      </c>
      <c r="E7256" s="3" t="s">
        <v>20623</v>
      </c>
      <c r="F7256" s="67" t="s">
        <v>38815</v>
      </c>
      <c r="G7256" s="67" t="s">
        <v>35900</v>
      </c>
      <c r="I7256" s="3" t="s">
        <v>6298</v>
      </c>
      <c r="J7256" s="3" t="str">
        <f>IF($B7256="SINAPI",IF(ISNUMBER(MATCH(Banco!$C7256,Analitico!$A:$A,0)),INDEX(Analitico!E:E,MATCH(Banco!$C7256,Analitico!$A:$A,0))&amp;"%",""),"")</f>
        <v/>
      </c>
      <c r="K7256" s="3" t="str">
        <f>IF($B7256="SINAPI",IF(ISNUMBER(MATCH(Banco!$C7256,Analitico!$A:$A,0)),INDEX(Analitico!F:F,MATCH(Banco!$C7256,Analitico!$A:$A,0))&amp;"%",""),"")</f>
        <v/>
      </c>
    </row>
    <row r="7257" spans="1:11" ht="22.5" x14ac:dyDescent="0.2">
      <c r="A7257" s="1" t="str">
        <f t="shared" si="114"/>
        <v>SINAPI 92458</v>
      </c>
      <c r="B7257" s="3" t="s">
        <v>21527</v>
      </c>
      <c r="C7257" s="3" t="s">
        <v>8590</v>
      </c>
      <c r="D7257" s="2" t="s">
        <v>31482</v>
      </c>
      <c r="E7257" s="3" t="s">
        <v>20623</v>
      </c>
      <c r="F7257" s="67" t="s">
        <v>32157</v>
      </c>
      <c r="G7257" s="67" t="s">
        <v>35901</v>
      </c>
      <c r="I7257" s="3" t="s">
        <v>6298</v>
      </c>
      <c r="J7257" s="3" t="str">
        <f>IF($B7257="SINAPI",IF(ISNUMBER(MATCH(Banco!$C7257,Analitico!$A:$A,0)),INDEX(Analitico!E:E,MATCH(Banco!$C7257,Analitico!$A:$A,0))&amp;"%",""),"")</f>
        <v/>
      </c>
      <c r="K7257" s="3" t="str">
        <f>IF($B7257="SINAPI",IF(ISNUMBER(MATCH(Banco!$C7257,Analitico!$A:$A,0)),INDEX(Analitico!F:F,MATCH(Banco!$C7257,Analitico!$A:$A,0))&amp;"%",""),"")</f>
        <v/>
      </c>
    </row>
    <row r="7258" spans="1:11" ht="22.5" x14ac:dyDescent="0.2">
      <c r="A7258" s="1" t="str">
        <f t="shared" si="114"/>
        <v>SINAPI 92459</v>
      </c>
      <c r="B7258" s="3" t="s">
        <v>21527</v>
      </c>
      <c r="C7258" s="3" t="s">
        <v>8591</v>
      </c>
      <c r="D7258" s="2" t="s">
        <v>15839</v>
      </c>
      <c r="E7258" s="3" t="s">
        <v>20623</v>
      </c>
      <c r="F7258" s="67" t="s">
        <v>38816</v>
      </c>
      <c r="G7258" s="67" t="s">
        <v>32294</v>
      </c>
      <c r="I7258" s="3" t="s">
        <v>6298</v>
      </c>
      <c r="J7258" s="3" t="str">
        <f>IF($B7258="SINAPI",IF(ISNUMBER(MATCH(Banco!$C7258,Analitico!$A:$A,0)),INDEX(Analitico!E:E,MATCH(Banco!$C7258,Analitico!$A:$A,0))&amp;"%",""),"")</f>
        <v/>
      </c>
      <c r="K7258" s="3" t="str">
        <f>IF($B7258="SINAPI",IF(ISNUMBER(MATCH(Banco!$C7258,Analitico!$A:$A,0)),INDEX(Analitico!F:F,MATCH(Banco!$C7258,Analitico!$A:$A,0))&amp;"%",""),"")</f>
        <v/>
      </c>
    </row>
    <row r="7259" spans="1:11" ht="22.5" x14ac:dyDescent="0.2">
      <c r="A7259" s="1" t="str">
        <f t="shared" si="114"/>
        <v>SINAPI 92460</v>
      </c>
      <c r="B7259" s="3" t="s">
        <v>21527</v>
      </c>
      <c r="C7259" s="3" t="s">
        <v>8592</v>
      </c>
      <c r="D7259" s="2" t="s">
        <v>15840</v>
      </c>
      <c r="E7259" s="3" t="s">
        <v>20623</v>
      </c>
      <c r="F7259" s="67" t="s">
        <v>38817</v>
      </c>
      <c r="G7259" s="67" t="s">
        <v>35902</v>
      </c>
      <c r="I7259" s="3" t="s">
        <v>6298</v>
      </c>
      <c r="J7259" s="3" t="str">
        <f>IF($B7259="SINAPI",IF(ISNUMBER(MATCH(Banco!$C7259,Analitico!$A:$A,0)),INDEX(Analitico!E:E,MATCH(Banco!$C7259,Analitico!$A:$A,0))&amp;"%",""),"")</f>
        <v/>
      </c>
      <c r="K7259" s="3" t="str">
        <f>IF($B7259="SINAPI",IF(ISNUMBER(MATCH(Banco!$C7259,Analitico!$A:$A,0)),INDEX(Analitico!F:F,MATCH(Banco!$C7259,Analitico!$A:$A,0))&amp;"%",""),"")</f>
        <v/>
      </c>
    </row>
    <row r="7260" spans="1:11" ht="22.5" x14ac:dyDescent="0.2">
      <c r="A7260" s="1" t="str">
        <f t="shared" si="114"/>
        <v>SINAPI 92461</v>
      </c>
      <c r="B7260" s="3" t="s">
        <v>21527</v>
      </c>
      <c r="C7260" s="3" t="s">
        <v>8593</v>
      </c>
      <c r="D7260" s="2" t="s">
        <v>15841</v>
      </c>
      <c r="E7260" s="3" t="s">
        <v>20623</v>
      </c>
      <c r="F7260" s="67" t="s">
        <v>38818</v>
      </c>
      <c r="G7260" s="67" t="s">
        <v>35903</v>
      </c>
      <c r="I7260" s="3" t="s">
        <v>6298</v>
      </c>
      <c r="J7260" s="3" t="str">
        <f>IF($B7260="SINAPI",IF(ISNUMBER(MATCH(Banco!$C7260,Analitico!$A:$A,0)),INDEX(Analitico!E:E,MATCH(Banco!$C7260,Analitico!$A:$A,0))&amp;"%",""),"")</f>
        <v/>
      </c>
      <c r="K7260" s="3" t="str">
        <f>IF($B7260="SINAPI",IF(ISNUMBER(MATCH(Banco!$C7260,Analitico!$A:$A,0)),INDEX(Analitico!F:F,MATCH(Banco!$C7260,Analitico!$A:$A,0))&amp;"%",""),"")</f>
        <v/>
      </c>
    </row>
    <row r="7261" spans="1:11" ht="22.5" x14ac:dyDescent="0.2">
      <c r="A7261" s="1" t="str">
        <f t="shared" si="114"/>
        <v>SINAPI 92462</v>
      </c>
      <c r="B7261" s="3" t="s">
        <v>21527</v>
      </c>
      <c r="C7261" s="3" t="s">
        <v>8594</v>
      </c>
      <c r="D7261" s="2" t="s">
        <v>15842</v>
      </c>
      <c r="E7261" s="3" t="s">
        <v>20623</v>
      </c>
      <c r="F7261" s="67" t="s">
        <v>29598</v>
      </c>
      <c r="G7261" s="67" t="s">
        <v>35904</v>
      </c>
      <c r="I7261" s="3" t="s">
        <v>6298</v>
      </c>
      <c r="J7261" s="3" t="str">
        <f>IF($B7261="SINAPI",IF(ISNUMBER(MATCH(Banco!$C7261,Analitico!$A:$A,0)),INDEX(Analitico!E:E,MATCH(Banco!$C7261,Analitico!$A:$A,0))&amp;"%",""),"")</f>
        <v/>
      </c>
      <c r="K7261" s="3" t="str">
        <f>IF($B7261="SINAPI",IF(ISNUMBER(MATCH(Banco!$C7261,Analitico!$A:$A,0)),INDEX(Analitico!F:F,MATCH(Banco!$C7261,Analitico!$A:$A,0))&amp;"%",""),"")</f>
        <v/>
      </c>
    </row>
    <row r="7262" spans="1:11" ht="22.5" x14ac:dyDescent="0.2">
      <c r="A7262" s="1" t="str">
        <f t="shared" si="114"/>
        <v>SINAPI 92463</v>
      </c>
      <c r="B7262" s="3" t="s">
        <v>21527</v>
      </c>
      <c r="C7262" s="3" t="s">
        <v>8595</v>
      </c>
      <c r="D7262" s="2" t="s">
        <v>15843</v>
      </c>
      <c r="E7262" s="3" t="s">
        <v>20623</v>
      </c>
      <c r="F7262" s="67" t="s">
        <v>37832</v>
      </c>
      <c r="G7262" s="67" t="s">
        <v>35905</v>
      </c>
      <c r="I7262" s="3" t="s">
        <v>6298</v>
      </c>
      <c r="J7262" s="3" t="str">
        <f>IF($B7262="SINAPI",IF(ISNUMBER(MATCH(Banco!$C7262,Analitico!$A:$A,0)),INDEX(Analitico!E:E,MATCH(Banco!$C7262,Analitico!$A:$A,0))&amp;"%",""),"")</f>
        <v/>
      </c>
      <c r="K7262" s="3" t="str">
        <f>IF($B7262="SINAPI",IF(ISNUMBER(MATCH(Banco!$C7262,Analitico!$A:$A,0)),INDEX(Analitico!F:F,MATCH(Banco!$C7262,Analitico!$A:$A,0))&amp;"%",""),"")</f>
        <v/>
      </c>
    </row>
    <row r="7263" spans="1:11" ht="22.5" x14ac:dyDescent="0.2">
      <c r="A7263" s="1" t="str">
        <f t="shared" si="114"/>
        <v>SINAPI 92464</v>
      </c>
      <c r="B7263" s="3" t="s">
        <v>21527</v>
      </c>
      <c r="C7263" s="3" t="s">
        <v>8596</v>
      </c>
      <c r="D7263" s="2" t="s">
        <v>15844</v>
      </c>
      <c r="E7263" s="3" t="s">
        <v>20623</v>
      </c>
      <c r="F7263" s="67" t="s">
        <v>38819</v>
      </c>
      <c r="G7263" s="67" t="s">
        <v>34132</v>
      </c>
      <c r="I7263" s="3" t="s">
        <v>6298</v>
      </c>
      <c r="J7263" s="3" t="str">
        <f>IF($B7263="SINAPI",IF(ISNUMBER(MATCH(Banco!$C7263,Analitico!$A:$A,0)),INDEX(Analitico!E:E,MATCH(Banco!$C7263,Analitico!$A:$A,0))&amp;"%",""),"")</f>
        <v/>
      </c>
      <c r="K7263" s="3" t="str">
        <f>IF($B7263="SINAPI",IF(ISNUMBER(MATCH(Banco!$C7263,Analitico!$A:$A,0)),INDEX(Analitico!F:F,MATCH(Banco!$C7263,Analitico!$A:$A,0))&amp;"%",""),"")</f>
        <v/>
      </c>
    </row>
    <row r="7264" spans="1:11" ht="22.5" x14ac:dyDescent="0.2">
      <c r="A7264" s="1" t="str">
        <f t="shared" si="114"/>
        <v>SINAPI 92465</v>
      </c>
      <c r="B7264" s="3" t="s">
        <v>21527</v>
      </c>
      <c r="C7264" s="3" t="s">
        <v>8597</v>
      </c>
      <c r="D7264" s="2" t="s">
        <v>15845</v>
      </c>
      <c r="E7264" s="3" t="s">
        <v>20623</v>
      </c>
      <c r="F7264" s="67" t="s">
        <v>30813</v>
      </c>
      <c r="G7264" s="67" t="s">
        <v>35906</v>
      </c>
      <c r="I7264" s="3" t="s">
        <v>6298</v>
      </c>
      <c r="J7264" s="3" t="str">
        <f>IF($B7264="SINAPI",IF(ISNUMBER(MATCH(Banco!$C7264,Analitico!$A:$A,0)),INDEX(Analitico!E:E,MATCH(Banco!$C7264,Analitico!$A:$A,0))&amp;"%",""),"")</f>
        <v/>
      </c>
      <c r="K7264" s="3" t="str">
        <f>IF($B7264="SINAPI",IF(ISNUMBER(MATCH(Banco!$C7264,Analitico!$A:$A,0)),INDEX(Analitico!F:F,MATCH(Banco!$C7264,Analitico!$A:$A,0))&amp;"%",""),"")</f>
        <v/>
      </c>
    </row>
    <row r="7265" spans="1:11" ht="22.5" x14ac:dyDescent="0.2">
      <c r="A7265" s="1" t="str">
        <f t="shared" si="114"/>
        <v>SINAPI 92466</v>
      </c>
      <c r="B7265" s="3" t="s">
        <v>21527</v>
      </c>
      <c r="C7265" s="3" t="s">
        <v>8598</v>
      </c>
      <c r="D7265" s="2" t="s">
        <v>15846</v>
      </c>
      <c r="E7265" s="3" t="s">
        <v>20623</v>
      </c>
      <c r="F7265" s="67" t="s">
        <v>38820</v>
      </c>
      <c r="G7265" s="67" t="s">
        <v>31630</v>
      </c>
      <c r="I7265" s="3" t="s">
        <v>6298</v>
      </c>
      <c r="J7265" s="3" t="str">
        <f>IF($B7265="SINAPI",IF(ISNUMBER(MATCH(Banco!$C7265,Analitico!$A:$A,0)),INDEX(Analitico!E:E,MATCH(Banco!$C7265,Analitico!$A:$A,0))&amp;"%",""),"")</f>
        <v/>
      </c>
      <c r="K7265" s="3" t="str">
        <f>IF($B7265="SINAPI",IF(ISNUMBER(MATCH(Banco!$C7265,Analitico!$A:$A,0)),INDEX(Analitico!F:F,MATCH(Banco!$C7265,Analitico!$A:$A,0))&amp;"%",""),"")</f>
        <v/>
      </c>
    </row>
    <row r="7266" spans="1:11" ht="22.5" x14ac:dyDescent="0.2">
      <c r="A7266" s="1" t="str">
        <f t="shared" si="114"/>
        <v>SINAPI 92467</v>
      </c>
      <c r="B7266" s="3" t="s">
        <v>21527</v>
      </c>
      <c r="C7266" s="3" t="s">
        <v>8599</v>
      </c>
      <c r="D7266" s="2" t="s">
        <v>15847</v>
      </c>
      <c r="E7266" s="3" t="s">
        <v>20623</v>
      </c>
      <c r="F7266" s="67" t="s">
        <v>38821</v>
      </c>
      <c r="G7266" s="67" t="s">
        <v>32213</v>
      </c>
      <c r="I7266" s="3" t="s">
        <v>6298</v>
      </c>
      <c r="J7266" s="3" t="str">
        <f>IF($B7266="SINAPI",IF(ISNUMBER(MATCH(Banco!$C7266,Analitico!$A:$A,0)),INDEX(Analitico!E:E,MATCH(Banco!$C7266,Analitico!$A:$A,0))&amp;"%",""),"")</f>
        <v/>
      </c>
      <c r="K7266" s="3" t="str">
        <f>IF($B7266="SINAPI",IF(ISNUMBER(MATCH(Banco!$C7266,Analitico!$A:$A,0)),INDEX(Analitico!F:F,MATCH(Banco!$C7266,Analitico!$A:$A,0))&amp;"%",""),"")</f>
        <v/>
      </c>
    </row>
    <row r="7267" spans="1:11" ht="22.5" x14ac:dyDescent="0.2">
      <c r="A7267" s="1" t="str">
        <f t="shared" ref="A7267:A7330" si="115">CONCATENAR</f>
        <v>SINAPI 92468</v>
      </c>
      <c r="B7267" s="3" t="s">
        <v>21527</v>
      </c>
      <c r="C7267" s="3" t="s">
        <v>8600</v>
      </c>
      <c r="D7267" s="2" t="s">
        <v>15848</v>
      </c>
      <c r="E7267" s="3" t="s">
        <v>20623</v>
      </c>
      <c r="F7267" s="67" t="s">
        <v>31848</v>
      </c>
      <c r="G7267" s="67" t="s">
        <v>35907</v>
      </c>
      <c r="I7267" s="3" t="s">
        <v>6298</v>
      </c>
      <c r="J7267" s="3" t="str">
        <f>IF($B7267="SINAPI",IF(ISNUMBER(MATCH(Banco!$C7267,Analitico!$A:$A,0)),INDEX(Analitico!E:E,MATCH(Banco!$C7267,Analitico!$A:$A,0))&amp;"%",""),"")</f>
        <v/>
      </c>
      <c r="K7267" s="3" t="str">
        <f>IF($B7267="SINAPI",IF(ISNUMBER(MATCH(Banco!$C7267,Analitico!$A:$A,0)),INDEX(Analitico!F:F,MATCH(Banco!$C7267,Analitico!$A:$A,0))&amp;"%",""),"")</f>
        <v/>
      </c>
    </row>
    <row r="7268" spans="1:11" ht="22.5" x14ac:dyDescent="0.2">
      <c r="A7268" s="1" t="str">
        <f t="shared" si="115"/>
        <v>SINAPI 92469</v>
      </c>
      <c r="B7268" s="3" t="s">
        <v>21527</v>
      </c>
      <c r="C7268" s="3" t="s">
        <v>8601</v>
      </c>
      <c r="D7268" s="2" t="s">
        <v>15849</v>
      </c>
      <c r="E7268" s="3" t="s">
        <v>20623</v>
      </c>
      <c r="F7268" s="67" t="s">
        <v>38822</v>
      </c>
      <c r="G7268" s="67" t="s">
        <v>28905</v>
      </c>
      <c r="I7268" s="3" t="s">
        <v>6298</v>
      </c>
      <c r="J7268" s="3" t="str">
        <f>IF($B7268="SINAPI",IF(ISNUMBER(MATCH(Banco!$C7268,Analitico!$A:$A,0)),INDEX(Analitico!E:E,MATCH(Banco!$C7268,Analitico!$A:$A,0))&amp;"%",""),"")</f>
        <v/>
      </c>
      <c r="K7268" s="3" t="str">
        <f>IF($B7268="SINAPI",IF(ISNUMBER(MATCH(Banco!$C7268,Analitico!$A:$A,0)),INDEX(Analitico!F:F,MATCH(Banco!$C7268,Analitico!$A:$A,0))&amp;"%",""),"")</f>
        <v/>
      </c>
    </row>
    <row r="7269" spans="1:11" ht="22.5" x14ac:dyDescent="0.2">
      <c r="A7269" s="1" t="str">
        <f t="shared" si="115"/>
        <v>SINAPI 92470</v>
      </c>
      <c r="B7269" s="3" t="s">
        <v>21527</v>
      </c>
      <c r="C7269" s="3" t="s">
        <v>8602</v>
      </c>
      <c r="D7269" s="2" t="s">
        <v>15850</v>
      </c>
      <c r="E7269" s="3" t="s">
        <v>20623</v>
      </c>
      <c r="F7269" s="67" t="s">
        <v>38823</v>
      </c>
      <c r="G7269" s="67" t="s">
        <v>35908</v>
      </c>
      <c r="I7269" s="3" t="s">
        <v>6298</v>
      </c>
      <c r="J7269" s="3" t="str">
        <f>IF($B7269="SINAPI",IF(ISNUMBER(MATCH(Banco!$C7269,Analitico!$A:$A,0)),INDEX(Analitico!E:E,MATCH(Banco!$C7269,Analitico!$A:$A,0))&amp;"%",""),"")</f>
        <v/>
      </c>
      <c r="K7269" s="3" t="str">
        <f>IF($B7269="SINAPI",IF(ISNUMBER(MATCH(Banco!$C7269,Analitico!$A:$A,0)),INDEX(Analitico!F:F,MATCH(Banco!$C7269,Analitico!$A:$A,0))&amp;"%",""),"")</f>
        <v/>
      </c>
    </row>
    <row r="7270" spans="1:11" ht="22.5" x14ac:dyDescent="0.2">
      <c r="A7270" s="1" t="str">
        <f t="shared" si="115"/>
        <v>SINAPI 92471</v>
      </c>
      <c r="B7270" s="3" t="s">
        <v>21527</v>
      </c>
      <c r="C7270" s="3" t="s">
        <v>8603</v>
      </c>
      <c r="D7270" s="2" t="s">
        <v>15851</v>
      </c>
      <c r="E7270" s="3" t="s">
        <v>20623</v>
      </c>
      <c r="F7270" s="67" t="s">
        <v>38824</v>
      </c>
      <c r="G7270" s="67" t="s">
        <v>35909</v>
      </c>
      <c r="I7270" s="3" t="s">
        <v>6298</v>
      </c>
      <c r="J7270" s="3" t="str">
        <f>IF($B7270="SINAPI",IF(ISNUMBER(MATCH(Banco!$C7270,Analitico!$A:$A,0)),INDEX(Analitico!E:E,MATCH(Banco!$C7270,Analitico!$A:$A,0))&amp;"%",""),"")</f>
        <v/>
      </c>
      <c r="K7270" s="3" t="str">
        <f>IF($B7270="SINAPI",IF(ISNUMBER(MATCH(Banco!$C7270,Analitico!$A:$A,0)),INDEX(Analitico!F:F,MATCH(Banco!$C7270,Analitico!$A:$A,0))&amp;"%",""),"")</f>
        <v/>
      </c>
    </row>
    <row r="7271" spans="1:11" ht="22.5" x14ac:dyDescent="0.2">
      <c r="A7271" s="1" t="str">
        <f t="shared" si="115"/>
        <v>SINAPI 92472</v>
      </c>
      <c r="B7271" s="3" t="s">
        <v>21527</v>
      </c>
      <c r="C7271" s="3" t="s">
        <v>8604</v>
      </c>
      <c r="D7271" s="2" t="s">
        <v>15852</v>
      </c>
      <c r="E7271" s="3" t="s">
        <v>20623</v>
      </c>
      <c r="F7271" s="67" t="s">
        <v>31837</v>
      </c>
      <c r="G7271" s="67" t="s">
        <v>35910</v>
      </c>
      <c r="I7271" s="3" t="s">
        <v>6298</v>
      </c>
      <c r="J7271" s="3" t="str">
        <f>IF($B7271="SINAPI",IF(ISNUMBER(MATCH(Banco!$C7271,Analitico!$A:$A,0)),INDEX(Analitico!E:E,MATCH(Banco!$C7271,Analitico!$A:$A,0))&amp;"%",""),"")</f>
        <v/>
      </c>
      <c r="K7271" s="3" t="str">
        <f>IF($B7271="SINAPI",IF(ISNUMBER(MATCH(Banco!$C7271,Analitico!$A:$A,0)),INDEX(Analitico!F:F,MATCH(Banco!$C7271,Analitico!$A:$A,0))&amp;"%",""),"")</f>
        <v/>
      </c>
    </row>
    <row r="7272" spans="1:11" ht="22.5" x14ac:dyDescent="0.2">
      <c r="A7272" s="1" t="str">
        <f t="shared" si="115"/>
        <v>SINAPI 92473</v>
      </c>
      <c r="B7272" s="3" t="s">
        <v>21527</v>
      </c>
      <c r="C7272" s="3" t="s">
        <v>8605</v>
      </c>
      <c r="D7272" s="2" t="s">
        <v>15853</v>
      </c>
      <c r="E7272" s="3" t="s">
        <v>20623</v>
      </c>
      <c r="F7272" s="67" t="s">
        <v>38825</v>
      </c>
      <c r="G7272" s="67" t="s">
        <v>35911</v>
      </c>
      <c r="I7272" s="3" t="s">
        <v>6298</v>
      </c>
      <c r="J7272" s="3" t="str">
        <f>IF($B7272="SINAPI",IF(ISNUMBER(MATCH(Banco!$C7272,Analitico!$A:$A,0)),INDEX(Analitico!E:E,MATCH(Banco!$C7272,Analitico!$A:$A,0))&amp;"%",""),"")</f>
        <v/>
      </c>
      <c r="K7272" s="3" t="str">
        <f>IF($B7272="SINAPI",IF(ISNUMBER(MATCH(Banco!$C7272,Analitico!$A:$A,0)),INDEX(Analitico!F:F,MATCH(Banco!$C7272,Analitico!$A:$A,0))&amp;"%",""),"")</f>
        <v/>
      </c>
    </row>
    <row r="7273" spans="1:11" ht="22.5" x14ac:dyDescent="0.2">
      <c r="A7273" s="1" t="str">
        <f t="shared" si="115"/>
        <v>SINAPI 92474</v>
      </c>
      <c r="B7273" s="3" t="s">
        <v>21527</v>
      </c>
      <c r="C7273" s="3" t="s">
        <v>8606</v>
      </c>
      <c r="D7273" s="2" t="s">
        <v>15854</v>
      </c>
      <c r="E7273" s="3" t="s">
        <v>20623</v>
      </c>
      <c r="F7273" s="67" t="s">
        <v>38826</v>
      </c>
      <c r="G7273" s="67" t="s">
        <v>35912</v>
      </c>
      <c r="I7273" s="3" t="s">
        <v>6298</v>
      </c>
      <c r="J7273" s="3" t="str">
        <f>IF($B7273="SINAPI",IF(ISNUMBER(MATCH(Banco!$C7273,Analitico!$A:$A,0)),INDEX(Analitico!E:E,MATCH(Banco!$C7273,Analitico!$A:$A,0))&amp;"%",""),"")</f>
        <v/>
      </c>
      <c r="K7273" s="3" t="str">
        <f>IF($B7273="SINAPI",IF(ISNUMBER(MATCH(Banco!$C7273,Analitico!$A:$A,0)),INDEX(Analitico!F:F,MATCH(Banco!$C7273,Analitico!$A:$A,0))&amp;"%",""),"")</f>
        <v/>
      </c>
    </row>
    <row r="7274" spans="1:11" ht="22.5" x14ac:dyDescent="0.2">
      <c r="A7274" s="1" t="str">
        <f t="shared" si="115"/>
        <v>SINAPI 92475</v>
      </c>
      <c r="B7274" s="3" t="s">
        <v>21527</v>
      </c>
      <c r="C7274" s="3" t="s">
        <v>8607</v>
      </c>
      <c r="D7274" s="2" t="s">
        <v>15855</v>
      </c>
      <c r="E7274" s="3" t="s">
        <v>20623</v>
      </c>
      <c r="F7274" s="67" t="s">
        <v>38827</v>
      </c>
      <c r="G7274" s="67" t="s">
        <v>31911</v>
      </c>
      <c r="I7274" s="3" t="s">
        <v>6298</v>
      </c>
      <c r="J7274" s="3" t="str">
        <f>IF($B7274="SINAPI",IF(ISNUMBER(MATCH(Banco!$C7274,Analitico!$A:$A,0)),INDEX(Analitico!E:E,MATCH(Banco!$C7274,Analitico!$A:$A,0))&amp;"%",""),"")</f>
        <v/>
      </c>
      <c r="K7274" s="3" t="str">
        <f>IF($B7274="SINAPI",IF(ISNUMBER(MATCH(Banco!$C7274,Analitico!$A:$A,0)),INDEX(Analitico!F:F,MATCH(Banco!$C7274,Analitico!$A:$A,0))&amp;"%",""),"")</f>
        <v/>
      </c>
    </row>
    <row r="7275" spans="1:11" ht="22.5" x14ac:dyDescent="0.2">
      <c r="A7275" s="1" t="str">
        <f t="shared" si="115"/>
        <v>SINAPI 92476</v>
      </c>
      <c r="B7275" s="3" t="s">
        <v>21527</v>
      </c>
      <c r="C7275" s="3" t="s">
        <v>8608</v>
      </c>
      <c r="D7275" s="2" t="s">
        <v>15856</v>
      </c>
      <c r="E7275" s="3" t="s">
        <v>20623</v>
      </c>
      <c r="F7275" s="67" t="s">
        <v>38828</v>
      </c>
      <c r="G7275" s="67" t="s">
        <v>31939</v>
      </c>
      <c r="I7275" s="3" t="s">
        <v>6298</v>
      </c>
      <c r="J7275" s="3" t="str">
        <f>IF($B7275="SINAPI",IF(ISNUMBER(MATCH(Banco!$C7275,Analitico!$A:$A,0)),INDEX(Analitico!E:E,MATCH(Banco!$C7275,Analitico!$A:$A,0))&amp;"%",""),"")</f>
        <v/>
      </c>
      <c r="K7275" s="3" t="str">
        <f>IF($B7275="SINAPI",IF(ISNUMBER(MATCH(Banco!$C7275,Analitico!$A:$A,0)),INDEX(Analitico!F:F,MATCH(Banco!$C7275,Analitico!$A:$A,0))&amp;"%",""),"")</f>
        <v/>
      </c>
    </row>
    <row r="7276" spans="1:11" ht="22.5" x14ac:dyDescent="0.2">
      <c r="A7276" s="1" t="str">
        <f t="shared" si="115"/>
        <v>SINAPI 92477</v>
      </c>
      <c r="B7276" s="3" t="s">
        <v>21527</v>
      </c>
      <c r="C7276" s="3" t="s">
        <v>8609</v>
      </c>
      <c r="D7276" s="2" t="s">
        <v>15857</v>
      </c>
      <c r="E7276" s="3" t="s">
        <v>20623</v>
      </c>
      <c r="F7276" s="67" t="s">
        <v>38829</v>
      </c>
      <c r="G7276" s="67" t="s">
        <v>35913</v>
      </c>
      <c r="I7276" s="3" t="s">
        <v>6298</v>
      </c>
      <c r="J7276" s="3" t="str">
        <f>IF($B7276="SINAPI",IF(ISNUMBER(MATCH(Banco!$C7276,Analitico!$A:$A,0)),INDEX(Analitico!E:E,MATCH(Banco!$C7276,Analitico!$A:$A,0))&amp;"%",""),"")</f>
        <v/>
      </c>
      <c r="K7276" s="3" t="str">
        <f>IF($B7276="SINAPI",IF(ISNUMBER(MATCH(Banco!$C7276,Analitico!$A:$A,0)),INDEX(Analitico!F:F,MATCH(Banco!$C7276,Analitico!$A:$A,0))&amp;"%",""),"")</f>
        <v/>
      </c>
    </row>
    <row r="7277" spans="1:11" ht="22.5" x14ac:dyDescent="0.2">
      <c r="A7277" s="1" t="str">
        <f t="shared" si="115"/>
        <v>SINAPI 92478</v>
      </c>
      <c r="B7277" s="3" t="s">
        <v>21527</v>
      </c>
      <c r="C7277" s="3" t="s">
        <v>8610</v>
      </c>
      <c r="D7277" s="2" t="s">
        <v>15858</v>
      </c>
      <c r="E7277" s="3" t="s">
        <v>20623</v>
      </c>
      <c r="F7277" s="67" t="s">
        <v>38830</v>
      </c>
      <c r="G7277" s="67" t="s">
        <v>31719</v>
      </c>
      <c r="I7277" s="3" t="s">
        <v>6298</v>
      </c>
      <c r="J7277" s="3" t="str">
        <f>IF($B7277="SINAPI",IF(ISNUMBER(MATCH(Banco!$C7277,Analitico!$A:$A,0)),INDEX(Analitico!E:E,MATCH(Banco!$C7277,Analitico!$A:$A,0))&amp;"%",""),"")</f>
        <v/>
      </c>
      <c r="K7277" s="3" t="str">
        <f>IF($B7277="SINAPI",IF(ISNUMBER(MATCH(Banco!$C7277,Analitico!$A:$A,0)),INDEX(Analitico!F:F,MATCH(Banco!$C7277,Analitico!$A:$A,0))&amp;"%",""),"")</f>
        <v/>
      </c>
    </row>
    <row r="7278" spans="1:11" ht="22.5" x14ac:dyDescent="0.2">
      <c r="A7278" s="1" t="str">
        <f t="shared" si="115"/>
        <v>SINAPI 92479</v>
      </c>
      <c r="B7278" s="3" t="s">
        <v>21527</v>
      </c>
      <c r="C7278" s="3" t="s">
        <v>8611</v>
      </c>
      <c r="D7278" s="2" t="s">
        <v>15859</v>
      </c>
      <c r="E7278" s="3" t="s">
        <v>20623</v>
      </c>
      <c r="F7278" s="67" t="s">
        <v>5924</v>
      </c>
      <c r="G7278" s="67" t="s">
        <v>31743</v>
      </c>
      <c r="I7278" s="3" t="s">
        <v>6298</v>
      </c>
      <c r="J7278" s="3" t="str">
        <f>IF($B7278="SINAPI",IF(ISNUMBER(MATCH(Banco!$C7278,Analitico!$A:$A,0)),INDEX(Analitico!E:E,MATCH(Banco!$C7278,Analitico!$A:$A,0))&amp;"%",""),"")</f>
        <v/>
      </c>
      <c r="K7278" s="3" t="str">
        <f>IF($B7278="SINAPI",IF(ISNUMBER(MATCH(Banco!$C7278,Analitico!$A:$A,0)),INDEX(Analitico!F:F,MATCH(Banco!$C7278,Analitico!$A:$A,0))&amp;"%",""),"")</f>
        <v/>
      </c>
    </row>
    <row r="7279" spans="1:11" ht="22.5" x14ac:dyDescent="0.2">
      <c r="A7279" s="1" t="str">
        <f t="shared" si="115"/>
        <v>SINAPI 92480</v>
      </c>
      <c r="B7279" s="3" t="s">
        <v>21527</v>
      </c>
      <c r="C7279" s="3" t="s">
        <v>8612</v>
      </c>
      <c r="D7279" s="2" t="s">
        <v>15860</v>
      </c>
      <c r="E7279" s="3" t="s">
        <v>20623</v>
      </c>
      <c r="F7279" s="67" t="s">
        <v>38831</v>
      </c>
      <c r="G7279" s="67" t="s">
        <v>34952</v>
      </c>
      <c r="I7279" s="3" t="s">
        <v>6298</v>
      </c>
      <c r="J7279" s="3" t="str">
        <f>IF($B7279="SINAPI",IF(ISNUMBER(MATCH(Banco!$C7279,Analitico!$A:$A,0)),INDEX(Analitico!E:E,MATCH(Banco!$C7279,Analitico!$A:$A,0))&amp;"%",""),"")</f>
        <v/>
      </c>
      <c r="K7279" s="3" t="str">
        <f>IF($B7279="SINAPI",IF(ISNUMBER(MATCH(Banco!$C7279,Analitico!$A:$A,0)),INDEX(Analitico!F:F,MATCH(Banco!$C7279,Analitico!$A:$A,0))&amp;"%",""),"")</f>
        <v/>
      </c>
    </row>
    <row r="7280" spans="1:11" ht="22.5" x14ac:dyDescent="0.2">
      <c r="A7280" s="1" t="str">
        <f t="shared" si="115"/>
        <v>SINAPI 92482</v>
      </c>
      <c r="B7280" s="3" t="s">
        <v>21527</v>
      </c>
      <c r="C7280" s="3" t="s">
        <v>8613</v>
      </c>
      <c r="D7280" s="2" t="s">
        <v>15861</v>
      </c>
      <c r="E7280" s="3" t="s">
        <v>20623</v>
      </c>
      <c r="F7280" s="67" t="s">
        <v>38832</v>
      </c>
      <c r="G7280" s="67" t="s">
        <v>35914</v>
      </c>
      <c r="I7280" s="3" t="s">
        <v>6298</v>
      </c>
      <c r="J7280" s="3" t="str">
        <f>IF($B7280="SINAPI",IF(ISNUMBER(MATCH(Banco!$C7280,Analitico!$A:$A,0)),INDEX(Analitico!E:E,MATCH(Banco!$C7280,Analitico!$A:$A,0))&amp;"%",""),"")</f>
        <v/>
      </c>
      <c r="K7280" s="3" t="str">
        <f>IF($B7280="SINAPI",IF(ISNUMBER(MATCH(Banco!$C7280,Analitico!$A:$A,0)),INDEX(Analitico!F:F,MATCH(Banco!$C7280,Analitico!$A:$A,0))&amp;"%",""),"")</f>
        <v/>
      </c>
    </row>
    <row r="7281" spans="1:11" ht="22.5" x14ac:dyDescent="0.2">
      <c r="A7281" s="1" t="str">
        <f t="shared" si="115"/>
        <v>SINAPI 92484</v>
      </c>
      <c r="B7281" s="3" t="s">
        <v>21527</v>
      </c>
      <c r="C7281" s="3" t="s">
        <v>8614</v>
      </c>
      <c r="D7281" s="2" t="s">
        <v>15862</v>
      </c>
      <c r="E7281" s="3" t="s">
        <v>20623</v>
      </c>
      <c r="F7281" s="67" t="s">
        <v>38833</v>
      </c>
      <c r="G7281" s="67" t="s">
        <v>35915</v>
      </c>
      <c r="I7281" s="3" t="s">
        <v>6298</v>
      </c>
      <c r="J7281" s="3" t="str">
        <f>IF($B7281="SINAPI",IF(ISNUMBER(MATCH(Banco!$C7281,Analitico!$A:$A,0)),INDEX(Analitico!E:E,MATCH(Banco!$C7281,Analitico!$A:$A,0))&amp;"%",""),"")</f>
        <v/>
      </c>
      <c r="K7281" s="3" t="str">
        <f>IF($B7281="SINAPI",IF(ISNUMBER(MATCH(Banco!$C7281,Analitico!$A:$A,0)),INDEX(Analitico!F:F,MATCH(Banco!$C7281,Analitico!$A:$A,0))&amp;"%",""),"")</f>
        <v/>
      </c>
    </row>
    <row r="7282" spans="1:11" ht="22.5" x14ac:dyDescent="0.2">
      <c r="A7282" s="1" t="str">
        <f t="shared" si="115"/>
        <v>SINAPI 92486</v>
      </c>
      <c r="B7282" s="3" t="s">
        <v>21527</v>
      </c>
      <c r="C7282" s="3" t="s">
        <v>8615</v>
      </c>
      <c r="D7282" s="2" t="s">
        <v>15863</v>
      </c>
      <c r="E7282" s="3" t="s">
        <v>20623</v>
      </c>
      <c r="F7282" s="67" t="s">
        <v>38834</v>
      </c>
      <c r="G7282" s="67" t="s">
        <v>31712</v>
      </c>
      <c r="I7282" s="3" t="s">
        <v>6298</v>
      </c>
      <c r="J7282" s="3" t="str">
        <f>IF($B7282="SINAPI",IF(ISNUMBER(MATCH(Banco!$C7282,Analitico!$A:$A,0)),INDEX(Analitico!E:E,MATCH(Banco!$C7282,Analitico!$A:$A,0))&amp;"%",""),"")</f>
        <v/>
      </c>
      <c r="K7282" s="3" t="str">
        <f>IF($B7282="SINAPI",IF(ISNUMBER(MATCH(Banco!$C7282,Analitico!$A:$A,0)),INDEX(Analitico!F:F,MATCH(Banco!$C7282,Analitico!$A:$A,0))&amp;"%",""),"")</f>
        <v/>
      </c>
    </row>
    <row r="7283" spans="1:11" ht="22.5" x14ac:dyDescent="0.2">
      <c r="A7283" s="1" t="str">
        <f t="shared" si="115"/>
        <v>SINAPI 92488</v>
      </c>
      <c r="B7283" s="3" t="s">
        <v>21527</v>
      </c>
      <c r="C7283" s="3" t="s">
        <v>8616</v>
      </c>
      <c r="D7283" s="2" t="s">
        <v>15864</v>
      </c>
      <c r="E7283" s="3" t="s">
        <v>20623</v>
      </c>
      <c r="F7283" s="67" t="s">
        <v>38835</v>
      </c>
      <c r="G7283" s="67" t="s">
        <v>35916</v>
      </c>
      <c r="I7283" s="3" t="s">
        <v>6300</v>
      </c>
      <c r="J7283" s="3" t="str">
        <f>IF($B7283="SINAPI",IF(ISNUMBER(MATCH(Banco!$C7283,Analitico!$A:$A,0)),INDEX(Analitico!E:E,MATCH(Banco!$C7283,Analitico!$A:$A,0))&amp;"%",""),"")</f>
        <v/>
      </c>
      <c r="K7283" s="3" t="str">
        <f>IF($B7283="SINAPI",IF(ISNUMBER(MATCH(Banco!$C7283,Analitico!$A:$A,0)),INDEX(Analitico!F:F,MATCH(Banco!$C7283,Analitico!$A:$A,0))&amp;"%",""),"")</f>
        <v/>
      </c>
    </row>
    <row r="7284" spans="1:11" ht="22.5" x14ac:dyDescent="0.2">
      <c r="A7284" s="1" t="str">
        <f t="shared" si="115"/>
        <v>SINAPI 92490</v>
      </c>
      <c r="B7284" s="3" t="s">
        <v>21527</v>
      </c>
      <c r="C7284" s="3" t="s">
        <v>8617</v>
      </c>
      <c r="D7284" s="2" t="s">
        <v>15865</v>
      </c>
      <c r="E7284" s="3" t="s">
        <v>20623</v>
      </c>
      <c r="F7284" s="67" t="s">
        <v>34742</v>
      </c>
      <c r="G7284" s="67" t="s">
        <v>21435</v>
      </c>
      <c r="I7284" s="3" t="s">
        <v>6300</v>
      </c>
      <c r="J7284" s="3" t="str">
        <f>IF($B7284="SINAPI",IF(ISNUMBER(MATCH(Banco!$C7284,Analitico!$A:$A,0)),INDEX(Analitico!E:E,MATCH(Banco!$C7284,Analitico!$A:$A,0))&amp;"%",""),"")</f>
        <v/>
      </c>
      <c r="K7284" s="3" t="str">
        <f>IF($B7284="SINAPI",IF(ISNUMBER(MATCH(Banco!$C7284,Analitico!$A:$A,0)),INDEX(Analitico!F:F,MATCH(Banco!$C7284,Analitico!$A:$A,0))&amp;"%",""),"")</f>
        <v/>
      </c>
    </row>
    <row r="7285" spans="1:11" ht="22.5" x14ac:dyDescent="0.2">
      <c r="A7285" s="1" t="str">
        <f t="shared" si="115"/>
        <v>SINAPI 92492</v>
      </c>
      <c r="B7285" s="3" t="s">
        <v>21527</v>
      </c>
      <c r="C7285" s="3" t="s">
        <v>8618</v>
      </c>
      <c r="D7285" s="2" t="s">
        <v>15866</v>
      </c>
      <c r="E7285" s="3" t="s">
        <v>20623</v>
      </c>
      <c r="F7285" s="67" t="s">
        <v>38836</v>
      </c>
      <c r="G7285" s="67" t="s">
        <v>35917</v>
      </c>
      <c r="I7285" s="3" t="s">
        <v>6300</v>
      </c>
      <c r="J7285" s="3" t="str">
        <f>IF($B7285="SINAPI",IF(ISNUMBER(MATCH(Banco!$C7285,Analitico!$A:$A,0)),INDEX(Analitico!E:E,MATCH(Banco!$C7285,Analitico!$A:$A,0))&amp;"%",""),"")</f>
        <v/>
      </c>
      <c r="K7285" s="3" t="str">
        <f>IF($B7285="SINAPI",IF(ISNUMBER(MATCH(Banco!$C7285,Analitico!$A:$A,0)),INDEX(Analitico!F:F,MATCH(Banco!$C7285,Analitico!$A:$A,0))&amp;"%",""),"")</f>
        <v/>
      </c>
    </row>
    <row r="7286" spans="1:11" ht="22.5" x14ac:dyDescent="0.2">
      <c r="A7286" s="1" t="str">
        <f t="shared" si="115"/>
        <v>SINAPI 92494</v>
      </c>
      <c r="B7286" s="3" t="s">
        <v>21527</v>
      </c>
      <c r="C7286" s="3" t="s">
        <v>8619</v>
      </c>
      <c r="D7286" s="2" t="s">
        <v>15867</v>
      </c>
      <c r="E7286" s="3" t="s">
        <v>20623</v>
      </c>
      <c r="F7286" s="67" t="s">
        <v>34941</v>
      </c>
      <c r="G7286" s="67" t="s">
        <v>35918</v>
      </c>
      <c r="I7286" s="3" t="s">
        <v>6300</v>
      </c>
      <c r="J7286" s="3" t="str">
        <f>IF($B7286="SINAPI",IF(ISNUMBER(MATCH(Banco!$C7286,Analitico!$A:$A,0)),INDEX(Analitico!E:E,MATCH(Banco!$C7286,Analitico!$A:$A,0))&amp;"%",""),"")</f>
        <v/>
      </c>
      <c r="K7286" s="3" t="str">
        <f>IF($B7286="SINAPI",IF(ISNUMBER(MATCH(Banco!$C7286,Analitico!$A:$A,0)),INDEX(Analitico!F:F,MATCH(Banco!$C7286,Analitico!$A:$A,0))&amp;"%",""),"")</f>
        <v/>
      </c>
    </row>
    <row r="7287" spans="1:11" ht="22.5" x14ac:dyDescent="0.2">
      <c r="A7287" s="1" t="str">
        <f t="shared" si="115"/>
        <v>SINAPI 92496</v>
      </c>
      <c r="B7287" s="3" t="s">
        <v>21527</v>
      </c>
      <c r="C7287" s="3" t="s">
        <v>8620</v>
      </c>
      <c r="D7287" s="2" t="s">
        <v>15868</v>
      </c>
      <c r="E7287" s="3" t="s">
        <v>20623</v>
      </c>
      <c r="F7287" s="67" t="s">
        <v>29835</v>
      </c>
      <c r="G7287" s="67" t="s">
        <v>5466</v>
      </c>
      <c r="I7287" s="3" t="s">
        <v>6300</v>
      </c>
      <c r="J7287" s="3" t="str">
        <f>IF($B7287="SINAPI",IF(ISNUMBER(MATCH(Banco!$C7287,Analitico!$A:$A,0)),INDEX(Analitico!E:E,MATCH(Banco!$C7287,Analitico!$A:$A,0))&amp;"%",""),"")</f>
        <v/>
      </c>
      <c r="K7287" s="3" t="str">
        <f>IF($B7287="SINAPI",IF(ISNUMBER(MATCH(Banco!$C7287,Analitico!$A:$A,0)),INDEX(Analitico!F:F,MATCH(Banco!$C7287,Analitico!$A:$A,0))&amp;"%",""),"")</f>
        <v/>
      </c>
    </row>
    <row r="7288" spans="1:11" ht="22.5" x14ac:dyDescent="0.2">
      <c r="A7288" s="1" t="str">
        <f t="shared" si="115"/>
        <v>SINAPI 92498</v>
      </c>
      <c r="B7288" s="3" t="s">
        <v>21527</v>
      </c>
      <c r="C7288" s="3" t="s">
        <v>8621</v>
      </c>
      <c r="D7288" s="2" t="s">
        <v>15869</v>
      </c>
      <c r="E7288" s="3" t="s">
        <v>20623</v>
      </c>
      <c r="F7288" s="67" t="s">
        <v>36612</v>
      </c>
      <c r="G7288" s="67" t="s">
        <v>28976</v>
      </c>
      <c r="I7288" s="3" t="s">
        <v>6300</v>
      </c>
      <c r="J7288" s="3" t="str">
        <f>IF($B7288="SINAPI",IF(ISNUMBER(MATCH(Banco!$C7288,Analitico!$A:$A,0)),INDEX(Analitico!E:E,MATCH(Banco!$C7288,Analitico!$A:$A,0))&amp;"%",""),"")</f>
        <v/>
      </c>
      <c r="K7288" s="3" t="str">
        <f>IF($B7288="SINAPI",IF(ISNUMBER(MATCH(Banco!$C7288,Analitico!$A:$A,0)),INDEX(Analitico!F:F,MATCH(Banco!$C7288,Analitico!$A:$A,0))&amp;"%",""),"")</f>
        <v/>
      </c>
    </row>
    <row r="7289" spans="1:11" ht="22.5" x14ac:dyDescent="0.2">
      <c r="A7289" s="1" t="str">
        <f t="shared" si="115"/>
        <v>SINAPI 92500</v>
      </c>
      <c r="B7289" s="3" t="s">
        <v>21527</v>
      </c>
      <c r="C7289" s="3" t="s">
        <v>8622</v>
      </c>
      <c r="D7289" s="2" t="s">
        <v>15870</v>
      </c>
      <c r="E7289" s="3" t="s">
        <v>20623</v>
      </c>
      <c r="F7289" s="67" t="s">
        <v>38837</v>
      </c>
      <c r="G7289" s="67" t="s">
        <v>35919</v>
      </c>
      <c r="I7289" s="3" t="s">
        <v>6300</v>
      </c>
      <c r="J7289" s="3" t="str">
        <f>IF($B7289="SINAPI",IF(ISNUMBER(MATCH(Banco!$C7289,Analitico!$A:$A,0)),INDEX(Analitico!E:E,MATCH(Banco!$C7289,Analitico!$A:$A,0))&amp;"%",""),"")</f>
        <v/>
      </c>
      <c r="K7289" s="3" t="str">
        <f>IF($B7289="SINAPI",IF(ISNUMBER(MATCH(Banco!$C7289,Analitico!$A:$A,0)),INDEX(Analitico!F:F,MATCH(Banco!$C7289,Analitico!$A:$A,0))&amp;"%",""),"")</f>
        <v/>
      </c>
    </row>
    <row r="7290" spans="1:11" ht="22.5" x14ac:dyDescent="0.2">
      <c r="A7290" s="1" t="str">
        <f t="shared" si="115"/>
        <v>SINAPI 92502</v>
      </c>
      <c r="B7290" s="3" t="s">
        <v>21527</v>
      </c>
      <c r="C7290" s="3" t="s">
        <v>8623</v>
      </c>
      <c r="D7290" s="2" t="s">
        <v>15871</v>
      </c>
      <c r="E7290" s="3" t="s">
        <v>20623</v>
      </c>
      <c r="F7290" s="67" t="s">
        <v>38838</v>
      </c>
      <c r="G7290" s="67" t="s">
        <v>35920</v>
      </c>
      <c r="I7290" s="3" t="s">
        <v>6300</v>
      </c>
      <c r="J7290" s="3" t="str">
        <f>IF($B7290="SINAPI",IF(ISNUMBER(MATCH(Banco!$C7290,Analitico!$A:$A,0)),INDEX(Analitico!E:E,MATCH(Banco!$C7290,Analitico!$A:$A,0))&amp;"%",""),"")</f>
        <v/>
      </c>
      <c r="K7290" s="3" t="str">
        <f>IF($B7290="SINAPI",IF(ISNUMBER(MATCH(Banco!$C7290,Analitico!$A:$A,0)),INDEX(Analitico!F:F,MATCH(Banco!$C7290,Analitico!$A:$A,0))&amp;"%",""),"")</f>
        <v/>
      </c>
    </row>
    <row r="7291" spans="1:11" ht="22.5" x14ac:dyDescent="0.2">
      <c r="A7291" s="1" t="str">
        <f t="shared" si="115"/>
        <v>SINAPI 92504</v>
      </c>
      <c r="B7291" s="3" t="s">
        <v>21527</v>
      </c>
      <c r="C7291" s="3" t="s">
        <v>8624</v>
      </c>
      <c r="D7291" s="2" t="s">
        <v>15872</v>
      </c>
      <c r="E7291" s="3" t="s">
        <v>20623</v>
      </c>
      <c r="F7291" s="67" t="s">
        <v>35833</v>
      </c>
      <c r="G7291" s="67" t="s">
        <v>35921</v>
      </c>
      <c r="I7291" s="3" t="s">
        <v>6300</v>
      </c>
      <c r="J7291" s="3" t="str">
        <f>IF($B7291="SINAPI",IF(ISNUMBER(MATCH(Banco!$C7291,Analitico!$A:$A,0)),INDEX(Analitico!E:E,MATCH(Banco!$C7291,Analitico!$A:$A,0))&amp;"%",""),"")</f>
        <v/>
      </c>
      <c r="K7291" s="3" t="str">
        <f>IF($B7291="SINAPI",IF(ISNUMBER(MATCH(Banco!$C7291,Analitico!$A:$A,0)),INDEX(Analitico!F:F,MATCH(Banco!$C7291,Analitico!$A:$A,0))&amp;"%",""),"")</f>
        <v/>
      </c>
    </row>
    <row r="7292" spans="1:11" ht="22.5" x14ac:dyDescent="0.2">
      <c r="A7292" s="1" t="str">
        <f t="shared" si="115"/>
        <v>SINAPI 92506</v>
      </c>
      <c r="B7292" s="3" t="s">
        <v>21527</v>
      </c>
      <c r="C7292" s="3" t="s">
        <v>8625</v>
      </c>
      <c r="D7292" s="2" t="s">
        <v>15873</v>
      </c>
      <c r="E7292" s="3" t="s">
        <v>20623</v>
      </c>
      <c r="F7292" s="67" t="s">
        <v>33537</v>
      </c>
      <c r="G7292" s="67" t="s">
        <v>35922</v>
      </c>
      <c r="I7292" s="3" t="s">
        <v>6300</v>
      </c>
      <c r="J7292" s="3" t="str">
        <f>IF($B7292="SINAPI",IF(ISNUMBER(MATCH(Banco!$C7292,Analitico!$A:$A,0)),INDEX(Analitico!E:E,MATCH(Banco!$C7292,Analitico!$A:$A,0))&amp;"%",""),"")</f>
        <v/>
      </c>
      <c r="K7292" s="3" t="str">
        <f>IF($B7292="SINAPI",IF(ISNUMBER(MATCH(Banco!$C7292,Analitico!$A:$A,0)),INDEX(Analitico!F:F,MATCH(Banco!$C7292,Analitico!$A:$A,0))&amp;"%",""),"")</f>
        <v/>
      </c>
    </row>
    <row r="7293" spans="1:11" ht="22.5" x14ac:dyDescent="0.2">
      <c r="A7293" s="1" t="str">
        <f t="shared" si="115"/>
        <v>SINAPI 92508</v>
      </c>
      <c r="B7293" s="3" t="s">
        <v>21527</v>
      </c>
      <c r="C7293" s="3" t="s">
        <v>8626</v>
      </c>
      <c r="D7293" s="2" t="s">
        <v>15874</v>
      </c>
      <c r="E7293" s="3" t="s">
        <v>20623</v>
      </c>
      <c r="F7293" s="67" t="s">
        <v>37494</v>
      </c>
      <c r="G7293" s="67" t="s">
        <v>32061</v>
      </c>
      <c r="I7293" s="3" t="s">
        <v>6300</v>
      </c>
      <c r="J7293" s="3" t="str">
        <f>IF($B7293="SINAPI",IF(ISNUMBER(MATCH(Banco!$C7293,Analitico!$A:$A,0)),INDEX(Analitico!E:E,MATCH(Banco!$C7293,Analitico!$A:$A,0))&amp;"%",""),"")</f>
        <v/>
      </c>
      <c r="K7293" s="3" t="str">
        <f>IF($B7293="SINAPI",IF(ISNUMBER(MATCH(Banco!$C7293,Analitico!$A:$A,0)),INDEX(Analitico!F:F,MATCH(Banco!$C7293,Analitico!$A:$A,0))&amp;"%",""),"")</f>
        <v/>
      </c>
    </row>
    <row r="7294" spans="1:11" ht="22.5" x14ac:dyDescent="0.2">
      <c r="A7294" s="1" t="str">
        <f t="shared" si="115"/>
        <v>SINAPI 92510</v>
      </c>
      <c r="B7294" s="3" t="s">
        <v>21527</v>
      </c>
      <c r="C7294" s="3" t="s">
        <v>8627</v>
      </c>
      <c r="D7294" s="2" t="s">
        <v>15875</v>
      </c>
      <c r="E7294" s="3" t="s">
        <v>20623</v>
      </c>
      <c r="F7294" s="67" t="s">
        <v>36257</v>
      </c>
      <c r="G7294" s="67" t="s">
        <v>30792</v>
      </c>
      <c r="I7294" s="3" t="s">
        <v>6300</v>
      </c>
      <c r="J7294" s="3" t="str">
        <f>IF($B7294="SINAPI",IF(ISNUMBER(MATCH(Banco!$C7294,Analitico!$A:$A,0)),INDEX(Analitico!E:E,MATCH(Banco!$C7294,Analitico!$A:$A,0))&amp;"%",""),"")</f>
        <v/>
      </c>
      <c r="K7294" s="3" t="str">
        <f>IF($B7294="SINAPI",IF(ISNUMBER(MATCH(Banco!$C7294,Analitico!$A:$A,0)),INDEX(Analitico!F:F,MATCH(Banco!$C7294,Analitico!$A:$A,0))&amp;"%",""),"")</f>
        <v/>
      </c>
    </row>
    <row r="7295" spans="1:11" ht="22.5" x14ac:dyDescent="0.2">
      <c r="A7295" s="1" t="str">
        <f t="shared" si="115"/>
        <v>SINAPI 92512</v>
      </c>
      <c r="B7295" s="3" t="s">
        <v>21527</v>
      </c>
      <c r="C7295" s="3" t="s">
        <v>8628</v>
      </c>
      <c r="D7295" s="2" t="s">
        <v>15876</v>
      </c>
      <c r="E7295" s="3" t="s">
        <v>20623</v>
      </c>
      <c r="F7295" s="67" t="s">
        <v>38839</v>
      </c>
      <c r="G7295" s="67" t="s">
        <v>35923</v>
      </c>
      <c r="I7295" s="3" t="s">
        <v>6300</v>
      </c>
      <c r="J7295" s="3" t="str">
        <f>IF($B7295="SINAPI",IF(ISNUMBER(MATCH(Banco!$C7295,Analitico!$A:$A,0)),INDEX(Analitico!E:E,MATCH(Banco!$C7295,Analitico!$A:$A,0))&amp;"%",""),"")</f>
        <v/>
      </c>
      <c r="K7295" s="3" t="str">
        <f>IF($B7295="SINAPI",IF(ISNUMBER(MATCH(Banco!$C7295,Analitico!$A:$A,0)),INDEX(Analitico!F:F,MATCH(Banco!$C7295,Analitico!$A:$A,0))&amp;"%",""),"")</f>
        <v/>
      </c>
    </row>
    <row r="7296" spans="1:11" ht="22.5" x14ac:dyDescent="0.2">
      <c r="A7296" s="1" t="str">
        <f t="shared" si="115"/>
        <v>SINAPI 92514</v>
      </c>
      <c r="B7296" s="3" t="s">
        <v>21527</v>
      </c>
      <c r="C7296" s="3" t="s">
        <v>8629</v>
      </c>
      <c r="D7296" s="2" t="s">
        <v>15877</v>
      </c>
      <c r="E7296" s="3" t="s">
        <v>20623</v>
      </c>
      <c r="F7296" s="67" t="s">
        <v>38840</v>
      </c>
      <c r="G7296" s="67" t="s">
        <v>21287</v>
      </c>
      <c r="I7296" s="3" t="s">
        <v>6300</v>
      </c>
      <c r="J7296" s="3" t="str">
        <f>IF($B7296="SINAPI",IF(ISNUMBER(MATCH(Banco!$C7296,Analitico!$A:$A,0)),INDEX(Analitico!E:E,MATCH(Banco!$C7296,Analitico!$A:$A,0))&amp;"%",""),"")</f>
        <v/>
      </c>
      <c r="K7296" s="3" t="str">
        <f>IF($B7296="SINAPI",IF(ISNUMBER(MATCH(Banco!$C7296,Analitico!$A:$A,0)),INDEX(Analitico!F:F,MATCH(Banco!$C7296,Analitico!$A:$A,0))&amp;"%",""),"")</f>
        <v/>
      </c>
    </row>
    <row r="7297" spans="1:11" ht="22.5" x14ac:dyDescent="0.2">
      <c r="A7297" s="1" t="str">
        <f t="shared" si="115"/>
        <v>SINAPI 92515</v>
      </c>
      <c r="B7297" s="3" t="s">
        <v>21527</v>
      </c>
      <c r="C7297" s="3" t="s">
        <v>8630</v>
      </c>
      <c r="D7297" s="2" t="s">
        <v>15878</v>
      </c>
      <c r="E7297" s="3" t="s">
        <v>20623</v>
      </c>
      <c r="F7297" s="67" t="s">
        <v>38841</v>
      </c>
      <c r="G7297" s="67" t="s">
        <v>21076</v>
      </c>
      <c r="I7297" s="3" t="s">
        <v>6300</v>
      </c>
      <c r="J7297" s="3" t="str">
        <f>IF($B7297="SINAPI",IF(ISNUMBER(MATCH(Banco!$C7297,Analitico!$A:$A,0)),INDEX(Analitico!E:E,MATCH(Banco!$C7297,Analitico!$A:$A,0))&amp;"%",""),"")</f>
        <v/>
      </c>
      <c r="K7297" s="3" t="str">
        <f>IF($B7297="SINAPI",IF(ISNUMBER(MATCH(Banco!$C7297,Analitico!$A:$A,0)),INDEX(Analitico!F:F,MATCH(Banco!$C7297,Analitico!$A:$A,0))&amp;"%",""),"")</f>
        <v/>
      </c>
    </row>
    <row r="7298" spans="1:11" ht="22.5" x14ac:dyDescent="0.2">
      <c r="A7298" s="1" t="str">
        <f t="shared" si="115"/>
        <v>SINAPI 92518</v>
      </c>
      <c r="B7298" s="3" t="s">
        <v>21527</v>
      </c>
      <c r="C7298" s="3" t="s">
        <v>8631</v>
      </c>
      <c r="D7298" s="2" t="s">
        <v>15879</v>
      </c>
      <c r="E7298" s="3" t="s">
        <v>20623</v>
      </c>
      <c r="F7298" s="67" t="s">
        <v>31902</v>
      </c>
      <c r="G7298" s="67" t="s">
        <v>35924</v>
      </c>
      <c r="I7298" s="3" t="s">
        <v>6300</v>
      </c>
      <c r="J7298" s="3" t="str">
        <f>IF($B7298="SINAPI",IF(ISNUMBER(MATCH(Banco!$C7298,Analitico!$A:$A,0)),INDEX(Analitico!E:E,MATCH(Banco!$C7298,Analitico!$A:$A,0))&amp;"%",""),"")</f>
        <v/>
      </c>
      <c r="K7298" s="3" t="str">
        <f>IF($B7298="SINAPI",IF(ISNUMBER(MATCH(Banco!$C7298,Analitico!$A:$A,0)),INDEX(Analitico!F:F,MATCH(Banco!$C7298,Analitico!$A:$A,0))&amp;"%",""),"")</f>
        <v/>
      </c>
    </row>
    <row r="7299" spans="1:11" ht="22.5" x14ac:dyDescent="0.2">
      <c r="A7299" s="1" t="str">
        <f t="shared" si="115"/>
        <v>SINAPI 92520</v>
      </c>
      <c r="B7299" s="3" t="s">
        <v>21527</v>
      </c>
      <c r="C7299" s="3" t="s">
        <v>8632</v>
      </c>
      <c r="D7299" s="2" t="s">
        <v>15880</v>
      </c>
      <c r="E7299" s="3" t="s">
        <v>20623</v>
      </c>
      <c r="F7299" s="67" t="s">
        <v>32081</v>
      </c>
      <c r="G7299" s="67" t="s">
        <v>35925</v>
      </c>
      <c r="I7299" s="3" t="s">
        <v>6300</v>
      </c>
      <c r="J7299" s="3" t="str">
        <f>IF($B7299="SINAPI",IF(ISNUMBER(MATCH(Banco!$C7299,Analitico!$A:$A,0)),INDEX(Analitico!E:E,MATCH(Banco!$C7299,Analitico!$A:$A,0))&amp;"%",""),"")</f>
        <v/>
      </c>
      <c r="K7299" s="3" t="str">
        <f>IF($B7299="SINAPI",IF(ISNUMBER(MATCH(Banco!$C7299,Analitico!$A:$A,0)),INDEX(Analitico!F:F,MATCH(Banco!$C7299,Analitico!$A:$A,0))&amp;"%",""),"")</f>
        <v/>
      </c>
    </row>
    <row r="7300" spans="1:11" ht="22.5" x14ac:dyDescent="0.2">
      <c r="A7300" s="1" t="str">
        <f t="shared" si="115"/>
        <v>SINAPI 92522</v>
      </c>
      <c r="B7300" s="3" t="s">
        <v>21527</v>
      </c>
      <c r="C7300" s="3" t="s">
        <v>8633</v>
      </c>
      <c r="D7300" s="2" t="s">
        <v>15881</v>
      </c>
      <c r="E7300" s="3" t="s">
        <v>20623</v>
      </c>
      <c r="F7300" s="67" t="s">
        <v>28987</v>
      </c>
      <c r="G7300" s="67" t="s">
        <v>32024</v>
      </c>
      <c r="I7300" s="3" t="s">
        <v>6300</v>
      </c>
      <c r="J7300" s="3" t="str">
        <f>IF($B7300="SINAPI",IF(ISNUMBER(MATCH(Banco!$C7300,Analitico!$A:$A,0)),INDEX(Analitico!E:E,MATCH(Banco!$C7300,Analitico!$A:$A,0))&amp;"%",""),"")</f>
        <v/>
      </c>
      <c r="K7300" s="3" t="str">
        <f>IF($B7300="SINAPI",IF(ISNUMBER(MATCH(Banco!$C7300,Analitico!$A:$A,0)),INDEX(Analitico!F:F,MATCH(Banco!$C7300,Analitico!$A:$A,0))&amp;"%",""),"")</f>
        <v/>
      </c>
    </row>
    <row r="7301" spans="1:11" ht="22.5" x14ac:dyDescent="0.2">
      <c r="A7301" s="1" t="str">
        <f t="shared" si="115"/>
        <v>SINAPI 92524</v>
      </c>
      <c r="B7301" s="3" t="s">
        <v>21527</v>
      </c>
      <c r="C7301" s="3" t="s">
        <v>8634</v>
      </c>
      <c r="D7301" s="2" t="s">
        <v>15882</v>
      </c>
      <c r="E7301" s="3" t="s">
        <v>20623</v>
      </c>
      <c r="F7301" s="67" t="s">
        <v>35241</v>
      </c>
      <c r="G7301" s="67" t="s">
        <v>34135</v>
      </c>
      <c r="I7301" s="3" t="s">
        <v>6300</v>
      </c>
      <c r="J7301" s="3" t="str">
        <f>IF($B7301="SINAPI",IF(ISNUMBER(MATCH(Banco!$C7301,Analitico!$A:$A,0)),INDEX(Analitico!E:E,MATCH(Banco!$C7301,Analitico!$A:$A,0))&amp;"%",""),"")</f>
        <v/>
      </c>
      <c r="K7301" s="3" t="str">
        <f>IF($B7301="SINAPI",IF(ISNUMBER(MATCH(Banco!$C7301,Analitico!$A:$A,0)),INDEX(Analitico!F:F,MATCH(Banco!$C7301,Analitico!$A:$A,0))&amp;"%",""),"")</f>
        <v/>
      </c>
    </row>
    <row r="7302" spans="1:11" ht="22.5" x14ac:dyDescent="0.2">
      <c r="A7302" s="1" t="str">
        <f t="shared" si="115"/>
        <v>SINAPI 92526</v>
      </c>
      <c r="B7302" s="3" t="s">
        <v>21527</v>
      </c>
      <c r="C7302" s="3" t="s">
        <v>8635</v>
      </c>
      <c r="D7302" s="2" t="s">
        <v>15883</v>
      </c>
      <c r="E7302" s="3" t="s">
        <v>20623</v>
      </c>
      <c r="F7302" s="67" t="s">
        <v>38842</v>
      </c>
      <c r="G7302" s="67" t="s">
        <v>35926</v>
      </c>
      <c r="I7302" s="3" t="s">
        <v>6300</v>
      </c>
      <c r="J7302" s="3" t="str">
        <f>IF($B7302="SINAPI",IF(ISNUMBER(MATCH(Banco!$C7302,Analitico!$A:$A,0)),INDEX(Analitico!E:E,MATCH(Banco!$C7302,Analitico!$A:$A,0))&amp;"%",""),"")</f>
        <v/>
      </c>
      <c r="K7302" s="3" t="str">
        <f>IF($B7302="SINAPI",IF(ISNUMBER(MATCH(Banco!$C7302,Analitico!$A:$A,0)),INDEX(Analitico!F:F,MATCH(Banco!$C7302,Analitico!$A:$A,0))&amp;"%",""),"")</f>
        <v/>
      </c>
    </row>
    <row r="7303" spans="1:11" ht="22.5" x14ac:dyDescent="0.2">
      <c r="A7303" s="1" t="str">
        <f t="shared" si="115"/>
        <v>SINAPI 92528</v>
      </c>
      <c r="B7303" s="3" t="s">
        <v>21527</v>
      </c>
      <c r="C7303" s="3" t="s">
        <v>8636</v>
      </c>
      <c r="D7303" s="2" t="s">
        <v>15884</v>
      </c>
      <c r="E7303" s="3" t="s">
        <v>20623</v>
      </c>
      <c r="F7303" s="67" t="s">
        <v>30979</v>
      </c>
      <c r="G7303" s="67" t="s">
        <v>35927</v>
      </c>
      <c r="I7303" s="3" t="s">
        <v>6300</v>
      </c>
      <c r="J7303" s="3" t="str">
        <f>IF($B7303="SINAPI",IF(ISNUMBER(MATCH(Banco!$C7303,Analitico!$A:$A,0)),INDEX(Analitico!E:E,MATCH(Banco!$C7303,Analitico!$A:$A,0))&amp;"%",""),"")</f>
        <v/>
      </c>
      <c r="K7303" s="3" t="str">
        <f>IF($B7303="SINAPI",IF(ISNUMBER(MATCH(Banco!$C7303,Analitico!$A:$A,0)),INDEX(Analitico!F:F,MATCH(Banco!$C7303,Analitico!$A:$A,0))&amp;"%",""),"")</f>
        <v/>
      </c>
    </row>
    <row r="7304" spans="1:11" ht="22.5" x14ac:dyDescent="0.2">
      <c r="A7304" s="1" t="str">
        <f t="shared" si="115"/>
        <v>SINAPI 92530</v>
      </c>
      <c r="B7304" s="3" t="s">
        <v>21527</v>
      </c>
      <c r="C7304" s="3" t="s">
        <v>8637</v>
      </c>
      <c r="D7304" s="2" t="s">
        <v>15885</v>
      </c>
      <c r="E7304" s="3" t="s">
        <v>20623</v>
      </c>
      <c r="F7304" s="67" t="s">
        <v>30206</v>
      </c>
      <c r="G7304" s="67" t="s">
        <v>5955</v>
      </c>
      <c r="I7304" s="3" t="s">
        <v>6300</v>
      </c>
      <c r="J7304" s="3" t="str">
        <f>IF($B7304="SINAPI",IF(ISNUMBER(MATCH(Banco!$C7304,Analitico!$A:$A,0)),INDEX(Analitico!E:E,MATCH(Banco!$C7304,Analitico!$A:$A,0))&amp;"%",""),"")</f>
        <v/>
      </c>
      <c r="K7304" s="3" t="str">
        <f>IF($B7304="SINAPI",IF(ISNUMBER(MATCH(Banco!$C7304,Analitico!$A:$A,0)),INDEX(Analitico!F:F,MATCH(Banco!$C7304,Analitico!$A:$A,0))&amp;"%",""),"")</f>
        <v/>
      </c>
    </row>
    <row r="7305" spans="1:11" ht="22.5" x14ac:dyDescent="0.2">
      <c r="A7305" s="1" t="str">
        <f t="shared" si="115"/>
        <v>SINAPI 92532</v>
      </c>
      <c r="B7305" s="3" t="s">
        <v>21527</v>
      </c>
      <c r="C7305" s="3" t="s">
        <v>8638</v>
      </c>
      <c r="D7305" s="2" t="s">
        <v>15886</v>
      </c>
      <c r="E7305" s="3" t="s">
        <v>20623</v>
      </c>
      <c r="F7305" s="67" t="s">
        <v>21564</v>
      </c>
      <c r="G7305" s="67" t="s">
        <v>5773</v>
      </c>
      <c r="I7305" s="3" t="s">
        <v>6300</v>
      </c>
      <c r="J7305" s="3" t="str">
        <f>IF($B7305="SINAPI",IF(ISNUMBER(MATCH(Banco!$C7305,Analitico!$A:$A,0)),INDEX(Analitico!E:E,MATCH(Banco!$C7305,Analitico!$A:$A,0))&amp;"%",""),"")</f>
        <v/>
      </c>
      <c r="K7305" s="3" t="str">
        <f>IF($B7305="SINAPI",IF(ISNUMBER(MATCH(Banco!$C7305,Analitico!$A:$A,0)),INDEX(Analitico!F:F,MATCH(Banco!$C7305,Analitico!$A:$A,0))&amp;"%",""),"")</f>
        <v/>
      </c>
    </row>
    <row r="7306" spans="1:11" ht="22.5" x14ac:dyDescent="0.2">
      <c r="A7306" s="1" t="str">
        <f t="shared" si="115"/>
        <v>SINAPI 92534</v>
      </c>
      <c r="B7306" s="3" t="s">
        <v>21527</v>
      </c>
      <c r="C7306" s="3" t="s">
        <v>8639</v>
      </c>
      <c r="D7306" s="2" t="s">
        <v>15887</v>
      </c>
      <c r="E7306" s="3" t="s">
        <v>20623</v>
      </c>
      <c r="F7306" s="67" t="s">
        <v>37412</v>
      </c>
      <c r="G7306" s="67" t="s">
        <v>29770</v>
      </c>
      <c r="I7306" s="3" t="s">
        <v>6300</v>
      </c>
      <c r="J7306" s="3" t="str">
        <f>IF($B7306="SINAPI",IF(ISNUMBER(MATCH(Banco!$C7306,Analitico!$A:$A,0)),INDEX(Analitico!E:E,MATCH(Banco!$C7306,Analitico!$A:$A,0))&amp;"%",""),"")</f>
        <v/>
      </c>
      <c r="K7306" s="3" t="str">
        <f>IF($B7306="SINAPI",IF(ISNUMBER(MATCH(Banco!$C7306,Analitico!$A:$A,0)),INDEX(Analitico!F:F,MATCH(Banco!$C7306,Analitico!$A:$A,0))&amp;"%",""),"")</f>
        <v/>
      </c>
    </row>
    <row r="7307" spans="1:11" ht="22.5" x14ac:dyDescent="0.2">
      <c r="A7307" s="1" t="str">
        <f t="shared" si="115"/>
        <v>SINAPI 92536</v>
      </c>
      <c r="B7307" s="3" t="s">
        <v>21527</v>
      </c>
      <c r="C7307" s="3" t="s">
        <v>8640</v>
      </c>
      <c r="D7307" s="2" t="s">
        <v>15888</v>
      </c>
      <c r="E7307" s="3" t="s">
        <v>20623</v>
      </c>
      <c r="F7307" s="67" t="s">
        <v>35383</v>
      </c>
      <c r="G7307" s="67" t="s">
        <v>35928</v>
      </c>
      <c r="I7307" s="3" t="s">
        <v>6300</v>
      </c>
      <c r="J7307" s="3" t="str">
        <f>IF($B7307="SINAPI",IF(ISNUMBER(MATCH(Banco!$C7307,Analitico!$A:$A,0)),INDEX(Analitico!E:E,MATCH(Banco!$C7307,Analitico!$A:$A,0))&amp;"%",""),"")</f>
        <v/>
      </c>
      <c r="K7307" s="3" t="str">
        <f>IF($B7307="SINAPI",IF(ISNUMBER(MATCH(Banco!$C7307,Analitico!$A:$A,0)),INDEX(Analitico!F:F,MATCH(Banco!$C7307,Analitico!$A:$A,0))&amp;"%",""),"")</f>
        <v/>
      </c>
    </row>
    <row r="7308" spans="1:11" ht="22.5" x14ac:dyDescent="0.2">
      <c r="A7308" s="1" t="str">
        <f t="shared" si="115"/>
        <v>SINAPI 92538</v>
      </c>
      <c r="B7308" s="3" t="s">
        <v>21527</v>
      </c>
      <c r="C7308" s="3" t="s">
        <v>8641</v>
      </c>
      <c r="D7308" s="2" t="s">
        <v>15889</v>
      </c>
      <c r="E7308" s="3" t="s">
        <v>20623</v>
      </c>
      <c r="F7308" s="67" t="s">
        <v>29447</v>
      </c>
      <c r="G7308" s="67" t="s">
        <v>20647</v>
      </c>
      <c r="I7308" s="3" t="s">
        <v>6300</v>
      </c>
      <c r="J7308" s="3" t="str">
        <f>IF($B7308="SINAPI",IF(ISNUMBER(MATCH(Banco!$C7308,Analitico!$A:$A,0)),INDEX(Analitico!E:E,MATCH(Banco!$C7308,Analitico!$A:$A,0))&amp;"%",""),"")</f>
        <v/>
      </c>
      <c r="K7308" s="3" t="str">
        <f>IF($B7308="SINAPI",IF(ISNUMBER(MATCH(Banco!$C7308,Analitico!$A:$A,0)),INDEX(Analitico!F:F,MATCH(Banco!$C7308,Analitico!$A:$A,0))&amp;"%",""),"")</f>
        <v/>
      </c>
    </row>
    <row r="7309" spans="1:11" ht="22.5" x14ac:dyDescent="0.2">
      <c r="A7309" s="1" t="str">
        <f t="shared" si="115"/>
        <v>SINAPI 96252</v>
      </c>
      <c r="B7309" s="3" t="s">
        <v>21527</v>
      </c>
      <c r="C7309" s="3" t="s">
        <v>8642</v>
      </c>
      <c r="D7309" s="2" t="s">
        <v>31483</v>
      </c>
      <c r="E7309" s="3" t="s">
        <v>20623</v>
      </c>
      <c r="F7309" s="67" t="s">
        <v>38843</v>
      </c>
      <c r="G7309" s="67" t="s">
        <v>35929</v>
      </c>
      <c r="I7309" s="3" t="s">
        <v>6298</v>
      </c>
      <c r="J7309" s="3" t="str">
        <f>IF($B7309="SINAPI",IF(ISNUMBER(MATCH(Banco!$C7309,Analitico!$A:$A,0)),INDEX(Analitico!E:E,MATCH(Banco!$C7309,Analitico!$A:$A,0))&amp;"%",""),"")</f>
        <v/>
      </c>
      <c r="K7309" s="3" t="str">
        <f>IF($B7309="SINAPI",IF(ISNUMBER(MATCH(Banco!$C7309,Analitico!$A:$A,0)),INDEX(Analitico!F:F,MATCH(Banco!$C7309,Analitico!$A:$A,0))&amp;"%",""),"")</f>
        <v/>
      </c>
    </row>
    <row r="7310" spans="1:11" ht="22.5" x14ac:dyDescent="0.2">
      <c r="A7310" s="1" t="str">
        <f t="shared" si="115"/>
        <v>SINAPI 96258</v>
      </c>
      <c r="B7310" s="3" t="s">
        <v>21527</v>
      </c>
      <c r="C7310" s="3" t="s">
        <v>8643</v>
      </c>
      <c r="D7310" s="2" t="s">
        <v>31484</v>
      </c>
      <c r="E7310" s="3" t="s">
        <v>20623</v>
      </c>
      <c r="F7310" s="67" t="s">
        <v>29653</v>
      </c>
      <c r="G7310" s="67" t="s">
        <v>34787</v>
      </c>
      <c r="I7310" s="3" t="s">
        <v>6298</v>
      </c>
      <c r="J7310" s="3" t="str">
        <f>IF($B7310="SINAPI",IF(ISNUMBER(MATCH(Banco!$C7310,Analitico!$A:$A,0)),INDEX(Analitico!E:E,MATCH(Banco!$C7310,Analitico!$A:$A,0))&amp;"%",""),"")</f>
        <v/>
      </c>
      <c r="K7310" s="3" t="str">
        <f>IF($B7310="SINAPI",IF(ISNUMBER(MATCH(Banco!$C7310,Analitico!$A:$A,0)),INDEX(Analitico!F:F,MATCH(Banco!$C7310,Analitico!$A:$A,0))&amp;"%",""),"")</f>
        <v/>
      </c>
    </row>
    <row r="7311" spans="1:11" ht="22.5" x14ac:dyDescent="0.2">
      <c r="A7311" s="1" t="str">
        <f t="shared" si="115"/>
        <v>SINAPI 96529</v>
      </c>
      <c r="B7311" s="3" t="s">
        <v>21527</v>
      </c>
      <c r="C7311" s="3" t="s">
        <v>8644</v>
      </c>
      <c r="D7311" s="2" t="s">
        <v>15890</v>
      </c>
      <c r="E7311" s="3" t="s">
        <v>20623</v>
      </c>
      <c r="F7311" s="67" t="s">
        <v>38844</v>
      </c>
      <c r="G7311" s="67" t="s">
        <v>35930</v>
      </c>
      <c r="I7311" s="3" t="s">
        <v>6298</v>
      </c>
      <c r="J7311" s="3" t="str">
        <f>IF($B7311="SINAPI",IF(ISNUMBER(MATCH(Banco!$C7311,Analitico!$A:$A,0)),INDEX(Analitico!E:E,MATCH(Banco!$C7311,Analitico!$A:$A,0))&amp;"%",""),"")</f>
        <v/>
      </c>
      <c r="K7311" s="3" t="str">
        <f>IF($B7311="SINAPI",IF(ISNUMBER(MATCH(Banco!$C7311,Analitico!$A:$A,0)),INDEX(Analitico!F:F,MATCH(Banco!$C7311,Analitico!$A:$A,0))&amp;"%",""),"")</f>
        <v/>
      </c>
    </row>
    <row r="7312" spans="1:11" ht="22.5" x14ac:dyDescent="0.2">
      <c r="A7312" s="1" t="str">
        <f t="shared" si="115"/>
        <v>SINAPI 96530</v>
      </c>
      <c r="B7312" s="3" t="s">
        <v>21527</v>
      </c>
      <c r="C7312" s="3" t="s">
        <v>8645</v>
      </c>
      <c r="D7312" s="2" t="s">
        <v>15891</v>
      </c>
      <c r="E7312" s="3" t="s">
        <v>20623</v>
      </c>
      <c r="F7312" s="67" t="s">
        <v>32115</v>
      </c>
      <c r="G7312" s="67" t="s">
        <v>35931</v>
      </c>
      <c r="I7312" s="3" t="s">
        <v>6298</v>
      </c>
      <c r="J7312" s="3" t="str">
        <f>IF($B7312="SINAPI",IF(ISNUMBER(MATCH(Banco!$C7312,Analitico!$A:$A,0)),INDEX(Analitico!E:E,MATCH(Banco!$C7312,Analitico!$A:$A,0))&amp;"%",""),"")</f>
        <v/>
      </c>
      <c r="K7312" s="3" t="str">
        <f>IF($B7312="SINAPI",IF(ISNUMBER(MATCH(Banco!$C7312,Analitico!$A:$A,0)),INDEX(Analitico!F:F,MATCH(Banco!$C7312,Analitico!$A:$A,0))&amp;"%",""),"")</f>
        <v/>
      </c>
    </row>
    <row r="7313" spans="1:11" ht="22.5" x14ac:dyDescent="0.2">
      <c r="A7313" s="1" t="str">
        <f t="shared" si="115"/>
        <v>SINAPI 96531</v>
      </c>
      <c r="B7313" s="3" t="s">
        <v>21527</v>
      </c>
      <c r="C7313" s="3" t="s">
        <v>8646</v>
      </c>
      <c r="D7313" s="2" t="s">
        <v>15892</v>
      </c>
      <c r="E7313" s="3" t="s">
        <v>20623</v>
      </c>
      <c r="F7313" s="67" t="s">
        <v>30075</v>
      </c>
      <c r="G7313" s="67" t="s">
        <v>29674</v>
      </c>
      <c r="I7313" s="3" t="s">
        <v>6298</v>
      </c>
      <c r="J7313" s="3" t="str">
        <f>IF($B7313="SINAPI",IF(ISNUMBER(MATCH(Banco!$C7313,Analitico!$A:$A,0)),INDEX(Analitico!E:E,MATCH(Banco!$C7313,Analitico!$A:$A,0))&amp;"%",""),"")</f>
        <v/>
      </c>
      <c r="K7313" s="3" t="str">
        <f>IF($B7313="SINAPI",IF(ISNUMBER(MATCH(Banco!$C7313,Analitico!$A:$A,0)),INDEX(Analitico!F:F,MATCH(Banco!$C7313,Analitico!$A:$A,0))&amp;"%",""),"")</f>
        <v/>
      </c>
    </row>
    <row r="7314" spans="1:11" ht="22.5" x14ac:dyDescent="0.2">
      <c r="A7314" s="1" t="str">
        <f t="shared" si="115"/>
        <v>SINAPI 96532</v>
      </c>
      <c r="B7314" s="3" t="s">
        <v>21527</v>
      </c>
      <c r="C7314" s="3" t="s">
        <v>8647</v>
      </c>
      <c r="D7314" s="2" t="s">
        <v>15893</v>
      </c>
      <c r="E7314" s="3" t="s">
        <v>20623</v>
      </c>
      <c r="F7314" s="67" t="s">
        <v>37561</v>
      </c>
      <c r="G7314" s="67" t="s">
        <v>35932</v>
      </c>
      <c r="I7314" s="3" t="s">
        <v>6298</v>
      </c>
      <c r="J7314" s="3" t="str">
        <f>IF($B7314="SINAPI",IF(ISNUMBER(MATCH(Banco!$C7314,Analitico!$A:$A,0)),INDEX(Analitico!E:E,MATCH(Banco!$C7314,Analitico!$A:$A,0))&amp;"%",""),"")</f>
        <v/>
      </c>
      <c r="K7314" s="3" t="str">
        <f>IF($B7314="SINAPI",IF(ISNUMBER(MATCH(Banco!$C7314,Analitico!$A:$A,0)),INDEX(Analitico!F:F,MATCH(Banco!$C7314,Analitico!$A:$A,0))&amp;"%",""),"")</f>
        <v/>
      </c>
    </row>
    <row r="7315" spans="1:11" ht="22.5" x14ac:dyDescent="0.2">
      <c r="A7315" s="1" t="str">
        <f t="shared" si="115"/>
        <v>SINAPI 96533</v>
      </c>
      <c r="B7315" s="3" t="s">
        <v>21527</v>
      </c>
      <c r="C7315" s="3" t="s">
        <v>8648</v>
      </c>
      <c r="D7315" s="2" t="s">
        <v>15894</v>
      </c>
      <c r="E7315" s="3" t="s">
        <v>20623</v>
      </c>
      <c r="F7315" s="67" t="s">
        <v>38845</v>
      </c>
      <c r="G7315" s="67" t="s">
        <v>35933</v>
      </c>
      <c r="I7315" s="3" t="s">
        <v>6298</v>
      </c>
      <c r="J7315" s="3" t="str">
        <f>IF($B7315="SINAPI",IF(ISNUMBER(MATCH(Banco!$C7315,Analitico!$A:$A,0)),INDEX(Analitico!E:E,MATCH(Banco!$C7315,Analitico!$A:$A,0))&amp;"%",""),"")</f>
        <v/>
      </c>
      <c r="K7315" s="3" t="str">
        <f>IF($B7315="SINAPI",IF(ISNUMBER(MATCH(Banco!$C7315,Analitico!$A:$A,0)),INDEX(Analitico!F:F,MATCH(Banco!$C7315,Analitico!$A:$A,0))&amp;"%",""),"")</f>
        <v/>
      </c>
    </row>
    <row r="7316" spans="1:11" ht="22.5" x14ac:dyDescent="0.2">
      <c r="A7316" s="1" t="str">
        <f t="shared" si="115"/>
        <v>SINAPI 96534</v>
      </c>
      <c r="B7316" s="3" t="s">
        <v>21527</v>
      </c>
      <c r="C7316" s="3" t="s">
        <v>8649</v>
      </c>
      <c r="D7316" s="2" t="s">
        <v>15895</v>
      </c>
      <c r="E7316" s="3" t="s">
        <v>20623</v>
      </c>
      <c r="F7316" s="67" t="s">
        <v>38846</v>
      </c>
      <c r="G7316" s="67" t="s">
        <v>35934</v>
      </c>
      <c r="I7316" s="3" t="s">
        <v>6298</v>
      </c>
      <c r="J7316" s="3" t="str">
        <f>IF($B7316="SINAPI",IF(ISNUMBER(MATCH(Banco!$C7316,Analitico!$A:$A,0)),INDEX(Analitico!E:E,MATCH(Banco!$C7316,Analitico!$A:$A,0))&amp;"%",""),"")</f>
        <v/>
      </c>
      <c r="K7316" s="3" t="str">
        <f>IF($B7316="SINAPI",IF(ISNUMBER(MATCH(Banco!$C7316,Analitico!$A:$A,0)),INDEX(Analitico!F:F,MATCH(Banco!$C7316,Analitico!$A:$A,0))&amp;"%",""),"")</f>
        <v/>
      </c>
    </row>
    <row r="7317" spans="1:11" ht="22.5" x14ac:dyDescent="0.2">
      <c r="A7317" s="1" t="str">
        <f t="shared" si="115"/>
        <v>SINAPI 96535</v>
      </c>
      <c r="B7317" s="3" t="s">
        <v>21527</v>
      </c>
      <c r="C7317" s="3" t="s">
        <v>8650</v>
      </c>
      <c r="D7317" s="2" t="s">
        <v>15896</v>
      </c>
      <c r="E7317" s="3" t="s">
        <v>20623</v>
      </c>
      <c r="F7317" s="67" t="s">
        <v>38847</v>
      </c>
      <c r="G7317" s="67" t="s">
        <v>30885</v>
      </c>
      <c r="I7317" s="3" t="s">
        <v>6298</v>
      </c>
      <c r="J7317" s="3" t="str">
        <f>IF($B7317="SINAPI",IF(ISNUMBER(MATCH(Banco!$C7317,Analitico!$A:$A,0)),INDEX(Analitico!E:E,MATCH(Banco!$C7317,Analitico!$A:$A,0))&amp;"%",""),"")</f>
        <v/>
      </c>
      <c r="K7317" s="3" t="str">
        <f>IF($B7317="SINAPI",IF(ISNUMBER(MATCH(Banco!$C7317,Analitico!$A:$A,0)),INDEX(Analitico!F:F,MATCH(Banco!$C7317,Analitico!$A:$A,0))&amp;"%",""),"")</f>
        <v/>
      </c>
    </row>
    <row r="7318" spans="1:11" ht="22.5" x14ac:dyDescent="0.2">
      <c r="A7318" s="1" t="str">
        <f t="shared" si="115"/>
        <v>SINAPI 96536</v>
      </c>
      <c r="B7318" s="3" t="s">
        <v>21527</v>
      </c>
      <c r="C7318" s="3" t="s">
        <v>8651</v>
      </c>
      <c r="D7318" s="2" t="s">
        <v>15897</v>
      </c>
      <c r="E7318" s="3" t="s">
        <v>20623</v>
      </c>
      <c r="F7318" s="67" t="s">
        <v>38848</v>
      </c>
      <c r="G7318" s="67" t="s">
        <v>32060</v>
      </c>
      <c r="I7318" s="3" t="s">
        <v>6298</v>
      </c>
      <c r="J7318" s="3" t="str">
        <f>IF($B7318="SINAPI",IF(ISNUMBER(MATCH(Banco!$C7318,Analitico!$A:$A,0)),INDEX(Analitico!E:E,MATCH(Banco!$C7318,Analitico!$A:$A,0))&amp;"%",""),"")</f>
        <v/>
      </c>
      <c r="K7318" s="3" t="str">
        <f>IF($B7318="SINAPI",IF(ISNUMBER(MATCH(Banco!$C7318,Analitico!$A:$A,0)),INDEX(Analitico!F:F,MATCH(Banco!$C7318,Analitico!$A:$A,0))&amp;"%",""),"")</f>
        <v/>
      </c>
    </row>
    <row r="7319" spans="1:11" ht="22.5" x14ac:dyDescent="0.2">
      <c r="A7319" s="1" t="str">
        <f t="shared" si="115"/>
        <v>SINAPI 96537</v>
      </c>
      <c r="B7319" s="3" t="s">
        <v>21527</v>
      </c>
      <c r="C7319" s="3" t="s">
        <v>8652</v>
      </c>
      <c r="D7319" s="2" t="s">
        <v>15898</v>
      </c>
      <c r="E7319" s="3" t="s">
        <v>20623</v>
      </c>
      <c r="F7319" s="67" t="s">
        <v>36692</v>
      </c>
      <c r="G7319" s="67" t="s">
        <v>35935</v>
      </c>
      <c r="I7319" s="3" t="s">
        <v>6298</v>
      </c>
      <c r="J7319" s="3" t="str">
        <f>IF($B7319="SINAPI",IF(ISNUMBER(MATCH(Banco!$C7319,Analitico!$A:$A,0)),INDEX(Analitico!E:E,MATCH(Banco!$C7319,Analitico!$A:$A,0))&amp;"%",""),"")</f>
        <v/>
      </c>
      <c r="K7319" s="3" t="str">
        <f>IF($B7319="SINAPI",IF(ISNUMBER(MATCH(Banco!$C7319,Analitico!$A:$A,0)),INDEX(Analitico!F:F,MATCH(Banco!$C7319,Analitico!$A:$A,0))&amp;"%",""),"")</f>
        <v/>
      </c>
    </row>
    <row r="7320" spans="1:11" ht="22.5" x14ac:dyDescent="0.2">
      <c r="A7320" s="1" t="str">
        <f t="shared" si="115"/>
        <v>SINAPI 96538</v>
      </c>
      <c r="B7320" s="3" t="s">
        <v>21527</v>
      </c>
      <c r="C7320" s="3" t="s">
        <v>8653</v>
      </c>
      <c r="D7320" s="2" t="s">
        <v>15899</v>
      </c>
      <c r="E7320" s="3" t="s">
        <v>20623</v>
      </c>
      <c r="F7320" s="67" t="s">
        <v>38849</v>
      </c>
      <c r="G7320" s="67" t="s">
        <v>35936</v>
      </c>
      <c r="I7320" s="3" t="s">
        <v>6298</v>
      </c>
      <c r="J7320" s="3" t="str">
        <f>IF($B7320="SINAPI",IF(ISNUMBER(MATCH(Banco!$C7320,Analitico!$A:$A,0)),INDEX(Analitico!E:E,MATCH(Banco!$C7320,Analitico!$A:$A,0))&amp;"%",""),"")</f>
        <v/>
      </c>
      <c r="K7320" s="3" t="str">
        <f>IF($B7320="SINAPI",IF(ISNUMBER(MATCH(Banco!$C7320,Analitico!$A:$A,0)),INDEX(Analitico!F:F,MATCH(Banco!$C7320,Analitico!$A:$A,0))&amp;"%",""),"")</f>
        <v/>
      </c>
    </row>
    <row r="7321" spans="1:11" ht="22.5" x14ac:dyDescent="0.2">
      <c r="A7321" s="1" t="str">
        <f t="shared" si="115"/>
        <v>SINAPI 96539</v>
      </c>
      <c r="B7321" s="3" t="s">
        <v>21527</v>
      </c>
      <c r="C7321" s="3" t="s">
        <v>8654</v>
      </c>
      <c r="D7321" s="2" t="s">
        <v>15900</v>
      </c>
      <c r="E7321" s="3" t="s">
        <v>20623</v>
      </c>
      <c r="F7321" s="67" t="s">
        <v>38850</v>
      </c>
      <c r="G7321" s="67" t="s">
        <v>35937</v>
      </c>
      <c r="I7321" s="3" t="s">
        <v>6298</v>
      </c>
      <c r="J7321" s="3" t="str">
        <f>IF($B7321="SINAPI",IF(ISNUMBER(MATCH(Banco!$C7321,Analitico!$A:$A,0)),INDEX(Analitico!E:E,MATCH(Banco!$C7321,Analitico!$A:$A,0))&amp;"%",""),"")</f>
        <v/>
      </c>
      <c r="K7321" s="3" t="str">
        <f>IF($B7321="SINAPI",IF(ISNUMBER(MATCH(Banco!$C7321,Analitico!$A:$A,0)),INDEX(Analitico!F:F,MATCH(Banco!$C7321,Analitico!$A:$A,0))&amp;"%",""),"")</f>
        <v/>
      </c>
    </row>
    <row r="7322" spans="1:11" ht="22.5" x14ac:dyDescent="0.2">
      <c r="A7322" s="1" t="str">
        <f t="shared" si="115"/>
        <v>SINAPI 96540</v>
      </c>
      <c r="B7322" s="3" t="s">
        <v>21527</v>
      </c>
      <c r="C7322" s="3" t="s">
        <v>8655</v>
      </c>
      <c r="D7322" s="2" t="s">
        <v>15901</v>
      </c>
      <c r="E7322" s="3" t="s">
        <v>20623</v>
      </c>
      <c r="F7322" s="67" t="s">
        <v>38851</v>
      </c>
      <c r="G7322" s="67" t="s">
        <v>35938</v>
      </c>
      <c r="I7322" s="3" t="s">
        <v>6298</v>
      </c>
      <c r="J7322" s="3" t="str">
        <f>IF($B7322="SINAPI",IF(ISNUMBER(MATCH(Banco!$C7322,Analitico!$A:$A,0)),INDEX(Analitico!E:E,MATCH(Banco!$C7322,Analitico!$A:$A,0))&amp;"%",""),"")</f>
        <v/>
      </c>
      <c r="K7322" s="3" t="str">
        <f>IF($B7322="SINAPI",IF(ISNUMBER(MATCH(Banco!$C7322,Analitico!$A:$A,0)),INDEX(Analitico!F:F,MATCH(Banco!$C7322,Analitico!$A:$A,0))&amp;"%",""),"")</f>
        <v/>
      </c>
    </row>
    <row r="7323" spans="1:11" ht="22.5" x14ac:dyDescent="0.2">
      <c r="A7323" s="1" t="str">
        <f t="shared" si="115"/>
        <v>SINAPI 96541</v>
      </c>
      <c r="B7323" s="3" t="s">
        <v>21527</v>
      </c>
      <c r="C7323" s="3" t="s">
        <v>8656</v>
      </c>
      <c r="D7323" s="2" t="s">
        <v>15902</v>
      </c>
      <c r="E7323" s="3" t="s">
        <v>20623</v>
      </c>
      <c r="F7323" s="67" t="s">
        <v>38852</v>
      </c>
      <c r="G7323" s="67" t="s">
        <v>35939</v>
      </c>
      <c r="I7323" s="3" t="s">
        <v>6298</v>
      </c>
      <c r="J7323" s="3" t="str">
        <f>IF($B7323="SINAPI",IF(ISNUMBER(MATCH(Banco!$C7323,Analitico!$A:$A,0)),INDEX(Analitico!E:E,MATCH(Banco!$C7323,Analitico!$A:$A,0))&amp;"%",""),"")</f>
        <v/>
      </c>
      <c r="K7323" s="3" t="str">
        <f>IF($B7323="SINAPI",IF(ISNUMBER(MATCH(Banco!$C7323,Analitico!$A:$A,0)),INDEX(Analitico!F:F,MATCH(Banco!$C7323,Analitico!$A:$A,0))&amp;"%",""),"")</f>
        <v/>
      </c>
    </row>
    <row r="7324" spans="1:11" ht="22.5" x14ac:dyDescent="0.2">
      <c r="A7324" s="1" t="str">
        <f t="shared" si="115"/>
        <v>SINAPI 96542</v>
      </c>
      <c r="B7324" s="3" t="s">
        <v>21527</v>
      </c>
      <c r="C7324" s="3" t="s">
        <v>8657</v>
      </c>
      <c r="D7324" s="2" t="s">
        <v>15903</v>
      </c>
      <c r="E7324" s="3" t="s">
        <v>20623</v>
      </c>
      <c r="F7324" s="67" t="s">
        <v>38853</v>
      </c>
      <c r="G7324" s="67" t="s">
        <v>35940</v>
      </c>
      <c r="I7324" s="3" t="s">
        <v>6298</v>
      </c>
      <c r="J7324" s="3" t="str">
        <f>IF($B7324="SINAPI",IF(ISNUMBER(MATCH(Banco!$C7324,Analitico!$A:$A,0)),INDEX(Analitico!E:E,MATCH(Banco!$C7324,Analitico!$A:$A,0))&amp;"%",""),"")</f>
        <v/>
      </c>
      <c r="K7324" s="3" t="str">
        <f>IF($B7324="SINAPI",IF(ISNUMBER(MATCH(Banco!$C7324,Analitico!$A:$A,0)),INDEX(Analitico!F:F,MATCH(Banco!$C7324,Analitico!$A:$A,0))&amp;"%",""),"")</f>
        <v/>
      </c>
    </row>
    <row r="7325" spans="1:11" x14ac:dyDescent="0.2">
      <c r="A7325" s="1" t="str">
        <f t="shared" si="115"/>
        <v>SINAPI 96543</v>
      </c>
      <c r="B7325" s="3" t="s">
        <v>21527</v>
      </c>
      <c r="C7325" s="3" t="s">
        <v>8658</v>
      </c>
      <c r="D7325" s="2" t="s">
        <v>15904</v>
      </c>
      <c r="E7325" s="3" t="s">
        <v>20628</v>
      </c>
      <c r="F7325" s="67" t="s">
        <v>6317</v>
      </c>
      <c r="G7325" s="67" t="s">
        <v>34296</v>
      </c>
      <c r="I7325" s="3" t="s">
        <v>6298</v>
      </c>
      <c r="J7325" s="3" t="str">
        <f>IF($B7325="SINAPI",IF(ISNUMBER(MATCH(Banco!$C7325,Analitico!$A:$A,0)),INDEX(Analitico!E:E,MATCH(Banco!$C7325,Analitico!$A:$A,0))&amp;"%",""),"")</f>
        <v/>
      </c>
      <c r="K7325" s="3" t="str">
        <f>IF($B7325="SINAPI",IF(ISNUMBER(MATCH(Banco!$C7325,Analitico!$A:$A,0)),INDEX(Analitico!F:F,MATCH(Banco!$C7325,Analitico!$A:$A,0))&amp;"%",""),"")</f>
        <v/>
      </c>
    </row>
    <row r="7326" spans="1:11" x14ac:dyDescent="0.2">
      <c r="A7326" s="1" t="str">
        <f t="shared" si="115"/>
        <v>SINAPI 101791</v>
      </c>
      <c r="B7326" s="3" t="s">
        <v>21527</v>
      </c>
      <c r="C7326" s="3" t="s">
        <v>8659</v>
      </c>
      <c r="D7326" s="2" t="s">
        <v>15905</v>
      </c>
      <c r="E7326" s="3" t="s">
        <v>20621</v>
      </c>
      <c r="F7326" s="67" t="s">
        <v>21283</v>
      </c>
      <c r="G7326" s="67" t="s">
        <v>5070</v>
      </c>
      <c r="I7326" s="3" t="s">
        <v>6298</v>
      </c>
      <c r="J7326" s="3" t="str">
        <f>IF($B7326="SINAPI",IF(ISNUMBER(MATCH(Banco!$C7326,Analitico!$A:$A,0)),INDEX(Analitico!E:E,MATCH(Banco!$C7326,Analitico!$A:$A,0))&amp;"%",""),"")</f>
        <v/>
      </c>
      <c r="K7326" s="3" t="str">
        <f>IF($B7326="SINAPI",IF(ISNUMBER(MATCH(Banco!$C7326,Analitico!$A:$A,0)),INDEX(Analitico!F:F,MATCH(Banco!$C7326,Analitico!$A:$A,0))&amp;"%",""),"")</f>
        <v/>
      </c>
    </row>
    <row r="7327" spans="1:11" ht="22.5" x14ac:dyDescent="0.2">
      <c r="A7327" s="1" t="str">
        <f t="shared" si="115"/>
        <v>SINAPI 101792</v>
      </c>
      <c r="B7327" s="3" t="s">
        <v>21527</v>
      </c>
      <c r="C7327" s="3" t="s">
        <v>8660</v>
      </c>
      <c r="D7327" s="2" t="s">
        <v>15906</v>
      </c>
      <c r="E7327" s="3" t="s">
        <v>20624</v>
      </c>
      <c r="F7327" s="67" t="s">
        <v>33956</v>
      </c>
      <c r="G7327" s="67" t="s">
        <v>21248</v>
      </c>
      <c r="I7327" s="3" t="s">
        <v>6298</v>
      </c>
      <c r="J7327" s="3" t="str">
        <f>IF($B7327="SINAPI",IF(ISNUMBER(MATCH(Banco!$C7327,Analitico!$A:$A,0)),INDEX(Analitico!E:E,MATCH(Banco!$C7327,Analitico!$A:$A,0))&amp;"%",""),"")</f>
        <v/>
      </c>
      <c r="K7327" s="3" t="str">
        <f>IF($B7327="SINAPI",IF(ISNUMBER(MATCH(Banco!$C7327,Analitico!$A:$A,0)),INDEX(Analitico!F:F,MATCH(Banco!$C7327,Analitico!$A:$A,0))&amp;"%",""),"")</f>
        <v/>
      </c>
    </row>
    <row r="7328" spans="1:11" ht="22.5" x14ac:dyDescent="0.2">
      <c r="A7328" s="1" t="str">
        <f t="shared" si="115"/>
        <v>SINAPI 101793</v>
      </c>
      <c r="B7328" s="3" t="s">
        <v>21527</v>
      </c>
      <c r="C7328" s="3" t="s">
        <v>8661</v>
      </c>
      <c r="D7328" s="2" t="s">
        <v>15907</v>
      </c>
      <c r="E7328" s="3" t="s">
        <v>20624</v>
      </c>
      <c r="F7328" s="67" t="s">
        <v>31925</v>
      </c>
      <c r="G7328" s="67" t="s">
        <v>21089</v>
      </c>
      <c r="I7328" s="3" t="s">
        <v>6298</v>
      </c>
      <c r="J7328" s="3" t="str">
        <f>IF($B7328="SINAPI",IF(ISNUMBER(MATCH(Banco!$C7328,Analitico!$A:$A,0)),INDEX(Analitico!E:E,MATCH(Banco!$C7328,Analitico!$A:$A,0))&amp;"%",""),"")</f>
        <v/>
      </c>
      <c r="K7328" s="3" t="str">
        <f>IF($B7328="SINAPI",IF(ISNUMBER(MATCH(Banco!$C7328,Analitico!$A:$A,0)),INDEX(Analitico!F:F,MATCH(Banco!$C7328,Analitico!$A:$A,0))&amp;"%",""),"")</f>
        <v/>
      </c>
    </row>
    <row r="7329" spans="1:11" ht="22.5" x14ac:dyDescent="0.2">
      <c r="A7329" s="1" t="str">
        <f t="shared" si="115"/>
        <v>SINAPI 101969</v>
      </c>
      <c r="B7329" s="3" t="s">
        <v>21527</v>
      </c>
      <c r="C7329" s="3" t="s">
        <v>8662</v>
      </c>
      <c r="D7329" s="2" t="s">
        <v>15908</v>
      </c>
      <c r="E7329" s="3" t="s">
        <v>20623</v>
      </c>
      <c r="F7329" s="67" t="s">
        <v>38854</v>
      </c>
      <c r="G7329" s="67" t="s">
        <v>35941</v>
      </c>
      <c r="I7329" s="3" t="s">
        <v>6298</v>
      </c>
      <c r="J7329" s="3" t="str">
        <f>IF($B7329="SINAPI",IF(ISNUMBER(MATCH(Banco!$C7329,Analitico!$A:$A,0)),INDEX(Analitico!E:E,MATCH(Banco!$C7329,Analitico!$A:$A,0))&amp;"%",""),"")</f>
        <v/>
      </c>
      <c r="K7329" s="3" t="str">
        <f>IF($B7329="SINAPI",IF(ISNUMBER(MATCH(Banco!$C7329,Analitico!$A:$A,0)),INDEX(Analitico!F:F,MATCH(Banco!$C7329,Analitico!$A:$A,0))&amp;"%",""),"")</f>
        <v/>
      </c>
    </row>
    <row r="7330" spans="1:11" ht="22.5" x14ac:dyDescent="0.2">
      <c r="A7330" s="1" t="str">
        <f t="shared" si="115"/>
        <v>SINAPI 101971</v>
      </c>
      <c r="B7330" s="3" t="s">
        <v>21527</v>
      </c>
      <c r="C7330" s="3" t="s">
        <v>8663</v>
      </c>
      <c r="D7330" s="2" t="s">
        <v>15909</v>
      </c>
      <c r="E7330" s="3" t="s">
        <v>20623</v>
      </c>
      <c r="F7330" s="67" t="s">
        <v>6076</v>
      </c>
      <c r="G7330" s="67" t="s">
        <v>35942</v>
      </c>
      <c r="I7330" s="3" t="s">
        <v>6298</v>
      </c>
      <c r="J7330" s="3" t="str">
        <f>IF($B7330="SINAPI",IF(ISNUMBER(MATCH(Banco!$C7330,Analitico!$A:$A,0)),INDEX(Analitico!E:E,MATCH(Banco!$C7330,Analitico!$A:$A,0))&amp;"%",""),"")</f>
        <v/>
      </c>
      <c r="K7330" s="3" t="str">
        <f>IF($B7330="SINAPI",IF(ISNUMBER(MATCH(Banco!$C7330,Analitico!$A:$A,0)),INDEX(Analitico!F:F,MATCH(Banco!$C7330,Analitico!$A:$A,0))&amp;"%",""),"")</f>
        <v/>
      </c>
    </row>
    <row r="7331" spans="1:11" ht="22.5" x14ac:dyDescent="0.2">
      <c r="A7331" s="1" t="str">
        <f t="shared" ref="A7331:A7394" si="116">CONCATENAR</f>
        <v>SINAPI 101973</v>
      </c>
      <c r="B7331" s="3" t="s">
        <v>21527</v>
      </c>
      <c r="C7331" s="3" t="s">
        <v>8664</v>
      </c>
      <c r="D7331" s="2" t="s">
        <v>15910</v>
      </c>
      <c r="E7331" s="3" t="s">
        <v>20623</v>
      </c>
      <c r="F7331" s="67" t="s">
        <v>38855</v>
      </c>
      <c r="G7331" s="67" t="s">
        <v>35943</v>
      </c>
      <c r="I7331" s="3" t="s">
        <v>6298</v>
      </c>
      <c r="J7331" s="3" t="str">
        <f>IF($B7331="SINAPI",IF(ISNUMBER(MATCH(Banco!$C7331,Analitico!$A:$A,0)),INDEX(Analitico!E:E,MATCH(Banco!$C7331,Analitico!$A:$A,0))&amp;"%",""),"")</f>
        <v/>
      </c>
      <c r="K7331" s="3" t="str">
        <f>IF($B7331="SINAPI",IF(ISNUMBER(MATCH(Banco!$C7331,Analitico!$A:$A,0)),INDEX(Analitico!F:F,MATCH(Banco!$C7331,Analitico!$A:$A,0))&amp;"%",""),"")</f>
        <v/>
      </c>
    </row>
    <row r="7332" spans="1:11" ht="22.5" x14ac:dyDescent="0.2">
      <c r="A7332" s="1" t="str">
        <f t="shared" si="116"/>
        <v>SINAPI 101974</v>
      </c>
      <c r="B7332" s="3" t="s">
        <v>21527</v>
      </c>
      <c r="C7332" s="3" t="s">
        <v>8665</v>
      </c>
      <c r="D7332" s="2" t="s">
        <v>15911</v>
      </c>
      <c r="E7332" s="3" t="s">
        <v>20623</v>
      </c>
      <c r="F7332" s="67" t="s">
        <v>38856</v>
      </c>
      <c r="G7332" s="67" t="s">
        <v>35944</v>
      </c>
      <c r="I7332" s="3" t="s">
        <v>6298</v>
      </c>
      <c r="J7332" s="3" t="str">
        <f>IF($B7332="SINAPI",IF(ISNUMBER(MATCH(Banco!$C7332,Analitico!$A:$A,0)),INDEX(Analitico!E:E,MATCH(Banco!$C7332,Analitico!$A:$A,0))&amp;"%",""),"")</f>
        <v/>
      </c>
      <c r="K7332" s="3" t="str">
        <f>IF($B7332="SINAPI",IF(ISNUMBER(MATCH(Banco!$C7332,Analitico!$A:$A,0)),INDEX(Analitico!F:F,MATCH(Banco!$C7332,Analitico!$A:$A,0))&amp;"%",""),"")</f>
        <v/>
      </c>
    </row>
    <row r="7333" spans="1:11" ht="22.5" x14ac:dyDescent="0.2">
      <c r="A7333" s="1" t="str">
        <f t="shared" si="116"/>
        <v>SINAPI 101975</v>
      </c>
      <c r="B7333" s="3" t="s">
        <v>21527</v>
      </c>
      <c r="C7333" s="3" t="s">
        <v>8666</v>
      </c>
      <c r="D7333" s="2" t="s">
        <v>15912</v>
      </c>
      <c r="E7333" s="3" t="s">
        <v>20623</v>
      </c>
      <c r="F7333" s="67" t="s">
        <v>38857</v>
      </c>
      <c r="G7333" s="67" t="s">
        <v>35945</v>
      </c>
      <c r="I7333" s="3" t="s">
        <v>6298</v>
      </c>
      <c r="J7333" s="3" t="str">
        <f>IF($B7333="SINAPI",IF(ISNUMBER(MATCH(Banco!$C7333,Analitico!$A:$A,0)),INDEX(Analitico!E:E,MATCH(Banco!$C7333,Analitico!$A:$A,0))&amp;"%",""),"")</f>
        <v/>
      </c>
      <c r="K7333" s="3" t="str">
        <f>IF($B7333="SINAPI",IF(ISNUMBER(MATCH(Banco!$C7333,Analitico!$A:$A,0)),INDEX(Analitico!F:F,MATCH(Banco!$C7333,Analitico!$A:$A,0))&amp;"%",""),"")</f>
        <v/>
      </c>
    </row>
    <row r="7334" spans="1:11" ht="22.5" x14ac:dyDescent="0.2">
      <c r="A7334" s="1" t="str">
        <f t="shared" si="116"/>
        <v>SINAPI 101977</v>
      </c>
      <c r="B7334" s="3" t="s">
        <v>21527</v>
      </c>
      <c r="C7334" s="3" t="s">
        <v>8667</v>
      </c>
      <c r="D7334" s="2" t="s">
        <v>15913</v>
      </c>
      <c r="E7334" s="3" t="s">
        <v>20623</v>
      </c>
      <c r="F7334" s="67" t="s">
        <v>38858</v>
      </c>
      <c r="G7334" s="67" t="s">
        <v>35946</v>
      </c>
      <c r="I7334" s="3" t="s">
        <v>6298</v>
      </c>
      <c r="J7334" s="3" t="str">
        <f>IF($B7334="SINAPI",IF(ISNUMBER(MATCH(Banco!$C7334,Analitico!$A:$A,0)),INDEX(Analitico!E:E,MATCH(Banco!$C7334,Analitico!$A:$A,0))&amp;"%",""),"")</f>
        <v/>
      </c>
      <c r="K7334" s="3" t="str">
        <f>IF($B7334="SINAPI",IF(ISNUMBER(MATCH(Banco!$C7334,Analitico!$A:$A,0)),INDEX(Analitico!F:F,MATCH(Banco!$C7334,Analitico!$A:$A,0))&amp;"%",""),"")</f>
        <v/>
      </c>
    </row>
    <row r="7335" spans="1:11" ht="22.5" x14ac:dyDescent="0.2">
      <c r="A7335" s="1" t="str">
        <f t="shared" si="116"/>
        <v>SINAPI 101980</v>
      </c>
      <c r="B7335" s="3" t="s">
        <v>21527</v>
      </c>
      <c r="C7335" s="3" t="s">
        <v>8668</v>
      </c>
      <c r="D7335" s="2" t="s">
        <v>15914</v>
      </c>
      <c r="E7335" s="3" t="s">
        <v>20623</v>
      </c>
      <c r="F7335" s="67" t="s">
        <v>38859</v>
      </c>
      <c r="G7335" s="67" t="s">
        <v>35947</v>
      </c>
      <c r="I7335" s="3" t="s">
        <v>6298</v>
      </c>
      <c r="J7335" s="3" t="str">
        <f>IF($B7335="SINAPI",IF(ISNUMBER(MATCH(Banco!$C7335,Analitico!$A:$A,0)),INDEX(Analitico!E:E,MATCH(Banco!$C7335,Analitico!$A:$A,0))&amp;"%",""),"")</f>
        <v/>
      </c>
      <c r="K7335" s="3" t="str">
        <f>IF($B7335="SINAPI",IF(ISNUMBER(MATCH(Banco!$C7335,Analitico!$A:$A,0)),INDEX(Analitico!F:F,MATCH(Banco!$C7335,Analitico!$A:$A,0))&amp;"%",""),"")</f>
        <v/>
      </c>
    </row>
    <row r="7336" spans="1:11" ht="22.5" x14ac:dyDescent="0.2">
      <c r="A7336" s="1" t="str">
        <f t="shared" si="116"/>
        <v>SINAPI 101981</v>
      </c>
      <c r="B7336" s="3" t="s">
        <v>21527</v>
      </c>
      <c r="C7336" s="3" t="s">
        <v>8669</v>
      </c>
      <c r="D7336" s="2" t="s">
        <v>15915</v>
      </c>
      <c r="E7336" s="3" t="s">
        <v>20623</v>
      </c>
      <c r="F7336" s="67" t="s">
        <v>31580</v>
      </c>
      <c r="G7336" s="67" t="s">
        <v>35948</v>
      </c>
      <c r="I7336" s="3" t="s">
        <v>6298</v>
      </c>
      <c r="J7336" s="3" t="str">
        <f>IF($B7336="SINAPI",IF(ISNUMBER(MATCH(Banco!$C7336,Analitico!$A:$A,0)),INDEX(Analitico!E:E,MATCH(Banco!$C7336,Analitico!$A:$A,0))&amp;"%",""),"")</f>
        <v/>
      </c>
      <c r="K7336" s="3" t="str">
        <f>IF($B7336="SINAPI",IF(ISNUMBER(MATCH(Banco!$C7336,Analitico!$A:$A,0)),INDEX(Analitico!F:F,MATCH(Banco!$C7336,Analitico!$A:$A,0))&amp;"%",""),"")</f>
        <v/>
      </c>
    </row>
    <row r="7337" spans="1:11" ht="22.5" x14ac:dyDescent="0.2">
      <c r="A7337" s="1" t="str">
        <f t="shared" si="116"/>
        <v>SINAPI 101982</v>
      </c>
      <c r="B7337" s="3" t="s">
        <v>21527</v>
      </c>
      <c r="C7337" s="3" t="s">
        <v>8670</v>
      </c>
      <c r="D7337" s="2" t="s">
        <v>15916</v>
      </c>
      <c r="E7337" s="3" t="s">
        <v>20623</v>
      </c>
      <c r="F7337" s="67" t="s">
        <v>38860</v>
      </c>
      <c r="G7337" s="67" t="s">
        <v>35949</v>
      </c>
      <c r="I7337" s="3" t="s">
        <v>6298</v>
      </c>
      <c r="J7337" s="3" t="str">
        <f>IF($B7337="SINAPI",IF(ISNUMBER(MATCH(Banco!$C7337,Analitico!$A:$A,0)),INDEX(Analitico!E:E,MATCH(Banco!$C7337,Analitico!$A:$A,0))&amp;"%",""),"")</f>
        <v/>
      </c>
      <c r="K7337" s="3" t="str">
        <f>IF($B7337="SINAPI",IF(ISNUMBER(MATCH(Banco!$C7337,Analitico!$A:$A,0)),INDEX(Analitico!F:F,MATCH(Banco!$C7337,Analitico!$A:$A,0))&amp;"%",""),"")</f>
        <v/>
      </c>
    </row>
    <row r="7338" spans="1:11" ht="22.5" x14ac:dyDescent="0.2">
      <c r="A7338" s="1" t="str">
        <f t="shared" si="116"/>
        <v>SINAPI 101983</v>
      </c>
      <c r="B7338" s="3" t="s">
        <v>21527</v>
      </c>
      <c r="C7338" s="3" t="s">
        <v>8671</v>
      </c>
      <c r="D7338" s="2" t="s">
        <v>15917</v>
      </c>
      <c r="E7338" s="3" t="s">
        <v>20623</v>
      </c>
      <c r="F7338" s="67" t="s">
        <v>38861</v>
      </c>
      <c r="G7338" s="67" t="s">
        <v>35950</v>
      </c>
      <c r="I7338" s="3" t="s">
        <v>6298</v>
      </c>
      <c r="J7338" s="3" t="str">
        <f>IF($B7338="SINAPI",IF(ISNUMBER(MATCH(Banco!$C7338,Analitico!$A:$A,0)),INDEX(Analitico!E:E,MATCH(Banco!$C7338,Analitico!$A:$A,0))&amp;"%",""),"")</f>
        <v/>
      </c>
      <c r="K7338" s="3" t="str">
        <f>IF($B7338="SINAPI",IF(ISNUMBER(MATCH(Banco!$C7338,Analitico!$A:$A,0)),INDEX(Analitico!F:F,MATCH(Banco!$C7338,Analitico!$A:$A,0))&amp;"%",""),"")</f>
        <v/>
      </c>
    </row>
    <row r="7339" spans="1:11" ht="22.5" x14ac:dyDescent="0.2">
      <c r="A7339" s="1" t="str">
        <f t="shared" si="116"/>
        <v>SINAPI 101985</v>
      </c>
      <c r="B7339" s="3" t="s">
        <v>21527</v>
      </c>
      <c r="C7339" s="3" t="s">
        <v>8672</v>
      </c>
      <c r="D7339" s="2" t="s">
        <v>15918</v>
      </c>
      <c r="E7339" s="3" t="s">
        <v>20623</v>
      </c>
      <c r="F7339" s="67" t="s">
        <v>38862</v>
      </c>
      <c r="G7339" s="67" t="s">
        <v>35951</v>
      </c>
      <c r="I7339" s="3" t="s">
        <v>6298</v>
      </c>
      <c r="J7339" s="3" t="str">
        <f>IF($B7339="SINAPI",IF(ISNUMBER(MATCH(Banco!$C7339,Analitico!$A:$A,0)),INDEX(Analitico!E:E,MATCH(Banco!$C7339,Analitico!$A:$A,0))&amp;"%",""),"")</f>
        <v/>
      </c>
      <c r="K7339" s="3" t="str">
        <f>IF($B7339="SINAPI",IF(ISNUMBER(MATCH(Banco!$C7339,Analitico!$A:$A,0)),INDEX(Analitico!F:F,MATCH(Banco!$C7339,Analitico!$A:$A,0))&amp;"%",""),"")</f>
        <v/>
      </c>
    </row>
    <row r="7340" spans="1:11" ht="22.5" x14ac:dyDescent="0.2">
      <c r="A7340" s="1" t="str">
        <f t="shared" si="116"/>
        <v>SINAPI 101986</v>
      </c>
      <c r="B7340" s="3" t="s">
        <v>21527</v>
      </c>
      <c r="C7340" s="3" t="s">
        <v>8673</v>
      </c>
      <c r="D7340" s="2" t="s">
        <v>15919</v>
      </c>
      <c r="E7340" s="3" t="s">
        <v>20623</v>
      </c>
      <c r="F7340" s="67" t="s">
        <v>38863</v>
      </c>
      <c r="G7340" s="67" t="s">
        <v>35952</v>
      </c>
      <c r="I7340" s="3" t="s">
        <v>6298</v>
      </c>
      <c r="J7340" s="3" t="str">
        <f>IF($B7340="SINAPI",IF(ISNUMBER(MATCH(Banco!$C7340,Analitico!$A:$A,0)),INDEX(Analitico!E:E,MATCH(Banco!$C7340,Analitico!$A:$A,0))&amp;"%",""),"")</f>
        <v/>
      </c>
      <c r="K7340" s="3" t="str">
        <f>IF($B7340="SINAPI",IF(ISNUMBER(MATCH(Banco!$C7340,Analitico!$A:$A,0)),INDEX(Analitico!F:F,MATCH(Banco!$C7340,Analitico!$A:$A,0))&amp;"%",""),"")</f>
        <v/>
      </c>
    </row>
    <row r="7341" spans="1:11" ht="22.5" x14ac:dyDescent="0.2">
      <c r="A7341" s="1" t="str">
        <f t="shared" si="116"/>
        <v>SINAPI 101987</v>
      </c>
      <c r="B7341" s="3" t="s">
        <v>21527</v>
      </c>
      <c r="C7341" s="3" t="s">
        <v>8674</v>
      </c>
      <c r="D7341" s="2" t="s">
        <v>15920</v>
      </c>
      <c r="E7341" s="3" t="s">
        <v>20623</v>
      </c>
      <c r="F7341" s="67" t="s">
        <v>38864</v>
      </c>
      <c r="G7341" s="67" t="s">
        <v>35953</v>
      </c>
      <c r="I7341" s="3" t="s">
        <v>6298</v>
      </c>
      <c r="J7341" s="3" t="str">
        <f>IF($B7341="SINAPI",IF(ISNUMBER(MATCH(Banco!$C7341,Analitico!$A:$A,0)),INDEX(Analitico!E:E,MATCH(Banco!$C7341,Analitico!$A:$A,0))&amp;"%",""),"")</f>
        <v/>
      </c>
      <c r="K7341" s="3" t="str">
        <f>IF($B7341="SINAPI",IF(ISNUMBER(MATCH(Banco!$C7341,Analitico!$A:$A,0)),INDEX(Analitico!F:F,MATCH(Banco!$C7341,Analitico!$A:$A,0))&amp;"%",""),"")</f>
        <v/>
      </c>
    </row>
    <row r="7342" spans="1:11" ht="22.5" x14ac:dyDescent="0.2">
      <c r="A7342" s="1" t="str">
        <f t="shared" si="116"/>
        <v>SINAPI 101988</v>
      </c>
      <c r="B7342" s="3" t="s">
        <v>21527</v>
      </c>
      <c r="C7342" s="3" t="s">
        <v>8675</v>
      </c>
      <c r="D7342" s="2" t="s">
        <v>15921</v>
      </c>
      <c r="E7342" s="3" t="s">
        <v>20623</v>
      </c>
      <c r="F7342" s="67" t="s">
        <v>32159</v>
      </c>
      <c r="G7342" s="67" t="s">
        <v>35954</v>
      </c>
      <c r="I7342" s="3" t="s">
        <v>6298</v>
      </c>
      <c r="J7342" s="3" t="str">
        <f>IF($B7342="SINAPI",IF(ISNUMBER(MATCH(Banco!$C7342,Analitico!$A:$A,0)),INDEX(Analitico!E:E,MATCH(Banco!$C7342,Analitico!$A:$A,0))&amp;"%",""),"")</f>
        <v/>
      </c>
      <c r="K7342" s="3" t="str">
        <f>IF($B7342="SINAPI",IF(ISNUMBER(MATCH(Banco!$C7342,Analitico!$A:$A,0)),INDEX(Analitico!F:F,MATCH(Banco!$C7342,Analitico!$A:$A,0))&amp;"%",""),"")</f>
        <v/>
      </c>
    </row>
    <row r="7343" spans="1:11" ht="22.5" x14ac:dyDescent="0.2">
      <c r="A7343" s="1" t="str">
        <f t="shared" si="116"/>
        <v>SINAPI 101989</v>
      </c>
      <c r="B7343" s="3" t="s">
        <v>21527</v>
      </c>
      <c r="C7343" s="3" t="s">
        <v>8676</v>
      </c>
      <c r="D7343" s="2" t="s">
        <v>15922</v>
      </c>
      <c r="E7343" s="3" t="s">
        <v>20623</v>
      </c>
      <c r="F7343" s="67" t="s">
        <v>38865</v>
      </c>
      <c r="G7343" s="67" t="s">
        <v>35955</v>
      </c>
      <c r="I7343" s="3" t="s">
        <v>6298</v>
      </c>
      <c r="J7343" s="3" t="str">
        <f>IF($B7343="SINAPI",IF(ISNUMBER(MATCH(Banco!$C7343,Analitico!$A:$A,0)),INDEX(Analitico!E:E,MATCH(Banco!$C7343,Analitico!$A:$A,0))&amp;"%",""),"")</f>
        <v/>
      </c>
      <c r="K7343" s="3" t="str">
        <f>IF($B7343="SINAPI",IF(ISNUMBER(MATCH(Banco!$C7343,Analitico!$A:$A,0)),INDEX(Analitico!F:F,MATCH(Banco!$C7343,Analitico!$A:$A,0))&amp;"%",""),"")</f>
        <v/>
      </c>
    </row>
    <row r="7344" spans="1:11" ht="22.5" x14ac:dyDescent="0.2">
      <c r="A7344" s="1" t="str">
        <f t="shared" si="116"/>
        <v>SINAPI 101990</v>
      </c>
      <c r="B7344" s="3" t="s">
        <v>21527</v>
      </c>
      <c r="C7344" s="3" t="s">
        <v>8677</v>
      </c>
      <c r="D7344" s="2" t="s">
        <v>15923</v>
      </c>
      <c r="E7344" s="3" t="s">
        <v>20623</v>
      </c>
      <c r="F7344" s="67" t="s">
        <v>29964</v>
      </c>
      <c r="G7344" s="67" t="s">
        <v>35956</v>
      </c>
      <c r="I7344" s="3" t="s">
        <v>6298</v>
      </c>
      <c r="J7344" s="3" t="str">
        <f>IF($B7344="SINAPI",IF(ISNUMBER(MATCH(Banco!$C7344,Analitico!$A:$A,0)),INDEX(Analitico!E:E,MATCH(Banco!$C7344,Analitico!$A:$A,0))&amp;"%",""),"")</f>
        <v/>
      </c>
      <c r="K7344" s="3" t="str">
        <f>IF($B7344="SINAPI",IF(ISNUMBER(MATCH(Banco!$C7344,Analitico!$A:$A,0)),INDEX(Analitico!F:F,MATCH(Banco!$C7344,Analitico!$A:$A,0))&amp;"%",""),"")</f>
        <v/>
      </c>
    </row>
    <row r="7345" spans="1:11" ht="22.5" x14ac:dyDescent="0.2">
      <c r="A7345" s="1" t="str">
        <f t="shared" si="116"/>
        <v>SINAPI 101991</v>
      </c>
      <c r="B7345" s="3" t="s">
        <v>21527</v>
      </c>
      <c r="C7345" s="3" t="s">
        <v>8678</v>
      </c>
      <c r="D7345" s="2" t="s">
        <v>15924</v>
      </c>
      <c r="E7345" s="3" t="s">
        <v>20623</v>
      </c>
      <c r="F7345" s="67" t="s">
        <v>38866</v>
      </c>
      <c r="G7345" s="67" t="s">
        <v>35957</v>
      </c>
      <c r="I7345" s="3" t="s">
        <v>6298</v>
      </c>
      <c r="J7345" s="3" t="str">
        <f>IF($B7345="SINAPI",IF(ISNUMBER(MATCH(Banco!$C7345,Analitico!$A:$A,0)),INDEX(Analitico!E:E,MATCH(Banco!$C7345,Analitico!$A:$A,0))&amp;"%",""),"")</f>
        <v/>
      </c>
      <c r="K7345" s="3" t="str">
        <f>IF($B7345="SINAPI",IF(ISNUMBER(MATCH(Banco!$C7345,Analitico!$A:$A,0)),INDEX(Analitico!F:F,MATCH(Banco!$C7345,Analitico!$A:$A,0))&amp;"%",""),"")</f>
        <v/>
      </c>
    </row>
    <row r="7346" spans="1:11" ht="22.5" x14ac:dyDescent="0.2">
      <c r="A7346" s="1" t="str">
        <f t="shared" si="116"/>
        <v>SINAPI 101992</v>
      </c>
      <c r="B7346" s="3" t="s">
        <v>21527</v>
      </c>
      <c r="C7346" s="3" t="s">
        <v>8679</v>
      </c>
      <c r="D7346" s="2" t="s">
        <v>15925</v>
      </c>
      <c r="E7346" s="3" t="s">
        <v>20623</v>
      </c>
      <c r="F7346" s="67" t="s">
        <v>31695</v>
      </c>
      <c r="G7346" s="67" t="s">
        <v>35958</v>
      </c>
      <c r="I7346" s="3" t="s">
        <v>6298</v>
      </c>
      <c r="J7346" s="3" t="str">
        <f>IF($B7346="SINAPI",IF(ISNUMBER(MATCH(Banco!$C7346,Analitico!$A:$A,0)),INDEX(Analitico!E:E,MATCH(Banco!$C7346,Analitico!$A:$A,0))&amp;"%",""),"")</f>
        <v/>
      </c>
      <c r="K7346" s="3" t="str">
        <f>IF($B7346="SINAPI",IF(ISNUMBER(MATCH(Banco!$C7346,Analitico!$A:$A,0)),INDEX(Analitico!F:F,MATCH(Banco!$C7346,Analitico!$A:$A,0))&amp;"%",""),"")</f>
        <v/>
      </c>
    </row>
    <row r="7347" spans="1:11" ht="22.5" x14ac:dyDescent="0.2">
      <c r="A7347" s="1" t="str">
        <f t="shared" si="116"/>
        <v>SINAPI 101993</v>
      </c>
      <c r="B7347" s="3" t="s">
        <v>21527</v>
      </c>
      <c r="C7347" s="3" t="s">
        <v>8680</v>
      </c>
      <c r="D7347" s="2" t="s">
        <v>15926</v>
      </c>
      <c r="E7347" s="3" t="s">
        <v>20623</v>
      </c>
      <c r="F7347" s="67" t="s">
        <v>38867</v>
      </c>
      <c r="G7347" s="67" t="s">
        <v>35959</v>
      </c>
      <c r="I7347" s="3" t="s">
        <v>6298</v>
      </c>
      <c r="J7347" s="3" t="str">
        <f>IF($B7347="SINAPI",IF(ISNUMBER(MATCH(Banco!$C7347,Analitico!$A:$A,0)),INDEX(Analitico!E:E,MATCH(Banco!$C7347,Analitico!$A:$A,0))&amp;"%",""),"")</f>
        <v/>
      </c>
      <c r="K7347" s="3" t="str">
        <f>IF($B7347="SINAPI",IF(ISNUMBER(MATCH(Banco!$C7347,Analitico!$A:$A,0)),INDEX(Analitico!F:F,MATCH(Banco!$C7347,Analitico!$A:$A,0))&amp;"%",""),"")</f>
        <v/>
      </c>
    </row>
    <row r="7348" spans="1:11" ht="22.5" x14ac:dyDescent="0.2">
      <c r="A7348" s="1" t="str">
        <f t="shared" si="116"/>
        <v>SINAPI 101994</v>
      </c>
      <c r="B7348" s="3" t="s">
        <v>21527</v>
      </c>
      <c r="C7348" s="3" t="s">
        <v>8681</v>
      </c>
      <c r="D7348" s="2" t="s">
        <v>15927</v>
      </c>
      <c r="E7348" s="3" t="s">
        <v>20623</v>
      </c>
      <c r="F7348" s="67" t="s">
        <v>38239</v>
      </c>
      <c r="G7348" s="67" t="s">
        <v>35960</v>
      </c>
      <c r="I7348" s="3" t="s">
        <v>6298</v>
      </c>
      <c r="J7348" s="3" t="str">
        <f>IF($B7348="SINAPI",IF(ISNUMBER(MATCH(Banco!$C7348,Analitico!$A:$A,0)),INDEX(Analitico!E:E,MATCH(Banco!$C7348,Analitico!$A:$A,0))&amp;"%",""),"")</f>
        <v/>
      </c>
      <c r="K7348" s="3" t="str">
        <f>IF($B7348="SINAPI",IF(ISNUMBER(MATCH(Banco!$C7348,Analitico!$A:$A,0)),INDEX(Analitico!F:F,MATCH(Banco!$C7348,Analitico!$A:$A,0))&amp;"%",""),"")</f>
        <v/>
      </c>
    </row>
    <row r="7349" spans="1:11" ht="22.5" x14ac:dyDescent="0.2">
      <c r="A7349" s="1" t="str">
        <f t="shared" si="116"/>
        <v>SINAPI 101995</v>
      </c>
      <c r="B7349" s="3" t="s">
        <v>21527</v>
      </c>
      <c r="C7349" s="3" t="s">
        <v>8682</v>
      </c>
      <c r="D7349" s="2" t="s">
        <v>15928</v>
      </c>
      <c r="E7349" s="3" t="s">
        <v>20623</v>
      </c>
      <c r="F7349" s="67" t="s">
        <v>38868</v>
      </c>
      <c r="G7349" s="67" t="s">
        <v>21559</v>
      </c>
      <c r="I7349" s="3" t="s">
        <v>6298</v>
      </c>
      <c r="J7349" s="3" t="str">
        <f>IF($B7349="SINAPI",IF(ISNUMBER(MATCH(Banco!$C7349,Analitico!$A:$A,0)),INDEX(Analitico!E:E,MATCH(Banco!$C7349,Analitico!$A:$A,0))&amp;"%",""),"")</f>
        <v/>
      </c>
      <c r="K7349" s="3" t="str">
        <f>IF($B7349="SINAPI",IF(ISNUMBER(MATCH(Banco!$C7349,Analitico!$A:$A,0)),INDEX(Analitico!F:F,MATCH(Banco!$C7349,Analitico!$A:$A,0))&amp;"%",""),"")</f>
        <v/>
      </c>
    </row>
    <row r="7350" spans="1:11" x14ac:dyDescent="0.2">
      <c r="A7350" s="1" t="str">
        <f t="shared" si="116"/>
        <v>SINAPI 101996</v>
      </c>
      <c r="B7350" s="3" t="s">
        <v>21527</v>
      </c>
      <c r="C7350" s="3" t="s">
        <v>8683</v>
      </c>
      <c r="D7350" s="2" t="s">
        <v>15929</v>
      </c>
      <c r="E7350" s="3" t="s">
        <v>20623</v>
      </c>
      <c r="F7350" s="67" t="s">
        <v>32098</v>
      </c>
      <c r="G7350" s="67" t="s">
        <v>35961</v>
      </c>
      <c r="I7350" s="3" t="s">
        <v>6298</v>
      </c>
      <c r="J7350" s="3" t="str">
        <f>IF($B7350="SINAPI",IF(ISNUMBER(MATCH(Banco!$C7350,Analitico!$A:$A,0)),INDEX(Analitico!E:E,MATCH(Banco!$C7350,Analitico!$A:$A,0))&amp;"%",""),"")</f>
        <v/>
      </c>
      <c r="K7350" s="3" t="str">
        <f>IF($B7350="SINAPI",IF(ISNUMBER(MATCH(Banco!$C7350,Analitico!$A:$A,0)),INDEX(Analitico!F:F,MATCH(Banco!$C7350,Analitico!$A:$A,0))&amp;"%",""),"")</f>
        <v/>
      </c>
    </row>
    <row r="7351" spans="1:11" ht="22.5" x14ac:dyDescent="0.2">
      <c r="A7351" s="1" t="str">
        <f t="shared" si="116"/>
        <v>SINAPI 101997</v>
      </c>
      <c r="B7351" s="3" t="s">
        <v>21527</v>
      </c>
      <c r="C7351" s="3" t="s">
        <v>8684</v>
      </c>
      <c r="D7351" s="2" t="s">
        <v>15930</v>
      </c>
      <c r="E7351" s="3" t="s">
        <v>20623</v>
      </c>
      <c r="F7351" s="67" t="s">
        <v>38869</v>
      </c>
      <c r="G7351" s="67" t="s">
        <v>35962</v>
      </c>
      <c r="I7351" s="3" t="s">
        <v>6298</v>
      </c>
      <c r="J7351" s="3" t="str">
        <f>IF($B7351="SINAPI",IF(ISNUMBER(MATCH(Banco!$C7351,Analitico!$A:$A,0)),INDEX(Analitico!E:E,MATCH(Banco!$C7351,Analitico!$A:$A,0))&amp;"%",""),"")</f>
        <v/>
      </c>
      <c r="K7351" s="3" t="str">
        <f>IF($B7351="SINAPI",IF(ISNUMBER(MATCH(Banco!$C7351,Analitico!$A:$A,0)),INDEX(Analitico!F:F,MATCH(Banco!$C7351,Analitico!$A:$A,0))&amp;"%",""),"")</f>
        <v/>
      </c>
    </row>
    <row r="7352" spans="1:11" ht="22.5" x14ac:dyDescent="0.2">
      <c r="A7352" s="1" t="str">
        <f t="shared" si="116"/>
        <v>SINAPI 101998</v>
      </c>
      <c r="B7352" s="3" t="s">
        <v>21527</v>
      </c>
      <c r="C7352" s="3" t="s">
        <v>8685</v>
      </c>
      <c r="D7352" s="2" t="s">
        <v>15931</v>
      </c>
      <c r="E7352" s="3" t="s">
        <v>20623</v>
      </c>
      <c r="F7352" s="67" t="s">
        <v>37341</v>
      </c>
      <c r="G7352" s="67" t="s">
        <v>35963</v>
      </c>
      <c r="I7352" s="3" t="s">
        <v>6298</v>
      </c>
      <c r="J7352" s="3" t="str">
        <f>IF($B7352="SINAPI",IF(ISNUMBER(MATCH(Banco!$C7352,Analitico!$A:$A,0)),INDEX(Analitico!E:E,MATCH(Banco!$C7352,Analitico!$A:$A,0))&amp;"%",""),"")</f>
        <v/>
      </c>
      <c r="K7352" s="3" t="str">
        <f>IF($B7352="SINAPI",IF(ISNUMBER(MATCH(Banco!$C7352,Analitico!$A:$A,0)),INDEX(Analitico!F:F,MATCH(Banco!$C7352,Analitico!$A:$A,0))&amp;"%",""),"")</f>
        <v/>
      </c>
    </row>
    <row r="7353" spans="1:11" x14ac:dyDescent="0.2">
      <c r="A7353" s="1" t="str">
        <f t="shared" si="116"/>
        <v>SINAPI 101999</v>
      </c>
      <c r="B7353" s="3" t="s">
        <v>21527</v>
      </c>
      <c r="C7353" s="3" t="s">
        <v>8686</v>
      </c>
      <c r="D7353" s="2" t="s">
        <v>15932</v>
      </c>
      <c r="E7353" s="3" t="s">
        <v>20623</v>
      </c>
      <c r="F7353" s="67" t="s">
        <v>38870</v>
      </c>
      <c r="G7353" s="67" t="s">
        <v>35964</v>
      </c>
      <c r="I7353" s="3" t="s">
        <v>6298</v>
      </c>
      <c r="J7353" s="3" t="str">
        <f>IF($B7353="SINAPI",IF(ISNUMBER(MATCH(Banco!$C7353,Analitico!$A:$A,0)),INDEX(Analitico!E:E,MATCH(Banco!$C7353,Analitico!$A:$A,0))&amp;"%",""),"")</f>
        <v/>
      </c>
      <c r="K7353" s="3" t="str">
        <f>IF($B7353="SINAPI",IF(ISNUMBER(MATCH(Banco!$C7353,Analitico!$A:$A,0)),INDEX(Analitico!F:F,MATCH(Banco!$C7353,Analitico!$A:$A,0))&amp;"%",""),"")</f>
        <v/>
      </c>
    </row>
    <row r="7354" spans="1:11" ht="22.5" x14ac:dyDescent="0.2">
      <c r="A7354" s="1" t="str">
        <f t="shared" si="116"/>
        <v>SINAPI 102000</v>
      </c>
      <c r="B7354" s="3" t="s">
        <v>21527</v>
      </c>
      <c r="C7354" s="3" t="s">
        <v>8687</v>
      </c>
      <c r="D7354" s="2" t="s">
        <v>15933</v>
      </c>
      <c r="E7354" s="3" t="s">
        <v>20623</v>
      </c>
      <c r="F7354" s="67" t="s">
        <v>38690</v>
      </c>
      <c r="G7354" s="67" t="s">
        <v>35965</v>
      </c>
      <c r="I7354" s="3" t="s">
        <v>6298</v>
      </c>
      <c r="J7354" s="3" t="str">
        <f>IF($B7354="SINAPI",IF(ISNUMBER(MATCH(Banco!$C7354,Analitico!$A:$A,0)),INDEX(Analitico!E:E,MATCH(Banco!$C7354,Analitico!$A:$A,0))&amp;"%",""),"")</f>
        <v/>
      </c>
      <c r="K7354" s="3" t="str">
        <f>IF($B7354="SINAPI",IF(ISNUMBER(MATCH(Banco!$C7354,Analitico!$A:$A,0)),INDEX(Analitico!F:F,MATCH(Banco!$C7354,Analitico!$A:$A,0))&amp;"%",""),"")</f>
        <v/>
      </c>
    </row>
    <row r="7355" spans="1:11" ht="22.5" x14ac:dyDescent="0.2">
      <c r="A7355" s="1" t="str">
        <f t="shared" si="116"/>
        <v>SINAPI 102001</v>
      </c>
      <c r="B7355" s="3" t="s">
        <v>21527</v>
      </c>
      <c r="C7355" s="3" t="s">
        <v>8688</v>
      </c>
      <c r="D7355" s="2" t="s">
        <v>15934</v>
      </c>
      <c r="E7355" s="3" t="s">
        <v>20623</v>
      </c>
      <c r="F7355" s="67" t="s">
        <v>38871</v>
      </c>
      <c r="G7355" s="67" t="s">
        <v>35966</v>
      </c>
      <c r="I7355" s="3" t="s">
        <v>6298</v>
      </c>
      <c r="J7355" s="3" t="str">
        <f>IF($B7355="SINAPI",IF(ISNUMBER(MATCH(Banco!$C7355,Analitico!$A:$A,0)),INDEX(Analitico!E:E,MATCH(Banco!$C7355,Analitico!$A:$A,0))&amp;"%",""),"")</f>
        <v/>
      </c>
      <c r="K7355" s="3" t="str">
        <f>IF($B7355="SINAPI",IF(ISNUMBER(MATCH(Banco!$C7355,Analitico!$A:$A,0)),INDEX(Analitico!F:F,MATCH(Banco!$C7355,Analitico!$A:$A,0))&amp;"%",""),"")</f>
        <v/>
      </c>
    </row>
    <row r="7356" spans="1:11" ht="22.5" x14ac:dyDescent="0.2">
      <c r="A7356" s="1" t="str">
        <f t="shared" si="116"/>
        <v>SINAPI 102002</v>
      </c>
      <c r="B7356" s="3" t="s">
        <v>21527</v>
      </c>
      <c r="C7356" s="3" t="s">
        <v>8689</v>
      </c>
      <c r="D7356" s="2" t="s">
        <v>15935</v>
      </c>
      <c r="E7356" s="3" t="s">
        <v>20623</v>
      </c>
      <c r="F7356" s="67" t="s">
        <v>38872</v>
      </c>
      <c r="G7356" s="67" t="s">
        <v>35967</v>
      </c>
      <c r="I7356" s="3" t="s">
        <v>6298</v>
      </c>
      <c r="J7356" s="3" t="str">
        <f>IF($B7356="SINAPI",IF(ISNUMBER(MATCH(Banco!$C7356,Analitico!$A:$A,0)),INDEX(Analitico!E:E,MATCH(Banco!$C7356,Analitico!$A:$A,0))&amp;"%",""),"")</f>
        <v/>
      </c>
      <c r="K7356" s="3" t="str">
        <f>IF($B7356="SINAPI",IF(ISNUMBER(MATCH(Banco!$C7356,Analitico!$A:$A,0)),INDEX(Analitico!F:F,MATCH(Banco!$C7356,Analitico!$A:$A,0))&amp;"%",""),"")</f>
        <v/>
      </c>
    </row>
    <row r="7357" spans="1:11" ht="22.5" x14ac:dyDescent="0.2">
      <c r="A7357" s="1" t="str">
        <f t="shared" si="116"/>
        <v>SINAPI 102003</v>
      </c>
      <c r="B7357" s="3" t="s">
        <v>21527</v>
      </c>
      <c r="C7357" s="3" t="s">
        <v>8690</v>
      </c>
      <c r="D7357" s="2" t="s">
        <v>15936</v>
      </c>
      <c r="E7357" s="3" t="s">
        <v>20623</v>
      </c>
      <c r="F7357" s="67" t="s">
        <v>38873</v>
      </c>
      <c r="G7357" s="67" t="s">
        <v>35968</v>
      </c>
      <c r="I7357" s="3" t="s">
        <v>6298</v>
      </c>
      <c r="J7357" s="3" t="str">
        <f>IF($B7357="SINAPI",IF(ISNUMBER(MATCH(Banco!$C7357,Analitico!$A:$A,0)),INDEX(Analitico!E:E,MATCH(Banco!$C7357,Analitico!$A:$A,0))&amp;"%",""),"")</f>
        <v/>
      </c>
      <c r="K7357" s="3" t="str">
        <f>IF($B7357="SINAPI",IF(ISNUMBER(MATCH(Banco!$C7357,Analitico!$A:$A,0)),INDEX(Analitico!F:F,MATCH(Banco!$C7357,Analitico!$A:$A,0))&amp;"%",""),"")</f>
        <v/>
      </c>
    </row>
    <row r="7358" spans="1:11" ht="22.5" x14ac:dyDescent="0.2">
      <c r="A7358" s="1" t="str">
        <f t="shared" si="116"/>
        <v>SINAPI 102004</v>
      </c>
      <c r="B7358" s="3" t="s">
        <v>21527</v>
      </c>
      <c r="C7358" s="3" t="s">
        <v>8691</v>
      </c>
      <c r="D7358" s="2" t="s">
        <v>15937</v>
      </c>
      <c r="E7358" s="3" t="s">
        <v>20623</v>
      </c>
      <c r="F7358" s="67" t="s">
        <v>38874</v>
      </c>
      <c r="G7358" s="67" t="s">
        <v>35969</v>
      </c>
      <c r="I7358" s="3" t="s">
        <v>6298</v>
      </c>
      <c r="J7358" s="3" t="str">
        <f>IF($B7358="SINAPI",IF(ISNUMBER(MATCH(Banco!$C7358,Analitico!$A:$A,0)),INDEX(Analitico!E:E,MATCH(Banco!$C7358,Analitico!$A:$A,0))&amp;"%",""),"")</f>
        <v/>
      </c>
      <c r="K7358" s="3" t="str">
        <f>IF($B7358="SINAPI",IF(ISNUMBER(MATCH(Banco!$C7358,Analitico!$A:$A,0)),INDEX(Analitico!F:F,MATCH(Banco!$C7358,Analitico!$A:$A,0))&amp;"%",""),"")</f>
        <v/>
      </c>
    </row>
    <row r="7359" spans="1:11" ht="22.5" x14ac:dyDescent="0.2">
      <c r="A7359" s="1" t="str">
        <f t="shared" si="116"/>
        <v>SINAPI 102005</v>
      </c>
      <c r="B7359" s="3" t="s">
        <v>21527</v>
      </c>
      <c r="C7359" s="3" t="s">
        <v>8692</v>
      </c>
      <c r="D7359" s="2" t="s">
        <v>15938</v>
      </c>
      <c r="E7359" s="3" t="s">
        <v>20623</v>
      </c>
      <c r="F7359" s="67" t="s">
        <v>38875</v>
      </c>
      <c r="G7359" s="67" t="s">
        <v>35970</v>
      </c>
      <c r="I7359" s="3" t="s">
        <v>6298</v>
      </c>
      <c r="J7359" s="3" t="str">
        <f>IF($B7359="SINAPI",IF(ISNUMBER(MATCH(Banco!$C7359,Analitico!$A:$A,0)),INDEX(Analitico!E:E,MATCH(Banco!$C7359,Analitico!$A:$A,0))&amp;"%",""),"")</f>
        <v/>
      </c>
      <c r="K7359" s="3" t="str">
        <f>IF($B7359="SINAPI",IF(ISNUMBER(MATCH(Banco!$C7359,Analitico!$A:$A,0)),INDEX(Analitico!F:F,MATCH(Banco!$C7359,Analitico!$A:$A,0))&amp;"%",""),"")</f>
        <v/>
      </c>
    </row>
    <row r="7360" spans="1:11" ht="22.5" x14ac:dyDescent="0.2">
      <c r="A7360" s="1" t="str">
        <f t="shared" si="116"/>
        <v>SINAPI 102006</v>
      </c>
      <c r="B7360" s="3" t="s">
        <v>21527</v>
      </c>
      <c r="C7360" s="3" t="s">
        <v>8693</v>
      </c>
      <c r="D7360" s="2" t="s">
        <v>15939</v>
      </c>
      <c r="E7360" s="3" t="s">
        <v>20623</v>
      </c>
      <c r="F7360" s="67" t="s">
        <v>38876</v>
      </c>
      <c r="G7360" s="67" t="s">
        <v>35971</v>
      </c>
      <c r="I7360" s="3" t="s">
        <v>6298</v>
      </c>
      <c r="J7360" s="3" t="str">
        <f>IF($B7360="SINAPI",IF(ISNUMBER(MATCH(Banco!$C7360,Analitico!$A:$A,0)),INDEX(Analitico!E:E,MATCH(Banco!$C7360,Analitico!$A:$A,0))&amp;"%",""),"")</f>
        <v/>
      </c>
      <c r="K7360" s="3" t="str">
        <f>IF($B7360="SINAPI",IF(ISNUMBER(MATCH(Banco!$C7360,Analitico!$A:$A,0)),INDEX(Analitico!F:F,MATCH(Banco!$C7360,Analitico!$A:$A,0))&amp;"%",""),"")</f>
        <v/>
      </c>
    </row>
    <row r="7361" spans="1:11" ht="22.5" x14ac:dyDescent="0.2">
      <c r="A7361" s="1" t="str">
        <f t="shared" si="116"/>
        <v>SINAPI 102007</v>
      </c>
      <c r="B7361" s="3" t="s">
        <v>21527</v>
      </c>
      <c r="C7361" s="3" t="s">
        <v>8694</v>
      </c>
      <c r="D7361" s="2" t="s">
        <v>15940</v>
      </c>
      <c r="E7361" s="3" t="s">
        <v>20623</v>
      </c>
      <c r="F7361" s="67" t="s">
        <v>38877</v>
      </c>
      <c r="G7361" s="67" t="s">
        <v>35972</v>
      </c>
      <c r="I7361" s="3" t="s">
        <v>6298</v>
      </c>
      <c r="J7361" s="3" t="str">
        <f>IF($B7361="SINAPI",IF(ISNUMBER(MATCH(Banco!$C7361,Analitico!$A:$A,0)),INDEX(Analitico!E:E,MATCH(Banco!$C7361,Analitico!$A:$A,0))&amp;"%",""),"")</f>
        <v/>
      </c>
      <c r="K7361" s="3" t="str">
        <f>IF($B7361="SINAPI",IF(ISNUMBER(MATCH(Banco!$C7361,Analitico!$A:$A,0)),INDEX(Analitico!F:F,MATCH(Banco!$C7361,Analitico!$A:$A,0))&amp;"%",""),"")</f>
        <v/>
      </c>
    </row>
    <row r="7362" spans="1:11" ht="22.5" x14ac:dyDescent="0.2">
      <c r="A7362" s="1" t="str">
        <f t="shared" si="116"/>
        <v>SINAPI 102008</v>
      </c>
      <c r="B7362" s="3" t="s">
        <v>21527</v>
      </c>
      <c r="C7362" s="3" t="s">
        <v>8695</v>
      </c>
      <c r="D7362" s="2" t="s">
        <v>15941</v>
      </c>
      <c r="E7362" s="3" t="s">
        <v>20623</v>
      </c>
      <c r="F7362" s="67" t="s">
        <v>38878</v>
      </c>
      <c r="G7362" s="67" t="s">
        <v>35973</v>
      </c>
      <c r="I7362" s="3" t="s">
        <v>6298</v>
      </c>
      <c r="J7362" s="3" t="str">
        <f>IF($B7362="SINAPI",IF(ISNUMBER(MATCH(Banco!$C7362,Analitico!$A:$A,0)),INDEX(Analitico!E:E,MATCH(Banco!$C7362,Analitico!$A:$A,0))&amp;"%",""),"")</f>
        <v/>
      </c>
      <c r="K7362" s="3" t="str">
        <f>IF($B7362="SINAPI",IF(ISNUMBER(MATCH(Banco!$C7362,Analitico!$A:$A,0)),INDEX(Analitico!F:F,MATCH(Banco!$C7362,Analitico!$A:$A,0))&amp;"%",""),"")</f>
        <v/>
      </c>
    </row>
    <row r="7363" spans="1:11" ht="22.5" x14ac:dyDescent="0.2">
      <c r="A7363" s="1" t="str">
        <f t="shared" si="116"/>
        <v>SINAPI 102009</v>
      </c>
      <c r="B7363" s="3" t="s">
        <v>21527</v>
      </c>
      <c r="C7363" s="3" t="s">
        <v>8696</v>
      </c>
      <c r="D7363" s="2" t="s">
        <v>15942</v>
      </c>
      <c r="E7363" s="3" t="s">
        <v>20623</v>
      </c>
      <c r="F7363" s="67" t="s">
        <v>38879</v>
      </c>
      <c r="G7363" s="67" t="s">
        <v>35974</v>
      </c>
      <c r="I7363" s="3" t="s">
        <v>6298</v>
      </c>
      <c r="J7363" s="3" t="str">
        <f>IF($B7363="SINAPI",IF(ISNUMBER(MATCH(Banco!$C7363,Analitico!$A:$A,0)),INDEX(Analitico!E:E,MATCH(Banco!$C7363,Analitico!$A:$A,0))&amp;"%",""),"")</f>
        <v/>
      </c>
      <c r="K7363" s="3" t="str">
        <f>IF($B7363="SINAPI",IF(ISNUMBER(MATCH(Banco!$C7363,Analitico!$A:$A,0)),INDEX(Analitico!F:F,MATCH(Banco!$C7363,Analitico!$A:$A,0))&amp;"%",""),"")</f>
        <v/>
      </c>
    </row>
    <row r="7364" spans="1:11" ht="22.5" x14ac:dyDescent="0.2">
      <c r="A7364" s="1" t="str">
        <f t="shared" si="116"/>
        <v>SINAPI 102010</v>
      </c>
      <c r="B7364" s="3" t="s">
        <v>21527</v>
      </c>
      <c r="C7364" s="3" t="s">
        <v>8697</v>
      </c>
      <c r="D7364" s="2" t="s">
        <v>15943</v>
      </c>
      <c r="E7364" s="3" t="s">
        <v>20623</v>
      </c>
      <c r="F7364" s="67" t="s">
        <v>38880</v>
      </c>
      <c r="G7364" s="67" t="s">
        <v>34249</v>
      </c>
      <c r="I7364" s="3" t="s">
        <v>6298</v>
      </c>
      <c r="J7364" s="3" t="str">
        <f>IF($B7364="SINAPI",IF(ISNUMBER(MATCH(Banco!$C7364,Analitico!$A:$A,0)),INDEX(Analitico!E:E,MATCH(Banco!$C7364,Analitico!$A:$A,0))&amp;"%",""),"")</f>
        <v/>
      </c>
      <c r="K7364" s="3" t="str">
        <f>IF($B7364="SINAPI",IF(ISNUMBER(MATCH(Banco!$C7364,Analitico!$A:$A,0)),INDEX(Analitico!F:F,MATCH(Banco!$C7364,Analitico!$A:$A,0))&amp;"%",""),"")</f>
        <v/>
      </c>
    </row>
    <row r="7365" spans="1:11" ht="22.5" x14ac:dyDescent="0.2">
      <c r="A7365" s="1" t="str">
        <f t="shared" si="116"/>
        <v>SINAPI 102011</v>
      </c>
      <c r="B7365" s="3" t="s">
        <v>21527</v>
      </c>
      <c r="C7365" s="3" t="s">
        <v>8698</v>
      </c>
      <c r="D7365" s="2" t="s">
        <v>15944</v>
      </c>
      <c r="E7365" s="3" t="s">
        <v>20623</v>
      </c>
      <c r="F7365" s="67" t="s">
        <v>38881</v>
      </c>
      <c r="G7365" s="67" t="s">
        <v>31666</v>
      </c>
      <c r="I7365" s="3" t="s">
        <v>6298</v>
      </c>
      <c r="J7365" s="3" t="str">
        <f>IF($B7365="SINAPI",IF(ISNUMBER(MATCH(Banco!$C7365,Analitico!$A:$A,0)),INDEX(Analitico!E:E,MATCH(Banco!$C7365,Analitico!$A:$A,0))&amp;"%",""),"")</f>
        <v/>
      </c>
      <c r="K7365" s="3" t="str">
        <f>IF($B7365="SINAPI",IF(ISNUMBER(MATCH(Banco!$C7365,Analitico!$A:$A,0)),INDEX(Analitico!F:F,MATCH(Banco!$C7365,Analitico!$A:$A,0))&amp;"%",""),"")</f>
        <v/>
      </c>
    </row>
    <row r="7366" spans="1:11" ht="22.5" x14ac:dyDescent="0.2">
      <c r="A7366" s="1" t="str">
        <f t="shared" si="116"/>
        <v>SINAPI 102012</v>
      </c>
      <c r="B7366" s="3" t="s">
        <v>21527</v>
      </c>
      <c r="C7366" s="3" t="s">
        <v>8699</v>
      </c>
      <c r="D7366" s="2" t="s">
        <v>15945</v>
      </c>
      <c r="E7366" s="3" t="s">
        <v>20623</v>
      </c>
      <c r="F7366" s="67" t="s">
        <v>32032</v>
      </c>
      <c r="G7366" s="67" t="s">
        <v>31667</v>
      </c>
      <c r="I7366" s="3" t="s">
        <v>6298</v>
      </c>
      <c r="J7366" s="3" t="str">
        <f>IF($B7366="SINAPI",IF(ISNUMBER(MATCH(Banco!$C7366,Analitico!$A:$A,0)),INDEX(Analitico!E:E,MATCH(Banco!$C7366,Analitico!$A:$A,0))&amp;"%",""),"")</f>
        <v/>
      </c>
      <c r="K7366" s="3" t="str">
        <f>IF($B7366="SINAPI",IF(ISNUMBER(MATCH(Banco!$C7366,Analitico!$A:$A,0)),INDEX(Analitico!F:F,MATCH(Banco!$C7366,Analitico!$A:$A,0))&amp;"%",""),"")</f>
        <v/>
      </c>
    </row>
    <row r="7367" spans="1:11" ht="22.5" x14ac:dyDescent="0.2">
      <c r="A7367" s="1" t="str">
        <f t="shared" si="116"/>
        <v>SINAPI 102013</v>
      </c>
      <c r="B7367" s="3" t="s">
        <v>21527</v>
      </c>
      <c r="C7367" s="3" t="s">
        <v>8700</v>
      </c>
      <c r="D7367" s="2" t="s">
        <v>15946</v>
      </c>
      <c r="E7367" s="3" t="s">
        <v>20623</v>
      </c>
      <c r="F7367" s="67" t="s">
        <v>32014</v>
      </c>
      <c r="G7367" s="67" t="s">
        <v>35975</v>
      </c>
      <c r="I7367" s="3" t="s">
        <v>6298</v>
      </c>
      <c r="J7367" s="3" t="str">
        <f>IF($B7367="SINAPI",IF(ISNUMBER(MATCH(Banco!$C7367,Analitico!$A:$A,0)),INDEX(Analitico!E:E,MATCH(Banco!$C7367,Analitico!$A:$A,0))&amp;"%",""),"")</f>
        <v/>
      </c>
      <c r="K7367" s="3" t="str">
        <f>IF($B7367="SINAPI",IF(ISNUMBER(MATCH(Banco!$C7367,Analitico!$A:$A,0)),INDEX(Analitico!F:F,MATCH(Banco!$C7367,Analitico!$A:$A,0))&amp;"%",""),"")</f>
        <v/>
      </c>
    </row>
    <row r="7368" spans="1:11" ht="22.5" x14ac:dyDescent="0.2">
      <c r="A7368" s="1" t="str">
        <f t="shared" si="116"/>
        <v>SINAPI 102014</v>
      </c>
      <c r="B7368" s="3" t="s">
        <v>21527</v>
      </c>
      <c r="C7368" s="3" t="s">
        <v>8701</v>
      </c>
      <c r="D7368" s="2" t="s">
        <v>15947</v>
      </c>
      <c r="E7368" s="3" t="s">
        <v>20623</v>
      </c>
      <c r="F7368" s="67" t="s">
        <v>32276</v>
      </c>
      <c r="G7368" s="67" t="s">
        <v>35976</v>
      </c>
      <c r="I7368" s="3" t="s">
        <v>6298</v>
      </c>
      <c r="J7368" s="3" t="str">
        <f>IF($B7368="SINAPI",IF(ISNUMBER(MATCH(Banco!$C7368,Analitico!$A:$A,0)),INDEX(Analitico!E:E,MATCH(Banco!$C7368,Analitico!$A:$A,0))&amp;"%",""),"")</f>
        <v/>
      </c>
      <c r="K7368" s="3" t="str">
        <f>IF($B7368="SINAPI",IF(ISNUMBER(MATCH(Banco!$C7368,Analitico!$A:$A,0)),INDEX(Analitico!F:F,MATCH(Banco!$C7368,Analitico!$A:$A,0))&amp;"%",""),"")</f>
        <v/>
      </c>
    </row>
    <row r="7369" spans="1:11" ht="22.5" x14ac:dyDescent="0.2">
      <c r="A7369" s="1" t="str">
        <f t="shared" si="116"/>
        <v>SINAPI 102015</v>
      </c>
      <c r="B7369" s="3" t="s">
        <v>21527</v>
      </c>
      <c r="C7369" s="3" t="s">
        <v>8702</v>
      </c>
      <c r="D7369" s="2" t="s">
        <v>15948</v>
      </c>
      <c r="E7369" s="3" t="s">
        <v>20623</v>
      </c>
      <c r="F7369" s="67" t="s">
        <v>38882</v>
      </c>
      <c r="G7369" s="67" t="s">
        <v>35977</v>
      </c>
      <c r="I7369" s="3" t="s">
        <v>6298</v>
      </c>
      <c r="J7369" s="3" t="str">
        <f>IF($B7369="SINAPI",IF(ISNUMBER(MATCH(Banco!$C7369,Analitico!$A:$A,0)),INDEX(Analitico!E:E,MATCH(Banco!$C7369,Analitico!$A:$A,0))&amp;"%",""),"")</f>
        <v/>
      </c>
      <c r="K7369" s="3" t="str">
        <f>IF($B7369="SINAPI",IF(ISNUMBER(MATCH(Banco!$C7369,Analitico!$A:$A,0)),INDEX(Analitico!F:F,MATCH(Banco!$C7369,Analitico!$A:$A,0))&amp;"%",""),"")</f>
        <v/>
      </c>
    </row>
    <row r="7370" spans="1:11" ht="22.5" x14ac:dyDescent="0.2">
      <c r="A7370" s="1" t="str">
        <f t="shared" si="116"/>
        <v>SINAPI 102016</v>
      </c>
      <c r="B7370" s="3" t="s">
        <v>21527</v>
      </c>
      <c r="C7370" s="3" t="s">
        <v>8703</v>
      </c>
      <c r="D7370" s="2" t="s">
        <v>15949</v>
      </c>
      <c r="E7370" s="3" t="s">
        <v>20623</v>
      </c>
      <c r="F7370" s="67" t="s">
        <v>38883</v>
      </c>
      <c r="G7370" s="67" t="s">
        <v>31770</v>
      </c>
      <c r="I7370" s="3" t="s">
        <v>6298</v>
      </c>
      <c r="J7370" s="3" t="str">
        <f>IF($B7370="SINAPI",IF(ISNUMBER(MATCH(Banco!$C7370,Analitico!$A:$A,0)),INDEX(Analitico!E:E,MATCH(Banco!$C7370,Analitico!$A:$A,0))&amp;"%",""),"")</f>
        <v/>
      </c>
      <c r="K7370" s="3" t="str">
        <f>IF($B7370="SINAPI",IF(ISNUMBER(MATCH(Banco!$C7370,Analitico!$A:$A,0)),INDEX(Analitico!F:F,MATCH(Banco!$C7370,Analitico!$A:$A,0))&amp;"%",""),"")</f>
        <v/>
      </c>
    </row>
    <row r="7371" spans="1:11" ht="22.5" x14ac:dyDescent="0.2">
      <c r="A7371" s="1" t="str">
        <f t="shared" si="116"/>
        <v>SINAPI 102017</v>
      </c>
      <c r="B7371" s="3" t="s">
        <v>21527</v>
      </c>
      <c r="C7371" s="3" t="s">
        <v>8704</v>
      </c>
      <c r="D7371" s="2" t="s">
        <v>15950</v>
      </c>
      <c r="E7371" s="3" t="s">
        <v>20623</v>
      </c>
      <c r="F7371" s="67" t="s">
        <v>38884</v>
      </c>
      <c r="G7371" s="67" t="s">
        <v>35978</v>
      </c>
      <c r="I7371" s="3" t="s">
        <v>6298</v>
      </c>
      <c r="J7371" s="3" t="str">
        <f>IF($B7371="SINAPI",IF(ISNUMBER(MATCH(Banco!$C7371,Analitico!$A:$A,0)),INDEX(Analitico!E:E,MATCH(Banco!$C7371,Analitico!$A:$A,0))&amp;"%",""),"")</f>
        <v/>
      </c>
      <c r="K7371" s="3" t="str">
        <f>IF($B7371="SINAPI",IF(ISNUMBER(MATCH(Banco!$C7371,Analitico!$A:$A,0)),INDEX(Analitico!F:F,MATCH(Banco!$C7371,Analitico!$A:$A,0))&amp;"%",""),"")</f>
        <v/>
      </c>
    </row>
    <row r="7372" spans="1:11" ht="22.5" x14ac:dyDescent="0.2">
      <c r="A7372" s="1" t="str">
        <f t="shared" si="116"/>
        <v>SINAPI 102036</v>
      </c>
      <c r="B7372" s="3" t="s">
        <v>21527</v>
      </c>
      <c r="C7372" s="3" t="s">
        <v>8705</v>
      </c>
      <c r="D7372" s="2" t="s">
        <v>15951</v>
      </c>
      <c r="E7372" s="3" t="s">
        <v>20623</v>
      </c>
      <c r="F7372" s="67" t="s">
        <v>38885</v>
      </c>
      <c r="G7372" s="67" t="s">
        <v>35979</v>
      </c>
      <c r="I7372" s="3" t="s">
        <v>6298</v>
      </c>
      <c r="J7372" s="3" t="str">
        <f>IF($B7372="SINAPI",IF(ISNUMBER(MATCH(Banco!$C7372,Analitico!$A:$A,0)),INDEX(Analitico!E:E,MATCH(Banco!$C7372,Analitico!$A:$A,0))&amp;"%",""),"")</f>
        <v/>
      </c>
      <c r="K7372" s="3" t="str">
        <f>IF($B7372="SINAPI",IF(ISNUMBER(MATCH(Banco!$C7372,Analitico!$A:$A,0)),INDEX(Analitico!F:F,MATCH(Banco!$C7372,Analitico!$A:$A,0))&amp;"%",""),"")</f>
        <v/>
      </c>
    </row>
    <row r="7373" spans="1:11" ht="22.5" x14ac:dyDescent="0.2">
      <c r="A7373" s="1" t="str">
        <f t="shared" si="116"/>
        <v>SINAPI 102037</v>
      </c>
      <c r="B7373" s="3" t="s">
        <v>21527</v>
      </c>
      <c r="C7373" s="3" t="s">
        <v>8706</v>
      </c>
      <c r="D7373" s="2" t="s">
        <v>15952</v>
      </c>
      <c r="E7373" s="3" t="s">
        <v>20623</v>
      </c>
      <c r="F7373" s="67" t="s">
        <v>38886</v>
      </c>
      <c r="G7373" s="67" t="s">
        <v>33269</v>
      </c>
      <c r="I7373" s="3" t="s">
        <v>6298</v>
      </c>
      <c r="J7373" s="3" t="str">
        <f>IF($B7373="SINAPI",IF(ISNUMBER(MATCH(Banco!$C7373,Analitico!$A:$A,0)),INDEX(Analitico!E:E,MATCH(Banco!$C7373,Analitico!$A:$A,0))&amp;"%",""),"")</f>
        <v/>
      </c>
      <c r="K7373" s="3" t="str">
        <f>IF($B7373="SINAPI",IF(ISNUMBER(MATCH(Banco!$C7373,Analitico!$A:$A,0)),INDEX(Analitico!F:F,MATCH(Banco!$C7373,Analitico!$A:$A,0))&amp;"%",""),"")</f>
        <v/>
      </c>
    </row>
    <row r="7374" spans="1:11" ht="22.5" x14ac:dyDescent="0.2">
      <c r="A7374" s="1" t="str">
        <f t="shared" si="116"/>
        <v>SINAPI 102038</v>
      </c>
      <c r="B7374" s="3" t="s">
        <v>21527</v>
      </c>
      <c r="C7374" s="3" t="s">
        <v>8707</v>
      </c>
      <c r="D7374" s="2" t="s">
        <v>15953</v>
      </c>
      <c r="E7374" s="3" t="s">
        <v>20623</v>
      </c>
      <c r="F7374" s="67" t="s">
        <v>38887</v>
      </c>
      <c r="G7374" s="67" t="s">
        <v>35980</v>
      </c>
      <c r="I7374" s="3" t="s">
        <v>6298</v>
      </c>
      <c r="J7374" s="3" t="str">
        <f>IF($B7374="SINAPI",IF(ISNUMBER(MATCH(Banco!$C7374,Analitico!$A:$A,0)),INDEX(Analitico!E:E,MATCH(Banco!$C7374,Analitico!$A:$A,0))&amp;"%",""),"")</f>
        <v/>
      </c>
      <c r="K7374" s="3" t="str">
        <f>IF($B7374="SINAPI",IF(ISNUMBER(MATCH(Banco!$C7374,Analitico!$A:$A,0)),INDEX(Analitico!F:F,MATCH(Banco!$C7374,Analitico!$A:$A,0))&amp;"%",""),"")</f>
        <v/>
      </c>
    </row>
    <row r="7375" spans="1:11" ht="22.5" x14ac:dyDescent="0.2">
      <c r="A7375" s="1" t="str">
        <f t="shared" si="116"/>
        <v>SINAPI 102039</v>
      </c>
      <c r="B7375" s="3" t="s">
        <v>21527</v>
      </c>
      <c r="C7375" s="3" t="s">
        <v>8708</v>
      </c>
      <c r="D7375" s="2" t="s">
        <v>15954</v>
      </c>
      <c r="E7375" s="3" t="s">
        <v>20623</v>
      </c>
      <c r="F7375" s="67" t="s">
        <v>38888</v>
      </c>
      <c r="G7375" s="67" t="s">
        <v>35981</v>
      </c>
      <c r="I7375" s="3" t="s">
        <v>6298</v>
      </c>
      <c r="J7375" s="3" t="str">
        <f>IF($B7375="SINAPI",IF(ISNUMBER(MATCH(Banco!$C7375,Analitico!$A:$A,0)),INDEX(Analitico!E:E,MATCH(Banco!$C7375,Analitico!$A:$A,0))&amp;"%",""),"")</f>
        <v/>
      </c>
      <c r="K7375" s="3" t="str">
        <f>IF($B7375="SINAPI",IF(ISNUMBER(MATCH(Banco!$C7375,Analitico!$A:$A,0)),INDEX(Analitico!F:F,MATCH(Banco!$C7375,Analitico!$A:$A,0))&amp;"%",""),"")</f>
        <v/>
      </c>
    </row>
    <row r="7376" spans="1:11" ht="22.5" x14ac:dyDescent="0.2">
      <c r="A7376" s="1" t="str">
        <f t="shared" si="116"/>
        <v>SINAPI 102040</v>
      </c>
      <c r="B7376" s="3" t="s">
        <v>21527</v>
      </c>
      <c r="C7376" s="3" t="s">
        <v>8709</v>
      </c>
      <c r="D7376" s="2" t="s">
        <v>15955</v>
      </c>
      <c r="E7376" s="3" t="s">
        <v>20623</v>
      </c>
      <c r="F7376" s="67" t="s">
        <v>38889</v>
      </c>
      <c r="G7376" s="67" t="s">
        <v>35982</v>
      </c>
      <c r="I7376" s="3" t="s">
        <v>6298</v>
      </c>
      <c r="J7376" s="3" t="str">
        <f>IF($B7376="SINAPI",IF(ISNUMBER(MATCH(Banco!$C7376,Analitico!$A:$A,0)),INDEX(Analitico!E:E,MATCH(Banco!$C7376,Analitico!$A:$A,0))&amp;"%",""),"")</f>
        <v/>
      </c>
      <c r="K7376" s="3" t="str">
        <f>IF($B7376="SINAPI",IF(ISNUMBER(MATCH(Banco!$C7376,Analitico!$A:$A,0)),INDEX(Analitico!F:F,MATCH(Banco!$C7376,Analitico!$A:$A,0))&amp;"%",""),"")</f>
        <v/>
      </c>
    </row>
    <row r="7377" spans="1:11" ht="22.5" x14ac:dyDescent="0.2">
      <c r="A7377" s="1" t="str">
        <f t="shared" si="116"/>
        <v>SINAPI 102041</v>
      </c>
      <c r="B7377" s="3" t="s">
        <v>21527</v>
      </c>
      <c r="C7377" s="3" t="s">
        <v>8710</v>
      </c>
      <c r="D7377" s="2" t="s">
        <v>15956</v>
      </c>
      <c r="E7377" s="3" t="s">
        <v>20623</v>
      </c>
      <c r="F7377" s="67" t="s">
        <v>38890</v>
      </c>
      <c r="G7377" s="67" t="s">
        <v>35983</v>
      </c>
      <c r="I7377" s="3" t="s">
        <v>6298</v>
      </c>
      <c r="J7377" s="3" t="str">
        <f>IF($B7377="SINAPI",IF(ISNUMBER(MATCH(Banco!$C7377,Analitico!$A:$A,0)),INDEX(Analitico!E:E,MATCH(Banco!$C7377,Analitico!$A:$A,0))&amp;"%",""),"")</f>
        <v/>
      </c>
      <c r="K7377" s="3" t="str">
        <f>IF($B7377="SINAPI",IF(ISNUMBER(MATCH(Banco!$C7377,Analitico!$A:$A,0)),INDEX(Analitico!F:F,MATCH(Banco!$C7377,Analitico!$A:$A,0))&amp;"%",""),"")</f>
        <v/>
      </c>
    </row>
    <row r="7378" spans="1:11" ht="22.5" x14ac:dyDescent="0.2">
      <c r="A7378" s="1" t="str">
        <f t="shared" si="116"/>
        <v>SINAPI 102042</v>
      </c>
      <c r="B7378" s="3" t="s">
        <v>21527</v>
      </c>
      <c r="C7378" s="3" t="s">
        <v>8711</v>
      </c>
      <c r="D7378" s="2" t="s">
        <v>15957</v>
      </c>
      <c r="E7378" s="3" t="s">
        <v>20623</v>
      </c>
      <c r="F7378" s="67" t="s">
        <v>38891</v>
      </c>
      <c r="G7378" s="67" t="s">
        <v>31881</v>
      </c>
      <c r="I7378" s="3" t="s">
        <v>6298</v>
      </c>
      <c r="J7378" s="3" t="str">
        <f>IF($B7378="SINAPI",IF(ISNUMBER(MATCH(Banco!$C7378,Analitico!$A:$A,0)),INDEX(Analitico!E:E,MATCH(Banco!$C7378,Analitico!$A:$A,0))&amp;"%",""),"")</f>
        <v/>
      </c>
      <c r="K7378" s="3" t="str">
        <f>IF($B7378="SINAPI",IF(ISNUMBER(MATCH(Banco!$C7378,Analitico!$A:$A,0)),INDEX(Analitico!F:F,MATCH(Banco!$C7378,Analitico!$A:$A,0))&amp;"%",""),"")</f>
        <v/>
      </c>
    </row>
    <row r="7379" spans="1:11" ht="22.5" x14ac:dyDescent="0.2">
      <c r="A7379" s="1" t="str">
        <f t="shared" si="116"/>
        <v>SINAPI 102043</v>
      </c>
      <c r="B7379" s="3" t="s">
        <v>21527</v>
      </c>
      <c r="C7379" s="3" t="s">
        <v>8712</v>
      </c>
      <c r="D7379" s="2" t="s">
        <v>15958</v>
      </c>
      <c r="E7379" s="3" t="s">
        <v>20623</v>
      </c>
      <c r="F7379" s="67" t="s">
        <v>38892</v>
      </c>
      <c r="G7379" s="67" t="s">
        <v>35984</v>
      </c>
      <c r="I7379" s="3" t="s">
        <v>6298</v>
      </c>
      <c r="J7379" s="3" t="str">
        <f>IF($B7379="SINAPI",IF(ISNUMBER(MATCH(Banco!$C7379,Analitico!$A:$A,0)),INDEX(Analitico!E:E,MATCH(Banco!$C7379,Analitico!$A:$A,0))&amp;"%",""),"")</f>
        <v/>
      </c>
      <c r="K7379" s="3" t="str">
        <f>IF($B7379="SINAPI",IF(ISNUMBER(MATCH(Banco!$C7379,Analitico!$A:$A,0)),INDEX(Analitico!F:F,MATCH(Banco!$C7379,Analitico!$A:$A,0))&amp;"%",""),"")</f>
        <v/>
      </c>
    </row>
    <row r="7380" spans="1:11" ht="22.5" x14ac:dyDescent="0.2">
      <c r="A7380" s="1" t="str">
        <f t="shared" si="116"/>
        <v>SINAPI 102044</v>
      </c>
      <c r="B7380" s="3" t="s">
        <v>21527</v>
      </c>
      <c r="C7380" s="3" t="s">
        <v>8713</v>
      </c>
      <c r="D7380" s="2" t="s">
        <v>15959</v>
      </c>
      <c r="E7380" s="3" t="s">
        <v>20623</v>
      </c>
      <c r="F7380" s="67" t="s">
        <v>33702</v>
      </c>
      <c r="G7380" s="67" t="s">
        <v>31568</v>
      </c>
      <c r="I7380" s="3" t="s">
        <v>6298</v>
      </c>
      <c r="J7380" s="3" t="str">
        <f>IF($B7380="SINAPI",IF(ISNUMBER(MATCH(Banco!$C7380,Analitico!$A:$A,0)),INDEX(Analitico!E:E,MATCH(Banco!$C7380,Analitico!$A:$A,0))&amp;"%",""),"")</f>
        <v/>
      </c>
      <c r="K7380" s="3" t="str">
        <f>IF($B7380="SINAPI",IF(ISNUMBER(MATCH(Banco!$C7380,Analitico!$A:$A,0)),INDEX(Analitico!F:F,MATCH(Banco!$C7380,Analitico!$A:$A,0))&amp;"%",""),"")</f>
        <v/>
      </c>
    </row>
    <row r="7381" spans="1:11" ht="22.5" x14ac:dyDescent="0.2">
      <c r="A7381" s="1" t="str">
        <f t="shared" si="116"/>
        <v>SINAPI 102045</v>
      </c>
      <c r="B7381" s="3" t="s">
        <v>21527</v>
      </c>
      <c r="C7381" s="3" t="s">
        <v>8714</v>
      </c>
      <c r="D7381" s="2" t="s">
        <v>15960</v>
      </c>
      <c r="E7381" s="3" t="s">
        <v>20623</v>
      </c>
      <c r="F7381" s="67" t="s">
        <v>38893</v>
      </c>
      <c r="G7381" s="67" t="s">
        <v>35985</v>
      </c>
      <c r="I7381" s="3" t="s">
        <v>6298</v>
      </c>
      <c r="J7381" s="3" t="str">
        <f>IF($B7381="SINAPI",IF(ISNUMBER(MATCH(Banco!$C7381,Analitico!$A:$A,0)),INDEX(Analitico!E:E,MATCH(Banco!$C7381,Analitico!$A:$A,0))&amp;"%",""),"")</f>
        <v/>
      </c>
      <c r="K7381" s="3" t="str">
        <f>IF($B7381="SINAPI",IF(ISNUMBER(MATCH(Banco!$C7381,Analitico!$A:$A,0)),INDEX(Analitico!F:F,MATCH(Banco!$C7381,Analitico!$A:$A,0))&amp;"%",""),"")</f>
        <v/>
      </c>
    </row>
    <row r="7382" spans="1:11" ht="22.5" x14ac:dyDescent="0.2">
      <c r="A7382" s="1" t="str">
        <f t="shared" si="116"/>
        <v>SINAPI 102046</v>
      </c>
      <c r="B7382" s="3" t="s">
        <v>21527</v>
      </c>
      <c r="C7382" s="3" t="s">
        <v>8715</v>
      </c>
      <c r="D7382" s="2" t="s">
        <v>15961</v>
      </c>
      <c r="E7382" s="3" t="s">
        <v>20623</v>
      </c>
      <c r="F7382" s="67" t="s">
        <v>38894</v>
      </c>
      <c r="G7382" s="67" t="s">
        <v>35986</v>
      </c>
      <c r="I7382" s="3" t="s">
        <v>6298</v>
      </c>
      <c r="J7382" s="3" t="str">
        <f>IF($B7382="SINAPI",IF(ISNUMBER(MATCH(Banco!$C7382,Analitico!$A:$A,0)),INDEX(Analitico!E:E,MATCH(Banco!$C7382,Analitico!$A:$A,0))&amp;"%",""),"")</f>
        <v/>
      </c>
      <c r="K7382" s="3" t="str">
        <f>IF($B7382="SINAPI",IF(ISNUMBER(MATCH(Banco!$C7382,Analitico!$A:$A,0)),INDEX(Analitico!F:F,MATCH(Banco!$C7382,Analitico!$A:$A,0))&amp;"%",""),"")</f>
        <v/>
      </c>
    </row>
    <row r="7383" spans="1:11" ht="22.5" x14ac:dyDescent="0.2">
      <c r="A7383" s="1" t="str">
        <f t="shared" si="116"/>
        <v>SINAPI 102047</v>
      </c>
      <c r="B7383" s="3" t="s">
        <v>21527</v>
      </c>
      <c r="C7383" s="3" t="s">
        <v>8716</v>
      </c>
      <c r="D7383" s="2" t="s">
        <v>15962</v>
      </c>
      <c r="E7383" s="3" t="s">
        <v>20623</v>
      </c>
      <c r="F7383" s="67" t="s">
        <v>38895</v>
      </c>
      <c r="G7383" s="67" t="s">
        <v>35987</v>
      </c>
      <c r="I7383" s="3" t="s">
        <v>6298</v>
      </c>
      <c r="J7383" s="3" t="str">
        <f>IF($B7383="SINAPI",IF(ISNUMBER(MATCH(Banco!$C7383,Analitico!$A:$A,0)),INDEX(Analitico!E:E,MATCH(Banco!$C7383,Analitico!$A:$A,0))&amp;"%",""),"")</f>
        <v/>
      </c>
      <c r="K7383" s="3" t="str">
        <f>IF($B7383="SINAPI",IF(ISNUMBER(MATCH(Banco!$C7383,Analitico!$A:$A,0)),INDEX(Analitico!F:F,MATCH(Banco!$C7383,Analitico!$A:$A,0))&amp;"%",""),"")</f>
        <v/>
      </c>
    </row>
    <row r="7384" spans="1:11" ht="22.5" x14ac:dyDescent="0.2">
      <c r="A7384" s="1" t="str">
        <f t="shared" si="116"/>
        <v>SINAPI 102048</v>
      </c>
      <c r="B7384" s="3" t="s">
        <v>21527</v>
      </c>
      <c r="C7384" s="3" t="s">
        <v>8717</v>
      </c>
      <c r="D7384" s="2" t="s">
        <v>15963</v>
      </c>
      <c r="E7384" s="3" t="s">
        <v>20623</v>
      </c>
      <c r="F7384" s="67" t="s">
        <v>38896</v>
      </c>
      <c r="G7384" s="67" t="s">
        <v>35988</v>
      </c>
      <c r="I7384" s="3" t="s">
        <v>6298</v>
      </c>
      <c r="J7384" s="3" t="str">
        <f>IF($B7384="SINAPI",IF(ISNUMBER(MATCH(Banco!$C7384,Analitico!$A:$A,0)),INDEX(Analitico!E:E,MATCH(Banco!$C7384,Analitico!$A:$A,0))&amp;"%",""),"")</f>
        <v/>
      </c>
      <c r="K7384" s="3" t="str">
        <f>IF($B7384="SINAPI",IF(ISNUMBER(MATCH(Banco!$C7384,Analitico!$A:$A,0)),INDEX(Analitico!F:F,MATCH(Banco!$C7384,Analitico!$A:$A,0))&amp;"%",""),"")</f>
        <v/>
      </c>
    </row>
    <row r="7385" spans="1:11" ht="22.5" x14ac:dyDescent="0.2">
      <c r="A7385" s="1" t="str">
        <f t="shared" si="116"/>
        <v>SINAPI 102049</v>
      </c>
      <c r="B7385" s="3" t="s">
        <v>21527</v>
      </c>
      <c r="C7385" s="3" t="s">
        <v>8718</v>
      </c>
      <c r="D7385" s="2" t="s">
        <v>15964</v>
      </c>
      <c r="E7385" s="3" t="s">
        <v>20623</v>
      </c>
      <c r="F7385" s="67" t="s">
        <v>30193</v>
      </c>
      <c r="G7385" s="67" t="s">
        <v>35989</v>
      </c>
      <c r="I7385" s="3" t="s">
        <v>6298</v>
      </c>
      <c r="J7385" s="3" t="str">
        <f>IF($B7385="SINAPI",IF(ISNUMBER(MATCH(Banco!$C7385,Analitico!$A:$A,0)),INDEX(Analitico!E:E,MATCH(Banco!$C7385,Analitico!$A:$A,0))&amp;"%",""),"")</f>
        <v/>
      </c>
      <c r="K7385" s="3" t="str">
        <f>IF($B7385="SINAPI",IF(ISNUMBER(MATCH(Banco!$C7385,Analitico!$A:$A,0)),INDEX(Analitico!F:F,MATCH(Banco!$C7385,Analitico!$A:$A,0))&amp;"%",""),"")</f>
        <v/>
      </c>
    </row>
    <row r="7386" spans="1:11" ht="22.5" x14ac:dyDescent="0.2">
      <c r="A7386" s="1" t="str">
        <f t="shared" si="116"/>
        <v>SINAPI 102050</v>
      </c>
      <c r="B7386" s="3" t="s">
        <v>21527</v>
      </c>
      <c r="C7386" s="3" t="s">
        <v>8719</v>
      </c>
      <c r="D7386" s="2" t="s">
        <v>15965</v>
      </c>
      <c r="E7386" s="3" t="s">
        <v>20623</v>
      </c>
      <c r="F7386" s="67" t="s">
        <v>38897</v>
      </c>
      <c r="G7386" s="67" t="s">
        <v>35990</v>
      </c>
      <c r="I7386" s="3" t="s">
        <v>6298</v>
      </c>
      <c r="J7386" s="3" t="str">
        <f>IF($B7386="SINAPI",IF(ISNUMBER(MATCH(Banco!$C7386,Analitico!$A:$A,0)),INDEX(Analitico!E:E,MATCH(Banco!$C7386,Analitico!$A:$A,0))&amp;"%",""),"")</f>
        <v/>
      </c>
      <c r="K7386" s="3" t="str">
        <f>IF($B7386="SINAPI",IF(ISNUMBER(MATCH(Banco!$C7386,Analitico!$A:$A,0)),INDEX(Analitico!F:F,MATCH(Banco!$C7386,Analitico!$A:$A,0))&amp;"%",""),"")</f>
        <v/>
      </c>
    </row>
    <row r="7387" spans="1:11" ht="22.5" x14ac:dyDescent="0.2">
      <c r="A7387" s="1" t="str">
        <f t="shared" si="116"/>
        <v>SINAPI 102051</v>
      </c>
      <c r="B7387" s="3" t="s">
        <v>21527</v>
      </c>
      <c r="C7387" s="3" t="s">
        <v>8720</v>
      </c>
      <c r="D7387" s="2" t="s">
        <v>15966</v>
      </c>
      <c r="E7387" s="3" t="s">
        <v>20623</v>
      </c>
      <c r="F7387" s="67" t="s">
        <v>38898</v>
      </c>
      <c r="G7387" s="67" t="s">
        <v>35991</v>
      </c>
      <c r="I7387" s="3" t="s">
        <v>6298</v>
      </c>
      <c r="J7387" s="3" t="str">
        <f>IF($B7387="SINAPI",IF(ISNUMBER(MATCH(Banco!$C7387,Analitico!$A:$A,0)),INDEX(Analitico!E:E,MATCH(Banco!$C7387,Analitico!$A:$A,0))&amp;"%",""),"")</f>
        <v/>
      </c>
      <c r="K7387" s="3" t="str">
        <f>IF($B7387="SINAPI",IF(ISNUMBER(MATCH(Banco!$C7387,Analitico!$A:$A,0)),INDEX(Analitico!F:F,MATCH(Banco!$C7387,Analitico!$A:$A,0))&amp;"%",""),"")</f>
        <v/>
      </c>
    </row>
    <row r="7388" spans="1:11" ht="22.5" x14ac:dyDescent="0.2">
      <c r="A7388" s="1" t="str">
        <f t="shared" si="116"/>
        <v>SINAPI 102052</v>
      </c>
      <c r="B7388" s="3" t="s">
        <v>21527</v>
      </c>
      <c r="C7388" s="3" t="s">
        <v>8721</v>
      </c>
      <c r="D7388" s="2" t="s">
        <v>15967</v>
      </c>
      <c r="E7388" s="3" t="s">
        <v>20623</v>
      </c>
      <c r="F7388" s="67" t="s">
        <v>38899</v>
      </c>
      <c r="G7388" s="67" t="s">
        <v>35992</v>
      </c>
      <c r="I7388" s="3" t="s">
        <v>6298</v>
      </c>
      <c r="J7388" s="3" t="str">
        <f>IF($B7388="SINAPI",IF(ISNUMBER(MATCH(Banco!$C7388,Analitico!$A:$A,0)),INDEX(Analitico!E:E,MATCH(Banco!$C7388,Analitico!$A:$A,0))&amp;"%",""),"")</f>
        <v/>
      </c>
      <c r="K7388" s="3" t="str">
        <f>IF($B7388="SINAPI",IF(ISNUMBER(MATCH(Banco!$C7388,Analitico!$A:$A,0)),INDEX(Analitico!F:F,MATCH(Banco!$C7388,Analitico!$A:$A,0))&amp;"%",""),"")</f>
        <v/>
      </c>
    </row>
    <row r="7389" spans="1:11" ht="22.5" x14ac:dyDescent="0.2">
      <c r="A7389" s="1" t="str">
        <f t="shared" si="116"/>
        <v>SINAPI 102059</v>
      </c>
      <c r="B7389" s="3" t="s">
        <v>21527</v>
      </c>
      <c r="C7389" s="3" t="s">
        <v>8722</v>
      </c>
      <c r="D7389" s="2" t="s">
        <v>15968</v>
      </c>
      <c r="E7389" s="3" t="s">
        <v>20623</v>
      </c>
      <c r="F7389" s="67" t="s">
        <v>38900</v>
      </c>
      <c r="G7389" s="67" t="s">
        <v>35993</v>
      </c>
      <c r="I7389" s="3" t="s">
        <v>6298</v>
      </c>
      <c r="J7389" s="3" t="str">
        <f>IF($B7389="SINAPI",IF(ISNUMBER(MATCH(Banco!$C7389,Analitico!$A:$A,0)),INDEX(Analitico!E:E,MATCH(Banco!$C7389,Analitico!$A:$A,0))&amp;"%",""),"")</f>
        <v/>
      </c>
      <c r="K7389" s="3" t="str">
        <f>IF($B7389="SINAPI",IF(ISNUMBER(MATCH(Banco!$C7389,Analitico!$A:$A,0)),INDEX(Analitico!F:F,MATCH(Banco!$C7389,Analitico!$A:$A,0))&amp;"%",""),"")</f>
        <v/>
      </c>
    </row>
    <row r="7390" spans="1:11" ht="22.5" x14ac:dyDescent="0.2">
      <c r="A7390" s="1" t="str">
        <f t="shared" si="116"/>
        <v>SINAPI 102060</v>
      </c>
      <c r="B7390" s="3" t="s">
        <v>21527</v>
      </c>
      <c r="C7390" s="3" t="s">
        <v>8723</v>
      </c>
      <c r="D7390" s="2" t="s">
        <v>15969</v>
      </c>
      <c r="E7390" s="3" t="s">
        <v>20623</v>
      </c>
      <c r="F7390" s="67" t="s">
        <v>38901</v>
      </c>
      <c r="G7390" s="67" t="s">
        <v>35994</v>
      </c>
      <c r="I7390" s="3" t="s">
        <v>6298</v>
      </c>
      <c r="J7390" s="3" t="str">
        <f>IF($B7390="SINAPI",IF(ISNUMBER(MATCH(Banco!$C7390,Analitico!$A:$A,0)),INDEX(Analitico!E:E,MATCH(Banco!$C7390,Analitico!$A:$A,0))&amp;"%",""),"")</f>
        <v/>
      </c>
      <c r="K7390" s="3" t="str">
        <f>IF($B7390="SINAPI",IF(ISNUMBER(MATCH(Banco!$C7390,Analitico!$A:$A,0)),INDEX(Analitico!F:F,MATCH(Banco!$C7390,Analitico!$A:$A,0))&amp;"%",""),"")</f>
        <v/>
      </c>
    </row>
    <row r="7391" spans="1:11" ht="22.5" x14ac:dyDescent="0.2">
      <c r="A7391" s="1" t="str">
        <f t="shared" si="116"/>
        <v>SINAPI 102061</v>
      </c>
      <c r="B7391" s="3" t="s">
        <v>21527</v>
      </c>
      <c r="C7391" s="3" t="s">
        <v>8724</v>
      </c>
      <c r="D7391" s="2" t="s">
        <v>15970</v>
      </c>
      <c r="E7391" s="3" t="s">
        <v>20623</v>
      </c>
      <c r="F7391" s="67" t="s">
        <v>31692</v>
      </c>
      <c r="G7391" s="67" t="s">
        <v>34194</v>
      </c>
      <c r="I7391" s="3" t="s">
        <v>6298</v>
      </c>
      <c r="J7391" s="3" t="str">
        <f>IF($B7391="SINAPI",IF(ISNUMBER(MATCH(Banco!$C7391,Analitico!$A:$A,0)),INDEX(Analitico!E:E,MATCH(Banco!$C7391,Analitico!$A:$A,0))&amp;"%",""),"")</f>
        <v/>
      </c>
      <c r="K7391" s="3" t="str">
        <f>IF($B7391="SINAPI",IF(ISNUMBER(MATCH(Banco!$C7391,Analitico!$A:$A,0)),INDEX(Analitico!F:F,MATCH(Banco!$C7391,Analitico!$A:$A,0))&amp;"%",""),"")</f>
        <v/>
      </c>
    </row>
    <row r="7392" spans="1:11" ht="22.5" x14ac:dyDescent="0.2">
      <c r="A7392" s="1" t="str">
        <f t="shared" si="116"/>
        <v>SINAPI 102062</v>
      </c>
      <c r="B7392" s="3" t="s">
        <v>21527</v>
      </c>
      <c r="C7392" s="3" t="s">
        <v>8725</v>
      </c>
      <c r="D7392" s="2" t="s">
        <v>15971</v>
      </c>
      <c r="E7392" s="3" t="s">
        <v>20623</v>
      </c>
      <c r="F7392" s="67" t="s">
        <v>30955</v>
      </c>
      <c r="G7392" s="67" t="s">
        <v>35995</v>
      </c>
      <c r="I7392" s="3" t="s">
        <v>6298</v>
      </c>
      <c r="J7392" s="3" t="str">
        <f>IF($B7392="SINAPI",IF(ISNUMBER(MATCH(Banco!$C7392,Analitico!$A:$A,0)),INDEX(Analitico!E:E,MATCH(Banco!$C7392,Analitico!$A:$A,0))&amp;"%",""),"")</f>
        <v/>
      </c>
      <c r="K7392" s="3" t="str">
        <f>IF($B7392="SINAPI",IF(ISNUMBER(MATCH(Banco!$C7392,Analitico!$A:$A,0)),INDEX(Analitico!F:F,MATCH(Banco!$C7392,Analitico!$A:$A,0))&amp;"%",""),"")</f>
        <v/>
      </c>
    </row>
    <row r="7393" spans="1:11" ht="22.5" x14ac:dyDescent="0.2">
      <c r="A7393" s="1" t="str">
        <f t="shared" si="116"/>
        <v>SINAPI 102063</v>
      </c>
      <c r="B7393" s="3" t="s">
        <v>21527</v>
      </c>
      <c r="C7393" s="3" t="s">
        <v>8726</v>
      </c>
      <c r="D7393" s="2" t="s">
        <v>15972</v>
      </c>
      <c r="E7393" s="3" t="s">
        <v>20623</v>
      </c>
      <c r="F7393" s="67" t="s">
        <v>38902</v>
      </c>
      <c r="G7393" s="67" t="s">
        <v>35996</v>
      </c>
      <c r="I7393" s="3" t="s">
        <v>6298</v>
      </c>
      <c r="J7393" s="3" t="str">
        <f>IF($B7393="SINAPI",IF(ISNUMBER(MATCH(Banco!$C7393,Analitico!$A:$A,0)),INDEX(Analitico!E:E,MATCH(Banco!$C7393,Analitico!$A:$A,0))&amp;"%",""),"")</f>
        <v/>
      </c>
      <c r="K7393" s="3" t="str">
        <f>IF($B7393="SINAPI",IF(ISNUMBER(MATCH(Banco!$C7393,Analitico!$A:$A,0)),INDEX(Analitico!F:F,MATCH(Banco!$C7393,Analitico!$A:$A,0))&amp;"%",""),"")</f>
        <v/>
      </c>
    </row>
    <row r="7394" spans="1:11" ht="22.5" x14ac:dyDescent="0.2">
      <c r="A7394" s="1" t="str">
        <f t="shared" si="116"/>
        <v>SINAPI 102064</v>
      </c>
      <c r="B7394" s="3" t="s">
        <v>21527</v>
      </c>
      <c r="C7394" s="3" t="s">
        <v>8727</v>
      </c>
      <c r="D7394" s="2" t="s">
        <v>15973</v>
      </c>
      <c r="E7394" s="3" t="s">
        <v>20623</v>
      </c>
      <c r="F7394" s="67" t="s">
        <v>38903</v>
      </c>
      <c r="G7394" s="67" t="s">
        <v>35997</v>
      </c>
      <c r="I7394" s="3" t="s">
        <v>6298</v>
      </c>
      <c r="J7394" s="3" t="str">
        <f>IF($B7394="SINAPI",IF(ISNUMBER(MATCH(Banco!$C7394,Analitico!$A:$A,0)),INDEX(Analitico!E:E,MATCH(Banco!$C7394,Analitico!$A:$A,0))&amp;"%",""),"")</f>
        <v/>
      </c>
      <c r="K7394" s="3" t="str">
        <f>IF($B7394="SINAPI",IF(ISNUMBER(MATCH(Banco!$C7394,Analitico!$A:$A,0)),INDEX(Analitico!F:F,MATCH(Banco!$C7394,Analitico!$A:$A,0))&amp;"%",""),"")</f>
        <v/>
      </c>
    </row>
    <row r="7395" spans="1:11" ht="22.5" x14ac:dyDescent="0.2">
      <c r="A7395" s="1" t="str">
        <f t="shared" ref="A7395:A7458" si="117">CONCATENAR</f>
        <v>SINAPI 102065</v>
      </c>
      <c r="B7395" s="3" t="s">
        <v>21527</v>
      </c>
      <c r="C7395" s="3" t="s">
        <v>8728</v>
      </c>
      <c r="D7395" s="2" t="s">
        <v>15974</v>
      </c>
      <c r="E7395" s="3" t="s">
        <v>20623</v>
      </c>
      <c r="F7395" s="67" t="s">
        <v>38904</v>
      </c>
      <c r="G7395" s="67" t="s">
        <v>35998</v>
      </c>
      <c r="I7395" s="3" t="s">
        <v>6298</v>
      </c>
      <c r="J7395" s="3" t="str">
        <f>IF($B7395="SINAPI",IF(ISNUMBER(MATCH(Banco!$C7395,Analitico!$A:$A,0)),INDEX(Analitico!E:E,MATCH(Banco!$C7395,Analitico!$A:$A,0))&amp;"%",""),"")</f>
        <v/>
      </c>
      <c r="K7395" s="3" t="str">
        <f>IF($B7395="SINAPI",IF(ISNUMBER(MATCH(Banco!$C7395,Analitico!$A:$A,0)),INDEX(Analitico!F:F,MATCH(Banco!$C7395,Analitico!$A:$A,0))&amp;"%",""),"")</f>
        <v/>
      </c>
    </row>
    <row r="7396" spans="1:11" ht="22.5" x14ac:dyDescent="0.2">
      <c r="A7396" s="1" t="str">
        <f t="shared" si="117"/>
        <v>SINAPI 102066</v>
      </c>
      <c r="B7396" s="3" t="s">
        <v>21527</v>
      </c>
      <c r="C7396" s="3" t="s">
        <v>8729</v>
      </c>
      <c r="D7396" s="2" t="s">
        <v>15975</v>
      </c>
      <c r="E7396" s="3" t="s">
        <v>20623</v>
      </c>
      <c r="F7396" s="67" t="s">
        <v>38905</v>
      </c>
      <c r="G7396" s="67" t="s">
        <v>35999</v>
      </c>
      <c r="I7396" s="3" t="s">
        <v>6298</v>
      </c>
      <c r="J7396" s="3" t="str">
        <f>IF($B7396="SINAPI",IF(ISNUMBER(MATCH(Banco!$C7396,Analitico!$A:$A,0)),INDEX(Analitico!E:E,MATCH(Banco!$C7396,Analitico!$A:$A,0))&amp;"%",""),"")</f>
        <v/>
      </c>
      <c r="K7396" s="3" t="str">
        <f>IF($B7396="SINAPI",IF(ISNUMBER(MATCH(Banco!$C7396,Analitico!$A:$A,0)),INDEX(Analitico!F:F,MATCH(Banco!$C7396,Analitico!$A:$A,0))&amp;"%",""),"")</f>
        <v/>
      </c>
    </row>
    <row r="7397" spans="1:11" ht="22.5" x14ac:dyDescent="0.2">
      <c r="A7397" s="1" t="str">
        <f t="shared" si="117"/>
        <v>SINAPI 102067</v>
      </c>
      <c r="B7397" s="3" t="s">
        <v>21527</v>
      </c>
      <c r="C7397" s="3" t="s">
        <v>8730</v>
      </c>
      <c r="D7397" s="2" t="s">
        <v>15976</v>
      </c>
      <c r="E7397" s="3" t="s">
        <v>20623</v>
      </c>
      <c r="F7397" s="67" t="s">
        <v>32124</v>
      </c>
      <c r="G7397" s="67" t="s">
        <v>36000</v>
      </c>
      <c r="I7397" s="3" t="s">
        <v>6298</v>
      </c>
      <c r="J7397" s="3" t="str">
        <f>IF($B7397="SINAPI",IF(ISNUMBER(MATCH(Banco!$C7397,Analitico!$A:$A,0)),INDEX(Analitico!E:E,MATCH(Banco!$C7397,Analitico!$A:$A,0))&amp;"%",""),"")</f>
        <v/>
      </c>
      <c r="K7397" s="3" t="str">
        <f>IF($B7397="SINAPI",IF(ISNUMBER(MATCH(Banco!$C7397,Analitico!$A:$A,0)),INDEX(Analitico!F:F,MATCH(Banco!$C7397,Analitico!$A:$A,0))&amp;"%",""),"")</f>
        <v/>
      </c>
    </row>
    <row r="7398" spans="1:11" ht="22.5" x14ac:dyDescent="0.2">
      <c r="A7398" s="1" t="str">
        <f t="shared" si="117"/>
        <v>SINAPI 102068</v>
      </c>
      <c r="B7398" s="3" t="s">
        <v>21527</v>
      </c>
      <c r="C7398" s="3" t="s">
        <v>8731</v>
      </c>
      <c r="D7398" s="2" t="s">
        <v>15977</v>
      </c>
      <c r="E7398" s="3" t="s">
        <v>20623</v>
      </c>
      <c r="F7398" s="67" t="s">
        <v>38906</v>
      </c>
      <c r="G7398" s="67" t="s">
        <v>36001</v>
      </c>
      <c r="I7398" s="3" t="s">
        <v>6298</v>
      </c>
      <c r="J7398" s="3" t="str">
        <f>IF($B7398="SINAPI",IF(ISNUMBER(MATCH(Banco!$C7398,Analitico!$A:$A,0)),INDEX(Analitico!E:E,MATCH(Banco!$C7398,Analitico!$A:$A,0))&amp;"%",""),"")</f>
        <v/>
      </c>
      <c r="K7398" s="3" t="str">
        <f>IF($B7398="SINAPI",IF(ISNUMBER(MATCH(Banco!$C7398,Analitico!$A:$A,0)),INDEX(Analitico!F:F,MATCH(Banco!$C7398,Analitico!$A:$A,0))&amp;"%",""),"")</f>
        <v/>
      </c>
    </row>
    <row r="7399" spans="1:11" ht="22.5" x14ac:dyDescent="0.2">
      <c r="A7399" s="1" t="str">
        <f t="shared" si="117"/>
        <v>SINAPI 102069</v>
      </c>
      <c r="B7399" s="3" t="s">
        <v>21527</v>
      </c>
      <c r="C7399" s="3" t="s">
        <v>8732</v>
      </c>
      <c r="D7399" s="2" t="s">
        <v>15978</v>
      </c>
      <c r="E7399" s="3" t="s">
        <v>20623</v>
      </c>
      <c r="F7399" s="67" t="s">
        <v>38907</v>
      </c>
      <c r="G7399" s="67" t="s">
        <v>36002</v>
      </c>
      <c r="I7399" s="3" t="s">
        <v>6298</v>
      </c>
      <c r="J7399" s="3" t="str">
        <f>IF($B7399="SINAPI",IF(ISNUMBER(MATCH(Banco!$C7399,Analitico!$A:$A,0)),INDEX(Analitico!E:E,MATCH(Banco!$C7399,Analitico!$A:$A,0))&amp;"%",""),"")</f>
        <v/>
      </c>
      <c r="K7399" s="3" t="str">
        <f>IF($B7399="SINAPI",IF(ISNUMBER(MATCH(Banco!$C7399,Analitico!$A:$A,0)),INDEX(Analitico!F:F,MATCH(Banco!$C7399,Analitico!$A:$A,0))&amp;"%",""),"")</f>
        <v/>
      </c>
    </row>
    <row r="7400" spans="1:11" ht="22.5" x14ac:dyDescent="0.2">
      <c r="A7400" s="1" t="str">
        <f t="shared" si="117"/>
        <v>SINAPI 102070</v>
      </c>
      <c r="B7400" s="3" t="s">
        <v>21527</v>
      </c>
      <c r="C7400" s="3" t="s">
        <v>8733</v>
      </c>
      <c r="D7400" s="2" t="s">
        <v>15979</v>
      </c>
      <c r="E7400" s="3" t="s">
        <v>20623</v>
      </c>
      <c r="F7400" s="67" t="s">
        <v>29586</v>
      </c>
      <c r="G7400" s="67" t="s">
        <v>36003</v>
      </c>
      <c r="I7400" s="3" t="s">
        <v>6298</v>
      </c>
      <c r="J7400" s="3" t="str">
        <f>IF($B7400="SINAPI",IF(ISNUMBER(MATCH(Banco!$C7400,Analitico!$A:$A,0)),INDEX(Analitico!E:E,MATCH(Banco!$C7400,Analitico!$A:$A,0))&amp;"%",""),"")</f>
        <v/>
      </c>
      <c r="K7400" s="3" t="str">
        <f>IF($B7400="SINAPI",IF(ISNUMBER(MATCH(Banco!$C7400,Analitico!$A:$A,0)),INDEX(Analitico!F:F,MATCH(Banco!$C7400,Analitico!$A:$A,0))&amp;"%",""),"")</f>
        <v/>
      </c>
    </row>
    <row r="7401" spans="1:11" ht="22.5" x14ac:dyDescent="0.2">
      <c r="A7401" s="1" t="str">
        <f t="shared" si="117"/>
        <v>SINAPI 102071</v>
      </c>
      <c r="B7401" s="3" t="s">
        <v>21527</v>
      </c>
      <c r="C7401" s="3" t="s">
        <v>8734</v>
      </c>
      <c r="D7401" s="2" t="s">
        <v>15980</v>
      </c>
      <c r="E7401" s="3" t="s">
        <v>20623</v>
      </c>
      <c r="F7401" s="67" t="s">
        <v>37133</v>
      </c>
      <c r="G7401" s="67" t="s">
        <v>36004</v>
      </c>
      <c r="I7401" s="3" t="s">
        <v>6298</v>
      </c>
      <c r="J7401" s="3" t="str">
        <f>IF($B7401="SINAPI",IF(ISNUMBER(MATCH(Banco!$C7401,Analitico!$A:$A,0)),INDEX(Analitico!E:E,MATCH(Banco!$C7401,Analitico!$A:$A,0))&amp;"%",""),"")</f>
        <v/>
      </c>
      <c r="K7401" s="3" t="str">
        <f>IF($B7401="SINAPI",IF(ISNUMBER(MATCH(Banco!$C7401,Analitico!$A:$A,0)),INDEX(Analitico!F:F,MATCH(Banco!$C7401,Analitico!$A:$A,0))&amp;"%",""),"")</f>
        <v/>
      </c>
    </row>
    <row r="7402" spans="1:11" ht="22.5" x14ac:dyDescent="0.2">
      <c r="A7402" s="1" t="str">
        <f t="shared" si="117"/>
        <v>SINAPI 102072</v>
      </c>
      <c r="B7402" s="3" t="s">
        <v>21527</v>
      </c>
      <c r="C7402" s="3" t="s">
        <v>8735</v>
      </c>
      <c r="D7402" s="2" t="s">
        <v>15981</v>
      </c>
      <c r="E7402" s="3" t="s">
        <v>20623</v>
      </c>
      <c r="F7402" s="67" t="s">
        <v>38908</v>
      </c>
      <c r="G7402" s="67" t="s">
        <v>31663</v>
      </c>
      <c r="I7402" s="3" t="s">
        <v>6298</v>
      </c>
      <c r="J7402" s="3" t="str">
        <f>IF($B7402="SINAPI",IF(ISNUMBER(MATCH(Banco!$C7402,Analitico!$A:$A,0)),INDEX(Analitico!E:E,MATCH(Banco!$C7402,Analitico!$A:$A,0))&amp;"%",""),"")</f>
        <v/>
      </c>
      <c r="K7402" s="3" t="str">
        <f>IF($B7402="SINAPI",IF(ISNUMBER(MATCH(Banco!$C7402,Analitico!$A:$A,0)),INDEX(Analitico!F:F,MATCH(Banco!$C7402,Analitico!$A:$A,0))&amp;"%",""),"")</f>
        <v/>
      </c>
    </row>
    <row r="7403" spans="1:11" ht="22.5" x14ac:dyDescent="0.2">
      <c r="A7403" s="1" t="str">
        <f t="shared" si="117"/>
        <v>SINAPI 102073</v>
      </c>
      <c r="B7403" s="3" t="s">
        <v>21527</v>
      </c>
      <c r="C7403" s="3" t="s">
        <v>8736</v>
      </c>
      <c r="D7403" s="2" t="s">
        <v>15982</v>
      </c>
      <c r="E7403" s="3" t="s">
        <v>20624</v>
      </c>
      <c r="F7403" s="67" t="s">
        <v>38909</v>
      </c>
      <c r="G7403" s="67" t="s">
        <v>36005</v>
      </c>
      <c r="I7403" s="3" t="s">
        <v>6300</v>
      </c>
      <c r="J7403" s="3" t="str">
        <f>IF($B7403="SINAPI",IF(ISNUMBER(MATCH(Banco!$C7403,Analitico!$A:$A,0)),INDEX(Analitico!E:E,MATCH(Banco!$C7403,Analitico!$A:$A,0))&amp;"%",""),"")</f>
        <v/>
      </c>
      <c r="K7403" s="3" t="str">
        <f>IF($B7403="SINAPI",IF(ISNUMBER(MATCH(Banco!$C7403,Analitico!$A:$A,0)),INDEX(Analitico!F:F,MATCH(Banco!$C7403,Analitico!$A:$A,0))&amp;"%",""),"")</f>
        <v/>
      </c>
    </row>
    <row r="7404" spans="1:11" ht="22.5" x14ac:dyDescent="0.2">
      <c r="A7404" s="1" t="str">
        <f t="shared" si="117"/>
        <v>SINAPI 102074</v>
      </c>
      <c r="B7404" s="3" t="s">
        <v>21527</v>
      </c>
      <c r="C7404" s="3" t="s">
        <v>8737</v>
      </c>
      <c r="D7404" s="2" t="s">
        <v>15983</v>
      </c>
      <c r="E7404" s="3" t="s">
        <v>20624</v>
      </c>
      <c r="F7404" s="67" t="s">
        <v>38910</v>
      </c>
      <c r="G7404" s="67" t="s">
        <v>36006</v>
      </c>
      <c r="I7404" s="3" t="s">
        <v>6300</v>
      </c>
      <c r="J7404" s="3" t="str">
        <f>IF($B7404="SINAPI",IF(ISNUMBER(MATCH(Banco!$C7404,Analitico!$A:$A,0)),INDEX(Analitico!E:E,MATCH(Banco!$C7404,Analitico!$A:$A,0))&amp;"%",""),"")</f>
        <v/>
      </c>
      <c r="K7404" s="3" t="str">
        <f>IF($B7404="SINAPI",IF(ISNUMBER(MATCH(Banco!$C7404,Analitico!$A:$A,0)),INDEX(Analitico!F:F,MATCH(Banco!$C7404,Analitico!$A:$A,0))&amp;"%",""),"")</f>
        <v/>
      </c>
    </row>
    <row r="7405" spans="1:11" ht="22.5" x14ac:dyDescent="0.2">
      <c r="A7405" s="1" t="str">
        <f t="shared" si="117"/>
        <v>SINAPI 102075</v>
      </c>
      <c r="B7405" s="3" t="s">
        <v>21527</v>
      </c>
      <c r="C7405" s="3" t="s">
        <v>8738</v>
      </c>
      <c r="D7405" s="2" t="s">
        <v>15984</v>
      </c>
      <c r="E7405" s="3" t="s">
        <v>20624</v>
      </c>
      <c r="F7405" s="67" t="s">
        <v>38911</v>
      </c>
      <c r="G7405" s="67" t="s">
        <v>36007</v>
      </c>
      <c r="I7405" s="3" t="s">
        <v>6300</v>
      </c>
      <c r="J7405" s="3" t="str">
        <f>IF($B7405="SINAPI",IF(ISNUMBER(MATCH(Banco!$C7405,Analitico!$A:$A,0)),INDEX(Analitico!E:E,MATCH(Banco!$C7405,Analitico!$A:$A,0))&amp;"%",""),"")</f>
        <v/>
      </c>
      <c r="K7405" s="3" t="str">
        <f>IF($B7405="SINAPI",IF(ISNUMBER(MATCH(Banco!$C7405,Analitico!$A:$A,0)),INDEX(Analitico!F:F,MATCH(Banco!$C7405,Analitico!$A:$A,0))&amp;"%",""),"")</f>
        <v/>
      </c>
    </row>
    <row r="7406" spans="1:11" ht="22.5" x14ac:dyDescent="0.2">
      <c r="A7406" s="1" t="str">
        <f t="shared" si="117"/>
        <v>SINAPI 102076</v>
      </c>
      <c r="B7406" s="3" t="s">
        <v>21527</v>
      </c>
      <c r="C7406" s="3" t="s">
        <v>8739</v>
      </c>
      <c r="D7406" s="2" t="s">
        <v>15985</v>
      </c>
      <c r="E7406" s="3" t="s">
        <v>20624</v>
      </c>
      <c r="F7406" s="67" t="s">
        <v>38912</v>
      </c>
      <c r="G7406" s="67" t="s">
        <v>36008</v>
      </c>
      <c r="I7406" s="3" t="s">
        <v>6300</v>
      </c>
      <c r="J7406" s="3" t="str">
        <f>IF($B7406="SINAPI",IF(ISNUMBER(MATCH(Banco!$C7406,Analitico!$A:$A,0)),INDEX(Analitico!E:E,MATCH(Banco!$C7406,Analitico!$A:$A,0))&amp;"%",""),"")</f>
        <v/>
      </c>
      <c r="K7406" s="3" t="str">
        <f>IF($B7406="SINAPI",IF(ISNUMBER(MATCH(Banco!$C7406,Analitico!$A:$A,0)),INDEX(Analitico!F:F,MATCH(Banco!$C7406,Analitico!$A:$A,0))&amp;"%",""),"")</f>
        <v/>
      </c>
    </row>
    <row r="7407" spans="1:11" ht="22.5" x14ac:dyDescent="0.2">
      <c r="A7407" s="1" t="str">
        <f t="shared" si="117"/>
        <v>SINAPI 102077</v>
      </c>
      <c r="B7407" s="3" t="s">
        <v>21527</v>
      </c>
      <c r="C7407" s="3" t="s">
        <v>8740</v>
      </c>
      <c r="D7407" s="2" t="s">
        <v>15986</v>
      </c>
      <c r="E7407" s="3" t="s">
        <v>20624</v>
      </c>
      <c r="F7407" s="67" t="s">
        <v>38913</v>
      </c>
      <c r="G7407" s="67" t="s">
        <v>36009</v>
      </c>
      <c r="I7407" s="3" t="s">
        <v>6300</v>
      </c>
      <c r="J7407" s="3" t="str">
        <f>IF($B7407="SINAPI",IF(ISNUMBER(MATCH(Banco!$C7407,Analitico!$A:$A,0)),INDEX(Analitico!E:E,MATCH(Banco!$C7407,Analitico!$A:$A,0))&amp;"%",""),"")</f>
        <v/>
      </c>
      <c r="K7407" s="3" t="str">
        <f>IF($B7407="SINAPI",IF(ISNUMBER(MATCH(Banco!$C7407,Analitico!$A:$A,0)),INDEX(Analitico!F:F,MATCH(Banco!$C7407,Analitico!$A:$A,0))&amp;"%",""),"")</f>
        <v/>
      </c>
    </row>
    <row r="7408" spans="1:11" ht="22.5" x14ac:dyDescent="0.2">
      <c r="A7408" s="1" t="str">
        <f t="shared" si="117"/>
        <v>SINAPI 102078</v>
      </c>
      <c r="B7408" s="3" t="s">
        <v>21527</v>
      </c>
      <c r="C7408" s="3" t="s">
        <v>8741</v>
      </c>
      <c r="D7408" s="2" t="s">
        <v>15987</v>
      </c>
      <c r="E7408" s="3" t="s">
        <v>20624</v>
      </c>
      <c r="F7408" s="67" t="s">
        <v>38914</v>
      </c>
      <c r="G7408" s="67" t="s">
        <v>36010</v>
      </c>
      <c r="I7408" s="3" t="s">
        <v>6300</v>
      </c>
      <c r="J7408" s="3" t="str">
        <f>IF($B7408="SINAPI",IF(ISNUMBER(MATCH(Banco!$C7408,Analitico!$A:$A,0)),INDEX(Analitico!E:E,MATCH(Banco!$C7408,Analitico!$A:$A,0))&amp;"%",""),"")</f>
        <v/>
      </c>
      <c r="K7408" s="3" t="str">
        <f>IF($B7408="SINAPI",IF(ISNUMBER(MATCH(Banco!$C7408,Analitico!$A:$A,0)),INDEX(Analitico!F:F,MATCH(Banco!$C7408,Analitico!$A:$A,0))&amp;"%",""),"")</f>
        <v/>
      </c>
    </row>
    <row r="7409" spans="1:11" ht="22.5" x14ac:dyDescent="0.2">
      <c r="A7409" s="1" t="str">
        <f t="shared" si="117"/>
        <v>SINAPI 102079</v>
      </c>
      <c r="B7409" s="3" t="s">
        <v>21527</v>
      </c>
      <c r="C7409" s="3" t="s">
        <v>8742</v>
      </c>
      <c r="D7409" s="2" t="s">
        <v>15988</v>
      </c>
      <c r="E7409" s="3" t="s">
        <v>20624</v>
      </c>
      <c r="F7409" s="67" t="s">
        <v>38915</v>
      </c>
      <c r="G7409" s="67" t="s">
        <v>36011</v>
      </c>
      <c r="I7409" s="3" t="s">
        <v>6300</v>
      </c>
      <c r="J7409" s="3" t="str">
        <f>IF($B7409="SINAPI",IF(ISNUMBER(MATCH(Banco!$C7409,Analitico!$A:$A,0)),INDEX(Analitico!E:E,MATCH(Banco!$C7409,Analitico!$A:$A,0))&amp;"%",""),"")</f>
        <v/>
      </c>
      <c r="K7409" s="3" t="str">
        <f>IF($B7409="SINAPI",IF(ISNUMBER(MATCH(Banco!$C7409,Analitico!$A:$A,0)),INDEX(Analitico!F:F,MATCH(Banco!$C7409,Analitico!$A:$A,0))&amp;"%",""),"")</f>
        <v/>
      </c>
    </row>
    <row r="7410" spans="1:11" ht="22.5" x14ac:dyDescent="0.2">
      <c r="A7410" s="1" t="str">
        <f t="shared" si="117"/>
        <v>SINAPI 102080</v>
      </c>
      <c r="B7410" s="3" t="s">
        <v>21527</v>
      </c>
      <c r="C7410" s="3" t="s">
        <v>8743</v>
      </c>
      <c r="D7410" s="2" t="s">
        <v>15989</v>
      </c>
      <c r="E7410" s="3" t="s">
        <v>20624</v>
      </c>
      <c r="F7410" s="67" t="s">
        <v>38916</v>
      </c>
      <c r="G7410" s="67" t="s">
        <v>36012</v>
      </c>
      <c r="I7410" s="3" t="s">
        <v>6300</v>
      </c>
      <c r="J7410" s="3" t="str">
        <f>IF($B7410="SINAPI",IF(ISNUMBER(MATCH(Banco!$C7410,Analitico!$A:$A,0)),INDEX(Analitico!E:E,MATCH(Banco!$C7410,Analitico!$A:$A,0))&amp;"%",""),"")</f>
        <v/>
      </c>
      <c r="K7410" s="3" t="str">
        <f>IF($B7410="SINAPI",IF(ISNUMBER(MATCH(Banco!$C7410,Analitico!$A:$A,0)),INDEX(Analitico!F:F,MATCH(Banco!$C7410,Analitico!$A:$A,0))&amp;"%",""),"")</f>
        <v/>
      </c>
    </row>
    <row r="7411" spans="1:11" ht="22.5" x14ac:dyDescent="0.2">
      <c r="A7411" s="1" t="str">
        <f t="shared" si="117"/>
        <v>SINAPI 102086</v>
      </c>
      <c r="B7411" s="3" t="s">
        <v>21527</v>
      </c>
      <c r="C7411" s="3" t="s">
        <v>8744</v>
      </c>
      <c r="D7411" s="2" t="s">
        <v>15990</v>
      </c>
      <c r="E7411" s="3" t="s">
        <v>20623</v>
      </c>
      <c r="F7411" s="67" t="s">
        <v>38917</v>
      </c>
      <c r="G7411" s="67" t="s">
        <v>36013</v>
      </c>
      <c r="I7411" s="3" t="s">
        <v>6298</v>
      </c>
      <c r="J7411" s="3" t="str">
        <f>IF($B7411="SINAPI",IF(ISNUMBER(MATCH(Banco!$C7411,Analitico!$A:$A,0)),INDEX(Analitico!E:E,MATCH(Banco!$C7411,Analitico!$A:$A,0))&amp;"%",""),"")</f>
        <v/>
      </c>
      <c r="K7411" s="3" t="str">
        <f>IF($B7411="SINAPI",IF(ISNUMBER(MATCH(Banco!$C7411,Analitico!$A:$A,0)),INDEX(Analitico!F:F,MATCH(Banco!$C7411,Analitico!$A:$A,0))&amp;"%",""),"")</f>
        <v/>
      </c>
    </row>
    <row r="7412" spans="1:11" ht="22.5" x14ac:dyDescent="0.2">
      <c r="A7412" s="1" t="str">
        <f t="shared" si="117"/>
        <v>SINAPI 102087</v>
      </c>
      <c r="B7412" s="3" t="s">
        <v>21527</v>
      </c>
      <c r="C7412" s="3" t="s">
        <v>8745</v>
      </c>
      <c r="D7412" s="2" t="s">
        <v>15991</v>
      </c>
      <c r="E7412" s="3" t="s">
        <v>20623</v>
      </c>
      <c r="F7412" s="67" t="s">
        <v>38918</v>
      </c>
      <c r="G7412" s="67" t="s">
        <v>36014</v>
      </c>
      <c r="I7412" s="3" t="s">
        <v>6298</v>
      </c>
      <c r="J7412" s="3" t="str">
        <f>IF($B7412="SINAPI",IF(ISNUMBER(MATCH(Banco!$C7412,Analitico!$A:$A,0)),INDEX(Analitico!E:E,MATCH(Banco!$C7412,Analitico!$A:$A,0))&amp;"%",""),"")</f>
        <v/>
      </c>
      <c r="K7412" s="3" t="str">
        <f>IF($B7412="SINAPI",IF(ISNUMBER(MATCH(Banco!$C7412,Analitico!$A:$A,0)),INDEX(Analitico!F:F,MATCH(Banco!$C7412,Analitico!$A:$A,0))&amp;"%",""),"")</f>
        <v/>
      </c>
    </row>
    <row r="7413" spans="1:11" ht="22.5" x14ac:dyDescent="0.2">
      <c r="A7413" s="1" t="str">
        <f t="shared" si="117"/>
        <v>SINAPI 102088</v>
      </c>
      <c r="B7413" s="3" t="s">
        <v>21527</v>
      </c>
      <c r="C7413" s="3" t="s">
        <v>8746</v>
      </c>
      <c r="D7413" s="2" t="s">
        <v>29135</v>
      </c>
      <c r="E7413" s="3" t="s">
        <v>20623</v>
      </c>
      <c r="F7413" s="67" t="s">
        <v>38919</v>
      </c>
      <c r="G7413" s="67" t="s">
        <v>36015</v>
      </c>
      <c r="I7413" s="3" t="s">
        <v>6298</v>
      </c>
      <c r="J7413" s="3" t="str">
        <f>IF($B7413="SINAPI",IF(ISNUMBER(MATCH(Banco!$C7413,Analitico!$A:$A,0)),INDEX(Analitico!E:E,MATCH(Banco!$C7413,Analitico!$A:$A,0))&amp;"%",""),"")</f>
        <v/>
      </c>
      <c r="K7413" s="3" t="str">
        <f>IF($B7413="SINAPI",IF(ISNUMBER(MATCH(Banco!$C7413,Analitico!$A:$A,0)),INDEX(Analitico!F:F,MATCH(Banco!$C7413,Analitico!$A:$A,0))&amp;"%",""),"")</f>
        <v/>
      </c>
    </row>
    <row r="7414" spans="1:11" ht="22.5" x14ac:dyDescent="0.2">
      <c r="A7414" s="1" t="str">
        <f t="shared" si="117"/>
        <v>SINAPI 102089</v>
      </c>
      <c r="B7414" s="3" t="s">
        <v>21527</v>
      </c>
      <c r="C7414" s="3" t="s">
        <v>8747</v>
      </c>
      <c r="D7414" s="2" t="s">
        <v>15992</v>
      </c>
      <c r="E7414" s="3" t="s">
        <v>20623</v>
      </c>
      <c r="F7414" s="67" t="s">
        <v>38920</v>
      </c>
      <c r="G7414" s="67" t="s">
        <v>36016</v>
      </c>
      <c r="I7414" s="3" t="s">
        <v>6298</v>
      </c>
      <c r="J7414" s="3" t="str">
        <f>IF($B7414="SINAPI",IF(ISNUMBER(MATCH(Banco!$C7414,Analitico!$A:$A,0)),INDEX(Analitico!E:E,MATCH(Banco!$C7414,Analitico!$A:$A,0))&amp;"%",""),"")</f>
        <v/>
      </c>
      <c r="K7414" s="3" t="str">
        <f>IF($B7414="SINAPI",IF(ISNUMBER(MATCH(Banco!$C7414,Analitico!$A:$A,0)),INDEX(Analitico!F:F,MATCH(Banco!$C7414,Analitico!$A:$A,0))&amp;"%",""),"")</f>
        <v/>
      </c>
    </row>
    <row r="7415" spans="1:11" ht="22.5" x14ac:dyDescent="0.2">
      <c r="A7415" s="1" t="str">
        <f t="shared" si="117"/>
        <v>SINAPI 102090</v>
      </c>
      <c r="B7415" s="3" t="s">
        <v>21527</v>
      </c>
      <c r="C7415" s="3" t="s">
        <v>8748</v>
      </c>
      <c r="D7415" s="2" t="s">
        <v>15993</v>
      </c>
      <c r="E7415" s="3" t="s">
        <v>20623</v>
      </c>
      <c r="F7415" s="67" t="s">
        <v>38921</v>
      </c>
      <c r="G7415" s="67" t="s">
        <v>36017</v>
      </c>
      <c r="I7415" s="3" t="s">
        <v>6298</v>
      </c>
      <c r="J7415" s="3" t="str">
        <f>IF($B7415="SINAPI",IF(ISNUMBER(MATCH(Banco!$C7415,Analitico!$A:$A,0)),INDEX(Analitico!E:E,MATCH(Banco!$C7415,Analitico!$A:$A,0))&amp;"%",""),"")</f>
        <v/>
      </c>
      <c r="K7415" s="3" t="str">
        <f>IF($B7415="SINAPI",IF(ISNUMBER(MATCH(Banco!$C7415,Analitico!$A:$A,0)),INDEX(Analitico!F:F,MATCH(Banco!$C7415,Analitico!$A:$A,0))&amp;"%",""),"")</f>
        <v/>
      </c>
    </row>
    <row r="7416" spans="1:11" ht="22.5" x14ac:dyDescent="0.2">
      <c r="A7416" s="1" t="str">
        <f t="shared" si="117"/>
        <v>SINAPI 102091</v>
      </c>
      <c r="B7416" s="3" t="s">
        <v>21527</v>
      </c>
      <c r="C7416" s="3" t="s">
        <v>8749</v>
      </c>
      <c r="D7416" s="2" t="s">
        <v>29136</v>
      </c>
      <c r="E7416" s="3" t="s">
        <v>20623</v>
      </c>
      <c r="F7416" s="67" t="s">
        <v>38922</v>
      </c>
      <c r="G7416" s="67" t="s">
        <v>36018</v>
      </c>
      <c r="I7416" s="3" t="s">
        <v>6298</v>
      </c>
      <c r="J7416" s="3" t="str">
        <f>IF($B7416="SINAPI",IF(ISNUMBER(MATCH(Banco!$C7416,Analitico!$A:$A,0)),INDEX(Analitico!E:E,MATCH(Banco!$C7416,Analitico!$A:$A,0))&amp;"%",""),"")</f>
        <v/>
      </c>
      <c r="K7416" s="3" t="str">
        <f>IF($B7416="SINAPI",IF(ISNUMBER(MATCH(Banco!$C7416,Analitico!$A:$A,0)),INDEX(Analitico!F:F,MATCH(Banco!$C7416,Analitico!$A:$A,0))&amp;"%",""),"")</f>
        <v/>
      </c>
    </row>
    <row r="7417" spans="1:11" ht="22.5" x14ac:dyDescent="0.2">
      <c r="A7417" s="1" t="str">
        <f t="shared" si="117"/>
        <v>SINAPI 103760</v>
      </c>
      <c r="B7417" s="3" t="s">
        <v>21527</v>
      </c>
      <c r="C7417" s="3" t="s">
        <v>8750</v>
      </c>
      <c r="D7417" s="2" t="s">
        <v>15994</v>
      </c>
      <c r="E7417" s="3" t="s">
        <v>20623</v>
      </c>
      <c r="F7417" s="67" t="s">
        <v>38923</v>
      </c>
      <c r="G7417" s="67" t="s">
        <v>36019</v>
      </c>
      <c r="I7417" s="3" t="s">
        <v>6298</v>
      </c>
      <c r="J7417" s="3" t="str">
        <f>IF($B7417="SINAPI",IF(ISNUMBER(MATCH(Banco!$C7417,Analitico!$A:$A,0)),INDEX(Analitico!E:E,MATCH(Banco!$C7417,Analitico!$A:$A,0))&amp;"%",""),"")</f>
        <v/>
      </c>
      <c r="K7417" s="3" t="str">
        <f>IF($B7417="SINAPI",IF(ISNUMBER(MATCH(Banco!$C7417,Analitico!$A:$A,0)),INDEX(Analitico!F:F,MATCH(Banco!$C7417,Analitico!$A:$A,0))&amp;"%",""),"")</f>
        <v/>
      </c>
    </row>
    <row r="7418" spans="1:11" ht="22.5" x14ac:dyDescent="0.2">
      <c r="A7418" s="1" t="str">
        <f t="shared" si="117"/>
        <v>SINAPI 103761</v>
      </c>
      <c r="B7418" s="3" t="s">
        <v>21527</v>
      </c>
      <c r="C7418" s="3" t="s">
        <v>8751</v>
      </c>
      <c r="D7418" s="2" t="s">
        <v>15995</v>
      </c>
      <c r="E7418" s="3" t="s">
        <v>20623</v>
      </c>
      <c r="F7418" s="67" t="s">
        <v>37749</v>
      </c>
      <c r="G7418" s="67" t="s">
        <v>36020</v>
      </c>
      <c r="I7418" s="3" t="s">
        <v>6298</v>
      </c>
      <c r="J7418" s="3" t="str">
        <f>IF($B7418="SINAPI",IF(ISNUMBER(MATCH(Banco!$C7418,Analitico!$A:$A,0)),INDEX(Analitico!E:E,MATCH(Banco!$C7418,Analitico!$A:$A,0))&amp;"%",""),"")</f>
        <v/>
      </c>
      <c r="K7418" s="3" t="str">
        <f>IF($B7418="SINAPI",IF(ISNUMBER(MATCH(Banco!$C7418,Analitico!$A:$A,0)),INDEX(Analitico!F:F,MATCH(Banco!$C7418,Analitico!$A:$A,0))&amp;"%",""),"")</f>
        <v/>
      </c>
    </row>
    <row r="7419" spans="1:11" ht="22.5" x14ac:dyDescent="0.2">
      <c r="A7419" s="1" t="str">
        <f t="shared" si="117"/>
        <v>SINAPI 103762</v>
      </c>
      <c r="B7419" s="3" t="s">
        <v>21527</v>
      </c>
      <c r="C7419" s="3" t="s">
        <v>8752</v>
      </c>
      <c r="D7419" s="2" t="s">
        <v>15996</v>
      </c>
      <c r="E7419" s="3" t="s">
        <v>20623</v>
      </c>
      <c r="F7419" s="67" t="s">
        <v>38924</v>
      </c>
      <c r="G7419" s="67" t="s">
        <v>36021</v>
      </c>
      <c r="I7419" s="3" t="s">
        <v>6298</v>
      </c>
      <c r="J7419" s="3" t="str">
        <f>IF($B7419="SINAPI",IF(ISNUMBER(MATCH(Banco!$C7419,Analitico!$A:$A,0)),INDEX(Analitico!E:E,MATCH(Banco!$C7419,Analitico!$A:$A,0))&amp;"%",""),"")</f>
        <v/>
      </c>
      <c r="K7419" s="3" t="str">
        <f>IF($B7419="SINAPI",IF(ISNUMBER(MATCH(Banco!$C7419,Analitico!$A:$A,0)),INDEX(Analitico!F:F,MATCH(Banco!$C7419,Analitico!$A:$A,0))&amp;"%",""),"")</f>
        <v/>
      </c>
    </row>
    <row r="7420" spans="1:11" ht="22.5" x14ac:dyDescent="0.2">
      <c r="A7420" s="1" t="str">
        <f t="shared" si="117"/>
        <v>SINAPI 103763</v>
      </c>
      <c r="B7420" s="3" t="s">
        <v>21527</v>
      </c>
      <c r="C7420" s="3" t="s">
        <v>8753</v>
      </c>
      <c r="D7420" s="2" t="s">
        <v>15997</v>
      </c>
      <c r="E7420" s="3" t="s">
        <v>20623</v>
      </c>
      <c r="F7420" s="67" t="s">
        <v>38925</v>
      </c>
      <c r="G7420" s="67" t="s">
        <v>36022</v>
      </c>
      <c r="I7420" s="3" t="s">
        <v>6298</v>
      </c>
      <c r="J7420" s="3" t="str">
        <f>IF($B7420="SINAPI",IF(ISNUMBER(MATCH(Banco!$C7420,Analitico!$A:$A,0)),INDEX(Analitico!E:E,MATCH(Banco!$C7420,Analitico!$A:$A,0))&amp;"%",""),"")</f>
        <v/>
      </c>
      <c r="K7420" s="3" t="str">
        <f>IF($B7420="SINAPI",IF(ISNUMBER(MATCH(Banco!$C7420,Analitico!$A:$A,0)),INDEX(Analitico!F:F,MATCH(Banco!$C7420,Analitico!$A:$A,0))&amp;"%",""),"")</f>
        <v/>
      </c>
    </row>
    <row r="7421" spans="1:11" ht="22.5" x14ac:dyDescent="0.2">
      <c r="A7421" s="1" t="str">
        <f t="shared" si="117"/>
        <v>SINAPI 104925</v>
      </c>
      <c r="B7421" s="3" t="s">
        <v>21527</v>
      </c>
      <c r="C7421" s="3" t="s">
        <v>8754</v>
      </c>
      <c r="D7421" s="2" t="s">
        <v>15998</v>
      </c>
      <c r="E7421" s="3" t="s">
        <v>20623</v>
      </c>
      <c r="F7421" s="67" t="s">
        <v>32210</v>
      </c>
      <c r="G7421" s="67" t="s">
        <v>31966</v>
      </c>
      <c r="I7421" s="3" t="s">
        <v>6298</v>
      </c>
      <c r="J7421" s="3" t="str">
        <f>IF($B7421="SINAPI",IF(ISNUMBER(MATCH(Banco!$C7421,Analitico!$A:$A,0)),INDEX(Analitico!E:E,MATCH(Banco!$C7421,Analitico!$A:$A,0))&amp;"%",""),"")</f>
        <v/>
      </c>
      <c r="K7421" s="3" t="str">
        <f>IF($B7421="SINAPI",IF(ISNUMBER(MATCH(Banco!$C7421,Analitico!$A:$A,0)),INDEX(Analitico!F:F,MATCH(Banco!$C7421,Analitico!$A:$A,0))&amp;"%",""),"")</f>
        <v/>
      </c>
    </row>
    <row r="7422" spans="1:11" ht="22.5" x14ac:dyDescent="0.2">
      <c r="A7422" s="1" t="str">
        <f t="shared" si="117"/>
        <v>SINAPI 104926</v>
      </c>
      <c r="B7422" s="3" t="s">
        <v>21527</v>
      </c>
      <c r="C7422" s="3" t="s">
        <v>8755</v>
      </c>
      <c r="D7422" s="2" t="s">
        <v>15999</v>
      </c>
      <c r="E7422" s="3" t="s">
        <v>20623</v>
      </c>
      <c r="F7422" s="67" t="s">
        <v>38926</v>
      </c>
      <c r="G7422" s="67" t="s">
        <v>36023</v>
      </c>
      <c r="I7422" s="3" t="s">
        <v>6298</v>
      </c>
      <c r="J7422" s="3" t="str">
        <f>IF($B7422="SINAPI",IF(ISNUMBER(MATCH(Banco!$C7422,Analitico!$A:$A,0)),INDEX(Analitico!E:E,MATCH(Banco!$C7422,Analitico!$A:$A,0))&amp;"%",""),"")</f>
        <v/>
      </c>
      <c r="K7422" s="3" t="str">
        <f>IF($B7422="SINAPI",IF(ISNUMBER(MATCH(Banco!$C7422,Analitico!$A:$A,0)),INDEX(Analitico!F:F,MATCH(Banco!$C7422,Analitico!$A:$A,0))&amp;"%",""),"")</f>
        <v/>
      </c>
    </row>
    <row r="7423" spans="1:11" ht="22.5" x14ac:dyDescent="0.2">
      <c r="A7423" s="1" t="str">
        <f t="shared" si="117"/>
        <v>SINAPI 104927</v>
      </c>
      <c r="B7423" s="3" t="s">
        <v>21527</v>
      </c>
      <c r="C7423" s="3" t="s">
        <v>8756</v>
      </c>
      <c r="D7423" s="2" t="s">
        <v>16000</v>
      </c>
      <c r="E7423" s="3" t="s">
        <v>20623</v>
      </c>
      <c r="F7423" s="67" t="s">
        <v>21232</v>
      </c>
      <c r="G7423" s="67" t="s">
        <v>36024</v>
      </c>
      <c r="I7423" s="3" t="s">
        <v>6298</v>
      </c>
      <c r="J7423" s="3" t="str">
        <f>IF($B7423="SINAPI",IF(ISNUMBER(MATCH(Banco!$C7423,Analitico!$A:$A,0)),INDEX(Analitico!E:E,MATCH(Banco!$C7423,Analitico!$A:$A,0))&amp;"%",""),"")</f>
        <v/>
      </c>
      <c r="K7423" s="3" t="str">
        <f>IF($B7423="SINAPI",IF(ISNUMBER(MATCH(Banco!$C7423,Analitico!$A:$A,0)),INDEX(Analitico!F:F,MATCH(Banco!$C7423,Analitico!$A:$A,0))&amp;"%",""),"")</f>
        <v/>
      </c>
    </row>
    <row r="7424" spans="1:11" ht="22.5" x14ac:dyDescent="0.2">
      <c r="A7424" s="1" t="str">
        <f t="shared" si="117"/>
        <v>SINAPI 104928</v>
      </c>
      <c r="B7424" s="3" t="s">
        <v>21527</v>
      </c>
      <c r="C7424" s="3" t="s">
        <v>8757</v>
      </c>
      <c r="D7424" s="2" t="s">
        <v>16001</v>
      </c>
      <c r="E7424" s="3" t="s">
        <v>20623</v>
      </c>
      <c r="F7424" s="67" t="s">
        <v>38927</v>
      </c>
      <c r="G7424" s="67" t="s">
        <v>32094</v>
      </c>
      <c r="I7424" s="3" t="s">
        <v>6298</v>
      </c>
      <c r="J7424" s="3" t="str">
        <f>IF($B7424="SINAPI",IF(ISNUMBER(MATCH(Banco!$C7424,Analitico!$A:$A,0)),INDEX(Analitico!E:E,MATCH(Banco!$C7424,Analitico!$A:$A,0))&amp;"%",""),"")</f>
        <v/>
      </c>
      <c r="K7424" s="3" t="str">
        <f>IF($B7424="SINAPI",IF(ISNUMBER(MATCH(Banco!$C7424,Analitico!$A:$A,0)),INDEX(Analitico!F:F,MATCH(Banco!$C7424,Analitico!$A:$A,0))&amp;"%",""),"")</f>
        <v/>
      </c>
    </row>
    <row r="7425" spans="1:11" ht="22.5" x14ac:dyDescent="0.2">
      <c r="A7425" s="1" t="str">
        <f t="shared" si="117"/>
        <v>SINAPI 104929</v>
      </c>
      <c r="B7425" s="3" t="s">
        <v>21527</v>
      </c>
      <c r="C7425" s="3" t="s">
        <v>8758</v>
      </c>
      <c r="D7425" s="2" t="s">
        <v>16002</v>
      </c>
      <c r="E7425" s="3" t="s">
        <v>20623</v>
      </c>
      <c r="F7425" s="67" t="s">
        <v>38928</v>
      </c>
      <c r="G7425" s="67" t="s">
        <v>32053</v>
      </c>
      <c r="I7425" s="3" t="s">
        <v>6298</v>
      </c>
      <c r="J7425" s="3" t="str">
        <f>IF($B7425="SINAPI",IF(ISNUMBER(MATCH(Banco!$C7425,Analitico!$A:$A,0)),INDEX(Analitico!E:E,MATCH(Banco!$C7425,Analitico!$A:$A,0))&amp;"%",""),"")</f>
        <v/>
      </c>
      <c r="K7425" s="3" t="str">
        <f>IF($B7425="SINAPI",IF(ISNUMBER(MATCH(Banco!$C7425,Analitico!$A:$A,0)),INDEX(Analitico!F:F,MATCH(Banco!$C7425,Analitico!$A:$A,0))&amp;"%",""),"")</f>
        <v/>
      </c>
    </row>
    <row r="7426" spans="1:11" ht="22.5" x14ac:dyDescent="0.2">
      <c r="A7426" s="1" t="str">
        <f t="shared" si="117"/>
        <v>SINAPI 105403</v>
      </c>
      <c r="B7426" s="3" t="s">
        <v>21527</v>
      </c>
      <c r="C7426" s="3" t="s">
        <v>31234</v>
      </c>
      <c r="D7426" s="2" t="s">
        <v>31485</v>
      </c>
      <c r="E7426" s="3" t="s">
        <v>20623</v>
      </c>
      <c r="F7426" s="67" t="s">
        <v>38929</v>
      </c>
      <c r="G7426" s="67" t="s">
        <v>36025</v>
      </c>
      <c r="I7426" s="3" t="s">
        <v>6298</v>
      </c>
      <c r="J7426" s="3" t="str">
        <f>IF($B7426="SINAPI",IF(ISNUMBER(MATCH(Banco!$C7426,Analitico!$A:$A,0)),INDEX(Analitico!E:E,MATCH(Banco!$C7426,Analitico!$A:$A,0))&amp;"%",""),"")</f>
        <v/>
      </c>
      <c r="K7426" s="3" t="str">
        <f>IF($B7426="SINAPI",IF(ISNUMBER(MATCH(Banco!$C7426,Analitico!$A:$A,0)),INDEX(Analitico!F:F,MATCH(Banco!$C7426,Analitico!$A:$A,0))&amp;"%",""),"")</f>
        <v/>
      </c>
    </row>
    <row r="7427" spans="1:11" ht="22.5" x14ac:dyDescent="0.2">
      <c r="A7427" s="1" t="str">
        <f t="shared" si="117"/>
        <v>SINAPI 105406</v>
      </c>
      <c r="B7427" s="3" t="s">
        <v>21527</v>
      </c>
      <c r="C7427" s="3" t="s">
        <v>31235</v>
      </c>
      <c r="D7427" s="2" t="s">
        <v>31486</v>
      </c>
      <c r="E7427" s="3" t="s">
        <v>20623</v>
      </c>
      <c r="F7427" s="67" t="s">
        <v>38930</v>
      </c>
      <c r="G7427" s="67" t="s">
        <v>36026</v>
      </c>
      <c r="I7427" s="3" t="s">
        <v>6298</v>
      </c>
      <c r="J7427" s="3" t="str">
        <f>IF($B7427="SINAPI",IF(ISNUMBER(MATCH(Banco!$C7427,Analitico!$A:$A,0)),INDEX(Analitico!E:E,MATCH(Banco!$C7427,Analitico!$A:$A,0))&amp;"%",""),"")</f>
        <v/>
      </c>
      <c r="K7427" s="3" t="str">
        <f>IF($B7427="SINAPI",IF(ISNUMBER(MATCH(Banco!$C7427,Analitico!$A:$A,0)),INDEX(Analitico!F:F,MATCH(Banco!$C7427,Analitico!$A:$A,0))&amp;"%",""),"")</f>
        <v/>
      </c>
    </row>
    <row r="7428" spans="1:11" x14ac:dyDescent="0.2">
      <c r="A7428" s="1" t="str">
        <f t="shared" si="117"/>
        <v>SINAPI 89996</v>
      </c>
      <c r="B7428" s="3" t="s">
        <v>21527</v>
      </c>
      <c r="C7428" s="3" t="s">
        <v>8759</v>
      </c>
      <c r="D7428" s="2" t="s">
        <v>16003</v>
      </c>
      <c r="E7428" s="3" t="s">
        <v>20628</v>
      </c>
      <c r="F7428" s="67" t="s">
        <v>20984</v>
      </c>
      <c r="G7428" s="67" t="s">
        <v>20719</v>
      </c>
      <c r="I7428" s="3" t="s">
        <v>6298</v>
      </c>
      <c r="J7428" s="3" t="str">
        <f>IF($B7428="SINAPI",IF(ISNUMBER(MATCH(Banco!$C7428,Analitico!$A:$A,0)),INDEX(Analitico!E:E,MATCH(Banco!$C7428,Analitico!$A:$A,0))&amp;"%",""),"")</f>
        <v/>
      </c>
      <c r="K7428" s="3" t="str">
        <f>IF($B7428="SINAPI",IF(ISNUMBER(MATCH(Banco!$C7428,Analitico!$A:$A,0)),INDEX(Analitico!F:F,MATCH(Banco!$C7428,Analitico!$A:$A,0))&amp;"%",""),"")</f>
        <v/>
      </c>
    </row>
    <row r="7429" spans="1:11" x14ac:dyDescent="0.2">
      <c r="A7429" s="1" t="str">
        <f t="shared" si="117"/>
        <v>SINAPI 89997</v>
      </c>
      <c r="B7429" s="3" t="s">
        <v>21527</v>
      </c>
      <c r="C7429" s="3" t="s">
        <v>8760</v>
      </c>
      <c r="D7429" s="2" t="s">
        <v>16004</v>
      </c>
      <c r="E7429" s="3" t="s">
        <v>20628</v>
      </c>
      <c r="F7429" s="67" t="s">
        <v>20852</v>
      </c>
      <c r="G7429" s="67" t="s">
        <v>6071</v>
      </c>
      <c r="I7429" s="3" t="s">
        <v>6298</v>
      </c>
      <c r="J7429" s="3" t="str">
        <f>IF($B7429="SINAPI",IF(ISNUMBER(MATCH(Banco!$C7429,Analitico!$A:$A,0)),INDEX(Analitico!E:E,MATCH(Banco!$C7429,Analitico!$A:$A,0))&amp;"%",""),"")</f>
        <v/>
      </c>
      <c r="K7429" s="3" t="str">
        <f>IF($B7429="SINAPI",IF(ISNUMBER(MATCH(Banco!$C7429,Analitico!$A:$A,0)),INDEX(Analitico!F:F,MATCH(Banco!$C7429,Analitico!$A:$A,0))&amp;"%",""),"")</f>
        <v/>
      </c>
    </row>
    <row r="7430" spans="1:11" x14ac:dyDescent="0.2">
      <c r="A7430" s="1" t="str">
        <f t="shared" si="117"/>
        <v>SINAPI 89998</v>
      </c>
      <c r="B7430" s="3" t="s">
        <v>21527</v>
      </c>
      <c r="C7430" s="3" t="s">
        <v>8761</v>
      </c>
      <c r="D7430" s="2" t="s">
        <v>16005</v>
      </c>
      <c r="E7430" s="3" t="s">
        <v>20628</v>
      </c>
      <c r="F7430" s="67" t="s">
        <v>5372</v>
      </c>
      <c r="G7430" s="67" t="s">
        <v>20825</v>
      </c>
      <c r="I7430" s="3" t="s">
        <v>6298</v>
      </c>
      <c r="J7430" s="3" t="str">
        <f>IF($B7430="SINAPI",IF(ISNUMBER(MATCH(Banco!$C7430,Analitico!$A:$A,0)),INDEX(Analitico!E:E,MATCH(Banco!$C7430,Analitico!$A:$A,0))&amp;"%",""),"")</f>
        <v/>
      </c>
      <c r="K7430" s="3" t="str">
        <f>IF($B7430="SINAPI",IF(ISNUMBER(MATCH(Banco!$C7430,Analitico!$A:$A,0)),INDEX(Analitico!F:F,MATCH(Banco!$C7430,Analitico!$A:$A,0))&amp;"%",""),"")</f>
        <v/>
      </c>
    </row>
    <row r="7431" spans="1:11" x14ac:dyDescent="0.2">
      <c r="A7431" s="1" t="str">
        <f t="shared" si="117"/>
        <v>SINAPI 89999</v>
      </c>
      <c r="B7431" s="3" t="s">
        <v>21527</v>
      </c>
      <c r="C7431" s="3" t="s">
        <v>8762</v>
      </c>
      <c r="D7431" s="2" t="s">
        <v>16006</v>
      </c>
      <c r="E7431" s="3" t="s">
        <v>20628</v>
      </c>
      <c r="F7431" s="67" t="s">
        <v>21260</v>
      </c>
      <c r="G7431" s="67" t="s">
        <v>29668</v>
      </c>
      <c r="I7431" s="3" t="s">
        <v>6298</v>
      </c>
      <c r="J7431" s="3" t="str">
        <f>IF($B7431="SINAPI",IF(ISNUMBER(MATCH(Banco!$C7431,Analitico!$A:$A,0)),INDEX(Analitico!E:E,MATCH(Banco!$C7431,Analitico!$A:$A,0))&amp;"%",""),"")</f>
        <v/>
      </c>
      <c r="K7431" s="3" t="str">
        <f>IF($B7431="SINAPI",IF(ISNUMBER(MATCH(Banco!$C7431,Analitico!$A:$A,0)),INDEX(Analitico!F:F,MATCH(Banco!$C7431,Analitico!$A:$A,0))&amp;"%",""),"")</f>
        <v/>
      </c>
    </row>
    <row r="7432" spans="1:11" x14ac:dyDescent="0.2">
      <c r="A7432" s="1" t="str">
        <f t="shared" si="117"/>
        <v>SINAPI 90000</v>
      </c>
      <c r="B7432" s="3" t="s">
        <v>21527</v>
      </c>
      <c r="C7432" s="3" t="s">
        <v>8763</v>
      </c>
      <c r="D7432" s="2" t="s">
        <v>16007</v>
      </c>
      <c r="E7432" s="3" t="s">
        <v>20628</v>
      </c>
      <c r="F7432" s="67" t="s">
        <v>5561</v>
      </c>
      <c r="G7432" s="67" t="s">
        <v>20980</v>
      </c>
      <c r="I7432" s="3" t="s">
        <v>6298</v>
      </c>
      <c r="J7432" s="3" t="str">
        <f>IF($B7432="SINAPI",IF(ISNUMBER(MATCH(Banco!$C7432,Analitico!$A:$A,0)),INDEX(Analitico!E:E,MATCH(Banco!$C7432,Analitico!$A:$A,0))&amp;"%",""),"")</f>
        <v/>
      </c>
      <c r="K7432" s="3" t="str">
        <f>IF($B7432="SINAPI",IF(ISNUMBER(MATCH(Banco!$C7432,Analitico!$A:$A,0)),INDEX(Analitico!F:F,MATCH(Banco!$C7432,Analitico!$A:$A,0))&amp;"%",""),"")</f>
        <v/>
      </c>
    </row>
    <row r="7433" spans="1:11" ht="22.5" x14ac:dyDescent="0.2">
      <c r="A7433" s="1" t="str">
        <f t="shared" si="117"/>
        <v>SINAPI 91593</v>
      </c>
      <c r="B7433" s="3" t="s">
        <v>21527</v>
      </c>
      <c r="C7433" s="3" t="s">
        <v>8764</v>
      </c>
      <c r="D7433" s="2" t="s">
        <v>16008</v>
      </c>
      <c r="E7433" s="3" t="s">
        <v>20628</v>
      </c>
      <c r="F7433" s="67" t="s">
        <v>21289</v>
      </c>
      <c r="G7433" s="67" t="s">
        <v>5302</v>
      </c>
      <c r="I7433" s="3" t="s">
        <v>6298</v>
      </c>
      <c r="J7433" s="3" t="str">
        <f>IF($B7433="SINAPI",IF(ISNUMBER(MATCH(Banco!$C7433,Analitico!$A:$A,0)),INDEX(Analitico!E:E,MATCH(Banco!$C7433,Analitico!$A:$A,0))&amp;"%",""),"")</f>
        <v/>
      </c>
      <c r="K7433" s="3" t="str">
        <f>IF($B7433="SINAPI",IF(ISNUMBER(MATCH(Banco!$C7433,Analitico!$A:$A,0)),INDEX(Analitico!F:F,MATCH(Banco!$C7433,Analitico!$A:$A,0))&amp;"%",""),"")</f>
        <v/>
      </c>
    </row>
    <row r="7434" spans="1:11" ht="22.5" x14ac:dyDescent="0.2">
      <c r="A7434" s="1" t="str">
        <f t="shared" si="117"/>
        <v>SINAPI 91594</v>
      </c>
      <c r="B7434" s="3" t="s">
        <v>21527</v>
      </c>
      <c r="C7434" s="3" t="s">
        <v>8765</v>
      </c>
      <c r="D7434" s="2" t="s">
        <v>16009</v>
      </c>
      <c r="E7434" s="3" t="s">
        <v>20628</v>
      </c>
      <c r="F7434" s="67" t="s">
        <v>6024</v>
      </c>
      <c r="G7434" s="67" t="s">
        <v>6090</v>
      </c>
      <c r="I7434" s="3" t="s">
        <v>6298</v>
      </c>
      <c r="J7434" s="3" t="str">
        <f>IF($B7434="SINAPI",IF(ISNUMBER(MATCH(Banco!$C7434,Analitico!$A:$A,0)),INDEX(Analitico!E:E,MATCH(Banco!$C7434,Analitico!$A:$A,0))&amp;"%",""),"")</f>
        <v/>
      </c>
      <c r="K7434" s="3" t="str">
        <f>IF($B7434="SINAPI",IF(ISNUMBER(MATCH(Banco!$C7434,Analitico!$A:$A,0)),INDEX(Analitico!F:F,MATCH(Banco!$C7434,Analitico!$A:$A,0))&amp;"%",""),"")</f>
        <v/>
      </c>
    </row>
    <row r="7435" spans="1:11" ht="22.5" x14ac:dyDescent="0.2">
      <c r="A7435" s="1" t="str">
        <f t="shared" si="117"/>
        <v>SINAPI 91595</v>
      </c>
      <c r="B7435" s="3" t="s">
        <v>21527</v>
      </c>
      <c r="C7435" s="3" t="s">
        <v>8766</v>
      </c>
      <c r="D7435" s="2" t="s">
        <v>16010</v>
      </c>
      <c r="E7435" s="3" t="s">
        <v>20628</v>
      </c>
      <c r="F7435" s="67" t="s">
        <v>28964</v>
      </c>
      <c r="G7435" s="67" t="s">
        <v>21848</v>
      </c>
      <c r="I7435" s="3" t="s">
        <v>6298</v>
      </c>
      <c r="J7435" s="3" t="str">
        <f>IF($B7435="SINAPI",IF(ISNUMBER(MATCH(Banco!$C7435,Analitico!$A:$A,0)),INDEX(Analitico!E:E,MATCH(Banco!$C7435,Analitico!$A:$A,0))&amp;"%",""),"")</f>
        <v/>
      </c>
      <c r="K7435" s="3" t="str">
        <f>IF($B7435="SINAPI",IF(ISNUMBER(MATCH(Banco!$C7435,Analitico!$A:$A,0)),INDEX(Analitico!F:F,MATCH(Banco!$C7435,Analitico!$A:$A,0))&amp;"%",""),"")</f>
        <v/>
      </c>
    </row>
    <row r="7436" spans="1:11" ht="22.5" x14ac:dyDescent="0.2">
      <c r="A7436" s="1" t="str">
        <f t="shared" si="117"/>
        <v>SINAPI 91596</v>
      </c>
      <c r="B7436" s="3" t="s">
        <v>21527</v>
      </c>
      <c r="C7436" s="3" t="s">
        <v>8767</v>
      </c>
      <c r="D7436" s="2" t="s">
        <v>16011</v>
      </c>
      <c r="E7436" s="3" t="s">
        <v>20628</v>
      </c>
      <c r="F7436" s="67" t="s">
        <v>21122</v>
      </c>
      <c r="G7436" s="67" t="s">
        <v>5971</v>
      </c>
      <c r="I7436" s="3" t="s">
        <v>6298</v>
      </c>
      <c r="J7436" s="3" t="str">
        <f>IF($B7436="SINAPI",IF(ISNUMBER(MATCH(Banco!$C7436,Analitico!$A:$A,0)),INDEX(Analitico!E:E,MATCH(Banco!$C7436,Analitico!$A:$A,0))&amp;"%",""),"")</f>
        <v/>
      </c>
      <c r="K7436" s="3" t="str">
        <f>IF($B7436="SINAPI",IF(ISNUMBER(MATCH(Banco!$C7436,Analitico!$A:$A,0)),INDEX(Analitico!F:F,MATCH(Banco!$C7436,Analitico!$A:$A,0))&amp;"%",""),"")</f>
        <v/>
      </c>
    </row>
    <row r="7437" spans="1:11" ht="22.5" x14ac:dyDescent="0.2">
      <c r="A7437" s="1" t="str">
        <f t="shared" si="117"/>
        <v>SINAPI 91597</v>
      </c>
      <c r="B7437" s="3" t="s">
        <v>21527</v>
      </c>
      <c r="C7437" s="3" t="s">
        <v>8768</v>
      </c>
      <c r="D7437" s="2" t="s">
        <v>16012</v>
      </c>
      <c r="E7437" s="3" t="s">
        <v>20628</v>
      </c>
      <c r="F7437" s="67" t="s">
        <v>5593</v>
      </c>
      <c r="G7437" s="67" t="s">
        <v>6089</v>
      </c>
      <c r="I7437" s="3" t="s">
        <v>6298</v>
      </c>
      <c r="J7437" s="3" t="str">
        <f>IF($B7437="SINAPI",IF(ISNUMBER(MATCH(Banco!$C7437,Analitico!$A:$A,0)),INDEX(Analitico!E:E,MATCH(Banco!$C7437,Analitico!$A:$A,0))&amp;"%",""),"")</f>
        <v/>
      </c>
      <c r="K7437" s="3" t="str">
        <f>IF($B7437="SINAPI",IF(ISNUMBER(MATCH(Banco!$C7437,Analitico!$A:$A,0)),INDEX(Analitico!F:F,MATCH(Banco!$C7437,Analitico!$A:$A,0))&amp;"%",""),"")</f>
        <v/>
      </c>
    </row>
    <row r="7438" spans="1:11" ht="22.5" x14ac:dyDescent="0.2">
      <c r="A7438" s="1" t="str">
        <f t="shared" si="117"/>
        <v>SINAPI 91598</v>
      </c>
      <c r="B7438" s="3" t="s">
        <v>21527</v>
      </c>
      <c r="C7438" s="3" t="s">
        <v>8769</v>
      </c>
      <c r="D7438" s="2" t="s">
        <v>16013</v>
      </c>
      <c r="E7438" s="3" t="s">
        <v>20628</v>
      </c>
      <c r="F7438" s="67" t="s">
        <v>21134</v>
      </c>
      <c r="G7438" s="67" t="s">
        <v>5395</v>
      </c>
      <c r="I7438" s="3" t="s">
        <v>6298</v>
      </c>
      <c r="J7438" s="3" t="str">
        <f>IF($B7438="SINAPI",IF(ISNUMBER(MATCH(Banco!$C7438,Analitico!$A:$A,0)),INDEX(Analitico!E:E,MATCH(Banco!$C7438,Analitico!$A:$A,0))&amp;"%",""),"")</f>
        <v/>
      </c>
      <c r="K7438" s="3" t="str">
        <f>IF($B7438="SINAPI",IF(ISNUMBER(MATCH(Banco!$C7438,Analitico!$A:$A,0)),INDEX(Analitico!F:F,MATCH(Banco!$C7438,Analitico!$A:$A,0))&amp;"%",""),"")</f>
        <v/>
      </c>
    </row>
    <row r="7439" spans="1:11" ht="22.5" x14ac:dyDescent="0.2">
      <c r="A7439" s="1" t="str">
        <f t="shared" si="117"/>
        <v>SINAPI 91599</v>
      </c>
      <c r="B7439" s="3" t="s">
        <v>21527</v>
      </c>
      <c r="C7439" s="3" t="s">
        <v>8770</v>
      </c>
      <c r="D7439" s="2" t="s">
        <v>16014</v>
      </c>
      <c r="E7439" s="3" t="s">
        <v>20628</v>
      </c>
      <c r="F7439" s="67" t="s">
        <v>5963</v>
      </c>
      <c r="G7439" s="67" t="s">
        <v>5878</v>
      </c>
      <c r="I7439" s="3" t="s">
        <v>6298</v>
      </c>
      <c r="J7439" s="3" t="str">
        <f>IF($B7439="SINAPI",IF(ISNUMBER(MATCH(Banco!$C7439,Analitico!$A:$A,0)),INDEX(Analitico!E:E,MATCH(Banco!$C7439,Analitico!$A:$A,0))&amp;"%",""),"")</f>
        <v/>
      </c>
      <c r="K7439" s="3" t="str">
        <f>IF($B7439="SINAPI",IF(ISNUMBER(MATCH(Banco!$C7439,Analitico!$A:$A,0)),INDEX(Analitico!F:F,MATCH(Banco!$C7439,Analitico!$A:$A,0))&amp;"%",""),"")</f>
        <v/>
      </c>
    </row>
    <row r="7440" spans="1:11" x14ac:dyDescent="0.2">
      <c r="A7440" s="1" t="str">
        <f t="shared" si="117"/>
        <v>SINAPI 91600</v>
      </c>
      <c r="B7440" s="3" t="s">
        <v>21527</v>
      </c>
      <c r="C7440" s="3" t="s">
        <v>8771</v>
      </c>
      <c r="D7440" s="2" t="s">
        <v>16015</v>
      </c>
      <c r="E7440" s="3" t="s">
        <v>20628</v>
      </c>
      <c r="F7440" s="67" t="s">
        <v>31647</v>
      </c>
      <c r="G7440" s="67" t="s">
        <v>20824</v>
      </c>
      <c r="I7440" s="3" t="s">
        <v>6298</v>
      </c>
      <c r="J7440" s="3" t="str">
        <f>IF($B7440="SINAPI",IF(ISNUMBER(MATCH(Banco!$C7440,Analitico!$A:$A,0)),INDEX(Analitico!E:E,MATCH(Banco!$C7440,Analitico!$A:$A,0))&amp;"%",""),"")</f>
        <v/>
      </c>
      <c r="K7440" s="3" t="str">
        <f>IF($B7440="SINAPI",IF(ISNUMBER(MATCH(Banco!$C7440,Analitico!$A:$A,0)),INDEX(Analitico!F:F,MATCH(Banco!$C7440,Analitico!$A:$A,0))&amp;"%",""),"")</f>
        <v/>
      </c>
    </row>
    <row r="7441" spans="1:11" ht="22.5" x14ac:dyDescent="0.2">
      <c r="A7441" s="1" t="str">
        <f t="shared" si="117"/>
        <v>SINAPI 91601</v>
      </c>
      <c r="B7441" s="3" t="s">
        <v>21527</v>
      </c>
      <c r="C7441" s="3" t="s">
        <v>8772</v>
      </c>
      <c r="D7441" s="2" t="s">
        <v>16016</v>
      </c>
      <c r="E7441" s="3" t="s">
        <v>20628</v>
      </c>
      <c r="F7441" s="67" t="s">
        <v>5025</v>
      </c>
      <c r="G7441" s="67" t="s">
        <v>28964</v>
      </c>
      <c r="I7441" s="3" t="s">
        <v>6298</v>
      </c>
      <c r="J7441" s="3" t="str">
        <f>IF($B7441="SINAPI",IF(ISNUMBER(MATCH(Banco!$C7441,Analitico!$A:$A,0)),INDEX(Analitico!E:E,MATCH(Banco!$C7441,Analitico!$A:$A,0))&amp;"%",""),"")</f>
        <v/>
      </c>
      <c r="K7441" s="3" t="str">
        <f>IF($B7441="SINAPI",IF(ISNUMBER(MATCH(Banco!$C7441,Analitico!$A:$A,0)),INDEX(Analitico!F:F,MATCH(Banco!$C7441,Analitico!$A:$A,0))&amp;"%",""),"")</f>
        <v/>
      </c>
    </row>
    <row r="7442" spans="1:11" ht="22.5" x14ac:dyDescent="0.2">
      <c r="A7442" s="1" t="str">
        <f t="shared" si="117"/>
        <v>SINAPI 91602</v>
      </c>
      <c r="B7442" s="3" t="s">
        <v>21527</v>
      </c>
      <c r="C7442" s="3" t="s">
        <v>8773</v>
      </c>
      <c r="D7442" s="2" t="s">
        <v>16017</v>
      </c>
      <c r="E7442" s="3" t="s">
        <v>20628</v>
      </c>
      <c r="F7442" s="67" t="s">
        <v>5648</v>
      </c>
      <c r="G7442" s="67" t="s">
        <v>6146</v>
      </c>
      <c r="I7442" s="3" t="s">
        <v>6298</v>
      </c>
      <c r="J7442" s="3" t="str">
        <f>IF($B7442="SINAPI",IF(ISNUMBER(MATCH(Banco!$C7442,Analitico!$A:$A,0)),INDEX(Analitico!E:E,MATCH(Banco!$C7442,Analitico!$A:$A,0))&amp;"%",""),"")</f>
        <v/>
      </c>
      <c r="K7442" s="3" t="str">
        <f>IF($B7442="SINAPI",IF(ISNUMBER(MATCH(Banco!$C7442,Analitico!$A:$A,0)),INDEX(Analitico!F:F,MATCH(Banco!$C7442,Analitico!$A:$A,0))&amp;"%",""),"")</f>
        <v/>
      </c>
    </row>
    <row r="7443" spans="1:11" ht="22.5" x14ac:dyDescent="0.2">
      <c r="A7443" s="1" t="str">
        <f t="shared" si="117"/>
        <v>SINAPI 91603</v>
      </c>
      <c r="B7443" s="3" t="s">
        <v>21527</v>
      </c>
      <c r="C7443" s="3" t="s">
        <v>8774</v>
      </c>
      <c r="D7443" s="2" t="s">
        <v>16018</v>
      </c>
      <c r="E7443" s="3" t="s">
        <v>20628</v>
      </c>
      <c r="F7443" s="67" t="s">
        <v>20761</v>
      </c>
      <c r="G7443" s="67" t="s">
        <v>5065</v>
      </c>
      <c r="I7443" s="3" t="s">
        <v>6298</v>
      </c>
      <c r="J7443" s="3" t="str">
        <f>IF($B7443="SINAPI",IF(ISNUMBER(MATCH(Banco!$C7443,Analitico!$A:$A,0)),INDEX(Analitico!E:E,MATCH(Banco!$C7443,Analitico!$A:$A,0))&amp;"%",""),"")</f>
        <v/>
      </c>
      <c r="K7443" s="3" t="str">
        <f>IF($B7443="SINAPI",IF(ISNUMBER(MATCH(Banco!$C7443,Analitico!$A:$A,0)),INDEX(Analitico!F:F,MATCH(Banco!$C7443,Analitico!$A:$A,0))&amp;"%",""),"")</f>
        <v/>
      </c>
    </row>
    <row r="7444" spans="1:11" ht="22.5" x14ac:dyDescent="0.2">
      <c r="A7444" s="1" t="str">
        <f t="shared" si="117"/>
        <v>SINAPI 92759</v>
      </c>
      <c r="B7444" s="3" t="s">
        <v>21527</v>
      </c>
      <c r="C7444" s="3" t="s">
        <v>8775</v>
      </c>
      <c r="D7444" s="2" t="s">
        <v>16019</v>
      </c>
      <c r="E7444" s="3" t="s">
        <v>20628</v>
      </c>
      <c r="F7444" s="67" t="s">
        <v>5388</v>
      </c>
      <c r="G7444" s="67" t="s">
        <v>5033</v>
      </c>
      <c r="I7444" s="3" t="s">
        <v>6298</v>
      </c>
      <c r="J7444" s="3" t="str">
        <f>IF($B7444="SINAPI",IF(ISNUMBER(MATCH(Banco!$C7444,Analitico!$A:$A,0)),INDEX(Analitico!E:E,MATCH(Banco!$C7444,Analitico!$A:$A,0))&amp;"%",""),"")</f>
        <v/>
      </c>
      <c r="K7444" s="3" t="str">
        <f>IF($B7444="SINAPI",IF(ISNUMBER(MATCH(Banco!$C7444,Analitico!$A:$A,0)),INDEX(Analitico!F:F,MATCH(Banco!$C7444,Analitico!$A:$A,0))&amp;"%",""),"")</f>
        <v/>
      </c>
    </row>
    <row r="7445" spans="1:11" ht="22.5" x14ac:dyDescent="0.2">
      <c r="A7445" s="1" t="str">
        <f t="shared" si="117"/>
        <v>SINAPI 92760</v>
      </c>
      <c r="B7445" s="3" t="s">
        <v>21527</v>
      </c>
      <c r="C7445" s="3" t="s">
        <v>8776</v>
      </c>
      <c r="D7445" s="2" t="s">
        <v>16020</v>
      </c>
      <c r="E7445" s="3" t="s">
        <v>20628</v>
      </c>
      <c r="F7445" s="67" t="s">
        <v>21104</v>
      </c>
      <c r="G7445" s="67" t="s">
        <v>30088</v>
      </c>
      <c r="I7445" s="3" t="s">
        <v>6298</v>
      </c>
      <c r="J7445" s="3" t="str">
        <f>IF($B7445="SINAPI",IF(ISNUMBER(MATCH(Banco!$C7445,Analitico!$A:$A,0)),INDEX(Analitico!E:E,MATCH(Banco!$C7445,Analitico!$A:$A,0))&amp;"%",""),"")</f>
        <v/>
      </c>
      <c r="K7445" s="3" t="str">
        <f>IF($B7445="SINAPI",IF(ISNUMBER(MATCH(Banco!$C7445,Analitico!$A:$A,0)),INDEX(Analitico!F:F,MATCH(Banco!$C7445,Analitico!$A:$A,0))&amp;"%",""),"")</f>
        <v/>
      </c>
    </row>
    <row r="7446" spans="1:11" ht="22.5" x14ac:dyDescent="0.2">
      <c r="A7446" s="1" t="str">
        <f t="shared" si="117"/>
        <v>SINAPI 92761</v>
      </c>
      <c r="B7446" s="3" t="s">
        <v>21527</v>
      </c>
      <c r="C7446" s="3" t="s">
        <v>8777</v>
      </c>
      <c r="D7446" s="2" t="s">
        <v>16021</v>
      </c>
      <c r="E7446" s="3" t="s">
        <v>20628</v>
      </c>
      <c r="F7446" s="67" t="s">
        <v>5940</v>
      </c>
      <c r="G7446" s="67" t="s">
        <v>4952</v>
      </c>
      <c r="I7446" s="3" t="s">
        <v>6298</v>
      </c>
      <c r="J7446" s="3" t="str">
        <f>IF($B7446="SINAPI",IF(ISNUMBER(MATCH(Banco!$C7446,Analitico!$A:$A,0)),INDEX(Analitico!E:E,MATCH(Banco!$C7446,Analitico!$A:$A,0))&amp;"%",""),"")</f>
        <v/>
      </c>
      <c r="K7446" s="3" t="str">
        <f>IF($B7446="SINAPI",IF(ISNUMBER(MATCH(Banco!$C7446,Analitico!$A:$A,0)),INDEX(Analitico!F:F,MATCH(Banco!$C7446,Analitico!$A:$A,0))&amp;"%",""),"")</f>
        <v/>
      </c>
    </row>
    <row r="7447" spans="1:11" ht="22.5" x14ac:dyDescent="0.2">
      <c r="A7447" s="1" t="str">
        <f t="shared" si="117"/>
        <v>SINAPI 92762</v>
      </c>
      <c r="B7447" s="3" t="s">
        <v>21527</v>
      </c>
      <c r="C7447" s="3" t="s">
        <v>8778</v>
      </c>
      <c r="D7447" s="2" t="s">
        <v>16022</v>
      </c>
      <c r="E7447" s="3" t="s">
        <v>20628</v>
      </c>
      <c r="F7447" s="67" t="s">
        <v>5454</v>
      </c>
      <c r="G7447" s="67" t="s">
        <v>21552</v>
      </c>
      <c r="I7447" s="3" t="s">
        <v>6298</v>
      </c>
      <c r="J7447" s="3" t="str">
        <f>IF($B7447="SINAPI",IF(ISNUMBER(MATCH(Banco!$C7447,Analitico!$A:$A,0)),INDEX(Analitico!E:E,MATCH(Banco!$C7447,Analitico!$A:$A,0))&amp;"%",""),"")</f>
        <v/>
      </c>
      <c r="K7447" s="3" t="str">
        <f>IF($B7447="SINAPI",IF(ISNUMBER(MATCH(Banco!$C7447,Analitico!$A:$A,0)),INDEX(Analitico!F:F,MATCH(Banco!$C7447,Analitico!$A:$A,0))&amp;"%",""),"")</f>
        <v/>
      </c>
    </row>
    <row r="7448" spans="1:11" ht="22.5" x14ac:dyDescent="0.2">
      <c r="A7448" s="1" t="str">
        <f t="shared" si="117"/>
        <v>SINAPI 92763</v>
      </c>
      <c r="B7448" s="3" t="s">
        <v>21527</v>
      </c>
      <c r="C7448" s="3" t="s">
        <v>8779</v>
      </c>
      <c r="D7448" s="2" t="s">
        <v>16023</v>
      </c>
      <c r="E7448" s="3" t="s">
        <v>20628</v>
      </c>
      <c r="F7448" s="67" t="s">
        <v>28713</v>
      </c>
      <c r="G7448" s="67" t="s">
        <v>4912</v>
      </c>
      <c r="I7448" s="3" t="s">
        <v>6298</v>
      </c>
      <c r="J7448" s="3" t="str">
        <f>IF($B7448="SINAPI",IF(ISNUMBER(MATCH(Banco!$C7448,Analitico!$A:$A,0)),INDEX(Analitico!E:E,MATCH(Banco!$C7448,Analitico!$A:$A,0))&amp;"%",""),"")</f>
        <v/>
      </c>
      <c r="K7448" s="3" t="str">
        <f>IF($B7448="SINAPI",IF(ISNUMBER(MATCH(Banco!$C7448,Analitico!$A:$A,0)),INDEX(Analitico!F:F,MATCH(Banco!$C7448,Analitico!$A:$A,0))&amp;"%",""),"")</f>
        <v/>
      </c>
    </row>
    <row r="7449" spans="1:11" ht="22.5" x14ac:dyDescent="0.2">
      <c r="A7449" s="1" t="str">
        <f t="shared" si="117"/>
        <v>SINAPI 92764</v>
      </c>
      <c r="B7449" s="3" t="s">
        <v>21527</v>
      </c>
      <c r="C7449" s="3" t="s">
        <v>8780</v>
      </c>
      <c r="D7449" s="2" t="s">
        <v>16024</v>
      </c>
      <c r="E7449" s="3" t="s">
        <v>20628</v>
      </c>
      <c r="F7449" s="67" t="s">
        <v>21056</v>
      </c>
      <c r="G7449" s="67" t="s">
        <v>5507</v>
      </c>
      <c r="I7449" s="3" t="s">
        <v>6298</v>
      </c>
      <c r="J7449" s="3" t="str">
        <f>IF($B7449="SINAPI",IF(ISNUMBER(MATCH(Banco!$C7449,Analitico!$A:$A,0)),INDEX(Analitico!E:E,MATCH(Banco!$C7449,Analitico!$A:$A,0))&amp;"%",""),"")</f>
        <v/>
      </c>
      <c r="K7449" s="3" t="str">
        <f>IF($B7449="SINAPI",IF(ISNUMBER(MATCH(Banco!$C7449,Analitico!$A:$A,0)),INDEX(Analitico!F:F,MATCH(Banco!$C7449,Analitico!$A:$A,0))&amp;"%",""),"")</f>
        <v/>
      </c>
    </row>
    <row r="7450" spans="1:11" ht="22.5" x14ac:dyDescent="0.2">
      <c r="A7450" s="1" t="str">
        <f t="shared" si="117"/>
        <v>SINAPI 92765</v>
      </c>
      <c r="B7450" s="3" t="s">
        <v>21527</v>
      </c>
      <c r="C7450" s="3" t="s">
        <v>8781</v>
      </c>
      <c r="D7450" s="2" t="s">
        <v>16025</v>
      </c>
      <c r="E7450" s="3" t="s">
        <v>20628</v>
      </c>
      <c r="F7450" s="67" t="s">
        <v>4944</v>
      </c>
      <c r="G7450" s="67" t="s">
        <v>21392</v>
      </c>
      <c r="I7450" s="3" t="s">
        <v>6298</v>
      </c>
      <c r="J7450" s="3" t="str">
        <f>IF($B7450="SINAPI",IF(ISNUMBER(MATCH(Banco!$C7450,Analitico!$A:$A,0)),INDEX(Analitico!E:E,MATCH(Banco!$C7450,Analitico!$A:$A,0))&amp;"%",""),"")</f>
        <v/>
      </c>
      <c r="K7450" s="3" t="str">
        <f>IF($B7450="SINAPI",IF(ISNUMBER(MATCH(Banco!$C7450,Analitico!$A:$A,0)),INDEX(Analitico!F:F,MATCH(Banco!$C7450,Analitico!$A:$A,0))&amp;"%",""),"")</f>
        <v/>
      </c>
    </row>
    <row r="7451" spans="1:11" ht="22.5" x14ac:dyDescent="0.2">
      <c r="A7451" s="1" t="str">
        <f t="shared" si="117"/>
        <v>SINAPI 92766</v>
      </c>
      <c r="B7451" s="3" t="s">
        <v>21527</v>
      </c>
      <c r="C7451" s="3" t="s">
        <v>8782</v>
      </c>
      <c r="D7451" s="2" t="s">
        <v>16026</v>
      </c>
      <c r="E7451" s="3" t="s">
        <v>20628</v>
      </c>
      <c r="F7451" s="67" t="s">
        <v>31724</v>
      </c>
      <c r="G7451" s="67" t="s">
        <v>6101</v>
      </c>
      <c r="I7451" s="3" t="s">
        <v>6298</v>
      </c>
      <c r="J7451" s="3" t="str">
        <f>IF($B7451="SINAPI",IF(ISNUMBER(MATCH(Banco!$C7451,Analitico!$A:$A,0)),INDEX(Analitico!E:E,MATCH(Banco!$C7451,Analitico!$A:$A,0))&amp;"%",""),"")</f>
        <v/>
      </c>
      <c r="K7451" s="3" t="str">
        <f>IF($B7451="SINAPI",IF(ISNUMBER(MATCH(Banco!$C7451,Analitico!$A:$A,0)),INDEX(Analitico!F:F,MATCH(Banco!$C7451,Analitico!$A:$A,0))&amp;"%",""),"")</f>
        <v/>
      </c>
    </row>
    <row r="7452" spans="1:11" ht="22.5" x14ac:dyDescent="0.2">
      <c r="A7452" s="1" t="str">
        <f t="shared" si="117"/>
        <v>SINAPI 92767</v>
      </c>
      <c r="B7452" s="3" t="s">
        <v>21527</v>
      </c>
      <c r="C7452" s="3" t="s">
        <v>8783</v>
      </c>
      <c r="D7452" s="2" t="s">
        <v>16027</v>
      </c>
      <c r="E7452" s="3" t="s">
        <v>20628</v>
      </c>
      <c r="F7452" s="67" t="s">
        <v>29762</v>
      </c>
      <c r="G7452" s="67" t="s">
        <v>6063</v>
      </c>
      <c r="I7452" s="3" t="s">
        <v>6298</v>
      </c>
      <c r="J7452" s="3" t="str">
        <f>IF($B7452="SINAPI",IF(ISNUMBER(MATCH(Banco!$C7452,Analitico!$A:$A,0)),INDEX(Analitico!E:E,MATCH(Banco!$C7452,Analitico!$A:$A,0))&amp;"%",""),"")</f>
        <v/>
      </c>
      <c r="K7452" s="3" t="str">
        <f>IF($B7452="SINAPI",IF(ISNUMBER(MATCH(Banco!$C7452,Analitico!$A:$A,0)),INDEX(Analitico!F:F,MATCH(Banco!$C7452,Analitico!$A:$A,0))&amp;"%",""),"")</f>
        <v/>
      </c>
    </row>
    <row r="7453" spans="1:11" ht="22.5" x14ac:dyDescent="0.2">
      <c r="A7453" s="1" t="str">
        <f t="shared" si="117"/>
        <v>SINAPI 92768</v>
      </c>
      <c r="B7453" s="3" t="s">
        <v>21527</v>
      </c>
      <c r="C7453" s="3" t="s">
        <v>8784</v>
      </c>
      <c r="D7453" s="2" t="s">
        <v>16028</v>
      </c>
      <c r="E7453" s="3" t="s">
        <v>20628</v>
      </c>
      <c r="F7453" s="67" t="s">
        <v>5915</v>
      </c>
      <c r="G7453" s="67" t="s">
        <v>5388</v>
      </c>
      <c r="I7453" s="3" t="s">
        <v>6298</v>
      </c>
      <c r="J7453" s="3" t="str">
        <f>IF($B7453="SINAPI",IF(ISNUMBER(MATCH(Banco!$C7453,Analitico!$A:$A,0)),INDEX(Analitico!E:E,MATCH(Banco!$C7453,Analitico!$A:$A,0))&amp;"%",""),"")</f>
        <v/>
      </c>
      <c r="K7453" s="3" t="str">
        <f>IF($B7453="SINAPI",IF(ISNUMBER(MATCH(Banco!$C7453,Analitico!$A:$A,0)),INDEX(Analitico!F:F,MATCH(Banco!$C7453,Analitico!$A:$A,0))&amp;"%",""),"")</f>
        <v/>
      </c>
    </row>
    <row r="7454" spans="1:11" ht="22.5" x14ac:dyDescent="0.2">
      <c r="A7454" s="1" t="str">
        <f t="shared" si="117"/>
        <v>SINAPI 92769</v>
      </c>
      <c r="B7454" s="3" t="s">
        <v>21527</v>
      </c>
      <c r="C7454" s="3" t="s">
        <v>8785</v>
      </c>
      <c r="D7454" s="2" t="s">
        <v>16029</v>
      </c>
      <c r="E7454" s="3" t="s">
        <v>20628</v>
      </c>
      <c r="F7454" s="67" t="s">
        <v>4956</v>
      </c>
      <c r="G7454" s="67" t="s">
        <v>21600</v>
      </c>
      <c r="I7454" s="3" t="s">
        <v>6298</v>
      </c>
      <c r="J7454" s="3" t="str">
        <f>IF($B7454="SINAPI",IF(ISNUMBER(MATCH(Banco!$C7454,Analitico!$A:$A,0)),INDEX(Analitico!E:E,MATCH(Banco!$C7454,Analitico!$A:$A,0))&amp;"%",""),"")</f>
        <v/>
      </c>
      <c r="K7454" s="3" t="str">
        <f>IF($B7454="SINAPI",IF(ISNUMBER(MATCH(Banco!$C7454,Analitico!$A:$A,0)),INDEX(Analitico!F:F,MATCH(Banco!$C7454,Analitico!$A:$A,0))&amp;"%",""),"")</f>
        <v/>
      </c>
    </row>
    <row r="7455" spans="1:11" ht="22.5" x14ac:dyDescent="0.2">
      <c r="A7455" s="1" t="str">
        <f t="shared" si="117"/>
        <v>SINAPI 92770</v>
      </c>
      <c r="B7455" s="3" t="s">
        <v>21527</v>
      </c>
      <c r="C7455" s="3" t="s">
        <v>8786</v>
      </c>
      <c r="D7455" s="2" t="s">
        <v>16030</v>
      </c>
      <c r="E7455" s="3" t="s">
        <v>20628</v>
      </c>
      <c r="F7455" s="67" t="s">
        <v>21365</v>
      </c>
      <c r="G7455" s="67" t="s">
        <v>4950</v>
      </c>
      <c r="I7455" s="3" t="s">
        <v>6298</v>
      </c>
      <c r="J7455" s="3" t="str">
        <f>IF($B7455="SINAPI",IF(ISNUMBER(MATCH(Banco!$C7455,Analitico!$A:$A,0)),INDEX(Analitico!E:E,MATCH(Banco!$C7455,Analitico!$A:$A,0))&amp;"%",""),"")</f>
        <v/>
      </c>
      <c r="K7455" s="3" t="str">
        <f>IF($B7455="SINAPI",IF(ISNUMBER(MATCH(Banco!$C7455,Analitico!$A:$A,0)),INDEX(Analitico!F:F,MATCH(Banco!$C7455,Analitico!$A:$A,0))&amp;"%",""),"")</f>
        <v/>
      </c>
    </row>
    <row r="7456" spans="1:11" ht="22.5" x14ac:dyDescent="0.2">
      <c r="A7456" s="1" t="str">
        <f t="shared" si="117"/>
        <v>SINAPI 92771</v>
      </c>
      <c r="B7456" s="3" t="s">
        <v>21527</v>
      </c>
      <c r="C7456" s="3" t="s">
        <v>8787</v>
      </c>
      <c r="D7456" s="2" t="s">
        <v>16031</v>
      </c>
      <c r="E7456" s="3" t="s">
        <v>20628</v>
      </c>
      <c r="F7456" s="67" t="s">
        <v>29690</v>
      </c>
      <c r="G7456" s="67" t="s">
        <v>36027</v>
      </c>
      <c r="I7456" s="3" t="s">
        <v>6298</v>
      </c>
      <c r="J7456" s="3" t="str">
        <f>IF($B7456="SINAPI",IF(ISNUMBER(MATCH(Banco!$C7456,Analitico!$A:$A,0)),INDEX(Analitico!E:E,MATCH(Banco!$C7456,Analitico!$A:$A,0))&amp;"%",""),"")</f>
        <v/>
      </c>
      <c r="K7456" s="3" t="str">
        <f>IF($B7456="SINAPI",IF(ISNUMBER(MATCH(Banco!$C7456,Analitico!$A:$A,0)),INDEX(Analitico!F:F,MATCH(Banco!$C7456,Analitico!$A:$A,0))&amp;"%",""),"")</f>
        <v/>
      </c>
    </row>
    <row r="7457" spans="1:11" ht="22.5" x14ac:dyDescent="0.2">
      <c r="A7457" s="1" t="str">
        <f t="shared" si="117"/>
        <v>SINAPI 92772</v>
      </c>
      <c r="B7457" s="3" t="s">
        <v>21527</v>
      </c>
      <c r="C7457" s="3" t="s">
        <v>8788</v>
      </c>
      <c r="D7457" s="2" t="s">
        <v>16032</v>
      </c>
      <c r="E7457" s="3" t="s">
        <v>20628</v>
      </c>
      <c r="F7457" s="67" t="s">
        <v>4504</v>
      </c>
      <c r="G7457" s="67" t="s">
        <v>33549</v>
      </c>
      <c r="I7457" s="3" t="s">
        <v>6298</v>
      </c>
      <c r="J7457" s="3" t="str">
        <f>IF($B7457="SINAPI",IF(ISNUMBER(MATCH(Banco!$C7457,Analitico!$A:$A,0)),INDEX(Analitico!E:E,MATCH(Banco!$C7457,Analitico!$A:$A,0))&amp;"%",""),"")</f>
        <v/>
      </c>
      <c r="K7457" s="3" t="str">
        <f>IF($B7457="SINAPI",IF(ISNUMBER(MATCH(Banco!$C7457,Analitico!$A:$A,0)),INDEX(Analitico!F:F,MATCH(Banco!$C7457,Analitico!$A:$A,0))&amp;"%",""),"")</f>
        <v/>
      </c>
    </row>
    <row r="7458" spans="1:11" ht="22.5" x14ac:dyDescent="0.2">
      <c r="A7458" s="1" t="str">
        <f t="shared" si="117"/>
        <v>SINAPI 92773</v>
      </c>
      <c r="B7458" s="3" t="s">
        <v>21527</v>
      </c>
      <c r="C7458" s="3" t="s">
        <v>8789</v>
      </c>
      <c r="D7458" s="2" t="s">
        <v>16033</v>
      </c>
      <c r="E7458" s="3" t="s">
        <v>20628</v>
      </c>
      <c r="F7458" s="67" t="s">
        <v>5939</v>
      </c>
      <c r="G7458" s="67" t="s">
        <v>5422</v>
      </c>
      <c r="I7458" s="3" t="s">
        <v>6298</v>
      </c>
      <c r="J7458" s="3" t="str">
        <f>IF($B7458="SINAPI",IF(ISNUMBER(MATCH(Banco!$C7458,Analitico!$A:$A,0)),INDEX(Analitico!E:E,MATCH(Banco!$C7458,Analitico!$A:$A,0))&amp;"%",""),"")</f>
        <v/>
      </c>
      <c r="K7458" s="3" t="str">
        <f>IF($B7458="SINAPI",IF(ISNUMBER(MATCH(Banco!$C7458,Analitico!$A:$A,0)),INDEX(Analitico!F:F,MATCH(Banco!$C7458,Analitico!$A:$A,0))&amp;"%",""),"")</f>
        <v/>
      </c>
    </row>
    <row r="7459" spans="1:11" ht="22.5" x14ac:dyDescent="0.2">
      <c r="A7459" s="1" t="str">
        <f t="shared" ref="A7459:A7522" si="118">CONCATENAR</f>
        <v>SINAPI 92774</v>
      </c>
      <c r="B7459" s="3" t="s">
        <v>21527</v>
      </c>
      <c r="C7459" s="3" t="s">
        <v>8790</v>
      </c>
      <c r="D7459" s="2" t="s">
        <v>16034</v>
      </c>
      <c r="E7459" s="3" t="s">
        <v>20628</v>
      </c>
      <c r="F7459" s="67" t="s">
        <v>21320</v>
      </c>
      <c r="G7459" s="67" t="s">
        <v>31724</v>
      </c>
      <c r="I7459" s="3" t="s">
        <v>6298</v>
      </c>
      <c r="J7459" s="3" t="str">
        <f>IF($B7459="SINAPI",IF(ISNUMBER(MATCH(Banco!$C7459,Analitico!$A:$A,0)),INDEX(Analitico!E:E,MATCH(Banco!$C7459,Analitico!$A:$A,0))&amp;"%",""),"")</f>
        <v/>
      </c>
      <c r="K7459" s="3" t="str">
        <f>IF($B7459="SINAPI",IF(ISNUMBER(MATCH(Banco!$C7459,Analitico!$A:$A,0)),INDEX(Analitico!F:F,MATCH(Banco!$C7459,Analitico!$A:$A,0))&amp;"%",""),"")</f>
        <v/>
      </c>
    </row>
    <row r="7460" spans="1:11" x14ac:dyDescent="0.2">
      <c r="A7460" s="1" t="str">
        <f t="shared" si="118"/>
        <v>SINAPI 92798</v>
      </c>
      <c r="B7460" s="3" t="s">
        <v>21527</v>
      </c>
      <c r="C7460" s="3" t="s">
        <v>8791</v>
      </c>
      <c r="D7460" s="2" t="s">
        <v>16035</v>
      </c>
      <c r="E7460" s="3" t="s">
        <v>20628</v>
      </c>
      <c r="F7460" s="67" t="s">
        <v>4497</v>
      </c>
      <c r="G7460" s="67" t="s">
        <v>20894</v>
      </c>
      <c r="I7460" s="3" t="s">
        <v>6298</v>
      </c>
      <c r="J7460" s="3" t="str">
        <f>IF($B7460="SINAPI",IF(ISNUMBER(MATCH(Banco!$C7460,Analitico!$A:$A,0)),INDEX(Analitico!E:E,MATCH(Banco!$C7460,Analitico!$A:$A,0))&amp;"%",""),"")</f>
        <v/>
      </c>
      <c r="K7460" s="3" t="str">
        <f>IF($B7460="SINAPI",IF(ISNUMBER(MATCH(Banco!$C7460,Analitico!$A:$A,0)),INDEX(Analitico!F:F,MATCH(Banco!$C7460,Analitico!$A:$A,0))&amp;"%",""),"")</f>
        <v/>
      </c>
    </row>
    <row r="7461" spans="1:11" x14ac:dyDescent="0.2">
      <c r="A7461" s="1" t="str">
        <f t="shared" si="118"/>
        <v>SINAPI 92799</v>
      </c>
      <c r="B7461" s="3" t="s">
        <v>21527</v>
      </c>
      <c r="C7461" s="3" t="s">
        <v>8792</v>
      </c>
      <c r="D7461" s="2" t="s">
        <v>16036</v>
      </c>
      <c r="E7461" s="3" t="s">
        <v>20628</v>
      </c>
      <c r="F7461" s="67" t="s">
        <v>6048</v>
      </c>
      <c r="G7461" s="67" t="s">
        <v>6142</v>
      </c>
      <c r="I7461" s="3" t="s">
        <v>6298</v>
      </c>
      <c r="J7461" s="3" t="str">
        <f>IF($B7461="SINAPI",IF(ISNUMBER(MATCH(Banco!$C7461,Analitico!$A:$A,0)),INDEX(Analitico!E:E,MATCH(Banco!$C7461,Analitico!$A:$A,0))&amp;"%",""),"")</f>
        <v/>
      </c>
      <c r="K7461" s="3" t="str">
        <f>IF($B7461="SINAPI",IF(ISNUMBER(MATCH(Banco!$C7461,Analitico!$A:$A,0)),INDEX(Analitico!F:F,MATCH(Banco!$C7461,Analitico!$A:$A,0))&amp;"%",""),"")</f>
        <v/>
      </c>
    </row>
    <row r="7462" spans="1:11" x14ac:dyDescent="0.2">
      <c r="A7462" s="1" t="str">
        <f t="shared" si="118"/>
        <v>SINAPI 92800</v>
      </c>
      <c r="B7462" s="3" t="s">
        <v>21527</v>
      </c>
      <c r="C7462" s="3" t="s">
        <v>8793</v>
      </c>
      <c r="D7462" s="2" t="s">
        <v>16037</v>
      </c>
      <c r="E7462" s="3" t="s">
        <v>20628</v>
      </c>
      <c r="F7462" s="67" t="s">
        <v>6227</v>
      </c>
      <c r="G7462" s="67" t="s">
        <v>5562</v>
      </c>
      <c r="I7462" s="3" t="s">
        <v>6298</v>
      </c>
      <c r="J7462" s="3" t="str">
        <f>IF($B7462="SINAPI",IF(ISNUMBER(MATCH(Banco!$C7462,Analitico!$A:$A,0)),INDEX(Analitico!E:E,MATCH(Banco!$C7462,Analitico!$A:$A,0))&amp;"%",""),"")</f>
        <v/>
      </c>
      <c r="K7462" s="3" t="str">
        <f>IF($B7462="SINAPI",IF(ISNUMBER(MATCH(Banco!$C7462,Analitico!$A:$A,0)),INDEX(Analitico!F:F,MATCH(Banco!$C7462,Analitico!$A:$A,0))&amp;"%",""),"")</f>
        <v/>
      </c>
    </row>
    <row r="7463" spans="1:11" x14ac:dyDescent="0.2">
      <c r="A7463" s="1" t="str">
        <f t="shared" si="118"/>
        <v>SINAPI 92801</v>
      </c>
      <c r="B7463" s="3" t="s">
        <v>21527</v>
      </c>
      <c r="C7463" s="3" t="s">
        <v>8794</v>
      </c>
      <c r="D7463" s="2" t="s">
        <v>16038</v>
      </c>
      <c r="E7463" s="3" t="s">
        <v>20628</v>
      </c>
      <c r="F7463" s="67" t="s">
        <v>36028</v>
      </c>
      <c r="G7463" s="67" t="s">
        <v>31724</v>
      </c>
      <c r="I7463" s="3" t="s">
        <v>6298</v>
      </c>
      <c r="J7463" s="3" t="str">
        <f>IF($B7463="SINAPI",IF(ISNUMBER(MATCH(Banco!$C7463,Analitico!$A:$A,0)),INDEX(Analitico!E:E,MATCH(Banco!$C7463,Analitico!$A:$A,0))&amp;"%",""),"")</f>
        <v/>
      </c>
      <c r="K7463" s="3" t="str">
        <f>IF($B7463="SINAPI",IF(ISNUMBER(MATCH(Banco!$C7463,Analitico!$A:$A,0)),INDEX(Analitico!F:F,MATCH(Banco!$C7463,Analitico!$A:$A,0))&amp;"%",""),"")</f>
        <v/>
      </c>
    </row>
    <row r="7464" spans="1:11" x14ac:dyDescent="0.2">
      <c r="A7464" s="1" t="str">
        <f t="shared" si="118"/>
        <v>SINAPI 92802</v>
      </c>
      <c r="B7464" s="3" t="s">
        <v>21527</v>
      </c>
      <c r="C7464" s="3" t="s">
        <v>8795</v>
      </c>
      <c r="D7464" s="2" t="s">
        <v>16039</v>
      </c>
      <c r="E7464" s="3" t="s">
        <v>20628</v>
      </c>
      <c r="F7464" s="67" t="s">
        <v>21576</v>
      </c>
      <c r="G7464" s="67" t="s">
        <v>36028</v>
      </c>
      <c r="I7464" s="3" t="s">
        <v>6298</v>
      </c>
      <c r="J7464" s="3" t="str">
        <f>IF($B7464="SINAPI",IF(ISNUMBER(MATCH(Banco!$C7464,Analitico!$A:$A,0)),INDEX(Analitico!E:E,MATCH(Banco!$C7464,Analitico!$A:$A,0))&amp;"%",""),"")</f>
        <v/>
      </c>
      <c r="K7464" s="3" t="str">
        <f>IF($B7464="SINAPI",IF(ISNUMBER(MATCH(Banco!$C7464,Analitico!$A:$A,0)),INDEX(Analitico!F:F,MATCH(Banco!$C7464,Analitico!$A:$A,0))&amp;"%",""),"")</f>
        <v/>
      </c>
    </row>
    <row r="7465" spans="1:11" x14ac:dyDescent="0.2">
      <c r="A7465" s="1" t="str">
        <f t="shared" si="118"/>
        <v>SINAPI 92803</v>
      </c>
      <c r="B7465" s="3" t="s">
        <v>21527</v>
      </c>
      <c r="C7465" s="3" t="s">
        <v>8796</v>
      </c>
      <c r="D7465" s="2" t="s">
        <v>16040</v>
      </c>
      <c r="E7465" s="3" t="s">
        <v>20628</v>
      </c>
      <c r="F7465" s="67" t="s">
        <v>20894</v>
      </c>
      <c r="G7465" s="67" t="s">
        <v>5453</v>
      </c>
      <c r="I7465" s="3" t="s">
        <v>6298</v>
      </c>
      <c r="J7465" s="3" t="str">
        <f>IF($B7465="SINAPI",IF(ISNUMBER(MATCH(Banco!$C7465,Analitico!$A:$A,0)),INDEX(Analitico!E:E,MATCH(Banco!$C7465,Analitico!$A:$A,0))&amp;"%",""),"")</f>
        <v/>
      </c>
      <c r="K7465" s="3" t="str">
        <f>IF($B7465="SINAPI",IF(ISNUMBER(MATCH(Banco!$C7465,Analitico!$A:$A,0)),INDEX(Analitico!F:F,MATCH(Banco!$C7465,Analitico!$A:$A,0))&amp;"%",""),"")</f>
        <v/>
      </c>
    </row>
    <row r="7466" spans="1:11" x14ac:dyDescent="0.2">
      <c r="A7466" s="1" t="str">
        <f t="shared" si="118"/>
        <v>SINAPI 92804</v>
      </c>
      <c r="B7466" s="3" t="s">
        <v>21527</v>
      </c>
      <c r="C7466" s="3" t="s">
        <v>8797</v>
      </c>
      <c r="D7466" s="2" t="s">
        <v>16041</v>
      </c>
      <c r="E7466" s="3" t="s">
        <v>20628</v>
      </c>
      <c r="F7466" s="67" t="s">
        <v>21464</v>
      </c>
      <c r="G7466" s="67" t="s">
        <v>29704</v>
      </c>
      <c r="I7466" s="3" t="s">
        <v>6298</v>
      </c>
      <c r="J7466" s="3" t="str">
        <f>IF($B7466="SINAPI",IF(ISNUMBER(MATCH(Banco!$C7466,Analitico!$A:$A,0)),INDEX(Analitico!E:E,MATCH(Banco!$C7466,Analitico!$A:$A,0))&amp;"%",""),"")</f>
        <v/>
      </c>
      <c r="K7466" s="3" t="str">
        <f>IF($B7466="SINAPI",IF(ISNUMBER(MATCH(Banco!$C7466,Analitico!$A:$A,0)),INDEX(Analitico!F:F,MATCH(Banco!$C7466,Analitico!$A:$A,0))&amp;"%",""),"")</f>
        <v/>
      </c>
    </row>
    <row r="7467" spans="1:11" x14ac:dyDescent="0.2">
      <c r="A7467" s="1" t="str">
        <f t="shared" si="118"/>
        <v>SINAPI 92805</v>
      </c>
      <c r="B7467" s="3" t="s">
        <v>21527</v>
      </c>
      <c r="C7467" s="3" t="s">
        <v>8798</v>
      </c>
      <c r="D7467" s="2" t="s">
        <v>16042</v>
      </c>
      <c r="E7467" s="3" t="s">
        <v>20628</v>
      </c>
      <c r="F7467" s="67" t="s">
        <v>36029</v>
      </c>
      <c r="G7467" s="67" t="s">
        <v>36029</v>
      </c>
      <c r="I7467" s="3" t="s">
        <v>6298</v>
      </c>
      <c r="J7467" s="3" t="str">
        <f>IF($B7467="SINAPI",IF(ISNUMBER(MATCH(Banco!$C7467,Analitico!$A:$A,0)),INDEX(Analitico!E:E,MATCH(Banco!$C7467,Analitico!$A:$A,0))&amp;"%",""),"")</f>
        <v/>
      </c>
      <c r="K7467" s="3" t="str">
        <f>IF($B7467="SINAPI",IF(ISNUMBER(MATCH(Banco!$C7467,Analitico!$A:$A,0)),INDEX(Analitico!F:F,MATCH(Banco!$C7467,Analitico!$A:$A,0))&amp;"%",""),"")</f>
        <v/>
      </c>
    </row>
    <row r="7468" spans="1:11" x14ac:dyDescent="0.2">
      <c r="A7468" s="1" t="str">
        <f t="shared" si="118"/>
        <v>SINAPI 92806</v>
      </c>
      <c r="B7468" s="3" t="s">
        <v>21527</v>
      </c>
      <c r="C7468" s="3" t="s">
        <v>8799</v>
      </c>
      <c r="D7468" s="2" t="s">
        <v>16043</v>
      </c>
      <c r="E7468" s="3" t="s">
        <v>20628</v>
      </c>
      <c r="F7468" s="67" t="s">
        <v>20894</v>
      </c>
      <c r="G7468" s="67" t="s">
        <v>20894</v>
      </c>
      <c r="I7468" s="3" t="s">
        <v>6298</v>
      </c>
      <c r="J7468" s="3" t="str">
        <f>IF($B7468="SINAPI",IF(ISNUMBER(MATCH(Banco!$C7468,Analitico!$A:$A,0)),INDEX(Analitico!E:E,MATCH(Banco!$C7468,Analitico!$A:$A,0))&amp;"%",""),"")</f>
        <v/>
      </c>
      <c r="K7468" s="3" t="str">
        <f>IF($B7468="SINAPI",IF(ISNUMBER(MATCH(Banco!$C7468,Analitico!$A:$A,0)),INDEX(Analitico!F:F,MATCH(Banco!$C7468,Analitico!$A:$A,0))&amp;"%",""),"")</f>
        <v/>
      </c>
    </row>
    <row r="7469" spans="1:11" x14ac:dyDescent="0.2">
      <c r="A7469" s="1" t="str">
        <f t="shared" si="118"/>
        <v>SINAPI 92875</v>
      </c>
      <c r="B7469" s="3" t="s">
        <v>21527</v>
      </c>
      <c r="C7469" s="3" t="s">
        <v>8800</v>
      </c>
      <c r="D7469" s="2" t="s">
        <v>16044</v>
      </c>
      <c r="E7469" s="3" t="s">
        <v>20628</v>
      </c>
      <c r="F7469" s="67" t="s">
        <v>20934</v>
      </c>
      <c r="G7469" s="67" t="s">
        <v>5074</v>
      </c>
      <c r="I7469" s="3" t="s">
        <v>6298</v>
      </c>
      <c r="J7469" s="3" t="str">
        <f>IF($B7469="SINAPI",IF(ISNUMBER(MATCH(Banco!$C7469,Analitico!$A:$A,0)),INDEX(Analitico!E:E,MATCH(Banco!$C7469,Analitico!$A:$A,0))&amp;"%",""),"")</f>
        <v/>
      </c>
      <c r="K7469" s="3" t="str">
        <f>IF($B7469="SINAPI",IF(ISNUMBER(MATCH(Banco!$C7469,Analitico!$A:$A,0)),INDEX(Analitico!F:F,MATCH(Banco!$C7469,Analitico!$A:$A,0))&amp;"%",""),"")</f>
        <v/>
      </c>
    </row>
    <row r="7470" spans="1:11" x14ac:dyDescent="0.2">
      <c r="A7470" s="1" t="str">
        <f t="shared" si="118"/>
        <v>SINAPI 92876</v>
      </c>
      <c r="B7470" s="3" t="s">
        <v>21527</v>
      </c>
      <c r="C7470" s="3" t="s">
        <v>8801</v>
      </c>
      <c r="D7470" s="2" t="s">
        <v>16045</v>
      </c>
      <c r="E7470" s="3" t="s">
        <v>20628</v>
      </c>
      <c r="F7470" s="67" t="s">
        <v>6183</v>
      </c>
      <c r="G7470" s="67" t="s">
        <v>4817</v>
      </c>
      <c r="I7470" s="3" t="s">
        <v>6298</v>
      </c>
      <c r="J7470" s="3" t="str">
        <f>IF($B7470="SINAPI",IF(ISNUMBER(MATCH(Banco!$C7470,Analitico!$A:$A,0)),INDEX(Analitico!E:E,MATCH(Banco!$C7470,Analitico!$A:$A,0))&amp;"%",""),"")</f>
        <v/>
      </c>
      <c r="K7470" s="3" t="str">
        <f>IF($B7470="SINAPI",IF(ISNUMBER(MATCH(Banco!$C7470,Analitico!$A:$A,0)),INDEX(Analitico!F:F,MATCH(Banco!$C7470,Analitico!$A:$A,0))&amp;"%",""),"")</f>
        <v/>
      </c>
    </row>
    <row r="7471" spans="1:11" x14ac:dyDescent="0.2">
      <c r="A7471" s="1" t="str">
        <f t="shared" si="118"/>
        <v>SINAPI 92877</v>
      </c>
      <c r="B7471" s="3" t="s">
        <v>21527</v>
      </c>
      <c r="C7471" s="3" t="s">
        <v>8802</v>
      </c>
      <c r="D7471" s="2" t="s">
        <v>16046</v>
      </c>
      <c r="E7471" s="3" t="s">
        <v>20628</v>
      </c>
      <c r="F7471" s="67" t="s">
        <v>21576</v>
      </c>
      <c r="G7471" s="67" t="s">
        <v>29518</v>
      </c>
      <c r="I7471" s="3" t="s">
        <v>6298</v>
      </c>
      <c r="J7471" s="3" t="str">
        <f>IF($B7471="SINAPI",IF(ISNUMBER(MATCH(Banco!$C7471,Analitico!$A:$A,0)),INDEX(Analitico!E:E,MATCH(Banco!$C7471,Analitico!$A:$A,0))&amp;"%",""),"")</f>
        <v/>
      </c>
      <c r="K7471" s="3" t="str">
        <f>IF($B7471="SINAPI",IF(ISNUMBER(MATCH(Banco!$C7471,Analitico!$A:$A,0)),INDEX(Analitico!F:F,MATCH(Banco!$C7471,Analitico!$A:$A,0))&amp;"%",""),"")</f>
        <v/>
      </c>
    </row>
    <row r="7472" spans="1:11" x14ac:dyDescent="0.2">
      <c r="A7472" s="1" t="str">
        <f t="shared" si="118"/>
        <v>SINAPI 92878</v>
      </c>
      <c r="B7472" s="3" t="s">
        <v>21527</v>
      </c>
      <c r="C7472" s="3" t="s">
        <v>8803</v>
      </c>
      <c r="D7472" s="2" t="s">
        <v>16047</v>
      </c>
      <c r="E7472" s="3" t="s">
        <v>20628</v>
      </c>
      <c r="F7472" s="67" t="s">
        <v>20705</v>
      </c>
      <c r="G7472" s="67" t="s">
        <v>5430</v>
      </c>
      <c r="I7472" s="3" t="s">
        <v>6298</v>
      </c>
      <c r="J7472" s="3" t="str">
        <f>IF($B7472="SINAPI",IF(ISNUMBER(MATCH(Banco!$C7472,Analitico!$A:$A,0)),INDEX(Analitico!E:E,MATCH(Banco!$C7472,Analitico!$A:$A,0))&amp;"%",""),"")</f>
        <v/>
      </c>
      <c r="K7472" s="3" t="str">
        <f>IF($B7472="SINAPI",IF(ISNUMBER(MATCH(Banco!$C7472,Analitico!$A:$A,0)),INDEX(Analitico!F:F,MATCH(Banco!$C7472,Analitico!$A:$A,0))&amp;"%",""),"")</f>
        <v/>
      </c>
    </row>
    <row r="7473" spans="1:11" x14ac:dyDescent="0.2">
      <c r="A7473" s="1" t="str">
        <f t="shared" si="118"/>
        <v>SINAPI 92879</v>
      </c>
      <c r="B7473" s="3" t="s">
        <v>21527</v>
      </c>
      <c r="C7473" s="3" t="s">
        <v>8804</v>
      </c>
      <c r="D7473" s="2" t="s">
        <v>16048</v>
      </c>
      <c r="E7473" s="3" t="s">
        <v>20628</v>
      </c>
      <c r="F7473" s="67" t="s">
        <v>5867</v>
      </c>
      <c r="G7473" s="67" t="s">
        <v>5055</v>
      </c>
      <c r="I7473" s="3" t="s">
        <v>6298</v>
      </c>
      <c r="J7473" s="3" t="str">
        <f>IF($B7473="SINAPI",IF(ISNUMBER(MATCH(Banco!$C7473,Analitico!$A:$A,0)),INDEX(Analitico!E:E,MATCH(Banco!$C7473,Analitico!$A:$A,0))&amp;"%",""),"")</f>
        <v/>
      </c>
      <c r="K7473" s="3" t="str">
        <f>IF($B7473="SINAPI",IF(ISNUMBER(MATCH(Banco!$C7473,Analitico!$A:$A,0)),INDEX(Analitico!F:F,MATCH(Banco!$C7473,Analitico!$A:$A,0))&amp;"%",""),"")</f>
        <v/>
      </c>
    </row>
    <row r="7474" spans="1:11" x14ac:dyDescent="0.2">
      <c r="A7474" s="1" t="str">
        <f t="shared" si="118"/>
        <v>SINAPI 92880</v>
      </c>
      <c r="B7474" s="3" t="s">
        <v>21527</v>
      </c>
      <c r="C7474" s="3" t="s">
        <v>8805</v>
      </c>
      <c r="D7474" s="2" t="s">
        <v>16049</v>
      </c>
      <c r="E7474" s="3" t="s">
        <v>20628</v>
      </c>
      <c r="F7474" s="67" t="s">
        <v>6227</v>
      </c>
      <c r="G7474" s="67" t="s">
        <v>6227</v>
      </c>
      <c r="I7474" s="3" t="s">
        <v>6298</v>
      </c>
      <c r="J7474" s="3" t="str">
        <f>IF($B7474="SINAPI",IF(ISNUMBER(MATCH(Banco!$C7474,Analitico!$A:$A,0)),INDEX(Analitico!E:E,MATCH(Banco!$C7474,Analitico!$A:$A,0))&amp;"%",""),"")</f>
        <v/>
      </c>
      <c r="K7474" s="3" t="str">
        <f>IF($B7474="SINAPI",IF(ISNUMBER(MATCH(Banco!$C7474,Analitico!$A:$A,0)),INDEX(Analitico!F:F,MATCH(Banco!$C7474,Analitico!$A:$A,0))&amp;"%",""),"")</f>
        <v/>
      </c>
    </row>
    <row r="7475" spans="1:11" x14ac:dyDescent="0.2">
      <c r="A7475" s="1" t="str">
        <f t="shared" si="118"/>
        <v>SINAPI 92881</v>
      </c>
      <c r="B7475" s="3" t="s">
        <v>21527</v>
      </c>
      <c r="C7475" s="3" t="s">
        <v>8806</v>
      </c>
      <c r="D7475" s="2" t="s">
        <v>16050</v>
      </c>
      <c r="E7475" s="3" t="s">
        <v>20628</v>
      </c>
      <c r="F7475" s="67" t="s">
        <v>20922</v>
      </c>
      <c r="G7475" s="67" t="s">
        <v>29449</v>
      </c>
      <c r="I7475" s="3" t="s">
        <v>6298</v>
      </c>
      <c r="J7475" s="3" t="str">
        <f>IF($B7475="SINAPI",IF(ISNUMBER(MATCH(Banco!$C7475,Analitico!$A:$A,0)),INDEX(Analitico!E:E,MATCH(Banco!$C7475,Analitico!$A:$A,0))&amp;"%",""),"")</f>
        <v/>
      </c>
      <c r="K7475" s="3" t="str">
        <f>IF($B7475="SINAPI",IF(ISNUMBER(MATCH(Banco!$C7475,Analitico!$A:$A,0)),INDEX(Analitico!F:F,MATCH(Banco!$C7475,Analitico!$A:$A,0))&amp;"%",""),"")</f>
        <v/>
      </c>
    </row>
    <row r="7476" spans="1:11" x14ac:dyDescent="0.2">
      <c r="A7476" s="1" t="str">
        <f t="shared" si="118"/>
        <v>SINAPI 92882</v>
      </c>
      <c r="B7476" s="3" t="s">
        <v>21527</v>
      </c>
      <c r="C7476" s="3" t="s">
        <v>8807</v>
      </c>
      <c r="D7476" s="2" t="s">
        <v>16051</v>
      </c>
      <c r="E7476" s="3" t="s">
        <v>20628</v>
      </c>
      <c r="F7476" s="67" t="s">
        <v>6122</v>
      </c>
      <c r="G7476" s="67" t="s">
        <v>29972</v>
      </c>
      <c r="I7476" s="3" t="s">
        <v>6298</v>
      </c>
      <c r="J7476" s="3" t="str">
        <f>IF($B7476="SINAPI",IF(ISNUMBER(MATCH(Banco!$C7476,Analitico!$A:$A,0)),INDEX(Analitico!E:E,MATCH(Banco!$C7476,Analitico!$A:$A,0))&amp;"%",""),"")</f>
        <v/>
      </c>
      <c r="K7476" s="3" t="str">
        <f>IF($B7476="SINAPI",IF(ISNUMBER(MATCH(Banco!$C7476,Analitico!$A:$A,0)),INDEX(Analitico!F:F,MATCH(Banco!$C7476,Analitico!$A:$A,0))&amp;"%",""),"")</f>
        <v/>
      </c>
    </row>
    <row r="7477" spans="1:11" x14ac:dyDescent="0.2">
      <c r="A7477" s="1" t="str">
        <f t="shared" si="118"/>
        <v>SINAPI 92883</v>
      </c>
      <c r="B7477" s="3" t="s">
        <v>21527</v>
      </c>
      <c r="C7477" s="3" t="s">
        <v>8808</v>
      </c>
      <c r="D7477" s="2" t="s">
        <v>16052</v>
      </c>
      <c r="E7477" s="3" t="s">
        <v>20628</v>
      </c>
      <c r="F7477" s="67" t="s">
        <v>30780</v>
      </c>
      <c r="G7477" s="67" t="s">
        <v>5778</v>
      </c>
      <c r="I7477" s="3" t="s">
        <v>6298</v>
      </c>
      <c r="J7477" s="3" t="str">
        <f>IF($B7477="SINAPI",IF(ISNUMBER(MATCH(Banco!$C7477,Analitico!$A:$A,0)),INDEX(Analitico!E:E,MATCH(Banco!$C7477,Analitico!$A:$A,0))&amp;"%",""),"")</f>
        <v/>
      </c>
      <c r="K7477" s="3" t="str">
        <f>IF($B7477="SINAPI",IF(ISNUMBER(MATCH(Banco!$C7477,Analitico!$A:$A,0)),INDEX(Analitico!F:F,MATCH(Banco!$C7477,Analitico!$A:$A,0))&amp;"%",""),"")</f>
        <v/>
      </c>
    </row>
    <row r="7478" spans="1:11" x14ac:dyDescent="0.2">
      <c r="A7478" s="1" t="str">
        <f t="shared" si="118"/>
        <v>SINAPI 92884</v>
      </c>
      <c r="B7478" s="3" t="s">
        <v>21527</v>
      </c>
      <c r="C7478" s="3" t="s">
        <v>8809</v>
      </c>
      <c r="D7478" s="2" t="s">
        <v>16053</v>
      </c>
      <c r="E7478" s="3" t="s">
        <v>20628</v>
      </c>
      <c r="F7478" s="67" t="s">
        <v>5027</v>
      </c>
      <c r="G7478" s="67" t="s">
        <v>5706</v>
      </c>
      <c r="I7478" s="3" t="s">
        <v>6298</v>
      </c>
      <c r="J7478" s="3" t="str">
        <f>IF($B7478="SINAPI",IF(ISNUMBER(MATCH(Banco!$C7478,Analitico!$A:$A,0)),INDEX(Analitico!E:E,MATCH(Banco!$C7478,Analitico!$A:$A,0))&amp;"%",""),"")</f>
        <v/>
      </c>
      <c r="K7478" s="3" t="str">
        <f>IF($B7478="SINAPI",IF(ISNUMBER(MATCH(Banco!$C7478,Analitico!$A:$A,0)),INDEX(Analitico!F:F,MATCH(Banco!$C7478,Analitico!$A:$A,0))&amp;"%",""),"")</f>
        <v/>
      </c>
    </row>
    <row r="7479" spans="1:11" x14ac:dyDescent="0.2">
      <c r="A7479" s="1" t="str">
        <f t="shared" si="118"/>
        <v>SINAPI 92885</v>
      </c>
      <c r="B7479" s="3" t="s">
        <v>21527</v>
      </c>
      <c r="C7479" s="3" t="s">
        <v>8810</v>
      </c>
      <c r="D7479" s="2" t="s">
        <v>16054</v>
      </c>
      <c r="E7479" s="3" t="s">
        <v>20628</v>
      </c>
      <c r="F7479" s="67" t="s">
        <v>5685</v>
      </c>
      <c r="G7479" s="67" t="s">
        <v>30127</v>
      </c>
      <c r="I7479" s="3" t="s">
        <v>6298</v>
      </c>
      <c r="J7479" s="3" t="str">
        <f>IF($B7479="SINAPI",IF(ISNUMBER(MATCH(Banco!$C7479,Analitico!$A:$A,0)),INDEX(Analitico!E:E,MATCH(Banco!$C7479,Analitico!$A:$A,0))&amp;"%",""),"")</f>
        <v/>
      </c>
      <c r="K7479" s="3" t="str">
        <f>IF($B7479="SINAPI",IF(ISNUMBER(MATCH(Banco!$C7479,Analitico!$A:$A,0)),INDEX(Analitico!F:F,MATCH(Banco!$C7479,Analitico!$A:$A,0))&amp;"%",""),"")</f>
        <v/>
      </c>
    </row>
    <row r="7480" spans="1:11" x14ac:dyDescent="0.2">
      <c r="A7480" s="1" t="str">
        <f t="shared" si="118"/>
        <v>SINAPI 92886</v>
      </c>
      <c r="B7480" s="3" t="s">
        <v>21527</v>
      </c>
      <c r="C7480" s="3" t="s">
        <v>8811</v>
      </c>
      <c r="D7480" s="2" t="s">
        <v>16055</v>
      </c>
      <c r="E7480" s="3" t="s">
        <v>20628</v>
      </c>
      <c r="F7480" s="67" t="s">
        <v>5534</v>
      </c>
      <c r="G7480" s="67" t="s">
        <v>5145</v>
      </c>
      <c r="I7480" s="3" t="s">
        <v>6298</v>
      </c>
      <c r="J7480" s="3" t="str">
        <f>IF($B7480="SINAPI",IF(ISNUMBER(MATCH(Banco!$C7480,Analitico!$A:$A,0)),INDEX(Analitico!E:E,MATCH(Banco!$C7480,Analitico!$A:$A,0))&amp;"%",""),"")</f>
        <v/>
      </c>
      <c r="K7480" s="3" t="str">
        <f>IF($B7480="SINAPI",IF(ISNUMBER(MATCH(Banco!$C7480,Analitico!$A:$A,0)),INDEX(Analitico!F:F,MATCH(Banco!$C7480,Analitico!$A:$A,0))&amp;"%",""),"")</f>
        <v/>
      </c>
    </row>
    <row r="7481" spans="1:11" x14ac:dyDescent="0.2">
      <c r="A7481" s="1" t="str">
        <f t="shared" si="118"/>
        <v>SINAPI 92887</v>
      </c>
      <c r="B7481" s="3" t="s">
        <v>21527</v>
      </c>
      <c r="C7481" s="3" t="s">
        <v>8812</v>
      </c>
      <c r="D7481" s="2" t="s">
        <v>16056</v>
      </c>
      <c r="E7481" s="3" t="s">
        <v>20628</v>
      </c>
      <c r="F7481" s="67" t="s">
        <v>5644</v>
      </c>
      <c r="G7481" s="67" t="s">
        <v>30911</v>
      </c>
      <c r="I7481" s="3" t="s">
        <v>6298</v>
      </c>
      <c r="J7481" s="3" t="str">
        <f>IF($B7481="SINAPI",IF(ISNUMBER(MATCH(Banco!$C7481,Analitico!$A:$A,0)),INDEX(Analitico!E:E,MATCH(Banco!$C7481,Analitico!$A:$A,0))&amp;"%",""),"")</f>
        <v/>
      </c>
      <c r="K7481" s="3" t="str">
        <f>IF($B7481="SINAPI",IF(ISNUMBER(MATCH(Banco!$C7481,Analitico!$A:$A,0)),INDEX(Analitico!F:F,MATCH(Banco!$C7481,Analitico!$A:$A,0))&amp;"%",""),"")</f>
        <v/>
      </c>
    </row>
    <row r="7482" spans="1:11" x14ac:dyDescent="0.2">
      <c r="A7482" s="1" t="str">
        <f t="shared" si="118"/>
        <v>SINAPI 92888</v>
      </c>
      <c r="B7482" s="3" t="s">
        <v>21527</v>
      </c>
      <c r="C7482" s="3" t="s">
        <v>8813</v>
      </c>
      <c r="D7482" s="2" t="s">
        <v>16057</v>
      </c>
      <c r="E7482" s="3" t="s">
        <v>20628</v>
      </c>
      <c r="F7482" s="67" t="s">
        <v>30859</v>
      </c>
      <c r="G7482" s="67" t="s">
        <v>21761</v>
      </c>
      <c r="I7482" s="3" t="s">
        <v>6298</v>
      </c>
      <c r="J7482" s="3" t="str">
        <f>IF($B7482="SINAPI",IF(ISNUMBER(MATCH(Banco!$C7482,Analitico!$A:$A,0)),INDEX(Analitico!E:E,MATCH(Banco!$C7482,Analitico!$A:$A,0))&amp;"%",""),"")</f>
        <v/>
      </c>
      <c r="K7482" s="3" t="str">
        <f>IF($B7482="SINAPI",IF(ISNUMBER(MATCH(Banco!$C7482,Analitico!$A:$A,0)),INDEX(Analitico!F:F,MATCH(Banco!$C7482,Analitico!$A:$A,0))&amp;"%",""),"")</f>
        <v/>
      </c>
    </row>
    <row r="7483" spans="1:11" ht="22.5" x14ac:dyDescent="0.2">
      <c r="A7483" s="1" t="str">
        <f t="shared" si="118"/>
        <v>SINAPI 92915</v>
      </c>
      <c r="B7483" s="3" t="s">
        <v>21527</v>
      </c>
      <c r="C7483" s="3" t="s">
        <v>8814</v>
      </c>
      <c r="D7483" s="2" t="s">
        <v>16058</v>
      </c>
      <c r="E7483" s="3" t="s">
        <v>20628</v>
      </c>
      <c r="F7483" s="67" t="s">
        <v>21160</v>
      </c>
      <c r="G7483" s="67" t="s">
        <v>29617</v>
      </c>
      <c r="I7483" s="3" t="s">
        <v>6298</v>
      </c>
      <c r="J7483" s="3" t="str">
        <f>IF($B7483="SINAPI",IF(ISNUMBER(MATCH(Banco!$C7483,Analitico!$A:$A,0)),INDEX(Analitico!E:E,MATCH(Banco!$C7483,Analitico!$A:$A,0))&amp;"%",""),"")</f>
        <v/>
      </c>
      <c r="K7483" s="3" t="str">
        <f>IF($B7483="SINAPI",IF(ISNUMBER(MATCH(Banco!$C7483,Analitico!$A:$A,0)),INDEX(Analitico!F:F,MATCH(Banco!$C7483,Analitico!$A:$A,0))&amp;"%",""),"")</f>
        <v/>
      </c>
    </row>
    <row r="7484" spans="1:11" ht="22.5" x14ac:dyDescent="0.2">
      <c r="A7484" s="1" t="str">
        <f t="shared" si="118"/>
        <v>SINAPI 92916</v>
      </c>
      <c r="B7484" s="3" t="s">
        <v>21527</v>
      </c>
      <c r="C7484" s="3" t="s">
        <v>8815</v>
      </c>
      <c r="D7484" s="2" t="s">
        <v>16059</v>
      </c>
      <c r="E7484" s="3" t="s">
        <v>20628</v>
      </c>
      <c r="F7484" s="67" t="s">
        <v>36149</v>
      </c>
      <c r="G7484" s="67" t="s">
        <v>21653</v>
      </c>
      <c r="I7484" s="3" t="s">
        <v>6298</v>
      </c>
      <c r="J7484" s="3" t="str">
        <f>IF($B7484="SINAPI",IF(ISNUMBER(MATCH(Banco!$C7484,Analitico!$A:$A,0)),INDEX(Analitico!E:E,MATCH(Banco!$C7484,Analitico!$A:$A,0))&amp;"%",""),"")</f>
        <v/>
      </c>
      <c r="K7484" s="3" t="str">
        <f>IF($B7484="SINAPI",IF(ISNUMBER(MATCH(Banco!$C7484,Analitico!$A:$A,0)),INDEX(Analitico!F:F,MATCH(Banco!$C7484,Analitico!$A:$A,0))&amp;"%",""),"")</f>
        <v/>
      </c>
    </row>
    <row r="7485" spans="1:11" ht="22.5" x14ac:dyDescent="0.2">
      <c r="A7485" s="1" t="str">
        <f t="shared" si="118"/>
        <v>SINAPI 92917</v>
      </c>
      <c r="B7485" s="3" t="s">
        <v>21527</v>
      </c>
      <c r="C7485" s="3" t="s">
        <v>8816</v>
      </c>
      <c r="D7485" s="2" t="s">
        <v>16060</v>
      </c>
      <c r="E7485" s="3" t="s">
        <v>20628</v>
      </c>
      <c r="F7485" s="67" t="s">
        <v>5658</v>
      </c>
      <c r="G7485" s="67" t="s">
        <v>31722</v>
      </c>
      <c r="I7485" s="3" t="s">
        <v>6298</v>
      </c>
      <c r="J7485" s="3" t="str">
        <f>IF($B7485="SINAPI",IF(ISNUMBER(MATCH(Banco!$C7485,Analitico!$A:$A,0)),INDEX(Analitico!E:E,MATCH(Banco!$C7485,Analitico!$A:$A,0))&amp;"%",""),"")</f>
        <v/>
      </c>
      <c r="K7485" s="3" t="str">
        <f>IF($B7485="SINAPI",IF(ISNUMBER(MATCH(Banco!$C7485,Analitico!$A:$A,0)),INDEX(Analitico!F:F,MATCH(Banco!$C7485,Analitico!$A:$A,0))&amp;"%",""),"")</f>
        <v/>
      </c>
    </row>
    <row r="7486" spans="1:11" ht="22.5" x14ac:dyDescent="0.2">
      <c r="A7486" s="1" t="str">
        <f t="shared" si="118"/>
        <v>SINAPI 92919</v>
      </c>
      <c r="B7486" s="3" t="s">
        <v>21527</v>
      </c>
      <c r="C7486" s="3" t="s">
        <v>8817</v>
      </c>
      <c r="D7486" s="2" t="s">
        <v>16061</v>
      </c>
      <c r="E7486" s="3" t="s">
        <v>20628</v>
      </c>
      <c r="F7486" s="67" t="s">
        <v>21358</v>
      </c>
      <c r="G7486" s="67" t="s">
        <v>6126</v>
      </c>
      <c r="I7486" s="3" t="s">
        <v>6298</v>
      </c>
      <c r="J7486" s="3" t="str">
        <f>IF($B7486="SINAPI",IF(ISNUMBER(MATCH(Banco!$C7486,Analitico!$A:$A,0)),INDEX(Analitico!E:E,MATCH(Banco!$C7486,Analitico!$A:$A,0))&amp;"%",""),"")</f>
        <v/>
      </c>
      <c r="K7486" s="3" t="str">
        <f>IF($B7486="SINAPI",IF(ISNUMBER(MATCH(Banco!$C7486,Analitico!$A:$A,0)),INDEX(Analitico!F:F,MATCH(Banco!$C7486,Analitico!$A:$A,0))&amp;"%",""),"")</f>
        <v/>
      </c>
    </row>
    <row r="7487" spans="1:11" ht="22.5" x14ac:dyDescent="0.2">
      <c r="A7487" s="1" t="str">
        <f t="shared" si="118"/>
        <v>SINAPI 92921</v>
      </c>
      <c r="B7487" s="3" t="s">
        <v>21527</v>
      </c>
      <c r="C7487" s="3" t="s">
        <v>8818</v>
      </c>
      <c r="D7487" s="2" t="s">
        <v>16062</v>
      </c>
      <c r="E7487" s="3" t="s">
        <v>20628</v>
      </c>
      <c r="F7487" s="67" t="s">
        <v>30805</v>
      </c>
      <c r="G7487" s="67" t="s">
        <v>29615</v>
      </c>
      <c r="I7487" s="3" t="s">
        <v>6298</v>
      </c>
      <c r="J7487" s="3" t="str">
        <f>IF($B7487="SINAPI",IF(ISNUMBER(MATCH(Banco!$C7487,Analitico!$A:$A,0)),INDEX(Analitico!E:E,MATCH(Banco!$C7487,Analitico!$A:$A,0))&amp;"%",""),"")</f>
        <v/>
      </c>
      <c r="K7487" s="3" t="str">
        <f>IF($B7487="SINAPI",IF(ISNUMBER(MATCH(Banco!$C7487,Analitico!$A:$A,0)),INDEX(Analitico!F:F,MATCH(Banco!$C7487,Analitico!$A:$A,0))&amp;"%",""),"")</f>
        <v/>
      </c>
    </row>
    <row r="7488" spans="1:11" ht="22.5" x14ac:dyDescent="0.2">
      <c r="A7488" s="1" t="str">
        <f t="shared" si="118"/>
        <v>SINAPI 92922</v>
      </c>
      <c r="B7488" s="3" t="s">
        <v>21527</v>
      </c>
      <c r="C7488" s="3" t="s">
        <v>8819</v>
      </c>
      <c r="D7488" s="2" t="s">
        <v>16063</v>
      </c>
      <c r="E7488" s="3" t="s">
        <v>20628</v>
      </c>
      <c r="F7488" s="67" t="s">
        <v>5323</v>
      </c>
      <c r="G7488" s="67" t="s">
        <v>36030</v>
      </c>
      <c r="I7488" s="3" t="s">
        <v>6298</v>
      </c>
      <c r="J7488" s="3" t="str">
        <f>IF($B7488="SINAPI",IF(ISNUMBER(MATCH(Banco!$C7488,Analitico!$A:$A,0)),INDEX(Analitico!E:E,MATCH(Banco!$C7488,Analitico!$A:$A,0))&amp;"%",""),"")</f>
        <v/>
      </c>
      <c r="K7488" s="3" t="str">
        <f>IF($B7488="SINAPI",IF(ISNUMBER(MATCH(Banco!$C7488,Analitico!$A:$A,0)),INDEX(Analitico!F:F,MATCH(Banco!$C7488,Analitico!$A:$A,0))&amp;"%",""),"")</f>
        <v/>
      </c>
    </row>
    <row r="7489" spans="1:11" ht="22.5" x14ac:dyDescent="0.2">
      <c r="A7489" s="1" t="str">
        <f t="shared" si="118"/>
        <v>SINAPI 92923</v>
      </c>
      <c r="B7489" s="3" t="s">
        <v>21527</v>
      </c>
      <c r="C7489" s="3" t="s">
        <v>8820</v>
      </c>
      <c r="D7489" s="2" t="s">
        <v>16064</v>
      </c>
      <c r="E7489" s="3" t="s">
        <v>20628</v>
      </c>
      <c r="F7489" s="67" t="s">
        <v>29690</v>
      </c>
      <c r="G7489" s="67" t="s">
        <v>5035</v>
      </c>
      <c r="I7489" s="3" t="s">
        <v>6298</v>
      </c>
      <c r="J7489" s="3" t="str">
        <f>IF($B7489="SINAPI",IF(ISNUMBER(MATCH(Banco!$C7489,Analitico!$A:$A,0)),INDEX(Analitico!E:E,MATCH(Banco!$C7489,Analitico!$A:$A,0))&amp;"%",""),"")</f>
        <v/>
      </c>
      <c r="K7489" s="3" t="str">
        <f>IF($B7489="SINAPI",IF(ISNUMBER(MATCH(Banco!$C7489,Analitico!$A:$A,0)),INDEX(Analitico!F:F,MATCH(Banco!$C7489,Analitico!$A:$A,0))&amp;"%",""),"")</f>
        <v/>
      </c>
    </row>
    <row r="7490" spans="1:11" ht="22.5" x14ac:dyDescent="0.2">
      <c r="A7490" s="1" t="str">
        <f t="shared" si="118"/>
        <v>SINAPI 92924</v>
      </c>
      <c r="B7490" s="3" t="s">
        <v>21527</v>
      </c>
      <c r="C7490" s="3" t="s">
        <v>8821</v>
      </c>
      <c r="D7490" s="2" t="s">
        <v>16065</v>
      </c>
      <c r="E7490" s="3" t="s">
        <v>20628</v>
      </c>
      <c r="F7490" s="67" t="s">
        <v>20785</v>
      </c>
      <c r="G7490" s="67" t="s">
        <v>5703</v>
      </c>
      <c r="I7490" s="3" t="s">
        <v>6298</v>
      </c>
      <c r="J7490" s="3" t="str">
        <f>IF($B7490="SINAPI",IF(ISNUMBER(MATCH(Banco!$C7490,Analitico!$A:$A,0)),INDEX(Analitico!E:E,MATCH(Banco!$C7490,Analitico!$A:$A,0))&amp;"%",""),"")</f>
        <v/>
      </c>
      <c r="K7490" s="3" t="str">
        <f>IF($B7490="SINAPI",IF(ISNUMBER(MATCH(Banco!$C7490,Analitico!$A:$A,0)),INDEX(Analitico!F:F,MATCH(Banco!$C7490,Analitico!$A:$A,0))&amp;"%",""),"")</f>
        <v/>
      </c>
    </row>
    <row r="7491" spans="1:11" x14ac:dyDescent="0.2">
      <c r="A7491" s="1" t="str">
        <f t="shared" si="118"/>
        <v>SINAPI 95448</v>
      </c>
      <c r="B7491" s="3" t="s">
        <v>21527</v>
      </c>
      <c r="C7491" s="3" t="s">
        <v>8822</v>
      </c>
      <c r="D7491" s="2" t="s">
        <v>16066</v>
      </c>
      <c r="E7491" s="3" t="s">
        <v>20628</v>
      </c>
      <c r="F7491" s="67" t="s">
        <v>21320</v>
      </c>
      <c r="G7491" s="67" t="s">
        <v>21320</v>
      </c>
      <c r="I7491" s="3" t="s">
        <v>6298</v>
      </c>
      <c r="J7491" s="3" t="str">
        <f>IF($B7491="SINAPI",IF(ISNUMBER(MATCH(Banco!$C7491,Analitico!$A:$A,0)),INDEX(Analitico!E:E,MATCH(Banco!$C7491,Analitico!$A:$A,0))&amp;"%",""),"")</f>
        <v/>
      </c>
      <c r="K7491" s="3" t="str">
        <f>IF($B7491="SINAPI",IF(ISNUMBER(MATCH(Banco!$C7491,Analitico!$A:$A,0)),INDEX(Analitico!F:F,MATCH(Banco!$C7491,Analitico!$A:$A,0))&amp;"%",""),"")</f>
        <v/>
      </c>
    </row>
    <row r="7492" spans="1:11" x14ac:dyDescent="0.2">
      <c r="A7492" s="1" t="str">
        <f t="shared" si="118"/>
        <v>SINAPI 95576</v>
      </c>
      <c r="B7492" s="3" t="s">
        <v>21527</v>
      </c>
      <c r="C7492" s="3" t="s">
        <v>8823</v>
      </c>
      <c r="D7492" s="2" t="s">
        <v>16067</v>
      </c>
      <c r="E7492" s="3" t="s">
        <v>20628</v>
      </c>
      <c r="F7492" s="67" t="s">
        <v>28964</v>
      </c>
      <c r="G7492" s="67" t="s">
        <v>21225</v>
      </c>
      <c r="I7492" s="3" t="s">
        <v>6298</v>
      </c>
      <c r="J7492" s="3" t="str">
        <f>IF($B7492="SINAPI",IF(ISNUMBER(MATCH(Banco!$C7492,Analitico!$A:$A,0)),INDEX(Analitico!E:E,MATCH(Banco!$C7492,Analitico!$A:$A,0))&amp;"%",""),"")</f>
        <v/>
      </c>
      <c r="K7492" s="3" t="str">
        <f>IF($B7492="SINAPI",IF(ISNUMBER(MATCH(Banco!$C7492,Analitico!$A:$A,0)),INDEX(Analitico!F:F,MATCH(Banco!$C7492,Analitico!$A:$A,0))&amp;"%",""),"")</f>
        <v/>
      </c>
    </row>
    <row r="7493" spans="1:11" x14ac:dyDescent="0.2">
      <c r="A7493" s="1" t="str">
        <f t="shared" si="118"/>
        <v>SINAPI 95577</v>
      </c>
      <c r="B7493" s="3" t="s">
        <v>21527</v>
      </c>
      <c r="C7493" s="3" t="s">
        <v>8824</v>
      </c>
      <c r="D7493" s="2" t="s">
        <v>16068</v>
      </c>
      <c r="E7493" s="3" t="s">
        <v>20628</v>
      </c>
      <c r="F7493" s="67" t="s">
        <v>5035</v>
      </c>
      <c r="G7493" s="67" t="s">
        <v>21630</v>
      </c>
      <c r="I7493" s="3" t="s">
        <v>6298</v>
      </c>
      <c r="J7493" s="3" t="str">
        <f>IF($B7493="SINAPI",IF(ISNUMBER(MATCH(Banco!$C7493,Analitico!$A:$A,0)),INDEX(Analitico!E:E,MATCH(Banco!$C7493,Analitico!$A:$A,0))&amp;"%",""),"")</f>
        <v/>
      </c>
      <c r="K7493" s="3" t="str">
        <f>IF($B7493="SINAPI",IF(ISNUMBER(MATCH(Banco!$C7493,Analitico!$A:$A,0)),INDEX(Analitico!F:F,MATCH(Banco!$C7493,Analitico!$A:$A,0))&amp;"%",""),"")</f>
        <v/>
      </c>
    </row>
    <row r="7494" spans="1:11" x14ac:dyDescent="0.2">
      <c r="A7494" s="1" t="str">
        <f t="shared" si="118"/>
        <v>SINAPI 95578</v>
      </c>
      <c r="B7494" s="3" t="s">
        <v>21527</v>
      </c>
      <c r="C7494" s="3" t="s">
        <v>8825</v>
      </c>
      <c r="D7494" s="2" t="s">
        <v>16069</v>
      </c>
      <c r="E7494" s="3" t="s">
        <v>20628</v>
      </c>
      <c r="F7494" s="67" t="s">
        <v>5878</v>
      </c>
      <c r="G7494" s="67" t="s">
        <v>21604</v>
      </c>
      <c r="I7494" s="3" t="s">
        <v>6298</v>
      </c>
      <c r="J7494" s="3" t="str">
        <f>IF($B7494="SINAPI",IF(ISNUMBER(MATCH(Banco!$C7494,Analitico!$A:$A,0)),INDEX(Analitico!E:E,MATCH(Banco!$C7494,Analitico!$A:$A,0))&amp;"%",""),"")</f>
        <v/>
      </c>
      <c r="K7494" s="3" t="str">
        <f>IF($B7494="SINAPI",IF(ISNUMBER(MATCH(Banco!$C7494,Analitico!$A:$A,0)),INDEX(Analitico!F:F,MATCH(Banco!$C7494,Analitico!$A:$A,0))&amp;"%",""),"")</f>
        <v/>
      </c>
    </row>
    <row r="7495" spans="1:11" x14ac:dyDescent="0.2">
      <c r="A7495" s="1" t="str">
        <f t="shared" si="118"/>
        <v>SINAPI 95579</v>
      </c>
      <c r="B7495" s="3" t="s">
        <v>21527</v>
      </c>
      <c r="C7495" s="3" t="s">
        <v>8826</v>
      </c>
      <c r="D7495" s="2" t="s">
        <v>16070</v>
      </c>
      <c r="E7495" s="3" t="s">
        <v>20628</v>
      </c>
      <c r="F7495" s="67" t="s">
        <v>20808</v>
      </c>
      <c r="G7495" s="67" t="s">
        <v>20926</v>
      </c>
      <c r="I7495" s="3" t="s">
        <v>6298</v>
      </c>
      <c r="J7495" s="3" t="str">
        <f>IF($B7495="SINAPI",IF(ISNUMBER(MATCH(Banco!$C7495,Analitico!$A:$A,0)),INDEX(Analitico!E:E,MATCH(Banco!$C7495,Analitico!$A:$A,0))&amp;"%",""),"")</f>
        <v/>
      </c>
      <c r="K7495" s="3" t="str">
        <f>IF($B7495="SINAPI",IF(ISNUMBER(MATCH(Banco!$C7495,Analitico!$A:$A,0)),INDEX(Analitico!F:F,MATCH(Banco!$C7495,Analitico!$A:$A,0))&amp;"%",""),"")</f>
        <v/>
      </c>
    </row>
    <row r="7496" spans="1:11" x14ac:dyDescent="0.2">
      <c r="A7496" s="1" t="str">
        <f t="shared" si="118"/>
        <v>SINAPI 95580</v>
      </c>
      <c r="B7496" s="3" t="s">
        <v>21527</v>
      </c>
      <c r="C7496" s="3" t="s">
        <v>8827</v>
      </c>
      <c r="D7496" s="2" t="s">
        <v>16071</v>
      </c>
      <c r="E7496" s="3" t="s">
        <v>20628</v>
      </c>
      <c r="F7496" s="67" t="s">
        <v>20764</v>
      </c>
      <c r="G7496" s="67" t="s">
        <v>5944</v>
      </c>
      <c r="I7496" s="3" t="s">
        <v>6298</v>
      </c>
      <c r="J7496" s="3" t="str">
        <f>IF($B7496="SINAPI",IF(ISNUMBER(MATCH(Banco!$C7496,Analitico!$A:$A,0)),INDEX(Analitico!E:E,MATCH(Banco!$C7496,Analitico!$A:$A,0))&amp;"%",""),"")</f>
        <v/>
      </c>
      <c r="K7496" s="3" t="str">
        <f>IF($B7496="SINAPI",IF(ISNUMBER(MATCH(Banco!$C7496,Analitico!$A:$A,0)),INDEX(Analitico!F:F,MATCH(Banco!$C7496,Analitico!$A:$A,0))&amp;"%",""),"")</f>
        <v/>
      </c>
    </row>
    <row r="7497" spans="1:11" x14ac:dyDescent="0.2">
      <c r="A7497" s="1" t="str">
        <f t="shared" si="118"/>
        <v>SINAPI 95581</v>
      </c>
      <c r="B7497" s="3" t="s">
        <v>21527</v>
      </c>
      <c r="C7497" s="3" t="s">
        <v>8828</v>
      </c>
      <c r="D7497" s="2" t="s">
        <v>16072</v>
      </c>
      <c r="E7497" s="3" t="s">
        <v>20628</v>
      </c>
      <c r="F7497" s="67" t="s">
        <v>20922</v>
      </c>
      <c r="G7497" s="67" t="s">
        <v>6227</v>
      </c>
      <c r="I7497" s="3" t="s">
        <v>6298</v>
      </c>
      <c r="J7497" s="3" t="str">
        <f>IF($B7497="SINAPI",IF(ISNUMBER(MATCH(Banco!$C7497,Analitico!$A:$A,0)),INDEX(Analitico!E:E,MATCH(Banco!$C7497,Analitico!$A:$A,0))&amp;"%",""),"")</f>
        <v/>
      </c>
      <c r="K7497" s="3" t="str">
        <f>IF($B7497="SINAPI",IF(ISNUMBER(MATCH(Banco!$C7497,Analitico!$A:$A,0)),INDEX(Analitico!F:F,MATCH(Banco!$C7497,Analitico!$A:$A,0))&amp;"%",""),"")</f>
        <v/>
      </c>
    </row>
    <row r="7498" spans="1:11" x14ac:dyDescent="0.2">
      <c r="A7498" s="1" t="str">
        <f t="shared" si="118"/>
        <v>SINAPI 95582</v>
      </c>
      <c r="B7498" s="3" t="s">
        <v>21527</v>
      </c>
      <c r="C7498" s="3" t="s">
        <v>8829</v>
      </c>
      <c r="D7498" s="2" t="s">
        <v>16073</v>
      </c>
      <c r="E7498" s="3" t="s">
        <v>20628</v>
      </c>
      <c r="F7498" s="67" t="s">
        <v>29696</v>
      </c>
      <c r="G7498" s="67" t="s">
        <v>4570</v>
      </c>
      <c r="I7498" s="3" t="s">
        <v>6298</v>
      </c>
      <c r="J7498" s="3" t="str">
        <f>IF($B7498="SINAPI",IF(ISNUMBER(MATCH(Banco!$C7498,Analitico!$A:$A,0)),INDEX(Analitico!E:E,MATCH(Banco!$C7498,Analitico!$A:$A,0))&amp;"%",""),"")</f>
        <v/>
      </c>
      <c r="K7498" s="3" t="str">
        <f>IF($B7498="SINAPI",IF(ISNUMBER(MATCH(Banco!$C7498,Analitico!$A:$A,0)),INDEX(Analitico!F:F,MATCH(Banco!$C7498,Analitico!$A:$A,0))&amp;"%",""),"")</f>
        <v/>
      </c>
    </row>
    <row r="7499" spans="1:11" x14ac:dyDescent="0.2">
      <c r="A7499" s="1" t="str">
        <f t="shared" si="118"/>
        <v>SINAPI 95583</v>
      </c>
      <c r="B7499" s="3" t="s">
        <v>21527</v>
      </c>
      <c r="C7499" s="3" t="s">
        <v>8830</v>
      </c>
      <c r="D7499" s="2" t="s">
        <v>16074</v>
      </c>
      <c r="E7499" s="3" t="s">
        <v>20628</v>
      </c>
      <c r="F7499" s="67" t="s">
        <v>4850</v>
      </c>
      <c r="G7499" s="67" t="s">
        <v>21057</v>
      </c>
      <c r="I7499" s="3" t="s">
        <v>6298</v>
      </c>
      <c r="J7499" s="3" t="str">
        <f>IF($B7499="SINAPI",IF(ISNUMBER(MATCH(Banco!$C7499,Analitico!$A:$A,0)),INDEX(Analitico!E:E,MATCH(Banco!$C7499,Analitico!$A:$A,0))&amp;"%",""),"")</f>
        <v/>
      </c>
      <c r="K7499" s="3" t="str">
        <f>IF($B7499="SINAPI",IF(ISNUMBER(MATCH(Banco!$C7499,Analitico!$A:$A,0)),INDEX(Analitico!F:F,MATCH(Banco!$C7499,Analitico!$A:$A,0))&amp;"%",""),"")</f>
        <v/>
      </c>
    </row>
    <row r="7500" spans="1:11" x14ac:dyDescent="0.2">
      <c r="A7500" s="1" t="str">
        <f t="shared" si="118"/>
        <v>SINAPI 95584</v>
      </c>
      <c r="B7500" s="3" t="s">
        <v>21527</v>
      </c>
      <c r="C7500" s="3" t="s">
        <v>8831</v>
      </c>
      <c r="D7500" s="2" t="s">
        <v>16075</v>
      </c>
      <c r="E7500" s="3" t="s">
        <v>20628</v>
      </c>
      <c r="F7500" s="67" t="s">
        <v>6143</v>
      </c>
      <c r="G7500" s="67" t="s">
        <v>6070</v>
      </c>
      <c r="I7500" s="3" t="s">
        <v>6298</v>
      </c>
      <c r="J7500" s="3" t="str">
        <f>IF($B7500="SINAPI",IF(ISNUMBER(MATCH(Banco!$C7500,Analitico!$A:$A,0)),INDEX(Analitico!E:E,MATCH(Banco!$C7500,Analitico!$A:$A,0))&amp;"%",""),"")</f>
        <v/>
      </c>
      <c r="K7500" s="3" t="str">
        <f>IF($B7500="SINAPI",IF(ISNUMBER(MATCH(Banco!$C7500,Analitico!$A:$A,0)),INDEX(Analitico!F:F,MATCH(Banco!$C7500,Analitico!$A:$A,0))&amp;"%",""),"")</f>
        <v/>
      </c>
    </row>
    <row r="7501" spans="1:11" x14ac:dyDescent="0.2">
      <c r="A7501" s="1" t="str">
        <f t="shared" si="118"/>
        <v>SINAPI 95592</v>
      </c>
      <c r="B7501" s="3" t="s">
        <v>21527</v>
      </c>
      <c r="C7501" s="3" t="s">
        <v>8832</v>
      </c>
      <c r="D7501" s="2" t="s">
        <v>16076</v>
      </c>
      <c r="E7501" s="3" t="s">
        <v>20628</v>
      </c>
      <c r="F7501" s="67" t="s">
        <v>4850</v>
      </c>
      <c r="G7501" s="67" t="s">
        <v>21057</v>
      </c>
      <c r="I7501" s="3" t="s">
        <v>6298</v>
      </c>
      <c r="J7501" s="3" t="str">
        <f>IF($B7501="SINAPI",IF(ISNUMBER(MATCH(Banco!$C7501,Analitico!$A:$A,0)),INDEX(Analitico!E:E,MATCH(Banco!$C7501,Analitico!$A:$A,0))&amp;"%",""),"")</f>
        <v/>
      </c>
      <c r="K7501" s="3" t="str">
        <f>IF($B7501="SINAPI",IF(ISNUMBER(MATCH(Banco!$C7501,Analitico!$A:$A,0)),INDEX(Analitico!F:F,MATCH(Banco!$C7501,Analitico!$A:$A,0))&amp;"%",""),"")</f>
        <v/>
      </c>
    </row>
    <row r="7502" spans="1:11" ht="22.5" x14ac:dyDescent="0.2">
      <c r="A7502" s="1" t="str">
        <f t="shared" si="118"/>
        <v>SINAPI 95593</v>
      </c>
      <c r="B7502" s="3" t="s">
        <v>21527</v>
      </c>
      <c r="C7502" s="3" t="s">
        <v>8833</v>
      </c>
      <c r="D7502" s="2" t="s">
        <v>16077</v>
      </c>
      <c r="E7502" s="3" t="s">
        <v>20628</v>
      </c>
      <c r="F7502" s="67" t="s">
        <v>6143</v>
      </c>
      <c r="G7502" s="67" t="s">
        <v>6070</v>
      </c>
      <c r="I7502" s="3" t="s">
        <v>6298</v>
      </c>
      <c r="J7502" s="3" t="str">
        <f>IF($B7502="SINAPI",IF(ISNUMBER(MATCH(Banco!$C7502,Analitico!$A:$A,0)),INDEX(Analitico!E:E,MATCH(Banco!$C7502,Analitico!$A:$A,0))&amp;"%",""),"")</f>
        <v/>
      </c>
      <c r="K7502" s="3" t="str">
        <f>IF($B7502="SINAPI",IF(ISNUMBER(MATCH(Banco!$C7502,Analitico!$A:$A,0)),INDEX(Analitico!F:F,MATCH(Banco!$C7502,Analitico!$A:$A,0))&amp;"%",""),"")</f>
        <v/>
      </c>
    </row>
    <row r="7503" spans="1:11" ht="22.5" x14ac:dyDescent="0.2">
      <c r="A7503" s="1" t="str">
        <f t="shared" si="118"/>
        <v>SINAPI 95943</v>
      </c>
      <c r="B7503" s="3" t="s">
        <v>21527</v>
      </c>
      <c r="C7503" s="3" t="s">
        <v>8834</v>
      </c>
      <c r="D7503" s="2" t="s">
        <v>16078</v>
      </c>
      <c r="E7503" s="3" t="s">
        <v>20628</v>
      </c>
      <c r="F7503" s="67" t="s">
        <v>5901</v>
      </c>
      <c r="G7503" s="67" t="s">
        <v>30908</v>
      </c>
      <c r="I7503" s="3" t="s">
        <v>6298</v>
      </c>
      <c r="J7503" s="3" t="str">
        <f>IF($B7503="SINAPI",IF(ISNUMBER(MATCH(Banco!$C7503,Analitico!$A:$A,0)),INDEX(Analitico!E:E,MATCH(Banco!$C7503,Analitico!$A:$A,0))&amp;"%",""),"")</f>
        <v/>
      </c>
      <c r="K7503" s="3" t="str">
        <f>IF($B7503="SINAPI",IF(ISNUMBER(MATCH(Banco!$C7503,Analitico!$A:$A,0)),INDEX(Analitico!F:F,MATCH(Banco!$C7503,Analitico!$A:$A,0))&amp;"%",""),"")</f>
        <v/>
      </c>
    </row>
    <row r="7504" spans="1:11" ht="22.5" x14ac:dyDescent="0.2">
      <c r="A7504" s="1" t="str">
        <f t="shared" si="118"/>
        <v>SINAPI 95944</v>
      </c>
      <c r="B7504" s="3" t="s">
        <v>21527</v>
      </c>
      <c r="C7504" s="3" t="s">
        <v>8835</v>
      </c>
      <c r="D7504" s="2" t="s">
        <v>16079</v>
      </c>
      <c r="E7504" s="3" t="s">
        <v>20628</v>
      </c>
      <c r="F7504" s="67" t="s">
        <v>21826</v>
      </c>
      <c r="G7504" s="67" t="s">
        <v>6124</v>
      </c>
      <c r="I7504" s="3" t="s">
        <v>6298</v>
      </c>
      <c r="J7504" s="3" t="str">
        <f>IF($B7504="SINAPI",IF(ISNUMBER(MATCH(Banco!$C7504,Analitico!$A:$A,0)),INDEX(Analitico!E:E,MATCH(Banco!$C7504,Analitico!$A:$A,0))&amp;"%",""),"")</f>
        <v/>
      </c>
      <c r="K7504" s="3" t="str">
        <f>IF($B7504="SINAPI",IF(ISNUMBER(MATCH(Banco!$C7504,Analitico!$A:$A,0)),INDEX(Analitico!F:F,MATCH(Banco!$C7504,Analitico!$A:$A,0))&amp;"%",""),"")</f>
        <v/>
      </c>
    </row>
    <row r="7505" spans="1:11" ht="22.5" x14ac:dyDescent="0.2">
      <c r="A7505" s="1" t="str">
        <f t="shared" si="118"/>
        <v>SINAPI 95945</v>
      </c>
      <c r="B7505" s="3" t="s">
        <v>21527</v>
      </c>
      <c r="C7505" s="3" t="s">
        <v>8836</v>
      </c>
      <c r="D7505" s="2" t="s">
        <v>16080</v>
      </c>
      <c r="E7505" s="3" t="s">
        <v>20628</v>
      </c>
      <c r="F7505" s="67" t="s">
        <v>21260</v>
      </c>
      <c r="G7505" s="67" t="s">
        <v>21001</v>
      </c>
      <c r="I7505" s="3" t="s">
        <v>6298</v>
      </c>
      <c r="J7505" s="3" t="str">
        <f>IF($B7505="SINAPI",IF(ISNUMBER(MATCH(Banco!$C7505,Analitico!$A:$A,0)),INDEX(Analitico!E:E,MATCH(Banco!$C7505,Analitico!$A:$A,0))&amp;"%",""),"")</f>
        <v/>
      </c>
      <c r="K7505" s="3" t="str">
        <f>IF($B7505="SINAPI",IF(ISNUMBER(MATCH(Banco!$C7505,Analitico!$A:$A,0)),INDEX(Analitico!F:F,MATCH(Banco!$C7505,Analitico!$A:$A,0))&amp;"%",""),"")</f>
        <v/>
      </c>
    </row>
    <row r="7506" spans="1:11" ht="22.5" x14ac:dyDescent="0.2">
      <c r="A7506" s="1" t="str">
        <f t="shared" si="118"/>
        <v>SINAPI 95946</v>
      </c>
      <c r="B7506" s="3" t="s">
        <v>21527</v>
      </c>
      <c r="C7506" s="3" t="s">
        <v>8837</v>
      </c>
      <c r="D7506" s="2" t="s">
        <v>16081</v>
      </c>
      <c r="E7506" s="3" t="s">
        <v>20628</v>
      </c>
      <c r="F7506" s="67" t="s">
        <v>21357</v>
      </c>
      <c r="G7506" s="67" t="s">
        <v>21119</v>
      </c>
      <c r="I7506" s="3" t="s">
        <v>6298</v>
      </c>
      <c r="J7506" s="3" t="str">
        <f>IF($B7506="SINAPI",IF(ISNUMBER(MATCH(Banco!$C7506,Analitico!$A:$A,0)),INDEX(Analitico!E:E,MATCH(Banco!$C7506,Analitico!$A:$A,0))&amp;"%",""),"")</f>
        <v/>
      </c>
      <c r="K7506" s="3" t="str">
        <f>IF($B7506="SINAPI",IF(ISNUMBER(MATCH(Banco!$C7506,Analitico!$A:$A,0)),INDEX(Analitico!F:F,MATCH(Banco!$C7506,Analitico!$A:$A,0))&amp;"%",""),"")</f>
        <v/>
      </c>
    </row>
    <row r="7507" spans="1:11" ht="22.5" x14ac:dyDescent="0.2">
      <c r="A7507" s="1" t="str">
        <f t="shared" si="118"/>
        <v>SINAPI 95947</v>
      </c>
      <c r="B7507" s="3" t="s">
        <v>21527</v>
      </c>
      <c r="C7507" s="3" t="s">
        <v>8838</v>
      </c>
      <c r="D7507" s="2" t="s">
        <v>16082</v>
      </c>
      <c r="E7507" s="3" t="s">
        <v>20628</v>
      </c>
      <c r="F7507" s="67" t="s">
        <v>4991</v>
      </c>
      <c r="G7507" s="67" t="s">
        <v>30805</v>
      </c>
      <c r="I7507" s="3" t="s">
        <v>6298</v>
      </c>
      <c r="J7507" s="3" t="str">
        <f>IF($B7507="SINAPI",IF(ISNUMBER(MATCH(Banco!$C7507,Analitico!$A:$A,0)),INDEX(Analitico!E:E,MATCH(Banco!$C7507,Analitico!$A:$A,0))&amp;"%",""),"")</f>
        <v/>
      </c>
      <c r="K7507" s="3" t="str">
        <f>IF($B7507="SINAPI",IF(ISNUMBER(MATCH(Banco!$C7507,Analitico!$A:$A,0)),INDEX(Analitico!F:F,MATCH(Banco!$C7507,Analitico!$A:$A,0))&amp;"%",""),"")</f>
        <v/>
      </c>
    </row>
    <row r="7508" spans="1:11" ht="22.5" x14ac:dyDescent="0.2">
      <c r="A7508" s="1" t="str">
        <f t="shared" si="118"/>
        <v>SINAPI 95948</v>
      </c>
      <c r="B7508" s="3" t="s">
        <v>21527</v>
      </c>
      <c r="C7508" s="3" t="s">
        <v>8839</v>
      </c>
      <c r="D7508" s="2" t="s">
        <v>16083</v>
      </c>
      <c r="E7508" s="3" t="s">
        <v>20628</v>
      </c>
      <c r="F7508" s="67" t="s">
        <v>5543</v>
      </c>
      <c r="G7508" s="67" t="s">
        <v>20866</v>
      </c>
      <c r="I7508" s="3" t="s">
        <v>6298</v>
      </c>
      <c r="J7508" s="3" t="str">
        <f>IF($B7508="SINAPI",IF(ISNUMBER(MATCH(Banco!$C7508,Analitico!$A:$A,0)),INDEX(Analitico!E:E,MATCH(Banco!$C7508,Analitico!$A:$A,0))&amp;"%",""),"")</f>
        <v/>
      </c>
      <c r="K7508" s="3" t="str">
        <f>IF($B7508="SINAPI",IF(ISNUMBER(MATCH(Banco!$C7508,Analitico!$A:$A,0)),INDEX(Analitico!F:F,MATCH(Banco!$C7508,Analitico!$A:$A,0))&amp;"%",""),"")</f>
        <v/>
      </c>
    </row>
    <row r="7509" spans="1:11" x14ac:dyDescent="0.2">
      <c r="A7509" s="1" t="str">
        <f t="shared" si="118"/>
        <v>SINAPI 96544</v>
      </c>
      <c r="B7509" s="3" t="s">
        <v>21527</v>
      </c>
      <c r="C7509" s="3" t="s">
        <v>8840</v>
      </c>
      <c r="D7509" s="2" t="s">
        <v>16084</v>
      </c>
      <c r="E7509" s="3" t="s">
        <v>20628</v>
      </c>
      <c r="F7509" s="67" t="s">
        <v>30915</v>
      </c>
      <c r="G7509" s="67" t="s">
        <v>5159</v>
      </c>
      <c r="I7509" s="3" t="s">
        <v>6298</v>
      </c>
      <c r="J7509" s="3" t="str">
        <f>IF($B7509="SINAPI",IF(ISNUMBER(MATCH(Banco!$C7509,Analitico!$A:$A,0)),INDEX(Analitico!E:E,MATCH(Banco!$C7509,Analitico!$A:$A,0))&amp;"%",""),"")</f>
        <v/>
      </c>
      <c r="K7509" s="3" t="str">
        <f>IF($B7509="SINAPI",IF(ISNUMBER(MATCH(Banco!$C7509,Analitico!$A:$A,0)),INDEX(Analitico!F:F,MATCH(Banco!$C7509,Analitico!$A:$A,0))&amp;"%",""),"")</f>
        <v/>
      </c>
    </row>
    <row r="7510" spans="1:11" x14ac:dyDescent="0.2">
      <c r="A7510" s="1" t="str">
        <f t="shared" si="118"/>
        <v>SINAPI 96545</v>
      </c>
      <c r="B7510" s="3" t="s">
        <v>21527</v>
      </c>
      <c r="C7510" s="3" t="s">
        <v>8841</v>
      </c>
      <c r="D7510" s="2" t="s">
        <v>16085</v>
      </c>
      <c r="E7510" s="3" t="s">
        <v>20628</v>
      </c>
      <c r="F7510" s="67" t="s">
        <v>34276</v>
      </c>
      <c r="G7510" s="67" t="s">
        <v>4784</v>
      </c>
      <c r="I7510" s="3" t="s">
        <v>6298</v>
      </c>
      <c r="J7510" s="3" t="str">
        <f>IF($B7510="SINAPI",IF(ISNUMBER(MATCH(Banco!$C7510,Analitico!$A:$A,0)),INDEX(Analitico!E:E,MATCH(Banco!$C7510,Analitico!$A:$A,0))&amp;"%",""),"")</f>
        <v/>
      </c>
      <c r="K7510" s="3" t="str">
        <f>IF($B7510="SINAPI",IF(ISNUMBER(MATCH(Banco!$C7510,Analitico!$A:$A,0)),INDEX(Analitico!F:F,MATCH(Banco!$C7510,Analitico!$A:$A,0))&amp;"%",""),"")</f>
        <v/>
      </c>
    </row>
    <row r="7511" spans="1:11" x14ac:dyDescent="0.2">
      <c r="A7511" s="1" t="str">
        <f t="shared" si="118"/>
        <v>SINAPI 96546</v>
      </c>
      <c r="B7511" s="3" t="s">
        <v>21527</v>
      </c>
      <c r="C7511" s="3" t="s">
        <v>8842</v>
      </c>
      <c r="D7511" s="2" t="s">
        <v>16086</v>
      </c>
      <c r="E7511" s="3" t="s">
        <v>20628</v>
      </c>
      <c r="F7511" s="67" t="s">
        <v>5536</v>
      </c>
      <c r="G7511" s="67" t="s">
        <v>21669</v>
      </c>
      <c r="I7511" s="3" t="s">
        <v>6298</v>
      </c>
      <c r="J7511" s="3" t="str">
        <f>IF($B7511="SINAPI",IF(ISNUMBER(MATCH(Banco!$C7511,Analitico!$A:$A,0)),INDEX(Analitico!E:E,MATCH(Banco!$C7511,Analitico!$A:$A,0))&amp;"%",""),"")</f>
        <v/>
      </c>
      <c r="K7511" s="3" t="str">
        <f>IF($B7511="SINAPI",IF(ISNUMBER(MATCH(Banco!$C7511,Analitico!$A:$A,0)),INDEX(Analitico!F:F,MATCH(Banco!$C7511,Analitico!$A:$A,0))&amp;"%",""),"")</f>
        <v/>
      </c>
    </row>
    <row r="7512" spans="1:11" ht="22.5" x14ac:dyDescent="0.2">
      <c r="A7512" s="1" t="str">
        <f t="shared" si="118"/>
        <v>SINAPI 100064</v>
      </c>
      <c r="B7512" s="3" t="s">
        <v>21527</v>
      </c>
      <c r="C7512" s="3" t="s">
        <v>8843</v>
      </c>
      <c r="D7512" s="2" t="s">
        <v>16087</v>
      </c>
      <c r="E7512" s="3" t="s">
        <v>20628</v>
      </c>
      <c r="F7512" s="67" t="s">
        <v>5571</v>
      </c>
      <c r="G7512" s="67" t="s">
        <v>21632</v>
      </c>
      <c r="I7512" s="3" t="s">
        <v>6298</v>
      </c>
      <c r="J7512" s="3" t="str">
        <f>IF($B7512="SINAPI",IF(ISNUMBER(MATCH(Banco!$C7512,Analitico!$A:$A,0)),INDEX(Analitico!E:E,MATCH(Banco!$C7512,Analitico!$A:$A,0))&amp;"%",""),"")</f>
        <v/>
      </c>
      <c r="K7512" s="3" t="str">
        <f>IF($B7512="SINAPI",IF(ISNUMBER(MATCH(Banco!$C7512,Analitico!$A:$A,0)),INDEX(Analitico!F:F,MATCH(Banco!$C7512,Analitico!$A:$A,0))&amp;"%",""),"")</f>
        <v/>
      </c>
    </row>
    <row r="7513" spans="1:11" ht="22.5" x14ac:dyDescent="0.2">
      <c r="A7513" s="1" t="str">
        <f t="shared" si="118"/>
        <v>SINAPI 100066</v>
      </c>
      <c r="B7513" s="3" t="s">
        <v>21527</v>
      </c>
      <c r="C7513" s="3" t="s">
        <v>8844</v>
      </c>
      <c r="D7513" s="2" t="s">
        <v>16088</v>
      </c>
      <c r="E7513" s="3" t="s">
        <v>20628</v>
      </c>
      <c r="F7513" s="67" t="s">
        <v>4949</v>
      </c>
      <c r="G7513" s="67" t="s">
        <v>5571</v>
      </c>
      <c r="I7513" s="3" t="s">
        <v>6298</v>
      </c>
      <c r="J7513" s="3" t="str">
        <f>IF($B7513="SINAPI",IF(ISNUMBER(MATCH(Banco!$C7513,Analitico!$A:$A,0)),INDEX(Analitico!E:E,MATCH(Banco!$C7513,Analitico!$A:$A,0))&amp;"%",""),"")</f>
        <v/>
      </c>
      <c r="K7513" s="3" t="str">
        <f>IF($B7513="SINAPI",IF(ISNUMBER(MATCH(Banco!$C7513,Analitico!$A:$A,0)),INDEX(Analitico!F:F,MATCH(Banco!$C7513,Analitico!$A:$A,0))&amp;"%",""),"")</f>
        <v/>
      </c>
    </row>
    <row r="7514" spans="1:11" ht="22.5" x14ac:dyDescent="0.2">
      <c r="A7514" s="1" t="str">
        <f t="shared" si="118"/>
        <v>SINAPI 100067</v>
      </c>
      <c r="B7514" s="3" t="s">
        <v>21527</v>
      </c>
      <c r="C7514" s="3" t="s">
        <v>8845</v>
      </c>
      <c r="D7514" s="2" t="s">
        <v>16089</v>
      </c>
      <c r="E7514" s="3" t="s">
        <v>20628</v>
      </c>
      <c r="F7514" s="67" t="s">
        <v>20929</v>
      </c>
      <c r="G7514" s="67" t="s">
        <v>21274</v>
      </c>
      <c r="I7514" s="3" t="s">
        <v>6298</v>
      </c>
      <c r="J7514" s="3" t="str">
        <f>IF($B7514="SINAPI",IF(ISNUMBER(MATCH(Banco!$C7514,Analitico!$A:$A,0)),INDEX(Analitico!E:E,MATCH(Banco!$C7514,Analitico!$A:$A,0))&amp;"%",""),"")</f>
        <v/>
      </c>
      <c r="K7514" s="3" t="str">
        <f>IF($B7514="SINAPI",IF(ISNUMBER(MATCH(Banco!$C7514,Analitico!$A:$A,0)),INDEX(Analitico!F:F,MATCH(Banco!$C7514,Analitico!$A:$A,0))&amp;"%",""),"")</f>
        <v/>
      </c>
    </row>
    <row r="7515" spans="1:11" ht="22.5" x14ac:dyDescent="0.2">
      <c r="A7515" s="1" t="str">
        <f t="shared" si="118"/>
        <v>SINAPI 100068</v>
      </c>
      <c r="B7515" s="3" t="s">
        <v>21527</v>
      </c>
      <c r="C7515" s="3" t="s">
        <v>8846</v>
      </c>
      <c r="D7515" s="2" t="s">
        <v>16090</v>
      </c>
      <c r="E7515" s="3" t="s">
        <v>20628</v>
      </c>
      <c r="F7515" s="67" t="s">
        <v>5868</v>
      </c>
      <c r="G7515" s="67" t="s">
        <v>21711</v>
      </c>
      <c r="I7515" s="3" t="s">
        <v>6298</v>
      </c>
      <c r="J7515" s="3" t="str">
        <f>IF($B7515="SINAPI",IF(ISNUMBER(MATCH(Banco!$C7515,Analitico!$A:$A,0)),INDEX(Analitico!E:E,MATCH(Banco!$C7515,Analitico!$A:$A,0))&amp;"%",""),"")</f>
        <v/>
      </c>
      <c r="K7515" s="3" t="str">
        <f>IF($B7515="SINAPI",IF(ISNUMBER(MATCH(Banco!$C7515,Analitico!$A:$A,0)),INDEX(Analitico!F:F,MATCH(Banco!$C7515,Analitico!$A:$A,0))&amp;"%",""),"")</f>
        <v/>
      </c>
    </row>
    <row r="7516" spans="1:11" x14ac:dyDescent="0.2">
      <c r="A7516" s="1" t="str">
        <f t="shared" si="118"/>
        <v>SINAPI 102920</v>
      </c>
      <c r="B7516" s="3" t="s">
        <v>21527</v>
      </c>
      <c r="C7516" s="3" t="s">
        <v>8847</v>
      </c>
      <c r="D7516" s="2" t="s">
        <v>16091</v>
      </c>
      <c r="E7516" s="3" t="s">
        <v>20628</v>
      </c>
      <c r="F7516" s="67" t="s">
        <v>4647</v>
      </c>
      <c r="G7516" s="67" t="s">
        <v>21423</v>
      </c>
      <c r="I7516" s="3" t="s">
        <v>6298</v>
      </c>
      <c r="J7516" s="3" t="str">
        <f>IF($B7516="SINAPI",IF(ISNUMBER(MATCH(Banco!$C7516,Analitico!$A:$A,0)),INDEX(Analitico!E:E,MATCH(Banco!$C7516,Analitico!$A:$A,0))&amp;"%",""),"")</f>
        <v/>
      </c>
      <c r="K7516" s="3" t="str">
        <f>IF($B7516="SINAPI",IF(ISNUMBER(MATCH(Banco!$C7516,Analitico!$A:$A,0)),INDEX(Analitico!F:F,MATCH(Banco!$C7516,Analitico!$A:$A,0))&amp;"%",""),"")</f>
        <v/>
      </c>
    </row>
    <row r="7517" spans="1:11" x14ac:dyDescent="0.2">
      <c r="A7517" s="1" t="str">
        <f t="shared" si="118"/>
        <v>SINAPI 102921</v>
      </c>
      <c r="B7517" s="3" t="s">
        <v>21527</v>
      </c>
      <c r="C7517" s="3" t="s">
        <v>8848</v>
      </c>
      <c r="D7517" s="2" t="s">
        <v>16092</v>
      </c>
      <c r="E7517" s="3" t="s">
        <v>20628</v>
      </c>
      <c r="F7517" s="67" t="s">
        <v>20820</v>
      </c>
      <c r="G7517" s="67" t="s">
        <v>5556</v>
      </c>
      <c r="I7517" s="3" t="s">
        <v>6298</v>
      </c>
      <c r="J7517" s="3" t="str">
        <f>IF($B7517="SINAPI",IF(ISNUMBER(MATCH(Banco!$C7517,Analitico!$A:$A,0)),INDEX(Analitico!E:E,MATCH(Banco!$C7517,Analitico!$A:$A,0))&amp;"%",""),"")</f>
        <v/>
      </c>
      <c r="K7517" s="3" t="str">
        <f>IF($B7517="SINAPI",IF(ISNUMBER(MATCH(Banco!$C7517,Analitico!$A:$A,0)),INDEX(Analitico!F:F,MATCH(Banco!$C7517,Analitico!$A:$A,0))&amp;"%",""),"")</f>
        <v/>
      </c>
    </row>
    <row r="7518" spans="1:11" x14ac:dyDescent="0.2">
      <c r="A7518" s="1" t="str">
        <f t="shared" si="118"/>
        <v>SINAPI 102922</v>
      </c>
      <c r="B7518" s="3" t="s">
        <v>21527</v>
      </c>
      <c r="C7518" s="3" t="s">
        <v>8849</v>
      </c>
      <c r="D7518" s="2" t="s">
        <v>16093</v>
      </c>
      <c r="E7518" s="3" t="s">
        <v>20628</v>
      </c>
      <c r="F7518" s="67" t="s">
        <v>21304</v>
      </c>
      <c r="G7518" s="67" t="s">
        <v>20867</v>
      </c>
      <c r="I7518" s="3" t="s">
        <v>6298</v>
      </c>
      <c r="J7518" s="3" t="str">
        <f>IF($B7518="SINAPI",IF(ISNUMBER(MATCH(Banco!$C7518,Analitico!$A:$A,0)),INDEX(Analitico!E:E,MATCH(Banco!$C7518,Analitico!$A:$A,0))&amp;"%",""),"")</f>
        <v/>
      </c>
      <c r="K7518" s="3" t="str">
        <f>IF($B7518="SINAPI",IF(ISNUMBER(MATCH(Banco!$C7518,Analitico!$A:$A,0)),INDEX(Analitico!F:F,MATCH(Banco!$C7518,Analitico!$A:$A,0))&amp;"%",""),"")</f>
        <v/>
      </c>
    </row>
    <row r="7519" spans="1:11" x14ac:dyDescent="0.2">
      <c r="A7519" s="1" t="str">
        <f t="shared" si="118"/>
        <v>SINAPI 102923</v>
      </c>
      <c r="B7519" s="3" t="s">
        <v>21527</v>
      </c>
      <c r="C7519" s="3" t="s">
        <v>8850</v>
      </c>
      <c r="D7519" s="2" t="s">
        <v>16094</v>
      </c>
      <c r="E7519" s="3" t="s">
        <v>20628</v>
      </c>
      <c r="F7519" s="67" t="s">
        <v>36470</v>
      </c>
      <c r="G7519" s="67" t="s">
        <v>6022</v>
      </c>
      <c r="I7519" s="3" t="s">
        <v>6298</v>
      </c>
      <c r="J7519" s="3" t="str">
        <f>IF($B7519="SINAPI",IF(ISNUMBER(MATCH(Banco!$C7519,Analitico!$A:$A,0)),INDEX(Analitico!E:E,MATCH(Banco!$C7519,Analitico!$A:$A,0))&amp;"%",""),"")</f>
        <v/>
      </c>
      <c r="K7519" s="3" t="str">
        <f>IF($B7519="SINAPI",IF(ISNUMBER(MATCH(Banco!$C7519,Analitico!$A:$A,0)),INDEX(Analitico!F:F,MATCH(Banco!$C7519,Analitico!$A:$A,0))&amp;"%",""),"")</f>
        <v/>
      </c>
    </row>
    <row r="7520" spans="1:11" x14ac:dyDescent="0.2">
      <c r="A7520" s="1" t="str">
        <f t="shared" si="118"/>
        <v>SINAPI 103088</v>
      </c>
      <c r="B7520" s="3" t="s">
        <v>21527</v>
      </c>
      <c r="C7520" s="3" t="s">
        <v>8851</v>
      </c>
      <c r="D7520" s="2" t="s">
        <v>16095</v>
      </c>
      <c r="E7520" s="3" t="s">
        <v>20628</v>
      </c>
      <c r="F7520" s="67" t="s">
        <v>36028</v>
      </c>
      <c r="G7520" s="67" t="s">
        <v>5098</v>
      </c>
      <c r="I7520" s="3" t="s">
        <v>6298</v>
      </c>
      <c r="J7520" s="3" t="str">
        <f>IF($B7520="SINAPI",IF(ISNUMBER(MATCH(Banco!$C7520,Analitico!$A:$A,0)),INDEX(Analitico!E:E,MATCH(Banco!$C7520,Analitico!$A:$A,0))&amp;"%",""),"")</f>
        <v/>
      </c>
      <c r="K7520" s="3" t="str">
        <f>IF($B7520="SINAPI",IF(ISNUMBER(MATCH(Banco!$C7520,Analitico!$A:$A,0)),INDEX(Analitico!F:F,MATCH(Banco!$C7520,Analitico!$A:$A,0))&amp;"%",""),"")</f>
        <v/>
      </c>
    </row>
    <row r="7521" spans="1:11" ht="22.5" x14ac:dyDescent="0.2">
      <c r="A7521" s="1" t="str">
        <f t="shared" si="118"/>
        <v>SINAPI 104104</v>
      </c>
      <c r="B7521" s="3" t="s">
        <v>21527</v>
      </c>
      <c r="C7521" s="3" t="s">
        <v>8852</v>
      </c>
      <c r="D7521" s="2" t="s">
        <v>16096</v>
      </c>
      <c r="E7521" s="3" t="s">
        <v>20628</v>
      </c>
      <c r="F7521" s="67" t="s">
        <v>4906</v>
      </c>
      <c r="G7521" s="67" t="s">
        <v>5416</v>
      </c>
      <c r="I7521" s="3" t="s">
        <v>6298</v>
      </c>
      <c r="J7521" s="3" t="str">
        <f>IF($B7521="SINAPI",IF(ISNUMBER(MATCH(Banco!$C7521,Analitico!$A:$A,0)),INDEX(Analitico!E:E,MATCH(Banco!$C7521,Analitico!$A:$A,0))&amp;"%",""),"")</f>
        <v/>
      </c>
      <c r="K7521" s="3" t="str">
        <f>IF($B7521="SINAPI",IF(ISNUMBER(MATCH(Banco!$C7521,Analitico!$A:$A,0)),INDEX(Analitico!F:F,MATCH(Banco!$C7521,Analitico!$A:$A,0))&amp;"%",""),"")</f>
        <v/>
      </c>
    </row>
    <row r="7522" spans="1:11" ht="22.5" x14ac:dyDescent="0.2">
      <c r="A7522" s="1" t="str">
        <f t="shared" si="118"/>
        <v>SINAPI 104105</v>
      </c>
      <c r="B7522" s="3" t="s">
        <v>21527</v>
      </c>
      <c r="C7522" s="3" t="s">
        <v>8853</v>
      </c>
      <c r="D7522" s="2" t="s">
        <v>16097</v>
      </c>
      <c r="E7522" s="3" t="s">
        <v>20628</v>
      </c>
      <c r="F7522" s="67" t="s">
        <v>30721</v>
      </c>
      <c r="G7522" s="67" t="s">
        <v>5416</v>
      </c>
      <c r="I7522" s="3" t="s">
        <v>6298</v>
      </c>
      <c r="J7522" s="3" t="str">
        <f>IF($B7522="SINAPI",IF(ISNUMBER(MATCH(Banco!$C7522,Analitico!$A:$A,0)),INDEX(Analitico!E:E,MATCH(Banco!$C7522,Analitico!$A:$A,0))&amp;"%",""),"")</f>
        <v/>
      </c>
      <c r="K7522" s="3" t="str">
        <f>IF($B7522="SINAPI",IF(ISNUMBER(MATCH(Banco!$C7522,Analitico!$A:$A,0)),INDEX(Analitico!F:F,MATCH(Banco!$C7522,Analitico!$A:$A,0))&amp;"%",""),"")</f>
        <v/>
      </c>
    </row>
    <row r="7523" spans="1:11" ht="22.5" x14ac:dyDescent="0.2">
      <c r="A7523" s="1" t="str">
        <f t="shared" ref="A7523:A7586" si="119">CONCATENAR</f>
        <v>SINAPI 104106</v>
      </c>
      <c r="B7523" s="3" t="s">
        <v>21527</v>
      </c>
      <c r="C7523" s="3" t="s">
        <v>8854</v>
      </c>
      <c r="D7523" s="2" t="s">
        <v>16098</v>
      </c>
      <c r="E7523" s="3" t="s">
        <v>20628</v>
      </c>
      <c r="F7523" s="67" t="s">
        <v>5562</v>
      </c>
      <c r="G7523" s="67" t="s">
        <v>5633</v>
      </c>
      <c r="I7523" s="3" t="s">
        <v>6298</v>
      </c>
      <c r="J7523" s="3" t="str">
        <f>IF($B7523="SINAPI",IF(ISNUMBER(MATCH(Banco!$C7523,Analitico!$A:$A,0)),INDEX(Analitico!E:E,MATCH(Banco!$C7523,Analitico!$A:$A,0))&amp;"%",""),"")</f>
        <v/>
      </c>
      <c r="K7523" s="3" t="str">
        <f>IF($B7523="SINAPI",IF(ISNUMBER(MATCH(Banco!$C7523,Analitico!$A:$A,0)),INDEX(Analitico!F:F,MATCH(Banco!$C7523,Analitico!$A:$A,0))&amp;"%",""),"")</f>
        <v/>
      </c>
    </row>
    <row r="7524" spans="1:11" ht="22.5" x14ac:dyDescent="0.2">
      <c r="A7524" s="1" t="str">
        <f t="shared" si="119"/>
        <v>SINAPI 104107</v>
      </c>
      <c r="B7524" s="3" t="s">
        <v>21527</v>
      </c>
      <c r="C7524" s="3" t="s">
        <v>8855</v>
      </c>
      <c r="D7524" s="2" t="s">
        <v>16099</v>
      </c>
      <c r="E7524" s="3" t="s">
        <v>20628</v>
      </c>
      <c r="F7524" s="67" t="s">
        <v>4570</v>
      </c>
      <c r="G7524" s="67" t="s">
        <v>21113</v>
      </c>
      <c r="I7524" s="3" t="s">
        <v>6298</v>
      </c>
      <c r="J7524" s="3" t="str">
        <f>IF($B7524="SINAPI",IF(ISNUMBER(MATCH(Banco!$C7524,Analitico!$A:$A,0)),INDEX(Analitico!E:E,MATCH(Banco!$C7524,Analitico!$A:$A,0))&amp;"%",""),"")</f>
        <v/>
      </c>
      <c r="K7524" s="3" t="str">
        <f>IF($B7524="SINAPI",IF(ISNUMBER(MATCH(Banco!$C7524,Analitico!$A:$A,0)),INDEX(Analitico!F:F,MATCH(Banco!$C7524,Analitico!$A:$A,0))&amp;"%",""),"")</f>
        <v/>
      </c>
    </row>
    <row r="7525" spans="1:11" ht="22.5" x14ac:dyDescent="0.2">
      <c r="A7525" s="1" t="str">
        <f t="shared" si="119"/>
        <v>SINAPI 104108</v>
      </c>
      <c r="B7525" s="3" t="s">
        <v>21527</v>
      </c>
      <c r="C7525" s="3" t="s">
        <v>8856</v>
      </c>
      <c r="D7525" s="2" t="s">
        <v>16100</v>
      </c>
      <c r="E7525" s="3" t="s">
        <v>20628</v>
      </c>
      <c r="F7525" s="67" t="s">
        <v>20987</v>
      </c>
      <c r="G7525" s="67" t="s">
        <v>20928</v>
      </c>
      <c r="I7525" s="3" t="s">
        <v>6298</v>
      </c>
      <c r="J7525" s="3" t="str">
        <f>IF($B7525="SINAPI",IF(ISNUMBER(MATCH(Banco!$C7525,Analitico!$A:$A,0)),INDEX(Analitico!E:E,MATCH(Banco!$C7525,Analitico!$A:$A,0))&amp;"%",""),"")</f>
        <v/>
      </c>
      <c r="K7525" s="3" t="str">
        <f>IF($B7525="SINAPI",IF(ISNUMBER(MATCH(Banco!$C7525,Analitico!$A:$A,0)),INDEX(Analitico!F:F,MATCH(Banco!$C7525,Analitico!$A:$A,0))&amp;"%",""),"")</f>
        <v/>
      </c>
    </row>
    <row r="7526" spans="1:11" ht="22.5" x14ac:dyDescent="0.2">
      <c r="A7526" s="1" t="str">
        <f t="shared" si="119"/>
        <v>SINAPI 104109</v>
      </c>
      <c r="B7526" s="3" t="s">
        <v>21527</v>
      </c>
      <c r="C7526" s="3" t="s">
        <v>8857</v>
      </c>
      <c r="D7526" s="2" t="s">
        <v>16101</v>
      </c>
      <c r="E7526" s="3" t="s">
        <v>20628</v>
      </c>
      <c r="F7526" s="67" t="s">
        <v>5285</v>
      </c>
      <c r="G7526" s="67" t="s">
        <v>4632</v>
      </c>
      <c r="I7526" s="3" t="s">
        <v>6298</v>
      </c>
      <c r="J7526" s="3" t="str">
        <f>IF($B7526="SINAPI",IF(ISNUMBER(MATCH(Banco!$C7526,Analitico!$A:$A,0)),INDEX(Analitico!E:E,MATCH(Banco!$C7526,Analitico!$A:$A,0))&amp;"%",""),"")</f>
        <v/>
      </c>
      <c r="K7526" s="3" t="str">
        <f>IF($B7526="SINAPI",IF(ISNUMBER(MATCH(Banco!$C7526,Analitico!$A:$A,0)),INDEX(Analitico!F:F,MATCH(Banco!$C7526,Analitico!$A:$A,0))&amp;"%",""),"")</f>
        <v/>
      </c>
    </row>
    <row r="7527" spans="1:11" ht="22.5" x14ac:dyDescent="0.2">
      <c r="A7527" s="1" t="str">
        <f t="shared" si="119"/>
        <v>SINAPI 104110</v>
      </c>
      <c r="B7527" s="3" t="s">
        <v>21527</v>
      </c>
      <c r="C7527" s="3" t="s">
        <v>8858</v>
      </c>
      <c r="D7527" s="2" t="s">
        <v>16102</v>
      </c>
      <c r="E7527" s="3" t="s">
        <v>20628</v>
      </c>
      <c r="F7527" s="67" t="s">
        <v>5283</v>
      </c>
      <c r="G7527" s="67" t="s">
        <v>36031</v>
      </c>
      <c r="I7527" s="3" t="s">
        <v>6298</v>
      </c>
      <c r="J7527" s="3" t="str">
        <f>IF($B7527="SINAPI",IF(ISNUMBER(MATCH(Banco!$C7527,Analitico!$A:$A,0)),INDEX(Analitico!E:E,MATCH(Banco!$C7527,Analitico!$A:$A,0))&amp;"%",""),"")</f>
        <v/>
      </c>
      <c r="K7527" s="3" t="str">
        <f>IF($B7527="SINAPI",IF(ISNUMBER(MATCH(Banco!$C7527,Analitico!$A:$A,0)),INDEX(Analitico!F:F,MATCH(Banco!$C7527,Analitico!$A:$A,0))&amp;"%",""),"")</f>
        <v/>
      </c>
    </row>
    <row r="7528" spans="1:11" ht="22.5" x14ac:dyDescent="0.2">
      <c r="A7528" s="1" t="str">
        <f t="shared" si="119"/>
        <v>SINAPI 104111</v>
      </c>
      <c r="B7528" s="3" t="s">
        <v>21527</v>
      </c>
      <c r="C7528" s="3" t="s">
        <v>8859</v>
      </c>
      <c r="D7528" s="2" t="s">
        <v>16103</v>
      </c>
      <c r="E7528" s="3" t="s">
        <v>20628</v>
      </c>
      <c r="F7528" s="67" t="s">
        <v>6014</v>
      </c>
      <c r="G7528" s="67" t="s">
        <v>21916</v>
      </c>
      <c r="I7528" s="3" t="s">
        <v>6298</v>
      </c>
      <c r="J7528" s="3" t="str">
        <f>IF($B7528="SINAPI",IF(ISNUMBER(MATCH(Banco!$C7528,Analitico!$A:$A,0)),INDEX(Analitico!E:E,MATCH(Banco!$C7528,Analitico!$A:$A,0))&amp;"%",""),"")</f>
        <v/>
      </c>
      <c r="K7528" s="3" t="str">
        <f>IF($B7528="SINAPI",IF(ISNUMBER(MATCH(Banco!$C7528,Analitico!$A:$A,0)),INDEX(Analitico!F:F,MATCH(Banco!$C7528,Analitico!$A:$A,0))&amp;"%",""),"")</f>
        <v/>
      </c>
    </row>
    <row r="7529" spans="1:11" x14ac:dyDescent="0.2">
      <c r="A7529" s="1" t="str">
        <f t="shared" si="119"/>
        <v>SINAPI 104915</v>
      </c>
      <c r="B7529" s="3" t="s">
        <v>21527</v>
      </c>
      <c r="C7529" s="3" t="s">
        <v>8860</v>
      </c>
      <c r="D7529" s="2" t="s">
        <v>16104</v>
      </c>
      <c r="E7529" s="3" t="s">
        <v>20628</v>
      </c>
      <c r="F7529" s="67" t="s">
        <v>5153</v>
      </c>
      <c r="G7529" s="67" t="s">
        <v>4944</v>
      </c>
      <c r="I7529" s="3" t="s">
        <v>6298</v>
      </c>
      <c r="J7529" s="3" t="str">
        <f>IF($B7529="SINAPI",IF(ISNUMBER(MATCH(Banco!$C7529,Analitico!$A:$A,0)),INDEX(Analitico!E:E,MATCH(Banco!$C7529,Analitico!$A:$A,0))&amp;"%",""),"")</f>
        <v/>
      </c>
      <c r="K7529" s="3" t="str">
        <f>IF($B7529="SINAPI",IF(ISNUMBER(MATCH(Banco!$C7529,Analitico!$A:$A,0)),INDEX(Analitico!F:F,MATCH(Banco!$C7529,Analitico!$A:$A,0))&amp;"%",""),"")</f>
        <v/>
      </c>
    </row>
    <row r="7530" spans="1:11" ht="22.5" x14ac:dyDescent="0.2">
      <c r="A7530" s="1" t="str">
        <f t="shared" si="119"/>
        <v>SINAPI 104917</v>
      </c>
      <c r="B7530" s="3" t="s">
        <v>21527</v>
      </c>
      <c r="C7530" s="3" t="s">
        <v>8861</v>
      </c>
      <c r="D7530" s="2" t="s">
        <v>16105</v>
      </c>
      <c r="E7530" s="3" t="s">
        <v>20628</v>
      </c>
      <c r="F7530" s="67" t="s">
        <v>20912</v>
      </c>
      <c r="G7530" s="67" t="s">
        <v>20986</v>
      </c>
      <c r="I7530" s="3" t="s">
        <v>6298</v>
      </c>
      <c r="J7530" s="3" t="str">
        <f>IF($B7530="SINAPI",IF(ISNUMBER(MATCH(Banco!$C7530,Analitico!$A:$A,0)),INDEX(Analitico!E:E,MATCH(Banco!$C7530,Analitico!$A:$A,0))&amp;"%",""),"")</f>
        <v/>
      </c>
      <c r="K7530" s="3" t="str">
        <f>IF($B7530="SINAPI",IF(ISNUMBER(MATCH(Banco!$C7530,Analitico!$A:$A,0)),INDEX(Analitico!F:F,MATCH(Banco!$C7530,Analitico!$A:$A,0))&amp;"%",""),"")</f>
        <v/>
      </c>
    </row>
    <row r="7531" spans="1:11" ht="22.5" x14ac:dyDescent="0.2">
      <c r="A7531" s="1" t="str">
        <f t="shared" si="119"/>
        <v>SINAPI 104918</v>
      </c>
      <c r="B7531" s="3" t="s">
        <v>21527</v>
      </c>
      <c r="C7531" s="3" t="s">
        <v>8862</v>
      </c>
      <c r="D7531" s="2" t="s">
        <v>16106</v>
      </c>
      <c r="E7531" s="3" t="s">
        <v>20628</v>
      </c>
      <c r="F7531" s="67" t="s">
        <v>5828</v>
      </c>
      <c r="G7531" s="67" t="s">
        <v>36032</v>
      </c>
      <c r="I7531" s="3" t="s">
        <v>6298</v>
      </c>
      <c r="J7531" s="3" t="str">
        <f>IF($B7531="SINAPI",IF(ISNUMBER(MATCH(Banco!$C7531,Analitico!$A:$A,0)),INDEX(Analitico!E:E,MATCH(Banco!$C7531,Analitico!$A:$A,0))&amp;"%",""),"")</f>
        <v/>
      </c>
      <c r="K7531" s="3" t="str">
        <f>IF($B7531="SINAPI",IF(ISNUMBER(MATCH(Banco!$C7531,Analitico!$A:$A,0)),INDEX(Analitico!F:F,MATCH(Banco!$C7531,Analitico!$A:$A,0))&amp;"%",""),"")</f>
        <v/>
      </c>
    </row>
    <row r="7532" spans="1:11" ht="22.5" x14ac:dyDescent="0.2">
      <c r="A7532" s="1" t="str">
        <f t="shared" si="119"/>
        <v>SINAPI 104919</v>
      </c>
      <c r="B7532" s="3" t="s">
        <v>21527</v>
      </c>
      <c r="C7532" s="3" t="s">
        <v>8863</v>
      </c>
      <c r="D7532" s="2" t="s">
        <v>16107</v>
      </c>
      <c r="E7532" s="3" t="s">
        <v>20628</v>
      </c>
      <c r="F7532" s="67" t="s">
        <v>20917</v>
      </c>
      <c r="G7532" s="67" t="s">
        <v>5899</v>
      </c>
      <c r="I7532" s="3" t="s">
        <v>6298</v>
      </c>
      <c r="J7532" s="3" t="str">
        <f>IF($B7532="SINAPI",IF(ISNUMBER(MATCH(Banco!$C7532,Analitico!$A:$A,0)),INDEX(Analitico!E:E,MATCH(Banco!$C7532,Analitico!$A:$A,0))&amp;"%",""),"")</f>
        <v/>
      </c>
      <c r="K7532" s="3" t="str">
        <f>IF($B7532="SINAPI",IF(ISNUMBER(MATCH(Banco!$C7532,Analitico!$A:$A,0)),INDEX(Analitico!F:F,MATCH(Banco!$C7532,Analitico!$A:$A,0))&amp;"%",""),"")</f>
        <v/>
      </c>
    </row>
    <row r="7533" spans="1:11" ht="22.5" x14ac:dyDescent="0.2">
      <c r="A7533" s="1" t="str">
        <f t="shared" si="119"/>
        <v>SINAPI 104920</v>
      </c>
      <c r="B7533" s="3" t="s">
        <v>21527</v>
      </c>
      <c r="C7533" s="3" t="s">
        <v>8864</v>
      </c>
      <c r="D7533" s="2" t="s">
        <v>16108</v>
      </c>
      <c r="E7533" s="3" t="s">
        <v>20628</v>
      </c>
      <c r="F7533" s="67" t="s">
        <v>4570</v>
      </c>
      <c r="G7533" s="67" t="s">
        <v>20769</v>
      </c>
      <c r="I7533" s="3" t="s">
        <v>6298</v>
      </c>
      <c r="J7533" s="3" t="str">
        <f>IF($B7533="SINAPI",IF(ISNUMBER(MATCH(Banco!$C7533,Analitico!$A:$A,0)),INDEX(Analitico!E:E,MATCH(Banco!$C7533,Analitico!$A:$A,0))&amp;"%",""),"")</f>
        <v/>
      </c>
      <c r="K7533" s="3" t="str">
        <f>IF($B7533="SINAPI",IF(ISNUMBER(MATCH(Banco!$C7533,Analitico!$A:$A,0)),INDEX(Analitico!F:F,MATCH(Banco!$C7533,Analitico!$A:$A,0))&amp;"%",""),"")</f>
        <v/>
      </c>
    </row>
    <row r="7534" spans="1:11" ht="22.5" x14ac:dyDescent="0.2">
      <c r="A7534" s="1" t="str">
        <f t="shared" si="119"/>
        <v>SINAPI 104921</v>
      </c>
      <c r="B7534" s="3" t="s">
        <v>21527</v>
      </c>
      <c r="C7534" s="3" t="s">
        <v>8865</v>
      </c>
      <c r="D7534" s="2" t="s">
        <v>16109</v>
      </c>
      <c r="E7534" s="3" t="s">
        <v>20628</v>
      </c>
      <c r="F7534" s="67" t="s">
        <v>6162</v>
      </c>
      <c r="G7534" s="67" t="s">
        <v>4759</v>
      </c>
      <c r="I7534" s="3" t="s">
        <v>6298</v>
      </c>
      <c r="J7534" s="3" t="str">
        <f>IF($B7534="SINAPI",IF(ISNUMBER(MATCH(Banco!$C7534,Analitico!$A:$A,0)),INDEX(Analitico!E:E,MATCH(Banco!$C7534,Analitico!$A:$A,0))&amp;"%",""),"")</f>
        <v/>
      </c>
      <c r="K7534" s="3" t="str">
        <f>IF($B7534="SINAPI",IF(ISNUMBER(MATCH(Banco!$C7534,Analitico!$A:$A,0)),INDEX(Analitico!F:F,MATCH(Banco!$C7534,Analitico!$A:$A,0))&amp;"%",""),"")</f>
        <v/>
      </c>
    </row>
    <row r="7535" spans="1:11" ht="22.5" x14ac:dyDescent="0.2">
      <c r="A7535" s="1" t="str">
        <f t="shared" si="119"/>
        <v>SINAPI 104922</v>
      </c>
      <c r="B7535" s="3" t="s">
        <v>21527</v>
      </c>
      <c r="C7535" s="3" t="s">
        <v>8866</v>
      </c>
      <c r="D7535" s="2" t="s">
        <v>16110</v>
      </c>
      <c r="E7535" s="3" t="s">
        <v>20628</v>
      </c>
      <c r="F7535" s="67" t="s">
        <v>21571</v>
      </c>
      <c r="G7535" s="67" t="s">
        <v>6130</v>
      </c>
      <c r="I7535" s="3" t="s">
        <v>6298</v>
      </c>
      <c r="J7535" s="3" t="str">
        <f>IF($B7535="SINAPI",IF(ISNUMBER(MATCH(Banco!$C7535,Analitico!$A:$A,0)),INDEX(Analitico!E:E,MATCH(Banco!$C7535,Analitico!$A:$A,0))&amp;"%",""),"")</f>
        <v/>
      </c>
      <c r="K7535" s="3" t="str">
        <f>IF($B7535="SINAPI",IF(ISNUMBER(MATCH(Banco!$C7535,Analitico!$A:$A,0)),INDEX(Analitico!F:F,MATCH(Banco!$C7535,Analitico!$A:$A,0))&amp;"%",""),"")</f>
        <v/>
      </c>
    </row>
    <row r="7536" spans="1:11" x14ac:dyDescent="0.2">
      <c r="A7536" s="1" t="str">
        <f t="shared" si="119"/>
        <v>SINAPI 89993</v>
      </c>
      <c r="B7536" s="3" t="s">
        <v>21527</v>
      </c>
      <c r="C7536" s="3" t="s">
        <v>8867</v>
      </c>
      <c r="D7536" s="2" t="s">
        <v>16111</v>
      </c>
      <c r="E7536" s="3" t="s">
        <v>20624</v>
      </c>
      <c r="F7536" s="67" t="s">
        <v>38931</v>
      </c>
      <c r="G7536" s="67" t="s">
        <v>36033</v>
      </c>
      <c r="I7536" s="3" t="s">
        <v>6298</v>
      </c>
      <c r="J7536" s="3" t="str">
        <f>IF($B7536="SINAPI",IF(ISNUMBER(MATCH(Banco!$C7536,Analitico!$A:$A,0)),INDEX(Analitico!E:E,MATCH(Banco!$C7536,Analitico!$A:$A,0))&amp;"%",""),"")</f>
        <v/>
      </c>
      <c r="K7536" s="3" t="str">
        <f>IF($B7536="SINAPI",IF(ISNUMBER(MATCH(Banco!$C7536,Analitico!$A:$A,0)),INDEX(Analitico!F:F,MATCH(Banco!$C7536,Analitico!$A:$A,0))&amp;"%",""),"")</f>
        <v/>
      </c>
    </row>
    <row r="7537" spans="1:11" x14ac:dyDescent="0.2">
      <c r="A7537" s="1" t="str">
        <f t="shared" si="119"/>
        <v>SINAPI 89994</v>
      </c>
      <c r="B7537" s="3" t="s">
        <v>21527</v>
      </c>
      <c r="C7537" s="3" t="s">
        <v>8868</v>
      </c>
      <c r="D7537" s="2" t="s">
        <v>16112</v>
      </c>
      <c r="E7537" s="3" t="s">
        <v>20624</v>
      </c>
      <c r="F7537" s="67" t="s">
        <v>38932</v>
      </c>
      <c r="G7537" s="67" t="s">
        <v>36034</v>
      </c>
      <c r="I7537" s="3" t="s">
        <v>6298</v>
      </c>
      <c r="J7537" s="3" t="str">
        <f>IF($B7537="SINAPI",IF(ISNUMBER(MATCH(Banco!$C7537,Analitico!$A:$A,0)),INDEX(Analitico!E:E,MATCH(Banco!$C7537,Analitico!$A:$A,0))&amp;"%",""),"")</f>
        <v/>
      </c>
      <c r="K7537" s="3" t="str">
        <f>IF($B7537="SINAPI",IF(ISNUMBER(MATCH(Banco!$C7537,Analitico!$A:$A,0)),INDEX(Analitico!F:F,MATCH(Banco!$C7537,Analitico!$A:$A,0))&amp;"%",""),"")</f>
        <v/>
      </c>
    </row>
    <row r="7538" spans="1:11" x14ac:dyDescent="0.2">
      <c r="A7538" s="1" t="str">
        <f t="shared" si="119"/>
        <v>SINAPI 89995</v>
      </c>
      <c r="B7538" s="3" t="s">
        <v>21527</v>
      </c>
      <c r="C7538" s="3" t="s">
        <v>8869</v>
      </c>
      <c r="D7538" s="2" t="s">
        <v>16113</v>
      </c>
      <c r="E7538" s="3" t="s">
        <v>20624</v>
      </c>
      <c r="F7538" s="67" t="s">
        <v>38933</v>
      </c>
      <c r="G7538" s="67" t="s">
        <v>36035</v>
      </c>
      <c r="I7538" s="3" t="s">
        <v>6298</v>
      </c>
      <c r="J7538" s="3" t="str">
        <f>IF($B7538="SINAPI",IF(ISNUMBER(MATCH(Banco!$C7538,Analitico!$A:$A,0)),INDEX(Analitico!E:E,MATCH(Banco!$C7538,Analitico!$A:$A,0))&amp;"%",""),"")</f>
        <v/>
      </c>
      <c r="K7538" s="3" t="str">
        <f>IF($B7538="SINAPI",IF(ISNUMBER(MATCH(Banco!$C7538,Analitico!$A:$A,0)),INDEX(Analitico!F:F,MATCH(Banco!$C7538,Analitico!$A:$A,0))&amp;"%",""),"")</f>
        <v/>
      </c>
    </row>
    <row r="7539" spans="1:11" ht="22.5" x14ac:dyDescent="0.2">
      <c r="A7539" s="1" t="str">
        <f t="shared" si="119"/>
        <v>SINAPI 90278</v>
      </c>
      <c r="B7539" s="3" t="s">
        <v>21527</v>
      </c>
      <c r="C7539" s="3" t="s">
        <v>8870</v>
      </c>
      <c r="D7539" s="2" t="s">
        <v>16114</v>
      </c>
      <c r="E7539" s="3" t="s">
        <v>20624</v>
      </c>
      <c r="F7539" s="67" t="s">
        <v>38934</v>
      </c>
      <c r="G7539" s="67" t="s">
        <v>36036</v>
      </c>
      <c r="I7539" s="3" t="s">
        <v>6298</v>
      </c>
      <c r="J7539" s="3" t="str">
        <f>IF($B7539="SINAPI",IF(ISNUMBER(MATCH(Banco!$C7539,Analitico!$A:$A,0)),INDEX(Analitico!E:E,MATCH(Banco!$C7539,Analitico!$A:$A,0))&amp;"%",""),"")</f>
        <v/>
      </c>
      <c r="K7539" s="3" t="str">
        <f>IF($B7539="SINAPI",IF(ISNUMBER(MATCH(Banco!$C7539,Analitico!$A:$A,0)),INDEX(Analitico!F:F,MATCH(Banco!$C7539,Analitico!$A:$A,0))&amp;"%",""),"")</f>
        <v/>
      </c>
    </row>
    <row r="7540" spans="1:11" ht="22.5" x14ac:dyDescent="0.2">
      <c r="A7540" s="1" t="str">
        <f t="shared" si="119"/>
        <v>SINAPI 90279</v>
      </c>
      <c r="B7540" s="3" t="s">
        <v>21527</v>
      </c>
      <c r="C7540" s="3" t="s">
        <v>8871</v>
      </c>
      <c r="D7540" s="2" t="s">
        <v>16115</v>
      </c>
      <c r="E7540" s="3" t="s">
        <v>20624</v>
      </c>
      <c r="F7540" s="67" t="s">
        <v>38935</v>
      </c>
      <c r="G7540" s="67" t="s">
        <v>36037</v>
      </c>
      <c r="I7540" s="3" t="s">
        <v>6298</v>
      </c>
      <c r="J7540" s="3" t="str">
        <f>IF($B7540="SINAPI",IF(ISNUMBER(MATCH(Banco!$C7540,Analitico!$A:$A,0)),INDEX(Analitico!E:E,MATCH(Banco!$C7540,Analitico!$A:$A,0))&amp;"%",""),"")</f>
        <v/>
      </c>
      <c r="K7540" s="3" t="str">
        <f>IF($B7540="SINAPI",IF(ISNUMBER(MATCH(Banco!$C7540,Analitico!$A:$A,0)),INDEX(Analitico!F:F,MATCH(Banco!$C7540,Analitico!$A:$A,0))&amp;"%",""),"")</f>
        <v/>
      </c>
    </row>
    <row r="7541" spans="1:11" ht="22.5" x14ac:dyDescent="0.2">
      <c r="A7541" s="1" t="str">
        <f t="shared" si="119"/>
        <v>SINAPI 90280</v>
      </c>
      <c r="B7541" s="3" t="s">
        <v>21527</v>
      </c>
      <c r="C7541" s="3" t="s">
        <v>8872</v>
      </c>
      <c r="D7541" s="2" t="s">
        <v>16116</v>
      </c>
      <c r="E7541" s="3" t="s">
        <v>20624</v>
      </c>
      <c r="F7541" s="67" t="s">
        <v>38936</v>
      </c>
      <c r="G7541" s="67" t="s">
        <v>36038</v>
      </c>
      <c r="I7541" s="3" t="s">
        <v>6298</v>
      </c>
      <c r="J7541" s="3" t="str">
        <f>IF($B7541="SINAPI",IF(ISNUMBER(MATCH(Banco!$C7541,Analitico!$A:$A,0)),INDEX(Analitico!E:E,MATCH(Banco!$C7541,Analitico!$A:$A,0))&amp;"%",""),"")</f>
        <v/>
      </c>
      <c r="K7541" s="3" t="str">
        <f>IF($B7541="SINAPI",IF(ISNUMBER(MATCH(Banco!$C7541,Analitico!$A:$A,0)),INDEX(Analitico!F:F,MATCH(Banco!$C7541,Analitico!$A:$A,0))&amp;"%",""),"")</f>
        <v/>
      </c>
    </row>
    <row r="7542" spans="1:11" ht="22.5" x14ac:dyDescent="0.2">
      <c r="A7542" s="1" t="str">
        <f t="shared" si="119"/>
        <v>SINAPI 90281</v>
      </c>
      <c r="B7542" s="3" t="s">
        <v>21527</v>
      </c>
      <c r="C7542" s="3" t="s">
        <v>8873</v>
      </c>
      <c r="D7542" s="2" t="s">
        <v>16117</v>
      </c>
      <c r="E7542" s="3" t="s">
        <v>20624</v>
      </c>
      <c r="F7542" s="67" t="s">
        <v>38937</v>
      </c>
      <c r="G7542" s="67" t="s">
        <v>36039</v>
      </c>
      <c r="I7542" s="3" t="s">
        <v>6298</v>
      </c>
      <c r="J7542" s="3" t="str">
        <f>IF($B7542="SINAPI",IF(ISNUMBER(MATCH(Banco!$C7542,Analitico!$A:$A,0)),INDEX(Analitico!E:E,MATCH(Banco!$C7542,Analitico!$A:$A,0))&amp;"%",""),"")</f>
        <v/>
      </c>
      <c r="K7542" s="3" t="str">
        <f>IF($B7542="SINAPI",IF(ISNUMBER(MATCH(Banco!$C7542,Analitico!$A:$A,0)),INDEX(Analitico!F:F,MATCH(Banco!$C7542,Analitico!$A:$A,0))&amp;"%",""),"")</f>
        <v/>
      </c>
    </row>
    <row r="7543" spans="1:11" ht="22.5" x14ac:dyDescent="0.2">
      <c r="A7543" s="1" t="str">
        <f t="shared" si="119"/>
        <v>SINAPI 90282</v>
      </c>
      <c r="B7543" s="3" t="s">
        <v>21527</v>
      </c>
      <c r="C7543" s="3" t="s">
        <v>8874</v>
      </c>
      <c r="D7543" s="2" t="s">
        <v>16118</v>
      </c>
      <c r="E7543" s="3" t="s">
        <v>20624</v>
      </c>
      <c r="F7543" s="67" t="s">
        <v>38938</v>
      </c>
      <c r="G7543" s="67" t="s">
        <v>36040</v>
      </c>
      <c r="I7543" s="3" t="s">
        <v>6298</v>
      </c>
      <c r="J7543" s="3" t="str">
        <f>IF($B7543="SINAPI",IF(ISNUMBER(MATCH(Banco!$C7543,Analitico!$A:$A,0)),INDEX(Analitico!E:E,MATCH(Banco!$C7543,Analitico!$A:$A,0))&amp;"%",""),"")</f>
        <v/>
      </c>
      <c r="K7543" s="3" t="str">
        <f>IF($B7543="SINAPI",IF(ISNUMBER(MATCH(Banco!$C7543,Analitico!$A:$A,0)),INDEX(Analitico!F:F,MATCH(Banco!$C7543,Analitico!$A:$A,0))&amp;"%",""),"")</f>
        <v/>
      </c>
    </row>
    <row r="7544" spans="1:11" ht="22.5" x14ac:dyDescent="0.2">
      <c r="A7544" s="1" t="str">
        <f t="shared" si="119"/>
        <v>SINAPI 90283</v>
      </c>
      <c r="B7544" s="3" t="s">
        <v>21527</v>
      </c>
      <c r="C7544" s="3" t="s">
        <v>8875</v>
      </c>
      <c r="D7544" s="2" t="s">
        <v>16119</v>
      </c>
      <c r="E7544" s="3" t="s">
        <v>20624</v>
      </c>
      <c r="F7544" s="67" t="s">
        <v>38939</v>
      </c>
      <c r="G7544" s="67" t="s">
        <v>36041</v>
      </c>
      <c r="I7544" s="3" t="s">
        <v>6298</v>
      </c>
      <c r="J7544" s="3" t="str">
        <f>IF($B7544="SINAPI",IF(ISNUMBER(MATCH(Banco!$C7544,Analitico!$A:$A,0)),INDEX(Analitico!E:E,MATCH(Banco!$C7544,Analitico!$A:$A,0))&amp;"%",""),"")</f>
        <v/>
      </c>
      <c r="K7544" s="3" t="str">
        <f>IF($B7544="SINAPI",IF(ISNUMBER(MATCH(Banco!$C7544,Analitico!$A:$A,0)),INDEX(Analitico!F:F,MATCH(Banco!$C7544,Analitico!$A:$A,0))&amp;"%",""),"")</f>
        <v/>
      </c>
    </row>
    <row r="7545" spans="1:11" ht="22.5" x14ac:dyDescent="0.2">
      <c r="A7545" s="1" t="str">
        <f t="shared" si="119"/>
        <v>SINAPI 90284</v>
      </c>
      <c r="B7545" s="3" t="s">
        <v>21527</v>
      </c>
      <c r="C7545" s="3" t="s">
        <v>8876</v>
      </c>
      <c r="D7545" s="2" t="s">
        <v>16120</v>
      </c>
      <c r="E7545" s="3" t="s">
        <v>20624</v>
      </c>
      <c r="F7545" s="67" t="s">
        <v>38940</v>
      </c>
      <c r="G7545" s="67" t="s">
        <v>36042</v>
      </c>
      <c r="I7545" s="3" t="s">
        <v>6298</v>
      </c>
      <c r="J7545" s="3" t="str">
        <f>IF($B7545="SINAPI",IF(ISNUMBER(MATCH(Banco!$C7545,Analitico!$A:$A,0)),INDEX(Analitico!E:E,MATCH(Banco!$C7545,Analitico!$A:$A,0))&amp;"%",""),"")</f>
        <v/>
      </c>
      <c r="K7545" s="3" t="str">
        <f>IF($B7545="SINAPI",IF(ISNUMBER(MATCH(Banco!$C7545,Analitico!$A:$A,0)),INDEX(Analitico!F:F,MATCH(Banco!$C7545,Analitico!$A:$A,0))&amp;"%",""),"")</f>
        <v/>
      </c>
    </row>
    <row r="7546" spans="1:11" ht="22.5" x14ac:dyDescent="0.2">
      <c r="A7546" s="1" t="str">
        <f t="shared" si="119"/>
        <v>SINAPI 90285</v>
      </c>
      <c r="B7546" s="3" t="s">
        <v>21527</v>
      </c>
      <c r="C7546" s="3" t="s">
        <v>8877</v>
      </c>
      <c r="D7546" s="2" t="s">
        <v>16121</v>
      </c>
      <c r="E7546" s="3" t="s">
        <v>20624</v>
      </c>
      <c r="F7546" s="67" t="s">
        <v>38941</v>
      </c>
      <c r="G7546" s="67" t="s">
        <v>36043</v>
      </c>
      <c r="I7546" s="3" t="s">
        <v>6298</v>
      </c>
      <c r="J7546" s="3" t="str">
        <f>IF($B7546="SINAPI",IF(ISNUMBER(MATCH(Banco!$C7546,Analitico!$A:$A,0)),INDEX(Analitico!E:E,MATCH(Banco!$C7546,Analitico!$A:$A,0))&amp;"%",""),"")</f>
        <v/>
      </c>
      <c r="K7546" s="3" t="str">
        <f>IF($B7546="SINAPI",IF(ISNUMBER(MATCH(Banco!$C7546,Analitico!$A:$A,0)),INDEX(Analitico!F:F,MATCH(Banco!$C7546,Analitico!$A:$A,0))&amp;"%",""),"")</f>
        <v/>
      </c>
    </row>
    <row r="7547" spans="1:11" ht="22.5" x14ac:dyDescent="0.2">
      <c r="A7547" s="1" t="str">
        <f t="shared" si="119"/>
        <v>SINAPI 94962</v>
      </c>
      <c r="B7547" s="3" t="s">
        <v>21527</v>
      </c>
      <c r="C7547" s="3" t="s">
        <v>8878</v>
      </c>
      <c r="D7547" s="2" t="s">
        <v>16122</v>
      </c>
      <c r="E7547" s="3" t="s">
        <v>20624</v>
      </c>
      <c r="F7547" s="67" t="s">
        <v>38942</v>
      </c>
      <c r="G7547" s="67" t="s">
        <v>36044</v>
      </c>
      <c r="I7547" s="3" t="s">
        <v>6298</v>
      </c>
      <c r="J7547" s="3" t="str">
        <f>IF($B7547="SINAPI",IF(ISNUMBER(MATCH(Banco!$C7547,Analitico!$A:$A,0)),INDEX(Analitico!E:E,MATCH(Banco!$C7547,Analitico!$A:$A,0))&amp;"%",""),"")</f>
        <v/>
      </c>
      <c r="K7547" s="3" t="str">
        <f>IF($B7547="SINAPI",IF(ISNUMBER(MATCH(Banco!$C7547,Analitico!$A:$A,0)),INDEX(Analitico!F:F,MATCH(Banco!$C7547,Analitico!$A:$A,0))&amp;"%",""),"")</f>
        <v/>
      </c>
    </row>
    <row r="7548" spans="1:11" ht="22.5" x14ac:dyDescent="0.2">
      <c r="A7548" s="1" t="str">
        <f t="shared" si="119"/>
        <v>SINAPI 94963</v>
      </c>
      <c r="B7548" s="3" t="s">
        <v>21527</v>
      </c>
      <c r="C7548" s="3" t="s">
        <v>8879</v>
      </c>
      <c r="D7548" s="2" t="s">
        <v>16123</v>
      </c>
      <c r="E7548" s="3" t="s">
        <v>20624</v>
      </c>
      <c r="F7548" s="67" t="s">
        <v>38943</v>
      </c>
      <c r="G7548" s="67" t="s">
        <v>36045</v>
      </c>
      <c r="I7548" s="3" t="s">
        <v>6298</v>
      </c>
      <c r="J7548" s="3" t="str">
        <f>IF($B7548="SINAPI",IF(ISNUMBER(MATCH(Banco!$C7548,Analitico!$A:$A,0)),INDEX(Analitico!E:E,MATCH(Banco!$C7548,Analitico!$A:$A,0))&amp;"%",""),"")</f>
        <v/>
      </c>
      <c r="K7548" s="3" t="str">
        <f>IF($B7548="SINAPI",IF(ISNUMBER(MATCH(Banco!$C7548,Analitico!$A:$A,0)),INDEX(Analitico!F:F,MATCH(Banco!$C7548,Analitico!$A:$A,0))&amp;"%",""),"")</f>
        <v/>
      </c>
    </row>
    <row r="7549" spans="1:11" ht="22.5" x14ac:dyDescent="0.2">
      <c r="A7549" s="1" t="str">
        <f t="shared" si="119"/>
        <v>SINAPI 94964</v>
      </c>
      <c r="B7549" s="3" t="s">
        <v>21527</v>
      </c>
      <c r="C7549" s="3" t="s">
        <v>8880</v>
      </c>
      <c r="D7549" s="2" t="s">
        <v>16124</v>
      </c>
      <c r="E7549" s="3" t="s">
        <v>20624</v>
      </c>
      <c r="F7549" s="67" t="s">
        <v>38944</v>
      </c>
      <c r="G7549" s="67" t="s">
        <v>36046</v>
      </c>
      <c r="I7549" s="3" t="s">
        <v>6298</v>
      </c>
      <c r="J7549" s="3" t="str">
        <f>IF($B7549="SINAPI",IF(ISNUMBER(MATCH(Banco!$C7549,Analitico!$A:$A,0)),INDEX(Analitico!E:E,MATCH(Banco!$C7549,Analitico!$A:$A,0))&amp;"%",""),"")</f>
        <v/>
      </c>
      <c r="K7549" s="3" t="str">
        <f>IF($B7549="SINAPI",IF(ISNUMBER(MATCH(Banco!$C7549,Analitico!$A:$A,0)),INDEX(Analitico!F:F,MATCH(Banco!$C7549,Analitico!$A:$A,0))&amp;"%",""),"")</f>
        <v/>
      </c>
    </row>
    <row r="7550" spans="1:11" ht="22.5" x14ac:dyDescent="0.2">
      <c r="A7550" s="1" t="str">
        <f t="shared" si="119"/>
        <v>SINAPI 94965</v>
      </c>
      <c r="B7550" s="3" t="s">
        <v>21527</v>
      </c>
      <c r="C7550" s="3" t="s">
        <v>8881</v>
      </c>
      <c r="D7550" s="2" t="s">
        <v>16125</v>
      </c>
      <c r="E7550" s="3" t="s">
        <v>20624</v>
      </c>
      <c r="F7550" s="67" t="s">
        <v>38945</v>
      </c>
      <c r="G7550" s="67" t="s">
        <v>36047</v>
      </c>
      <c r="I7550" s="3" t="s">
        <v>6298</v>
      </c>
      <c r="J7550" s="3" t="str">
        <f>IF($B7550="SINAPI",IF(ISNUMBER(MATCH(Banco!$C7550,Analitico!$A:$A,0)),INDEX(Analitico!E:E,MATCH(Banco!$C7550,Analitico!$A:$A,0))&amp;"%",""),"")</f>
        <v/>
      </c>
      <c r="K7550" s="3" t="str">
        <f>IF($B7550="SINAPI",IF(ISNUMBER(MATCH(Banco!$C7550,Analitico!$A:$A,0)),INDEX(Analitico!F:F,MATCH(Banco!$C7550,Analitico!$A:$A,0))&amp;"%",""),"")</f>
        <v/>
      </c>
    </row>
    <row r="7551" spans="1:11" ht="22.5" x14ac:dyDescent="0.2">
      <c r="A7551" s="1" t="str">
        <f t="shared" si="119"/>
        <v>SINAPI 94966</v>
      </c>
      <c r="B7551" s="3" t="s">
        <v>21527</v>
      </c>
      <c r="C7551" s="3" t="s">
        <v>8882</v>
      </c>
      <c r="D7551" s="2" t="s">
        <v>16126</v>
      </c>
      <c r="E7551" s="3" t="s">
        <v>20624</v>
      </c>
      <c r="F7551" s="67" t="s">
        <v>38946</v>
      </c>
      <c r="G7551" s="67" t="s">
        <v>36048</v>
      </c>
      <c r="I7551" s="3" t="s">
        <v>6298</v>
      </c>
      <c r="J7551" s="3" t="str">
        <f>IF($B7551="SINAPI",IF(ISNUMBER(MATCH(Banco!$C7551,Analitico!$A:$A,0)),INDEX(Analitico!E:E,MATCH(Banco!$C7551,Analitico!$A:$A,0))&amp;"%",""),"")</f>
        <v/>
      </c>
      <c r="K7551" s="3" t="str">
        <f>IF($B7551="SINAPI",IF(ISNUMBER(MATCH(Banco!$C7551,Analitico!$A:$A,0)),INDEX(Analitico!F:F,MATCH(Banco!$C7551,Analitico!$A:$A,0))&amp;"%",""),"")</f>
        <v/>
      </c>
    </row>
    <row r="7552" spans="1:11" ht="22.5" x14ac:dyDescent="0.2">
      <c r="A7552" s="1" t="str">
        <f t="shared" si="119"/>
        <v>SINAPI 94967</v>
      </c>
      <c r="B7552" s="3" t="s">
        <v>21527</v>
      </c>
      <c r="C7552" s="3" t="s">
        <v>8883</v>
      </c>
      <c r="D7552" s="2" t="s">
        <v>16127</v>
      </c>
      <c r="E7552" s="3" t="s">
        <v>20624</v>
      </c>
      <c r="F7552" s="67" t="s">
        <v>38947</v>
      </c>
      <c r="G7552" s="67" t="s">
        <v>36049</v>
      </c>
      <c r="I7552" s="3" t="s">
        <v>6298</v>
      </c>
      <c r="J7552" s="3" t="str">
        <f>IF($B7552="SINAPI",IF(ISNUMBER(MATCH(Banco!$C7552,Analitico!$A:$A,0)),INDEX(Analitico!E:E,MATCH(Banco!$C7552,Analitico!$A:$A,0))&amp;"%",""),"")</f>
        <v/>
      </c>
      <c r="K7552" s="3" t="str">
        <f>IF($B7552="SINAPI",IF(ISNUMBER(MATCH(Banco!$C7552,Analitico!$A:$A,0)),INDEX(Analitico!F:F,MATCH(Banco!$C7552,Analitico!$A:$A,0))&amp;"%",""),"")</f>
        <v/>
      </c>
    </row>
    <row r="7553" spans="1:11" ht="22.5" x14ac:dyDescent="0.2">
      <c r="A7553" s="1" t="str">
        <f t="shared" si="119"/>
        <v>SINAPI 94968</v>
      </c>
      <c r="B7553" s="3" t="s">
        <v>21527</v>
      </c>
      <c r="C7553" s="3" t="s">
        <v>8884</v>
      </c>
      <c r="D7553" s="2" t="s">
        <v>16128</v>
      </c>
      <c r="E7553" s="3" t="s">
        <v>20624</v>
      </c>
      <c r="F7553" s="67" t="s">
        <v>38948</v>
      </c>
      <c r="G7553" s="67" t="s">
        <v>36050</v>
      </c>
      <c r="I7553" s="3" t="s">
        <v>6298</v>
      </c>
      <c r="J7553" s="3" t="str">
        <f>IF($B7553="SINAPI",IF(ISNUMBER(MATCH(Banco!$C7553,Analitico!$A:$A,0)),INDEX(Analitico!E:E,MATCH(Banco!$C7553,Analitico!$A:$A,0))&amp;"%",""),"")</f>
        <v/>
      </c>
      <c r="K7553" s="3" t="str">
        <f>IF($B7553="SINAPI",IF(ISNUMBER(MATCH(Banco!$C7553,Analitico!$A:$A,0)),INDEX(Analitico!F:F,MATCH(Banco!$C7553,Analitico!$A:$A,0))&amp;"%",""),"")</f>
        <v/>
      </c>
    </row>
    <row r="7554" spans="1:11" ht="22.5" x14ac:dyDescent="0.2">
      <c r="A7554" s="1" t="str">
        <f t="shared" si="119"/>
        <v>SINAPI 94969</v>
      </c>
      <c r="B7554" s="3" t="s">
        <v>21527</v>
      </c>
      <c r="C7554" s="3" t="s">
        <v>8885</v>
      </c>
      <c r="D7554" s="2" t="s">
        <v>16129</v>
      </c>
      <c r="E7554" s="3" t="s">
        <v>20624</v>
      </c>
      <c r="F7554" s="67" t="s">
        <v>38949</v>
      </c>
      <c r="G7554" s="67" t="s">
        <v>36051</v>
      </c>
      <c r="I7554" s="3" t="s">
        <v>6298</v>
      </c>
      <c r="J7554" s="3" t="str">
        <f>IF($B7554="SINAPI",IF(ISNUMBER(MATCH(Banco!$C7554,Analitico!$A:$A,0)),INDEX(Analitico!E:E,MATCH(Banco!$C7554,Analitico!$A:$A,0))&amp;"%",""),"")</f>
        <v/>
      </c>
      <c r="K7554" s="3" t="str">
        <f>IF($B7554="SINAPI",IF(ISNUMBER(MATCH(Banco!$C7554,Analitico!$A:$A,0)),INDEX(Analitico!F:F,MATCH(Banco!$C7554,Analitico!$A:$A,0))&amp;"%",""),"")</f>
        <v/>
      </c>
    </row>
    <row r="7555" spans="1:11" ht="22.5" x14ac:dyDescent="0.2">
      <c r="A7555" s="1" t="str">
        <f t="shared" si="119"/>
        <v>SINAPI 94970</v>
      </c>
      <c r="B7555" s="3" t="s">
        <v>21527</v>
      </c>
      <c r="C7555" s="3" t="s">
        <v>8886</v>
      </c>
      <c r="D7555" s="2" t="s">
        <v>16130</v>
      </c>
      <c r="E7555" s="3" t="s">
        <v>20624</v>
      </c>
      <c r="F7555" s="67" t="s">
        <v>38950</v>
      </c>
      <c r="G7555" s="67" t="s">
        <v>36052</v>
      </c>
      <c r="I7555" s="3" t="s">
        <v>6298</v>
      </c>
      <c r="J7555" s="3" t="str">
        <f>IF($B7555="SINAPI",IF(ISNUMBER(MATCH(Banco!$C7555,Analitico!$A:$A,0)),INDEX(Analitico!E:E,MATCH(Banco!$C7555,Analitico!$A:$A,0))&amp;"%",""),"")</f>
        <v/>
      </c>
      <c r="K7555" s="3" t="str">
        <f>IF($B7555="SINAPI",IF(ISNUMBER(MATCH(Banco!$C7555,Analitico!$A:$A,0)),INDEX(Analitico!F:F,MATCH(Banco!$C7555,Analitico!$A:$A,0))&amp;"%",""),"")</f>
        <v/>
      </c>
    </row>
    <row r="7556" spans="1:11" ht="22.5" x14ac:dyDescent="0.2">
      <c r="A7556" s="1" t="str">
        <f t="shared" si="119"/>
        <v>SINAPI 94971</v>
      </c>
      <c r="B7556" s="3" t="s">
        <v>21527</v>
      </c>
      <c r="C7556" s="3" t="s">
        <v>8887</v>
      </c>
      <c r="D7556" s="2" t="s">
        <v>16131</v>
      </c>
      <c r="E7556" s="3" t="s">
        <v>20624</v>
      </c>
      <c r="F7556" s="67" t="s">
        <v>38951</v>
      </c>
      <c r="G7556" s="67" t="s">
        <v>36053</v>
      </c>
      <c r="I7556" s="3" t="s">
        <v>6298</v>
      </c>
      <c r="J7556" s="3" t="str">
        <f>IF($B7556="SINAPI",IF(ISNUMBER(MATCH(Banco!$C7556,Analitico!$A:$A,0)),INDEX(Analitico!E:E,MATCH(Banco!$C7556,Analitico!$A:$A,0))&amp;"%",""),"")</f>
        <v/>
      </c>
      <c r="K7556" s="3" t="str">
        <f>IF($B7556="SINAPI",IF(ISNUMBER(MATCH(Banco!$C7556,Analitico!$A:$A,0)),INDEX(Analitico!F:F,MATCH(Banco!$C7556,Analitico!$A:$A,0))&amp;"%",""),"")</f>
        <v/>
      </c>
    </row>
    <row r="7557" spans="1:11" ht="22.5" x14ac:dyDescent="0.2">
      <c r="A7557" s="1" t="str">
        <f t="shared" si="119"/>
        <v>SINAPI 94972</v>
      </c>
      <c r="B7557" s="3" t="s">
        <v>21527</v>
      </c>
      <c r="C7557" s="3" t="s">
        <v>8888</v>
      </c>
      <c r="D7557" s="2" t="s">
        <v>16132</v>
      </c>
      <c r="E7557" s="3" t="s">
        <v>20624</v>
      </c>
      <c r="F7557" s="67" t="s">
        <v>38952</v>
      </c>
      <c r="G7557" s="67" t="s">
        <v>36054</v>
      </c>
      <c r="I7557" s="3" t="s">
        <v>6298</v>
      </c>
      <c r="J7557" s="3" t="str">
        <f>IF($B7557="SINAPI",IF(ISNUMBER(MATCH(Banco!$C7557,Analitico!$A:$A,0)),INDEX(Analitico!E:E,MATCH(Banco!$C7557,Analitico!$A:$A,0))&amp;"%",""),"")</f>
        <v/>
      </c>
      <c r="K7557" s="3" t="str">
        <f>IF($B7557="SINAPI",IF(ISNUMBER(MATCH(Banco!$C7557,Analitico!$A:$A,0)),INDEX(Analitico!F:F,MATCH(Banco!$C7557,Analitico!$A:$A,0))&amp;"%",""),"")</f>
        <v/>
      </c>
    </row>
    <row r="7558" spans="1:11" ht="22.5" x14ac:dyDescent="0.2">
      <c r="A7558" s="1" t="str">
        <f t="shared" si="119"/>
        <v>SINAPI 94973</v>
      </c>
      <c r="B7558" s="3" t="s">
        <v>21527</v>
      </c>
      <c r="C7558" s="3" t="s">
        <v>8889</v>
      </c>
      <c r="D7558" s="2" t="s">
        <v>16133</v>
      </c>
      <c r="E7558" s="3" t="s">
        <v>20624</v>
      </c>
      <c r="F7558" s="67" t="s">
        <v>38953</v>
      </c>
      <c r="G7558" s="67" t="s">
        <v>36055</v>
      </c>
      <c r="I7558" s="3" t="s">
        <v>6298</v>
      </c>
      <c r="J7558" s="3" t="str">
        <f>IF($B7558="SINAPI",IF(ISNUMBER(MATCH(Banco!$C7558,Analitico!$A:$A,0)),INDEX(Analitico!E:E,MATCH(Banco!$C7558,Analitico!$A:$A,0))&amp;"%",""),"")</f>
        <v/>
      </c>
      <c r="K7558" s="3" t="str">
        <f>IF($B7558="SINAPI",IF(ISNUMBER(MATCH(Banco!$C7558,Analitico!$A:$A,0)),INDEX(Analitico!F:F,MATCH(Banco!$C7558,Analitico!$A:$A,0))&amp;"%",""),"")</f>
        <v/>
      </c>
    </row>
    <row r="7559" spans="1:11" ht="22.5" x14ac:dyDescent="0.2">
      <c r="A7559" s="1" t="str">
        <f t="shared" si="119"/>
        <v>SINAPI 94974</v>
      </c>
      <c r="B7559" s="3" t="s">
        <v>21527</v>
      </c>
      <c r="C7559" s="3" t="s">
        <v>8890</v>
      </c>
      <c r="D7559" s="2" t="s">
        <v>16134</v>
      </c>
      <c r="E7559" s="3" t="s">
        <v>20624</v>
      </c>
      <c r="F7559" s="67" t="s">
        <v>38954</v>
      </c>
      <c r="G7559" s="67" t="s">
        <v>36056</v>
      </c>
      <c r="I7559" s="3" t="s">
        <v>6298</v>
      </c>
      <c r="J7559" s="3" t="str">
        <f>IF($B7559="SINAPI",IF(ISNUMBER(MATCH(Banco!$C7559,Analitico!$A:$A,0)),INDEX(Analitico!E:E,MATCH(Banco!$C7559,Analitico!$A:$A,0))&amp;"%",""),"")</f>
        <v/>
      </c>
      <c r="K7559" s="3" t="str">
        <f>IF($B7559="SINAPI",IF(ISNUMBER(MATCH(Banco!$C7559,Analitico!$A:$A,0)),INDEX(Analitico!F:F,MATCH(Banco!$C7559,Analitico!$A:$A,0))&amp;"%",""),"")</f>
        <v/>
      </c>
    </row>
    <row r="7560" spans="1:11" ht="22.5" x14ac:dyDescent="0.2">
      <c r="A7560" s="1" t="str">
        <f t="shared" si="119"/>
        <v>SINAPI 94975</v>
      </c>
      <c r="B7560" s="3" t="s">
        <v>21527</v>
      </c>
      <c r="C7560" s="3" t="s">
        <v>8891</v>
      </c>
      <c r="D7560" s="2" t="s">
        <v>16135</v>
      </c>
      <c r="E7560" s="3" t="s">
        <v>20624</v>
      </c>
      <c r="F7560" s="67" t="s">
        <v>38955</v>
      </c>
      <c r="G7560" s="67" t="s">
        <v>36057</v>
      </c>
      <c r="I7560" s="3" t="s">
        <v>6298</v>
      </c>
      <c r="J7560" s="3" t="str">
        <f>IF($B7560="SINAPI",IF(ISNUMBER(MATCH(Banco!$C7560,Analitico!$A:$A,0)),INDEX(Analitico!E:E,MATCH(Banco!$C7560,Analitico!$A:$A,0))&amp;"%",""),"")</f>
        <v/>
      </c>
      <c r="K7560" s="3" t="str">
        <f>IF($B7560="SINAPI",IF(ISNUMBER(MATCH(Banco!$C7560,Analitico!$A:$A,0)),INDEX(Analitico!F:F,MATCH(Banco!$C7560,Analitico!$A:$A,0))&amp;"%",""),"")</f>
        <v/>
      </c>
    </row>
    <row r="7561" spans="1:11" ht="22.5" x14ac:dyDescent="0.2">
      <c r="A7561" s="1" t="str">
        <f t="shared" si="119"/>
        <v>SINAPI 96555</v>
      </c>
      <c r="B7561" s="3" t="s">
        <v>21527</v>
      </c>
      <c r="C7561" s="3" t="s">
        <v>8892</v>
      </c>
      <c r="D7561" s="2" t="s">
        <v>16136</v>
      </c>
      <c r="E7561" s="3" t="s">
        <v>20624</v>
      </c>
      <c r="F7561" s="67" t="s">
        <v>38956</v>
      </c>
      <c r="G7561" s="67" t="s">
        <v>36058</v>
      </c>
      <c r="I7561" s="3" t="s">
        <v>6300</v>
      </c>
      <c r="J7561" s="3" t="str">
        <f>IF($B7561="SINAPI",IF(ISNUMBER(MATCH(Banco!$C7561,Analitico!$A:$A,0)),INDEX(Analitico!E:E,MATCH(Banco!$C7561,Analitico!$A:$A,0))&amp;"%",""),"")</f>
        <v/>
      </c>
      <c r="K7561" s="3" t="str">
        <f>IF($B7561="SINAPI",IF(ISNUMBER(MATCH(Banco!$C7561,Analitico!$A:$A,0)),INDEX(Analitico!F:F,MATCH(Banco!$C7561,Analitico!$A:$A,0))&amp;"%",""),"")</f>
        <v/>
      </c>
    </row>
    <row r="7562" spans="1:11" ht="22.5" x14ac:dyDescent="0.2">
      <c r="A7562" s="1" t="str">
        <f t="shared" si="119"/>
        <v>SINAPI 96556</v>
      </c>
      <c r="B7562" s="3" t="s">
        <v>21527</v>
      </c>
      <c r="C7562" s="3" t="s">
        <v>8893</v>
      </c>
      <c r="D7562" s="2" t="s">
        <v>16137</v>
      </c>
      <c r="E7562" s="3" t="s">
        <v>20624</v>
      </c>
      <c r="F7562" s="67" t="s">
        <v>38957</v>
      </c>
      <c r="G7562" s="67" t="s">
        <v>36059</v>
      </c>
      <c r="I7562" s="3" t="s">
        <v>6300</v>
      </c>
      <c r="J7562" s="3" t="str">
        <f>IF($B7562="SINAPI",IF(ISNUMBER(MATCH(Banco!$C7562,Analitico!$A:$A,0)),INDEX(Analitico!E:E,MATCH(Banco!$C7562,Analitico!$A:$A,0))&amp;"%",""),"")</f>
        <v/>
      </c>
      <c r="K7562" s="3" t="str">
        <f>IF($B7562="SINAPI",IF(ISNUMBER(MATCH(Banco!$C7562,Analitico!$A:$A,0)),INDEX(Analitico!F:F,MATCH(Banco!$C7562,Analitico!$A:$A,0))&amp;"%",""),"")</f>
        <v/>
      </c>
    </row>
    <row r="7563" spans="1:11" ht="22.5" x14ac:dyDescent="0.2">
      <c r="A7563" s="1" t="str">
        <f t="shared" si="119"/>
        <v>SINAPI 96557</v>
      </c>
      <c r="B7563" s="3" t="s">
        <v>21527</v>
      </c>
      <c r="C7563" s="3" t="s">
        <v>8894</v>
      </c>
      <c r="D7563" s="2" t="s">
        <v>16138</v>
      </c>
      <c r="E7563" s="3" t="s">
        <v>20624</v>
      </c>
      <c r="F7563" s="67" t="s">
        <v>38958</v>
      </c>
      <c r="G7563" s="67" t="s">
        <v>36060</v>
      </c>
      <c r="I7563" s="3" t="s">
        <v>6300</v>
      </c>
      <c r="J7563" s="3" t="str">
        <f>IF($B7563="SINAPI",IF(ISNUMBER(MATCH(Banco!$C7563,Analitico!$A:$A,0)),INDEX(Analitico!E:E,MATCH(Banco!$C7563,Analitico!$A:$A,0))&amp;"%",""),"")</f>
        <v/>
      </c>
      <c r="K7563" s="3" t="str">
        <f>IF($B7563="SINAPI",IF(ISNUMBER(MATCH(Banco!$C7563,Analitico!$A:$A,0)),INDEX(Analitico!F:F,MATCH(Banco!$C7563,Analitico!$A:$A,0))&amp;"%",""),"")</f>
        <v/>
      </c>
    </row>
    <row r="7564" spans="1:11" ht="22.5" x14ac:dyDescent="0.2">
      <c r="A7564" s="1" t="str">
        <f t="shared" si="119"/>
        <v>SINAPI 96558</v>
      </c>
      <c r="B7564" s="3" t="s">
        <v>21527</v>
      </c>
      <c r="C7564" s="3" t="s">
        <v>8895</v>
      </c>
      <c r="D7564" s="2" t="s">
        <v>16139</v>
      </c>
      <c r="E7564" s="3" t="s">
        <v>20624</v>
      </c>
      <c r="F7564" s="67" t="s">
        <v>38959</v>
      </c>
      <c r="G7564" s="67" t="s">
        <v>36061</v>
      </c>
      <c r="I7564" s="3" t="s">
        <v>6300</v>
      </c>
      <c r="J7564" s="3" t="str">
        <f>IF($B7564="SINAPI",IF(ISNUMBER(MATCH(Banco!$C7564,Analitico!$A:$A,0)),INDEX(Analitico!E:E,MATCH(Banco!$C7564,Analitico!$A:$A,0))&amp;"%",""),"")</f>
        <v/>
      </c>
      <c r="K7564" s="3" t="str">
        <f>IF($B7564="SINAPI",IF(ISNUMBER(MATCH(Banco!$C7564,Analitico!$A:$A,0)),INDEX(Analitico!F:F,MATCH(Banco!$C7564,Analitico!$A:$A,0))&amp;"%",""),"")</f>
        <v/>
      </c>
    </row>
    <row r="7565" spans="1:11" ht="22.5" x14ac:dyDescent="0.2">
      <c r="A7565" s="1" t="str">
        <f t="shared" si="119"/>
        <v>SINAPI 99235</v>
      </c>
      <c r="B7565" s="3" t="s">
        <v>21527</v>
      </c>
      <c r="C7565" s="3" t="s">
        <v>8896</v>
      </c>
      <c r="D7565" s="2" t="s">
        <v>16140</v>
      </c>
      <c r="E7565" s="3" t="s">
        <v>20624</v>
      </c>
      <c r="F7565" s="67" t="s">
        <v>38960</v>
      </c>
      <c r="G7565" s="67" t="s">
        <v>36062</v>
      </c>
      <c r="I7565" s="3" t="s">
        <v>6298</v>
      </c>
      <c r="J7565" s="3" t="str">
        <f>IF($B7565="SINAPI",IF(ISNUMBER(MATCH(Banco!$C7565,Analitico!$A:$A,0)),INDEX(Analitico!E:E,MATCH(Banco!$C7565,Analitico!$A:$A,0))&amp;"%",""),"")</f>
        <v/>
      </c>
      <c r="K7565" s="3" t="str">
        <f>IF($B7565="SINAPI",IF(ISNUMBER(MATCH(Banco!$C7565,Analitico!$A:$A,0)),INDEX(Analitico!F:F,MATCH(Banco!$C7565,Analitico!$A:$A,0))&amp;"%",""),"")</f>
        <v/>
      </c>
    </row>
    <row r="7566" spans="1:11" ht="33.75" x14ac:dyDescent="0.2">
      <c r="A7566" s="1" t="str">
        <f t="shared" si="119"/>
        <v>SINAPI 99431</v>
      </c>
      <c r="B7566" s="3" t="s">
        <v>21527</v>
      </c>
      <c r="C7566" s="3" t="s">
        <v>8897</v>
      </c>
      <c r="D7566" s="2" t="s">
        <v>16141</v>
      </c>
      <c r="E7566" s="3" t="s">
        <v>20624</v>
      </c>
      <c r="F7566" s="67" t="s">
        <v>38961</v>
      </c>
      <c r="G7566" s="67" t="s">
        <v>36063</v>
      </c>
      <c r="I7566" s="3" t="s">
        <v>6300</v>
      </c>
      <c r="J7566" s="3" t="str">
        <f>IF($B7566="SINAPI",IF(ISNUMBER(MATCH(Banco!$C7566,Analitico!$A:$A,0)),INDEX(Analitico!E:E,MATCH(Banco!$C7566,Analitico!$A:$A,0))&amp;"%",""),"")</f>
        <v/>
      </c>
      <c r="K7566" s="3" t="str">
        <f>IF($B7566="SINAPI",IF(ISNUMBER(MATCH(Banco!$C7566,Analitico!$A:$A,0)),INDEX(Analitico!F:F,MATCH(Banco!$C7566,Analitico!$A:$A,0))&amp;"%",""),"")</f>
        <v/>
      </c>
    </row>
    <row r="7567" spans="1:11" ht="33.75" x14ac:dyDescent="0.2">
      <c r="A7567" s="1" t="str">
        <f t="shared" si="119"/>
        <v>SINAPI 99432</v>
      </c>
      <c r="B7567" s="3" t="s">
        <v>21527</v>
      </c>
      <c r="C7567" s="3" t="s">
        <v>8898</v>
      </c>
      <c r="D7567" s="2" t="s">
        <v>16142</v>
      </c>
      <c r="E7567" s="3" t="s">
        <v>20624</v>
      </c>
      <c r="F7567" s="67" t="s">
        <v>38962</v>
      </c>
      <c r="G7567" s="67" t="s">
        <v>36064</v>
      </c>
      <c r="I7567" s="3" t="s">
        <v>6300</v>
      </c>
      <c r="J7567" s="3" t="str">
        <f>IF($B7567="SINAPI",IF(ISNUMBER(MATCH(Banco!$C7567,Analitico!$A:$A,0)),INDEX(Analitico!E:E,MATCH(Banco!$C7567,Analitico!$A:$A,0))&amp;"%",""),"")</f>
        <v/>
      </c>
      <c r="K7567" s="3" t="str">
        <f>IF($B7567="SINAPI",IF(ISNUMBER(MATCH(Banco!$C7567,Analitico!$A:$A,0)),INDEX(Analitico!F:F,MATCH(Banco!$C7567,Analitico!$A:$A,0))&amp;"%",""),"")</f>
        <v/>
      </c>
    </row>
    <row r="7568" spans="1:11" ht="33.75" x14ac:dyDescent="0.2">
      <c r="A7568" s="1" t="str">
        <f t="shared" si="119"/>
        <v>SINAPI 99433</v>
      </c>
      <c r="B7568" s="3" t="s">
        <v>21527</v>
      </c>
      <c r="C7568" s="3" t="s">
        <v>8899</v>
      </c>
      <c r="D7568" s="2" t="s">
        <v>16143</v>
      </c>
      <c r="E7568" s="3" t="s">
        <v>20624</v>
      </c>
      <c r="F7568" s="67" t="s">
        <v>38963</v>
      </c>
      <c r="G7568" s="67" t="s">
        <v>36065</v>
      </c>
      <c r="I7568" s="3" t="s">
        <v>6300</v>
      </c>
      <c r="J7568" s="3" t="str">
        <f>IF($B7568="SINAPI",IF(ISNUMBER(MATCH(Banco!$C7568,Analitico!$A:$A,0)),INDEX(Analitico!E:E,MATCH(Banco!$C7568,Analitico!$A:$A,0))&amp;"%",""),"")</f>
        <v/>
      </c>
      <c r="K7568" s="3" t="str">
        <f>IF($B7568="SINAPI",IF(ISNUMBER(MATCH(Banco!$C7568,Analitico!$A:$A,0)),INDEX(Analitico!F:F,MATCH(Banco!$C7568,Analitico!$A:$A,0))&amp;"%",""),"")</f>
        <v/>
      </c>
    </row>
    <row r="7569" spans="1:11" ht="33.75" x14ac:dyDescent="0.2">
      <c r="A7569" s="1" t="str">
        <f t="shared" si="119"/>
        <v>SINAPI 99434</v>
      </c>
      <c r="B7569" s="3" t="s">
        <v>21527</v>
      </c>
      <c r="C7569" s="3" t="s">
        <v>8900</v>
      </c>
      <c r="D7569" s="2" t="s">
        <v>16144</v>
      </c>
      <c r="E7569" s="3" t="s">
        <v>20624</v>
      </c>
      <c r="F7569" s="67" t="s">
        <v>38964</v>
      </c>
      <c r="G7569" s="67" t="s">
        <v>36066</v>
      </c>
      <c r="I7569" s="3" t="s">
        <v>6300</v>
      </c>
      <c r="J7569" s="3" t="str">
        <f>IF($B7569="SINAPI",IF(ISNUMBER(MATCH(Banco!$C7569,Analitico!$A:$A,0)),INDEX(Analitico!E:E,MATCH(Banco!$C7569,Analitico!$A:$A,0))&amp;"%",""),"")</f>
        <v/>
      </c>
      <c r="K7569" s="3" t="str">
        <f>IF($B7569="SINAPI",IF(ISNUMBER(MATCH(Banco!$C7569,Analitico!$A:$A,0)),INDEX(Analitico!F:F,MATCH(Banco!$C7569,Analitico!$A:$A,0))&amp;"%",""),"")</f>
        <v/>
      </c>
    </row>
    <row r="7570" spans="1:11" ht="33.75" x14ac:dyDescent="0.2">
      <c r="A7570" s="1" t="str">
        <f t="shared" si="119"/>
        <v>SINAPI 99435</v>
      </c>
      <c r="B7570" s="3" t="s">
        <v>21527</v>
      </c>
      <c r="C7570" s="3" t="s">
        <v>8901</v>
      </c>
      <c r="D7570" s="2" t="s">
        <v>16145</v>
      </c>
      <c r="E7570" s="3" t="s">
        <v>20624</v>
      </c>
      <c r="F7570" s="67" t="s">
        <v>38965</v>
      </c>
      <c r="G7570" s="67" t="s">
        <v>36067</v>
      </c>
      <c r="I7570" s="3" t="s">
        <v>6300</v>
      </c>
      <c r="J7570" s="3" t="str">
        <f>IF($B7570="SINAPI",IF(ISNUMBER(MATCH(Banco!$C7570,Analitico!$A:$A,0)),INDEX(Analitico!E:E,MATCH(Banco!$C7570,Analitico!$A:$A,0))&amp;"%",""),"")</f>
        <v/>
      </c>
      <c r="K7570" s="3" t="str">
        <f>IF($B7570="SINAPI",IF(ISNUMBER(MATCH(Banco!$C7570,Analitico!$A:$A,0)),INDEX(Analitico!F:F,MATCH(Banco!$C7570,Analitico!$A:$A,0))&amp;"%",""),"")</f>
        <v/>
      </c>
    </row>
    <row r="7571" spans="1:11" ht="33.75" x14ac:dyDescent="0.2">
      <c r="A7571" s="1" t="str">
        <f t="shared" si="119"/>
        <v>SINAPI 99436</v>
      </c>
      <c r="B7571" s="3" t="s">
        <v>21527</v>
      </c>
      <c r="C7571" s="3" t="s">
        <v>8902</v>
      </c>
      <c r="D7571" s="2" t="s">
        <v>16146</v>
      </c>
      <c r="E7571" s="3" t="s">
        <v>20624</v>
      </c>
      <c r="F7571" s="67" t="s">
        <v>38966</v>
      </c>
      <c r="G7571" s="67" t="s">
        <v>36068</v>
      </c>
      <c r="I7571" s="3" t="s">
        <v>6300</v>
      </c>
      <c r="J7571" s="3" t="str">
        <f>IF($B7571="SINAPI",IF(ISNUMBER(MATCH(Banco!$C7571,Analitico!$A:$A,0)),INDEX(Analitico!E:E,MATCH(Banco!$C7571,Analitico!$A:$A,0))&amp;"%",""),"")</f>
        <v/>
      </c>
      <c r="K7571" s="3" t="str">
        <f>IF($B7571="SINAPI",IF(ISNUMBER(MATCH(Banco!$C7571,Analitico!$A:$A,0)),INDEX(Analitico!F:F,MATCH(Banco!$C7571,Analitico!$A:$A,0))&amp;"%",""),"")</f>
        <v/>
      </c>
    </row>
    <row r="7572" spans="1:11" ht="22.5" x14ac:dyDescent="0.2">
      <c r="A7572" s="1" t="str">
        <f t="shared" si="119"/>
        <v>SINAPI 99437</v>
      </c>
      <c r="B7572" s="3" t="s">
        <v>21527</v>
      </c>
      <c r="C7572" s="3" t="s">
        <v>8903</v>
      </c>
      <c r="D7572" s="2" t="s">
        <v>16147</v>
      </c>
      <c r="E7572" s="3" t="s">
        <v>20624</v>
      </c>
      <c r="F7572" s="67" t="s">
        <v>38967</v>
      </c>
      <c r="G7572" s="67" t="s">
        <v>36069</v>
      </c>
      <c r="I7572" s="3" t="s">
        <v>6298</v>
      </c>
      <c r="J7572" s="3" t="str">
        <f>IF($B7572="SINAPI",IF(ISNUMBER(MATCH(Banco!$C7572,Analitico!$A:$A,0)),INDEX(Analitico!E:E,MATCH(Banco!$C7572,Analitico!$A:$A,0))&amp;"%",""),"")</f>
        <v/>
      </c>
      <c r="K7572" s="3" t="str">
        <f>IF($B7572="SINAPI",IF(ISNUMBER(MATCH(Banco!$C7572,Analitico!$A:$A,0)),INDEX(Analitico!F:F,MATCH(Banco!$C7572,Analitico!$A:$A,0))&amp;"%",""),"")</f>
        <v/>
      </c>
    </row>
    <row r="7573" spans="1:11" ht="22.5" x14ac:dyDescent="0.2">
      <c r="A7573" s="1" t="str">
        <f t="shared" si="119"/>
        <v>SINAPI 99438</v>
      </c>
      <c r="B7573" s="3" t="s">
        <v>21527</v>
      </c>
      <c r="C7573" s="3" t="s">
        <v>8904</v>
      </c>
      <c r="D7573" s="2" t="s">
        <v>16148</v>
      </c>
      <c r="E7573" s="3" t="s">
        <v>20624</v>
      </c>
      <c r="F7573" s="67" t="s">
        <v>38968</v>
      </c>
      <c r="G7573" s="67" t="s">
        <v>36070</v>
      </c>
      <c r="I7573" s="3" t="s">
        <v>6298</v>
      </c>
      <c r="J7573" s="3" t="str">
        <f>IF($B7573="SINAPI",IF(ISNUMBER(MATCH(Banco!$C7573,Analitico!$A:$A,0)),INDEX(Analitico!E:E,MATCH(Banco!$C7573,Analitico!$A:$A,0))&amp;"%",""),"")</f>
        <v/>
      </c>
      <c r="K7573" s="3" t="str">
        <f>IF($B7573="SINAPI",IF(ISNUMBER(MATCH(Banco!$C7573,Analitico!$A:$A,0)),INDEX(Analitico!F:F,MATCH(Banco!$C7573,Analitico!$A:$A,0))&amp;"%",""),"")</f>
        <v/>
      </c>
    </row>
    <row r="7574" spans="1:11" ht="33.75" x14ac:dyDescent="0.2">
      <c r="A7574" s="1" t="str">
        <f t="shared" si="119"/>
        <v>SINAPI 99439</v>
      </c>
      <c r="B7574" s="3" t="s">
        <v>21527</v>
      </c>
      <c r="C7574" s="3" t="s">
        <v>8905</v>
      </c>
      <c r="D7574" s="2" t="s">
        <v>16149</v>
      </c>
      <c r="E7574" s="3" t="s">
        <v>20624</v>
      </c>
      <c r="F7574" s="67" t="s">
        <v>38969</v>
      </c>
      <c r="G7574" s="67" t="s">
        <v>36071</v>
      </c>
      <c r="I7574" s="3" t="s">
        <v>6300</v>
      </c>
      <c r="J7574" s="3" t="str">
        <f>IF($B7574="SINAPI",IF(ISNUMBER(MATCH(Banco!$C7574,Analitico!$A:$A,0)),INDEX(Analitico!E:E,MATCH(Banco!$C7574,Analitico!$A:$A,0))&amp;"%",""),"")</f>
        <v/>
      </c>
      <c r="K7574" s="3" t="str">
        <f>IF($B7574="SINAPI",IF(ISNUMBER(MATCH(Banco!$C7574,Analitico!$A:$A,0)),INDEX(Analitico!F:F,MATCH(Banco!$C7574,Analitico!$A:$A,0))&amp;"%",""),"")</f>
        <v/>
      </c>
    </row>
    <row r="7575" spans="1:11" ht="22.5" x14ac:dyDescent="0.2">
      <c r="A7575" s="1" t="str">
        <f t="shared" si="119"/>
        <v>SINAPI 102473</v>
      </c>
      <c r="B7575" s="3" t="s">
        <v>21527</v>
      </c>
      <c r="C7575" s="3" t="s">
        <v>8906</v>
      </c>
      <c r="D7575" s="2" t="s">
        <v>16150</v>
      </c>
      <c r="E7575" s="3" t="s">
        <v>20624</v>
      </c>
      <c r="F7575" s="67" t="s">
        <v>38970</v>
      </c>
      <c r="G7575" s="67" t="s">
        <v>36072</v>
      </c>
      <c r="I7575" s="3" t="s">
        <v>6298</v>
      </c>
      <c r="J7575" s="3" t="str">
        <f>IF($B7575="SINAPI",IF(ISNUMBER(MATCH(Banco!$C7575,Analitico!$A:$A,0)),INDEX(Analitico!E:E,MATCH(Banco!$C7575,Analitico!$A:$A,0))&amp;"%",""),"")</f>
        <v/>
      </c>
      <c r="K7575" s="3" t="str">
        <f>IF($B7575="SINAPI",IF(ISNUMBER(MATCH(Banco!$C7575,Analitico!$A:$A,0)),INDEX(Analitico!F:F,MATCH(Banco!$C7575,Analitico!$A:$A,0))&amp;"%",""),"")</f>
        <v/>
      </c>
    </row>
    <row r="7576" spans="1:11" ht="22.5" x14ac:dyDescent="0.2">
      <c r="A7576" s="1" t="str">
        <f t="shared" si="119"/>
        <v>SINAPI 102474</v>
      </c>
      <c r="B7576" s="3" t="s">
        <v>21527</v>
      </c>
      <c r="C7576" s="3" t="s">
        <v>8907</v>
      </c>
      <c r="D7576" s="2" t="s">
        <v>16151</v>
      </c>
      <c r="E7576" s="3" t="s">
        <v>20624</v>
      </c>
      <c r="F7576" s="67" t="s">
        <v>31683</v>
      </c>
      <c r="G7576" s="67" t="s">
        <v>36073</v>
      </c>
      <c r="I7576" s="3" t="s">
        <v>6298</v>
      </c>
      <c r="J7576" s="3" t="str">
        <f>IF($B7576="SINAPI",IF(ISNUMBER(MATCH(Banco!$C7576,Analitico!$A:$A,0)),INDEX(Analitico!E:E,MATCH(Banco!$C7576,Analitico!$A:$A,0))&amp;"%",""),"")</f>
        <v/>
      </c>
      <c r="K7576" s="3" t="str">
        <f>IF($B7576="SINAPI",IF(ISNUMBER(MATCH(Banco!$C7576,Analitico!$A:$A,0)),INDEX(Analitico!F:F,MATCH(Banco!$C7576,Analitico!$A:$A,0))&amp;"%",""),"")</f>
        <v/>
      </c>
    </row>
    <row r="7577" spans="1:11" ht="22.5" x14ac:dyDescent="0.2">
      <c r="A7577" s="1" t="str">
        <f t="shared" si="119"/>
        <v>SINAPI 102475</v>
      </c>
      <c r="B7577" s="3" t="s">
        <v>21527</v>
      </c>
      <c r="C7577" s="3" t="s">
        <v>8908</v>
      </c>
      <c r="D7577" s="2" t="s">
        <v>16152</v>
      </c>
      <c r="E7577" s="3" t="s">
        <v>20624</v>
      </c>
      <c r="F7577" s="67" t="s">
        <v>38971</v>
      </c>
      <c r="G7577" s="67" t="s">
        <v>36074</v>
      </c>
      <c r="I7577" s="3" t="s">
        <v>6298</v>
      </c>
      <c r="J7577" s="3" t="str">
        <f>IF($B7577="SINAPI",IF(ISNUMBER(MATCH(Banco!$C7577,Analitico!$A:$A,0)),INDEX(Analitico!E:E,MATCH(Banco!$C7577,Analitico!$A:$A,0))&amp;"%",""),"")</f>
        <v/>
      </c>
      <c r="K7577" s="3" t="str">
        <f>IF($B7577="SINAPI",IF(ISNUMBER(MATCH(Banco!$C7577,Analitico!$A:$A,0)),INDEX(Analitico!F:F,MATCH(Banco!$C7577,Analitico!$A:$A,0))&amp;"%",""),"")</f>
        <v/>
      </c>
    </row>
    <row r="7578" spans="1:11" ht="22.5" x14ac:dyDescent="0.2">
      <c r="A7578" s="1" t="str">
        <f t="shared" si="119"/>
        <v>SINAPI 102476</v>
      </c>
      <c r="B7578" s="3" t="s">
        <v>21527</v>
      </c>
      <c r="C7578" s="3" t="s">
        <v>8909</v>
      </c>
      <c r="D7578" s="2" t="s">
        <v>16153</v>
      </c>
      <c r="E7578" s="3" t="s">
        <v>20624</v>
      </c>
      <c r="F7578" s="67" t="s">
        <v>38972</v>
      </c>
      <c r="G7578" s="67" t="s">
        <v>32083</v>
      </c>
      <c r="I7578" s="3" t="s">
        <v>6298</v>
      </c>
      <c r="J7578" s="3" t="str">
        <f>IF($B7578="SINAPI",IF(ISNUMBER(MATCH(Banco!$C7578,Analitico!$A:$A,0)),INDEX(Analitico!E:E,MATCH(Banco!$C7578,Analitico!$A:$A,0))&amp;"%",""),"")</f>
        <v/>
      </c>
      <c r="K7578" s="3" t="str">
        <f>IF($B7578="SINAPI",IF(ISNUMBER(MATCH(Banco!$C7578,Analitico!$A:$A,0)),INDEX(Analitico!F:F,MATCH(Banco!$C7578,Analitico!$A:$A,0))&amp;"%",""),"")</f>
        <v/>
      </c>
    </row>
    <row r="7579" spans="1:11" ht="22.5" x14ac:dyDescent="0.2">
      <c r="A7579" s="1" t="str">
        <f t="shared" si="119"/>
        <v>SINAPI 102477</v>
      </c>
      <c r="B7579" s="3" t="s">
        <v>21527</v>
      </c>
      <c r="C7579" s="3" t="s">
        <v>8910</v>
      </c>
      <c r="D7579" s="2" t="s">
        <v>16154</v>
      </c>
      <c r="E7579" s="3" t="s">
        <v>20624</v>
      </c>
      <c r="F7579" s="67" t="s">
        <v>38973</v>
      </c>
      <c r="G7579" s="67" t="s">
        <v>36075</v>
      </c>
      <c r="I7579" s="3" t="s">
        <v>6298</v>
      </c>
      <c r="J7579" s="3" t="str">
        <f>IF($B7579="SINAPI",IF(ISNUMBER(MATCH(Banco!$C7579,Analitico!$A:$A,0)),INDEX(Analitico!E:E,MATCH(Banco!$C7579,Analitico!$A:$A,0))&amp;"%",""),"")</f>
        <v/>
      </c>
      <c r="K7579" s="3" t="str">
        <f>IF($B7579="SINAPI",IF(ISNUMBER(MATCH(Banco!$C7579,Analitico!$A:$A,0)),INDEX(Analitico!F:F,MATCH(Banco!$C7579,Analitico!$A:$A,0))&amp;"%",""),"")</f>
        <v/>
      </c>
    </row>
    <row r="7580" spans="1:11" ht="22.5" x14ac:dyDescent="0.2">
      <c r="A7580" s="1" t="str">
        <f t="shared" si="119"/>
        <v>SINAPI 102478</v>
      </c>
      <c r="B7580" s="3" t="s">
        <v>21527</v>
      </c>
      <c r="C7580" s="3" t="s">
        <v>8911</v>
      </c>
      <c r="D7580" s="2" t="s">
        <v>16155</v>
      </c>
      <c r="E7580" s="3" t="s">
        <v>20624</v>
      </c>
      <c r="F7580" s="67" t="s">
        <v>38974</v>
      </c>
      <c r="G7580" s="67" t="s">
        <v>36076</v>
      </c>
      <c r="I7580" s="3" t="s">
        <v>6298</v>
      </c>
      <c r="J7580" s="3" t="str">
        <f>IF($B7580="SINAPI",IF(ISNUMBER(MATCH(Banco!$C7580,Analitico!$A:$A,0)),INDEX(Analitico!E:E,MATCH(Banco!$C7580,Analitico!$A:$A,0))&amp;"%",""),"")</f>
        <v/>
      </c>
      <c r="K7580" s="3" t="str">
        <f>IF($B7580="SINAPI",IF(ISNUMBER(MATCH(Banco!$C7580,Analitico!$A:$A,0)),INDEX(Analitico!F:F,MATCH(Banco!$C7580,Analitico!$A:$A,0))&amp;"%",""),"")</f>
        <v/>
      </c>
    </row>
    <row r="7581" spans="1:11" ht="22.5" x14ac:dyDescent="0.2">
      <c r="A7581" s="1" t="str">
        <f t="shared" si="119"/>
        <v>SINAPI 102479</v>
      </c>
      <c r="B7581" s="3" t="s">
        <v>21527</v>
      </c>
      <c r="C7581" s="3" t="s">
        <v>8912</v>
      </c>
      <c r="D7581" s="2" t="s">
        <v>16156</v>
      </c>
      <c r="E7581" s="3" t="s">
        <v>20624</v>
      </c>
      <c r="F7581" s="67" t="s">
        <v>38975</v>
      </c>
      <c r="G7581" s="67" t="s">
        <v>36077</v>
      </c>
      <c r="I7581" s="3" t="s">
        <v>6298</v>
      </c>
      <c r="J7581" s="3" t="str">
        <f>IF($B7581="SINAPI",IF(ISNUMBER(MATCH(Banco!$C7581,Analitico!$A:$A,0)),INDEX(Analitico!E:E,MATCH(Banco!$C7581,Analitico!$A:$A,0))&amp;"%",""),"")</f>
        <v/>
      </c>
      <c r="K7581" s="3" t="str">
        <f>IF($B7581="SINAPI",IF(ISNUMBER(MATCH(Banco!$C7581,Analitico!$A:$A,0)),INDEX(Analitico!F:F,MATCH(Banco!$C7581,Analitico!$A:$A,0))&amp;"%",""),"")</f>
        <v/>
      </c>
    </row>
    <row r="7582" spans="1:11" ht="22.5" x14ac:dyDescent="0.2">
      <c r="A7582" s="1" t="str">
        <f t="shared" si="119"/>
        <v>SINAPI 102480</v>
      </c>
      <c r="B7582" s="3" t="s">
        <v>21527</v>
      </c>
      <c r="C7582" s="3" t="s">
        <v>8913</v>
      </c>
      <c r="D7582" s="2" t="s">
        <v>16157</v>
      </c>
      <c r="E7582" s="3" t="s">
        <v>20624</v>
      </c>
      <c r="F7582" s="67" t="s">
        <v>38976</v>
      </c>
      <c r="G7582" s="67" t="s">
        <v>36078</v>
      </c>
      <c r="I7582" s="3" t="s">
        <v>6298</v>
      </c>
      <c r="J7582" s="3" t="str">
        <f>IF($B7582="SINAPI",IF(ISNUMBER(MATCH(Banco!$C7582,Analitico!$A:$A,0)),INDEX(Analitico!E:E,MATCH(Banco!$C7582,Analitico!$A:$A,0))&amp;"%",""),"")</f>
        <v/>
      </c>
      <c r="K7582" s="3" t="str">
        <f>IF($B7582="SINAPI",IF(ISNUMBER(MATCH(Banco!$C7582,Analitico!$A:$A,0)),INDEX(Analitico!F:F,MATCH(Banco!$C7582,Analitico!$A:$A,0))&amp;"%",""),"")</f>
        <v/>
      </c>
    </row>
    <row r="7583" spans="1:11" ht="22.5" x14ac:dyDescent="0.2">
      <c r="A7583" s="1" t="str">
        <f t="shared" si="119"/>
        <v>SINAPI 102481</v>
      </c>
      <c r="B7583" s="3" t="s">
        <v>21527</v>
      </c>
      <c r="C7583" s="3" t="s">
        <v>8914</v>
      </c>
      <c r="D7583" s="2" t="s">
        <v>16158</v>
      </c>
      <c r="E7583" s="3" t="s">
        <v>20624</v>
      </c>
      <c r="F7583" s="67" t="s">
        <v>38977</v>
      </c>
      <c r="G7583" s="67" t="s">
        <v>36079</v>
      </c>
      <c r="I7583" s="3" t="s">
        <v>6298</v>
      </c>
      <c r="J7583" s="3" t="str">
        <f>IF($B7583="SINAPI",IF(ISNUMBER(MATCH(Banco!$C7583,Analitico!$A:$A,0)),INDEX(Analitico!E:E,MATCH(Banco!$C7583,Analitico!$A:$A,0))&amp;"%",""),"")</f>
        <v/>
      </c>
      <c r="K7583" s="3" t="str">
        <f>IF($B7583="SINAPI",IF(ISNUMBER(MATCH(Banco!$C7583,Analitico!$A:$A,0)),INDEX(Analitico!F:F,MATCH(Banco!$C7583,Analitico!$A:$A,0))&amp;"%",""),"")</f>
        <v/>
      </c>
    </row>
    <row r="7584" spans="1:11" ht="22.5" x14ac:dyDescent="0.2">
      <c r="A7584" s="1" t="str">
        <f t="shared" si="119"/>
        <v>SINAPI 102482</v>
      </c>
      <c r="B7584" s="3" t="s">
        <v>21527</v>
      </c>
      <c r="C7584" s="3" t="s">
        <v>8915</v>
      </c>
      <c r="D7584" s="2" t="s">
        <v>16159</v>
      </c>
      <c r="E7584" s="3" t="s">
        <v>20624</v>
      </c>
      <c r="F7584" s="67" t="s">
        <v>38978</v>
      </c>
      <c r="G7584" s="67" t="s">
        <v>36080</v>
      </c>
      <c r="I7584" s="3" t="s">
        <v>6298</v>
      </c>
      <c r="J7584" s="3" t="str">
        <f>IF($B7584="SINAPI",IF(ISNUMBER(MATCH(Banco!$C7584,Analitico!$A:$A,0)),INDEX(Analitico!E:E,MATCH(Banco!$C7584,Analitico!$A:$A,0))&amp;"%",""),"")</f>
        <v/>
      </c>
      <c r="K7584" s="3" t="str">
        <f>IF($B7584="SINAPI",IF(ISNUMBER(MATCH(Banco!$C7584,Analitico!$A:$A,0)),INDEX(Analitico!F:F,MATCH(Banco!$C7584,Analitico!$A:$A,0))&amp;"%",""),"")</f>
        <v/>
      </c>
    </row>
    <row r="7585" spans="1:11" ht="22.5" x14ac:dyDescent="0.2">
      <c r="A7585" s="1" t="str">
        <f t="shared" si="119"/>
        <v>SINAPI 102483</v>
      </c>
      <c r="B7585" s="3" t="s">
        <v>21527</v>
      </c>
      <c r="C7585" s="3" t="s">
        <v>8916</v>
      </c>
      <c r="D7585" s="2" t="s">
        <v>16160</v>
      </c>
      <c r="E7585" s="3" t="s">
        <v>20624</v>
      </c>
      <c r="F7585" s="67" t="s">
        <v>38979</v>
      </c>
      <c r="G7585" s="67" t="s">
        <v>36081</v>
      </c>
      <c r="I7585" s="3" t="s">
        <v>6298</v>
      </c>
      <c r="J7585" s="3" t="str">
        <f>IF($B7585="SINAPI",IF(ISNUMBER(MATCH(Banco!$C7585,Analitico!$A:$A,0)),INDEX(Analitico!E:E,MATCH(Banco!$C7585,Analitico!$A:$A,0))&amp;"%",""),"")</f>
        <v/>
      </c>
      <c r="K7585" s="3" t="str">
        <f>IF($B7585="SINAPI",IF(ISNUMBER(MATCH(Banco!$C7585,Analitico!$A:$A,0)),INDEX(Analitico!F:F,MATCH(Banco!$C7585,Analitico!$A:$A,0))&amp;"%",""),"")</f>
        <v/>
      </c>
    </row>
    <row r="7586" spans="1:11" ht="22.5" x14ac:dyDescent="0.2">
      <c r="A7586" s="1" t="str">
        <f t="shared" si="119"/>
        <v>SINAPI 102484</v>
      </c>
      <c r="B7586" s="3" t="s">
        <v>21527</v>
      </c>
      <c r="C7586" s="3" t="s">
        <v>8917</v>
      </c>
      <c r="D7586" s="2" t="s">
        <v>16161</v>
      </c>
      <c r="E7586" s="3" t="s">
        <v>20624</v>
      </c>
      <c r="F7586" s="67" t="s">
        <v>38264</v>
      </c>
      <c r="G7586" s="67" t="s">
        <v>36082</v>
      </c>
      <c r="I7586" s="3" t="s">
        <v>6298</v>
      </c>
      <c r="J7586" s="3" t="str">
        <f>IF($B7586="SINAPI",IF(ISNUMBER(MATCH(Banco!$C7586,Analitico!$A:$A,0)),INDEX(Analitico!E:E,MATCH(Banco!$C7586,Analitico!$A:$A,0))&amp;"%",""),"")</f>
        <v/>
      </c>
      <c r="K7586" s="3" t="str">
        <f>IF($B7586="SINAPI",IF(ISNUMBER(MATCH(Banco!$C7586,Analitico!$A:$A,0)),INDEX(Analitico!F:F,MATCH(Banco!$C7586,Analitico!$A:$A,0))&amp;"%",""),"")</f>
        <v/>
      </c>
    </row>
    <row r="7587" spans="1:11" ht="22.5" x14ac:dyDescent="0.2">
      <c r="A7587" s="1" t="str">
        <f t="shared" ref="A7587:A7650" si="120">CONCATENAR</f>
        <v>SINAPI 102485</v>
      </c>
      <c r="B7587" s="3" t="s">
        <v>21527</v>
      </c>
      <c r="C7587" s="3" t="s">
        <v>8918</v>
      </c>
      <c r="D7587" s="2" t="s">
        <v>16162</v>
      </c>
      <c r="E7587" s="3" t="s">
        <v>20624</v>
      </c>
      <c r="F7587" s="67" t="s">
        <v>38980</v>
      </c>
      <c r="G7587" s="67" t="s">
        <v>36083</v>
      </c>
      <c r="I7587" s="3" t="s">
        <v>6298</v>
      </c>
      <c r="J7587" s="3" t="str">
        <f>IF($B7587="SINAPI",IF(ISNUMBER(MATCH(Banco!$C7587,Analitico!$A:$A,0)),INDEX(Analitico!E:E,MATCH(Banco!$C7587,Analitico!$A:$A,0))&amp;"%",""),"")</f>
        <v/>
      </c>
      <c r="K7587" s="3" t="str">
        <f>IF($B7587="SINAPI",IF(ISNUMBER(MATCH(Banco!$C7587,Analitico!$A:$A,0)),INDEX(Analitico!F:F,MATCH(Banco!$C7587,Analitico!$A:$A,0))&amp;"%",""),"")</f>
        <v/>
      </c>
    </row>
    <row r="7588" spans="1:11" ht="22.5" x14ac:dyDescent="0.2">
      <c r="A7588" s="1" t="str">
        <f t="shared" si="120"/>
        <v>SINAPI 102486</v>
      </c>
      <c r="B7588" s="3" t="s">
        <v>21527</v>
      </c>
      <c r="C7588" s="3" t="s">
        <v>8919</v>
      </c>
      <c r="D7588" s="2" t="s">
        <v>16163</v>
      </c>
      <c r="E7588" s="3" t="s">
        <v>20624</v>
      </c>
      <c r="F7588" s="67" t="s">
        <v>38981</v>
      </c>
      <c r="G7588" s="67" t="s">
        <v>36084</v>
      </c>
      <c r="I7588" s="3" t="s">
        <v>6298</v>
      </c>
      <c r="J7588" s="3" t="str">
        <f>IF($B7588="SINAPI",IF(ISNUMBER(MATCH(Banco!$C7588,Analitico!$A:$A,0)),INDEX(Analitico!E:E,MATCH(Banco!$C7588,Analitico!$A:$A,0))&amp;"%",""),"")</f>
        <v/>
      </c>
      <c r="K7588" s="3" t="str">
        <f>IF($B7588="SINAPI",IF(ISNUMBER(MATCH(Banco!$C7588,Analitico!$A:$A,0)),INDEX(Analitico!F:F,MATCH(Banco!$C7588,Analitico!$A:$A,0))&amp;"%",""),"")</f>
        <v/>
      </c>
    </row>
    <row r="7589" spans="1:11" x14ac:dyDescent="0.2">
      <c r="A7589" s="1" t="str">
        <f t="shared" si="120"/>
        <v>SINAPI 102487</v>
      </c>
      <c r="B7589" s="3" t="s">
        <v>21527</v>
      </c>
      <c r="C7589" s="3" t="s">
        <v>8920</v>
      </c>
      <c r="D7589" s="2" t="s">
        <v>16164</v>
      </c>
      <c r="E7589" s="3" t="s">
        <v>20624</v>
      </c>
      <c r="F7589" s="67" t="s">
        <v>38982</v>
      </c>
      <c r="G7589" s="67" t="s">
        <v>36085</v>
      </c>
      <c r="I7589" s="3" t="s">
        <v>6300</v>
      </c>
      <c r="J7589" s="3" t="str">
        <f>IF($B7589="SINAPI",IF(ISNUMBER(MATCH(Banco!$C7589,Analitico!$A:$A,0)),INDEX(Analitico!E:E,MATCH(Banco!$C7589,Analitico!$A:$A,0))&amp;"%",""),"")</f>
        <v/>
      </c>
      <c r="K7589" s="3" t="str">
        <f>IF($B7589="SINAPI",IF(ISNUMBER(MATCH(Banco!$C7589,Analitico!$A:$A,0)),INDEX(Analitico!F:F,MATCH(Banco!$C7589,Analitico!$A:$A,0))&amp;"%",""),"")</f>
        <v/>
      </c>
    </row>
    <row r="7590" spans="1:11" ht="33.75" x14ac:dyDescent="0.2">
      <c r="A7590" s="1" t="str">
        <f t="shared" si="120"/>
        <v>SINAPI 103183</v>
      </c>
      <c r="B7590" s="3" t="s">
        <v>21527</v>
      </c>
      <c r="C7590" s="3" t="s">
        <v>8921</v>
      </c>
      <c r="D7590" s="2" t="s">
        <v>16165</v>
      </c>
      <c r="E7590" s="3" t="s">
        <v>20624</v>
      </c>
      <c r="F7590" s="67" t="s">
        <v>38983</v>
      </c>
      <c r="G7590" s="67" t="s">
        <v>36086</v>
      </c>
      <c r="I7590" s="3" t="s">
        <v>6300</v>
      </c>
      <c r="J7590" s="3" t="str">
        <f>IF($B7590="SINAPI",IF(ISNUMBER(MATCH(Banco!$C7590,Analitico!$A:$A,0)),INDEX(Analitico!E:E,MATCH(Banco!$C7590,Analitico!$A:$A,0))&amp;"%",""),"")</f>
        <v/>
      </c>
      <c r="K7590" s="3" t="str">
        <f>IF($B7590="SINAPI",IF(ISNUMBER(MATCH(Banco!$C7590,Analitico!$A:$A,0)),INDEX(Analitico!F:F,MATCH(Banco!$C7590,Analitico!$A:$A,0))&amp;"%",""),"")</f>
        <v/>
      </c>
    </row>
    <row r="7591" spans="1:11" ht="22.5" x14ac:dyDescent="0.2">
      <c r="A7591" s="1" t="str">
        <f t="shared" si="120"/>
        <v>SINAPI 103184</v>
      </c>
      <c r="B7591" s="3" t="s">
        <v>21527</v>
      </c>
      <c r="C7591" s="3" t="s">
        <v>8922</v>
      </c>
      <c r="D7591" s="2" t="s">
        <v>16166</v>
      </c>
      <c r="E7591" s="3" t="s">
        <v>20624</v>
      </c>
      <c r="F7591" s="67" t="s">
        <v>38984</v>
      </c>
      <c r="G7591" s="67" t="s">
        <v>36087</v>
      </c>
      <c r="I7591" s="3" t="s">
        <v>6298</v>
      </c>
      <c r="J7591" s="3" t="str">
        <f>IF($B7591="SINAPI",IF(ISNUMBER(MATCH(Banco!$C7591,Analitico!$A:$A,0)),INDEX(Analitico!E:E,MATCH(Banco!$C7591,Analitico!$A:$A,0))&amp;"%",""),"")</f>
        <v/>
      </c>
      <c r="K7591" s="3" t="str">
        <f>IF($B7591="SINAPI",IF(ISNUMBER(MATCH(Banco!$C7591,Analitico!$A:$A,0)),INDEX(Analitico!F:F,MATCH(Banco!$C7591,Analitico!$A:$A,0))&amp;"%",""),"")</f>
        <v/>
      </c>
    </row>
    <row r="7592" spans="1:11" ht="22.5" x14ac:dyDescent="0.2">
      <c r="A7592" s="1" t="str">
        <f t="shared" si="120"/>
        <v>SINAPI 103669</v>
      </c>
      <c r="B7592" s="3" t="s">
        <v>21527</v>
      </c>
      <c r="C7592" s="3" t="s">
        <v>8923</v>
      </c>
      <c r="D7592" s="2" t="s">
        <v>16167</v>
      </c>
      <c r="E7592" s="3" t="s">
        <v>20624</v>
      </c>
      <c r="F7592" s="67" t="s">
        <v>38985</v>
      </c>
      <c r="G7592" s="67" t="s">
        <v>36088</v>
      </c>
      <c r="I7592" s="3" t="s">
        <v>6300</v>
      </c>
      <c r="J7592" s="3" t="str">
        <f>IF($B7592="SINAPI",IF(ISNUMBER(MATCH(Banco!$C7592,Analitico!$A:$A,0)),INDEX(Analitico!E:E,MATCH(Banco!$C7592,Analitico!$A:$A,0))&amp;"%",""),"")</f>
        <v/>
      </c>
      <c r="K7592" s="3" t="str">
        <f>IF($B7592="SINAPI",IF(ISNUMBER(MATCH(Banco!$C7592,Analitico!$A:$A,0)),INDEX(Analitico!F:F,MATCH(Banco!$C7592,Analitico!$A:$A,0))&amp;"%",""),"")</f>
        <v/>
      </c>
    </row>
    <row r="7593" spans="1:11" x14ac:dyDescent="0.2">
      <c r="A7593" s="1" t="str">
        <f t="shared" si="120"/>
        <v>SINAPI 103670</v>
      </c>
      <c r="B7593" s="3" t="s">
        <v>21527</v>
      </c>
      <c r="C7593" s="3" t="s">
        <v>8924</v>
      </c>
      <c r="D7593" s="2" t="s">
        <v>16168</v>
      </c>
      <c r="E7593" s="3" t="s">
        <v>20624</v>
      </c>
      <c r="F7593" s="67" t="s">
        <v>38986</v>
      </c>
      <c r="G7593" s="67" t="s">
        <v>36089</v>
      </c>
      <c r="I7593" s="3" t="s">
        <v>6300</v>
      </c>
      <c r="J7593" s="3" t="str">
        <f>IF($B7593="SINAPI",IF(ISNUMBER(MATCH(Banco!$C7593,Analitico!$A:$A,0)),INDEX(Analitico!E:E,MATCH(Banco!$C7593,Analitico!$A:$A,0))&amp;"%",""),"")</f>
        <v/>
      </c>
      <c r="K7593" s="3" t="str">
        <f>IF($B7593="SINAPI",IF(ISNUMBER(MATCH(Banco!$C7593,Analitico!$A:$A,0)),INDEX(Analitico!F:F,MATCH(Banco!$C7593,Analitico!$A:$A,0))&amp;"%",""),"")</f>
        <v/>
      </c>
    </row>
    <row r="7594" spans="1:11" ht="22.5" x14ac:dyDescent="0.2">
      <c r="A7594" s="1" t="str">
        <f t="shared" si="120"/>
        <v>SINAPI 103671</v>
      </c>
      <c r="B7594" s="3" t="s">
        <v>21527</v>
      </c>
      <c r="C7594" s="3" t="s">
        <v>8925</v>
      </c>
      <c r="D7594" s="2" t="s">
        <v>16169</v>
      </c>
      <c r="E7594" s="3" t="s">
        <v>20624</v>
      </c>
      <c r="F7594" s="67" t="s">
        <v>38987</v>
      </c>
      <c r="G7594" s="67" t="s">
        <v>36090</v>
      </c>
      <c r="I7594" s="3" t="s">
        <v>6300</v>
      </c>
      <c r="J7594" s="3" t="str">
        <f>IF($B7594="SINAPI",IF(ISNUMBER(MATCH(Banco!$C7594,Analitico!$A:$A,0)),INDEX(Analitico!E:E,MATCH(Banco!$C7594,Analitico!$A:$A,0))&amp;"%",""),"")</f>
        <v/>
      </c>
      <c r="K7594" s="3" t="str">
        <f>IF($B7594="SINAPI",IF(ISNUMBER(MATCH(Banco!$C7594,Analitico!$A:$A,0)),INDEX(Analitico!F:F,MATCH(Banco!$C7594,Analitico!$A:$A,0))&amp;"%",""),"")</f>
        <v/>
      </c>
    </row>
    <row r="7595" spans="1:11" ht="22.5" x14ac:dyDescent="0.2">
      <c r="A7595" s="1" t="str">
        <f t="shared" si="120"/>
        <v>SINAPI 103672</v>
      </c>
      <c r="B7595" s="3" t="s">
        <v>21527</v>
      </c>
      <c r="C7595" s="3" t="s">
        <v>8926</v>
      </c>
      <c r="D7595" s="2" t="s">
        <v>16170</v>
      </c>
      <c r="E7595" s="3" t="s">
        <v>20624</v>
      </c>
      <c r="F7595" s="67" t="s">
        <v>38988</v>
      </c>
      <c r="G7595" s="67" t="s">
        <v>36091</v>
      </c>
      <c r="I7595" s="3" t="s">
        <v>6300</v>
      </c>
      <c r="J7595" s="3" t="str">
        <f>IF($B7595="SINAPI",IF(ISNUMBER(MATCH(Banco!$C7595,Analitico!$A:$A,0)),INDEX(Analitico!E:E,MATCH(Banco!$C7595,Analitico!$A:$A,0))&amp;"%",""),"")</f>
        <v/>
      </c>
      <c r="K7595" s="3" t="str">
        <f>IF($B7595="SINAPI",IF(ISNUMBER(MATCH(Banco!$C7595,Analitico!$A:$A,0)),INDEX(Analitico!F:F,MATCH(Banco!$C7595,Analitico!$A:$A,0))&amp;"%",""),"")</f>
        <v/>
      </c>
    </row>
    <row r="7596" spans="1:11" x14ac:dyDescent="0.2">
      <c r="A7596" s="1" t="str">
        <f t="shared" si="120"/>
        <v>SINAPI 103673</v>
      </c>
      <c r="B7596" s="3" t="s">
        <v>21527</v>
      </c>
      <c r="C7596" s="3" t="s">
        <v>8927</v>
      </c>
      <c r="D7596" s="2" t="s">
        <v>16171</v>
      </c>
      <c r="E7596" s="3" t="s">
        <v>20624</v>
      </c>
      <c r="F7596" s="67" t="s">
        <v>21688</v>
      </c>
      <c r="G7596" s="67" t="s">
        <v>4887</v>
      </c>
      <c r="I7596" s="3" t="s">
        <v>6300</v>
      </c>
      <c r="J7596" s="3" t="str">
        <f>IF($B7596="SINAPI",IF(ISNUMBER(MATCH(Banco!$C7596,Analitico!$A:$A,0)),INDEX(Analitico!E:E,MATCH(Banco!$C7596,Analitico!$A:$A,0))&amp;"%",""),"")</f>
        <v/>
      </c>
      <c r="K7596" s="3" t="str">
        <f>IF($B7596="SINAPI",IF(ISNUMBER(MATCH(Banco!$C7596,Analitico!$A:$A,0)),INDEX(Analitico!F:F,MATCH(Banco!$C7596,Analitico!$A:$A,0))&amp;"%",""),"")</f>
        <v/>
      </c>
    </row>
    <row r="7597" spans="1:11" ht="22.5" x14ac:dyDescent="0.2">
      <c r="A7597" s="1" t="str">
        <f t="shared" si="120"/>
        <v>SINAPI 103674</v>
      </c>
      <c r="B7597" s="3" t="s">
        <v>21527</v>
      </c>
      <c r="C7597" s="3" t="s">
        <v>8928</v>
      </c>
      <c r="D7597" s="2" t="s">
        <v>16172</v>
      </c>
      <c r="E7597" s="3" t="s">
        <v>20624</v>
      </c>
      <c r="F7597" s="67" t="s">
        <v>38989</v>
      </c>
      <c r="G7597" s="67" t="s">
        <v>36092</v>
      </c>
      <c r="I7597" s="3" t="s">
        <v>6300</v>
      </c>
      <c r="J7597" s="3" t="str">
        <f>IF($B7597="SINAPI",IF(ISNUMBER(MATCH(Banco!$C7597,Analitico!$A:$A,0)),INDEX(Analitico!E:E,MATCH(Banco!$C7597,Analitico!$A:$A,0))&amp;"%",""),"")</f>
        <v/>
      </c>
      <c r="K7597" s="3" t="str">
        <f>IF($B7597="SINAPI",IF(ISNUMBER(MATCH(Banco!$C7597,Analitico!$A:$A,0)),INDEX(Analitico!F:F,MATCH(Banco!$C7597,Analitico!$A:$A,0))&amp;"%",""),"")</f>
        <v/>
      </c>
    </row>
    <row r="7598" spans="1:11" ht="22.5" x14ac:dyDescent="0.2">
      <c r="A7598" s="1" t="str">
        <f t="shared" si="120"/>
        <v>SINAPI 103675</v>
      </c>
      <c r="B7598" s="3" t="s">
        <v>21527</v>
      </c>
      <c r="C7598" s="3" t="s">
        <v>8929</v>
      </c>
      <c r="D7598" s="2" t="s">
        <v>16173</v>
      </c>
      <c r="E7598" s="3" t="s">
        <v>20624</v>
      </c>
      <c r="F7598" s="67" t="s">
        <v>38990</v>
      </c>
      <c r="G7598" s="67" t="s">
        <v>36093</v>
      </c>
      <c r="I7598" s="3" t="s">
        <v>6300</v>
      </c>
      <c r="J7598" s="3" t="str">
        <f>IF($B7598="SINAPI",IF(ISNUMBER(MATCH(Banco!$C7598,Analitico!$A:$A,0)),INDEX(Analitico!E:E,MATCH(Banco!$C7598,Analitico!$A:$A,0))&amp;"%",""),"")</f>
        <v/>
      </c>
      <c r="K7598" s="3" t="str">
        <f>IF($B7598="SINAPI",IF(ISNUMBER(MATCH(Banco!$C7598,Analitico!$A:$A,0)),INDEX(Analitico!F:F,MATCH(Banco!$C7598,Analitico!$A:$A,0))&amp;"%",""),"")</f>
        <v/>
      </c>
    </row>
    <row r="7599" spans="1:11" ht="22.5" x14ac:dyDescent="0.2">
      <c r="A7599" s="1" t="str">
        <f t="shared" si="120"/>
        <v>SINAPI 103676</v>
      </c>
      <c r="B7599" s="3" t="s">
        <v>21527</v>
      </c>
      <c r="C7599" s="3" t="s">
        <v>8930</v>
      </c>
      <c r="D7599" s="2" t="s">
        <v>16174</v>
      </c>
      <c r="E7599" s="3" t="s">
        <v>20624</v>
      </c>
      <c r="F7599" s="67" t="s">
        <v>38991</v>
      </c>
      <c r="G7599" s="67" t="s">
        <v>36094</v>
      </c>
      <c r="I7599" s="3" t="s">
        <v>6300</v>
      </c>
      <c r="J7599" s="3" t="str">
        <f>IF($B7599="SINAPI",IF(ISNUMBER(MATCH(Banco!$C7599,Analitico!$A:$A,0)),INDEX(Analitico!E:E,MATCH(Banco!$C7599,Analitico!$A:$A,0))&amp;"%",""),"")</f>
        <v/>
      </c>
      <c r="K7599" s="3" t="str">
        <f>IF($B7599="SINAPI",IF(ISNUMBER(MATCH(Banco!$C7599,Analitico!$A:$A,0)),INDEX(Analitico!F:F,MATCH(Banco!$C7599,Analitico!$A:$A,0))&amp;"%",""),"")</f>
        <v/>
      </c>
    </row>
    <row r="7600" spans="1:11" ht="33.75" x14ac:dyDescent="0.2">
      <c r="A7600" s="1" t="str">
        <f t="shared" si="120"/>
        <v>SINAPI 103677</v>
      </c>
      <c r="B7600" s="3" t="s">
        <v>21527</v>
      </c>
      <c r="C7600" s="3" t="s">
        <v>8931</v>
      </c>
      <c r="D7600" s="2" t="s">
        <v>16175</v>
      </c>
      <c r="E7600" s="3" t="s">
        <v>20624</v>
      </c>
      <c r="F7600" s="67" t="s">
        <v>38992</v>
      </c>
      <c r="G7600" s="67" t="s">
        <v>36095</v>
      </c>
      <c r="I7600" s="3" t="s">
        <v>6300</v>
      </c>
      <c r="J7600" s="3" t="str">
        <f>IF($B7600="SINAPI",IF(ISNUMBER(MATCH(Banco!$C7600,Analitico!$A:$A,0)),INDEX(Analitico!E:E,MATCH(Banco!$C7600,Analitico!$A:$A,0))&amp;"%",""),"")</f>
        <v/>
      </c>
      <c r="K7600" s="3" t="str">
        <f>IF($B7600="SINAPI",IF(ISNUMBER(MATCH(Banco!$C7600,Analitico!$A:$A,0)),INDEX(Analitico!F:F,MATCH(Banco!$C7600,Analitico!$A:$A,0))&amp;"%",""),"")</f>
        <v/>
      </c>
    </row>
    <row r="7601" spans="1:11" ht="22.5" x14ac:dyDescent="0.2">
      <c r="A7601" s="1" t="str">
        <f t="shared" si="120"/>
        <v>SINAPI 103678</v>
      </c>
      <c r="B7601" s="3" t="s">
        <v>21527</v>
      </c>
      <c r="C7601" s="3" t="s">
        <v>8932</v>
      </c>
      <c r="D7601" s="2" t="s">
        <v>16176</v>
      </c>
      <c r="E7601" s="3" t="s">
        <v>20624</v>
      </c>
      <c r="F7601" s="67" t="s">
        <v>38993</v>
      </c>
      <c r="G7601" s="67" t="s">
        <v>36096</v>
      </c>
      <c r="I7601" s="3" t="s">
        <v>6300</v>
      </c>
      <c r="J7601" s="3" t="str">
        <f>IF($B7601="SINAPI",IF(ISNUMBER(MATCH(Banco!$C7601,Analitico!$A:$A,0)),INDEX(Analitico!E:E,MATCH(Banco!$C7601,Analitico!$A:$A,0))&amp;"%",""),"")</f>
        <v/>
      </c>
      <c r="K7601" s="3" t="str">
        <f>IF($B7601="SINAPI",IF(ISNUMBER(MATCH(Banco!$C7601,Analitico!$A:$A,0)),INDEX(Analitico!F:F,MATCH(Banco!$C7601,Analitico!$A:$A,0))&amp;"%",""),"")</f>
        <v/>
      </c>
    </row>
    <row r="7602" spans="1:11" ht="33.75" x14ac:dyDescent="0.2">
      <c r="A7602" s="1" t="str">
        <f t="shared" si="120"/>
        <v>SINAPI 103679</v>
      </c>
      <c r="B7602" s="3" t="s">
        <v>21527</v>
      </c>
      <c r="C7602" s="3" t="s">
        <v>8933</v>
      </c>
      <c r="D7602" s="2" t="s">
        <v>16177</v>
      </c>
      <c r="E7602" s="3" t="s">
        <v>20624</v>
      </c>
      <c r="F7602" s="67" t="s">
        <v>38994</v>
      </c>
      <c r="G7602" s="67" t="s">
        <v>36097</v>
      </c>
      <c r="I7602" s="3" t="s">
        <v>6300</v>
      </c>
      <c r="J7602" s="3" t="str">
        <f>IF($B7602="SINAPI",IF(ISNUMBER(MATCH(Banco!$C7602,Analitico!$A:$A,0)),INDEX(Analitico!E:E,MATCH(Banco!$C7602,Analitico!$A:$A,0))&amp;"%",""),"")</f>
        <v/>
      </c>
      <c r="K7602" s="3" t="str">
        <f>IF($B7602="SINAPI",IF(ISNUMBER(MATCH(Banco!$C7602,Analitico!$A:$A,0)),INDEX(Analitico!F:F,MATCH(Banco!$C7602,Analitico!$A:$A,0))&amp;"%",""),"")</f>
        <v/>
      </c>
    </row>
    <row r="7603" spans="1:11" ht="22.5" x14ac:dyDescent="0.2">
      <c r="A7603" s="1" t="str">
        <f t="shared" si="120"/>
        <v>SINAPI 103680</v>
      </c>
      <c r="B7603" s="3" t="s">
        <v>21527</v>
      </c>
      <c r="C7603" s="3" t="s">
        <v>8934</v>
      </c>
      <c r="D7603" s="2" t="s">
        <v>16178</v>
      </c>
      <c r="E7603" s="3" t="s">
        <v>20624</v>
      </c>
      <c r="F7603" s="67" t="s">
        <v>38995</v>
      </c>
      <c r="G7603" s="67" t="s">
        <v>36098</v>
      </c>
      <c r="I7603" s="3" t="s">
        <v>6300</v>
      </c>
      <c r="J7603" s="3" t="str">
        <f>IF($B7603="SINAPI",IF(ISNUMBER(MATCH(Banco!$C7603,Analitico!$A:$A,0)),INDEX(Analitico!E:E,MATCH(Banco!$C7603,Analitico!$A:$A,0))&amp;"%",""),"")</f>
        <v/>
      </c>
      <c r="K7603" s="3" t="str">
        <f>IF($B7603="SINAPI",IF(ISNUMBER(MATCH(Banco!$C7603,Analitico!$A:$A,0)),INDEX(Analitico!F:F,MATCH(Banco!$C7603,Analitico!$A:$A,0))&amp;"%",""),"")</f>
        <v/>
      </c>
    </row>
    <row r="7604" spans="1:11" ht="33.75" x14ac:dyDescent="0.2">
      <c r="A7604" s="1" t="str">
        <f t="shared" si="120"/>
        <v>SINAPI 103681</v>
      </c>
      <c r="B7604" s="3" t="s">
        <v>21527</v>
      </c>
      <c r="C7604" s="3" t="s">
        <v>8935</v>
      </c>
      <c r="D7604" s="2" t="s">
        <v>16179</v>
      </c>
      <c r="E7604" s="3" t="s">
        <v>20624</v>
      </c>
      <c r="F7604" s="67" t="s">
        <v>38996</v>
      </c>
      <c r="G7604" s="67" t="s">
        <v>36099</v>
      </c>
      <c r="I7604" s="3" t="s">
        <v>6300</v>
      </c>
      <c r="J7604" s="3" t="str">
        <f>IF($B7604="SINAPI",IF(ISNUMBER(MATCH(Banco!$C7604,Analitico!$A:$A,0)),INDEX(Analitico!E:E,MATCH(Banco!$C7604,Analitico!$A:$A,0))&amp;"%",""),"")</f>
        <v/>
      </c>
      <c r="K7604" s="3" t="str">
        <f>IF($B7604="SINAPI",IF(ISNUMBER(MATCH(Banco!$C7604,Analitico!$A:$A,0)),INDEX(Analitico!F:F,MATCH(Banco!$C7604,Analitico!$A:$A,0))&amp;"%",""),"")</f>
        <v/>
      </c>
    </row>
    <row r="7605" spans="1:11" ht="22.5" x14ac:dyDescent="0.2">
      <c r="A7605" s="1" t="str">
        <f t="shared" si="120"/>
        <v>SINAPI 103682</v>
      </c>
      <c r="B7605" s="3" t="s">
        <v>21527</v>
      </c>
      <c r="C7605" s="3" t="s">
        <v>8936</v>
      </c>
      <c r="D7605" s="2" t="s">
        <v>16180</v>
      </c>
      <c r="E7605" s="3" t="s">
        <v>20624</v>
      </c>
      <c r="F7605" s="67" t="s">
        <v>38997</v>
      </c>
      <c r="G7605" s="67" t="s">
        <v>36100</v>
      </c>
      <c r="I7605" s="3" t="s">
        <v>6300</v>
      </c>
      <c r="J7605" s="3" t="str">
        <f>IF($B7605="SINAPI",IF(ISNUMBER(MATCH(Banco!$C7605,Analitico!$A:$A,0)),INDEX(Analitico!E:E,MATCH(Banco!$C7605,Analitico!$A:$A,0))&amp;"%",""),"")</f>
        <v/>
      </c>
      <c r="K7605" s="3" t="str">
        <f>IF($B7605="SINAPI",IF(ISNUMBER(MATCH(Banco!$C7605,Analitico!$A:$A,0)),INDEX(Analitico!F:F,MATCH(Banco!$C7605,Analitico!$A:$A,0))&amp;"%",""),"")</f>
        <v/>
      </c>
    </row>
    <row r="7606" spans="1:11" ht="22.5" x14ac:dyDescent="0.2">
      <c r="A7606" s="1" t="str">
        <f t="shared" si="120"/>
        <v>SINAPI 103683</v>
      </c>
      <c r="B7606" s="3" t="s">
        <v>21527</v>
      </c>
      <c r="C7606" s="3" t="s">
        <v>8937</v>
      </c>
      <c r="D7606" s="2" t="s">
        <v>16181</v>
      </c>
      <c r="E7606" s="3" t="s">
        <v>20624</v>
      </c>
      <c r="F7606" s="67" t="s">
        <v>38998</v>
      </c>
      <c r="G7606" s="67" t="s">
        <v>36101</v>
      </c>
      <c r="I7606" s="3" t="s">
        <v>6300</v>
      </c>
      <c r="J7606" s="3" t="str">
        <f>IF($B7606="SINAPI",IF(ISNUMBER(MATCH(Banco!$C7606,Analitico!$A:$A,0)),INDEX(Analitico!E:E,MATCH(Banco!$C7606,Analitico!$A:$A,0))&amp;"%",""),"")</f>
        <v/>
      </c>
      <c r="K7606" s="3" t="str">
        <f>IF($B7606="SINAPI",IF(ISNUMBER(MATCH(Banco!$C7606,Analitico!$A:$A,0)),INDEX(Analitico!F:F,MATCH(Banco!$C7606,Analitico!$A:$A,0))&amp;"%",""),"")</f>
        <v/>
      </c>
    </row>
    <row r="7607" spans="1:11" ht="22.5" x14ac:dyDescent="0.2">
      <c r="A7607" s="1" t="str">
        <f t="shared" si="120"/>
        <v>SINAPI 103684</v>
      </c>
      <c r="B7607" s="3" t="s">
        <v>21527</v>
      </c>
      <c r="C7607" s="3" t="s">
        <v>8938</v>
      </c>
      <c r="D7607" s="2" t="s">
        <v>16182</v>
      </c>
      <c r="E7607" s="3" t="s">
        <v>20624</v>
      </c>
      <c r="F7607" s="67" t="s">
        <v>38999</v>
      </c>
      <c r="G7607" s="67" t="s">
        <v>36102</v>
      </c>
      <c r="I7607" s="3" t="s">
        <v>6300</v>
      </c>
      <c r="J7607" s="3" t="str">
        <f>IF($B7607="SINAPI",IF(ISNUMBER(MATCH(Banco!$C7607,Analitico!$A:$A,0)),INDEX(Analitico!E:E,MATCH(Banco!$C7607,Analitico!$A:$A,0))&amp;"%",""),"")</f>
        <v/>
      </c>
      <c r="K7607" s="3" t="str">
        <f>IF($B7607="SINAPI",IF(ISNUMBER(MATCH(Banco!$C7607,Analitico!$A:$A,0)),INDEX(Analitico!F:F,MATCH(Banco!$C7607,Analitico!$A:$A,0))&amp;"%",""),"")</f>
        <v/>
      </c>
    </row>
    <row r="7608" spans="1:11" ht="22.5" x14ac:dyDescent="0.2">
      <c r="A7608" s="1" t="str">
        <f t="shared" si="120"/>
        <v>SINAPI 103685</v>
      </c>
      <c r="B7608" s="3" t="s">
        <v>21527</v>
      </c>
      <c r="C7608" s="3" t="s">
        <v>8939</v>
      </c>
      <c r="D7608" s="2" t="s">
        <v>16183</v>
      </c>
      <c r="E7608" s="3" t="s">
        <v>20624</v>
      </c>
      <c r="F7608" s="67" t="s">
        <v>39000</v>
      </c>
      <c r="G7608" s="67" t="s">
        <v>36103</v>
      </c>
      <c r="I7608" s="3" t="s">
        <v>6300</v>
      </c>
      <c r="J7608" s="3" t="str">
        <f>IF($B7608="SINAPI",IF(ISNUMBER(MATCH(Banco!$C7608,Analitico!$A:$A,0)),INDEX(Analitico!E:E,MATCH(Banco!$C7608,Analitico!$A:$A,0))&amp;"%",""),"")</f>
        <v/>
      </c>
      <c r="K7608" s="3" t="str">
        <f>IF($B7608="SINAPI",IF(ISNUMBER(MATCH(Banco!$C7608,Analitico!$A:$A,0)),INDEX(Analitico!F:F,MATCH(Banco!$C7608,Analitico!$A:$A,0))&amp;"%",""),"")</f>
        <v/>
      </c>
    </row>
    <row r="7609" spans="1:11" ht="22.5" x14ac:dyDescent="0.2">
      <c r="A7609" s="1" t="str">
        <f t="shared" si="120"/>
        <v>SINAPI 103686</v>
      </c>
      <c r="B7609" s="3" t="s">
        <v>21527</v>
      </c>
      <c r="C7609" s="3" t="s">
        <v>8940</v>
      </c>
      <c r="D7609" s="2" t="s">
        <v>16184</v>
      </c>
      <c r="E7609" s="3" t="s">
        <v>20624</v>
      </c>
      <c r="F7609" s="67" t="s">
        <v>39001</v>
      </c>
      <c r="G7609" s="67" t="s">
        <v>36104</v>
      </c>
      <c r="I7609" s="3" t="s">
        <v>6300</v>
      </c>
      <c r="J7609" s="3" t="str">
        <f>IF($B7609="SINAPI",IF(ISNUMBER(MATCH(Banco!$C7609,Analitico!$A:$A,0)),INDEX(Analitico!E:E,MATCH(Banco!$C7609,Analitico!$A:$A,0))&amp;"%",""),"")</f>
        <v/>
      </c>
      <c r="K7609" s="3" t="str">
        <f>IF($B7609="SINAPI",IF(ISNUMBER(MATCH(Banco!$C7609,Analitico!$A:$A,0)),INDEX(Analitico!F:F,MATCH(Banco!$C7609,Analitico!$A:$A,0))&amp;"%",""),"")</f>
        <v/>
      </c>
    </row>
    <row r="7610" spans="1:11" ht="22.5" x14ac:dyDescent="0.2">
      <c r="A7610" s="1" t="str">
        <f t="shared" si="120"/>
        <v>SINAPI 103687</v>
      </c>
      <c r="B7610" s="3" t="s">
        <v>21527</v>
      </c>
      <c r="C7610" s="3" t="s">
        <v>8941</v>
      </c>
      <c r="D7610" s="2" t="s">
        <v>16185</v>
      </c>
      <c r="E7610" s="3" t="s">
        <v>20624</v>
      </c>
      <c r="F7610" s="67" t="s">
        <v>39002</v>
      </c>
      <c r="G7610" s="67" t="s">
        <v>36105</v>
      </c>
      <c r="I7610" s="3" t="s">
        <v>6300</v>
      </c>
      <c r="J7610" s="3" t="str">
        <f>IF($B7610="SINAPI",IF(ISNUMBER(MATCH(Banco!$C7610,Analitico!$A:$A,0)),INDEX(Analitico!E:E,MATCH(Banco!$C7610,Analitico!$A:$A,0))&amp;"%",""),"")</f>
        <v/>
      </c>
      <c r="K7610" s="3" t="str">
        <f>IF($B7610="SINAPI",IF(ISNUMBER(MATCH(Banco!$C7610,Analitico!$A:$A,0)),INDEX(Analitico!F:F,MATCH(Banco!$C7610,Analitico!$A:$A,0))&amp;"%",""),"")</f>
        <v/>
      </c>
    </row>
    <row r="7611" spans="1:11" ht="22.5" x14ac:dyDescent="0.2">
      <c r="A7611" s="1" t="str">
        <f t="shared" si="120"/>
        <v>SINAPI 103688</v>
      </c>
      <c r="B7611" s="3" t="s">
        <v>21527</v>
      </c>
      <c r="C7611" s="3" t="s">
        <v>8942</v>
      </c>
      <c r="D7611" s="2" t="s">
        <v>16186</v>
      </c>
      <c r="E7611" s="3" t="s">
        <v>20624</v>
      </c>
      <c r="F7611" s="67" t="s">
        <v>39003</v>
      </c>
      <c r="G7611" s="67" t="s">
        <v>36106</v>
      </c>
      <c r="I7611" s="3" t="s">
        <v>6300</v>
      </c>
      <c r="J7611" s="3" t="str">
        <f>IF($B7611="SINAPI",IF(ISNUMBER(MATCH(Banco!$C7611,Analitico!$A:$A,0)),INDEX(Analitico!E:E,MATCH(Banco!$C7611,Analitico!$A:$A,0))&amp;"%",""),"")</f>
        <v/>
      </c>
      <c r="K7611" s="3" t="str">
        <f>IF($B7611="SINAPI",IF(ISNUMBER(MATCH(Banco!$C7611,Analitico!$A:$A,0)),INDEX(Analitico!F:F,MATCH(Banco!$C7611,Analitico!$A:$A,0))&amp;"%",""),"")</f>
        <v/>
      </c>
    </row>
    <row r="7612" spans="1:11" ht="22.5" x14ac:dyDescent="0.2">
      <c r="A7612" s="1" t="str">
        <f t="shared" si="120"/>
        <v>SINAPI 104916</v>
      </c>
      <c r="B7612" s="3" t="s">
        <v>21527</v>
      </c>
      <c r="C7612" s="3" t="s">
        <v>8943</v>
      </c>
      <c r="D7612" s="2" t="s">
        <v>16187</v>
      </c>
      <c r="E7612" s="3" t="s">
        <v>20628</v>
      </c>
      <c r="F7612" s="67" t="s">
        <v>30800</v>
      </c>
      <c r="G7612" s="67" t="s">
        <v>21386</v>
      </c>
      <c r="I7612" s="3" t="s">
        <v>6298</v>
      </c>
      <c r="J7612" s="3" t="str">
        <f>IF($B7612="SINAPI",IF(ISNUMBER(MATCH(Banco!$C7612,Analitico!$A:$A,0)),INDEX(Analitico!E:E,MATCH(Banco!$C7612,Analitico!$A:$A,0))&amp;"%",""),"")</f>
        <v/>
      </c>
      <c r="K7612" s="3" t="str">
        <f>IF($B7612="SINAPI",IF(ISNUMBER(MATCH(Banco!$C7612,Analitico!$A:$A,0)),INDEX(Analitico!F:F,MATCH(Banco!$C7612,Analitico!$A:$A,0))&amp;"%",""),"")</f>
        <v/>
      </c>
    </row>
    <row r="7613" spans="1:11" ht="22.5" x14ac:dyDescent="0.2">
      <c r="A7613" s="1" t="str">
        <f t="shared" si="120"/>
        <v>SINAPI 104923</v>
      </c>
      <c r="B7613" s="3" t="s">
        <v>21527</v>
      </c>
      <c r="C7613" s="3" t="s">
        <v>8944</v>
      </c>
      <c r="D7613" s="2" t="s">
        <v>16188</v>
      </c>
      <c r="E7613" s="3" t="s">
        <v>20624</v>
      </c>
      <c r="F7613" s="67" t="s">
        <v>39004</v>
      </c>
      <c r="G7613" s="67" t="s">
        <v>36107</v>
      </c>
      <c r="I7613" s="3" t="s">
        <v>6300</v>
      </c>
      <c r="J7613" s="3" t="str">
        <f>IF($B7613="SINAPI",IF(ISNUMBER(MATCH(Banco!$C7613,Analitico!$A:$A,0)),INDEX(Analitico!E:E,MATCH(Banco!$C7613,Analitico!$A:$A,0))&amp;"%",""),"")</f>
        <v/>
      </c>
      <c r="K7613" s="3" t="str">
        <f>IF($B7613="SINAPI",IF(ISNUMBER(MATCH(Banco!$C7613,Analitico!$A:$A,0)),INDEX(Analitico!F:F,MATCH(Banco!$C7613,Analitico!$A:$A,0))&amp;"%",""),"")</f>
        <v/>
      </c>
    </row>
    <row r="7614" spans="1:11" ht="22.5" x14ac:dyDescent="0.2">
      <c r="A7614" s="1" t="str">
        <f t="shared" si="120"/>
        <v>SINAPI 104924</v>
      </c>
      <c r="B7614" s="3" t="s">
        <v>21527</v>
      </c>
      <c r="C7614" s="3" t="s">
        <v>8945</v>
      </c>
      <c r="D7614" s="2" t="s">
        <v>16189</v>
      </c>
      <c r="E7614" s="3" t="s">
        <v>20624</v>
      </c>
      <c r="F7614" s="67" t="s">
        <v>39005</v>
      </c>
      <c r="G7614" s="67" t="s">
        <v>36108</v>
      </c>
      <c r="I7614" s="3" t="s">
        <v>6300</v>
      </c>
      <c r="J7614" s="3" t="str">
        <f>IF($B7614="SINAPI",IF(ISNUMBER(MATCH(Banco!$C7614,Analitico!$A:$A,0)),INDEX(Analitico!E:E,MATCH(Banco!$C7614,Analitico!$A:$A,0))&amp;"%",""),"")</f>
        <v/>
      </c>
      <c r="K7614" s="3" t="str">
        <f>IF($B7614="SINAPI",IF(ISNUMBER(MATCH(Banco!$C7614,Analitico!$A:$A,0)),INDEX(Analitico!F:F,MATCH(Banco!$C7614,Analitico!$A:$A,0))&amp;"%",""),"")</f>
        <v/>
      </c>
    </row>
    <row r="7615" spans="1:11" ht="22.5" x14ac:dyDescent="0.2">
      <c r="A7615" s="1" t="str">
        <f t="shared" si="120"/>
        <v>SINAPI 101963</v>
      </c>
      <c r="B7615" s="3" t="s">
        <v>21527</v>
      </c>
      <c r="C7615" s="3" t="s">
        <v>8946</v>
      </c>
      <c r="D7615" s="2" t="s">
        <v>16190</v>
      </c>
      <c r="E7615" s="3" t="s">
        <v>20623</v>
      </c>
      <c r="F7615" s="67" t="s">
        <v>32122</v>
      </c>
      <c r="G7615" s="67" t="s">
        <v>36109</v>
      </c>
      <c r="I7615" s="3" t="s">
        <v>6300</v>
      </c>
      <c r="J7615" s="3" t="str">
        <f>IF($B7615="SINAPI",IF(ISNUMBER(MATCH(Banco!$C7615,Analitico!$A:$A,0)),INDEX(Analitico!E:E,MATCH(Banco!$C7615,Analitico!$A:$A,0))&amp;"%",""),"")</f>
        <v/>
      </c>
      <c r="K7615" s="3" t="str">
        <f>IF($B7615="SINAPI",IF(ISNUMBER(MATCH(Banco!$C7615,Analitico!$A:$A,0)),INDEX(Analitico!F:F,MATCH(Banco!$C7615,Analitico!$A:$A,0))&amp;"%",""),"")</f>
        <v/>
      </c>
    </row>
    <row r="7616" spans="1:11" ht="22.5" x14ac:dyDescent="0.2">
      <c r="A7616" s="1" t="str">
        <f t="shared" si="120"/>
        <v>SINAPI 101964</v>
      </c>
      <c r="B7616" s="3" t="s">
        <v>21527</v>
      </c>
      <c r="C7616" s="3" t="s">
        <v>8947</v>
      </c>
      <c r="D7616" s="2" t="s">
        <v>16191</v>
      </c>
      <c r="E7616" s="3" t="s">
        <v>20623</v>
      </c>
      <c r="F7616" s="67" t="s">
        <v>39006</v>
      </c>
      <c r="G7616" s="67" t="s">
        <v>36110</v>
      </c>
      <c r="I7616" s="3" t="s">
        <v>6300</v>
      </c>
      <c r="J7616" s="3" t="str">
        <f>IF($B7616="SINAPI",IF(ISNUMBER(MATCH(Banco!$C7616,Analitico!$A:$A,0)),INDEX(Analitico!E:E,MATCH(Banco!$C7616,Analitico!$A:$A,0))&amp;"%",""),"")</f>
        <v/>
      </c>
      <c r="K7616" s="3" t="str">
        <f>IF($B7616="SINAPI",IF(ISNUMBER(MATCH(Banco!$C7616,Analitico!$A:$A,0)),INDEX(Analitico!F:F,MATCH(Banco!$C7616,Analitico!$A:$A,0))&amp;"%",""),"")</f>
        <v/>
      </c>
    </row>
    <row r="7617" spans="1:11" ht="22.5" x14ac:dyDescent="0.2">
      <c r="A7617" s="1" t="str">
        <f t="shared" si="120"/>
        <v>SINAPI 101165</v>
      </c>
      <c r="B7617" s="3" t="s">
        <v>21527</v>
      </c>
      <c r="C7617" s="3" t="s">
        <v>8948</v>
      </c>
      <c r="D7617" s="2" t="s">
        <v>16192</v>
      </c>
      <c r="E7617" s="3" t="s">
        <v>20624</v>
      </c>
      <c r="F7617" s="67" t="s">
        <v>39007</v>
      </c>
      <c r="G7617" s="67" t="s">
        <v>36111</v>
      </c>
      <c r="I7617" s="3" t="s">
        <v>6298</v>
      </c>
      <c r="J7617" s="3" t="str">
        <f>IF($B7617="SINAPI",IF(ISNUMBER(MATCH(Banco!$C7617,Analitico!$A:$A,0)),INDEX(Analitico!E:E,MATCH(Banco!$C7617,Analitico!$A:$A,0))&amp;"%",""),"")</f>
        <v/>
      </c>
      <c r="K7617" s="3" t="str">
        <f>IF($B7617="SINAPI",IF(ISNUMBER(MATCH(Banco!$C7617,Analitico!$A:$A,0)),INDEX(Analitico!F:F,MATCH(Banco!$C7617,Analitico!$A:$A,0))&amp;"%",""),"")</f>
        <v/>
      </c>
    </row>
    <row r="7618" spans="1:11" ht="22.5" x14ac:dyDescent="0.2">
      <c r="A7618" s="1" t="str">
        <f t="shared" si="120"/>
        <v>SINAPI 101166</v>
      </c>
      <c r="B7618" s="3" t="s">
        <v>21527</v>
      </c>
      <c r="C7618" s="3" t="s">
        <v>8949</v>
      </c>
      <c r="D7618" s="2" t="s">
        <v>16193</v>
      </c>
      <c r="E7618" s="3" t="s">
        <v>20624</v>
      </c>
      <c r="F7618" s="67" t="s">
        <v>39008</v>
      </c>
      <c r="G7618" s="67" t="s">
        <v>36112</v>
      </c>
      <c r="I7618" s="3" t="s">
        <v>6298</v>
      </c>
      <c r="J7618" s="3" t="str">
        <f>IF($B7618="SINAPI",IF(ISNUMBER(MATCH(Banco!$C7618,Analitico!$A:$A,0)),INDEX(Analitico!E:E,MATCH(Banco!$C7618,Analitico!$A:$A,0))&amp;"%",""),"")</f>
        <v/>
      </c>
      <c r="K7618" s="3" t="str">
        <f>IF($B7618="SINAPI",IF(ISNUMBER(MATCH(Banco!$C7618,Analitico!$A:$A,0)),INDEX(Analitico!F:F,MATCH(Banco!$C7618,Analitico!$A:$A,0))&amp;"%",""),"")</f>
        <v/>
      </c>
    </row>
    <row r="7619" spans="1:11" ht="22.5" x14ac:dyDescent="0.2">
      <c r="A7619" s="1" t="str">
        <f t="shared" si="120"/>
        <v>SINAPI 98575</v>
      </c>
      <c r="B7619" s="3" t="s">
        <v>21527</v>
      </c>
      <c r="C7619" s="3" t="s">
        <v>8950</v>
      </c>
      <c r="D7619" s="2" t="s">
        <v>16194</v>
      </c>
      <c r="E7619" s="3" t="s">
        <v>20621</v>
      </c>
      <c r="F7619" s="67" t="s">
        <v>31679</v>
      </c>
      <c r="G7619" s="67" t="s">
        <v>6187</v>
      </c>
      <c r="I7619" s="3" t="s">
        <v>6298</v>
      </c>
      <c r="J7619" s="3" t="str">
        <f>IF($B7619="SINAPI",IF(ISNUMBER(MATCH(Banco!$C7619,Analitico!$A:$A,0)),INDEX(Analitico!E:E,MATCH(Banco!$C7619,Analitico!$A:$A,0))&amp;"%",""),"")</f>
        <v/>
      </c>
      <c r="K7619" s="3" t="str">
        <f>IF($B7619="SINAPI",IF(ISNUMBER(MATCH(Banco!$C7619,Analitico!$A:$A,0)),INDEX(Analitico!F:F,MATCH(Banco!$C7619,Analitico!$A:$A,0))&amp;"%",""),"")</f>
        <v/>
      </c>
    </row>
    <row r="7620" spans="1:11" x14ac:dyDescent="0.2">
      <c r="A7620" s="1" t="str">
        <f t="shared" si="120"/>
        <v>SINAPI 98576</v>
      </c>
      <c r="B7620" s="3" t="s">
        <v>21527</v>
      </c>
      <c r="C7620" s="3" t="s">
        <v>8951</v>
      </c>
      <c r="D7620" s="2" t="s">
        <v>16195</v>
      </c>
      <c r="E7620" s="3" t="s">
        <v>20621</v>
      </c>
      <c r="F7620" s="67" t="s">
        <v>21149</v>
      </c>
      <c r="G7620" s="67" t="s">
        <v>31744</v>
      </c>
      <c r="I7620" s="3" t="s">
        <v>6298</v>
      </c>
      <c r="J7620" s="3" t="str">
        <f>IF($B7620="SINAPI",IF(ISNUMBER(MATCH(Banco!$C7620,Analitico!$A:$A,0)),INDEX(Analitico!E:E,MATCH(Banco!$C7620,Analitico!$A:$A,0))&amp;"%",""),"")</f>
        <v/>
      </c>
      <c r="K7620" s="3" t="str">
        <f>IF($B7620="SINAPI",IF(ISNUMBER(MATCH(Banco!$C7620,Analitico!$A:$A,0)),INDEX(Analitico!F:F,MATCH(Banco!$C7620,Analitico!$A:$A,0))&amp;"%",""),"")</f>
        <v/>
      </c>
    </row>
    <row r="7621" spans="1:11" x14ac:dyDescent="0.2">
      <c r="A7621" s="1" t="str">
        <f t="shared" si="120"/>
        <v>SINAPI 98577</v>
      </c>
      <c r="B7621" s="3" t="s">
        <v>21527</v>
      </c>
      <c r="C7621" s="3" t="s">
        <v>8952</v>
      </c>
      <c r="D7621" s="2" t="s">
        <v>16196</v>
      </c>
      <c r="E7621" s="3" t="s">
        <v>20621</v>
      </c>
      <c r="F7621" s="67" t="s">
        <v>28903</v>
      </c>
      <c r="G7621" s="67" t="s">
        <v>36113</v>
      </c>
      <c r="I7621" s="3" t="s">
        <v>6298</v>
      </c>
      <c r="J7621" s="3" t="str">
        <f>IF($B7621="SINAPI",IF(ISNUMBER(MATCH(Banco!$C7621,Analitico!$A:$A,0)),INDEX(Analitico!E:E,MATCH(Banco!$C7621,Analitico!$A:$A,0))&amp;"%",""),"")</f>
        <v/>
      </c>
      <c r="K7621" s="3" t="str">
        <f>IF($B7621="SINAPI",IF(ISNUMBER(MATCH(Banco!$C7621,Analitico!$A:$A,0)),INDEX(Analitico!F:F,MATCH(Banco!$C7621,Analitico!$A:$A,0))&amp;"%",""),"")</f>
        <v/>
      </c>
    </row>
    <row r="7622" spans="1:11" x14ac:dyDescent="0.2">
      <c r="A7622" s="1" t="str">
        <f t="shared" si="120"/>
        <v>SINAPI 93184</v>
      </c>
      <c r="B7622" s="3" t="s">
        <v>21527</v>
      </c>
      <c r="C7622" s="3" t="s">
        <v>8953</v>
      </c>
      <c r="D7622" s="2" t="s">
        <v>16197</v>
      </c>
      <c r="E7622" s="3" t="s">
        <v>20621</v>
      </c>
      <c r="F7622" s="67" t="s">
        <v>4653</v>
      </c>
      <c r="G7622" s="67" t="s">
        <v>36114</v>
      </c>
      <c r="I7622" s="3" t="s">
        <v>6298</v>
      </c>
      <c r="J7622" s="3" t="str">
        <f>IF($B7622="SINAPI",IF(ISNUMBER(MATCH(Banco!$C7622,Analitico!$A:$A,0)),INDEX(Analitico!E:E,MATCH(Banco!$C7622,Analitico!$A:$A,0))&amp;"%",""),"")</f>
        <v/>
      </c>
      <c r="K7622" s="3" t="str">
        <f>IF($B7622="SINAPI",IF(ISNUMBER(MATCH(Banco!$C7622,Analitico!$A:$A,0)),INDEX(Analitico!F:F,MATCH(Banco!$C7622,Analitico!$A:$A,0))&amp;"%",""),"")</f>
        <v/>
      </c>
    </row>
    <row r="7623" spans="1:11" x14ac:dyDescent="0.2">
      <c r="A7623" s="1" t="str">
        <f t="shared" si="120"/>
        <v>SINAPI 93187</v>
      </c>
      <c r="B7623" s="3" t="s">
        <v>21527</v>
      </c>
      <c r="C7623" s="3" t="s">
        <v>8954</v>
      </c>
      <c r="D7623" s="2" t="s">
        <v>16198</v>
      </c>
      <c r="E7623" s="3" t="s">
        <v>20621</v>
      </c>
      <c r="F7623" s="67" t="s">
        <v>37490</v>
      </c>
      <c r="G7623" s="67" t="s">
        <v>36115</v>
      </c>
      <c r="I7623" s="3" t="s">
        <v>6298</v>
      </c>
      <c r="J7623" s="3" t="str">
        <f>IF($B7623="SINAPI",IF(ISNUMBER(MATCH(Banco!$C7623,Analitico!$A:$A,0)),INDEX(Analitico!E:E,MATCH(Banco!$C7623,Analitico!$A:$A,0))&amp;"%",""),"")</f>
        <v/>
      </c>
      <c r="K7623" s="3" t="str">
        <f>IF($B7623="SINAPI",IF(ISNUMBER(MATCH(Banco!$C7623,Analitico!$A:$A,0)),INDEX(Analitico!F:F,MATCH(Banco!$C7623,Analitico!$A:$A,0))&amp;"%",""),"")</f>
        <v/>
      </c>
    </row>
    <row r="7624" spans="1:11" x14ac:dyDescent="0.2">
      <c r="A7624" s="1" t="str">
        <f t="shared" si="120"/>
        <v>SINAPI 93191</v>
      </c>
      <c r="B7624" s="3" t="s">
        <v>21527</v>
      </c>
      <c r="C7624" s="3" t="s">
        <v>8955</v>
      </c>
      <c r="D7624" s="2" t="s">
        <v>16199</v>
      </c>
      <c r="E7624" s="3" t="s">
        <v>20621</v>
      </c>
      <c r="F7624" s="67" t="s">
        <v>39009</v>
      </c>
      <c r="G7624" s="67" t="s">
        <v>30034</v>
      </c>
      <c r="I7624" s="3" t="s">
        <v>6298</v>
      </c>
      <c r="J7624" s="3" t="str">
        <f>IF($B7624="SINAPI",IF(ISNUMBER(MATCH(Banco!$C7624,Analitico!$A:$A,0)),INDEX(Analitico!E:E,MATCH(Banco!$C7624,Analitico!$A:$A,0))&amp;"%",""),"")</f>
        <v/>
      </c>
      <c r="K7624" s="3" t="str">
        <f>IF($B7624="SINAPI",IF(ISNUMBER(MATCH(Banco!$C7624,Analitico!$A:$A,0)),INDEX(Analitico!F:F,MATCH(Banco!$C7624,Analitico!$A:$A,0))&amp;"%",""),"")</f>
        <v/>
      </c>
    </row>
    <row r="7625" spans="1:11" x14ac:dyDescent="0.2">
      <c r="A7625" s="1" t="str">
        <f t="shared" si="120"/>
        <v>SINAPI 93194</v>
      </c>
      <c r="B7625" s="3" t="s">
        <v>21527</v>
      </c>
      <c r="C7625" s="3" t="s">
        <v>8956</v>
      </c>
      <c r="D7625" s="2" t="s">
        <v>16200</v>
      </c>
      <c r="E7625" s="3" t="s">
        <v>20621</v>
      </c>
      <c r="F7625" s="67" t="s">
        <v>21077</v>
      </c>
      <c r="G7625" s="67" t="s">
        <v>21831</v>
      </c>
      <c r="I7625" s="3" t="s">
        <v>6298</v>
      </c>
      <c r="J7625" s="3" t="str">
        <f>IF($B7625="SINAPI",IF(ISNUMBER(MATCH(Banco!$C7625,Analitico!$A:$A,0)),INDEX(Analitico!E:E,MATCH(Banco!$C7625,Analitico!$A:$A,0))&amp;"%",""),"")</f>
        <v/>
      </c>
      <c r="K7625" s="3" t="str">
        <f>IF($B7625="SINAPI",IF(ISNUMBER(MATCH(Banco!$C7625,Analitico!$A:$A,0)),INDEX(Analitico!F:F,MATCH(Banco!$C7625,Analitico!$A:$A,0))&amp;"%",""),"")</f>
        <v/>
      </c>
    </row>
    <row r="7626" spans="1:11" x14ac:dyDescent="0.2">
      <c r="A7626" s="1" t="str">
        <f t="shared" si="120"/>
        <v>SINAPI 93197</v>
      </c>
      <c r="B7626" s="3" t="s">
        <v>21527</v>
      </c>
      <c r="C7626" s="3" t="s">
        <v>8957</v>
      </c>
      <c r="D7626" s="2" t="s">
        <v>16201</v>
      </c>
      <c r="E7626" s="3" t="s">
        <v>20621</v>
      </c>
      <c r="F7626" s="67" t="s">
        <v>39010</v>
      </c>
      <c r="G7626" s="67" t="s">
        <v>20641</v>
      </c>
      <c r="I7626" s="3" t="s">
        <v>6298</v>
      </c>
      <c r="J7626" s="3" t="str">
        <f>IF($B7626="SINAPI",IF(ISNUMBER(MATCH(Banco!$C7626,Analitico!$A:$A,0)),INDEX(Analitico!E:E,MATCH(Banco!$C7626,Analitico!$A:$A,0))&amp;"%",""),"")</f>
        <v/>
      </c>
      <c r="K7626" s="3" t="str">
        <f>IF($B7626="SINAPI",IF(ISNUMBER(MATCH(Banco!$C7626,Analitico!$A:$A,0)),INDEX(Analitico!F:F,MATCH(Banco!$C7626,Analitico!$A:$A,0))&amp;"%",""),"")</f>
        <v/>
      </c>
    </row>
    <row r="7627" spans="1:11" x14ac:dyDescent="0.2">
      <c r="A7627" s="1" t="str">
        <f t="shared" si="120"/>
        <v>SINAPI 93199</v>
      </c>
      <c r="B7627" s="3" t="s">
        <v>21527</v>
      </c>
      <c r="C7627" s="3" t="s">
        <v>8958</v>
      </c>
      <c r="D7627" s="2" t="s">
        <v>16202</v>
      </c>
      <c r="E7627" s="3" t="s">
        <v>20621</v>
      </c>
      <c r="F7627" s="67" t="s">
        <v>39011</v>
      </c>
      <c r="G7627" s="67" t="s">
        <v>36116</v>
      </c>
      <c r="I7627" s="3" t="s">
        <v>6298</v>
      </c>
      <c r="J7627" s="3" t="str">
        <f>IF($B7627="SINAPI",IF(ISNUMBER(MATCH(Banco!$C7627,Analitico!$A:$A,0)),INDEX(Analitico!E:E,MATCH(Banco!$C7627,Analitico!$A:$A,0))&amp;"%",""),"")</f>
        <v/>
      </c>
      <c r="K7627" s="3" t="str">
        <f>IF($B7627="SINAPI",IF(ISNUMBER(MATCH(Banco!$C7627,Analitico!$A:$A,0)),INDEX(Analitico!F:F,MATCH(Banco!$C7627,Analitico!$A:$A,0))&amp;"%",""),"")</f>
        <v/>
      </c>
    </row>
    <row r="7628" spans="1:11" x14ac:dyDescent="0.2">
      <c r="A7628" s="1" t="str">
        <f t="shared" si="120"/>
        <v>SINAPI 93200</v>
      </c>
      <c r="B7628" s="3" t="s">
        <v>21527</v>
      </c>
      <c r="C7628" s="3" t="s">
        <v>8959</v>
      </c>
      <c r="D7628" s="2" t="s">
        <v>16203</v>
      </c>
      <c r="E7628" s="3" t="s">
        <v>20621</v>
      </c>
      <c r="F7628" s="67" t="s">
        <v>21155</v>
      </c>
      <c r="G7628" s="67" t="s">
        <v>4911</v>
      </c>
      <c r="I7628" s="3" t="s">
        <v>6298</v>
      </c>
      <c r="J7628" s="3" t="str">
        <f>IF($B7628="SINAPI",IF(ISNUMBER(MATCH(Banco!$C7628,Analitico!$A:$A,0)),INDEX(Analitico!E:E,MATCH(Banco!$C7628,Analitico!$A:$A,0))&amp;"%",""),"")</f>
        <v/>
      </c>
      <c r="K7628" s="3" t="str">
        <f>IF($B7628="SINAPI",IF(ISNUMBER(MATCH(Banco!$C7628,Analitico!$A:$A,0)),INDEX(Analitico!F:F,MATCH(Banco!$C7628,Analitico!$A:$A,0))&amp;"%",""),"")</f>
        <v/>
      </c>
    </row>
    <row r="7629" spans="1:11" x14ac:dyDescent="0.2">
      <c r="A7629" s="1" t="str">
        <f t="shared" si="120"/>
        <v>SINAPI 93202</v>
      </c>
      <c r="B7629" s="3" t="s">
        <v>21527</v>
      </c>
      <c r="C7629" s="3" t="s">
        <v>8960</v>
      </c>
      <c r="D7629" s="2" t="s">
        <v>16204</v>
      </c>
      <c r="E7629" s="3" t="s">
        <v>20621</v>
      </c>
      <c r="F7629" s="67" t="s">
        <v>21479</v>
      </c>
      <c r="G7629" s="67" t="s">
        <v>30741</v>
      </c>
      <c r="I7629" s="3" t="s">
        <v>6298</v>
      </c>
      <c r="J7629" s="3" t="str">
        <f>IF($B7629="SINAPI",IF(ISNUMBER(MATCH(Banco!$C7629,Analitico!$A:$A,0)),INDEX(Analitico!E:E,MATCH(Banco!$C7629,Analitico!$A:$A,0))&amp;"%",""),"")</f>
        <v/>
      </c>
      <c r="K7629" s="3" t="str">
        <f>IF($B7629="SINAPI",IF(ISNUMBER(MATCH(Banco!$C7629,Analitico!$A:$A,0)),INDEX(Analitico!F:F,MATCH(Banco!$C7629,Analitico!$A:$A,0))&amp;"%",""),"")</f>
        <v/>
      </c>
    </row>
    <row r="7630" spans="1:11" x14ac:dyDescent="0.2">
      <c r="A7630" s="1" t="str">
        <f t="shared" si="120"/>
        <v>SINAPI 93203</v>
      </c>
      <c r="B7630" s="3" t="s">
        <v>21527</v>
      </c>
      <c r="C7630" s="3" t="s">
        <v>8961</v>
      </c>
      <c r="D7630" s="2" t="s">
        <v>16205</v>
      </c>
      <c r="E7630" s="3" t="s">
        <v>20621</v>
      </c>
      <c r="F7630" s="67" t="s">
        <v>5324</v>
      </c>
      <c r="G7630" s="67" t="s">
        <v>5544</v>
      </c>
      <c r="I7630" s="3" t="s">
        <v>41</v>
      </c>
      <c r="J7630" s="3" t="str">
        <f>IF($B7630="SINAPI",IF(ISNUMBER(MATCH(Banco!$C7630,Analitico!$A:$A,0)),INDEX(Analitico!E:E,MATCH(Banco!$C7630,Analitico!$A:$A,0))&amp;"%",""),"")</f>
        <v/>
      </c>
      <c r="K7630" s="3" t="str">
        <f>IF($B7630="SINAPI",IF(ISNUMBER(MATCH(Banco!$C7630,Analitico!$A:$A,0)),INDEX(Analitico!F:F,MATCH(Banco!$C7630,Analitico!$A:$A,0))&amp;"%",""),"")</f>
        <v/>
      </c>
    </row>
    <row r="7631" spans="1:11" ht="22.5" x14ac:dyDescent="0.2">
      <c r="A7631" s="1" t="str">
        <f t="shared" si="120"/>
        <v>SINAPI 93205</v>
      </c>
      <c r="B7631" s="3" t="s">
        <v>21527</v>
      </c>
      <c r="C7631" s="3" t="s">
        <v>8962</v>
      </c>
      <c r="D7631" s="2" t="s">
        <v>16206</v>
      </c>
      <c r="E7631" s="3" t="s">
        <v>20621</v>
      </c>
      <c r="F7631" s="67" t="s">
        <v>39012</v>
      </c>
      <c r="G7631" s="67" t="s">
        <v>36117</v>
      </c>
      <c r="I7631" s="3" t="s">
        <v>6298</v>
      </c>
      <c r="J7631" s="3" t="str">
        <f>IF($B7631="SINAPI",IF(ISNUMBER(MATCH(Banco!$C7631,Analitico!$A:$A,0)),INDEX(Analitico!E:E,MATCH(Banco!$C7631,Analitico!$A:$A,0))&amp;"%",""),"")</f>
        <v/>
      </c>
      <c r="K7631" s="3" t="str">
        <f>IF($B7631="SINAPI",IF(ISNUMBER(MATCH(Banco!$C7631,Analitico!$A:$A,0)),INDEX(Analitico!F:F,MATCH(Banco!$C7631,Analitico!$A:$A,0))&amp;"%",""),"")</f>
        <v/>
      </c>
    </row>
    <row r="7632" spans="1:11" x14ac:dyDescent="0.2">
      <c r="A7632" s="1" t="str">
        <f t="shared" si="120"/>
        <v>SINAPI 105021</v>
      </c>
      <c r="B7632" s="3" t="s">
        <v>21527</v>
      </c>
      <c r="C7632" s="3" t="s">
        <v>8963</v>
      </c>
      <c r="D7632" s="2" t="s">
        <v>16207</v>
      </c>
      <c r="E7632" s="3" t="s">
        <v>20621</v>
      </c>
      <c r="F7632" s="67" t="s">
        <v>20888</v>
      </c>
      <c r="G7632" s="67" t="s">
        <v>5183</v>
      </c>
      <c r="I7632" s="3" t="s">
        <v>6298</v>
      </c>
      <c r="J7632" s="3" t="str">
        <f>IF($B7632="SINAPI",IF(ISNUMBER(MATCH(Banco!$C7632,Analitico!$A:$A,0)),INDEX(Analitico!E:E,MATCH(Banco!$C7632,Analitico!$A:$A,0))&amp;"%",""),"")</f>
        <v/>
      </c>
      <c r="K7632" s="3" t="str">
        <f>IF($B7632="SINAPI",IF(ISNUMBER(MATCH(Banco!$C7632,Analitico!$A:$A,0)),INDEX(Analitico!F:F,MATCH(Banco!$C7632,Analitico!$A:$A,0))&amp;"%",""),"")</f>
        <v/>
      </c>
    </row>
    <row r="7633" spans="1:11" x14ac:dyDescent="0.2">
      <c r="A7633" s="1" t="str">
        <f t="shared" si="120"/>
        <v>SINAPI 105022</v>
      </c>
      <c r="B7633" s="3" t="s">
        <v>21527</v>
      </c>
      <c r="C7633" s="3" t="s">
        <v>8964</v>
      </c>
      <c r="D7633" s="2" t="s">
        <v>16208</v>
      </c>
      <c r="E7633" s="3" t="s">
        <v>20621</v>
      </c>
      <c r="F7633" s="67" t="s">
        <v>5666</v>
      </c>
      <c r="G7633" s="67" t="s">
        <v>36118</v>
      </c>
      <c r="I7633" s="3" t="s">
        <v>6298</v>
      </c>
      <c r="J7633" s="3" t="str">
        <f>IF($B7633="SINAPI",IF(ISNUMBER(MATCH(Banco!$C7633,Analitico!$A:$A,0)),INDEX(Analitico!E:E,MATCH(Banco!$C7633,Analitico!$A:$A,0))&amp;"%",""),"")</f>
        <v/>
      </c>
      <c r="K7633" s="3" t="str">
        <f>IF($B7633="SINAPI",IF(ISNUMBER(MATCH(Banco!$C7633,Analitico!$A:$A,0)),INDEX(Analitico!F:F,MATCH(Banco!$C7633,Analitico!$A:$A,0))&amp;"%",""),"")</f>
        <v/>
      </c>
    </row>
    <row r="7634" spans="1:11" x14ac:dyDescent="0.2">
      <c r="A7634" s="1" t="str">
        <f t="shared" si="120"/>
        <v>SINAPI 105023</v>
      </c>
      <c r="B7634" s="3" t="s">
        <v>21527</v>
      </c>
      <c r="C7634" s="3" t="s">
        <v>8965</v>
      </c>
      <c r="D7634" s="2" t="s">
        <v>16209</v>
      </c>
      <c r="E7634" s="3" t="s">
        <v>20621</v>
      </c>
      <c r="F7634" s="67" t="s">
        <v>39013</v>
      </c>
      <c r="G7634" s="67" t="s">
        <v>21437</v>
      </c>
      <c r="I7634" s="3" t="s">
        <v>6298</v>
      </c>
      <c r="J7634" s="3" t="str">
        <f>IF($B7634="SINAPI",IF(ISNUMBER(MATCH(Banco!$C7634,Analitico!$A:$A,0)),INDEX(Analitico!E:E,MATCH(Banco!$C7634,Analitico!$A:$A,0))&amp;"%",""),"")</f>
        <v/>
      </c>
      <c r="K7634" s="3" t="str">
        <f>IF($B7634="SINAPI",IF(ISNUMBER(MATCH(Banco!$C7634,Analitico!$A:$A,0)),INDEX(Analitico!F:F,MATCH(Banco!$C7634,Analitico!$A:$A,0))&amp;"%",""),"")</f>
        <v/>
      </c>
    </row>
    <row r="7635" spans="1:11" x14ac:dyDescent="0.2">
      <c r="A7635" s="1" t="str">
        <f t="shared" si="120"/>
        <v>SINAPI 105024</v>
      </c>
      <c r="B7635" s="3" t="s">
        <v>21527</v>
      </c>
      <c r="C7635" s="3" t="s">
        <v>8966</v>
      </c>
      <c r="D7635" s="2" t="s">
        <v>16210</v>
      </c>
      <c r="E7635" s="3" t="s">
        <v>20621</v>
      </c>
      <c r="F7635" s="67" t="s">
        <v>4902</v>
      </c>
      <c r="G7635" s="67" t="s">
        <v>36119</v>
      </c>
      <c r="I7635" s="3" t="s">
        <v>6298</v>
      </c>
      <c r="J7635" s="3" t="str">
        <f>IF($B7635="SINAPI",IF(ISNUMBER(MATCH(Banco!$C7635,Analitico!$A:$A,0)),INDEX(Analitico!E:E,MATCH(Banco!$C7635,Analitico!$A:$A,0))&amp;"%",""),"")</f>
        <v/>
      </c>
      <c r="K7635" s="3" t="str">
        <f>IF($B7635="SINAPI",IF(ISNUMBER(MATCH(Banco!$C7635,Analitico!$A:$A,0)),INDEX(Analitico!F:F,MATCH(Banco!$C7635,Analitico!$A:$A,0))&amp;"%",""),"")</f>
        <v/>
      </c>
    </row>
    <row r="7636" spans="1:11" x14ac:dyDescent="0.2">
      <c r="A7636" s="1" t="str">
        <f t="shared" si="120"/>
        <v>SINAPI 105025</v>
      </c>
      <c r="B7636" s="3" t="s">
        <v>21527</v>
      </c>
      <c r="C7636" s="3" t="s">
        <v>8967</v>
      </c>
      <c r="D7636" s="2" t="s">
        <v>16211</v>
      </c>
      <c r="E7636" s="3" t="s">
        <v>20621</v>
      </c>
      <c r="F7636" s="67" t="s">
        <v>39014</v>
      </c>
      <c r="G7636" s="67" t="s">
        <v>32353</v>
      </c>
      <c r="I7636" s="3" t="s">
        <v>6298</v>
      </c>
      <c r="J7636" s="3" t="str">
        <f>IF($B7636="SINAPI",IF(ISNUMBER(MATCH(Banco!$C7636,Analitico!$A:$A,0)),INDEX(Analitico!E:E,MATCH(Banco!$C7636,Analitico!$A:$A,0))&amp;"%",""),"")</f>
        <v/>
      </c>
      <c r="K7636" s="3" t="str">
        <f>IF($B7636="SINAPI",IF(ISNUMBER(MATCH(Banco!$C7636,Analitico!$A:$A,0)),INDEX(Analitico!F:F,MATCH(Banco!$C7636,Analitico!$A:$A,0))&amp;"%",""),"")</f>
        <v/>
      </c>
    </row>
    <row r="7637" spans="1:11" x14ac:dyDescent="0.2">
      <c r="A7637" s="1" t="str">
        <f t="shared" si="120"/>
        <v>SINAPI 105026</v>
      </c>
      <c r="B7637" s="3" t="s">
        <v>21527</v>
      </c>
      <c r="C7637" s="3" t="s">
        <v>8968</v>
      </c>
      <c r="D7637" s="2" t="s">
        <v>16212</v>
      </c>
      <c r="E7637" s="3" t="s">
        <v>20621</v>
      </c>
      <c r="F7637" s="67" t="s">
        <v>39015</v>
      </c>
      <c r="G7637" s="67" t="s">
        <v>20875</v>
      </c>
      <c r="I7637" s="3" t="s">
        <v>6298</v>
      </c>
      <c r="J7637" s="3" t="str">
        <f>IF($B7637="SINAPI",IF(ISNUMBER(MATCH(Banco!$C7637,Analitico!$A:$A,0)),INDEX(Analitico!E:E,MATCH(Banco!$C7637,Analitico!$A:$A,0))&amp;"%",""),"")</f>
        <v/>
      </c>
      <c r="K7637" s="3" t="str">
        <f>IF($B7637="SINAPI",IF(ISNUMBER(MATCH(Banco!$C7637,Analitico!$A:$A,0)),INDEX(Analitico!F:F,MATCH(Banco!$C7637,Analitico!$A:$A,0))&amp;"%",""),"")</f>
        <v/>
      </c>
    </row>
    <row r="7638" spans="1:11" x14ac:dyDescent="0.2">
      <c r="A7638" s="1" t="str">
        <f t="shared" si="120"/>
        <v>SINAPI 105027</v>
      </c>
      <c r="B7638" s="3" t="s">
        <v>21527</v>
      </c>
      <c r="C7638" s="3" t="s">
        <v>8969</v>
      </c>
      <c r="D7638" s="2" t="s">
        <v>16213</v>
      </c>
      <c r="E7638" s="3" t="s">
        <v>20621</v>
      </c>
      <c r="F7638" s="67" t="s">
        <v>5882</v>
      </c>
      <c r="G7638" s="67" t="s">
        <v>21483</v>
      </c>
      <c r="I7638" s="3" t="s">
        <v>6298</v>
      </c>
      <c r="J7638" s="3" t="str">
        <f>IF($B7638="SINAPI",IF(ISNUMBER(MATCH(Banco!$C7638,Analitico!$A:$A,0)),INDEX(Analitico!E:E,MATCH(Banco!$C7638,Analitico!$A:$A,0))&amp;"%",""),"")</f>
        <v/>
      </c>
      <c r="K7638" s="3" t="str">
        <f>IF($B7638="SINAPI",IF(ISNUMBER(MATCH(Banco!$C7638,Analitico!$A:$A,0)),INDEX(Analitico!F:F,MATCH(Banco!$C7638,Analitico!$A:$A,0))&amp;"%",""),"")</f>
        <v/>
      </c>
    </row>
    <row r="7639" spans="1:11" x14ac:dyDescent="0.2">
      <c r="A7639" s="1" t="str">
        <f t="shared" si="120"/>
        <v>SINAPI 105028</v>
      </c>
      <c r="B7639" s="3" t="s">
        <v>21527</v>
      </c>
      <c r="C7639" s="3" t="s">
        <v>8970</v>
      </c>
      <c r="D7639" s="2" t="s">
        <v>16214</v>
      </c>
      <c r="E7639" s="3" t="s">
        <v>20621</v>
      </c>
      <c r="F7639" s="67" t="s">
        <v>6332</v>
      </c>
      <c r="G7639" s="67" t="s">
        <v>6118</v>
      </c>
      <c r="I7639" s="3" t="s">
        <v>6298</v>
      </c>
      <c r="J7639" s="3" t="str">
        <f>IF($B7639="SINAPI",IF(ISNUMBER(MATCH(Banco!$C7639,Analitico!$A:$A,0)),INDEX(Analitico!E:E,MATCH(Banco!$C7639,Analitico!$A:$A,0))&amp;"%",""),"")</f>
        <v/>
      </c>
      <c r="K7639" s="3" t="str">
        <f>IF($B7639="SINAPI",IF(ISNUMBER(MATCH(Banco!$C7639,Analitico!$A:$A,0)),INDEX(Analitico!F:F,MATCH(Banco!$C7639,Analitico!$A:$A,0))&amp;"%",""),"")</f>
        <v/>
      </c>
    </row>
    <row r="7640" spans="1:11" x14ac:dyDescent="0.2">
      <c r="A7640" s="1" t="str">
        <f t="shared" si="120"/>
        <v>SINAPI 105029</v>
      </c>
      <c r="B7640" s="3" t="s">
        <v>21527</v>
      </c>
      <c r="C7640" s="3" t="s">
        <v>8971</v>
      </c>
      <c r="D7640" s="2" t="s">
        <v>16215</v>
      </c>
      <c r="E7640" s="3" t="s">
        <v>20621</v>
      </c>
      <c r="F7640" s="67" t="s">
        <v>33782</v>
      </c>
      <c r="G7640" s="67" t="s">
        <v>36120</v>
      </c>
      <c r="I7640" s="3" t="s">
        <v>6298</v>
      </c>
      <c r="J7640" s="3" t="str">
        <f>IF($B7640="SINAPI",IF(ISNUMBER(MATCH(Banco!$C7640,Analitico!$A:$A,0)),INDEX(Analitico!E:E,MATCH(Banco!$C7640,Analitico!$A:$A,0))&amp;"%",""),"")</f>
        <v/>
      </c>
      <c r="K7640" s="3" t="str">
        <f>IF($B7640="SINAPI",IF(ISNUMBER(MATCH(Banco!$C7640,Analitico!$A:$A,0)),INDEX(Analitico!F:F,MATCH(Banco!$C7640,Analitico!$A:$A,0))&amp;"%",""),"")</f>
        <v/>
      </c>
    </row>
    <row r="7641" spans="1:11" x14ac:dyDescent="0.2">
      <c r="A7641" s="1" t="str">
        <f t="shared" si="120"/>
        <v>SINAPI 105030</v>
      </c>
      <c r="B7641" s="3" t="s">
        <v>21527</v>
      </c>
      <c r="C7641" s="3" t="s">
        <v>8972</v>
      </c>
      <c r="D7641" s="2" t="s">
        <v>16216</v>
      </c>
      <c r="E7641" s="3" t="s">
        <v>20621</v>
      </c>
      <c r="F7641" s="67" t="s">
        <v>31658</v>
      </c>
      <c r="G7641" s="67" t="s">
        <v>34886</v>
      </c>
      <c r="I7641" s="3" t="s">
        <v>6298</v>
      </c>
      <c r="J7641" s="3" t="str">
        <f>IF($B7641="SINAPI",IF(ISNUMBER(MATCH(Banco!$C7641,Analitico!$A:$A,0)),INDEX(Analitico!E:E,MATCH(Banco!$C7641,Analitico!$A:$A,0))&amp;"%",""),"")</f>
        <v/>
      </c>
      <c r="K7641" s="3" t="str">
        <f>IF($B7641="SINAPI",IF(ISNUMBER(MATCH(Banco!$C7641,Analitico!$A:$A,0)),INDEX(Analitico!F:F,MATCH(Banco!$C7641,Analitico!$A:$A,0))&amp;"%",""),"")</f>
        <v/>
      </c>
    </row>
    <row r="7642" spans="1:11" x14ac:dyDescent="0.2">
      <c r="A7642" s="1" t="str">
        <f t="shared" si="120"/>
        <v>SINAPI 105031</v>
      </c>
      <c r="B7642" s="3" t="s">
        <v>21527</v>
      </c>
      <c r="C7642" s="3" t="s">
        <v>8973</v>
      </c>
      <c r="D7642" s="2" t="s">
        <v>16217</v>
      </c>
      <c r="E7642" s="3" t="s">
        <v>20621</v>
      </c>
      <c r="F7642" s="67" t="s">
        <v>33949</v>
      </c>
      <c r="G7642" s="67" t="s">
        <v>31962</v>
      </c>
      <c r="I7642" s="3" t="s">
        <v>6298</v>
      </c>
      <c r="J7642" s="3" t="str">
        <f>IF($B7642="SINAPI",IF(ISNUMBER(MATCH(Banco!$C7642,Analitico!$A:$A,0)),INDEX(Analitico!E:E,MATCH(Banco!$C7642,Analitico!$A:$A,0))&amp;"%",""),"")</f>
        <v/>
      </c>
      <c r="K7642" s="3" t="str">
        <f>IF($B7642="SINAPI",IF(ISNUMBER(MATCH(Banco!$C7642,Analitico!$A:$A,0)),INDEX(Analitico!F:F,MATCH(Banco!$C7642,Analitico!$A:$A,0))&amp;"%",""),"")</f>
        <v/>
      </c>
    </row>
    <row r="7643" spans="1:11" x14ac:dyDescent="0.2">
      <c r="A7643" s="1" t="str">
        <f t="shared" si="120"/>
        <v>SINAPI 105032</v>
      </c>
      <c r="B7643" s="3" t="s">
        <v>21527</v>
      </c>
      <c r="C7643" s="3" t="s">
        <v>8974</v>
      </c>
      <c r="D7643" s="2" t="s">
        <v>16218</v>
      </c>
      <c r="E7643" s="3" t="s">
        <v>20621</v>
      </c>
      <c r="F7643" s="67" t="s">
        <v>34736</v>
      </c>
      <c r="G7643" s="67" t="s">
        <v>21235</v>
      </c>
      <c r="I7643" s="3" t="s">
        <v>6298</v>
      </c>
      <c r="J7643" s="3" t="str">
        <f>IF($B7643="SINAPI",IF(ISNUMBER(MATCH(Banco!$C7643,Analitico!$A:$A,0)),INDEX(Analitico!E:E,MATCH(Banco!$C7643,Analitico!$A:$A,0))&amp;"%",""),"")</f>
        <v/>
      </c>
      <c r="K7643" s="3" t="str">
        <f>IF($B7643="SINAPI",IF(ISNUMBER(MATCH(Banco!$C7643,Analitico!$A:$A,0)),INDEX(Analitico!F:F,MATCH(Banco!$C7643,Analitico!$A:$A,0))&amp;"%",""),"")</f>
        <v/>
      </c>
    </row>
    <row r="7644" spans="1:11" ht="22.5" x14ac:dyDescent="0.2">
      <c r="A7644" s="1" t="str">
        <f t="shared" si="120"/>
        <v>SINAPI 105033</v>
      </c>
      <c r="B7644" s="3" t="s">
        <v>21527</v>
      </c>
      <c r="C7644" s="3" t="s">
        <v>8975</v>
      </c>
      <c r="D7644" s="2" t="s">
        <v>16219</v>
      </c>
      <c r="E7644" s="3" t="s">
        <v>20621</v>
      </c>
      <c r="F7644" s="67" t="s">
        <v>31633</v>
      </c>
      <c r="G7644" s="67" t="s">
        <v>36121</v>
      </c>
      <c r="I7644" s="3" t="s">
        <v>6298</v>
      </c>
      <c r="J7644" s="3" t="str">
        <f>IF($B7644="SINAPI",IF(ISNUMBER(MATCH(Banco!$C7644,Analitico!$A:$A,0)),INDEX(Analitico!E:E,MATCH(Banco!$C7644,Analitico!$A:$A,0))&amp;"%",""),"")</f>
        <v/>
      </c>
      <c r="K7644" s="3" t="str">
        <f>IF($B7644="SINAPI",IF(ISNUMBER(MATCH(Banco!$C7644,Analitico!$A:$A,0)),INDEX(Analitico!F:F,MATCH(Banco!$C7644,Analitico!$A:$A,0))&amp;"%",""),"")</f>
        <v/>
      </c>
    </row>
    <row r="7645" spans="1:11" ht="22.5" x14ac:dyDescent="0.2">
      <c r="A7645" s="1" t="str">
        <f t="shared" si="120"/>
        <v>SINAPI 105034</v>
      </c>
      <c r="B7645" s="3" t="s">
        <v>21527</v>
      </c>
      <c r="C7645" s="3" t="s">
        <v>8976</v>
      </c>
      <c r="D7645" s="2" t="s">
        <v>16220</v>
      </c>
      <c r="E7645" s="3" t="s">
        <v>20621</v>
      </c>
      <c r="F7645" s="67" t="s">
        <v>39016</v>
      </c>
      <c r="G7645" s="67" t="s">
        <v>30074</v>
      </c>
      <c r="I7645" s="3" t="s">
        <v>6298</v>
      </c>
      <c r="J7645" s="3" t="str">
        <f>IF($B7645="SINAPI",IF(ISNUMBER(MATCH(Banco!$C7645,Analitico!$A:$A,0)),INDEX(Analitico!E:E,MATCH(Banco!$C7645,Analitico!$A:$A,0))&amp;"%",""),"")</f>
        <v/>
      </c>
      <c r="K7645" s="3" t="str">
        <f>IF($B7645="SINAPI",IF(ISNUMBER(MATCH(Banco!$C7645,Analitico!$A:$A,0)),INDEX(Analitico!F:F,MATCH(Banco!$C7645,Analitico!$A:$A,0))&amp;"%",""),"")</f>
        <v/>
      </c>
    </row>
    <row r="7646" spans="1:11" x14ac:dyDescent="0.2">
      <c r="A7646" s="1" t="str">
        <f t="shared" si="120"/>
        <v>SINAPI 105035</v>
      </c>
      <c r="B7646" s="3" t="s">
        <v>21527</v>
      </c>
      <c r="C7646" s="3" t="s">
        <v>8977</v>
      </c>
      <c r="D7646" s="2" t="s">
        <v>16221</v>
      </c>
      <c r="E7646" s="3" t="s">
        <v>20621</v>
      </c>
      <c r="F7646" s="67" t="s">
        <v>39017</v>
      </c>
      <c r="G7646" s="67" t="s">
        <v>36122</v>
      </c>
      <c r="I7646" s="3" t="s">
        <v>6300</v>
      </c>
      <c r="J7646" s="3" t="str">
        <f>IF($B7646="SINAPI",IF(ISNUMBER(MATCH(Banco!$C7646,Analitico!$A:$A,0)),INDEX(Analitico!E:E,MATCH(Banco!$C7646,Analitico!$A:$A,0))&amp;"%",""),"")</f>
        <v/>
      </c>
      <c r="K7646" s="3" t="str">
        <f>IF($B7646="SINAPI",IF(ISNUMBER(MATCH(Banco!$C7646,Analitico!$A:$A,0)),INDEX(Analitico!F:F,MATCH(Banco!$C7646,Analitico!$A:$A,0))&amp;"%",""),"")</f>
        <v/>
      </c>
    </row>
    <row r="7647" spans="1:11" x14ac:dyDescent="0.2">
      <c r="A7647" s="1" t="str">
        <f t="shared" si="120"/>
        <v>SINAPI 105036</v>
      </c>
      <c r="B7647" s="3" t="s">
        <v>21527</v>
      </c>
      <c r="C7647" s="3" t="s">
        <v>8978</v>
      </c>
      <c r="D7647" s="2" t="s">
        <v>16222</v>
      </c>
      <c r="E7647" s="3" t="s">
        <v>20621</v>
      </c>
      <c r="F7647" s="67" t="s">
        <v>31890</v>
      </c>
      <c r="G7647" s="67" t="s">
        <v>36123</v>
      </c>
      <c r="I7647" s="3" t="s">
        <v>6300</v>
      </c>
      <c r="J7647" s="3" t="str">
        <f>IF($B7647="SINAPI",IF(ISNUMBER(MATCH(Banco!$C7647,Analitico!$A:$A,0)),INDEX(Analitico!E:E,MATCH(Banco!$C7647,Analitico!$A:$A,0))&amp;"%",""),"")</f>
        <v/>
      </c>
      <c r="K7647" s="3" t="str">
        <f>IF($B7647="SINAPI",IF(ISNUMBER(MATCH(Banco!$C7647,Analitico!$A:$A,0)),INDEX(Analitico!F:F,MATCH(Banco!$C7647,Analitico!$A:$A,0))&amp;"%",""),"")</f>
        <v/>
      </c>
    </row>
    <row r="7648" spans="1:11" x14ac:dyDescent="0.2">
      <c r="A7648" s="1" t="str">
        <f t="shared" si="120"/>
        <v>SINAPI 105037</v>
      </c>
      <c r="B7648" s="3" t="s">
        <v>21527</v>
      </c>
      <c r="C7648" s="3" t="s">
        <v>8979</v>
      </c>
      <c r="D7648" s="2" t="s">
        <v>16223</v>
      </c>
      <c r="E7648" s="3" t="s">
        <v>20621</v>
      </c>
      <c r="F7648" s="67" t="s">
        <v>30756</v>
      </c>
      <c r="G7648" s="67" t="s">
        <v>20859</v>
      </c>
      <c r="I7648" s="3" t="s">
        <v>6300</v>
      </c>
      <c r="J7648" s="3" t="str">
        <f>IF($B7648="SINAPI",IF(ISNUMBER(MATCH(Banco!$C7648,Analitico!$A:$A,0)),INDEX(Analitico!E:E,MATCH(Banco!$C7648,Analitico!$A:$A,0))&amp;"%",""),"")</f>
        <v/>
      </c>
      <c r="K7648" s="3" t="str">
        <f>IF($B7648="SINAPI",IF(ISNUMBER(MATCH(Banco!$C7648,Analitico!$A:$A,0)),INDEX(Analitico!F:F,MATCH(Banco!$C7648,Analitico!$A:$A,0))&amp;"%",""),"")</f>
        <v/>
      </c>
    </row>
    <row r="7649" spans="1:11" x14ac:dyDescent="0.2">
      <c r="A7649" s="1" t="str">
        <f t="shared" si="120"/>
        <v>SINAPI 105038</v>
      </c>
      <c r="B7649" s="3" t="s">
        <v>21527</v>
      </c>
      <c r="C7649" s="3" t="s">
        <v>8980</v>
      </c>
      <c r="D7649" s="2" t="s">
        <v>16224</v>
      </c>
      <c r="E7649" s="3" t="s">
        <v>20621</v>
      </c>
      <c r="F7649" s="67" t="s">
        <v>39018</v>
      </c>
      <c r="G7649" s="67" t="s">
        <v>30748</v>
      </c>
      <c r="I7649" s="3" t="s">
        <v>6300</v>
      </c>
      <c r="J7649" s="3" t="str">
        <f>IF($B7649="SINAPI",IF(ISNUMBER(MATCH(Banco!$C7649,Analitico!$A:$A,0)),INDEX(Analitico!E:E,MATCH(Banco!$C7649,Analitico!$A:$A,0))&amp;"%",""),"")</f>
        <v/>
      </c>
      <c r="K7649" s="3" t="str">
        <f>IF($B7649="SINAPI",IF(ISNUMBER(MATCH(Banco!$C7649,Analitico!$A:$A,0)),INDEX(Analitico!F:F,MATCH(Banco!$C7649,Analitico!$A:$A,0))&amp;"%",""),"")</f>
        <v/>
      </c>
    </row>
    <row r="7650" spans="1:11" x14ac:dyDescent="0.2">
      <c r="A7650" s="1" t="str">
        <f t="shared" si="120"/>
        <v>SINAPI 105039</v>
      </c>
      <c r="B7650" s="3" t="s">
        <v>21527</v>
      </c>
      <c r="C7650" s="3" t="s">
        <v>8981</v>
      </c>
      <c r="D7650" s="2" t="s">
        <v>16225</v>
      </c>
      <c r="E7650" s="3" t="s">
        <v>20621</v>
      </c>
      <c r="F7650" s="67" t="s">
        <v>39019</v>
      </c>
      <c r="G7650" s="67" t="s">
        <v>21217</v>
      </c>
      <c r="I7650" s="3" t="s">
        <v>6300</v>
      </c>
      <c r="J7650" s="3" t="str">
        <f>IF($B7650="SINAPI",IF(ISNUMBER(MATCH(Banco!$C7650,Analitico!$A:$A,0)),INDEX(Analitico!E:E,MATCH(Banco!$C7650,Analitico!$A:$A,0))&amp;"%",""),"")</f>
        <v/>
      </c>
      <c r="K7650" s="3" t="str">
        <f>IF($B7650="SINAPI",IF(ISNUMBER(MATCH(Banco!$C7650,Analitico!$A:$A,0)),INDEX(Analitico!F:F,MATCH(Banco!$C7650,Analitico!$A:$A,0))&amp;"%",""),"")</f>
        <v/>
      </c>
    </row>
    <row r="7651" spans="1:11" x14ac:dyDescent="0.2">
      <c r="A7651" s="1" t="str">
        <f t="shared" ref="A7651:A7714" si="121">CONCATENAR</f>
        <v>SINAPI 105040</v>
      </c>
      <c r="B7651" s="3" t="s">
        <v>21527</v>
      </c>
      <c r="C7651" s="3" t="s">
        <v>8982</v>
      </c>
      <c r="D7651" s="2" t="s">
        <v>16226</v>
      </c>
      <c r="E7651" s="3" t="s">
        <v>20621</v>
      </c>
      <c r="F7651" s="67" t="s">
        <v>39020</v>
      </c>
      <c r="G7651" s="67" t="s">
        <v>31827</v>
      </c>
      <c r="I7651" s="3" t="s">
        <v>6300</v>
      </c>
      <c r="J7651" s="3" t="str">
        <f>IF($B7651="SINAPI",IF(ISNUMBER(MATCH(Banco!$C7651,Analitico!$A:$A,0)),INDEX(Analitico!E:E,MATCH(Banco!$C7651,Analitico!$A:$A,0))&amp;"%",""),"")</f>
        <v/>
      </c>
      <c r="K7651" s="3" t="str">
        <f>IF($B7651="SINAPI",IF(ISNUMBER(MATCH(Banco!$C7651,Analitico!$A:$A,0)),INDEX(Analitico!F:F,MATCH(Banco!$C7651,Analitico!$A:$A,0))&amp;"%",""),"")</f>
        <v/>
      </c>
    </row>
    <row r="7652" spans="1:11" ht="22.5" x14ac:dyDescent="0.2">
      <c r="A7652" s="1" t="str">
        <f t="shared" si="121"/>
        <v>SINAPI 97733</v>
      </c>
      <c r="B7652" s="3" t="s">
        <v>21527</v>
      </c>
      <c r="C7652" s="3" t="s">
        <v>8983</v>
      </c>
      <c r="D7652" s="2" t="s">
        <v>16227</v>
      </c>
      <c r="E7652" s="3" t="s">
        <v>20624</v>
      </c>
      <c r="F7652" s="67" t="s">
        <v>39021</v>
      </c>
      <c r="G7652" s="67" t="s">
        <v>36124</v>
      </c>
      <c r="I7652" s="3" t="s">
        <v>6300</v>
      </c>
      <c r="J7652" s="3" t="str">
        <f>IF($B7652="SINAPI",IF(ISNUMBER(MATCH(Banco!$C7652,Analitico!$A:$A,0)),INDEX(Analitico!E:E,MATCH(Banco!$C7652,Analitico!$A:$A,0))&amp;"%",""),"")</f>
        <v/>
      </c>
      <c r="K7652" s="3" t="str">
        <f>IF($B7652="SINAPI",IF(ISNUMBER(MATCH(Banco!$C7652,Analitico!$A:$A,0)),INDEX(Analitico!F:F,MATCH(Banco!$C7652,Analitico!$A:$A,0))&amp;"%",""),"")</f>
        <v/>
      </c>
    </row>
    <row r="7653" spans="1:11" ht="22.5" x14ac:dyDescent="0.2">
      <c r="A7653" s="1" t="str">
        <f t="shared" si="121"/>
        <v>SINAPI 97734</v>
      </c>
      <c r="B7653" s="3" t="s">
        <v>21527</v>
      </c>
      <c r="C7653" s="3" t="s">
        <v>8984</v>
      </c>
      <c r="D7653" s="2" t="s">
        <v>16228</v>
      </c>
      <c r="E7653" s="3" t="s">
        <v>20624</v>
      </c>
      <c r="F7653" s="67" t="s">
        <v>39022</v>
      </c>
      <c r="G7653" s="67" t="s">
        <v>36125</v>
      </c>
      <c r="I7653" s="3" t="s">
        <v>6300</v>
      </c>
      <c r="J7653" s="3" t="str">
        <f>IF($B7653="SINAPI",IF(ISNUMBER(MATCH(Banco!$C7653,Analitico!$A:$A,0)),INDEX(Analitico!E:E,MATCH(Banco!$C7653,Analitico!$A:$A,0))&amp;"%",""),"")</f>
        <v/>
      </c>
      <c r="K7653" s="3" t="str">
        <f>IF($B7653="SINAPI",IF(ISNUMBER(MATCH(Banco!$C7653,Analitico!$A:$A,0)),INDEX(Analitico!F:F,MATCH(Banco!$C7653,Analitico!$A:$A,0))&amp;"%",""),"")</f>
        <v/>
      </c>
    </row>
    <row r="7654" spans="1:11" ht="22.5" x14ac:dyDescent="0.2">
      <c r="A7654" s="1" t="str">
        <f t="shared" si="121"/>
        <v>SINAPI 97735</v>
      </c>
      <c r="B7654" s="3" t="s">
        <v>21527</v>
      </c>
      <c r="C7654" s="3" t="s">
        <v>8985</v>
      </c>
      <c r="D7654" s="2" t="s">
        <v>16229</v>
      </c>
      <c r="E7654" s="3" t="s">
        <v>20624</v>
      </c>
      <c r="F7654" s="67" t="s">
        <v>39023</v>
      </c>
      <c r="G7654" s="67" t="s">
        <v>36126</v>
      </c>
      <c r="I7654" s="3" t="s">
        <v>6300</v>
      </c>
      <c r="J7654" s="3" t="str">
        <f>IF($B7654="SINAPI",IF(ISNUMBER(MATCH(Banco!$C7654,Analitico!$A:$A,0)),INDEX(Analitico!E:E,MATCH(Banco!$C7654,Analitico!$A:$A,0))&amp;"%",""),"")</f>
        <v/>
      </c>
      <c r="K7654" s="3" t="str">
        <f>IF($B7654="SINAPI",IF(ISNUMBER(MATCH(Banco!$C7654,Analitico!$A:$A,0)),INDEX(Analitico!F:F,MATCH(Banco!$C7654,Analitico!$A:$A,0))&amp;"%",""),"")</f>
        <v/>
      </c>
    </row>
    <row r="7655" spans="1:11" ht="22.5" x14ac:dyDescent="0.2">
      <c r="A7655" s="1" t="str">
        <f t="shared" si="121"/>
        <v>SINAPI 97736</v>
      </c>
      <c r="B7655" s="3" t="s">
        <v>21527</v>
      </c>
      <c r="C7655" s="3" t="s">
        <v>8986</v>
      </c>
      <c r="D7655" s="2" t="s">
        <v>16230</v>
      </c>
      <c r="E7655" s="3" t="s">
        <v>20624</v>
      </c>
      <c r="F7655" s="67" t="s">
        <v>39024</v>
      </c>
      <c r="G7655" s="67" t="s">
        <v>36127</v>
      </c>
      <c r="I7655" s="3" t="s">
        <v>6300</v>
      </c>
      <c r="J7655" s="3" t="str">
        <f>IF($B7655="SINAPI",IF(ISNUMBER(MATCH(Banco!$C7655,Analitico!$A:$A,0)),INDEX(Analitico!E:E,MATCH(Banco!$C7655,Analitico!$A:$A,0))&amp;"%",""),"")</f>
        <v/>
      </c>
      <c r="K7655" s="3" t="str">
        <f>IF($B7655="SINAPI",IF(ISNUMBER(MATCH(Banco!$C7655,Analitico!$A:$A,0)),INDEX(Analitico!F:F,MATCH(Banco!$C7655,Analitico!$A:$A,0))&amp;"%",""),"")</f>
        <v/>
      </c>
    </row>
    <row r="7656" spans="1:11" ht="22.5" x14ac:dyDescent="0.2">
      <c r="A7656" s="1" t="str">
        <f t="shared" si="121"/>
        <v>SINAPI 97737</v>
      </c>
      <c r="B7656" s="3" t="s">
        <v>21527</v>
      </c>
      <c r="C7656" s="3" t="s">
        <v>8987</v>
      </c>
      <c r="D7656" s="2" t="s">
        <v>16231</v>
      </c>
      <c r="E7656" s="3" t="s">
        <v>20624</v>
      </c>
      <c r="F7656" s="67" t="s">
        <v>39025</v>
      </c>
      <c r="G7656" s="67" t="s">
        <v>36128</v>
      </c>
      <c r="I7656" s="3" t="s">
        <v>6300</v>
      </c>
      <c r="J7656" s="3" t="str">
        <f>IF($B7656="SINAPI",IF(ISNUMBER(MATCH(Banco!$C7656,Analitico!$A:$A,0)),INDEX(Analitico!E:E,MATCH(Banco!$C7656,Analitico!$A:$A,0))&amp;"%",""),"")</f>
        <v/>
      </c>
      <c r="K7656" s="3" t="str">
        <f>IF($B7656="SINAPI",IF(ISNUMBER(MATCH(Banco!$C7656,Analitico!$A:$A,0)),INDEX(Analitico!F:F,MATCH(Banco!$C7656,Analitico!$A:$A,0))&amp;"%",""),"")</f>
        <v/>
      </c>
    </row>
    <row r="7657" spans="1:11" ht="22.5" x14ac:dyDescent="0.2">
      <c r="A7657" s="1" t="str">
        <f t="shared" si="121"/>
        <v>SINAPI 97738</v>
      </c>
      <c r="B7657" s="3" t="s">
        <v>21527</v>
      </c>
      <c r="C7657" s="3" t="s">
        <v>8988</v>
      </c>
      <c r="D7657" s="2" t="s">
        <v>31487</v>
      </c>
      <c r="E7657" s="3" t="s">
        <v>20624</v>
      </c>
      <c r="F7657" s="67" t="s">
        <v>39026</v>
      </c>
      <c r="G7657" s="67" t="s">
        <v>36129</v>
      </c>
      <c r="I7657" s="3" t="s">
        <v>6300</v>
      </c>
      <c r="J7657" s="3" t="str">
        <f>IF($B7657="SINAPI",IF(ISNUMBER(MATCH(Banco!$C7657,Analitico!$A:$A,0)),INDEX(Analitico!E:E,MATCH(Banco!$C7657,Analitico!$A:$A,0))&amp;"%",""),"")</f>
        <v/>
      </c>
      <c r="K7657" s="3" t="str">
        <f>IF($B7657="SINAPI",IF(ISNUMBER(MATCH(Banco!$C7657,Analitico!$A:$A,0)),INDEX(Analitico!F:F,MATCH(Banco!$C7657,Analitico!$A:$A,0))&amp;"%",""),"")</f>
        <v/>
      </c>
    </row>
    <row r="7658" spans="1:11" ht="22.5" x14ac:dyDescent="0.2">
      <c r="A7658" s="1" t="str">
        <f t="shared" si="121"/>
        <v>SINAPI 97739</v>
      </c>
      <c r="B7658" s="3" t="s">
        <v>21527</v>
      </c>
      <c r="C7658" s="3" t="s">
        <v>8989</v>
      </c>
      <c r="D7658" s="2" t="s">
        <v>16232</v>
      </c>
      <c r="E7658" s="3" t="s">
        <v>20624</v>
      </c>
      <c r="F7658" s="67" t="s">
        <v>39027</v>
      </c>
      <c r="G7658" s="67" t="s">
        <v>36130</v>
      </c>
      <c r="I7658" s="3" t="s">
        <v>6300</v>
      </c>
      <c r="J7658" s="3" t="str">
        <f>IF($B7658="SINAPI",IF(ISNUMBER(MATCH(Banco!$C7658,Analitico!$A:$A,0)),INDEX(Analitico!E:E,MATCH(Banco!$C7658,Analitico!$A:$A,0))&amp;"%",""),"")</f>
        <v/>
      </c>
      <c r="K7658" s="3" t="str">
        <f>IF($B7658="SINAPI",IF(ISNUMBER(MATCH(Banco!$C7658,Analitico!$A:$A,0)),INDEX(Analitico!F:F,MATCH(Banco!$C7658,Analitico!$A:$A,0))&amp;"%",""),"")</f>
        <v/>
      </c>
    </row>
    <row r="7659" spans="1:11" ht="22.5" x14ac:dyDescent="0.2">
      <c r="A7659" s="1" t="str">
        <f t="shared" si="121"/>
        <v>SINAPI 97740</v>
      </c>
      <c r="B7659" s="3" t="s">
        <v>21527</v>
      </c>
      <c r="C7659" s="3" t="s">
        <v>8990</v>
      </c>
      <c r="D7659" s="2" t="s">
        <v>16233</v>
      </c>
      <c r="E7659" s="3" t="s">
        <v>20624</v>
      </c>
      <c r="F7659" s="67" t="s">
        <v>39028</v>
      </c>
      <c r="G7659" s="67" t="s">
        <v>36131</v>
      </c>
      <c r="I7659" s="3" t="s">
        <v>6300</v>
      </c>
      <c r="J7659" s="3" t="str">
        <f>IF($B7659="SINAPI",IF(ISNUMBER(MATCH(Banco!$C7659,Analitico!$A:$A,0)),INDEX(Analitico!E:E,MATCH(Banco!$C7659,Analitico!$A:$A,0))&amp;"%",""),"")</f>
        <v/>
      </c>
      <c r="K7659" s="3" t="str">
        <f>IF($B7659="SINAPI",IF(ISNUMBER(MATCH(Banco!$C7659,Analitico!$A:$A,0)),INDEX(Analitico!F:F,MATCH(Banco!$C7659,Analitico!$A:$A,0))&amp;"%",""),"")</f>
        <v/>
      </c>
    </row>
    <row r="7660" spans="1:11" ht="22.5" x14ac:dyDescent="0.2">
      <c r="A7660" s="1" t="str">
        <f t="shared" si="121"/>
        <v>SINAPI 98615</v>
      </c>
      <c r="B7660" s="3" t="s">
        <v>21527</v>
      </c>
      <c r="C7660" s="3" t="s">
        <v>8991</v>
      </c>
      <c r="D7660" s="2" t="s">
        <v>16234</v>
      </c>
      <c r="E7660" s="3" t="s">
        <v>20623</v>
      </c>
      <c r="F7660" s="67" t="s">
        <v>39029</v>
      </c>
      <c r="G7660" s="67" t="s">
        <v>29639</v>
      </c>
      <c r="I7660" s="3" t="s">
        <v>6300</v>
      </c>
      <c r="J7660" s="3" t="str">
        <f>IF($B7660="SINAPI",IF(ISNUMBER(MATCH(Banco!$C7660,Analitico!$A:$A,0)),INDEX(Analitico!E:E,MATCH(Banco!$C7660,Analitico!$A:$A,0))&amp;"%",""),"")</f>
        <v/>
      </c>
      <c r="K7660" s="3" t="str">
        <f>IF($B7660="SINAPI",IF(ISNUMBER(MATCH(Banco!$C7660,Analitico!$A:$A,0)),INDEX(Analitico!F:F,MATCH(Banco!$C7660,Analitico!$A:$A,0))&amp;"%",""),"")</f>
        <v/>
      </c>
    </row>
    <row r="7661" spans="1:11" ht="22.5" x14ac:dyDescent="0.2">
      <c r="A7661" s="1" t="str">
        <f t="shared" si="121"/>
        <v>SINAPI 98616</v>
      </c>
      <c r="B7661" s="3" t="s">
        <v>21527</v>
      </c>
      <c r="C7661" s="3" t="s">
        <v>8992</v>
      </c>
      <c r="D7661" s="2" t="s">
        <v>16235</v>
      </c>
      <c r="E7661" s="3" t="s">
        <v>20623</v>
      </c>
      <c r="F7661" s="67" t="s">
        <v>39030</v>
      </c>
      <c r="G7661" s="67" t="s">
        <v>32007</v>
      </c>
      <c r="I7661" s="3" t="s">
        <v>6300</v>
      </c>
      <c r="J7661" s="3" t="str">
        <f>IF($B7661="SINAPI",IF(ISNUMBER(MATCH(Banco!$C7661,Analitico!$A:$A,0)),INDEX(Analitico!E:E,MATCH(Banco!$C7661,Analitico!$A:$A,0))&amp;"%",""),"")</f>
        <v/>
      </c>
      <c r="K7661" s="3" t="str">
        <f>IF($B7661="SINAPI",IF(ISNUMBER(MATCH(Banco!$C7661,Analitico!$A:$A,0)),INDEX(Analitico!F:F,MATCH(Banco!$C7661,Analitico!$A:$A,0))&amp;"%",""),"")</f>
        <v/>
      </c>
    </row>
    <row r="7662" spans="1:11" ht="22.5" x14ac:dyDescent="0.2">
      <c r="A7662" s="1" t="str">
        <f t="shared" si="121"/>
        <v>SINAPI 98617</v>
      </c>
      <c r="B7662" s="3" t="s">
        <v>21527</v>
      </c>
      <c r="C7662" s="3" t="s">
        <v>8993</v>
      </c>
      <c r="D7662" s="2" t="s">
        <v>16236</v>
      </c>
      <c r="E7662" s="3" t="s">
        <v>20623</v>
      </c>
      <c r="F7662" s="67" t="s">
        <v>39031</v>
      </c>
      <c r="G7662" s="67" t="s">
        <v>36132</v>
      </c>
      <c r="I7662" s="3" t="s">
        <v>6300</v>
      </c>
      <c r="J7662" s="3" t="str">
        <f>IF($B7662="SINAPI",IF(ISNUMBER(MATCH(Banco!$C7662,Analitico!$A:$A,0)),INDEX(Analitico!E:E,MATCH(Banco!$C7662,Analitico!$A:$A,0))&amp;"%",""),"")</f>
        <v/>
      </c>
      <c r="K7662" s="3" t="str">
        <f>IF($B7662="SINAPI",IF(ISNUMBER(MATCH(Banco!$C7662,Analitico!$A:$A,0)),INDEX(Analitico!F:F,MATCH(Banco!$C7662,Analitico!$A:$A,0))&amp;"%",""),"")</f>
        <v/>
      </c>
    </row>
    <row r="7663" spans="1:11" ht="22.5" x14ac:dyDescent="0.2">
      <c r="A7663" s="1" t="str">
        <f t="shared" si="121"/>
        <v>SINAPI 98618</v>
      </c>
      <c r="B7663" s="3" t="s">
        <v>21527</v>
      </c>
      <c r="C7663" s="3" t="s">
        <v>8994</v>
      </c>
      <c r="D7663" s="2" t="s">
        <v>16237</v>
      </c>
      <c r="E7663" s="3" t="s">
        <v>20623</v>
      </c>
      <c r="F7663" s="67" t="s">
        <v>32118</v>
      </c>
      <c r="G7663" s="67" t="s">
        <v>36133</v>
      </c>
      <c r="I7663" s="3" t="s">
        <v>6300</v>
      </c>
      <c r="J7663" s="3" t="str">
        <f>IF($B7663="SINAPI",IF(ISNUMBER(MATCH(Banco!$C7663,Analitico!$A:$A,0)),INDEX(Analitico!E:E,MATCH(Banco!$C7663,Analitico!$A:$A,0))&amp;"%",""),"")</f>
        <v/>
      </c>
      <c r="K7663" s="3" t="str">
        <f>IF($B7663="SINAPI",IF(ISNUMBER(MATCH(Banco!$C7663,Analitico!$A:$A,0)),INDEX(Analitico!F:F,MATCH(Banco!$C7663,Analitico!$A:$A,0))&amp;"%",""),"")</f>
        <v/>
      </c>
    </row>
    <row r="7664" spans="1:11" ht="22.5" x14ac:dyDescent="0.2">
      <c r="A7664" s="1" t="str">
        <f t="shared" si="121"/>
        <v>SINAPI 98619</v>
      </c>
      <c r="B7664" s="3" t="s">
        <v>21527</v>
      </c>
      <c r="C7664" s="3" t="s">
        <v>8995</v>
      </c>
      <c r="D7664" s="2" t="s">
        <v>16238</v>
      </c>
      <c r="E7664" s="3" t="s">
        <v>20623</v>
      </c>
      <c r="F7664" s="67" t="s">
        <v>39032</v>
      </c>
      <c r="G7664" s="67" t="s">
        <v>36134</v>
      </c>
      <c r="I7664" s="3" t="s">
        <v>6300</v>
      </c>
      <c r="J7664" s="3" t="str">
        <f>IF($B7664="SINAPI",IF(ISNUMBER(MATCH(Banco!$C7664,Analitico!$A:$A,0)),INDEX(Analitico!E:E,MATCH(Banco!$C7664,Analitico!$A:$A,0))&amp;"%",""),"")</f>
        <v/>
      </c>
      <c r="K7664" s="3" t="str">
        <f>IF($B7664="SINAPI",IF(ISNUMBER(MATCH(Banco!$C7664,Analitico!$A:$A,0)),INDEX(Analitico!F:F,MATCH(Banco!$C7664,Analitico!$A:$A,0))&amp;"%",""),"")</f>
        <v/>
      </c>
    </row>
    <row r="7665" spans="1:11" ht="22.5" x14ac:dyDescent="0.2">
      <c r="A7665" s="1" t="str">
        <f t="shared" si="121"/>
        <v>SINAPI 98620</v>
      </c>
      <c r="B7665" s="3" t="s">
        <v>21527</v>
      </c>
      <c r="C7665" s="3" t="s">
        <v>8996</v>
      </c>
      <c r="D7665" s="2" t="s">
        <v>16239</v>
      </c>
      <c r="E7665" s="3" t="s">
        <v>20623</v>
      </c>
      <c r="F7665" s="67" t="s">
        <v>39033</v>
      </c>
      <c r="G7665" s="67" t="s">
        <v>29507</v>
      </c>
      <c r="I7665" s="3" t="s">
        <v>6300</v>
      </c>
      <c r="J7665" s="3" t="str">
        <f>IF($B7665="SINAPI",IF(ISNUMBER(MATCH(Banco!$C7665,Analitico!$A:$A,0)),INDEX(Analitico!E:E,MATCH(Banco!$C7665,Analitico!$A:$A,0))&amp;"%",""),"")</f>
        <v/>
      </c>
      <c r="K7665" s="3" t="str">
        <f>IF($B7665="SINAPI",IF(ISNUMBER(MATCH(Banco!$C7665,Analitico!$A:$A,0)),INDEX(Analitico!F:F,MATCH(Banco!$C7665,Analitico!$A:$A,0))&amp;"%",""),"")</f>
        <v/>
      </c>
    </row>
    <row r="7666" spans="1:11" ht="22.5" x14ac:dyDescent="0.2">
      <c r="A7666" s="1" t="str">
        <f t="shared" si="121"/>
        <v>SINAPI 98621</v>
      </c>
      <c r="B7666" s="3" t="s">
        <v>21527</v>
      </c>
      <c r="C7666" s="3" t="s">
        <v>8997</v>
      </c>
      <c r="D7666" s="2" t="s">
        <v>16240</v>
      </c>
      <c r="E7666" s="3" t="s">
        <v>20623</v>
      </c>
      <c r="F7666" s="67" t="s">
        <v>39034</v>
      </c>
      <c r="G7666" s="67" t="s">
        <v>32031</v>
      </c>
      <c r="I7666" s="3" t="s">
        <v>6300</v>
      </c>
      <c r="J7666" s="3" t="str">
        <f>IF($B7666="SINAPI",IF(ISNUMBER(MATCH(Banco!$C7666,Analitico!$A:$A,0)),INDEX(Analitico!E:E,MATCH(Banco!$C7666,Analitico!$A:$A,0))&amp;"%",""),"")</f>
        <v/>
      </c>
      <c r="K7666" s="3" t="str">
        <f>IF($B7666="SINAPI",IF(ISNUMBER(MATCH(Banco!$C7666,Analitico!$A:$A,0)),INDEX(Analitico!F:F,MATCH(Banco!$C7666,Analitico!$A:$A,0))&amp;"%",""),"")</f>
        <v/>
      </c>
    </row>
    <row r="7667" spans="1:11" ht="22.5" x14ac:dyDescent="0.2">
      <c r="A7667" s="1" t="str">
        <f t="shared" si="121"/>
        <v>SINAPI 98622</v>
      </c>
      <c r="B7667" s="3" t="s">
        <v>21527</v>
      </c>
      <c r="C7667" s="3" t="s">
        <v>8998</v>
      </c>
      <c r="D7667" s="2" t="s">
        <v>16241</v>
      </c>
      <c r="E7667" s="3" t="s">
        <v>20623</v>
      </c>
      <c r="F7667" s="67" t="s">
        <v>39035</v>
      </c>
      <c r="G7667" s="67" t="s">
        <v>36135</v>
      </c>
      <c r="I7667" s="3" t="s">
        <v>6300</v>
      </c>
      <c r="J7667" s="3" t="str">
        <f>IF($B7667="SINAPI",IF(ISNUMBER(MATCH(Banco!$C7667,Analitico!$A:$A,0)),INDEX(Analitico!E:E,MATCH(Banco!$C7667,Analitico!$A:$A,0))&amp;"%",""),"")</f>
        <v/>
      </c>
      <c r="K7667" s="3" t="str">
        <f>IF($B7667="SINAPI",IF(ISNUMBER(MATCH(Banco!$C7667,Analitico!$A:$A,0)),INDEX(Analitico!F:F,MATCH(Banco!$C7667,Analitico!$A:$A,0))&amp;"%",""),"")</f>
        <v/>
      </c>
    </row>
    <row r="7668" spans="1:11" ht="22.5" x14ac:dyDescent="0.2">
      <c r="A7668" s="1" t="str">
        <f t="shared" si="121"/>
        <v>SINAPI 98623</v>
      </c>
      <c r="B7668" s="3" t="s">
        <v>21527</v>
      </c>
      <c r="C7668" s="3" t="s">
        <v>8999</v>
      </c>
      <c r="D7668" s="2" t="s">
        <v>16242</v>
      </c>
      <c r="E7668" s="3" t="s">
        <v>20623</v>
      </c>
      <c r="F7668" s="67" t="s">
        <v>39036</v>
      </c>
      <c r="G7668" s="67" t="s">
        <v>36136</v>
      </c>
      <c r="I7668" s="3" t="s">
        <v>6300</v>
      </c>
      <c r="J7668" s="3" t="str">
        <f>IF($B7668="SINAPI",IF(ISNUMBER(MATCH(Banco!$C7668,Analitico!$A:$A,0)),INDEX(Analitico!E:E,MATCH(Banco!$C7668,Analitico!$A:$A,0))&amp;"%",""),"")</f>
        <v/>
      </c>
      <c r="K7668" s="3" t="str">
        <f>IF($B7668="SINAPI",IF(ISNUMBER(MATCH(Banco!$C7668,Analitico!$A:$A,0)),INDEX(Analitico!F:F,MATCH(Banco!$C7668,Analitico!$A:$A,0))&amp;"%",""),"")</f>
        <v/>
      </c>
    </row>
    <row r="7669" spans="1:11" ht="22.5" x14ac:dyDescent="0.2">
      <c r="A7669" s="1" t="str">
        <f t="shared" si="121"/>
        <v>SINAPI 98624</v>
      </c>
      <c r="B7669" s="3" t="s">
        <v>21527</v>
      </c>
      <c r="C7669" s="3" t="s">
        <v>9000</v>
      </c>
      <c r="D7669" s="2" t="s">
        <v>16243</v>
      </c>
      <c r="E7669" s="3" t="s">
        <v>20623</v>
      </c>
      <c r="F7669" s="67" t="s">
        <v>31627</v>
      </c>
      <c r="G7669" s="67" t="s">
        <v>36137</v>
      </c>
      <c r="I7669" s="3" t="s">
        <v>6300</v>
      </c>
      <c r="J7669" s="3" t="str">
        <f>IF($B7669="SINAPI",IF(ISNUMBER(MATCH(Banco!$C7669,Analitico!$A:$A,0)),INDEX(Analitico!E:E,MATCH(Banco!$C7669,Analitico!$A:$A,0))&amp;"%",""),"")</f>
        <v/>
      </c>
      <c r="K7669" s="3" t="str">
        <f>IF($B7669="SINAPI",IF(ISNUMBER(MATCH(Banco!$C7669,Analitico!$A:$A,0)),INDEX(Analitico!F:F,MATCH(Banco!$C7669,Analitico!$A:$A,0))&amp;"%",""),"")</f>
        <v/>
      </c>
    </row>
    <row r="7670" spans="1:11" ht="22.5" x14ac:dyDescent="0.2">
      <c r="A7670" s="1" t="str">
        <f t="shared" si="121"/>
        <v>SINAPI 98625</v>
      </c>
      <c r="B7670" s="3" t="s">
        <v>21527</v>
      </c>
      <c r="C7670" s="3" t="s">
        <v>9001</v>
      </c>
      <c r="D7670" s="2" t="s">
        <v>16244</v>
      </c>
      <c r="E7670" s="3" t="s">
        <v>20623</v>
      </c>
      <c r="F7670" s="67" t="s">
        <v>39037</v>
      </c>
      <c r="G7670" s="67" t="s">
        <v>31528</v>
      </c>
      <c r="I7670" s="3" t="s">
        <v>6300</v>
      </c>
      <c r="J7670" s="3" t="str">
        <f>IF($B7670="SINAPI",IF(ISNUMBER(MATCH(Banco!$C7670,Analitico!$A:$A,0)),INDEX(Analitico!E:E,MATCH(Banco!$C7670,Analitico!$A:$A,0))&amp;"%",""),"")</f>
        <v/>
      </c>
      <c r="K7670" s="3" t="str">
        <f>IF($B7670="SINAPI",IF(ISNUMBER(MATCH(Banco!$C7670,Analitico!$A:$A,0)),INDEX(Analitico!F:F,MATCH(Banco!$C7670,Analitico!$A:$A,0))&amp;"%",""),"")</f>
        <v/>
      </c>
    </row>
    <row r="7671" spans="1:11" ht="22.5" x14ac:dyDescent="0.2">
      <c r="A7671" s="1" t="str">
        <f t="shared" si="121"/>
        <v>SINAPI 98626</v>
      </c>
      <c r="B7671" s="3" t="s">
        <v>21527</v>
      </c>
      <c r="C7671" s="3" t="s">
        <v>9002</v>
      </c>
      <c r="D7671" s="2" t="s">
        <v>16245</v>
      </c>
      <c r="E7671" s="3" t="s">
        <v>20623</v>
      </c>
      <c r="F7671" s="67" t="s">
        <v>39038</v>
      </c>
      <c r="G7671" s="67" t="s">
        <v>36138</v>
      </c>
      <c r="I7671" s="3" t="s">
        <v>6300</v>
      </c>
      <c r="J7671" s="3" t="str">
        <f>IF($B7671="SINAPI",IF(ISNUMBER(MATCH(Banco!$C7671,Analitico!$A:$A,0)),INDEX(Analitico!E:E,MATCH(Banco!$C7671,Analitico!$A:$A,0))&amp;"%",""),"")</f>
        <v/>
      </c>
      <c r="K7671" s="3" t="str">
        <f>IF($B7671="SINAPI",IF(ISNUMBER(MATCH(Banco!$C7671,Analitico!$A:$A,0)),INDEX(Analitico!F:F,MATCH(Banco!$C7671,Analitico!$A:$A,0))&amp;"%",""),"")</f>
        <v/>
      </c>
    </row>
    <row r="7672" spans="1:11" x14ac:dyDescent="0.2">
      <c r="A7672" s="1" t="str">
        <f t="shared" si="121"/>
        <v>SINAPI 98655</v>
      </c>
      <c r="B7672" s="3" t="s">
        <v>21527</v>
      </c>
      <c r="C7672" s="3" t="s">
        <v>9003</v>
      </c>
      <c r="D7672" s="2" t="s">
        <v>16246</v>
      </c>
      <c r="E7672" s="3" t="s">
        <v>20621</v>
      </c>
      <c r="F7672" s="67" t="s">
        <v>32171</v>
      </c>
      <c r="G7672" s="67" t="s">
        <v>36139</v>
      </c>
      <c r="I7672" s="3" t="s">
        <v>6300</v>
      </c>
      <c r="J7672" s="3" t="str">
        <f>IF($B7672="SINAPI",IF(ISNUMBER(MATCH(Banco!$C7672,Analitico!$A:$A,0)),INDEX(Analitico!E:E,MATCH(Banco!$C7672,Analitico!$A:$A,0))&amp;"%",""),"")</f>
        <v/>
      </c>
      <c r="K7672" s="3" t="str">
        <f>IF($B7672="SINAPI",IF(ISNUMBER(MATCH(Banco!$C7672,Analitico!$A:$A,0)),INDEX(Analitico!F:F,MATCH(Banco!$C7672,Analitico!$A:$A,0))&amp;"%",""),"")</f>
        <v/>
      </c>
    </row>
    <row r="7673" spans="1:11" x14ac:dyDescent="0.2">
      <c r="A7673" s="1" t="str">
        <f t="shared" si="121"/>
        <v>SINAPI 98656</v>
      </c>
      <c r="B7673" s="3" t="s">
        <v>21527</v>
      </c>
      <c r="C7673" s="3" t="s">
        <v>9004</v>
      </c>
      <c r="D7673" s="2" t="s">
        <v>16247</v>
      </c>
      <c r="E7673" s="3" t="s">
        <v>20621</v>
      </c>
      <c r="F7673" s="67" t="s">
        <v>39039</v>
      </c>
      <c r="G7673" s="67" t="s">
        <v>36140</v>
      </c>
      <c r="I7673" s="3" t="s">
        <v>6300</v>
      </c>
      <c r="J7673" s="3" t="str">
        <f>IF($B7673="SINAPI",IF(ISNUMBER(MATCH(Banco!$C7673,Analitico!$A:$A,0)),INDEX(Analitico!E:E,MATCH(Banco!$C7673,Analitico!$A:$A,0))&amp;"%",""),"")</f>
        <v/>
      </c>
      <c r="K7673" s="3" t="str">
        <f>IF($B7673="SINAPI",IF(ISNUMBER(MATCH(Banco!$C7673,Analitico!$A:$A,0)),INDEX(Analitico!F:F,MATCH(Banco!$C7673,Analitico!$A:$A,0))&amp;"%",""),"")</f>
        <v/>
      </c>
    </row>
    <row r="7674" spans="1:11" x14ac:dyDescent="0.2">
      <c r="A7674" s="1" t="str">
        <f t="shared" si="121"/>
        <v>SINAPI 98657</v>
      </c>
      <c r="B7674" s="3" t="s">
        <v>21527</v>
      </c>
      <c r="C7674" s="3" t="s">
        <v>9005</v>
      </c>
      <c r="D7674" s="2" t="s">
        <v>16248</v>
      </c>
      <c r="E7674" s="3" t="s">
        <v>20621</v>
      </c>
      <c r="F7674" s="67" t="s">
        <v>39040</v>
      </c>
      <c r="G7674" s="67" t="s">
        <v>36141</v>
      </c>
      <c r="I7674" s="3" t="s">
        <v>6300</v>
      </c>
      <c r="J7674" s="3" t="str">
        <f>IF($B7674="SINAPI",IF(ISNUMBER(MATCH(Banco!$C7674,Analitico!$A:$A,0)),INDEX(Analitico!E:E,MATCH(Banco!$C7674,Analitico!$A:$A,0))&amp;"%",""),"")</f>
        <v/>
      </c>
      <c r="K7674" s="3" t="str">
        <f>IF($B7674="SINAPI",IF(ISNUMBER(MATCH(Banco!$C7674,Analitico!$A:$A,0)),INDEX(Analitico!F:F,MATCH(Banco!$C7674,Analitico!$A:$A,0))&amp;"%",""),"")</f>
        <v/>
      </c>
    </row>
    <row r="7675" spans="1:11" x14ac:dyDescent="0.2">
      <c r="A7675" s="1" t="str">
        <f t="shared" si="121"/>
        <v>SINAPI 98658</v>
      </c>
      <c r="B7675" s="3" t="s">
        <v>21527</v>
      </c>
      <c r="C7675" s="3" t="s">
        <v>9006</v>
      </c>
      <c r="D7675" s="2" t="s">
        <v>16249</v>
      </c>
      <c r="E7675" s="3" t="s">
        <v>20621</v>
      </c>
      <c r="F7675" s="67" t="s">
        <v>39041</v>
      </c>
      <c r="G7675" s="67" t="s">
        <v>36142</v>
      </c>
      <c r="I7675" s="3" t="s">
        <v>6300</v>
      </c>
      <c r="J7675" s="3" t="str">
        <f>IF($B7675="SINAPI",IF(ISNUMBER(MATCH(Banco!$C7675,Analitico!$A:$A,0)),INDEX(Analitico!E:E,MATCH(Banco!$C7675,Analitico!$A:$A,0))&amp;"%",""),"")</f>
        <v/>
      </c>
      <c r="K7675" s="3" t="str">
        <f>IF($B7675="SINAPI",IF(ISNUMBER(MATCH(Banco!$C7675,Analitico!$A:$A,0)),INDEX(Analitico!F:F,MATCH(Banco!$C7675,Analitico!$A:$A,0))&amp;"%",""),"")</f>
        <v/>
      </c>
    </row>
    <row r="7676" spans="1:11" x14ac:dyDescent="0.2">
      <c r="A7676" s="1" t="str">
        <f t="shared" si="121"/>
        <v>SINAPI 98659</v>
      </c>
      <c r="B7676" s="3" t="s">
        <v>21527</v>
      </c>
      <c r="C7676" s="3" t="s">
        <v>9007</v>
      </c>
      <c r="D7676" s="2" t="s">
        <v>16250</v>
      </c>
      <c r="E7676" s="3" t="s">
        <v>20621</v>
      </c>
      <c r="F7676" s="67" t="s">
        <v>39042</v>
      </c>
      <c r="G7676" s="67" t="s">
        <v>36143</v>
      </c>
      <c r="I7676" s="3" t="s">
        <v>6300</v>
      </c>
      <c r="J7676" s="3" t="str">
        <f>IF($B7676="SINAPI",IF(ISNUMBER(MATCH(Banco!$C7676,Analitico!$A:$A,0)),INDEX(Analitico!E:E,MATCH(Banco!$C7676,Analitico!$A:$A,0))&amp;"%",""),"")</f>
        <v/>
      </c>
      <c r="K7676" s="3" t="str">
        <f>IF($B7676="SINAPI",IF(ISNUMBER(MATCH(Banco!$C7676,Analitico!$A:$A,0)),INDEX(Analitico!F:F,MATCH(Banco!$C7676,Analitico!$A:$A,0))&amp;"%",""),"")</f>
        <v/>
      </c>
    </row>
    <row r="7677" spans="1:11" x14ac:dyDescent="0.2">
      <c r="A7677" s="1" t="str">
        <f t="shared" si="121"/>
        <v>SINAPI 98746</v>
      </c>
      <c r="B7677" s="3" t="s">
        <v>21527</v>
      </c>
      <c r="C7677" s="3" t="s">
        <v>9008</v>
      </c>
      <c r="D7677" s="2" t="s">
        <v>16251</v>
      </c>
      <c r="E7677" s="3" t="s">
        <v>20621</v>
      </c>
      <c r="F7677" s="67" t="s">
        <v>31923</v>
      </c>
      <c r="G7677" s="67" t="s">
        <v>36144</v>
      </c>
      <c r="I7677" s="3" t="s">
        <v>6298</v>
      </c>
      <c r="J7677" s="3" t="str">
        <f>IF($B7677="SINAPI",IF(ISNUMBER(MATCH(Banco!$C7677,Analitico!$A:$A,0)),INDEX(Analitico!E:E,MATCH(Banco!$C7677,Analitico!$A:$A,0))&amp;"%",""),"")</f>
        <v/>
      </c>
      <c r="K7677" s="3" t="str">
        <f>IF($B7677="SINAPI",IF(ISNUMBER(MATCH(Banco!$C7677,Analitico!$A:$A,0)),INDEX(Analitico!F:F,MATCH(Banco!$C7677,Analitico!$A:$A,0))&amp;"%",""),"")</f>
        <v/>
      </c>
    </row>
    <row r="7678" spans="1:11" x14ac:dyDescent="0.2">
      <c r="A7678" s="1" t="str">
        <f t="shared" si="121"/>
        <v>SINAPI 98749</v>
      </c>
      <c r="B7678" s="3" t="s">
        <v>21527</v>
      </c>
      <c r="C7678" s="3" t="s">
        <v>9009</v>
      </c>
      <c r="D7678" s="2" t="s">
        <v>16252</v>
      </c>
      <c r="E7678" s="3" t="s">
        <v>20621</v>
      </c>
      <c r="F7678" s="67" t="s">
        <v>39043</v>
      </c>
      <c r="G7678" s="67" t="s">
        <v>31809</v>
      </c>
      <c r="I7678" s="3" t="s">
        <v>6298</v>
      </c>
      <c r="J7678" s="3" t="str">
        <f>IF($B7678="SINAPI",IF(ISNUMBER(MATCH(Banco!$C7678,Analitico!$A:$A,0)),INDEX(Analitico!E:E,MATCH(Banco!$C7678,Analitico!$A:$A,0))&amp;"%",""),"")</f>
        <v/>
      </c>
      <c r="K7678" s="3" t="str">
        <f>IF($B7678="SINAPI",IF(ISNUMBER(MATCH(Banco!$C7678,Analitico!$A:$A,0)),INDEX(Analitico!F:F,MATCH(Banco!$C7678,Analitico!$A:$A,0))&amp;"%",""),"")</f>
        <v/>
      </c>
    </row>
    <row r="7679" spans="1:11" x14ac:dyDescent="0.2">
      <c r="A7679" s="1" t="str">
        <f t="shared" si="121"/>
        <v>SINAPI 98750</v>
      </c>
      <c r="B7679" s="3" t="s">
        <v>21527</v>
      </c>
      <c r="C7679" s="3" t="s">
        <v>9010</v>
      </c>
      <c r="D7679" s="2" t="s">
        <v>16253</v>
      </c>
      <c r="E7679" s="3" t="s">
        <v>20621</v>
      </c>
      <c r="F7679" s="67" t="s">
        <v>39044</v>
      </c>
      <c r="G7679" s="67" t="s">
        <v>36145</v>
      </c>
      <c r="I7679" s="3" t="s">
        <v>6298</v>
      </c>
      <c r="J7679" s="3" t="str">
        <f>IF($B7679="SINAPI",IF(ISNUMBER(MATCH(Banco!$C7679,Analitico!$A:$A,0)),INDEX(Analitico!E:E,MATCH(Banco!$C7679,Analitico!$A:$A,0))&amp;"%",""),"")</f>
        <v/>
      </c>
      <c r="K7679" s="3" t="str">
        <f>IF($B7679="SINAPI",IF(ISNUMBER(MATCH(Banco!$C7679,Analitico!$A:$A,0)),INDEX(Analitico!F:F,MATCH(Banco!$C7679,Analitico!$A:$A,0))&amp;"%",""),"")</f>
        <v/>
      </c>
    </row>
    <row r="7680" spans="1:11" x14ac:dyDescent="0.2">
      <c r="A7680" s="1" t="str">
        <f t="shared" si="121"/>
        <v>SINAPI 98751</v>
      </c>
      <c r="B7680" s="3" t="s">
        <v>21527</v>
      </c>
      <c r="C7680" s="3" t="s">
        <v>9011</v>
      </c>
      <c r="D7680" s="2" t="s">
        <v>16254</v>
      </c>
      <c r="E7680" s="3" t="s">
        <v>20621</v>
      </c>
      <c r="F7680" s="67" t="s">
        <v>39045</v>
      </c>
      <c r="G7680" s="67" t="s">
        <v>36146</v>
      </c>
      <c r="I7680" s="3" t="s">
        <v>6298</v>
      </c>
      <c r="J7680" s="3" t="str">
        <f>IF($B7680="SINAPI",IF(ISNUMBER(MATCH(Banco!$C7680,Analitico!$A:$A,0)),INDEX(Analitico!E:E,MATCH(Banco!$C7680,Analitico!$A:$A,0))&amp;"%",""),"")</f>
        <v/>
      </c>
      <c r="K7680" s="3" t="str">
        <f>IF($B7680="SINAPI",IF(ISNUMBER(MATCH(Banco!$C7680,Analitico!$A:$A,0)),INDEX(Analitico!F:F,MATCH(Banco!$C7680,Analitico!$A:$A,0))&amp;"%",""),"")</f>
        <v/>
      </c>
    </row>
    <row r="7681" spans="1:11" x14ac:dyDescent="0.2">
      <c r="A7681" s="1" t="str">
        <f t="shared" si="121"/>
        <v>SINAPI 98752</v>
      </c>
      <c r="B7681" s="3" t="s">
        <v>21527</v>
      </c>
      <c r="C7681" s="3" t="s">
        <v>9012</v>
      </c>
      <c r="D7681" s="2" t="s">
        <v>16255</v>
      </c>
      <c r="E7681" s="3" t="s">
        <v>20621</v>
      </c>
      <c r="F7681" s="67" t="s">
        <v>39046</v>
      </c>
      <c r="G7681" s="67" t="s">
        <v>36147</v>
      </c>
      <c r="I7681" s="3" t="s">
        <v>6298</v>
      </c>
      <c r="J7681" s="3" t="str">
        <f>IF($B7681="SINAPI",IF(ISNUMBER(MATCH(Banco!$C7681,Analitico!$A:$A,0)),INDEX(Analitico!E:E,MATCH(Banco!$C7681,Analitico!$A:$A,0))&amp;"%",""),"")</f>
        <v/>
      </c>
      <c r="K7681" s="3" t="str">
        <f>IF($B7681="SINAPI",IF(ISNUMBER(MATCH(Banco!$C7681,Analitico!$A:$A,0)),INDEX(Analitico!F:F,MATCH(Banco!$C7681,Analitico!$A:$A,0))&amp;"%",""),"")</f>
        <v/>
      </c>
    </row>
    <row r="7682" spans="1:11" x14ac:dyDescent="0.2">
      <c r="A7682" s="1" t="str">
        <f t="shared" si="121"/>
        <v>SINAPI 98753</v>
      </c>
      <c r="B7682" s="3" t="s">
        <v>21527</v>
      </c>
      <c r="C7682" s="3" t="s">
        <v>9013</v>
      </c>
      <c r="D7682" s="2" t="s">
        <v>16256</v>
      </c>
      <c r="E7682" s="3" t="s">
        <v>20621</v>
      </c>
      <c r="F7682" s="67" t="s">
        <v>39047</v>
      </c>
      <c r="G7682" s="67" t="s">
        <v>36148</v>
      </c>
      <c r="I7682" s="3" t="s">
        <v>6298</v>
      </c>
      <c r="J7682" s="3" t="str">
        <f>IF($B7682="SINAPI",IF(ISNUMBER(MATCH(Banco!$C7682,Analitico!$A:$A,0)),INDEX(Analitico!E:E,MATCH(Banco!$C7682,Analitico!$A:$A,0))&amp;"%",""),"")</f>
        <v/>
      </c>
      <c r="K7682" s="3" t="str">
        <f>IF($B7682="SINAPI",IF(ISNUMBER(MATCH(Banco!$C7682,Analitico!$A:$A,0)),INDEX(Analitico!F:F,MATCH(Banco!$C7682,Analitico!$A:$A,0))&amp;"%",""),"")</f>
        <v/>
      </c>
    </row>
    <row r="7683" spans="1:11" ht="22.5" x14ac:dyDescent="0.2">
      <c r="A7683" s="1" t="str">
        <f t="shared" si="121"/>
        <v>SINAPI 100763</v>
      </c>
      <c r="B7683" s="3" t="s">
        <v>21527</v>
      </c>
      <c r="C7683" s="3" t="s">
        <v>9014</v>
      </c>
      <c r="D7683" s="2" t="s">
        <v>16257</v>
      </c>
      <c r="E7683" s="3" t="s">
        <v>20628</v>
      </c>
      <c r="F7683" s="67" t="s">
        <v>5625</v>
      </c>
      <c r="G7683" s="67" t="s">
        <v>36149</v>
      </c>
      <c r="I7683" s="3" t="s">
        <v>6300</v>
      </c>
      <c r="J7683" s="3" t="str">
        <f>IF($B7683="SINAPI",IF(ISNUMBER(MATCH(Banco!$C7683,Analitico!$A:$A,0)),INDEX(Analitico!E:E,MATCH(Banco!$C7683,Analitico!$A:$A,0))&amp;"%",""),"")</f>
        <v/>
      </c>
      <c r="K7683" s="3" t="str">
        <f>IF($B7683="SINAPI",IF(ISNUMBER(MATCH(Banco!$C7683,Analitico!$A:$A,0)),INDEX(Analitico!F:F,MATCH(Banco!$C7683,Analitico!$A:$A,0))&amp;"%",""),"")</f>
        <v/>
      </c>
    </row>
    <row r="7684" spans="1:11" ht="22.5" x14ac:dyDescent="0.2">
      <c r="A7684" s="1" t="str">
        <f t="shared" si="121"/>
        <v>SINAPI 100764</v>
      </c>
      <c r="B7684" s="3" t="s">
        <v>21527</v>
      </c>
      <c r="C7684" s="3" t="s">
        <v>9015</v>
      </c>
      <c r="D7684" s="2" t="s">
        <v>16258</v>
      </c>
      <c r="E7684" s="3" t="s">
        <v>20628</v>
      </c>
      <c r="F7684" s="67" t="s">
        <v>5974</v>
      </c>
      <c r="G7684" s="67" t="s">
        <v>21729</v>
      </c>
      <c r="I7684" s="3" t="s">
        <v>6300</v>
      </c>
      <c r="J7684" s="3" t="str">
        <f>IF($B7684="SINAPI",IF(ISNUMBER(MATCH(Banco!$C7684,Analitico!$A:$A,0)),INDEX(Analitico!E:E,MATCH(Banco!$C7684,Analitico!$A:$A,0))&amp;"%",""),"")</f>
        <v/>
      </c>
      <c r="K7684" s="3" t="str">
        <f>IF($B7684="SINAPI",IF(ISNUMBER(MATCH(Banco!$C7684,Analitico!$A:$A,0)),INDEX(Analitico!F:F,MATCH(Banco!$C7684,Analitico!$A:$A,0))&amp;"%",""),"")</f>
        <v/>
      </c>
    </row>
    <row r="7685" spans="1:11" ht="22.5" x14ac:dyDescent="0.2">
      <c r="A7685" s="1" t="str">
        <f t="shared" si="121"/>
        <v>SINAPI 100765</v>
      </c>
      <c r="B7685" s="3" t="s">
        <v>21527</v>
      </c>
      <c r="C7685" s="3" t="s">
        <v>9016</v>
      </c>
      <c r="D7685" s="2" t="s">
        <v>16259</v>
      </c>
      <c r="E7685" s="3" t="s">
        <v>20628</v>
      </c>
      <c r="F7685" s="67" t="s">
        <v>5552</v>
      </c>
      <c r="G7685" s="67" t="s">
        <v>21119</v>
      </c>
      <c r="I7685" s="3" t="s">
        <v>6300</v>
      </c>
      <c r="J7685" s="3" t="str">
        <f>IF($B7685="SINAPI",IF(ISNUMBER(MATCH(Banco!$C7685,Analitico!$A:$A,0)),INDEX(Analitico!E:E,MATCH(Banco!$C7685,Analitico!$A:$A,0))&amp;"%",""),"")</f>
        <v/>
      </c>
      <c r="K7685" s="3" t="str">
        <f>IF($B7685="SINAPI",IF(ISNUMBER(MATCH(Banco!$C7685,Analitico!$A:$A,0)),INDEX(Analitico!F:F,MATCH(Banco!$C7685,Analitico!$A:$A,0))&amp;"%",""),"")</f>
        <v/>
      </c>
    </row>
    <row r="7686" spans="1:11" ht="22.5" x14ac:dyDescent="0.2">
      <c r="A7686" s="1" t="str">
        <f t="shared" si="121"/>
        <v>SINAPI 100766</v>
      </c>
      <c r="B7686" s="3" t="s">
        <v>21527</v>
      </c>
      <c r="C7686" s="3" t="s">
        <v>9017</v>
      </c>
      <c r="D7686" s="2" t="s">
        <v>16260</v>
      </c>
      <c r="E7686" s="3" t="s">
        <v>20628</v>
      </c>
      <c r="F7686" s="67" t="s">
        <v>20854</v>
      </c>
      <c r="G7686" s="67" t="s">
        <v>36150</v>
      </c>
      <c r="I7686" s="3" t="s">
        <v>6300</v>
      </c>
      <c r="J7686" s="3" t="str">
        <f>IF($B7686="SINAPI",IF(ISNUMBER(MATCH(Banco!$C7686,Analitico!$A:$A,0)),INDEX(Analitico!E:E,MATCH(Banco!$C7686,Analitico!$A:$A,0))&amp;"%",""),"")</f>
        <v/>
      </c>
      <c r="K7686" s="3" t="str">
        <f>IF($B7686="SINAPI",IF(ISNUMBER(MATCH(Banco!$C7686,Analitico!$A:$A,0)),INDEX(Analitico!F:F,MATCH(Banco!$C7686,Analitico!$A:$A,0))&amp;"%",""),"")</f>
        <v/>
      </c>
    </row>
    <row r="7687" spans="1:11" ht="33.75" x14ac:dyDescent="0.2">
      <c r="A7687" s="1" t="str">
        <f t="shared" si="121"/>
        <v>SINAPI 100767</v>
      </c>
      <c r="B7687" s="3" t="s">
        <v>21527</v>
      </c>
      <c r="C7687" s="3" t="s">
        <v>9018</v>
      </c>
      <c r="D7687" s="2" t="s">
        <v>16261</v>
      </c>
      <c r="E7687" s="3" t="s">
        <v>20628</v>
      </c>
      <c r="F7687" s="67" t="s">
        <v>20912</v>
      </c>
      <c r="G7687" s="67" t="s">
        <v>4544</v>
      </c>
      <c r="I7687" s="3" t="s">
        <v>6300</v>
      </c>
      <c r="J7687" s="3" t="str">
        <f>IF($B7687="SINAPI",IF(ISNUMBER(MATCH(Banco!$C7687,Analitico!$A:$A,0)),INDEX(Analitico!E:E,MATCH(Banco!$C7687,Analitico!$A:$A,0))&amp;"%",""),"")</f>
        <v/>
      </c>
      <c r="K7687" s="3" t="str">
        <f>IF($B7687="SINAPI",IF(ISNUMBER(MATCH(Banco!$C7687,Analitico!$A:$A,0)),INDEX(Analitico!F:F,MATCH(Banco!$C7687,Analitico!$A:$A,0))&amp;"%",""),"")</f>
        <v/>
      </c>
    </row>
    <row r="7688" spans="1:11" ht="33.75" x14ac:dyDescent="0.2">
      <c r="A7688" s="1" t="str">
        <f t="shared" si="121"/>
        <v>SINAPI 100768</v>
      </c>
      <c r="B7688" s="3" t="s">
        <v>21527</v>
      </c>
      <c r="C7688" s="3" t="s">
        <v>9019</v>
      </c>
      <c r="D7688" s="2" t="s">
        <v>16262</v>
      </c>
      <c r="E7688" s="3" t="s">
        <v>20628</v>
      </c>
      <c r="F7688" s="67" t="s">
        <v>5516</v>
      </c>
      <c r="G7688" s="67" t="s">
        <v>21628</v>
      </c>
      <c r="I7688" s="3" t="s">
        <v>6300</v>
      </c>
      <c r="J7688" s="3" t="str">
        <f>IF($B7688="SINAPI",IF(ISNUMBER(MATCH(Banco!$C7688,Analitico!$A:$A,0)),INDEX(Analitico!E:E,MATCH(Banco!$C7688,Analitico!$A:$A,0))&amp;"%",""),"")</f>
        <v/>
      </c>
      <c r="K7688" s="3" t="str">
        <f>IF($B7688="SINAPI",IF(ISNUMBER(MATCH(Banco!$C7688,Analitico!$A:$A,0)),INDEX(Analitico!F:F,MATCH(Banco!$C7688,Analitico!$A:$A,0))&amp;"%",""),"")</f>
        <v/>
      </c>
    </row>
    <row r="7689" spans="1:11" ht="33.75" x14ac:dyDescent="0.2">
      <c r="A7689" s="1" t="str">
        <f t="shared" si="121"/>
        <v>SINAPI 100769</v>
      </c>
      <c r="B7689" s="3" t="s">
        <v>21527</v>
      </c>
      <c r="C7689" s="3" t="s">
        <v>9020</v>
      </c>
      <c r="D7689" s="2" t="s">
        <v>16263</v>
      </c>
      <c r="E7689" s="3" t="s">
        <v>20628</v>
      </c>
      <c r="F7689" s="67" t="s">
        <v>5514</v>
      </c>
      <c r="G7689" s="67" t="s">
        <v>36151</v>
      </c>
      <c r="I7689" s="3" t="s">
        <v>6300</v>
      </c>
      <c r="J7689" s="3" t="str">
        <f>IF($B7689="SINAPI",IF(ISNUMBER(MATCH(Banco!$C7689,Analitico!$A:$A,0)),INDEX(Analitico!E:E,MATCH(Banco!$C7689,Analitico!$A:$A,0))&amp;"%",""),"")</f>
        <v/>
      </c>
      <c r="K7689" s="3" t="str">
        <f>IF($B7689="SINAPI",IF(ISNUMBER(MATCH(Banco!$C7689,Analitico!$A:$A,0)),INDEX(Analitico!F:F,MATCH(Banco!$C7689,Analitico!$A:$A,0))&amp;"%",""),"")</f>
        <v/>
      </c>
    </row>
    <row r="7690" spans="1:11" ht="33.75" x14ac:dyDescent="0.2">
      <c r="A7690" s="1" t="str">
        <f t="shared" si="121"/>
        <v>SINAPI 100770</v>
      </c>
      <c r="B7690" s="3" t="s">
        <v>21527</v>
      </c>
      <c r="C7690" s="3" t="s">
        <v>9021</v>
      </c>
      <c r="D7690" s="2" t="s">
        <v>16264</v>
      </c>
      <c r="E7690" s="3" t="s">
        <v>20628</v>
      </c>
      <c r="F7690" s="67" t="s">
        <v>29519</v>
      </c>
      <c r="G7690" s="67" t="s">
        <v>31004</v>
      </c>
      <c r="I7690" s="3" t="s">
        <v>6300</v>
      </c>
      <c r="J7690" s="3" t="str">
        <f>IF($B7690="SINAPI",IF(ISNUMBER(MATCH(Banco!$C7690,Analitico!$A:$A,0)),INDEX(Analitico!E:E,MATCH(Banco!$C7690,Analitico!$A:$A,0))&amp;"%",""),"")</f>
        <v/>
      </c>
      <c r="K7690" s="3" t="str">
        <f>IF($B7690="SINAPI",IF(ISNUMBER(MATCH(Banco!$C7690,Analitico!$A:$A,0)),INDEX(Analitico!F:F,MATCH(Banco!$C7690,Analitico!$A:$A,0))&amp;"%",""),"")</f>
        <v/>
      </c>
    </row>
    <row r="7691" spans="1:11" ht="33.75" x14ac:dyDescent="0.2">
      <c r="A7691" s="1" t="str">
        <f t="shared" si="121"/>
        <v>SINAPI 100771</v>
      </c>
      <c r="B7691" s="3" t="s">
        <v>21527</v>
      </c>
      <c r="C7691" s="3" t="s">
        <v>9022</v>
      </c>
      <c r="D7691" s="2" t="s">
        <v>16265</v>
      </c>
      <c r="E7691" s="3" t="s">
        <v>20628</v>
      </c>
      <c r="F7691" s="67" t="s">
        <v>21758</v>
      </c>
      <c r="G7691" s="67" t="s">
        <v>31915</v>
      </c>
      <c r="I7691" s="3" t="s">
        <v>6300</v>
      </c>
      <c r="J7691" s="3" t="str">
        <f>IF($B7691="SINAPI",IF(ISNUMBER(MATCH(Banco!$C7691,Analitico!$A:$A,0)),INDEX(Analitico!E:E,MATCH(Banco!$C7691,Analitico!$A:$A,0))&amp;"%",""),"")</f>
        <v/>
      </c>
      <c r="K7691" s="3" t="str">
        <f>IF($B7691="SINAPI",IF(ISNUMBER(MATCH(Banco!$C7691,Analitico!$A:$A,0)),INDEX(Analitico!F:F,MATCH(Banco!$C7691,Analitico!$A:$A,0))&amp;"%",""),"")</f>
        <v/>
      </c>
    </row>
    <row r="7692" spans="1:11" ht="33.75" x14ac:dyDescent="0.2">
      <c r="A7692" s="1" t="str">
        <f t="shared" si="121"/>
        <v>SINAPI 100772</v>
      </c>
      <c r="B7692" s="3" t="s">
        <v>21527</v>
      </c>
      <c r="C7692" s="3" t="s">
        <v>9023</v>
      </c>
      <c r="D7692" s="2" t="s">
        <v>16266</v>
      </c>
      <c r="E7692" s="3" t="s">
        <v>20628</v>
      </c>
      <c r="F7692" s="67" t="s">
        <v>30059</v>
      </c>
      <c r="G7692" s="67" t="s">
        <v>6085</v>
      </c>
      <c r="I7692" s="3" t="s">
        <v>6300</v>
      </c>
      <c r="J7692" s="3" t="str">
        <f>IF($B7692="SINAPI",IF(ISNUMBER(MATCH(Banco!$C7692,Analitico!$A:$A,0)),INDEX(Analitico!E:E,MATCH(Banco!$C7692,Analitico!$A:$A,0))&amp;"%",""),"")</f>
        <v/>
      </c>
      <c r="K7692" s="3" t="str">
        <f>IF($B7692="SINAPI",IF(ISNUMBER(MATCH(Banco!$C7692,Analitico!$A:$A,0)),INDEX(Analitico!F:F,MATCH(Banco!$C7692,Analitico!$A:$A,0))&amp;"%",""),"")</f>
        <v/>
      </c>
    </row>
    <row r="7693" spans="1:11" ht="22.5" x14ac:dyDescent="0.2">
      <c r="A7693" s="1" t="str">
        <f t="shared" si="121"/>
        <v>SINAPI 100773</v>
      </c>
      <c r="B7693" s="3" t="s">
        <v>21527</v>
      </c>
      <c r="C7693" s="3" t="s">
        <v>9024</v>
      </c>
      <c r="D7693" s="2" t="s">
        <v>16267</v>
      </c>
      <c r="E7693" s="3" t="s">
        <v>20628</v>
      </c>
      <c r="F7693" s="67" t="s">
        <v>5707</v>
      </c>
      <c r="G7693" s="67" t="s">
        <v>32063</v>
      </c>
      <c r="I7693" s="3" t="s">
        <v>6300</v>
      </c>
      <c r="J7693" s="3" t="str">
        <f>IF($B7693="SINAPI",IF(ISNUMBER(MATCH(Banco!$C7693,Analitico!$A:$A,0)),INDEX(Analitico!E:E,MATCH(Banco!$C7693,Analitico!$A:$A,0))&amp;"%",""),"")</f>
        <v/>
      </c>
      <c r="K7693" s="3" t="str">
        <f>IF($B7693="SINAPI",IF(ISNUMBER(MATCH(Banco!$C7693,Analitico!$A:$A,0)),INDEX(Analitico!F:F,MATCH(Banco!$C7693,Analitico!$A:$A,0))&amp;"%",""),"")</f>
        <v/>
      </c>
    </row>
    <row r="7694" spans="1:11" ht="22.5" x14ac:dyDescent="0.2">
      <c r="A7694" s="1" t="str">
        <f t="shared" si="121"/>
        <v>SINAPI 100774</v>
      </c>
      <c r="B7694" s="3" t="s">
        <v>21527</v>
      </c>
      <c r="C7694" s="3" t="s">
        <v>9025</v>
      </c>
      <c r="D7694" s="2" t="s">
        <v>16268</v>
      </c>
      <c r="E7694" s="3" t="s">
        <v>20628</v>
      </c>
      <c r="F7694" s="67" t="s">
        <v>4593</v>
      </c>
      <c r="G7694" s="67" t="s">
        <v>29696</v>
      </c>
      <c r="I7694" s="3" t="s">
        <v>6300</v>
      </c>
      <c r="J7694" s="3" t="str">
        <f>IF($B7694="SINAPI",IF(ISNUMBER(MATCH(Banco!$C7694,Analitico!$A:$A,0)),INDEX(Analitico!E:E,MATCH(Banco!$C7694,Analitico!$A:$A,0))&amp;"%",""),"")</f>
        <v/>
      </c>
      <c r="K7694" s="3" t="str">
        <f>IF($B7694="SINAPI",IF(ISNUMBER(MATCH(Banco!$C7694,Analitico!$A:$A,0)),INDEX(Analitico!F:F,MATCH(Banco!$C7694,Analitico!$A:$A,0))&amp;"%",""),"")</f>
        <v/>
      </c>
    </row>
    <row r="7695" spans="1:11" ht="22.5" x14ac:dyDescent="0.2">
      <c r="A7695" s="1" t="str">
        <f t="shared" si="121"/>
        <v>SINAPI 100775</v>
      </c>
      <c r="B7695" s="3" t="s">
        <v>21527</v>
      </c>
      <c r="C7695" s="3" t="s">
        <v>9026</v>
      </c>
      <c r="D7695" s="2" t="s">
        <v>16269</v>
      </c>
      <c r="E7695" s="3" t="s">
        <v>20628</v>
      </c>
      <c r="F7695" s="67" t="s">
        <v>5025</v>
      </c>
      <c r="G7695" s="67" t="s">
        <v>20830</v>
      </c>
      <c r="I7695" s="3" t="s">
        <v>6300</v>
      </c>
      <c r="J7695" s="3" t="str">
        <f>IF($B7695="SINAPI",IF(ISNUMBER(MATCH(Banco!$C7695,Analitico!$A:$A,0)),INDEX(Analitico!E:E,MATCH(Banco!$C7695,Analitico!$A:$A,0))&amp;"%",""),"")</f>
        <v/>
      </c>
      <c r="K7695" s="3" t="str">
        <f>IF($B7695="SINAPI",IF(ISNUMBER(MATCH(Banco!$C7695,Analitico!$A:$A,0)),INDEX(Analitico!F:F,MATCH(Banco!$C7695,Analitico!$A:$A,0))&amp;"%",""),"")</f>
        <v/>
      </c>
    </row>
    <row r="7696" spans="1:11" ht="33.75" x14ac:dyDescent="0.2">
      <c r="A7696" s="1" t="str">
        <f t="shared" si="121"/>
        <v>SINAPI 100776</v>
      </c>
      <c r="B7696" s="3" t="s">
        <v>21527</v>
      </c>
      <c r="C7696" s="3" t="s">
        <v>9027</v>
      </c>
      <c r="D7696" s="2" t="s">
        <v>16270</v>
      </c>
      <c r="E7696" s="3" t="s">
        <v>20628</v>
      </c>
      <c r="F7696" s="67" t="s">
        <v>21766</v>
      </c>
      <c r="G7696" s="67" t="s">
        <v>5461</v>
      </c>
      <c r="I7696" s="3" t="s">
        <v>6300</v>
      </c>
      <c r="J7696" s="3" t="str">
        <f>IF($B7696="SINAPI",IF(ISNUMBER(MATCH(Banco!$C7696,Analitico!$A:$A,0)),INDEX(Analitico!E:E,MATCH(Banco!$C7696,Analitico!$A:$A,0))&amp;"%",""),"")</f>
        <v/>
      </c>
      <c r="K7696" s="3" t="str">
        <f>IF($B7696="SINAPI",IF(ISNUMBER(MATCH(Banco!$C7696,Analitico!$A:$A,0)),INDEX(Analitico!F:F,MATCH(Banco!$C7696,Analitico!$A:$A,0))&amp;"%",""),"")</f>
        <v/>
      </c>
    </row>
    <row r="7697" spans="1:11" ht="33.75" x14ac:dyDescent="0.2">
      <c r="A7697" s="1" t="str">
        <f t="shared" si="121"/>
        <v>SINAPI 100777</v>
      </c>
      <c r="B7697" s="3" t="s">
        <v>21527</v>
      </c>
      <c r="C7697" s="3" t="s">
        <v>9028</v>
      </c>
      <c r="D7697" s="2" t="s">
        <v>16271</v>
      </c>
      <c r="E7697" s="3" t="s">
        <v>20628</v>
      </c>
      <c r="F7697" s="67" t="s">
        <v>21605</v>
      </c>
      <c r="G7697" s="67" t="s">
        <v>4593</v>
      </c>
      <c r="I7697" s="3" t="s">
        <v>6300</v>
      </c>
      <c r="J7697" s="3" t="str">
        <f>IF($B7697="SINAPI",IF(ISNUMBER(MATCH(Banco!$C7697,Analitico!$A:$A,0)),INDEX(Analitico!E:E,MATCH(Banco!$C7697,Analitico!$A:$A,0))&amp;"%",""),"")</f>
        <v/>
      </c>
      <c r="K7697" s="3" t="str">
        <f>IF($B7697="SINAPI",IF(ISNUMBER(MATCH(Banco!$C7697,Analitico!$A:$A,0)),INDEX(Analitico!F:F,MATCH(Banco!$C7697,Analitico!$A:$A,0))&amp;"%",""),"")</f>
        <v/>
      </c>
    </row>
    <row r="7698" spans="1:11" ht="33.75" x14ac:dyDescent="0.2">
      <c r="A7698" s="1" t="str">
        <f t="shared" si="121"/>
        <v>SINAPI 100778</v>
      </c>
      <c r="B7698" s="3" t="s">
        <v>21527</v>
      </c>
      <c r="C7698" s="3" t="s">
        <v>9029</v>
      </c>
      <c r="D7698" s="2" t="s">
        <v>16272</v>
      </c>
      <c r="E7698" s="3" t="s">
        <v>20628</v>
      </c>
      <c r="F7698" s="67" t="s">
        <v>5027</v>
      </c>
      <c r="G7698" s="67" t="s">
        <v>20833</v>
      </c>
      <c r="I7698" s="3" t="s">
        <v>6300</v>
      </c>
      <c r="J7698" s="3" t="str">
        <f>IF($B7698="SINAPI",IF(ISNUMBER(MATCH(Banco!$C7698,Analitico!$A:$A,0)),INDEX(Analitico!E:E,MATCH(Banco!$C7698,Analitico!$A:$A,0))&amp;"%",""),"")</f>
        <v/>
      </c>
      <c r="K7698" s="3" t="str">
        <f>IF($B7698="SINAPI",IF(ISNUMBER(MATCH(Banco!$C7698,Analitico!$A:$A,0)),INDEX(Analitico!F:F,MATCH(Banco!$C7698,Analitico!$A:$A,0))&amp;"%",""),"")</f>
        <v/>
      </c>
    </row>
    <row r="7699" spans="1:11" ht="22.5" x14ac:dyDescent="0.2">
      <c r="A7699" s="1" t="str">
        <f t="shared" si="121"/>
        <v>SINAPI 103795</v>
      </c>
      <c r="B7699" s="3" t="s">
        <v>21527</v>
      </c>
      <c r="C7699" s="3" t="s">
        <v>9030</v>
      </c>
      <c r="D7699" s="2" t="s">
        <v>16273</v>
      </c>
      <c r="E7699" s="3" t="s">
        <v>20623</v>
      </c>
      <c r="F7699" s="67" t="s">
        <v>31921</v>
      </c>
      <c r="G7699" s="67" t="s">
        <v>36152</v>
      </c>
      <c r="I7699" s="3" t="s">
        <v>6298</v>
      </c>
      <c r="J7699" s="3" t="str">
        <f>IF($B7699="SINAPI",IF(ISNUMBER(MATCH(Banco!$C7699,Analitico!$A:$A,0)),INDEX(Analitico!E:E,MATCH(Banco!$C7699,Analitico!$A:$A,0))&amp;"%",""),"")</f>
        <v/>
      </c>
      <c r="K7699" s="3" t="str">
        <f>IF($B7699="SINAPI",IF(ISNUMBER(MATCH(Banco!$C7699,Analitico!$A:$A,0)),INDEX(Analitico!F:F,MATCH(Banco!$C7699,Analitico!$A:$A,0))&amp;"%",""),"")</f>
        <v/>
      </c>
    </row>
    <row r="7700" spans="1:11" ht="22.5" x14ac:dyDescent="0.2">
      <c r="A7700" s="1" t="str">
        <f t="shared" si="121"/>
        <v>SINAPI 103796</v>
      </c>
      <c r="B7700" s="3" t="s">
        <v>21527</v>
      </c>
      <c r="C7700" s="3" t="s">
        <v>9031</v>
      </c>
      <c r="D7700" s="2" t="s">
        <v>16274</v>
      </c>
      <c r="E7700" s="3" t="s">
        <v>20623</v>
      </c>
      <c r="F7700" s="67" t="s">
        <v>28707</v>
      </c>
      <c r="G7700" s="67" t="s">
        <v>20674</v>
      </c>
      <c r="I7700" s="3" t="s">
        <v>6298</v>
      </c>
      <c r="J7700" s="3" t="str">
        <f>IF($B7700="SINAPI",IF(ISNUMBER(MATCH(Banco!$C7700,Analitico!$A:$A,0)),INDEX(Analitico!E:E,MATCH(Banco!$C7700,Analitico!$A:$A,0))&amp;"%",""),"")</f>
        <v/>
      </c>
      <c r="K7700" s="3" t="str">
        <f>IF($B7700="SINAPI",IF(ISNUMBER(MATCH(Banco!$C7700,Analitico!$A:$A,0)),INDEX(Analitico!F:F,MATCH(Banco!$C7700,Analitico!$A:$A,0))&amp;"%",""),"")</f>
        <v/>
      </c>
    </row>
    <row r="7701" spans="1:11" x14ac:dyDescent="0.2">
      <c r="A7701" s="1" t="str">
        <f t="shared" si="121"/>
        <v>SINAPI 103797</v>
      </c>
      <c r="B7701" s="3" t="s">
        <v>21527</v>
      </c>
      <c r="C7701" s="3" t="s">
        <v>9032</v>
      </c>
      <c r="D7701" s="2" t="s">
        <v>16275</v>
      </c>
      <c r="E7701" s="3" t="s">
        <v>20628</v>
      </c>
      <c r="F7701" s="67" t="s">
        <v>21588</v>
      </c>
      <c r="G7701" s="67" t="s">
        <v>20974</v>
      </c>
      <c r="I7701" s="3" t="s">
        <v>6298</v>
      </c>
      <c r="J7701" s="3" t="str">
        <f>IF($B7701="SINAPI",IF(ISNUMBER(MATCH(Banco!$C7701,Analitico!$A:$A,0)),INDEX(Analitico!E:E,MATCH(Banco!$C7701,Analitico!$A:$A,0))&amp;"%",""),"")</f>
        <v/>
      </c>
      <c r="K7701" s="3" t="str">
        <f>IF($B7701="SINAPI",IF(ISNUMBER(MATCH(Banco!$C7701,Analitico!$A:$A,0)),INDEX(Analitico!F:F,MATCH(Banco!$C7701,Analitico!$A:$A,0))&amp;"%",""),"")</f>
        <v/>
      </c>
    </row>
    <row r="7702" spans="1:11" ht="22.5" x14ac:dyDescent="0.2">
      <c r="A7702" s="1" t="str">
        <f t="shared" si="121"/>
        <v>SINAPI 103798</v>
      </c>
      <c r="B7702" s="3" t="s">
        <v>21527</v>
      </c>
      <c r="C7702" s="3" t="s">
        <v>9033</v>
      </c>
      <c r="D7702" s="2" t="s">
        <v>16276</v>
      </c>
      <c r="E7702" s="3" t="s">
        <v>20624</v>
      </c>
      <c r="F7702" s="67" t="s">
        <v>39048</v>
      </c>
      <c r="G7702" s="67" t="s">
        <v>36153</v>
      </c>
      <c r="I7702" s="3" t="s">
        <v>6300</v>
      </c>
      <c r="J7702" s="3" t="str">
        <f>IF($B7702="SINAPI",IF(ISNUMBER(MATCH(Banco!$C7702,Analitico!$A:$A,0)),INDEX(Analitico!E:E,MATCH(Banco!$C7702,Analitico!$A:$A,0))&amp;"%",""),"")</f>
        <v/>
      </c>
      <c r="K7702" s="3" t="str">
        <f>IF($B7702="SINAPI",IF(ISNUMBER(MATCH(Banco!$C7702,Analitico!$A:$A,0)),INDEX(Analitico!F:F,MATCH(Banco!$C7702,Analitico!$A:$A,0))&amp;"%",""),"")</f>
        <v/>
      </c>
    </row>
    <row r="7703" spans="1:11" ht="33.75" x14ac:dyDescent="0.2">
      <c r="A7703" s="1" t="str">
        <f t="shared" si="121"/>
        <v>SINAPI 103799</v>
      </c>
      <c r="B7703" s="3" t="s">
        <v>21527</v>
      </c>
      <c r="C7703" s="3" t="s">
        <v>9034</v>
      </c>
      <c r="D7703" s="2" t="s">
        <v>16277</v>
      </c>
      <c r="E7703" s="3" t="s">
        <v>20624</v>
      </c>
      <c r="F7703" s="67" t="s">
        <v>39049</v>
      </c>
      <c r="G7703" s="67" t="s">
        <v>36154</v>
      </c>
      <c r="I7703" s="3" t="s">
        <v>6298</v>
      </c>
      <c r="J7703" s="3" t="str">
        <f>IF($B7703="SINAPI",IF(ISNUMBER(MATCH(Banco!$C7703,Analitico!$A:$A,0)),INDEX(Analitico!E:E,MATCH(Banco!$C7703,Analitico!$A:$A,0))&amp;"%",""),"")</f>
        <v/>
      </c>
      <c r="K7703" s="3" t="str">
        <f>IF($B7703="SINAPI",IF(ISNUMBER(MATCH(Banco!$C7703,Analitico!$A:$A,0)),INDEX(Analitico!F:F,MATCH(Banco!$C7703,Analitico!$A:$A,0))&amp;"%",""),"")</f>
        <v/>
      </c>
    </row>
    <row r="7704" spans="1:11" ht="22.5" x14ac:dyDescent="0.2">
      <c r="A7704" s="1" t="str">
        <f t="shared" si="121"/>
        <v>SINAPI 103800</v>
      </c>
      <c r="B7704" s="3" t="s">
        <v>21527</v>
      </c>
      <c r="C7704" s="3" t="s">
        <v>9035</v>
      </c>
      <c r="D7704" s="2" t="s">
        <v>16278</v>
      </c>
      <c r="E7704" s="3" t="s">
        <v>20624</v>
      </c>
      <c r="F7704" s="67" t="s">
        <v>39050</v>
      </c>
      <c r="G7704" s="67" t="s">
        <v>36155</v>
      </c>
      <c r="I7704" s="3" t="s">
        <v>6298</v>
      </c>
      <c r="J7704" s="3" t="str">
        <f>IF($B7704="SINAPI",IF(ISNUMBER(MATCH(Banco!$C7704,Analitico!$A:$A,0)),INDEX(Analitico!E:E,MATCH(Banco!$C7704,Analitico!$A:$A,0))&amp;"%",""),"")</f>
        <v/>
      </c>
      <c r="K7704" s="3" t="str">
        <f>IF($B7704="SINAPI",IF(ISNUMBER(MATCH(Banco!$C7704,Analitico!$A:$A,0)),INDEX(Analitico!F:F,MATCH(Banco!$C7704,Analitico!$A:$A,0))&amp;"%",""),"")</f>
        <v/>
      </c>
    </row>
    <row r="7705" spans="1:11" ht="22.5" x14ac:dyDescent="0.2">
      <c r="A7705" s="1" t="str">
        <f t="shared" si="121"/>
        <v>SINAPI 103801</v>
      </c>
      <c r="B7705" s="3" t="s">
        <v>21527</v>
      </c>
      <c r="C7705" s="3" t="s">
        <v>9036</v>
      </c>
      <c r="D7705" s="2" t="s">
        <v>16279</v>
      </c>
      <c r="E7705" s="3" t="s">
        <v>20624</v>
      </c>
      <c r="F7705" s="67" t="s">
        <v>39051</v>
      </c>
      <c r="G7705" s="67" t="s">
        <v>36156</v>
      </c>
      <c r="I7705" s="3" t="s">
        <v>6300</v>
      </c>
      <c r="J7705" s="3" t="str">
        <f>IF($B7705="SINAPI",IF(ISNUMBER(MATCH(Banco!$C7705,Analitico!$A:$A,0)),INDEX(Analitico!E:E,MATCH(Banco!$C7705,Analitico!$A:$A,0))&amp;"%",""),"")</f>
        <v/>
      </c>
      <c r="K7705" s="3" t="str">
        <f>IF($B7705="SINAPI",IF(ISNUMBER(MATCH(Banco!$C7705,Analitico!$A:$A,0)),INDEX(Analitico!F:F,MATCH(Banco!$C7705,Analitico!$A:$A,0))&amp;"%",""),"")</f>
        <v/>
      </c>
    </row>
    <row r="7706" spans="1:11" ht="33.75" x14ac:dyDescent="0.2">
      <c r="A7706" s="1" t="str">
        <f t="shared" si="121"/>
        <v>SINAPI 103925</v>
      </c>
      <c r="B7706" s="3" t="s">
        <v>21527</v>
      </c>
      <c r="C7706" s="3" t="s">
        <v>9037</v>
      </c>
      <c r="D7706" s="2" t="s">
        <v>16280</v>
      </c>
      <c r="E7706" s="3" t="s">
        <v>20624</v>
      </c>
      <c r="F7706" s="67" t="s">
        <v>39052</v>
      </c>
      <c r="G7706" s="67" t="s">
        <v>36157</v>
      </c>
      <c r="I7706" s="3" t="s">
        <v>6300</v>
      </c>
      <c r="J7706" s="3" t="str">
        <f>IF($B7706="SINAPI",IF(ISNUMBER(MATCH(Banco!$C7706,Analitico!$A:$A,0)),INDEX(Analitico!E:E,MATCH(Banco!$C7706,Analitico!$A:$A,0))&amp;"%",""),"")</f>
        <v/>
      </c>
      <c r="K7706" s="3" t="str">
        <f>IF($B7706="SINAPI",IF(ISNUMBER(MATCH(Banco!$C7706,Analitico!$A:$A,0)),INDEX(Analitico!F:F,MATCH(Banco!$C7706,Analitico!$A:$A,0))&amp;"%",""),"")</f>
        <v/>
      </c>
    </row>
    <row r="7707" spans="1:11" ht="33.75" x14ac:dyDescent="0.2">
      <c r="A7707" s="1" t="str">
        <f t="shared" si="121"/>
        <v>SINAPI 103926</v>
      </c>
      <c r="B7707" s="3" t="s">
        <v>21527</v>
      </c>
      <c r="C7707" s="3" t="s">
        <v>9038</v>
      </c>
      <c r="D7707" s="2" t="s">
        <v>16281</v>
      </c>
      <c r="E7707" s="3" t="s">
        <v>20624</v>
      </c>
      <c r="F7707" s="67" t="s">
        <v>39053</v>
      </c>
      <c r="G7707" s="67" t="s">
        <v>36158</v>
      </c>
      <c r="I7707" s="3" t="s">
        <v>6300</v>
      </c>
      <c r="J7707" s="3" t="str">
        <f>IF($B7707="SINAPI",IF(ISNUMBER(MATCH(Banco!$C7707,Analitico!$A:$A,0)),INDEX(Analitico!E:E,MATCH(Banco!$C7707,Analitico!$A:$A,0))&amp;"%",""),"")</f>
        <v/>
      </c>
      <c r="K7707" s="3" t="str">
        <f>IF($B7707="SINAPI",IF(ISNUMBER(MATCH(Banco!$C7707,Analitico!$A:$A,0)),INDEX(Analitico!F:F,MATCH(Banco!$C7707,Analitico!$A:$A,0))&amp;"%",""),"")</f>
        <v/>
      </c>
    </row>
    <row r="7708" spans="1:11" ht="22.5" x14ac:dyDescent="0.2">
      <c r="A7708" s="1" t="str">
        <f t="shared" si="121"/>
        <v>SINAPI 103928</v>
      </c>
      <c r="B7708" s="3" t="s">
        <v>21527</v>
      </c>
      <c r="C7708" s="3" t="s">
        <v>9039</v>
      </c>
      <c r="D7708" s="2" t="s">
        <v>16282</v>
      </c>
      <c r="E7708" s="3" t="s">
        <v>20624</v>
      </c>
      <c r="F7708" s="67" t="s">
        <v>39050</v>
      </c>
      <c r="G7708" s="67" t="s">
        <v>36155</v>
      </c>
      <c r="I7708" s="3" t="s">
        <v>6298</v>
      </c>
      <c r="J7708" s="3" t="str">
        <f>IF($B7708="SINAPI",IF(ISNUMBER(MATCH(Banco!$C7708,Analitico!$A:$A,0)),INDEX(Analitico!E:E,MATCH(Banco!$C7708,Analitico!$A:$A,0))&amp;"%",""),"")</f>
        <v/>
      </c>
      <c r="K7708" s="3" t="str">
        <f>IF($B7708="SINAPI",IF(ISNUMBER(MATCH(Banco!$C7708,Analitico!$A:$A,0)),INDEX(Analitico!F:F,MATCH(Banco!$C7708,Analitico!$A:$A,0))&amp;"%",""),"")</f>
        <v/>
      </c>
    </row>
    <row r="7709" spans="1:11" ht="22.5" x14ac:dyDescent="0.2">
      <c r="A7709" s="1" t="str">
        <f t="shared" si="121"/>
        <v>SINAPI 103929</v>
      </c>
      <c r="B7709" s="3" t="s">
        <v>21527</v>
      </c>
      <c r="C7709" s="3" t="s">
        <v>9040</v>
      </c>
      <c r="D7709" s="2" t="s">
        <v>16283</v>
      </c>
      <c r="E7709" s="3" t="s">
        <v>20624</v>
      </c>
      <c r="F7709" s="67" t="s">
        <v>39054</v>
      </c>
      <c r="G7709" s="67" t="s">
        <v>36159</v>
      </c>
      <c r="I7709" s="3" t="s">
        <v>6300</v>
      </c>
      <c r="J7709" s="3" t="str">
        <f>IF($B7709="SINAPI",IF(ISNUMBER(MATCH(Banco!$C7709,Analitico!$A:$A,0)),INDEX(Analitico!E:E,MATCH(Banco!$C7709,Analitico!$A:$A,0))&amp;"%",""),"")</f>
        <v/>
      </c>
      <c r="K7709" s="3" t="str">
        <f>IF($B7709="SINAPI",IF(ISNUMBER(MATCH(Banco!$C7709,Analitico!$A:$A,0)),INDEX(Analitico!F:F,MATCH(Banco!$C7709,Analitico!$A:$A,0))&amp;"%",""),"")</f>
        <v/>
      </c>
    </row>
    <row r="7710" spans="1:11" ht="33.75" x14ac:dyDescent="0.2">
      <c r="A7710" s="1" t="str">
        <f t="shared" si="121"/>
        <v>SINAPI 103930</v>
      </c>
      <c r="B7710" s="3" t="s">
        <v>21527</v>
      </c>
      <c r="C7710" s="3" t="s">
        <v>9041</v>
      </c>
      <c r="D7710" s="2" t="s">
        <v>16284</v>
      </c>
      <c r="E7710" s="3" t="s">
        <v>20624</v>
      </c>
      <c r="F7710" s="67" t="s">
        <v>39055</v>
      </c>
      <c r="G7710" s="67" t="s">
        <v>36160</v>
      </c>
      <c r="I7710" s="3" t="s">
        <v>6300</v>
      </c>
      <c r="J7710" s="3" t="str">
        <f>IF($B7710="SINAPI",IF(ISNUMBER(MATCH(Banco!$C7710,Analitico!$A:$A,0)),INDEX(Analitico!E:E,MATCH(Banco!$C7710,Analitico!$A:$A,0))&amp;"%",""),"")</f>
        <v/>
      </c>
      <c r="K7710" s="3" t="str">
        <f>IF($B7710="SINAPI",IF(ISNUMBER(MATCH(Banco!$C7710,Analitico!$A:$A,0)),INDEX(Analitico!F:F,MATCH(Banco!$C7710,Analitico!$A:$A,0))&amp;"%",""),"")</f>
        <v/>
      </c>
    </row>
    <row r="7711" spans="1:11" ht="33.75" x14ac:dyDescent="0.2">
      <c r="A7711" s="1" t="str">
        <f t="shared" si="121"/>
        <v>SINAPI 103931</v>
      </c>
      <c r="B7711" s="3" t="s">
        <v>21527</v>
      </c>
      <c r="C7711" s="3" t="s">
        <v>9042</v>
      </c>
      <c r="D7711" s="2" t="s">
        <v>16285</v>
      </c>
      <c r="E7711" s="3" t="s">
        <v>20624</v>
      </c>
      <c r="F7711" s="67" t="s">
        <v>39056</v>
      </c>
      <c r="G7711" s="67" t="s">
        <v>36161</v>
      </c>
      <c r="I7711" s="3" t="s">
        <v>6300</v>
      </c>
      <c r="J7711" s="3" t="str">
        <f>IF($B7711="SINAPI",IF(ISNUMBER(MATCH(Banco!$C7711,Analitico!$A:$A,0)),INDEX(Analitico!E:E,MATCH(Banco!$C7711,Analitico!$A:$A,0))&amp;"%",""),"")</f>
        <v/>
      </c>
      <c r="K7711" s="3" t="str">
        <f>IF($B7711="SINAPI",IF(ISNUMBER(MATCH(Banco!$C7711,Analitico!$A:$A,0)),INDEX(Analitico!F:F,MATCH(Banco!$C7711,Analitico!$A:$A,0))&amp;"%",""),"")</f>
        <v/>
      </c>
    </row>
    <row r="7712" spans="1:11" ht="33.75" x14ac:dyDescent="0.2">
      <c r="A7712" s="1" t="str">
        <f t="shared" si="121"/>
        <v>SINAPI 103932</v>
      </c>
      <c r="B7712" s="3" t="s">
        <v>21527</v>
      </c>
      <c r="C7712" s="3" t="s">
        <v>9043</v>
      </c>
      <c r="D7712" s="2" t="s">
        <v>16286</v>
      </c>
      <c r="E7712" s="3" t="s">
        <v>20624</v>
      </c>
      <c r="F7712" s="67" t="s">
        <v>39057</v>
      </c>
      <c r="G7712" s="67" t="s">
        <v>36162</v>
      </c>
      <c r="I7712" s="3" t="s">
        <v>6300</v>
      </c>
      <c r="J7712" s="3" t="str">
        <f>IF($B7712="SINAPI",IF(ISNUMBER(MATCH(Banco!$C7712,Analitico!$A:$A,0)),INDEX(Analitico!E:E,MATCH(Banco!$C7712,Analitico!$A:$A,0))&amp;"%",""),"")</f>
        <v/>
      </c>
      <c r="K7712" s="3" t="str">
        <f>IF($B7712="SINAPI",IF(ISNUMBER(MATCH(Banco!$C7712,Analitico!$A:$A,0)),INDEX(Analitico!F:F,MATCH(Banco!$C7712,Analitico!$A:$A,0))&amp;"%",""),"")</f>
        <v/>
      </c>
    </row>
    <row r="7713" spans="1:11" ht="22.5" x14ac:dyDescent="0.2">
      <c r="A7713" s="1" t="str">
        <f t="shared" si="121"/>
        <v>SINAPI 103933</v>
      </c>
      <c r="B7713" s="3" t="s">
        <v>21527</v>
      </c>
      <c r="C7713" s="3" t="s">
        <v>9044</v>
      </c>
      <c r="D7713" s="2" t="s">
        <v>16287</v>
      </c>
      <c r="E7713" s="3" t="s">
        <v>20624</v>
      </c>
      <c r="F7713" s="67" t="s">
        <v>39058</v>
      </c>
      <c r="G7713" s="67" t="s">
        <v>36163</v>
      </c>
      <c r="I7713" s="3" t="s">
        <v>6300</v>
      </c>
      <c r="J7713" s="3" t="str">
        <f>IF($B7713="SINAPI",IF(ISNUMBER(MATCH(Banco!$C7713,Analitico!$A:$A,0)),INDEX(Analitico!E:E,MATCH(Banco!$C7713,Analitico!$A:$A,0))&amp;"%",""),"")</f>
        <v/>
      </c>
      <c r="K7713" s="3" t="str">
        <f>IF($B7713="SINAPI",IF(ISNUMBER(MATCH(Banco!$C7713,Analitico!$A:$A,0)),INDEX(Analitico!F:F,MATCH(Banco!$C7713,Analitico!$A:$A,0))&amp;"%",""),"")</f>
        <v/>
      </c>
    </row>
    <row r="7714" spans="1:11" x14ac:dyDescent="0.2">
      <c r="A7714" s="1" t="str">
        <f t="shared" si="121"/>
        <v>SINAPI 105041</v>
      </c>
      <c r="B7714" s="3" t="s">
        <v>21527</v>
      </c>
      <c r="C7714" s="3" t="s">
        <v>9045</v>
      </c>
      <c r="D7714" s="2" t="s">
        <v>16288</v>
      </c>
      <c r="E7714" s="3" t="s">
        <v>20621</v>
      </c>
      <c r="F7714" s="67" t="s">
        <v>6247</v>
      </c>
      <c r="G7714" s="67" t="s">
        <v>36164</v>
      </c>
      <c r="I7714" s="3" t="s">
        <v>6298</v>
      </c>
      <c r="J7714" s="3" t="str">
        <f>IF($B7714="SINAPI",IF(ISNUMBER(MATCH(Banco!$C7714,Analitico!$A:$A,0)),INDEX(Analitico!E:E,MATCH(Banco!$C7714,Analitico!$A:$A,0))&amp;"%",""),"")</f>
        <v/>
      </c>
      <c r="K7714" s="3" t="str">
        <f>IF($B7714="SINAPI",IF(ISNUMBER(MATCH(Banco!$C7714,Analitico!$A:$A,0)),INDEX(Analitico!F:F,MATCH(Banco!$C7714,Analitico!$A:$A,0))&amp;"%",""),"")</f>
        <v/>
      </c>
    </row>
    <row r="7715" spans="1:11" ht="22.5" x14ac:dyDescent="0.2">
      <c r="A7715" s="1" t="str">
        <f t="shared" ref="A7715:A7778" si="122">CONCATENAR</f>
        <v>SINAPI 105042</v>
      </c>
      <c r="B7715" s="3" t="s">
        <v>21527</v>
      </c>
      <c r="C7715" s="3" t="s">
        <v>9046</v>
      </c>
      <c r="D7715" s="2" t="s">
        <v>16289</v>
      </c>
      <c r="E7715" s="3" t="s">
        <v>20621</v>
      </c>
      <c r="F7715" s="67" t="s">
        <v>39059</v>
      </c>
      <c r="G7715" s="67" t="s">
        <v>36165</v>
      </c>
      <c r="I7715" s="3" t="s">
        <v>6298</v>
      </c>
      <c r="J7715" s="3" t="str">
        <f>IF($B7715="SINAPI",IF(ISNUMBER(MATCH(Banco!$C7715,Analitico!$A:$A,0)),INDEX(Analitico!E:E,MATCH(Banco!$C7715,Analitico!$A:$A,0))&amp;"%",""),"")</f>
        <v/>
      </c>
      <c r="K7715" s="3" t="str">
        <f>IF($B7715="SINAPI",IF(ISNUMBER(MATCH(Banco!$C7715,Analitico!$A:$A,0)),INDEX(Analitico!F:F,MATCH(Banco!$C7715,Analitico!$A:$A,0))&amp;"%",""),"")</f>
        <v/>
      </c>
    </row>
    <row r="7716" spans="1:11" x14ac:dyDescent="0.2">
      <c r="A7716" s="1" t="str">
        <f t="shared" si="122"/>
        <v>SINAPI 105045</v>
      </c>
      <c r="B7716" s="3" t="s">
        <v>21527</v>
      </c>
      <c r="C7716" s="3" t="s">
        <v>9047</v>
      </c>
      <c r="D7716" s="2" t="s">
        <v>16290</v>
      </c>
      <c r="E7716" s="3" t="s">
        <v>20621</v>
      </c>
      <c r="F7716" s="67" t="s">
        <v>37891</v>
      </c>
      <c r="G7716" s="67" t="s">
        <v>36166</v>
      </c>
      <c r="I7716" s="3" t="s">
        <v>6298</v>
      </c>
      <c r="J7716" s="3" t="str">
        <f>IF($B7716="SINAPI",IF(ISNUMBER(MATCH(Banco!$C7716,Analitico!$A:$A,0)),INDEX(Analitico!E:E,MATCH(Banco!$C7716,Analitico!$A:$A,0))&amp;"%",""),"")</f>
        <v/>
      </c>
      <c r="K7716" s="3" t="str">
        <f>IF($B7716="SINAPI",IF(ISNUMBER(MATCH(Banco!$C7716,Analitico!$A:$A,0)),INDEX(Analitico!F:F,MATCH(Banco!$C7716,Analitico!$A:$A,0))&amp;"%",""),"")</f>
        <v/>
      </c>
    </row>
    <row r="7717" spans="1:11" ht="22.5" x14ac:dyDescent="0.2">
      <c r="A7717" s="1" t="str">
        <f t="shared" si="122"/>
        <v>SINAPI 105046</v>
      </c>
      <c r="B7717" s="3" t="s">
        <v>21527</v>
      </c>
      <c r="C7717" s="3" t="s">
        <v>9048</v>
      </c>
      <c r="D7717" s="2" t="s">
        <v>16291</v>
      </c>
      <c r="E7717" s="3" t="s">
        <v>20621</v>
      </c>
      <c r="F7717" s="67" t="s">
        <v>39060</v>
      </c>
      <c r="G7717" s="67" t="s">
        <v>31791</v>
      </c>
      <c r="I7717" s="3" t="s">
        <v>6298</v>
      </c>
      <c r="J7717" s="3" t="str">
        <f>IF($B7717="SINAPI",IF(ISNUMBER(MATCH(Banco!$C7717,Analitico!$A:$A,0)),INDEX(Analitico!E:E,MATCH(Banco!$C7717,Analitico!$A:$A,0))&amp;"%",""),"")</f>
        <v/>
      </c>
      <c r="K7717" s="3" t="str">
        <f>IF($B7717="SINAPI",IF(ISNUMBER(MATCH(Banco!$C7717,Analitico!$A:$A,0)),INDEX(Analitico!F:F,MATCH(Banco!$C7717,Analitico!$A:$A,0))&amp;"%",""),"")</f>
        <v/>
      </c>
    </row>
    <row r="7718" spans="1:11" ht="22.5" x14ac:dyDescent="0.2">
      <c r="A7718" s="1" t="str">
        <f t="shared" si="122"/>
        <v>SINAPI 105050</v>
      </c>
      <c r="B7718" s="3" t="s">
        <v>21527</v>
      </c>
      <c r="C7718" s="3" t="s">
        <v>9049</v>
      </c>
      <c r="D7718" s="2" t="s">
        <v>16292</v>
      </c>
      <c r="E7718" s="3" t="s">
        <v>20621</v>
      </c>
      <c r="F7718" s="67" t="s">
        <v>39061</v>
      </c>
      <c r="G7718" s="67" t="s">
        <v>34567</v>
      </c>
      <c r="I7718" s="3" t="s">
        <v>6298</v>
      </c>
      <c r="J7718" s="3" t="str">
        <f>IF($B7718="SINAPI",IF(ISNUMBER(MATCH(Banco!$C7718,Analitico!$A:$A,0)),INDEX(Analitico!E:E,MATCH(Banco!$C7718,Analitico!$A:$A,0))&amp;"%",""),"")</f>
        <v/>
      </c>
      <c r="K7718" s="3" t="str">
        <f>IF($B7718="SINAPI",IF(ISNUMBER(MATCH(Banco!$C7718,Analitico!$A:$A,0)),INDEX(Analitico!F:F,MATCH(Banco!$C7718,Analitico!$A:$A,0))&amp;"%",""),"")</f>
        <v/>
      </c>
    </row>
    <row r="7719" spans="1:11" ht="22.5" x14ac:dyDescent="0.2">
      <c r="A7719" s="1" t="str">
        <f t="shared" si="122"/>
        <v>SINAPI 105053</v>
      </c>
      <c r="B7719" s="3" t="s">
        <v>21527</v>
      </c>
      <c r="C7719" s="3" t="s">
        <v>9050</v>
      </c>
      <c r="D7719" s="2" t="s">
        <v>16293</v>
      </c>
      <c r="E7719" s="3" t="s">
        <v>20621</v>
      </c>
      <c r="F7719" s="67" t="s">
        <v>39062</v>
      </c>
      <c r="G7719" s="67" t="s">
        <v>32271</v>
      </c>
      <c r="I7719" s="3" t="s">
        <v>6298</v>
      </c>
      <c r="J7719" s="3" t="str">
        <f>IF($B7719="SINAPI",IF(ISNUMBER(MATCH(Banco!$C7719,Analitico!$A:$A,0)),INDEX(Analitico!E:E,MATCH(Banco!$C7719,Analitico!$A:$A,0))&amp;"%",""),"")</f>
        <v/>
      </c>
      <c r="K7719" s="3" t="str">
        <f>IF($B7719="SINAPI",IF(ISNUMBER(MATCH(Banco!$C7719,Analitico!$A:$A,0)),INDEX(Analitico!F:F,MATCH(Banco!$C7719,Analitico!$A:$A,0))&amp;"%",""),"")</f>
        <v/>
      </c>
    </row>
    <row r="7720" spans="1:11" ht="22.5" x14ac:dyDescent="0.2">
      <c r="A7720" s="1" t="str">
        <f t="shared" si="122"/>
        <v>SINAPI 105056</v>
      </c>
      <c r="B7720" s="3" t="s">
        <v>21527</v>
      </c>
      <c r="C7720" s="3" t="s">
        <v>9051</v>
      </c>
      <c r="D7720" s="2" t="s">
        <v>16294</v>
      </c>
      <c r="E7720" s="3" t="s">
        <v>20621</v>
      </c>
      <c r="F7720" s="67" t="s">
        <v>39063</v>
      </c>
      <c r="G7720" s="67" t="s">
        <v>36167</v>
      </c>
      <c r="I7720" s="3" t="s">
        <v>6298</v>
      </c>
      <c r="J7720" s="3" t="str">
        <f>IF($B7720="SINAPI",IF(ISNUMBER(MATCH(Banco!$C7720,Analitico!$A:$A,0)),INDEX(Analitico!E:E,MATCH(Banco!$C7720,Analitico!$A:$A,0))&amp;"%",""),"")</f>
        <v/>
      </c>
      <c r="K7720" s="3" t="str">
        <f>IF($B7720="SINAPI",IF(ISNUMBER(MATCH(Banco!$C7720,Analitico!$A:$A,0)),INDEX(Analitico!F:F,MATCH(Banco!$C7720,Analitico!$A:$A,0))&amp;"%",""),"")</f>
        <v/>
      </c>
    </row>
    <row r="7721" spans="1:11" ht="22.5" x14ac:dyDescent="0.2">
      <c r="A7721" s="1" t="str">
        <f t="shared" si="122"/>
        <v>SINAPI 105058</v>
      </c>
      <c r="B7721" s="3" t="s">
        <v>21527</v>
      </c>
      <c r="C7721" s="3" t="s">
        <v>9052</v>
      </c>
      <c r="D7721" s="2" t="s">
        <v>16295</v>
      </c>
      <c r="E7721" s="3" t="s">
        <v>20621</v>
      </c>
      <c r="F7721" s="67" t="s">
        <v>39064</v>
      </c>
      <c r="G7721" s="67" t="s">
        <v>36168</v>
      </c>
      <c r="I7721" s="3" t="s">
        <v>6298</v>
      </c>
      <c r="J7721" s="3" t="str">
        <f>IF($B7721="SINAPI",IF(ISNUMBER(MATCH(Banco!$C7721,Analitico!$A:$A,0)),INDEX(Analitico!E:E,MATCH(Banco!$C7721,Analitico!$A:$A,0))&amp;"%",""),"")</f>
        <v/>
      </c>
      <c r="K7721" s="3" t="str">
        <f>IF($B7721="SINAPI",IF(ISNUMBER(MATCH(Banco!$C7721,Analitico!$A:$A,0)),INDEX(Analitico!F:F,MATCH(Banco!$C7721,Analitico!$A:$A,0))&amp;"%",""),"")</f>
        <v/>
      </c>
    </row>
    <row r="7722" spans="1:11" ht="22.5" x14ac:dyDescent="0.2">
      <c r="A7722" s="1" t="str">
        <f t="shared" si="122"/>
        <v>SINAPI 105061</v>
      </c>
      <c r="B7722" s="3" t="s">
        <v>21527</v>
      </c>
      <c r="C7722" s="3" t="s">
        <v>9053</v>
      </c>
      <c r="D7722" s="2" t="s">
        <v>16296</v>
      </c>
      <c r="E7722" s="3" t="s">
        <v>20621</v>
      </c>
      <c r="F7722" s="67" t="s">
        <v>31975</v>
      </c>
      <c r="G7722" s="67" t="s">
        <v>36169</v>
      </c>
      <c r="I7722" s="3" t="s">
        <v>6298</v>
      </c>
      <c r="J7722" s="3" t="str">
        <f>IF($B7722="SINAPI",IF(ISNUMBER(MATCH(Banco!$C7722,Analitico!$A:$A,0)),INDEX(Analitico!E:E,MATCH(Banco!$C7722,Analitico!$A:$A,0))&amp;"%",""),"")</f>
        <v/>
      </c>
      <c r="K7722" s="3" t="str">
        <f>IF($B7722="SINAPI",IF(ISNUMBER(MATCH(Banco!$C7722,Analitico!$A:$A,0)),INDEX(Analitico!F:F,MATCH(Banco!$C7722,Analitico!$A:$A,0))&amp;"%",""),"")</f>
        <v/>
      </c>
    </row>
    <row r="7723" spans="1:11" ht="22.5" x14ac:dyDescent="0.2">
      <c r="A7723" s="1" t="str">
        <f t="shared" si="122"/>
        <v>SINAPI 105064</v>
      </c>
      <c r="B7723" s="3" t="s">
        <v>21527</v>
      </c>
      <c r="C7723" s="3" t="s">
        <v>9054</v>
      </c>
      <c r="D7723" s="2" t="s">
        <v>16297</v>
      </c>
      <c r="E7723" s="3" t="s">
        <v>20621</v>
      </c>
      <c r="F7723" s="67" t="s">
        <v>36327</v>
      </c>
      <c r="G7723" s="67" t="s">
        <v>36170</v>
      </c>
      <c r="I7723" s="3" t="s">
        <v>6298</v>
      </c>
      <c r="J7723" s="3" t="str">
        <f>IF($B7723="SINAPI",IF(ISNUMBER(MATCH(Banco!$C7723,Analitico!$A:$A,0)),INDEX(Analitico!E:E,MATCH(Banco!$C7723,Analitico!$A:$A,0))&amp;"%",""),"")</f>
        <v/>
      </c>
      <c r="K7723" s="3" t="str">
        <f>IF($B7723="SINAPI",IF(ISNUMBER(MATCH(Banco!$C7723,Analitico!$A:$A,0)),INDEX(Analitico!F:F,MATCH(Banco!$C7723,Analitico!$A:$A,0))&amp;"%",""),"")</f>
        <v/>
      </c>
    </row>
    <row r="7724" spans="1:11" ht="22.5" x14ac:dyDescent="0.2">
      <c r="A7724" s="1" t="str">
        <f t="shared" si="122"/>
        <v>SINAPI 105068</v>
      </c>
      <c r="B7724" s="3" t="s">
        <v>21527</v>
      </c>
      <c r="C7724" s="3" t="s">
        <v>9055</v>
      </c>
      <c r="D7724" s="2" t="s">
        <v>16298</v>
      </c>
      <c r="E7724" s="3" t="s">
        <v>20621</v>
      </c>
      <c r="F7724" s="67" t="s">
        <v>39065</v>
      </c>
      <c r="G7724" s="67" t="s">
        <v>36171</v>
      </c>
      <c r="I7724" s="3" t="s">
        <v>6298</v>
      </c>
      <c r="J7724" s="3" t="str">
        <f>IF($B7724="SINAPI",IF(ISNUMBER(MATCH(Banco!$C7724,Analitico!$A:$A,0)),INDEX(Analitico!E:E,MATCH(Banco!$C7724,Analitico!$A:$A,0))&amp;"%",""),"")</f>
        <v/>
      </c>
      <c r="K7724" s="3" t="str">
        <f>IF($B7724="SINAPI",IF(ISNUMBER(MATCH(Banco!$C7724,Analitico!$A:$A,0)),INDEX(Analitico!F:F,MATCH(Banco!$C7724,Analitico!$A:$A,0))&amp;"%",""),"")</f>
        <v/>
      </c>
    </row>
    <row r="7725" spans="1:11" ht="22.5" x14ac:dyDescent="0.2">
      <c r="A7725" s="1" t="str">
        <f t="shared" si="122"/>
        <v>SINAPI 105071</v>
      </c>
      <c r="B7725" s="3" t="s">
        <v>21527</v>
      </c>
      <c r="C7725" s="3" t="s">
        <v>9056</v>
      </c>
      <c r="D7725" s="2" t="s">
        <v>16299</v>
      </c>
      <c r="E7725" s="3" t="s">
        <v>20621</v>
      </c>
      <c r="F7725" s="67" t="s">
        <v>39066</v>
      </c>
      <c r="G7725" s="67" t="s">
        <v>36172</v>
      </c>
      <c r="I7725" s="3" t="s">
        <v>6298</v>
      </c>
      <c r="J7725" s="3" t="str">
        <f>IF($B7725="SINAPI",IF(ISNUMBER(MATCH(Banco!$C7725,Analitico!$A:$A,0)),INDEX(Analitico!E:E,MATCH(Banco!$C7725,Analitico!$A:$A,0))&amp;"%",""),"")</f>
        <v/>
      </c>
      <c r="K7725" s="3" t="str">
        <f>IF($B7725="SINAPI",IF(ISNUMBER(MATCH(Banco!$C7725,Analitico!$A:$A,0)),INDEX(Analitico!F:F,MATCH(Banco!$C7725,Analitico!$A:$A,0))&amp;"%",""),"")</f>
        <v/>
      </c>
    </row>
    <row r="7726" spans="1:11" ht="22.5" x14ac:dyDescent="0.2">
      <c r="A7726" s="1" t="str">
        <f t="shared" si="122"/>
        <v>SINAPI 105074</v>
      </c>
      <c r="B7726" s="3" t="s">
        <v>21527</v>
      </c>
      <c r="C7726" s="3" t="s">
        <v>9057</v>
      </c>
      <c r="D7726" s="2" t="s">
        <v>16300</v>
      </c>
      <c r="E7726" s="3" t="s">
        <v>20621</v>
      </c>
      <c r="F7726" s="67" t="s">
        <v>39067</v>
      </c>
      <c r="G7726" s="67" t="s">
        <v>36173</v>
      </c>
      <c r="I7726" s="3" t="s">
        <v>6298</v>
      </c>
      <c r="J7726" s="3" t="str">
        <f>IF($B7726="SINAPI",IF(ISNUMBER(MATCH(Banco!$C7726,Analitico!$A:$A,0)),INDEX(Analitico!E:E,MATCH(Banco!$C7726,Analitico!$A:$A,0))&amp;"%",""),"")</f>
        <v/>
      </c>
      <c r="K7726" s="3" t="str">
        <f>IF($B7726="SINAPI",IF(ISNUMBER(MATCH(Banco!$C7726,Analitico!$A:$A,0)),INDEX(Analitico!F:F,MATCH(Banco!$C7726,Analitico!$A:$A,0))&amp;"%",""),"")</f>
        <v/>
      </c>
    </row>
    <row r="7727" spans="1:11" ht="22.5" x14ac:dyDescent="0.2">
      <c r="A7727" s="1" t="str">
        <f t="shared" si="122"/>
        <v>SINAPI 105077</v>
      </c>
      <c r="B7727" s="3" t="s">
        <v>21527</v>
      </c>
      <c r="C7727" s="3" t="s">
        <v>9058</v>
      </c>
      <c r="D7727" s="2" t="s">
        <v>16301</v>
      </c>
      <c r="E7727" s="3" t="s">
        <v>20621</v>
      </c>
      <c r="F7727" s="67" t="s">
        <v>39068</v>
      </c>
      <c r="G7727" s="67" t="s">
        <v>36174</v>
      </c>
      <c r="I7727" s="3" t="s">
        <v>6298</v>
      </c>
      <c r="J7727" s="3" t="str">
        <f>IF($B7727="SINAPI",IF(ISNUMBER(MATCH(Banco!$C7727,Analitico!$A:$A,0)),INDEX(Analitico!E:E,MATCH(Banco!$C7727,Analitico!$A:$A,0))&amp;"%",""),"")</f>
        <v/>
      </c>
      <c r="K7727" s="3" t="str">
        <f>IF($B7727="SINAPI",IF(ISNUMBER(MATCH(Banco!$C7727,Analitico!$A:$A,0)),INDEX(Analitico!F:F,MATCH(Banco!$C7727,Analitico!$A:$A,0))&amp;"%",""),"")</f>
        <v/>
      </c>
    </row>
    <row r="7728" spans="1:11" ht="22.5" x14ac:dyDescent="0.2">
      <c r="A7728" s="1" t="str">
        <f t="shared" si="122"/>
        <v>SINAPI 105080</v>
      </c>
      <c r="B7728" s="3" t="s">
        <v>21527</v>
      </c>
      <c r="C7728" s="3" t="s">
        <v>9059</v>
      </c>
      <c r="D7728" s="2" t="s">
        <v>16302</v>
      </c>
      <c r="E7728" s="3" t="s">
        <v>20621</v>
      </c>
      <c r="F7728" s="67" t="s">
        <v>21131</v>
      </c>
      <c r="G7728" s="67" t="s">
        <v>36175</v>
      </c>
      <c r="I7728" s="3" t="s">
        <v>6298</v>
      </c>
      <c r="J7728" s="3" t="str">
        <f>IF($B7728="SINAPI",IF(ISNUMBER(MATCH(Banco!$C7728,Analitico!$A:$A,0)),INDEX(Analitico!E:E,MATCH(Banco!$C7728,Analitico!$A:$A,0))&amp;"%",""),"")</f>
        <v/>
      </c>
      <c r="K7728" s="3" t="str">
        <f>IF($B7728="SINAPI",IF(ISNUMBER(MATCH(Banco!$C7728,Analitico!$A:$A,0)),INDEX(Analitico!F:F,MATCH(Banco!$C7728,Analitico!$A:$A,0))&amp;"%",""),"")</f>
        <v/>
      </c>
    </row>
    <row r="7729" spans="1:11" ht="22.5" x14ac:dyDescent="0.2">
      <c r="A7729" s="1" t="str">
        <f t="shared" si="122"/>
        <v>SINAPI 105081</v>
      </c>
      <c r="B7729" s="3" t="s">
        <v>21527</v>
      </c>
      <c r="C7729" s="3" t="s">
        <v>9060</v>
      </c>
      <c r="D7729" s="2" t="s">
        <v>16303</v>
      </c>
      <c r="E7729" s="3" t="s">
        <v>20621</v>
      </c>
      <c r="F7729" s="67" t="s">
        <v>39069</v>
      </c>
      <c r="G7729" s="67" t="s">
        <v>31566</v>
      </c>
      <c r="I7729" s="3" t="s">
        <v>6298</v>
      </c>
      <c r="J7729" s="3" t="str">
        <f>IF($B7729="SINAPI",IF(ISNUMBER(MATCH(Banco!$C7729,Analitico!$A:$A,0)),INDEX(Analitico!E:E,MATCH(Banco!$C7729,Analitico!$A:$A,0))&amp;"%",""),"")</f>
        <v/>
      </c>
      <c r="K7729" s="3" t="str">
        <f>IF($B7729="SINAPI",IF(ISNUMBER(MATCH(Banco!$C7729,Analitico!$A:$A,0)),INDEX(Analitico!F:F,MATCH(Banco!$C7729,Analitico!$A:$A,0))&amp;"%",""),"")</f>
        <v/>
      </c>
    </row>
    <row r="7730" spans="1:11" ht="22.5" x14ac:dyDescent="0.2">
      <c r="A7730" s="1" t="str">
        <f t="shared" si="122"/>
        <v>SINAPI 105082</v>
      </c>
      <c r="B7730" s="3" t="s">
        <v>21527</v>
      </c>
      <c r="C7730" s="3" t="s">
        <v>9061</v>
      </c>
      <c r="D7730" s="2" t="s">
        <v>16304</v>
      </c>
      <c r="E7730" s="3" t="s">
        <v>20621</v>
      </c>
      <c r="F7730" s="67" t="s">
        <v>29804</v>
      </c>
      <c r="G7730" s="67" t="s">
        <v>5587</v>
      </c>
      <c r="I7730" s="3" t="s">
        <v>6298</v>
      </c>
      <c r="J7730" s="3" t="str">
        <f>IF($B7730="SINAPI",IF(ISNUMBER(MATCH(Banco!$C7730,Analitico!$A:$A,0)),INDEX(Analitico!E:E,MATCH(Banco!$C7730,Analitico!$A:$A,0))&amp;"%",""),"")</f>
        <v/>
      </c>
      <c r="K7730" s="3" t="str">
        <f>IF($B7730="SINAPI",IF(ISNUMBER(MATCH(Banco!$C7730,Analitico!$A:$A,0)),INDEX(Analitico!F:F,MATCH(Banco!$C7730,Analitico!$A:$A,0))&amp;"%",""),"")</f>
        <v/>
      </c>
    </row>
    <row r="7731" spans="1:11" ht="22.5" x14ac:dyDescent="0.2">
      <c r="A7731" s="1" t="str">
        <f t="shared" si="122"/>
        <v>SINAPI 105083</v>
      </c>
      <c r="B7731" s="3" t="s">
        <v>21527</v>
      </c>
      <c r="C7731" s="3" t="s">
        <v>9062</v>
      </c>
      <c r="D7731" s="2" t="s">
        <v>16305</v>
      </c>
      <c r="E7731" s="3" t="s">
        <v>20621</v>
      </c>
      <c r="F7731" s="67" t="s">
        <v>39070</v>
      </c>
      <c r="G7731" s="67" t="s">
        <v>36176</v>
      </c>
      <c r="I7731" s="3" t="s">
        <v>6298</v>
      </c>
      <c r="J7731" s="3" t="str">
        <f>IF($B7731="SINAPI",IF(ISNUMBER(MATCH(Banco!$C7731,Analitico!$A:$A,0)),INDEX(Analitico!E:E,MATCH(Banco!$C7731,Analitico!$A:$A,0))&amp;"%",""),"")</f>
        <v/>
      </c>
      <c r="K7731" s="3" t="str">
        <f>IF($B7731="SINAPI",IF(ISNUMBER(MATCH(Banco!$C7731,Analitico!$A:$A,0)),INDEX(Analitico!F:F,MATCH(Banco!$C7731,Analitico!$A:$A,0))&amp;"%",""),"")</f>
        <v/>
      </c>
    </row>
    <row r="7732" spans="1:11" ht="22.5" x14ac:dyDescent="0.2">
      <c r="A7732" s="1" t="str">
        <f t="shared" si="122"/>
        <v>SINAPI 105084</v>
      </c>
      <c r="B7732" s="3" t="s">
        <v>21527</v>
      </c>
      <c r="C7732" s="3" t="s">
        <v>9063</v>
      </c>
      <c r="D7732" s="2" t="s">
        <v>16306</v>
      </c>
      <c r="E7732" s="3" t="s">
        <v>20621</v>
      </c>
      <c r="F7732" s="67" t="s">
        <v>37287</v>
      </c>
      <c r="G7732" s="67" t="s">
        <v>35841</v>
      </c>
      <c r="I7732" s="3" t="s">
        <v>6298</v>
      </c>
      <c r="J7732" s="3" t="str">
        <f>IF($B7732="SINAPI",IF(ISNUMBER(MATCH(Banco!$C7732,Analitico!$A:$A,0)),INDEX(Analitico!E:E,MATCH(Banco!$C7732,Analitico!$A:$A,0))&amp;"%",""),"")</f>
        <v/>
      </c>
      <c r="K7732" s="3" t="str">
        <f>IF($B7732="SINAPI",IF(ISNUMBER(MATCH(Banco!$C7732,Analitico!$A:$A,0)),INDEX(Analitico!F:F,MATCH(Banco!$C7732,Analitico!$A:$A,0))&amp;"%",""),"")</f>
        <v/>
      </c>
    </row>
    <row r="7733" spans="1:11" ht="22.5" x14ac:dyDescent="0.2">
      <c r="A7733" s="1" t="str">
        <f t="shared" si="122"/>
        <v>SINAPI 105085</v>
      </c>
      <c r="B7733" s="3" t="s">
        <v>21527</v>
      </c>
      <c r="C7733" s="3" t="s">
        <v>9064</v>
      </c>
      <c r="D7733" s="2" t="s">
        <v>16307</v>
      </c>
      <c r="E7733" s="3" t="s">
        <v>20621</v>
      </c>
      <c r="F7733" s="67" t="s">
        <v>39071</v>
      </c>
      <c r="G7733" s="67" t="s">
        <v>36177</v>
      </c>
      <c r="I7733" s="3" t="s">
        <v>6298</v>
      </c>
      <c r="J7733" s="3" t="str">
        <f>IF($B7733="SINAPI",IF(ISNUMBER(MATCH(Banco!$C7733,Analitico!$A:$A,0)),INDEX(Analitico!E:E,MATCH(Banco!$C7733,Analitico!$A:$A,0))&amp;"%",""),"")</f>
        <v/>
      </c>
      <c r="K7733" s="3" t="str">
        <f>IF($B7733="SINAPI",IF(ISNUMBER(MATCH(Banco!$C7733,Analitico!$A:$A,0)),INDEX(Analitico!F:F,MATCH(Banco!$C7733,Analitico!$A:$A,0))&amp;"%",""),"")</f>
        <v/>
      </c>
    </row>
    <row r="7734" spans="1:11" ht="22.5" x14ac:dyDescent="0.2">
      <c r="A7734" s="1" t="str">
        <f t="shared" si="122"/>
        <v>SINAPI 105086</v>
      </c>
      <c r="B7734" s="3" t="s">
        <v>21527</v>
      </c>
      <c r="C7734" s="3" t="s">
        <v>9065</v>
      </c>
      <c r="D7734" s="2" t="s">
        <v>16308</v>
      </c>
      <c r="E7734" s="3" t="s">
        <v>20621</v>
      </c>
      <c r="F7734" s="67" t="s">
        <v>36274</v>
      </c>
      <c r="G7734" s="67" t="s">
        <v>36178</v>
      </c>
      <c r="I7734" s="3" t="s">
        <v>6298</v>
      </c>
      <c r="J7734" s="3" t="str">
        <f>IF($B7734="SINAPI",IF(ISNUMBER(MATCH(Banco!$C7734,Analitico!$A:$A,0)),INDEX(Analitico!E:E,MATCH(Banco!$C7734,Analitico!$A:$A,0))&amp;"%",""),"")</f>
        <v/>
      </c>
      <c r="K7734" s="3" t="str">
        <f>IF($B7734="SINAPI",IF(ISNUMBER(MATCH(Banco!$C7734,Analitico!$A:$A,0)),INDEX(Analitico!F:F,MATCH(Banco!$C7734,Analitico!$A:$A,0))&amp;"%",""),"")</f>
        <v/>
      </c>
    </row>
    <row r="7735" spans="1:11" ht="22.5" x14ac:dyDescent="0.2">
      <c r="A7735" s="1" t="str">
        <f t="shared" si="122"/>
        <v>SINAPI 105087</v>
      </c>
      <c r="B7735" s="3" t="s">
        <v>21527</v>
      </c>
      <c r="C7735" s="3" t="s">
        <v>9066</v>
      </c>
      <c r="D7735" s="2" t="s">
        <v>16309</v>
      </c>
      <c r="E7735" s="3" t="s">
        <v>20621</v>
      </c>
      <c r="F7735" s="67" t="s">
        <v>39072</v>
      </c>
      <c r="G7735" s="67" t="s">
        <v>36179</v>
      </c>
      <c r="I7735" s="3" t="s">
        <v>6298</v>
      </c>
      <c r="J7735" s="3" t="str">
        <f>IF($B7735="SINAPI",IF(ISNUMBER(MATCH(Banco!$C7735,Analitico!$A:$A,0)),INDEX(Analitico!E:E,MATCH(Banco!$C7735,Analitico!$A:$A,0))&amp;"%",""),"")</f>
        <v/>
      </c>
      <c r="K7735" s="3" t="str">
        <f>IF($B7735="SINAPI",IF(ISNUMBER(MATCH(Banco!$C7735,Analitico!$A:$A,0)),INDEX(Analitico!F:F,MATCH(Banco!$C7735,Analitico!$A:$A,0))&amp;"%",""),"")</f>
        <v/>
      </c>
    </row>
    <row r="7736" spans="1:11" ht="22.5" x14ac:dyDescent="0.2">
      <c r="A7736" s="1" t="str">
        <f t="shared" si="122"/>
        <v>SINAPI 105088</v>
      </c>
      <c r="B7736" s="3" t="s">
        <v>21527</v>
      </c>
      <c r="C7736" s="3" t="s">
        <v>9067</v>
      </c>
      <c r="D7736" s="2" t="s">
        <v>16310</v>
      </c>
      <c r="E7736" s="3" t="s">
        <v>20621</v>
      </c>
      <c r="F7736" s="67" t="s">
        <v>39073</v>
      </c>
      <c r="G7736" s="67" t="s">
        <v>36180</v>
      </c>
      <c r="I7736" s="3" t="s">
        <v>6298</v>
      </c>
      <c r="J7736" s="3" t="str">
        <f>IF($B7736="SINAPI",IF(ISNUMBER(MATCH(Banco!$C7736,Analitico!$A:$A,0)),INDEX(Analitico!E:E,MATCH(Banco!$C7736,Analitico!$A:$A,0))&amp;"%",""),"")</f>
        <v/>
      </c>
      <c r="K7736" s="3" t="str">
        <f>IF($B7736="SINAPI",IF(ISNUMBER(MATCH(Banco!$C7736,Analitico!$A:$A,0)),INDEX(Analitico!F:F,MATCH(Banco!$C7736,Analitico!$A:$A,0))&amp;"%",""),"")</f>
        <v/>
      </c>
    </row>
    <row r="7737" spans="1:11" ht="22.5" x14ac:dyDescent="0.2">
      <c r="A7737" s="1" t="str">
        <f t="shared" si="122"/>
        <v>SINAPI 105089</v>
      </c>
      <c r="B7737" s="3" t="s">
        <v>21527</v>
      </c>
      <c r="C7737" s="3" t="s">
        <v>9068</v>
      </c>
      <c r="D7737" s="2" t="s">
        <v>16311</v>
      </c>
      <c r="E7737" s="3" t="s">
        <v>20621</v>
      </c>
      <c r="F7737" s="67" t="s">
        <v>39074</v>
      </c>
      <c r="G7737" s="67" t="s">
        <v>36181</v>
      </c>
      <c r="I7737" s="3" t="s">
        <v>6298</v>
      </c>
      <c r="J7737" s="3" t="str">
        <f>IF($B7737="SINAPI",IF(ISNUMBER(MATCH(Banco!$C7737,Analitico!$A:$A,0)),INDEX(Analitico!E:E,MATCH(Banco!$C7737,Analitico!$A:$A,0))&amp;"%",""),"")</f>
        <v/>
      </c>
      <c r="K7737" s="3" t="str">
        <f>IF($B7737="SINAPI",IF(ISNUMBER(MATCH(Banco!$C7737,Analitico!$A:$A,0)),INDEX(Analitico!F:F,MATCH(Banco!$C7737,Analitico!$A:$A,0))&amp;"%",""),"")</f>
        <v/>
      </c>
    </row>
    <row r="7738" spans="1:11" x14ac:dyDescent="0.2">
      <c r="A7738" s="1" t="str">
        <f t="shared" si="122"/>
        <v>SINAPI 105090</v>
      </c>
      <c r="B7738" s="3" t="s">
        <v>21527</v>
      </c>
      <c r="C7738" s="3" t="s">
        <v>9069</v>
      </c>
      <c r="D7738" s="2" t="s">
        <v>16312</v>
      </c>
      <c r="E7738" s="3" t="s">
        <v>20623</v>
      </c>
      <c r="F7738" s="67" t="s">
        <v>39075</v>
      </c>
      <c r="G7738" s="67" t="s">
        <v>36182</v>
      </c>
      <c r="I7738" s="3" t="s">
        <v>6300</v>
      </c>
      <c r="J7738" s="3" t="str">
        <f>IF($B7738="SINAPI",IF(ISNUMBER(MATCH(Banco!$C7738,Analitico!$A:$A,0)),INDEX(Analitico!E:E,MATCH(Banco!$C7738,Analitico!$A:$A,0))&amp;"%",""),"")</f>
        <v/>
      </c>
      <c r="K7738" s="3" t="str">
        <f>IF($B7738="SINAPI",IF(ISNUMBER(MATCH(Banco!$C7738,Analitico!$A:$A,0)),INDEX(Analitico!F:F,MATCH(Banco!$C7738,Analitico!$A:$A,0))&amp;"%",""),"")</f>
        <v/>
      </c>
    </row>
    <row r="7739" spans="1:11" ht="22.5" x14ac:dyDescent="0.2">
      <c r="A7739" s="1" t="str">
        <f t="shared" si="122"/>
        <v>SINAPI 105091</v>
      </c>
      <c r="B7739" s="3" t="s">
        <v>21527</v>
      </c>
      <c r="C7739" s="3" t="s">
        <v>9070</v>
      </c>
      <c r="D7739" s="2" t="s">
        <v>16313</v>
      </c>
      <c r="E7739" s="3" t="s">
        <v>20621</v>
      </c>
      <c r="F7739" s="67" t="s">
        <v>33354</v>
      </c>
      <c r="G7739" s="67" t="s">
        <v>36183</v>
      </c>
      <c r="I7739" s="3" t="s">
        <v>6298</v>
      </c>
      <c r="J7739" s="3" t="str">
        <f>IF($B7739="SINAPI",IF(ISNUMBER(MATCH(Banco!$C7739,Analitico!$A:$A,0)),INDEX(Analitico!E:E,MATCH(Banco!$C7739,Analitico!$A:$A,0))&amp;"%",""),"")</f>
        <v/>
      </c>
      <c r="K7739" s="3" t="str">
        <f>IF($B7739="SINAPI",IF(ISNUMBER(MATCH(Banco!$C7739,Analitico!$A:$A,0)),INDEX(Analitico!F:F,MATCH(Banco!$C7739,Analitico!$A:$A,0))&amp;"%",""),"")</f>
        <v/>
      </c>
    </row>
    <row r="7740" spans="1:11" ht="22.5" x14ac:dyDescent="0.2">
      <c r="A7740" s="1" t="str">
        <f t="shared" si="122"/>
        <v>SINAPI 105092</v>
      </c>
      <c r="B7740" s="3" t="s">
        <v>21527</v>
      </c>
      <c r="C7740" s="3" t="s">
        <v>9071</v>
      </c>
      <c r="D7740" s="2" t="s">
        <v>16314</v>
      </c>
      <c r="E7740" s="3" t="s">
        <v>20621</v>
      </c>
      <c r="F7740" s="67" t="s">
        <v>39076</v>
      </c>
      <c r="G7740" s="67" t="s">
        <v>36184</v>
      </c>
      <c r="I7740" s="3" t="s">
        <v>6298</v>
      </c>
      <c r="J7740" s="3" t="str">
        <f>IF($B7740="SINAPI",IF(ISNUMBER(MATCH(Banco!$C7740,Analitico!$A:$A,0)),INDEX(Analitico!E:E,MATCH(Banco!$C7740,Analitico!$A:$A,0))&amp;"%",""),"")</f>
        <v/>
      </c>
      <c r="K7740" s="3" t="str">
        <f>IF($B7740="SINAPI",IF(ISNUMBER(MATCH(Banco!$C7740,Analitico!$A:$A,0)),INDEX(Analitico!F:F,MATCH(Banco!$C7740,Analitico!$A:$A,0))&amp;"%",""),"")</f>
        <v/>
      </c>
    </row>
    <row r="7741" spans="1:11" ht="22.5" x14ac:dyDescent="0.2">
      <c r="A7741" s="1" t="str">
        <f t="shared" si="122"/>
        <v>SINAPI 105093</v>
      </c>
      <c r="B7741" s="3" t="s">
        <v>21527</v>
      </c>
      <c r="C7741" s="3" t="s">
        <v>9072</v>
      </c>
      <c r="D7741" s="2" t="s">
        <v>16315</v>
      </c>
      <c r="E7741" s="3" t="s">
        <v>20621</v>
      </c>
      <c r="F7741" s="67" t="s">
        <v>31790</v>
      </c>
      <c r="G7741" s="67" t="s">
        <v>36185</v>
      </c>
      <c r="I7741" s="3" t="s">
        <v>6298</v>
      </c>
      <c r="J7741" s="3" t="str">
        <f>IF($B7741="SINAPI",IF(ISNUMBER(MATCH(Banco!$C7741,Analitico!$A:$A,0)),INDEX(Analitico!E:E,MATCH(Banco!$C7741,Analitico!$A:$A,0))&amp;"%",""),"")</f>
        <v/>
      </c>
      <c r="K7741" s="3" t="str">
        <f>IF($B7741="SINAPI",IF(ISNUMBER(MATCH(Banco!$C7741,Analitico!$A:$A,0)),INDEX(Analitico!F:F,MATCH(Banco!$C7741,Analitico!$A:$A,0))&amp;"%",""),"")</f>
        <v/>
      </c>
    </row>
    <row r="7742" spans="1:11" ht="22.5" x14ac:dyDescent="0.2">
      <c r="A7742" s="1" t="str">
        <f t="shared" si="122"/>
        <v>SINAPI 105095</v>
      </c>
      <c r="B7742" s="3" t="s">
        <v>21527</v>
      </c>
      <c r="C7742" s="3" t="s">
        <v>9073</v>
      </c>
      <c r="D7742" s="2" t="s">
        <v>16316</v>
      </c>
      <c r="E7742" s="3" t="s">
        <v>20621</v>
      </c>
      <c r="F7742" s="67" t="s">
        <v>39077</v>
      </c>
      <c r="G7742" s="67" t="s">
        <v>32255</v>
      </c>
      <c r="I7742" s="3" t="s">
        <v>6298</v>
      </c>
      <c r="J7742" s="3" t="str">
        <f>IF($B7742="SINAPI",IF(ISNUMBER(MATCH(Banco!$C7742,Analitico!$A:$A,0)),INDEX(Analitico!E:E,MATCH(Banco!$C7742,Analitico!$A:$A,0))&amp;"%",""),"")</f>
        <v/>
      </c>
      <c r="K7742" s="3" t="str">
        <f>IF($B7742="SINAPI",IF(ISNUMBER(MATCH(Banco!$C7742,Analitico!$A:$A,0)),INDEX(Analitico!F:F,MATCH(Banco!$C7742,Analitico!$A:$A,0))&amp;"%",""),"")</f>
        <v/>
      </c>
    </row>
    <row r="7743" spans="1:11" ht="22.5" x14ac:dyDescent="0.2">
      <c r="A7743" s="1" t="str">
        <f t="shared" si="122"/>
        <v>SINAPI 105098</v>
      </c>
      <c r="B7743" s="3" t="s">
        <v>21527</v>
      </c>
      <c r="C7743" s="3" t="s">
        <v>9074</v>
      </c>
      <c r="D7743" s="2" t="s">
        <v>16317</v>
      </c>
      <c r="E7743" s="3" t="s">
        <v>20621</v>
      </c>
      <c r="F7743" s="67" t="s">
        <v>32340</v>
      </c>
      <c r="G7743" s="67" t="s">
        <v>36186</v>
      </c>
      <c r="I7743" s="3" t="s">
        <v>6298</v>
      </c>
      <c r="J7743" s="3" t="str">
        <f>IF($B7743="SINAPI",IF(ISNUMBER(MATCH(Banco!$C7743,Analitico!$A:$A,0)),INDEX(Analitico!E:E,MATCH(Banco!$C7743,Analitico!$A:$A,0))&amp;"%",""),"")</f>
        <v/>
      </c>
      <c r="K7743" s="3" t="str">
        <f>IF($B7743="SINAPI",IF(ISNUMBER(MATCH(Banco!$C7743,Analitico!$A:$A,0)),INDEX(Analitico!F:F,MATCH(Banco!$C7743,Analitico!$A:$A,0))&amp;"%",""),"")</f>
        <v/>
      </c>
    </row>
    <row r="7744" spans="1:11" x14ac:dyDescent="0.2">
      <c r="A7744" s="1" t="str">
        <f t="shared" si="122"/>
        <v>SINAPI 105099</v>
      </c>
      <c r="B7744" s="3" t="s">
        <v>21527</v>
      </c>
      <c r="C7744" s="3" t="s">
        <v>9075</v>
      </c>
      <c r="D7744" s="2" t="s">
        <v>16318</v>
      </c>
      <c r="E7744" s="3" t="s">
        <v>20621</v>
      </c>
      <c r="F7744" s="67" t="s">
        <v>39078</v>
      </c>
      <c r="G7744" s="67" t="s">
        <v>34801</v>
      </c>
      <c r="I7744" s="3" t="s">
        <v>6298</v>
      </c>
      <c r="J7744" s="3" t="str">
        <f>IF($B7744="SINAPI",IF(ISNUMBER(MATCH(Banco!$C7744,Analitico!$A:$A,0)),INDEX(Analitico!E:E,MATCH(Banco!$C7744,Analitico!$A:$A,0))&amp;"%",""),"")</f>
        <v/>
      </c>
      <c r="K7744" s="3" t="str">
        <f>IF($B7744="SINAPI",IF(ISNUMBER(MATCH(Banco!$C7744,Analitico!$A:$A,0)),INDEX(Analitico!F:F,MATCH(Banco!$C7744,Analitico!$A:$A,0))&amp;"%",""),"")</f>
        <v/>
      </c>
    </row>
    <row r="7745" spans="1:11" x14ac:dyDescent="0.2">
      <c r="A7745" s="1" t="str">
        <f t="shared" si="122"/>
        <v>SINAPI 105100</v>
      </c>
      <c r="B7745" s="3" t="s">
        <v>21527</v>
      </c>
      <c r="C7745" s="3" t="s">
        <v>9076</v>
      </c>
      <c r="D7745" s="2" t="s">
        <v>16319</v>
      </c>
      <c r="E7745" s="3" t="s">
        <v>20621</v>
      </c>
      <c r="F7745" s="67" t="s">
        <v>39079</v>
      </c>
      <c r="G7745" s="67" t="s">
        <v>36187</v>
      </c>
      <c r="I7745" s="3" t="s">
        <v>6298</v>
      </c>
      <c r="J7745" s="3" t="str">
        <f>IF($B7745="SINAPI",IF(ISNUMBER(MATCH(Banco!$C7745,Analitico!$A:$A,0)),INDEX(Analitico!E:E,MATCH(Banco!$C7745,Analitico!$A:$A,0))&amp;"%",""),"")</f>
        <v/>
      </c>
      <c r="K7745" s="3" t="str">
        <f>IF($B7745="SINAPI",IF(ISNUMBER(MATCH(Banco!$C7745,Analitico!$A:$A,0)),INDEX(Analitico!F:F,MATCH(Banco!$C7745,Analitico!$A:$A,0))&amp;"%",""),"")</f>
        <v/>
      </c>
    </row>
    <row r="7746" spans="1:11" x14ac:dyDescent="0.2">
      <c r="A7746" s="1" t="str">
        <f t="shared" si="122"/>
        <v>SINAPI 105101</v>
      </c>
      <c r="B7746" s="3" t="s">
        <v>21527</v>
      </c>
      <c r="C7746" s="3" t="s">
        <v>9077</v>
      </c>
      <c r="D7746" s="2" t="s">
        <v>16320</v>
      </c>
      <c r="E7746" s="3" t="s">
        <v>20621</v>
      </c>
      <c r="F7746" s="67" t="s">
        <v>39080</v>
      </c>
      <c r="G7746" s="67" t="s">
        <v>31876</v>
      </c>
      <c r="I7746" s="3" t="s">
        <v>6298</v>
      </c>
      <c r="J7746" s="3" t="str">
        <f>IF($B7746="SINAPI",IF(ISNUMBER(MATCH(Banco!$C7746,Analitico!$A:$A,0)),INDEX(Analitico!E:E,MATCH(Banco!$C7746,Analitico!$A:$A,0))&amp;"%",""),"")</f>
        <v/>
      </c>
      <c r="K7746" s="3" t="str">
        <f>IF($B7746="SINAPI",IF(ISNUMBER(MATCH(Banco!$C7746,Analitico!$A:$A,0)),INDEX(Analitico!F:F,MATCH(Banco!$C7746,Analitico!$A:$A,0))&amp;"%",""),"")</f>
        <v/>
      </c>
    </row>
    <row r="7747" spans="1:11" x14ac:dyDescent="0.2">
      <c r="A7747" s="1" t="str">
        <f t="shared" si="122"/>
        <v>SINAPI 105102</v>
      </c>
      <c r="B7747" s="3" t="s">
        <v>21527</v>
      </c>
      <c r="C7747" s="3" t="s">
        <v>9078</v>
      </c>
      <c r="D7747" s="2" t="s">
        <v>16321</v>
      </c>
      <c r="E7747" s="3" t="s">
        <v>20621</v>
      </c>
      <c r="F7747" s="67" t="s">
        <v>39081</v>
      </c>
      <c r="G7747" s="67" t="s">
        <v>36188</v>
      </c>
      <c r="I7747" s="3" t="s">
        <v>6298</v>
      </c>
      <c r="J7747" s="3" t="str">
        <f>IF($B7747="SINAPI",IF(ISNUMBER(MATCH(Banco!$C7747,Analitico!$A:$A,0)),INDEX(Analitico!E:E,MATCH(Banco!$C7747,Analitico!$A:$A,0))&amp;"%",""),"")</f>
        <v/>
      </c>
      <c r="K7747" s="3" t="str">
        <f>IF($B7747="SINAPI",IF(ISNUMBER(MATCH(Banco!$C7747,Analitico!$A:$A,0)),INDEX(Analitico!F:F,MATCH(Banco!$C7747,Analitico!$A:$A,0))&amp;"%",""),"")</f>
        <v/>
      </c>
    </row>
    <row r="7748" spans="1:11" ht="22.5" x14ac:dyDescent="0.2">
      <c r="A7748" s="1" t="str">
        <f t="shared" si="122"/>
        <v>SINAPI 98562</v>
      </c>
      <c r="B7748" s="3" t="s">
        <v>21527</v>
      </c>
      <c r="C7748" s="3" t="s">
        <v>9079</v>
      </c>
      <c r="D7748" s="2" t="s">
        <v>16322</v>
      </c>
      <c r="E7748" s="3" t="s">
        <v>20623</v>
      </c>
      <c r="F7748" s="67" t="s">
        <v>33352</v>
      </c>
      <c r="G7748" s="67" t="s">
        <v>21524</v>
      </c>
      <c r="I7748" s="3" t="s">
        <v>6298</v>
      </c>
      <c r="J7748" s="3" t="str">
        <f>IF($B7748="SINAPI",IF(ISNUMBER(MATCH(Banco!$C7748,Analitico!$A:$A,0)),INDEX(Analitico!E:E,MATCH(Banco!$C7748,Analitico!$A:$A,0))&amp;"%",""),"")</f>
        <v/>
      </c>
      <c r="K7748" s="3" t="str">
        <f>IF($B7748="SINAPI",IF(ISNUMBER(MATCH(Banco!$C7748,Analitico!$A:$A,0)),INDEX(Analitico!F:F,MATCH(Banco!$C7748,Analitico!$A:$A,0))&amp;"%",""),"")</f>
        <v/>
      </c>
    </row>
    <row r="7749" spans="1:11" x14ac:dyDescent="0.2">
      <c r="A7749" s="1" t="str">
        <f t="shared" si="122"/>
        <v>SINAPI 98555</v>
      </c>
      <c r="B7749" s="3" t="s">
        <v>21527</v>
      </c>
      <c r="C7749" s="3" t="s">
        <v>9080</v>
      </c>
      <c r="D7749" s="2" t="s">
        <v>16323</v>
      </c>
      <c r="E7749" s="3" t="s">
        <v>20623</v>
      </c>
      <c r="F7749" s="67" t="s">
        <v>4599</v>
      </c>
      <c r="G7749" s="67" t="s">
        <v>21276</v>
      </c>
      <c r="I7749" s="3" t="s">
        <v>6298</v>
      </c>
      <c r="J7749" s="3" t="str">
        <f>IF($B7749="SINAPI",IF(ISNUMBER(MATCH(Banco!$C7749,Analitico!$A:$A,0)),INDEX(Analitico!E:E,MATCH(Banco!$C7749,Analitico!$A:$A,0))&amp;"%",""),"")</f>
        <v/>
      </c>
      <c r="K7749" s="3" t="str">
        <f>IF($B7749="SINAPI",IF(ISNUMBER(MATCH(Banco!$C7749,Analitico!$A:$A,0)),INDEX(Analitico!F:F,MATCH(Banco!$C7749,Analitico!$A:$A,0))&amp;"%",""),"")</f>
        <v/>
      </c>
    </row>
    <row r="7750" spans="1:11" ht="22.5" x14ac:dyDescent="0.2">
      <c r="A7750" s="1" t="str">
        <f t="shared" si="122"/>
        <v>SINAPI 98556</v>
      </c>
      <c r="B7750" s="3" t="s">
        <v>21527</v>
      </c>
      <c r="C7750" s="3" t="s">
        <v>9081</v>
      </c>
      <c r="D7750" s="2" t="s">
        <v>34640</v>
      </c>
      <c r="E7750" s="3" t="s">
        <v>20623</v>
      </c>
      <c r="F7750" s="67" t="s">
        <v>32175</v>
      </c>
      <c r="G7750" s="67" t="s">
        <v>21295</v>
      </c>
      <c r="I7750" s="3" t="s">
        <v>6298</v>
      </c>
      <c r="J7750" s="3" t="str">
        <f>IF($B7750="SINAPI",IF(ISNUMBER(MATCH(Banco!$C7750,Analitico!$A:$A,0)),INDEX(Analitico!E:E,MATCH(Banco!$C7750,Analitico!$A:$A,0))&amp;"%",""),"")</f>
        <v/>
      </c>
      <c r="K7750" s="3" t="str">
        <f>IF($B7750="SINAPI",IF(ISNUMBER(MATCH(Banco!$C7750,Analitico!$A:$A,0)),INDEX(Analitico!F:F,MATCH(Banco!$C7750,Analitico!$A:$A,0))&amp;"%",""),"")</f>
        <v/>
      </c>
    </row>
    <row r="7751" spans="1:11" ht="22.5" x14ac:dyDescent="0.2">
      <c r="A7751" s="1" t="str">
        <f t="shared" si="122"/>
        <v>SINAPI 98558</v>
      </c>
      <c r="B7751" s="3" t="s">
        <v>21527</v>
      </c>
      <c r="C7751" s="3" t="s">
        <v>9082</v>
      </c>
      <c r="D7751" s="2" t="s">
        <v>16324</v>
      </c>
      <c r="E7751" s="3" t="s">
        <v>20622</v>
      </c>
      <c r="F7751" s="67" t="s">
        <v>21796</v>
      </c>
      <c r="G7751" s="67" t="s">
        <v>5074</v>
      </c>
      <c r="I7751" s="3" t="s">
        <v>6298</v>
      </c>
      <c r="J7751" s="3" t="str">
        <f>IF($B7751="SINAPI",IF(ISNUMBER(MATCH(Banco!$C7751,Analitico!$A:$A,0)),INDEX(Analitico!E:E,MATCH(Banco!$C7751,Analitico!$A:$A,0))&amp;"%",""),"")</f>
        <v/>
      </c>
      <c r="K7751" s="3" t="str">
        <f>IF($B7751="SINAPI",IF(ISNUMBER(MATCH(Banco!$C7751,Analitico!$A:$A,0)),INDEX(Analitico!F:F,MATCH(Banco!$C7751,Analitico!$A:$A,0))&amp;"%",""),"")</f>
        <v/>
      </c>
    </row>
    <row r="7752" spans="1:11" x14ac:dyDescent="0.2">
      <c r="A7752" s="1" t="str">
        <f t="shared" si="122"/>
        <v>SINAPI 98559</v>
      </c>
      <c r="B7752" s="3" t="s">
        <v>21527</v>
      </c>
      <c r="C7752" s="3" t="s">
        <v>9083</v>
      </c>
      <c r="D7752" s="2" t="s">
        <v>16325</v>
      </c>
      <c r="E7752" s="3" t="s">
        <v>20621</v>
      </c>
      <c r="F7752" s="67" t="s">
        <v>4684</v>
      </c>
      <c r="G7752" s="67" t="s">
        <v>5643</v>
      </c>
      <c r="I7752" s="3" t="s">
        <v>6298</v>
      </c>
      <c r="J7752" s="3" t="str">
        <f>IF($B7752="SINAPI",IF(ISNUMBER(MATCH(Banco!$C7752,Analitico!$A:$A,0)),INDEX(Analitico!E:E,MATCH(Banco!$C7752,Analitico!$A:$A,0))&amp;"%",""),"")</f>
        <v/>
      </c>
      <c r="K7752" s="3" t="str">
        <f>IF($B7752="SINAPI",IF(ISNUMBER(MATCH(Banco!$C7752,Analitico!$A:$A,0)),INDEX(Analitico!F:F,MATCH(Banco!$C7752,Analitico!$A:$A,0))&amp;"%",""),"")</f>
        <v/>
      </c>
    </row>
    <row r="7753" spans="1:11" ht="22.5" x14ac:dyDescent="0.2">
      <c r="A7753" s="1" t="str">
        <f t="shared" si="122"/>
        <v>SINAPI 98546</v>
      </c>
      <c r="B7753" s="3" t="s">
        <v>21527</v>
      </c>
      <c r="C7753" s="3" t="s">
        <v>9084</v>
      </c>
      <c r="D7753" s="2" t="s">
        <v>16326</v>
      </c>
      <c r="E7753" s="3" t="s">
        <v>20623</v>
      </c>
      <c r="F7753" s="67" t="s">
        <v>39082</v>
      </c>
      <c r="G7753" s="67" t="s">
        <v>36189</v>
      </c>
      <c r="I7753" s="3" t="s">
        <v>6298</v>
      </c>
      <c r="J7753" s="3" t="str">
        <f>IF($B7753="SINAPI",IF(ISNUMBER(MATCH(Banco!$C7753,Analitico!$A:$A,0)),INDEX(Analitico!E:E,MATCH(Banco!$C7753,Analitico!$A:$A,0))&amp;"%",""),"")</f>
        <v/>
      </c>
      <c r="K7753" s="3" t="str">
        <f>IF($B7753="SINAPI",IF(ISNUMBER(MATCH(Banco!$C7753,Analitico!$A:$A,0)),INDEX(Analitico!F:F,MATCH(Banco!$C7753,Analitico!$A:$A,0))&amp;"%",""),"")</f>
        <v/>
      </c>
    </row>
    <row r="7754" spans="1:11" ht="22.5" x14ac:dyDescent="0.2">
      <c r="A7754" s="1" t="str">
        <f t="shared" si="122"/>
        <v>SINAPI 98547</v>
      </c>
      <c r="B7754" s="3" t="s">
        <v>21527</v>
      </c>
      <c r="C7754" s="3" t="s">
        <v>9085</v>
      </c>
      <c r="D7754" s="2" t="s">
        <v>16327</v>
      </c>
      <c r="E7754" s="3" t="s">
        <v>20623</v>
      </c>
      <c r="F7754" s="67" t="s">
        <v>37190</v>
      </c>
      <c r="G7754" s="67" t="s">
        <v>36190</v>
      </c>
      <c r="I7754" s="3" t="s">
        <v>6298</v>
      </c>
      <c r="J7754" s="3" t="str">
        <f>IF($B7754="SINAPI",IF(ISNUMBER(MATCH(Banco!$C7754,Analitico!$A:$A,0)),INDEX(Analitico!E:E,MATCH(Banco!$C7754,Analitico!$A:$A,0))&amp;"%",""),"")</f>
        <v/>
      </c>
      <c r="K7754" s="3" t="str">
        <f>IF($B7754="SINAPI",IF(ISNUMBER(MATCH(Banco!$C7754,Analitico!$A:$A,0)),INDEX(Analitico!F:F,MATCH(Banco!$C7754,Analitico!$A:$A,0))&amp;"%",""),"")</f>
        <v/>
      </c>
    </row>
    <row r="7755" spans="1:11" x14ac:dyDescent="0.2">
      <c r="A7755" s="1" t="str">
        <f t="shared" si="122"/>
        <v>SINAPI 98553</v>
      </c>
      <c r="B7755" s="3" t="s">
        <v>21527</v>
      </c>
      <c r="C7755" s="3" t="s">
        <v>9086</v>
      </c>
      <c r="D7755" s="2" t="s">
        <v>16328</v>
      </c>
      <c r="E7755" s="3" t="s">
        <v>20623</v>
      </c>
      <c r="F7755" s="67" t="s">
        <v>29981</v>
      </c>
      <c r="G7755" s="67" t="s">
        <v>29526</v>
      </c>
      <c r="I7755" s="3" t="s">
        <v>6298</v>
      </c>
      <c r="J7755" s="3" t="str">
        <f>IF($B7755="SINAPI",IF(ISNUMBER(MATCH(Banco!$C7755,Analitico!$A:$A,0)),INDEX(Analitico!E:E,MATCH(Banco!$C7755,Analitico!$A:$A,0))&amp;"%",""),"")</f>
        <v/>
      </c>
      <c r="K7755" s="3" t="str">
        <f>IF($B7755="SINAPI",IF(ISNUMBER(MATCH(Banco!$C7755,Analitico!$A:$A,0)),INDEX(Analitico!F:F,MATCH(Banco!$C7755,Analitico!$A:$A,0))&amp;"%",""),"")</f>
        <v/>
      </c>
    </row>
    <row r="7756" spans="1:11" x14ac:dyDescent="0.2">
      <c r="A7756" s="1" t="str">
        <f t="shared" si="122"/>
        <v>SINAPI 98554</v>
      </c>
      <c r="B7756" s="3" t="s">
        <v>21527</v>
      </c>
      <c r="C7756" s="3" t="s">
        <v>9087</v>
      </c>
      <c r="D7756" s="2" t="s">
        <v>16329</v>
      </c>
      <c r="E7756" s="3" t="s">
        <v>20623</v>
      </c>
      <c r="F7756" s="67" t="s">
        <v>29982</v>
      </c>
      <c r="G7756" s="67" t="s">
        <v>20762</v>
      </c>
      <c r="I7756" s="3" t="s">
        <v>6298</v>
      </c>
      <c r="J7756" s="3" t="str">
        <f>IF($B7756="SINAPI",IF(ISNUMBER(MATCH(Banco!$C7756,Analitico!$A:$A,0)),INDEX(Analitico!E:E,MATCH(Banco!$C7756,Analitico!$A:$A,0))&amp;"%",""),"")</f>
        <v/>
      </c>
      <c r="K7756" s="3" t="str">
        <f>IF($B7756="SINAPI",IF(ISNUMBER(MATCH(Banco!$C7756,Analitico!$A:$A,0)),INDEX(Analitico!F:F,MATCH(Banco!$C7756,Analitico!$A:$A,0))&amp;"%",""),"")</f>
        <v/>
      </c>
    </row>
    <row r="7757" spans="1:11" x14ac:dyDescent="0.2">
      <c r="A7757" s="1" t="str">
        <f t="shared" si="122"/>
        <v>SINAPI 98557</v>
      </c>
      <c r="B7757" s="3" t="s">
        <v>21527</v>
      </c>
      <c r="C7757" s="3" t="s">
        <v>9088</v>
      </c>
      <c r="D7757" s="2" t="s">
        <v>16330</v>
      </c>
      <c r="E7757" s="3" t="s">
        <v>20623</v>
      </c>
      <c r="F7757" s="67" t="s">
        <v>29973</v>
      </c>
      <c r="G7757" s="67" t="s">
        <v>29527</v>
      </c>
      <c r="I7757" s="3" t="s">
        <v>6298</v>
      </c>
      <c r="J7757" s="3" t="str">
        <f>IF($B7757="SINAPI",IF(ISNUMBER(MATCH(Banco!$C7757,Analitico!$A:$A,0)),INDEX(Analitico!E:E,MATCH(Banco!$C7757,Analitico!$A:$A,0))&amp;"%",""),"")</f>
        <v/>
      </c>
      <c r="K7757" s="3" t="str">
        <f>IF($B7757="SINAPI",IF(ISNUMBER(MATCH(Banco!$C7757,Analitico!$A:$A,0)),INDEX(Analitico!F:F,MATCH(Banco!$C7757,Analitico!$A:$A,0))&amp;"%",""),"")</f>
        <v/>
      </c>
    </row>
    <row r="7758" spans="1:11" ht="22.5" x14ac:dyDescent="0.2">
      <c r="A7758" s="1" t="str">
        <f t="shared" si="122"/>
        <v>SINAPI 98563</v>
      </c>
      <c r="B7758" s="3" t="s">
        <v>21527</v>
      </c>
      <c r="C7758" s="3" t="s">
        <v>9089</v>
      </c>
      <c r="D7758" s="2" t="s">
        <v>16331</v>
      </c>
      <c r="E7758" s="3" t="s">
        <v>20623</v>
      </c>
      <c r="F7758" s="67" t="s">
        <v>30994</v>
      </c>
      <c r="G7758" s="67" t="s">
        <v>5972</v>
      </c>
      <c r="I7758" s="3" t="s">
        <v>6298</v>
      </c>
      <c r="J7758" s="3" t="str">
        <f>IF($B7758="SINAPI",IF(ISNUMBER(MATCH(Banco!$C7758,Analitico!$A:$A,0)),INDEX(Analitico!E:E,MATCH(Banco!$C7758,Analitico!$A:$A,0))&amp;"%",""),"")</f>
        <v/>
      </c>
      <c r="K7758" s="3" t="str">
        <f>IF($B7758="SINAPI",IF(ISNUMBER(MATCH(Banco!$C7758,Analitico!$A:$A,0)),INDEX(Analitico!F:F,MATCH(Banco!$C7758,Analitico!$A:$A,0))&amp;"%",""),"")</f>
        <v/>
      </c>
    </row>
    <row r="7759" spans="1:11" ht="22.5" x14ac:dyDescent="0.2">
      <c r="A7759" s="1" t="str">
        <f t="shared" si="122"/>
        <v>SINAPI 98564</v>
      </c>
      <c r="B7759" s="3" t="s">
        <v>21527</v>
      </c>
      <c r="C7759" s="3" t="s">
        <v>9090</v>
      </c>
      <c r="D7759" s="2" t="s">
        <v>16332</v>
      </c>
      <c r="E7759" s="3" t="s">
        <v>20623</v>
      </c>
      <c r="F7759" s="67" t="s">
        <v>29647</v>
      </c>
      <c r="G7759" s="67" t="s">
        <v>6133</v>
      </c>
      <c r="I7759" s="3" t="s">
        <v>6298</v>
      </c>
      <c r="J7759" s="3" t="str">
        <f>IF($B7759="SINAPI",IF(ISNUMBER(MATCH(Banco!$C7759,Analitico!$A:$A,0)),INDEX(Analitico!E:E,MATCH(Banco!$C7759,Analitico!$A:$A,0))&amp;"%",""),"")</f>
        <v/>
      </c>
      <c r="K7759" s="3" t="str">
        <f>IF($B7759="SINAPI",IF(ISNUMBER(MATCH(Banco!$C7759,Analitico!$A:$A,0)),INDEX(Analitico!F:F,MATCH(Banco!$C7759,Analitico!$A:$A,0))&amp;"%",""),"")</f>
        <v/>
      </c>
    </row>
    <row r="7760" spans="1:11" ht="22.5" x14ac:dyDescent="0.2">
      <c r="A7760" s="1" t="str">
        <f t="shared" si="122"/>
        <v>SINAPI 98565</v>
      </c>
      <c r="B7760" s="3" t="s">
        <v>21527</v>
      </c>
      <c r="C7760" s="3" t="s">
        <v>9091</v>
      </c>
      <c r="D7760" s="2" t="s">
        <v>16333</v>
      </c>
      <c r="E7760" s="3" t="s">
        <v>20623</v>
      </c>
      <c r="F7760" s="67" t="s">
        <v>35579</v>
      </c>
      <c r="G7760" s="67" t="s">
        <v>36191</v>
      </c>
      <c r="I7760" s="3" t="s">
        <v>6298</v>
      </c>
      <c r="J7760" s="3" t="str">
        <f>IF($B7760="SINAPI",IF(ISNUMBER(MATCH(Banco!$C7760,Analitico!$A:$A,0)),INDEX(Analitico!E:E,MATCH(Banco!$C7760,Analitico!$A:$A,0))&amp;"%",""),"")</f>
        <v/>
      </c>
      <c r="K7760" s="3" t="str">
        <f>IF($B7760="SINAPI",IF(ISNUMBER(MATCH(Banco!$C7760,Analitico!$A:$A,0)),INDEX(Analitico!F:F,MATCH(Banco!$C7760,Analitico!$A:$A,0))&amp;"%",""),"")</f>
        <v/>
      </c>
    </row>
    <row r="7761" spans="1:11" ht="22.5" x14ac:dyDescent="0.2">
      <c r="A7761" s="1" t="str">
        <f t="shared" si="122"/>
        <v>SINAPI 98566</v>
      </c>
      <c r="B7761" s="3" t="s">
        <v>21527</v>
      </c>
      <c r="C7761" s="3" t="s">
        <v>9092</v>
      </c>
      <c r="D7761" s="2" t="s">
        <v>16334</v>
      </c>
      <c r="E7761" s="3" t="s">
        <v>20623</v>
      </c>
      <c r="F7761" s="67" t="s">
        <v>21890</v>
      </c>
      <c r="G7761" s="67" t="s">
        <v>21265</v>
      </c>
      <c r="I7761" s="3" t="s">
        <v>6298</v>
      </c>
      <c r="J7761" s="3" t="str">
        <f>IF($B7761="SINAPI",IF(ISNUMBER(MATCH(Banco!$C7761,Analitico!$A:$A,0)),INDEX(Analitico!E:E,MATCH(Banco!$C7761,Analitico!$A:$A,0))&amp;"%",""),"")</f>
        <v/>
      </c>
      <c r="K7761" s="3" t="str">
        <f>IF($B7761="SINAPI",IF(ISNUMBER(MATCH(Banco!$C7761,Analitico!$A:$A,0)),INDEX(Analitico!F:F,MATCH(Banco!$C7761,Analitico!$A:$A,0))&amp;"%",""),"")</f>
        <v/>
      </c>
    </row>
    <row r="7762" spans="1:11" ht="22.5" x14ac:dyDescent="0.2">
      <c r="A7762" s="1" t="str">
        <f t="shared" si="122"/>
        <v>SINAPI 98567</v>
      </c>
      <c r="B7762" s="3" t="s">
        <v>21527</v>
      </c>
      <c r="C7762" s="3" t="s">
        <v>9093</v>
      </c>
      <c r="D7762" s="2" t="s">
        <v>16335</v>
      </c>
      <c r="E7762" s="3" t="s">
        <v>20623</v>
      </c>
      <c r="F7762" s="67" t="s">
        <v>31922</v>
      </c>
      <c r="G7762" s="67" t="s">
        <v>36192</v>
      </c>
      <c r="I7762" s="3" t="s">
        <v>6298</v>
      </c>
      <c r="J7762" s="3" t="str">
        <f>IF($B7762="SINAPI",IF(ISNUMBER(MATCH(Banco!$C7762,Analitico!$A:$A,0)),INDEX(Analitico!E:E,MATCH(Banco!$C7762,Analitico!$A:$A,0))&amp;"%",""),"")</f>
        <v/>
      </c>
      <c r="K7762" s="3" t="str">
        <f>IF($B7762="SINAPI",IF(ISNUMBER(MATCH(Banco!$C7762,Analitico!$A:$A,0)),INDEX(Analitico!F:F,MATCH(Banco!$C7762,Analitico!$A:$A,0))&amp;"%",""),"")</f>
        <v/>
      </c>
    </row>
    <row r="7763" spans="1:11" ht="22.5" x14ac:dyDescent="0.2">
      <c r="A7763" s="1" t="str">
        <f t="shared" si="122"/>
        <v>SINAPI 98568</v>
      </c>
      <c r="B7763" s="3" t="s">
        <v>21527</v>
      </c>
      <c r="C7763" s="3" t="s">
        <v>9094</v>
      </c>
      <c r="D7763" s="2" t="s">
        <v>16336</v>
      </c>
      <c r="E7763" s="3" t="s">
        <v>20623</v>
      </c>
      <c r="F7763" s="67" t="s">
        <v>28684</v>
      </c>
      <c r="G7763" s="67" t="s">
        <v>29514</v>
      </c>
      <c r="I7763" s="3" t="s">
        <v>6298</v>
      </c>
      <c r="J7763" s="3" t="str">
        <f>IF($B7763="SINAPI",IF(ISNUMBER(MATCH(Banco!$C7763,Analitico!$A:$A,0)),INDEX(Analitico!E:E,MATCH(Banco!$C7763,Analitico!$A:$A,0))&amp;"%",""),"")</f>
        <v/>
      </c>
      <c r="K7763" s="3" t="str">
        <f>IF($B7763="SINAPI",IF(ISNUMBER(MATCH(Banco!$C7763,Analitico!$A:$A,0)),INDEX(Analitico!F:F,MATCH(Banco!$C7763,Analitico!$A:$A,0))&amp;"%",""),"")</f>
        <v/>
      </c>
    </row>
    <row r="7764" spans="1:11" ht="22.5" x14ac:dyDescent="0.2">
      <c r="A7764" s="1" t="str">
        <f t="shared" si="122"/>
        <v>SINAPI 98569</v>
      </c>
      <c r="B7764" s="3" t="s">
        <v>21527</v>
      </c>
      <c r="C7764" s="3" t="s">
        <v>9095</v>
      </c>
      <c r="D7764" s="2" t="s">
        <v>16337</v>
      </c>
      <c r="E7764" s="3" t="s">
        <v>20623</v>
      </c>
      <c r="F7764" s="67" t="s">
        <v>21656</v>
      </c>
      <c r="G7764" s="67" t="s">
        <v>36193</v>
      </c>
      <c r="I7764" s="3" t="s">
        <v>6298</v>
      </c>
      <c r="J7764" s="3" t="str">
        <f>IF($B7764="SINAPI",IF(ISNUMBER(MATCH(Banco!$C7764,Analitico!$A:$A,0)),INDEX(Analitico!E:E,MATCH(Banco!$C7764,Analitico!$A:$A,0))&amp;"%",""),"")</f>
        <v/>
      </c>
      <c r="K7764" s="3" t="str">
        <f>IF($B7764="SINAPI",IF(ISNUMBER(MATCH(Banco!$C7764,Analitico!$A:$A,0)),INDEX(Analitico!F:F,MATCH(Banco!$C7764,Analitico!$A:$A,0))&amp;"%",""),"")</f>
        <v/>
      </c>
    </row>
    <row r="7765" spans="1:11" ht="22.5" x14ac:dyDescent="0.2">
      <c r="A7765" s="1" t="str">
        <f t="shared" si="122"/>
        <v>SINAPI 98570</v>
      </c>
      <c r="B7765" s="3" t="s">
        <v>21527</v>
      </c>
      <c r="C7765" s="3" t="s">
        <v>9096</v>
      </c>
      <c r="D7765" s="2" t="s">
        <v>16338</v>
      </c>
      <c r="E7765" s="3" t="s">
        <v>20623</v>
      </c>
      <c r="F7765" s="67" t="s">
        <v>39083</v>
      </c>
      <c r="G7765" s="67" t="s">
        <v>29971</v>
      </c>
      <c r="I7765" s="3" t="s">
        <v>6298</v>
      </c>
      <c r="J7765" s="3" t="str">
        <f>IF($B7765="SINAPI",IF(ISNUMBER(MATCH(Banco!$C7765,Analitico!$A:$A,0)),INDEX(Analitico!E:E,MATCH(Banco!$C7765,Analitico!$A:$A,0))&amp;"%",""),"")</f>
        <v/>
      </c>
      <c r="K7765" s="3" t="str">
        <f>IF($B7765="SINAPI",IF(ISNUMBER(MATCH(Banco!$C7765,Analitico!$A:$A,0)),INDEX(Analitico!F:F,MATCH(Banco!$C7765,Analitico!$A:$A,0))&amp;"%",""),"")</f>
        <v/>
      </c>
    </row>
    <row r="7766" spans="1:11" x14ac:dyDescent="0.2">
      <c r="A7766" s="1" t="str">
        <f t="shared" si="122"/>
        <v>SINAPI 98571</v>
      </c>
      <c r="B7766" s="3" t="s">
        <v>21527</v>
      </c>
      <c r="C7766" s="3" t="s">
        <v>9097</v>
      </c>
      <c r="D7766" s="2" t="s">
        <v>16339</v>
      </c>
      <c r="E7766" s="3" t="s">
        <v>20623</v>
      </c>
      <c r="F7766" s="67" t="s">
        <v>33991</v>
      </c>
      <c r="G7766" s="67" t="s">
        <v>32241</v>
      </c>
      <c r="I7766" s="3" t="s">
        <v>6298</v>
      </c>
      <c r="J7766" s="3" t="str">
        <f>IF($B7766="SINAPI",IF(ISNUMBER(MATCH(Banco!$C7766,Analitico!$A:$A,0)),INDEX(Analitico!E:E,MATCH(Banco!$C7766,Analitico!$A:$A,0))&amp;"%",""),"")</f>
        <v/>
      </c>
      <c r="K7766" s="3" t="str">
        <f>IF($B7766="SINAPI",IF(ISNUMBER(MATCH(Banco!$C7766,Analitico!$A:$A,0)),INDEX(Analitico!F:F,MATCH(Banco!$C7766,Analitico!$A:$A,0))&amp;"%",""),"")</f>
        <v/>
      </c>
    </row>
    <row r="7767" spans="1:11" x14ac:dyDescent="0.2">
      <c r="A7767" s="1" t="str">
        <f t="shared" si="122"/>
        <v>SINAPI 98572</v>
      </c>
      <c r="B7767" s="3" t="s">
        <v>21527</v>
      </c>
      <c r="C7767" s="3" t="s">
        <v>9098</v>
      </c>
      <c r="D7767" s="2" t="s">
        <v>16340</v>
      </c>
      <c r="E7767" s="3" t="s">
        <v>20623</v>
      </c>
      <c r="F7767" s="67" t="s">
        <v>39084</v>
      </c>
      <c r="G7767" s="67" t="s">
        <v>36119</v>
      </c>
      <c r="I7767" s="3" t="s">
        <v>6298</v>
      </c>
      <c r="J7767" s="3" t="str">
        <f>IF($B7767="SINAPI",IF(ISNUMBER(MATCH(Banco!$C7767,Analitico!$A:$A,0)),INDEX(Analitico!E:E,MATCH(Banco!$C7767,Analitico!$A:$A,0))&amp;"%",""),"")</f>
        <v/>
      </c>
      <c r="K7767" s="3" t="str">
        <f>IF($B7767="SINAPI",IF(ISNUMBER(MATCH(Banco!$C7767,Analitico!$A:$A,0)),INDEX(Analitico!F:F,MATCH(Banco!$C7767,Analitico!$A:$A,0))&amp;"%",""),"")</f>
        <v/>
      </c>
    </row>
    <row r="7768" spans="1:11" x14ac:dyDescent="0.2">
      <c r="A7768" s="1" t="str">
        <f t="shared" si="122"/>
        <v>SINAPI 98573</v>
      </c>
      <c r="B7768" s="3" t="s">
        <v>21527</v>
      </c>
      <c r="C7768" s="3" t="s">
        <v>9099</v>
      </c>
      <c r="D7768" s="2" t="s">
        <v>16341</v>
      </c>
      <c r="E7768" s="3" t="s">
        <v>20623</v>
      </c>
      <c r="F7768" s="67" t="s">
        <v>39085</v>
      </c>
      <c r="G7768" s="67" t="s">
        <v>31548</v>
      </c>
      <c r="I7768" s="3" t="s">
        <v>6298</v>
      </c>
      <c r="J7768" s="3" t="str">
        <f>IF($B7768="SINAPI",IF(ISNUMBER(MATCH(Banco!$C7768,Analitico!$A:$A,0)),INDEX(Analitico!E:E,MATCH(Banco!$C7768,Analitico!$A:$A,0))&amp;"%",""),"")</f>
        <v/>
      </c>
      <c r="K7768" s="3" t="str">
        <f>IF($B7768="SINAPI",IF(ISNUMBER(MATCH(Banco!$C7768,Analitico!$A:$A,0)),INDEX(Analitico!F:F,MATCH(Banco!$C7768,Analitico!$A:$A,0))&amp;"%",""),"")</f>
        <v/>
      </c>
    </row>
    <row r="7769" spans="1:11" ht="22.5" x14ac:dyDescent="0.2">
      <c r="A7769" s="1" t="str">
        <f t="shared" si="122"/>
        <v>SINAPI 91831</v>
      </c>
      <c r="B7769" s="3" t="s">
        <v>21527</v>
      </c>
      <c r="C7769" s="3" t="s">
        <v>9100</v>
      </c>
      <c r="D7769" s="2" t="s">
        <v>31488</v>
      </c>
      <c r="E7769" s="3" t="s">
        <v>20621</v>
      </c>
      <c r="F7769" s="67" t="s">
        <v>6148</v>
      </c>
      <c r="G7769" s="67" t="s">
        <v>29535</v>
      </c>
      <c r="I7769" s="3" t="s">
        <v>6298</v>
      </c>
      <c r="J7769" s="3" t="str">
        <f>IF($B7769="SINAPI",IF(ISNUMBER(MATCH(Banco!$C7769,Analitico!$A:$A,0)),INDEX(Analitico!E:E,MATCH(Banco!$C7769,Analitico!$A:$A,0))&amp;"%",""),"")</f>
        <v/>
      </c>
      <c r="K7769" s="3" t="str">
        <f>IF($B7769="SINAPI",IF(ISNUMBER(MATCH(Banco!$C7769,Analitico!$A:$A,0)),INDEX(Analitico!F:F,MATCH(Banco!$C7769,Analitico!$A:$A,0))&amp;"%",""),"")</f>
        <v/>
      </c>
    </row>
    <row r="7770" spans="1:11" ht="22.5" x14ac:dyDescent="0.2">
      <c r="A7770" s="1" t="str">
        <f t="shared" si="122"/>
        <v>SINAPI 91833</v>
      </c>
      <c r="B7770" s="3" t="s">
        <v>21527</v>
      </c>
      <c r="C7770" s="3" t="s">
        <v>9101</v>
      </c>
      <c r="D7770" s="2" t="s">
        <v>31489</v>
      </c>
      <c r="E7770" s="3" t="s">
        <v>20621</v>
      </c>
      <c r="F7770" s="67" t="s">
        <v>28854</v>
      </c>
      <c r="G7770" s="67" t="s">
        <v>5523</v>
      </c>
      <c r="I7770" s="3" t="s">
        <v>6298</v>
      </c>
      <c r="J7770" s="3" t="str">
        <f>IF($B7770="SINAPI",IF(ISNUMBER(MATCH(Banco!$C7770,Analitico!$A:$A,0)),INDEX(Analitico!E:E,MATCH(Banco!$C7770,Analitico!$A:$A,0))&amp;"%",""),"")</f>
        <v/>
      </c>
      <c r="K7770" s="3" t="str">
        <f>IF($B7770="SINAPI",IF(ISNUMBER(MATCH(Banco!$C7770,Analitico!$A:$A,0)),INDEX(Analitico!F:F,MATCH(Banco!$C7770,Analitico!$A:$A,0))&amp;"%",""),"")</f>
        <v/>
      </c>
    </row>
    <row r="7771" spans="1:11" ht="22.5" x14ac:dyDescent="0.2">
      <c r="A7771" s="1" t="str">
        <f t="shared" si="122"/>
        <v>SINAPI 91834</v>
      </c>
      <c r="B7771" s="3" t="s">
        <v>21527</v>
      </c>
      <c r="C7771" s="3" t="s">
        <v>9102</v>
      </c>
      <c r="D7771" s="2" t="s">
        <v>31490</v>
      </c>
      <c r="E7771" s="3" t="s">
        <v>20621</v>
      </c>
      <c r="F7771" s="67" t="s">
        <v>20826</v>
      </c>
      <c r="G7771" s="67" t="s">
        <v>4987</v>
      </c>
      <c r="I7771" s="3" t="s">
        <v>6298</v>
      </c>
      <c r="J7771" s="3" t="str">
        <f>IF($B7771="SINAPI",IF(ISNUMBER(MATCH(Banco!$C7771,Analitico!$A:$A,0)),INDEX(Analitico!E:E,MATCH(Banco!$C7771,Analitico!$A:$A,0))&amp;"%",""),"")</f>
        <v/>
      </c>
      <c r="K7771" s="3" t="str">
        <f>IF($B7771="SINAPI",IF(ISNUMBER(MATCH(Banco!$C7771,Analitico!$A:$A,0)),INDEX(Analitico!F:F,MATCH(Banco!$C7771,Analitico!$A:$A,0))&amp;"%",""),"")</f>
        <v/>
      </c>
    </row>
    <row r="7772" spans="1:11" ht="22.5" x14ac:dyDescent="0.2">
      <c r="A7772" s="1" t="str">
        <f t="shared" si="122"/>
        <v>SINAPI 91835</v>
      </c>
      <c r="B7772" s="3" t="s">
        <v>21527</v>
      </c>
      <c r="C7772" s="3" t="s">
        <v>9103</v>
      </c>
      <c r="D7772" s="2" t="s">
        <v>31491</v>
      </c>
      <c r="E7772" s="3" t="s">
        <v>20621</v>
      </c>
      <c r="F7772" s="67" t="s">
        <v>20971</v>
      </c>
      <c r="G7772" s="67" t="s">
        <v>29750</v>
      </c>
      <c r="I7772" s="3" t="s">
        <v>6298</v>
      </c>
      <c r="J7772" s="3" t="str">
        <f>IF($B7772="SINAPI",IF(ISNUMBER(MATCH(Banco!$C7772,Analitico!$A:$A,0)),INDEX(Analitico!E:E,MATCH(Banco!$C7772,Analitico!$A:$A,0))&amp;"%",""),"")</f>
        <v/>
      </c>
      <c r="K7772" s="3" t="str">
        <f>IF($B7772="SINAPI",IF(ISNUMBER(MATCH(Banco!$C7772,Analitico!$A:$A,0)),INDEX(Analitico!F:F,MATCH(Banco!$C7772,Analitico!$A:$A,0))&amp;"%",""),"")</f>
        <v/>
      </c>
    </row>
    <row r="7773" spans="1:11" ht="22.5" x14ac:dyDescent="0.2">
      <c r="A7773" s="1" t="str">
        <f t="shared" si="122"/>
        <v>SINAPI 91836</v>
      </c>
      <c r="B7773" s="3" t="s">
        <v>21527</v>
      </c>
      <c r="C7773" s="3" t="s">
        <v>9104</v>
      </c>
      <c r="D7773" s="2" t="s">
        <v>31492</v>
      </c>
      <c r="E7773" s="3" t="s">
        <v>20621</v>
      </c>
      <c r="F7773" s="67" t="s">
        <v>5032</v>
      </c>
      <c r="G7773" s="67" t="s">
        <v>21776</v>
      </c>
      <c r="I7773" s="3" t="s">
        <v>6298</v>
      </c>
      <c r="J7773" s="3" t="str">
        <f>IF($B7773="SINAPI",IF(ISNUMBER(MATCH(Banco!$C7773,Analitico!$A:$A,0)),INDEX(Analitico!E:E,MATCH(Banco!$C7773,Analitico!$A:$A,0))&amp;"%",""),"")</f>
        <v/>
      </c>
      <c r="K7773" s="3" t="str">
        <f>IF($B7773="SINAPI",IF(ISNUMBER(MATCH(Banco!$C7773,Analitico!$A:$A,0)),INDEX(Analitico!F:F,MATCH(Banco!$C7773,Analitico!$A:$A,0))&amp;"%",""),"")</f>
        <v/>
      </c>
    </row>
    <row r="7774" spans="1:11" ht="22.5" x14ac:dyDescent="0.2">
      <c r="A7774" s="1" t="str">
        <f t="shared" si="122"/>
        <v>SINAPI 91837</v>
      </c>
      <c r="B7774" s="3" t="s">
        <v>21527</v>
      </c>
      <c r="C7774" s="3" t="s">
        <v>9105</v>
      </c>
      <c r="D7774" s="2" t="s">
        <v>31493</v>
      </c>
      <c r="E7774" s="3" t="s">
        <v>20621</v>
      </c>
      <c r="F7774" s="67" t="s">
        <v>6206</v>
      </c>
      <c r="G7774" s="67" t="s">
        <v>5020</v>
      </c>
      <c r="I7774" s="3" t="s">
        <v>6298</v>
      </c>
      <c r="J7774" s="3" t="str">
        <f>IF($B7774="SINAPI",IF(ISNUMBER(MATCH(Banco!$C7774,Analitico!$A:$A,0)),INDEX(Analitico!E:E,MATCH(Banco!$C7774,Analitico!$A:$A,0))&amp;"%",""),"")</f>
        <v/>
      </c>
      <c r="K7774" s="3" t="str">
        <f>IF($B7774="SINAPI",IF(ISNUMBER(MATCH(Banco!$C7774,Analitico!$A:$A,0)),INDEX(Analitico!F:F,MATCH(Banco!$C7774,Analitico!$A:$A,0))&amp;"%",""),"")</f>
        <v/>
      </c>
    </row>
    <row r="7775" spans="1:11" ht="22.5" x14ac:dyDescent="0.2">
      <c r="A7775" s="1" t="str">
        <f t="shared" si="122"/>
        <v>SINAPI 91839</v>
      </c>
      <c r="B7775" s="3" t="s">
        <v>21527</v>
      </c>
      <c r="C7775" s="3" t="s">
        <v>9106</v>
      </c>
      <c r="D7775" s="2" t="s">
        <v>31494</v>
      </c>
      <c r="E7775" s="3" t="s">
        <v>20621</v>
      </c>
      <c r="F7775" s="67" t="s">
        <v>5596</v>
      </c>
      <c r="G7775" s="67" t="s">
        <v>6086</v>
      </c>
      <c r="I7775" s="3" t="s">
        <v>6298</v>
      </c>
      <c r="J7775" s="3" t="str">
        <f>IF($B7775="SINAPI",IF(ISNUMBER(MATCH(Banco!$C7775,Analitico!$A:$A,0)),INDEX(Analitico!E:E,MATCH(Banco!$C7775,Analitico!$A:$A,0))&amp;"%",""),"")</f>
        <v/>
      </c>
      <c r="K7775" s="3" t="str">
        <f>IF($B7775="SINAPI",IF(ISNUMBER(MATCH(Banco!$C7775,Analitico!$A:$A,0)),INDEX(Analitico!F:F,MATCH(Banco!$C7775,Analitico!$A:$A,0))&amp;"%",""),"")</f>
        <v/>
      </c>
    </row>
    <row r="7776" spans="1:11" ht="22.5" x14ac:dyDescent="0.2">
      <c r="A7776" s="1" t="str">
        <f t="shared" si="122"/>
        <v>SINAPI 91840</v>
      </c>
      <c r="B7776" s="3" t="s">
        <v>21527</v>
      </c>
      <c r="C7776" s="3" t="s">
        <v>9107</v>
      </c>
      <c r="D7776" s="2" t="s">
        <v>31495</v>
      </c>
      <c r="E7776" s="3" t="s">
        <v>20621</v>
      </c>
      <c r="F7776" s="67" t="s">
        <v>21801</v>
      </c>
      <c r="G7776" s="67" t="s">
        <v>31744</v>
      </c>
      <c r="I7776" s="3" t="s">
        <v>6298</v>
      </c>
      <c r="J7776" s="3" t="str">
        <f>IF($B7776="SINAPI",IF(ISNUMBER(MATCH(Banco!$C7776,Analitico!$A:$A,0)),INDEX(Analitico!E:E,MATCH(Banco!$C7776,Analitico!$A:$A,0))&amp;"%",""),"")</f>
        <v/>
      </c>
      <c r="K7776" s="3" t="str">
        <f>IF($B7776="SINAPI",IF(ISNUMBER(MATCH(Banco!$C7776,Analitico!$A:$A,0)),INDEX(Analitico!F:F,MATCH(Banco!$C7776,Analitico!$A:$A,0))&amp;"%",""),"")</f>
        <v/>
      </c>
    </row>
    <row r="7777" spans="1:11" ht="22.5" x14ac:dyDescent="0.2">
      <c r="A7777" s="1" t="str">
        <f t="shared" si="122"/>
        <v>SINAPI 91841</v>
      </c>
      <c r="B7777" s="3" t="s">
        <v>21527</v>
      </c>
      <c r="C7777" s="3" t="s">
        <v>9108</v>
      </c>
      <c r="D7777" s="2" t="s">
        <v>31496</v>
      </c>
      <c r="E7777" s="3" t="s">
        <v>20621</v>
      </c>
      <c r="F7777" s="67" t="s">
        <v>5638</v>
      </c>
      <c r="G7777" s="67" t="s">
        <v>5627</v>
      </c>
      <c r="I7777" s="3" t="s">
        <v>6298</v>
      </c>
      <c r="J7777" s="3" t="str">
        <f>IF($B7777="SINAPI",IF(ISNUMBER(MATCH(Banco!$C7777,Analitico!$A:$A,0)),INDEX(Analitico!E:E,MATCH(Banco!$C7777,Analitico!$A:$A,0))&amp;"%",""),"")</f>
        <v/>
      </c>
      <c r="K7777" s="3" t="str">
        <f>IF($B7777="SINAPI",IF(ISNUMBER(MATCH(Banco!$C7777,Analitico!$A:$A,0)),INDEX(Analitico!F:F,MATCH(Banco!$C7777,Analitico!$A:$A,0))&amp;"%",""),"")</f>
        <v/>
      </c>
    </row>
    <row r="7778" spans="1:11" ht="22.5" x14ac:dyDescent="0.2">
      <c r="A7778" s="1" t="str">
        <f t="shared" si="122"/>
        <v>SINAPI 91843</v>
      </c>
      <c r="B7778" s="3" t="s">
        <v>21527</v>
      </c>
      <c r="C7778" s="3" t="s">
        <v>9109</v>
      </c>
      <c r="D7778" s="2" t="s">
        <v>16342</v>
      </c>
      <c r="E7778" s="3" t="s">
        <v>20621</v>
      </c>
      <c r="F7778" s="67" t="s">
        <v>4775</v>
      </c>
      <c r="G7778" s="67" t="s">
        <v>5293</v>
      </c>
      <c r="I7778" s="3" t="s">
        <v>6298</v>
      </c>
      <c r="J7778" s="3" t="str">
        <f>IF($B7778="SINAPI",IF(ISNUMBER(MATCH(Banco!$C7778,Analitico!$A:$A,0)),INDEX(Analitico!E:E,MATCH(Banco!$C7778,Analitico!$A:$A,0))&amp;"%",""),"")</f>
        <v/>
      </c>
      <c r="K7778" s="3" t="str">
        <f>IF($B7778="SINAPI",IF(ISNUMBER(MATCH(Banco!$C7778,Analitico!$A:$A,0)),INDEX(Analitico!F:F,MATCH(Banco!$C7778,Analitico!$A:$A,0))&amp;"%",""),"")</f>
        <v/>
      </c>
    </row>
    <row r="7779" spans="1:11" ht="22.5" x14ac:dyDescent="0.2">
      <c r="A7779" s="1" t="str">
        <f t="shared" ref="A7779:A7842" si="123">CONCATENAR</f>
        <v>SINAPI 91845</v>
      </c>
      <c r="B7779" s="3" t="s">
        <v>21527</v>
      </c>
      <c r="C7779" s="3" t="s">
        <v>9110</v>
      </c>
      <c r="D7779" s="2" t="s">
        <v>16343</v>
      </c>
      <c r="E7779" s="3" t="s">
        <v>20621</v>
      </c>
      <c r="F7779" s="67" t="s">
        <v>4903</v>
      </c>
      <c r="G7779" s="67" t="s">
        <v>31745</v>
      </c>
      <c r="I7779" s="3" t="s">
        <v>6298</v>
      </c>
      <c r="J7779" s="3" t="str">
        <f>IF($B7779="SINAPI",IF(ISNUMBER(MATCH(Banco!$C7779,Analitico!$A:$A,0)),INDEX(Analitico!E:E,MATCH(Banco!$C7779,Analitico!$A:$A,0))&amp;"%",""),"")</f>
        <v/>
      </c>
      <c r="K7779" s="3" t="str">
        <f>IF($B7779="SINAPI",IF(ISNUMBER(MATCH(Banco!$C7779,Analitico!$A:$A,0)),INDEX(Analitico!F:F,MATCH(Banco!$C7779,Analitico!$A:$A,0))&amp;"%",""),"")</f>
        <v/>
      </c>
    </row>
    <row r="7780" spans="1:11" ht="22.5" x14ac:dyDescent="0.2">
      <c r="A7780" s="1" t="str">
        <f t="shared" si="123"/>
        <v>SINAPI 91847</v>
      </c>
      <c r="B7780" s="3" t="s">
        <v>21527</v>
      </c>
      <c r="C7780" s="3" t="s">
        <v>9111</v>
      </c>
      <c r="D7780" s="2" t="s">
        <v>16344</v>
      </c>
      <c r="E7780" s="3" t="s">
        <v>20621</v>
      </c>
      <c r="F7780" s="67" t="s">
        <v>21331</v>
      </c>
      <c r="G7780" s="67" t="s">
        <v>21381</v>
      </c>
      <c r="I7780" s="3" t="s">
        <v>6298</v>
      </c>
      <c r="J7780" s="3" t="str">
        <f>IF($B7780="SINAPI",IF(ISNUMBER(MATCH(Banco!$C7780,Analitico!$A:$A,0)),INDEX(Analitico!E:E,MATCH(Banco!$C7780,Analitico!$A:$A,0))&amp;"%",""),"")</f>
        <v/>
      </c>
      <c r="K7780" s="3" t="str">
        <f>IF($B7780="SINAPI",IF(ISNUMBER(MATCH(Banco!$C7780,Analitico!$A:$A,0)),INDEX(Analitico!F:F,MATCH(Banco!$C7780,Analitico!$A:$A,0))&amp;"%",""),"")</f>
        <v/>
      </c>
    </row>
    <row r="7781" spans="1:11" ht="22.5" x14ac:dyDescent="0.2">
      <c r="A7781" s="1" t="str">
        <f t="shared" si="123"/>
        <v>SINAPI 91849</v>
      </c>
      <c r="B7781" s="3" t="s">
        <v>21527</v>
      </c>
      <c r="C7781" s="3" t="s">
        <v>9112</v>
      </c>
      <c r="D7781" s="2" t="s">
        <v>16345</v>
      </c>
      <c r="E7781" s="3" t="s">
        <v>20621</v>
      </c>
      <c r="F7781" s="67" t="s">
        <v>5548</v>
      </c>
      <c r="G7781" s="67" t="s">
        <v>5494</v>
      </c>
      <c r="I7781" s="3" t="s">
        <v>6298</v>
      </c>
      <c r="J7781" s="3" t="str">
        <f>IF($B7781="SINAPI",IF(ISNUMBER(MATCH(Banco!$C7781,Analitico!$A:$A,0)),INDEX(Analitico!E:E,MATCH(Banco!$C7781,Analitico!$A:$A,0))&amp;"%",""),"")</f>
        <v/>
      </c>
      <c r="K7781" s="3" t="str">
        <f>IF($B7781="SINAPI",IF(ISNUMBER(MATCH(Banco!$C7781,Analitico!$A:$A,0)),INDEX(Analitico!F:F,MATCH(Banco!$C7781,Analitico!$A:$A,0))&amp;"%",""),"")</f>
        <v/>
      </c>
    </row>
    <row r="7782" spans="1:11" ht="22.5" x14ac:dyDescent="0.2">
      <c r="A7782" s="1" t="str">
        <f t="shared" si="123"/>
        <v>SINAPI 91850</v>
      </c>
      <c r="B7782" s="3" t="s">
        <v>21527</v>
      </c>
      <c r="C7782" s="3" t="s">
        <v>9113</v>
      </c>
      <c r="D7782" s="2" t="s">
        <v>16346</v>
      </c>
      <c r="E7782" s="3" t="s">
        <v>20621</v>
      </c>
      <c r="F7782" s="67" t="s">
        <v>5633</v>
      </c>
      <c r="G7782" s="67" t="s">
        <v>20719</v>
      </c>
      <c r="I7782" s="3" t="s">
        <v>6298</v>
      </c>
      <c r="J7782" s="3" t="str">
        <f>IF($B7782="SINAPI",IF(ISNUMBER(MATCH(Banco!$C7782,Analitico!$A:$A,0)),INDEX(Analitico!E:E,MATCH(Banco!$C7782,Analitico!$A:$A,0))&amp;"%",""),"")</f>
        <v/>
      </c>
      <c r="K7782" s="3" t="str">
        <f>IF($B7782="SINAPI",IF(ISNUMBER(MATCH(Banco!$C7782,Analitico!$A:$A,0)),INDEX(Analitico!F:F,MATCH(Banco!$C7782,Analitico!$A:$A,0))&amp;"%",""),"")</f>
        <v/>
      </c>
    </row>
    <row r="7783" spans="1:11" ht="22.5" x14ac:dyDescent="0.2">
      <c r="A7783" s="1" t="str">
        <f t="shared" si="123"/>
        <v>SINAPI 91851</v>
      </c>
      <c r="B7783" s="3" t="s">
        <v>21527</v>
      </c>
      <c r="C7783" s="3" t="s">
        <v>9114</v>
      </c>
      <c r="D7783" s="2" t="s">
        <v>16347</v>
      </c>
      <c r="E7783" s="3" t="s">
        <v>20621</v>
      </c>
      <c r="F7783" s="67" t="s">
        <v>21162</v>
      </c>
      <c r="G7783" s="67" t="s">
        <v>21320</v>
      </c>
      <c r="I7783" s="3" t="s">
        <v>6298</v>
      </c>
      <c r="J7783" s="3" t="str">
        <f>IF($B7783="SINAPI",IF(ISNUMBER(MATCH(Banco!$C7783,Analitico!$A:$A,0)),INDEX(Analitico!E:E,MATCH(Banco!$C7783,Analitico!$A:$A,0))&amp;"%",""),"")</f>
        <v/>
      </c>
      <c r="K7783" s="3" t="str">
        <f>IF($B7783="SINAPI",IF(ISNUMBER(MATCH(Banco!$C7783,Analitico!$A:$A,0)),INDEX(Analitico!F:F,MATCH(Banco!$C7783,Analitico!$A:$A,0))&amp;"%",""),"")</f>
        <v/>
      </c>
    </row>
    <row r="7784" spans="1:11" ht="22.5" x14ac:dyDescent="0.2">
      <c r="A7784" s="1" t="str">
        <f t="shared" si="123"/>
        <v>SINAPI 91852</v>
      </c>
      <c r="B7784" s="3" t="s">
        <v>21527</v>
      </c>
      <c r="C7784" s="3" t="s">
        <v>9115</v>
      </c>
      <c r="D7784" s="2" t="s">
        <v>16348</v>
      </c>
      <c r="E7784" s="3" t="s">
        <v>20621</v>
      </c>
      <c r="F7784" s="67" t="s">
        <v>20814</v>
      </c>
      <c r="G7784" s="67" t="s">
        <v>5807</v>
      </c>
      <c r="I7784" s="3" t="s">
        <v>6298</v>
      </c>
      <c r="J7784" s="3" t="str">
        <f>IF($B7784="SINAPI",IF(ISNUMBER(MATCH(Banco!$C7784,Analitico!$A:$A,0)),INDEX(Analitico!E:E,MATCH(Banco!$C7784,Analitico!$A:$A,0))&amp;"%",""),"")</f>
        <v/>
      </c>
      <c r="K7784" s="3" t="str">
        <f>IF($B7784="SINAPI",IF(ISNUMBER(MATCH(Banco!$C7784,Analitico!$A:$A,0)),INDEX(Analitico!F:F,MATCH(Banco!$C7784,Analitico!$A:$A,0))&amp;"%",""),"")</f>
        <v/>
      </c>
    </row>
    <row r="7785" spans="1:11" ht="22.5" x14ac:dyDescent="0.2">
      <c r="A7785" s="1" t="str">
        <f t="shared" si="123"/>
        <v>SINAPI 91853</v>
      </c>
      <c r="B7785" s="3" t="s">
        <v>21527</v>
      </c>
      <c r="C7785" s="3" t="s">
        <v>9116</v>
      </c>
      <c r="D7785" s="2" t="s">
        <v>16349</v>
      </c>
      <c r="E7785" s="3" t="s">
        <v>20621</v>
      </c>
      <c r="F7785" s="67" t="s">
        <v>5511</v>
      </c>
      <c r="G7785" s="67" t="s">
        <v>4944</v>
      </c>
      <c r="I7785" s="3" t="s">
        <v>6298</v>
      </c>
      <c r="J7785" s="3" t="str">
        <f>IF($B7785="SINAPI",IF(ISNUMBER(MATCH(Banco!$C7785,Analitico!$A:$A,0)),INDEX(Analitico!E:E,MATCH(Banco!$C7785,Analitico!$A:$A,0))&amp;"%",""),"")</f>
        <v/>
      </c>
      <c r="K7785" s="3" t="str">
        <f>IF($B7785="SINAPI",IF(ISNUMBER(MATCH(Banco!$C7785,Analitico!$A:$A,0)),INDEX(Analitico!F:F,MATCH(Banco!$C7785,Analitico!$A:$A,0))&amp;"%",""),"")</f>
        <v/>
      </c>
    </row>
    <row r="7786" spans="1:11" ht="22.5" x14ac:dyDescent="0.2">
      <c r="A7786" s="1" t="str">
        <f t="shared" si="123"/>
        <v>SINAPI 91854</v>
      </c>
      <c r="B7786" s="3" t="s">
        <v>21527</v>
      </c>
      <c r="C7786" s="3" t="s">
        <v>9117</v>
      </c>
      <c r="D7786" s="2" t="s">
        <v>16350</v>
      </c>
      <c r="E7786" s="3" t="s">
        <v>20621</v>
      </c>
      <c r="F7786" s="67" t="s">
        <v>21109</v>
      </c>
      <c r="G7786" s="67" t="s">
        <v>20785</v>
      </c>
      <c r="I7786" s="3" t="s">
        <v>6298</v>
      </c>
      <c r="J7786" s="3" t="str">
        <f>IF($B7786="SINAPI",IF(ISNUMBER(MATCH(Banco!$C7786,Analitico!$A:$A,0)),INDEX(Analitico!E:E,MATCH(Banco!$C7786,Analitico!$A:$A,0))&amp;"%",""),"")</f>
        <v/>
      </c>
      <c r="K7786" s="3" t="str">
        <f>IF($B7786="SINAPI",IF(ISNUMBER(MATCH(Banco!$C7786,Analitico!$A:$A,0)),INDEX(Analitico!F:F,MATCH(Banco!$C7786,Analitico!$A:$A,0))&amp;"%",""),"")</f>
        <v/>
      </c>
    </row>
    <row r="7787" spans="1:11" ht="22.5" x14ac:dyDescent="0.2">
      <c r="A7787" s="1" t="str">
        <f t="shared" si="123"/>
        <v>SINAPI 91855</v>
      </c>
      <c r="B7787" s="3" t="s">
        <v>21527</v>
      </c>
      <c r="C7787" s="3" t="s">
        <v>9118</v>
      </c>
      <c r="D7787" s="2" t="s">
        <v>16351</v>
      </c>
      <c r="E7787" s="3" t="s">
        <v>20621</v>
      </c>
      <c r="F7787" s="67" t="s">
        <v>20677</v>
      </c>
      <c r="G7787" s="67" t="s">
        <v>29530</v>
      </c>
      <c r="I7787" s="3" t="s">
        <v>6298</v>
      </c>
      <c r="J7787" s="3" t="str">
        <f>IF($B7787="SINAPI",IF(ISNUMBER(MATCH(Banco!$C7787,Analitico!$A:$A,0)),INDEX(Analitico!E:E,MATCH(Banco!$C7787,Analitico!$A:$A,0))&amp;"%",""),"")</f>
        <v/>
      </c>
      <c r="K7787" s="3" t="str">
        <f>IF($B7787="SINAPI",IF(ISNUMBER(MATCH(Banco!$C7787,Analitico!$A:$A,0)),INDEX(Analitico!F:F,MATCH(Banco!$C7787,Analitico!$A:$A,0))&amp;"%",""),"")</f>
        <v/>
      </c>
    </row>
    <row r="7788" spans="1:11" ht="22.5" x14ac:dyDescent="0.2">
      <c r="A7788" s="1" t="str">
        <f t="shared" si="123"/>
        <v>SINAPI 91856</v>
      </c>
      <c r="B7788" s="3" t="s">
        <v>21527</v>
      </c>
      <c r="C7788" s="3" t="s">
        <v>9119</v>
      </c>
      <c r="D7788" s="2" t="s">
        <v>16352</v>
      </c>
      <c r="E7788" s="3" t="s">
        <v>20621</v>
      </c>
      <c r="F7788" s="67" t="s">
        <v>28964</v>
      </c>
      <c r="G7788" s="67" t="s">
        <v>5296</v>
      </c>
      <c r="I7788" s="3" t="s">
        <v>6298</v>
      </c>
      <c r="J7788" s="3" t="str">
        <f>IF($B7788="SINAPI",IF(ISNUMBER(MATCH(Banco!$C7788,Analitico!$A:$A,0)),INDEX(Analitico!E:E,MATCH(Banco!$C7788,Analitico!$A:$A,0))&amp;"%",""),"")</f>
        <v/>
      </c>
      <c r="K7788" s="3" t="str">
        <f>IF($B7788="SINAPI",IF(ISNUMBER(MATCH(Banco!$C7788,Analitico!$A:$A,0)),INDEX(Analitico!F:F,MATCH(Banco!$C7788,Analitico!$A:$A,0))&amp;"%",""),"")</f>
        <v/>
      </c>
    </row>
    <row r="7789" spans="1:11" ht="22.5" x14ac:dyDescent="0.2">
      <c r="A7789" s="1" t="str">
        <f t="shared" si="123"/>
        <v>SINAPI 91857</v>
      </c>
      <c r="B7789" s="3" t="s">
        <v>21527</v>
      </c>
      <c r="C7789" s="3" t="s">
        <v>9120</v>
      </c>
      <c r="D7789" s="2" t="s">
        <v>16353</v>
      </c>
      <c r="E7789" s="3" t="s">
        <v>20621</v>
      </c>
      <c r="F7789" s="67" t="s">
        <v>29984</v>
      </c>
      <c r="G7789" s="67" t="s">
        <v>21236</v>
      </c>
      <c r="I7789" s="3" t="s">
        <v>6298</v>
      </c>
      <c r="J7789" s="3" t="str">
        <f>IF($B7789="SINAPI",IF(ISNUMBER(MATCH(Banco!$C7789,Analitico!$A:$A,0)),INDEX(Analitico!E:E,MATCH(Banco!$C7789,Analitico!$A:$A,0))&amp;"%",""),"")</f>
        <v/>
      </c>
      <c r="K7789" s="3" t="str">
        <f>IF($B7789="SINAPI",IF(ISNUMBER(MATCH(Banco!$C7789,Analitico!$A:$A,0)),INDEX(Analitico!F:F,MATCH(Banco!$C7789,Analitico!$A:$A,0))&amp;"%",""),"")</f>
        <v/>
      </c>
    </row>
    <row r="7790" spans="1:11" ht="22.5" x14ac:dyDescent="0.2">
      <c r="A7790" s="1" t="str">
        <f t="shared" si="123"/>
        <v>SINAPI 91859</v>
      </c>
      <c r="B7790" s="3" t="s">
        <v>21527</v>
      </c>
      <c r="C7790" s="3" t="s">
        <v>9121</v>
      </c>
      <c r="D7790" s="2" t="s">
        <v>16354</v>
      </c>
      <c r="E7790" s="3" t="s">
        <v>20621</v>
      </c>
      <c r="F7790" s="67" t="s">
        <v>6232</v>
      </c>
      <c r="G7790" s="67" t="s">
        <v>21184</v>
      </c>
      <c r="I7790" s="3" t="s">
        <v>6298</v>
      </c>
      <c r="J7790" s="3" t="str">
        <f>IF($B7790="SINAPI",IF(ISNUMBER(MATCH(Banco!$C7790,Analitico!$A:$A,0)),INDEX(Analitico!E:E,MATCH(Banco!$C7790,Analitico!$A:$A,0))&amp;"%",""),"")</f>
        <v/>
      </c>
      <c r="K7790" s="3" t="str">
        <f>IF($B7790="SINAPI",IF(ISNUMBER(MATCH(Banco!$C7790,Analitico!$A:$A,0)),INDEX(Analitico!F:F,MATCH(Banco!$C7790,Analitico!$A:$A,0))&amp;"%",""),"")</f>
        <v/>
      </c>
    </row>
    <row r="7791" spans="1:11" ht="22.5" x14ac:dyDescent="0.2">
      <c r="A7791" s="1" t="str">
        <f t="shared" si="123"/>
        <v>SINAPI 91860</v>
      </c>
      <c r="B7791" s="3" t="s">
        <v>21527</v>
      </c>
      <c r="C7791" s="3" t="s">
        <v>9122</v>
      </c>
      <c r="D7791" s="2" t="s">
        <v>16355</v>
      </c>
      <c r="E7791" s="3" t="s">
        <v>20621</v>
      </c>
      <c r="F7791" s="67" t="s">
        <v>5307</v>
      </c>
      <c r="G7791" s="67" t="s">
        <v>5536</v>
      </c>
      <c r="I7791" s="3" t="s">
        <v>6298</v>
      </c>
      <c r="J7791" s="3" t="str">
        <f>IF($B7791="SINAPI",IF(ISNUMBER(MATCH(Banco!$C7791,Analitico!$A:$A,0)),INDEX(Analitico!E:E,MATCH(Banco!$C7791,Analitico!$A:$A,0))&amp;"%",""),"")</f>
        <v/>
      </c>
      <c r="K7791" s="3" t="str">
        <f>IF($B7791="SINAPI",IF(ISNUMBER(MATCH(Banco!$C7791,Analitico!$A:$A,0)),INDEX(Analitico!F:F,MATCH(Banco!$C7791,Analitico!$A:$A,0))&amp;"%",""),"")</f>
        <v/>
      </c>
    </row>
    <row r="7792" spans="1:11" ht="22.5" x14ac:dyDescent="0.2">
      <c r="A7792" s="1" t="str">
        <f t="shared" si="123"/>
        <v>SINAPI 91861</v>
      </c>
      <c r="B7792" s="3" t="s">
        <v>21527</v>
      </c>
      <c r="C7792" s="3" t="s">
        <v>9123</v>
      </c>
      <c r="D7792" s="2" t="s">
        <v>16356</v>
      </c>
      <c r="E7792" s="3" t="s">
        <v>20621</v>
      </c>
      <c r="F7792" s="67" t="s">
        <v>21611</v>
      </c>
      <c r="G7792" s="67" t="s">
        <v>5698</v>
      </c>
      <c r="I7792" s="3" t="s">
        <v>6298</v>
      </c>
      <c r="J7792" s="3" t="str">
        <f>IF($B7792="SINAPI",IF(ISNUMBER(MATCH(Banco!$C7792,Analitico!$A:$A,0)),INDEX(Analitico!E:E,MATCH(Banco!$C7792,Analitico!$A:$A,0))&amp;"%",""),"")</f>
        <v/>
      </c>
      <c r="K7792" s="3" t="str">
        <f>IF($B7792="SINAPI",IF(ISNUMBER(MATCH(Banco!$C7792,Analitico!$A:$A,0)),INDEX(Analitico!F:F,MATCH(Banco!$C7792,Analitico!$A:$A,0))&amp;"%",""),"")</f>
        <v/>
      </c>
    </row>
    <row r="7793" spans="1:11" ht="22.5" x14ac:dyDescent="0.2">
      <c r="A7793" s="1" t="str">
        <f t="shared" si="123"/>
        <v>SINAPI 91862</v>
      </c>
      <c r="B7793" s="3" t="s">
        <v>21527</v>
      </c>
      <c r="C7793" s="3" t="s">
        <v>9124</v>
      </c>
      <c r="D7793" s="2" t="s">
        <v>16357</v>
      </c>
      <c r="E7793" s="3" t="s">
        <v>20621</v>
      </c>
      <c r="F7793" s="67" t="s">
        <v>5430</v>
      </c>
      <c r="G7793" s="67" t="s">
        <v>5110</v>
      </c>
      <c r="I7793" s="3" t="s">
        <v>6298</v>
      </c>
      <c r="J7793" s="3" t="str">
        <f>IF($B7793="SINAPI",IF(ISNUMBER(MATCH(Banco!$C7793,Analitico!$A:$A,0)),INDEX(Analitico!E:E,MATCH(Banco!$C7793,Analitico!$A:$A,0))&amp;"%",""),"")</f>
        <v/>
      </c>
      <c r="K7793" s="3" t="str">
        <f>IF($B7793="SINAPI",IF(ISNUMBER(MATCH(Banco!$C7793,Analitico!$A:$A,0)),INDEX(Analitico!F:F,MATCH(Banco!$C7793,Analitico!$A:$A,0))&amp;"%",""),"")</f>
        <v/>
      </c>
    </row>
    <row r="7794" spans="1:11" ht="22.5" x14ac:dyDescent="0.2">
      <c r="A7794" s="1" t="str">
        <f t="shared" si="123"/>
        <v>SINAPI 91863</v>
      </c>
      <c r="B7794" s="3" t="s">
        <v>21527</v>
      </c>
      <c r="C7794" s="3" t="s">
        <v>9125</v>
      </c>
      <c r="D7794" s="2" t="s">
        <v>16358</v>
      </c>
      <c r="E7794" s="3" t="s">
        <v>20621</v>
      </c>
      <c r="F7794" s="67" t="s">
        <v>5574</v>
      </c>
      <c r="G7794" s="67" t="s">
        <v>6126</v>
      </c>
      <c r="I7794" s="3" t="s">
        <v>6298</v>
      </c>
      <c r="J7794" s="3" t="str">
        <f>IF($B7794="SINAPI",IF(ISNUMBER(MATCH(Banco!$C7794,Analitico!$A:$A,0)),INDEX(Analitico!E:E,MATCH(Banco!$C7794,Analitico!$A:$A,0))&amp;"%",""),"")</f>
        <v/>
      </c>
      <c r="K7794" s="3" t="str">
        <f>IF($B7794="SINAPI",IF(ISNUMBER(MATCH(Banco!$C7794,Analitico!$A:$A,0)),INDEX(Analitico!F:F,MATCH(Banco!$C7794,Analitico!$A:$A,0))&amp;"%",""),"")</f>
        <v/>
      </c>
    </row>
    <row r="7795" spans="1:11" ht="22.5" x14ac:dyDescent="0.2">
      <c r="A7795" s="1" t="str">
        <f t="shared" si="123"/>
        <v>SINAPI 91864</v>
      </c>
      <c r="B7795" s="3" t="s">
        <v>21527</v>
      </c>
      <c r="C7795" s="3" t="s">
        <v>9126</v>
      </c>
      <c r="D7795" s="2" t="s">
        <v>16359</v>
      </c>
      <c r="E7795" s="3" t="s">
        <v>20621</v>
      </c>
      <c r="F7795" s="67" t="s">
        <v>5508</v>
      </c>
      <c r="G7795" s="67" t="s">
        <v>21016</v>
      </c>
      <c r="I7795" s="3" t="s">
        <v>6298</v>
      </c>
      <c r="J7795" s="3" t="str">
        <f>IF($B7795="SINAPI",IF(ISNUMBER(MATCH(Banco!$C7795,Analitico!$A:$A,0)),INDEX(Analitico!E:E,MATCH(Banco!$C7795,Analitico!$A:$A,0))&amp;"%",""),"")</f>
        <v/>
      </c>
      <c r="K7795" s="3" t="str">
        <f>IF($B7795="SINAPI",IF(ISNUMBER(MATCH(Banco!$C7795,Analitico!$A:$A,0)),INDEX(Analitico!F:F,MATCH(Banco!$C7795,Analitico!$A:$A,0))&amp;"%",""),"")</f>
        <v/>
      </c>
    </row>
    <row r="7796" spans="1:11" ht="22.5" x14ac:dyDescent="0.2">
      <c r="A7796" s="1" t="str">
        <f t="shared" si="123"/>
        <v>SINAPI 91865</v>
      </c>
      <c r="B7796" s="3" t="s">
        <v>21527</v>
      </c>
      <c r="C7796" s="3" t="s">
        <v>9127</v>
      </c>
      <c r="D7796" s="2" t="s">
        <v>16360</v>
      </c>
      <c r="E7796" s="3" t="s">
        <v>20621</v>
      </c>
      <c r="F7796" s="67" t="s">
        <v>21830</v>
      </c>
      <c r="G7796" s="67" t="s">
        <v>6124</v>
      </c>
      <c r="I7796" s="3" t="s">
        <v>6298</v>
      </c>
      <c r="J7796" s="3" t="str">
        <f>IF($B7796="SINAPI",IF(ISNUMBER(MATCH(Banco!$C7796,Analitico!$A:$A,0)),INDEX(Analitico!E:E,MATCH(Banco!$C7796,Analitico!$A:$A,0))&amp;"%",""),"")</f>
        <v/>
      </c>
      <c r="K7796" s="3" t="str">
        <f>IF($B7796="SINAPI",IF(ISNUMBER(MATCH(Banco!$C7796,Analitico!$A:$A,0)),INDEX(Analitico!F:F,MATCH(Banco!$C7796,Analitico!$A:$A,0))&amp;"%",""),"")</f>
        <v/>
      </c>
    </row>
    <row r="7797" spans="1:11" ht="22.5" x14ac:dyDescent="0.2">
      <c r="A7797" s="1" t="str">
        <f t="shared" si="123"/>
        <v>SINAPI 91866</v>
      </c>
      <c r="B7797" s="3" t="s">
        <v>21527</v>
      </c>
      <c r="C7797" s="3" t="s">
        <v>9128</v>
      </c>
      <c r="D7797" s="2" t="s">
        <v>16361</v>
      </c>
      <c r="E7797" s="3" t="s">
        <v>20621</v>
      </c>
      <c r="F7797" s="67" t="s">
        <v>5543</v>
      </c>
      <c r="G7797" s="67" t="s">
        <v>6068</v>
      </c>
      <c r="I7797" s="3" t="s">
        <v>6298</v>
      </c>
      <c r="J7797" s="3" t="str">
        <f>IF($B7797="SINAPI",IF(ISNUMBER(MATCH(Banco!$C7797,Analitico!$A:$A,0)),INDEX(Analitico!E:E,MATCH(Banco!$C7797,Analitico!$A:$A,0))&amp;"%",""),"")</f>
        <v/>
      </c>
      <c r="K7797" s="3" t="str">
        <f>IF($B7797="SINAPI",IF(ISNUMBER(MATCH(Banco!$C7797,Analitico!$A:$A,0)),INDEX(Analitico!F:F,MATCH(Banco!$C7797,Analitico!$A:$A,0))&amp;"%",""),"")</f>
        <v/>
      </c>
    </row>
    <row r="7798" spans="1:11" ht="22.5" x14ac:dyDescent="0.2">
      <c r="A7798" s="1" t="str">
        <f t="shared" si="123"/>
        <v>SINAPI 91867</v>
      </c>
      <c r="B7798" s="3" t="s">
        <v>21527</v>
      </c>
      <c r="C7798" s="3" t="s">
        <v>9129</v>
      </c>
      <c r="D7798" s="2" t="s">
        <v>16362</v>
      </c>
      <c r="E7798" s="3" t="s">
        <v>20621</v>
      </c>
      <c r="F7798" s="67" t="s">
        <v>6029</v>
      </c>
      <c r="G7798" s="67" t="s">
        <v>5416</v>
      </c>
      <c r="I7798" s="3" t="s">
        <v>6298</v>
      </c>
      <c r="J7798" s="3" t="str">
        <f>IF($B7798="SINAPI",IF(ISNUMBER(MATCH(Banco!$C7798,Analitico!$A:$A,0)),INDEX(Analitico!E:E,MATCH(Banco!$C7798,Analitico!$A:$A,0))&amp;"%",""),"")</f>
        <v/>
      </c>
      <c r="K7798" s="3" t="str">
        <f>IF($B7798="SINAPI",IF(ISNUMBER(MATCH(Banco!$C7798,Analitico!$A:$A,0)),INDEX(Analitico!F:F,MATCH(Banco!$C7798,Analitico!$A:$A,0))&amp;"%",""),"")</f>
        <v/>
      </c>
    </row>
    <row r="7799" spans="1:11" ht="22.5" x14ac:dyDescent="0.2">
      <c r="A7799" s="1" t="str">
        <f t="shared" si="123"/>
        <v>SINAPI 91868</v>
      </c>
      <c r="B7799" s="3" t="s">
        <v>21527</v>
      </c>
      <c r="C7799" s="3" t="s">
        <v>9130</v>
      </c>
      <c r="D7799" s="2" t="s">
        <v>16363</v>
      </c>
      <c r="E7799" s="3" t="s">
        <v>20621</v>
      </c>
      <c r="F7799" s="67" t="s">
        <v>21631</v>
      </c>
      <c r="G7799" s="67" t="s">
        <v>31746</v>
      </c>
      <c r="I7799" s="3" t="s">
        <v>6298</v>
      </c>
      <c r="J7799" s="3" t="str">
        <f>IF($B7799="SINAPI",IF(ISNUMBER(MATCH(Banco!$C7799,Analitico!$A:$A,0)),INDEX(Analitico!E:E,MATCH(Banco!$C7799,Analitico!$A:$A,0))&amp;"%",""),"")</f>
        <v/>
      </c>
      <c r="K7799" s="3" t="str">
        <f>IF($B7799="SINAPI",IF(ISNUMBER(MATCH(Banco!$C7799,Analitico!$A:$A,0)),INDEX(Analitico!F:F,MATCH(Banco!$C7799,Analitico!$A:$A,0))&amp;"%",""),"")</f>
        <v/>
      </c>
    </row>
    <row r="7800" spans="1:11" ht="22.5" x14ac:dyDescent="0.2">
      <c r="A7800" s="1" t="str">
        <f t="shared" si="123"/>
        <v>SINAPI 91869</v>
      </c>
      <c r="B7800" s="3" t="s">
        <v>21527</v>
      </c>
      <c r="C7800" s="3" t="s">
        <v>9131</v>
      </c>
      <c r="D7800" s="2" t="s">
        <v>16364</v>
      </c>
      <c r="E7800" s="3" t="s">
        <v>20621</v>
      </c>
      <c r="F7800" s="67" t="s">
        <v>20803</v>
      </c>
      <c r="G7800" s="67" t="s">
        <v>21766</v>
      </c>
      <c r="I7800" s="3" t="s">
        <v>6298</v>
      </c>
      <c r="J7800" s="3" t="str">
        <f>IF($B7800="SINAPI",IF(ISNUMBER(MATCH(Banco!$C7800,Analitico!$A:$A,0)),INDEX(Analitico!E:E,MATCH(Banco!$C7800,Analitico!$A:$A,0))&amp;"%",""),"")</f>
        <v/>
      </c>
      <c r="K7800" s="3" t="str">
        <f>IF($B7800="SINAPI",IF(ISNUMBER(MATCH(Banco!$C7800,Analitico!$A:$A,0)),INDEX(Analitico!F:F,MATCH(Banco!$C7800,Analitico!$A:$A,0))&amp;"%",""),"")</f>
        <v/>
      </c>
    </row>
    <row r="7801" spans="1:11" ht="22.5" x14ac:dyDescent="0.2">
      <c r="A7801" s="1" t="str">
        <f t="shared" si="123"/>
        <v>SINAPI 91870</v>
      </c>
      <c r="B7801" s="3" t="s">
        <v>21527</v>
      </c>
      <c r="C7801" s="3" t="s">
        <v>9132</v>
      </c>
      <c r="D7801" s="2" t="s">
        <v>16365</v>
      </c>
      <c r="E7801" s="3" t="s">
        <v>20621</v>
      </c>
      <c r="F7801" s="67" t="s">
        <v>4782</v>
      </c>
      <c r="G7801" s="67" t="s">
        <v>20931</v>
      </c>
      <c r="I7801" s="3" t="s">
        <v>6298</v>
      </c>
      <c r="J7801" s="3" t="str">
        <f>IF($B7801="SINAPI",IF(ISNUMBER(MATCH(Banco!$C7801,Analitico!$A:$A,0)),INDEX(Analitico!E:E,MATCH(Banco!$C7801,Analitico!$A:$A,0))&amp;"%",""),"")</f>
        <v/>
      </c>
      <c r="K7801" s="3" t="str">
        <f>IF($B7801="SINAPI",IF(ISNUMBER(MATCH(Banco!$C7801,Analitico!$A:$A,0)),INDEX(Analitico!F:F,MATCH(Banco!$C7801,Analitico!$A:$A,0))&amp;"%",""),"")</f>
        <v/>
      </c>
    </row>
    <row r="7802" spans="1:11" ht="22.5" x14ac:dyDescent="0.2">
      <c r="A7802" s="1" t="str">
        <f t="shared" si="123"/>
        <v>SINAPI 91871</v>
      </c>
      <c r="B7802" s="3" t="s">
        <v>21527</v>
      </c>
      <c r="C7802" s="3" t="s">
        <v>9133</v>
      </c>
      <c r="D7802" s="2" t="s">
        <v>16366</v>
      </c>
      <c r="E7802" s="3" t="s">
        <v>20621</v>
      </c>
      <c r="F7802" s="67" t="s">
        <v>20673</v>
      </c>
      <c r="G7802" s="67" t="s">
        <v>5509</v>
      </c>
      <c r="I7802" s="3" t="s">
        <v>6298</v>
      </c>
      <c r="J7802" s="3" t="str">
        <f>IF($B7802="SINAPI",IF(ISNUMBER(MATCH(Banco!$C7802,Analitico!$A:$A,0)),INDEX(Analitico!E:E,MATCH(Banco!$C7802,Analitico!$A:$A,0))&amp;"%",""),"")</f>
        <v/>
      </c>
      <c r="K7802" s="3" t="str">
        <f>IF($B7802="SINAPI",IF(ISNUMBER(MATCH(Banco!$C7802,Analitico!$A:$A,0)),INDEX(Analitico!F:F,MATCH(Banco!$C7802,Analitico!$A:$A,0))&amp;"%",""),"")</f>
        <v/>
      </c>
    </row>
    <row r="7803" spans="1:11" ht="22.5" x14ac:dyDescent="0.2">
      <c r="A7803" s="1" t="str">
        <f t="shared" si="123"/>
        <v>SINAPI 91872</v>
      </c>
      <c r="B7803" s="3" t="s">
        <v>21527</v>
      </c>
      <c r="C7803" s="3" t="s">
        <v>9134</v>
      </c>
      <c r="D7803" s="2" t="s">
        <v>16367</v>
      </c>
      <c r="E7803" s="3" t="s">
        <v>20621</v>
      </c>
      <c r="F7803" s="67" t="s">
        <v>21248</v>
      </c>
      <c r="G7803" s="67" t="s">
        <v>21775</v>
      </c>
      <c r="I7803" s="3" t="s">
        <v>6298</v>
      </c>
      <c r="J7803" s="3" t="str">
        <f>IF($B7803="SINAPI",IF(ISNUMBER(MATCH(Banco!$C7803,Analitico!$A:$A,0)),INDEX(Analitico!E:E,MATCH(Banco!$C7803,Analitico!$A:$A,0))&amp;"%",""),"")</f>
        <v/>
      </c>
      <c r="K7803" s="3" t="str">
        <f>IF($B7803="SINAPI",IF(ISNUMBER(MATCH(Banco!$C7803,Analitico!$A:$A,0)),INDEX(Analitico!F:F,MATCH(Banco!$C7803,Analitico!$A:$A,0))&amp;"%",""),"")</f>
        <v/>
      </c>
    </row>
    <row r="7804" spans="1:11" ht="22.5" x14ac:dyDescent="0.2">
      <c r="A7804" s="1" t="str">
        <f t="shared" si="123"/>
        <v>SINAPI 91873</v>
      </c>
      <c r="B7804" s="3" t="s">
        <v>21527</v>
      </c>
      <c r="C7804" s="3" t="s">
        <v>9135</v>
      </c>
      <c r="D7804" s="2" t="s">
        <v>16368</v>
      </c>
      <c r="E7804" s="3" t="s">
        <v>20621</v>
      </c>
      <c r="F7804" s="67" t="s">
        <v>4823</v>
      </c>
      <c r="G7804" s="67" t="s">
        <v>5666</v>
      </c>
      <c r="I7804" s="3" t="s">
        <v>6298</v>
      </c>
      <c r="J7804" s="3" t="str">
        <f>IF($B7804="SINAPI",IF(ISNUMBER(MATCH(Banco!$C7804,Analitico!$A:$A,0)),INDEX(Analitico!E:E,MATCH(Banco!$C7804,Analitico!$A:$A,0))&amp;"%",""),"")</f>
        <v/>
      </c>
      <c r="K7804" s="3" t="str">
        <f>IF($B7804="SINAPI",IF(ISNUMBER(MATCH(Banco!$C7804,Analitico!$A:$A,0)),INDEX(Analitico!F:F,MATCH(Banco!$C7804,Analitico!$A:$A,0))&amp;"%",""),"")</f>
        <v/>
      </c>
    </row>
    <row r="7805" spans="1:11" ht="22.5" x14ac:dyDescent="0.2">
      <c r="A7805" s="1" t="str">
        <f t="shared" si="123"/>
        <v>SINAPI 93008</v>
      </c>
      <c r="B7805" s="3" t="s">
        <v>21527</v>
      </c>
      <c r="C7805" s="3" t="s">
        <v>9136</v>
      </c>
      <c r="D7805" s="2" t="s">
        <v>16369</v>
      </c>
      <c r="E7805" s="3" t="s">
        <v>20621</v>
      </c>
      <c r="F7805" s="67" t="s">
        <v>4800</v>
      </c>
      <c r="G7805" s="67" t="s">
        <v>21026</v>
      </c>
      <c r="I7805" s="3" t="s">
        <v>6298</v>
      </c>
      <c r="J7805" s="3" t="str">
        <f>IF($B7805="SINAPI",IF(ISNUMBER(MATCH(Banco!$C7805,Analitico!$A:$A,0)),INDEX(Analitico!E:E,MATCH(Banco!$C7805,Analitico!$A:$A,0))&amp;"%",""),"")</f>
        <v/>
      </c>
      <c r="K7805" s="3" t="str">
        <f>IF($B7805="SINAPI",IF(ISNUMBER(MATCH(Banco!$C7805,Analitico!$A:$A,0)),INDEX(Analitico!F:F,MATCH(Banco!$C7805,Analitico!$A:$A,0))&amp;"%",""),"")</f>
        <v/>
      </c>
    </row>
    <row r="7806" spans="1:11" ht="22.5" x14ac:dyDescent="0.2">
      <c r="A7806" s="1" t="str">
        <f t="shared" si="123"/>
        <v>SINAPI 93009</v>
      </c>
      <c r="B7806" s="3" t="s">
        <v>21527</v>
      </c>
      <c r="C7806" s="3" t="s">
        <v>9137</v>
      </c>
      <c r="D7806" s="2" t="s">
        <v>16370</v>
      </c>
      <c r="E7806" s="3" t="s">
        <v>20621</v>
      </c>
      <c r="F7806" s="67" t="s">
        <v>21035</v>
      </c>
      <c r="G7806" s="67" t="s">
        <v>20658</v>
      </c>
      <c r="I7806" s="3" t="s">
        <v>6298</v>
      </c>
      <c r="J7806" s="3" t="str">
        <f>IF($B7806="SINAPI",IF(ISNUMBER(MATCH(Banco!$C7806,Analitico!$A:$A,0)),INDEX(Analitico!E:E,MATCH(Banco!$C7806,Analitico!$A:$A,0))&amp;"%",""),"")</f>
        <v/>
      </c>
      <c r="K7806" s="3" t="str">
        <f>IF($B7806="SINAPI",IF(ISNUMBER(MATCH(Banco!$C7806,Analitico!$A:$A,0)),INDEX(Analitico!F:F,MATCH(Banco!$C7806,Analitico!$A:$A,0))&amp;"%",""),"")</f>
        <v/>
      </c>
    </row>
    <row r="7807" spans="1:11" ht="22.5" x14ac:dyDescent="0.2">
      <c r="A7807" s="1" t="str">
        <f t="shared" si="123"/>
        <v>SINAPI 93010</v>
      </c>
      <c r="B7807" s="3" t="s">
        <v>21527</v>
      </c>
      <c r="C7807" s="3" t="s">
        <v>9138</v>
      </c>
      <c r="D7807" s="2" t="s">
        <v>16371</v>
      </c>
      <c r="E7807" s="3" t="s">
        <v>20621</v>
      </c>
      <c r="F7807" s="67" t="s">
        <v>20640</v>
      </c>
      <c r="G7807" s="67" t="s">
        <v>5961</v>
      </c>
      <c r="I7807" s="3" t="s">
        <v>6298</v>
      </c>
      <c r="J7807" s="3" t="str">
        <f>IF($B7807="SINAPI",IF(ISNUMBER(MATCH(Banco!$C7807,Analitico!$A:$A,0)),INDEX(Analitico!E:E,MATCH(Banco!$C7807,Analitico!$A:$A,0))&amp;"%",""),"")</f>
        <v/>
      </c>
      <c r="K7807" s="3" t="str">
        <f>IF($B7807="SINAPI",IF(ISNUMBER(MATCH(Banco!$C7807,Analitico!$A:$A,0)),INDEX(Analitico!F:F,MATCH(Banco!$C7807,Analitico!$A:$A,0))&amp;"%",""),"")</f>
        <v/>
      </c>
    </row>
    <row r="7808" spans="1:11" ht="22.5" x14ac:dyDescent="0.2">
      <c r="A7808" s="1" t="str">
        <f t="shared" si="123"/>
        <v>SINAPI 93011</v>
      </c>
      <c r="B7808" s="3" t="s">
        <v>21527</v>
      </c>
      <c r="C7808" s="3" t="s">
        <v>9139</v>
      </c>
      <c r="D7808" s="2" t="s">
        <v>16372</v>
      </c>
      <c r="E7808" s="3" t="s">
        <v>20621</v>
      </c>
      <c r="F7808" s="67" t="s">
        <v>21033</v>
      </c>
      <c r="G7808" s="67" t="s">
        <v>21273</v>
      </c>
      <c r="I7808" s="3" t="s">
        <v>6298</v>
      </c>
      <c r="J7808" s="3" t="str">
        <f>IF($B7808="SINAPI",IF(ISNUMBER(MATCH(Banco!$C7808,Analitico!$A:$A,0)),INDEX(Analitico!E:E,MATCH(Banco!$C7808,Analitico!$A:$A,0))&amp;"%",""),"")</f>
        <v/>
      </c>
      <c r="K7808" s="3" t="str">
        <f>IF($B7808="SINAPI",IF(ISNUMBER(MATCH(Banco!$C7808,Analitico!$A:$A,0)),INDEX(Analitico!F:F,MATCH(Banco!$C7808,Analitico!$A:$A,0))&amp;"%",""),"")</f>
        <v/>
      </c>
    </row>
    <row r="7809" spans="1:11" ht="22.5" x14ac:dyDescent="0.2">
      <c r="A7809" s="1" t="str">
        <f t="shared" si="123"/>
        <v>SINAPI 93012</v>
      </c>
      <c r="B7809" s="3" t="s">
        <v>21527</v>
      </c>
      <c r="C7809" s="3" t="s">
        <v>9140</v>
      </c>
      <c r="D7809" s="2" t="s">
        <v>16373</v>
      </c>
      <c r="E7809" s="3" t="s">
        <v>20621</v>
      </c>
      <c r="F7809" s="67" t="s">
        <v>29986</v>
      </c>
      <c r="G7809" s="67" t="s">
        <v>29531</v>
      </c>
      <c r="I7809" s="3" t="s">
        <v>6298</v>
      </c>
      <c r="J7809" s="3" t="str">
        <f>IF($B7809="SINAPI",IF(ISNUMBER(MATCH(Banco!$C7809,Analitico!$A:$A,0)),INDEX(Analitico!E:E,MATCH(Banco!$C7809,Analitico!$A:$A,0))&amp;"%",""),"")</f>
        <v/>
      </c>
      <c r="K7809" s="3" t="str">
        <f>IF($B7809="SINAPI",IF(ISNUMBER(MATCH(Banco!$C7809,Analitico!$A:$A,0)),INDEX(Analitico!F:F,MATCH(Banco!$C7809,Analitico!$A:$A,0))&amp;"%",""),"")</f>
        <v/>
      </c>
    </row>
    <row r="7810" spans="1:11" x14ac:dyDescent="0.2">
      <c r="A7810" s="1" t="str">
        <f t="shared" si="123"/>
        <v>SINAPI 95726</v>
      </c>
      <c r="B7810" s="3" t="s">
        <v>21527</v>
      </c>
      <c r="C7810" s="3" t="s">
        <v>9141</v>
      </c>
      <c r="D7810" s="2" t="s">
        <v>31497</v>
      </c>
      <c r="E7810" s="3" t="s">
        <v>20621</v>
      </c>
      <c r="F7810" s="67" t="s">
        <v>5509</v>
      </c>
      <c r="G7810" s="67" t="s">
        <v>21160</v>
      </c>
      <c r="I7810" s="3" t="s">
        <v>6298</v>
      </c>
      <c r="J7810" s="3" t="str">
        <f>IF($B7810="SINAPI",IF(ISNUMBER(MATCH(Banco!$C7810,Analitico!$A:$A,0)),INDEX(Analitico!E:E,MATCH(Banco!$C7810,Analitico!$A:$A,0))&amp;"%",""),"")</f>
        <v/>
      </c>
      <c r="K7810" s="3" t="str">
        <f>IF($B7810="SINAPI",IF(ISNUMBER(MATCH(Banco!$C7810,Analitico!$A:$A,0)),INDEX(Analitico!F:F,MATCH(Banco!$C7810,Analitico!$A:$A,0))&amp;"%",""),"")</f>
        <v/>
      </c>
    </row>
    <row r="7811" spans="1:11" x14ac:dyDescent="0.2">
      <c r="A7811" s="1" t="str">
        <f t="shared" si="123"/>
        <v>SINAPI 95727</v>
      </c>
      <c r="B7811" s="3" t="s">
        <v>21527</v>
      </c>
      <c r="C7811" s="3" t="s">
        <v>9142</v>
      </c>
      <c r="D7811" s="2" t="s">
        <v>34641</v>
      </c>
      <c r="E7811" s="3" t="s">
        <v>20621</v>
      </c>
      <c r="F7811" s="67" t="s">
        <v>30891</v>
      </c>
      <c r="G7811" s="67" t="s">
        <v>20909</v>
      </c>
      <c r="I7811" s="3" t="s">
        <v>6298</v>
      </c>
      <c r="J7811" s="3" t="str">
        <f>IF($B7811="SINAPI",IF(ISNUMBER(MATCH(Banco!$C7811,Analitico!$A:$A,0)),INDEX(Analitico!E:E,MATCH(Banco!$C7811,Analitico!$A:$A,0))&amp;"%",""),"")</f>
        <v/>
      </c>
      <c r="K7811" s="3" t="str">
        <f>IF($B7811="SINAPI",IF(ISNUMBER(MATCH(Banco!$C7811,Analitico!$A:$A,0)),INDEX(Analitico!F:F,MATCH(Banco!$C7811,Analitico!$A:$A,0))&amp;"%",""),"")</f>
        <v/>
      </c>
    </row>
    <row r="7812" spans="1:11" x14ac:dyDescent="0.2">
      <c r="A7812" s="1" t="str">
        <f t="shared" si="123"/>
        <v>SINAPI 95728</v>
      </c>
      <c r="B7812" s="3" t="s">
        <v>21527</v>
      </c>
      <c r="C7812" s="3" t="s">
        <v>9143</v>
      </c>
      <c r="D7812" s="2" t="s">
        <v>34642</v>
      </c>
      <c r="E7812" s="3" t="s">
        <v>20621</v>
      </c>
      <c r="F7812" s="67" t="s">
        <v>5803</v>
      </c>
      <c r="G7812" s="67" t="s">
        <v>21346</v>
      </c>
      <c r="I7812" s="3" t="s">
        <v>6298</v>
      </c>
      <c r="J7812" s="3" t="str">
        <f>IF($B7812="SINAPI",IF(ISNUMBER(MATCH(Banco!$C7812,Analitico!$A:$A,0)),INDEX(Analitico!E:E,MATCH(Banco!$C7812,Analitico!$A:$A,0))&amp;"%",""),"")</f>
        <v/>
      </c>
      <c r="K7812" s="3" t="str">
        <f>IF($B7812="SINAPI",IF(ISNUMBER(MATCH(Banco!$C7812,Analitico!$A:$A,0)),INDEX(Analitico!F:F,MATCH(Banco!$C7812,Analitico!$A:$A,0))&amp;"%",""),"")</f>
        <v/>
      </c>
    </row>
    <row r="7813" spans="1:11" ht="22.5" x14ac:dyDescent="0.2">
      <c r="A7813" s="1" t="str">
        <f t="shared" si="123"/>
        <v>SINAPI 97667</v>
      </c>
      <c r="B7813" s="3" t="s">
        <v>21527</v>
      </c>
      <c r="C7813" s="3" t="s">
        <v>9144</v>
      </c>
      <c r="D7813" s="2" t="s">
        <v>16374</v>
      </c>
      <c r="E7813" s="3" t="s">
        <v>20621</v>
      </c>
      <c r="F7813" s="67" t="s">
        <v>6183</v>
      </c>
      <c r="G7813" s="67" t="s">
        <v>5067</v>
      </c>
      <c r="I7813" s="3" t="s">
        <v>6298</v>
      </c>
      <c r="J7813" s="3" t="str">
        <f>IF($B7813="SINAPI",IF(ISNUMBER(MATCH(Banco!$C7813,Analitico!$A:$A,0)),INDEX(Analitico!E:E,MATCH(Banco!$C7813,Analitico!$A:$A,0))&amp;"%",""),"")</f>
        <v/>
      </c>
      <c r="K7813" s="3" t="str">
        <f>IF($B7813="SINAPI",IF(ISNUMBER(MATCH(Banco!$C7813,Analitico!$A:$A,0)),INDEX(Analitico!F:F,MATCH(Banco!$C7813,Analitico!$A:$A,0))&amp;"%",""),"")</f>
        <v/>
      </c>
    </row>
    <row r="7814" spans="1:11" ht="22.5" x14ac:dyDescent="0.2">
      <c r="A7814" s="1" t="str">
        <f t="shared" si="123"/>
        <v>SINAPI 97668</v>
      </c>
      <c r="B7814" s="3" t="s">
        <v>21527</v>
      </c>
      <c r="C7814" s="3" t="s">
        <v>9145</v>
      </c>
      <c r="D7814" s="2" t="s">
        <v>16375</v>
      </c>
      <c r="E7814" s="3" t="s">
        <v>20621</v>
      </c>
      <c r="F7814" s="67" t="s">
        <v>5710</v>
      </c>
      <c r="G7814" s="67" t="s">
        <v>21157</v>
      </c>
      <c r="I7814" s="3" t="s">
        <v>6298</v>
      </c>
      <c r="J7814" s="3" t="str">
        <f>IF($B7814="SINAPI",IF(ISNUMBER(MATCH(Banco!$C7814,Analitico!$A:$A,0)),INDEX(Analitico!E:E,MATCH(Banco!$C7814,Analitico!$A:$A,0))&amp;"%",""),"")</f>
        <v/>
      </c>
      <c r="K7814" s="3" t="str">
        <f>IF($B7814="SINAPI",IF(ISNUMBER(MATCH(Banco!$C7814,Analitico!$A:$A,0)),INDEX(Analitico!F:F,MATCH(Banco!$C7814,Analitico!$A:$A,0))&amp;"%",""),"")</f>
        <v/>
      </c>
    </row>
    <row r="7815" spans="1:11" ht="22.5" x14ac:dyDescent="0.2">
      <c r="A7815" s="1" t="str">
        <f t="shared" si="123"/>
        <v>SINAPI 97669</v>
      </c>
      <c r="B7815" s="3" t="s">
        <v>21527</v>
      </c>
      <c r="C7815" s="3" t="s">
        <v>9146</v>
      </c>
      <c r="D7815" s="2" t="s">
        <v>16376</v>
      </c>
      <c r="E7815" s="3" t="s">
        <v>20621</v>
      </c>
      <c r="F7815" s="67" t="s">
        <v>21017</v>
      </c>
      <c r="G7815" s="67" t="s">
        <v>20991</v>
      </c>
      <c r="I7815" s="3" t="s">
        <v>6298</v>
      </c>
      <c r="J7815" s="3" t="str">
        <f>IF($B7815="SINAPI",IF(ISNUMBER(MATCH(Banco!$C7815,Analitico!$A:$A,0)),INDEX(Analitico!E:E,MATCH(Banco!$C7815,Analitico!$A:$A,0))&amp;"%",""),"")</f>
        <v/>
      </c>
      <c r="K7815" s="3" t="str">
        <f>IF($B7815="SINAPI",IF(ISNUMBER(MATCH(Banco!$C7815,Analitico!$A:$A,0)),INDEX(Analitico!F:F,MATCH(Banco!$C7815,Analitico!$A:$A,0))&amp;"%",""),"")</f>
        <v/>
      </c>
    </row>
    <row r="7816" spans="1:11" ht="22.5" x14ac:dyDescent="0.2">
      <c r="A7816" s="1" t="str">
        <f t="shared" si="123"/>
        <v>SINAPI 97670</v>
      </c>
      <c r="B7816" s="3" t="s">
        <v>21527</v>
      </c>
      <c r="C7816" s="3" t="s">
        <v>9147</v>
      </c>
      <c r="D7816" s="2" t="s">
        <v>16377</v>
      </c>
      <c r="E7816" s="3" t="s">
        <v>20621</v>
      </c>
      <c r="F7816" s="67" t="s">
        <v>29987</v>
      </c>
      <c r="G7816" s="67" t="s">
        <v>29532</v>
      </c>
      <c r="I7816" s="3" t="s">
        <v>6298</v>
      </c>
      <c r="J7816" s="3" t="str">
        <f>IF($B7816="SINAPI",IF(ISNUMBER(MATCH(Banco!$C7816,Analitico!$A:$A,0)),INDEX(Analitico!E:E,MATCH(Banco!$C7816,Analitico!$A:$A,0))&amp;"%",""),"")</f>
        <v/>
      </c>
      <c r="K7816" s="3" t="str">
        <f>IF($B7816="SINAPI",IF(ISNUMBER(MATCH(Banco!$C7816,Analitico!$A:$A,0)),INDEX(Analitico!F:F,MATCH(Banco!$C7816,Analitico!$A:$A,0))&amp;"%",""),"")</f>
        <v/>
      </c>
    </row>
    <row r="7817" spans="1:11" ht="22.5" x14ac:dyDescent="0.2">
      <c r="A7817" s="1" t="str">
        <f t="shared" si="123"/>
        <v>SINAPI 91874</v>
      </c>
      <c r="B7817" s="3" t="s">
        <v>21527</v>
      </c>
      <c r="C7817" s="3" t="s">
        <v>9148</v>
      </c>
      <c r="D7817" s="2" t="s">
        <v>16378</v>
      </c>
      <c r="E7817" s="3" t="s">
        <v>20622</v>
      </c>
      <c r="F7817" s="67" t="s">
        <v>20656</v>
      </c>
      <c r="G7817" s="67" t="s">
        <v>21063</v>
      </c>
      <c r="I7817" s="3" t="s">
        <v>6298</v>
      </c>
      <c r="J7817" s="3" t="str">
        <f>IF($B7817="SINAPI",IF(ISNUMBER(MATCH(Banco!$C7817,Analitico!$A:$A,0)),INDEX(Analitico!E:E,MATCH(Banco!$C7817,Analitico!$A:$A,0))&amp;"%",""),"")</f>
        <v/>
      </c>
      <c r="K7817" s="3" t="str">
        <f>IF($B7817="SINAPI",IF(ISNUMBER(MATCH(Banco!$C7817,Analitico!$A:$A,0)),INDEX(Analitico!F:F,MATCH(Banco!$C7817,Analitico!$A:$A,0))&amp;"%",""),"")</f>
        <v/>
      </c>
    </row>
    <row r="7818" spans="1:11" ht="22.5" x14ac:dyDescent="0.2">
      <c r="A7818" s="1" t="str">
        <f t="shared" si="123"/>
        <v>SINAPI 91875</v>
      </c>
      <c r="B7818" s="3" t="s">
        <v>21527</v>
      </c>
      <c r="C7818" s="3" t="s">
        <v>9149</v>
      </c>
      <c r="D7818" s="2" t="s">
        <v>16379</v>
      </c>
      <c r="E7818" s="3" t="s">
        <v>20622</v>
      </c>
      <c r="F7818" s="67" t="s">
        <v>4493</v>
      </c>
      <c r="G7818" s="67" t="s">
        <v>4504</v>
      </c>
      <c r="I7818" s="3" t="s">
        <v>6298</v>
      </c>
      <c r="J7818" s="3" t="str">
        <f>IF($B7818="SINAPI",IF(ISNUMBER(MATCH(Banco!$C7818,Analitico!$A:$A,0)),INDEX(Analitico!E:E,MATCH(Banco!$C7818,Analitico!$A:$A,0))&amp;"%",""),"")</f>
        <v/>
      </c>
      <c r="K7818" s="3" t="str">
        <f>IF($B7818="SINAPI",IF(ISNUMBER(MATCH(Banco!$C7818,Analitico!$A:$A,0)),INDEX(Analitico!F:F,MATCH(Banco!$C7818,Analitico!$A:$A,0))&amp;"%",""),"")</f>
        <v/>
      </c>
    </row>
    <row r="7819" spans="1:11" ht="22.5" x14ac:dyDescent="0.2">
      <c r="A7819" s="1" t="str">
        <f t="shared" si="123"/>
        <v>SINAPI 91876</v>
      </c>
      <c r="B7819" s="3" t="s">
        <v>21527</v>
      </c>
      <c r="C7819" s="3" t="s">
        <v>9150</v>
      </c>
      <c r="D7819" s="2" t="s">
        <v>16380</v>
      </c>
      <c r="E7819" s="3" t="s">
        <v>20622</v>
      </c>
      <c r="F7819" s="67" t="s">
        <v>5430</v>
      </c>
      <c r="G7819" s="67" t="s">
        <v>5035</v>
      </c>
      <c r="I7819" s="3" t="s">
        <v>6298</v>
      </c>
      <c r="J7819" s="3" t="str">
        <f>IF($B7819="SINAPI",IF(ISNUMBER(MATCH(Banco!$C7819,Analitico!$A:$A,0)),INDEX(Analitico!E:E,MATCH(Banco!$C7819,Analitico!$A:$A,0))&amp;"%",""),"")</f>
        <v/>
      </c>
      <c r="K7819" s="3" t="str">
        <f>IF($B7819="SINAPI",IF(ISNUMBER(MATCH(Banco!$C7819,Analitico!$A:$A,0)),INDEX(Analitico!F:F,MATCH(Banco!$C7819,Analitico!$A:$A,0))&amp;"%",""),"")</f>
        <v/>
      </c>
    </row>
    <row r="7820" spans="1:11" ht="22.5" x14ac:dyDescent="0.2">
      <c r="A7820" s="1" t="str">
        <f t="shared" si="123"/>
        <v>SINAPI 91877</v>
      </c>
      <c r="B7820" s="3" t="s">
        <v>21527</v>
      </c>
      <c r="C7820" s="3" t="s">
        <v>9151</v>
      </c>
      <c r="D7820" s="2" t="s">
        <v>16381</v>
      </c>
      <c r="E7820" s="3" t="s">
        <v>20622</v>
      </c>
      <c r="F7820" s="67" t="s">
        <v>5692</v>
      </c>
      <c r="G7820" s="67" t="s">
        <v>21007</v>
      </c>
      <c r="I7820" s="3" t="s">
        <v>6298</v>
      </c>
      <c r="J7820" s="3" t="str">
        <f>IF($B7820="SINAPI",IF(ISNUMBER(MATCH(Banco!$C7820,Analitico!$A:$A,0)),INDEX(Analitico!E:E,MATCH(Banco!$C7820,Analitico!$A:$A,0))&amp;"%",""),"")</f>
        <v/>
      </c>
      <c r="K7820" s="3" t="str">
        <f>IF($B7820="SINAPI",IF(ISNUMBER(MATCH(Banco!$C7820,Analitico!$A:$A,0)),INDEX(Analitico!F:F,MATCH(Banco!$C7820,Analitico!$A:$A,0))&amp;"%",""),"")</f>
        <v/>
      </c>
    </row>
    <row r="7821" spans="1:11" ht="22.5" x14ac:dyDescent="0.2">
      <c r="A7821" s="1" t="str">
        <f t="shared" si="123"/>
        <v>SINAPI 91878</v>
      </c>
      <c r="B7821" s="3" t="s">
        <v>21527</v>
      </c>
      <c r="C7821" s="3" t="s">
        <v>9152</v>
      </c>
      <c r="D7821" s="2" t="s">
        <v>16382</v>
      </c>
      <c r="E7821" s="3" t="s">
        <v>20622</v>
      </c>
      <c r="F7821" s="67" t="s">
        <v>4474</v>
      </c>
      <c r="G7821" s="67" t="s">
        <v>4556</v>
      </c>
      <c r="I7821" s="3" t="s">
        <v>6298</v>
      </c>
      <c r="J7821" s="3" t="str">
        <f>IF($B7821="SINAPI",IF(ISNUMBER(MATCH(Banco!$C7821,Analitico!$A:$A,0)),INDEX(Analitico!E:E,MATCH(Banco!$C7821,Analitico!$A:$A,0))&amp;"%",""),"")</f>
        <v/>
      </c>
      <c r="K7821" s="3" t="str">
        <f>IF($B7821="SINAPI",IF(ISNUMBER(MATCH(Banco!$C7821,Analitico!$A:$A,0)),INDEX(Analitico!F:F,MATCH(Banco!$C7821,Analitico!$A:$A,0))&amp;"%",""),"")</f>
        <v/>
      </c>
    </row>
    <row r="7822" spans="1:11" ht="22.5" x14ac:dyDescent="0.2">
      <c r="A7822" s="1" t="str">
        <f t="shared" si="123"/>
        <v>SINAPI 91879</v>
      </c>
      <c r="B7822" s="3" t="s">
        <v>21527</v>
      </c>
      <c r="C7822" s="3" t="s">
        <v>9153</v>
      </c>
      <c r="D7822" s="2" t="s">
        <v>16383</v>
      </c>
      <c r="E7822" s="3" t="s">
        <v>20622</v>
      </c>
      <c r="F7822" s="67" t="s">
        <v>4894</v>
      </c>
      <c r="G7822" s="67" t="s">
        <v>5618</v>
      </c>
      <c r="I7822" s="3" t="s">
        <v>6298</v>
      </c>
      <c r="J7822" s="3" t="str">
        <f>IF($B7822="SINAPI",IF(ISNUMBER(MATCH(Banco!$C7822,Analitico!$A:$A,0)),INDEX(Analitico!E:E,MATCH(Banco!$C7822,Analitico!$A:$A,0))&amp;"%",""),"")</f>
        <v/>
      </c>
      <c r="K7822" s="3" t="str">
        <f>IF($B7822="SINAPI",IF(ISNUMBER(MATCH(Banco!$C7822,Analitico!$A:$A,0)),INDEX(Analitico!F:F,MATCH(Banco!$C7822,Analitico!$A:$A,0))&amp;"%",""),"")</f>
        <v/>
      </c>
    </row>
    <row r="7823" spans="1:11" ht="22.5" x14ac:dyDescent="0.2">
      <c r="A7823" s="1" t="str">
        <f t="shared" si="123"/>
        <v>SINAPI 91880</v>
      </c>
      <c r="B7823" s="3" t="s">
        <v>21527</v>
      </c>
      <c r="C7823" s="3" t="s">
        <v>9154</v>
      </c>
      <c r="D7823" s="2" t="s">
        <v>16384</v>
      </c>
      <c r="E7823" s="3" t="s">
        <v>20622</v>
      </c>
      <c r="F7823" s="67" t="s">
        <v>20726</v>
      </c>
      <c r="G7823" s="67" t="s">
        <v>5064</v>
      </c>
      <c r="I7823" s="3" t="s">
        <v>6298</v>
      </c>
      <c r="J7823" s="3" t="str">
        <f>IF($B7823="SINAPI",IF(ISNUMBER(MATCH(Banco!$C7823,Analitico!$A:$A,0)),INDEX(Analitico!E:E,MATCH(Banco!$C7823,Analitico!$A:$A,0))&amp;"%",""),"")</f>
        <v/>
      </c>
      <c r="K7823" s="3" t="str">
        <f>IF($B7823="SINAPI",IF(ISNUMBER(MATCH(Banco!$C7823,Analitico!$A:$A,0)),INDEX(Analitico!F:F,MATCH(Banco!$C7823,Analitico!$A:$A,0))&amp;"%",""),"")</f>
        <v/>
      </c>
    </row>
    <row r="7824" spans="1:11" ht="22.5" x14ac:dyDescent="0.2">
      <c r="A7824" s="1" t="str">
        <f t="shared" si="123"/>
        <v>SINAPI 91881</v>
      </c>
      <c r="B7824" s="3" t="s">
        <v>21527</v>
      </c>
      <c r="C7824" s="3" t="s">
        <v>9155</v>
      </c>
      <c r="D7824" s="2" t="s">
        <v>16385</v>
      </c>
      <c r="E7824" s="3" t="s">
        <v>20622</v>
      </c>
      <c r="F7824" s="67" t="s">
        <v>21298</v>
      </c>
      <c r="G7824" s="67" t="s">
        <v>21359</v>
      </c>
      <c r="I7824" s="3" t="s">
        <v>6298</v>
      </c>
      <c r="J7824" s="3" t="str">
        <f>IF($B7824="SINAPI",IF(ISNUMBER(MATCH(Banco!$C7824,Analitico!$A:$A,0)),INDEX(Analitico!E:E,MATCH(Banco!$C7824,Analitico!$A:$A,0))&amp;"%",""),"")</f>
        <v/>
      </c>
      <c r="K7824" s="3" t="str">
        <f>IF($B7824="SINAPI",IF(ISNUMBER(MATCH(Banco!$C7824,Analitico!$A:$A,0)),INDEX(Analitico!F:F,MATCH(Banco!$C7824,Analitico!$A:$A,0))&amp;"%",""),"")</f>
        <v/>
      </c>
    </row>
    <row r="7825" spans="1:11" ht="22.5" x14ac:dyDescent="0.2">
      <c r="A7825" s="1" t="str">
        <f t="shared" si="123"/>
        <v>SINAPI 91882</v>
      </c>
      <c r="B7825" s="3" t="s">
        <v>21527</v>
      </c>
      <c r="C7825" s="3" t="s">
        <v>9156</v>
      </c>
      <c r="D7825" s="2" t="s">
        <v>16386</v>
      </c>
      <c r="E7825" s="3" t="s">
        <v>20622</v>
      </c>
      <c r="F7825" s="67" t="s">
        <v>6227</v>
      </c>
      <c r="G7825" s="67" t="s">
        <v>20920</v>
      </c>
      <c r="I7825" s="3" t="s">
        <v>6298</v>
      </c>
      <c r="J7825" s="3" t="str">
        <f>IF($B7825="SINAPI",IF(ISNUMBER(MATCH(Banco!$C7825,Analitico!$A:$A,0)),INDEX(Analitico!E:E,MATCH(Banco!$C7825,Analitico!$A:$A,0))&amp;"%",""),"")</f>
        <v/>
      </c>
      <c r="K7825" s="3" t="str">
        <f>IF($B7825="SINAPI",IF(ISNUMBER(MATCH(Banco!$C7825,Analitico!$A:$A,0)),INDEX(Analitico!F:F,MATCH(Banco!$C7825,Analitico!$A:$A,0))&amp;"%",""),"")</f>
        <v/>
      </c>
    </row>
    <row r="7826" spans="1:11" ht="22.5" x14ac:dyDescent="0.2">
      <c r="A7826" s="1" t="str">
        <f t="shared" si="123"/>
        <v>SINAPI 91884</v>
      </c>
      <c r="B7826" s="3" t="s">
        <v>21527</v>
      </c>
      <c r="C7826" s="3" t="s">
        <v>9157</v>
      </c>
      <c r="D7826" s="2" t="s">
        <v>16387</v>
      </c>
      <c r="E7826" s="3" t="s">
        <v>20622</v>
      </c>
      <c r="F7826" s="67" t="s">
        <v>20918</v>
      </c>
      <c r="G7826" s="67" t="s">
        <v>29533</v>
      </c>
      <c r="I7826" s="3" t="s">
        <v>6298</v>
      </c>
      <c r="J7826" s="3" t="str">
        <f>IF($B7826="SINAPI",IF(ISNUMBER(MATCH(Banco!$C7826,Analitico!$A:$A,0)),INDEX(Analitico!E:E,MATCH(Banco!$C7826,Analitico!$A:$A,0))&amp;"%",""),"")</f>
        <v/>
      </c>
      <c r="K7826" s="3" t="str">
        <f>IF($B7826="SINAPI",IF(ISNUMBER(MATCH(Banco!$C7826,Analitico!$A:$A,0)),INDEX(Analitico!F:F,MATCH(Banco!$C7826,Analitico!$A:$A,0))&amp;"%",""),"")</f>
        <v/>
      </c>
    </row>
    <row r="7827" spans="1:11" ht="22.5" x14ac:dyDescent="0.2">
      <c r="A7827" s="1" t="str">
        <f t="shared" si="123"/>
        <v>SINAPI 91885</v>
      </c>
      <c r="B7827" s="3" t="s">
        <v>21527</v>
      </c>
      <c r="C7827" s="3" t="s">
        <v>9158</v>
      </c>
      <c r="D7827" s="2" t="s">
        <v>16388</v>
      </c>
      <c r="E7827" s="3" t="s">
        <v>20622</v>
      </c>
      <c r="F7827" s="67" t="s">
        <v>4831</v>
      </c>
      <c r="G7827" s="67" t="s">
        <v>5388</v>
      </c>
      <c r="I7827" s="3" t="s">
        <v>6298</v>
      </c>
      <c r="J7827" s="3" t="str">
        <f>IF($B7827="SINAPI",IF(ISNUMBER(MATCH(Banco!$C7827,Analitico!$A:$A,0)),INDEX(Analitico!E:E,MATCH(Banco!$C7827,Analitico!$A:$A,0))&amp;"%",""),"")</f>
        <v/>
      </c>
      <c r="K7827" s="3" t="str">
        <f>IF($B7827="SINAPI",IF(ISNUMBER(MATCH(Banco!$C7827,Analitico!$A:$A,0)),INDEX(Analitico!F:F,MATCH(Banco!$C7827,Analitico!$A:$A,0))&amp;"%",""),"")</f>
        <v/>
      </c>
    </row>
    <row r="7828" spans="1:11" ht="22.5" x14ac:dyDescent="0.2">
      <c r="A7828" s="1" t="str">
        <f t="shared" si="123"/>
        <v>SINAPI 91886</v>
      </c>
      <c r="B7828" s="3" t="s">
        <v>21527</v>
      </c>
      <c r="C7828" s="3" t="s">
        <v>9159</v>
      </c>
      <c r="D7828" s="2" t="s">
        <v>16389</v>
      </c>
      <c r="E7828" s="3" t="s">
        <v>20622</v>
      </c>
      <c r="F7828" s="67" t="s">
        <v>6078</v>
      </c>
      <c r="G7828" s="67" t="s">
        <v>21103</v>
      </c>
      <c r="I7828" s="3" t="s">
        <v>6298</v>
      </c>
      <c r="J7828" s="3" t="str">
        <f>IF($B7828="SINAPI",IF(ISNUMBER(MATCH(Banco!$C7828,Analitico!$A:$A,0)),INDEX(Analitico!E:E,MATCH(Banco!$C7828,Analitico!$A:$A,0))&amp;"%",""),"")</f>
        <v/>
      </c>
      <c r="K7828" s="3" t="str">
        <f>IF($B7828="SINAPI",IF(ISNUMBER(MATCH(Banco!$C7828,Analitico!$A:$A,0)),INDEX(Analitico!F:F,MATCH(Banco!$C7828,Analitico!$A:$A,0))&amp;"%",""),"")</f>
        <v/>
      </c>
    </row>
    <row r="7829" spans="1:11" ht="22.5" x14ac:dyDescent="0.2">
      <c r="A7829" s="1" t="str">
        <f t="shared" si="123"/>
        <v>SINAPI 91887</v>
      </c>
      <c r="B7829" s="3" t="s">
        <v>21527</v>
      </c>
      <c r="C7829" s="3" t="s">
        <v>9160</v>
      </c>
      <c r="D7829" s="2" t="s">
        <v>16390</v>
      </c>
      <c r="E7829" s="3" t="s">
        <v>20622</v>
      </c>
      <c r="F7829" s="67" t="s">
        <v>5565</v>
      </c>
      <c r="G7829" s="67" t="s">
        <v>6062</v>
      </c>
      <c r="I7829" s="3" t="s">
        <v>6298</v>
      </c>
      <c r="J7829" s="3" t="str">
        <f>IF($B7829="SINAPI",IF(ISNUMBER(MATCH(Banco!$C7829,Analitico!$A:$A,0)),INDEX(Analitico!E:E,MATCH(Banco!$C7829,Analitico!$A:$A,0))&amp;"%",""),"")</f>
        <v/>
      </c>
      <c r="K7829" s="3" t="str">
        <f>IF($B7829="SINAPI",IF(ISNUMBER(MATCH(Banco!$C7829,Analitico!$A:$A,0)),INDEX(Analitico!F:F,MATCH(Banco!$C7829,Analitico!$A:$A,0))&amp;"%",""),"")</f>
        <v/>
      </c>
    </row>
    <row r="7830" spans="1:11" ht="22.5" x14ac:dyDescent="0.2">
      <c r="A7830" s="1" t="str">
        <f t="shared" si="123"/>
        <v>SINAPI 91889</v>
      </c>
      <c r="B7830" s="3" t="s">
        <v>21527</v>
      </c>
      <c r="C7830" s="3" t="s">
        <v>9161</v>
      </c>
      <c r="D7830" s="2" t="s">
        <v>16391</v>
      </c>
      <c r="E7830" s="3" t="s">
        <v>20622</v>
      </c>
      <c r="F7830" s="67" t="s">
        <v>20990</v>
      </c>
      <c r="G7830" s="67" t="s">
        <v>21626</v>
      </c>
      <c r="I7830" s="3" t="s">
        <v>6298</v>
      </c>
      <c r="J7830" s="3" t="str">
        <f>IF($B7830="SINAPI",IF(ISNUMBER(MATCH(Banco!$C7830,Analitico!$A:$A,0)),INDEX(Analitico!E:E,MATCH(Banco!$C7830,Analitico!$A:$A,0))&amp;"%",""),"")</f>
        <v/>
      </c>
      <c r="K7830" s="3" t="str">
        <f>IF($B7830="SINAPI",IF(ISNUMBER(MATCH(Banco!$C7830,Analitico!$A:$A,0)),INDEX(Analitico!F:F,MATCH(Banco!$C7830,Analitico!$A:$A,0))&amp;"%",""),"")</f>
        <v/>
      </c>
    </row>
    <row r="7831" spans="1:11" ht="22.5" x14ac:dyDescent="0.2">
      <c r="A7831" s="1" t="str">
        <f t="shared" si="123"/>
        <v>SINAPI 91890</v>
      </c>
      <c r="B7831" s="3" t="s">
        <v>21527</v>
      </c>
      <c r="C7831" s="3" t="s">
        <v>9162</v>
      </c>
      <c r="D7831" s="2" t="s">
        <v>16392</v>
      </c>
      <c r="E7831" s="3" t="s">
        <v>20622</v>
      </c>
      <c r="F7831" s="67" t="s">
        <v>29988</v>
      </c>
      <c r="G7831" s="67" t="s">
        <v>5665</v>
      </c>
      <c r="I7831" s="3" t="s">
        <v>6298</v>
      </c>
      <c r="J7831" s="3" t="str">
        <f>IF($B7831="SINAPI",IF(ISNUMBER(MATCH(Banco!$C7831,Analitico!$A:$A,0)),INDEX(Analitico!E:E,MATCH(Banco!$C7831,Analitico!$A:$A,0))&amp;"%",""),"")</f>
        <v/>
      </c>
      <c r="K7831" s="3" t="str">
        <f>IF($B7831="SINAPI",IF(ISNUMBER(MATCH(Banco!$C7831,Analitico!$A:$A,0)),INDEX(Analitico!F:F,MATCH(Banco!$C7831,Analitico!$A:$A,0))&amp;"%",""),"")</f>
        <v/>
      </c>
    </row>
    <row r="7832" spans="1:11" ht="22.5" x14ac:dyDescent="0.2">
      <c r="A7832" s="1" t="str">
        <f t="shared" si="123"/>
        <v>SINAPI 91892</v>
      </c>
      <c r="B7832" s="3" t="s">
        <v>21527</v>
      </c>
      <c r="C7832" s="3" t="s">
        <v>9163</v>
      </c>
      <c r="D7832" s="2" t="s">
        <v>16393</v>
      </c>
      <c r="E7832" s="3" t="s">
        <v>20622</v>
      </c>
      <c r="F7832" s="67" t="s">
        <v>5509</v>
      </c>
      <c r="G7832" s="67" t="s">
        <v>20958</v>
      </c>
      <c r="I7832" s="3" t="s">
        <v>6298</v>
      </c>
      <c r="J7832" s="3" t="str">
        <f>IF($B7832="SINAPI",IF(ISNUMBER(MATCH(Banco!$C7832,Analitico!$A:$A,0)),INDEX(Analitico!E:E,MATCH(Banco!$C7832,Analitico!$A:$A,0))&amp;"%",""),"")</f>
        <v/>
      </c>
      <c r="K7832" s="3" t="str">
        <f>IF($B7832="SINAPI",IF(ISNUMBER(MATCH(Banco!$C7832,Analitico!$A:$A,0)),INDEX(Analitico!F:F,MATCH(Banco!$C7832,Analitico!$A:$A,0))&amp;"%",""),"")</f>
        <v/>
      </c>
    </row>
    <row r="7833" spans="1:11" ht="22.5" x14ac:dyDescent="0.2">
      <c r="A7833" s="1" t="str">
        <f t="shared" si="123"/>
        <v>SINAPI 91893</v>
      </c>
      <c r="B7833" s="3" t="s">
        <v>21527</v>
      </c>
      <c r="C7833" s="3" t="s">
        <v>9164</v>
      </c>
      <c r="D7833" s="2" t="s">
        <v>16394</v>
      </c>
      <c r="E7833" s="3" t="s">
        <v>20622</v>
      </c>
      <c r="F7833" s="67" t="s">
        <v>21634</v>
      </c>
      <c r="G7833" s="67" t="s">
        <v>5977</v>
      </c>
      <c r="I7833" s="3" t="s">
        <v>6298</v>
      </c>
      <c r="J7833" s="3" t="str">
        <f>IF($B7833="SINAPI",IF(ISNUMBER(MATCH(Banco!$C7833,Analitico!$A:$A,0)),INDEX(Analitico!E:E,MATCH(Banco!$C7833,Analitico!$A:$A,0))&amp;"%",""),"")</f>
        <v/>
      </c>
      <c r="K7833" s="3" t="str">
        <f>IF($B7833="SINAPI",IF(ISNUMBER(MATCH(Banco!$C7833,Analitico!$A:$A,0)),INDEX(Analitico!F:F,MATCH(Banco!$C7833,Analitico!$A:$A,0))&amp;"%",""),"")</f>
        <v/>
      </c>
    </row>
    <row r="7834" spans="1:11" ht="22.5" x14ac:dyDescent="0.2">
      <c r="A7834" s="1" t="str">
        <f t="shared" si="123"/>
        <v>SINAPI 91895</v>
      </c>
      <c r="B7834" s="3" t="s">
        <v>21527</v>
      </c>
      <c r="C7834" s="3" t="s">
        <v>9165</v>
      </c>
      <c r="D7834" s="2" t="s">
        <v>16395</v>
      </c>
      <c r="E7834" s="3" t="s">
        <v>20622</v>
      </c>
      <c r="F7834" s="67" t="s">
        <v>21395</v>
      </c>
      <c r="G7834" s="67" t="s">
        <v>20783</v>
      </c>
      <c r="I7834" s="3" t="s">
        <v>6298</v>
      </c>
      <c r="J7834" s="3" t="str">
        <f>IF($B7834="SINAPI",IF(ISNUMBER(MATCH(Banco!$C7834,Analitico!$A:$A,0)),INDEX(Analitico!E:E,MATCH(Banco!$C7834,Analitico!$A:$A,0))&amp;"%",""),"")</f>
        <v/>
      </c>
      <c r="K7834" s="3" t="str">
        <f>IF($B7834="SINAPI",IF(ISNUMBER(MATCH(Banco!$C7834,Analitico!$A:$A,0)),INDEX(Analitico!F:F,MATCH(Banco!$C7834,Analitico!$A:$A,0))&amp;"%",""),"")</f>
        <v/>
      </c>
    </row>
    <row r="7835" spans="1:11" ht="22.5" x14ac:dyDescent="0.2">
      <c r="A7835" s="1" t="str">
        <f t="shared" si="123"/>
        <v>SINAPI 91896</v>
      </c>
      <c r="B7835" s="3" t="s">
        <v>21527</v>
      </c>
      <c r="C7835" s="3" t="s">
        <v>9166</v>
      </c>
      <c r="D7835" s="2" t="s">
        <v>16396</v>
      </c>
      <c r="E7835" s="3" t="s">
        <v>20622</v>
      </c>
      <c r="F7835" s="67" t="s">
        <v>28703</v>
      </c>
      <c r="G7835" s="67" t="s">
        <v>5934</v>
      </c>
      <c r="I7835" s="3" t="s">
        <v>6298</v>
      </c>
      <c r="J7835" s="3" t="str">
        <f>IF($B7835="SINAPI",IF(ISNUMBER(MATCH(Banco!$C7835,Analitico!$A:$A,0)),INDEX(Analitico!E:E,MATCH(Banco!$C7835,Analitico!$A:$A,0))&amp;"%",""),"")</f>
        <v/>
      </c>
      <c r="K7835" s="3" t="str">
        <f>IF($B7835="SINAPI",IF(ISNUMBER(MATCH(Banco!$C7835,Analitico!$A:$A,0)),INDEX(Analitico!F:F,MATCH(Banco!$C7835,Analitico!$A:$A,0))&amp;"%",""),"")</f>
        <v/>
      </c>
    </row>
    <row r="7836" spans="1:11" ht="22.5" x14ac:dyDescent="0.2">
      <c r="A7836" s="1" t="str">
        <f t="shared" si="123"/>
        <v>SINAPI 91898</v>
      </c>
      <c r="B7836" s="3" t="s">
        <v>21527</v>
      </c>
      <c r="C7836" s="3" t="s">
        <v>9167</v>
      </c>
      <c r="D7836" s="2" t="s">
        <v>16397</v>
      </c>
      <c r="E7836" s="3" t="s">
        <v>20622</v>
      </c>
      <c r="F7836" s="67" t="s">
        <v>5627</v>
      </c>
      <c r="G7836" s="67" t="s">
        <v>21216</v>
      </c>
      <c r="I7836" s="3" t="s">
        <v>6298</v>
      </c>
      <c r="J7836" s="3" t="str">
        <f>IF($B7836="SINAPI",IF(ISNUMBER(MATCH(Banco!$C7836,Analitico!$A:$A,0)),INDEX(Analitico!E:E,MATCH(Banco!$C7836,Analitico!$A:$A,0))&amp;"%",""),"")</f>
        <v/>
      </c>
      <c r="K7836" s="3" t="str">
        <f>IF($B7836="SINAPI",IF(ISNUMBER(MATCH(Banco!$C7836,Analitico!$A:$A,0)),INDEX(Analitico!F:F,MATCH(Banco!$C7836,Analitico!$A:$A,0))&amp;"%",""),"")</f>
        <v/>
      </c>
    </row>
    <row r="7837" spans="1:11" ht="22.5" x14ac:dyDescent="0.2">
      <c r="A7837" s="1" t="str">
        <f t="shared" si="123"/>
        <v>SINAPI 91899</v>
      </c>
      <c r="B7837" s="3" t="s">
        <v>21527</v>
      </c>
      <c r="C7837" s="3" t="s">
        <v>9168</v>
      </c>
      <c r="D7837" s="2" t="s">
        <v>16398</v>
      </c>
      <c r="E7837" s="3" t="s">
        <v>20622</v>
      </c>
      <c r="F7837" s="67" t="s">
        <v>4555</v>
      </c>
      <c r="G7837" s="67" t="s">
        <v>21605</v>
      </c>
      <c r="I7837" s="3" t="s">
        <v>6298</v>
      </c>
      <c r="J7837" s="3" t="str">
        <f>IF($B7837="SINAPI",IF(ISNUMBER(MATCH(Banco!$C7837,Analitico!$A:$A,0)),INDEX(Analitico!E:E,MATCH(Banco!$C7837,Analitico!$A:$A,0))&amp;"%",""),"")</f>
        <v/>
      </c>
      <c r="K7837" s="3" t="str">
        <f>IF($B7837="SINAPI",IF(ISNUMBER(MATCH(Banco!$C7837,Analitico!$A:$A,0)),INDEX(Analitico!F:F,MATCH(Banco!$C7837,Analitico!$A:$A,0))&amp;"%",""),"")</f>
        <v/>
      </c>
    </row>
    <row r="7838" spans="1:11" ht="22.5" x14ac:dyDescent="0.2">
      <c r="A7838" s="1" t="str">
        <f t="shared" si="123"/>
        <v>SINAPI 91901</v>
      </c>
      <c r="B7838" s="3" t="s">
        <v>21527</v>
      </c>
      <c r="C7838" s="3" t="s">
        <v>9169</v>
      </c>
      <c r="D7838" s="2" t="s">
        <v>16399</v>
      </c>
      <c r="E7838" s="3" t="s">
        <v>20622</v>
      </c>
      <c r="F7838" s="67" t="s">
        <v>5511</v>
      </c>
      <c r="G7838" s="67" t="s">
        <v>5191</v>
      </c>
      <c r="I7838" s="3" t="s">
        <v>6298</v>
      </c>
      <c r="J7838" s="3" t="str">
        <f>IF($B7838="SINAPI",IF(ISNUMBER(MATCH(Banco!$C7838,Analitico!$A:$A,0)),INDEX(Analitico!E:E,MATCH(Banco!$C7838,Analitico!$A:$A,0))&amp;"%",""),"")</f>
        <v/>
      </c>
      <c r="K7838" s="3" t="str">
        <f>IF($B7838="SINAPI",IF(ISNUMBER(MATCH(Banco!$C7838,Analitico!$A:$A,0)),INDEX(Analitico!F:F,MATCH(Banco!$C7838,Analitico!$A:$A,0))&amp;"%",""),"")</f>
        <v/>
      </c>
    </row>
    <row r="7839" spans="1:11" ht="22.5" x14ac:dyDescent="0.2">
      <c r="A7839" s="1" t="str">
        <f t="shared" si="123"/>
        <v>SINAPI 91902</v>
      </c>
      <c r="B7839" s="3" t="s">
        <v>21527</v>
      </c>
      <c r="C7839" s="3" t="s">
        <v>9170</v>
      </c>
      <c r="D7839" s="2" t="s">
        <v>16400</v>
      </c>
      <c r="E7839" s="3" t="s">
        <v>20622</v>
      </c>
      <c r="F7839" s="67" t="s">
        <v>5115</v>
      </c>
      <c r="G7839" s="67" t="s">
        <v>21156</v>
      </c>
      <c r="I7839" s="3" t="s">
        <v>6298</v>
      </c>
      <c r="J7839" s="3" t="str">
        <f>IF($B7839="SINAPI",IF(ISNUMBER(MATCH(Banco!$C7839,Analitico!$A:$A,0)),INDEX(Analitico!E:E,MATCH(Banco!$C7839,Analitico!$A:$A,0))&amp;"%",""),"")</f>
        <v/>
      </c>
      <c r="K7839" s="3" t="str">
        <f>IF($B7839="SINAPI",IF(ISNUMBER(MATCH(Banco!$C7839,Analitico!$A:$A,0)),INDEX(Analitico!F:F,MATCH(Banco!$C7839,Analitico!$A:$A,0))&amp;"%",""),"")</f>
        <v/>
      </c>
    </row>
    <row r="7840" spans="1:11" ht="22.5" x14ac:dyDescent="0.2">
      <c r="A7840" s="1" t="str">
        <f t="shared" si="123"/>
        <v>SINAPI 91904</v>
      </c>
      <c r="B7840" s="3" t="s">
        <v>21527</v>
      </c>
      <c r="C7840" s="3" t="s">
        <v>9171</v>
      </c>
      <c r="D7840" s="2" t="s">
        <v>16401</v>
      </c>
      <c r="E7840" s="3" t="s">
        <v>20622</v>
      </c>
      <c r="F7840" s="67" t="s">
        <v>29988</v>
      </c>
      <c r="G7840" s="67" t="s">
        <v>5828</v>
      </c>
      <c r="I7840" s="3" t="s">
        <v>6298</v>
      </c>
      <c r="J7840" s="3" t="str">
        <f>IF($B7840="SINAPI",IF(ISNUMBER(MATCH(Banco!$C7840,Analitico!$A:$A,0)),INDEX(Analitico!E:E,MATCH(Banco!$C7840,Analitico!$A:$A,0))&amp;"%",""),"")</f>
        <v/>
      </c>
      <c r="K7840" s="3" t="str">
        <f>IF($B7840="SINAPI",IF(ISNUMBER(MATCH(Banco!$C7840,Analitico!$A:$A,0)),INDEX(Analitico!F:F,MATCH(Banco!$C7840,Analitico!$A:$A,0))&amp;"%",""),"")</f>
        <v/>
      </c>
    </row>
    <row r="7841" spans="1:11" ht="22.5" x14ac:dyDescent="0.2">
      <c r="A7841" s="1" t="str">
        <f t="shared" si="123"/>
        <v>SINAPI 91905</v>
      </c>
      <c r="B7841" s="3" t="s">
        <v>21527</v>
      </c>
      <c r="C7841" s="3" t="s">
        <v>9172</v>
      </c>
      <c r="D7841" s="2" t="s">
        <v>16402</v>
      </c>
      <c r="E7841" s="3" t="s">
        <v>20622</v>
      </c>
      <c r="F7841" s="67" t="s">
        <v>6051</v>
      </c>
      <c r="G7841" s="67" t="s">
        <v>6224</v>
      </c>
      <c r="I7841" s="3" t="s">
        <v>6298</v>
      </c>
      <c r="J7841" s="3" t="str">
        <f>IF($B7841="SINAPI",IF(ISNUMBER(MATCH(Banco!$C7841,Analitico!$A:$A,0)),INDEX(Analitico!E:E,MATCH(Banco!$C7841,Analitico!$A:$A,0))&amp;"%",""),"")</f>
        <v/>
      </c>
      <c r="K7841" s="3" t="str">
        <f>IF($B7841="SINAPI",IF(ISNUMBER(MATCH(Banco!$C7841,Analitico!$A:$A,0)),INDEX(Analitico!F:F,MATCH(Banco!$C7841,Analitico!$A:$A,0))&amp;"%",""),"")</f>
        <v/>
      </c>
    </row>
    <row r="7842" spans="1:11" ht="22.5" x14ac:dyDescent="0.2">
      <c r="A7842" s="1" t="str">
        <f t="shared" si="123"/>
        <v>SINAPI 91907</v>
      </c>
      <c r="B7842" s="3" t="s">
        <v>21527</v>
      </c>
      <c r="C7842" s="3" t="s">
        <v>9173</v>
      </c>
      <c r="D7842" s="2" t="s">
        <v>16403</v>
      </c>
      <c r="E7842" s="3" t="s">
        <v>20622</v>
      </c>
      <c r="F7842" s="67" t="s">
        <v>21001</v>
      </c>
      <c r="G7842" s="67" t="s">
        <v>6173</v>
      </c>
      <c r="I7842" s="3" t="s">
        <v>6298</v>
      </c>
      <c r="J7842" s="3" t="str">
        <f>IF($B7842="SINAPI",IF(ISNUMBER(MATCH(Banco!$C7842,Analitico!$A:$A,0)),INDEX(Analitico!E:E,MATCH(Banco!$C7842,Analitico!$A:$A,0))&amp;"%",""),"")</f>
        <v/>
      </c>
      <c r="K7842" s="3" t="str">
        <f>IF($B7842="SINAPI",IF(ISNUMBER(MATCH(Banco!$C7842,Analitico!$A:$A,0)),INDEX(Analitico!F:F,MATCH(Banco!$C7842,Analitico!$A:$A,0))&amp;"%",""),"")</f>
        <v/>
      </c>
    </row>
    <row r="7843" spans="1:11" ht="22.5" x14ac:dyDescent="0.2">
      <c r="A7843" s="1" t="str">
        <f t="shared" ref="A7843:A7906" si="124">CONCATENAR</f>
        <v>SINAPI 91908</v>
      </c>
      <c r="B7843" s="3" t="s">
        <v>21527</v>
      </c>
      <c r="C7843" s="3" t="s">
        <v>9174</v>
      </c>
      <c r="D7843" s="2" t="s">
        <v>16404</v>
      </c>
      <c r="E7843" s="3" t="s">
        <v>20622</v>
      </c>
      <c r="F7843" s="67" t="s">
        <v>5172</v>
      </c>
      <c r="G7843" s="67" t="s">
        <v>21117</v>
      </c>
      <c r="I7843" s="3" t="s">
        <v>6298</v>
      </c>
      <c r="J7843" s="3" t="str">
        <f>IF($B7843="SINAPI",IF(ISNUMBER(MATCH(Banco!$C7843,Analitico!$A:$A,0)),INDEX(Analitico!E:E,MATCH(Banco!$C7843,Analitico!$A:$A,0))&amp;"%",""),"")</f>
        <v/>
      </c>
      <c r="K7843" s="3" t="str">
        <f>IF($B7843="SINAPI",IF(ISNUMBER(MATCH(Banco!$C7843,Analitico!$A:$A,0)),INDEX(Analitico!F:F,MATCH(Banco!$C7843,Analitico!$A:$A,0))&amp;"%",""),"")</f>
        <v/>
      </c>
    </row>
    <row r="7844" spans="1:11" ht="22.5" x14ac:dyDescent="0.2">
      <c r="A7844" s="1" t="str">
        <f t="shared" si="124"/>
        <v>SINAPI 91910</v>
      </c>
      <c r="B7844" s="3" t="s">
        <v>21527</v>
      </c>
      <c r="C7844" s="3" t="s">
        <v>9175</v>
      </c>
      <c r="D7844" s="2" t="s">
        <v>16405</v>
      </c>
      <c r="E7844" s="3" t="s">
        <v>20622</v>
      </c>
      <c r="F7844" s="67" t="s">
        <v>21446</v>
      </c>
      <c r="G7844" s="67" t="s">
        <v>21120</v>
      </c>
      <c r="I7844" s="3" t="s">
        <v>6298</v>
      </c>
      <c r="J7844" s="3" t="str">
        <f>IF($B7844="SINAPI",IF(ISNUMBER(MATCH(Banco!$C7844,Analitico!$A:$A,0)),INDEX(Analitico!E:E,MATCH(Banco!$C7844,Analitico!$A:$A,0))&amp;"%",""),"")</f>
        <v/>
      </c>
      <c r="K7844" s="3" t="str">
        <f>IF($B7844="SINAPI",IF(ISNUMBER(MATCH(Banco!$C7844,Analitico!$A:$A,0)),INDEX(Analitico!F:F,MATCH(Banco!$C7844,Analitico!$A:$A,0))&amp;"%",""),"")</f>
        <v/>
      </c>
    </row>
    <row r="7845" spans="1:11" ht="22.5" x14ac:dyDescent="0.2">
      <c r="A7845" s="1" t="str">
        <f t="shared" si="124"/>
        <v>SINAPI 91911</v>
      </c>
      <c r="B7845" s="3" t="s">
        <v>21527</v>
      </c>
      <c r="C7845" s="3" t="s">
        <v>9176</v>
      </c>
      <c r="D7845" s="2" t="s">
        <v>16406</v>
      </c>
      <c r="E7845" s="3" t="s">
        <v>20622</v>
      </c>
      <c r="F7845" s="67" t="s">
        <v>4833</v>
      </c>
      <c r="G7845" s="67" t="s">
        <v>29534</v>
      </c>
      <c r="I7845" s="3" t="s">
        <v>6298</v>
      </c>
      <c r="J7845" s="3" t="str">
        <f>IF($B7845="SINAPI",IF(ISNUMBER(MATCH(Banco!$C7845,Analitico!$A:$A,0)),INDEX(Analitico!E:E,MATCH(Banco!$C7845,Analitico!$A:$A,0))&amp;"%",""),"")</f>
        <v/>
      </c>
      <c r="K7845" s="3" t="str">
        <f>IF($B7845="SINAPI",IF(ISNUMBER(MATCH(Banco!$C7845,Analitico!$A:$A,0)),INDEX(Analitico!F:F,MATCH(Banco!$C7845,Analitico!$A:$A,0))&amp;"%",""),"")</f>
        <v/>
      </c>
    </row>
    <row r="7846" spans="1:11" ht="22.5" x14ac:dyDescent="0.2">
      <c r="A7846" s="1" t="str">
        <f t="shared" si="124"/>
        <v>SINAPI 91913</v>
      </c>
      <c r="B7846" s="3" t="s">
        <v>21527</v>
      </c>
      <c r="C7846" s="3" t="s">
        <v>9177</v>
      </c>
      <c r="D7846" s="2" t="s">
        <v>16407</v>
      </c>
      <c r="E7846" s="3" t="s">
        <v>20622</v>
      </c>
      <c r="F7846" s="67" t="s">
        <v>4632</v>
      </c>
      <c r="G7846" s="67" t="s">
        <v>29535</v>
      </c>
      <c r="I7846" s="3" t="s">
        <v>6298</v>
      </c>
      <c r="J7846" s="3" t="str">
        <f>IF($B7846="SINAPI",IF(ISNUMBER(MATCH(Banco!$C7846,Analitico!$A:$A,0)),INDEX(Analitico!E:E,MATCH(Banco!$C7846,Analitico!$A:$A,0))&amp;"%",""),"")</f>
        <v/>
      </c>
      <c r="K7846" s="3" t="str">
        <f>IF($B7846="SINAPI",IF(ISNUMBER(MATCH(Banco!$C7846,Analitico!$A:$A,0)),INDEX(Analitico!F:F,MATCH(Banco!$C7846,Analitico!$A:$A,0))&amp;"%",""),"")</f>
        <v/>
      </c>
    </row>
    <row r="7847" spans="1:11" ht="22.5" x14ac:dyDescent="0.2">
      <c r="A7847" s="1" t="str">
        <f t="shared" si="124"/>
        <v>SINAPI 91914</v>
      </c>
      <c r="B7847" s="3" t="s">
        <v>21527</v>
      </c>
      <c r="C7847" s="3" t="s">
        <v>9178</v>
      </c>
      <c r="D7847" s="2" t="s">
        <v>16408</v>
      </c>
      <c r="E7847" s="3" t="s">
        <v>20622</v>
      </c>
      <c r="F7847" s="67" t="s">
        <v>4670</v>
      </c>
      <c r="G7847" s="67" t="s">
        <v>21017</v>
      </c>
      <c r="I7847" s="3" t="s">
        <v>6298</v>
      </c>
      <c r="J7847" s="3" t="str">
        <f>IF($B7847="SINAPI",IF(ISNUMBER(MATCH(Banco!$C7847,Analitico!$A:$A,0)),INDEX(Analitico!E:E,MATCH(Banco!$C7847,Analitico!$A:$A,0))&amp;"%",""),"")</f>
        <v/>
      </c>
      <c r="K7847" s="3" t="str">
        <f>IF($B7847="SINAPI",IF(ISNUMBER(MATCH(Banco!$C7847,Analitico!$A:$A,0)),INDEX(Analitico!F:F,MATCH(Banco!$C7847,Analitico!$A:$A,0))&amp;"%",""),"")</f>
        <v/>
      </c>
    </row>
    <row r="7848" spans="1:11" ht="22.5" x14ac:dyDescent="0.2">
      <c r="A7848" s="1" t="str">
        <f t="shared" si="124"/>
        <v>SINAPI 91916</v>
      </c>
      <c r="B7848" s="3" t="s">
        <v>21527</v>
      </c>
      <c r="C7848" s="3" t="s">
        <v>9179</v>
      </c>
      <c r="D7848" s="2" t="s">
        <v>16409</v>
      </c>
      <c r="E7848" s="3" t="s">
        <v>20622</v>
      </c>
      <c r="F7848" s="67" t="s">
        <v>6240</v>
      </c>
      <c r="G7848" s="67" t="s">
        <v>5535</v>
      </c>
      <c r="I7848" s="3" t="s">
        <v>6298</v>
      </c>
      <c r="J7848" s="3" t="str">
        <f>IF($B7848="SINAPI",IF(ISNUMBER(MATCH(Banco!$C7848,Analitico!$A:$A,0)),INDEX(Analitico!E:E,MATCH(Banco!$C7848,Analitico!$A:$A,0))&amp;"%",""),"")</f>
        <v/>
      </c>
      <c r="K7848" s="3" t="str">
        <f>IF($B7848="SINAPI",IF(ISNUMBER(MATCH(Banco!$C7848,Analitico!$A:$A,0)),INDEX(Analitico!F:F,MATCH(Banco!$C7848,Analitico!$A:$A,0))&amp;"%",""),"")</f>
        <v/>
      </c>
    </row>
    <row r="7849" spans="1:11" ht="22.5" x14ac:dyDescent="0.2">
      <c r="A7849" s="1" t="str">
        <f t="shared" si="124"/>
        <v>SINAPI 91917</v>
      </c>
      <c r="B7849" s="3" t="s">
        <v>21527</v>
      </c>
      <c r="C7849" s="3" t="s">
        <v>9180</v>
      </c>
      <c r="D7849" s="2" t="s">
        <v>16410</v>
      </c>
      <c r="E7849" s="3" t="s">
        <v>20622</v>
      </c>
      <c r="F7849" s="67" t="s">
        <v>20681</v>
      </c>
      <c r="G7849" s="67" t="s">
        <v>20899</v>
      </c>
      <c r="I7849" s="3" t="s">
        <v>6298</v>
      </c>
      <c r="J7849" s="3" t="str">
        <f>IF($B7849="SINAPI",IF(ISNUMBER(MATCH(Banco!$C7849,Analitico!$A:$A,0)),INDEX(Analitico!E:E,MATCH(Banco!$C7849,Analitico!$A:$A,0))&amp;"%",""),"")</f>
        <v/>
      </c>
      <c r="K7849" s="3" t="str">
        <f>IF($B7849="SINAPI",IF(ISNUMBER(MATCH(Banco!$C7849,Analitico!$A:$A,0)),INDEX(Analitico!F:F,MATCH(Banco!$C7849,Analitico!$A:$A,0))&amp;"%",""),"")</f>
        <v/>
      </c>
    </row>
    <row r="7850" spans="1:11" ht="22.5" x14ac:dyDescent="0.2">
      <c r="A7850" s="1" t="str">
        <f t="shared" si="124"/>
        <v>SINAPI 91919</v>
      </c>
      <c r="B7850" s="3" t="s">
        <v>21527</v>
      </c>
      <c r="C7850" s="3" t="s">
        <v>9181</v>
      </c>
      <c r="D7850" s="2" t="s">
        <v>16411</v>
      </c>
      <c r="E7850" s="3" t="s">
        <v>20622</v>
      </c>
      <c r="F7850" s="67" t="s">
        <v>21645</v>
      </c>
      <c r="G7850" s="67" t="s">
        <v>5803</v>
      </c>
      <c r="I7850" s="3" t="s">
        <v>6298</v>
      </c>
      <c r="J7850" s="3" t="str">
        <f>IF($B7850="SINAPI",IF(ISNUMBER(MATCH(Banco!$C7850,Analitico!$A:$A,0)),INDEX(Analitico!E:E,MATCH(Banco!$C7850,Analitico!$A:$A,0))&amp;"%",""),"")</f>
        <v/>
      </c>
      <c r="K7850" s="3" t="str">
        <f>IF($B7850="SINAPI",IF(ISNUMBER(MATCH(Banco!$C7850,Analitico!$A:$A,0)),INDEX(Analitico!F:F,MATCH(Banco!$C7850,Analitico!$A:$A,0))&amp;"%",""),"")</f>
        <v/>
      </c>
    </row>
    <row r="7851" spans="1:11" ht="22.5" x14ac:dyDescent="0.2">
      <c r="A7851" s="1" t="str">
        <f t="shared" si="124"/>
        <v>SINAPI 91920</v>
      </c>
      <c r="B7851" s="3" t="s">
        <v>21527</v>
      </c>
      <c r="C7851" s="3" t="s">
        <v>9182</v>
      </c>
      <c r="D7851" s="2" t="s">
        <v>16412</v>
      </c>
      <c r="E7851" s="3" t="s">
        <v>20622</v>
      </c>
      <c r="F7851" s="67" t="s">
        <v>21488</v>
      </c>
      <c r="G7851" s="67" t="s">
        <v>21042</v>
      </c>
      <c r="I7851" s="3" t="s">
        <v>6298</v>
      </c>
      <c r="J7851" s="3" t="str">
        <f>IF($B7851="SINAPI",IF(ISNUMBER(MATCH(Banco!$C7851,Analitico!$A:$A,0)),INDEX(Analitico!E:E,MATCH(Banco!$C7851,Analitico!$A:$A,0))&amp;"%",""),"")</f>
        <v/>
      </c>
      <c r="K7851" s="3" t="str">
        <f>IF($B7851="SINAPI",IF(ISNUMBER(MATCH(Banco!$C7851,Analitico!$A:$A,0)),INDEX(Analitico!F:F,MATCH(Banco!$C7851,Analitico!$A:$A,0))&amp;"%",""),"")</f>
        <v/>
      </c>
    </row>
    <row r="7852" spans="1:11" ht="22.5" x14ac:dyDescent="0.2">
      <c r="A7852" s="1" t="str">
        <f t="shared" si="124"/>
        <v>SINAPI 91922</v>
      </c>
      <c r="B7852" s="3" t="s">
        <v>21527</v>
      </c>
      <c r="C7852" s="3" t="s">
        <v>9183</v>
      </c>
      <c r="D7852" s="2" t="s">
        <v>16413</v>
      </c>
      <c r="E7852" s="3" t="s">
        <v>20622</v>
      </c>
      <c r="F7852" s="67" t="s">
        <v>5298</v>
      </c>
      <c r="G7852" s="67" t="s">
        <v>21742</v>
      </c>
      <c r="I7852" s="3" t="s">
        <v>6298</v>
      </c>
      <c r="J7852" s="3" t="str">
        <f>IF($B7852="SINAPI",IF(ISNUMBER(MATCH(Banco!$C7852,Analitico!$A:$A,0)),INDEX(Analitico!E:E,MATCH(Banco!$C7852,Analitico!$A:$A,0))&amp;"%",""),"")</f>
        <v/>
      </c>
      <c r="K7852" s="3" t="str">
        <f>IF($B7852="SINAPI",IF(ISNUMBER(MATCH(Banco!$C7852,Analitico!$A:$A,0)),INDEX(Analitico!F:F,MATCH(Banco!$C7852,Analitico!$A:$A,0))&amp;"%",""),"")</f>
        <v/>
      </c>
    </row>
    <row r="7853" spans="1:11" ht="22.5" x14ac:dyDescent="0.2">
      <c r="A7853" s="1" t="str">
        <f t="shared" si="124"/>
        <v>SINAPI 93013</v>
      </c>
      <c r="B7853" s="3" t="s">
        <v>21527</v>
      </c>
      <c r="C7853" s="3" t="s">
        <v>9184</v>
      </c>
      <c r="D7853" s="2" t="s">
        <v>16414</v>
      </c>
      <c r="E7853" s="3" t="s">
        <v>20622</v>
      </c>
      <c r="F7853" s="67" t="s">
        <v>5211</v>
      </c>
      <c r="G7853" s="67" t="s">
        <v>21103</v>
      </c>
      <c r="I7853" s="3" t="s">
        <v>6298</v>
      </c>
      <c r="J7853" s="3" t="str">
        <f>IF($B7853="SINAPI",IF(ISNUMBER(MATCH(Banco!$C7853,Analitico!$A:$A,0)),INDEX(Analitico!E:E,MATCH(Banco!$C7853,Analitico!$A:$A,0))&amp;"%",""),"")</f>
        <v/>
      </c>
      <c r="K7853" s="3" t="str">
        <f>IF($B7853="SINAPI",IF(ISNUMBER(MATCH(Banco!$C7853,Analitico!$A:$A,0)),INDEX(Analitico!F:F,MATCH(Banco!$C7853,Analitico!$A:$A,0))&amp;"%",""),"")</f>
        <v/>
      </c>
    </row>
    <row r="7854" spans="1:11" ht="22.5" x14ac:dyDescent="0.2">
      <c r="A7854" s="1" t="str">
        <f t="shared" si="124"/>
        <v>SINAPI 93014</v>
      </c>
      <c r="B7854" s="3" t="s">
        <v>21527</v>
      </c>
      <c r="C7854" s="3" t="s">
        <v>9185</v>
      </c>
      <c r="D7854" s="2" t="s">
        <v>16415</v>
      </c>
      <c r="E7854" s="3" t="s">
        <v>20622</v>
      </c>
      <c r="F7854" s="67" t="s">
        <v>5455</v>
      </c>
      <c r="G7854" s="67" t="s">
        <v>6334</v>
      </c>
      <c r="I7854" s="3" t="s">
        <v>6298</v>
      </c>
      <c r="J7854" s="3" t="str">
        <f>IF($B7854="SINAPI",IF(ISNUMBER(MATCH(Banco!$C7854,Analitico!$A:$A,0)),INDEX(Analitico!E:E,MATCH(Banco!$C7854,Analitico!$A:$A,0))&amp;"%",""),"")</f>
        <v/>
      </c>
      <c r="K7854" s="3" t="str">
        <f>IF($B7854="SINAPI",IF(ISNUMBER(MATCH(Banco!$C7854,Analitico!$A:$A,0)),INDEX(Analitico!F:F,MATCH(Banco!$C7854,Analitico!$A:$A,0))&amp;"%",""),"")</f>
        <v/>
      </c>
    </row>
    <row r="7855" spans="1:11" ht="22.5" x14ac:dyDescent="0.2">
      <c r="A7855" s="1" t="str">
        <f t="shared" si="124"/>
        <v>SINAPI 93015</v>
      </c>
      <c r="B7855" s="3" t="s">
        <v>21527</v>
      </c>
      <c r="C7855" s="3" t="s">
        <v>9186</v>
      </c>
      <c r="D7855" s="2" t="s">
        <v>16416</v>
      </c>
      <c r="E7855" s="3" t="s">
        <v>20622</v>
      </c>
      <c r="F7855" s="67" t="s">
        <v>29574</v>
      </c>
      <c r="G7855" s="67" t="s">
        <v>21297</v>
      </c>
      <c r="I7855" s="3" t="s">
        <v>6298</v>
      </c>
      <c r="J7855" s="3" t="str">
        <f>IF($B7855="SINAPI",IF(ISNUMBER(MATCH(Banco!$C7855,Analitico!$A:$A,0)),INDEX(Analitico!E:E,MATCH(Banco!$C7855,Analitico!$A:$A,0))&amp;"%",""),"")</f>
        <v/>
      </c>
      <c r="K7855" s="3" t="str">
        <f>IF($B7855="SINAPI",IF(ISNUMBER(MATCH(Banco!$C7855,Analitico!$A:$A,0)),INDEX(Analitico!F:F,MATCH(Banco!$C7855,Analitico!$A:$A,0))&amp;"%",""),"")</f>
        <v/>
      </c>
    </row>
    <row r="7856" spans="1:11" ht="22.5" x14ac:dyDescent="0.2">
      <c r="A7856" s="1" t="str">
        <f t="shared" si="124"/>
        <v>SINAPI 93016</v>
      </c>
      <c r="B7856" s="3" t="s">
        <v>21527</v>
      </c>
      <c r="C7856" s="3" t="s">
        <v>9187</v>
      </c>
      <c r="D7856" s="2" t="s">
        <v>16417</v>
      </c>
      <c r="E7856" s="3" t="s">
        <v>20622</v>
      </c>
      <c r="F7856" s="67" t="s">
        <v>29989</v>
      </c>
      <c r="G7856" s="67" t="s">
        <v>20725</v>
      </c>
      <c r="I7856" s="3" t="s">
        <v>6298</v>
      </c>
      <c r="J7856" s="3" t="str">
        <f>IF($B7856="SINAPI",IF(ISNUMBER(MATCH(Banco!$C7856,Analitico!$A:$A,0)),INDEX(Analitico!E:E,MATCH(Banco!$C7856,Analitico!$A:$A,0))&amp;"%",""),"")</f>
        <v/>
      </c>
      <c r="K7856" s="3" t="str">
        <f>IF($B7856="SINAPI",IF(ISNUMBER(MATCH(Banco!$C7856,Analitico!$A:$A,0)),INDEX(Analitico!F:F,MATCH(Banco!$C7856,Analitico!$A:$A,0))&amp;"%",""),"")</f>
        <v/>
      </c>
    </row>
    <row r="7857" spans="1:11" ht="22.5" x14ac:dyDescent="0.2">
      <c r="A7857" s="1" t="str">
        <f t="shared" si="124"/>
        <v>SINAPI 93017</v>
      </c>
      <c r="B7857" s="3" t="s">
        <v>21527</v>
      </c>
      <c r="C7857" s="3" t="s">
        <v>9188</v>
      </c>
      <c r="D7857" s="2" t="s">
        <v>16418</v>
      </c>
      <c r="E7857" s="3" t="s">
        <v>20622</v>
      </c>
      <c r="F7857" s="67" t="s">
        <v>21663</v>
      </c>
      <c r="G7857" s="67" t="s">
        <v>29536</v>
      </c>
      <c r="I7857" s="3" t="s">
        <v>6298</v>
      </c>
      <c r="J7857" s="3" t="str">
        <f>IF($B7857="SINAPI",IF(ISNUMBER(MATCH(Banco!$C7857,Analitico!$A:$A,0)),INDEX(Analitico!E:E,MATCH(Banco!$C7857,Analitico!$A:$A,0))&amp;"%",""),"")</f>
        <v/>
      </c>
      <c r="K7857" s="3" t="str">
        <f>IF($B7857="SINAPI",IF(ISNUMBER(MATCH(Banco!$C7857,Analitico!$A:$A,0)),INDEX(Analitico!F:F,MATCH(Banco!$C7857,Analitico!$A:$A,0))&amp;"%",""),"")</f>
        <v/>
      </c>
    </row>
    <row r="7858" spans="1:11" ht="22.5" x14ac:dyDescent="0.2">
      <c r="A7858" s="1" t="str">
        <f t="shared" si="124"/>
        <v>SINAPI 93018</v>
      </c>
      <c r="B7858" s="3" t="s">
        <v>21527</v>
      </c>
      <c r="C7858" s="3" t="s">
        <v>9189</v>
      </c>
      <c r="D7858" s="2" t="s">
        <v>16419</v>
      </c>
      <c r="E7858" s="3" t="s">
        <v>20622</v>
      </c>
      <c r="F7858" s="67" t="s">
        <v>21939</v>
      </c>
      <c r="G7858" s="67" t="s">
        <v>5865</v>
      </c>
      <c r="I7858" s="3" t="s">
        <v>6298</v>
      </c>
      <c r="J7858" s="3" t="str">
        <f>IF($B7858="SINAPI",IF(ISNUMBER(MATCH(Banco!$C7858,Analitico!$A:$A,0)),INDEX(Analitico!E:E,MATCH(Banco!$C7858,Analitico!$A:$A,0))&amp;"%",""),"")</f>
        <v/>
      </c>
      <c r="K7858" s="3" t="str">
        <f>IF($B7858="SINAPI",IF(ISNUMBER(MATCH(Banco!$C7858,Analitico!$A:$A,0)),INDEX(Analitico!F:F,MATCH(Banco!$C7858,Analitico!$A:$A,0))&amp;"%",""),"")</f>
        <v/>
      </c>
    </row>
    <row r="7859" spans="1:11" ht="22.5" x14ac:dyDescent="0.2">
      <c r="A7859" s="1" t="str">
        <f t="shared" si="124"/>
        <v>SINAPI 93020</v>
      </c>
      <c r="B7859" s="3" t="s">
        <v>21527</v>
      </c>
      <c r="C7859" s="3" t="s">
        <v>9190</v>
      </c>
      <c r="D7859" s="2" t="s">
        <v>16420</v>
      </c>
      <c r="E7859" s="3" t="s">
        <v>20622</v>
      </c>
      <c r="F7859" s="67" t="s">
        <v>21058</v>
      </c>
      <c r="G7859" s="67" t="s">
        <v>29537</v>
      </c>
      <c r="I7859" s="3" t="s">
        <v>6298</v>
      </c>
      <c r="J7859" s="3" t="str">
        <f>IF($B7859="SINAPI",IF(ISNUMBER(MATCH(Banco!$C7859,Analitico!$A:$A,0)),INDEX(Analitico!E:E,MATCH(Banco!$C7859,Analitico!$A:$A,0))&amp;"%",""),"")</f>
        <v/>
      </c>
      <c r="K7859" s="3" t="str">
        <f>IF($B7859="SINAPI",IF(ISNUMBER(MATCH(Banco!$C7859,Analitico!$A:$A,0)),INDEX(Analitico!F:F,MATCH(Banco!$C7859,Analitico!$A:$A,0))&amp;"%",""),"")</f>
        <v/>
      </c>
    </row>
    <row r="7860" spans="1:11" ht="22.5" x14ac:dyDescent="0.2">
      <c r="A7860" s="1" t="str">
        <f t="shared" si="124"/>
        <v>SINAPI 93022</v>
      </c>
      <c r="B7860" s="3" t="s">
        <v>21527</v>
      </c>
      <c r="C7860" s="3" t="s">
        <v>9191</v>
      </c>
      <c r="D7860" s="2" t="s">
        <v>16421</v>
      </c>
      <c r="E7860" s="3" t="s">
        <v>20622</v>
      </c>
      <c r="F7860" s="67" t="s">
        <v>28823</v>
      </c>
      <c r="G7860" s="67" t="s">
        <v>21867</v>
      </c>
      <c r="I7860" s="3" t="s">
        <v>6298</v>
      </c>
      <c r="J7860" s="3" t="str">
        <f>IF($B7860="SINAPI",IF(ISNUMBER(MATCH(Banco!$C7860,Analitico!$A:$A,0)),INDEX(Analitico!E:E,MATCH(Banco!$C7860,Analitico!$A:$A,0))&amp;"%",""),"")</f>
        <v/>
      </c>
      <c r="K7860" s="3" t="str">
        <f>IF($B7860="SINAPI",IF(ISNUMBER(MATCH(Banco!$C7860,Analitico!$A:$A,0)),INDEX(Analitico!F:F,MATCH(Banco!$C7860,Analitico!$A:$A,0))&amp;"%",""),"")</f>
        <v/>
      </c>
    </row>
    <row r="7861" spans="1:11" ht="22.5" x14ac:dyDescent="0.2">
      <c r="A7861" s="1" t="str">
        <f t="shared" si="124"/>
        <v>SINAPI 93024</v>
      </c>
      <c r="B7861" s="3" t="s">
        <v>21527</v>
      </c>
      <c r="C7861" s="3" t="s">
        <v>9192</v>
      </c>
      <c r="D7861" s="2" t="s">
        <v>16422</v>
      </c>
      <c r="E7861" s="3" t="s">
        <v>20622</v>
      </c>
      <c r="F7861" s="67" t="s">
        <v>21867</v>
      </c>
      <c r="G7861" s="67" t="s">
        <v>29538</v>
      </c>
      <c r="I7861" s="3" t="s">
        <v>6298</v>
      </c>
      <c r="J7861" s="3" t="str">
        <f>IF($B7861="SINAPI",IF(ISNUMBER(MATCH(Banco!$C7861,Analitico!$A:$A,0)),INDEX(Analitico!E:E,MATCH(Banco!$C7861,Analitico!$A:$A,0))&amp;"%",""),"")</f>
        <v/>
      </c>
      <c r="K7861" s="3" t="str">
        <f>IF($B7861="SINAPI",IF(ISNUMBER(MATCH(Banco!$C7861,Analitico!$A:$A,0)),INDEX(Analitico!F:F,MATCH(Banco!$C7861,Analitico!$A:$A,0))&amp;"%",""),"")</f>
        <v/>
      </c>
    </row>
    <row r="7862" spans="1:11" ht="22.5" x14ac:dyDescent="0.2">
      <c r="A7862" s="1" t="str">
        <f t="shared" si="124"/>
        <v>SINAPI 93026</v>
      </c>
      <c r="B7862" s="3" t="s">
        <v>21527</v>
      </c>
      <c r="C7862" s="3" t="s">
        <v>9193</v>
      </c>
      <c r="D7862" s="2" t="s">
        <v>16423</v>
      </c>
      <c r="E7862" s="3" t="s">
        <v>20622</v>
      </c>
      <c r="F7862" s="67" t="s">
        <v>20805</v>
      </c>
      <c r="G7862" s="67" t="s">
        <v>28782</v>
      </c>
      <c r="I7862" s="3" t="s">
        <v>6298</v>
      </c>
      <c r="J7862" s="3" t="str">
        <f>IF($B7862="SINAPI",IF(ISNUMBER(MATCH(Banco!$C7862,Analitico!$A:$A,0)),INDEX(Analitico!E:E,MATCH(Banco!$C7862,Analitico!$A:$A,0))&amp;"%",""),"")</f>
        <v/>
      </c>
      <c r="K7862" s="3" t="str">
        <f>IF($B7862="SINAPI",IF(ISNUMBER(MATCH(Banco!$C7862,Analitico!$A:$A,0)),INDEX(Analitico!F:F,MATCH(Banco!$C7862,Analitico!$A:$A,0))&amp;"%",""),"")</f>
        <v/>
      </c>
    </row>
    <row r="7863" spans="1:11" ht="22.5" x14ac:dyDescent="0.2">
      <c r="A7863" s="1" t="str">
        <f t="shared" si="124"/>
        <v>SINAPI 97559</v>
      </c>
      <c r="B7863" s="3" t="s">
        <v>21527</v>
      </c>
      <c r="C7863" s="3" t="s">
        <v>9194</v>
      </c>
      <c r="D7863" s="2" t="s">
        <v>16424</v>
      </c>
      <c r="E7863" s="3" t="s">
        <v>20622</v>
      </c>
      <c r="F7863" s="67" t="s">
        <v>4567</v>
      </c>
      <c r="G7863" s="67" t="s">
        <v>5667</v>
      </c>
      <c r="I7863" s="3" t="s">
        <v>6298</v>
      </c>
      <c r="J7863" s="3" t="str">
        <f>IF($B7863="SINAPI",IF(ISNUMBER(MATCH(Banco!$C7863,Analitico!$A:$A,0)),INDEX(Analitico!E:E,MATCH(Banco!$C7863,Analitico!$A:$A,0))&amp;"%",""),"")</f>
        <v/>
      </c>
      <c r="K7863" s="3" t="str">
        <f>IF($B7863="SINAPI",IF(ISNUMBER(MATCH(Banco!$C7863,Analitico!$A:$A,0)),INDEX(Analitico!F:F,MATCH(Banco!$C7863,Analitico!$A:$A,0))&amp;"%",""),"")</f>
        <v/>
      </c>
    </row>
    <row r="7864" spans="1:11" ht="22.5" x14ac:dyDescent="0.2">
      <c r="A7864" s="1" t="str">
        <f t="shared" si="124"/>
        <v>SINAPI 97562</v>
      </c>
      <c r="B7864" s="3" t="s">
        <v>21527</v>
      </c>
      <c r="C7864" s="3" t="s">
        <v>9195</v>
      </c>
      <c r="D7864" s="2" t="s">
        <v>16425</v>
      </c>
      <c r="E7864" s="3" t="s">
        <v>20622</v>
      </c>
      <c r="F7864" s="67" t="s">
        <v>4943</v>
      </c>
      <c r="G7864" s="67" t="s">
        <v>29508</v>
      </c>
      <c r="I7864" s="3" t="s">
        <v>6298</v>
      </c>
      <c r="J7864" s="3" t="str">
        <f>IF($B7864="SINAPI",IF(ISNUMBER(MATCH(Banco!$C7864,Analitico!$A:$A,0)),INDEX(Analitico!E:E,MATCH(Banco!$C7864,Analitico!$A:$A,0))&amp;"%",""),"")</f>
        <v/>
      </c>
      <c r="K7864" s="3" t="str">
        <f>IF($B7864="SINAPI",IF(ISNUMBER(MATCH(Banco!$C7864,Analitico!$A:$A,0)),INDEX(Analitico!F:F,MATCH(Banco!$C7864,Analitico!$A:$A,0))&amp;"%",""),"")</f>
        <v/>
      </c>
    </row>
    <row r="7865" spans="1:11" ht="22.5" x14ac:dyDescent="0.2">
      <c r="A7865" s="1" t="str">
        <f t="shared" si="124"/>
        <v>SINAPI 97564</v>
      </c>
      <c r="B7865" s="3" t="s">
        <v>21527</v>
      </c>
      <c r="C7865" s="3" t="s">
        <v>9196</v>
      </c>
      <c r="D7865" s="2" t="s">
        <v>16426</v>
      </c>
      <c r="E7865" s="3" t="s">
        <v>20622</v>
      </c>
      <c r="F7865" s="67" t="s">
        <v>21587</v>
      </c>
      <c r="G7865" s="67" t="s">
        <v>5182</v>
      </c>
      <c r="I7865" s="3" t="s">
        <v>6298</v>
      </c>
      <c r="J7865" s="3" t="str">
        <f>IF($B7865="SINAPI",IF(ISNUMBER(MATCH(Banco!$C7865,Analitico!$A:$A,0)),INDEX(Analitico!E:E,MATCH(Banco!$C7865,Analitico!$A:$A,0))&amp;"%",""),"")</f>
        <v/>
      </c>
      <c r="K7865" s="3" t="str">
        <f>IF($B7865="SINAPI",IF(ISNUMBER(MATCH(Banco!$C7865,Analitico!$A:$A,0)),INDEX(Analitico!F:F,MATCH(Banco!$C7865,Analitico!$A:$A,0))&amp;"%",""),"")</f>
        <v/>
      </c>
    </row>
    <row r="7866" spans="1:11" ht="22.5" x14ac:dyDescent="0.2">
      <c r="A7866" s="1" t="str">
        <f t="shared" si="124"/>
        <v>SINAPI 104395</v>
      </c>
      <c r="B7866" s="3" t="s">
        <v>21527</v>
      </c>
      <c r="C7866" s="3" t="s">
        <v>9197</v>
      </c>
      <c r="D7866" s="2" t="s">
        <v>16427</v>
      </c>
      <c r="E7866" s="3" t="s">
        <v>20622</v>
      </c>
      <c r="F7866" s="67" t="s">
        <v>6139</v>
      </c>
      <c r="G7866" s="67" t="s">
        <v>21216</v>
      </c>
      <c r="I7866" s="3" t="s">
        <v>6298</v>
      </c>
      <c r="J7866" s="3" t="str">
        <f>IF($B7866="SINAPI",IF(ISNUMBER(MATCH(Banco!$C7866,Analitico!$A:$A,0)),INDEX(Analitico!E:E,MATCH(Banco!$C7866,Analitico!$A:$A,0))&amp;"%",""),"")</f>
        <v/>
      </c>
      <c r="K7866" s="3" t="str">
        <f>IF($B7866="SINAPI",IF(ISNUMBER(MATCH(Banco!$C7866,Analitico!$A:$A,0)),INDEX(Analitico!F:F,MATCH(Banco!$C7866,Analitico!$A:$A,0))&amp;"%",""),"")</f>
        <v/>
      </c>
    </row>
    <row r="7867" spans="1:11" ht="22.5" x14ac:dyDescent="0.2">
      <c r="A7867" s="1" t="str">
        <f t="shared" si="124"/>
        <v>SINAPI 91924</v>
      </c>
      <c r="B7867" s="3" t="s">
        <v>21527</v>
      </c>
      <c r="C7867" s="3" t="s">
        <v>9198</v>
      </c>
      <c r="D7867" s="2" t="s">
        <v>16428</v>
      </c>
      <c r="E7867" s="3" t="s">
        <v>20621</v>
      </c>
      <c r="F7867" s="67" t="s">
        <v>4896</v>
      </c>
      <c r="G7867" s="67" t="s">
        <v>5825</v>
      </c>
      <c r="I7867" s="3" t="s">
        <v>6298</v>
      </c>
      <c r="J7867" s="3" t="str">
        <f>IF($B7867="SINAPI",IF(ISNUMBER(MATCH(Banco!$C7867,Analitico!$A:$A,0)),INDEX(Analitico!E:E,MATCH(Banco!$C7867,Analitico!$A:$A,0))&amp;"%",""),"")</f>
        <v/>
      </c>
      <c r="K7867" s="3" t="str">
        <f>IF($B7867="SINAPI",IF(ISNUMBER(MATCH(Banco!$C7867,Analitico!$A:$A,0)),INDEX(Analitico!F:F,MATCH(Banco!$C7867,Analitico!$A:$A,0))&amp;"%",""),"")</f>
        <v/>
      </c>
    </row>
    <row r="7868" spans="1:11" ht="22.5" x14ac:dyDescent="0.2">
      <c r="A7868" s="1" t="str">
        <f t="shared" si="124"/>
        <v>SINAPI 91925</v>
      </c>
      <c r="B7868" s="3" t="s">
        <v>21527</v>
      </c>
      <c r="C7868" s="3" t="s">
        <v>9199</v>
      </c>
      <c r="D7868" s="2" t="s">
        <v>16429</v>
      </c>
      <c r="E7868" s="3" t="s">
        <v>20621</v>
      </c>
      <c r="F7868" s="67" t="s">
        <v>21823</v>
      </c>
      <c r="G7868" s="67" t="s">
        <v>4469</v>
      </c>
      <c r="I7868" s="3" t="s">
        <v>6298</v>
      </c>
      <c r="J7868" s="3" t="str">
        <f>IF($B7868="SINAPI",IF(ISNUMBER(MATCH(Banco!$C7868,Analitico!$A:$A,0)),INDEX(Analitico!E:E,MATCH(Banco!$C7868,Analitico!$A:$A,0))&amp;"%",""),"")</f>
        <v/>
      </c>
      <c r="K7868" s="3" t="str">
        <f>IF($B7868="SINAPI",IF(ISNUMBER(MATCH(Banco!$C7868,Analitico!$A:$A,0)),INDEX(Analitico!F:F,MATCH(Banco!$C7868,Analitico!$A:$A,0))&amp;"%",""),"")</f>
        <v/>
      </c>
    </row>
    <row r="7869" spans="1:11" ht="22.5" x14ac:dyDescent="0.2">
      <c r="A7869" s="1" t="str">
        <f t="shared" si="124"/>
        <v>SINAPI 91926</v>
      </c>
      <c r="B7869" s="3" t="s">
        <v>21527</v>
      </c>
      <c r="C7869" s="3" t="s">
        <v>9200</v>
      </c>
      <c r="D7869" s="2" t="s">
        <v>16430</v>
      </c>
      <c r="E7869" s="3" t="s">
        <v>20621</v>
      </c>
      <c r="F7869" s="67" t="s">
        <v>4716</v>
      </c>
      <c r="G7869" s="67" t="s">
        <v>20652</v>
      </c>
      <c r="I7869" s="3" t="s">
        <v>6298</v>
      </c>
      <c r="J7869" s="3" t="str">
        <f>IF($B7869="SINAPI",IF(ISNUMBER(MATCH(Banco!$C7869,Analitico!$A:$A,0)),INDEX(Analitico!E:E,MATCH(Banco!$C7869,Analitico!$A:$A,0))&amp;"%",""),"")</f>
        <v/>
      </c>
      <c r="K7869" s="3" t="str">
        <f>IF($B7869="SINAPI",IF(ISNUMBER(MATCH(Banco!$C7869,Analitico!$A:$A,0)),INDEX(Analitico!F:F,MATCH(Banco!$C7869,Analitico!$A:$A,0))&amp;"%",""),"")</f>
        <v/>
      </c>
    </row>
    <row r="7870" spans="1:11" ht="22.5" x14ac:dyDescent="0.2">
      <c r="A7870" s="1" t="str">
        <f t="shared" si="124"/>
        <v>SINAPI 91927</v>
      </c>
      <c r="B7870" s="3" t="s">
        <v>21527</v>
      </c>
      <c r="C7870" s="3" t="s">
        <v>9201</v>
      </c>
      <c r="D7870" s="2" t="s">
        <v>16431</v>
      </c>
      <c r="E7870" s="3" t="s">
        <v>20621</v>
      </c>
      <c r="F7870" s="67" t="s">
        <v>5058</v>
      </c>
      <c r="G7870" s="67" t="s">
        <v>4835</v>
      </c>
      <c r="I7870" s="3" t="s">
        <v>6298</v>
      </c>
      <c r="J7870" s="3" t="str">
        <f>IF($B7870="SINAPI",IF(ISNUMBER(MATCH(Banco!$C7870,Analitico!$A:$A,0)),INDEX(Analitico!E:E,MATCH(Banco!$C7870,Analitico!$A:$A,0))&amp;"%",""),"")</f>
        <v/>
      </c>
      <c r="K7870" s="3" t="str">
        <f>IF($B7870="SINAPI",IF(ISNUMBER(MATCH(Banco!$C7870,Analitico!$A:$A,0)),INDEX(Analitico!F:F,MATCH(Banco!$C7870,Analitico!$A:$A,0))&amp;"%",""),"")</f>
        <v/>
      </c>
    </row>
    <row r="7871" spans="1:11" ht="22.5" x14ac:dyDescent="0.2">
      <c r="A7871" s="1" t="str">
        <f t="shared" si="124"/>
        <v>SINAPI 91928</v>
      </c>
      <c r="B7871" s="3" t="s">
        <v>21527</v>
      </c>
      <c r="C7871" s="3" t="s">
        <v>9202</v>
      </c>
      <c r="D7871" s="2" t="s">
        <v>16432</v>
      </c>
      <c r="E7871" s="3" t="s">
        <v>20621</v>
      </c>
      <c r="F7871" s="67" t="s">
        <v>21554</v>
      </c>
      <c r="G7871" s="67" t="s">
        <v>5874</v>
      </c>
      <c r="I7871" s="3" t="s">
        <v>6298</v>
      </c>
      <c r="J7871" s="3" t="str">
        <f>IF($B7871="SINAPI",IF(ISNUMBER(MATCH(Banco!$C7871,Analitico!$A:$A,0)),INDEX(Analitico!E:E,MATCH(Banco!$C7871,Analitico!$A:$A,0))&amp;"%",""),"")</f>
        <v/>
      </c>
      <c r="K7871" s="3" t="str">
        <f>IF($B7871="SINAPI",IF(ISNUMBER(MATCH(Banco!$C7871,Analitico!$A:$A,0)),INDEX(Analitico!F:F,MATCH(Banco!$C7871,Analitico!$A:$A,0))&amp;"%",""),"")</f>
        <v/>
      </c>
    </row>
    <row r="7872" spans="1:11" ht="22.5" x14ac:dyDescent="0.2">
      <c r="A7872" s="1" t="str">
        <f t="shared" si="124"/>
        <v>SINAPI 91929</v>
      </c>
      <c r="B7872" s="3" t="s">
        <v>21527</v>
      </c>
      <c r="C7872" s="3" t="s">
        <v>9203</v>
      </c>
      <c r="D7872" s="2" t="s">
        <v>16433</v>
      </c>
      <c r="E7872" s="3" t="s">
        <v>20621</v>
      </c>
      <c r="F7872" s="67" t="s">
        <v>4777</v>
      </c>
      <c r="G7872" s="67" t="s">
        <v>21063</v>
      </c>
      <c r="I7872" s="3" t="s">
        <v>6298</v>
      </c>
      <c r="J7872" s="3" t="str">
        <f>IF($B7872="SINAPI",IF(ISNUMBER(MATCH(Banco!$C7872,Analitico!$A:$A,0)),INDEX(Analitico!E:E,MATCH(Banco!$C7872,Analitico!$A:$A,0))&amp;"%",""),"")</f>
        <v/>
      </c>
      <c r="K7872" s="3" t="str">
        <f>IF($B7872="SINAPI",IF(ISNUMBER(MATCH(Banco!$C7872,Analitico!$A:$A,0)),INDEX(Analitico!F:F,MATCH(Banco!$C7872,Analitico!$A:$A,0))&amp;"%",""),"")</f>
        <v/>
      </c>
    </row>
    <row r="7873" spans="1:11" ht="22.5" x14ac:dyDescent="0.2">
      <c r="A7873" s="1" t="str">
        <f t="shared" si="124"/>
        <v>SINAPI 91930</v>
      </c>
      <c r="B7873" s="3" t="s">
        <v>21527</v>
      </c>
      <c r="C7873" s="3" t="s">
        <v>9204</v>
      </c>
      <c r="D7873" s="2" t="s">
        <v>16434</v>
      </c>
      <c r="E7873" s="3" t="s">
        <v>20621</v>
      </c>
      <c r="F7873" s="67" t="s">
        <v>5074</v>
      </c>
      <c r="G7873" s="67" t="s">
        <v>5944</v>
      </c>
      <c r="I7873" s="3" t="s">
        <v>6298</v>
      </c>
      <c r="J7873" s="3" t="str">
        <f>IF($B7873="SINAPI",IF(ISNUMBER(MATCH(Banco!$C7873,Analitico!$A:$A,0)),INDEX(Analitico!E:E,MATCH(Banco!$C7873,Analitico!$A:$A,0))&amp;"%",""),"")</f>
        <v/>
      </c>
      <c r="K7873" s="3" t="str">
        <f>IF($B7873="SINAPI",IF(ISNUMBER(MATCH(Banco!$C7873,Analitico!$A:$A,0)),INDEX(Analitico!F:F,MATCH(Banco!$C7873,Analitico!$A:$A,0))&amp;"%",""),"")</f>
        <v/>
      </c>
    </row>
    <row r="7874" spans="1:11" ht="22.5" x14ac:dyDescent="0.2">
      <c r="A7874" s="1" t="str">
        <f t="shared" si="124"/>
        <v>SINAPI 91931</v>
      </c>
      <c r="B7874" s="3" t="s">
        <v>21527</v>
      </c>
      <c r="C7874" s="3" t="s">
        <v>9205</v>
      </c>
      <c r="D7874" s="2" t="s">
        <v>16435</v>
      </c>
      <c r="E7874" s="3" t="s">
        <v>20621</v>
      </c>
      <c r="F7874" s="67" t="s">
        <v>20819</v>
      </c>
      <c r="G7874" s="67" t="s">
        <v>28843</v>
      </c>
      <c r="I7874" s="3" t="s">
        <v>6298</v>
      </c>
      <c r="J7874" s="3" t="str">
        <f>IF($B7874="SINAPI",IF(ISNUMBER(MATCH(Banco!$C7874,Analitico!$A:$A,0)),INDEX(Analitico!E:E,MATCH(Banco!$C7874,Analitico!$A:$A,0))&amp;"%",""),"")</f>
        <v/>
      </c>
      <c r="K7874" s="3" t="str">
        <f>IF($B7874="SINAPI",IF(ISNUMBER(MATCH(Banco!$C7874,Analitico!$A:$A,0)),INDEX(Analitico!F:F,MATCH(Banco!$C7874,Analitico!$A:$A,0))&amp;"%",""),"")</f>
        <v/>
      </c>
    </row>
    <row r="7875" spans="1:11" ht="22.5" x14ac:dyDescent="0.2">
      <c r="A7875" s="1" t="str">
        <f t="shared" si="124"/>
        <v>SINAPI 91932</v>
      </c>
      <c r="B7875" s="3" t="s">
        <v>21527</v>
      </c>
      <c r="C7875" s="3" t="s">
        <v>9206</v>
      </c>
      <c r="D7875" s="2" t="s">
        <v>16436</v>
      </c>
      <c r="E7875" s="3" t="s">
        <v>20621</v>
      </c>
      <c r="F7875" s="67" t="s">
        <v>5199</v>
      </c>
      <c r="G7875" s="67" t="s">
        <v>36194</v>
      </c>
      <c r="I7875" s="3" t="s">
        <v>6298</v>
      </c>
      <c r="J7875" s="3" t="str">
        <f>IF($B7875="SINAPI",IF(ISNUMBER(MATCH(Banco!$C7875,Analitico!$A:$A,0)),INDEX(Analitico!E:E,MATCH(Banco!$C7875,Analitico!$A:$A,0))&amp;"%",""),"")</f>
        <v/>
      </c>
      <c r="K7875" s="3" t="str">
        <f>IF($B7875="SINAPI",IF(ISNUMBER(MATCH(Banco!$C7875,Analitico!$A:$A,0)),INDEX(Analitico!F:F,MATCH(Banco!$C7875,Analitico!$A:$A,0))&amp;"%",""),"")</f>
        <v/>
      </c>
    </row>
    <row r="7876" spans="1:11" ht="22.5" x14ac:dyDescent="0.2">
      <c r="A7876" s="1" t="str">
        <f t="shared" si="124"/>
        <v>SINAPI 91933</v>
      </c>
      <c r="B7876" s="3" t="s">
        <v>21527</v>
      </c>
      <c r="C7876" s="3" t="s">
        <v>9207</v>
      </c>
      <c r="D7876" s="2" t="s">
        <v>16437</v>
      </c>
      <c r="E7876" s="3" t="s">
        <v>20621</v>
      </c>
      <c r="F7876" s="67" t="s">
        <v>20779</v>
      </c>
      <c r="G7876" s="67" t="s">
        <v>21861</v>
      </c>
      <c r="I7876" s="3" t="s">
        <v>6298</v>
      </c>
      <c r="J7876" s="3" t="str">
        <f>IF($B7876="SINAPI",IF(ISNUMBER(MATCH(Banco!$C7876,Analitico!$A:$A,0)),INDEX(Analitico!E:E,MATCH(Banco!$C7876,Analitico!$A:$A,0))&amp;"%",""),"")</f>
        <v/>
      </c>
      <c r="K7876" s="3" t="str">
        <f>IF($B7876="SINAPI",IF(ISNUMBER(MATCH(Banco!$C7876,Analitico!$A:$A,0)),INDEX(Analitico!F:F,MATCH(Banco!$C7876,Analitico!$A:$A,0))&amp;"%",""),"")</f>
        <v/>
      </c>
    </row>
    <row r="7877" spans="1:11" ht="22.5" x14ac:dyDescent="0.2">
      <c r="A7877" s="1" t="str">
        <f t="shared" si="124"/>
        <v>SINAPI 91934</v>
      </c>
      <c r="B7877" s="3" t="s">
        <v>21527</v>
      </c>
      <c r="C7877" s="3" t="s">
        <v>9208</v>
      </c>
      <c r="D7877" s="2" t="s">
        <v>16438</v>
      </c>
      <c r="E7877" s="3" t="s">
        <v>20621</v>
      </c>
      <c r="F7877" s="67" t="s">
        <v>6287</v>
      </c>
      <c r="G7877" s="67" t="s">
        <v>29688</v>
      </c>
      <c r="I7877" s="3" t="s">
        <v>6298</v>
      </c>
      <c r="J7877" s="3" t="str">
        <f>IF($B7877="SINAPI",IF(ISNUMBER(MATCH(Banco!$C7877,Analitico!$A:$A,0)),INDEX(Analitico!E:E,MATCH(Banco!$C7877,Analitico!$A:$A,0))&amp;"%",""),"")</f>
        <v/>
      </c>
      <c r="K7877" s="3" t="str">
        <f>IF($B7877="SINAPI",IF(ISNUMBER(MATCH(Banco!$C7877,Analitico!$A:$A,0)),INDEX(Analitico!F:F,MATCH(Banco!$C7877,Analitico!$A:$A,0))&amp;"%",""),"")</f>
        <v/>
      </c>
    </row>
    <row r="7878" spans="1:11" ht="22.5" x14ac:dyDescent="0.2">
      <c r="A7878" s="1" t="str">
        <f t="shared" si="124"/>
        <v>SINAPI 91935</v>
      </c>
      <c r="B7878" s="3" t="s">
        <v>21527</v>
      </c>
      <c r="C7878" s="3" t="s">
        <v>9209</v>
      </c>
      <c r="D7878" s="2" t="s">
        <v>16439</v>
      </c>
      <c r="E7878" s="3" t="s">
        <v>20621</v>
      </c>
      <c r="F7878" s="67" t="s">
        <v>6261</v>
      </c>
      <c r="G7878" s="67" t="s">
        <v>21597</v>
      </c>
      <c r="I7878" s="3" t="s">
        <v>6298</v>
      </c>
      <c r="J7878" s="3" t="str">
        <f>IF($B7878="SINAPI",IF(ISNUMBER(MATCH(Banco!$C7878,Analitico!$A:$A,0)),INDEX(Analitico!E:E,MATCH(Banco!$C7878,Analitico!$A:$A,0))&amp;"%",""),"")</f>
        <v/>
      </c>
      <c r="K7878" s="3" t="str">
        <f>IF($B7878="SINAPI",IF(ISNUMBER(MATCH(Banco!$C7878,Analitico!$A:$A,0)),INDEX(Analitico!F:F,MATCH(Banco!$C7878,Analitico!$A:$A,0))&amp;"%",""),"")</f>
        <v/>
      </c>
    </row>
    <row r="7879" spans="1:11" ht="22.5" x14ac:dyDescent="0.2">
      <c r="A7879" s="1" t="str">
        <f t="shared" si="124"/>
        <v>SINAPI 92979</v>
      </c>
      <c r="B7879" s="3" t="s">
        <v>21527</v>
      </c>
      <c r="C7879" s="3" t="s">
        <v>9210</v>
      </c>
      <c r="D7879" s="2" t="s">
        <v>16440</v>
      </c>
      <c r="E7879" s="3" t="s">
        <v>20621</v>
      </c>
      <c r="F7879" s="67" t="s">
        <v>21842</v>
      </c>
      <c r="G7879" s="67" t="s">
        <v>5571</v>
      </c>
      <c r="I7879" s="3" t="s">
        <v>6298</v>
      </c>
      <c r="J7879" s="3" t="str">
        <f>IF($B7879="SINAPI",IF(ISNUMBER(MATCH(Banco!$C7879,Analitico!$A:$A,0)),INDEX(Analitico!E:E,MATCH(Banco!$C7879,Analitico!$A:$A,0))&amp;"%",""),"")</f>
        <v/>
      </c>
      <c r="K7879" s="3" t="str">
        <f>IF($B7879="SINAPI",IF(ISNUMBER(MATCH(Banco!$C7879,Analitico!$A:$A,0)),INDEX(Analitico!F:F,MATCH(Banco!$C7879,Analitico!$A:$A,0))&amp;"%",""),"")</f>
        <v/>
      </c>
    </row>
    <row r="7880" spans="1:11" ht="22.5" x14ac:dyDescent="0.2">
      <c r="A7880" s="1" t="str">
        <f t="shared" si="124"/>
        <v>SINAPI 92980</v>
      </c>
      <c r="B7880" s="3" t="s">
        <v>21527</v>
      </c>
      <c r="C7880" s="3" t="s">
        <v>9211</v>
      </c>
      <c r="D7880" s="2" t="s">
        <v>16441</v>
      </c>
      <c r="E7880" s="3" t="s">
        <v>20621</v>
      </c>
      <c r="F7880" s="67" t="s">
        <v>4953</v>
      </c>
      <c r="G7880" s="67" t="s">
        <v>21111</v>
      </c>
      <c r="I7880" s="3" t="s">
        <v>6298</v>
      </c>
      <c r="J7880" s="3" t="str">
        <f>IF($B7880="SINAPI",IF(ISNUMBER(MATCH(Banco!$C7880,Analitico!$A:$A,0)),INDEX(Analitico!E:E,MATCH(Banco!$C7880,Analitico!$A:$A,0))&amp;"%",""),"")</f>
        <v/>
      </c>
      <c r="K7880" s="3" t="str">
        <f>IF($B7880="SINAPI",IF(ISNUMBER(MATCH(Banco!$C7880,Analitico!$A:$A,0)),INDEX(Analitico!F:F,MATCH(Banco!$C7880,Analitico!$A:$A,0))&amp;"%",""),"")</f>
        <v/>
      </c>
    </row>
    <row r="7881" spans="1:11" ht="22.5" x14ac:dyDescent="0.2">
      <c r="A7881" s="1" t="str">
        <f t="shared" si="124"/>
        <v>SINAPI 92981</v>
      </c>
      <c r="B7881" s="3" t="s">
        <v>21527</v>
      </c>
      <c r="C7881" s="3" t="s">
        <v>9212</v>
      </c>
      <c r="D7881" s="2" t="s">
        <v>16442</v>
      </c>
      <c r="E7881" s="3" t="s">
        <v>20621</v>
      </c>
      <c r="F7881" s="67" t="s">
        <v>6292</v>
      </c>
      <c r="G7881" s="67" t="s">
        <v>6293</v>
      </c>
      <c r="I7881" s="3" t="s">
        <v>6298</v>
      </c>
      <c r="J7881" s="3" t="str">
        <f>IF($B7881="SINAPI",IF(ISNUMBER(MATCH(Banco!$C7881,Analitico!$A:$A,0)),INDEX(Analitico!E:E,MATCH(Banco!$C7881,Analitico!$A:$A,0))&amp;"%",""),"")</f>
        <v/>
      </c>
      <c r="K7881" s="3" t="str">
        <f>IF($B7881="SINAPI",IF(ISNUMBER(MATCH(Banco!$C7881,Analitico!$A:$A,0)),INDEX(Analitico!F:F,MATCH(Banco!$C7881,Analitico!$A:$A,0))&amp;"%",""),"")</f>
        <v/>
      </c>
    </row>
    <row r="7882" spans="1:11" ht="22.5" x14ac:dyDescent="0.2">
      <c r="A7882" s="1" t="str">
        <f t="shared" si="124"/>
        <v>SINAPI 92982</v>
      </c>
      <c r="B7882" s="3" t="s">
        <v>21527</v>
      </c>
      <c r="C7882" s="3" t="s">
        <v>9213</v>
      </c>
      <c r="D7882" s="2" t="s">
        <v>16443</v>
      </c>
      <c r="E7882" s="3" t="s">
        <v>20621</v>
      </c>
      <c r="F7882" s="67" t="s">
        <v>30915</v>
      </c>
      <c r="G7882" s="67" t="s">
        <v>29535</v>
      </c>
      <c r="I7882" s="3" t="s">
        <v>6298</v>
      </c>
      <c r="J7882" s="3" t="str">
        <f>IF($B7882="SINAPI",IF(ISNUMBER(MATCH(Banco!$C7882,Analitico!$A:$A,0)),INDEX(Analitico!E:E,MATCH(Banco!$C7882,Analitico!$A:$A,0))&amp;"%",""),"")</f>
        <v/>
      </c>
      <c r="K7882" s="3" t="str">
        <f>IF($B7882="SINAPI",IF(ISNUMBER(MATCH(Banco!$C7882,Analitico!$A:$A,0)),INDEX(Analitico!F:F,MATCH(Banco!$C7882,Analitico!$A:$A,0))&amp;"%",""),"")</f>
        <v/>
      </c>
    </row>
    <row r="7883" spans="1:11" ht="22.5" x14ac:dyDescent="0.2">
      <c r="A7883" s="1" t="str">
        <f t="shared" si="124"/>
        <v>SINAPI 92984</v>
      </c>
      <c r="B7883" s="3" t="s">
        <v>21527</v>
      </c>
      <c r="C7883" s="3" t="s">
        <v>9214</v>
      </c>
      <c r="D7883" s="2" t="s">
        <v>16444</v>
      </c>
      <c r="E7883" s="3" t="s">
        <v>20621</v>
      </c>
      <c r="F7883" s="67" t="s">
        <v>6149</v>
      </c>
      <c r="G7883" s="67" t="s">
        <v>21689</v>
      </c>
      <c r="I7883" s="3" t="s">
        <v>6298</v>
      </c>
      <c r="J7883" s="3" t="str">
        <f>IF($B7883="SINAPI",IF(ISNUMBER(MATCH(Banco!$C7883,Analitico!$A:$A,0)),INDEX(Analitico!E:E,MATCH(Banco!$C7883,Analitico!$A:$A,0))&amp;"%",""),"")</f>
        <v/>
      </c>
      <c r="K7883" s="3" t="str">
        <f>IF($B7883="SINAPI",IF(ISNUMBER(MATCH(Banco!$C7883,Analitico!$A:$A,0)),INDEX(Analitico!F:F,MATCH(Banco!$C7883,Analitico!$A:$A,0))&amp;"%",""),"")</f>
        <v/>
      </c>
    </row>
    <row r="7884" spans="1:11" ht="22.5" x14ac:dyDescent="0.2">
      <c r="A7884" s="1" t="str">
        <f t="shared" si="124"/>
        <v>SINAPI 92986</v>
      </c>
      <c r="B7884" s="3" t="s">
        <v>21527</v>
      </c>
      <c r="C7884" s="3" t="s">
        <v>9215</v>
      </c>
      <c r="D7884" s="2" t="s">
        <v>16445</v>
      </c>
      <c r="E7884" s="3" t="s">
        <v>20621</v>
      </c>
      <c r="F7884" s="67" t="s">
        <v>39086</v>
      </c>
      <c r="G7884" s="67" t="s">
        <v>5377</v>
      </c>
      <c r="I7884" s="3" t="s">
        <v>6298</v>
      </c>
      <c r="J7884" s="3" t="str">
        <f>IF($B7884="SINAPI",IF(ISNUMBER(MATCH(Banco!$C7884,Analitico!$A:$A,0)),INDEX(Analitico!E:E,MATCH(Banco!$C7884,Analitico!$A:$A,0))&amp;"%",""),"")</f>
        <v/>
      </c>
      <c r="K7884" s="3" t="str">
        <f>IF($B7884="SINAPI",IF(ISNUMBER(MATCH(Banco!$C7884,Analitico!$A:$A,0)),INDEX(Analitico!F:F,MATCH(Banco!$C7884,Analitico!$A:$A,0))&amp;"%",""),"")</f>
        <v/>
      </c>
    </row>
    <row r="7885" spans="1:11" ht="22.5" x14ac:dyDescent="0.2">
      <c r="A7885" s="1" t="str">
        <f t="shared" si="124"/>
        <v>SINAPI 92988</v>
      </c>
      <c r="B7885" s="3" t="s">
        <v>21527</v>
      </c>
      <c r="C7885" s="3" t="s">
        <v>9216</v>
      </c>
      <c r="D7885" s="2" t="s">
        <v>16446</v>
      </c>
      <c r="E7885" s="3" t="s">
        <v>20621</v>
      </c>
      <c r="F7885" s="67" t="s">
        <v>39087</v>
      </c>
      <c r="G7885" s="67" t="s">
        <v>35077</v>
      </c>
      <c r="I7885" s="3" t="s">
        <v>6298</v>
      </c>
      <c r="J7885" s="3" t="str">
        <f>IF($B7885="SINAPI",IF(ISNUMBER(MATCH(Banco!$C7885,Analitico!$A:$A,0)),INDEX(Analitico!E:E,MATCH(Banco!$C7885,Analitico!$A:$A,0))&amp;"%",""),"")</f>
        <v/>
      </c>
      <c r="K7885" s="3" t="str">
        <f>IF($B7885="SINAPI",IF(ISNUMBER(MATCH(Banco!$C7885,Analitico!$A:$A,0)),INDEX(Analitico!F:F,MATCH(Banco!$C7885,Analitico!$A:$A,0))&amp;"%",""),"")</f>
        <v/>
      </c>
    </row>
    <row r="7886" spans="1:11" ht="22.5" x14ac:dyDescent="0.2">
      <c r="A7886" s="1" t="str">
        <f t="shared" si="124"/>
        <v>SINAPI 92990</v>
      </c>
      <c r="B7886" s="3" t="s">
        <v>21527</v>
      </c>
      <c r="C7886" s="3" t="s">
        <v>9217</v>
      </c>
      <c r="D7886" s="2" t="s">
        <v>16447</v>
      </c>
      <c r="E7886" s="3" t="s">
        <v>20621</v>
      </c>
      <c r="F7886" s="67" t="s">
        <v>4877</v>
      </c>
      <c r="G7886" s="67" t="s">
        <v>36195</v>
      </c>
      <c r="I7886" s="3" t="s">
        <v>6298</v>
      </c>
      <c r="J7886" s="3" t="str">
        <f>IF($B7886="SINAPI",IF(ISNUMBER(MATCH(Banco!$C7886,Analitico!$A:$A,0)),INDEX(Analitico!E:E,MATCH(Banco!$C7886,Analitico!$A:$A,0))&amp;"%",""),"")</f>
        <v/>
      </c>
      <c r="K7886" s="3" t="str">
        <f>IF($B7886="SINAPI",IF(ISNUMBER(MATCH(Banco!$C7886,Analitico!$A:$A,0)),INDEX(Analitico!F:F,MATCH(Banco!$C7886,Analitico!$A:$A,0))&amp;"%",""),"")</f>
        <v/>
      </c>
    </row>
    <row r="7887" spans="1:11" ht="22.5" x14ac:dyDescent="0.2">
      <c r="A7887" s="1" t="str">
        <f t="shared" si="124"/>
        <v>SINAPI 92992</v>
      </c>
      <c r="B7887" s="3" t="s">
        <v>21527</v>
      </c>
      <c r="C7887" s="3" t="s">
        <v>9218</v>
      </c>
      <c r="D7887" s="2" t="s">
        <v>16448</v>
      </c>
      <c r="E7887" s="3" t="s">
        <v>20621</v>
      </c>
      <c r="F7887" s="67" t="s">
        <v>34830</v>
      </c>
      <c r="G7887" s="67" t="s">
        <v>36196</v>
      </c>
      <c r="I7887" s="3" t="s">
        <v>6298</v>
      </c>
      <c r="J7887" s="3" t="str">
        <f>IF($B7887="SINAPI",IF(ISNUMBER(MATCH(Banco!$C7887,Analitico!$A:$A,0)),INDEX(Analitico!E:E,MATCH(Banco!$C7887,Analitico!$A:$A,0))&amp;"%",""),"")</f>
        <v/>
      </c>
      <c r="K7887" s="3" t="str">
        <f>IF($B7887="SINAPI",IF(ISNUMBER(MATCH(Banco!$C7887,Analitico!$A:$A,0)),INDEX(Analitico!F:F,MATCH(Banco!$C7887,Analitico!$A:$A,0))&amp;"%",""),"")</f>
        <v/>
      </c>
    </row>
    <row r="7888" spans="1:11" ht="22.5" x14ac:dyDescent="0.2">
      <c r="A7888" s="1" t="str">
        <f t="shared" si="124"/>
        <v>SINAPI 92994</v>
      </c>
      <c r="B7888" s="3" t="s">
        <v>21527</v>
      </c>
      <c r="C7888" s="3" t="s">
        <v>9219</v>
      </c>
      <c r="D7888" s="2" t="s">
        <v>16449</v>
      </c>
      <c r="E7888" s="3" t="s">
        <v>20621</v>
      </c>
      <c r="F7888" s="67" t="s">
        <v>32294</v>
      </c>
      <c r="G7888" s="67" t="s">
        <v>36197</v>
      </c>
      <c r="I7888" s="3" t="s">
        <v>6298</v>
      </c>
      <c r="J7888" s="3" t="str">
        <f>IF($B7888="SINAPI",IF(ISNUMBER(MATCH(Banco!$C7888,Analitico!$A:$A,0)),INDEX(Analitico!E:E,MATCH(Banco!$C7888,Analitico!$A:$A,0))&amp;"%",""),"")</f>
        <v/>
      </c>
      <c r="K7888" s="3" t="str">
        <f>IF($B7888="SINAPI",IF(ISNUMBER(MATCH(Banco!$C7888,Analitico!$A:$A,0)),INDEX(Analitico!F:F,MATCH(Banco!$C7888,Analitico!$A:$A,0))&amp;"%",""),"")</f>
        <v/>
      </c>
    </row>
    <row r="7889" spans="1:11" ht="22.5" x14ac:dyDescent="0.2">
      <c r="A7889" s="1" t="str">
        <f t="shared" si="124"/>
        <v>SINAPI 92996</v>
      </c>
      <c r="B7889" s="3" t="s">
        <v>21527</v>
      </c>
      <c r="C7889" s="3" t="s">
        <v>9220</v>
      </c>
      <c r="D7889" s="2" t="s">
        <v>16450</v>
      </c>
      <c r="E7889" s="3" t="s">
        <v>20621</v>
      </c>
      <c r="F7889" s="67" t="s">
        <v>32290</v>
      </c>
      <c r="G7889" s="67" t="s">
        <v>34871</v>
      </c>
      <c r="I7889" s="3" t="s">
        <v>6298</v>
      </c>
      <c r="J7889" s="3" t="str">
        <f>IF($B7889="SINAPI",IF(ISNUMBER(MATCH(Banco!$C7889,Analitico!$A:$A,0)),INDEX(Analitico!E:E,MATCH(Banco!$C7889,Analitico!$A:$A,0))&amp;"%",""),"")</f>
        <v/>
      </c>
      <c r="K7889" s="3" t="str">
        <f>IF($B7889="SINAPI",IF(ISNUMBER(MATCH(Banco!$C7889,Analitico!$A:$A,0)),INDEX(Analitico!F:F,MATCH(Banco!$C7889,Analitico!$A:$A,0))&amp;"%",""),"")</f>
        <v/>
      </c>
    </row>
    <row r="7890" spans="1:11" ht="22.5" x14ac:dyDescent="0.2">
      <c r="A7890" s="1" t="str">
        <f t="shared" si="124"/>
        <v>SINAPI 92998</v>
      </c>
      <c r="B7890" s="3" t="s">
        <v>21527</v>
      </c>
      <c r="C7890" s="3" t="s">
        <v>9221</v>
      </c>
      <c r="D7890" s="2" t="s">
        <v>16451</v>
      </c>
      <c r="E7890" s="3" t="s">
        <v>20621</v>
      </c>
      <c r="F7890" s="67" t="s">
        <v>39088</v>
      </c>
      <c r="G7890" s="67" t="s">
        <v>36198</v>
      </c>
      <c r="I7890" s="3" t="s">
        <v>6298</v>
      </c>
      <c r="J7890" s="3" t="str">
        <f>IF($B7890="SINAPI",IF(ISNUMBER(MATCH(Banco!$C7890,Analitico!$A:$A,0)),INDEX(Analitico!E:E,MATCH(Banco!$C7890,Analitico!$A:$A,0))&amp;"%",""),"")</f>
        <v/>
      </c>
      <c r="K7890" s="3" t="str">
        <f>IF($B7890="SINAPI",IF(ISNUMBER(MATCH(Banco!$C7890,Analitico!$A:$A,0)),INDEX(Analitico!F:F,MATCH(Banco!$C7890,Analitico!$A:$A,0))&amp;"%",""),"")</f>
        <v/>
      </c>
    </row>
    <row r="7891" spans="1:11" ht="22.5" x14ac:dyDescent="0.2">
      <c r="A7891" s="1" t="str">
        <f t="shared" si="124"/>
        <v>SINAPI 93000</v>
      </c>
      <c r="B7891" s="3" t="s">
        <v>21527</v>
      </c>
      <c r="C7891" s="3" t="s">
        <v>9222</v>
      </c>
      <c r="D7891" s="2" t="s">
        <v>16452</v>
      </c>
      <c r="E7891" s="3" t="s">
        <v>20621</v>
      </c>
      <c r="F7891" s="67" t="s">
        <v>39089</v>
      </c>
      <c r="G7891" s="67" t="s">
        <v>34213</v>
      </c>
      <c r="I7891" s="3" t="s">
        <v>6298</v>
      </c>
      <c r="J7891" s="3" t="str">
        <f>IF($B7891="SINAPI",IF(ISNUMBER(MATCH(Banco!$C7891,Analitico!$A:$A,0)),INDEX(Analitico!E:E,MATCH(Banco!$C7891,Analitico!$A:$A,0))&amp;"%",""),"")</f>
        <v/>
      </c>
      <c r="K7891" s="3" t="str">
        <f>IF($B7891="SINAPI",IF(ISNUMBER(MATCH(Banco!$C7891,Analitico!$A:$A,0)),INDEX(Analitico!F:F,MATCH(Banco!$C7891,Analitico!$A:$A,0))&amp;"%",""),"")</f>
        <v/>
      </c>
    </row>
    <row r="7892" spans="1:11" ht="22.5" x14ac:dyDescent="0.2">
      <c r="A7892" s="1" t="str">
        <f t="shared" si="124"/>
        <v>SINAPI 93002</v>
      </c>
      <c r="B7892" s="3" t="s">
        <v>21527</v>
      </c>
      <c r="C7892" s="3" t="s">
        <v>9223</v>
      </c>
      <c r="D7892" s="2" t="s">
        <v>16453</v>
      </c>
      <c r="E7892" s="3" t="s">
        <v>20621</v>
      </c>
      <c r="F7892" s="67" t="s">
        <v>39090</v>
      </c>
      <c r="G7892" s="67" t="s">
        <v>36199</v>
      </c>
      <c r="I7892" s="3" t="s">
        <v>6298</v>
      </c>
      <c r="J7892" s="3" t="str">
        <f>IF($B7892="SINAPI",IF(ISNUMBER(MATCH(Banco!$C7892,Analitico!$A:$A,0)),INDEX(Analitico!E:E,MATCH(Banco!$C7892,Analitico!$A:$A,0))&amp;"%",""),"")</f>
        <v/>
      </c>
      <c r="K7892" s="3" t="str">
        <f>IF($B7892="SINAPI",IF(ISNUMBER(MATCH(Banco!$C7892,Analitico!$A:$A,0)),INDEX(Analitico!F:F,MATCH(Banco!$C7892,Analitico!$A:$A,0))&amp;"%",""),"")</f>
        <v/>
      </c>
    </row>
    <row r="7893" spans="1:11" ht="22.5" x14ac:dyDescent="0.2">
      <c r="A7893" s="1" t="str">
        <f t="shared" si="124"/>
        <v>SINAPI 101884</v>
      </c>
      <c r="B7893" s="3" t="s">
        <v>21527</v>
      </c>
      <c r="C7893" s="3" t="s">
        <v>9224</v>
      </c>
      <c r="D7893" s="2" t="s">
        <v>16454</v>
      </c>
      <c r="E7893" s="3" t="s">
        <v>20621</v>
      </c>
      <c r="F7893" s="67" t="s">
        <v>21347</v>
      </c>
      <c r="G7893" s="67" t="s">
        <v>21289</v>
      </c>
      <c r="I7893" s="3" t="s">
        <v>6298</v>
      </c>
      <c r="J7893" s="3" t="str">
        <f>IF($B7893="SINAPI",IF(ISNUMBER(MATCH(Banco!$C7893,Analitico!$A:$A,0)),INDEX(Analitico!E:E,MATCH(Banco!$C7893,Analitico!$A:$A,0))&amp;"%",""),"")</f>
        <v/>
      </c>
      <c r="K7893" s="3" t="str">
        <f>IF($B7893="SINAPI",IF(ISNUMBER(MATCH(Banco!$C7893,Analitico!$A:$A,0)),INDEX(Analitico!F:F,MATCH(Banco!$C7893,Analitico!$A:$A,0))&amp;"%",""),"")</f>
        <v/>
      </c>
    </row>
    <row r="7894" spans="1:11" ht="22.5" x14ac:dyDescent="0.2">
      <c r="A7894" s="1" t="str">
        <f t="shared" si="124"/>
        <v>SINAPI 101885</v>
      </c>
      <c r="B7894" s="3" t="s">
        <v>21527</v>
      </c>
      <c r="C7894" s="3" t="s">
        <v>9225</v>
      </c>
      <c r="D7894" s="2" t="s">
        <v>16455</v>
      </c>
      <c r="E7894" s="3" t="s">
        <v>20621</v>
      </c>
      <c r="F7894" s="67" t="s">
        <v>4943</v>
      </c>
      <c r="G7894" s="67" t="s">
        <v>20920</v>
      </c>
      <c r="I7894" s="3" t="s">
        <v>6298</v>
      </c>
      <c r="J7894" s="3" t="str">
        <f>IF($B7894="SINAPI",IF(ISNUMBER(MATCH(Banco!$C7894,Analitico!$A:$A,0)),INDEX(Analitico!E:E,MATCH(Banco!$C7894,Analitico!$A:$A,0))&amp;"%",""),"")</f>
        <v/>
      </c>
      <c r="K7894" s="3" t="str">
        <f>IF($B7894="SINAPI",IF(ISNUMBER(MATCH(Banco!$C7894,Analitico!$A:$A,0)),INDEX(Analitico!F:F,MATCH(Banco!$C7894,Analitico!$A:$A,0))&amp;"%",""),"")</f>
        <v/>
      </c>
    </row>
    <row r="7895" spans="1:11" ht="22.5" x14ac:dyDescent="0.2">
      <c r="A7895" s="1" t="str">
        <f t="shared" si="124"/>
        <v>SINAPI 101886</v>
      </c>
      <c r="B7895" s="3" t="s">
        <v>21527</v>
      </c>
      <c r="C7895" s="3" t="s">
        <v>9226</v>
      </c>
      <c r="D7895" s="2" t="s">
        <v>16456</v>
      </c>
      <c r="E7895" s="3" t="s">
        <v>20621</v>
      </c>
      <c r="F7895" s="67" t="s">
        <v>5582</v>
      </c>
      <c r="G7895" s="67" t="s">
        <v>21293</v>
      </c>
      <c r="I7895" s="3" t="s">
        <v>6298</v>
      </c>
      <c r="J7895" s="3" t="str">
        <f>IF($B7895="SINAPI",IF(ISNUMBER(MATCH(Banco!$C7895,Analitico!$A:$A,0)),INDEX(Analitico!E:E,MATCH(Banco!$C7895,Analitico!$A:$A,0))&amp;"%",""),"")</f>
        <v/>
      </c>
      <c r="K7895" s="3" t="str">
        <f>IF($B7895="SINAPI",IF(ISNUMBER(MATCH(Banco!$C7895,Analitico!$A:$A,0)),INDEX(Analitico!F:F,MATCH(Banco!$C7895,Analitico!$A:$A,0))&amp;"%",""),"")</f>
        <v/>
      </c>
    </row>
    <row r="7896" spans="1:11" ht="22.5" x14ac:dyDescent="0.2">
      <c r="A7896" s="1" t="str">
        <f t="shared" si="124"/>
        <v>SINAPI 101887</v>
      </c>
      <c r="B7896" s="3" t="s">
        <v>21527</v>
      </c>
      <c r="C7896" s="3" t="s">
        <v>9227</v>
      </c>
      <c r="D7896" s="2" t="s">
        <v>16457</v>
      </c>
      <c r="E7896" s="3" t="s">
        <v>20621</v>
      </c>
      <c r="F7896" s="67" t="s">
        <v>21386</v>
      </c>
      <c r="G7896" s="67" t="s">
        <v>5786</v>
      </c>
      <c r="I7896" s="3" t="s">
        <v>6298</v>
      </c>
      <c r="J7896" s="3" t="str">
        <f>IF($B7896="SINAPI",IF(ISNUMBER(MATCH(Banco!$C7896,Analitico!$A:$A,0)),INDEX(Analitico!E:E,MATCH(Banco!$C7896,Analitico!$A:$A,0))&amp;"%",""),"")</f>
        <v/>
      </c>
      <c r="K7896" s="3" t="str">
        <f>IF($B7896="SINAPI",IF(ISNUMBER(MATCH(Banco!$C7896,Analitico!$A:$A,0)),INDEX(Analitico!F:F,MATCH(Banco!$C7896,Analitico!$A:$A,0))&amp;"%",""),"")</f>
        <v/>
      </c>
    </row>
    <row r="7897" spans="1:11" ht="22.5" x14ac:dyDescent="0.2">
      <c r="A7897" s="1" t="str">
        <f t="shared" si="124"/>
        <v>SINAPI 101888</v>
      </c>
      <c r="B7897" s="3" t="s">
        <v>21527</v>
      </c>
      <c r="C7897" s="3" t="s">
        <v>9228</v>
      </c>
      <c r="D7897" s="2" t="s">
        <v>16458</v>
      </c>
      <c r="E7897" s="3" t="s">
        <v>20621</v>
      </c>
      <c r="F7897" s="67" t="s">
        <v>5020</v>
      </c>
      <c r="G7897" s="67" t="s">
        <v>31859</v>
      </c>
      <c r="I7897" s="3" t="s">
        <v>6298</v>
      </c>
      <c r="J7897" s="3" t="str">
        <f>IF($B7897="SINAPI",IF(ISNUMBER(MATCH(Banco!$C7897,Analitico!$A:$A,0)),INDEX(Analitico!E:E,MATCH(Banco!$C7897,Analitico!$A:$A,0))&amp;"%",""),"")</f>
        <v/>
      </c>
      <c r="K7897" s="3" t="str">
        <f>IF($B7897="SINAPI",IF(ISNUMBER(MATCH(Banco!$C7897,Analitico!$A:$A,0)),INDEX(Analitico!F:F,MATCH(Banco!$C7897,Analitico!$A:$A,0))&amp;"%",""),"")</f>
        <v/>
      </c>
    </row>
    <row r="7898" spans="1:11" ht="22.5" x14ac:dyDescent="0.2">
      <c r="A7898" s="1" t="str">
        <f t="shared" si="124"/>
        <v>SINAPI 101889</v>
      </c>
      <c r="B7898" s="3" t="s">
        <v>21527</v>
      </c>
      <c r="C7898" s="3" t="s">
        <v>9229</v>
      </c>
      <c r="D7898" s="2" t="s">
        <v>16459</v>
      </c>
      <c r="E7898" s="3" t="s">
        <v>20621</v>
      </c>
      <c r="F7898" s="67" t="s">
        <v>5202</v>
      </c>
      <c r="G7898" s="67" t="s">
        <v>5036</v>
      </c>
      <c r="I7898" s="3" t="s">
        <v>6298</v>
      </c>
      <c r="J7898" s="3" t="str">
        <f>IF($B7898="SINAPI",IF(ISNUMBER(MATCH(Banco!$C7898,Analitico!$A:$A,0)),INDEX(Analitico!E:E,MATCH(Banco!$C7898,Analitico!$A:$A,0))&amp;"%",""),"")</f>
        <v/>
      </c>
      <c r="K7898" s="3" t="str">
        <f>IF($B7898="SINAPI",IF(ISNUMBER(MATCH(Banco!$C7898,Analitico!$A:$A,0)),INDEX(Analitico!F:F,MATCH(Banco!$C7898,Analitico!$A:$A,0))&amp;"%",""),"")</f>
        <v/>
      </c>
    </row>
    <row r="7899" spans="1:11" x14ac:dyDescent="0.2">
      <c r="A7899" s="1" t="str">
        <f t="shared" si="124"/>
        <v>SINAPI 91936</v>
      </c>
      <c r="B7899" s="3" t="s">
        <v>21527</v>
      </c>
      <c r="C7899" s="3" t="s">
        <v>9230</v>
      </c>
      <c r="D7899" s="2" t="s">
        <v>16460</v>
      </c>
      <c r="E7899" s="3" t="s">
        <v>20622</v>
      </c>
      <c r="F7899" s="67" t="s">
        <v>21836</v>
      </c>
      <c r="G7899" s="67" t="s">
        <v>5037</v>
      </c>
      <c r="I7899" s="3" t="s">
        <v>6298</v>
      </c>
      <c r="J7899" s="3" t="str">
        <f>IF($B7899="SINAPI",IF(ISNUMBER(MATCH(Banco!$C7899,Analitico!$A:$A,0)),INDEX(Analitico!E:E,MATCH(Banco!$C7899,Analitico!$A:$A,0))&amp;"%",""),"")</f>
        <v/>
      </c>
      <c r="K7899" s="3" t="str">
        <f>IF($B7899="SINAPI",IF(ISNUMBER(MATCH(Banco!$C7899,Analitico!$A:$A,0)),INDEX(Analitico!F:F,MATCH(Banco!$C7899,Analitico!$A:$A,0))&amp;"%",""),"")</f>
        <v/>
      </c>
    </row>
    <row r="7900" spans="1:11" x14ac:dyDescent="0.2">
      <c r="A7900" s="1" t="str">
        <f t="shared" si="124"/>
        <v>SINAPI 91937</v>
      </c>
      <c r="B7900" s="3" t="s">
        <v>21527</v>
      </c>
      <c r="C7900" s="3" t="s">
        <v>9231</v>
      </c>
      <c r="D7900" s="2" t="s">
        <v>16461</v>
      </c>
      <c r="E7900" s="3" t="s">
        <v>20622</v>
      </c>
      <c r="F7900" s="67" t="s">
        <v>21591</v>
      </c>
      <c r="G7900" s="67" t="s">
        <v>4574</v>
      </c>
      <c r="I7900" s="3" t="s">
        <v>6298</v>
      </c>
      <c r="J7900" s="3" t="str">
        <f>IF($B7900="SINAPI",IF(ISNUMBER(MATCH(Banco!$C7900,Analitico!$A:$A,0)),INDEX(Analitico!E:E,MATCH(Banco!$C7900,Analitico!$A:$A,0))&amp;"%",""),"")</f>
        <v/>
      </c>
      <c r="K7900" s="3" t="str">
        <f>IF($B7900="SINAPI",IF(ISNUMBER(MATCH(Banco!$C7900,Analitico!$A:$A,0)),INDEX(Analitico!F:F,MATCH(Banco!$C7900,Analitico!$A:$A,0))&amp;"%",""),"")</f>
        <v/>
      </c>
    </row>
    <row r="7901" spans="1:11" ht="22.5" x14ac:dyDescent="0.2">
      <c r="A7901" s="1" t="str">
        <f t="shared" si="124"/>
        <v>SINAPI 91939</v>
      </c>
      <c r="B7901" s="3" t="s">
        <v>21527</v>
      </c>
      <c r="C7901" s="3" t="s">
        <v>9232</v>
      </c>
      <c r="D7901" s="2" t="s">
        <v>16462</v>
      </c>
      <c r="E7901" s="3" t="s">
        <v>20622</v>
      </c>
      <c r="F7901" s="67" t="s">
        <v>29745</v>
      </c>
      <c r="G7901" s="67" t="s">
        <v>36200</v>
      </c>
      <c r="I7901" s="3" t="s">
        <v>6298</v>
      </c>
      <c r="J7901" s="3" t="str">
        <f>IF($B7901="SINAPI",IF(ISNUMBER(MATCH(Banco!$C7901,Analitico!$A:$A,0)),INDEX(Analitico!E:E,MATCH(Banco!$C7901,Analitico!$A:$A,0))&amp;"%",""),"")</f>
        <v/>
      </c>
      <c r="K7901" s="3" t="str">
        <f>IF($B7901="SINAPI",IF(ISNUMBER(MATCH(Banco!$C7901,Analitico!$A:$A,0)),INDEX(Analitico!F:F,MATCH(Banco!$C7901,Analitico!$A:$A,0))&amp;"%",""),"")</f>
        <v/>
      </c>
    </row>
    <row r="7902" spans="1:11" ht="22.5" x14ac:dyDescent="0.2">
      <c r="A7902" s="1" t="str">
        <f t="shared" si="124"/>
        <v>SINAPI 91940</v>
      </c>
      <c r="B7902" s="3" t="s">
        <v>21527</v>
      </c>
      <c r="C7902" s="3" t="s">
        <v>9233</v>
      </c>
      <c r="D7902" s="2" t="s">
        <v>16463</v>
      </c>
      <c r="E7902" s="3" t="s">
        <v>20622</v>
      </c>
      <c r="F7902" s="67" t="s">
        <v>21005</v>
      </c>
      <c r="G7902" s="67" t="s">
        <v>21027</v>
      </c>
      <c r="I7902" s="3" t="s">
        <v>6298</v>
      </c>
      <c r="J7902" s="3" t="str">
        <f>IF($B7902="SINAPI",IF(ISNUMBER(MATCH(Banco!$C7902,Analitico!$A:$A,0)),INDEX(Analitico!E:E,MATCH(Banco!$C7902,Analitico!$A:$A,0))&amp;"%",""),"")</f>
        <v/>
      </c>
      <c r="K7902" s="3" t="str">
        <f>IF($B7902="SINAPI",IF(ISNUMBER(MATCH(Banco!$C7902,Analitico!$A:$A,0)),INDEX(Analitico!F:F,MATCH(Banco!$C7902,Analitico!$A:$A,0))&amp;"%",""),"")</f>
        <v/>
      </c>
    </row>
    <row r="7903" spans="1:11" ht="22.5" x14ac:dyDescent="0.2">
      <c r="A7903" s="1" t="str">
        <f t="shared" si="124"/>
        <v>SINAPI 91941</v>
      </c>
      <c r="B7903" s="3" t="s">
        <v>21527</v>
      </c>
      <c r="C7903" s="3" t="s">
        <v>9234</v>
      </c>
      <c r="D7903" s="2" t="s">
        <v>16464</v>
      </c>
      <c r="E7903" s="3" t="s">
        <v>20622</v>
      </c>
      <c r="F7903" s="67" t="s">
        <v>5659</v>
      </c>
      <c r="G7903" s="67" t="s">
        <v>29522</v>
      </c>
      <c r="I7903" s="3" t="s">
        <v>6298</v>
      </c>
      <c r="J7903" s="3" t="str">
        <f>IF($B7903="SINAPI",IF(ISNUMBER(MATCH(Banco!$C7903,Analitico!$A:$A,0)),INDEX(Analitico!E:E,MATCH(Banco!$C7903,Analitico!$A:$A,0))&amp;"%",""),"")</f>
        <v/>
      </c>
      <c r="K7903" s="3" t="str">
        <f>IF($B7903="SINAPI",IF(ISNUMBER(MATCH(Banco!$C7903,Analitico!$A:$A,0)),INDEX(Analitico!F:F,MATCH(Banco!$C7903,Analitico!$A:$A,0))&amp;"%",""),"")</f>
        <v/>
      </c>
    </row>
    <row r="7904" spans="1:11" ht="22.5" x14ac:dyDescent="0.2">
      <c r="A7904" s="1" t="str">
        <f t="shared" si="124"/>
        <v>SINAPI 91942</v>
      </c>
      <c r="B7904" s="3" t="s">
        <v>21527</v>
      </c>
      <c r="C7904" s="3" t="s">
        <v>9235</v>
      </c>
      <c r="D7904" s="2" t="s">
        <v>16465</v>
      </c>
      <c r="E7904" s="3" t="s">
        <v>20622</v>
      </c>
      <c r="F7904" s="67" t="s">
        <v>5385</v>
      </c>
      <c r="G7904" s="67" t="s">
        <v>29492</v>
      </c>
      <c r="I7904" s="3" t="s">
        <v>6298</v>
      </c>
      <c r="J7904" s="3" t="str">
        <f>IF($B7904="SINAPI",IF(ISNUMBER(MATCH(Banco!$C7904,Analitico!$A:$A,0)),INDEX(Analitico!E:E,MATCH(Banco!$C7904,Analitico!$A:$A,0))&amp;"%",""),"")</f>
        <v/>
      </c>
      <c r="K7904" s="3" t="str">
        <f>IF($B7904="SINAPI",IF(ISNUMBER(MATCH(Banco!$C7904,Analitico!$A:$A,0)),INDEX(Analitico!F:F,MATCH(Banco!$C7904,Analitico!$A:$A,0))&amp;"%",""),"")</f>
        <v/>
      </c>
    </row>
    <row r="7905" spans="1:11" ht="22.5" x14ac:dyDescent="0.2">
      <c r="A7905" s="1" t="str">
        <f t="shared" si="124"/>
        <v>SINAPI 91943</v>
      </c>
      <c r="B7905" s="3" t="s">
        <v>21527</v>
      </c>
      <c r="C7905" s="3" t="s">
        <v>9236</v>
      </c>
      <c r="D7905" s="2" t="s">
        <v>16466</v>
      </c>
      <c r="E7905" s="3" t="s">
        <v>20622</v>
      </c>
      <c r="F7905" s="67" t="s">
        <v>21825</v>
      </c>
      <c r="G7905" s="67" t="s">
        <v>20899</v>
      </c>
      <c r="I7905" s="3" t="s">
        <v>6298</v>
      </c>
      <c r="J7905" s="3" t="str">
        <f>IF($B7905="SINAPI",IF(ISNUMBER(MATCH(Banco!$C7905,Analitico!$A:$A,0)),INDEX(Analitico!E:E,MATCH(Banco!$C7905,Analitico!$A:$A,0))&amp;"%",""),"")</f>
        <v/>
      </c>
      <c r="K7905" s="3" t="str">
        <f>IF($B7905="SINAPI",IF(ISNUMBER(MATCH(Banco!$C7905,Analitico!$A:$A,0)),INDEX(Analitico!F:F,MATCH(Banco!$C7905,Analitico!$A:$A,0))&amp;"%",""),"")</f>
        <v/>
      </c>
    </row>
    <row r="7906" spans="1:11" ht="22.5" x14ac:dyDescent="0.2">
      <c r="A7906" s="1" t="str">
        <f t="shared" si="124"/>
        <v>SINAPI 91944</v>
      </c>
      <c r="B7906" s="3" t="s">
        <v>21527</v>
      </c>
      <c r="C7906" s="3" t="s">
        <v>9237</v>
      </c>
      <c r="D7906" s="2" t="s">
        <v>16467</v>
      </c>
      <c r="E7906" s="3" t="s">
        <v>20622</v>
      </c>
      <c r="F7906" s="67" t="s">
        <v>32216</v>
      </c>
      <c r="G7906" s="67" t="s">
        <v>6224</v>
      </c>
      <c r="I7906" s="3" t="s">
        <v>6298</v>
      </c>
      <c r="J7906" s="3" t="str">
        <f>IF($B7906="SINAPI",IF(ISNUMBER(MATCH(Banco!$C7906,Analitico!$A:$A,0)),INDEX(Analitico!E:E,MATCH(Banco!$C7906,Analitico!$A:$A,0))&amp;"%",""),"")</f>
        <v/>
      </c>
      <c r="K7906" s="3" t="str">
        <f>IF($B7906="SINAPI",IF(ISNUMBER(MATCH(Banco!$C7906,Analitico!$A:$A,0)),INDEX(Analitico!F:F,MATCH(Banco!$C7906,Analitico!$A:$A,0))&amp;"%",""),"")</f>
        <v/>
      </c>
    </row>
    <row r="7907" spans="1:11" x14ac:dyDescent="0.2">
      <c r="A7907" s="1" t="str">
        <f t="shared" ref="A7907:A7970" si="125">CONCATENAR</f>
        <v>SINAPI 92865</v>
      </c>
      <c r="B7907" s="3" t="s">
        <v>21527</v>
      </c>
      <c r="C7907" s="3" t="s">
        <v>9238</v>
      </c>
      <c r="D7907" s="2" t="s">
        <v>16468</v>
      </c>
      <c r="E7907" s="3" t="s">
        <v>20622</v>
      </c>
      <c r="F7907" s="67" t="s">
        <v>21108</v>
      </c>
      <c r="G7907" s="67" t="s">
        <v>21356</v>
      </c>
      <c r="I7907" s="3" t="s">
        <v>6298</v>
      </c>
      <c r="J7907" s="3" t="str">
        <f>IF($B7907="SINAPI",IF(ISNUMBER(MATCH(Banco!$C7907,Analitico!$A:$A,0)),INDEX(Analitico!E:E,MATCH(Banco!$C7907,Analitico!$A:$A,0))&amp;"%",""),"")</f>
        <v/>
      </c>
      <c r="K7907" s="3" t="str">
        <f>IF($B7907="SINAPI",IF(ISNUMBER(MATCH(Banco!$C7907,Analitico!$A:$A,0)),INDEX(Analitico!F:F,MATCH(Banco!$C7907,Analitico!$A:$A,0))&amp;"%",""),"")</f>
        <v/>
      </c>
    </row>
    <row r="7908" spans="1:11" x14ac:dyDescent="0.2">
      <c r="A7908" s="1" t="str">
        <f t="shared" si="125"/>
        <v>SINAPI 92866</v>
      </c>
      <c r="B7908" s="3" t="s">
        <v>21527</v>
      </c>
      <c r="C7908" s="3" t="s">
        <v>9239</v>
      </c>
      <c r="D7908" s="2" t="s">
        <v>16469</v>
      </c>
      <c r="E7908" s="3" t="s">
        <v>20622</v>
      </c>
      <c r="F7908" s="67" t="s">
        <v>29763</v>
      </c>
      <c r="G7908" s="67" t="s">
        <v>21589</v>
      </c>
      <c r="I7908" s="3" t="s">
        <v>6298</v>
      </c>
      <c r="J7908" s="3" t="str">
        <f>IF($B7908="SINAPI",IF(ISNUMBER(MATCH(Banco!$C7908,Analitico!$A:$A,0)),INDEX(Analitico!E:E,MATCH(Banco!$C7908,Analitico!$A:$A,0))&amp;"%",""),"")</f>
        <v/>
      </c>
      <c r="K7908" s="3" t="str">
        <f>IF($B7908="SINAPI",IF(ISNUMBER(MATCH(Banco!$C7908,Analitico!$A:$A,0)),INDEX(Analitico!F:F,MATCH(Banco!$C7908,Analitico!$A:$A,0))&amp;"%",""),"")</f>
        <v/>
      </c>
    </row>
    <row r="7909" spans="1:11" ht="22.5" x14ac:dyDescent="0.2">
      <c r="A7909" s="1" t="str">
        <f t="shared" si="125"/>
        <v>SINAPI 92867</v>
      </c>
      <c r="B7909" s="3" t="s">
        <v>21527</v>
      </c>
      <c r="C7909" s="3" t="s">
        <v>9240</v>
      </c>
      <c r="D7909" s="2" t="s">
        <v>16470</v>
      </c>
      <c r="E7909" s="3" t="s">
        <v>20622</v>
      </c>
      <c r="F7909" s="67" t="s">
        <v>21856</v>
      </c>
      <c r="G7909" s="67" t="s">
        <v>28714</v>
      </c>
      <c r="I7909" s="3" t="s">
        <v>6298</v>
      </c>
      <c r="J7909" s="3" t="str">
        <f>IF($B7909="SINAPI",IF(ISNUMBER(MATCH(Banco!$C7909,Analitico!$A:$A,0)),INDEX(Analitico!E:E,MATCH(Banco!$C7909,Analitico!$A:$A,0))&amp;"%",""),"")</f>
        <v/>
      </c>
      <c r="K7909" s="3" t="str">
        <f>IF($B7909="SINAPI",IF(ISNUMBER(MATCH(Banco!$C7909,Analitico!$A:$A,0)),INDEX(Analitico!F:F,MATCH(Banco!$C7909,Analitico!$A:$A,0))&amp;"%",""),"")</f>
        <v/>
      </c>
    </row>
    <row r="7910" spans="1:11" ht="22.5" x14ac:dyDescent="0.2">
      <c r="A7910" s="1" t="str">
        <f t="shared" si="125"/>
        <v>SINAPI 92868</v>
      </c>
      <c r="B7910" s="3" t="s">
        <v>21527</v>
      </c>
      <c r="C7910" s="3" t="s">
        <v>9241</v>
      </c>
      <c r="D7910" s="2" t="s">
        <v>16471</v>
      </c>
      <c r="E7910" s="3" t="s">
        <v>20622</v>
      </c>
      <c r="F7910" s="67" t="s">
        <v>5506</v>
      </c>
      <c r="G7910" s="67" t="s">
        <v>5576</v>
      </c>
      <c r="I7910" s="3" t="s">
        <v>6298</v>
      </c>
      <c r="J7910" s="3" t="str">
        <f>IF($B7910="SINAPI",IF(ISNUMBER(MATCH(Banco!$C7910,Analitico!$A:$A,0)),INDEX(Analitico!E:E,MATCH(Banco!$C7910,Analitico!$A:$A,0))&amp;"%",""),"")</f>
        <v/>
      </c>
      <c r="K7910" s="3" t="str">
        <f>IF($B7910="SINAPI",IF(ISNUMBER(MATCH(Banco!$C7910,Analitico!$A:$A,0)),INDEX(Analitico!F:F,MATCH(Banco!$C7910,Analitico!$A:$A,0))&amp;"%",""),"")</f>
        <v/>
      </c>
    </row>
    <row r="7911" spans="1:11" ht="22.5" x14ac:dyDescent="0.2">
      <c r="A7911" s="1" t="str">
        <f t="shared" si="125"/>
        <v>SINAPI 92869</v>
      </c>
      <c r="B7911" s="3" t="s">
        <v>21527</v>
      </c>
      <c r="C7911" s="3" t="s">
        <v>9242</v>
      </c>
      <c r="D7911" s="2" t="s">
        <v>16472</v>
      </c>
      <c r="E7911" s="3" t="s">
        <v>20622</v>
      </c>
      <c r="F7911" s="67" t="s">
        <v>5297</v>
      </c>
      <c r="G7911" s="67" t="s">
        <v>5648</v>
      </c>
      <c r="I7911" s="3" t="s">
        <v>6298</v>
      </c>
      <c r="J7911" s="3" t="str">
        <f>IF($B7911="SINAPI",IF(ISNUMBER(MATCH(Banco!$C7911,Analitico!$A:$A,0)),INDEX(Analitico!E:E,MATCH(Banco!$C7911,Analitico!$A:$A,0))&amp;"%",""),"")</f>
        <v/>
      </c>
      <c r="K7911" s="3" t="str">
        <f>IF($B7911="SINAPI",IF(ISNUMBER(MATCH(Banco!$C7911,Analitico!$A:$A,0)),INDEX(Analitico!F:F,MATCH(Banco!$C7911,Analitico!$A:$A,0))&amp;"%",""),"")</f>
        <v/>
      </c>
    </row>
    <row r="7912" spans="1:11" ht="22.5" x14ac:dyDescent="0.2">
      <c r="A7912" s="1" t="str">
        <f t="shared" si="125"/>
        <v>SINAPI 92870</v>
      </c>
      <c r="B7912" s="3" t="s">
        <v>21527</v>
      </c>
      <c r="C7912" s="3" t="s">
        <v>9243</v>
      </c>
      <c r="D7912" s="2" t="s">
        <v>16473</v>
      </c>
      <c r="E7912" s="3" t="s">
        <v>20622</v>
      </c>
      <c r="F7912" s="67" t="s">
        <v>39091</v>
      </c>
      <c r="G7912" s="67" t="s">
        <v>6256</v>
      </c>
      <c r="I7912" s="3" t="s">
        <v>6298</v>
      </c>
      <c r="J7912" s="3" t="str">
        <f>IF($B7912="SINAPI",IF(ISNUMBER(MATCH(Banco!$C7912,Analitico!$A:$A,0)),INDEX(Analitico!E:E,MATCH(Banco!$C7912,Analitico!$A:$A,0))&amp;"%",""),"")</f>
        <v/>
      </c>
      <c r="K7912" s="3" t="str">
        <f>IF($B7912="SINAPI",IF(ISNUMBER(MATCH(Banco!$C7912,Analitico!$A:$A,0)),INDEX(Analitico!F:F,MATCH(Banco!$C7912,Analitico!$A:$A,0))&amp;"%",""),"")</f>
        <v/>
      </c>
    </row>
    <row r="7913" spans="1:11" ht="22.5" x14ac:dyDescent="0.2">
      <c r="A7913" s="1" t="str">
        <f t="shared" si="125"/>
        <v>SINAPI 92871</v>
      </c>
      <c r="B7913" s="3" t="s">
        <v>21527</v>
      </c>
      <c r="C7913" s="3" t="s">
        <v>9244</v>
      </c>
      <c r="D7913" s="2" t="s">
        <v>16474</v>
      </c>
      <c r="E7913" s="3" t="s">
        <v>20622</v>
      </c>
      <c r="F7913" s="67" t="s">
        <v>5616</v>
      </c>
      <c r="G7913" s="67" t="s">
        <v>5002</v>
      </c>
      <c r="I7913" s="3" t="s">
        <v>6298</v>
      </c>
      <c r="J7913" s="3" t="str">
        <f>IF($B7913="SINAPI",IF(ISNUMBER(MATCH(Banco!$C7913,Analitico!$A:$A,0)),INDEX(Analitico!E:E,MATCH(Banco!$C7913,Analitico!$A:$A,0))&amp;"%",""),"")</f>
        <v/>
      </c>
      <c r="K7913" s="3" t="str">
        <f>IF($B7913="SINAPI",IF(ISNUMBER(MATCH(Banco!$C7913,Analitico!$A:$A,0)),INDEX(Analitico!F:F,MATCH(Banco!$C7913,Analitico!$A:$A,0))&amp;"%",""),"")</f>
        <v/>
      </c>
    </row>
    <row r="7914" spans="1:11" ht="22.5" x14ac:dyDescent="0.2">
      <c r="A7914" s="1" t="str">
        <f t="shared" si="125"/>
        <v>SINAPI 92872</v>
      </c>
      <c r="B7914" s="3" t="s">
        <v>21527</v>
      </c>
      <c r="C7914" s="3" t="s">
        <v>9245</v>
      </c>
      <c r="D7914" s="2" t="s">
        <v>16475</v>
      </c>
      <c r="E7914" s="3" t="s">
        <v>20622</v>
      </c>
      <c r="F7914" s="67" t="s">
        <v>28964</v>
      </c>
      <c r="G7914" s="67" t="s">
        <v>5011</v>
      </c>
      <c r="I7914" s="3" t="s">
        <v>6298</v>
      </c>
      <c r="J7914" s="3" t="str">
        <f>IF($B7914="SINAPI",IF(ISNUMBER(MATCH(Banco!$C7914,Analitico!$A:$A,0)),INDEX(Analitico!E:E,MATCH(Banco!$C7914,Analitico!$A:$A,0))&amp;"%",""),"")</f>
        <v/>
      </c>
      <c r="K7914" s="3" t="str">
        <f>IF($B7914="SINAPI",IF(ISNUMBER(MATCH(Banco!$C7914,Analitico!$A:$A,0)),INDEX(Analitico!F:F,MATCH(Banco!$C7914,Analitico!$A:$A,0))&amp;"%",""),"")</f>
        <v/>
      </c>
    </row>
    <row r="7915" spans="1:11" ht="22.5" x14ac:dyDescent="0.2">
      <c r="A7915" s="1" t="str">
        <f t="shared" si="125"/>
        <v>SINAPI 95777</v>
      </c>
      <c r="B7915" s="3" t="s">
        <v>21527</v>
      </c>
      <c r="C7915" s="3" t="s">
        <v>9246</v>
      </c>
      <c r="D7915" s="2" t="s">
        <v>16476</v>
      </c>
      <c r="E7915" s="3" t="s">
        <v>20622</v>
      </c>
      <c r="F7915" s="67" t="s">
        <v>21487</v>
      </c>
      <c r="G7915" s="67" t="s">
        <v>31792</v>
      </c>
      <c r="I7915" s="3" t="s">
        <v>6298</v>
      </c>
      <c r="J7915" s="3" t="str">
        <f>IF($B7915="SINAPI",IF(ISNUMBER(MATCH(Banco!$C7915,Analitico!$A:$A,0)),INDEX(Analitico!E:E,MATCH(Banco!$C7915,Analitico!$A:$A,0))&amp;"%",""),"")</f>
        <v/>
      </c>
      <c r="K7915" s="3" t="str">
        <f>IF($B7915="SINAPI",IF(ISNUMBER(MATCH(Banco!$C7915,Analitico!$A:$A,0)),INDEX(Analitico!F:F,MATCH(Banco!$C7915,Analitico!$A:$A,0))&amp;"%",""),"")</f>
        <v/>
      </c>
    </row>
    <row r="7916" spans="1:11" ht="22.5" x14ac:dyDescent="0.2">
      <c r="A7916" s="1" t="str">
        <f t="shared" si="125"/>
        <v>SINAPI 95778</v>
      </c>
      <c r="B7916" s="3" t="s">
        <v>21527</v>
      </c>
      <c r="C7916" s="3" t="s">
        <v>9247</v>
      </c>
      <c r="D7916" s="2" t="s">
        <v>16477</v>
      </c>
      <c r="E7916" s="3" t="s">
        <v>20622</v>
      </c>
      <c r="F7916" s="67" t="s">
        <v>30806</v>
      </c>
      <c r="G7916" s="67" t="s">
        <v>29694</v>
      </c>
      <c r="I7916" s="3" t="s">
        <v>6298</v>
      </c>
      <c r="J7916" s="3" t="str">
        <f>IF($B7916="SINAPI",IF(ISNUMBER(MATCH(Banco!$C7916,Analitico!$A:$A,0)),INDEX(Analitico!E:E,MATCH(Banco!$C7916,Analitico!$A:$A,0))&amp;"%",""),"")</f>
        <v/>
      </c>
      <c r="K7916" s="3" t="str">
        <f>IF($B7916="SINAPI",IF(ISNUMBER(MATCH(Banco!$C7916,Analitico!$A:$A,0)),INDEX(Analitico!F:F,MATCH(Banco!$C7916,Analitico!$A:$A,0))&amp;"%",""),"")</f>
        <v/>
      </c>
    </row>
    <row r="7917" spans="1:11" ht="22.5" x14ac:dyDescent="0.2">
      <c r="A7917" s="1" t="str">
        <f t="shared" si="125"/>
        <v>SINAPI 95779</v>
      </c>
      <c r="B7917" s="3" t="s">
        <v>21527</v>
      </c>
      <c r="C7917" s="3" t="s">
        <v>9248</v>
      </c>
      <c r="D7917" s="2" t="s">
        <v>16478</v>
      </c>
      <c r="E7917" s="3" t="s">
        <v>20622</v>
      </c>
      <c r="F7917" s="67" t="s">
        <v>21584</v>
      </c>
      <c r="G7917" s="67" t="s">
        <v>21092</v>
      </c>
      <c r="I7917" s="3" t="s">
        <v>6298</v>
      </c>
      <c r="J7917" s="3" t="str">
        <f>IF($B7917="SINAPI",IF(ISNUMBER(MATCH(Banco!$C7917,Analitico!$A:$A,0)),INDEX(Analitico!E:E,MATCH(Banco!$C7917,Analitico!$A:$A,0))&amp;"%",""),"")</f>
        <v/>
      </c>
      <c r="K7917" s="3" t="str">
        <f>IF($B7917="SINAPI",IF(ISNUMBER(MATCH(Banco!$C7917,Analitico!$A:$A,0)),INDEX(Analitico!F:F,MATCH(Banco!$C7917,Analitico!$A:$A,0))&amp;"%",""),"")</f>
        <v/>
      </c>
    </row>
    <row r="7918" spans="1:11" ht="22.5" x14ac:dyDescent="0.2">
      <c r="A7918" s="1" t="str">
        <f t="shared" si="125"/>
        <v>SINAPI 95780</v>
      </c>
      <c r="B7918" s="3" t="s">
        <v>21527</v>
      </c>
      <c r="C7918" s="3" t="s">
        <v>9249</v>
      </c>
      <c r="D7918" s="2" t="s">
        <v>16479</v>
      </c>
      <c r="E7918" s="3" t="s">
        <v>20622</v>
      </c>
      <c r="F7918" s="67" t="s">
        <v>39092</v>
      </c>
      <c r="G7918" s="67" t="s">
        <v>6256</v>
      </c>
      <c r="I7918" s="3" t="s">
        <v>6298</v>
      </c>
      <c r="J7918" s="3" t="str">
        <f>IF($B7918="SINAPI",IF(ISNUMBER(MATCH(Banco!$C7918,Analitico!$A:$A,0)),INDEX(Analitico!E:E,MATCH(Banco!$C7918,Analitico!$A:$A,0))&amp;"%",""),"")</f>
        <v/>
      </c>
      <c r="K7918" s="3" t="str">
        <f>IF($B7918="SINAPI",IF(ISNUMBER(MATCH(Banco!$C7918,Analitico!$A:$A,0)),INDEX(Analitico!F:F,MATCH(Banco!$C7918,Analitico!$A:$A,0))&amp;"%",""),"")</f>
        <v/>
      </c>
    </row>
    <row r="7919" spans="1:11" ht="22.5" x14ac:dyDescent="0.2">
      <c r="A7919" s="1" t="str">
        <f t="shared" si="125"/>
        <v>SINAPI 95781</v>
      </c>
      <c r="B7919" s="3" t="s">
        <v>21527</v>
      </c>
      <c r="C7919" s="3" t="s">
        <v>9250</v>
      </c>
      <c r="D7919" s="2" t="s">
        <v>16480</v>
      </c>
      <c r="E7919" s="3" t="s">
        <v>20622</v>
      </c>
      <c r="F7919" s="67" t="s">
        <v>5132</v>
      </c>
      <c r="G7919" s="67" t="s">
        <v>36201</v>
      </c>
      <c r="I7919" s="3" t="s">
        <v>6298</v>
      </c>
      <c r="J7919" s="3" t="str">
        <f>IF($B7919="SINAPI",IF(ISNUMBER(MATCH(Banco!$C7919,Analitico!$A:$A,0)),INDEX(Analitico!E:E,MATCH(Banco!$C7919,Analitico!$A:$A,0))&amp;"%",""),"")</f>
        <v/>
      </c>
      <c r="K7919" s="3" t="str">
        <f>IF($B7919="SINAPI",IF(ISNUMBER(MATCH(Banco!$C7919,Analitico!$A:$A,0)),INDEX(Analitico!F:F,MATCH(Banco!$C7919,Analitico!$A:$A,0))&amp;"%",""),"")</f>
        <v/>
      </c>
    </row>
    <row r="7920" spans="1:11" ht="22.5" x14ac:dyDescent="0.2">
      <c r="A7920" s="1" t="str">
        <f t="shared" si="125"/>
        <v>SINAPI 95782</v>
      </c>
      <c r="B7920" s="3" t="s">
        <v>21527</v>
      </c>
      <c r="C7920" s="3" t="s">
        <v>9251</v>
      </c>
      <c r="D7920" s="2" t="s">
        <v>16481</v>
      </c>
      <c r="E7920" s="3" t="s">
        <v>20622</v>
      </c>
      <c r="F7920" s="67" t="s">
        <v>39093</v>
      </c>
      <c r="G7920" s="67" t="s">
        <v>33842</v>
      </c>
      <c r="I7920" s="3" t="s">
        <v>6298</v>
      </c>
      <c r="J7920" s="3" t="str">
        <f>IF($B7920="SINAPI",IF(ISNUMBER(MATCH(Banco!$C7920,Analitico!$A:$A,0)),INDEX(Analitico!E:E,MATCH(Banco!$C7920,Analitico!$A:$A,0))&amp;"%",""),"")</f>
        <v/>
      </c>
      <c r="K7920" s="3" t="str">
        <f>IF($B7920="SINAPI",IF(ISNUMBER(MATCH(Banco!$C7920,Analitico!$A:$A,0)),INDEX(Analitico!F:F,MATCH(Banco!$C7920,Analitico!$A:$A,0))&amp;"%",""),"")</f>
        <v/>
      </c>
    </row>
    <row r="7921" spans="1:11" ht="22.5" x14ac:dyDescent="0.2">
      <c r="A7921" s="1" t="str">
        <f t="shared" si="125"/>
        <v>SINAPI 95785</v>
      </c>
      <c r="B7921" s="3" t="s">
        <v>21527</v>
      </c>
      <c r="C7921" s="3" t="s">
        <v>9252</v>
      </c>
      <c r="D7921" s="2" t="s">
        <v>16482</v>
      </c>
      <c r="E7921" s="3" t="s">
        <v>20622</v>
      </c>
      <c r="F7921" s="67" t="s">
        <v>31609</v>
      </c>
      <c r="G7921" s="67" t="s">
        <v>36202</v>
      </c>
      <c r="I7921" s="3" t="s">
        <v>6298</v>
      </c>
      <c r="J7921" s="3" t="str">
        <f>IF($B7921="SINAPI",IF(ISNUMBER(MATCH(Banco!$C7921,Analitico!$A:$A,0)),INDEX(Analitico!E:E,MATCH(Banco!$C7921,Analitico!$A:$A,0))&amp;"%",""),"")</f>
        <v/>
      </c>
      <c r="K7921" s="3" t="str">
        <f>IF($B7921="SINAPI",IF(ISNUMBER(MATCH(Banco!$C7921,Analitico!$A:$A,0)),INDEX(Analitico!F:F,MATCH(Banco!$C7921,Analitico!$A:$A,0))&amp;"%",""),"")</f>
        <v/>
      </c>
    </row>
    <row r="7922" spans="1:11" ht="22.5" x14ac:dyDescent="0.2">
      <c r="A7922" s="1" t="str">
        <f t="shared" si="125"/>
        <v>SINAPI 95787</v>
      </c>
      <c r="B7922" s="3" t="s">
        <v>21527</v>
      </c>
      <c r="C7922" s="3" t="s">
        <v>9253</v>
      </c>
      <c r="D7922" s="2" t="s">
        <v>16483</v>
      </c>
      <c r="E7922" s="3" t="s">
        <v>20622</v>
      </c>
      <c r="F7922" s="67" t="s">
        <v>29648</v>
      </c>
      <c r="G7922" s="67" t="s">
        <v>36203</v>
      </c>
      <c r="I7922" s="3" t="s">
        <v>6298</v>
      </c>
      <c r="J7922" s="3" t="str">
        <f>IF($B7922="SINAPI",IF(ISNUMBER(MATCH(Banco!$C7922,Analitico!$A:$A,0)),INDEX(Analitico!E:E,MATCH(Banco!$C7922,Analitico!$A:$A,0))&amp;"%",""),"")</f>
        <v/>
      </c>
      <c r="K7922" s="3" t="str">
        <f>IF($B7922="SINAPI",IF(ISNUMBER(MATCH(Banco!$C7922,Analitico!$A:$A,0)),INDEX(Analitico!F:F,MATCH(Banco!$C7922,Analitico!$A:$A,0))&amp;"%",""),"")</f>
        <v/>
      </c>
    </row>
    <row r="7923" spans="1:11" ht="22.5" x14ac:dyDescent="0.2">
      <c r="A7923" s="1" t="str">
        <f t="shared" si="125"/>
        <v>SINAPI 95789</v>
      </c>
      <c r="B7923" s="3" t="s">
        <v>21527</v>
      </c>
      <c r="C7923" s="3" t="s">
        <v>9254</v>
      </c>
      <c r="D7923" s="2" t="s">
        <v>16484</v>
      </c>
      <c r="E7923" s="3" t="s">
        <v>20622</v>
      </c>
      <c r="F7923" s="67" t="s">
        <v>39094</v>
      </c>
      <c r="G7923" s="67" t="s">
        <v>36204</v>
      </c>
      <c r="I7923" s="3" t="s">
        <v>6298</v>
      </c>
      <c r="J7923" s="3" t="str">
        <f>IF($B7923="SINAPI",IF(ISNUMBER(MATCH(Banco!$C7923,Analitico!$A:$A,0)),INDEX(Analitico!E:E,MATCH(Banco!$C7923,Analitico!$A:$A,0))&amp;"%",""),"")</f>
        <v/>
      </c>
      <c r="K7923" s="3" t="str">
        <f>IF($B7923="SINAPI",IF(ISNUMBER(MATCH(Banco!$C7923,Analitico!$A:$A,0)),INDEX(Analitico!F:F,MATCH(Banco!$C7923,Analitico!$A:$A,0))&amp;"%",""),"")</f>
        <v/>
      </c>
    </row>
    <row r="7924" spans="1:11" ht="22.5" x14ac:dyDescent="0.2">
      <c r="A7924" s="1" t="str">
        <f t="shared" si="125"/>
        <v>SINAPI 95791</v>
      </c>
      <c r="B7924" s="3" t="s">
        <v>21527</v>
      </c>
      <c r="C7924" s="3" t="s">
        <v>9255</v>
      </c>
      <c r="D7924" s="2" t="s">
        <v>16485</v>
      </c>
      <c r="E7924" s="3" t="s">
        <v>20622</v>
      </c>
      <c r="F7924" s="67" t="s">
        <v>39095</v>
      </c>
      <c r="G7924" s="67" t="s">
        <v>32088</v>
      </c>
      <c r="I7924" s="3" t="s">
        <v>6298</v>
      </c>
      <c r="J7924" s="3" t="str">
        <f>IF($B7924="SINAPI",IF(ISNUMBER(MATCH(Banco!$C7924,Analitico!$A:$A,0)),INDEX(Analitico!E:E,MATCH(Banco!$C7924,Analitico!$A:$A,0))&amp;"%",""),"")</f>
        <v/>
      </c>
      <c r="K7924" s="3" t="str">
        <f>IF($B7924="SINAPI",IF(ISNUMBER(MATCH(Banco!$C7924,Analitico!$A:$A,0)),INDEX(Analitico!F:F,MATCH(Banco!$C7924,Analitico!$A:$A,0))&amp;"%",""),"")</f>
        <v/>
      </c>
    </row>
    <row r="7925" spans="1:11" ht="22.5" x14ac:dyDescent="0.2">
      <c r="A7925" s="1" t="str">
        <f t="shared" si="125"/>
        <v>SINAPI 95795</v>
      </c>
      <c r="B7925" s="3" t="s">
        <v>21527</v>
      </c>
      <c r="C7925" s="3" t="s">
        <v>9256</v>
      </c>
      <c r="D7925" s="2" t="s">
        <v>16486</v>
      </c>
      <c r="E7925" s="3" t="s">
        <v>20622</v>
      </c>
      <c r="F7925" s="67" t="s">
        <v>36736</v>
      </c>
      <c r="G7925" s="67" t="s">
        <v>5495</v>
      </c>
      <c r="I7925" s="3" t="s">
        <v>6298</v>
      </c>
      <c r="J7925" s="3" t="str">
        <f>IF($B7925="SINAPI",IF(ISNUMBER(MATCH(Banco!$C7925,Analitico!$A:$A,0)),INDEX(Analitico!E:E,MATCH(Banco!$C7925,Analitico!$A:$A,0))&amp;"%",""),"")</f>
        <v/>
      </c>
      <c r="K7925" s="3" t="str">
        <f>IF($B7925="SINAPI",IF(ISNUMBER(MATCH(Banco!$C7925,Analitico!$A:$A,0)),INDEX(Analitico!F:F,MATCH(Banco!$C7925,Analitico!$A:$A,0))&amp;"%",""),"")</f>
        <v/>
      </c>
    </row>
    <row r="7926" spans="1:11" ht="22.5" x14ac:dyDescent="0.2">
      <c r="A7926" s="1" t="str">
        <f t="shared" si="125"/>
        <v>SINAPI 95796</v>
      </c>
      <c r="B7926" s="3" t="s">
        <v>21527</v>
      </c>
      <c r="C7926" s="3" t="s">
        <v>9257</v>
      </c>
      <c r="D7926" s="2" t="s">
        <v>16487</v>
      </c>
      <c r="E7926" s="3" t="s">
        <v>20622</v>
      </c>
      <c r="F7926" s="67" t="s">
        <v>39096</v>
      </c>
      <c r="G7926" s="67" t="s">
        <v>5194</v>
      </c>
      <c r="I7926" s="3" t="s">
        <v>6298</v>
      </c>
      <c r="J7926" s="3" t="str">
        <f>IF($B7926="SINAPI",IF(ISNUMBER(MATCH(Banco!$C7926,Analitico!$A:$A,0)),INDEX(Analitico!E:E,MATCH(Banco!$C7926,Analitico!$A:$A,0))&amp;"%",""),"")</f>
        <v/>
      </c>
      <c r="K7926" s="3" t="str">
        <f>IF($B7926="SINAPI",IF(ISNUMBER(MATCH(Banco!$C7926,Analitico!$A:$A,0)),INDEX(Analitico!F:F,MATCH(Banco!$C7926,Analitico!$A:$A,0))&amp;"%",""),"")</f>
        <v/>
      </c>
    </row>
    <row r="7927" spans="1:11" ht="22.5" x14ac:dyDescent="0.2">
      <c r="A7927" s="1" t="str">
        <f t="shared" si="125"/>
        <v>SINAPI 95797</v>
      </c>
      <c r="B7927" s="3" t="s">
        <v>21527</v>
      </c>
      <c r="C7927" s="3" t="s">
        <v>9258</v>
      </c>
      <c r="D7927" s="2" t="s">
        <v>16488</v>
      </c>
      <c r="E7927" s="3" t="s">
        <v>20622</v>
      </c>
      <c r="F7927" s="67" t="s">
        <v>39097</v>
      </c>
      <c r="G7927" s="67" t="s">
        <v>36205</v>
      </c>
      <c r="I7927" s="3" t="s">
        <v>6298</v>
      </c>
      <c r="J7927" s="3" t="str">
        <f>IF($B7927="SINAPI",IF(ISNUMBER(MATCH(Banco!$C7927,Analitico!$A:$A,0)),INDEX(Analitico!E:E,MATCH(Banco!$C7927,Analitico!$A:$A,0))&amp;"%",""),"")</f>
        <v/>
      </c>
      <c r="K7927" s="3" t="str">
        <f>IF($B7927="SINAPI",IF(ISNUMBER(MATCH(Banco!$C7927,Analitico!$A:$A,0)),INDEX(Analitico!F:F,MATCH(Banco!$C7927,Analitico!$A:$A,0))&amp;"%",""),"")</f>
        <v/>
      </c>
    </row>
    <row r="7928" spans="1:11" ht="22.5" x14ac:dyDescent="0.2">
      <c r="A7928" s="1" t="str">
        <f t="shared" si="125"/>
        <v>SINAPI 95801</v>
      </c>
      <c r="B7928" s="3" t="s">
        <v>21527</v>
      </c>
      <c r="C7928" s="3" t="s">
        <v>9259</v>
      </c>
      <c r="D7928" s="2" t="s">
        <v>16489</v>
      </c>
      <c r="E7928" s="3" t="s">
        <v>20622</v>
      </c>
      <c r="F7928" s="67" t="s">
        <v>21622</v>
      </c>
      <c r="G7928" s="67" t="s">
        <v>36206</v>
      </c>
      <c r="I7928" s="3" t="s">
        <v>6298</v>
      </c>
      <c r="J7928" s="3" t="str">
        <f>IF($B7928="SINAPI",IF(ISNUMBER(MATCH(Banco!$C7928,Analitico!$A:$A,0)),INDEX(Analitico!E:E,MATCH(Banco!$C7928,Analitico!$A:$A,0))&amp;"%",""),"")</f>
        <v/>
      </c>
      <c r="K7928" s="3" t="str">
        <f>IF($B7928="SINAPI",IF(ISNUMBER(MATCH(Banco!$C7928,Analitico!$A:$A,0)),INDEX(Analitico!F:F,MATCH(Banco!$C7928,Analitico!$A:$A,0))&amp;"%",""),"")</f>
        <v/>
      </c>
    </row>
    <row r="7929" spans="1:11" ht="22.5" x14ac:dyDescent="0.2">
      <c r="A7929" s="1" t="str">
        <f t="shared" si="125"/>
        <v>SINAPI 95802</v>
      </c>
      <c r="B7929" s="3" t="s">
        <v>21527</v>
      </c>
      <c r="C7929" s="3" t="s">
        <v>9260</v>
      </c>
      <c r="D7929" s="2" t="s">
        <v>16490</v>
      </c>
      <c r="E7929" s="3" t="s">
        <v>20622</v>
      </c>
      <c r="F7929" s="67" t="s">
        <v>21522</v>
      </c>
      <c r="G7929" s="67" t="s">
        <v>31998</v>
      </c>
      <c r="I7929" s="3" t="s">
        <v>6298</v>
      </c>
      <c r="J7929" s="3" t="str">
        <f>IF($B7929="SINAPI",IF(ISNUMBER(MATCH(Banco!$C7929,Analitico!$A:$A,0)),INDEX(Analitico!E:E,MATCH(Banco!$C7929,Analitico!$A:$A,0))&amp;"%",""),"")</f>
        <v/>
      </c>
      <c r="K7929" s="3" t="str">
        <f>IF($B7929="SINAPI",IF(ISNUMBER(MATCH(Banco!$C7929,Analitico!$A:$A,0)),INDEX(Analitico!F:F,MATCH(Banco!$C7929,Analitico!$A:$A,0))&amp;"%",""),"")</f>
        <v/>
      </c>
    </row>
    <row r="7930" spans="1:11" ht="22.5" x14ac:dyDescent="0.2">
      <c r="A7930" s="1" t="str">
        <f t="shared" si="125"/>
        <v>SINAPI 95803</v>
      </c>
      <c r="B7930" s="3" t="s">
        <v>21527</v>
      </c>
      <c r="C7930" s="3" t="s">
        <v>9261</v>
      </c>
      <c r="D7930" s="2" t="s">
        <v>16491</v>
      </c>
      <c r="E7930" s="3" t="s">
        <v>20622</v>
      </c>
      <c r="F7930" s="67" t="s">
        <v>39098</v>
      </c>
      <c r="G7930" s="67" t="s">
        <v>36207</v>
      </c>
      <c r="I7930" s="3" t="s">
        <v>6298</v>
      </c>
      <c r="J7930" s="3" t="str">
        <f>IF($B7930="SINAPI",IF(ISNUMBER(MATCH(Banco!$C7930,Analitico!$A:$A,0)),INDEX(Analitico!E:E,MATCH(Banco!$C7930,Analitico!$A:$A,0))&amp;"%",""),"")</f>
        <v/>
      </c>
      <c r="K7930" s="3" t="str">
        <f>IF($B7930="SINAPI",IF(ISNUMBER(MATCH(Banco!$C7930,Analitico!$A:$A,0)),INDEX(Analitico!F:F,MATCH(Banco!$C7930,Analitico!$A:$A,0))&amp;"%",""),"")</f>
        <v/>
      </c>
    </row>
    <row r="7931" spans="1:11" ht="22.5" x14ac:dyDescent="0.2">
      <c r="A7931" s="1" t="str">
        <f t="shared" si="125"/>
        <v>SINAPI 95804</v>
      </c>
      <c r="B7931" s="3" t="s">
        <v>21527</v>
      </c>
      <c r="C7931" s="3" t="s">
        <v>9262</v>
      </c>
      <c r="D7931" s="2" t="s">
        <v>16492</v>
      </c>
      <c r="E7931" s="3" t="s">
        <v>20622</v>
      </c>
      <c r="F7931" s="67" t="s">
        <v>21087</v>
      </c>
      <c r="G7931" s="67" t="s">
        <v>21244</v>
      </c>
      <c r="I7931" s="3" t="s">
        <v>6298</v>
      </c>
      <c r="J7931" s="3" t="str">
        <f>IF($B7931="SINAPI",IF(ISNUMBER(MATCH(Banco!$C7931,Analitico!$A:$A,0)),INDEX(Analitico!E:E,MATCH(Banco!$C7931,Analitico!$A:$A,0))&amp;"%",""),"")</f>
        <v/>
      </c>
      <c r="K7931" s="3" t="str">
        <f>IF($B7931="SINAPI",IF(ISNUMBER(MATCH(Banco!$C7931,Analitico!$A:$A,0)),INDEX(Analitico!F:F,MATCH(Banco!$C7931,Analitico!$A:$A,0))&amp;"%",""),"")</f>
        <v/>
      </c>
    </row>
    <row r="7932" spans="1:11" ht="22.5" x14ac:dyDescent="0.2">
      <c r="A7932" s="1" t="str">
        <f t="shared" si="125"/>
        <v>SINAPI 95805</v>
      </c>
      <c r="B7932" s="3" t="s">
        <v>21527</v>
      </c>
      <c r="C7932" s="3" t="s">
        <v>9263</v>
      </c>
      <c r="D7932" s="2" t="s">
        <v>16493</v>
      </c>
      <c r="E7932" s="3" t="s">
        <v>20622</v>
      </c>
      <c r="F7932" s="67" t="s">
        <v>29991</v>
      </c>
      <c r="G7932" s="67" t="s">
        <v>21037</v>
      </c>
      <c r="I7932" s="3" t="s">
        <v>6298</v>
      </c>
      <c r="J7932" s="3" t="str">
        <f>IF($B7932="SINAPI",IF(ISNUMBER(MATCH(Banco!$C7932,Analitico!$A:$A,0)),INDEX(Analitico!E:E,MATCH(Banco!$C7932,Analitico!$A:$A,0))&amp;"%",""),"")</f>
        <v/>
      </c>
      <c r="K7932" s="3" t="str">
        <f>IF($B7932="SINAPI",IF(ISNUMBER(MATCH(Banco!$C7932,Analitico!$A:$A,0)),INDEX(Analitico!F:F,MATCH(Banco!$C7932,Analitico!$A:$A,0))&amp;"%",""),"")</f>
        <v/>
      </c>
    </row>
    <row r="7933" spans="1:11" ht="22.5" x14ac:dyDescent="0.2">
      <c r="A7933" s="1" t="str">
        <f t="shared" si="125"/>
        <v>SINAPI 95806</v>
      </c>
      <c r="B7933" s="3" t="s">
        <v>21527</v>
      </c>
      <c r="C7933" s="3" t="s">
        <v>9264</v>
      </c>
      <c r="D7933" s="2" t="s">
        <v>16494</v>
      </c>
      <c r="E7933" s="3" t="s">
        <v>20622</v>
      </c>
      <c r="F7933" s="67" t="s">
        <v>21215</v>
      </c>
      <c r="G7933" s="67" t="s">
        <v>36208</v>
      </c>
      <c r="I7933" s="3" t="s">
        <v>6298</v>
      </c>
      <c r="J7933" s="3" t="str">
        <f>IF($B7933="SINAPI",IF(ISNUMBER(MATCH(Banco!$C7933,Analitico!$A:$A,0)),INDEX(Analitico!E:E,MATCH(Banco!$C7933,Analitico!$A:$A,0))&amp;"%",""),"")</f>
        <v/>
      </c>
      <c r="K7933" s="3" t="str">
        <f>IF($B7933="SINAPI",IF(ISNUMBER(MATCH(Banco!$C7933,Analitico!$A:$A,0)),INDEX(Analitico!F:F,MATCH(Banco!$C7933,Analitico!$A:$A,0))&amp;"%",""),"")</f>
        <v/>
      </c>
    </row>
    <row r="7934" spans="1:11" ht="22.5" x14ac:dyDescent="0.2">
      <c r="A7934" s="1" t="str">
        <f t="shared" si="125"/>
        <v>SINAPI 95807</v>
      </c>
      <c r="B7934" s="3" t="s">
        <v>21527</v>
      </c>
      <c r="C7934" s="3" t="s">
        <v>9265</v>
      </c>
      <c r="D7934" s="2" t="s">
        <v>16495</v>
      </c>
      <c r="E7934" s="3" t="s">
        <v>20622</v>
      </c>
      <c r="F7934" s="67" t="s">
        <v>35165</v>
      </c>
      <c r="G7934" s="67" t="s">
        <v>20736</v>
      </c>
      <c r="I7934" s="3" t="s">
        <v>6298</v>
      </c>
      <c r="J7934" s="3" t="str">
        <f>IF($B7934="SINAPI",IF(ISNUMBER(MATCH(Banco!$C7934,Analitico!$A:$A,0)),INDEX(Analitico!E:E,MATCH(Banco!$C7934,Analitico!$A:$A,0))&amp;"%",""),"")</f>
        <v/>
      </c>
      <c r="K7934" s="3" t="str">
        <f>IF($B7934="SINAPI",IF(ISNUMBER(MATCH(Banco!$C7934,Analitico!$A:$A,0)),INDEX(Analitico!F:F,MATCH(Banco!$C7934,Analitico!$A:$A,0))&amp;"%",""),"")</f>
        <v/>
      </c>
    </row>
    <row r="7935" spans="1:11" ht="22.5" x14ac:dyDescent="0.2">
      <c r="A7935" s="1" t="str">
        <f t="shared" si="125"/>
        <v>SINAPI 95808</v>
      </c>
      <c r="B7935" s="3" t="s">
        <v>21527</v>
      </c>
      <c r="C7935" s="3" t="s">
        <v>9266</v>
      </c>
      <c r="D7935" s="2" t="s">
        <v>16496</v>
      </c>
      <c r="E7935" s="3" t="s">
        <v>20622</v>
      </c>
      <c r="F7935" s="67" t="s">
        <v>37254</v>
      </c>
      <c r="G7935" s="67" t="s">
        <v>5656</v>
      </c>
      <c r="I7935" s="3" t="s">
        <v>6298</v>
      </c>
      <c r="J7935" s="3" t="str">
        <f>IF($B7935="SINAPI",IF(ISNUMBER(MATCH(Banco!$C7935,Analitico!$A:$A,0)),INDEX(Analitico!E:E,MATCH(Banco!$C7935,Analitico!$A:$A,0))&amp;"%",""),"")</f>
        <v/>
      </c>
      <c r="K7935" s="3" t="str">
        <f>IF($B7935="SINAPI",IF(ISNUMBER(MATCH(Banco!$C7935,Analitico!$A:$A,0)),INDEX(Analitico!F:F,MATCH(Banco!$C7935,Analitico!$A:$A,0))&amp;"%",""),"")</f>
        <v/>
      </c>
    </row>
    <row r="7936" spans="1:11" ht="22.5" x14ac:dyDescent="0.2">
      <c r="A7936" s="1" t="str">
        <f t="shared" si="125"/>
        <v>SINAPI 95809</v>
      </c>
      <c r="B7936" s="3" t="s">
        <v>21527</v>
      </c>
      <c r="C7936" s="3" t="s">
        <v>9267</v>
      </c>
      <c r="D7936" s="2" t="s">
        <v>16497</v>
      </c>
      <c r="E7936" s="3" t="s">
        <v>20622</v>
      </c>
      <c r="F7936" s="67" t="s">
        <v>20881</v>
      </c>
      <c r="G7936" s="67" t="s">
        <v>34752</v>
      </c>
      <c r="I7936" s="3" t="s">
        <v>6298</v>
      </c>
      <c r="J7936" s="3" t="str">
        <f>IF($B7936="SINAPI",IF(ISNUMBER(MATCH(Banco!$C7936,Analitico!$A:$A,0)),INDEX(Analitico!E:E,MATCH(Banco!$C7936,Analitico!$A:$A,0))&amp;"%",""),"")</f>
        <v/>
      </c>
      <c r="K7936" s="3" t="str">
        <f>IF($B7936="SINAPI",IF(ISNUMBER(MATCH(Banco!$C7936,Analitico!$A:$A,0)),INDEX(Analitico!F:F,MATCH(Banco!$C7936,Analitico!$A:$A,0))&amp;"%",""),"")</f>
        <v/>
      </c>
    </row>
    <row r="7937" spans="1:11" ht="22.5" x14ac:dyDescent="0.2">
      <c r="A7937" s="1" t="str">
        <f t="shared" si="125"/>
        <v>SINAPI 95810</v>
      </c>
      <c r="B7937" s="3" t="s">
        <v>21527</v>
      </c>
      <c r="C7937" s="3" t="s">
        <v>9268</v>
      </c>
      <c r="D7937" s="2" t="s">
        <v>16498</v>
      </c>
      <c r="E7937" s="3" t="s">
        <v>20622</v>
      </c>
      <c r="F7937" s="67" t="s">
        <v>5143</v>
      </c>
      <c r="G7937" s="67" t="s">
        <v>5614</v>
      </c>
      <c r="I7937" s="3" t="s">
        <v>6298</v>
      </c>
      <c r="J7937" s="3" t="str">
        <f>IF($B7937="SINAPI",IF(ISNUMBER(MATCH(Banco!$C7937,Analitico!$A:$A,0)),INDEX(Analitico!E:E,MATCH(Banco!$C7937,Analitico!$A:$A,0))&amp;"%",""),"")</f>
        <v/>
      </c>
      <c r="K7937" s="3" t="str">
        <f>IF($B7937="SINAPI",IF(ISNUMBER(MATCH(Banco!$C7937,Analitico!$A:$A,0)),INDEX(Analitico!F:F,MATCH(Banco!$C7937,Analitico!$A:$A,0))&amp;"%",""),"")</f>
        <v/>
      </c>
    </row>
    <row r="7938" spans="1:11" ht="22.5" x14ac:dyDescent="0.2">
      <c r="A7938" s="1" t="str">
        <f t="shared" si="125"/>
        <v>SINAPI 95811</v>
      </c>
      <c r="B7938" s="3" t="s">
        <v>21527</v>
      </c>
      <c r="C7938" s="3" t="s">
        <v>9269</v>
      </c>
      <c r="D7938" s="2" t="s">
        <v>16499</v>
      </c>
      <c r="E7938" s="3" t="s">
        <v>20622</v>
      </c>
      <c r="F7938" s="67" t="s">
        <v>5019</v>
      </c>
      <c r="G7938" s="67" t="s">
        <v>21066</v>
      </c>
      <c r="I7938" s="3" t="s">
        <v>6298</v>
      </c>
      <c r="J7938" s="3" t="str">
        <f>IF($B7938="SINAPI",IF(ISNUMBER(MATCH(Banco!$C7938,Analitico!$A:$A,0)),INDEX(Analitico!E:E,MATCH(Banco!$C7938,Analitico!$A:$A,0))&amp;"%",""),"")</f>
        <v/>
      </c>
      <c r="K7938" s="3" t="str">
        <f>IF($B7938="SINAPI",IF(ISNUMBER(MATCH(Banco!$C7938,Analitico!$A:$A,0)),INDEX(Analitico!F:F,MATCH(Banco!$C7938,Analitico!$A:$A,0))&amp;"%",""),"")</f>
        <v/>
      </c>
    </row>
    <row r="7939" spans="1:11" ht="22.5" x14ac:dyDescent="0.2">
      <c r="A7939" s="1" t="str">
        <f t="shared" si="125"/>
        <v>SINAPI 95812</v>
      </c>
      <c r="B7939" s="3" t="s">
        <v>21527</v>
      </c>
      <c r="C7939" s="3" t="s">
        <v>9270</v>
      </c>
      <c r="D7939" s="2" t="s">
        <v>16500</v>
      </c>
      <c r="E7939" s="3" t="s">
        <v>20622</v>
      </c>
      <c r="F7939" s="67" t="s">
        <v>29992</v>
      </c>
      <c r="G7939" s="67" t="s">
        <v>6056</v>
      </c>
      <c r="I7939" s="3" t="s">
        <v>6298</v>
      </c>
      <c r="J7939" s="3" t="str">
        <f>IF($B7939="SINAPI",IF(ISNUMBER(MATCH(Banco!$C7939,Analitico!$A:$A,0)),INDEX(Analitico!E:E,MATCH(Banco!$C7939,Analitico!$A:$A,0))&amp;"%",""),"")</f>
        <v/>
      </c>
      <c r="K7939" s="3" t="str">
        <f>IF($B7939="SINAPI",IF(ISNUMBER(MATCH(Banco!$C7939,Analitico!$A:$A,0)),INDEX(Analitico!F:F,MATCH(Banco!$C7939,Analitico!$A:$A,0))&amp;"%",""),"")</f>
        <v/>
      </c>
    </row>
    <row r="7940" spans="1:11" ht="22.5" x14ac:dyDescent="0.2">
      <c r="A7940" s="1" t="str">
        <f t="shared" si="125"/>
        <v>SINAPI 95813</v>
      </c>
      <c r="B7940" s="3" t="s">
        <v>21527</v>
      </c>
      <c r="C7940" s="3" t="s">
        <v>9271</v>
      </c>
      <c r="D7940" s="2" t="s">
        <v>16501</v>
      </c>
      <c r="E7940" s="3" t="s">
        <v>20622</v>
      </c>
      <c r="F7940" s="67" t="s">
        <v>21676</v>
      </c>
      <c r="G7940" s="67" t="s">
        <v>4639</v>
      </c>
      <c r="I7940" s="3" t="s">
        <v>6298</v>
      </c>
      <c r="J7940" s="3" t="str">
        <f>IF($B7940="SINAPI",IF(ISNUMBER(MATCH(Banco!$C7940,Analitico!$A:$A,0)),INDEX(Analitico!E:E,MATCH(Banco!$C7940,Analitico!$A:$A,0))&amp;"%",""),"")</f>
        <v/>
      </c>
      <c r="K7940" s="3" t="str">
        <f>IF($B7940="SINAPI",IF(ISNUMBER(MATCH(Banco!$C7940,Analitico!$A:$A,0)),INDEX(Analitico!F:F,MATCH(Banco!$C7940,Analitico!$A:$A,0))&amp;"%",""),"")</f>
        <v/>
      </c>
    </row>
    <row r="7941" spans="1:11" ht="22.5" x14ac:dyDescent="0.2">
      <c r="A7941" s="1" t="str">
        <f t="shared" si="125"/>
        <v>SINAPI 95814</v>
      </c>
      <c r="B7941" s="3" t="s">
        <v>21527</v>
      </c>
      <c r="C7941" s="3" t="s">
        <v>9272</v>
      </c>
      <c r="D7941" s="2" t="s">
        <v>16502</v>
      </c>
      <c r="E7941" s="3" t="s">
        <v>20622</v>
      </c>
      <c r="F7941" s="67" t="s">
        <v>29616</v>
      </c>
      <c r="G7941" s="67" t="s">
        <v>4511</v>
      </c>
      <c r="I7941" s="3" t="s">
        <v>6298</v>
      </c>
      <c r="J7941" s="3" t="str">
        <f>IF($B7941="SINAPI",IF(ISNUMBER(MATCH(Banco!$C7941,Analitico!$A:$A,0)),INDEX(Analitico!E:E,MATCH(Banco!$C7941,Analitico!$A:$A,0))&amp;"%",""),"")</f>
        <v/>
      </c>
      <c r="K7941" s="3" t="str">
        <f>IF($B7941="SINAPI",IF(ISNUMBER(MATCH(Banco!$C7941,Analitico!$A:$A,0)),INDEX(Analitico!F:F,MATCH(Banco!$C7941,Analitico!$A:$A,0))&amp;"%",""),"")</f>
        <v/>
      </c>
    </row>
    <row r="7942" spans="1:11" ht="22.5" x14ac:dyDescent="0.2">
      <c r="A7942" s="1" t="str">
        <f t="shared" si="125"/>
        <v>SINAPI 95815</v>
      </c>
      <c r="B7942" s="3" t="s">
        <v>21527</v>
      </c>
      <c r="C7942" s="3" t="s">
        <v>9273</v>
      </c>
      <c r="D7942" s="2" t="s">
        <v>16503</v>
      </c>
      <c r="E7942" s="3" t="s">
        <v>20622</v>
      </c>
      <c r="F7942" s="67" t="s">
        <v>21226</v>
      </c>
      <c r="G7942" s="67" t="s">
        <v>21769</v>
      </c>
      <c r="I7942" s="3" t="s">
        <v>6298</v>
      </c>
      <c r="J7942" s="3" t="str">
        <f>IF($B7942="SINAPI",IF(ISNUMBER(MATCH(Banco!$C7942,Analitico!$A:$A,0)),INDEX(Analitico!E:E,MATCH(Banco!$C7942,Analitico!$A:$A,0))&amp;"%",""),"")</f>
        <v/>
      </c>
      <c r="K7942" s="3" t="str">
        <f>IF($B7942="SINAPI",IF(ISNUMBER(MATCH(Banco!$C7942,Analitico!$A:$A,0)),INDEX(Analitico!F:F,MATCH(Banco!$C7942,Analitico!$A:$A,0))&amp;"%",""),"")</f>
        <v/>
      </c>
    </row>
    <row r="7943" spans="1:11" ht="22.5" x14ac:dyDescent="0.2">
      <c r="A7943" s="1" t="str">
        <f t="shared" si="125"/>
        <v>SINAPI 95816</v>
      </c>
      <c r="B7943" s="3" t="s">
        <v>21527</v>
      </c>
      <c r="C7943" s="3" t="s">
        <v>9274</v>
      </c>
      <c r="D7943" s="2" t="s">
        <v>16504</v>
      </c>
      <c r="E7943" s="3" t="s">
        <v>20622</v>
      </c>
      <c r="F7943" s="67" t="s">
        <v>5521</v>
      </c>
      <c r="G7943" s="67" t="s">
        <v>4972</v>
      </c>
      <c r="I7943" s="3" t="s">
        <v>6298</v>
      </c>
      <c r="J7943" s="3" t="str">
        <f>IF($B7943="SINAPI",IF(ISNUMBER(MATCH(Banco!$C7943,Analitico!$A:$A,0)),INDEX(Analitico!E:E,MATCH(Banco!$C7943,Analitico!$A:$A,0))&amp;"%",""),"")</f>
        <v/>
      </c>
      <c r="K7943" s="3" t="str">
        <f>IF($B7943="SINAPI",IF(ISNUMBER(MATCH(Banco!$C7943,Analitico!$A:$A,0)),INDEX(Analitico!F:F,MATCH(Banco!$C7943,Analitico!$A:$A,0))&amp;"%",""),"")</f>
        <v/>
      </c>
    </row>
    <row r="7944" spans="1:11" ht="22.5" x14ac:dyDescent="0.2">
      <c r="A7944" s="1" t="str">
        <f t="shared" si="125"/>
        <v>SINAPI 95817</v>
      </c>
      <c r="B7944" s="3" t="s">
        <v>21527</v>
      </c>
      <c r="C7944" s="3" t="s">
        <v>9275</v>
      </c>
      <c r="D7944" s="2" t="s">
        <v>16505</v>
      </c>
      <c r="E7944" s="3" t="s">
        <v>20622</v>
      </c>
      <c r="F7944" s="67" t="s">
        <v>35092</v>
      </c>
      <c r="G7944" s="67" t="s">
        <v>36209</v>
      </c>
      <c r="I7944" s="3" t="s">
        <v>6298</v>
      </c>
      <c r="J7944" s="3" t="str">
        <f>IF($B7944="SINAPI",IF(ISNUMBER(MATCH(Banco!$C7944,Analitico!$A:$A,0)),INDEX(Analitico!E:E,MATCH(Banco!$C7944,Analitico!$A:$A,0))&amp;"%",""),"")</f>
        <v/>
      </c>
      <c r="K7944" s="3" t="str">
        <f>IF($B7944="SINAPI",IF(ISNUMBER(MATCH(Banco!$C7944,Analitico!$A:$A,0)),INDEX(Analitico!F:F,MATCH(Banco!$C7944,Analitico!$A:$A,0))&amp;"%",""),"")</f>
        <v/>
      </c>
    </row>
    <row r="7945" spans="1:11" ht="22.5" x14ac:dyDescent="0.2">
      <c r="A7945" s="1" t="str">
        <f t="shared" si="125"/>
        <v>SINAPI 95818</v>
      </c>
      <c r="B7945" s="3" t="s">
        <v>21527</v>
      </c>
      <c r="C7945" s="3" t="s">
        <v>9276</v>
      </c>
      <c r="D7945" s="2" t="s">
        <v>16506</v>
      </c>
      <c r="E7945" s="3" t="s">
        <v>20622</v>
      </c>
      <c r="F7945" s="67" t="s">
        <v>34814</v>
      </c>
      <c r="G7945" s="67" t="s">
        <v>6083</v>
      </c>
      <c r="I7945" s="3" t="s">
        <v>6298</v>
      </c>
      <c r="J7945" s="3" t="str">
        <f>IF($B7945="SINAPI",IF(ISNUMBER(MATCH(Banco!$C7945,Analitico!$A:$A,0)),INDEX(Analitico!E:E,MATCH(Banco!$C7945,Analitico!$A:$A,0))&amp;"%",""),"")</f>
        <v/>
      </c>
      <c r="K7945" s="3" t="str">
        <f>IF($B7945="SINAPI",IF(ISNUMBER(MATCH(Banco!$C7945,Analitico!$A:$A,0)),INDEX(Analitico!F:F,MATCH(Banco!$C7945,Analitico!$A:$A,0))&amp;"%",""),"")</f>
        <v/>
      </c>
    </row>
    <row r="7946" spans="1:11" ht="22.5" x14ac:dyDescent="0.2">
      <c r="A7946" s="1" t="str">
        <f t="shared" si="125"/>
        <v>SINAPI 97881</v>
      </c>
      <c r="B7946" s="3" t="s">
        <v>21527</v>
      </c>
      <c r="C7946" s="3" t="s">
        <v>9277</v>
      </c>
      <c r="D7946" s="2" t="s">
        <v>16507</v>
      </c>
      <c r="E7946" s="3" t="s">
        <v>20622</v>
      </c>
      <c r="F7946" s="67" t="s">
        <v>32237</v>
      </c>
      <c r="G7946" s="67" t="s">
        <v>36210</v>
      </c>
      <c r="I7946" s="3" t="s">
        <v>6300</v>
      </c>
      <c r="J7946" s="3" t="str">
        <f>IF($B7946="SINAPI",IF(ISNUMBER(MATCH(Banco!$C7946,Analitico!$A:$A,0)),INDEX(Analitico!E:E,MATCH(Banco!$C7946,Analitico!$A:$A,0))&amp;"%",""),"")</f>
        <v/>
      </c>
      <c r="K7946" s="3" t="str">
        <f>IF($B7946="SINAPI",IF(ISNUMBER(MATCH(Banco!$C7946,Analitico!$A:$A,0)),INDEX(Analitico!F:F,MATCH(Banco!$C7946,Analitico!$A:$A,0))&amp;"%",""),"")</f>
        <v/>
      </c>
    </row>
    <row r="7947" spans="1:11" ht="22.5" x14ac:dyDescent="0.2">
      <c r="A7947" s="1" t="str">
        <f t="shared" si="125"/>
        <v>SINAPI 97882</v>
      </c>
      <c r="B7947" s="3" t="s">
        <v>21527</v>
      </c>
      <c r="C7947" s="3" t="s">
        <v>9278</v>
      </c>
      <c r="D7947" s="2" t="s">
        <v>16508</v>
      </c>
      <c r="E7947" s="3" t="s">
        <v>20622</v>
      </c>
      <c r="F7947" s="67" t="s">
        <v>39099</v>
      </c>
      <c r="G7947" s="67" t="s">
        <v>36211</v>
      </c>
      <c r="I7947" s="3" t="s">
        <v>6300</v>
      </c>
      <c r="J7947" s="3" t="str">
        <f>IF($B7947="SINAPI",IF(ISNUMBER(MATCH(Banco!$C7947,Analitico!$A:$A,0)),INDEX(Analitico!E:E,MATCH(Banco!$C7947,Analitico!$A:$A,0))&amp;"%",""),"")</f>
        <v/>
      </c>
      <c r="K7947" s="3" t="str">
        <f>IF($B7947="SINAPI",IF(ISNUMBER(MATCH(Banco!$C7947,Analitico!$A:$A,0)),INDEX(Analitico!F:F,MATCH(Banco!$C7947,Analitico!$A:$A,0))&amp;"%",""),"")</f>
        <v/>
      </c>
    </row>
    <row r="7948" spans="1:11" ht="22.5" x14ac:dyDescent="0.2">
      <c r="A7948" s="1" t="str">
        <f t="shared" si="125"/>
        <v>SINAPI 97883</v>
      </c>
      <c r="B7948" s="3" t="s">
        <v>21527</v>
      </c>
      <c r="C7948" s="3" t="s">
        <v>9279</v>
      </c>
      <c r="D7948" s="2" t="s">
        <v>16509</v>
      </c>
      <c r="E7948" s="3" t="s">
        <v>20622</v>
      </c>
      <c r="F7948" s="67" t="s">
        <v>39100</v>
      </c>
      <c r="G7948" s="67" t="s">
        <v>36212</v>
      </c>
      <c r="I7948" s="3" t="s">
        <v>6300</v>
      </c>
      <c r="J7948" s="3" t="str">
        <f>IF($B7948="SINAPI",IF(ISNUMBER(MATCH(Banco!$C7948,Analitico!$A:$A,0)),INDEX(Analitico!E:E,MATCH(Banco!$C7948,Analitico!$A:$A,0))&amp;"%",""),"")</f>
        <v/>
      </c>
      <c r="K7948" s="3" t="str">
        <f>IF($B7948="SINAPI",IF(ISNUMBER(MATCH(Banco!$C7948,Analitico!$A:$A,0)),INDEX(Analitico!F:F,MATCH(Banco!$C7948,Analitico!$A:$A,0))&amp;"%",""),"")</f>
        <v/>
      </c>
    </row>
    <row r="7949" spans="1:11" ht="22.5" x14ac:dyDescent="0.2">
      <c r="A7949" s="1" t="str">
        <f t="shared" si="125"/>
        <v>SINAPI 97884</v>
      </c>
      <c r="B7949" s="3" t="s">
        <v>21527</v>
      </c>
      <c r="C7949" s="3" t="s">
        <v>9280</v>
      </c>
      <c r="D7949" s="2" t="s">
        <v>16510</v>
      </c>
      <c r="E7949" s="3" t="s">
        <v>20622</v>
      </c>
      <c r="F7949" s="67" t="s">
        <v>39101</v>
      </c>
      <c r="G7949" s="67" t="s">
        <v>36213</v>
      </c>
      <c r="I7949" s="3" t="s">
        <v>6300</v>
      </c>
      <c r="J7949" s="3" t="str">
        <f>IF($B7949="SINAPI",IF(ISNUMBER(MATCH(Banco!$C7949,Analitico!$A:$A,0)),INDEX(Analitico!E:E,MATCH(Banco!$C7949,Analitico!$A:$A,0))&amp;"%",""),"")</f>
        <v/>
      </c>
      <c r="K7949" s="3" t="str">
        <f>IF($B7949="SINAPI",IF(ISNUMBER(MATCH(Banco!$C7949,Analitico!$A:$A,0)),INDEX(Analitico!F:F,MATCH(Banco!$C7949,Analitico!$A:$A,0))&amp;"%",""),"")</f>
        <v/>
      </c>
    </row>
    <row r="7950" spans="1:11" ht="22.5" x14ac:dyDescent="0.2">
      <c r="A7950" s="1" t="str">
        <f t="shared" si="125"/>
        <v>SINAPI 97885</v>
      </c>
      <c r="B7950" s="3" t="s">
        <v>21527</v>
      </c>
      <c r="C7950" s="3" t="s">
        <v>9281</v>
      </c>
      <c r="D7950" s="2" t="s">
        <v>16511</v>
      </c>
      <c r="E7950" s="3" t="s">
        <v>20622</v>
      </c>
      <c r="F7950" s="67" t="s">
        <v>39102</v>
      </c>
      <c r="G7950" s="67" t="s">
        <v>36214</v>
      </c>
      <c r="I7950" s="3" t="s">
        <v>6300</v>
      </c>
      <c r="J7950" s="3" t="str">
        <f>IF($B7950="SINAPI",IF(ISNUMBER(MATCH(Banco!$C7950,Analitico!$A:$A,0)),INDEX(Analitico!E:E,MATCH(Banco!$C7950,Analitico!$A:$A,0))&amp;"%",""),"")</f>
        <v/>
      </c>
      <c r="K7950" s="3" t="str">
        <f>IF($B7950="SINAPI",IF(ISNUMBER(MATCH(Banco!$C7950,Analitico!$A:$A,0)),INDEX(Analitico!F:F,MATCH(Banco!$C7950,Analitico!$A:$A,0))&amp;"%",""),"")</f>
        <v/>
      </c>
    </row>
    <row r="7951" spans="1:11" ht="22.5" x14ac:dyDescent="0.2">
      <c r="A7951" s="1" t="str">
        <f t="shared" si="125"/>
        <v>SINAPI 97886</v>
      </c>
      <c r="B7951" s="3" t="s">
        <v>21527</v>
      </c>
      <c r="C7951" s="3" t="s">
        <v>9282</v>
      </c>
      <c r="D7951" s="2" t="s">
        <v>16512</v>
      </c>
      <c r="E7951" s="3" t="s">
        <v>20622</v>
      </c>
      <c r="F7951" s="67" t="s">
        <v>39103</v>
      </c>
      <c r="G7951" s="67" t="s">
        <v>36215</v>
      </c>
      <c r="I7951" s="3" t="s">
        <v>6300</v>
      </c>
      <c r="J7951" s="3" t="str">
        <f>IF($B7951="SINAPI",IF(ISNUMBER(MATCH(Banco!$C7951,Analitico!$A:$A,0)),INDEX(Analitico!E:E,MATCH(Banco!$C7951,Analitico!$A:$A,0))&amp;"%",""),"")</f>
        <v/>
      </c>
      <c r="K7951" s="3" t="str">
        <f>IF($B7951="SINAPI",IF(ISNUMBER(MATCH(Banco!$C7951,Analitico!$A:$A,0)),INDEX(Analitico!F:F,MATCH(Banco!$C7951,Analitico!$A:$A,0))&amp;"%",""),"")</f>
        <v/>
      </c>
    </row>
    <row r="7952" spans="1:11" ht="22.5" x14ac:dyDescent="0.2">
      <c r="A7952" s="1" t="str">
        <f t="shared" si="125"/>
        <v>SINAPI 97887</v>
      </c>
      <c r="B7952" s="3" t="s">
        <v>21527</v>
      </c>
      <c r="C7952" s="3" t="s">
        <v>9283</v>
      </c>
      <c r="D7952" s="2" t="s">
        <v>16513</v>
      </c>
      <c r="E7952" s="3" t="s">
        <v>20622</v>
      </c>
      <c r="F7952" s="67" t="s">
        <v>39104</v>
      </c>
      <c r="G7952" s="67" t="s">
        <v>36216</v>
      </c>
      <c r="I7952" s="3" t="s">
        <v>6300</v>
      </c>
      <c r="J7952" s="3" t="str">
        <f>IF($B7952="SINAPI",IF(ISNUMBER(MATCH(Banco!$C7952,Analitico!$A:$A,0)),INDEX(Analitico!E:E,MATCH(Banco!$C7952,Analitico!$A:$A,0))&amp;"%",""),"")</f>
        <v/>
      </c>
      <c r="K7952" s="3" t="str">
        <f>IF($B7952="SINAPI",IF(ISNUMBER(MATCH(Banco!$C7952,Analitico!$A:$A,0)),INDEX(Analitico!F:F,MATCH(Banco!$C7952,Analitico!$A:$A,0))&amp;"%",""),"")</f>
        <v/>
      </c>
    </row>
    <row r="7953" spans="1:11" ht="22.5" x14ac:dyDescent="0.2">
      <c r="A7953" s="1" t="str">
        <f t="shared" si="125"/>
        <v>SINAPI 97888</v>
      </c>
      <c r="B7953" s="3" t="s">
        <v>21527</v>
      </c>
      <c r="C7953" s="3" t="s">
        <v>9284</v>
      </c>
      <c r="D7953" s="2" t="s">
        <v>16514</v>
      </c>
      <c r="E7953" s="3" t="s">
        <v>20622</v>
      </c>
      <c r="F7953" s="67" t="s">
        <v>39105</v>
      </c>
      <c r="G7953" s="67" t="s">
        <v>36217</v>
      </c>
      <c r="I7953" s="3" t="s">
        <v>6300</v>
      </c>
      <c r="J7953" s="3" t="str">
        <f>IF($B7953="SINAPI",IF(ISNUMBER(MATCH(Banco!$C7953,Analitico!$A:$A,0)),INDEX(Analitico!E:E,MATCH(Banco!$C7953,Analitico!$A:$A,0))&amp;"%",""),"")</f>
        <v/>
      </c>
      <c r="K7953" s="3" t="str">
        <f>IF($B7953="SINAPI",IF(ISNUMBER(MATCH(Banco!$C7953,Analitico!$A:$A,0)),INDEX(Analitico!F:F,MATCH(Banco!$C7953,Analitico!$A:$A,0))&amp;"%",""),"")</f>
        <v/>
      </c>
    </row>
    <row r="7954" spans="1:11" ht="22.5" x14ac:dyDescent="0.2">
      <c r="A7954" s="1" t="str">
        <f t="shared" si="125"/>
        <v>SINAPI 97889</v>
      </c>
      <c r="B7954" s="3" t="s">
        <v>21527</v>
      </c>
      <c r="C7954" s="3" t="s">
        <v>9285</v>
      </c>
      <c r="D7954" s="2" t="s">
        <v>16515</v>
      </c>
      <c r="E7954" s="3" t="s">
        <v>20622</v>
      </c>
      <c r="F7954" s="67" t="s">
        <v>39106</v>
      </c>
      <c r="G7954" s="67" t="s">
        <v>36218</v>
      </c>
      <c r="I7954" s="3" t="s">
        <v>6300</v>
      </c>
      <c r="J7954" s="3" t="str">
        <f>IF($B7954="SINAPI",IF(ISNUMBER(MATCH(Banco!$C7954,Analitico!$A:$A,0)),INDEX(Analitico!E:E,MATCH(Banco!$C7954,Analitico!$A:$A,0))&amp;"%",""),"")</f>
        <v/>
      </c>
      <c r="K7954" s="3" t="str">
        <f>IF($B7954="SINAPI",IF(ISNUMBER(MATCH(Banco!$C7954,Analitico!$A:$A,0)),INDEX(Analitico!F:F,MATCH(Banco!$C7954,Analitico!$A:$A,0))&amp;"%",""),"")</f>
        <v/>
      </c>
    </row>
    <row r="7955" spans="1:11" ht="22.5" x14ac:dyDescent="0.2">
      <c r="A7955" s="1" t="str">
        <f t="shared" si="125"/>
        <v>SINAPI 97890</v>
      </c>
      <c r="B7955" s="3" t="s">
        <v>21527</v>
      </c>
      <c r="C7955" s="3" t="s">
        <v>9286</v>
      </c>
      <c r="D7955" s="2" t="s">
        <v>16516</v>
      </c>
      <c r="E7955" s="3" t="s">
        <v>20622</v>
      </c>
      <c r="F7955" s="67" t="s">
        <v>39107</v>
      </c>
      <c r="G7955" s="67" t="s">
        <v>36219</v>
      </c>
      <c r="I7955" s="3" t="s">
        <v>6300</v>
      </c>
      <c r="J7955" s="3" t="str">
        <f>IF($B7955="SINAPI",IF(ISNUMBER(MATCH(Banco!$C7955,Analitico!$A:$A,0)),INDEX(Analitico!E:E,MATCH(Banco!$C7955,Analitico!$A:$A,0))&amp;"%",""),"")</f>
        <v/>
      </c>
      <c r="K7955" s="3" t="str">
        <f>IF($B7955="SINAPI",IF(ISNUMBER(MATCH(Banco!$C7955,Analitico!$A:$A,0)),INDEX(Analitico!F:F,MATCH(Banco!$C7955,Analitico!$A:$A,0))&amp;"%",""),"")</f>
        <v/>
      </c>
    </row>
    <row r="7956" spans="1:11" ht="22.5" x14ac:dyDescent="0.2">
      <c r="A7956" s="1" t="str">
        <f t="shared" si="125"/>
        <v>SINAPI 97891</v>
      </c>
      <c r="B7956" s="3" t="s">
        <v>21527</v>
      </c>
      <c r="C7956" s="3" t="s">
        <v>9287</v>
      </c>
      <c r="D7956" s="2" t="s">
        <v>16517</v>
      </c>
      <c r="E7956" s="3" t="s">
        <v>20622</v>
      </c>
      <c r="F7956" s="67" t="s">
        <v>31832</v>
      </c>
      <c r="G7956" s="67" t="s">
        <v>36220</v>
      </c>
      <c r="I7956" s="3" t="s">
        <v>6300</v>
      </c>
      <c r="J7956" s="3" t="str">
        <f>IF($B7956="SINAPI",IF(ISNUMBER(MATCH(Banco!$C7956,Analitico!$A:$A,0)),INDEX(Analitico!E:E,MATCH(Banco!$C7956,Analitico!$A:$A,0))&amp;"%",""),"")</f>
        <v/>
      </c>
      <c r="K7956" s="3" t="str">
        <f>IF($B7956="SINAPI",IF(ISNUMBER(MATCH(Banco!$C7956,Analitico!$A:$A,0)),INDEX(Analitico!F:F,MATCH(Banco!$C7956,Analitico!$A:$A,0))&amp;"%",""),"")</f>
        <v/>
      </c>
    </row>
    <row r="7957" spans="1:11" ht="22.5" x14ac:dyDescent="0.2">
      <c r="A7957" s="1" t="str">
        <f t="shared" si="125"/>
        <v>SINAPI 97892</v>
      </c>
      <c r="B7957" s="3" t="s">
        <v>21527</v>
      </c>
      <c r="C7957" s="3" t="s">
        <v>9288</v>
      </c>
      <c r="D7957" s="2" t="s">
        <v>16518</v>
      </c>
      <c r="E7957" s="3" t="s">
        <v>20622</v>
      </c>
      <c r="F7957" s="67" t="s">
        <v>39108</v>
      </c>
      <c r="G7957" s="67" t="s">
        <v>36221</v>
      </c>
      <c r="I7957" s="3" t="s">
        <v>6300</v>
      </c>
      <c r="J7957" s="3" t="str">
        <f>IF($B7957="SINAPI",IF(ISNUMBER(MATCH(Banco!$C7957,Analitico!$A:$A,0)),INDEX(Analitico!E:E,MATCH(Banco!$C7957,Analitico!$A:$A,0))&amp;"%",""),"")</f>
        <v/>
      </c>
      <c r="K7957" s="3" t="str">
        <f>IF($B7957="SINAPI",IF(ISNUMBER(MATCH(Banco!$C7957,Analitico!$A:$A,0)),INDEX(Analitico!F:F,MATCH(Banco!$C7957,Analitico!$A:$A,0))&amp;"%",""),"")</f>
        <v/>
      </c>
    </row>
    <row r="7958" spans="1:11" ht="22.5" x14ac:dyDescent="0.2">
      <c r="A7958" s="1" t="str">
        <f t="shared" si="125"/>
        <v>SINAPI 97893</v>
      </c>
      <c r="B7958" s="3" t="s">
        <v>21527</v>
      </c>
      <c r="C7958" s="3" t="s">
        <v>9289</v>
      </c>
      <c r="D7958" s="2" t="s">
        <v>16519</v>
      </c>
      <c r="E7958" s="3" t="s">
        <v>20622</v>
      </c>
      <c r="F7958" s="67" t="s">
        <v>39109</v>
      </c>
      <c r="G7958" s="67" t="s">
        <v>36222</v>
      </c>
      <c r="I7958" s="3" t="s">
        <v>6300</v>
      </c>
      <c r="J7958" s="3" t="str">
        <f>IF($B7958="SINAPI",IF(ISNUMBER(MATCH(Banco!$C7958,Analitico!$A:$A,0)),INDEX(Analitico!E:E,MATCH(Banco!$C7958,Analitico!$A:$A,0))&amp;"%",""),"")</f>
        <v/>
      </c>
      <c r="K7958" s="3" t="str">
        <f>IF($B7958="SINAPI",IF(ISNUMBER(MATCH(Banco!$C7958,Analitico!$A:$A,0)),INDEX(Analitico!F:F,MATCH(Banco!$C7958,Analitico!$A:$A,0))&amp;"%",""),"")</f>
        <v/>
      </c>
    </row>
    <row r="7959" spans="1:11" ht="22.5" x14ac:dyDescent="0.2">
      <c r="A7959" s="1" t="str">
        <f t="shared" si="125"/>
        <v>SINAPI 97894</v>
      </c>
      <c r="B7959" s="3" t="s">
        <v>21527</v>
      </c>
      <c r="C7959" s="3" t="s">
        <v>9290</v>
      </c>
      <c r="D7959" s="2" t="s">
        <v>16520</v>
      </c>
      <c r="E7959" s="3" t="s">
        <v>20622</v>
      </c>
      <c r="F7959" s="67" t="s">
        <v>39110</v>
      </c>
      <c r="G7959" s="67" t="s">
        <v>36223</v>
      </c>
      <c r="I7959" s="3" t="s">
        <v>6300</v>
      </c>
      <c r="J7959" s="3" t="str">
        <f>IF($B7959="SINAPI",IF(ISNUMBER(MATCH(Banco!$C7959,Analitico!$A:$A,0)),INDEX(Analitico!E:E,MATCH(Banco!$C7959,Analitico!$A:$A,0))&amp;"%",""),"")</f>
        <v/>
      </c>
      <c r="K7959" s="3" t="str">
        <f>IF($B7959="SINAPI",IF(ISNUMBER(MATCH(Banco!$C7959,Analitico!$A:$A,0)),INDEX(Analitico!F:F,MATCH(Banco!$C7959,Analitico!$A:$A,0))&amp;"%",""),"")</f>
        <v/>
      </c>
    </row>
    <row r="7960" spans="1:11" ht="22.5" x14ac:dyDescent="0.2">
      <c r="A7960" s="1" t="str">
        <f t="shared" si="125"/>
        <v>SINAPI 104396</v>
      </c>
      <c r="B7960" s="3" t="s">
        <v>21527</v>
      </c>
      <c r="C7960" s="3" t="s">
        <v>9291</v>
      </c>
      <c r="D7960" s="2" t="s">
        <v>16521</v>
      </c>
      <c r="E7960" s="3" t="s">
        <v>20622</v>
      </c>
      <c r="F7960" s="67" t="s">
        <v>4752</v>
      </c>
      <c r="G7960" s="67" t="s">
        <v>5592</v>
      </c>
      <c r="I7960" s="3" t="s">
        <v>6298</v>
      </c>
      <c r="J7960" s="3" t="str">
        <f>IF($B7960="SINAPI",IF(ISNUMBER(MATCH(Banco!$C7960,Analitico!$A:$A,0)),INDEX(Analitico!E:E,MATCH(Banco!$C7960,Analitico!$A:$A,0))&amp;"%",""),"")</f>
        <v/>
      </c>
      <c r="K7960" s="3" t="str">
        <f>IF($B7960="SINAPI",IF(ISNUMBER(MATCH(Banco!$C7960,Analitico!$A:$A,0)),INDEX(Analitico!F:F,MATCH(Banco!$C7960,Analitico!$A:$A,0))&amp;"%",""),"")</f>
        <v/>
      </c>
    </row>
    <row r="7961" spans="1:11" ht="22.5" x14ac:dyDescent="0.2">
      <c r="A7961" s="1" t="str">
        <f t="shared" si="125"/>
        <v>SINAPI 104397</v>
      </c>
      <c r="B7961" s="3" t="s">
        <v>21527</v>
      </c>
      <c r="C7961" s="3" t="s">
        <v>9292</v>
      </c>
      <c r="D7961" s="2" t="s">
        <v>16522</v>
      </c>
      <c r="E7961" s="3" t="s">
        <v>20622</v>
      </c>
      <c r="F7961" s="67" t="s">
        <v>21269</v>
      </c>
      <c r="G7961" s="67" t="s">
        <v>29545</v>
      </c>
      <c r="I7961" s="3" t="s">
        <v>6298</v>
      </c>
      <c r="J7961" s="3" t="str">
        <f>IF($B7961="SINAPI",IF(ISNUMBER(MATCH(Banco!$C7961,Analitico!$A:$A,0)),INDEX(Analitico!E:E,MATCH(Banco!$C7961,Analitico!$A:$A,0))&amp;"%",""),"")</f>
        <v/>
      </c>
      <c r="K7961" s="3" t="str">
        <f>IF($B7961="SINAPI",IF(ISNUMBER(MATCH(Banco!$C7961,Analitico!$A:$A,0)),INDEX(Analitico!F:F,MATCH(Banco!$C7961,Analitico!$A:$A,0))&amp;"%",""),"")</f>
        <v/>
      </c>
    </row>
    <row r="7962" spans="1:11" ht="22.5" x14ac:dyDescent="0.2">
      <c r="A7962" s="1" t="str">
        <f t="shared" si="125"/>
        <v>SINAPI 104398</v>
      </c>
      <c r="B7962" s="3" t="s">
        <v>21527</v>
      </c>
      <c r="C7962" s="3" t="s">
        <v>9293</v>
      </c>
      <c r="D7962" s="2" t="s">
        <v>16523</v>
      </c>
      <c r="E7962" s="3" t="s">
        <v>20622</v>
      </c>
      <c r="F7962" s="67" t="s">
        <v>5787</v>
      </c>
      <c r="G7962" s="67" t="s">
        <v>21917</v>
      </c>
      <c r="I7962" s="3" t="s">
        <v>6298</v>
      </c>
      <c r="J7962" s="3" t="str">
        <f>IF($B7962="SINAPI",IF(ISNUMBER(MATCH(Banco!$C7962,Analitico!$A:$A,0)),INDEX(Analitico!E:E,MATCH(Banco!$C7962,Analitico!$A:$A,0))&amp;"%",""),"")</f>
        <v/>
      </c>
      <c r="K7962" s="3" t="str">
        <f>IF($B7962="SINAPI",IF(ISNUMBER(MATCH(Banco!$C7962,Analitico!$A:$A,0)),INDEX(Analitico!F:F,MATCH(Banco!$C7962,Analitico!$A:$A,0))&amp;"%",""),"")</f>
        <v/>
      </c>
    </row>
    <row r="7963" spans="1:11" ht="22.5" x14ac:dyDescent="0.2">
      <c r="A7963" s="1" t="str">
        <f t="shared" si="125"/>
        <v>SINAPI 104399</v>
      </c>
      <c r="B7963" s="3" t="s">
        <v>21527</v>
      </c>
      <c r="C7963" s="3" t="s">
        <v>9294</v>
      </c>
      <c r="D7963" s="2" t="s">
        <v>16524</v>
      </c>
      <c r="E7963" s="3" t="s">
        <v>20622</v>
      </c>
      <c r="F7963" s="67" t="s">
        <v>39111</v>
      </c>
      <c r="G7963" s="67" t="s">
        <v>5038</v>
      </c>
      <c r="I7963" s="3" t="s">
        <v>6298</v>
      </c>
      <c r="J7963" s="3" t="str">
        <f>IF($B7963="SINAPI",IF(ISNUMBER(MATCH(Banco!$C7963,Analitico!$A:$A,0)),INDEX(Analitico!E:E,MATCH(Banco!$C7963,Analitico!$A:$A,0))&amp;"%",""),"")</f>
        <v/>
      </c>
      <c r="K7963" s="3" t="str">
        <f>IF($B7963="SINAPI",IF(ISNUMBER(MATCH(Banco!$C7963,Analitico!$A:$A,0)),INDEX(Analitico!F:F,MATCH(Banco!$C7963,Analitico!$A:$A,0))&amp;"%",""),"")</f>
        <v/>
      </c>
    </row>
    <row r="7964" spans="1:11" ht="22.5" x14ac:dyDescent="0.2">
      <c r="A7964" s="1" t="str">
        <f t="shared" si="125"/>
        <v>SINAPI 104400</v>
      </c>
      <c r="B7964" s="3" t="s">
        <v>21527</v>
      </c>
      <c r="C7964" s="3" t="s">
        <v>9295</v>
      </c>
      <c r="D7964" s="2" t="s">
        <v>16525</v>
      </c>
      <c r="E7964" s="3" t="s">
        <v>20622</v>
      </c>
      <c r="F7964" s="67" t="s">
        <v>29993</v>
      </c>
      <c r="G7964" s="67" t="s">
        <v>33904</v>
      </c>
      <c r="I7964" s="3" t="s">
        <v>6298</v>
      </c>
      <c r="J7964" s="3" t="str">
        <f>IF($B7964="SINAPI",IF(ISNUMBER(MATCH(Banco!$C7964,Analitico!$A:$A,0)),INDEX(Analitico!E:E,MATCH(Banco!$C7964,Analitico!$A:$A,0))&amp;"%",""),"")</f>
        <v/>
      </c>
      <c r="K7964" s="3" t="str">
        <f>IF($B7964="SINAPI",IF(ISNUMBER(MATCH(Banco!$C7964,Analitico!$A:$A,0)),INDEX(Analitico!F:F,MATCH(Banco!$C7964,Analitico!$A:$A,0))&amp;"%",""),"")</f>
        <v/>
      </c>
    </row>
    <row r="7965" spans="1:11" ht="22.5" x14ac:dyDescent="0.2">
      <c r="A7965" s="1" t="str">
        <f t="shared" si="125"/>
        <v>SINAPI 104401</v>
      </c>
      <c r="B7965" s="3" t="s">
        <v>21527</v>
      </c>
      <c r="C7965" s="3" t="s">
        <v>9296</v>
      </c>
      <c r="D7965" s="2" t="s">
        <v>16526</v>
      </c>
      <c r="E7965" s="3" t="s">
        <v>20622</v>
      </c>
      <c r="F7965" s="67" t="s">
        <v>5881</v>
      </c>
      <c r="G7965" s="67" t="s">
        <v>21918</v>
      </c>
      <c r="I7965" s="3" t="s">
        <v>6298</v>
      </c>
      <c r="J7965" s="3" t="str">
        <f>IF($B7965="SINAPI",IF(ISNUMBER(MATCH(Banco!$C7965,Analitico!$A:$A,0)),INDEX(Analitico!E:E,MATCH(Banco!$C7965,Analitico!$A:$A,0))&amp;"%",""),"")</f>
        <v/>
      </c>
      <c r="K7965" s="3" t="str">
        <f>IF($B7965="SINAPI",IF(ISNUMBER(MATCH(Banco!$C7965,Analitico!$A:$A,0)),INDEX(Analitico!F:F,MATCH(Banco!$C7965,Analitico!$A:$A,0))&amp;"%",""),"")</f>
        <v/>
      </c>
    </row>
    <row r="7966" spans="1:11" ht="22.5" x14ac:dyDescent="0.2">
      <c r="A7966" s="1" t="str">
        <f t="shared" si="125"/>
        <v>SINAPI 104402</v>
      </c>
      <c r="B7966" s="3" t="s">
        <v>21527</v>
      </c>
      <c r="C7966" s="3" t="s">
        <v>9297</v>
      </c>
      <c r="D7966" s="2" t="s">
        <v>16527</v>
      </c>
      <c r="E7966" s="3" t="s">
        <v>20622</v>
      </c>
      <c r="F7966" s="67" t="s">
        <v>20836</v>
      </c>
      <c r="G7966" s="67" t="s">
        <v>4901</v>
      </c>
      <c r="I7966" s="3" t="s">
        <v>6298</v>
      </c>
      <c r="J7966" s="3" t="str">
        <f>IF($B7966="SINAPI",IF(ISNUMBER(MATCH(Banco!$C7966,Analitico!$A:$A,0)),INDEX(Analitico!E:E,MATCH(Banco!$C7966,Analitico!$A:$A,0))&amp;"%",""),"")</f>
        <v/>
      </c>
      <c r="K7966" s="3" t="str">
        <f>IF($B7966="SINAPI",IF(ISNUMBER(MATCH(Banco!$C7966,Analitico!$A:$A,0)),INDEX(Analitico!F:F,MATCH(Banco!$C7966,Analitico!$A:$A,0))&amp;"%",""),"")</f>
        <v/>
      </c>
    </row>
    <row r="7967" spans="1:11" ht="22.5" x14ac:dyDescent="0.2">
      <c r="A7967" s="1" t="str">
        <f t="shared" si="125"/>
        <v>SINAPI 104403</v>
      </c>
      <c r="B7967" s="3" t="s">
        <v>21527</v>
      </c>
      <c r="C7967" s="3" t="s">
        <v>9298</v>
      </c>
      <c r="D7967" s="2" t="s">
        <v>16528</v>
      </c>
      <c r="E7967" s="3" t="s">
        <v>20622</v>
      </c>
      <c r="F7967" s="67" t="s">
        <v>36640</v>
      </c>
      <c r="G7967" s="67" t="s">
        <v>21792</v>
      </c>
      <c r="I7967" s="3" t="s">
        <v>6298</v>
      </c>
      <c r="J7967" s="3" t="str">
        <f>IF($B7967="SINAPI",IF(ISNUMBER(MATCH(Banco!$C7967,Analitico!$A:$A,0)),INDEX(Analitico!E:E,MATCH(Banco!$C7967,Analitico!$A:$A,0))&amp;"%",""),"")</f>
        <v/>
      </c>
      <c r="K7967" s="3" t="str">
        <f>IF($B7967="SINAPI",IF(ISNUMBER(MATCH(Banco!$C7967,Analitico!$A:$A,0)),INDEX(Analitico!F:F,MATCH(Banco!$C7967,Analitico!$A:$A,0))&amp;"%",""),"")</f>
        <v/>
      </c>
    </row>
    <row r="7968" spans="1:11" ht="22.5" x14ac:dyDescent="0.2">
      <c r="A7968" s="1" t="str">
        <f t="shared" si="125"/>
        <v>SINAPI 104404</v>
      </c>
      <c r="B7968" s="3" t="s">
        <v>21527</v>
      </c>
      <c r="C7968" s="3" t="s">
        <v>9299</v>
      </c>
      <c r="D7968" s="2" t="s">
        <v>16529</v>
      </c>
      <c r="E7968" s="3" t="s">
        <v>20622</v>
      </c>
      <c r="F7968" s="67" t="s">
        <v>34503</v>
      </c>
      <c r="G7968" s="67" t="s">
        <v>21795</v>
      </c>
      <c r="I7968" s="3" t="s">
        <v>6298</v>
      </c>
      <c r="J7968" s="3" t="str">
        <f>IF($B7968="SINAPI",IF(ISNUMBER(MATCH(Banco!$C7968,Analitico!$A:$A,0)),INDEX(Analitico!E:E,MATCH(Banco!$C7968,Analitico!$A:$A,0))&amp;"%",""),"")</f>
        <v/>
      </c>
      <c r="K7968" s="3" t="str">
        <f>IF($B7968="SINAPI",IF(ISNUMBER(MATCH(Banco!$C7968,Analitico!$A:$A,0)),INDEX(Analitico!F:F,MATCH(Banco!$C7968,Analitico!$A:$A,0))&amp;"%",""),"")</f>
        <v/>
      </c>
    </row>
    <row r="7969" spans="1:11" ht="22.5" x14ac:dyDescent="0.2">
      <c r="A7969" s="1" t="str">
        <f t="shared" si="125"/>
        <v>SINAPI 104405</v>
      </c>
      <c r="B7969" s="3" t="s">
        <v>21527</v>
      </c>
      <c r="C7969" s="3" t="s">
        <v>9300</v>
      </c>
      <c r="D7969" s="2" t="s">
        <v>16530</v>
      </c>
      <c r="E7969" s="3" t="s">
        <v>20622</v>
      </c>
      <c r="F7969" s="67" t="s">
        <v>39112</v>
      </c>
      <c r="G7969" s="67" t="s">
        <v>29546</v>
      </c>
      <c r="I7969" s="3" t="s">
        <v>6298</v>
      </c>
      <c r="J7969" s="3" t="str">
        <f>IF($B7969="SINAPI",IF(ISNUMBER(MATCH(Banco!$C7969,Analitico!$A:$A,0)),INDEX(Analitico!E:E,MATCH(Banco!$C7969,Analitico!$A:$A,0))&amp;"%",""),"")</f>
        <v/>
      </c>
      <c r="K7969" s="3" t="str">
        <f>IF($B7969="SINAPI",IF(ISNUMBER(MATCH(Banco!$C7969,Analitico!$A:$A,0)),INDEX(Analitico!F:F,MATCH(Banco!$C7969,Analitico!$A:$A,0))&amp;"%",""),"")</f>
        <v/>
      </c>
    </row>
    <row r="7970" spans="1:11" x14ac:dyDescent="0.2">
      <c r="A7970" s="1" t="str">
        <f t="shared" si="125"/>
        <v>SINAPI 93653</v>
      </c>
      <c r="B7970" s="3" t="s">
        <v>21527</v>
      </c>
      <c r="C7970" s="3" t="s">
        <v>9301</v>
      </c>
      <c r="D7970" s="2" t="s">
        <v>16531</v>
      </c>
      <c r="E7970" s="3" t="s">
        <v>20622</v>
      </c>
      <c r="F7970" s="67" t="s">
        <v>4922</v>
      </c>
      <c r="G7970" s="67" t="s">
        <v>6336</v>
      </c>
      <c r="I7970" s="3" t="s">
        <v>6298</v>
      </c>
      <c r="J7970" s="3" t="str">
        <f>IF($B7970="SINAPI",IF(ISNUMBER(MATCH(Banco!$C7970,Analitico!$A:$A,0)),INDEX(Analitico!E:E,MATCH(Banco!$C7970,Analitico!$A:$A,0))&amp;"%",""),"")</f>
        <v/>
      </c>
      <c r="K7970" s="3" t="str">
        <f>IF($B7970="SINAPI",IF(ISNUMBER(MATCH(Banco!$C7970,Analitico!$A:$A,0)),INDEX(Analitico!F:F,MATCH(Banco!$C7970,Analitico!$A:$A,0))&amp;"%",""),"")</f>
        <v/>
      </c>
    </row>
    <row r="7971" spans="1:11" x14ac:dyDescent="0.2">
      <c r="A7971" s="1" t="str">
        <f t="shared" ref="A7971:A8034" si="126">CONCATENAR</f>
        <v>SINAPI 93654</v>
      </c>
      <c r="B7971" s="3" t="s">
        <v>21527</v>
      </c>
      <c r="C7971" s="3" t="s">
        <v>9302</v>
      </c>
      <c r="D7971" s="2" t="s">
        <v>16532</v>
      </c>
      <c r="E7971" s="3" t="s">
        <v>20622</v>
      </c>
      <c r="F7971" s="67" t="s">
        <v>21859</v>
      </c>
      <c r="G7971" s="67" t="s">
        <v>6066</v>
      </c>
      <c r="I7971" s="3" t="s">
        <v>6298</v>
      </c>
      <c r="J7971" s="3" t="str">
        <f>IF($B7971="SINAPI",IF(ISNUMBER(MATCH(Banco!$C7971,Analitico!$A:$A,0)),INDEX(Analitico!E:E,MATCH(Banco!$C7971,Analitico!$A:$A,0))&amp;"%",""),"")</f>
        <v/>
      </c>
      <c r="K7971" s="3" t="str">
        <f>IF($B7971="SINAPI",IF(ISNUMBER(MATCH(Banco!$C7971,Analitico!$A:$A,0)),INDEX(Analitico!F:F,MATCH(Banco!$C7971,Analitico!$A:$A,0))&amp;"%",""),"")</f>
        <v/>
      </c>
    </row>
    <row r="7972" spans="1:11" x14ac:dyDescent="0.2">
      <c r="A7972" s="1" t="str">
        <f t="shared" si="126"/>
        <v>SINAPI 93655</v>
      </c>
      <c r="B7972" s="3" t="s">
        <v>21527</v>
      </c>
      <c r="C7972" s="3" t="s">
        <v>9303</v>
      </c>
      <c r="D7972" s="2" t="s">
        <v>16533</v>
      </c>
      <c r="E7972" s="3" t="s">
        <v>20622</v>
      </c>
      <c r="F7972" s="67" t="s">
        <v>21349</v>
      </c>
      <c r="G7972" s="67" t="s">
        <v>21585</v>
      </c>
      <c r="I7972" s="3" t="s">
        <v>6298</v>
      </c>
      <c r="J7972" s="3" t="str">
        <f>IF($B7972="SINAPI",IF(ISNUMBER(MATCH(Banco!$C7972,Analitico!$A:$A,0)),INDEX(Analitico!E:E,MATCH(Banco!$C7972,Analitico!$A:$A,0))&amp;"%",""),"")</f>
        <v/>
      </c>
      <c r="K7972" s="3" t="str">
        <f>IF($B7972="SINAPI",IF(ISNUMBER(MATCH(Banco!$C7972,Analitico!$A:$A,0)),INDEX(Analitico!F:F,MATCH(Banco!$C7972,Analitico!$A:$A,0))&amp;"%",""),"")</f>
        <v/>
      </c>
    </row>
    <row r="7973" spans="1:11" x14ac:dyDescent="0.2">
      <c r="A7973" s="1" t="str">
        <f t="shared" si="126"/>
        <v>SINAPI 93656</v>
      </c>
      <c r="B7973" s="3" t="s">
        <v>21527</v>
      </c>
      <c r="C7973" s="3" t="s">
        <v>9304</v>
      </c>
      <c r="D7973" s="2" t="s">
        <v>16534</v>
      </c>
      <c r="E7973" s="3" t="s">
        <v>20622</v>
      </c>
      <c r="F7973" s="67" t="s">
        <v>21349</v>
      </c>
      <c r="G7973" s="67" t="s">
        <v>21585</v>
      </c>
      <c r="I7973" s="3" t="s">
        <v>6298</v>
      </c>
      <c r="J7973" s="3" t="str">
        <f>IF($B7973="SINAPI",IF(ISNUMBER(MATCH(Banco!$C7973,Analitico!$A:$A,0)),INDEX(Analitico!E:E,MATCH(Banco!$C7973,Analitico!$A:$A,0))&amp;"%",""),"")</f>
        <v/>
      </c>
      <c r="K7973" s="3" t="str">
        <f>IF($B7973="SINAPI",IF(ISNUMBER(MATCH(Banco!$C7973,Analitico!$A:$A,0)),INDEX(Analitico!F:F,MATCH(Banco!$C7973,Analitico!$A:$A,0))&amp;"%",""),"")</f>
        <v/>
      </c>
    </row>
    <row r="7974" spans="1:11" x14ac:dyDescent="0.2">
      <c r="A7974" s="1" t="str">
        <f t="shared" si="126"/>
        <v>SINAPI 93657</v>
      </c>
      <c r="B7974" s="3" t="s">
        <v>21527</v>
      </c>
      <c r="C7974" s="3" t="s">
        <v>9305</v>
      </c>
      <c r="D7974" s="2" t="s">
        <v>16535</v>
      </c>
      <c r="E7974" s="3" t="s">
        <v>20622</v>
      </c>
      <c r="F7974" s="67" t="s">
        <v>4872</v>
      </c>
      <c r="G7974" s="67" t="s">
        <v>36151</v>
      </c>
      <c r="I7974" s="3" t="s">
        <v>6298</v>
      </c>
      <c r="J7974" s="3" t="str">
        <f>IF($B7974="SINAPI",IF(ISNUMBER(MATCH(Banco!$C7974,Analitico!$A:$A,0)),INDEX(Analitico!E:E,MATCH(Banco!$C7974,Analitico!$A:$A,0))&amp;"%",""),"")</f>
        <v/>
      </c>
      <c r="K7974" s="3" t="str">
        <f>IF($B7974="SINAPI",IF(ISNUMBER(MATCH(Banco!$C7974,Analitico!$A:$A,0)),INDEX(Analitico!F:F,MATCH(Banco!$C7974,Analitico!$A:$A,0))&amp;"%",""),"")</f>
        <v/>
      </c>
    </row>
    <row r="7975" spans="1:11" x14ac:dyDescent="0.2">
      <c r="A7975" s="1" t="str">
        <f t="shared" si="126"/>
        <v>SINAPI 93658</v>
      </c>
      <c r="B7975" s="3" t="s">
        <v>21527</v>
      </c>
      <c r="C7975" s="3" t="s">
        <v>9306</v>
      </c>
      <c r="D7975" s="2" t="s">
        <v>16536</v>
      </c>
      <c r="E7975" s="3" t="s">
        <v>20622</v>
      </c>
      <c r="F7975" s="67" t="s">
        <v>39113</v>
      </c>
      <c r="G7975" s="67" t="s">
        <v>31725</v>
      </c>
      <c r="I7975" s="3" t="s">
        <v>6298</v>
      </c>
      <c r="J7975" s="3" t="str">
        <f>IF($B7975="SINAPI",IF(ISNUMBER(MATCH(Banco!$C7975,Analitico!$A:$A,0)),INDEX(Analitico!E:E,MATCH(Banco!$C7975,Analitico!$A:$A,0))&amp;"%",""),"")</f>
        <v/>
      </c>
      <c r="K7975" s="3" t="str">
        <f>IF($B7975="SINAPI",IF(ISNUMBER(MATCH(Banco!$C7975,Analitico!$A:$A,0)),INDEX(Analitico!F:F,MATCH(Banco!$C7975,Analitico!$A:$A,0))&amp;"%",""),"")</f>
        <v/>
      </c>
    </row>
    <row r="7976" spans="1:11" x14ac:dyDescent="0.2">
      <c r="A7976" s="1" t="str">
        <f t="shared" si="126"/>
        <v>SINAPI 93659</v>
      </c>
      <c r="B7976" s="3" t="s">
        <v>21527</v>
      </c>
      <c r="C7976" s="3" t="s">
        <v>9307</v>
      </c>
      <c r="D7976" s="2" t="s">
        <v>16537</v>
      </c>
      <c r="E7976" s="3" t="s">
        <v>20622</v>
      </c>
      <c r="F7976" s="67" t="s">
        <v>6179</v>
      </c>
      <c r="G7976" s="67" t="s">
        <v>36224</v>
      </c>
      <c r="I7976" s="3" t="s">
        <v>6298</v>
      </c>
      <c r="J7976" s="3" t="str">
        <f>IF($B7976="SINAPI",IF(ISNUMBER(MATCH(Banco!$C7976,Analitico!$A:$A,0)),INDEX(Analitico!E:E,MATCH(Banco!$C7976,Analitico!$A:$A,0))&amp;"%",""),"")</f>
        <v/>
      </c>
      <c r="K7976" s="3" t="str">
        <f>IF($B7976="SINAPI",IF(ISNUMBER(MATCH(Banco!$C7976,Analitico!$A:$A,0)),INDEX(Analitico!F:F,MATCH(Banco!$C7976,Analitico!$A:$A,0))&amp;"%",""),"")</f>
        <v/>
      </c>
    </row>
    <row r="7977" spans="1:11" x14ac:dyDescent="0.2">
      <c r="A7977" s="1" t="str">
        <f t="shared" si="126"/>
        <v>SINAPI 93660</v>
      </c>
      <c r="B7977" s="3" t="s">
        <v>21527</v>
      </c>
      <c r="C7977" s="3" t="s">
        <v>9308</v>
      </c>
      <c r="D7977" s="2" t="s">
        <v>16538</v>
      </c>
      <c r="E7977" s="3" t="s">
        <v>20622</v>
      </c>
      <c r="F7977" s="67" t="s">
        <v>32069</v>
      </c>
      <c r="G7977" s="67" t="s">
        <v>29433</v>
      </c>
      <c r="I7977" s="3" t="s">
        <v>6298</v>
      </c>
      <c r="J7977" s="3" t="str">
        <f>IF($B7977="SINAPI",IF(ISNUMBER(MATCH(Banco!$C7977,Analitico!$A:$A,0)),INDEX(Analitico!E:E,MATCH(Banco!$C7977,Analitico!$A:$A,0))&amp;"%",""),"")</f>
        <v/>
      </c>
      <c r="K7977" s="3" t="str">
        <f>IF($B7977="SINAPI",IF(ISNUMBER(MATCH(Banco!$C7977,Analitico!$A:$A,0)),INDEX(Analitico!F:F,MATCH(Banco!$C7977,Analitico!$A:$A,0))&amp;"%",""),"")</f>
        <v/>
      </c>
    </row>
    <row r="7978" spans="1:11" x14ac:dyDescent="0.2">
      <c r="A7978" s="1" t="str">
        <f t="shared" si="126"/>
        <v>SINAPI 93661</v>
      </c>
      <c r="B7978" s="3" t="s">
        <v>21527</v>
      </c>
      <c r="C7978" s="3" t="s">
        <v>9309</v>
      </c>
      <c r="D7978" s="2" t="s">
        <v>16539</v>
      </c>
      <c r="E7978" s="3" t="s">
        <v>20622</v>
      </c>
      <c r="F7978" s="67" t="s">
        <v>39114</v>
      </c>
      <c r="G7978" s="67" t="s">
        <v>36225</v>
      </c>
      <c r="I7978" s="3" t="s">
        <v>6298</v>
      </c>
      <c r="J7978" s="3" t="str">
        <f>IF($B7978="SINAPI",IF(ISNUMBER(MATCH(Banco!$C7978,Analitico!$A:$A,0)),INDEX(Analitico!E:E,MATCH(Banco!$C7978,Analitico!$A:$A,0))&amp;"%",""),"")</f>
        <v/>
      </c>
      <c r="K7978" s="3" t="str">
        <f>IF($B7978="SINAPI",IF(ISNUMBER(MATCH(Banco!$C7978,Analitico!$A:$A,0)),INDEX(Analitico!F:F,MATCH(Banco!$C7978,Analitico!$A:$A,0))&amp;"%",""),"")</f>
        <v/>
      </c>
    </row>
    <row r="7979" spans="1:11" x14ac:dyDescent="0.2">
      <c r="A7979" s="1" t="str">
        <f t="shared" si="126"/>
        <v>SINAPI 93662</v>
      </c>
      <c r="B7979" s="3" t="s">
        <v>21527</v>
      </c>
      <c r="C7979" s="3" t="s">
        <v>9310</v>
      </c>
      <c r="D7979" s="2" t="s">
        <v>16540</v>
      </c>
      <c r="E7979" s="3" t="s">
        <v>20622</v>
      </c>
      <c r="F7979" s="67" t="s">
        <v>38578</v>
      </c>
      <c r="G7979" s="67" t="s">
        <v>36226</v>
      </c>
      <c r="I7979" s="3" t="s">
        <v>6298</v>
      </c>
      <c r="J7979" s="3" t="str">
        <f>IF($B7979="SINAPI",IF(ISNUMBER(MATCH(Banco!$C7979,Analitico!$A:$A,0)),INDEX(Analitico!E:E,MATCH(Banco!$C7979,Analitico!$A:$A,0))&amp;"%",""),"")</f>
        <v/>
      </c>
      <c r="K7979" s="3" t="str">
        <f>IF($B7979="SINAPI",IF(ISNUMBER(MATCH(Banco!$C7979,Analitico!$A:$A,0)),INDEX(Analitico!F:F,MATCH(Banco!$C7979,Analitico!$A:$A,0))&amp;"%",""),"")</f>
        <v/>
      </c>
    </row>
    <row r="7980" spans="1:11" x14ac:dyDescent="0.2">
      <c r="A7980" s="1" t="str">
        <f t="shared" si="126"/>
        <v>SINAPI 93663</v>
      </c>
      <c r="B7980" s="3" t="s">
        <v>21527</v>
      </c>
      <c r="C7980" s="3" t="s">
        <v>9311</v>
      </c>
      <c r="D7980" s="2" t="s">
        <v>16541</v>
      </c>
      <c r="E7980" s="3" t="s">
        <v>20622</v>
      </c>
      <c r="F7980" s="67" t="s">
        <v>38578</v>
      </c>
      <c r="G7980" s="67" t="s">
        <v>36226</v>
      </c>
      <c r="I7980" s="3" t="s">
        <v>6298</v>
      </c>
      <c r="J7980" s="3" t="str">
        <f>IF($B7980="SINAPI",IF(ISNUMBER(MATCH(Banco!$C7980,Analitico!$A:$A,0)),INDEX(Analitico!E:E,MATCH(Banco!$C7980,Analitico!$A:$A,0))&amp;"%",""),"")</f>
        <v/>
      </c>
      <c r="K7980" s="3" t="str">
        <f>IF($B7980="SINAPI",IF(ISNUMBER(MATCH(Banco!$C7980,Analitico!$A:$A,0)),INDEX(Analitico!F:F,MATCH(Banco!$C7980,Analitico!$A:$A,0))&amp;"%",""),"")</f>
        <v/>
      </c>
    </row>
    <row r="7981" spans="1:11" x14ac:dyDescent="0.2">
      <c r="A7981" s="1" t="str">
        <f t="shared" si="126"/>
        <v>SINAPI 93664</v>
      </c>
      <c r="B7981" s="3" t="s">
        <v>21527</v>
      </c>
      <c r="C7981" s="3" t="s">
        <v>9312</v>
      </c>
      <c r="D7981" s="2" t="s">
        <v>16542</v>
      </c>
      <c r="E7981" s="3" t="s">
        <v>20622</v>
      </c>
      <c r="F7981" s="67" t="s">
        <v>29968</v>
      </c>
      <c r="G7981" s="67" t="s">
        <v>36227</v>
      </c>
      <c r="I7981" s="3" t="s">
        <v>6298</v>
      </c>
      <c r="J7981" s="3" t="str">
        <f>IF($B7981="SINAPI",IF(ISNUMBER(MATCH(Banco!$C7981,Analitico!$A:$A,0)),INDEX(Analitico!E:E,MATCH(Banco!$C7981,Analitico!$A:$A,0))&amp;"%",""),"")</f>
        <v/>
      </c>
      <c r="K7981" s="3" t="str">
        <f>IF($B7981="SINAPI",IF(ISNUMBER(MATCH(Banco!$C7981,Analitico!$A:$A,0)),INDEX(Analitico!F:F,MATCH(Banco!$C7981,Analitico!$A:$A,0))&amp;"%",""),"")</f>
        <v/>
      </c>
    </row>
    <row r="7982" spans="1:11" x14ac:dyDescent="0.2">
      <c r="A7982" s="1" t="str">
        <f t="shared" si="126"/>
        <v>SINAPI 93665</v>
      </c>
      <c r="B7982" s="3" t="s">
        <v>21527</v>
      </c>
      <c r="C7982" s="3" t="s">
        <v>9313</v>
      </c>
      <c r="D7982" s="2" t="s">
        <v>16543</v>
      </c>
      <c r="E7982" s="3" t="s">
        <v>20622</v>
      </c>
      <c r="F7982" s="67" t="s">
        <v>39115</v>
      </c>
      <c r="G7982" s="67" t="s">
        <v>36228</v>
      </c>
      <c r="I7982" s="3" t="s">
        <v>6298</v>
      </c>
      <c r="J7982" s="3" t="str">
        <f>IF($B7982="SINAPI",IF(ISNUMBER(MATCH(Banco!$C7982,Analitico!$A:$A,0)),INDEX(Analitico!E:E,MATCH(Banco!$C7982,Analitico!$A:$A,0))&amp;"%",""),"")</f>
        <v/>
      </c>
      <c r="K7982" s="3" t="str">
        <f>IF($B7982="SINAPI",IF(ISNUMBER(MATCH(Banco!$C7982,Analitico!$A:$A,0)),INDEX(Analitico!F:F,MATCH(Banco!$C7982,Analitico!$A:$A,0))&amp;"%",""),"")</f>
        <v/>
      </c>
    </row>
    <row r="7983" spans="1:11" x14ac:dyDescent="0.2">
      <c r="A7983" s="1" t="str">
        <f t="shared" si="126"/>
        <v>SINAPI 93666</v>
      </c>
      <c r="B7983" s="3" t="s">
        <v>21527</v>
      </c>
      <c r="C7983" s="3" t="s">
        <v>9314</v>
      </c>
      <c r="D7983" s="2" t="s">
        <v>16544</v>
      </c>
      <c r="E7983" s="3" t="s">
        <v>20622</v>
      </c>
      <c r="F7983" s="67" t="s">
        <v>29497</v>
      </c>
      <c r="G7983" s="67" t="s">
        <v>31560</v>
      </c>
      <c r="I7983" s="3" t="s">
        <v>6298</v>
      </c>
      <c r="J7983" s="3" t="str">
        <f>IF($B7983="SINAPI",IF(ISNUMBER(MATCH(Banco!$C7983,Analitico!$A:$A,0)),INDEX(Analitico!E:E,MATCH(Banco!$C7983,Analitico!$A:$A,0))&amp;"%",""),"")</f>
        <v/>
      </c>
      <c r="K7983" s="3" t="str">
        <f>IF($B7983="SINAPI",IF(ISNUMBER(MATCH(Banco!$C7983,Analitico!$A:$A,0)),INDEX(Analitico!F:F,MATCH(Banco!$C7983,Analitico!$A:$A,0))&amp;"%",""),"")</f>
        <v/>
      </c>
    </row>
    <row r="7984" spans="1:11" x14ac:dyDescent="0.2">
      <c r="A7984" s="1" t="str">
        <f t="shared" si="126"/>
        <v>SINAPI 93667</v>
      </c>
      <c r="B7984" s="3" t="s">
        <v>21527</v>
      </c>
      <c r="C7984" s="3" t="s">
        <v>9315</v>
      </c>
      <c r="D7984" s="2" t="s">
        <v>16545</v>
      </c>
      <c r="E7984" s="3" t="s">
        <v>20622</v>
      </c>
      <c r="F7984" s="67" t="s">
        <v>32317</v>
      </c>
      <c r="G7984" s="67" t="s">
        <v>36229</v>
      </c>
      <c r="I7984" s="3" t="s">
        <v>6298</v>
      </c>
      <c r="J7984" s="3" t="str">
        <f>IF($B7984="SINAPI",IF(ISNUMBER(MATCH(Banco!$C7984,Analitico!$A:$A,0)),INDEX(Analitico!E:E,MATCH(Banco!$C7984,Analitico!$A:$A,0))&amp;"%",""),"")</f>
        <v/>
      </c>
      <c r="K7984" s="3" t="str">
        <f>IF($B7984="SINAPI",IF(ISNUMBER(MATCH(Banco!$C7984,Analitico!$A:$A,0)),INDEX(Analitico!F:F,MATCH(Banco!$C7984,Analitico!$A:$A,0))&amp;"%",""),"")</f>
        <v/>
      </c>
    </row>
    <row r="7985" spans="1:11" x14ac:dyDescent="0.2">
      <c r="A7985" s="1" t="str">
        <f t="shared" si="126"/>
        <v>SINAPI 93668</v>
      </c>
      <c r="B7985" s="3" t="s">
        <v>21527</v>
      </c>
      <c r="C7985" s="3" t="s">
        <v>9316</v>
      </c>
      <c r="D7985" s="2" t="s">
        <v>16546</v>
      </c>
      <c r="E7985" s="3" t="s">
        <v>20622</v>
      </c>
      <c r="F7985" s="67" t="s">
        <v>29640</v>
      </c>
      <c r="G7985" s="67" t="s">
        <v>36230</v>
      </c>
      <c r="I7985" s="3" t="s">
        <v>6298</v>
      </c>
      <c r="J7985" s="3" t="str">
        <f>IF($B7985="SINAPI",IF(ISNUMBER(MATCH(Banco!$C7985,Analitico!$A:$A,0)),INDEX(Analitico!E:E,MATCH(Banco!$C7985,Analitico!$A:$A,0))&amp;"%",""),"")</f>
        <v/>
      </c>
      <c r="K7985" s="3" t="str">
        <f>IF($B7985="SINAPI",IF(ISNUMBER(MATCH(Banco!$C7985,Analitico!$A:$A,0)),INDEX(Analitico!F:F,MATCH(Banco!$C7985,Analitico!$A:$A,0))&amp;"%",""),"")</f>
        <v/>
      </c>
    </row>
    <row r="7986" spans="1:11" x14ac:dyDescent="0.2">
      <c r="A7986" s="1" t="str">
        <f t="shared" si="126"/>
        <v>SINAPI 93669</v>
      </c>
      <c r="B7986" s="3" t="s">
        <v>21527</v>
      </c>
      <c r="C7986" s="3" t="s">
        <v>9317</v>
      </c>
      <c r="D7986" s="2" t="s">
        <v>16547</v>
      </c>
      <c r="E7986" s="3" t="s">
        <v>20622</v>
      </c>
      <c r="F7986" s="67" t="s">
        <v>39116</v>
      </c>
      <c r="G7986" s="67" t="s">
        <v>34485</v>
      </c>
      <c r="I7986" s="3" t="s">
        <v>6298</v>
      </c>
      <c r="J7986" s="3" t="str">
        <f>IF($B7986="SINAPI",IF(ISNUMBER(MATCH(Banco!$C7986,Analitico!$A:$A,0)),INDEX(Analitico!E:E,MATCH(Banco!$C7986,Analitico!$A:$A,0))&amp;"%",""),"")</f>
        <v/>
      </c>
      <c r="K7986" s="3" t="str">
        <f>IF($B7986="SINAPI",IF(ISNUMBER(MATCH(Banco!$C7986,Analitico!$A:$A,0)),INDEX(Analitico!F:F,MATCH(Banco!$C7986,Analitico!$A:$A,0))&amp;"%",""),"")</f>
        <v/>
      </c>
    </row>
    <row r="7987" spans="1:11" x14ac:dyDescent="0.2">
      <c r="A7987" s="1" t="str">
        <f t="shared" si="126"/>
        <v>SINAPI 93670</v>
      </c>
      <c r="B7987" s="3" t="s">
        <v>21527</v>
      </c>
      <c r="C7987" s="3" t="s">
        <v>9318</v>
      </c>
      <c r="D7987" s="2" t="s">
        <v>16548</v>
      </c>
      <c r="E7987" s="3" t="s">
        <v>20622</v>
      </c>
      <c r="F7987" s="67" t="s">
        <v>39116</v>
      </c>
      <c r="G7987" s="67" t="s">
        <v>34485</v>
      </c>
      <c r="I7987" s="3" t="s">
        <v>6298</v>
      </c>
      <c r="J7987" s="3" t="str">
        <f>IF($B7987="SINAPI",IF(ISNUMBER(MATCH(Banco!$C7987,Analitico!$A:$A,0)),INDEX(Analitico!E:E,MATCH(Banco!$C7987,Analitico!$A:$A,0))&amp;"%",""),"")</f>
        <v/>
      </c>
      <c r="K7987" s="3" t="str">
        <f>IF($B7987="SINAPI",IF(ISNUMBER(MATCH(Banco!$C7987,Analitico!$A:$A,0)),INDEX(Analitico!F:F,MATCH(Banco!$C7987,Analitico!$A:$A,0))&amp;"%",""),"")</f>
        <v/>
      </c>
    </row>
    <row r="7988" spans="1:11" x14ac:dyDescent="0.2">
      <c r="A7988" s="1" t="str">
        <f t="shared" si="126"/>
        <v>SINAPI 93671</v>
      </c>
      <c r="B7988" s="3" t="s">
        <v>21527</v>
      </c>
      <c r="C7988" s="3" t="s">
        <v>9319</v>
      </c>
      <c r="D7988" s="2" t="s">
        <v>16549</v>
      </c>
      <c r="E7988" s="3" t="s">
        <v>20622</v>
      </c>
      <c r="F7988" s="67" t="s">
        <v>39117</v>
      </c>
      <c r="G7988" s="67" t="s">
        <v>36231</v>
      </c>
      <c r="I7988" s="3" t="s">
        <v>6298</v>
      </c>
      <c r="J7988" s="3" t="str">
        <f>IF($B7988="SINAPI",IF(ISNUMBER(MATCH(Banco!$C7988,Analitico!$A:$A,0)),INDEX(Analitico!E:E,MATCH(Banco!$C7988,Analitico!$A:$A,0))&amp;"%",""),"")</f>
        <v/>
      </c>
      <c r="K7988" s="3" t="str">
        <f>IF($B7988="SINAPI",IF(ISNUMBER(MATCH(Banco!$C7988,Analitico!$A:$A,0)),INDEX(Analitico!F:F,MATCH(Banco!$C7988,Analitico!$A:$A,0))&amp;"%",""),"")</f>
        <v/>
      </c>
    </row>
    <row r="7989" spans="1:11" x14ac:dyDescent="0.2">
      <c r="A7989" s="1" t="str">
        <f t="shared" si="126"/>
        <v>SINAPI 93672</v>
      </c>
      <c r="B7989" s="3" t="s">
        <v>21527</v>
      </c>
      <c r="C7989" s="3" t="s">
        <v>9320</v>
      </c>
      <c r="D7989" s="2" t="s">
        <v>16550</v>
      </c>
      <c r="E7989" s="3" t="s">
        <v>20622</v>
      </c>
      <c r="F7989" s="67" t="s">
        <v>37828</v>
      </c>
      <c r="G7989" s="67" t="s">
        <v>36232</v>
      </c>
      <c r="I7989" s="3" t="s">
        <v>6298</v>
      </c>
      <c r="J7989" s="3" t="str">
        <f>IF($B7989="SINAPI",IF(ISNUMBER(MATCH(Banco!$C7989,Analitico!$A:$A,0)),INDEX(Analitico!E:E,MATCH(Banco!$C7989,Analitico!$A:$A,0))&amp;"%",""),"")</f>
        <v/>
      </c>
      <c r="K7989" s="3" t="str">
        <f>IF($B7989="SINAPI",IF(ISNUMBER(MATCH(Banco!$C7989,Analitico!$A:$A,0)),INDEX(Analitico!F:F,MATCH(Banco!$C7989,Analitico!$A:$A,0))&amp;"%",""),"")</f>
        <v/>
      </c>
    </row>
    <row r="7990" spans="1:11" x14ac:dyDescent="0.2">
      <c r="A7990" s="1" t="str">
        <f t="shared" si="126"/>
        <v>SINAPI 93673</v>
      </c>
      <c r="B7990" s="3" t="s">
        <v>21527</v>
      </c>
      <c r="C7990" s="3" t="s">
        <v>9321</v>
      </c>
      <c r="D7990" s="2" t="s">
        <v>16551</v>
      </c>
      <c r="E7990" s="3" t="s">
        <v>20622</v>
      </c>
      <c r="F7990" s="67" t="s">
        <v>39118</v>
      </c>
      <c r="G7990" s="67" t="s">
        <v>36233</v>
      </c>
      <c r="I7990" s="3" t="s">
        <v>6298</v>
      </c>
      <c r="J7990" s="3" t="str">
        <f>IF($B7990="SINAPI",IF(ISNUMBER(MATCH(Banco!$C7990,Analitico!$A:$A,0)),INDEX(Analitico!E:E,MATCH(Banco!$C7990,Analitico!$A:$A,0))&amp;"%",""),"")</f>
        <v/>
      </c>
      <c r="K7990" s="3" t="str">
        <f>IF($B7990="SINAPI",IF(ISNUMBER(MATCH(Banco!$C7990,Analitico!$A:$A,0)),INDEX(Analitico!F:F,MATCH(Banco!$C7990,Analitico!$A:$A,0))&amp;"%",""),"")</f>
        <v/>
      </c>
    </row>
    <row r="7991" spans="1:11" x14ac:dyDescent="0.2">
      <c r="A7991" s="1" t="str">
        <f t="shared" si="126"/>
        <v>SINAPI 97359</v>
      </c>
      <c r="B7991" s="3" t="s">
        <v>21527</v>
      </c>
      <c r="C7991" s="3" t="s">
        <v>9322</v>
      </c>
      <c r="D7991" s="2" t="s">
        <v>16552</v>
      </c>
      <c r="E7991" s="3" t="s">
        <v>20622</v>
      </c>
      <c r="F7991" s="67" t="s">
        <v>29994</v>
      </c>
      <c r="G7991" s="67" t="s">
        <v>29549</v>
      </c>
      <c r="I7991" s="3" t="s">
        <v>6298</v>
      </c>
      <c r="J7991" s="3" t="str">
        <f>IF($B7991="SINAPI",IF(ISNUMBER(MATCH(Banco!$C7991,Analitico!$A:$A,0)),INDEX(Analitico!E:E,MATCH(Banco!$C7991,Analitico!$A:$A,0))&amp;"%",""),"")</f>
        <v/>
      </c>
      <c r="K7991" s="3" t="str">
        <f>IF($B7991="SINAPI",IF(ISNUMBER(MATCH(Banco!$C7991,Analitico!$A:$A,0)),INDEX(Analitico!F:F,MATCH(Banco!$C7991,Analitico!$A:$A,0))&amp;"%",""),"")</f>
        <v/>
      </c>
    </row>
    <row r="7992" spans="1:11" x14ac:dyDescent="0.2">
      <c r="A7992" s="1" t="str">
        <f t="shared" si="126"/>
        <v>SINAPI 97360</v>
      </c>
      <c r="B7992" s="3" t="s">
        <v>21527</v>
      </c>
      <c r="C7992" s="3" t="s">
        <v>9323</v>
      </c>
      <c r="D7992" s="2" t="s">
        <v>16553</v>
      </c>
      <c r="E7992" s="3" t="s">
        <v>20622</v>
      </c>
      <c r="F7992" s="67" t="s">
        <v>29995</v>
      </c>
      <c r="G7992" s="67" t="s">
        <v>29550</v>
      </c>
      <c r="I7992" s="3" t="s">
        <v>6298</v>
      </c>
      <c r="J7992" s="3" t="str">
        <f>IF($B7992="SINAPI",IF(ISNUMBER(MATCH(Banco!$C7992,Analitico!$A:$A,0)),INDEX(Analitico!E:E,MATCH(Banco!$C7992,Analitico!$A:$A,0))&amp;"%",""),"")</f>
        <v/>
      </c>
      <c r="K7992" s="3" t="str">
        <f>IF($B7992="SINAPI",IF(ISNUMBER(MATCH(Banco!$C7992,Analitico!$A:$A,0)),INDEX(Analitico!F:F,MATCH(Banco!$C7992,Analitico!$A:$A,0))&amp;"%",""),"")</f>
        <v/>
      </c>
    </row>
    <row r="7993" spans="1:11" x14ac:dyDescent="0.2">
      <c r="A7993" s="1" t="str">
        <f t="shared" si="126"/>
        <v>SINAPI 97361</v>
      </c>
      <c r="B7993" s="3" t="s">
        <v>21527</v>
      </c>
      <c r="C7993" s="3" t="s">
        <v>9324</v>
      </c>
      <c r="D7993" s="2" t="s">
        <v>16554</v>
      </c>
      <c r="E7993" s="3" t="s">
        <v>20622</v>
      </c>
      <c r="F7993" s="67" t="s">
        <v>29996</v>
      </c>
      <c r="G7993" s="67" t="s">
        <v>29551</v>
      </c>
      <c r="I7993" s="3" t="s">
        <v>6298</v>
      </c>
      <c r="J7993" s="3" t="str">
        <f>IF($B7993="SINAPI",IF(ISNUMBER(MATCH(Banco!$C7993,Analitico!$A:$A,0)),INDEX(Analitico!E:E,MATCH(Banco!$C7993,Analitico!$A:$A,0))&amp;"%",""),"")</f>
        <v/>
      </c>
      <c r="K7993" s="3" t="str">
        <f>IF($B7993="SINAPI",IF(ISNUMBER(MATCH(Banco!$C7993,Analitico!$A:$A,0)),INDEX(Analitico!F:F,MATCH(Banco!$C7993,Analitico!$A:$A,0))&amp;"%",""),"")</f>
        <v/>
      </c>
    </row>
    <row r="7994" spans="1:11" ht="22.5" x14ac:dyDescent="0.2">
      <c r="A7994" s="1" t="str">
        <f t="shared" si="126"/>
        <v>SINAPI 97362</v>
      </c>
      <c r="B7994" s="3" t="s">
        <v>21527</v>
      </c>
      <c r="C7994" s="3" t="s">
        <v>9325</v>
      </c>
      <c r="D7994" s="2" t="s">
        <v>16555</v>
      </c>
      <c r="E7994" s="3" t="s">
        <v>20622</v>
      </c>
      <c r="F7994" s="67" t="s">
        <v>39119</v>
      </c>
      <c r="G7994" s="67" t="s">
        <v>36234</v>
      </c>
      <c r="I7994" s="3" t="s">
        <v>6298</v>
      </c>
      <c r="J7994" s="3" t="str">
        <f>IF($B7994="SINAPI",IF(ISNUMBER(MATCH(Banco!$C7994,Analitico!$A:$A,0)),INDEX(Analitico!E:E,MATCH(Banco!$C7994,Analitico!$A:$A,0))&amp;"%",""),"")</f>
        <v/>
      </c>
      <c r="K7994" s="3" t="str">
        <f>IF($B7994="SINAPI",IF(ISNUMBER(MATCH(Banco!$C7994,Analitico!$A:$A,0)),INDEX(Analitico!F:F,MATCH(Banco!$C7994,Analitico!$A:$A,0))&amp;"%",""),"")</f>
        <v/>
      </c>
    </row>
    <row r="7995" spans="1:11" ht="22.5" x14ac:dyDescent="0.2">
      <c r="A7995" s="1" t="str">
        <f t="shared" si="126"/>
        <v>SINAPI 101875</v>
      </c>
      <c r="B7995" s="3" t="s">
        <v>21527</v>
      </c>
      <c r="C7995" s="3" t="s">
        <v>9326</v>
      </c>
      <c r="D7995" s="2" t="s">
        <v>16556</v>
      </c>
      <c r="E7995" s="3" t="s">
        <v>20622</v>
      </c>
      <c r="F7995" s="67" t="s">
        <v>39120</v>
      </c>
      <c r="G7995" s="67" t="s">
        <v>36235</v>
      </c>
      <c r="I7995" s="3" t="s">
        <v>6298</v>
      </c>
      <c r="J7995" s="3" t="str">
        <f>IF($B7995="SINAPI",IF(ISNUMBER(MATCH(Banco!$C7995,Analitico!$A:$A,0)),INDEX(Analitico!E:E,MATCH(Banco!$C7995,Analitico!$A:$A,0))&amp;"%",""),"")</f>
        <v/>
      </c>
      <c r="K7995" s="3" t="str">
        <f>IF($B7995="SINAPI",IF(ISNUMBER(MATCH(Banco!$C7995,Analitico!$A:$A,0)),INDEX(Analitico!F:F,MATCH(Banco!$C7995,Analitico!$A:$A,0))&amp;"%",""),"")</f>
        <v/>
      </c>
    </row>
    <row r="7996" spans="1:11" ht="22.5" x14ac:dyDescent="0.2">
      <c r="A7996" s="1" t="str">
        <f t="shared" si="126"/>
        <v>SINAPI 101876</v>
      </c>
      <c r="B7996" s="3" t="s">
        <v>21527</v>
      </c>
      <c r="C7996" s="3" t="s">
        <v>9327</v>
      </c>
      <c r="D7996" s="2" t="s">
        <v>16557</v>
      </c>
      <c r="E7996" s="3" t="s">
        <v>20622</v>
      </c>
      <c r="F7996" s="67" t="s">
        <v>32363</v>
      </c>
      <c r="G7996" s="67" t="s">
        <v>31531</v>
      </c>
      <c r="I7996" s="3" t="s">
        <v>6298</v>
      </c>
      <c r="J7996" s="3" t="str">
        <f>IF($B7996="SINAPI",IF(ISNUMBER(MATCH(Banco!$C7996,Analitico!$A:$A,0)),INDEX(Analitico!E:E,MATCH(Banco!$C7996,Analitico!$A:$A,0))&amp;"%",""),"")</f>
        <v/>
      </c>
      <c r="K7996" s="3" t="str">
        <f>IF($B7996="SINAPI",IF(ISNUMBER(MATCH(Banco!$C7996,Analitico!$A:$A,0)),INDEX(Analitico!F:F,MATCH(Banco!$C7996,Analitico!$A:$A,0))&amp;"%",""),"")</f>
        <v/>
      </c>
    </row>
    <row r="7997" spans="1:11" ht="22.5" x14ac:dyDescent="0.2">
      <c r="A7997" s="1" t="str">
        <f t="shared" si="126"/>
        <v>SINAPI 101877</v>
      </c>
      <c r="B7997" s="3" t="s">
        <v>21527</v>
      </c>
      <c r="C7997" s="3" t="s">
        <v>9328</v>
      </c>
      <c r="D7997" s="2" t="s">
        <v>16558</v>
      </c>
      <c r="E7997" s="3" t="s">
        <v>20622</v>
      </c>
      <c r="F7997" s="67" t="s">
        <v>37553</v>
      </c>
      <c r="G7997" s="67" t="s">
        <v>30003</v>
      </c>
      <c r="I7997" s="3" t="s">
        <v>6298</v>
      </c>
      <c r="J7997" s="3" t="str">
        <f>IF($B7997="SINAPI",IF(ISNUMBER(MATCH(Banco!$C7997,Analitico!$A:$A,0)),INDEX(Analitico!E:E,MATCH(Banco!$C7997,Analitico!$A:$A,0))&amp;"%",""),"")</f>
        <v/>
      </c>
      <c r="K7997" s="3" t="str">
        <f>IF($B7997="SINAPI",IF(ISNUMBER(MATCH(Banco!$C7997,Analitico!$A:$A,0)),INDEX(Analitico!F:F,MATCH(Banco!$C7997,Analitico!$A:$A,0))&amp;"%",""),"")</f>
        <v/>
      </c>
    </row>
    <row r="7998" spans="1:11" ht="22.5" x14ac:dyDescent="0.2">
      <c r="A7998" s="1" t="str">
        <f t="shared" si="126"/>
        <v>SINAPI 101878</v>
      </c>
      <c r="B7998" s="3" t="s">
        <v>21527</v>
      </c>
      <c r="C7998" s="3" t="s">
        <v>9329</v>
      </c>
      <c r="D7998" s="2" t="s">
        <v>16559</v>
      </c>
      <c r="E7998" s="3" t="s">
        <v>20622</v>
      </c>
      <c r="F7998" s="67" t="s">
        <v>39121</v>
      </c>
      <c r="G7998" s="67" t="s">
        <v>36236</v>
      </c>
      <c r="I7998" s="3" t="s">
        <v>6298</v>
      </c>
      <c r="J7998" s="3" t="str">
        <f>IF($B7998="SINAPI",IF(ISNUMBER(MATCH(Banco!$C7998,Analitico!$A:$A,0)),INDEX(Analitico!E:E,MATCH(Banco!$C7998,Analitico!$A:$A,0))&amp;"%",""),"")</f>
        <v/>
      </c>
      <c r="K7998" s="3" t="str">
        <f>IF($B7998="SINAPI",IF(ISNUMBER(MATCH(Banco!$C7998,Analitico!$A:$A,0)),INDEX(Analitico!F:F,MATCH(Banco!$C7998,Analitico!$A:$A,0))&amp;"%",""),"")</f>
        <v/>
      </c>
    </row>
    <row r="7999" spans="1:11" ht="22.5" x14ac:dyDescent="0.2">
      <c r="A7999" s="1" t="str">
        <f t="shared" si="126"/>
        <v>SINAPI 101879</v>
      </c>
      <c r="B7999" s="3" t="s">
        <v>21527</v>
      </c>
      <c r="C7999" s="3" t="s">
        <v>9330</v>
      </c>
      <c r="D7999" s="2" t="s">
        <v>16560</v>
      </c>
      <c r="E7999" s="3" t="s">
        <v>20622</v>
      </c>
      <c r="F7999" s="67" t="s">
        <v>39122</v>
      </c>
      <c r="G7999" s="67" t="s">
        <v>36237</v>
      </c>
      <c r="I7999" s="3" t="s">
        <v>6298</v>
      </c>
      <c r="J7999" s="3" t="str">
        <f>IF($B7999="SINAPI",IF(ISNUMBER(MATCH(Banco!$C7999,Analitico!$A:$A,0)),INDEX(Analitico!E:E,MATCH(Banco!$C7999,Analitico!$A:$A,0))&amp;"%",""),"")</f>
        <v/>
      </c>
      <c r="K7999" s="3" t="str">
        <f>IF($B7999="SINAPI",IF(ISNUMBER(MATCH(Banco!$C7999,Analitico!$A:$A,0)),INDEX(Analitico!F:F,MATCH(Banco!$C7999,Analitico!$A:$A,0))&amp;"%",""),"")</f>
        <v/>
      </c>
    </row>
    <row r="8000" spans="1:11" ht="22.5" x14ac:dyDescent="0.2">
      <c r="A8000" s="1" t="str">
        <f t="shared" si="126"/>
        <v>SINAPI 101880</v>
      </c>
      <c r="B8000" s="3" t="s">
        <v>21527</v>
      </c>
      <c r="C8000" s="3" t="s">
        <v>9331</v>
      </c>
      <c r="D8000" s="2" t="s">
        <v>16561</v>
      </c>
      <c r="E8000" s="3" t="s">
        <v>20622</v>
      </c>
      <c r="F8000" s="67" t="s">
        <v>39123</v>
      </c>
      <c r="G8000" s="67" t="s">
        <v>36238</v>
      </c>
      <c r="I8000" s="3" t="s">
        <v>6298</v>
      </c>
      <c r="J8000" s="3" t="str">
        <f>IF($B8000="SINAPI",IF(ISNUMBER(MATCH(Banco!$C8000,Analitico!$A:$A,0)),INDEX(Analitico!E:E,MATCH(Banco!$C8000,Analitico!$A:$A,0))&amp;"%",""),"")</f>
        <v/>
      </c>
      <c r="K8000" s="3" t="str">
        <f>IF($B8000="SINAPI",IF(ISNUMBER(MATCH(Banco!$C8000,Analitico!$A:$A,0)),INDEX(Analitico!F:F,MATCH(Banco!$C8000,Analitico!$A:$A,0))&amp;"%",""),"")</f>
        <v/>
      </c>
    </row>
    <row r="8001" spans="1:11" ht="22.5" x14ac:dyDescent="0.2">
      <c r="A8001" s="1" t="str">
        <f t="shared" si="126"/>
        <v>SINAPI 101881</v>
      </c>
      <c r="B8001" s="3" t="s">
        <v>21527</v>
      </c>
      <c r="C8001" s="3" t="s">
        <v>9332</v>
      </c>
      <c r="D8001" s="2" t="s">
        <v>16562</v>
      </c>
      <c r="E8001" s="3" t="s">
        <v>20622</v>
      </c>
      <c r="F8001" s="67" t="s">
        <v>39124</v>
      </c>
      <c r="G8001" s="67" t="s">
        <v>36239</v>
      </c>
      <c r="I8001" s="3" t="s">
        <v>6298</v>
      </c>
      <c r="J8001" s="3" t="str">
        <f>IF($B8001="SINAPI",IF(ISNUMBER(MATCH(Banco!$C8001,Analitico!$A:$A,0)),INDEX(Analitico!E:E,MATCH(Banco!$C8001,Analitico!$A:$A,0))&amp;"%",""),"")</f>
        <v/>
      </c>
      <c r="K8001" s="3" t="str">
        <f>IF($B8001="SINAPI",IF(ISNUMBER(MATCH(Banco!$C8001,Analitico!$A:$A,0)),INDEX(Analitico!F:F,MATCH(Banco!$C8001,Analitico!$A:$A,0))&amp;"%",""),"")</f>
        <v/>
      </c>
    </row>
    <row r="8002" spans="1:11" ht="22.5" x14ac:dyDescent="0.2">
      <c r="A8002" s="1" t="str">
        <f t="shared" si="126"/>
        <v>SINAPI 101882</v>
      </c>
      <c r="B8002" s="3" t="s">
        <v>21527</v>
      </c>
      <c r="C8002" s="3" t="s">
        <v>9333</v>
      </c>
      <c r="D8002" s="2" t="s">
        <v>16563</v>
      </c>
      <c r="E8002" s="3" t="s">
        <v>20622</v>
      </c>
      <c r="F8002" s="67" t="s">
        <v>39125</v>
      </c>
      <c r="G8002" s="67" t="s">
        <v>36240</v>
      </c>
      <c r="I8002" s="3" t="s">
        <v>6298</v>
      </c>
      <c r="J8002" s="3" t="str">
        <f>IF($B8002="SINAPI",IF(ISNUMBER(MATCH(Banco!$C8002,Analitico!$A:$A,0)),INDEX(Analitico!E:E,MATCH(Banco!$C8002,Analitico!$A:$A,0))&amp;"%",""),"")</f>
        <v/>
      </c>
      <c r="K8002" s="3" t="str">
        <f>IF($B8002="SINAPI",IF(ISNUMBER(MATCH(Banco!$C8002,Analitico!$A:$A,0)),INDEX(Analitico!F:F,MATCH(Banco!$C8002,Analitico!$A:$A,0))&amp;"%",""),"")</f>
        <v/>
      </c>
    </row>
    <row r="8003" spans="1:11" ht="22.5" x14ac:dyDescent="0.2">
      <c r="A8003" s="1" t="str">
        <f t="shared" si="126"/>
        <v>SINAPI 101883</v>
      </c>
      <c r="B8003" s="3" t="s">
        <v>21527</v>
      </c>
      <c r="C8003" s="3" t="s">
        <v>9334</v>
      </c>
      <c r="D8003" s="2" t="s">
        <v>16564</v>
      </c>
      <c r="E8003" s="3" t="s">
        <v>20622</v>
      </c>
      <c r="F8003" s="67" t="s">
        <v>39126</v>
      </c>
      <c r="G8003" s="67" t="s">
        <v>36241</v>
      </c>
      <c r="I8003" s="3" t="s">
        <v>6298</v>
      </c>
      <c r="J8003" s="3" t="str">
        <f>IF($B8003="SINAPI",IF(ISNUMBER(MATCH(Banco!$C8003,Analitico!$A:$A,0)),INDEX(Analitico!E:E,MATCH(Banco!$C8003,Analitico!$A:$A,0))&amp;"%",""),"")</f>
        <v/>
      </c>
      <c r="K8003" s="3" t="str">
        <f>IF($B8003="SINAPI",IF(ISNUMBER(MATCH(Banco!$C8003,Analitico!$A:$A,0)),INDEX(Analitico!F:F,MATCH(Banco!$C8003,Analitico!$A:$A,0))&amp;"%",""),"")</f>
        <v/>
      </c>
    </row>
    <row r="8004" spans="1:11" ht="22.5" x14ac:dyDescent="0.2">
      <c r="A8004" s="1" t="str">
        <f t="shared" si="126"/>
        <v>SINAPI 101890</v>
      </c>
      <c r="B8004" s="3" t="s">
        <v>21527</v>
      </c>
      <c r="C8004" s="3" t="s">
        <v>9335</v>
      </c>
      <c r="D8004" s="2" t="s">
        <v>16565</v>
      </c>
      <c r="E8004" s="3" t="s">
        <v>20622</v>
      </c>
      <c r="F8004" s="67" t="s">
        <v>21037</v>
      </c>
      <c r="G8004" s="67" t="s">
        <v>5926</v>
      </c>
      <c r="I8004" s="3" t="s">
        <v>6298</v>
      </c>
      <c r="J8004" s="3" t="str">
        <f>IF($B8004="SINAPI",IF(ISNUMBER(MATCH(Banco!$C8004,Analitico!$A:$A,0)),INDEX(Analitico!E:E,MATCH(Banco!$C8004,Analitico!$A:$A,0))&amp;"%",""),"")</f>
        <v/>
      </c>
      <c r="K8004" s="3" t="str">
        <f>IF($B8004="SINAPI",IF(ISNUMBER(MATCH(Banco!$C8004,Analitico!$A:$A,0)),INDEX(Analitico!F:F,MATCH(Banco!$C8004,Analitico!$A:$A,0))&amp;"%",""),"")</f>
        <v/>
      </c>
    </row>
    <row r="8005" spans="1:11" ht="22.5" x14ac:dyDescent="0.2">
      <c r="A8005" s="1" t="str">
        <f t="shared" si="126"/>
        <v>SINAPI 101891</v>
      </c>
      <c r="B8005" s="3" t="s">
        <v>21527</v>
      </c>
      <c r="C8005" s="3" t="s">
        <v>9336</v>
      </c>
      <c r="D8005" s="2" t="s">
        <v>16566</v>
      </c>
      <c r="E8005" s="3" t="s">
        <v>20622</v>
      </c>
      <c r="F8005" s="67" t="s">
        <v>39127</v>
      </c>
      <c r="G8005" s="67" t="s">
        <v>36242</v>
      </c>
      <c r="I8005" s="3" t="s">
        <v>6298</v>
      </c>
      <c r="J8005" s="3" t="str">
        <f>IF($B8005="SINAPI",IF(ISNUMBER(MATCH(Banco!$C8005,Analitico!$A:$A,0)),INDEX(Analitico!E:E,MATCH(Banco!$C8005,Analitico!$A:$A,0))&amp;"%",""),"")</f>
        <v/>
      </c>
      <c r="K8005" s="3" t="str">
        <f>IF($B8005="SINAPI",IF(ISNUMBER(MATCH(Banco!$C8005,Analitico!$A:$A,0)),INDEX(Analitico!F:F,MATCH(Banco!$C8005,Analitico!$A:$A,0))&amp;"%",""),"")</f>
        <v/>
      </c>
    </row>
    <row r="8006" spans="1:11" x14ac:dyDescent="0.2">
      <c r="A8006" s="1" t="str">
        <f t="shared" si="126"/>
        <v>SINAPI 101892</v>
      </c>
      <c r="B8006" s="3" t="s">
        <v>21527</v>
      </c>
      <c r="C8006" s="3" t="s">
        <v>9337</v>
      </c>
      <c r="D8006" s="2" t="s">
        <v>16567</v>
      </c>
      <c r="E8006" s="3" t="s">
        <v>20622</v>
      </c>
      <c r="F8006" s="67" t="s">
        <v>31820</v>
      </c>
      <c r="G8006" s="67" t="s">
        <v>36243</v>
      </c>
      <c r="I8006" s="3" t="s">
        <v>6298</v>
      </c>
      <c r="J8006" s="3" t="str">
        <f>IF($B8006="SINAPI",IF(ISNUMBER(MATCH(Banco!$C8006,Analitico!$A:$A,0)),INDEX(Analitico!E:E,MATCH(Banco!$C8006,Analitico!$A:$A,0))&amp;"%",""),"")</f>
        <v/>
      </c>
      <c r="K8006" s="3" t="str">
        <f>IF($B8006="SINAPI",IF(ISNUMBER(MATCH(Banco!$C8006,Analitico!$A:$A,0)),INDEX(Analitico!F:F,MATCH(Banco!$C8006,Analitico!$A:$A,0))&amp;"%",""),"")</f>
        <v/>
      </c>
    </row>
    <row r="8007" spans="1:11" x14ac:dyDescent="0.2">
      <c r="A8007" s="1" t="str">
        <f t="shared" si="126"/>
        <v>SINAPI 101893</v>
      </c>
      <c r="B8007" s="3" t="s">
        <v>21527</v>
      </c>
      <c r="C8007" s="3" t="s">
        <v>9338</v>
      </c>
      <c r="D8007" s="2" t="s">
        <v>16568</v>
      </c>
      <c r="E8007" s="3" t="s">
        <v>20622</v>
      </c>
      <c r="F8007" s="67" t="s">
        <v>39128</v>
      </c>
      <c r="G8007" s="67" t="s">
        <v>36244</v>
      </c>
      <c r="I8007" s="3" t="s">
        <v>6298</v>
      </c>
      <c r="J8007" s="3" t="str">
        <f>IF($B8007="SINAPI",IF(ISNUMBER(MATCH(Banco!$C8007,Analitico!$A:$A,0)),INDEX(Analitico!E:E,MATCH(Banco!$C8007,Analitico!$A:$A,0))&amp;"%",""),"")</f>
        <v/>
      </c>
      <c r="K8007" s="3" t="str">
        <f>IF($B8007="SINAPI",IF(ISNUMBER(MATCH(Banco!$C8007,Analitico!$A:$A,0)),INDEX(Analitico!F:F,MATCH(Banco!$C8007,Analitico!$A:$A,0))&amp;"%",""),"")</f>
        <v/>
      </c>
    </row>
    <row r="8008" spans="1:11" x14ac:dyDescent="0.2">
      <c r="A8008" s="1" t="str">
        <f t="shared" si="126"/>
        <v>SINAPI 101894</v>
      </c>
      <c r="B8008" s="3" t="s">
        <v>21527</v>
      </c>
      <c r="C8008" s="3" t="s">
        <v>9339</v>
      </c>
      <c r="D8008" s="2" t="s">
        <v>16569</v>
      </c>
      <c r="E8008" s="3" t="s">
        <v>20622</v>
      </c>
      <c r="F8008" s="67" t="s">
        <v>39129</v>
      </c>
      <c r="G8008" s="67" t="s">
        <v>29459</v>
      </c>
      <c r="I8008" s="3" t="s">
        <v>6298</v>
      </c>
      <c r="J8008" s="3" t="str">
        <f>IF($B8008="SINAPI",IF(ISNUMBER(MATCH(Banco!$C8008,Analitico!$A:$A,0)),INDEX(Analitico!E:E,MATCH(Banco!$C8008,Analitico!$A:$A,0))&amp;"%",""),"")</f>
        <v/>
      </c>
      <c r="K8008" s="3" t="str">
        <f>IF($B8008="SINAPI",IF(ISNUMBER(MATCH(Banco!$C8008,Analitico!$A:$A,0)),INDEX(Analitico!F:F,MATCH(Banco!$C8008,Analitico!$A:$A,0))&amp;"%",""),"")</f>
        <v/>
      </c>
    </row>
    <row r="8009" spans="1:11" ht="22.5" x14ac:dyDescent="0.2">
      <c r="A8009" s="1" t="str">
        <f t="shared" si="126"/>
        <v>SINAPI 101895</v>
      </c>
      <c r="B8009" s="3" t="s">
        <v>21527</v>
      </c>
      <c r="C8009" s="3" t="s">
        <v>9340</v>
      </c>
      <c r="D8009" s="2" t="s">
        <v>16570</v>
      </c>
      <c r="E8009" s="3" t="s">
        <v>20622</v>
      </c>
      <c r="F8009" s="67" t="s">
        <v>39130</v>
      </c>
      <c r="G8009" s="67" t="s">
        <v>36245</v>
      </c>
      <c r="I8009" s="3" t="s">
        <v>6298</v>
      </c>
      <c r="J8009" s="3" t="str">
        <f>IF($B8009="SINAPI",IF(ISNUMBER(MATCH(Banco!$C8009,Analitico!$A:$A,0)),INDEX(Analitico!E:E,MATCH(Banco!$C8009,Analitico!$A:$A,0))&amp;"%",""),"")</f>
        <v/>
      </c>
      <c r="K8009" s="3" t="str">
        <f>IF($B8009="SINAPI",IF(ISNUMBER(MATCH(Banco!$C8009,Analitico!$A:$A,0)),INDEX(Analitico!F:F,MATCH(Banco!$C8009,Analitico!$A:$A,0))&amp;"%",""),"")</f>
        <v/>
      </c>
    </row>
    <row r="8010" spans="1:11" ht="22.5" x14ac:dyDescent="0.2">
      <c r="A8010" s="1" t="str">
        <f t="shared" si="126"/>
        <v>SINAPI 101896</v>
      </c>
      <c r="B8010" s="3" t="s">
        <v>21527</v>
      </c>
      <c r="C8010" s="3" t="s">
        <v>9341</v>
      </c>
      <c r="D8010" s="2" t="s">
        <v>16571</v>
      </c>
      <c r="E8010" s="3" t="s">
        <v>20622</v>
      </c>
      <c r="F8010" s="67" t="s">
        <v>39131</v>
      </c>
      <c r="G8010" s="67" t="s">
        <v>36246</v>
      </c>
      <c r="I8010" s="3" t="s">
        <v>6298</v>
      </c>
      <c r="J8010" s="3" t="str">
        <f>IF($B8010="SINAPI",IF(ISNUMBER(MATCH(Banco!$C8010,Analitico!$A:$A,0)),INDEX(Analitico!E:E,MATCH(Banco!$C8010,Analitico!$A:$A,0))&amp;"%",""),"")</f>
        <v/>
      </c>
      <c r="K8010" s="3" t="str">
        <f>IF($B8010="SINAPI",IF(ISNUMBER(MATCH(Banco!$C8010,Analitico!$A:$A,0)),INDEX(Analitico!F:F,MATCH(Banco!$C8010,Analitico!$A:$A,0))&amp;"%",""),"")</f>
        <v/>
      </c>
    </row>
    <row r="8011" spans="1:11" ht="22.5" x14ac:dyDescent="0.2">
      <c r="A8011" s="1" t="str">
        <f t="shared" si="126"/>
        <v>SINAPI 101897</v>
      </c>
      <c r="B8011" s="3" t="s">
        <v>21527</v>
      </c>
      <c r="C8011" s="3" t="s">
        <v>9342</v>
      </c>
      <c r="D8011" s="2" t="s">
        <v>16572</v>
      </c>
      <c r="E8011" s="3" t="s">
        <v>20622</v>
      </c>
      <c r="F8011" s="67" t="s">
        <v>39132</v>
      </c>
      <c r="G8011" s="67" t="s">
        <v>36247</v>
      </c>
      <c r="I8011" s="3" t="s">
        <v>6298</v>
      </c>
      <c r="J8011" s="3" t="str">
        <f>IF($B8011="SINAPI",IF(ISNUMBER(MATCH(Banco!$C8011,Analitico!$A:$A,0)),INDEX(Analitico!E:E,MATCH(Banco!$C8011,Analitico!$A:$A,0))&amp;"%",""),"")</f>
        <v/>
      </c>
      <c r="K8011" s="3" t="str">
        <f>IF($B8011="SINAPI",IF(ISNUMBER(MATCH(Banco!$C8011,Analitico!$A:$A,0)),INDEX(Analitico!F:F,MATCH(Banco!$C8011,Analitico!$A:$A,0))&amp;"%",""),"")</f>
        <v/>
      </c>
    </row>
    <row r="8012" spans="1:11" ht="22.5" x14ac:dyDescent="0.2">
      <c r="A8012" s="1" t="str">
        <f t="shared" si="126"/>
        <v>SINAPI 101898</v>
      </c>
      <c r="B8012" s="3" t="s">
        <v>21527</v>
      </c>
      <c r="C8012" s="3" t="s">
        <v>9343</v>
      </c>
      <c r="D8012" s="2" t="s">
        <v>16573</v>
      </c>
      <c r="E8012" s="3" t="s">
        <v>20622</v>
      </c>
      <c r="F8012" s="67" t="s">
        <v>39133</v>
      </c>
      <c r="G8012" s="67" t="s">
        <v>36248</v>
      </c>
      <c r="I8012" s="3" t="s">
        <v>6298</v>
      </c>
      <c r="J8012" s="3" t="str">
        <f>IF($B8012="SINAPI",IF(ISNUMBER(MATCH(Banco!$C8012,Analitico!$A:$A,0)),INDEX(Analitico!E:E,MATCH(Banco!$C8012,Analitico!$A:$A,0))&amp;"%",""),"")</f>
        <v/>
      </c>
      <c r="K8012" s="3" t="str">
        <f>IF($B8012="SINAPI",IF(ISNUMBER(MATCH(Banco!$C8012,Analitico!$A:$A,0)),INDEX(Analitico!F:F,MATCH(Banco!$C8012,Analitico!$A:$A,0))&amp;"%",""),"")</f>
        <v/>
      </c>
    </row>
    <row r="8013" spans="1:11" ht="22.5" x14ac:dyDescent="0.2">
      <c r="A8013" s="1" t="str">
        <f t="shared" si="126"/>
        <v>SINAPI 101899</v>
      </c>
      <c r="B8013" s="3" t="s">
        <v>21527</v>
      </c>
      <c r="C8013" s="3" t="s">
        <v>9344</v>
      </c>
      <c r="D8013" s="2" t="s">
        <v>16574</v>
      </c>
      <c r="E8013" s="3" t="s">
        <v>20622</v>
      </c>
      <c r="F8013" s="67" t="s">
        <v>39134</v>
      </c>
      <c r="G8013" s="67" t="s">
        <v>36249</v>
      </c>
      <c r="I8013" s="3" t="s">
        <v>6298</v>
      </c>
      <c r="J8013" s="3" t="str">
        <f>IF($B8013="SINAPI",IF(ISNUMBER(MATCH(Banco!$C8013,Analitico!$A:$A,0)),INDEX(Analitico!E:E,MATCH(Banco!$C8013,Analitico!$A:$A,0))&amp;"%",""),"")</f>
        <v/>
      </c>
      <c r="K8013" s="3" t="str">
        <f>IF($B8013="SINAPI",IF(ISNUMBER(MATCH(Banco!$C8013,Analitico!$A:$A,0)),INDEX(Analitico!F:F,MATCH(Banco!$C8013,Analitico!$A:$A,0))&amp;"%",""),"")</f>
        <v/>
      </c>
    </row>
    <row r="8014" spans="1:11" x14ac:dyDescent="0.2">
      <c r="A8014" s="1" t="str">
        <f t="shared" si="126"/>
        <v>SINAPI 101900</v>
      </c>
      <c r="B8014" s="3" t="s">
        <v>21527</v>
      </c>
      <c r="C8014" s="3" t="s">
        <v>9345</v>
      </c>
      <c r="D8014" s="2" t="s">
        <v>16575</v>
      </c>
      <c r="E8014" s="3" t="s">
        <v>20622</v>
      </c>
      <c r="F8014" s="67" t="s">
        <v>39135</v>
      </c>
      <c r="G8014" s="67" t="s">
        <v>36250</v>
      </c>
      <c r="I8014" s="3" t="s">
        <v>6298</v>
      </c>
      <c r="J8014" s="3" t="str">
        <f>IF($B8014="SINAPI",IF(ISNUMBER(MATCH(Banco!$C8014,Analitico!$A:$A,0)),INDEX(Analitico!E:E,MATCH(Banco!$C8014,Analitico!$A:$A,0))&amp;"%",""),"")</f>
        <v/>
      </c>
      <c r="K8014" s="3" t="str">
        <f>IF($B8014="SINAPI",IF(ISNUMBER(MATCH(Banco!$C8014,Analitico!$A:$A,0)),INDEX(Analitico!F:F,MATCH(Banco!$C8014,Analitico!$A:$A,0))&amp;"%",""),"")</f>
        <v/>
      </c>
    </row>
    <row r="8015" spans="1:11" x14ac:dyDescent="0.2">
      <c r="A8015" s="1" t="str">
        <f t="shared" si="126"/>
        <v>SINAPI 101901</v>
      </c>
      <c r="B8015" s="3" t="s">
        <v>21527</v>
      </c>
      <c r="C8015" s="3" t="s">
        <v>9346</v>
      </c>
      <c r="D8015" s="2" t="s">
        <v>16576</v>
      </c>
      <c r="E8015" s="3" t="s">
        <v>20622</v>
      </c>
      <c r="F8015" s="67" t="s">
        <v>39136</v>
      </c>
      <c r="G8015" s="67" t="s">
        <v>31807</v>
      </c>
      <c r="I8015" s="3" t="s">
        <v>6298</v>
      </c>
      <c r="J8015" s="3" t="str">
        <f>IF($B8015="SINAPI",IF(ISNUMBER(MATCH(Banco!$C8015,Analitico!$A:$A,0)),INDEX(Analitico!E:E,MATCH(Banco!$C8015,Analitico!$A:$A,0))&amp;"%",""),"")</f>
        <v/>
      </c>
      <c r="K8015" s="3" t="str">
        <f>IF($B8015="SINAPI",IF(ISNUMBER(MATCH(Banco!$C8015,Analitico!$A:$A,0)),INDEX(Analitico!F:F,MATCH(Banco!$C8015,Analitico!$A:$A,0))&amp;"%",""),"")</f>
        <v/>
      </c>
    </row>
    <row r="8016" spans="1:11" x14ac:dyDescent="0.2">
      <c r="A8016" s="1" t="str">
        <f t="shared" si="126"/>
        <v>SINAPI 101902</v>
      </c>
      <c r="B8016" s="3" t="s">
        <v>21527</v>
      </c>
      <c r="C8016" s="3" t="s">
        <v>9347</v>
      </c>
      <c r="D8016" s="2" t="s">
        <v>16577</v>
      </c>
      <c r="E8016" s="3" t="s">
        <v>20622</v>
      </c>
      <c r="F8016" s="67" t="s">
        <v>39137</v>
      </c>
      <c r="G8016" s="67" t="s">
        <v>36251</v>
      </c>
      <c r="I8016" s="3" t="s">
        <v>6298</v>
      </c>
      <c r="J8016" s="3" t="str">
        <f>IF($B8016="SINAPI",IF(ISNUMBER(MATCH(Banco!$C8016,Analitico!$A:$A,0)),INDEX(Analitico!E:E,MATCH(Banco!$C8016,Analitico!$A:$A,0))&amp;"%",""),"")</f>
        <v/>
      </c>
      <c r="K8016" s="3" t="str">
        <f>IF($B8016="SINAPI",IF(ISNUMBER(MATCH(Banco!$C8016,Analitico!$A:$A,0)),INDEX(Analitico!F:F,MATCH(Banco!$C8016,Analitico!$A:$A,0))&amp;"%",""),"")</f>
        <v/>
      </c>
    </row>
    <row r="8017" spans="1:11" x14ac:dyDescent="0.2">
      <c r="A8017" s="1" t="str">
        <f t="shared" si="126"/>
        <v>SINAPI 101903</v>
      </c>
      <c r="B8017" s="3" t="s">
        <v>21527</v>
      </c>
      <c r="C8017" s="3" t="s">
        <v>9348</v>
      </c>
      <c r="D8017" s="2" t="s">
        <v>16578</v>
      </c>
      <c r="E8017" s="3" t="s">
        <v>20622</v>
      </c>
      <c r="F8017" s="67" t="s">
        <v>39138</v>
      </c>
      <c r="G8017" s="67" t="s">
        <v>36252</v>
      </c>
      <c r="I8017" s="3" t="s">
        <v>6298</v>
      </c>
      <c r="J8017" s="3" t="str">
        <f>IF($B8017="SINAPI",IF(ISNUMBER(MATCH(Banco!$C8017,Analitico!$A:$A,0)),INDEX(Analitico!E:E,MATCH(Banco!$C8017,Analitico!$A:$A,0))&amp;"%",""),"")</f>
        <v/>
      </c>
      <c r="K8017" s="3" t="str">
        <f>IF($B8017="SINAPI",IF(ISNUMBER(MATCH(Banco!$C8017,Analitico!$A:$A,0)),INDEX(Analitico!F:F,MATCH(Banco!$C8017,Analitico!$A:$A,0))&amp;"%",""),"")</f>
        <v/>
      </c>
    </row>
    <row r="8018" spans="1:11" x14ac:dyDescent="0.2">
      <c r="A8018" s="1" t="str">
        <f t="shared" si="126"/>
        <v>SINAPI 101904</v>
      </c>
      <c r="B8018" s="3" t="s">
        <v>21527</v>
      </c>
      <c r="C8018" s="3" t="s">
        <v>9349</v>
      </c>
      <c r="D8018" s="2" t="s">
        <v>16579</v>
      </c>
      <c r="E8018" s="3" t="s">
        <v>20622</v>
      </c>
      <c r="F8018" s="67" t="s">
        <v>39139</v>
      </c>
      <c r="G8018" s="67" t="s">
        <v>36253</v>
      </c>
      <c r="I8018" s="3" t="s">
        <v>6298</v>
      </c>
      <c r="J8018" s="3" t="str">
        <f>IF($B8018="SINAPI",IF(ISNUMBER(MATCH(Banco!$C8018,Analitico!$A:$A,0)),INDEX(Analitico!E:E,MATCH(Banco!$C8018,Analitico!$A:$A,0))&amp;"%",""),"")</f>
        <v/>
      </c>
      <c r="K8018" s="3" t="str">
        <f>IF($B8018="SINAPI",IF(ISNUMBER(MATCH(Banco!$C8018,Analitico!$A:$A,0)),INDEX(Analitico!F:F,MATCH(Banco!$C8018,Analitico!$A:$A,0))&amp;"%",""),"")</f>
        <v/>
      </c>
    </row>
    <row r="8019" spans="1:11" x14ac:dyDescent="0.2">
      <c r="A8019" s="1" t="str">
        <f t="shared" si="126"/>
        <v>SINAPI 101938</v>
      </c>
      <c r="B8019" s="3" t="s">
        <v>21527</v>
      </c>
      <c r="C8019" s="3" t="s">
        <v>9350</v>
      </c>
      <c r="D8019" s="2" t="s">
        <v>16580</v>
      </c>
      <c r="E8019" s="3" t="s">
        <v>20622</v>
      </c>
      <c r="F8019" s="67" t="s">
        <v>31938</v>
      </c>
      <c r="G8019" s="67" t="s">
        <v>29448</v>
      </c>
      <c r="I8019" s="3" t="s">
        <v>6298</v>
      </c>
      <c r="J8019" s="3" t="str">
        <f>IF($B8019="SINAPI",IF(ISNUMBER(MATCH(Banco!$C8019,Analitico!$A:$A,0)),INDEX(Analitico!E:E,MATCH(Banco!$C8019,Analitico!$A:$A,0))&amp;"%",""),"")</f>
        <v/>
      </c>
      <c r="K8019" s="3" t="str">
        <f>IF($B8019="SINAPI",IF(ISNUMBER(MATCH(Banco!$C8019,Analitico!$A:$A,0)),INDEX(Analitico!F:F,MATCH(Banco!$C8019,Analitico!$A:$A,0))&amp;"%",""),"")</f>
        <v/>
      </c>
    </row>
    <row r="8020" spans="1:11" ht="22.5" x14ac:dyDescent="0.2">
      <c r="A8020" s="1" t="str">
        <f t="shared" si="126"/>
        <v>SINAPI 101946</v>
      </c>
      <c r="B8020" s="3" t="s">
        <v>21527</v>
      </c>
      <c r="C8020" s="3" t="s">
        <v>9351</v>
      </c>
      <c r="D8020" s="2" t="s">
        <v>16581</v>
      </c>
      <c r="E8020" s="3" t="s">
        <v>20622</v>
      </c>
      <c r="F8020" s="67" t="s">
        <v>39140</v>
      </c>
      <c r="G8020" s="67" t="s">
        <v>36254</v>
      </c>
      <c r="I8020" s="3" t="s">
        <v>6298</v>
      </c>
      <c r="J8020" s="3" t="str">
        <f>IF($B8020="SINAPI",IF(ISNUMBER(MATCH(Banco!$C8020,Analitico!$A:$A,0)),INDEX(Analitico!E:E,MATCH(Banco!$C8020,Analitico!$A:$A,0))&amp;"%",""),"")</f>
        <v/>
      </c>
      <c r="K8020" s="3" t="str">
        <f>IF($B8020="SINAPI",IF(ISNUMBER(MATCH(Banco!$C8020,Analitico!$A:$A,0)),INDEX(Analitico!F:F,MATCH(Banco!$C8020,Analitico!$A:$A,0))&amp;"%",""),"")</f>
        <v/>
      </c>
    </row>
    <row r="8021" spans="1:11" ht="22.5" x14ac:dyDescent="0.2">
      <c r="A8021" s="1" t="str">
        <f t="shared" si="126"/>
        <v>SINAPI 91945</v>
      </c>
      <c r="B8021" s="3" t="s">
        <v>21527</v>
      </c>
      <c r="C8021" s="3" t="s">
        <v>9352</v>
      </c>
      <c r="D8021" s="2" t="s">
        <v>16582</v>
      </c>
      <c r="E8021" s="3" t="s">
        <v>20622</v>
      </c>
      <c r="F8021" s="67" t="s">
        <v>20913</v>
      </c>
      <c r="G8021" s="67" t="s">
        <v>31646</v>
      </c>
      <c r="I8021" s="3" t="s">
        <v>6298</v>
      </c>
      <c r="J8021" s="3" t="str">
        <f>IF($B8021="SINAPI",IF(ISNUMBER(MATCH(Banco!$C8021,Analitico!$A:$A,0)),INDEX(Analitico!E:E,MATCH(Banco!$C8021,Analitico!$A:$A,0))&amp;"%",""),"")</f>
        <v/>
      </c>
      <c r="K8021" s="3" t="str">
        <f>IF($B8021="SINAPI",IF(ISNUMBER(MATCH(Banco!$C8021,Analitico!$A:$A,0)),INDEX(Analitico!F:F,MATCH(Banco!$C8021,Analitico!$A:$A,0))&amp;"%",""),"")</f>
        <v/>
      </c>
    </row>
    <row r="8022" spans="1:11" ht="22.5" x14ac:dyDescent="0.2">
      <c r="A8022" s="1" t="str">
        <f t="shared" si="126"/>
        <v>SINAPI 91946</v>
      </c>
      <c r="B8022" s="3" t="s">
        <v>21527</v>
      </c>
      <c r="C8022" s="3" t="s">
        <v>9353</v>
      </c>
      <c r="D8022" s="2" t="s">
        <v>16583</v>
      </c>
      <c r="E8022" s="3" t="s">
        <v>20622</v>
      </c>
      <c r="F8022" s="67" t="s">
        <v>30721</v>
      </c>
      <c r="G8022" s="67" t="s">
        <v>5574</v>
      </c>
      <c r="I8022" s="3" t="s">
        <v>6298</v>
      </c>
      <c r="J8022" s="3" t="str">
        <f>IF($B8022="SINAPI",IF(ISNUMBER(MATCH(Banco!$C8022,Analitico!$A:$A,0)),INDEX(Analitico!E:E,MATCH(Banco!$C8022,Analitico!$A:$A,0))&amp;"%",""),"")</f>
        <v/>
      </c>
      <c r="K8022" s="3" t="str">
        <f>IF($B8022="SINAPI",IF(ISNUMBER(MATCH(Banco!$C8022,Analitico!$A:$A,0)),INDEX(Analitico!F:F,MATCH(Banco!$C8022,Analitico!$A:$A,0))&amp;"%",""),"")</f>
        <v/>
      </c>
    </row>
    <row r="8023" spans="1:11" ht="22.5" x14ac:dyDescent="0.2">
      <c r="A8023" s="1" t="str">
        <f t="shared" si="126"/>
        <v>SINAPI 91947</v>
      </c>
      <c r="B8023" s="3" t="s">
        <v>21527</v>
      </c>
      <c r="C8023" s="3" t="s">
        <v>9354</v>
      </c>
      <c r="D8023" s="2" t="s">
        <v>16584</v>
      </c>
      <c r="E8023" s="3" t="s">
        <v>20622</v>
      </c>
      <c r="F8023" s="67" t="s">
        <v>5064</v>
      </c>
      <c r="G8023" s="67" t="s">
        <v>36030</v>
      </c>
      <c r="I8023" s="3" t="s">
        <v>6298</v>
      </c>
      <c r="J8023" s="3" t="str">
        <f>IF($B8023="SINAPI",IF(ISNUMBER(MATCH(Banco!$C8023,Analitico!$A:$A,0)),INDEX(Analitico!E:E,MATCH(Banco!$C8023,Analitico!$A:$A,0))&amp;"%",""),"")</f>
        <v/>
      </c>
      <c r="K8023" s="3" t="str">
        <f>IF($B8023="SINAPI",IF(ISNUMBER(MATCH(Banco!$C8023,Analitico!$A:$A,0)),INDEX(Analitico!F:F,MATCH(Banco!$C8023,Analitico!$A:$A,0))&amp;"%",""),"")</f>
        <v/>
      </c>
    </row>
    <row r="8024" spans="1:11" ht="22.5" x14ac:dyDescent="0.2">
      <c r="A8024" s="1" t="str">
        <f t="shared" si="126"/>
        <v>SINAPI 91949</v>
      </c>
      <c r="B8024" s="3" t="s">
        <v>21527</v>
      </c>
      <c r="C8024" s="3" t="s">
        <v>9355</v>
      </c>
      <c r="D8024" s="2" t="s">
        <v>16585</v>
      </c>
      <c r="E8024" s="3" t="s">
        <v>20622</v>
      </c>
      <c r="F8024" s="67" t="s">
        <v>21716</v>
      </c>
      <c r="G8024" s="67" t="s">
        <v>35229</v>
      </c>
      <c r="I8024" s="3" t="s">
        <v>6298</v>
      </c>
      <c r="J8024" s="3" t="str">
        <f>IF($B8024="SINAPI",IF(ISNUMBER(MATCH(Banco!$C8024,Analitico!$A:$A,0)),INDEX(Analitico!E:E,MATCH(Banco!$C8024,Analitico!$A:$A,0))&amp;"%",""),"")</f>
        <v/>
      </c>
      <c r="K8024" s="3" t="str">
        <f>IF($B8024="SINAPI",IF(ISNUMBER(MATCH(Banco!$C8024,Analitico!$A:$A,0)),INDEX(Analitico!F:F,MATCH(Banco!$C8024,Analitico!$A:$A,0))&amp;"%",""),"")</f>
        <v/>
      </c>
    </row>
    <row r="8025" spans="1:11" ht="22.5" x14ac:dyDescent="0.2">
      <c r="A8025" s="1" t="str">
        <f t="shared" si="126"/>
        <v>SINAPI 91950</v>
      </c>
      <c r="B8025" s="3" t="s">
        <v>21527</v>
      </c>
      <c r="C8025" s="3" t="s">
        <v>9356</v>
      </c>
      <c r="D8025" s="2" t="s">
        <v>16586</v>
      </c>
      <c r="E8025" s="3" t="s">
        <v>20622</v>
      </c>
      <c r="F8025" s="67" t="s">
        <v>31913</v>
      </c>
      <c r="G8025" s="67" t="s">
        <v>5172</v>
      </c>
      <c r="I8025" s="3" t="s">
        <v>6298</v>
      </c>
      <c r="J8025" s="3" t="str">
        <f>IF($B8025="SINAPI",IF(ISNUMBER(MATCH(Banco!$C8025,Analitico!$A:$A,0)),INDEX(Analitico!E:E,MATCH(Banco!$C8025,Analitico!$A:$A,0))&amp;"%",""),"")</f>
        <v/>
      </c>
      <c r="K8025" s="3" t="str">
        <f>IF($B8025="SINAPI",IF(ISNUMBER(MATCH(Banco!$C8025,Analitico!$A:$A,0)),INDEX(Analitico!F:F,MATCH(Banco!$C8025,Analitico!$A:$A,0))&amp;"%",""),"")</f>
        <v/>
      </c>
    </row>
    <row r="8026" spans="1:11" ht="22.5" x14ac:dyDescent="0.2">
      <c r="A8026" s="1" t="str">
        <f t="shared" si="126"/>
        <v>SINAPI 91951</v>
      </c>
      <c r="B8026" s="3" t="s">
        <v>21527</v>
      </c>
      <c r="C8026" s="3" t="s">
        <v>9357</v>
      </c>
      <c r="D8026" s="2" t="s">
        <v>16587</v>
      </c>
      <c r="E8026" s="3" t="s">
        <v>20622</v>
      </c>
      <c r="F8026" s="67" t="s">
        <v>21674</v>
      </c>
      <c r="G8026" s="67" t="s">
        <v>5033</v>
      </c>
      <c r="I8026" s="3" t="s">
        <v>6298</v>
      </c>
      <c r="J8026" s="3" t="str">
        <f>IF($B8026="SINAPI",IF(ISNUMBER(MATCH(Banco!$C8026,Analitico!$A:$A,0)),INDEX(Analitico!E:E,MATCH(Banco!$C8026,Analitico!$A:$A,0))&amp;"%",""),"")</f>
        <v/>
      </c>
      <c r="K8026" s="3" t="str">
        <f>IF($B8026="SINAPI",IF(ISNUMBER(MATCH(Banco!$C8026,Analitico!$A:$A,0)),INDEX(Analitico!F:F,MATCH(Banco!$C8026,Analitico!$A:$A,0))&amp;"%",""),"")</f>
        <v/>
      </c>
    </row>
    <row r="8027" spans="1:11" ht="22.5" x14ac:dyDescent="0.2">
      <c r="A8027" s="1" t="str">
        <f t="shared" si="126"/>
        <v>SINAPI 91952</v>
      </c>
      <c r="B8027" s="3" t="s">
        <v>21527</v>
      </c>
      <c r="C8027" s="3" t="s">
        <v>9358</v>
      </c>
      <c r="D8027" s="2" t="s">
        <v>16588</v>
      </c>
      <c r="E8027" s="3" t="s">
        <v>20622</v>
      </c>
      <c r="F8027" s="67" t="s">
        <v>5711</v>
      </c>
      <c r="G8027" s="67" t="s">
        <v>28826</v>
      </c>
      <c r="I8027" s="3" t="s">
        <v>6298</v>
      </c>
      <c r="J8027" s="3" t="str">
        <f>IF($B8027="SINAPI",IF(ISNUMBER(MATCH(Banco!$C8027,Analitico!$A:$A,0)),INDEX(Analitico!E:E,MATCH(Banco!$C8027,Analitico!$A:$A,0))&amp;"%",""),"")</f>
        <v/>
      </c>
      <c r="K8027" s="3" t="str">
        <f>IF($B8027="SINAPI",IF(ISNUMBER(MATCH(Banco!$C8027,Analitico!$A:$A,0)),INDEX(Analitico!F:F,MATCH(Banco!$C8027,Analitico!$A:$A,0))&amp;"%",""),"")</f>
        <v/>
      </c>
    </row>
    <row r="8028" spans="1:11" ht="22.5" x14ac:dyDescent="0.2">
      <c r="A8028" s="1" t="str">
        <f t="shared" si="126"/>
        <v>SINAPI 91953</v>
      </c>
      <c r="B8028" s="3" t="s">
        <v>21527</v>
      </c>
      <c r="C8028" s="3" t="s">
        <v>9359</v>
      </c>
      <c r="D8028" s="2" t="s">
        <v>16589</v>
      </c>
      <c r="E8028" s="3" t="s">
        <v>20622</v>
      </c>
      <c r="F8028" s="67" t="s">
        <v>39141</v>
      </c>
      <c r="G8028" s="67" t="s">
        <v>36255</v>
      </c>
      <c r="I8028" s="3" t="s">
        <v>6298</v>
      </c>
      <c r="J8028" s="3" t="str">
        <f>IF($B8028="SINAPI",IF(ISNUMBER(MATCH(Banco!$C8028,Analitico!$A:$A,0)),INDEX(Analitico!E:E,MATCH(Banco!$C8028,Analitico!$A:$A,0))&amp;"%",""),"")</f>
        <v/>
      </c>
      <c r="K8028" s="3" t="str">
        <f>IF($B8028="SINAPI",IF(ISNUMBER(MATCH(Banco!$C8028,Analitico!$A:$A,0)),INDEX(Analitico!F:F,MATCH(Banco!$C8028,Analitico!$A:$A,0))&amp;"%",""),"")</f>
        <v/>
      </c>
    </row>
    <row r="8029" spans="1:11" ht="22.5" x14ac:dyDescent="0.2">
      <c r="A8029" s="1" t="str">
        <f t="shared" si="126"/>
        <v>SINAPI 91954</v>
      </c>
      <c r="B8029" s="3" t="s">
        <v>21527</v>
      </c>
      <c r="C8029" s="3" t="s">
        <v>9360</v>
      </c>
      <c r="D8029" s="2" t="s">
        <v>16590</v>
      </c>
      <c r="E8029" s="3" t="s">
        <v>20622</v>
      </c>
      <c r="F8029" s="67" t="s">
        <v>37552</v>
      </c>
      <c r="G8029" s="67" t="s">
        <v>20871</v>
      </c>
      <c r="I8029" s="3" t="s">
        <v>6298</v>
      </c>
      <c r="J8029" s="3" t="str">
        <f>IF($B8029="SINAPI",IF(ISNUMBER(MATCH(Banco!$C8029,Analitico!$A:$A,0)),INDEX(Analitico!E:E,MATCH(Banco!$C8029,Analitico!$A:$A,0))&amp;"%",""),"")</f>
        <v/>
      </c>
      <c r="K8029" s="3" t="str">
        <f>IF($B8029="SINAPI",IF(ISNUMBER(MATCH(Banco!$C8029,Analitico!$A:$A,0)),INDEX(Analitico!F:F,MATCH(Banco!$C8029,Analitico!$A:$A,0))&amp;"%",""),"")</f>
        <v/>
      </c>
    </row>
    <row r="8030" spans="1:11" ht="22.5" x14ac:dyDescent="0.2">
      <c r="A8030" s="1" t="str">
        <f t="shared" si="126"/>
        <v>SINAPI 91955</v>
      </c>
      <c r="B8030" s="3" t="s">
        <v>21527</v>
      </c>
      <c r="C8030" s="3" t="s">
        <v>9361</v>
      </c>
      <c r="D8030" s="2" t="s">
        <v>16591</v>
      </c>
      <c r="E8030" s="3" t="s">
        <v>20622</v>
      </c>
      <c r="F8030" s="67" t="s">
        <v>39142</v>
      </c>
      <c r="G8030" s="67" t="s">
        <v>21040</v>
      </c>
      <c r="I8030" s="3" t="s">
        <v>6298</v>
      </c>
      <c r="J8030" s="3" t="str">
        <f>IF($B8030="SINAPI",IF(ISNUMBER(MATCH(Banco!$C8030,Analitico!$A:$A,0)),INDEX(Analitico!E:E,MATCH(Banco!$C8030,Analitico!$A:$A,0))&amp;"%",""),"")</f>
        <v/>
      </c>
      <c r="K8030" s="3" t="str">
        <f>IF($B8030="SINAPI",IF(ISNUMBER(MATCH(Banco!$C8030,Analitico!$A:$A,0)),INDEX(Analitico!F:F,MATCH(Banco!$C8030,Analitico!$A:$A,0))&amp;"%",""),"")</f>
        <v/>
      </c>
    </row>
    <row r="8031" spans="1:11" ht="22.5" x14ac:dyDescent="0.2">
      <c r="A8031" s="1" t="str">
        <f t="shared" si="126"/>
        <v>SINAPI 91956</v>
      </c>
      <c r="B8031" s="3" t="s">
        <v>21527</v>
      </c>
      <c r="C8031" s="3" t="s">
        <v>9362</v>
      </c>
      <c r="D8031" s="2" t="s">
        <v>16592</v>
      </c>
      <c r="E8031" s="3" t="s">
        <v>20622</v>
      </c>
      <c r="F8031" s="67" t="s">
        <v>29768</v>
      </c>
      <c r="G8031" s="67" t="s">
        <v>31833</v>
      </c>
      <c r="I8031" s="3" t="s">
        <v>6298</v>
      </c>
      <c r="J8031" s="3" t="str">
        <f>IF($B8031="SINAPI",IF(ISNUMBER(MATCH(Banco!$C8031,Analitico!$A:$A,0)),INDEX(Analitico!E:E,MATCH(Banco!$C8031,Analitico!$A:$A,0))&amp;"%",""),"")</f>
        <v/>
      </c>
      <c r="K8031" s="3" t="str">
        <f>IF($B8031="SINAPI",IF(ISNUMBER(MATCH(Banco!$C8031,Analitico!$A:$A,0)),INDEX(Analitico!F:F,MATCH(Banco!$C8031,Analitico!$A:$A,0))&amp;"%",""),"")</f>
        <v/>
      </c>
    </row>
    <row r="8032" spans="1:11" ht="22.5" x14ac:dyDescent="0.2">
      <c r="A8032" s="1" t="str">
        <f t="shared" si="126"/>
        <v>SINAPI 91957</v>
      </c>
      <c r="B8032" s="3" t="s">
        <v>21527</v>
      </c>
      <c r="C8032" s="3" t="s">
        <v>9363</v>
      </c>
      <c r="D8032" s="2" t="s">
        <v>16593</v>
      </c>
      <c r="E8032" s="3" t="s">
        <v>20622</v>
      </c>
      <c r="F8032" s="67" t="s">
        <v>39143</v>
      </c>
      <c r="G8032" s="67" t="s">
        <v>31678</v>
      </c>
      <c r="I8032" s="3" t="s">
        <v>6298</v>
      </c>
      <c r="J8032" s="3" t="str">
        <f>IF($B8032="SINAPI",IF(ISNUMBER(MATCH(Banco!$C8032,Analitico!$A:$A,0)),INDEX(Analitico!E:E,MATCH(Banco!$C8032,Analitico!$A:$A,0))&amp;"%",""),"")</f>
        <v/>
      </c>
      <c r="K8032" s="3" t="str">
        <f>IF($B8032="SINAPI",IF(ISNUMBER(MATCH(Banco!$C8032,Analitico!$A:$A,0)),INDEX(Analitico!F:F,MATCH(Banco!$C8032,Analitico!$A:$A,0))&amp;"%",""),"")</f>
        <v/>
      </c>
    </row>
    <row r="8033" spans="1:11" ht="22.5" x14ac:dyDescent="0.2">
      <c r="A8033" s="1" t="str">
        <f t="shared" si="126"/>
        <v>SINAPI 91958</v>
      </c>
      <c r="B8033" s="3" t="s">
        <v>21527</v>
      </c>
      <c r="C8033" s="3" t="s">
        <v>9364</v>
      </c>
      <c r="D8033" s="2" t="s">
        <v>16594</v>
      </c>
      <c r="E8033" s="3" t="s">
        <v>20622</v>
      </c>
      <c r="F8033" s="67" t="s">
        <v>20859</v>
      </c>
      <c r="G8033" s="67" t="s">
        <v>4886</v>
      </c>
      <c r="I8033" s="3" t="s">
        <v>6298</v>
      </c>
      <c r="J8033" s="3" t="str">
        <f>IF($B8033="SINAPI",IF(ISNUMBER(MATCH(Banco!$C8033,Analitico!$A:$A,0)),INDEX(Analitico!E:E,MATCH(Banco!$C8033,Analitico!$A:$A,0))&amp;"%",""),"")</f>
        <v/>
      </c>
      <c r="K8033" s="3" t="str">
        <f>IF($B8033="SINAPI",IF(ISNUMBER(MATCH(Banco!$C8033,Analitico!$A:$A,0)),INDEX(Analitico!F:F,MATCH(Banco!$C8033,Analitico!$A:$A,0))&amp;"%",""),"")</f>
        <v/>
      </c>
    </row>
    <row r="8034" spans="1:11" ht="22.5" x14ac:dyDescent="0.2">
      <c r="A8034" s="1" t="str">
        <f t="shared" si="126"/>
        <v>SINAPI 91959</v>
      </c>
      <c r="B8034" s="3" t="s">
        <v>21527</v>
      </c>
      <c r="C8034" s="3" t="s">
        <v>9365</v>
      </c>
      <c r="D8034" s="2" t="s">
        <v>16595</v>
      </c>
      <c r="E8034" s="3" t="s">
        <v>20622</v>
      </c>
      <c r="F8034" s="67" t="s">
        <v>34806</v>
      </c>
      <c r="G8034" s="67" t="s">
        <v>36256</v>
      </c>
      <c r="I8034" s="3" t="s">
        <v>6298</v>
      </c>
      <c r="J8034" s="3" t="str">
        <f>IF($B8034="SINAPI",IF(ISNUMBER(MATCH(Banco!$C8034,Analitico!$A:$A,0)),INDEX(Analitico!E:E,MATCH(Banco!$C8034,Analitico!$A:$A,0))&amp;"%",""),"")</f>
        <v/>
      </c>
      <c r="K8034" s="3" t="str">
        <f>IF($B8034="SINAPI",IF(ISNUMBER(MATCH(Banco!$C8034,Analitico!$A:$A,0)),INDEX(Analitico!F:F,MATCH(Banco!$C8034,Analitico!$A:$A,0))&amp;"%",""),"")</f>
        <v/>
      </c>
    </row>
    <row r="8035" spans="1:11" ht="22.5" x14ac:dyDescent="0.2">
      <c r="A8035" s="1" t="str">
        <f t="shared" ref="A8035:A8098" si="127">CONCATENAR</f>
        <v>SINAPI 91960</v>
      </c>
      <c r="B8035" s="3" t="s">
        <v>21527</v>
      </c>
      <c r="C8035" s="3" t="s">
        <v>9366</v>
      </c>
      <c r="D8035" s="2" t="s">
        <v>16596</v>
      </c>
      <c r="E8035" s="3" t="s">
        <v>20622</v>
      </c>
      <c r="F8035" s="67" t="s">
        <v>29527</v>
      </c>
      <c r="G8035" s="67" t="s">
        <v>32180</v>
      </c>
      <c r="I8035" s="3" t="s">
        <v>6298</v>
      </c>
      <c r="J8035" s="3" t="str">
        <f>IF($B8035="SINAPI",IF(ISNUMBER(MATCH(Banco!$C8035,Analitico!$A:$A,0)),INDEX(Analitico!E:E,MATCH(Banco!$C8035,Analitico!$A:$A,0))&amp;"%",""),"")</f>
        <v/>
      </c>
      <c r="K8035" s="3" t="str">
        <f>IF($B8035="SINAPI",IF(ISNUMBER(MATCH(Banco!$C8035,Analitico!$A:$A,0)),INDEX(Analitico!F:F,MATCH(Banco!$C8035,Analitico!$A:$A,0))&amp;"%",""),"")</f>
        <v/>
      </c>
    </row>
    <row r="8036" spans="1:11" ht="22.5" x14ac:dyDescent="0.2">
      <c r="A8036" s="1" t="str">
        <f t="shared" si="127"/>
        <v>SINAPI 91961</v>
      </c>
      <c r="B8036" s="3" t="s">
        <v>21527</v>
      </c>
      <c r="C8036" s="3" t="s">
        <v>9367</v>
      </c>
      <c r="D8036" s="2" t="s">
        <v>16597</v>
      </c>
      <c r="E8036" s="3" t="s">
        <v>20622</v>
      </c>
      <c r="F8036" s="67" t="s">
        <v>32224</v>
      </c>
      <c r="G8036" s="67" t="s">
        <v>36257</v>
      </c>
      <c r="I8036" s="3" t="s">
        <v>6298</v>
      </c>
      <c r="J8036" s="3" t="str">
        <f>IF($B8036="SINAPI",IF(ISNUMBER(MATCH(Banco!$C8036,Analitico!$A:$A,0)),INDEX(Analitico!E:E,MATCH(Banco!$C8036,Analitico!$A:$A,0))&amp;"%",""),"")</f>
        <v/>
      </c>
      <c r="K8036" s="3" t="str">
        <f>IF($B8036="SINAPI",IF(ISNUMBER(MATCH(Banco!$C8036,Analitico!$A:$A,0)),INDEX(Analitico!F:F,MATCH(Banco!$C8036,Analitico!$A:$A,0))&amp;"%",""),"")</f>
        <v/>
      </c>
    </row>
    <row r="8037" spans="1:11" ht="22.5" x14ac:dyDescent="0.2">
      <c r="A8037" s="1" t="str">
        <f t="shared" si="127"/>
        <v>SINAPI 91962</v>
      </c>
      <c r="B8037" s="3" t="s">
        <v>21527</v>
      </c>
      <c r="C8037" s="3" t="s">
        <v>9368</v>
      </c>
      <c r="D8037" s="2" t="s">
        <v>16598</v>
      </c>
      <c r="E8037" s="3" t="s">
        <v>20622</v>
      </c>
      <c r="F8037" s="67" t="s">
        <v>39144</v>
      </c>
      <c r="G8037" s="67" t="s">
        <v>32358</v>
      </c>
      <c r="I8037" s="3" t="s">
        <v>6298</v>
      </c>
      <c r="J8037" s="3" t="str">
        <f>IF($B8037="SINAPI",IF(ISNUMBER(MATCH(Banco!$C8037,Analitico!$A:$A,0)),INDEX(Analitico!E:E,MATCH(Banco!$C8037,Analitico!$A:$A,0))&amp;"%",""),"")</f>
        <v/>
      </c>
      <c r="K8037" s="3" t="str">
        <f>IF($B8037="SINAPI",IF(ISNUMBER(MATCH(Banco!$C8037,Analitico!$A:$A,0)),INDEX(Analitico!F:F,MATCH(Banco!$C8037,Analitico!$A:$A,0))&amp;"%",""),"")</f>
        <v/>
      </c>
    </row>
    <row r="8038" spans="1:11" ht="22.5" x14ac:dyDescent="0.2">
      <c r="A8038" s="1" t="str">
        <f t="shared" si="127"/>
        <v>SINAPI 91963</v>
      </c>
      <c r="B8038" s="3" t="s">
        <v>21527</v>
      </c>
      <c r="C8038" s="3" t="s">
        <v>9369</v>
      </c>
      <c r="D8038" s="2" t="s">
        <v>16599</v>
      </c>
      <c r="E8038" s="3" t="s">
        <v>20622</v>
      </c>
      <c r="F8038" s="67" t="s">
        <v>21809</v>
      </c>
      <c r="G8038" s="67" t="s">
        <v>29454</v>
      </c>
      <c r="I8038" s="3" t="s">
        <v>6298</v>
      </c>
      <c r="J8038" s="3" t="str">
        <f>IF($B8038="SINAPI",IF(ISNUMBER(MATCH(Banco!$C8038,Analitico!$A:$A,0)),INDEX(Analitico!E:E,MATCH(Banco!$C8038,Analitico!$A:$A,0))&amp;"%",""),"")</f>
        <v/>
      </c>
      <c r="K8038" s="3" t="str">
        <f>IF($B8038="SINAPI",IF(ISNUMBER(MATCH(Banco!$C8038,Analitico!$A:$A,0)),INDEX(Analitico!F:F,MATCH(Banco!$C8038,Analitico!$A:$A,0))&amp;"%",""),"")</f>
        <v/>
      </c>
    </row>
    <row r="8039" spans="1:11" ht="22.5" x14ac:dyDescent="0.2">
      <c r="A8039" s="1" t="str">
        <f t="shared" si="127"/>
        <v>SINAPI 91964</v>
      </c>
      <c r="B8039" s="3" t="s">
        <v>21527</v>
      </c>
      <c r="C8039" s="3" t="s">
        <v>9370</v>
      </c>
      <c r="D8039" s="2" t="s">
        <v>16600</v>
      </c>
      <c r="E8039" s="3" t="s">
        <v>20622</v>
      </c>
      <c r="F8039" s="67" t="s">
        <v>30894</v>
      </c>
      <c r="G8039" s="67" t="s">
        <v>36164</v>
      </c>
      <c r="I8039" s="3" t="s">
        <v>6298</v>
      </c>
      <c r="J8039" s="3" t="str">
        <f>IF($B8039="SINAPI",IF(ISNUMBER(MATCH(Banco!$C8039,Analitico!$A:$A,0)),INDEX(Analitico!E:E,MATCH(Banco!$C8039,Analitico!$A:$A,0))&amp;"%",""),"")</f>
        <v/>
      </c>
      <c r="K8039" s="3" t="str">
        <f>IF($B8039="SINAPI",IF(ISNUMBER(MATCH(Banco!$C8039,Analitico!$A:$A,0)),INDEX(Analitico!F:F,MATCH(Banco!$C8039,Analitico!$A:$A,0))&amp;"%",""),"")</f>
        <v/>
      </c>
    </row>
    <row r="8040" spans="1:11" ht="22.5" x14ac:dyDescent="0.2">
      <c r="A8040" s="1" t="str">
        <f t="shared" si="127"/>
        <v>SINAPI 91965</v>
      </c>
      <c r="B8040" s="3" t="s">
        <v>21527</v>
      </c>
      <c r="C8040" s="3" t="s">
        <v>9371</v>
      </c>
      <c r="D8040" s="2" t="s">
        <v>16601</v>
      </c>
      <c r="E8040" s="3" t="s">
        <v>20622</v>
      </c>
      <c r="F8040" s="67" t="s">
        <v>29438</v>
      </c>
      <c r="G8040" s="67" t="s">
        <v>34428</v>
      </c>
      <c r="I8040" s="3" t="s">
        <v>6298</v>
      </c>
      <c r="J8040" s="3" t="str">
        <f>IF($B8040="SINAPI",IF(ISNUMBER(MATCH(Banco!$C8040,Analitico!$A:$A,0)),INDEX(Analitico!E:E,MATCH(Banco!$C8040,Analitico!$A:$A,0))&amp;"%",""),"")</f>
        <v/>
      </c>
      <c r="K8040" s="3" t="str">
        <f>IF($B8040="SINAPI",IF(ISNUMBER(MATCH(Banco!$C8040,Analitico!$A:$A,0)),INDEX(Analitico!F:F,MATCH(Banco!$C8040,Analitico!$A:$A,0))&amp;"%",""),"")</f>
        <v/>
      </c>
    </row>
    <row r="8041" spans="1:11" ht="22.5" x14ac:dyDescent="0.2">
      <c r="A8041" s="1" t="str">
        <f t="shared" si="127"/>
        <v>SINAPI 91966</v>
      </c>
      <c r="B8041" s="3" t="s">
        <v>21527</v>
      </c>
      <c r="C8041" s="3" t="s">
        <v>9372</v>
      </c>
      <c r="D8041" s="2" t="s">
        <v>16602</v>
      </c>
      <c r="E8041" s="3" t="s">
        <v>20622</v>
      </c>
      <c r="F8041" s="67" t="s">
        <v>39145</v>
      </c>
      <c r="G8041" s="67" t="s">
        <v>36258</v>
      </c>
      <c r="I8041" s="3" t="s">
        <v>6298</v>
      </c>
      <c r="J8041" s="3" t="str">
        <f>IF($B8041="SINAPI",IF(ISNUMBER(MATCH(Banco!$C8041,Analitico!$A:$A,0)),INDEX(Analitico!E:E,MATCH(Banco!$C8041,Analitico!$A:$A,0))&amp;"%",""),"")</f>
        <v/>
      </c>
      <c r="K8041" s="3" t="str">
        <f>IF($B8041="SINAPI",IF(ISNUMBER(MATCH(Banco!$C8041,Analitico!$A:$A,0)),INDEX(Analitico!F:F,MATCH(Banco!$C8041,Analitico!$A:$A,0))&amp;"%",""),"")</f>
        <v/>
      </c>
    </row>
    <row r="8042" spans="1:11" ht="22.5" x14ac:dyDescent="0.2">
      <c r="A8042" s="1" t="str">
        <f t="shared" si="127"/>
        <v>SINAPI 91967</v>
      </c>
      <c r="B8042" s="3" t="s">
        <v>21527</v>
      </c>
      <c r="C8042" s="3" t="s">
        <v>9373</v>
      </c>
      <c r="D8042" s="2" t="s">
        <v>16603</v>
      </c>
      <c r="E8042" s="3" t="s">
        <v>20622</v>
      </c>
      <c r="F8042" s="67" t="s">
        <v>39146</v>
      </c>
      <c r="G8042" s="67" t="s">
        <v>21560</v>
      </c>
      <c r="I8042" s="3" t="s">
        <v>6298</v>
      </c>
      <c r="J8042" s="3" t="str">
        <f>IF($B8042="SINAPI",IF(ISNUMBER(MATCH(Banco!$C8042,Analitico!$A:$A,0)),INDEX(Analitico!E:E,MATCH(Banco!$C8042,Analitico!$A:$A,0))&amp;"%",""),"")</f>
        <v/>
      </c>
      <c r="K8042" s="3" t="str">
        <f>IF($B8042="SINAPI",IF(ISNUMBER(MATCH(Banco!$C8042,Analitico!$A:$A,0)),INDEX(Analitico!F:F,MATCH(Banco!$C8042,Analitico!$A:$A,0))&amp;"%",""),"")</f>
        <v/>
      </c>
    </row>
    <row r="8043" spans="1:11" ht="22.5" x14ac:dyDescent="0.2">
      <c r="A8043" s="1" t="str">
        <f t="shared" si="127"/>
        <v>SINAPI 91968</v>
      </c>
      <c r="B8043" s="3" t="s">
        <v>21527</v>
      </c>
      <c r="C8043" s="3" t="s">
        <v>9374</v>
      </c>
      <c r="D8043" s="2" t="s">
        <v>16604</v>
      </c>
      <c r="E8043" s="3" t="s">
        <v>20622</v>
      </c>
      <c r="F8043" s="67" t="s">
        <v>39147</v>
      </c>
      <c r="G8043" s="67" t="s">
        <v>31521</v>
      </c>
      <c r="I8043" s="3" t="s">
        <v>6298</v>
      </c>
      <c r="J8043" s="3" t="str">
        <f>IF($B8043="SINAPI",IF(ISNUMBER(MATCH(Banco!$C8043,Analitico!$A:$A,0)),INDEX(Analitico!E:E,MATCH(Banco!$C8043,Analitico!$A:$A,0))&amp;"%",""),"")</f>
        <v/>
      </c>
      <c r="K8043" s="3" t="str">
        <f>IF($B8043="SINAPI",IF(ISNUMBER(MATCH(Banco!$C8043,Analitico!$A:$A,0)),INDEX(Analitico!F:F,MATCH(Banco!$C8043,Analitico!$A:$A,0))&amp;"%",""),"")</f>
        <v/>
      </c>
    </row>
    <row r="8044" spans="1:11" ht="22.5" x14ac:dyDescent="0.2">
      <c r="A8044" s="1" t="str">
        <f t="shared" si="127"/>
        <v>SINAPI 91969</v>
      </c>
      <c r="B8044" s="3" t="s">
        <v>21527</v>
      </c>
      <c r="C8044" s="3" t="s">
        <v>9375</v>
      </c>
      <c r="D8044" s="2" t="s">
        <v>16605</v>
      </c>
      <c r="E8044" s="3" t="s">
        <v>20622</v>
      </c>
      <c r="F8044" s="67" t="s">
        <v>5610</v>
      </c>
      <c r="G8044" s="67" t="s">
        <v>30198</v>
      </c>
      <c r="I8044" s="3" t="s">
        <v>6298</v>
      </c>
      <c r="J8044" s="3" t="str">
        <f>IF($B8044="SINAPI",IF(ISNUMBER(MATCH(Banco!$C8044,Analitico!$A:$A,0)),INDEX(Analitico!E:E,MATCH(Banco!$C8044,Analitico!$A:$A,0))&amp;"%",""),"")</f>
        <v/>
      </c>
      <c r="K8044" s="3" t="str">
        <f>IF($B8044="SINAPI",IF(ISNUMBER(MATCH(Banco!$C8044,Analitico!$A:$A,0)),INDEX(Analitico!F:F,MATCH(Banco!$C8044,Analitico!$A:$A,0))&amp;"%",""),"")</f>
        <v/>
      </c>
    </row>
    <row r="8045" spans="1:11" ht="22.5" x14ac:dyDescent="0.2">
      <c r="A8045" s="1" t="str">
        <f t="shared" si="127"/>
        <v>SINAPI 91970</v>
      </c>
      <c r="B8045" s="3" t="s">
        <v>21527</v>
      </c>
      <c r="C8045" s="3" t="s">
        <v>9376</v>
      </c>
      <c r="D8045" s="2" t="s">
        <v>16606</v>
      </c>
      <c r="E8045" s="3" t="s">
        <v>20622</v>
      </c>
      <c r="F8045" s="67" t="s">
        <v>37436</v>
      </c>
      <c r="G8045" s="67" t="s">
        <v>36259</v>
      </c>
      <c r="I8045" s="3" t="s">
        <v>6298</v>
      </c>
      <c r="J8045" s="3" t="str">
        <f>IF($B8045="SINAPI",IF(ISNUMBER(MATCH(Banco!$C8045,Analitico!$A:$A,0)),INDEX(Analitico!E:E,MATCH(Banco!$C8045,Analitico!$A:$A,0))&amp;"%",""),"")</f>
        <v/>
      </c>
      <c r="K8045" s="3" t="str">
        <f>IF($B8045="SINAPI",IF(ISNUMBER(MATCH(Banco!$C8045,Analitico!$A:$A,0)),INDEX(Analitico!F:F,MATCH(Banco!$C8045,Analitico!$A:$A,0))&amp;"%",""),"")</f>
        <v/>
      </c>
    </row>
    <row r="8046" spans="1:11" ht="22.5" x14ac:dyDescent="0.2">
      <c r="A8046" s="1" t="str">
        <f t="shared" si="127"/>
        <v>SINAPI 91971</v>
      </c>
      <c r="B8046" s="3" t="s">
        <v>21527</v>
      </c>
      <c r="C8046" s="3" t="s">
        <v>9377</v>
      </c>
      <c r="D8046" s="2" t="s">
        <v>16607</v>
      </c>
      <c r="E8046" s="3" t="s">
        <v>20622</v>
      </c>
      <c r="F8046" s="67" t="s">
        <v>29926</v>
      </c>
      <c r="G8046" s="67" t="s">
        <v>36260</v>
      </c>
      <c r="I8046" s="3" t="s">
        <v>6298</v>
      </c>
      <c r="J8046" s="3" t="str">
        <f>IF($B8046="SINAPI",IF(ISNUMBER(MATCH(Banco!$C8046,Analitico!$A:$A,0)),INDEX(Analitico!E:E,MATCH(Banco!$C8046,Analitico!$A:$A,0))&amp;"%",""),"")</f>
        <v/>
      </c>
      <c r="K8046" s="3" t="str">
        <f>IF($B8046="SINAPI",IF(ISNUMBER(MATCH(Banco!$C8046,Analitico!$A:$A,0)),INDEX(Analitico!F:F,MATCH(Banco!$C8046,Analitico!$A:$A,0))&amp;"%",""),"")</f>
        <v/>
      </c>
    </row>
    <row r="8047" spans="1:11" ht="22.5" x14ac:dyDescent="0.2">
      <c r="A8047" s="1" t="str">
        <f t="shared" si="127"/>
        <v>SINAPI 91972</v>
      </c>
      <c r="B8047" s="3" t="s">
        <v>21527</v>
      </c>
      <c r="C8047" s="3" t="s">
        <v>9378</v>
      </c>
      <c r="D8047" s="2" t="s">
        <v>16608</v>
      </c>
      <c r="E8047" s="3" t="s">
        <v>20622</v>
      </c>
      <c r="F8047" s="67" t="s">
        <v>29555</v>
      </c>
      <c r="G8047" s="67" t="s">
        <v>31923</v>
      </c>
      <c r="I8047" s="3" t="s">
        <v>6298</v>
      </c>
      <c r="J8047" s="3" t="str">
        <f>IF($B8047="SINAPI",IF(ISNUMBER(MATCH(Banco!$C8047,Analitico!$A:$A,0)),INDEX(Analitico!E:E,MATCH(Banco!$C8047,Analitico!$A:$A,0))&amp;"%",""),"")</f>
        <v/>
      </c>
      <c r="K8047" s="3" t="str">
        <f>IF($B8047="SINAPI",IF(ISNUMBER(MATCH(Banco!$C8047,Analitico!$A:$A,0)),INDEX(Analitico!F:F,MATCH(Banco!$C8047,Analitico!$A:$A,0))&amp;"%",""),"")</f>
        <v/>
      </c>
    </row>
    <row r="8048" spans="1:11" ht="22.5" x14ac:dyDescent="0.2">
      <c r="A8048" s="1" t="str">
        <f t="shared" si="127"/>
        <v>SINAPI 91973</v>
      </c>
      <c r="B8048" s="3" t="s">
        <v>21527</v>
      </c>
      <c r="C8048" s="3" t="s">
        <v>9379</v>
      </c>
      <c r="D8048" s="2" t="s">
        <v>16609</v>
      </c>
      <c r="E8048" s="3" t="s">
        <v>20622</v>
      </c>
      <c r="F8048" s="67" t="s">
        <v>29776</v>
      </c>
      <c r="G8048" s="67" t="s">
        <v>28799</v>
      </c>
      <c r="I8048" s="3" t="s">
        <v>6298</v>
      </c>
      <c r="J8048" s="3" t="str">
        <f>IF($B8048="SINAPI",IF(ISNUMBER(MATCH(Banco!$C8048,Analitico!$A:$A,0)),INDEX(Analitico!E:E,MATCH(Banco!$C8048,Analitico!$A:$A,0))&amp;"%",""),"")</f>
        <v/>
      </c>
      <c r="K8048" s="3" t="str">
        <f>IF($B8048="SINAPI",IF(ISNUMBER(MATCH(Banco!$C8048,Analitico!$A:$A,0)),INDEX(Analitico!F:F,MATCH(Banco!$C8048,Analitico!$A:$A,0))&amp;"%",""),"")</f>
        <v/>
      </c>
    </row>
    <row r="8049" spans="1:11" ht="22.5" x14ac:dyDescent="0.2">
      <c r="A8049" s="1" t="str">
        <f t="shared" si="127"/>
        <v>SINAPI 91974</v>
      </c>
      <c r="B8049" s="3" t="s">
        <v>21527</v>
      </c>
      <c r="C8049" s="3" t="s">
        <v>9380</v>
      </c>
      <c r="D8049" s="2" t="s">
        <v>16610</v>
      </c>
      <c r="E8049" s="3" t="s">
        <v>20622</v>
      </c>
      <c r="F8049" s="67" t="s">
        <v>37153</v>
      </c>
      <c r="G8049" s="67" t="s">
        <v>32001</v>
      </c>
      <c r="I8049" s="3" t="s">
        <v>6298</v>
      </c>
      <c r="J8049" s="3" t="str">
        <f>IF($B8049="SINAPI",IF(ISNUMBER(MATCH(Banco!$C8049,Analitico!$A:$A,0)),INDEX(Analitico!E:E,MATCH(Banco!$C8049,Analitico!$A:$A,0))&amp;"%",""),"")</f>
        <v/>
      </c>
      <c r="K8049" s="3" t="str">
        <f>IF($B8049="SINAPI",IF(ISNUMBER(MATCH(Banco!$C8049,Analitico!$A:$A,0)),INDEX(Analitico!F:F,MATCH(Banco!$C8049,Analitico!$A:$A,0))&amp;"%",""),"")</f>
        <v/>
      </c>
    </row>
    <row r="8050" spans="1:11" ht="22.5" x14ac:dyDescent="0.2">
      <c r="A8050" s="1" t="str">
        <f t="shared" si="127"/>
        <v>SINAPI 91975</v>
      </c>
      <c r="B8050" s="3" t="s">
        <v>21527</v>
      </c>
      <c r="C8050" s="3" t="s">
        <v>9381</v>
      </c>
      <c r="D8050" s="2" t="s">
        <v>16611</v>
      </c>
      <c r="E8050" s="3" t="s">
        <v>20622</v>
      </c>
      <c r="F8050" s="67" t="s">
        <v>31655</v>
      </c>
      <c r="G8050" s="67" t="s">
        <v>29747</v>
      </c>
      <c r="I8050" s="3" t="s">
        <v>6298</v>
      </c>
      <c r="J8050" s="3" t="str">
        <f>IF($B8050="SINAPI",IF(ISNUMBER(MATCH(Banco!$C8050,Analitico!$A:$A,0)),INDEX(Analitico!E:E,MATCH(Banco!$C8050,Analitico!$A:$A,0))&amp;"%",""),"")</f>
        <v/>
      </c>
      <c r="K8050" s="3" t="str">
        <f>IF($B8050="SINAPI",IF(ISNUMBER(MATCH(Banco!$C8050,Analitico!$A:$A,0)),INDEX(Analitico!F:F,MATCH(Banco!$C8050,Analitico!$A:$A,0))&amp;"%",""),"")</f>
        <v/>
      </c>
    </row>
    <row r="8051" spans="1:11" ht="22.5" x14ac:dyDescent="0.2">
      <c r="A8051" s="1" t="str">
        <f t="shared" si="127"/>
        <v>SINAPI 91976</v>
      </c>
      <c r="B8051" s="3" t="s">
        <v>21527</v>
      </c>
      <c r="C8051" s="3" t="s">
        <v>9382</v>
      </c>
      <c r="D8051" s="2" t="s">
        <v>16612</v>
      </c>
      <c r="E8051" s="3" t="s">
        <v>20622</v>
      </c>
      <c r="F8051" s="67" t="s">
        <v>39148</v>
      </c>
      <c r="G8051" s="67" t="s">
        <v>36261</v>
      </c>
      <c r="I8051" s="3" t="s">
        <v>6298</v>
      </c>
      <c r="J8051" s="3" t="str">
        <f>IF($B8051="SINAPI",IF(ISNUMBER(MATCH(Banco!$C8051,Analitico!$A:$A,0)),INDEX(Analitico!E:E,MATCH(Banco!$C8051,Analitico!$A:$A,0))&amp;"%",""),"")</f>
        <v/>
      </c>
      <c r="K8051" s="3" t="str">
        <f>IF($B8051="SINAPI",IF(ISNUMBER(MATCH(Banco!$C8051,Analitico!$A:$A,0)),INDEX(Analitico!F:F,MATCH(Banco!$C8051,Analitico!$A:$A,0))&amp;"%",""),"")</f>
        <v/>
      </c>
    </row>
    <row r="8052" spans="1:11" ht="22.5" x14ac:dyDescent="0.2">
      <c r="A8052" s="1" t="str">
        <f t="shared" si="127"/>
        <v>SINAPI 91977</v>
      </c>
      <c r="B8052" s="3" t="s">
        <v>21527</v>
      </c>
      <c r="C8052" s="3" t="s">
        <v>9383</v>
      </c>
      <c r="D8052" s="2" t="s">
        <v>16613</v>
      </c>
      <c r="E8052" s="3" t="s">
        <v>20622</v>
      </c>
      <c r="F8052" s="67" t="s">
        <v>39149</v>
      </c>
      <c r="G8052" s="67" t="s">
        <v>36262</v>
      </c>
      <c r="I8052" s="3" t="s">
        <v>6298</v>
      </c>
      <c r="J8052" s="3" t="str">
        <f>IF($B8052="SINAPI",IF(ISNUMBER(MATCH(Banco!$C8052,Analitico!$A:$A,0)),INDEX(Analitico!E:E,MATCH(Banco!$C8052,Analitico!$A:$A,0))&amp;"%",""),"")</f>
        <v/>
      </c>
      <c r="K8052" s="3" t="str">
        <f>IF($B8052="SINAPI",IF(ISNUMBER(MATCH(Banco!$C8052,Analitico!$A:$A,0)),INDEX(Analitico!F:F,MATCH(Banco!$C8052,Analitico!$A:$A,0))&amp;"%",""),"")</f>
        <v/>
      </c>
    </row>
    <row r="8053" spans="1:11" ht="22.5" x14ac:dyDescent="0.2">
      <c r="A8053" s="1" t="str">
        <f t="shared" si="127"/>
        <v>SINAPI 91978</v>
      </c>
      <c r="B8053" s="3" t="s">
        <v>21527</v>
      </c>
      <c r="C8053" s="3" t="s">
        <v>9384</v>
      </c>
      <c r="D8053" s="2" t="s">
        <v>16614</v>
      </c>
      <c r="E8053" s="3" t="s">
        <v>20622</v>
      </c>
      <c r="F8053" s="67" t="s">
        <v>34752</v>
      </c>
      <c r="G8053" s="67" t="s">
        <v>36263</v>
      </c>
      <c r="I8053" s="3" t="s">
        <v>6298</v>
      </c>
      <c r="J8053" s="3" t="str">
        <f>IF($B8053="SINAPI",IF(ISNUMBER(MATCH(Banco!$C8053,Analitico!$A:$A,0)),INDEX(Analitico!E:E,MATCH(Banco!$C8053,Analitico!$A:$A,0))&amp;"%",""),"")</f>
        <v/>
      </c>
      <c r="K8053" s="3" t="str">
        <f>IF($B8053="SINAPI",IF(ISNUMBER(MATCH(Banco!$C8053,Analitico!$A:$A,0)),INDEX(Analitico!F:F,MATCH(Banco!$C8053,Analitico!$A:$A,0))&amp;"%",""),"")</f>
        <v/>
      </c>
    </row>
    <row r="8054" spans="1:11" ht="22.5" x14ac:dyDescent="0.2">
      <c r="A8054" s="1" t="str">
        <f t="shared" si="127"/>
        <v>SINAPI 91979</v>
      </c>
      <c r="B8054" s="3" t="s">
        <v>21527</v>
      </c>
      <c r="C8054" s="3" t="s">
        <v>9385</v>
      </c>
      <c r="D8054" s="2" t="s">
        <v>16615</v>
      </c>
      <c r="E8054" s="3" t="s">
        <v>20622</v>
      </c>
      <c r="F8054" s="67" t="s">
        <v>21639</v>
      </c>
      <c r="G8054" s="67" t="s">
        <v>36264</v>
      </c>
      <c r="I8054" s="3" t="s">
        <v>6298</v>
      </c>
      <c r="J8054" s="3" t="str">
        <f>IF($B8054="SINAPI",IF(ISNUMBER(MATCH(Banco!$C8054,Analitico!$A:$A,0)),INDEX(Analitico!E:E,MATCH(Banco!$C8054,Analitico!$A:$A,0))&amp;"%",""),"")</f>
        <v/>
      </c>
      <c r="K8054" s="3" t="str">
        <f>IF($B8054="SINAPI",IF(ISNUMBER(MATCH(Banco!$C8054,Analitico!$A:$A,0)),INDEX(Analitico!F:F,MATCH(Banco!$C8054,Analitico!$A:$A,0))&amp;"%",""),"")</f>
        <v/>
      </c>
    </row>
    <row r="8055" spans="1:11" ht="22.5" x14ac:dyDescent="0.2">
      <c r="A8055" s="1" t="str">
        <f t="shared" si="127"/>
        <v>SINAPI 91980</v>
      </c>
      <c r="B8055" s="3" t="s">
        <v>21527</v>
      </c>
      <c r="C8055" s="3" t="s">
        <v>9386</v>
      </c>
      <c r="D8055" s="2" t="s">
        <v>16616</v>
      </c>
      <c r="E8055" s="3" t="s">
        <v>20622</v>
      </c>
      <c r="F8055" s="67" t="s">
        <v>5132</v>
      </c>
      <c r="G8055" s="67" t="s">
        <v>31847</v>
      </c>
      <c r="I8055" s="3" t="s">
        <v>6298</v>
      </c>
      <c r="J8055" s="3" t="str">
        <f>IF($B8055="SINAPI",IF(ISNUMBER(MATCH(Banco!$C8055,Analitico!$A:$A,0)),INDEX(Analitico!E:E,MATCH(Banco!$C8055,Analitico!$A:$A,0))&amp;"%",""),"")</f>
        <v/>
      </c>
      <c r="K8055" s="3" t="str">
        <f>IF($B8055="SINAPI",IF(ISNUMBER(MATCH(Banco!$C8055,Analitico!$A:$A,0)),INDEX(Analitico!F:F,MATCH(Banco!$C8055,Analitico!$A:$A,0))&amp;"%",""),"")</f>
        <v/>
      </c>
    </row>
    <row r="8056" spans="1:11" ht="22.5" x14ac:dyDescent="0.2">
      <c r="A8056" s="1" t="str">
        <f t="shared" si="127"/>
        <v>SINAPI 91981</v>
      </c>
      <c r="B8056" s="3" t="s">
        <v>21527</v>
      </c>
      <c r="C8056" s="3" t="s">
        <v>9387</v>
      </c>
      <c r="D8056" s="2" t="s">
        <v>16617</v>
      </c>
      <c r="E8056" s="3" t="s">
        <v>20622</v>
      </c>
      <c r="F8056" s="67" t="s">
        <v>20956</v>
      </c>
      <c r="G8056" s="67" t="s">
        <v>32337</v>
      </c>
      <c r="I8056" s="3" t="s">
        <v>6298</v>
      </c>
      <c r="J8056" s="3" t="str">
        <f>IF($B8056="SINAPI",IF(ISNUMBER(MATCH(Banco!$C8056,Analitico!$A:$A,0)),INDEX(Analitico!E:E,MATCH(Banco!$C8056,Analitico!$A:$A,0))&amp;"%",""),"")</f>
        <v/>
      </c>
      <c r="K8056" s="3" t="str">
        <f>IF($B8056="SINAPI",IF(ISNUMBER(MATCH(Banco!$C8056,Analitico!$A:$A,0)),INDEX(Analitico!F:F,MATCH(Banco!$C8056,Analitico!$A:$A,0))&amp;"%",""),"")</f>
        <v/>
      </c>
    </row>
    <row r="8057" spans="1:11" ht="22.5" x14ac:dyDescent="0.2">
      <c r="A8057" s="1" t="str">
        <f t="shared" si="127"/>
        <v>SINAPI 91982</v>
      </c>
      <c r="B8057" s="3" t="s">
        <v>21527</v>
      </c>
      <c r="C8057" s="3" t="s">
        <v>9388</v>
      </c>
      <c r="D8057" s="2" t="s">
        <v>16618</v>
      </c>
      <c r="E8057" s="3" t="s">
        <v>20622</v>
      </c>
      <c r="F8057" s="67" t="s">
        <v>21555</v>
      </c>
      <c r="G8057" s="67" t="s">
        <v>36265</v>
      </c>
      <c r="I8057" s="3" t="s">
        <v>6298</v>
      </c>
      <c r="J8057" s="3" t="str">
        <f>IF($B8057="SINAPI",IF(ISNUMBER(MATCH(Banco!$C8057,Analitico!$A:$A,0)),INDEX(Analitico!E:E,MATCH(Banco!$C8057,Analitico!$A:$A,0))&amp;"%",""),"")</f>
        <v/>
      </c>
      <c r="K8057" s="3" t="str">
        <f>IF($B8057="SINAPI",IF(ISNUMBER(MATCH(Banco!$C8057,Analitico!$A:$A,0)),INDEX(Analitico!F:F,MATCH(Banco!$C8057,Analitico!$A:$A,0))&amp;"%",""),"")</f>
        <v/>
      </c>
    </row>
    <row r="8058" spans="1:11" ht="22.5" x14ac:dyDescent="0.2">
      <c r="A8058" s="1" t="str">
        <f t="shared" si="127"/>
        <v>SINAPI 91983</v>
      </c>
      <c r="B8058" s="3" t="s">
        <v>21527</v>
      </c>
      <c r="C8058" s="3" t="s">
        <v>9389</v>
      </c>
      <c r="D8058" s="2" t="s">
        <v>16619</v>
      </c>
      <c r="E8058" s="3" t="s">
        <v>20622</v>
      </c>
      <c r="F8058" s="67" t="s">
        <v>39150</v>
      </c>
      <c r="G8058" s="67" t="s">
        <v>33148</v>
      </c>
      <c r="I8058" s="3" t="s">
        <v>6298</v>
      </c>
      <c r="J8058" s="3" t="str">
        <f>IF($B8058="SINAPI",IF(ISNUMBER(MATCH(Banco!$C8058,Analitico!$A:$A,0)),INDEX(Analitico!E:E,MATCH(Banco!$C8058,Analitico!$A:$A,0))&amp;"%",""),"")</f>
        <v/>
      </c>
      <c r="K8058" s="3" t="str">
        <f>IF($B8058="SINAPI",IF(ISNUMBER(MATCH(Banco!$C8058,Analitico!$A:$A,0)),INDEX(Analitico!F:F,MATCH(Banco!$C8058,Analitico!$A:$A,0))&amp;"%",""),"")</f>
        <v/>
      </c>
    </row>
    <row r="8059" spans="1:11" ht="22.5" x14ac:dyDescent="0.2">
      <c r="A8059" s="1" t="str">
        <f t="shared" si="127"/>
        <v>SINAPI 91984</v>
      </c>
      <c r="B8059" s="3" t="s">
        <v>21527</v>
      </c>
      <c r="C8059" s="3" t="s">
        <v>9390</v>
      </c>
      <c r="D8059" s="2" t="s">
        <v>16620</v>
      </c>
      <c r="E8059" s="3" t="s">
        <v>20622</v>
      </c>
      <c r="F8059" s="67" t="s">
        <v>5737</v>
      </c>
      <c r="G8059" s="67" t="s">
        <v>20697</v>
      </c>
      <c r="I8059" s="3" t="s">
        <v>6298</v>
      </c>
      <c r="J8059" s="3" t="str">
        <f>IF($B8059="SINAPI",IF(ISNUMBER(MATCH(Banco!$C8059,Analitico!$A:$A,0)),INDEX(Analitico!E:E,MATCH(Banco!$C8059,Analitico!$A:$A,0))&amp;"%",""),"")</f>
        <v/>
      </c>
      <c r="K8059" s="3" t="str">
        <f>IF($B8059="SINAPI",IF(ISNUMBER(MATCH(Banco!$C8059,Analitico!$A:$A,0)),INDEX(Analitico!F:F,MATCH(Banco!$C8059,Analitico!$A:$A,0))&amp;"%",""),"")</f>
        <v/>
      </c>
    </row>
    <row r="8060" spans="1:11" ht="22.5" x14ac:dyDescent="0.2">
      <c r="A8060" s="1" t="str">
        <f t="shared" si="127"/>
        <v>SINAPI 91985</v>
      </c>
      <c r="B8060" s="3" t="s">
        <v>21527</v>
      </c>
      <c r="C8060" s="3" t="s">
        <v>9391</v>
      </c>
      <c r="D8060" s="2" t="s">
        <v>16621</v>
      </c>
      <c r="E8060" s="3" t="s">
        <v>20622</v>
      </c>
      <c r="F8060" s="67" t="s">
        <v>21487</v>
      </c>
      <c r="G8060" s="67" t="s">
        <v>6112</v>
      </c>
      <c r="I8060" s="3" t="s">
        <v>6298</v>
      </c>
      <c r="J8060" s="3" t="str">
        <f>IF($B8060="SINAPI",IF(ISNUMBER(MATCH(Banco!$C8060,Analitico!$A:$A,0)),INDEX(Analitico!E:E,MATCH(Banco!$C8060,Analitico!$A:$A,0))&amp;"%",""),"")</f>
        <v/>
      </c>
      <c r="K8060" s="3" t="str">
        <f>IF($B8060="SINAPI",IF(ISNUMBER(MATCH(Banco!$C8060,Analitico!$A:$A,0)),INDEX(Analitico!F:F,MATCH(Banco!$C8060,Analitico!$A:$A,0))&amp;"%",""),"")</f>
        <v/>
      </c>
    </row>
    <row r="8061" spans="1:11" ht="22.5" x14ac:dyDescent="0.2">
      <c r="A8061" s="1" t="str">
        <f t="shared" si="127"/>
        <v>SINAPI 91986</v>
      </c>
      <c r="B8061" s="3" t="s">
        <v>21527</v>
      </c>
      <c r="C8061" s="3" t="s">
        <v>9392</v>
      </c>
      <c r="D8061" s="2" t="s">
        <v>16622</v>
      </c>
      <c r="E8061" s="3" t="s">
        <v>20622</v>
      </c>
      <c r="F8061" s="67" t="s">
        <v>32221</v>
      </c>
      <c r="G8061" s="67" t="s">
        <v>32240</v>
      </c>
      <c r="I8061" s="3" t="s">
        <v>6298</v>
      </c>
      <c r="J8061" s="3" t="str">
        <f>IF($B8061="SINAPI",IF(ISNUMBER(MATCH(Banco!$C8061,Analitico!$A:$A,0)),INDEX(Analitico!E:E,MATCH(Banco!$C8061,Analitico!$A:$A,0))&amp;"%",""),"")</f>
        <v/>
      </c>
      <c r="K8061" s="3" t="str">
        <f>IF($B8061="SINAPI",IF(ISNUMBER(MATCH(Banco!$C8061,Analitico!$A:$A,0)),INDEX(Analitico!F:F,MATCH(Banco!$C8061,Analitico!$A:$A,0))&amp;"%",""),"")</f>
        <v/>
      </c>
    </row>
    <row r="8062" spans="1:11" ht="22.5" x14ac:dyDescent="0.2">
      <c r="A8062" s="1" t="str">
        <f t="shared" si="127"/>
        <v>SINAPI 91987</v>
      </c>
      <c r="B8062" s="3" t="s">
        <v>21527</v>
      </c>
      <c r="C8062" s="3" t="s">
        <v>9393</v>
      </c>
      <c r="D8062" s="2" t="s">
        <v>16623</v>
      </c>
      <c r="E8062" s="3" t="s">
        <v>20622</v>
      </c>
      <c r="F8062" s="67" t="s">
        <v>39151</v>
      </c>
      <c r="G8062" s="67" t="s">
        <v>36266</v>
      </c>
      <c r="I8062" s="3" t="s">
        <v>6298</v>
      </c>
      <c r="J8062" s="3" t="str">
        <f>IF($B8062="SINAPI",IF(ISNUMBER(MATCH(Banco!$C8062,Analitico!$A:$A,0)),INDEX(Analitico!E:E,MATCH(Banco!$C8062,Analitico!$A:$A,0))&amp;"%",""),"")</f>
        <v/>
      </c>
      <c r="K8062" s="3" t="str">
        <f>IF($B8062="SINAPI",IF(ISNUMBER(MATCH(Banco!$C8062,Analitico!$A:$A,0)),INDEX(Analitico!F:F,MATCH(Banco!$C8062,Analitico!$A:$A,0))&amp;"%",""),"")</f>
        <v/>
      </c>
    </row>
    <row r="8063" spans="1:11" ht="22.5" x14ac:dyDescent="0.2">
      <c r="A8063" s="1" t="str">
        <f t="shared" si="127"/>
        <v>SINAPI 91988</v>
      </c>
      <c r="B8063" s="3" t="s">
        <v>21527</v>
      </c>
      <c r="C8063" s="3" t="s">
        <v>9394</v>
      </c>
      <c r="D8063" s="2" t="s">
        <v>16624</v>
      </c>
      <c r="E8063" s="3" t="s">
        <v>20622</v>
      </c>
      <c r="F8063" s="67" t="s">
        <v>20895</v>
      </c>
      <c r="G8063" s="67" t="s">
        <v>21862</v>
      </c>
      <c r="I8063" s="3" t="s">
        <v>6298</v>
      </c>
      <c r="J8063" s="3" t="str">
        <f>IF($B8063="SINAPI",IF(ISNUMBER(MATCH(Banco!$C8063,Analitico!$A:$A,0)),INDEX(Analitico!E:E,MATCH(Banco!$C8063,Analitico!$A:$A,0))&amp;"%",""),"")</f>
        <v/>
      </c>
      <c r="K8063" s="3" t="str">
        <f>IF($B8063="SINAPI",IF(ISNUMBER(MATCH(Banco!$C8063,Analitico!$A:$A,0)),INDEX(Analitico!F:F,MATCH(Banco!$C8063,Analitico!$A:$A,0))&amp;"%",""),"")</f>
        <v/>
      </c>
    </row>
    <row r="8064" spans="1:11" ht="22.5" x14ac:dyDescent="0.2">
      <c r="A8064" s="1" t="str">
        <f t="shared" si="127"/>
        <v>SINAPI 91989</v>
      </c>
      <c r="B8064" s="3" t="s">
        <v>21527</v>
      </c>
      <c r="C8064" s="3" t="s">
        <v>9395</v>
      </c>
      <c r="D8064" s="2" t="s">
        <v>16625</v>
      </c>
      <c r="E8064" s="3" t="s">
        <v>20622</v>
      </c>
      <c r="F8064" s="67" t="s">
        <v>21276</v>
      </c>
      <c r="G8064" s="67" t="s">
        <v>28900</v>
      </c>
      <c r="I8064" s="3" t="s">
        <v>6298</v>
      </c>
      <c r="J8064" s="3" t="str">
        <f>IF($B8064="SINAPI",IF(ISNUMBER(MATCH(Banco!$C8064,Analitico!$A:$A,0)),INDEX(Analitico!E:E,MATCH(Banco!$C8064,Analitico!$A:$A,0))&amp;"%",""),"")</f>
        <v/>
      </c>
      <c r="K8064" s="3" t="str">
        <f>IF($B8064="SINAPI",IF(ISNUMBER(MATCH(Banco!$C8064,Analitico!$A:$A,0)),INDEX(Analitico!F:F,MATCH(Banco!$C8064,Analitico!$A:$A,0))&amp;"%",""),"")</f>
        <v/>
      </c>
    </row>
    <row r="8065" spans="1:11" ht="22.5" x14ac:dyDescent="0.2">
      <c r="A8065" s="1" t="str">
        <f t="shared" si="127"/>
        <v>SINAPI 91990</v>
      </c>
      <c r="B8065" s="3" t="s">
        <v>21527</v>
      </c>
      <c r="C8065" s="3" t="s">
        <v>9396</v>
      </c>
      <c r="D8065" s="2" t="s">
        <v>16626</v>
      </c>
      <c r="E8065" s="3" t="s">
        <v>20622</v>
      </c>
      <c r="F8065" s="67" t="s">
        <v>4972</v>
      </c>
      <c r="G8065" s="67" t="s">
        <v>29547</v>
      </c>
      <c r="I8065" s="3" t="s">
        <v>6298</v>
      </c>
      <c r="J8065" s="3" t="str">
        <f>IF($B8065="SINAPI",IF(ISNUMBER(MATCH(Banco!$C8065,Analitico!$A:$A,0)),INDEX(Analitico!E:E,MATCH(Banco!$C8065,Analitico!$A:$A,0))&amp;"%",""),"")</f>
        <v/>
      </c>
      <c r="K8065" s="3" t="str">
        <f>IF($B8065="SINAPI",IF(ISNUMBER(MATCH(Banco!$C8065,Analitico!$A:$A,0)),INDEX(Analitico!F:F,MATCH(Banco!$C8065,Analitico!$A:$A,0))&amp;"%",""),"")</f>
        <v/>
      </c>
    </row>
    <row r="8066" spans="1:11" ht="22.5" x14ac:dyDescent="0.2">
      <c r="A8066" s="1" t="str">
        <f t="shared" si="127"/>
        <v>SINAPI 91991</v>
      </c>
      <c r="B8066" s="3" t="s">
        <v>21527</v>
      </c>
      <c r="C8066" s="3" t="s">
        <v>9397</v>
      </c>
      <c r="D8066" s="2" t="s">
        <v>16627</v>
      </c>
      <c r="E8066" s="3" t="s">
        <v>20622</v>
      </c>
      <c r="F8066" s="67" t="s">
        <v>29435</v>
      </c>
      <c r="G8066" s="67" t="s">
        <v>36267</v>
      </c>
      <c r="I8066" s="3" t="s">
        <v>6298</v>
      </c>
      <c r="J8066" s="3" t="str">
        <f>IF($B8066="SINAPI",IF(ISNUMBER(MATCH(Banco!$C8066,Analitico!$A:$A,0)),INDEX(Analitico!E:E,MATCH(Banco!$C8066,Analitico!$A:$A,0))&amp;"%",""),"")</f>
        <v/>
      </c>
      <c r="K8066" s="3" t="str">
        <f>IF($B8066="SINAPI",IF(ISNUMBER(MATCH(Banco!$C8066,Analitico!$A:$A,0)),INDEX(Analitico!F:F,MATCH(Banco!$C8066,Analitico!$A:$A,0))&amp;"%",""),"")</f>
        <v/>
      </c>
    </row>
    <row r="8067" spans="1:11" ht="22.5" x14ac:dyDescent="0.2">
      <c r="A8067" s="1" t="str">
        <f t="shared" si="127"/>
        <v>SINAPI 91992</v>
      </c>
      <c r="B8067" s="3" t="s">
        <v>21527</v>
      </c>
      <c r="C8067" s="3" t="s">
        <v>9398</v>
      </c>
      <c r="D8067" s="2" t="s">
        <v>16628</v>
      </c>
      <c r="E8067" s="3" t="s">
        <v>20622</v>
      </c>
      <c r="F8067" s="67" t="s">
        <v>35924</v>
      </c>
      <c r="G8067" s="67" t="s">
        <v>6008</v>
      </c>
      <c r="I8067" s="3" t="s">
        <v>6298</v>
      </c>
      <c r="J8067" s="3" t="str">
        <f>IF($B8067="SINAPI",IF(ISNUMBER(MATCH(Banco!$C8067,Analitico!$A:$A,0)),INDEX(Analitico!E:E,MATCH(Banco!$C8067,Analitico!$A:$A,0))&amp;"%",""),"")</f>
        <v/>
      </c>
      <c r="K8067" s="3" t="str">
        <f>IF($B8067="SINAPI",IF(ISNUMBER(MATCH(Banco!$C8067,Analitico!$A:$A,0)),INDEX(Analitico!F:F,MATCH(Banco!$C8067,Analitico!$A:$A,0))&amp;"%",""),"")</f>
        <v/>
      </c>
    </row>
    <row r="8068" spans="1:11" ht="22.5" x14ac:dyDescent="0.2">
      <c r="A8068" s="1" t="str">
        <f t="shared" si="127"/>
        <v>SINAPI 91993</v>
      </c>
      <c r="B8068" s="3" t="s">
        <v>21527</v>
      </c>
      <c r="C8068" s="3" t="s">
        <v>9399</v>
      </c>
      <c r="D8068" s="2" t="s">
        <v>16629</v>
      </c>
      <c r="E8068" s="3" t="s">
        <v>20622</v>
      </c>
      <c r="F8068" s="67" t="s">
        <v>28747</v>
      </c>
      <c r="G8068" s="67" t="s">
        <v>36268</v>
      </c>
      <c r="I8068" s="3" t="s">
        <v>6298</v>
      </c>
      <c r="J8068" s="3" t="str">
        <f>IF($B8068="SINAPI",IF(ISNUMBER(MATCH(Banco!$C8068,Analitico!$A:$A,0)),INDEX(Analitico!E:E,MATCH(Banco!$C8068,Analitico!$A:$A,0))&amp;"%",""),"")</f>
        <v/>
      </c>
      <c r="K8068" s="3" t="str">
        <f>IF($B8068="SINAPI",IF(ISNUMBER(MATCH(Banco!$C8068,Analitico!$A:$A,0)),INDEX(Analitico!F:F,MATCH(Banco!$C8068,Analitico!$A:$A,0))&amp;"%",""),"")</f>
        <v/>
      </c>
    </row>
    <row r="8069" spans="1:11" ht="22.5" x14ac:dyDescent="0.2">
      <c r="A8069" s="1" t="str">
        <f t="shared" si="127"/>
        <v>SINAPI 91994</v>
      </c>
      <c r="B8069" s="3" t="s">
        <v>21527</v>
      </c>
      <c r="C8069" s="3" t="s">
        <v>9400</v>
      </c>
      <c r="D8069" s="2" t="s">
        <v>16630</v>
      </c>
      <c r="E8069" s="3" t="s">
        <v>20622</v>
      </c>
      <c r="F8069" s="67" t="s">
        <v>31795</v>
      </c>
      <c r="G8069" s="67" t="s">
        <v>21707</v>
      </c>
      <c r="I8069" s="3" t="s">
        <v>6298</v>
      </c>
      <c r="J8069" s="3" t="str">
        <f>IF($B8069="SINAPI",IF(ISNUMBER(MATCH(Banco!$C8069,Analitico!$A:$A,0)),INDEX(Analitico!E:E,MATCH(Banco!$C8069,Analitico!$A:$A,0))&amp;"%",""),"")</f>
        <v/>
      </c>
      <c r="K8069" s="3" t="str">
        <f>IF($B8069="SINAPI",IF(ISNUMBER(MATCH(Banco!$C8069,Analitico!$A:$A,0)),INDEX(Analitico!F:F,MATCH(Banco!$C8069,Analitico!$A:$A,0))&amp;"%",""),"")</f>
        <v/>
      </c>
    </row>
    <row r="8070" spans="1:11" ht="22.5" x14ac:dyDescent="0.2">
      <c r="A8070" s="1" t="str">
        <f t="shared" si="127"/>
        <v>SINAPI 91995</v>
      </c>
      <c r="B8070" s="3" t="s">
        <v>21527</v>
      </c>
      <c r="C8070" s="3" t="s">
        <v>9401</v>
      </c>
      <c r="D8070" s="2" t="s">
        <v>16631</v>
      </c>
      <c r="E8070" s="3" t="s">
        <v>20622</v>
      </c>
      <c r="F8070" s="67" t="s">
        <v>31950</v>
      </c>
      <c r="G8070" s="67" t="s">
        <v>20662</v>
      </c>
      <c r="I8070" s="3" t="s">
        <v>6298</v>
      </c>
      <c r="J8070" s="3" t="str">
        <f>IF($B8070="SINAPI",IF(ISNUMBER(MATCH(Banco!$C8070,Analitico!$A:$A,0)),INDEX(Analitico!E:E,MATCH(Banco!$C8070,Analitico!$A:$A,0))&amp;"%",""),"")</f>
        <v/>
      </c>
      <c r="K8070" s="3" t="str">
        <f>IF($B8070="SINAPI",IF(ISNUMBER(MATCH(Banco!$C8070,Analitico!$A:$A,0)),INDEX(Analitico!F:F,MATCH(Banco!$C8070,Analitico!$A:$A,0))&amp;"%",""),"")</f>
        <v/>
      </c>
    </row>
    <row r="8071" spans="1:11" ht="22.5" x14ac:dyDescent="0.2">
      <c r="A8071" s="1" t="str">
        <f t="shared" si="127"/>
        <v>SINAPI 91996</v>
      </c>
      <c r="B8071" s="3" t="s">
        <v>21527</v>
      </c>
      <c r="C8071" s="3" t="s">
        <v>9402</v>
      </c>
      <c r="D8071" s="2" t="s">
        <v>16632</v>
      </c>
      <c r="E8071" s="3" t="s">
        <v>20622</v>
      </c>
      <c r="F8071" s="67" t="s">
        <v>39152</v>
      </c>
      <c r="G8071" s="67" t="s">
        <v>36269</v>
      </c>
      <c r="I8071" s="3" t="s">
        <v>6298</v>
      </c>
      <c r="J8071" s="3" t="str">
        <f>IF($B8071="SINAPI",IF(ISNUMBER(MATCH(Banco!$C8071,Analitico!$A:$A,0)),INDEX(Analitico!E:E,MATCH(Banco!$C8071,Analitico!$A:$A,0))&amp;"%",""),"")</f>
        <v/>
      </c>
      <c r="K8071" s="3" t="str">
        <f>IF($B8071="SINAPI",IF(ISNUMBER(MATCH(Banco!$C8071,Analitico!$A:$A,0)),INDEX(Analitico!F:F,MATCH(Banco!$C8071,Analitico!$A:$A,0))&amp;"%",""),"")</f>
        <v/>
      </c>
    </row>
    <row r="8072" spans="1:11" ht="22.5" x14ac:dyDescent="0.2">
      <c r="A8072" s="1" t="str">
        <f t="shared" si="127"/>
        <v>SINAPI 91997</v>
      </c>
      <c r="B8072" s="3" t="s">
        <v>21527</v>
      </c>
      <c r="C8072" s="3" t="s">
        <v>9403</v>
      </c>
      <c r="D8072" s="2" t="s">
        <v>16633</v>
      </c>
      <c r="E8072" s="3" t="s">
        <v>20622</v>
      </c>
      <c r="F8072" s="67" t="s">
        <v>39153</v>
      </c>
      <c r="G8072" s="67" t="s">
        <v>30152</v>
      </c>
      <c r="I8072" s="3" t="s">
        <v>6298</v>
      </c>
      <c r="J8072" s="3" t="str">
        <f>IF($B8072="SINAPI",IF(ISNUMBER(MATCH(Banco!$C8072,Analitico!$A:$A,0)),INDEX(Analitico!E:E,MATCH(Banco!$C8072,Analitico!$A:$A,0))&amp;"%",""),"")</f>
        <v/>
      </c>
      <c r="K8072" s="3" t="str">
        <f>IF($B8072="SINAPI",IF(ISNUMBER(MATCH(Banco!$C8072,Analitico!$A:$A,0)),INDEX(Analitico!F:F,MATCH(Banco!$C8072,Analitico!$A:$A,0))&amp;"%",""),"")</f>
        <v/>
      </c>
    </row>
    <row r="8073" spans="1:11" ht="22.5" x14ac:dyDescent="0.2">
      <c r="A8073" s="1" t="str">
        <f t="shared" si="127"/>
        <v>SINAPI 91998</v>
      </c>
      <c r="B8073" s="3" t="s">
        <v>21527</v>
      </c>
      <c r="C8073" s="3" t="s">
        <v>9404</v>
      </c>
      <c r="D8073" s="2" t="s">
        <v>16634</v>
      </c>
      <c r="E8073" s="3" t="s">
        <v>20622</v>
      </c>
      <c r="F8073" s="67" t="s">
        <v>5403</v>
      </c>
      <c r="G8073" s="67" t="s">
        <v>29699</v>
      </c>
      <c r="I8073" s="3" t="s">
        <v>6298</v>
      </c>
      <c r="J8073" s="3" t="str">
        <f>IF($B8073="SINAPI",IF(ISNUMBER(MATCH(Banco!$C8073,Analitico!$A:$A,0)),INDEX(Analitico!E:E,MATCH(Banco!$C8073,Analitico!$A:$A,0))&amp;"%",""),"")</f>
        <v/>
      </c>
      <c r="K8073" s="3" t="str">
        <f>IF($B8073="SINAPI",IF(ISNUMBER(MATCH(Banco!$C8073,Analitico!$A:$A,0)),INDEX(Analitico!F:F,MATCH(Banco!$C8073,Analitico!$A:$A,0))&amp;"%",""),"")</f>
        <v/>
      </c>
    </row>
    <row r="8074" spans="1:11" ht="22.5" x14ac:dyDescent="0.2">
      <c r="A8074" s="1" t="str">
        <f t="shared" si="127"/>
        <v>SINAPI 91999</v>
      </c>
      <c r="B8074" s="3" t="s">
        <v>21527</v>
      </c>
      <c r="C8074" s="3" t="s">
        <v>9405</v>
      </c>
      <c r="D8074" s="2" t="s">
        <v>16635</v>
      </c>
      <c r="E8074" s="3" t="s">
        <v>20622</v>
      </c>
      <c r="F8074" s="67" t="s">
        <v>5911</v>
      </c>
      <c r="G8074" s="67" t="s">
        <v>21195</v>
      </c>
      <c r="I8074" s="3" t="s">
        <v>6298</v>
      </c>
      <c r="J8074" s="3" t="str">
        <f>IF($B8074="SINAPI",IF(ISNUMBER(MATCH(Banco!$C8074,Analitico!$A:$A,0)),INDEX(Analitico!E:E,MATCH(Banco!$C8074,Analitico!$A:$A,0))&amp;"%",""),"")</f>
        <v/>
      </c>
      <c r="K8074" s="3" t="str">
        <f>IF($B8074="SINAPI",IF(ISNUMBER(MATCH(Banco!$C8074,Analitico!$A:$A,0)),INDEX(Analitico!F:F,MATCH(Banco!$C8074,Analitico!$A:$A,0))&amp;"%",""),"")</f>
        <v/>
      </c>
    </row>
    <row r="8075" spans="1:11" ht="22.5" x14ac:dyDescent="0.2">
      <c r="A8075" s="1" t="str">
        <f t="shared" si="127"/>
        <v>SINAPI 92000</v>
      </c>
      <c r="B8075" s="3" t="s">
        <v>21527</v>
      </c>
      <c r="C8075" s="3" t="s">
        <v>9406</v>
      </c>
      <c r="D8075" s="2" t="s">
        <v>16636</v>
      </c>
      <c r="E8075" s="3" t="s">
        <v>20622</v>
      </c>
      <c r="F8075" s="67" t="s">
        <v>20781</v>
      </c>
      <c r="G8075" s="67" t="s">
        <v>30060</v>
      </c>
      <c r="I8075" s="3" t="s">
        <v>6298</v>
      </c>
      <c r="J8075" s="3" t="str">
        <f>IF($B8075="SINAPI",IF(ISNUMBER(MATCH(Banco!$C8075,Analitico!$A:$A,0)),INDEX(Analitico!E:E,MATCH(Banco!$C8075,Analitico!$A:$A,0))&amp;"%",""),"")</f>
        <v/>
      </c>
      <c r="K8075" s="3" t="str">
        <f>IF($B8075="SINAPI",IF(ISNUMBER(MATCH(Banco!$C8075,Analitico!$A:$A,0)),INDEX(Analitico!F:F,MATCH(Banco!$C8075,Analitico!$A:$A,0))&amp;"%",""),"")</f>
        <v/>
      </c>
    </row>
    <row r="8076" spans="1:11" ht="22.5" x14ac:dyDescent="0.2">
      <c r="A8076" s="1" t="str">
        <f t="shared" si="127"/>
        <v>SINAPI 92001</v>
      </c>
      <c r="B8076" s="3" t="s">
        <v>21527</v>
      </c>
      <c r="C8076" s="3" t="s">
        <v>9407</v>
      </c>
      <c r="D8076" s="2" t="s">
        <v>16637</v>
      </c>
      <c r="E8076" s="3" t="s">
        <v>20622</v>
      </c>
      <c r="F8076" s="67" t="s">
        <v>32011</v>
      </c>
      <c r="G8076" s="67" t="s">
        <v>30760</v>
      </c>
      <c r="I8076" s="3" t="s">
        <v>6298</v>
      </c>
      <c r="J8076" s="3" t="str">
        <f>IF($B8076="SINAPI",IF(ISNUMBER(MATCH(Banco!$C8076,Analitico!$A:$A,0)),INDEX(Analitico!E:E,MATCH(Banco!$C8076,Analitico!$A:$A,0))&amp;"%",""),"")</f>
        <v/>
      </c>
      <c r="K8076" s="3" t="str">
        <f>IF($B8076="SINAPI",IF(ISNUMBER(MATCH(Banco!$C8076,Analitico!$A:$A,0)),INDEX(Analitico!F:F,MATCH(Banco!$C8076,Analitico!$A:$A,0))&amp;"%",""),"")</f>
        <v/>
      </c>
    </row>
    <row r="8077" spans="1:11" ht="22.5" x14ac:dyDescent="0.2">
      <c r="A8077" s="1" t="str">
        <f t="shared" si="127"/>
        <v>SINAPI 92002</v>
      </c>
      <c r="B8077" s="3" t="s">
        <v>21527</v>
      </c>
      <c r="C8077" s="3" t="s">
        <v>9408</v>
      </c>
      <c r="D8077" s="2" t="s">
        <v>16638</v>
      </c>
      <c r="E8077" s="3" t="s">
        <v>20622</v>
      </c>
      <c r="F8077" s="67" t="s">
        <v>32212</v>
      </c>
      <c r="G8077" s="67" t="s">
        <v>28888</v>
      </c>
      <c r="I8077" s="3" t="s">
        <v>6298</v>
      </c>
      <c r="J8077" s="3" t="str">
        <f>IF($B8077="SINAPI",IF(ISNUMBER(MATCH(Banco!$C8077,Analitico!$A:$A,0)),INDEX(Analitico!E:E,MATCH(Banco!$C8077,Analitico!$A:$A,0))&amp;"%",""),"")</f>
        <v/>
      </c>
      <c r="K8077" s="3" t="str">
        <f>IF($B8077="SINAPI",IF(ISNUMBER(MATCH(Banco!$C8077,Analitico!$A:$A,0)),INDEX(Analitico!F:F,MATCH(Banco!$C8077,Analitico!$A:$A,0))&amp;"%",""),"")</f>
        <v/>
      </c>
    </row>
    <row r="8078" spans="1:11" ht="22.5" x14ac:dyDescent="0.2">
      <c r="A8078" s="1" t="str">
        <f t="shared" si="127"/>
        <v>SINAPI 92003</v>
      </c>
      <c r="B8078" s="3" t="s">
        <v>21527</v>
      </c>
      <c r="C8078" s="3" t="s">
        <v>9409</v>
      </c>
      <c r="D8078" s="2" t="s">
        <v>16639</v>
      </c>
      <c r="E8078" s="3" t="s">
        <v>20622</v>
      </c>
      <c r="F8078" s="67" t="s">
        <v>21206</v>
      </c>
      <c r="G8078" s="67" t="s">
        <v>29610</v>
      </c>
      <c r="I8078" s="3" t="s">
        <v>6298</v>
      </c>
      <c r="J8078" s="3" t="str">
        <f>IF($B8078="SINAPI",IF(ISNUMBER(MATCH(Banco!$C8078,Analitico!$A:$A,0)),INDEX(Analitico!E:E,MATCH(Banco!$C8078,Analitico!$A:$A,0))&amp;"%",""),"")</f>
        <v/>
      </c>
      <c r="K8078" s="3" t="str">
        <f>IF($B8078="SINAPI",IF(ISNUMBER(MATCH(Banco!$C8078,Analitico!$A:$A,0)),INDEX(Analitico!F:F,MATCH(Banco!$C8078,Analitico!$A:$A,0))&amp;"%",""),"")</f>
        <v/>
      </c>
    </row>
    <row r="8079" spans="1:11" ht="22.5" x14ac:dyDescent="0.2">
      <c r="A8079" s="1" t="str">
        <f t="shared" si="127"/>
        <v>SINAPI 92004</v>
      </c>
      <c r="B8079" s="3" t="s">
        <v>21527</v>
      </c>
      <c r="C8079" s="3" t="s">
        <v>9410</v>
      </c>
      <c r="D8079" s="2" t="s">
        <v>16640</v>
      </c>
      <c r="E8079" s="3" t="s">
        <v>20622</v>
      </c>
      <c r="F8079" s="67" t="s">
        <v>39154</v>
      </c>
      <c r="G8079" s="67" t="s">
        <v>32303</v>
      </c>
      <c r="I8079" s="3" t="s">
        <v>6298</v>
      </c>
      <c r="J8079" s="3" t="str">
        <f>IF($B8079="SINAPI",IF(ISNUMBER(MATCH(Banco!$C8079,Analitico!$A:$A,0)),INDEX(Analitico!E:E,MATCH(Banco!$C8079,Analitico!$A:$A,0))&amp;"%",""),"")</f>
        <v/>
      </c>
      <c r="K8079" s="3" t="str">
        <f>IF($B8079="SINAPI",IF(ISNUMBER(MATCH(Banco!$C8079,Analitico!$A:$A,0)),INDEX(Analitico!F:F,MATCH(Banco!$C8079,Analitico!$A:$A,0))&amp;"%",""),"")</f>
        <v/>
      </c>
    </row>
    <row r="8080" spans="1:11" ht="22.5" x14ac:dyDescent="0.2">
      <c r="A8080" s="1" t="str">
        <f t="shared" si="127"/>
        <v>SINAPI 92005</v>
      </c>
      <c r="B8080" s="3" t="s">
        <v>21527</v>
      </c>
      <c r="C8080" s="3" t="s">
        <v>9411</v>
      </c>
      <c r="D8080" s="2" t="s">
        <v>16641</v>
      </c>
      <c r="E8080" s="3" t="s">
        <v>20622</v>
      </c>
      <c r="F8080" s="67" t="s">
        <v>39155</v>
      </c>
      <c r="G8080" s="67" t="s">
        <v>31589</v>
      </c>
      <c r="I8080" s="3" t="s">
        <v>6298</v>
      </c>
      <c r="J8080" s="3" t="str">
        <f>IF($B8080="SINAPI",IF(ISNUMBER(MATCH(Banco!$C8080,Analitico!$A:$A,0)),INDEX(Analitico!E:E,MATCH(Banco!$C8080,Analitico!$A:$A,0))&amp;"%",""),"")</f>
        <v/>
      </c>
      <c r="K8080" s="3" t="str">
        <f>IF($B8080="SINAPI",IF(ISNUMBER(MATCH(Banco!$C8080,Analitico!$A:$A,0)),INDEX(Analitico!F:F,MATCH(Banco!$C8080,Analitico!$A:$A,0))&amp;"%",""),"")</f>
        <v/>
      </c>
    </row>
    <row r="8081" spans="1:11" ht="22.5" x14ac:dyDescent="0.2">
      <c r="A8081" s="1" t="str">
        <f t="shared" si="127"/>
        <v>SINAPI 92006</v>
      </c>
      <c r="B8081" s="3" t="s">
        <v>21527</v>
      </c>
      <c r="C8081" s="3" t="s">
        <v>9412</v>
      </c>
      <c r="D8081" s="2" t="s">
        <v>16642</v>
      </c>
      <c r="E8081" s="3" t="s">
        <v>20622</v>
      </c>
      <c r="F8081" s="67" t="s">
        <v>29702</v>
      </c>
      <c r="G8081" s="67" t="s">
        <v>36270</v>
      </c>
      <c r="I8081" s="3" t="s">
        <v>6298</v>
      </c>
      <c r="J8081" s="3" t="str">
        <f>IF($B8081="SINAPI",IF(ISNUMBER(MATCH(Banco!$C8081,Analitico!$A:$A,0)),INDEX(Analitico!E:E,MATCH(Banco!$C8081,Analitico!$A:$A,0))&amp;"%",""),"")</f>
        <v/>
      </c>
      <c r="K8081" s="3" t="str">
        <f>IF($B8081="SINAPI",IF(ISNUMBER(MATCH(Banco!$C8081,Analitico!$A:$A,0)),INDEX(Analitico!F:F,MATCH(Banco!$C8081,Analitico!$A:$A,0))&amp;"%",""),"")</f>
        <v/>
      </c>
    </row>
    <row r="8082" spans="1:11" ht="22.5" x14ac:dyDescent="0.2">
      <c r="A8082" s="1" t="str">
        <f t="shared" si="127"/>
        <v>SINAPI 92007</v>
      </c>
      <c r="B8082" s="3" t="s">
        <v>21527</v>
      </c>
      <c r="C8082" s="3" t="s">
        <v>9413</v>
      </c>
      <c r="D8082" s="2" t="s">
        <v>16643</v>
      </c>
      <c r="E8082" s="3" t="s">
        <v>20622</v>
      </c>
      <c r="F8082" s="67" t="s">
        <v>31805</v>
      </c>
      <c r="G8082" s="67" t="s">
        <v>28708</v>
      </c>
      <c r="I8082" s="3" t="s">
        <v>6298</v>
      </c>
      <c r="J8082" s="3" t="str">
        <f>IF($B8082="SINAPI",IF(ISNUMBER(MATCH(Banco!$C8082,Analitico!$A:$A,0)),INDEX(Analitico!E:E,MATCH(Banco!$C8082,Analitico!$A:$A,0))&amp;"%",""),"")</f>
        <v/>
      </c>
      <c r="K8082" s="3" t="str">
        <f>IF($B8082="SINAPI",IF(ISNUMBER(MATCH(Banco!$C8082,Analitico!$A:$A,0)),INDEX(Analitico!F:F,MATCH(Banco!$C8082,Analitico!$A:$A,0))&amp;"%",""),"")</f>
        <v/>
      </c>
    </row>
    <row r="8083" spans="1:11" ht="22.5" x14ac:dyDescent="0.2">
      <c r="A8083" s="1" t="str">
        <f t="shared" si="127"/>
        <v>SINAPI 92008</v>
      </c>
      <c r="B8083" s="3" t="s">
        <v>21527</v>
      </c>
      <c r="C8083" s="3" t="s">
        <v>9414</v>
      </c>
      <c r="D8083" s="2" t="s">
        <v>16644</v>
      </c>
      <c r="E8083" s="3" t="s">
        <v>20622</v>
      </c>
      <c r="F8083" s="67" t="s">
        <v>39156</v>
      </c>
      <c r="G8083" s="67" t="s">
        <v>36271</v>
      </c>
      <c r="I8083" s="3" t="s">
        <v>6298</v>
      </c>
      <c r="J8083" s="3" t="str">
        <f>IF($B8083="SINAPI",IF(ISNUMBER(MATCH(Banco!$C8083,Analitico!$A:$A,0)),INDEX(Analitico!E:E,MATCH(Banco!$C8083,Analitico!$A:$A,0))&amp;"%",""),"")</f>
        <v/>
      </c>
      <c r="K8083" s="3" t="str">
        <f>IF($B8083="SINAPI",IF(ISNUMBER(MATCH(Banco!$C8083,Analitico!$A:$A,0)),INDEX(Analitico!F:F,MATCH(Banco!$C8083,Analitico!$A:$A,0))&amp;"%",""),"")</f>
        <v/>
      </c>
    </row>
    <row r="8084" spans="1:11" ht="22.5" x14ac:dyDescent="0.2">
      <c r="A8084" s="1" t="str">
        <f t="shared" si="127"/>
        <v>SINAPI 92009</v>
      </c>
      <c r="B8084" s="3" t="s">
        <v>21527</v>
      </c>
      <c r="C8084" s="3" t="s">
        <v>9415</v>
      </c>
      <c r="D8084" s="2" t="s">
        <v>16645</v>
      </c>
      <c r="E8084" s="3" t="s">
        <v>20622</v>
      </c>
      <c r="F8084" s="67" t="s">
        <v>29503</v>
      </c>
      <c r="G8084" s="67" t="s">
        <v>30977</v>
      </c>
      <c r="I8084" s="3" t="s">
        <v>6298</v>
      </c>
      <c r="J8084" s="3" t="str">
        <f>IF($B8084="SINAPI",IF(ISNUMBER(MATCH(Banco!$C8084,Analitico!$A:$A,0)),INDEX(Analitico!E:E,MATCH(Banco!$C8084,Analitico!$A:$A,0))&amp;"%",""),"")</f>
        <v/>
      </c>
      <c r="K8084" s="3" t="str">
        <f>IF($B8084="SINAPI",IF(ISNUMBER(MATCH(Banco!$C8084,Analitico!$A:$A,0)),INDEX(Analitico!F:F,MATCH(Banco!$C8084,Analitico!$A:$A,0))&amp;"%",""),"")</f>
        <v/>
      </c>
    </row>
    <row r="8085" spans="1:11" ht="22.5" x14ac:dyDescent="0.2">
      <c r="A8085" s="1" t="str">
        <f t="shared" si="127"/>
        <v>SINAPI 92010</v>
      </c>
      <c r="B8085" s="3" t="s">
        <v>21527</v>
      </c>
      <c r="C8085" s="3" t="s">
        <v>9416</v>
      </c>
      <c r="D8085" s="2" t="s">
        <v>16646</v>
      </c>
      <c r="E8085" s="3" t="s">
        <v>20622</v>
      </c>
      <c r="F8085" s="67" t="s">
        <v>38174</v>
      </c>
      <c r="G8085" s="67" t="s">
        <v>5362</v>
      </c>
      <c r="I8085" s="3" t="s">
        <v>6298</v>
      </c>
      <c r="J8085" s="3" t="str">
        <f>IF($B8085="SINAPI",IF(ISNUMBER(MATCH(Banco!$C8085,Analitico!$A:$A,0)),INDEX(Analitico!E:E,MATCH(Banco!$C8085,Analitico!$A:$A,0))&amp;"%",""),"")</f>
        <v/>
      </c>
      <c r="K8085" s="3" t="str">
        <f>IF($B8085="SINAPI",IF(ISNUMBER(MATCH(Banco!$C8085,Analitico!$A:$A,0)),INDEX(Analitico!F:F,MATCH(Banco!$C8085,Analitico!$A:$A,0))&amp;"%",""),"")</f>
        <v/>
      </c>
    </row>
    <row r="8086" spans="1:11" ht="22.5" x14ac:dyDescent="0.2">
      <c r="A8086" s="1" t="str">
        <f t="shared" si="127"/>
        <v>SINAPI 92011</v>
      </c>
      <c r="B8086" s="3" t="s">
        <v>21527</v>
      </c>
      <c r="C8086" s="3" t="s">
        <v>9417</v>
      </c>
      <c r="D8086" s="2" t="s">
        <v>16647</v>
      </c>
      <c r="E8086" s="3" t="s">
        <v>20622</v>
      </c>
      <c r="F8086" s="67" t="s">
        <v>39157</v>
      </c>
      <c r="G8086" s="67" t="s">
        <v>34130</v>
      </c>
      <c r="I8086" s="3" t="s">
        <v>6298</v>
      </c>
      <c r="J8086" s="3" t="str">
        <f>IF($B8086="SINAPI",IF(ISNUMBER(MATCH(Banco!$C8086,Analitico!$A:$A,0)),INDEX(Analitico!E:E,MATCH(Banco!$C8086,Analitico!$A:$A,0))&amp;"%",""),"")</f>
        <v/>
      </c>
      <c r="K8086" s="3" t="str">
        <f>IF($B8086="SINAPI",IF(ISNUMBER(MATCH(Banco!$C8086,Analitico!$A:$A,0)),INDEX(Analitico!F:F,MATCH(Banco!$C8086,Analitico!$A:$A,0))&amp;"%",""),"")</f>
        <v/>
      </c>
    </row>
    <row r="8087" spans="1:11" ht="22.5" x14ac:dyDescent="0.2">
      <c r="A8087" s="1" t="str">
        <f t="shared" si="127"/>
        <v>SINAPI 92012</v>
      </c>
      <c r="B8087" s="3" t="s">
        <v>21527</v>
      </c>
      <c r="C8087" s="3" t="s">
        <v>9418</v>
      </c>
      <c r="D8087" s="2" t="s">
        <v>16648</v>
      </c>
      <c r="E8087" s="3" t="s">
        <v>20622</v>
      </c>
      <c r="F8087" s="67" t="s">
        <v>39158</v>
      </c>
      <c r="G8087" s="67" t="s">
        <v>36272</v>
      </c>
      <c r="I8087" s="3" t="s">
        <v>6298</v>
      </c>
      <c r="J8087" s="3" t="str">
        <f>IF($B8087="SINAPI",IF(ISNUMBER(MATCH(Banco!$C8087,Analitico!$A:$A,0)),INDEX(Analitico!E:E,MATCH(Banco!$C8087,Analitico!$A:$A,0))&amp;"%",""),"")</f>
        <v/>
      </c>
      <c r="K8087" s="3" t="str">
        <f>IF($B8087="SINAPI",IF(ISNUMBER(MATCH(Banco!$C8087,Analitico!$A:$A,0)),INDEX(Analitico!F:F,MATCH(Banco!$C8087,Analitico!$A:$A,0))&amp;"%",""),"")</f>
        <v/>
      </c>
    </row>
    <row r="8088" spans="1:11" ht="22.5" x14ac:dyDescent="0.2">
      <c r="A8088" s="1" t="str">
        <f t="shared" si="127"/>
        <v>SINAPI 92013</v>
      </c>
      <c r="B8088" s="3" t="s">
        <v>21527</v>
      </c>
      <c r="C8088" s="3" t="s">
        <v>9419</v>
      </c>
      <c r="D8088" s="2" t="s">
        <v>16649</v>
      </c>
      <c r="E8088" s="3" t="s">
        <v>20622</v>
      </c>
      <c r="F8088" s="67" t="s">
        <v>4803</v>
      </c>
      <c r="G8088" s="67" t="s">
        <v>28782</v>
      </c>
      <c r="I8088" s="3" t="s">
        <v>6298</v>
      </c>
      <c r="J8088" s="3" t="str">
        <f>IF($B8088="SINAPI",IF(ISNUMBER(MATCH(Banco!$C8088,Analitico!$A:$A,0)),INDEX(Analitico!E:E,MATCH(Banco!$C8088,Analitico!$A:$A,0))&amp;"%",""),"")</f>
        <v/>
      </c>
      <c r="K8088" s="3" t="str">
        <f>IF($B8088="SINAPI",IF(ISNUMBER(MATCH(Banco!$C8088,Analitico!$A:$A,0)),INDEX(Analitico!F:F,MATCH(Banco!$C8088,Analitico!$A:$A,0))&amp;"%",""),"")</f>
        <v/>
      </c>
    </row>
    <row r="8089" spans="1:11" ht="22.5" x14ac:dyDescent="0.2">
      <c r="A8089" s="1" t="str">
        <f t="shared" si="127"/>
        <v>SINAPI 92014</v>
      </c>
      <c r="B8089" s="3" t="s">
        <v>21527</v>
      </c>
      <c r="C8089" s="3" t="s">
        <v>9420</v>
      </c>
      <c r="D8089" s="2" t="s">
        <v>16650</v>
      </c>
      <c r="E8089" s="3" t="s">
        <v>20622</v>
      </c>
      <c r="F8089" s="67" t="s">
        <v>33313</v>
      </c>
      <c r="G8089" s="67" t="s">
        <v>34193</v>
      </c>
      <c r="I8089" s="3" t="s">
        <v>6298</v>
      </c>
      <c r="J8089" s="3" t="str">
        <f>IF($B8089="SINAPI",IF(ISNUMBER(MATCH(Banco!$C8089,Analitico!$A:$A,0)),INDEX(Analitico!E:E,MATCH(Banco!$C8089,Analitico!$A:$A,0))&amp;"%",""),"")</f>
        <v/>
      </c>
      <c r="K8089" s="3" t="str">
        <f>IF($B8089="SINAPI",IF(ISNUMBER(MATCH(Banco!$C8089,Analitico!$A:$A,0)),INDEX(Analitico!F:F,MATCH(Banco!$C8089,Analitico!$A:$A,0))&amp;"%",""),"")</f>
        <v/>
      </c>
    </row>
    <row r="8090" spans="1:11" ht="22.5" x14ac:dyDescent="0.2">
      <c r="A8090" s="1" t="str">
        <f t="shared" si="127"/>
        <v>SINAPI 92015</v>
      </c>
      <c r="B8090" s="3" t="s">
        <v>21527</v>
      </c>
      <c r="C8090" s="3" t="s">
        <v>9421</v>
      </c>
      <c r="D8090" s="2" t="s">
        <v>16651</v>
      </c>
      <c r="E8090" s="3" t="s">
        <v>20622</v>
      </c>
      <c r="F8090" s="67" t="s">
        <v>28791</v>
      </c>
      <c r="G8090" s="67" t="s">
        <v>33563</v>
      </c>
      <c r="I8090" s="3" t="s">
        <v>6298</v>
      </c>
      <c r="J8090" s="3" t="str">
        <f>IF($B8090="SINAPI",IF(ISNUMBER(MATCH(Banco!$C8090,Analitico!$A:$A,0)),INDEX(Analitico!E:E,MATCH(Banco!$C8090,Analitico!$A:$A,0))&amp;"%",""),"")</f>
        <v/>
      </c>
      <c r="K8090" s="3" t="str">
        <f>IF($B8090="SINAPI",IF(ISNUMBER(MATCH(Banco!$C8090,Analitico!$A:$A,0)),INDEX(Analitico!F:F,MATCH(Banco!$C8090,Analitico!$A:$A,0))&amp;"%",""),"")</f>
        <v/>
      </c>
    </row>
    <row r="8091" spans="1:11" ht="22.5" x14ac:dyDescent="0.2">
      <c r="A8091" s="1" t="str">
        <f t="shared" si="127"/>
        <v>SINAPI 92016</v>
      </c>
      <c r="B8091" s="3" t="s">
        <v>21527</v>
      </c>
      <c r="C8091" s="3" t="s">
        <v>9422</v>
      </c>
      <c r="D8091" s="2" t="s">
        <v>16652</v>
      </c>
      <c r="E8091" s="3" t="s">
        <v>20622</v>
      </c>
      <c r="F8091" s="67" t="s">
        <v>20714</v>
      </c>
      <c r="G8091" s="67" t="s">
        <v>34756</v>
      </c>
      <c r="I8091" s="3" t="s">
        <v>6298</v>
      </c>
      <c r="J8091" s="3" t="str">
        <f>IF($B8091="SINAPI",IF(ISNUMBER(MATCH(Banco!$C8091,Analitico!$A:$A,0)),INDEX(Analitico!E:E,MATCH(Banco!$C8091,Analitico!$A:$A,0))&amp;"%",""),"")</f>
        <v/>
      </c>
      <c r="K8091" s="3" t="str">
        <f>IF($B8091="SINAPI",IF(ISNUMBER(MATCH(Banco!$C8091,Analitico!$A:$A,0)),INDEX(Analitico!F:F,MATCH(Banco!$C8091,Analitico!$A:$A,0))&amp;"%",""),"")</f>
        <v/>
      </c>
    </row>
    <row r="8092" spans="1:11" ht="22.5" x14ac:dyDescent="0.2">
      <c r="A8092" s="1" t="str">
        <f t="shared" si="127"/>
        <v>SINAPI 92017</v>
      </c>
      <c r="B8092" s="3" t="s">
        <v>21527</v>
      </c>
      <c r="C8092" s="3" t="s">
        <v>9423</v>
      </c>
      <c r="D8092" s="2" t="s">
        <v>16653</v>
      </c>
      <c r="E8092" s="3" t="s">
        <v>20622</v>
      </c>
      <c r="F8092" s="67" t="s">
        <v>29452</v>
      </c>
      <c r="G8092" s="67" t="s">
        <v>31935</v>
      </c>
      <c r="I8092" s="3" t="s">
        <v>6298</v>
      </c>
      <c r="J8092" s="3" t="str">
        <f>IF($B8092="SINAPI",IF(ISNUMBER(MATCH(Banco!$C8092,Analitico!$A:$A,0)),INDEX(Analitico!E:E,MATCH(Banco!$C8092,Analitico!$A:$A,0))&amp;"%",""),"")</f>
        <v/>
      </c>
      <c r="K8092" s="3" t="str">
        <f>IF($B8092="SINAPI",IF(ISNUMBER(MATCH(Banco!$C8092,Analitico!$A:$A,0)),INDEX(Analitico!F:F,MATCH(Banco!$C8092,Analitico!$A:$A,0))&amp;"%",""),"")</f>
        <v/>
      </c>
    </row>
    <row r="8093" spans="1:11" ht="22.5" x14ac:dyDescent="0.2">
      <c r="A8093" s="1" t="str">
        <f t="shared" si="127"/>
        <v>SINAPI 92018</v>
      </c>
      <c r="B8093" s="3" t="s">
        <v>21527</v>
      </c>
      <c r="C8093" s="3" t="s">
        <v>9424</v>
      </c>
      <c r="D8093" s="2" t="s">
        <v>16654</v>
      </c>
      <c r="E8093" s="3" t="s">
        <v>20622</v>
      </c>
      <c r="F8093" s="67" t="s">
        <v>39159</v>
      </c>
      <c r="G8093" s="67" t="s">
        <v>21180</v>
      </c>
      <c r="I8093" s="3" t="s">
        <v>6298</v>
      </c>
      <c r="J8093" s="3" t="str">
        <f>IF($B8093="SINAPI",IF(ISNUMBER(MATCH(Banco!$C8093,Analitico!$A:$A,0)),INDEX(Analitico!E:E,MATCH(Banco!$C8093,Analitico!$A:$A,0))&amp;"%",""),"")</f>
        <v/>
      </c>
      <c r="K8093" s="3" t="str">
        <f>IF($B8093="SINAPI",IF(ISNUMBER(MATCH(Banco!$C8093,Analitico!$A:$A,0)),INDEX(Analitico!F:F,MATCH(Banco!$C8093,Analitico!$A:$A,0))&amp;"%",""),"")</f>
        <v/>
      </c>
    </row>
    <row r="8094" spans="1:11" ht="22.5" x14ac:dyDescent="0.2">
      <c r="A8094" s="1" t="str">
        <f t="shared" si="127"/>
        <v>SINAPI 92019</v>
      </c>
      <c r="B8094" s="3" t="s">
        <v>21527</v>
      </c>
      <c r="C8094" s="3" t="s">
        <v>9425</v>
      </c>
      <c r="D8094" s="2" t="s">
        <v>16655</v>
      </c>
      <c r="E8094" s="3" t="s">
        <v>20622</v>
      </c>
      <c r="F8094" s="67" t="s">
        <v>28685</v>
      </c>
      <c r="G8094" s="67" t="s">
        <v>36273</v>
      </c>
      <c r="I8094" s="3" t="s">
        <v>6298</v>
      </c>
      <c r="J8094" s="3" t="str">
        <f>IF($B8094="SINAPI",IF(ISNUMBER(MATCH(Banco!$C8094,Analitico!$A:$A,0)),INDEX(Analitico!E:E,MATCH(Banco!$C8094,Analitico!$A:$A,0))&amp;"%",""),"")</f>
        <v/>
      </c>
      <c r="K8094" s="3" t="str">
        <f>IF($B8094="SINAPI",IF(ISNUMBER(MATCH(Banco!$C8094,Analitico!$A:$A,0)),INDEX(Analitico!F:F,MATCH(Banco!$C8094,Analitico!$A:$A,0))&amp;"%",""),"")</f>
        <v/>
      </c>
    </row>
    <row r="8095" spans="1:11" ht="22.5" x14ac:dyDescent="0.2">
      <c r="A8095" s="1" t="str">
        <f t="shared" si="127"/>
        <v>SINAPI 92020</v>
      </c>
      <c r="B8095" s="3" t="s">
        <v>21527</v>
      </c>
      <c r="C8095" s="3" t="s">
        <v>9426</v>
      </c>
      <c r="D8095" s="2" t="s">
        <v>16656</v>
      </c>
      <c r="E8095" s="3" t="s">
        <v>20622</v>
      </c>
      <c r="F8095" s="67" t="s">
        <v>37503</v>
      </c>
      <c r="G8095" s="67" t="s">
        <v>36274</v>
      </c>
      <c r="I8095" s="3" t="s">
        <v>6298</v>
      </c>
      <c r="J8095" s="3" t="str">
        <f>IF($B8095="SINAPI",IF(ISNUMBER(MATCH(Banco!$C8095,Analitico!$A:$A,0)),INDEX(Analitico!E:E,MATCH(Banco!$C8095,Analitico!$A:$A,0))&amp;"%",""),"")</f>
        <v/>
      </c>
      <c r="K8095" s="3" t="str">
        <f>IF($B8095="SINAPI",IF(ISNUMBER(MATCH(Banco!$C8095,Analitico!$A:$A,0)),INDEX(Analitico!F:F,MATCH(Banco!$C8095,Analitico!$A:$A,0))&amp;"%",""),"")</f>
        <v/>
      </c>
    </row>
    <row r="8096" spans="1:11" ht="22.5" x14ac:dyDescent="0.2">
      <c r="A8096" s="1" t="str">
        <f t="shared" si="127"/>
        <v>SINAPI 92021</v>
      </c>
      <c r="B8096" s="3" t="s">
        <v>21527</v>
      </c>
      <c r="C8096" s="3" t="s">
        <v>9427</v>
      </c>
      <c r="D8096" s="2" t="s">
        <v>16657</v>
      </c>
      <c r="E8096" s="3" t="s">
        <v>20622</v>
      </c>
      <c r="F8096" s="67" t="s">
        <v>39160</v>
      </c>
      <c r="G8096" s="67" t="s">
        <v>36275</v>
      </c>
      <c r="I8096" s="3" t="s">
        <v>6298</v>
      </c>
      <c r="J8096" s="3" t="str">
        <f>IF($B8096="SINAPI",IF(ISNUMBER(MATCH(Banco!$C8096,Analitico!$A:$A,0)),INDEX(Analitico!E:E,MATCH(Banco!$C8096,Analitico!$A:$A,0))&amp;"%",""),"")</f>
        <v/>
      </c>
      <c r="K8096" s="3" t="str">
        <f>IF($B8096="SINAPI",IF(ISNUMBER(MATCH(Banco!$C8096,Analitico!$A:$A,0)),INDEX(Analitico!F:F,MATCH(Banco!$C8096,Analitico!$A:$A,0))&amp;"%",""),"")</f>
        <v/>
      </c>
    </row>
    <row r="8097" spans="1:11" ht="22.5" x14ac:dyDescent="0.2">
      <c r="A8097" s="1" t="str">
        <f t="shared" si="127"/>
        <v>SINAPI 92022</v>
      </c>
      <c r="B8097" s="3" t="s">
        <v>21527</v>
      </c>
      <c r="C8097" s="3" t="s">
        <v>9428</v>
      </c>
      <c r="D8097" s="2" t="s">
        <v>16658</v>
      </c>
      <c r="E8097" s="3" t="s">
        <v>20622</v>
      </c>
      <c r="F8097" s="67" t="s">
        <v>31067</v>
      </c>
      <c r="G8097" s="67" t="s">
        <v>21210</v>
      </c>
      <c r="I8097" s="3" t="s">
        <v>6298</v>
      </c>
      <c r="J8097" s="3" t="str">
        <f>IF($B8097="SINAPI",IF(ISNUMBER(MATCH(Banco!$C8097,Analitico!$A:$A,0)),INDEX(Analitico!E:E,MATCH(Banco!$C8097,Analitico!$A:$A,0))&amp;"%",""),"")</f>
        <v/>
      </c>
      <c r="K8097" s="3" t="str">
        <f>IF($B8097="SINAPI",IF(ISNUMBER(MATCH(Banco!$C8097,Analitico!$A:$A,0)),INDEX(Analitico!F:F,MATCH(Banco!$C8097,Analitico!$A:$A,0))&amp;"%",""),"")</f>
        <v/>
      </c>
    </row>
    <row r="8098" spans="1:11" ht="22.5" x14ac:dyDescent="0.2">
      <c r="A8098" s="1" t="str">
        <f t="shared" si="127"/>
        <v>SINAPI 92023</v>
      </c>
      <c r="B8098" s="3" t="s">
        <v>21527</v>
      </c>
      <c r="C8098" s="3" t="s">
        <v>9429</v>
      </c>
      <c r="D8098" s="2" t="s">
        <v>16659</v>
      </c>
      <c r="E8098" s="3" t="s">
        <v>20622</v>
      </c>
      <c r="F8098" s="67" t="s">
        <v>21217</v>
      </c>
      <c r="G8098" s="67" t="s">
        <v>33343</v>
      </c>
      <c r="I8098" s="3" t="s">
        <v>6298</v>
      </c>
      <c r="J8098" s="3" t="str">
        <f>IF($B8098="SINAPI",IF(ISNUMBER(MATCH(Banco!$C8098,Analitico!$A:$A,0)),INDEX(Analitico!E:E,MATCH(Banco!$C8098,Analitico!$A:$A,0))&amp;"%",""),"")</f>
        <v/>
      </c>
      <c r="K8098" s="3" t="str">
        <f>IF($B8098="SINAPI",IF(ISNUMBER(MATCH(Banco!$C8098,Analitico!$A:$A,0)),INDEX(Analitico!F:F,MATCH(Banco!$C8098,Analitico!$A:$A,0))&amp;"%",""),"")</f>
        <v/>
      </c>
    </row>
    <row r="8099" spans="1:11" ht="22.5" x14ac:dyDescent="0.2">
      <c r="A8099" s="1" t="str">
        <f t="shared" ref="A8099:A8162" si="128">CONCATENAR</f>
        <v>SINAPI 92024</v>
      </c>
      <c r="B8099" s="3" t="s">
        <v>21527</v>
      </c>
      <c r="C8099" s="3" t="s">
        <v>9430</v>
      </c>
      <c r="D8099" s="2" t="s">
        <v>16660</v>
      </c>
      <c r="E8099" s="3" t="s">
        <v>20622</v>
      </c>
      <c r="F8099" s="67" t="s">
        <v>30065</v>
      </c>
      <c r="G8099" s="67" t="s">
        <v>30792</v>
      </c>
      <c r="I8099" s="3" t="s">
        <v>6298</v>
      </c>
      <c r="J8099" s="3" t="str">
        <f>IF($B8099="SINAPI",IF(ISNUMBER(MATCH(Banco!$C8099,Analitico!$A:$A,0)),INDEX(Analitico!E:E,MATCH(Banco!$C8099,Analitico!$A:$A,0))&amp;"%",""),"")</f>
        <v/>
      </c>
      <c r="K8099" s="3" t="str">
        <f>IF($B8099="SINAPI",IF(ISNUMBER(MATCH(Banco!$C8099,Analitico!$A:$A,0)),INDEX(Analitico!F:F,MATCH(Banco!$C8099,Analitico!$A:$A,0))&amp;"%",""),"")</f>
        <v/>
      </c>
    </row>
    <row r="8100" spans="1:11" ht="22.5" x14ac:dyDescent="0.2">
      <c r="A8100" s="1" t="str">
        <f t="shared" si="128"/>
        <v>SINAPI 92025</v>
      </c>
      <c r="B8100" s="3" t="s">
        <v>21527</v>
      </c>
      <c r="C8100" s="3" t="s">
        <v>9431</v>
      </c>
      <c r="D8100" s="2" t="s">
        <v>16661</v>
      </c>
      <c r="E8100" s="3" t="s">
        <v>20622</v>
      </c>
      <c r="F8100" s="67" t="s">
        <v>39161</v>
      </c>
      <c r="G8100" s="67" t="s">
        <v>36276</v>
      </c>
      <c r="I8100" s="3" t="s">
        <v>6298</v>
      </c>
      <c r="J8100" s="3" t="str">
        <f>IF($B8100="SINAPI",IF(ISNUMBER(MATCH(Banco!$C8100,Analitico!$A:$A,0)),INDEX(Analitico!E:E,MATCH(Banco!$C8100,Analitico!$A:$A,0))&amp;"%",""),"")</f>
        <v/>
      </c>
      <c r="K8100" s="3" t="str">
        <f>IF($B8100="SINAPI",IF(ISNUMBER(MATCH(Banco!$C8100,Analitico!$A:$A,0)),INDEX(Analitico!F:F,MATCH(Banco!$C8100,Analitico!$A:$A,0))&amp;"%",""),"")</f>
        <v/>
      </c>
    </row>
    <row r="8101" spans="1:11" ht="22.5" x14ac:dyDescent="0.2">
      <c r="A8101" s="1" t="str">
        <f t="shared" si="128"/>
        <v>SINAPI 92026</v>
      </c>
      <c r="B8101" s="3" t="s">
        <v>21527</v>
      </c>
      <c r="C8101" s="3" t="s">
        <v>9432</v>
      </c>
      <c r="D8101" s="2" t="s">
        <v>16662</v>
      </c>
      <c r="E8101" s="3" t="s">
        <v>20622</v>
      </c>
      <c r="F8101" s="67" t="s">
        <v>39162</v>
      </c>
      <c r="G8101" s="67" t="s">
        <v>33287</v>
      </c>
      <c r="I8101" s="3" t="s">
        <v>6298</v>
      </c>
      <c r="J8101" s="3" t="str">
        <f>IF($B8101="SINAPI",IF(ISNUMBER(MATCH(Banco!$C8101,Analitico!$A:$A,0)),INDEX(Analitico!E:E,MATCH(Banco!$C8101,Analitico!$A:$A,0))&amp;"%",""),"")</f>
        <v/>
      </c>
      <c r="K8101" s="3" t="str">
        <f>IF($B8101="SINAPI",IF(ISNUMBER(MATCH(Banco!$C8101,Analitico!$A:$A,0)),INDEX(Analitico!F:F,MATCH(Banco!$C8101,Analitico!$A:$A,0))&amp;"%",""),"")</f>
        <v/>
      </c>
    </row>
    <row r="8102" spans="1:11" ht="22.5" x14ac:dyDescent="0.2">
      <c r="A8102" s="1" t="str">
        <f t="shared" si="128"/>
        <v>SINAPI 92027</v>
      </c>
      <c r="B8102" s="3" t="s">
        <v>21527</v>
      </c>
      <c r="C8102" s="3" t="s">
        <v>9433</v>
      </c>
      <c r="D8102" s="2" t="s">
        <v>16663</v>
      </c>
      <c r="E8102" s="3" t="s">
        <v>20622</v>
      </c>
      <c r="F8102" s="67" t="s">
        <v>31839</v>
      </c>
      <c r="G8102" s="67" t="s">
        <v>31002</v>
      </c>
      <c r="I8102" s="3" t="s">
        <v>6298</v>
      </c>
      <c r="J8102" s="3" t="str">
        <f>IF($B8102="SINAPI",IF(ISNUMBER(MATCH(Banco!$C8102,Analitico!$A:$A,0)),INDEX(Analitico!E:E,MATCH(Banco!$C8102,Analitico!$A:$A,0))&amp;"%",""),"")</f>
        <v/>
      </c>
      <c r="K8102" s="3" t="str">
        <f>IF($B8102="SINAPI",IF(ISNUMBER(MATCH(Banco!$C8102,Analitico!$A:$A,0)),INDEX(Analitico!F:F,MATCH(Banco!$C8102,Analitico!$A:$A,0))&amp;"%",""),"")</f>
        <v/>
      </c>
    </row>
    <row r="8103" spans="1:11" ht="22.5" x14ac:dyDescent="0.2">
      <c r="A8103" s="1" t="str">
        <f t="shared" si="128"/>
        <v>SINAPI 92028</v>
      </c>
      <c r="B8103" s="3" t="s">
        <v>21527</v>
      </c>
      <c r="C8103" s="3" t="s">
        <v>9434</v>
      </c>
      <c r="D8103" s="2" t="s">
        <v>16664</v>
      </c>
      <c r="E8103" s="3" t="s">
        <v>20622</v>
      </c>
      <c r="F8103" s="67" t="s">
        <v>21875</v>
      </c>
      <c r="G8103" s="67" t="s">
        <v>31628</v>
      </c>
      <c r="I8103" s="3" t="s">
        <v>6298</v>
      </c>
      <c r="J8103" s="3" t="str">
        <f>IF($B8103="SINAPI",IF(ISNUMBER(MATCH(Banco!$C8103,Analitico!$A:$A,0)),INDEX(Analitico!E:E,MATCH(Banco!$C8103,Analitico!$A:$A,0))&amp;"%",""),"")</f>
        <v/>
      </c>
      <c r="K8103" s="3" t="str">
        <f>IF($B8103="SINAPI",IF(ISNUMBER(MATCH(Banco!$C8103,Analitico!$A:$A,0)),INDEX(Analitico!F:F,MATCH(Banco!$C8103,Analitico!$A:$A,0))&amp;"%",""),"")</f>
        <v/>
      </c>
    </row>
    <row r="8104" spans="1:11" ht="22.5" x14ac:dyDescent="0.2">
      <c r="A8104" s="1" t="str">
        <f t="shared" si="128"/>
        <v>SINAPI 92029</v>
      </c>
      <c r="B8104" s="3" t="s">
        <v>21527</v>
      </c>
      <c r="C8104" s="3" t="s">
        <v>9435</v>
      </c>
      <c r="D8104" s="2" t="s">
        <v>16665</v>
      </c>
      <c r="E8104" s="3" t="s">
        <v>20622</v>
      </c>
      <c r="F8104" s="67" t="s">
        <v>39163</v>
      </c>
      <c r="G8104" s="67" t="s">
        <v>36277</v>
      </c>
      <c r="I8104" s="3" t="s">
        <v>6298</v>
      </c>
      <c r="J8104" s="3" t="str">
        <f>IF($B8104="SINAPI",IF(ISNUMBER(MATCH(Banco!$C8104,Analitico!$A:$A,0)),INDEX(Analitico!E:E,MATCH(Banco!$C8104,Analitico!$A:$A,0))&amp;"%",""),"")</f>
        <v/>
      </c>
      <c r="K8104" s="3" t="str">
        <f>IF($B8104="SINAPI",IF(ISNUMBER(MATCH(Banco!$C8104,Analitico!$A:$A,0)),INDEX(Analitico!F:F,MATCH(Banco!$C8104,Analitico!$A:$A,0))&amp;"%",""),"")</f>
        <v/>
      </c>
    </row>
    <row r="8105" spans="1:11" ht="22.5" x14ac:dyDescent="0.2">
      <c r="A8105" s="1" t="str">
        <f t="shared" si="128"/>
        <v>SINAPI 92030</v>
      </c>
      <c r="B8105" s="3" t="s">
        <v>21527</v>
      </c>
      <c r="C8105" s="3" t="s">
        <v>9436</v>
      </c>
      <c r="D8105" s="2" t="s">
        <v>16666</v>
      </c>
      <c r="E8105" s="3" t="s">
        <v>20622</v>
      </c>
      <c r="F8105" s="67" t="s">
        <v>39164</v>
      </c>
      <c r="G8105" s="67" t="s">
        <v>28705</v>
      </c>
      <c r="I8105" s="3" t="s">
        <v>6298</v>
      </c>
      <c r="J8105" s="3" t="str">
        <f>IF($B8105="SINAPI",IF(ISNUMBER(MATCH(Banco!$C8105,Analitico!$A:$A,0)),INDEX(Analitico!E:E,MATCH(Banco!$C8105,Analitico!$A:$A,0))&amp;"%",""),"")</f>
        <v/>
      </c>
      <c r="K8105" s="3" t="str">
        <f>IF($B8105="SINAPI",IF(ISNUMBER(MATCH(Banco!$C8105,Analitico!$A:$A,0)),INDEX(Analitico!F:F,MATCH(Banco!$C8105,Analitico!$A:$A,0))&amp;"%",""),"")</f>
        <v/>
      </c>
    </row>
    <row r="8106" spans="1:11" ht="22.5" x14ac:dyDescent="0.2">
      <c r="A8106" s="1" t="str">
        <f t="shared" si="128"/>
        <v>SINAPI 92031</v>
      </c>
      <c r="B8106" s="3" t="s">
        <v>21527</v>
      </c>
      <c r="C8106" s="3" t="s">
        <v>9437</v>
      </c>
      <c r="D8106" s="2" t="s">
        <v>16667</v>
      </c>
      <c r="E8106" s="3" t="s">
        <v>20622</v>
      </c>
      <c r="F8106" s="67" t="s">
        <v>31815</v>
      </c>
      <c r="G8106" s="67" t="s">
        <v>31798</v>
      </c>
      <c r="I8106" s="3" t="s">
        <v>6298</v>
      </c>
      <c r="J8106" s="3" t="str">
        <f>IF($B8106="SINAPI",IF(ISNUMBER(MATCH(Banco!$C8106,Analitico!$A:$A,0)),INDEX(Analitico!E:E,MATCH(Banco!$C8106,Analitico!$A:$A,0))&amp;"%",""),"")</f>
        <v/>
      </c>
      <c r="K8106" s="3" t="str">
        <f>IF($B8106="SINAPI",IF(ISNUMBER(MATCH(Banco!$C8106,Analitico!$A:$A,0)),INDEX(Analitico!F:F,MATCH(Banco!$C8106,Analitico!$A:$A,0))&amp;"%",""),"")</f>
        <v/>
      </c>
    </row>
    <row r="8107" spans="1:11" ht="22.5" x14ac:dyDescent="0.2">
      <c r="A8107" s="1" t="str">
        <f t="shared" si="128"/>
        <v>SINAPI 92032</v>
      </c>
      <c r="B8107" s="3" t="s">
        <v>21527</v>
      </c>
      <c r="C8107" s="3" t="s">
        <v>9438</v>
      </c>
      <c r="D8107" s="2" t="s">
        <v>16668</v>
      </c>
      <c r="E8107" s="3" t="s">
        <v>20622</v>
      </c>
      <c r="F8107" s="67" t="s">
        <v>39165</v>
      </c>
      <c r="G8107" s="67" t="s">
        <v>32131</v>
      </c>
      <c r="I8107" s="3" t="s">
        <v>6298</v>
      </c>
      <c r="J8107" s="3" t="str">
        <f>IF($B8107="SINAPI",IF(ISNUMBER(MATCH(Banco!$C8107,Analitico!$A:$A,0)),INDEX(Analitico!E:E,MATCH(Banco!$C8107,Analitico!$A:$A,0))&amp;"%",""),"")</f>
        <v/>
      </c>
      <c r="K8107" s="3" t="str">
        <f>IF($B8107="SINAPI",IF(ISNUMBER(MATCH(Banco!$C8107,Analitico!$A:$A,0)),INDEX(Analitico!F:F,MATCH(Banco!$C8107,Analitico!$A:$A,0))&amp;"%",""),"")</f>
        <v/>
      </c>
    </row>
    <row r="8108" spans="1:11" ht="22.5" x14ac:dyDescent="0.2">
      <c r="A8108" s="1" t="str">
        <f t="shared" si="128"/>
        <v>SINAPI 92033</v>
      </c>
      <c r="B8108" s="3" t="s">
        <v>21527</v>
      </c>
      <c r="C8108" s="3" t="s">
        <v>9439</v>
      </c>
      <c r="D8108" s="2" t="s">
        <v>16669</v>
      </c>
      <c r="E8108" s="3" t="s">
        <v>20622</v>
      </c>
      <c r="F8108" s="67" t="s">
        <v>21860</v>
      </c>
      <c r="G8108" s="67" t="s">
        <v>32108</v>
      </c>
      <c r="I8108" s="3" t="s">
        <v>6298</v>
      </c>
      <c r="J8108" s="3" t="str">
        <f>IF($B8108="SINAPI",IF(ISNUMBER(MATCH(Banco!$C8108,Analitico!$A:$A,0)),INDEX(Analitico!E:E,MATCH(Banco!$C8108,Analitico!$A:$A,0))&amp;"%",""),"")</f>
        <v/>
      </c>
      <c r="K8108" s="3" t="str">
        <f>IF($B8108="SINAPI",IF(ISNUMBER(MATCH(Banco!$C8108,Analitico!$A:$A,0)),INDEX(Analitico!F:F,MATCH(Banco!$C8108,Analitico!$A:$A,0))&amp;"%",""),"")</f>
        <v/>
      </c>
    </row>
    <row r="8109" spans="1:11" ht="22.5" x14ac:dyDescent="0.2">
      <c r="A8109" s="1" t="str">
        <f t="shared" si="128"/>
        <v>SINAPI 92034</v>
      </c>
      <c r="B8109" s="3" t="s">
        <v>21527</v>
      </c>
      <c r="C8109" s="3" t="s">
        <v>9440</v>
      </c>
      <c r="D8109" s="2" t="s">
        <v>16670</v>
      </c>
      <c r="E8109" s="3" t="s">
        <v>20622</v>
      </c>
      <c r="F8109" s="67" t="s">
        <v>39014</v>
      </c>
      <c r="G8109" s="67" t="s">
        <v>36278</v>
      </c>
      <c r="I8109" s="3" t="s">
        <v>6298</v>
      </c>
      <c r="J8109" s="3" t="str">
        <f>IF($B8109="SINAPI",IF(ISNUMBER(MATCH(Banco!$C8109,Analitico!$A:$A,0)),INDEX(Analitico!E:E,MATCH(Banco!$C8109,Analitico!$A:$A,0))&amp;"%",""),"")</f>
        <v/>
      </c>
      <c r="K8109" s="3" t="str">
        <f>IF($B8109="SINAPI",IF(ISNUMBER(MATCH(Banco!$C8109,Analitico!$A:$A,0)),INDEX(Analitico!F:F,MATCH(Banco!$C8109,Analitico!$A:$A,0))&amp;"%",""),"")</f>
        <v/>
      </c>
    </row>
    <row r="8110" spans="1:11" ht="22.5" x14ac:dyDescent="0.2">
      <c r="A8110" s="1" t="str">
        <f t="shared" si="128"/>
        <v>SINAPI 92035</v>
      </c>
      <c r="B8110" s="3" t="s">
        <v>21527</v>
      </c>
      <c r="C8110" s="3" t="s">
        <v>9441</v>
      </c>
      <c r="D8110" s="2" t="s">
        <v>16671</v>
      </c>
      <c r="E8110" s="3" t="s">
        <v>20622</v>
      </c>
      <c r="F8110" s="67" t="s">
        <v>35109</v>
      </c>
      <c r="G8110" s="67" t="s">
        <v>32362</v>
      </c>
      <c r="I8110" s="3" t="s">
        <v>6298</v>
      </c>
      <c r="J8110" s="3" t="str">
        <f>IF($B8110="SINAPI",IF(ISNUMBER(MATCH(Banco!$C8110,Analitico!$A:$A,0)),INDEX(Analitico!E:E,MATCH(Banco!$C8110,Analitico!$A:$A,0))&amp;"%",""),"")</f>
        <v/>
      </c>
      <c r="K8110" s="3" t="str">
        <f>IF($B8110="SINAPI",IF(ISNUMBER(MATCH(Banco!$C8110,Analitico!$A:$A,0)),INDEX(Analitico!F:F,MATCH(Banco!$C8110,Analitico!$A:$A,0))&amp;"%",""),"")</f>
        <v/>
      </c>
    </row>
    <row r="8111" spans="1:11" ht="22.5" x14ac:dyDescent="0.2">
      <c r="A8111" s="1" t="str">
        <f t="shared" si="128"/>
        <v>SINAPI 97584</v>
      </c>
      <c r="B8111" s="3" t="s">
        <v>21527</v>
      </c>
      <c r="C8111" s="3" t="s">
        <v>9442</v>
      </c>
      <c r="D8111" s="2" t="s">
        <v>16672</v>
      </c>
      <c r="E8111" s="3" t="s">
        <v>20622</v>
      </c>
      <c r="F8111" s="67" t="s">
        <v>29656</v>
      </c>
      <c r="G8111" s="67" t="s">
        <v>31753</v>
      </c>
      <c r="I8111" s="3" t="s">
        <v>6300</v>
      </c>
      <c r="J8111" s="3" t="str">
        <f>IF($B8111="SINAPI",IF(ISNUMBER(MATCH(Banco!$C8111,Analitico!$A:$A,0)),INDEX(Analitico!E:E,MATCH(Banco!$C8111,Analitico!$A:$A,0))&amp;"%",""),"")</f>
        <v/>
      </c>
      <c r="K8111" s="3" t="str">
        <f>IF($B8111="SINAPI",IF(ISNUMBER(MATCH(Banco!$C8111,Analitico!$A:$A,0)),INDEX(Analitico!F:F,MATCH(Banco!$C8111,Analitico!$A:$A,0))&amp;"%",""),"")</f>
        <v/>
      </c>
    </row>
    <row r="8112" spans="1:11" x14ac:dyDescent="0.2">
      <c r="A8112" s="1" t="str">
        <f t="shared" si="128"/>
        <v>SINAPI 97595</v>
      </c>
      <c r="B8112" s="3" t="s">
        <v>21527</v>
      </c>
      <c r="C8112" s="3" t="s">
        <v>9443</v>
      </c>
      <c r="D8112" s="2" t="s">
        <v>16673</v>
      </c>
      <c r="E8112" s="3" t="s">
        <v>20622</v>
      </c>
      <c r="F8112" s="67" t="s">
        <v>32188</v>
      </c>
      <c r="G8112" s="67" t="s">
        <v>31754</v>
      </c>
      <c r="I8112" s="3" t="s">
        <v>6300</v>
      </c>
      <c r="J8112" s="3" t="str">
        <f>IF($B8112="SINAPI",IF(ISNUMBER(MATCH(Banco!$C8112,Analitico!$A:$A,0)),INDEX(Analitico!E:E,MATCH(Banco!$C8112,Analitico!$A:$A,0))&amp;"%",""),"")</f>
        <v/>
      </c>
      <c r="K8112" s="3" t="str">
        <f>IF($B8112="SINAPI",IF(ISNUMBER(MATCH(Banco!$C8112,Analitico!$A:$A,0)),INDEX(Analitico!F:F,MATCH(Banco!$C8112,Analitico!$A:$A,0))&amp;"%",""),"")</f>
        <v/>
      </c>
    </row>
    <row r="8113" spans="1:11" x14ac:dyDescent="0.2">
      <c r="A8113" s="1" t="str">
        <f t="shared" si="128"/>
        <v>SINAPI 97596</v>
      </c>
      <c r="B8113" s="3" t="s">
        <v>21527</v>
      </c>
      <c r="C8113" s="3" t="s">
        <v>9444</v>
      </c>
      <c r="D8113" s="2" t="s">
        <v>16674</v>
      </c>
      <c r="E8113" s="3" t="s">
        <v>20622</v>
      </c>
      <c r="F8113" s="67" t="s">
        <v>5772</v>
      </c>
      <c r="G8113" s="67" t="s">
        <v>31755</v>
      </c>
      <c r="I8113" s="3" t="s">
        <v>6300</v>
      </c>
      <c r="J8113" s="3" t="str">
        <f>IF($B8113="SINAPI",IF(ISNUMBER(MATCH(Banco!$C8113,Analitico!$A:$A,0)),INDEX(Analitico!E:E,MATCH(Banco!$C8113,Analitico!$A:$A,0))&amp;"%",""),"")</f>
        <v/>
      </c>
      <c r="K8113" s="3" t="str">
        <f>IF($B8113="SINAPI",IF(ISNUMBER(MATCH(Banco!$C8113,Analitico!$A:$A,0)),INDEX(Analitico!F:F,MATCH(Banco!$C8113,Analitico!$A:$A,0))&amp;"%",""),"")</f>
        <v/>
      </c>
    </row>
    <row r="8114" spans="1:11" x14ac:dyDescent="0.2">
      <c r="A8114" s="1" t="str">
        <f t="shared" si="128"/>
        <v>SINAPI 97597</v>
      </c>
      <c r="B8114" s="3" t="s">
        <v>21527</v>
      </c>
      <c r="C8114" s="3" t="s">
        <v>9445</v>
      </c>
      <c r="D8114" s="2" t="s">
        <v>16675</v>
      </c>
      <c r="E8114" s="3" t="s">
        <v>20622</v>
      </c>
      <c r="F8114" s="67" t="s">
        <v>31740</v>
      </c>
      <c r="G8114" s="67" t="s">
        <v>31756</v>
      </c>
      <c r="I8114" s="3" t="s">
        <v>6300</v>
      </c>
      <c r="J8114" s="3" t="str">
        <f>IF($B8114="SINAPI",IF(ISNUMBER(MATCH(Banco!$C8114,Analitico!$A:$A,0)),INDEX(Analitico!E:E,MATCH(Banco!$C8114,Analitico!$A:$A,0))&amp;"%",""),"")</f>
        <v/>
      </c>
      <c r="K8114" s="3" t="str">
        <f>IF($B8114="SINAPI",IF(ISNUMBER(MATCH(Banco!$C8114,Analitico!$A:$A,0)),INDEX(Analitico!F:F,MATCH(Banco!$C8114,Analitico!$A:$A,0))&amp;"%",""),"")</f>
        <v/>
      </c>
    </row>
    <row r="8115" spans="1:11" x14ac:dyDescent="0.2">
      <c r="A8115" s="1" t="str">
        <f t="shared" si="128"/>
        <v>SINAPI 97598</v>
      </c>
      <c r="B8115" s="3" t="s">
        <v>21527</v>
      </c>
      <c r="C8115" s="3" t="s">
        <v>9446</v>
      </c>
      <c r="D8115" s="2" t="s">
        <v>16676</v>
      </c>
      <c r="E8115" s="3" t="s">
        <v>20622</v>
      </c>
      <c r="F8115" s="67" t="s">
        <v>32189</v>
      </c>
      <c r="G8115" s="67" t="s">
        <v>31757</v>
      </c>
      <c r="I8115" s="3" t="s">
        <v>6300</v>
      </c>
      <c r="J8115" s="3" t="str">
        <f>IF($B8115="SINAPI",IF(ISNUMBER(MATCH(Banco!$C8115,Analitico!$A:$A,0)),INDEX(Analitico!E:E,MATCH(Banco!$C8115,Analitico!$A:$A,0))&amp;"%",""),"")</f>
        <v/>
      </c>
      <c r="K8115" s="3" t="str">
        <f>IF($B8115="SINAPI",IF(ISNUMBER(MATCH(Banco!$C8115,Analitico!$A:$A,0)),INDEX(Analitico!F:F,MATCH(Banco!$C8115,Analitico!$A:$A,0))&amp;"%",""),"")</f>
        <v/>
      </c>
    </row>
    <row r="8116" spans="1:11" ht="22.5" x14ac:dyDescent="0.2">
      <c r="A8116" s="1" t="str">
        <f t="shared" si="128"/>
        <v>SINAPI 97599</v>
      </c>
      <c r="B8116" s="3" t="s">
        <v>21527</v>
      </c>
      <c r="C8116" s="3" t="s">
        <v>9447</v>
      </c>
      <c r="D8116" s="2" t="s">
        <v>16677</v>
      </c>
      <c r="E8116" s="3" t="s">
        <v>20622</v>
      </c>
      <c r="F8116" s="67" t="s">
        <v>33611</v>
      </c>
      <c r="G8116" s="67" t="s">
        <v>34296</v>
      </c>
      <c r="I8116" s="3" t="s">
        <v>6298</v>
      </c>
      <c r="J8116" s="3" t="str">
        <f>IF($B8116="SINAPI",IF(ISNUMBER(MATCH(Banco!$C8116,Analitico!$A:$A,0)),INDEX(Analitico!E:E,MATCH(Banco!$C8116,Analitico!$A:$A,0))&amp;"%",""),"")</f>
        <v/>
      </c>
      <c r="K8116" s="3" t="str">
        <f>IF($B8116="SINAPI",IF(ISNUMBER(MATCH(Banco!$C8116,Analitico!$A:$A,0)),INDEX(Analitico!F:F,MATCH(Banco!$C8116,Analitico!$A:$A,0))&amp;"%",""),"")</f>
        <v/>
      </c>
    </row>
    <row r="8117" spans="1:11" x14ac:dyDescent="0.2">
      <c r="A8117" s="1" t="str">
        <f t="shared" si="128"/>
        <v>SINAPI 97609</v>
      </c>
      <c r="B8117" s="3" t="s">
        <v>21527</v>
      </c>
      <c r="C8117" s="3" t="s">
        <v>9448</v>
      </c>
      <c r="D8117" s="2" t="s">
        <v>16678</v>
      </c>
      <c r="E8117" s="3" t="s">
        <v>20622</v>
      </c>
      <c r="F8117" s="67" t="s">
        <v>20944</v>
      </c>
      <c r="G8117" s="67" t="s">
        <v>20751</v>
      </c>
      <c r="I8117" s="3" t="s">
        <v>6298</v>
      </c>
      <c r="J8117" s="3" t="str">
        <f>IF($B8117="SINAPI",IF(ISNUMBER(MATCH(Banco!$C8117,Analitico!$A:$A,0)),INDEX(Analitico!E:E,MATCH(Banco!$C8117,Analitico!$A:$A,0))&amp;"%",""),"")</f>
        <v/>
      </c>
      <c r="K8117" s="3" t="str">
        <f>IF($B8117="SINAPI",IF(ISNUMBER(MATCH(Banco!$C8117,Analitico!$A:$A,0)),INDEX(Analitico!F:F,MATCH(Banco!$C8117,Analitico!$A:$A,0))&amp;"%",""),"")</f>
        <v/>
      </c>
    </row>
    <row r="8118" spans="1:11" x14ac:dyDescent="0.2">
      <c r="A8118" s="1" t="str">
        <f t="shared" si="128"/>
        <v>SINAPI 97610</v>
      </c>
      <c r="B8118" s="3" t="s">
        <v>21527</v>
      </c>
      <c r="C8118" s="3" t="s">
        <v>9449</v>
      </c>
      <c r="D8118" s="2" t="s">
        <v>16679</v>
      </c>
      <c r="E8118" s="3" t="s">
        <v>20622</v>
      </c>
      <c r="F8118" s="67" t="s">
        <v>33866</v>
      </c>
      <c r="G8118" s="67" t="s">
        <v>5509</v>
      </c>
      <c r="I8118" s="3" t="s">
        <v>6298</v>
      </c>
      <c r="J8118" s="3" t="str">
        <f>IF($B8118="SINAPI",IF(ISNUMBER(MATCH(Banco!$C8118,Analitico!$A:$A,0)),INDEX(Analitico!E:E,MATCH(Banco!$C8118,Analitico!$A:$A,0))&amp;"%",""),"")</f>
        <v/>
      </c>
      <c r="K8118" s="3" t="str">
        <f>IF($B8118="SINAPI",IF(ISNUMBER(MATCH(Banco!$C8118,Analitico!$A:$A,0)),INDEX(Analitico!F:F,MATCH(Banco!$C8118,Analitico!$A:$A,0))&amp;"%",""),"")</f>
        <v/>
      </c>
    </row>
    <row r="8119" spans="1:11" x14ac:dyDescent="0.2">
      <c r="A8119" s="1" t="str">
        <f t="shared" si="128"/>
        <v>SINAPI 100902</v>
      </c>
      <c r="B8119" s="3" t="s">
        <v>21527</v>
      </c>
      <c r="C8119" s="3" t="s">
        <v>9450</v>
      </c>
      <c r="D8119" s="2" t="s">
        <v>16680</v>
      </c>
      <c r="E8119" s="3" t="s">
        <v>20622</v>
      </c>
      <c r="F8119" s="67" t="s">
        <v>6181</v>
      </c>
      <c r="G8119" s="67" t="s">
        <v>21548</v>
      </c>
      <c r="I8119" s="3" t="s">
        <v>6298</v>
      </c>
      <c r="J8119" s="3" t="str">
        <f>IF($B8119="SINAPI",IF(ISNUMBER(MATCH(Banco!$C8119,Analitico!$A:$A,0)),INDEX(Analitico!E:E,MATCH(Banco!$C8119,Analitico!$A:$A,0))&amp;"%",""),"")</f>
        <v/>
      </c>
      <c r="K8119" s="3" t="str">
        <f>IF($B8119="SINAPI",IF(ISNUMBER(MATCH(Banco!$C8119,Analitico!$A:$A,0)),INDEX(Analitico!F:F,MATCH(Banco!$C8119,Analitico!$A:$A,0))&amp;"%",""),"")</f>
        <v/>
      </c>
    </row>
    <row r="8120" spans="1:11" x14ac:dyDescent="0.2">
      <c r="A8120" s="1" t="str">
        <f t="shared" si="128"/>
        <v>SINAPI 100903</v>
      </c>
      <c r="B8120" s="3" t="s">
        <v>21527</v>
      </c>
      <c r="C8120" s="3" t="s">
        <v>9451</v>
      </c>
      <c r="D8120" s="2" t="s">
        <v>16681</v>
      </c>
      <c r="E8120" s="3" t="s">
        <v>20622</v>
      </c>
      <c r="F8120" s="67" t="s">
        <v>35154</v>
      </c>
      <c r="G8120" s="67" t="s">
        <v>6073</v>
      </c>
      <c r="I8120" s="3" t="s">
        <v>6298</v>
      </c>
      <c r="J8120" s="3" t="str">
        <f>IF($B8120="SINAPI",IF(ISNUMBER(MATCH(Banco!$C8120,Analitico!$A:$A,0)),INDEX(Analitico!E:E,MATCH(Banco!$C8120,Analitico!$A:$A,0))&amp;"%",""),"")</f>
        <v/>
      </c>
      <c r="K8120" s="3" t="str">
        <f>IF($B8120="SINAPI",IF(ISNUMBER(MATCH(Banco!$C8120,Analitico!$A:$A,0)),INDEX(Analitico!F:F,MATCH(Banco!$C8120,Analitico!$A:$A,0))&amp;"%",""),"")</f>
        <v/>
      </c>
    </row>
    <row r="8121" spans="1:11" ht="22.5" x14ac:dyDescent="0.2">
      <c r="A8121" s="1" t="str">
        <f t="shared" si="128"/>
        <v>SINAPI 103782</v>
      </c>
      <c r="B8121" s="3" t="s">
        <v>21527</v>
      </c>
      <c r="C8121" s="3" t="s">
        <v>9452</v>
      </c>
      <c r="D8121" s="2" t="s">
        <v>16682</v>
      </c>
      <c r="E8121" s="3" t="s">
        <v>20622</v>
      </c>
      <c r="F8121" s="67" t="s">
        <v>5290</v>
      </c>
      <c r="G8121" s="67" t="s">
        <v>21453</v>
      </c>
      <c r="I8121" s="3" t="s">
        <v>6298</v>
      </c>
      <c r="J8121" s="3" t="str">
        <f>IF($B8121="SINAPI",IF(ISNUMBER(MATCH(Banco!$C8121,Analitico!$A:$A,0)),INDEX(Analitico!E:E,MATCH(Banco!$C8121,Analitico!$A:$A,0))&amp;"%",""),"")</f>
        <v/>
      </c>
      <c r="K8121" s="3" t="str">
        <f>IF($B8121="SINAPI",IF(ISNUMBER(MATCH(Banco!$C8121,Analitico!$A:$A,0)),INDEX(Analitico!F:F,MATCH(Banco!$C8121,Analitico!$A:$A,0))&amp;"%",""),"")</f>
        <v/>
      </c>
    </row>
    <row r="8122" spans="1:11" ht="22.5" x14ac:dyDescent="0.2">
      <c r="A8122" s="1" t="str">
        <f t="shared" si="128"/>
        <v>SINAPI 101489</v>
      </c>
      <c r="B8122" s="3" t="s">
        <v>21527</v>
      </c>
      <c r="C8122" s="3" t="s">
        <v>9453</v>
      </c>
      <c r="D8122" s="2" t="s">
        <v>16683</v>
      </c>
      <c r="E8122" s="3" t="s">
        <v>20622</v>
      </c>
      <c r="F8122" s="67" t="s">
        <v>39166</v>
      </c>
      <c r="G8122" s="67" t="s">
        <v>36279</v>
      </c>
      <c r="I8122" s="3" t="s">
        <v>6300</v>
      </c>
      <c r="J8122" s="3" t="str">
        <f>IF($B8122="SINAPI",IF(ISNUMBER(MATCH(Banco!$C8122,Analitico!$A:$A,0)),INDEX(Analitico!E:E,MATCH(Banco!$C8122,Analitico!$A:$A,0))&amp;"%",""),"")</f>
        <v/>
      </c>
      <c r="K8122" s="3" t="str">
        <f>IF($B8122="SINAPI",IF(ISNUMBER(MATCH(Banco!$C8122,Analitico!$A:$A,0)),INDEX(Analitico!F:F,MATCH(Banco!$C8122,Analitico!$A:$A,0))&amp;"%",""),"")</f>
        <v/>
      </c>
    </row>
    <row r="8123" spans="1:11" ht="22.5" x14ac:dyDescent="0.2">
      <c r="A8123" s="1" t="str">
        <f t="shared" si="128"/>
        <v>SINAPI 101490</v>
      </c>
      <c r="B8123" s="3" t="s">
        <v>21527</v>
      </c>
      <c r="C8123" s="3" t="s">
        <v>9454</v>
      </c>
      <c r="D8123" s="2" t="s">
        <v>16684</v>
      </c>
      <c r="E8123" s="3" t="s">
        <v>20622</v>
      </c>
      <c r="F8123" s="67" t="s">
        <v>39167</v>
      </c>
      <c r="G8123" s="67" t="s">
        <v>36280</v>
      </c>
      <c r="I8123" s="3" t="s">
        <v>6300</v>
      </c>
      <c r="J8123" s="3" t="str">
        <f>IF($B8123="SINAPI",IF(ISNUMBER(MATCH(Banco!$C8123,Analitico!$A:$A,0)),INDEX(Analitico!E:E,MATCH(Banco!$C8123,Analitico!$A:$A,0))&amp;"%",""),"")</f>
        <v/>
      </c>
      <c r="K8123" s="3" t="str">
        <f>IF($B8123="SINAPI",IF(ISNUMBER(MATCH(Banco!$C8123,Analitico!$A:$A,0)),INDEX(Analitico!F:F,MATCH(Banco!$C8123,Analitico!$A:$A,0))&amp;"%",""),"")</f>
        <v/>
      </c>
    </row>
    <row r="8124" spans="1:11" ht="22.5" x14ac:dyDescent="0.2">
      <c r="A8124" s="1" t="str">
        <f t="shared" si="128"/>
        <v>SINAPI 101491</v>
      </c>
      <c r="B8124" s="3" t="s">
        <v>21527</v>
      </c>
      <c r="C8124" s="3" t="s">
        <v>9455</v>
      </c>
      <c r="D8124" s="2" t="s">
        <v>16685</v>
      </c>
      <c r="E8124" s="3" t="s">
        <v>20622</v>
      </c>
      <c r="F8124" s="67" t="s">
        <v>39168</v>
      </c>
      <c r="G8124" s="67" t="s">
        <v>36281</v>
      </c>
      <c r="I8124" s="3" t="s">
        <v>6300</v>
      </c>
      <c r="J8124" s="3" t="str">
        <f>IF($B8124="SINAPI",IF(ISNUMBER(MATCH(Banco!$C8124,Analitico!$A:$A,0)),INDEX(Analitico!E:E,MATCH(Banco!$C8124,Analitico!$A:$A,0))&amp;"%",""),"")</f>
        <v/>
      </c>
      <c r="K8124" s="3" t="str">
        <f>IF($B8124="SINAPI",IF(ISNUMBER(MATCH(Banco!$C8124,Analitico!$A:$A,0)),INDEX(Analitico!F:F,MATCH(Banco!$C8124,Analitico!$A:$A,0))&amp;"%",""),"")</f>
        <v/>
      </c>
    </row>
    <row r="8125" spans="1:11" ht="22.5" x14ac:dyDescent="0.2">
      <c r="A8125" s="1" t="str">
        <f t="shared" si="128"/>
        <v>SINAPI 101492</v>
      </c>
      <c r="B8125" s="3" t="s">
        <v>21527</v>
      </c>
      <c r="C8125" s="3" t="s">
        <v>9456</v>
      </c>
      <c r="D8125" s="2" t="s">
        <v>16686</v>
      </c>
      <c r="E8125" s="3" t="s">
        <v>20622</v>
      </c>
      <c r="F8125" s="67" t="s">
        <v>39169</v>
      </c>
      <c r="G8125" s="67" t="s">
        <v>36282</v>
      </c>
      <c r="I8125" s="3" t="s">
        <v>6300</v>
      </c>
      <c r="J8125" s="3" t="str">
        <f>IF($B8125="SINAPI",IF(ISNUMBER(MATCH(Banco!$C8125,Analitico!$A:$A,0)),INDEX(Analitico!E:E,MATCH(Banco!$C8125,Analitico!$A:$A,0))&amp;"%",""),"")</f>
        <v/>
      </c>
      <c r="K8125" s="3" t="str">
        <f>IF($B8125="SINAPI",IF(ISNUMBER(MATCH(Banco!$C8125,Analitico!$A:$A,0)),INDEX(Analitico!F:F,MATCH(Banco!$C8125,Analitico!$A:$A,0))&amp;"%",""),"")</f>
        <v/>
      </c>
    </row>
    <row r="8126" spans="1:11" ht="22.5" x14ac:dyDescent="0.2">
      <c r="A8126" s="1" t="str">
        <f t="shared" si="128"/>
        <v>SINAPI 101493</v>
      </c>
      <c r="B8126" s="3" t="s">
        <v>21527</v>
      </c>
      <c r="C8126" s="3" t="s">
        <v>9457</v>
      </c>
      <c r="D8126" s="2" t="s">
        <v>16687</v>
      </c>
      <c r="E8126" s="3" t="s">
        <v>20622</v>
      </c>
      <c r="F8126" s="67" t="s">
        <v>39170</v>
      </c>
      <c r="G8126" s="67" t="s">
        <v>36283</v>
      </c>
      <c r="I8126" s="3" t="s">
        <v>6300</v>
      </c>
      <c r="J8126" s="3" t="str">
        <f>IF($B8126="SINAPI",IF(ISNUMBER(MATCH(Banco!$C8126,Analitico!$A:$A,0)),INDEX(Analitico!E:E,MATCH(Banco!$C8126,Analitico!$A:$A,0))&amp;"%",""),"")</f>
        <v/>
      </c>
      <c r="K8126" s="3" t="str">
        <f>IF($B8126="SINAPI",IF(ISNUMBER(MATCH(Banco!$C8126,Analitico!$A:$A,0)),INDEX(Analitico!F:F,MATCH(Banco!$C8126,Analitico!$A:$A,0))&amp;"%",""),"")</f>
        <v/>
      </c>
    </row>
    <row r="8127" spans="1:11" ht="22.5" x14ac:dyDescent="0.2">
      <c r="A8127" s="1" t="str">
        <f t="shared" si="128"/>
        <v>SINAPI 101494</v>
      </c>
      <c r="B8127" s="3" t="s">
        <v>21527</v>
      </c>
      <c r="C8127" s="3" t="s">
        <v>9458</v>
      </c>
      <c r="D8127" s="2" t="s">
        <v>16688</v>
      </c>
      <c r="E8127" s="3" t="s">
        <v>20622</v>
      </c>
      <c r="F8127" s="67" t="s">
        <v>39171</v>
      </c>
      <c r="G8127" s="67" t="s">
        <v>36284</v>
      </c>
      <c r="I8127" s="3" t="s">
        <v>6300</v>
      </c>
      <c r="J8127" s="3" t="str">
        <f>IF($B8127="SINAPI",IF(ISNUMBER(MATCH(Banco!$C8127,Analitico!$A:$A,0)),INDEX(Analitico!E:E,MATCH(Banco!$C8127,Analitico!$A:$A,0))&amp;"%",""),"")</f>
        <v/>
      </c>
      <c r="K8127" s="3" t="str">
        <f>IF($B8127="SINAPI",IF(ISNUMBER(MATCH(Banco!$C8127,Analitico!$A:$A,0)),INDEX(Analitico!F:F,MATCH(Banco!$C8127,Analitico!$A:$A,0))&amp;"%",""),"")</f>
        <v/>
      </c>
    </row>
    <row r="8128" spans="1:11" ht="22.5" x14ac:dyDescent="0.2">
      <c r="A8128" s="1" t="str">
        <f t="shared" si="128"/>
        <v>SINAPI 101495</v>
      </c>
      <c r="B8128" s="3" t="s">
        <v>21527</v>
      </c>
      <c r="C8128" s="3" t="s">
        <v>9459</v>
      </c>
      <c r="D8128" s="2" t="s">
        <v>16689</v>
      </c>
      <c r="E8128" s="3" t="s">
        <v>20622</v>
      </c>
      <c r="F8128" s="67" t="s">
        <v>39172</v>
      </c>
      <c r="G8128" s="67" t="s">
        <v>36285</v>
      </c>
      <c r="I8128" s="3" t="s">
        <v>6300</v>
      </c>
      <c r="J8128" s="3" t="str">
        <f>IF($B8128="SINAPI",IF(ISNUMBER(MATCH(Banco!$C8128,Analitico!$A:$A,0)),INDEX(Analitico!E:E,MATCH(Banco!$C8128,Analitico!$A:$A,0))&amp;"%",""),"")</f>
        <v/>
      </c>
      <c r="K8128" s="3" t="str">
        <f>IF($B8128="SINAPI",IF(ISNUMBER(MATCH(Banco!$C8128,Analitico!$A:$A,0)),INDEX(Analitico!F:F,MATCH(Banco!$C8128,Analitico!$A:$A,0))&amp;"%",""),"")</f>
        <v/>
      </c>
    </row>
    <row r="8129" spans="1:11" ht="22.5" x14ac:dyDescent="0.2">
      <c r="A8129" s="1" t="str">
        <f t="shared" si="128"/>
        <v>SINAPI 101496</v>
      </c>
      <c r="B8129" s="3" t="s">
        <v>21527</v>
      </c>
      <c r="C8129" s="3" t="s">
        <v>9460</v>
      </c>
      <c r="D8129" s="2" t="s">
        <v>16690</v>
      </c>
      <c r="E8129" s="3" t="s">
        <v>20622</v>
      </c>
      <c r="F8129" s="67" t="s">
        <v>39173</v>
      </c>
      <c r="G8129" s="67" t="s">
        <v>36286</v>
      </c>
      <c r="I8129" s="3" t="s">
        <v>6300</v>
      </c>
      <c r="J8129" s="3" t="str">
        <f>IF($B8129="SINAPI",IF(ISNUMBER(MATCH(Banco!$C8129,Analitico!$A:$A,0)),INDEX(Analitico!E:E,MATCH(Banco!$C8129,Analitico!$A:$A,0))&amp;"%",""),"")</f>
        <v/>
      </c>
      <c r="K8129" s="3" t="str">
        <f>IF($B8129="SINAPI",IF(ISNUMBER(MATCH(Banco!$C8129,Analitico!$A:$A,0)),INDEX(Analitico!F:F,MATCH(Banco!$C8129,Analitico!$A:$A,0))&amp;"%",""),"")</f>
        <v/>
      </c>
    </row>
    <row r="8130" spans="1:11" ht="22.5" x14ac:dyDescent="0.2">
      <c r="A8130" s="1" t="str">
        <f t="shared" si="128"/>
        <v>SINAPI 101497</v>
      </c>
      <c r="B8130" s="3" t="s">
        <v>21527</v>
      </c>
      <c r="C8130" s="3" t="s">
        <v>9461</v>
      </c>
      <c r="D8130" s="2" t="s">
        <v>16691</v>
      </c>
      <c r="E8130" s="3" t="s">
        <v>20622</v>
      </c>
      <c r="F8130" s="67" t="s">
        <v>39174</v>
      </c>
      <c r="G8130" s="67" t="s">
        <v>36287</v>
      </c>
      <c r="I8130" s="3" t="s">
        <v>6300</v>
      </c>
      <c r="J8130" s="3" t="str">
        <f>IF($B8130="SINAPI",IF(ISNUMBER(MATCH(Banco!$C8130,Analitico!$A:$A,0)),INDEX(Analitico!E:E,MATCH(Banco!$C8130,Analitico!$A:$A,0))&amp;"%",""),"")</f>
        <v/>
      </c>
      <c r="K8130" s="3" t="str">
        <f>IF($B8130="SINAPI",IF(ISNUMBER(MATCH(Banco!$C8130,Analitico!$A:$A,0)),INDEX(Analitico!F:F,MATCH(Banco!$C8130,Analitico!$A:$A,0))&amp;"%",""),"")</f>
        <v/>
      </c>
    </row>
    <row r="8131" spans="1:11" ht="22.5" x14ac:dyDescent="0.2">
      <c r="A8131" s="1" t="str">
        <f t="shared" si="128"/>
        <v>SINAPI 101498</v>
      </c>
      <c r="B8131" s="3" t="s">
        <v>21527</v>
      </c>
      <c r="C8131" s="3" t="s">
        <v>9462</v>
      </c>
      <c r="D8131" s="2" t="s">
        <v>16692</v>
      </c>
      <c r="E8131" s="3" t="s">
        <v>20622</v>
      </c>
      <c r="F8131" s="67" t="s">
        <v>39175</v>
      </c>
      <c r="G8131" s="67" t="s">
        <v>36288</v>
      </c>
      <c r="I8131" s="3" t="s">
        <v>6300</v>
      </c>
      <c r="J8131" s="3" t="str">
        <f>IF($B8131="SINAPI",IF(ISNUMBER(MATCH(Banco!$C8131,Analitico!$A:$A,0)),INDEX(Analitico!E:E,MATCH(Banco!$C8131,Analitico!$A:$A,0))&amp;"%",""),"")</f>
        <v/>
      </c>
      <c r="K8131" s="3" t="str">
        <f>IF($B8131="SINAPI",IF(ISNUMBER(MATCH(Banco!$C8131,Analitico!$A:$A,0)),INDEX(Analitico!F:F,MATCH(Banco!$C8131,Analitico!$A:$A,0))&amp;"%",""),"")</f>
        <v/>
      </c>
    </row>
    <row r="8132" spans="1:11" ht="22.5" x14ac:dyDescent="0.2">
      <c r="A8132" s="1" t="str">
        <f t="shared" si="128"/>
        <v>SINAPI 101499</v>
      </c>
      <c r="B8132" s="3" t="s">
        <v>21527</v>
      </c>
      <c r="C8132" s="3" t="s">
        <v>9463</v>
      </c>
      <c r="D8132" s="2" t="s">
        <v>16693</v>
      </c>
      <c r="E8132" s="3" t="s">
        <v>20622</v>
      </c>
      <c r="F8132" s="67" t="s">
        <v>39176</v>
      </c>
      <c r="G8132" s="67" t="s">
        <v>36289</v>
      </c>
      <c r="I8132" s="3" t="s">
        <v>6300</v>
      </c>
      <c r="J8132" s="3" t="str">
        <f>IF($B8132="SINAPI",IF(ISNUMBER(MATCH(Banco!$C8132,Analitico!$A:$A,0)),INDEX(Analitico!E:E,MATCH(Banco!$C8132,Analitico!$A:$A,0))&amp;"%",""),"")</f>
        <v/>
      </c>
      <c r="K8132" s="3" t="str">
        <f>IF($B8132="SINAPI",IF(ISNUMBER(MATCH(Banco!$C8132,Analitico!$A:$A,0)),INDEX(Analitico!F:F,MATCH(Banco!$C8132,Analitico!$A:$A,0))&amp;"%",""),"")</f>
        <v/>
      </c>
    </row>
    <row r="8133" spans="1:11" ht="22.5" x14ac:dyDescent="0.2">
      <c r="A8133" s="1" t="str">
        <f t="shared" si="128"/>
        <v>SINAPI 101500</v>
      </c>
      <c r="B8133" s="3" t="s">
        <v>21527</v>
      </c>
      <c r="C8133" s="3" t="s">
        <v>9464</v>
      </c>
      <c r="D8133" s="2" t="s">
        <v>16694</v>
      </c>
      <c r="E8133" s="3" t="s">
        <v>20622</v>
      </c>
      <c r="F8133" s="67" t="s">
        <v>39177</v>
      </c>
      <c r="G8133" s="67" t="s">
        <v>36290</v>
      </c>
      <c r="I8133" s="3" t="s">
        <v>6300</v>
      </c>
      <c r="J8133" s="3" t="str">
        <f>IF($B8133="SINAPI",IF(ISNUMBER(MATCH(Banco!$C8133,Analitico!$A:$A,0)),INDEX(Analitico!E:E,MATCH(Banco!$C8133,Analitico!$A:$A,0))&amp;"%",""),"")</f>
        <v/>
      </c>
      <c r="K8133" s="3" t="str">
        <f>IF($B8133="SINAPI",IF(ISNUMBER(MATCH(Banco!$C8133,Analitico!$A:$A,0)),INDEX(Analitico!F:F,MATCH(Banco!$C8133,Analitico!$A:$A,0))&amp;"%",""),"")</f>
        <v/>
      </c>
    </row>
    <row r="8134" spans="1:11" ht="22.5" x14ac:dyDescent="0.2">
      <c r="A8134" s="1" t="str">
        <f t="shared" si="128"/>
        <v>SINAPI 101501</v>
      </c>
      <c r="B8134" s="3" t="s">
        <v>21527</v>
      </c>
      <c r="C8134" s="3" t="s">
        <v>9465</v>
      </c>
      <c r="D8134" s="2" t="s">
        <v>16695</v>
      </c>
      <c r="E8134" s="3" t="s">
        <v>20622</v>
      </c>
      <c r="F8134" s="67" t="s">
        <v>39178</v>
      </c>
      <c r="G8134" s="67" t="s">
        <v>36291</v>
      </c>
      <c r="I8134" s="3" t="s">
        <v>6300</v>
      </c>
      <c r="J8134" s="3" t="str">
        <f>IF($B8134="SINAPI",IF(ISNUMBER(MATCH(Banco!$C8134,Analitico!$A:$A,0)),INDEX(Analitico!E:E,MATCH(Banco!$C8134,Analitico!$A:$A,0))&amp;"%",""),"")</f>
        <v/>
      </c>
      <c r="K8134" s="3" t="str">
        <f>IF($B8134="SINAPI",IF(ISNUMBER(MATCH(Banco!$C8134,Analitico!$A:$A,0)),INDEX(Analitico!F:F,MATCH(Banco!$C8134,Analitico!$A:$A,0))&amp;"%",""),"")</f>
        <v/>
      </c>
    </row>
    <row r="8135" spans="1:11" ht="22.5" x14ac:dyDescent="0.2">
      <c r="A8135" s="1" t="str">
        <f t="shared" si="128"/>
        <v>SINAPI 101502</v>
      </c>
      <c r="B8135" s="3" t="s">
        <v>21527</v>
      </c>
      <c r="C8135" s="3" t="s">
        <v>9466</v>
      </c>
      <c r="D8135" s="2" t="s">
        <v>16696</v>
      </c>
      <c r="E8135" s="3" t="s">
        <v>20622</v>
      </c>
      <c r="F8135" s="67" t="s">
        <v>39179</v>
      </c>
      <c r="G8135" s="67" t="s">
        <v>36292</v>
      </c>
      <c r="I8135" s="3" t="s">
        <v>6300</v>
      </c>
      <c r="J8135" s="3" t="str">
        <f>IF($B8135="SINAPI",IF(ISNUMBER(MATCH(Banco!$C8135,Analitico!$A:$A,0)),INDEX(Analitico!E:E,MATCH(Banco!$C8135,Analitico!$A:$A,0))&amp;"%",""),"")</f>
        <v/>
      </c>
      <c r="K8135" s="3" t="str">
        <f>IF($B8135="SINAPI",IF(ISNUMBER(MATCH(Banco!$C8135,Analitico!$A:$A,0)),INDEX(Analitico!F:F,MATCH(Banco!$C8135,Analitico!$A:$A,0))&amp;"%",""),"")</f>
        <v/>
      </c>
    </row>
    <row r="8136" spans="1:11" ht="22.5" x14ac:dyDescent="0.2">
      <c r="A8136" s="1" t="str">
        <f t="shared" si="128"/>
        <v>SINAPI 101503</v>
      </c>
      <c r="B8136" s="3" t="s">
        <v>21527</v>
      </c>
      <c r="C8136" s="3" t="s">
        <v>9467</v>
      </c>
      <c r="D8136" s="2" t="s">
        <v>16697</v>
      </c>
      <c r="E8136" s="3" t="s">
        <v>20622</v>
      </c>
      <c r="F8136" s="67" t="s">
        <v>39180</v>
      </c>
      <c r="G8136" s="67" t="s">
        <v>36293</v>
      </c>
      <c r="I8136" s="3" t="s">
        <v>6300</v>
      </c>
      <c r="J8136" s="3" t="str">
        <f>IF($B8136="SINAPI",IF(ISNUMBER(MATCH(Banco!$C8136,Analitico!$A:$A,0)),INDEX(Analitico!E:E,MATCH(Banco!$C8136,Analitico!$A:$A,0))&amp;"%",""),"")</f>
        <v/>
      </c>
      <c r="K8136" s="3" t="str">
        <f>IF($B8136="SINAPI",IF(ISNUMBER(MATCH(Banco!$C8136,Analitico!$A:$A,0)),INDEX(Analitico!F:F,MATCH(Banco!$C8136,Analitico!$A:$A,0))&amp;"%",""),"")</f>
        <v/>
      </c>
    </row>
    <row r="8137" spans="1:11" ht="22.5" x14ac:dyDescent="0.2">
      <c r="A8137" s="1" t="str">
        <f t="shared" si="128"/>
        <v>SINAPI 101504</v>
      </c>
      <c r="B8137" s="3" t="s">
        <v>21527</v>
      </c>
      <c r="C8137" s="3" t="s">
        <v>9468</v>
      </c>
      <c r="D8137" s="2" t="s">
        <v>16698</v>
      </c>
      <c r="E8137" s="3" t="s">
        <v>20622</v>
      </c>
      <c r="F8137" s="67" t="s">
        <v>39181</v>
      </c>
      <c r="G8137" s="67" t="s">
        <v>36294</v>
      </c>
      <c r="I8137" s="3" t="s">
        <v>6300</v>
      </c>
      <c r="J8137" s="3" t="str">
        <f>IF($B8137="SINAPI",IF(ISNUMBER(MATCH(Banco!$C8137,Analitico!$A:$A,0)),INDEX(Analitico!E:E,MATCH(Banco!$C8137,Analitico!$A:$A,0))&amp;"%",""),"")</f>
        <v/>
      </c>
      <c r="K8137" s="3" t="str">
        <f>IF($B8137="SINAPI",IF(ISNUMBER(MATCH(Banco!$C8137,Analitico!$A:$A,0)),INDEX(Analitico!F:F,MATCH(Banco!$C8137,Analitico!$A:$A,0))&amp;"%",""),"")</f>
        <v/>
      </c>
    </row>
    <row r="8138" spans="1:11" ht="22.5" x14ac:dyDescent="0.2">
      <c r="A8138" s="1" t="str">
        <f t="shared" si="128"/>
        <v>SINAPI 101505</v>
      </c>
      <c r="B8138" s="3" t="s">
        <v>21527</v>
      </c>
      <c r="C8138" s="3" t="s">
        <v>9469</v>
      </c>
      <c r="D8138" s="2" t="s">
        <v>16699</v>
      </c>
      <c r="E8138" s="3" t="s">
        <v>20622</v>
      </c>
      <c r="F8138" s="67" t="s">
        <v>39182</v>
      </c>
      <c r="G8138" s="67" t="s">
        <v>36295</v>
      </c>
      <c r="I8138" s="3" t="s">
        <v>6300</v>
      </c>
      <c r="J8138" s="3" t="str">
        <f>IF($B8138="SINAPI",IF(ISNUMBER(MATCH(Banco!$C8138,Analitico!$A:$A,0)),INDEX(Analitico!E:E,MATCH(Banco!$C8138,Analitico!$A:$A,0))&amp;"%",""),"")</f>
        <v/>
      </c>
      <c r="K8138" s="3" t="str">
        <f>IF($B8138="SINAPI",IF(ISNUMBER(MATCH(Banco!$C8138,Analitico!$A:$A,0)),INDEX(Analitico!F:F,MATCH(Banco!$C8138,Analitico!$A:$A,0))&amp;"%",""),"")</f>
        <v/>
      </c>
    </row>
    <row r="8139" spans="1:11" ht="22.5" x14ac:dyDescent="0.2">
      <c r="A8139" s="1" t="str">
        <f t="shared" si="128"/>
        <v>SINAPI 101506</v>
      </c>
      <c r="B8139" s="3" t="s">
        <v>21527</v>
      </c>
      <c r="C8139" s="3" t="s">
        <v>9470</v>
      </c>
      <c r="D8139" s="2" t="s">
        <v>16700</v>
      </c>
      <c r="E8139" s="3" t="s">
        <v>20622</v>
      </c>
      <c r="F8139" s="67" t="s">
        <v>39183</v>
      </c>
      <c r="G8139" s="67" t="s">
        <v>36296</v>
      </c>
      <c r="I8139" s="3" t="s">
        <v>6300</v>
      </c>
      <c r="J8139" s="3" t="str">
        <f>IF($B8139="SINAPI",IF(ISNUMBER(MATCH(Banco!$C8139,Analitico!$A:$A,0)),INDEX(Analitico!E:E,MATCH(Banco!$C8139,Analitico!$A:$A,0))&amp;"%",""),"")</f>
        <v/>
      </c>
      <c r="K8139" s="3" t="str">
        <f>IF($B8139="SINAPI",IF(ISNUMBER(MATCH(Banco!$C8139,Analitico!$A:$A,0)),INDEX(Analitico!F:F,MATCH(Banco!$C8139,Analitico!$A:$A,0))&amp;"%",""),"")</f>
        <v/>
      </c>
    </row>
    <row r="8140" spans="1:11" ht="22.5" x14ac:dyDescent="0.2">
      <c r="A8140" s="1" t="str">
        <f t="shared" si="128"/>
        <v>SINAPI 101507</v>
      </c>
      <c r="B8140" s="3" t="s">
        <v>21527</v>
      </c>
      <c r="C8140" s="3" t="s">
        <v>9471</v>
      </c>
      <c r="D8140" s="2" t="s">
        <v>16701</v>
      </c>
      <c r="E8140" s="3" t="s">
        <v>20622</v>
      </c>
      <c r="F8140" s="67" t="s">
        <v>39184</v>
      </c>
      <c r="G8140" s="67" t="s">
        <v>36297</v>
      </c>
      <c r="I8140" s="3" t="s">
        <v>6300</v>
      </c>
      <c r="J8140" s="3" t="str">
        <f>IF($B8140="SINAPI",IF(ISNUMBER(MATCH(Banco!$C8140,Analitico!$A:$A,0)),INDEX(Analitico!E:E,MATCH(Banco!$C8140,Analitico!$A:$A,0))&amp;"%",""),"")</f>
        <v/>
      </c>
      <c r="K8140" s="3" t="str">
        <f>IF($B8140="SINAPI",IF(ISNUMBER(MATCH(Banco!$C8140,Analitico!$A:$A,0)),INDEX(Analitico!F:F,MATCH(Banco!$C8140,Analitico!$A:$A,0))&amp;"%",""),"")</f>
        <v/>
      </c>
    </row>
    <row r="8141" spans="1:11" ht="22.5" x14ac:dyDescent="0.2">
      <c r="A8141" s="1" t="str">
        <f t="shared" si="128"/>
        <v>SINAPI 101508</v>
      </c>
      <c r="B8141" s="3" t="s">
        <v>21527</v>
      </c>
      <c r="C8141" s="3" t="s">
        <v>9472</v>
      </c>
      <c r="D8141" s="2" t="s">
        <v>16702</v>
      </c>
      <c r="E8141" s="3" t="s">
        <v>20622</v>
      </c>
      <c r="F8141" s="67" t="s">
        <v>39185</v>
      </c>
      <c r="G8141" s="67" t="s">
        <v>36298</v>
      </c>
      <c r="I8141" s="3" t="s">
        <v>6300</v>
      </c>
      <c r="J8141" s="3" t="str">
        <f>IF($B8141="SINAPI",IF(ISNUMBER(MATCH(Banco!$C8141,Analitico!$A:$A,0)),INDEX(Analitico!E:E,MATCH(Banco!$C8141,Analitico!$A:$A,0))&amp;"%",""),"")</f>
        <v/>
      </c>
      <c r="K8141" s="3" t="str">
        <f>IF($B8141="SINAPI",IF(ISNUMBER(MATCH(Banco!$C8141,Analitico!$A:$A,0)),INDEX(Analitico!F:F,MATCH(Banco!$C8141,Analitico!$A:$A,0))&amp;"%",""),"")</f>
        <v/>
      </c>
    </row>
    <row r="8142" spans="1:11" ht="22.5" x14ac:dyDescent="0.2">
      <c r="A8142" s="1" t="str">
        <f t="shared" si="128"/>
        <v>SINAPI 101509</v>
      </c>
      <c r="B8142" s="3" t="s">
        <v>21527</v>
      </c>
      <c r="C8142" s="3" t="s">
        <v>9473</v>
      </c>
      <c r="D8142" s="2" t="s">
        <v>34643</v>
      </c>
      <c r="E8142" s="3" t="s">
        <v>20622</v>
      </c>
      <c r="F8142" s="67" t="s">
        <v>39186</v>
      </c>
      <c r="G8142" s="67" t="s">
        <v>36299</v>
      </c>
      <c r="I8142" s="3" t="s">
        <v>6300</v>
      </c>
      <c r="J8142" s="3" t="str">
        <f>IF($B8142="SINAPI",IF(ISNUMBER(MATCH(Banco!$C8142,Analitico!$A:$A,0)),INDEX(Analitico!E:E,MATCH(Banco!$C8142,Analitico!$A:$A,0))&amp;"%",""),"")</f>
        <v/>
      </c>
      <c r="K8142" s="3" t="str">
        <f>IF($B8142="SINAPI",IF(ISNUMBER(MATCH(Banco!$C8142,Analitico!$A:$A,0)),INDEX(Analitico!F:F,MATCH(Banco!$C8142,Analitico!$A:$A,0))&amp;"%",""),"")</f>
        <v/>
      </c>
    </row>
    <row r="8143" spans="1:11" ht="22.5" x14ac:dyDescent="0.2">
      <c r="A8143" s="1" t="str">
        <f t="shared" si="128"/>
        <v>SINAPI 101510</v>
      </c>
      <c r="B8143" s="3" t="s">
        <v>21527</v>
      </c>
      <c r="C8143" s="3" t="s">
        <v>9474</v>
      </c>
      <c r="D8143" s="2" t="s">
        <v>34644</v>
      </c>
      <c r="E8143" s="3" t="s">
        <v>20622</v>
      </c>
      <c r="F8143" s="67" t="s">
        <v>39187</v>
      </c>
      <c r="G8143" s="67" t="s">
        <v>36300</v>
      </c>
      <c r="I8143" s="3" t="s">
        <v>6300</v>
      </c>
      <c r="J8143" s="3" t="str">
        <f>IF($B8143="SINAPI",IF(ISNUMBER(MATCH(Banco!$C8143,Analitico!$A:$A,0)),INDEX(Analitico!E:E,MATCH(Banco!$C8143,Analitico!$A:$A,0))&amp;"%",""),"")</f>
        <v/>
      </c>
      <c r="K8143" s="3" t="str">
        <f>IF($B8143="SINAPI",IF(ISNUMBER(MATCH(Banco!$C8143,Analitico!$A:$A,0)),INDEX(Analitico!F:F,MATCH(Banco!$C8143,Analitico!$A:$A,0))&amp;"%",""),"")</f>
        <v/>
      </c>
    </row>
    <row r="8144" spans="1:11" ht="22.5" x14ac:dyDescent="0.2">
      <c r="A8144" s="1" t="str">
        <f t="shared" si="128"/>
        <v>SINAPI 101511</v>
      </c>
      <c r="B8144" s="3" t="s">
        <v>21527</v>
      </c>
      <c r="C8144" s="3" t="s">
        <v>9475</v>
      </c>
      <c r="D8144" s="2" t="s">
        <v>34645</v>
      </c>
      <c r="E8144" s="3" t="s">
        <v>20622</v>
      </c>
      <c r="F8144" s="67" t="s">
        <v>39188</v>
      </c>
      <c r="G8144" s="67" t="s">
        <v>36301</v>
      </c>
      <c r="I8144" s="3" t="s">
        <v>6300</v>
      </c>
      <c r="J8144" s="3" t="str">
        <f>IF($B8144="SINAPI",IF(ISNUMBER(MATCH(Banco!$C8144,Analitico!$A:$A,0)),INDEX(Analitico!E:E,MATCH(Banco!$C8144,Analitico!$A:$A,0))&amp;"%",""),"")</f>
        <v/>
      </c>
      <c r="K8144" s="3" t="str">
        <f>IF($B8144="SINAPI",IF(ISNUMBER(MATCH(Banco!$C8144,Analitico!$A:$A,0)),INDEX(Analitico!F:F,MATCH(Banco!$C8144,Analitico!$A:$A,0))&amp;"%",""),"")</f>
        <v/>
      </c>
    </row>
    <row r="8145" spans="1:11" ht="22.5" x14ac:dyDescent="0.2">
      <c r="A8145" s="1" t="str">
        <f t="shared" si="128"/>
        <v>SINAPI 101512</v>
      </c>
      <c r="B8145" s="3" t="s">
        <v>21527</v>
      </c>
      <c r="C8145" s="3" t="s">
        <v>9476</v>
      </c>
      <c r="D8145" s="2" t="s">
        <v>34646</v>
      </c>
      <c r="E8145" s="3" t="s">
        <v>20622</v>
      </c>
      <c r="F8145" s="67" t="s">
        <v>39189</v>
      </c>
      <c r="G8145" s="67" t="s">
        <v>36302</v>
      </c>
      <c r="I8145" s="3" t="s">
        <v>6300</v>
      </c>
      <c r="J8145" s="3" t="str">
        <f>IF($B8145="SINAPI",IF(ISNUMBER(MATCH(Banco!$C8145,Analitico!$A:$A,0)),INDEX(Analitico!E:E,MATCH(Banco!$C8145,Analitico!$A:$A,0))&amp;"%",""),"")</f>
        <v/>
      </c>
      <c r="K8145" s="3" t="str">
        <f>IF($B8145="SINAPI",IF(ISNUMBER(MATCH(Banco!$C8145,Analitico!$A:$A,0)),INDEX(Analitico!F:F,MATCH(Banco!$C8145,Analitico!$A:$A,0))&amp;"%",""),"")</f>
        <v/>
      </c>
    </row>
    <row r="8146" spans="1:11" ht="22.5" x14ac:dyDescent="0.2">
      <c r="A8146" s="1" t="str">
        <f t="shared" si="128"/>
        <v>SINAPI 101513</v>
      </c>
      <c r="B8146" s="3" t="s">
        <v>21527</v>
      </c>
      <c r="C8146" s="3" t="s">
        <v>9477</v>
      </c>
      <c r="D8146" s="2" t="s">
        <v>16703</v>
      </c>
      <c r="E8146" s="3" t="s">
        <v>20622</v>
      </c>
      <c r="F8146" s="67" t="s">
        <v>39190</v>
      </c>
      <c r="G8146" s="67" t="s">
        <v>36303</v>
      </c>
      <c r="I8146" s="3" t="s">
        <v>6298</v>
      </c>
      <c r="J8146" s="3" t="str">
        <f>IF($B8146="SINAPI",IF(ISNUMBER(MATCH(Banco!$C8146,Analitico!$A:$A,0)),INDEX(Analitico!E:E,MATCH(Banco!$C8146,Analitico!$A:$A,0))&amp;"%",""),"")</f>
        <v/>
      </c>
      <c r="K8146" s="3" t="str">
        <f>IF($B8146="SINAPI",IF(ISNUMBER(MATCH(Banco!$C8146,Analitico!$A:$A,0)),INDEX(Analitico!F:F,MATCH(Banco!$C8146,Analitico!$A:$A,0))&amp;"%",""),"")</f>
        <v/>
      </c>
    </row>
    <row r="8147" spans="1:11" ht="22.5" x14ac:dyDescent="0.2">
      <c r="A8147" s="1" t="str">
        <f t="shared" si="128"/>
        <v>SINAPI 101514</v>
      </c>
      <c r="B8147" s="3" t="s">
        <v>21527</v>
      </c>
      <c r="C8147" s="3" t="s">
        <v>9478</v>
      </c>
      <c r="D8147" s="2" t="s">
        <v>16704</v>
      </c>
      <c r="E8147" s="3" t="s">
        <v>20622</v>
      </c>
      <c r="F8147" s="67" t="s">
        <v>39191</v>
      </c>
      <c r="G8147" s="67" t="s">
        <v>36304</v>
      </c>
      <c r="I8147" s="3" t="s">
        <v>6298</v>
      </c>
      <c r="J8147" s="3" t="str">
        <f>IF($B8147="SINAPI",IF(ISNUMBER(MATCH(Banco!$C8147,Analitico!$A:$A,0)),INDEX(Analitico!E:E,MATCH(Banco!$C8147,Analitico!$A:$A,0))&amp;"%",""),"")</f>
        <v/>
      </c>
      <c r="K8147" s="3" t="str">
        <f>IF($B8147="SINAPI",IF(ISNUMBER(MATCH(Banco!$C8147,Analitico!$A:$A,0)),INDEX(Analitico!F:F,MATCH(Banco!$C8147,Analitico!$A:$A,0))&amp;"%",""),"")</f>
        <v/>
      </c>
    </row>
    <row r="8148" spans="1:11" ht="22.5" x14ac:dyDescent="0.2">
      <c r="A8148" s="1" t="str">
        <f t="shared" si="128"/>
        <v>SINAPI 101515</v>
      </c>
      <c r="B8148" s="3" t="s">
        <v>21527</v>
      </c>
      <c r="C8148" s="3" t="s">
        <v>9479</v>
      </c>
      <c r="D8148" s="2" t="s">
        <v>16705</v>
      </c>
      <c r="E8148" s="3" t="s">
        <v>20622</v>
      </c>
      <c r="F8148" s="67" t="s">
        <v>39192</v>
      </c>
      <c r="G8148" s="67" t="s">
        <v>36305</v>
      </c>
      <c r="I8148" s="3" t="s">
        <v>6298</v>
      </c>
      <c r="J8148" s="3" t="str">
        <f>IF($B8148="SINAPI",IF(ISNUMBER(MATCH(Banco!$C8148,Analitico!$A:$A,0)),INDEX(Analitico!E:E,MATCH(Banco!$C8148,Analitico!$A:$A,0))&amp;"%",""),"")</f>
        <v/>
      </c>
      <c r="K8148" s="3" t="str">
        <f>IF($B8148="SINAPI",IF(ISNUMBER(MATCH(Banco!$C8148,Analitico!$A:$A,0)),INDEX(Analitico!F:F,MATCH(Banco!$C8148,Analitico!$A:$A,0))&amp;"%",""),"")</f>
        <v/>
      </c>
    </row>
    <row r="8149" spans="1:11" ht="22.5" x14ac:dyDescent="0.2">
      <c r="A8149" s="1" t="str">
        <f t="shared" si="128"/>
        <v>SINAPI 101516</v>
      </c>
      <c r="B8149" s="3" t="s">
        <v>21527</v>
      </c>
      <c r="C8149" s="3" t="s">
        <v>9480</v>
      </c>
      <c r="D8149" s="2" t="s">
        <v>16706</v>
      </c>
      <c r="E8149" s="3" t="s">
        <v>20622</v>
      </c>
      <c r="F8149" s="67" t="s">
        <v>39193</v>
      </c>
      <c r="G8149" s="67" t="s">
        <v>36306</v>
      </c>
      <c r="I8149" s="3" t="s">
        <v>6298</v>
      </c>
      <c r="J8149" s="3" t="str">
        <f>IF($B8149="SINAPI",IF(ISNUMBER(MATCH(Banco!$C8149,Analitico!$A:$A,0)),INDEX(Analitico!E:E,MATCH(Banco!$C8149,Analitico!$A:$A,0))&amp;"%",""),"")</f>
        <v/>
      </c>
      <c r="K8149" s="3" t="str">
        <f>IF($B8149="SINAPI",IF(ISNUMBER(MATCH(Banco!$C8149,Analitico!$A:$A,0)),INDEX(Analitico!F:F,MATCH(Banco!$C8149,Analitico!$A:$A,0))&amp;"%",""),"")</f>
        <v/>
      </c>
    </row>
    <row r="8150" spans="1:11" ht="22.5" x14ac:dyDescent="0.2">
      <c r="A8150" s="1" t="str">
        <f t="shared" si="128"/>
        <v>SINAPI 101517</v>
      </c>
      <c r="B8150" s="3" t="s">
        <v>21527</v>
      </c>
      <c r="C8150" s="3" t="s">
        <v>9481</v>
      </c>
      <c r="D8150" s="2" t="s">
        <v>16707</v>
      </c>
      <c r="E8150" s="3" t="s">
        <v>20622</v>
      </c>
      <c r="F8150" s="67" t="s">
        <v>39194</v>
      </c>
      <c r="G8150" s="67" t="s">
        <v>36307</v>
      </c>
      <c r="I8150" s="3" t="s">
        <v>6298</v>
      </c>
      <c r="J8150" s="3" t="str">
        <f>IF($B8150="SINAPI",IF(ISNUMBER(MATCH(Banco!$C8150,Analitico!$A:$A,0)),INDEX(Analitico!E:E,MATCH(Banco!$C8150,Analitico!$A:$A,0))&amp;"%",""),"")</f>
        <v/>
      </c>
      <c r="K8150" s="3" t="str">
        <f>IF($B8150="SINAPI",IF(ISNUMBER(MATCH(Banco!$C8150,Analitico!$A:$A,0)),INDEX(Analitico!F:F,MATCH(Banco!$C8150,Analitico!$A:$A,0))&amp;"%",""),"")</f>
        <v/>
      </c>
    </row>
    <row r="8151" spans="1:11" ht="22.5" x14ac:dyDescent="0.2">
      <c r="A8151" s="1" t="str">
        <f t="shared" si="128"/>
        <v>SINAPI 101518</v>
      </c>
      <c r="B8151" s="3" t="s">
        <v>21527</v>
      </c>
      <c r="C8151" s="3" t="s">
        <v>9482</v>
      </c>
      <c r="D8151" s="2" t="s">
        <v>16708</v>
      </c>
      <c r="E8151" s="3" t="s">
        <v>20622</v>
      </c>
      <c r="F8151" s="67" t="s">
        <v>39195</v>
      </c>
      <c r="G8151" s="67" t="s">
        <v>36308</v>
      </c>
      <c r="I8151" s="3" t="s">
        <v>6298</v>
      </c>
      <c r="J8151" s="3" t="str">
        <f>IF($B8151="SINAPI",IF(ISNUMBER(MATCH(Banco!$C8151,Analitico!$A:$A,0)),INDEX(Analitico!E:E,MATCH(Banco!$C8151,Analitico!$A:$A,0))&amp;"%",""),"")</f>
        <v/>
      </c>
      <c r="K8151" s="3" t="str">
        <f>IF($B8151="SINAPI",IF(ISNUMBER(MATCH(Banco!$C8151,Analitico!$A:$A,0)),INDEX(Analitico!F:F,MATCH(Banco!$C8151,Analitico!$A:$A,0))&amp;"%",""),"")</f>
        <v/>
      </c>
    </row>
    <row r="8152" spans="1:11" ht="22.5" x14ac:dyDescent="0.2">
      <c r="A8152" s="1" t="str">
        <f t="shared" si="128"/>
        <v>SINAPI 101519</v>
      </c>
      <c r="B8152" s="3" t="s">
        <v>21527</v>
      </c>
      <c r="C8152" s="3" t="s">
        <v>9483</v>
      </c>
      <c r="D8152" s="2" t="s">
        <v>16709</v>
      </c>
      <c r="E8152" s="3" t="s">
        <v>20622</v>
      </c>
      <c r="F8152" s="67" t="s">
        <v>39196</v>
      </c>
      <c r="G8152" s="67" t="s">
        <v>36309</v>
      </c>
      <c r="I8152" s="3" t="s">
        <v>6298</v>
      </c>
      <c r="J8152" s="3" t="str">
        <f>IF($B8152="SINAPI",IF(ISNUMBER(MATCH(Banco!$C8152,Analitico!$A:$A,0)),INDEX(Analitico!E:E,MATCH(Banco!$C8152,Analitico!$A:$A,0))&amp;"%",""),"")</f>
        <v/>
      </c>
      <c r="K8152" s="3" t="str">
        <f>IF($B8152="SINAPI",IF(ISNUMBER(MATCH(Banco!$C8152,Analitico!$A:$A,0)),INDEX(Analitico!F:F,MATCH(Banco!$C8152,Analitico!$A:$A,0))&amp;"%",""),"")</f>
        <v/>
      </c>
    </row>
    <row r="8153" spans="1:11" ht="22.5" x14ac:dyDescent="0.2">
      <c r="A8153" s="1" t="str">
        <f t="shared" si="128"/>
        <v>SINAPI 101520</v>
      </c>
      <c r="B8153" s="3" t="s">
        <v>21527</v>
      </c>
      <c r="C8153" s="3" t="s">
        <v>9484</v>
      </c>
      <c r="D8153" s="2" t="s">
        <v>16710</v>
      </c>
      <c r="E8153" s="3" t="s">
        <v>20622</v>
      </c>
      <c r="F8153" s="67" t="s">
        <v>39197</v>
      </c>
      <c r="G8153" s="67" t="s">
        <v>36310</v>
      </c>
      <c r="I8153" s="3" t="s">
        <v>6298</v>
      </c>
      <c r="J8153" s="3" t="str">
        <f>IF($B8153="SINAPI",IF(ISNUMBER(MATCH(Banco!$C8153,Analitico!$A:$A,0)),INDEX(Analitico!E:E,MATCH(Banco!$C8153,Analitico!$A:$A,0))&amp;"%",""),"")</f>
        <v/>
      </c>
      <c r="K8153" s="3" t="str">
        <f>IF($B8153="SINAPI",IF(ISNUMBER(MATCH(Banco!$C8153,Analitico!$A:$A,0)),INDEX(Analitico!F:F,MATCH(Banco!$C8153,Analitico!$A:$A,0))&amp;"%",""),"")</f>
        <v/>
      </c>
    </row>
    <row r="8154" spans="1:11" ht="22.5" x14ac:dyDescent="0.2">
      <c r="A8154" s="1" t="str">
        <f t="shared" si="128"/>
        <v>SINAPI 101521</v>
      </c>
      <c r="B8154" s="3" t="s">
        <v>21527</v>
      </c>
      <c r="C8154" s="3" t="s">
        <v>9485</v>
      </c>
      <c r="D8154" s="2" t="s">
        <v>16711</v>
      </c>
      <c r="E8154" s="3" t="s">
        <v>20622</v>
      </c>
      <c r="F8154" s="67" t="s">
        <v>39198</v>
      </c>
      <c r="G8154" s="67" t="s">
        <v>36311</v>
      </c>
      <c r="I8154" s="3" t="s">
        <v>6298</v>
      </c>
      <c r="J8154" s="3" t="str">
        <f>IF($B8154="SINAPI",IF(ISNUMBER(MATCH(Banco!$C8154,Analitico!$A:$A,0)),INDEX(Analitico!E:E,MATCH(Banco!$C8154,Analitico!$A:$A,0))&amp;"%",""),"")</f>
        <v/>
      </c>
      <c r="K8154" s="3" t="str">
        <f>IF($B8154="SINAPI",IF(ISNUMBER(MATCH(Banco!$C8154,Analitico!$A:$A,0)),INDEX(Analitico!F:F,MATCH(Banco!$C8154,Analitico!$A:$A,0))&amp;"%",""),"")</f>
        <v/>
      </c>
    </row>
    <row r="8155" spans="1:11" ht="22.5" x14ac:dyDescent="0.2">
      <c r="A8155" s="1" t="str">
        <f t="shared" si="128"/>
        <v>SINAPI 101522</v>
      </c>
      <c r="B8155" s="3" t="s">
        <v>21527</v>
      </c>
      <c r="C8155" s="3" t="s">
        <v>9486</v>
      </c>
      <c r="D8155" s="2" t="s">
        <v>16712</v>
      </c>
      <c r="E8155" s="3" t="s">
        <v>20622</v>
      </c>
      <c r="F8155" s="67" t="s">
        <v>39199</v>
      </c>
      <c r="G8155" s="67" t="s">
        <v>36312</v>
      </c>
      <c r="I8155" s="3" t="s">
        <v>6298</v>
      </c>
      <c r="J8155" s="3" t="str">
        <f>IF($B8155="SINAPI",IF(ISNUMBER(MATCH(Banco!$C8155,Analitico!$A:$A,0)),INDEX(Analitico!E:E,MATCH(Banco!$C8155,Analitico!$A:$A,0))&amp;"%",""),"")</f>
        <v/>
      </c>
      <c r="K8155" s="3" t="str">
        <f>IF($B8155="SINAPI",IF(ISNUMBER(MATCH(Banco!$C8155,Analitico!$A:$A,0)),INDEX(Analitico!F:F,MATCH(Banco!$C8155,Analitico!$A:$A,0))&amp;"%",""),"")</f>
        <v/>
      </c>
    </row>
    <row r="8156" spans="1:11" ht="22.5" x14ac:dyDescent="0.2">
      <c r="A8156" s="1" t="str">
        <f t="shared" si="128"/>
        <v>SINAPI 101523</v>
      </c>
      <c r="B8156" s="3" t="s">
        <v>21527</v>
      </c>
      <c r="C8156" s="3" t="s">
        <v>9487</v>
      </c>
      <c r="D8156" s="2" t="s">
        <v>16713</v>
      </c>
      <c r="E8156" s="3" t="s">
        <v>20622</v>
      </c>
      <c r="F8156" s="67" t="s">
        <v>39200</v>
      </c>
      <c r="G8156" s="67" t="s">
        <v>36313</v>
      </c>
      <c r="I8156" s="3" t="s">
        <v>6298</v>
      </c>
      <c r="J8156" s="3" t="str">
        <f>IF($B8156="SINAPI",IF(ISNUMBER(MATCH(Banco!$C8156,Analitico!$A:$A,0)),INDEX(Analitico!E:E,MATCH(Banco!$C8156,Analitico!$A:$A,0))&amp;"%",""),"")</f>
        <v/>
      </c>
      <c r="K8156" s="3" t="str">
        <f>IF($B8156="SINAPI",IF(ISNUMBER(MATCH(Banco!$C8156,Analitico!$A:$A,0)),INDEX(Analitico!F:F,MATCH(Banco!$C8156,Analitico!$A:$A,0))&amp;"%",""),"")</f>
        <v/>
      </c>
    </row>
    <row r="8157" spans="1:11" ht="22.5" x14ac:dyDescent="0.2">
      <c r="A8157" s="1" t="str">
        <f t="shared" si="128"/>
        <v>SINAPI 101524</v>
      </c>
      <c r="B8157" s="3" t="s">
        <v>21527</v>
      </c>
      <c r="C8157" s="3" t="s">
        <v>9488</v>
      </c>
      <c r="D8157" s="2" t="s">
        <v>16714</v>
      </c>
      <c r="E8157" s="3" t="s">
        <v>20622</v>
      </c>
      <c r="F8157" s="67" t="s">
        <v>39201</v>
      </c>
      <c r="G8157" s="67" t="s">
        <v>36314</v>
      </c>
      <c r="I8157" s="3" t="s">
        <v>6298</v>
      </c>
      <c r="J8157" s="3" t="str">
        <f>IF($B8157="SINAPI",IF(ISNUMBER(MATCH(Banco!$C8157,Analitico!$A:$A,0)),INDEX(Analitico!E:E,MATCH(Banco!$C8157,Analitico!$A:$A,0))&amp;"%",""),"")</f>
        <v/>
      </c>
      <c r="K8157" s="3" t="str">
        <f>IF($B8157="SINAPI",IF(ISNUMBER(MATCH(Banco!$C8157,Analitico!$A:$A,0)),INDEX(Analitico!F:F,MATCH(Banco!$C8157,Analitico!$A:$A,0))&amp;"%",""),"")</f>
        <v/>
      </c>
    </row>
    <row r="8158" spans="1:11" ht="22.5" x14ac:dyDescent="0.2">
      <c r="A8158" s="1" t="str">
        <f t="shared" si="128"/>
        <v>SINAPI 101525</v>
      </c>
      <c r="B8158" s="3" t="s">
        <v>21527</v>
      </c>
      <c r="C8158" s="3" t="s">
        <v>9489</v>
      </c>
      <c r="D8158" s="2" t="s">
        <v>16715</v>
      </c>
      <c r="E8158" s="3" t="s">
        <v>20622</v>
      </c>
      <c r="F8158" s="67" t="s">
        <v>39202</v>
      </c>
      <c r="G8158" s="67" t="s">
        <v>36315</v>
      </c>
      <c r="I8158" s="3" t="s">
        <v>6298</v>
      </c>
      <c r="J8158" s="3" t="str">
        <f>IF($B8158="SINAPI",IF(ISNUMBER(MATCH(Banco!$C8158,Analitico!$A:$A,0)),INDEX(Analitico!E:E,MATCH(Banco!$C8158,Analitico!$A:$A,0))&amp;"%",""),"")</f>
        <v/>
      </c>
      <c r="K8158" s="3" t="str">
        <f>IF($B8158="SINAPI",IF(ISNUMBER(MATCH(Banco!$C8158,Analitico!$A:$A,0)),INDEX(Analitico!F:F,MATCH(Banco!$C8158,Analitico!$A:$A,0))&amp;"%",""),"")</f>
        <v/>
      </c>
    </row>
    <row r="8159" spans="1:11" ht="22.5" x14ac:dyDescent="0.2">
      <c r="A8159" s="1" t="str">
        <f t="shared" si="128"/>
        <v>SINAPI 101526</v>
      </c>
      <c r="B8159" s="3" t="s">
        <v>21527</v>
      </c>
      <c r="C8159" s="3" t="s">
        <v>9490</v>
      </c>
      <c r="D8159" s="2" t="s">
        <v>16716</v>
      </c>
      <c r="E8159" s="3" t="s">
        <v>20622</v>
      </c>
      <c r="F8159" s="67" t="s">
        <v>39203</v>
      </c>
      <c r="G8159" s="67" t="s">
        <v>36316</v>
      </c>
      <c r="I8159" s="3" t="s">
        <v>6298</v>
      </c>
      <c r="J8159" s="3" t="str">
        <f>IF($B8159="SINAPI",IF(ISNUMBER(MATCH(Banco!$C8159,Analitico!$A:$A,0)),INDEX(Analitico!E:E,MATCH(Banco!$C8159,Analitico!$A:$A,0))&amp;"%",""),"")</f>
        <v/>
      </c>
      <c r="K8159" s="3" t="str">
        <f>IF($B8159="SINAPI",IF(ISNUMBER(MATCH(Banco!$C8159,Analitico!$A:$A,0)),INDEX(Analitico!F:F,MATCH(Banco!$C8159,Analitico!$A:$A,0))&amp;"%",""),"")</f>
        <v/>
      </c>
    </row>
    <row r="8160" spans="1:11" ht="22.5" x14ac:dyDescent="0.2">
      <c r="A8160" s="1" t="str">
        <f t="shared" si="128"/>
        <v>SINAPI 101527</v>
      </c>
      <c r="B8160" s="3" t="s">
        <v>21527</v>
      </c>
      <c r="C8160" s="3" t="s">
        <v>9491</v>
      </c>
      <c r="D8160" s="2" t="s">
        <v>16717</v>
      </c>
      <c r="E8160" s="3" t="s">
        <v>20622</v>
      </c>
      <c r="F8160" s="67" t="s">
        <v>39204</v>
      </c>
      <c r="G8160" s="67" t="s">
        <v>36317</v>
      </c>
      <c r="I8160" s="3" t="s">
        <v>6298</v>
      </c>
      <c r="J8160" s="3" t="str">
        <f>IF($B8160="SINAPI",IF(ISNUMBER(MATCH(Banco!$C8160,Analitico!$A:$A,0)),INDEX(Analitico!E:E,MATCH(Banco!$C8160,Analitico!$A:$A,0))&amp;"%",""),"")</f>
        <v/>
      </c>
      <c r="K8160" s="3" t="str">
        <f>IF($B8160="SINAPI",IF(ISNUMBER(MATCH(Banco!$C8160,Analitico!$A:$A,0)),INDEX(Analitico!F:F,MATCH(Banco!$C8160,Analitico!$A:$A,0))&amp;"%",""),"")</f>
        <v/>
      </c>
    </row>
    <row r="8161" spans="1:11" ht="22.5" x14ac:dyDescent="0.2">
      <c r="A8161" s="1" t="str">
        <f t="shared" si="128"/>
        <v>SINAPI 101528</v>
      </c>
      <c r="B8161" s="3" t="s">
        <v>21527</v>
      </c>
      <c r="C8161" s="3" t="s">
        <v>9492</v>
      </c>
      <c r="D8161" s="2" t="s">
        <v>16718</v>
      </c>
      <c r="E8161" s="3" t="s">
        <v>20622</v>
      </c>
      <c r="F8161" s="67" t="s">
        <v>39205</v>
      </c>
      <c r="G8161" s="67" t="s">
        <v>36318</v>
      </c>
      <c r="I8161" s="3" t="s">
        <v>6298</v>
      </c>
      <c r="J8161" s="3" t="str">
        <f>IF($B8161="SINAPI",IF(ISNUMBER(MATCH(Banco!$C8161,Analitico!$A:$A,0)),INDEX(Analitico!E:E,MATCH(Banco!$C8161,Analitico!$A:$A,0))&amp;"%",""),"")</f>
        <v/>
      </c>
      <c r="K8161" s="3" t="str">
        <f>IF($B8161="SINAPI",IF(ISNUMBER(MATCH(Banco!$C8161,Analitico!$A:$A,0)),INDEX(Analitico!F:F,MATCH(Banco!$C8161,Analitico!$A:$A,0))&amp;"%",""),"")</f>
        <v/>
      </c>
    </row>
    <row r="8162" spans="1:11" ht="22.5" x14ac:dyDescent="0.2">
      <c r="A8162" s="1" t="str">
        <f t="shared" si="128"/>
        <v>SINAPI 101529</v>
      </c>
      <c r="B8162" s="3" t="s">
        <v>21527</v>
      </c>
      <c r="C8162" s="3" t="s">
        <v>9493</v>
      </c>
      <c r="D8162" s="2" t="s">
        <v>16719</v>
      </c>
      <c r="E8162" s="3" t="s">
        <v>20622</v>
      </c>
      <c r="F8162" s="67" t="s">
        <v>39206</v>
      </c>
      <c r="G8162" s="67" t="s">
        <v>36319</v>
      </c>
      <c r="I8162" s="3" t="s">
        <v>6298</v>
      </c>
      <c r="J8162" s="3" t="str">
        <f>IF($B8162="SINAPI",IF(ISNUMBER(MATCH(Banco!$C8162,Analitico!$A:$A,0)),INDEX(Analitico!E:E,MATCH(Banco!$C8162,Analitico!$A:$A,0))&amp;"%",""),"")</f>
        <v/>
      </c>
      <c r="K8162" s="3" t="str">
        <f>IF($B8162="SINAPI",IF(ISNUMBER(MATCH(Banco!$C8162,Analitico!$A:$A,0)),INDEX(Analitico!F:F,MATCH(Banco!$C8162,Analitico!$A:$A,0))&amp;"%",""),"")</f>
        <v/>
      </c>
    </row>
    <row r="8163" spans="1:11" ht="22.5" x14ac:dyDescent="0.2">
      <c r="A8163" s="1" t="str">
        <f t="shared" ref="A8163:A8226" si="129">CONCATENAR</f>
        <v>SINAPI 101530</v>
      </c>
      <c r="B8163" s="3" t="s">
        <v>21527</v>
      </c>
      <c r="C8163" s="3" t="s">
        <v>9494</v>
      </c>
      <c r="D8163" s="2" t="s">
        <v>16720</v>
      </c>
      <c r="E8163" s="3" t="s">
        <v>20622</v>
      </c>
      <c r="F8163" s="67" t="s">
        <v>39207</v>
      </c>
      <c r="G8163" s="67" t="s">
        <v>36320</v>
      </c>
      <c r="I8163" s="3" t="s">
        <v>6298</v>
      </c>
      <c r="J8163" s="3" t="str">
        <f>IF($B8163="SINAPI",IF(ISNUMBER(MATCH(Banco!$C8163,Analitico!$A:$A,0)),INDEX(Analitico!E:E,MATCH(Banco!$C8163,Analitico!$A:$A,0))&amp;"%",""),"")</f>
        <v/>
      </c>
      <c r="K8163" s="3" t="str">
        <f>IF($B8163="SINAPI",IF(ISNUMBER(MATCH(Banco!$C8163,Analitico!$A:$A,0)),INDEX(Analitico!F:F,MATCH(Banco!$C8163,Analitico!$A:$A,0))&amp;"%",""),"")</f>
        <v/>
      </c>
    </row>
    <row r="8164" spans="1:11" ht="22.5" x14ac:dyDescent="0.2">
      <c r="A8164" s="1" t="str">
        <f t="shared" si="129"/>
        <v>SINAPI 101531</v>
      </c>
      <c r="B8164" s="3" t="s">
        <v>21527</v>
      </c>
      <c r="C8164" s="3" t="s">
        <v>9495</v>
      </c>
      <c r="D8164" s="2" t="s">
        <v>16721</v>
      </c>
      <c r="E8164" s="3" t="s">
        <v>20622</v>
      </c>
      <c r="F8164" s="67" t="s">
        <v>39208</v>
      </c>
      <c r="G8164" s="67" t="s">
        <v>36321</v>
      </c>
      <c r="I8164" s="3" t="s">
        <v>6298</v>
      </c>
      <c r="J8164" s="3" t="str">
        <f>IF($B8164="SINAPI",IF(ISNUMBER(MATCH(Banco!$C8164,Analitico!$A:$A,0)),INDEX(Analitico!E:E,MATCH(Banco!$C8164,Analitico!$A:$A,0))&amp;"%",""),"")</f>
        <v/>
      </c>
      <c r="K8164" s="3" t="str">
        <f>IF($B8164="SINAPI",IF(ISNUMBER(MATCH(Banco!$C8164,Analitico!$A:$A,0)),INDEX(Analitico!F:F,MATCH(Banco!$C8164,Analitico!$A:$A,0))&amp;"%",""),"")</f>
        <v/>
      </c>
    </row>
    <row r="8165" spans="1:11" ht="22.5" x14ac:dyDescent="0.2">
      <c r="A8165" s="1" t="str">
        <f t="shared" si="129"/>
        <v>SINAPI 101532</v>
      </c>
      <c r="B8165" s="3" t="s">
        <v>21527</v>
      </c>
      <c r="C8165" s="3" t="s">
        <v>9496</v>
      </c>
      <c r="D8165" s="2" t="s">
        <v>16722</v>
      </c>
      <c r="E8165" s="3" t="s">
        <v>20622</v>
      </c>
      <c r="F8165" s="67" t="s">
        <v>39209</v>
      </c>
      <c r="G8165" s="67" t="s">
        <v>36322</v>
      </c>
      <c r="I8165" s="3" t="s">
        <v>6298</v>
      </c>
      <c r="J8165" s="3" t="str">
        <f>IF($B8165="SINAPI",IF(ISNUMBER(MATCH(Banco!$C8165,Analitico!$A:$A,0)),INDEX(Analitico!E:E,MATCH(Banco!$C8165,Analitico!$A:$A,0))&amp;"%",""),"")</f>
        <v/>
      </c>
      <c r="K8165" s="3" t="str">
        <f>IF($B8165="SINAPI",IF(ISNUMBER(MATCH(Banco!$C8165,Analitico!$A:$A,0)),INDEX(Analitico!F:F,MATCH(Banco!$C8165,Analitico!$A:$A,0))&amp;"%",""),"")</f>
        <v/>
      </c>
    </row>
    <row r="8166" spans="1:11" ht="22.5" x14ac:dyDescent="0.2">
      <c r="A8166" s="1" t="str">
        <f t="shared" si="129"/>
        <v>SINAPI 101533</v>
      </c>
      <c r="B8166" s="3" t="s">
        <v>21527</v>
      </c>
      <c r="C8166" s="3" t="s">
        <v>9497</v>
      </c>
      <c r="D8166" s="2" t="s">
        <v>34647</v>
      </c>
      <c r="E8166" s="3" t="s">
        <v>20622</v>
      </c>
      <c r="F8166" s="67" t="s">
        <v>39210</v>
      </c>
      <c r="G8166" s="67" t="s">
        <v>36323</v>
      </c>
      <c r="I8166" s="3" t="s">
        <v>6298</v>
      </c>
      <c r="J8166" s="3" t="str">
        <f>IF($B8166="SINAPI",IF(ISNUMBER(MATCH(Banco!$C8166,Analitico!$A:$A,0)),INDEX(Analitico!E:E,MATCH(Banco!$C8166,Analitico!$A:$A,0))&amp;"%",""),"")</f>
        <v/>
      </c>
      <c r="K8166" s="3" t="str">
        <f>IF($B8166="SINAPI",IF(ISNUMBER(MATCH(Banco!$C8166,Analitico!$A:$A,0)),INDEX(Analitico!F:F,MATCH(Banco!$C8166,Analitico!$A:$A,0))&amp;"%",""),"")</f>
        <v/>
      </c>
    </row>
    <row r="8167" spans="1:11" ht="22.5" x14ac:dyDescent="0.2">
      <c r="A8167" s="1" t="str">
        <f t="shared" si="129"/>
        <v>SINAPI 101534</v>
      </c>
      <c r="B8167" s="3" t="s">
        <v>21527</v>
      </c>
      <c r="C8167" s="3" t="s">
        <v>9498</v>
      </c>
      <c r="D8167" s="2" t="s">
        <v>34648</v>
      </c>
      <c r="E8167" s="3" t="s">
        <v>20622</v>
      </c>
      <c r="F8167" s="67" t="s">
        <v>39211</v>
      </c>
      <c r="G8167" s="67" t="s">
        <v>36324</v>
      </c>
      <c r="I8167" s="3" t="s">
        <v>6298</v>
      </c>
      <c r="J8167" s="3" t="str">
        <f>IF($B8167="SINAPI",IF(ISNUMBER(MATCH(Banco!$C8167,Analitico!$A:$A,0)),INDEX(Analitico!E:E,MATCH(Banco!$C8167,Analitico!$A:$A,0))&amp;"%",""),"")</f>
        <v/>
      </c>
      <c r="K8167" s="3" t="str">
        <f>IF($B8167="SINAPI",IF(ISNUMBER(MATCH(Banco!$C8167,Analitico!$A:$A,0)),INDEX(Analitico!F:F,MATCH(Banco!$C8167,Analitico!$A:$A,0))&amp;"%",""),"")</f>
        <v/>
      </c>
    </row>
    <row r="8168" spans="1:11" ht="22.5" x14ac:dyDescent="0.2">
      <c r="A8168" s="1" t="str">
        <f t="shared" si="129"/>
        <v>SINAPI 101535</v>
      </c>
      <c r="B8168" s="3" t="s">
        <v>21527</v>
      </c>
      <c r="C8168" s="3" t="s">
        <v>9499</v>
      </c>
      <c r="D8168" s="2" t="s">
        <v>34649</v>
      </c>
      <c r="E8168" s="3" t="s">
        <v>20622</v>
      </c>
      <c r="F8168" s="67" t="s">
        <v>39212</v>
      </c>
      <c r="G8168" s="67" t="s">
        <v>36325</v>
      </c>
      <c r="I8168" s="3" t="s">
        <v>6298</v>
      </c>
      <c r="J8168" s="3" t="str">
        <f>IF($B8168="SINAPI",IF(ISNUMBER(MATCH(Banco!$C8168,Analitico!$A:$A,0)),INDEX(Analitico!E:E,MATCH(Banco!$C8168,Analitico!$A:$A,0))&amp;"%",""),"")</f>
        <v/>
      </c>
      <c r="K8168" s="3" t="str">
        <f>IF($B8168="SINAPI",IF(ISNUMBER(MATCH(Banco!$C8168,Analitico!$A:$A,0)),INDEX(Analitico!F:F,MATCH(Banco!$C8168,Analitico!$A:$A,0))&amp;"%",""),"")</f>
        <v/>
      </c>
    </row>
    <row r="8169" spans="1:11" ht="22.5" x14ac:dyDescent="0.2">
      <c r="A8169" s="1" t="str">
        <f t="shared" si="129"/>
        <v>SINAPI 101536</v>
      </c>
      <c r="B8169" s="3" t="s">
        <v>21527</v>
      </c>
      <c r="C8169" s="3" t="s">
        <v>9500</v>
      </c>
      <c r="D8169" s="2" t="s">
        <v>34650</v>
      </c>
      <c r="E8169" s="3" t="s">
        <v>20622</v>
      </c>
      <c r="F8169" s="67" t="s">
        <v>39213</v>
      </c>
      <c r="G8169" s="67" t="s">
        <v>36326</v>
      </c>
      <c r="I8169" s="3" t="s">
        <v>6298</v>
      </c>
      <c r="J8169" s="3" t="str">
        <f>IF($B8169="SINAPI",IF(ISNUMBER(MATCH(Banco!$C8169,Analitico!$A:$A,0)),INDEX(Analitico!E:E,MATCH(Banco!$C8169,Analitico!$A:$A,0))&amp;"%",""),"")</f>
        <v/>
      </c>
      <c r="K8169" s="3" t="str">
        <f>IF($B8169="SINAPI",IF(ISNUMBER(MATCH(Banco!$C8169,Analitico!$A:$A,0)),INDEX(Analitico!F:F,MATCH(Banco!$C8169,Analitico!$A:$A,0))&amp;"%",""),"")</f>
        <v/>
      </c>
    </row>
    <row r="8170" spans="1:11" ht="22.5" x14ac:dyDescent="0.2">
      <c r="A8170" s="1" t="str">
        <f t="shared" si="129"/>
        <v>SINAPI 101537</v>
      </c>
      <c r="B8170" s="3" t="s">
        <v>21527</v>
      </c>
      <c r="C8170" s="3" t="s">
        <v>9501</v>
      </c>
      <c r="D8170" s="2" t="s">
        <v>16723</v>
      </c>
      <c r="E8170" s="3" t="s">
        <v>20622</v>
      </c>
      <c r="F8170" s="67" t="s">
        <v>33314</v>
      </c>
      <c r="G8170" s="67" t="s">
        <v>36327</v>
      </c>
      <c r="I8170" s="3" t="s">
        <v>6298</v>
      </c>
      <c r="J8170" s="3" t="str">
        <f>IF($B8170="SINAPI",IF(ISNUMBER(MATCH(Banco!$C8170,Analitico!$A:$A,0)),INDEX(Analitico!E:E,MATCH(Banco!$C8170,Analitico!$A:$A,0))&amp;"%",""),"")</f>
        <v/>
      </c>
      <c r="K8170" s="3" t="str">
        <f>IF($B8170="SINAPI",IF(ISNUMBER(MATCH(Banco!$C8170,Analitico!$A:$A,0)),INDEX(Analitico!F:F,MATCH(Banco!$C8170,Analitico!$A:$A,0))&amp;"%",""),"")</f>
        <v/>
      </c>
    </row>
    <row r="8171" spans="1:11" x14ac:dyDescent="0.2">
      <c r="A8171" s="1" t="str">
        <f t="shared" si="129"/>
        <v>SINAPI 101538</v>
      </c>
      <c r="B8171" s="3" t="s">
        <v>21527</v>
      </c>
      <c r="C8171" s="3" t="s">
        <v>9502</v>
      </c>
      <c r="D8171" s="2" t="s">
        <v>16724</v>
      </c>
      <c r="E8171" s="3" t="s">
        <v>20622</v>
      </c>
      <c r="F8171" s="67" t="s">
        <v>39214</v>
      </c>
      <c r="G8171" s="67" t="s">
        <v>36328</v>
      </c>
      <c r="I8171" s="3" t="s">
        <v>6300</v>
      </c>
      <c r="J8171" s="3" t="str">
        <f>IF($B8171="SINAPI",IF(ISNUMBER(MATCH(Banco!$C8171,Analitico!$A:$A,0)),INDEX(Analitico!E:E,MATCH(Banco!$C8171,Analitico!$A:$A,0))&amp;"%",""),"")</f>
        <v/>
      </c>
      <c r="K8171" s="3" t="str">
        <f>IF($B8171="SINAPI",IF(ISNUMBER(MATCH(Banco!$C8171,Analitico!$A:$A,0)),INDEX(Analitico!F:F,MATCH(Banco!$C8171,Analitico!$A:$A,0))&amp;"%",""),"")</f>
        <v/>
      </c>
    </row>
    <row r="8172" spans="1:11" x14ac:dyDescent="0.2">
      <c r="A8172" s="1" t="str">
        <f t="shared" si="129"/>
        <v>SINAPI 101539</v>
      </c>
      <c r="B8172" s="3" t="s">
        <v>21527</v>
      </c>
      <c r="C8172" s="3" t="s">
        <v>9503</v>
      </c>
      <c r="D8172" s="2" t="s">
        <v>16725</v>
      </c>
      <c r="E8172" s="3" t="s">
        <v>20622</v>
      </c>
      <c r="F8172" s="67" t="s">
        <v>6263</v>
      </c>
      <c r="G8172" s="67" t="s">
        <v>31598</v>
      </c>
      <c r="I8172" s="3" t="s">
        <v>6300</v>
      </c>
      <c r="J8172" s="3" t="str">
        <f>IF($B8172="SINAPI",IF(ISNUMBER(MATCH(Banco!$C8172,Analitico!$A:$A,0)),INDEX(Analitico!E:E,MATCH(Banco!$C8172,Analitico!$A:$A,0))&amp;"%",""),"")</f>
        <v/>
      </c>
      <c r="K8172" s="3" t="str">
        <f>IF($B8172="SINAPI",IF(ISNUMBER(MATCH(Banco!$C8172,Analitico!$A:$A,0)),INDEX(Analitico!F:F,MATCH(Banco!$C8172,Analitico!$A:$A,0))&amp;"%",""),"")</f>
        <v/>
      </c>
    </row>
    <row r="8173" spans="1:11" x14ac:dyDescent="0.2">
      <c r="A8173" s="1" t="str">
        <f t="shared" si="129"/>
        <v>SINAPI 101540</v>
      </c>
      <c r="B8173" s="3" t="s">
        <v>21527</v>
      </c>
      <c r="C8173" s="3" t="s">
        <v>9504</v>
      </c>
      <c r="D8173" s="2" t="s">
        <v>16726</v>
      </c>
      <c r="E8173" s="3" t="s">
        <v>20622</v>
      </c>
      <c r="F8173" s="67" t="s">
        <v>30147</v>
      </c>
      <c r="G8173" s="67" t="s">
        <v>29930</v>
      </c>
      <c r="I8173" s="3" t="s">
        <v>6300</v>
      </c>
      <c r="J8173" s="3" t="str">
        <f>IF($B8173="SINAPI",IF(ISNUMBER(MATCH(Banco!$C8173,Analitico!$A:$A,0)),INDEX(Analitico!E:E,MATCH(Banco!$C8173,Analitico!$A:$A,0))&amp;"%",""),"")</f>
        <v/>
      </c>
      <c r="K8173" s="3" t="str">
        <f>IF($B8173="SINAPI",IF(ISNUMBER(MATCH(Banco!$C8173,Analitico!$A:$A,0)),INDEX(Analitico!F:F,MATCH(Banco!$C8173,Analitico!$A:$A,0))&amp;"%",""),"")</f>
        <v/>
      </c>
    </row>
    <row r="8174" spans="1:11" x14ac:dyDescent="0.2">
      <c r="A8174" s="1" t="str">
        <f t="shared" si="129"/>
        <v>SINAPI 101541</v>
      </c>
      <c r="B8174" s="3" t="s">
        <v>21527</v>
      </c>
      <c r="C8174" s="3" t="s">
        <v>9505</v>
      </c>
      <c r="D8174" s="2" t="s">
        <v>16727</v>
      </c>
      <c r="E8174" s="3" t="s">
        <v>20622</v>
      </c>
      <c r="F8174" s="67" t="s">
        <v>39215</v>
      </c>
      <c r="G8174" s="67" t="s">
        <v>36329</v>
      </c>
      <c r="I8174" s="3" t="s">
        <v>6300</v>
      </c>
      <c r="J8174" s="3" t="str">
        <f>IF($B8174="SINAPI",IF(ISNUMBER(MATCH(Banco!$C8174,Analitico!$A:$A,0)),INDEX(Analitico!E:E,MATCH(Banco!$C8174,Analitico!$A:$A,0))&amp;"%",""),"")</f>
        <v/>
      </c>
      <c r="K8174" s="3" t="str">
        <f>IF($B8174="SINAPI",IF(ISNUMBER(MATCH(Banco!$C8174,Analitico!$A:$A,0)),INDEX(Analitico!F:F,MATCH(Banco!$C8174,Analitico!$A:$A,0))&amp;"%",""),"")</f>
        <v/>
      </c>
    </row>
    <row r="8175" spans="1:11" x14ac:dyDescent="0.2">
      <c r="A8175" s="1" t="str">
        <f t="shared" si="129"/>
        <v>SINAPI 101542</v>
      </c>
      <c r="B8175" s="3" t="s">
        <v>21527</v>
      </c>
      <c r="C8175" s="3" t="s">
        <v>9506</v>
      </c>
      <c r="D8175" s="2" t="s">
        <v>16728</v>
      </c>
      <c r="E8175" s="3" t="s">
        <v>20622</v>
      </c>
      <c r="F8175" s="67" t="s">
        <v>31515</v>
      </c>
      <c r="G8175" s="67" t="s">
        <v>6114</v>
      </c>
      <c r="I8175" s="3" t="s">
        <v>6300</v>
      </c>
      <c r="J8175" s="3" t="str">
        <f>IF($B8175="SINAPI",IF(ISNUMBER(MATCH(Banco!$C8175,Analitico!$A:$A,0)),INDEX(Analitico!E:E,MATCH(Banco!$C8175,Analitico!$A:$A,0))&amp;"%",""),"")</f>
        <v/>
      </c>
      <c r="K8175" s="3" t="str">
        <f>IF($B8175="SINAPI",IF(ISNUMBER(MATCH(Banco!$C8175,Analitico!$A:$A,0)),INDEX(Analitico!F:F,MATCH(Banco!$C8175,Analitico!$A:$A,0))&amp;"%",""),"")</f>
        <v/>
      </c>
    </row>
    <row r="8176" spans="1:11" x14ac:dyDescent="0.2">
      <c r="A8176" s="1" t="str">
        <f t="shared" si="129"/>
        <v>SINAPI 101543</v>
      </c>
      <c r="B8176" s="3" t="s">
        <v>21527</v>
      </c>
      <c r="C8176" s="3" t="s">
        <v>9507</v>
      </c>
      <c r="D8176" s="2" t="s">
        <v>16729</v>
      </c>
      <c r="E8176" s="3" t="s">
        <v>20622</v>
      </c>
      <c r="F8176" s="67" t="s">
        <v>31700</v>
      </c>
      <c r="G8176" s="67" t="s">
        <v>36330</v>
      </c>
      <c r="I8176" s="3" t="s">
        <v>6300</v>
      </c>
      <c r="J8176" s="3" t="str">
        <f>IF($B8176="SINAPI",IF(ISNUMBER(MATCH(Banco!$C8176,Analitico!$A:$A,0)),INDEX(Analitico!E:E,MATCH(Banco!$C8176,Analitico!$A:$A,0))&amp;"%",""),"")</f>
        <v/>
      </c>
      <c r="K8176" s="3" t="str">
        <f>IF($B8176="SINAPI",IF(ISNUMBER(MATCH(Banco!$C8176,Analitico!$A:$A,0)),INDEX(Analitico!F:F,MATCH(Banco!$C8176,Analitico!$A:$A,0))&amp;"%",""),"")</f>
        <v/>
      </c>
    </row>
    <row r="8177" spans="1:11" x14ac:dyDescent="0.2">
      <c r="A8177" s="1" t="str">
        <f t="shared" si="129"/>
        <v>SINAPI 101544</v>
      </c>
      <c r="B8177" s="3" t="s">
        <v>21527</v>
      </c>
      <c r="C8177" s="3" t="s">
        <v>9508</v>
      </c>
      <c r="D8177" s="2" t="s">
        <v>16730</v>
      </c>
      <c r="E8177" s="3" t="s">
        <v>20622</v>
      </c>
      <c r="F8177" s="67" t="s">
        <v>39216</v>
      </c>
      <c r="G8177" s="67" t="s">
        <v>36331</v>
      </c>
      <c r="I8177" s="3" t="s">
        <v>6300</v>
      </c>
      <c r="J8177" s="3" t="str">
        <f>IF($B8177="SINAPI",IF(ISNUMBER(MATCH(Banco!$C8177,Analitico!$A:$A,0)),INDEX(Analitico!E:E,MATCH(Banco!$C8177,Analitico!$A:$A,0))&amp;"%",""),"")</f>
        <v/>
      </c>
      <c r="K8177" s="3" t="str">
        <f>IF($B8177="SINAPI",IF(ISNUMBER(MATCH(Banco!$C8177,Analitico!$A:$A,0)),INDEX(Analitico!F:F,MATCH(Banco!$C8177,Analitico!$A:$A,0))&amp;"%",""),"")</f>
        <v/>
      </c>
    </row>
    <row r="8178" spans="1:11" x14ac:dyDescent="0.2">
      <c r="A8178" s="1" t="str">
        <f t="shared" si="129"/>
        <v>SINAPI 101545</v>
      </c>
      <c r="B8178" s="3" t="s">
        <v>21527</v>
      </c>
      <c r="C8178" s="3" t="s">
        <v>9509</v>
      </c>
      <c r="D8178" s="2" t="s">
        <v>16731</v>
      </c>
      <c r="E8178" s="3" t="s">
        <v>20622</v>
      </c>
      <c r="F8178" s="67" t="s">
        <v>39217</v>
      </c>
      <c r="G8178" s="67" t="s">
        <v>21901</v>
      </c>
      <c r="I8178" s="3" t="s">
        <v>6300</v>
      </c>
      <c r="J8178" s="3" t="str">
        <f>IF($B8178="SINAPI",IF(ISNUMBER(MATCH(Banco!$C8178,Analitico!$A:$A,0)),INDEX(Analitico!E:E,MATCH(Banco!$C8178,Analitico!$A:$A,0))&amp;"%",""),"")</f>
        <v/>
      </c>
      <c r="K8178" s="3" t="str">
        <f>IF($B8178="SINAPI",IF(ISNUMBER(MATCH(Banco!$C8178,Analitico!$A:$A,0)),INDEX(Analitico!F:F,MATCH(Banco!$C8178,Analitico!$A:$A,0))&amp;"%",""),"")</f>
        <v/>
      </c>
    </row>
    <row r="8179" spans="1:11" x14ac:dyDescent="0.2">
      <c r="A8179" s="1" t="str">
        <f t="shared" si="129"/>
        <v>SINAPI 101546</v>
      </c>
      <c r="B8179" s="3" t="s">
        <v>21527</v>
      </c>
      <c r="C8179" s="3" t="s">
        <v>9510</v>
      </c>
      <c r="D8179" s="2" t="s">
        <v>16732</v>
      </c>
      <c r="E8179" s="3" t="s">
        <v>20622</v>
      </c>
      <c r="F8179" s="67" t="s">
        <v>5779</v>
      </c>
      <c r="G8179" s="67" t="s">
        <v>29570</v>
      </c>
      <c r="I8179" s="3" t="s">
        <v>6300</v>
      </c>
      <c r="J8179" s="3" t="str">
        <f>IF($B8179="SINAPI",IF(ISNUMBER(MATCH(Banco!$C8179,Analitico!$A:$A,0)),INDEX(Analitico!E:E,MATCH(Banco!$C8179,Analitico!$A:$A,0))&amp;"%",""),"")</f>
        <v/>
      </c>
      <c r="K8179" s="3" t="str">
        <f>IF($B8179="SINAPI",IF(ISNUMBER(MATCH(Banco!$C8179,Analitico!$A:$A,0)),INDEX(Analitico!F:F,MATCH(Banco!$C8179,Analitico!$A:$A,0))&amp;"%",""),"")</f>
        <v/>
      </c>
    </row>
    <row r="8180" spans="1:11" x14ac:dyDescent="0.2">
      <c r="A8180" s="1" t="str">
        <f t="shared" si="129"/>
        <v>SINAPI 101547</v>
      </c>
      <c r="B8180" s="3" t="s">
        <v>21527</v>
      </c>
      <c r="C8180" s="3" t="s">
        <v>9511</v>
      </c>
      <c r="D8180" s="2" t="s">
        <v>16733</v>
      </c>
      <c r="E8180" s="3" t="s">
        <v>20622</v>
      </c>
      <c r="F8180" s="67" t="s">
        <v>30005</v>
      </c>
      <c r="G8180" s="67" t="s">
        <v>21373</v>
      </c>
      <c r="I8180" s="3" t="s">
        <v>6300</v>
      </c>
      <c r="J8180" s="3" t="str">
        <f>IF($B8180="SINAPI",IF(ISNUMBER(MATCH(Banco!$C8180,Analitico!$A:$A,0)),INDEX(Analitico!E:E,MATCH(Banco!$C8180,Analitico!$A:$A,0))&amp;"%",""),"")</f>
        <v/>
      </c>
      <c r="K8180" s="3" t="str">
        <f>IF($B8180="SINAPI",IF(ISNUMBER(MATCH(Banco!$C8180,Analitico!$A:$A,0)),INDEX(Analitico!F:F,MATCH(Banco!$C8180,Analitico!$A:$A,0))&amp;"%",""),"")</f>
        <v/>
      </c>
    </row>
    <row r="8181" spans="1:11" x14ac:dyDescent="0.2">
      <c r="A8181" s="1" t="str">
        <f t="shared" si="129"/>
        <v>SINAPI 101548</v>
      </c>
      <c r="B8181" s="3" t="s">
        <v>21527</v>
      </c>
      <c r="C8181" s="3" t="s">
        <v>9512</v>
      </c>
      <c r="D8181" s="2" t="s">
        <v>16734</v>
      </c>
      <c r="E8181" s="3" t="s">
        <v>20622</v>
      </c>
      <c r="F8181" s="67" t="s">
        <v>21700</v>
      </c>
      <c r="G8181" s="67" t="s">
        <v>5758</v>
      </c>
      <c r="I8181" s="3" t="s">
        <v>6300</v>
      </c>
      <c r="J8181" s="3" t="str">
        <f>IF($B8181="SINAPI",IF(ISNUMBER(MATCH(Banco!$C8181,Analitico!$A:$A,0)),INDEX(Analitico!E:E,MATCH(Banco!$C8181,Analitico!$A:$A,0))&amp;"%",""),"")</f>
        <v/>
      </c>
      <c r="K8181" s="3" t="str">
        <f>IF($B8181="SINAPI",IF(ISNUMBER(MATCH(Banco!$C8181,Analitico!$A:$A,0)),INDEX(Analitico!F:F,MATCH(Banco!$C8181,Analitico!$A:$A,0))&amp;"%",""),"")</f>
        <v/>
      </c>
    </row>
    <row r="8182" spans="1:11" ht="22.5" x14ac:dyDescent="0.2">
      <c r="A8182" s="1" t="str">
        <f t="shared" si="129"/>
        <v>SINAPI 101549</v>
      </c>
      <c r="B8182" s="3" t="s">
        <v>21527</v>
      </c>
      <c r="C8182" s="3" t="s">
        <v>9513</v>
      </c>
      <c r="D8182" s="2" t="s">
        <v>16735</v>
      </c>
      <c r="E8182" s="3" t="s">
        <v>20622</v>
      </c>
      <c r="F8182" s="67" t="s">
        <v>38027</v>
      </c>
      <c r="G8182" s="67" t="s">
        <v>20713</v>
      </c>
      <c r="I8182" s="3" t="s">
        <v>6298</v>
      </c>
      <c r="J8182" s="3" t="str">
        <f>IF($B8182="SINAPI",IF(ISNUMBER(MATCH(Banco!$C8182,Analitico!$A:$A,0)),INDEX(Analitico!E:E,MATCH(Banco!$C8182,Analitico!$A:$A,0))&amp;"%",""),"")</f>
        <v/>
      </c>
      <c r="K8182" s="3" t="str">
        <f>IF($B8182="SINAPI",IF(ISNUMBER(MATCH(Banco!$C8182,Analitico!$A:$A,0)),INDEX(Analitico!F:F,MATCH(Banco!$C8182,Analitico!$A:$A,0))&amp;"%",""),"")</f>
        <v/>
      </c>
    </row>
    <row r="8183" spans="1:11" x14ac:dyDescent="0.2">
      <c r="A8183" s="1" t="str">
        <f t="shared" si="129"/>
        <v>SINAPI 101553</v>
      </c>
      <c r="B8183" s="3" t="s">
        <v>21527</v>
      </c>
      <c r="C8183" s="3" t="s">
        <v>9514</v>
      </c>
      <c r="D8183" s="2" t="s">
        <v>16736</v>
      </c>
      <c r="E8183" s="3" t="s">
        <v>20622</v>
      </c>
      <c r="F8183" s="67" t="s">
        <v>5815</v>
      </c>
      <c r="G8183" s="67" t="s">
        <v>5718</v>
      </c>
      <c r="I8183" s="3" t="s">
        <v>6300</v>
      </c>
      <c r="J8183" s="3" t="str">
        <f>IF($B8183="SINAPI",IF(ISNUMBER(MATCH(Banco!$C8183,Analitico!$A:$A,0)),INDEX(Analitico!E:E,MATCH(Banco!$C8183,Analitico!$A:$A,0))&amp;"%",""),"")</f>
        <v/>
      </c>
      <c r="K8183" s="3" t="str">
        <f>IF($B8183="SINAPI",IF(ISNUMBER(MATCH(Banco!$C8183,Analitico!$A:$A,0)),INDEX(Analitico!F:F,MATCH(Banco!$C8183,Analitico!$A:$A,0))&amp;"%",""),"")</f>
        <v/>
      </c>
    </row>
    <row r="8184" spans="1:11" x14ac:dyDescent="0.2">
      <c r="A8184" s="1" t="str">
        <f t="shared" si="129"/>
        <v>SINAPI 101554</v>
      </c>
      <c r="B8184" s="3" t="s">
        <v>21527</v>
      </c>
      <c r="C8184" s="3" t="s">
        <v>9515</v>
      </c>
      <c r="D8184" s="2" t="s">
        <v>16737</v>
      </c>
      <c r="E8184" s="3" t="s">
        <v>20622</v>
      </c>
      <c r="F8184" s="67" t="s">
        <v>20920</v>
      </c>
      <c r="G8184" s="67" t="s">
        <v>21291</v>
      </c>
      <c r="I8184" s="3" t="s">
        <v>6300</v>
      </c>
      <c r="J8184" s="3" t="str">
        <f>IF($B8184="SINAPI",IF(ISNUMBER(MATCH(Banco!$C8184,Analitico!$A:$A,0)),INDEX(Analitico!E:E,MATCH(Banco!$C8184,Analitico!$A:$A,0))&amp;"%",""),"")</f>
        <v/>
      </c>
      <c r="K8184" s="3" t="str">
        <f>IF($B8184="SINAPI",IF(ISNUMBER(MATCH(Banco!$C8184,Analitico!$A:$A,0)),INDEX(Analitico!F:F,MATCH(Banco!$C8184,Analitico!$A:$A,0))&amp;"%",""),"")</f>
        <v/>
      </c>
    </row>
    <row r="8185" spans="1:11" x14ac:dyDescent="0.2">
      <c r="A8185" s="1" t="str">
        <f t="shared" si="129"/>
        <v>SINAPI 101555</v>
      </c>
      <c r="B8185" s="3" t="s">
        <v>21527</v>
      </c>
      <c r="C8185" s="3" t="s">
        <v>9516</v>
      </c>
      <c r="D8185" s="2" t="s">
        <v>16738</v>
      </c>
      <c r="E8185" s="3" t="s">
        <v>20622</v>
      </c>
      <c r="F8185" s="67" t="s">
        <v>21105</v>
      </c>
      <c r="G8185" s="67" t="s">
        <v>21708</v>
      </c>
      <c r="I8185" s="3" t="s">
        <v>6300</v>
      </c>
      <c r="J8185" s="3" t="str">
        <f>IF($B8185="SINAPI",IF(ISNUMBER(MATCH(Banco!$C8185,Analitico!$A:$A,0)),INDEX(Analitico!E:E,MATCH(Banco!$C8185,Analitico!$A:$A,0))&amp;"%",""),"")</f>
        <v/>
      </c>
      <c r="K8185" s="3" t="str">
        <f>IF($B8185="SINAPI",IF(ISNUMBER(MATCH(Banco!$C8185,Analitico!$A:$A,0)),INDEX(Analitico!F:F,MATCH(Banco!$C8185,Analitico!$A:$A,0))&amp;"%",""),"")</f>
        <v/>
      </c>
    </row>
    <row r="8186" spans="1:11" x14ac:dyDescent="0.2">
      <c r="A8186" s="1" t="str">
        <f t="shared" si="129"/>
        <v>SINAPI 101556</v>
      </c>
      <c r="B8186" s="3" t="s">
        <v>21527</v>
      </c>
      <c r="C8186" s="3" t="s">
        <v>9517</v>
      </c>
      <c r="D8186" s="2" t="s">
        <v>16739</v>
      </c>
      <c r="E8186" s="3" t="s">
        <v>20622</v>
      </c>
      <c r="F8186" s="67" t="s">
        <v>21798</v>
      </c>
      <c r="G8186" s="67" t="s">
        <v>4579</v>
      </c>
      <c r="I8186" s="3" t="s">
        <v>6300</v>
      </c>
      <c r="J8186" s="3" t="str">
        <f>IF($B8186="SINAPI",IF(ISNUMBER(MATCH(Banco!$C8186,Analitico!$A:$A,0)),INDEX(Analitico!E:E,MATCH(Banco!$C8186,Analitico!$A:$A,0))&amp;"%",""),"")</f>
        <v/>
      </c>
      <c r="K8186" s="3" t="str">
        <f>IF($B8186="SINAPI",IF(ISNUMBER(MATCH(Banco!$C8186,Analitico!$A:$A,0)),INDEX(Analitico!F:F,MATCH(Banco!$C8186,Analitico!$A:$A,0))&amp;"%",""),"")</f>
        <v/>
      </c>
    </row>
    <row r="8187" spans="1:11" ht="22.5" x14ac:dyDescent="0.2">
      <c r="A8187" s="1" t="str">
        <f t="shared" si="129"/>
        <v>SINAPI 101560</v>
      </c>
      <c r="B8187" s="3" t="s">
        <v>21527</v>
      </c>
      <c r="C8187" s="3" t="s">
        <v>9518</v>
      </c>
      <c r="D8187" s="2" t="s">
        <v>16740</v>
      </c>
      <c r="E8187" s="3" t="s">
        <v>20621</v>
      </c>
      <c r="F8187" s="67" t="s">
        <v>4943</v>
      </c>
      <c r="G8187" s="67" t="s">
        <v>6286</v>
      </c>
      <c r="I8187" s="3" t="s">
        <v>6298</v>
      </c>
      <c r="J8187" s="3" t="str">
        <f>IF($B8187="SINAPI",IF(ISNUMBER(MATCH(Banco!$C8187,Analitico!$A:$A,0)),INDEX(Analitico!E:E,MATCH(Banco!$C8187,Analitico!$A:$A,0))&amp;"%",""),"")</f>
        <v/>
      </c>
      <c r="K8187" s="3" t="str">
        <f>IF($B8187="SINAPI",IF(ISNUMBER(MATCH(Banco!$C8187,Analitico!$A:$A,0)),INDEX(Analitico!F:F,MATCH(Banco!$C8187,Analitico!$A:$A,0))&amp;"%",""),"")</f>
        <v/>
      </c>
    </row>
    <row r="8188" spans="1:11" ht="22.5" x14ac:dyDescent="0.2">
      <c r="A8188" s="1" t="str">
        <f t="shared" si="129"/>
        <v>SINAPI 101561</v>
      </c>
      <c r="B8188" s="3" t="s">
        <v>21527</v>
      </c>
      <c r="C8188" s="3" t="s">
        <v>9519</v>
      </c>
      <c r="D8188" s="2" t="s">
        <v>16741</v>
      </c>
      <c r="E8188" s="3" t="s">
        <v>20621</v>
      </c>
      <c r="F8188" s="67" t="s">
        <v>5068</v>
      </c>
      <c r="G8188" s="67" t="s">
        <v>30766</v>
      </c>
      <c r="I8188" s="3" t="s">
        <v>6298</v>
      </c>
      <c r="J8188" s="3" t="str">
        <f>IF($B8188="SINAPI",IF(ISNUMBER(MATCH(Banco!$C8188,Analitico!$A:$A,0)),INDEX(Analitico!E:E,MATCH(Banco!$C8188,Analitico!$A:$A,0))&amp;"%",""),"")</f>
        <v/>
      </c>
      <c r="K8188" s="3" t="str">
        <f>IF($B8188="SINAPI",IF(ISNUMBER(MATCH(Banco!$C8188,Analitico!$A:$A,0)),INDEX(Analitico!F:F,MATCH(Banco!$C8188,Analitico!$A:$A,0))&amp;"%",""),"")</f>
        <v/>
      </c>
    </row>
    <row r="8189" spans="1:11" ht="22.5" x14ac:dyDescent="0.2">
      <c r="A8189" s="1" t="str">
        <f t="shared" si="129"/>
        <v>SINAPI 101562</v>
      </c>
      <c r="B8189" s="3" t="s">
        <v>21527</v>
      </c>
      <c r="C8189" s="3" t="s">
        <v>9520</v>
      </c>
      <c r="D8189" s="2" t="s">
        <v>16742</v>
      </c>
      <c r="E8189" s="3" t="s">
        <v>20621</v>
      </c>
      <c r="F8189" s="67" t="s">
        <v>6191</v>
      </c>
      <c r="G8189" s="67" t="s">
        <v>20774</v>
      </c>
      <c r="I8189" s="3" t="s">
        <v>6298</v>
      </c>
      <c r="J8189" s="3" t="str">
        <f>IF($B8189="SINAPI",IF(ISNUMBER(MATCH(Banco!$C8189,Analitico!$A:$A,0)),INDEX(Analitico!E:E,MATCH(Banco!$C8189,Analitico!$A:$A,0))&amp;"%",""),"")</f>
        <v/>
      </c>
      <c r="K8189" s="3" t="str">
        <f>IF($B8189="SINAPI",IF(ISNUMBER(MATCH(Banco!$C8189,Analitico!$A:$A,0)),INDEX(Analitico!F:F,MATCH(Banco!$C8189,Analitico!$A:$A,0))&amp;"%",""),"")</f>
        <v/>
      </c>
    </row>
    <row r="8190" spans="1:11" ht="22.5" x14ac:dyDescent="0.2">
      <c r="A8190" s="1" t="str">
        <f t="shared" si="129"/>
        <v>SINAPI 101563</v>
      </c>
      <c r="B8190" s="3" t="s">
        <v>21527</v>
      </c>
      <c r="C8190" s="3" t="s">
        <v>9521</v>
      </c>
      <c r="D8190" s="2" t="s">
        <v>16743</v>
      </c>
      <c r="E8190" s="3" t="s">
        <v>20621</v>
      </c>
      <c r="F8190" s="67" t="s">
        <v>39218</v>
      </c>
      <c r="G8190" s="67" t="s">
        <v>36332</v>
      </c>
      <c r="I8190" s="3" t="s">
        <v>6298</v>
      </c>
      <c r="J8190" s="3" t="str">
        <f>IF($B8190="SINAPI",IF(ISNUMBER(MATCH(Banco!$C8190,Analitico!$A:$A,0)),INDEX(Analitico!E:E,MATCH(Banco!$C8190,Analitico!$A:$A,0))&amp;"%",""),"")</f>
        <v/>
      </c>
      <c r="K8190" s="3" t="str">
        <f>IF($B8190="SINAPI",IF(ISNUMBER(MATCH(Banco!$C8190,Analitico!$A:$A,0)),INDEX(Analitico!F:F,MATCH(Banco!$C8190,Analitico!$A:$A,0))&amp;"%",""),"")</f>
        <v/>
      </c>
    </row>
    <row r="8191" spans="1:11" ht="22.5" x14ac:dyDescent="0.2">
      <c r="A8191" s="1" t="str">
        <f t="shared" si="129"/>
        <v>SINAPI 101564</v>
      </c>
      <c r="B8191" s="3" t="s">
        <v>21527</v>
      </c>
      <c r="C8191" s="3" t="s">
        <v>9522</v>
      </c>
      <c r="D8191" s="2" t="s">
        <v>16744</v>
      </c>
      <c r="E8191" s="3" t="s">
        <v>20621</v>
      </c>
      <c r="F8191" s="67" t="s">
        <v>32315</v>
      </c>
      <c r="G8191" s="67" t="s">
        <v>21074</v>
      </c>
      <c r="I8191" s="3" t="s">
        <v>6298</v>
      </c>
      <c r="J8191" s="3" t="str">
        <f>IF($B8191="SINAPI",IF(ISNUMBER(MATCH(Banco!$C8191,Analitico!$A:$A,0)),INDEX(Analitico!E:E,MATCH(Banco!$C8191,Analitico!$A:$A,0))&amp;"%",""),"")</f>
        <v/>
      </c>
      <c r="K8191" s="3" t="str">
        <f>IF($B8191="SINAPI",IF(ISNUMBER(MATCH(Banco!$C8191,Analitico!$A:$A,0)),INDEX(Analitico!F:F,MATCH(Banco!$C8191,Analitico!$A:$A,0))&amp;"%",""),"")</f>
        <v/>
      </c>
    </row>
    <row r="8192" spans="1:11" ht="22.5" x14ac:dyDescent="0.2">
      <c r="A8192" s="1" t="str">
        <f t="shared" si="129"/>
        <v>SINAPI 101565</v>
      </c>
      <c r="B8192" s="3" t="s">
        <v>21527</v>
      </c>
      <c r="C8192" s="3" t="s">
        <v>9523</v>
      </c>
      <c r="D8192" s="2" t="s">
        <v>16745</v>
      </c>
      <c r="E8192" s="3" t="s">
        <v>20621</v>
      </c>
      <c r="F8192" s="67" t="s">
        <v>32359</v>
      </c>
      <c r="G8192" s="67" t="s">
        <v>29454</v>
      </c>
      <c r="I8192" s="3" t="s">
        <v>6298</v>
      </c>
      <c r="J8192" s="3" t="str">
        <f>IF($B8192="SINAPI",IF(ISNUMBER(MATCH(Banco!$C8192,Analitico!$A:$A,0)),INDEX(Analitico!E:E,MATCH(Banco!$C8192,Analitico!$A:$A,0))&amp;"%",""),"")</f>
        <v/>
      </c>
      <c r="K8192" s="3" t="str">
        <f>IF($B8192="SINAPI",IF(ISNUMBER(MATCH(Banco!$C8192,Analitico!$A:$A,0)),INDEX(Analitico!F:F,MATCH(Banco!$C8192,Analitico!$A:$A,0))&amp;"%",""),"")</f>
        <v/>
      </c>
    </row>
    <row r="8193" spans="1:11" ht="22.5" x14ac:dyDescent="0.2">
      <c r="A8193" s="1" t="str">
        <f t="shared" si="129"/>
        <v>SINAPI 101567</v>
      </c>
      <c r="B8193" s="3" t="s">
        <v>21527</v>
      </c>
      <c r="C8193" s="3" t="s">
        <v>9524</v>
      </c>
      <c r="D8193" s="2" t="s">
        <v>16746</v>
      </c>
      <c r="E8193" s="3" t="s">
        <v>20621</v>
      </c>
      <c r="F8193" s="67" t="s">
        <v>39219</v>
      </c>
      <c r="G8193" s="67" t="s">
        <v>28750</v>
      </c>
      <c r="I8193" s="3" t="s">
        <v>6298</v>
      </c>
      <c r="J8193" s="3" t="str">
        <f>IF($B8193="SINAPI",IF(ISNUMBER(MATCH(Banco!$C8193,Analitico!$A:$A,0)),INDEX(Analitico!E:E,MATCH(Banco!$C8193,Analitico!$A:$A,0))&amp;"%",""),"")</f>
        <v/>
      </c>
      <c r="K8193" s="3" t="str">
        <f>IF($B8193="SINAPI",IF(ISNUMBER(MATCH(Banco!$C8193,Analitico!$A:$A,0)),INDEX(Analitico!F:F,MATCH(Banco!$C8193,Analitico!$A:$A,0))&amp;"%",""),"")</f>
        <v/>
      </c>
    </row>
    <row r="8194" spans="1:11" ht="22.5" x14ac:dyDescent="0.2">
      <c r="A8194" s="1" t="str">
        <f t="shared" si="129"/>
        <v>SINAPI 101568</v>
      </c>
      <c r="B8194" s="3" t="s">
        <v>21527</v>
      </c>
      <c r="C8194" s="3" t="s">
        <v>9525</v>
      </c>
      <c r="D8194" s="2" t="s">
        <v>16747</v>
      </c>
      <c r="E8194" s="3" t="s">
        <v>20621</v>
      </c>
      <c r="F8194" s="67" t="s">
        <v>34134</v>
      </c>
      <c r="G8194" s="67" t="s">
        <v>36333</v>
      </c>
      <c r="I8194" s="3" t="s">
        <v>6298</v>
      </c>
      <c r="J8194" s="3" t="str">
        <f>IF($B8194="SINAPI",IF(ISNUMBER(MATCH(Banco!$C8194,Analitico!$A:$A,0)),INDEX(Analitico!E:E,MATCH(Banco!$C8194,Analitico!$A:$A,0))&amp;"%",""),"")</f>
        <v/>
      </c>
      <c r="K8194" s="3" t="str">
        <f>IF($B8194="SINAPI",IF(ISNUMBER(MATCH(Banco!$C8194,Analitico!$A:$A,0)),INDEX(Analitico!F:F,MATCH(Banco!$C8194,Analitico!$A:$A,0))&amp;"%",""),"")</f>
        <v/>
      </c>
    </row>
    <row r="8195" spans="1:11" x14ac:dyDescent="0.2">
      <c r="A8195" s="1" t="str">
        <f t="shared" si="129"/>
        <v>SINAPI 101630</v>
      </c>
      <c r="B8195" s="3" t="s">
        <v>21527</v>
      </c>
      <c r="C8195" s="3" t="s">
        <v>9526</v>
      </c>
      <c r="D8195" s="2" t="s">
        <v>16748</v>
      </c>
      <c r="E8195" s="3" t="s">
        <v>20622</v>
      </c>
      <c r="F8195" s="67" t="s">
        <v>31898</v>
      </c>
      <c r="G8195" s="67" t="s">
        <v>28943</v>
      </c>
      <c r="I8195" s="3" t="s">
        <v>6300</v>
      </c>
      <c r="J8195" s="3" t="str">
        <f>IF($B8195="SINAPI",IF(ISNUMBER(MATCH(Banco!$C8195,Analitico!$A:$A,0)),INDEX(Analitico!E:E,MATCH(Banco!$C8195,Analitico!$A:$A,0))&amp;"%",""),"")</f>
        <v/>
      </c>
      <c r="K8195" s="3" t="str">
        <f>IF($B8195="SINAPI",IF(ISNUMBER(MATCH(Banco!$C8195,Analitico!$A:$A,0)),INDEX(Analitico!F:F,MATCH(Banco!$C8195,Analitico!$A:$A,0))&amp;"%",""),"")</f>
        <v/>
      </c>
    </row>
    <row r="8196" spans="1:11" x14ac:dyDescent="0.2">
      <c r="A8196" s="1" t="str">
        <f t="shared" si="129"/>
        <v>SINAPI 101632</v>
      </c>
      <c r="B8196" s="3" t="s">
        <v>21527</v>
      </c>
      <c r="C8196" s="3" t="s">
        <v>9527</v>
      </c>
      <c r="D8196" s="2" t="s">
        <v>16749</v>
      </c>
      <c r="E8196" s="3" t="s">
        <v>20622</v>
      </c>
      <c r="F8196" s="67" t="s">
        <v>5902</v>
      </c>
      <c r="G8196" s="67" t="s">
        <v>20916</v>
      </c>
      <c r="I8196" s="3" t="s">
        <v>6300</v>
      </c>
      <c r="J8196" s="3" t="str">
        <f>IF($B8196="SINAPI",IF(ISNUMBER(MATCH(Banco!$C8196,Analitico!$A:$A,0)),INDEX(Analitico!E:E,MATCH(Banco!$C8196,Analitico!$A:$A,0))&amp;"%",""),"")</f>
        <v/>
      </c>
      <c r="K8196" s="3" t="str">
        <f>IF($B8196="SINAPI",IF(ISNUMBER(MATCH(Banco!$C8196,Analitico!$A:$A,0)),INDEX(Analitico!F:F,MATCH(Banco!$C8196,Analitico!$A:$A,0))&amp;"%",""),"")</f>
        <v/>
      </c>
    </row>
    <row r="8197" spans="1:11" ht="22.5" x14ac:dyDescent="0.2">
      <c r="A8197" s="1" t="str">
        <f t="shared" si="129"/>
        <v>SINAPI 101633</v>
      </c>
      <c r="B8197" s="3" t="s">
        <v>21527</v>
      </c>
      <c r="C8197" s="3" t="s">
        <v>9528</v>
      </c>
      <c r="D8197" s="2" t="s">
        <v>16750</v>
      </c>
      <c r="E8197" s="3" t="s">
        <v>20622</v>
      </c>
      <c r="F8197" s="67" t="s">
        <v>39220</v>
      </c>
      <c r="G8197" s="67" t="s">
        <v>36334</v>
      </c>
      <c r="I8197" s="3" t="s">
        <v>6300</v>
      </c>
      <c r="J8197" s="3" t="str">
        <f>IF($B8197="SINAPI",IF(ISNUMBER(MATCH(Banco!$C8197,Analitico!$A:$A,0)),INDEX(Analitico!E:E,MATCH(Banco!$C8197,Analitico!$A:$A,0))&amp;"%",""),"")</f>
        <v/>
      </c>
      <c r="K8197" s="3" t="str">
        <f>IF($B8197="SINAPI",IF(ISNUMBER(MATCH(Banco!$C8197,Analitico!$A:$A,0)),INDEX(Analitico!F:F,MATCH(Banco!$C8197,Analitico!$A:$A,0))&amp;"%",""),"")</f>
        <v/>
      </c>
    </row>
    <row r="8198" spans="1:11" ht="22.5" x14ac:dyDescent="0.2">
      <c r="A8198" s="1" t="str">
        <f t="shared" si="129"/>
        <v>SINAPI 101636</v>
      </c>
      <c r="B8198" s="3" t="s">
        <v>21527</v>
      </c>
      <c r="C8198" s="3" t="s">
        <v>9529</v>
      </c>
      <c r="D8198" s="2" t="s">
        <v>16751</v>
      </c>
      <c r="E8198" s="3" t="s">
        <v>20622</v>
      </c>
      <c r="F8198" s="67" t="s">
        <v>39221</v>
      </c>
      <c r="G8198" s="67" t="s">
        <v>36335</v>
      </c>
      <c r="I8198" s="3" t="s">
        <v>6300</v>
      </c>
      <c r="J8198" s="3" t="str">
        <f>IF($B8198="SINAPI",IF(ISNUMBER(MATCH(Banco!$C8198,Analitico!$A:$A,0)),INDEX(Analitico!E:E,MATCH(Banco!$C8198,Analitico!$A:$A,0))&amp;"%",""),"")</f>
        <v/>
      </c>
      <c r="K8198" s="3" t="str">
        <f>IF($B8198="SINAPI",IF(ISNUMBER(MATCH(Banco!$C8198,Analitico!$A:$A,0)),INDEX(Analitico!F:F,MATCH(Banco!$C8198,Analitico!$A:$A,0))&amp;"%",""),"")</f>
        <v/>
      </c>
    </row>
    <row r="8199" spans="1:11" ht="22.5" x14ac:dyDescent="0.2">
      <c r="A8199" s="1" t="str">
        <f t="shared" si="129"/>
        <v>SINAPI 101637</v>
      </c>
      <c r="B8199" s="3" t="s">
        <v>21527</v>
      </c>
      <c r="C8199" s="3" t="s">
        <v>9530</v>
      </c>
      <c r="D8199" s="2" t="s">
        <v>16752</v>
      </c>
      <c r="E8199" s="3" t="s">
        <v>20622</v>
      </c>
      <c r="F8199" s="67" t="s">
        <v>39222</v>
      </c>
      <c r="G8199" s="67" t="s">
        <v>36336</v>
      </c>
      <c r="I8199" s="3" t="s">
        <v>6300</v>
      </c>
      <c r="J8199" s="3" t="str">
        <f>IF($B8199="SINAPI",IF(ISNUMBER(MATCH(Banco!$C8199,Analitico!$A:$A,0)),INDEX(Analitico!E:E,MATCH(Banco!$C8199,Analitico!$A:$A,0))&amp;"%",""),"")</f>
        <v/>
      </c>
      <c r="K8199" s="3" t="str">
        <f>IF($B8199="SINAPI",IF(ISNUMBER(MATCH(Banco!$C8199,Analitico!$A:$A,0)),INDEX(Analitico!F:F,MATCH(Banco!$C8199,Analitico!$A:$A,0))&amp;"%",""),"")</f>
        <v/>
      </c>
    </row>
    <row r="8200" spans="1:11" x14ac:dyDescent="0.2">
      <c r="A8200" s="1" t="str">
        <f t="shared" si="129"/>
        <v>SINAPI 101651</v>
      </c>
      <c r="B8200" s="3" t="s">
        <v>21527</v>
      </c>
      <c r="C8200" s="3" t="s">
        <v>9531</v>
      </c>
      <c r="D8200" s="2" t="s">
        <v>16753</v>
      </c>
      <c r="E8200" s="3" t="s">
        <v>20622</v>
      </c>
      <c r="F8200" s="67" t="s">
        <v>39223</v>
      </c>
      <c r="G8200" s="67" t="s">
        <v>31595</v>
      </c>
      <c r="I8200" s="3" t="s">
        <v>6300</v>
      </c>
      <c r="J8200" s="3" t="str">
        <f>IF($B8200="SINAPI",IF(ISNUMBER(MATCH(Banco!$C8200,Analitico!$A:$A,0)),INDEX(Analitico!E:E,MATCH(Banco!$C8200,Analitico!$A:$A,0))&amp;"%",""),"")</f>
        <v/>
      </c>
      <c r="K8200" s="3" t="str">
        <f>IF($B8200="SINAPI",IF(ISNUMBER(MATCH(Banco!$C8200,Analitico!$A:$A,0)),INDEX(Analitico!F:F,MATCH(Banco!$C8200,Analitico!$A:$A,0))&amp;"%",""),"")</f>
        <v/>
      </c>
    </row>
    <row r="8201" spans="1:11" ht="33.75" x14ac:dyDescent="0.2">
      <c r="A8201" s="1" t="str">
        <f t="shared" si="129"/>
        <v>SINAPI 101653</v>
      </c>
      <c r="B8201" s="3" t="s">
        <v>21527</v>
      </c>
      <c r="C8201" s="3" t="s">
        <v>9532</v>
      </c>
      <c r="D8201" s="2" t="s">
        <v>16754</v>
      </c>
      <c r="E8201" s="3" t="s">
        <v>20622</v>
      </c>
      <c r="F8201" s="67" t="s">
        <v>39224</v>
      </c>
      <c r="G8201" s="67" t="s">
        <v>36337</v>
      </c>
      <c r="I8201" s="3" t="s">
        <v>6300</v>
      </c>
      <c r="J8201" s="3" t="str">
        <f>IF($B8201="SINAPI",IF(ISNUMBER(MATCH(Banco!$C8201,Analitico!$A:$A,0)),INDEX(Analitico!E:E,MATCH(Banco!$C8201,Analitico!$A:$A,0))&amp;"%",""),"")</f>
        <v/>
      </c>
      <c r="K8201" s="3" t="str">
        <f>IF($B8201="SINAPI",IF(ISNUMBER(MATCH(Banco!$C8201,Analitico!$A:$A,0)),INDEX(Analitico!F:F,MATCH(Banco!$C8201,Analitico!$A:$A,0))&amp;"%",""),"")</f>
        <v/>
      </c>
    </row>
    <row r="8202" spans="1:11" x14ac:dyDescent="0.2">
      <c r="A8202" s="1" t="str">
        <f t="shared" si="129"/>
        <v>SINAPI 101654</v>
      </c>
      <c r="B8202" s="3" t="s">
        <v>21527</v>
      </c>
      <c r="C8202" s="3" t="s">
        <v>9533</v>
      </c>
      <c r="D8202" s="2" t="s">
        <v>16755</v>
      </c>
      <c r="E8202" s="3" t="s">
        <v>20622</v>
      </c>
      <c r="F8202" s="67" t="s">
        <v>29603</v>
      </c>
      <c r="G8202" s="67" t="s">
        <v>35949</v>
      </c>
      <c r="I8202" s="3" t="s">
        <v>6300</v>
      </c>
      <c r="J8202" s="3" t="str">
        <f>IF($B8202="SINAPI",IF(ISNUMBER(MATCH(Banco!$C8202,Analitico!$A:$A,0)),INDEX(Analitico!E:E,MATCH(Banco!$C8202,Analitico!$A:$A,0))&amp;"%",""),"")</f>
        <v/>
      </c>
      <c r="K8202" s="3" t="str">
        <f>IF($B8202="SINAPI",IF(ISNUMBER(MATCH(Banco!$C8202,Analitico!$A:$A,0)),INDEX(Analitico!F:F,MATCH(Banco!$C8202,Analitico!$A:$A,0))&amp;"%",""),"")</f>
        <v/>
      </c>
    </row>
    <row r="8203" spans="1:11" x14ac:dyDescent="0.2">
      <c r="A8203" s="1" t="str">
        <f t="shared" si="129"/>
        <v>SINAPI 101655</v>
      </c>
      <c r="B8203" s="3" t="s">
        <v>21527</v>
      </c>
      <c r="C8203" s="3" t="s">
        <v>9534</v>
      </c>
      <c r="D8203" s="2" t="s">
        <v>16756</v>
      </c>
      <c r="E8203" s="3" t="s">
        <v>20622</v>
      </c>
      <c r="F8203" s="67" t="s">
        <v>39225</v>
      </c>
      <c r="G8203" s="67" t="s">
        <v>36338</v>
      </c>
      <c r="I8203" s="3" t="s">
        <v>6300</v>
      </c>
      <c r="J8203" s="3" t="str">
        <f>IF($B8203="SINAPI",IF(ISNUMBER(MATCH(Banco!$C8203,Analitico!$A:$A,0)),INDEX(Analitico!E:E,MATCH(Banco!$C8203,Analitico!$A:$A,0))&amp;"%",""),"")</f>
        <v/>
      </c>
      <c r="K8203" s="3" t="str">
        <f>IF($B8203="SINAPI",IF(ISNUMBER(MATCH(Banco!$C8203,Analitico!$A:$A,0)),INDEX(Analitico!F:F,MATCH(Banco!$C8203,Analitico!$A:$A,0))&amp;"%",""),"")</f>
        <v/>
      </c>
    </row>
    <row r="8204" spans="1:11" x14ac:dyDescent="0.2">
      <c r="A8204" s="1" t="str">
        <f t="shared" si="129"/>
        <v>SINAPI 101656</v>
      </c>
      <c r="B8204" s="3" t="s">
        <v>21527</v>
      </c>
      <c r="C8204" s="3" t="s">
        <v>9535</v>
      </c>
      <c r="D8204" s="2" t="s">
        <v>16757</v>
      </c>
      <c r="E8204" s="3" t="s">
        <v>20622</v>
      </c>
      <c r="F8204" s="67" t="s">
        <v>39226</v>
      </c>
      <c r="G8204" s="67" t="s">
        <v>36339</v>
      </c>
      <c r="I8204" s="3" t="s">
        <v>6300</v>
      </c>
      <c r="J8204" s="3" t="str">
        <f>IF($B8204="SINAPI",IF(ISNUMBER(MATCH(Banco!$C8204,Analitico!$A:$A,0)),INDEX(Analitico!E:E,MATCH(Banco!$C8204,Analitico!$A:$A,0))&amp;"%",""),"")</f>
        <v/>
      </c>
      <c r="K8204" s="3" t="str">
        <f>IF($B8204="SINAPI",IF(ISNUMBER(MATCH(Banco!$C8204,Analitico!$A:$A,0)),INDEX(Analitico!F:F,MATCH(Banco!$C8204,Analitico!$A:$A,0))&amp;"%",""),"")</f>
        <v/>
      </c>
    </row>
    <row r="8205" spans="1:11" x14ac:dyDescent="0.2">
      <c r="A8205" s="1" t="str">
        <f t="shared" si="129"/>
        <v>SINAPI 101657</v>
      </c>
      <c r="B8205" s="3" t="s">
        <v>21527</v>
      </c>
      <c r="C8205" s="3" t="s">
        <v>9536</v>
      </c>
      <c r="D8205" s="2" t="s">
        <v>16758</v>
      </c>
      <c r="E8205" s="3" t="s">
        <v>20622</v>
      </c>
      <c r="F8205" s="67" t="s">
        <v>39227</v>
      </c>
      <c r="G8205" s="67" t="s">
        <v>36340</v>
      </c>
      <c r="I8205" s="3" t="s">
        <v>6300</v>
      </c>
      <c r="J8205" s="3" t="str">
        <f>IF($B8205="SINAPI",IF(ISNUMBER(MATCH(Banco!$C8205,Analitico!$A:$A,0)),INDEX(Analitico!E:E,MATCH(Banco!$C8205,Analitico!$A:$A,0))&amp;"%",""),"")</f>
        <v/>
      </c>
      <c r="K8205" s="3" t="str">
        <f>IF($B8205="SINAPI",IF(ISNUMBER(MATCH(Banco!$C8205,Analitico!$A:$A,0)),INDEX(Analitico!F:F,MATCH(Banco!$C8205,Analitico!$A:$A,0))&amp;"%",""),"")</f>
        <v/>
      </c>
    </row>
    <row r="8206" spans="1:11" x14ac:dyDescent="0.2">
      <c r="A8206" s="1" t="str">
        <f t="shared" si="129"/>
        <v>SINAPI 101658</v>
      </c>
      <c r="B8206" s="3" t="s">
        <v>21527</v>
      </c>
      <c r="C8206" s="3" t="s">
        <v>9537</v>
      </c>
      <c r="D8206" s="2" t="s">
        <v>16759</v>
      </c>
      <c r="E8206" s="3" t="s">
        <v>20622</v>
      </c>
      <c r="F8206" s="67" t="s">
        <v>39228</v>
      </c>
      <c r="G8206" s="67" t="s">
        <v>36341</v>
      </c>
      <c r="I8206" s="3" t="s">
        <v>6300</v>
      </c>
      <c r="J8206" s="3" t="str">
        <f>IF($B8206="SINAPI",IF(ISNUMBER(MATCH(Banco!$C8206,Analitico!$A:$A,0)),INDEX(Analitico!E:E,MATCH(Banco!$C8206,Analitico!$A:$A,0))&amp;"%",""),"")</f>
        <v/>
      </c>
      <c r="K8206" s="3" t="str">
        <f>IF($B8206="SINAPI",IF(ISNUMBER(MATCH(Banco!$C8206,Analitico!$A:$A,0)),INDEX(Analitico!F:F,MATCH(Banco!$C8206,Analitico!$A:$A,0))&amp;"%",""),"")</f>
        <v/>
      </c>
    </row>
    <row r="8207" spans="1:11" x14ac:dyDescent="0.2">
      <c r="A8207" s="1" t="str">
        <f t="shared" si="129"/>
        <v>SINAPI 101659</v>
      </c>
      <c r="B8207" s="3" t="s">
        <v>21527</v>
      </c>
      <c r="C8207" s="3" t="s">
        <v>9538</v>
      </c>
      <c r="D8207" s="2" t="s">
        <v>16760</v>
      </c>
      <c r="E8207" s="3" t="s">
        <v>20622</v>
      </c>
      <c r="F8207" s="67" t="s">
        <v>39229</v>
      </c>
      <c r="G8207" s="67" t="s">
        <v>36342</v>
      </c>
      <c r="I8207" s="3" t="s">
        <v>6300</v>
      </c>
      <c r="J8207" s="3" t="str">
        <f>IF($B8207="SINAPI",IF(ISNUMBER(MATCH(Banco!$C8207,Analitico!$A:$A,0)),INDEX(Analitico!E:E,MATCH(Banco!$C8207,Analitico!$A:$A,0))&amp;"%",""),"")</f>
        <v/>
      </c>
      <c r="K8207" s="3" t="str">
        <f>IF($B8207="SINAPI",IF(ISNUMBER(MATCH(Banco!$C8207,Analitico!$A:$A,0)),INDEX(Analitico!F:F,MATCH(Banco!$C8207,Analitico!$A:$A,0))&amp;"%",""),"")</f>
        <v/>
      </c>
    </row>
    <row r="8208" spans="1:11" x14ac:dyDescent="0.2">
      <c r="A8208" s="1" t="str">
        <f t="shared" si="129"/>
        <v>SINAPI 101660</v>
      </c>
      <c r="B8208" s="3" t="s">
        <v>21527</v>
      </c>
      <c r="C8208" s="3" t="s">
        <v>9539</v>
      </c>
      <c r="D8208" s="2" t="s">
        <v>16761</v>
      </c>
      <c r="E8208" s="3" t="s">
        <v>20622</v>
      </c>
      <c r="F8208" s="67" t="s">
        <v>39230</v>
      </c>
      <c r="G8208" s="67" t="s">
        <v>36343</v>
      </c>
      <c r="I8208" s="3" t="s">
        <v>6300</v>
      </c>
      <c r="J8208" s="3" t="str">
        <f>IF($B8208="SINAPI",IF(ISNUMBER(MATCH(Banco!$C8208,Analitico!$A:$A,0)),INDEX(Analitico!E:E,MATCH(Banco!$C8208,Analitico!$A:$A,0))&amp;"%",""),"")</f>
        <v/>
      </c>
      <c r="K8208" s="3" t="str">
        <f>IF($B8208="SINAPI",IF(ISNUMBER(MATCH(Banco!$C8208,Analitico!$A:$A,0)),INDEX(Analitico!F:F,MATCH(Banco!$C8208,Analitico!$A:$A,0))&amp;"%",""),"")</f>
        <v/>
      </c>
    </row>
    <row r="8209" spans="1:11" ht="22.5" x14ac:dyDescent="0.2">
      <c r="A8209" s="1" t="str">
        <f t="shared" si="129"/>
        <v>SINAPI 101661</v>
      </c>
      <c r="B8209" s="3" t="s">
        <v>21527</v>
      </c>
      <c r="C8209" s="3" t="s">
        <v>9540</v>
      </c>
      <c r="D8209" s="2" t="s">
        <v>16762</v>
      </c>
      <c r="E8209" s="3" t="s">
        <v>20622</v>
      </c>
      <c r="F8209" s="67" t="s">
        <v>39231</v>
      </c>
      <c r="G8209" s="67" t="s">
        <v>36344</v>
      </c>
      <c r="I8209" s="3" t="s">
        <v>6300</v>
      </c>
      <c r="J8209" s="3" t="str">
        <f>IF($B8209="SINAPI",IF(ISNUMBER(MATCH(Banco!$C8209,Analitico!$A:$A,0)),INDEX(Analitico!E:E,MATCH(Banco!$C8209,Analitico!$A:$A,0))&amp;"%",""),"")</f>
        <v/>
      </c>
      <c r="K8209" s="3" t="str">
        <f>IF($B8209="SINAPI",IF(ISNUMBER(MATCH(Banco!$C8209,Analitico!$A:$A,0)),INDEX(Analitico!F:F,MATCH(Banco!$C8209,Analitico!$A:$A,0))&amp;"%",""),"")</f>
        <v/>
      </c>
    </row>
    <row r="8210" spans="1:11" x14ac:dyDescent="0.2">
      <c r="A8210" s="1" t="str">
        <f t="shared" si="129"/>
        <v>SINAPI 101663</v>
      </c>
      <c r="B8210" s="3" t="s">
        <v>21527</v>
      </c>
      <c r="C8210" s="3" t="s">
        <v>9541</v>
      </c>
      <c r="D8210" s="2" t="s">
        <v>16763</v>
      </c>
      <c r="E8210" s="3" t="s">
        <v>20622</v>
      </c>
      <c r="F8210" s="67" t="s">
        <v>21858</v>
      </c>
      <c r="G8210" s="67" t="s">
        <v>21378</v>
      </c>
      <c r="I8210" s="3" t="s">
        <v>6298</v>
      </c>
      <c r="J8210" s="3" t="str">
        <f>IF($B8210="SINAPI",IF(ISNUMBER(MATCH(Banco!$C8210,Analitico!$A:$A,0)),INDEX(Analitico!E:E,MATCH(Banco!$C8210,Analitico!$A:$A,0))&amp;"%",""),"")</f>
        <v/>
      </c>
      <c r="K8210" s="3" t="str">
        <f>IF($B8210="SINAPI",IF(ISNUMBER(MATCH(Banco!$C8210,Analitico!$A:$A,0)),INDEX(Analitico!F:F,MATCH(Banco!$C8210,Analitico!$A:$A,0))&amp;"%",""),"")</f>
        <v/>
      </c>
    </row>
    <row r="8211" spans="1:11" x14ac:dyDescent="0.2">
      <c r="A8211" s="1" t="str">
        <f t="shared" si="129"/>
        <v>SINAPI 101664</v>
      </c>
      <c r="B8211" s="3" t="s">
        <v>21527</v>
      </c>
      <c r="C8211" s="3" t="s">
        <v>9542</v>
      </c>
      <c r="D8211" s="2" t="s">
        <v>16764</v>
      </c>
      <c r="E8211" s="3" t="s">
        <v>20622</v>
      </c>
      <c r="F8211" s="67" t="s">
        <v>21762</v>
      </c>
      <c r="G8211" s="67" t="s">
        <v>5639</v>
      </c>
      <c r="I8211" s="3" t="s">
        <v>6298</v>
      </c>
      <c r="J8211" s="3" t="str">
        <f>IF($B8211="SINAPI",IF(ISNUMBER(MATCH(Banco!$C8211,Analitico!$A:$A,0)),INDEX(Analitico!E:E,MATCH(Banco!$C8211,Analitico!$A:$A,0))&amp;"%",""),"")</f>
        <v/>
      </c>
      <c r="K8211" s="3" t="str">
        <f>IF($B8211="SINAPI",IF(ISNUMBER(MATCH(Banco!$C8211,Analitico!$A:$A,0)),INDEX(Analitico!F:F,MATCH(Banco!$C8211,Analitico!$A:$A,0))&amp;"%",""),"")</f>
        <v/>
      </c>
    </row>
    <row r="8212" spans="1:11" x14ac:dyDescent="0.2">
      <c r="A8212" s="1" t="str">
        <f t="shared" si="129"/>
        <v>SINAPI 101665</v>
      </c>
      <c r="B8212" s="3" t="s">
        <v>21527</v>
      </c>
      <c r="C8212" s="3" t="s">
        <v>9543</v>
      </c>
      <c r="D8212" s="2" t="s">
        <v>16765</v>
      </c>
      <c r="E8212" s="3" t="s">
        <v>20622</v>
      </c>
      <c r="F8212" s="67" t="s">
        <v>21040</v>
      </c>
      <c r="G8212" s="67" t="s">
        <v>5972</v>
      </c>
      <c r="I8212" s="3" t="s">
        <v>6298</v>
      </c>
      <c r="J8212" s="3" t="str">
        <f>IF($B8212="SINAPI",IF(ISNUMBER(MATCH(Banco!$C8212,Analitico!$A:$A,0)),INDEX(Analitico!E:E,MATCH(Banco!$C8212,Analitico!$A:$A,0))&amp;"%",""),"")</f>
        <v/>
      </c>
      <c r="K8212" s="3" t="str">
        <f>IF($B8212="SINAPI",IF(ISNUMBER(MATCH(Banco!$C8212,Analitico!$A:$A,0)),INDEX(Analitico!F:F,MATCH(Banco!$C8212,Analitico!$A:$A,0))&amp;"%",""),"")</f>
        <v/>
      </c>
    </row>
    <row r="8213" spans="1:11" ht="22.5" x14ac:dyDescent="0.2">
      <c r="A8213" s="1" t="str">
        <f t="shared" si="129"/>
        <v>SINAPI 100578</v>
      </c>
      <c r="B8213" s="3" t="s">
        <v>21527</v>
      </c>
      <c r="C8213" s="3" t="s">
        <v>9544</v>
      </c>
      <c r="D8213" s="2" t="s">
        <v>16766</v>
      </c>
      <c r="E8213" s="3" t="s">
        <v>20622</v>
      </c>
      <c r="F8213" s="67" t="s">
        <v>39232</v>
      </c>
      <c r="G8213" s="67" t="s">
        <v>36345</v>
      </c>
      <c r="I8213" s="3" t="s">
        <v>6300</v>
      </c>
      <c r="J8213" s="3" t="str">
        <f>IF($B8213="SINAPI",IF(ISNUMBER(MATCH(Banco!$C8213,Analitico!$A:$A,0)),INDEX(Analitico!E:E,MATCH(Banco!$C8213,Analitico!$A:$A,0))&amp;"%",""),"")</f>
        <v/>
      </c>
      <c r="K8213" s="3" t="str">
        <f>IF($B8213="SINAPI",IF(ISNUMBER(MATCH(Banco!$C8213,Analitico!$A:$A,0)),INDEX(Analitico!F:F,MATCH(Banco!$C8213,Analitico!$A:$A,0))&amp;"%",""),"")</f>
        <v/>
      </c>
    </row>
    <row r="8214" spans="1:11" ht="22.5" x14ac:dyDescent="0.2">
      <c r="A8214" s="1" t="str">
        <f t="shared" si="129"/>
        <v>SINAPI 100579</v>
      </c>
      <c r="B8214" s="3" t="s">
        <v>21527</v>
      </c>
      <c r="C8214" s="3" t="s">
        <v>9545</v>
      </c>
      <c r="D8214" s="2" t="s">
        <v>16767</v>
      </c>
      <c r="E8214" s="3" t="s">
        <v>20622</v>
      </c>
      <c r="F8214" s="67" t="s">
        <v>39233</v>
      </c>
      <c r="G8214" s="67" t="s">
        <v>36346</v>
      </c>
      <c r="I8214" s="3" t="s">
        <v>6300</v>
      </c>
      <c r="J8214" s="3" t="str">
        <f>IF($B8214="SINAPI",IF(ISNUMBER(MATCH(Banco!$C8214,Analitico!$A:$A,0)),INDEX(Analitico!E:E,MATCH(Banco!$C8214,Analitico!$A:$A,0))&amp;"%",""),"")</f>
        <v/>
      </c>
      <c r="K8214" s="3" t="str">
        <f>IF($B8214="SINAPI",IF(ISNUMBER(MATCH(Banco!$C8214,Analitico!$A:$A,0)),INDEX(Analitico!F:F,MATCH(Banco!$C8214,Analitico!$A:$A,0))&amp;"%",""),"")</f>
        <v/>
      </c>
    </row>
    <row r="8215" spans="1:11" ht="22.5" x14ac:dyDescent="0.2">
      <c r="A8215" s="1" t="str">
        <f t="shared" si="129"/>
        <v>SINAPI 100580</v>
      </c>
      <c r="B8215" s="3" t="s">
        <v>21527</v>
      </c>
      <c r="C8215" s="3" t="s">
        <v>9546</v>
      </c>
      <c r="D8215" s="2" t="s">
        <v>16768</v>
      </c>
      <c r="E8215" s="3" t="s">
        <v>20622</v>
      </c>
      <c r="F8215" s="67" t="s">
        <v>39234</v>
      </c>
      <c r="G8215" s="67" t="s">
        <v>36347</v>
      </c>
      <c r="I8215" s="3" t="s">
        <v>6300</v>
      </c>
      <c r="J8215" s="3" t="str">
        <f>IF($B8215="SINAPI",IF(ISNUMBER(MATCH(Banco!$C8215,Analitico!$A:$A,0)),INDEX(Analitico!E:E,MATCH(Banco!$C8215,Analitico!$A:$A,0))&amp;"%",""),"")</f>
        <v/>
      </c>
      <c r="K8215" s="3" t="str">
        <f>IF($B8215="SINAPI",IF(ISNUMBER(MATCH(Banco!$C8215,Analitico!$A:$A,0)),INDEX(Analitico!F:F,MATCH(Banco!$C8215,Analitico!$A:$A,0))&amp;"%",""),"")</f>
        <v/>
      </c>
    </row>
    <row r="8216" spans="1:11" ht="22.5" x14ac:dyDescent="0.2">
      <c r="A8216" s="1" t="str">
        <f t="shared" si="129"/>
        <v>SINAPI 100581</v>
      </c>
      <c r="B8216" s="3" t="s">
        <v>21527</v>
      </c>
      <c r="C8216" s="3" t="s">
        <v>9547</v>
      </c>
      <c r="D8216" s="2" t="s">
        <v>16769</v>
      </c>
      <c r="E8216" s="3" t="s">
        <v>20622</v>
      </c>
      <c r="F8216" s="67" t="s">
        <v>39235</v>
      </c>
      <c r="G8216" s="67" t="s">
        <v>36348</v>
      </c>
      <c r="I8216" s="3" t="s">
        <v>6300</v>
      </c>
      <c r="J8216" s="3" t="str">
        <f>IF($B8216="SINAPI",IF(ISNUMBER(MATCH(Banco!$C8216,Analitico!$A:$A,0)),INDEX(Analitico!E:E,MATCH(Banco!$C8216,Analitico!$A:$A,0))&amp;"%",""),"")</f>
        <v/>
      </c>
      <c r="K8216" s="3" t="str">
        <f>IF($B8216="SINAPI",IF(ISNUMBER(MATCH(Banco!$C8216,Analitico!$A:$A,0)),INDEX(Analitico!F:F,MATCH(Banco!$C8216,Analitico!$A:$A,0))&amp;"%",""),"")</f>
        <v/>
      </c>
    </row>
    <row r="8217" spans="1:11" ht="22.5" x14ac:dyDescent="0.2">
      <c r="A8217" s="1" t="str">
        <f t="shared" si="129"/>
        <v>SINAPI 100582</v>
      </c>
      <c r="B8217" s="3" t="s">
        <v>21527</v>
      </c>
      <c r="C8217" s="3" t="s">
        <v>9548</v>
      </c>
      <c r="D8217" s="2" t="s">
        <v>16770</v>
      </c>
      <c r="E8217" s="3" t="s">
        <v>20622</v>
      </c>
      <c r="F8217" s="67" t="s">
        <v>39236</v>
      </c>
      <c r="G8217" s="67" t="s">
        <v>36349</v>
      </c>
      <c r="I8217" s="3" t="s">
        <v>6300</v>
      </c>
      <c r="J8217" s="3" t="str">
        <f>IF($B8217="SINAPI",IF(ISNUMBER(MATCH(Banco!$C8217,Analitico!$A:$A,0)),INDEX(Analitico!E:E,MATCH(Banco!$C8217,Analitico!$A:$A,0))&amp;"%",""),"")</f>
        <v/>
      </c>
      <c r="K8217" s="3" t="str">
        <f>IF($B8217="SINAPI",IF(ISNUMBER(MATCH(Banco!$C8217,Analitico!$A:$A,0)),INDEX(Analitico!F:F,MATCH(Banco!$C8217,Analitico!$A:$A,0))&amp;"%",""),"")</f>
        <v/>
      </c>
    </row>
    <row r="8218" spans="1:11" ht="22.5" x14ac:dyDescent="0.2">
      <c r="A8218" s="1" t="str">
        <f t="shared" si="129"/>
        <v>SINAPI 100583</v>
      </c>
      <c r="B8218" s="3" t="s">
        <v>21527</v>
      </c>
      <c r="C8218" s="3" t="s">
        <v>9549</v>
      </c>
      <c r="D8218" s="2" t="s">
        <v>16771</v>
      </c>
      <c r="E8218" s="3" t="s">
        <v>20622</v>
      </c>
      <c r="F8218" s="67" t="s">
        <v>39237</v>
      </c>
      <c r="G8218" s="67" t="s">
        <v>36350</v>
      </c>
      <c r="I8218" s="3" t="s">
        <v>6300</v>
      </c>
      <c r="J8218" s="3" t="str">
        <f>IF($B8218="SINAPI",IF(ISNUMBER(MATCH(Banco!$C8218,Analitico!$A:$A,0)),INDEX(Analitico!E:E,MATCH(Banco!$C8218,Analitico!$A:$A,0))&amp;"%",""),"")</f>
        <v/>
      </c>
      <c r="K8218" s="3" t="str">
        <f>IF($B8218="SINAPI",IF(ISNUMBER(MATCH(Banco!$C8218,Analitico!$A:$A,0)),INDEX(Analitico!F:F,MATCH(Banco!$C8218,Analitico!$A:$A,0))&amp;"%",""),"")</f>
        <v/>
      </c>
    </row>
    <row r="8219" spans="1:11" ht="22.5" x14ac:dyDescent="0.2">
      <c r="A8219" s="1" t="str">
        <f t="shared" si="129"/>
        <v>SINAPI 100584</v>
      </c>
      <c r="B8219" s="3" t="s">
        <v>21527</v>
      </c>
      <c r="C8219" s="3" t="s">
        <v>9550</v>
      </c>
      <c r="D8219" s="2" t="s">
        <v>16772</v>
      </c>
      <c r="E8219" s="3" t="s">
        <v>20622</v>
      </c>
      <c r="F8219" s="67" t="s">
        <v>39238</v>
      </c>
      <c r="G8219" s="67" t="s">
        <v>36351</v>
      </c>
      <c r="I8219" s="3" t="s">
        <v>6300</v>
      </c>
      <c r="J8219" s="3" t="str">
        <f>IF($B8219="SINAPI",IF(ISNUMBER(MATCH(Banco!$C8219,Analitico!$A:$A,0)),INDEX(Analitico!E:E,MATCH(Banco!$C8219,Analitico!$A:$A,0))&amp;"%",""),"")</f>
        <v/>
      </c>
      <c r="K8219" s="3" t="str">
        <f>IF($B8219="SINAPI",IF(ISNUMBER(MATCH(Banco!$C8219,Analitico!$A:$A,0)),INDEX(Analitico!F:F,MATCH(Banco!$C8219,Analitico!$A:$A,0))&amp;"%",""),"")</f>
        <v/>
      </c>
    </row>
    <row r="8220" spans="1:11" ht="22.5" x14ac:dyDescent="0.2">
      <c r="A8220" s="1" t="str">
        <f t="shared" si="129"/>
        <v>SINAPI 100585</v>
      </c>
      <c r="B8220" s="3" t="s">
        <v>21527</v>
      </c>
      <c r="C8220" s="3" t="s">
        <v>9551</v>
      </c>
      <c r="D8220" s="2" t="s">
        <v>16773</v>
      </c>
      <c r="E8220" s="3" t="s">
        <v>20622</v>
      </c>
      <c r="F8220" s="67" t="s">
        <v>39239</v>
      </c>
      <c r="G8220" s="67" t="s">
        <v>36352</v>
      </c>
      <c r="I8220" s="3" t="s">
        <v>6300</v>
      </c>
      <c r="J8220" s="3" t="str">
        <f>IF($B8220="SINAPI",IF(ISNUMBER(MATCH(Banco!$C8220,Analitico!$A:$A,0)),INDEX(Analitico!E:E,MATCH(Banco!$C8220,Analitico!$A:$A,0))&amp;"%",""),"")</f>
        <v/>
      </c>
      <c r="K8220" s="3" t="str">
        <f>IF($B8220="SINAPI",IF(ISNUMBER(MATCH(Banco!$C8220,Analitico!$A:$A,0)),INDEX(Analitico!F:F,MATCH(Banco!$C8220,Analitico!$A:$A,0))&amp;"%",""),"")</f>
        <v/>
      </c>
    </row>
    <row r="8221" spans="1:11" ht="22.5" x14ac:dyDescent="0.2">
      <c r="A8221" s="1" t="str">
        <f t="shared" si="129"/>
        <v>SINAPI 100586</v>
      </c>
      <c r="B8221" s="3" t="s">
        <v>21527</v>
      </c>
      <c r="C8221" s="3" t="s">
        <v>9552</v>
      </c>
      <c r="D8221" s="2" t="s">
        <v>16774</v>
      </c>
      <c r="E8221" s="3" t="s">
        <v>20622</v>
      </c>
      <c r="F8221" s="67" t="s">
        <v>39240</v>
      </c>
      <c r="G8221" s="67" t="s">
        <v>36353</v>
      </c>
      <c r="I8221" s="3" t="s">
        <v>6300</v>
      </c>
      <c r="J8221" s="3" t="str">
        <f>IF($B8221="SINAPI",IF(ISNUMBER(MATCH(Banco!$C8221,Analitico!$A:$A,0)),INDEX(Analitico!E:E,MATCH(Banco!$C8221,Analitico!$A:$A,0))&amp;"%",""),"")</f>
        <v/>
      </c>
      <c r="K8221" s="3" t="str">
        <f>IF($B8221="SINAPI",IF(ISNUMBER(MATCH(Banco!$C8221,Analitico!$A:$A,0)),INDEX(Analitico!F:F,MATCH(Banco!$C8221,Analitico!$A:$A,0))&amp;"%",""),"")</f>
        <v/>
      </c>
    </row>
    <row r="8222" spans="1:11" ht="22.5" x14ac:dyDescent="0.2">
      <c r="A8222" s="1" t="str">
        <f t="shared" si="129"/>
        <v>SINAPI 100587</v>
      </c>
      <c r="B8222" s="3" t="s">
        <v>21527</v>
      </c>
      <c r="C8222" s="3" t="s">
        <v>9553</v>
      </c>
      <c r="D8222" s="2" t="s">
        <v>16775</v>
      </c>
      <c r="E8222" s="3" t="s">
        <v>20622</v>
      </c>
      <c r="F8222" s="67" t="s">
        <v>30814</v>
      </c>
      <c r="G8222" s="67" t="s">
        <v>36354</v>
      </c>
      <c r="I8222" s="3" t="s">
        <v>6300</v>
      </c>
      <c r="J8222" s="3" t="str">
        <f>IF($B8222="SINAPI",IF(ISNUMBER(MATCH(Banco!$C8222,Analitico!$A:$A,0)),INDEX(Analitico!E:E,MATCH(Banco!$C8222,Analitico!$A:$A,0))&amp;"%",""),"")</f>
        <v/>
      </c>
      <c r="K8222" s="3" t="str">
        <f>IF($B8222="SINAPI",IF(ISNUMBER(MATCH(Banco!$C8222,Analitico!$A:$A,0)),INDEX(Analitico!F:F,MATCH(Banco!$C8222,Analitico!$A:$A,0))&amp;"%",""),"")</f>
        <v/>
      </c>
    </row>
    <row r="8223" spans="1:11" ht="22.5" x14ac:dyDescent="0.2">
      <c r="A8223" s="1" t="str">
        <f t="shared" si="129"/>
        <v>SINAPI 100588</v>
      </c>
      <c r="B8223" s="3" t="s">
        <v>21527</v>
      </c>
      <c r="C8223" s="3" t="s">
        <v>9554</v>
      </c>
      <c r="D8223" s="2" t="s">
        <v>16776</v>
      </c>
      <c r="E8223" s="3" t="s">
        <v>20622</v>
      </c>
      <c r="F8223" s="67" t="s">
        <v>39241</v>
      </c>
      <c r="G8223" s="67" t="s">
        <v>36355</v>
      </c>
      <c r="I8223" s="3" t="s">
        <v>6300</v>
      </c>
      <c r="J8223" s="3" t="str">
        <f>IF($B8223="SINAPI",IF(ISNUMBER(MATCH(Banco!$C8223,Analitico!$A:$A,0)),INDEX(Analitico!E:E,MATCH(Banco!$C8223,Analitico!$A:$A,0))&amp;"%",""),"")</f>
        <v/>
      </c>
      <c r="K8223" s="3" t="str">
        <f>IF($B8223="SINAPI",IF(ISNUMBER(MATCH(Banco!$C8223,Analitico!$A:$A,0)),INDEX(Analitico!F:F,MATCH(Banco!$C8223,Analitico!$A:$A,0))&amp;"%",""),"")</f>
        <v/>
      </c>
    </row>
    <row r="8224" spans="1:11" ht="22.5" x14ac:dyDescent="0.2">
      <c r="A8224" s="1" t="str">
        <f t="shared" si="129"/>
        <v>SINAPI 100589</v>
      </c>
      <c r="B8224" s="3" t="s">
        <v>21527</v>
      </c>
      <c r="C8224" s="3" t="s">
        <v>9555</v>
      </c>
      <c r="D8224" s="2" t="s">
        <v>16777</v>
      </c>
      <c r="E8224" s="3" t="s">
        <v>20622</v>
      </c>
      <c r="F8224" s="67" t="s">
        <v>39242</v>
      </c>
      <c r="G8224" s="67" t="s">
        <v>36356</v>
      </c>
      <c r="I8224" s="3" t="s">
        <v>6300</v>
      </c>
      <c r="J8224" s="3" t="str">
        <f>IF($B8224="SINAPI",IF(ISNUMBER(MATCH(Banco!$C8224,Analitico!$A:$A,0)),INDEX(Analitico!E:E,MATCH(Banco!$C8224,Analitico!$A:$A,0))&amp;"%",""),"")</f>
        <v/>
      </c>
      <c r="K8224" s="3" t="str">
        <f>IF($B8224="SINAPI",IF(ISNUMBER(MATCH(Banco!$C8224,Analitico!$A:$A,0)),INDEX(Analitico!F:F,MATCH(Banco!$C8224,Analitico!$A:$A,0))&amp;"%",""),"")</f>
        <v/>
      </c>
    </row>
    <row r="8225" spans="1:11" ht="22.5" x14ac:dyDescent="0.2">
      <c r="A8225" s="1" t="str">
        <f t="shared" si="129"/>
        <v>SINAPI 100590</v>
      </c>
      <c r="B8225" s="3" t="s">
        <v>21527</v>
      </c>
      <c r="C8225" s="3" t="s">
        <v>9556</v>
      </c>
      <c r="D8225" s="2" t="s">
        <v>16778</v>
      </c>
      <c r="E8225" s="3" t="s">
        <v>20622</v>
      </c>
      <c r="F8225" s="67" t="s">
        <v>39243</v>
      </c>
      <c r="G8225" s="67" t="s">
        <v>36357</v>
      </c>
      <c r="I8225" s="3" t="s">
        <v>6300</v>
      </c>
      <c r="J8225" s="3" t="str">
        <f>IF($B8225="SINAPI",IF(ISNUMBER(MATCH(Banco!$C8225,Analitico!$A:$A,0)),INDEX(Analitico!E:E,MATCH(Banco!$C8225,Analitico!$A:$A,0))&amp;"%",""),"")</f>
        <v/>
      </c>
      <c r="K8225" s="3" t="str">
        <f>IF($B8225="SINAPI",IF(ISNUMBER(MATCH(Banco!$C8225,Analitico!$A:$A,0)),INDEX(Analitico!F:F,MATCH(Banco!$C8225,Analitico!$A:$A,0))&amp;"%",""),"")</f>
        <v/>
      </c>
    </row>
    <row r="8226" spans="1:11" ht="22.5" x14ac:dyDescent="0.2">
      <c r="A8226" s="1" t="str">
        <f t="shared" si="129"/>
        <v>SINAPI 100591</v>
      </c>
      <c r="B8226" s="3" t="s">
        <v>21527</v>
      </c>
      <c r="C8226" s="3" t="s">
        <v>9557</v>
      </c>
      <c r="D8226" s="2" t="s">
        <v>16779</v>
      </c>
      <c r="E8226" s="3" t="s">
        <v>20622</v>
      </c>
      <c r="F8226" s="67" t="s">
        <v>39244</v>
      </c>
      <c r="G8226" s="67" t="s">
        <v>36358</v>
      </c>
      <c r="I8226" s="3" t="s">
        <v>6300</v>
      </c>
      <c r="J8226" s="3" t="str">
        <f>IF($B8226="SINAPI",IF(ISNUMBER(MATCH(Banco!$C8226,Analitico!$A:$A,0)),INDEX(Analitico!E:E,MATCH(Banco!$C8226,Analitico!$A:$A,0))&amp;"%",""),"")</f>
        <v/>
      </c>
      <c r="K8226" s="3" t="str">
        <f>IF($B8226="SINAPI",IF(ISNUMBER(MATCH(Banco!$C8226,Analitico!$A:$A,0)),INDEX(Analitico!F:F,MATCH(Banco!$C8226,Analitico!$A:$A,0))&amp;"%",""),"")</f>
        <v/>
      </c>
    </row>
    <row r="8227" spans="1:11" ht="22.5" x14ac:dyDescent="0.2">
      <c r="A8227" s="1" t="str">
        <f t="shared" ref="A8227:A8290" si="130">CONCATENAR</f>
        <v>SINAPI 100592</v>
      </c>
      <c r="B8227" s="3" t="s">
        <v>21527</v>
      </c>
      <c r="C8227" s="3" t="s">
        <v>9558</v>
      </c>
      <c r="D8227" s="2" t="s">
        <v>16780</v>
      </c>
      <c r="E8227" s="3" t="s">
        <v>20622</v>
      </c>
      <c r="F8227" s="67" t="s">
        <v>39245</v>
      </c>
      <c r="G8227" s="67" t="s">
        <v>36359</v>
      </c>
      <c r="I8227" s="3" t="s">
        <v>6300</v>
      </c>
      <c r="J8227" s="3" t="str">
        <f>IF($B8227="SINAPI",IF(ISNUMBER(MATCH(Banco!$C8227,Analitico!$A:$A,0)),INDEX(Analitico!E:E,MATCH(Banco!$C8227,Analitico!$A:$A,0))&amp;"%",""),"")</f>
        <v/>
      </c>
      <c r="K8227" s="3" t="str">
        <f>IF($B8227="SINAPI",IF(ISNUMBER(MATCH(Banco!$C8227,Analitico!$A:$A,0)),INDEX(Analitico!F:F,MATCH(Banco!$C8227,Analitico!$A:$A,0))&amp;"%",""),"")</f>
        <v/>
      </c>
    </row>
    <row r="8228" spans="1:11" ht="22.5" x14ac:dyDescent="0.2">
      <c r="A8228" s="1" t="str">
        <f t="shared" si="130"/>
        <v>SINAPI 100593</v>
      </c>
      <c r="B8228" s="3" t="s">
        <v>21527</v>
      </c>
      <c r="C8228" s="3" t="s">
        <v>9559</v>
      </c>
      <c r="D8228" s="2" t="s">
        <v>16781</v>
      </c>
      <c r="E8228" s="3" t="s">
        <v>20622</v>
      </c>
      <c r="F8228" s="67" t="s">
        <v>39246</v>
      </c>
      <c r="G8228" s="67" t="s">
        <v>36360</v>
      </c>
      <c r="I8228" s="3" t="s">
        <v>6300</v>
      </c>
      <c r="J8228" s="3" t="str">
        <f>IF($B8228="SINAPI",IF(ISNUMBER(MATCH(Banco!$C8228,Analitico!$A:$A,0)),INDEX(Analitico!E:E,MATCH(Banco!$C8228,Analitico!$A:$A,0))&amp;"%",""),"")</f>
        <v/>
      </c>
      <c r="K8228" s="3" t="str">
        <f>IF($B8228="SINAPI",IF(ISNUMBER(MATCH(Banco!$C8228,Analitico!$A:$A,0)),INDEX(Analitico!F:F,MATCH(Banco!$C8228,Analitico!$A:$A,0))&amp;"%",""),"")</f>
        <v/>
      </c>
    </row>
    <row r="8229" spans="1:11" ht="22.5" x14ac:dyDescent="0.2">
      <c r="A8229" s="1" t="str">
        <f t="shared" si="130"/>
        <v>SINAPI 100594</v>
      </c>
      <c r="B8229" s="3" t="s">
        <v>21527</v>
      </c>
      <c r="C8229" s="3" t="s">
        <v>9560</v>
      </c>
      <c r="D8229" s="2" t="s">
        <v>16782</v>
      </c>
      <c r="E8229" s="3" t="s">
        <v>20622</v>
      </c>
      <c r="F8229" s="67" t="s">
        <v>39247</v>
      </c>
      <c r="G8229" s="67" t="s">
        <v>36361</v>
      </c>
      <c r="I8229" s="3" t="s">
        <v>6300</v>
      </c>
      <c r="J8229" s="3" t="str">
        <f>IF($B8229="SINAPI",IF(ISNUMBER(MATCH(Banco!$C8229,Analitico!$A:$A,0)),INDEX(Analitico!E:E,MATCH(Banco!$C8229,Analitico!$A:$A,0))&amp;"%",""),"")</f>
        <v/>
      </c>
      <c r="K8229" s="3" t="str">
        <f>IF($B8229="SINAPI",IF(ISNUMBER(MATCH(Banco!$C8229,Analitico!$A:$A,0)),INDEX(Analitico!F:F,MATCH(Banco!$C8229,Analitico!$A:$A,0))&amp;"%",""),"")</f>
        <v/>
      </c>
    </row>
    <row r="8230" spans="1:11" ht="22.5" x14ac:dyDescent="0.2">
      <c r="A8230" s="1" t="str">
        <f t="shared" si="130"/>
        <v>SINAPI 100595</v>
      </c>
      <c r="B8230" s="3" t="s">
        <v>21527</v>
      </c>
      <c r="C8230" s="3" t="s">
        <v>9561</v>
      </c>
      <c r="D8230" s="2" t="s">
        <v>16783</v>
      </c>
      <c r="E8230" s="3" t="s">
        <v>20622</v>
      </c>
      <c r="F8230" s="67" t="s">
        <v>39248</v>
      </c>
      <c r="G8230" s="67" t="s">
        <v>36362</v>
      </c>
      <c r="I8230" s="3" t="s">
        <v>6300</v>
      </c>
      <c r="J8230" s="3" t="str">
        <f>IF($B8230="SINAPI",IF(ISNUMBER(MATCH(Banco!$C8230,Analitico!$A:$A,0)),INDEX(Analitico!E:E,MATCH(Banco!$C8230,Analitico!$A:$A,0))&amp;"%",""),"")</f>
        <v/>
      </c>
      <c r="K8230" s="3" t="str">
        <f>IF($B8230="SINAPI",IF(ISNUMBER(MATCH(Banco!$C8230,Analitico!$A:$A,0)),INDEX(Analitico!F:F,MATCH(Banco!$C8230,Analitico!$A:$A,0))&amp;"%",""),"")</f>
        <v/>
      </c>
    </row>
    <row r="8231" spans="1:11" ht="22.5" x14ac:dyDescent="0.2">
      <c r="A8231" s="1" t="str">
        <f t="shared" si="130"/>
        <v>SINAPI 100596</v>
      </c>
      <c r="B8231" s="3" t="s">
        <v>21527</v>
      </c>
      <c r="C8231" s="3" t="s">
        <v>9562</v>
      </c>
      <c r="D8231" s="2" t="s">
        <v>16784</v>
      </c>
      <c r="E8231" s="3" t="s">
        <v>20622</v>
      </c>
      <c r="F8231" s="67" t="s">
        <v>39249</v>
      </c>
      <c r="G8231" s="67" t="s">
        <v>36363</v>
      </c>
      <c r="I8231" s="3" t="s">
        <v>6300</v>
      </c>
      <c r="J8231" s="3" t="str">
        <f>IF($B8231="SINAPI",IF(ISNUMBER(MATCH(Banco!$C8231,Analitico!$A:$A,0)),INDEX(Analitico!E:E,MATCH(Banco!$C8231,Analitico!$A:$A,0))&amp;"%",""),"")</f>
        <v/>
      </c>
      <c r="K8231" s="3" t="str">
        <f>IF($B8231="SINAPI",IF(ISNUMBER(MATCH(Banco!$C8231,Analitico!$A:$A,0)),INDEX(Analitico!F:F,MATCH(Banco!$C8231,Analitico!$A:$A,0))&amp;"%",""),"")</f>
        <v/>
      </c>
    </row>
    <row r="8232" spans="1:11" ht="22.5" x14ac:dyDescent="0.2">
      <c r="A8232" s="1" t="str">
        <f t="shared" si="130"/>
        <v>SINAPI 100597</v>
      </c>
      <c r="B8232" s="3" t="s">
        <v>21527</v>
      </c>
      <c r="C8232" s="3" t="s">
        <v>9563</v>
      </c>
      <c r="D8232" s="2" t="s">
        <v>16785</v>
      </c>
      <c r="E8232" s="3" t="s">
        <v>20622</v>
      </c>
      <c r="F8232" s="67" t="s">
        <v>39250</v>
      </c>
      <c r="G8232" s="67" t="s">
        <v>36364</v>
      </c>
      <c r="I8232" s="3" t="s">
        <v>6300</v>
      </c>
      <c r="J8232" s="3" t="str">
        <f>IF($B8232="SINAPI",IF(ISNUMBER(MATCH(Banco!$C8232,Analitico!$A:$A,0)),INDEX(Analitico!E:E,MATCH(Banco!$C8232,Analitico!$A:$A,0))&amp;"%",""),"")</f>
        <v/>
      </c>
      <c r="K8232" s="3" t="str">
        <f>IF($B8232="SINAPI",IF(ISNUMBER(MATCH(Banco!$C8232,Analitico!$A:$A,0)),INDEX(Analitico!F:F,MATCH(Banco!$C8232,Analitico!$A:$A,0))&amp;"%",""),"")</f>
        <v/>
      </c>
    </row>
    <row r="8233" spans="1:11" ht="22.5" x14ac:dyDescent="0.2">
      <c r="A8233" s="1" t="str">
        <f t="shared" si="130"/>
        <v>SINAPI 100598</v>
      </c>
      <c r="B8233" s="3" t="s">
        <v>21527</v>
      </c>
      <c r="C8233" s="3" t="s">
        <v>9564</v>
      </c>
      <c r="D8233" s="2" t="s">
        <v>16786</v>
      </c>
      <c r="E8233" s="3" t="s">
        <v>20622</v>
      </c>
      <c r="F8233" s="67" t="s">
        <v>39251</v>
      </c>
      <c r="G8233" s="67" t="s">
        <v>36365</v>
      </c>
      <c r="I8233" s="3" t="s">
        <v>6300</v>
      </c>
      <c r="J8233" s="3" t="str">
        <f>IF($B8233="SINAPI",IF(ISNUMBER(MATCH(Banco!$C8233,Analitico!$A:$A,0)),INDEX(Analitico!E:E,MATCH(Banco!$C8233,Analitico!$A:$A,0))&amp;"%",""),"")</f>
        <v/>
      </c>
      <c r="K8233" s="3" t="str">
        <f>IF($B8233="SINAPI",IF(ISNUMBER(MATCH(Banco!$C8233,Analitico!$A:$A,0)),INDEX(Analitico!F:F,MATCH(Banco!$C8233,Analitico!$A:$A,0))&amp;"%",""),"")</f>
        <v/>
      </c>
    </row>
    <row r="8234" spans="1:11" ht="33.75" x14ac:dyDescent="0.2">
      <c r="A8234" s="1" t="str">
        <f t="shared" si="130"/>
        <v>SINAPI 100599</v>
      </c>
      <c r="B8234" s="3" t="s">
        <v>21527</v>
      </c>
      <c r="C8234" s="3" t="s">
        <v>9565</v>
      </c>
      <c r="D8234" s="2" t="s">
        <v>16787</v>
      </c>
      <c r="E8234" s="3" t="s">
        <v>20622</v>
      </c>
      <c r="F8234" s="67" t="s">
        <v>39252</v>
      </c>
      <c r="G8234" s="67" t="s">
        <v>36366</v>
      </c>
      <c r="I8234" s="3" t="s">
        <v>6300</v>
      </c>
      <c r="J8234" s="3" t="str">
        <f>IF($B8234="SINAPI",IF(ISNUMBER(MATCH(Banco!$C8234,Analitico!$A:$A,0)),INDEX(Analitico!E:E,MATCH(Banco!$C8234,Analitico!$A:$A,0))&amp;"%",""),"")</f>
        <v/>
      </c>
      <c r="K8234" s="3" t="str">
        <f>IF($B8234="SINAPI",IF(ISNUMBER(MATCH(Banco!$C8234,Analitico!$A:$A,0)),INDEX(Analitico!F:F,MATCH(Banco!$C8234,Analitico!$A:$A,0))&amp;"%",""),"")</f>
        <v/>
      </c>
    </row>
    <row r="8235" spans="1:11" ht="33.75" x14ac:dyDescent="0.2">
      <c r="A8235" s="1" t="str">
        <f t="shared" si="130"/>
        <v>SINAPI 100600</v>
      </c>
      <c r="B8235" s="3" t="s">
        <v>21527</v>
      </c>
      <c r="C8235" s="3" t="s">
        <v>9566</v>
      </c>
      <c r="D8235" s="2" t="s">
        <v>16788</v>
      </c>
      <c r="E8235" s="3" t="s">
        <v>20622</v>
      </c>
      <c r="F8235" s="67" t="s">
        <v>39253</v>
      </c>
      <c r="G8235" s="67" t="s">
        <v>36367</v>
      </c>
      <c r="I8235" s="3" t="s">
        <v>6300</v>
      </c>
      <c r="J8235" s="3" t="str">
        <f>IF($B8235="SINAPI",IF(ISNUMBER(MATCH(Banco!$C8235,Analitico!$A:$A,0)),INDEX(Analitico!E:E,MATCH(Banco!$C8235,Analitico!$A:$A,0))&amp;"%",""),"")</f>
        <v/>
      </c>
      <c r="K8235" s="3" t="str">
        <f>IF($B8235="SINAPI",IF(ISNUMBER(MATCH(Banco!$C8235,Analitico!$A:$A,0)),INDEX(Analitico!F:F,MATCH(Banco!$C8235,Analitico!$A:$A,0))&amp;"%",""),"")</f>
        <v/>
      </c>
    </row>
    <row r="8236" spans="1:11" ht="33.75" x14ac:dyDescent="0.2">
      <c r="A8236" s="1" t="str">
        <f t="shared" si="130"/>
        <v>SINAPI 100601</v>
      </c>
      <c r="B8236" s="3" t="s">
        <v>21527</v>
      </c>
      <c r="C8236" s="3" t="s">
        <v>9567</v>
      </c>
      <c r="D8236" s="2" t="s">
        <v>16789</v>
      </c>
      <c r="E8236" s="3" t="s">
        <v>20622</v>
      </c>
      <c r="F8236" s="67" t="s">
        <v>32277</v>
      </c>
      <c r="G8236" s="67" t="s">
        <v>36368</v>
      </c>
      <c r="I8236" s="3" t="s">
        <v>6300</v>
      </c>
      <c r="J8236" s="3" t="str">
        <f>IF($B8236="SINAPI",IF(ISNUMBER(MATCH(Banco!$C8236,Analitico!$A:$A,0)),INDEX(Analitico!E:E,MATCH(Banco!$C8236,Analitico!$A:$A,0))&amp;"%",""),"")</f>
        <v/>
      </c>
      <c r="K8236" s="3" t="str">
        <f>IF($B8236="SINAPI",IF(ISNUMBER(MATCH(Banco!$C8236,Analitico!$A:$A,0)),INDEX(Analitico!F:F,MATCH(Banco!$C8236,Analitico!$A:$A,0))&amp;"%",""),"")</f>
        <v/>
      </c>
    </row>
    <row r="8237" spans="1:11" ht="33.75" x14ac:dyDescent="0.2">
      <c r="A8237" s="1" t="str">
        <f t="shared" si="130"/>
        <v>SINAPI 100602</v>
      </c>
      <c r="B8237" s="3" t="s">
        <v>21527</v>
      </c>
      <c r="C8237" s="3" t="s">
        <v>9568</v>
      </c>
      <c r="D8237" s="2" t="s">
        <v>16790</v>
      </c>
      <c r="E8237" s="3" t="s">
        <v>20622</v>
      </c>
      <c r="F8237" s="67" t="s">
        <v>39254</v>
      </c>
      <c r="G8237" s="67" t="s">
        <v>36369</v>
      </c>
      <c r="I8237" s="3" t="s">
        <v>6300</v>
      </c>
      <c r="J8237" s="3" t="str">
        <f>IF($B8237="SINAPI",IF(ISNUMBER(MATCH(Banco!$C8237,Analitico!$A:$A,0)),INDEX(Analitico!E:E,MATCH(Banco!$C8237,Analitico!$A:$A,0))&amp;"%",""),"")</f>
        <v/>
      </c>
      <c r="K8237" s="3" t="str">
        <f>IF($B8237="SINAPI",IF(ISNUMBER(MATCH(Banco!$C8237,Analitico!$A:$A,0)),INDEX(Analitico!F:F,MATCH(Banco!$C8237,Analitico!$A:$A,0))&amp;"%",""),"")</f>
        <v/>
      </c>
    </row>
    <row r="8238" spans="1:11" ht="33.75" x14ac:dyDescent="0.2">
      <c r="A8238" s="1" t="str">
        <f t="shared" si="130"/>
        <v>SINAPI 100603</v>
      </c>
      <c r="B8238" s="3" t="s">
        <v>21527</v>
      </c>
      <c r="C8238" s="3" t="s">
        <v>9569</v>
      </c>
      <c r="D8238" s="2" t="s">
        <v>16791</v>
      </c>
      <c r="E8238" s="3" t="s">
        <v>20622</v>
      </c>
      <c r="F8238" s="67" t="s">
        <v>39255</v>
      </c>
      <c r="G8238" s="67" t="s">
        <v>36370</v>
      </c>
      <c r="I8238" s="3" t="s">
        <v>6300</v>
      </c>
      <c r="J8238" s="3" t="str">
        <f>IF($B8238="SINAPI",IF(ISNUMBER(MATCH(Banco!$C8238,Analitico!$A:$A,0)),INDEX(Analitico!E:E,MATCH(Banco!$C8238,Analitico!$A:$A,0))&amp;"%",""),"")</f>
        <v/>
      </c>
      <c r="K8238" s="3" t="str">
        <f>IF($B8238="SINAPI",IF(ISNUMBER(MATCH(Banco!$C8238,Analitico!$A:$A,0)),INDEX(Analitico!F:F,MATCH(Banco!$C8238,Analitico!$A:$A,0))&amp;"%",""),"")</f>
        <v/>
      </c>
    </row>
    <row r="8239" spans="1:11" ht="33.75" x14ac:dyDescent="0.2">
      <c r="A8239" s="1" t="str">
        <f t="shared" si="130"/>
        <v>SINAPI 100604</v>
      </c>
      <c r="B8239" s="3" t="s">
        <v>21527</v>
      </c>
      <c r="C8239" s="3" t="s">
        <v>9570</v>
      </c>
      <c r="D8239" s="2" t="s">
        <v>16792</v>
      </c>
      <c r="E8239" s="3" t="s">
        <v>20622</v>
      </c>
      <c r="F8239" s="67" t="s">
        <v>39256</v>
      </c>
      <c r="G8239" s="67" t="s">
        <v>36371</v>
      </c>
      <c r="I8239" s="3" t="s">
        <v>6300</v>
      </c>
      <c r="J8239" s="3" t="str">
        <f>IF($B8239="SINAPI",IF(ISNUMBER(MATCH(Banco!$C8239,Analitico!$A:$A,0)),INDEX(Analitico!E:E,MATCH(Banco!$C8239,Analitico!$A:$A,0))&amp;"%",""),"")</f>
        <v/>
      </c>
      <c r="K8239" s="3" t="str">
        <f>IF($B8239="SINAPI",IF(ISNUMBER(MATCH(Banco!$C8239,Analitico!$A:$A,0)),INDEX(Analitico!F:F,MATCH(Banco!$C8239,Analitico!$A:$A,0))&amp;"%",""),"")</f>
        <v/>
      </c>
    </row>
    <row r="8240" spans="1:11" ht="33.75" x14ac:dyDescent="0.2">
      <c r="A8240" s="1" t="str">
        <f t="shared" si="130"/>
        <v>SINAPI 100605</v>
      </c>
      <c r="B8240" s="3" t="s">
        <v>21527</v>
      </c>
      <c r="C8240" s="3" t="s">
        <v>9571</v>
      </c>
      <c r="D8240" s="2" t="s">
        <v>16793</v>
      </c>
      <c r="E8240" s="3" t="s">
        <v>20622</v>
      </c>
      <c r="F8240" s="67" t="s">
        <v>39257</v>
      </c>
      <c r="G8240" s="67" t="s">
        <v>36372</v>
      </c>
      <c r="I8240" s="3" t="s">
        <v>6300</v>
      </c>
      <c r="J8240" s="3" t="str">
        <f>IF($B8240="SINAPI",IF(ISNUMBER(MATCH(Banco!$C8240,Analitico!$A:$A,0)),INDEX(Analitico!E:E,MATCH(Banco!$C8240,Analitico!$A:$A,0))&amp;"%",""),"")</f>
        <v/>
      </c>
      <c r="K8240" s="3" t="str">
        <f>IF($B8240="SINAPI",IF(ISNUMBER(MATCH(Banco!$C8240,Analitico!$A:$A,0)),INDEX(Analitico!F:F,MATCH(Banco!$C8240,Analitico!$A:$A,0))&amp;"%",""),"")</f>
        <v/>
      </c>
    </row>
    <row r="8241" spans="1:11" ht="33.75" x14ac:dyDescent="0.2">
      <c r="A8241" s="1" t="str">
        <f t="shared" si="130"/>
        <v>SINAPI 100606</v>
      </c>
      <c r="B8241" s="3" t="s">
        <v>21527</v>
      </c>
      <c r="C8241" s="3" t="s">
        <v>9572</v>
      </c>
      <c r="D8241" s="2" t="s">
        <v>16794</v>
      </c>
      <c r="E8241" s="3" t="s">
        <v>20622</v>
      </c>
      <c r="F8241" s="67" t="s">
        <v>39258</v>
      </c>
      <c r="G8241" s="67" t="s">
        <v>36373</v>
      </c>
      <c r="I8241" s="3" t="s">
        <v>6300</v>
      </c>
      <c r="J8241" s="3" t="str">
        <f>IF($B8241="SINAPI",IF(ISNUMBER(MATCH(Banco!$C8241,Analitico!$A:$A,0)),INDEX(Analitico!E:E,MATCH(Banco!$C8241,Analitico!$A:$A,0))&amp;"%",""),"")</f>
        <v/>
      </c>
      <c r="K8241" s="3" t="str">
        <f>IF($B8241="SINAPI",IF(ISNUMBER(MATCH(Banco!$C8241,Analitico!$A:$A,0)),INDEX(Analitico!F:F,MATCH(Banco!$C8241,Analitico!$A:$A,0))&amp;"%",""),"")</f>
        <v/>
      </c>
    </row>
    <row r="8242" spans="1:11" ht="33.75" x14ac:dyDescent="0.2">
      <c r="A8242" s="1" t="str">
        <f t="shared" si="130"/>
        <v>SINAPI 100607</v>
      </c>
      <c r="B8242" s="3" t="s">
        <v>21527</v>
      </c>
      <c r="C8242" s="3" t="s">
        <v>9573</v>
      </c>
      <c r="D8242" s="2" t="s">
        <v>16795</v>
      </c>
      <c r="E8242" s="3" t="s">
        <v>20622</v>
      </c>
      <c r="F8242" s="67" t="s">
        <v>39259</v>
      </c>
      <c r="G8242" s="67" t="s">
        <v>36374</v>
      </c>
      <c r="I8242" s="3" t="s">
        <v>6300</v>
      </c>
      <c r="J8242" s="3" t="str">
        <f>IF($B8242="SINAPI",IF(ISNUMBER(MATCH(Banco!$C8242,Analitico!$A:$A,0)),INDEX(Analitico!E:E,MATCH(Banco!$C8242,Analitico!$A:$A,0))&amp;"%",""),"")</f>
        <v/>
      </c>
      <c r="K8242" s="3" t="str">
        <f>IF($B8242="SINAPI",IF(ISNUMBER(MATCH(Banco!$C8242,Analitico!$A:$A,0)),INDEX(Analitico!F:F,MATCH(Banco!$C8242,Analitico!$A:$A,0))&amp;"%",""),"")</f>
        <v/>
      </c>
    </row>
    <row r="8243" spans="1:11" ht="33.75" x14ac:dyDescent="0.2">
      <c r="A8243" s="1" t="str">
        <f t="shared" si="130"/>
        <v>SINAPI 100608</v>
      </c>
      <c r="B8243" s="3" t="s">
        <v>21527</v>
      </c>
      <c r="C8243" s="3" t="s">
        <v>9574</v>
      </c>
      <c r="D8243" s="2" t="s">
        <v>16796</v>
      </c>
      <c r="E8243" s="3" t="s">
        <v>20622</v>
      </c>
      <c r="F8243" s="67" t="s">
        <v>39260</v>
      </c>
      <c r="G8243" s="67" t="s">
        <v>36375</v>
      </c>
      <c r="I8243" s="3" t="s">
        <v>6300</v>
      </c>
      <c r="J8243" s="3" t="str">
        <f>IF($B8243="SINAPI",IF(ISNUMBER(MATCH(Banco!$C8243,Analitico!$A:$A,0)),INDEX(Analitico!E:E,MATCH(Banco!$C8243,Analitico!$A:$A,0))&amp;"%",""),"")</f>
        <v/>
      </c>
      <c r="K8243" s="3" t="str">
        <f>IF($B8243="SINAPI",IF(ISNUMBER(MATCH(Banco!$C8243,Analitico!$A:$A,0)),INDEX(Analitico!F:F,MATCH(Banco!$C8243,Analitico!$A:$A,0))&amp;"%",""),"")</f>
        <v/>
      </c>
    </row>
    <row r="8244" spans="1:11" ht="33.75" x14ac:dyDescent="0.2">
      <c r="A8244" s="1" t="str">
        <f t="shared" si="130"/>
        <v>SINAPI 100609</v>
      </c>
      <c r="B8244" s="3" t="s">
        <v>21527</v>
      </c>
      <c r="C8244" s="3" t="s">
        <v>9575</v>
      </c>
      <c r="D8244" s="2" t="s">
        <v>16797</v>
      </c>
      <c r="E8244" s="3" t="s">
        <v>20622</v>
      </c>
      <c r="F8244" s="67" t="s">
        <v>39261</v>
      </c>
      <c r="G8244" s="67" t="s">
        <v>36376</v>
      </c>
      <c r="I8244" s="3" t="s">
        <v>6300</v>
      </c>
      <c r="J8244" s="3" t="str">
        <f>IF($B8244="SINAPI",IF(ISNUMBER(MATCH(Banco!$C8244,Analitico!$A:$A,0)),INDEX(Analitico!E:E,MATCH(Banco!$C8244,Analitico!$A:$A,0))&amp;"%",""),"")</f>
        <v/>
      </c>
      <c r="K8244" s="3" t="str">
        <f>IF($B8244="SINAPI",IF(ISNUMBER(MATCH(Banco!$C8244,Analitico!$A:$A,0)),INDEX(Analitico!F:F,MATCH(Banco!$C8244,Analitico!$A:$A,0))&amp;"%",""),"")</f>
        <v/>
      </c>
    </row>
    <row r="8245" spans="1:11" ht="33.75" x14ac:dyDescent="0.2">
      <c r="A8245" s="1" t="str">
        <f t="shared" si="130"/>
        <v>SINAPI 100610</v>
      </c>
      <c r="B8245" s="3" t="s">
        <v>21527</v>
      </c>
      <c r="C8245" s="3" t="s">
        <v>9576</v>
      </c>
      <c r="D8245" s="2" t="s">
        <v>16798</v>
      </c>
      <c r="E8245" s="3" t="s">
        <v>20622</v>
      </c>
      <c r="F8245" s="67" t="s">
        <v>39262</v>
      </c>
      <c r="G8245" s="67" t="s">
        <v>36377</v>
      </c>
      <c r="I8245" s="3" t="s">
        <v>6300</v>
      </c>
      <c r="J8245" s="3" t="str">
        <f>IF($B8245="SINAPI",IF(ISNUMBER(MATCH(Banco!$C8245,Analitico!$A:$A,0)),INDEX(Analitico!E:E,MATCH(Banco!$C8245,Analitico!$A:$A,0))&amp;"%",""),"")</f>
        <v/>
      </c>
      <c r="K8245" s="3" t="str">
        <f>IF($B8245="SINAPI",IF(ISNUMBER(MATCH(Banco!$C8245,Analitico!$A:$A,0)),INDEX(Analitico!F:F,MATCH(Banco!$C8245,Analitico!$A:$A,0))&amp;"%",""),"")</f>
        <v/>
      </c>
    </row>
    <row r="8246" spans="1:11" ht="33.75" x14ac:dyDescent="0.2">
      <c r="A8246" s="1" t="str">
        <f t="shared" si="130"/>
        <v>SINAPI 100611</v>
      </c>
      <c r="B8246" s="3" t="s">
        <v>21527</v>
      </c>
      <c r="C8246" s="3" t="s">
        <v>9577</v>
      </c>
      <c r="D8246" s="2" t="s">
        <v>16799</v>
      </c>
      <c r="E8246" s="3" t="s">
        <v>20622</v>
      </c>
      <c r="F8246" s="67" t="s">
        <v>39263</v>
      </c>
      <c r="G8246" s="67" t="s">
        <v>36378</v>
      </c>
      <c r="I8246" s="3" t="s">
        <v>6300</v>
      </c>
      <c r="J8246" s="3" t="str">
        <f>IF($B8246="SINAPI",IF(ISNUMBER(MATCH(Banco!$C8246,Analitico!$A:$A,0)),INDEX(Analitico!E:E,MATCH(Banco!$C8246,Analitico!$A:$A,0))&amp;"%",""),"")</f>
        <v/>
      </c>
      <c r="K8246" s="3" t="str">
        <f>IF($B8246="SINAPI",IF(ISNUMBER(MATCH(Banco!$C8246,Analitico!$A:$A,0)),INDEX(Analitico!F:F,MATCH(Banco!$C8246,Analitico!$A:$A,0))&amp;"%",""),"")</f>
        <v/>
      </c>
    </row>
    <row r="8247" spans="1:11" ht="33.75" x14ac:dyDescent="0.2">
      <c r="A8247" s="1" t="str">
        <f t="shared" si="130"/>
        <v>SINAPI 100612</v>
      </c>
      <c r="B8247" s="3" t="s">
        <v>21527</v>
      </c>
      <c r="C8247" s="3" t="s">
        <v>9578</v>
      </c>
      <c r="D8247" s="2" t="s">
        <v>16800</v>
      </c>
      <c r="E8247" s="3" t="s">
        <v>20622</v>
      </c>
      <c r="F8247" s="67" t="s">
        <v>39264</v>
      </c>
      <c r="G8247" s="67" t="s">
        <v>36379</v>
      </c>
      <c r="I8247" s="3" t="s">
        <v>6300</v>
      </c>
      <c r="J8247" s="3" t="str">
        <f>IF($B8247="SINAPI",IF(ISNUMBER(MATCH(Banco!$C8247,Analitico!$A:$A,0)),INDEX(Analitico!E:E,MATCH(Banco!$C8247,Analitico!$A:$A,0))&amp;"%",""),"")</f>
        <v/>
      </c>
      <c r="K8247" s="3" t="str">
        <f>IF($B8247="SINAPI",IF(ISNUMBER(MATCH(Banco!$C8247,Analitico!$A:$A,0)),INDEX(Analitico!F:F,MATCH(Banco!$C8247,Analitico!$A:$A,0))&amp;"%",""),"")</f>
        <v/>
      </c>
    </row>
    <row r="8248" spans="1:11" ht="33.75" x14ac:dyDescent="0.2">
      <c r="A8248" s="1" t="str">
        <f t="shared" si="130"/>
        <v>SINAPI 100613</v>
      </c>
      <c r="B8248" s="3" t="s">
        <v>21527</v>
      </c>
      <c r="C8248" s="3" t="s">
        <v>9579</v>
      </c>
      <c r="D8248" s="2" t="s">
        <v>16801</v>
      </c>
      <c r="E8248" s="3" t="s">
        <v>20622</v>
      </c>
      <c r="F8248" s="67" t="s">
        <v>39265</v>
      </c>
      <c r="G8248" s="67" t="s">
        <v>36380</v>
      </c>
      <c r="I8248" s="3" t="s">
        <v>6300</v>
      </c>
      <c r="J8248" s="3" t="str">
        <f>IF($B8248="SINAPI",IF(ISNUMBER(MATCH(Banco!$C8248,Analitico!$A:$A,0)),INDEX(Analitico!E:E,MATCH(Banco!$C8248,Analitico!$A:$A,0))&amp;"%",""),"")</f>
        <v/>
      </c>
      <c r="K8248" s="3" t="str">
        <f>IF($B8248="SINAPI",IF(ISNUMBER(MATCH(Banco!$C8248,Analitico!$A:$A,0)),INDEX(Analitico!F:F,MATCH(Banco!$C8248,Analitico!$A:$A,0))&amp;"%",""),"")</f>
        <v/>
      </c>
    </row>
    <row r="8249" spans="1:11" ht="33.75" x14ac:dyDescent="0.2">
      <c r="A8249" s="1" t="str">
        <f t="shared" si="130"/>
        <v>SINAPI 100614</v>
      </c>
      <c r="B8249" s="3" t="s">
        <v>21527</v>
      </c>
      <c r="C8249" s="3" t="s">
        <v>9580</v>
      </c>
      <c r="D8249" s="2" t="s">
        <v>16802</v>
      </c>
      <c r="E8249" s="3" t="s">
        <v>20622</v>
      </c>
      <c r="F8249" s="67" t="s">
        <v>39266</v>
      </c>
      <c r="G8249" s="67" t="s">
        <v>36381</v>
      </c>
      <c r="I8249" s="3" t="s">
        <v>6300</v>
      </c>
      <c r="J8249" s="3" t="str">
        <f>IF($B8249="SINAPI",IF(ISNUMBER(MATCH(Banco!$C8249,Analitico!$A:$A,0)),INDEX(Analitico!E:E,MATCH(Banco!$C8249,Analitico!$A:$A,0))&amp;"%",""),"")</f>
        <v/>
      </c>
      <c r="K8249" s="3" t="str">
        <f>IF($B8249="SINAPI",IF(ISNUMBER(MATCH(Banco!$C8249,Analitico!$A:$A,0)),INDEX(Analitico!F:F,MATCH(Banco!$C8249,Analitico!$A:$A,0))&amp;"%",""),"")</f>
        <v/>
      </c>
    </row>
    <row r="8250" spans="1:11" ht="33.75" x14ac:dyDescent="0.2">
      <c r="A8250" s="1" t="str">
        <f t="shared" si="130"/>
        <v>SINAPI 100615</v>
      </c>
      <c r="B8250" s="3" t="s">
        <v>21527</v>
      </c>
      <c r="C8250" s="3" t="s">
        <v>9581</v>
      </c>
      <c r="D8250" s="2" t="s">
        <v>16803</v>
      </c>
      <c r="E8250" s="3" t="s">
        <v>20622</v>
      </c>
      <c r="F8250" s="67" t="s">
        <v>39267</v>
      </c>
      <c r="G8250" s="67" t="s">
        <v>36382</v>
      </c>
      <c r="I8250" s="3" t="s">
        <v>6300</v>
      </c>
      <c r="J8250" s="3" t="str">
        <f>IF($B8250="SINAPI",IF(ISNUMBER(MATCH(Banco!$C8250,Analitico!$A:$A,0)),INDEX(Analitico!E:E,MATCH(Banco!$C8250,Analitico!$A:$A,0))&amp;"%",""),"")</f>
        <v/>
      </c>
      <c r="K8250" s="3" t="str">
        <f>IF($B8250="SINAPI",IF(ISNUMBER(MATCH(Banco!$C8250,Analitico!$A:$A,0)),INDEX(Analitico!F:F,MATCH(Banco!$C8250,Analitico!$A:$A,0))&amp;"%",""),"")</f>
        <v/>
      </c>
    </row>
    <row r="8251" spans="1:11" ht="33.75" x14ac:dyDescent="0.2">
      <c r="A8251" s="1" t="str">
        <f t="shared" si="130"/>
        <v>SINAPI 100616</v>
      </c>
      <c r="B8251" s="3" t="s">
        <v>21527</v>
      </c>
      <c r="C8251" s="3" t="s">
        <v>9582</v>
      </c>
      <c r="D8251" s="2" t="s">
        <v>16804</v>
      </c>
      <c r="E8251" s="3" t="s">
        <v>20622</v>
      </c>
      <c r="F8251" s="67" t="s">
        <v>39268</v>
      </c>
      <c r="G8251" s="67" t="s">
        <v>36383</v>
      </c>
      <c r="I8251" s="3" t="s">
        <v>6300</v>
      </c>
      <c r="J8251" s="3" t="str">
        <f>IF($B8251="SINAPI",IF(ISNUMBER(MATCH(Banco!$C8251,Analitico!$A:$A,0)),INDEX(Analitico!E:E,MATCH(Banco!$C8251,Analitico!$A:$A,0))&amp;"%",""),"")</f>
        <v/>
      </c>
      <c r="K8251" s="3" t="str">
        <f>IF($B8251="SINAPI",IF(ISNUMBER(MATCH(Banco!$C8251,Analitico!$A:$A,0)),INDEX(Analitico!F:F,MATCH(Banco!$C8251,Analitico!$A:$A,0))&amp;"%",""),"")</f>
        <v/>
      </c>
    </row>
    <row r="8252" spans="1:11" ht="33.75" x14ac:dyDescent="0.2">
      <c r="A8252" s="1" t="str">
        <f t="shared" si="130"/>
        <v>SINAPI 100617</v>
      </c>
      <c r="B8252" s="3" t="s">
        <v>21527</v>
      </c>
      <c r="C8252" s="3" t="s">
        <v>9583</v>
      </c>
      <c r="D8252" s="2" t="s">
        <v>16805</v>
      </c>
      <c r="E8252" s="3" t="s">
        <v>20622</v>
      </c>
      <c r="F8252" s="67" t="s">
        <v>39269</v>
      </c>
      <c r="G8252" s="67" t="s">
        <v>36384</v>
      </c>
      <c r="I8252" s="3" t="s">
        <v>6300</v>
      </c>
      <c r="J8252" s="3" t="str">
        <f>IF($B8252="SINAPI",IF(ISNUMBER(MATCH(Banco!$C8252,Analitico!$A:$A,0)),INDEX(Analitico!E:E,MATCH(Banco!$C8252,Analitico!$A:$A,0))&amp;"%",""),"")</f>
        <v/>
      </c>
      <c r="K8252" s="3" t="str">
        <f>IF($B8252="SINAPI",IF(ISNUMBER(MATCH(Banco!$C8252,Analitico!$A:$A,0)),INDEX(Analitico!F:F,MATCH(Banco!$C8252,Analitico!$A:$A,0))&amp;"%",""),"")</f>
        <v/>
      </c>
    </row>
    <row r="8253" spans="1:11" ht="33.75" x14ac:dyDescent="0.2">
      <c r="A8253" s="1" t="str">
        <f t="shared" si="130"/>
        <v>SINAPI 100618</v>
      </c>
      <c r="B8253" s="3" t="s">
        <v>21527</v>
      </c>
      <c r="C8253" s="3" t="s">
        <v>9584</v>
      </c>
      <c r="D8253" s="2" t="s">
        <v>16806</v>
      </c>
      <c r="E8253" s="3" t="s">
        <v>20622</v>
      </c>
      <c r="F8253" s="67" t="s">
        <v>39270</v>
      </c>
      <c r="G8253" s="67" t="s">
        <v>36385</v>
      </c>
      <c r="I8253" s="3" t="s">
        <v>6300</v>
      </c>
      <c r="J8253" s="3" t="str">
        <f>IF($B8253="SINAPI",IF(ISNUMBER(MATCH(Banco!$C8253,Analitico!$A:$A,0)),INDEX(Analitico!E:E,MATCH(Banco!$C8253,Analitico!$A:$A,0))&amp;"%",""),"")</f>
        <v/>
      </c>
      <c r="K8253" s="3" t="str">
        <f>IF($B8253="SINAPI",IF(ISNUMBER(MATCH(Banco!$C8253,Analitico!$A:$A,0)),INDEX(Analitico!F:F,MATCH(Banco!$C8253,Analitico!$A:$A,0))&amp;"%",""),"")</f>
        <v/>
      </c>
    </row>
    <row r="8254" spans="1:11" ht="22.5" x14ac:dyDescent="0.2">
      <c r="A8254" s="1" t="str">
        <f t="shared" si="130"/>
        <v>SINAPI 100619</v>
      </c>
      <c r="B8254" s="3" t="s">
        <v>21527</v>
      </c>
      <c r="C8254" s="3" t="s">
        <v>9585</v>
      </c>
      <c r="D8254" s="2" t="s">
        <v>16807</v>
      </c>
      <c r="E8254" s="3" t="s">
        <v>20622</v>
      </c>
      <c r="F8254" s="67" t="s">
        <v>39271</v>
      </c>
      <c r="G8254" s="67" t="s">
        <v>36386</v>
      </c>
      <c r="I8254" s="3" t="s">
        <v>6300</v>
      </c>
      <c r="J8254" s="3" t="str">
        <f>IF($B8254="SINAPI",IF(ISNUMBER(MATCH(Banco!$C8254,Analitico!$A:$A,0)),INDEX(Analitico!E:E,MATCH(Banco!$C8254,Analitico!$A:$A,0))&amp;"%",""),"")</f>
        <v/>
      </c>
      <c r="K8254" s="3" t="str">
        <f>IF($B8254="SINAPI",IF(ISNUMBER(MATCH(Banco!$C8254,Analitico!$A:$A,0)),INDEX(Analitico!F:F,MATCH(Banco!$C8254,Analitico!$A:$A,0))&amp;"%",""),"")</f>
        <v/>
      </c>
    </row>
    <row r="8255" spans="1:11" ht="22.5" x14ac:dyDescent="0.2">
      <c r="A8255" s="1" t="str">
        <f t="shared" si="130"/>
        <v>SINAPI 100620</v>
      </c>
      <c r="B8255" s="3" t="s">
        <v>21527</v>
      </c>
      <c r="C8255" s="3" t="s">
        <v>9586</v>
      </c>
      <c r="D8255" s="2" t="s">
        <v>16808</v>
      </c>
      <c r="E8255" s="3" t="s">
        <v>20622</v>
      </c>
      <c r="F8255" s="67" t="s">
        <v>39272</v>
      </c>
      <c r="G8255" s="67" t="s">
        <v>36387</v>
      </c>
      <c r="I8255" s="3" t="s">
        <v>6300</v>
      </c>
      <c r="J8255" s="3" t="str">
        <f>IF($B8255="SINAPI",IF(ISNUMBER(MATCH(Banco!$C8255,Analitico!$A:$A,0)),INDEX(Analitico!E:E,MATCH(Banco!$C8255,Analitico!$A:$A,0))&amp;"%",""),"")</f>
        <v/>
      </c>
      <c r="K8255" s="3" t="str">
        <f>IF($B8255="SINAPI",IF(ISNUMBER(MATCH(Banco!$C8255,Analitico!$A:$A,0)),INDEX(Analitico!F:F,MATCH(Banco!$C8255,Analitico!$A:$A,0))&amp;"%",""),"")</f>
        <v/>
      </c>
    </row>
    <row r="8256" spans="1:11" ht="22.5" x14ac:dyDescent="0.2">
      <c r="A8256" s="1" t="str">
        <f t="shared" si="130"/>
        <v>SINAPI 100621</v>
      </c>
      <c r="B8256" s="3" t="s">
        <v>21527</v>
      </c>
      <c r="C8256" s="3" t="s">
        <v>9587</v>
      </c>
      <c r="D8256" s="2" t="s">
        <v>16809</v>
      </c>
      <c r="E8256" s="3" t="s">
        <v>20622</v>
      </c>
      <c r="F8256" s="67" t="s">
        <v>39273</v>
      </c>
      <c r="G8256" s="67" t="s">
        <v>36388</v>
      </c>
      <c r="I8256" s="3" t="s">
        <v>6300</v>
      </c>
      <c r="J8256" s="3" t="str">
        <f>IF($B8256="SINAPI",IF(ISNUMBER(MATCH(Banco!$C8256,Analitico!$A:$A,0)),INDEX(Analitico!E:E,MATCH(Banco!$C8256,Analitico!$A:$A,0))&amp;"%",""),"")</f>
        <v/>
      </c>
      <c r="K8256" s="3" t="str">
        <f>IF($B8256="SINAPI",IF(ISNUMBER(MATCH(Banco!$C8256,Analitico!$A:$A,0)),INDEX(Analitico!F:F,MATCH(Banco!$C8256,Analitico!$A:$A,0))&amp;"%",""),"")</f>
        <v/>
      </c>
    </row>
    <row r="8257" spans="1:11" ht="22.5" x14ac:dyDescent="0.2">
      <c r="A8257" s="1" t="str">
        <f t="shared" si="130"/>
        <v>SINAPI 100622</v>
      </c>
      <c r="B8257" s="3" t="s">
        <v>21527</v>
      </c>
      <c r="C8257" s="3" t="s">
        <v>9588</v>
      </c>
      <c r="D8257" s="2" t="s">
        <v>16810</v>
      </c>
      <c r="E8257" s="3" t="s">
        <v>20622</v>
      </c>
      <c r="F8257" s="67" t="s">
        <v>39274</v>
      </c>
      <c r="G8257" s="67" t="s">
        <v>36389</v>
      </c>
      <c r="I8257" s="3" t="s">
        <v>6300</v>
      </c>
      <c r="J8257" s="3" t="str">
        <f>IF($B8257="SINAPI",IF(ISNUMBER(MATCH(Banco!$C8257,Analitico!$A:$A,0)),INDEX(Analitico!E:E,MATCH(Banco!$C8257,Analitico!$A:$A,0))&amp;"%",""),"")</f>
        <v/>
      </c>
      <c r="K8257" s="3" t="str">
        <f>IF($B8257="SINAPI",IF(ISNUMBER(MATCH(Banco!$C8257,Analitico!$A:$A,0)),INDEX(Analitico!F:F,MATCH(Banco!$C8257,Analitico!$A:$A,0))&amp;"%",""),"")</f>
        <v/>
      </c>
    </row>
    <row r="8258" spans="1:11" ht="22.5" x14ac:dyDescent="0.2">
      <c r="A8258" s="1" t="str">
        <f t="shared" si="130"/>
        <v>SINAPI 100623</v>
      </c>
      <c r="B8258" s="3" t="s">
        <v>21527</v>
      </c>
      <c r="C8258" s="3" t="s">
        <v>9589</v>
      </c>
      <c r="D8258" s="2" t="s">
        <v>16811</v>
      </c>
      <c r="E8258" s="3" t="s">
        <v>20622</v>
      </c>
      <c r="F8258" s="67" t="s">
        <v>39275</v>
      </c>
      <c r="G8258" s="67" t="s">
        <v>36390</v>
      </c>
      <c r="I8258" s="3" t="s">
        <v>6300</v>
      </c>
      <c r="J8258" s="3" t="str">
        <f>IF($B8258="SINAPI",IF(ISNUMBER(MATCH(Banco!$C8258,Analitico!$A:$A,0)),INDEX(Analitico!E:E,MATCH(Banco!$C8258,Analitico!$A:$A,0))&amp;"%",""),"")</f>
        <v/>
      </c>
      <c r="K8258" s="3" t="str">
        <f>IF($B8258="SINAPI",IF(ISNUMBER(MATCH(Banco!$C8258,Analitico!$A:$A,0)),INDEX(Analitico!F:F,MATCH(Banco!$C8258,Analitico!$A:$A,0))&amp;"%",""),"")</f>
        <v/>
      </c>
    </row>
    <row r="8259" spans="1:11" ht="22.5" x14ac:dyDescent="0.2">
      <c r="A8259" s="1" t="str">
        <f t="shared" si="130"/>
        <v>SINAPI 97605</v>
      </c>
      <c r="B8259" s="3" t="s">
        <v>21527</v>
      </c>
      <c r="C8259" s="3" t="s">
        <v>9590</v>
      </c>
      <c r="D8259" s="2" t="s">
        <v>16812</v>
      </c>
      <c r="E8259" s="3" t="s">
        <v>20622</v>
      </c>
      <c r="F8259" s="67" t="s">
        <v>30105</v>
      </c>
      <c r="G8259" s="67" t="s">
        <v>36391</v>
      </c>
      <c r="I8259" s="3" t="s">
        <v>6300</v>
      </c>
      <c r="J8259" s="3" t="str">
        <f>IF($B8259="SINAPI",IF(ISNUMBER(MATCH(Banco!$C8259,Analitico!$A:$A,0)),INDEX(Analitico!E:E,MATCH(Banco!$C8259,Analitico!$A:$A,0))&amp;"%",""),"")</f>
        <v/>
      </c>
      <c r="K8259" s="3" t="str">
        <f>IF($B8259="SINAPI",IF(ISNUMBER(MATCH(Banco!$C8259,Analitico!$A:$A,0)),INDEX(Analitico!F:F,MATCH(Banco!$C8259,Analitico!$A:$A,0))&amp;"%",""),"")</f>
        <v/>
      </c>
    </row>
    <row r="8260" spans="1:11" ht="22.5" x14ac:dyDescent="0.2">
      <c r="A8260" s="1" t="str">
        <f t="shared" si="130"/>
        <v>SINAPI 97607</v>
      </c>
      <c r="B8260" s="3" t="s">
        <v>21527</v>
      </c>
      <c r="C8260" s="3" t="s">
        <v>9591</v>
      </c>
      <c r="D8260" s="2" t="s">
        <v>16813</v>
      </c>
      <c r="E8260" s="3" t="s">
        <v>20622</v>
      </c>
      <c r="F8260" s="67" t="s">
        <v>39276</v>
      </c>
      <c r="G8260" s="67" t="s">
        <v>36392</v>
      </c>
      <c r="I8260" s="3" t="s">
        <v>6300</v>
      </c>
      <c r="J8260" s="3" t="str">
        <f>IF($B8260="SINAPI",IF(ISNUMBER(MATCH(Banco!$C8260,Analitico!$A:$A,0)),INDEX(Analitico!E:E,MATCH(Banco!$C8260,Analitico!$A:$A,0))&amp;"%",""),"")</f>
        <v/>
      </c>
      <c r="K8260" s="3" t="str">
        <f>IF($B8260="SINAPI",IF(ISNUMBER(MATCH(Banco!$C8260,Analitico!$A:$A,0)),INDEX(Analitico!F:F,MATCH(Banco!$C8260,Analitico!$A:$A,0))&amp;"%",""),"")</f>
        <v/>
      </c>
    </row>
    <row r="8261" spans="1:11" ht="22.5" x14ac:dyDescent="0.2">
      <c r="A8261" s="1" t="str">
        <f t="shared" si="130"/>
        <v>SINAPI 102102</v>
      </c>
      <c r="B8261" s="3" t="s">
        <v>21527</v>
      </c>
      <c r="C8261" s="3" t="s">
        <v>9592</v>
      </c>
      <c r="D8261" s="2" t="s">
        <v>16814</v>
      </c>
      <c r="E8261" s="3" t="s">
        <v>20622</v>
      </c>
      <c r="F8261" s="67" t="s">
        <v>39277</v>
      </c>
      <c r="G8261" s="67" t="s">
        <v>36393</v>
      </c>
      <c r="I8261" s="3" t="s">
        <v>6300</v>
      </c>
      <c r="J8261" s="3" t="str">
        <f>IF($B8261="SINAPI",IF(ISNUMBER(MATCH(Banco!$C8261,Analitico!$A:$A,0)),INDEX(Analitico!E:E,MATCH(Banco!$C8261,Analitico!$A:$A,0))&amp;"%",""),"")</f>
        <v/>
      </c>
      <c r="K8261" s="3" t="str">
        <f>IF($B8261="SINAPI",IF(ISNUMBER(MATCH(Banco!$C8261,Analitico!$A:$A,0)),INDEX(Analitico!F:F,MATCH(Banco!$C8261,Analitico!$A:$A,0))&amp;"%",""),"")</f>
        <v/>
      </c>
    </row>
    <row r="8262" spans="1:11" ht="22.5" x14ac:dyDescent="0.2">
      <c r="A8262" s="1" t="str">
        <f t="shared" si="130"/>
        <v>SINAPI 102103</v>
      </c>
      <c r="B8262" s="3" t="s">
        <v>21527</v>
      </c>
      <c r="C8262" s="3" t="s">
        <v>9593</v>
      </c>
      <c r="D8262" s="2" t="s">
        <v>16815</v>
      </c>
      <c r="E8262" s="3" t="s">
        <v>20622</v>
      </c>
      <c r="F8262" s="67" t="s">
        <v>39278</v>
      </c>
      <c r="G8262" s="67" t="s">
        <v>36394</v>
      </c>
      <c r="I8262" s="3" t="s">
        <v>6300</v>
      </c>
      <c r="J8262" s="3" t="str">
        <f>IF($B8262="SINAPI",IF(ISNUMBER(MATCH(Banco!$C8262,Analitico!$A:$A,0)),INDEX(Analitico!E:E,MATCH(Banco!$C8262,Analitico!$A:$A,0))&amp;"%",""),"")</f>
        <v/>
      </c>
      <c r="K8262" s="3" t="str">
        <f>IF($B8262="SINAPI",IF(ISNUMBER(MATCH(Banco!$C8262,Analitico!$A:$A,0)),INDEX(Analitico!F:F,MATCH(Banco!$C8262,Analitico!$A:$A,0))&amp;"%",""),"")</f>
        <v/>
      </c>
    </row>
    <row r="8263" spans="1:11" ht="22.5" x14ac:dyDescent="0.2">
      <c r="A8263" s="1" t="str">
        <f t="shared" si="130"/>
        <v>SINAPI 102104</v>
      </c>
      <c r="B8263" s="3" t="s">
        <v>21527</v>
      </c>
      <c r="C8263" s="3" t="s">
        <v>9594</v>
      </c>
      <c r="D8263" s="2" t="s">
        <v>16816</v>
      </c>
      <c r="E8263" s="3" t="s">
        <v>20622</v>
      </c>
      <c r="F8263" s="67" t="s">
        <v>39279</v>
      </c>
      <c r="G8263" s="67" t="s">
        <v>36395</v>
      </c>
      <c r="I8263" s="3" t="s">
        <v>6300</v>
      </c>
      <c r="J8263" s="3" t="str">
        <f>IF($B8263="SINAPI",IF(ISNUMBER(MATCH(Banco!$C8263,Analitico!$A:$A,0)),INDEX(Analitico!E:E,MATCH(Banco!$C8263,Analitico!$A:$A,0))&amp;"%",""),"")</f>
        <v/>
      </c>
      <c r="K8263" s="3" t="str">
        <f>IF($B8263="SINAPI",IF(ISNUMBER(MATCH(Banco!$C8263,Analitico!$A:$A,0)),INDEX(Analitico!F:F,MATCH(Banco!$C8263,Analitico!$A:$A,0))&amp;"%",""),"")</f>
        <v/>
      </c>
    </row>
    <row r="8264" spans="1:11" ht="22.5" x14ac:dyDescent="0.2">
      <c r="A8264" s="1" t="str">
        <f t="shared" si="130"/>
        <v>SINAPI 102105</v>
      </c>
      <c r="B8264" s="3" t="s">
        <v>21527</v>
      </c>
      <c r="C8264" s="3" t="s">
        <v>9595</v>
      </c>
      <c r="D8264" s="2" t="s">
        <v>16817</v>
      </c>
      <c r="E8264" s="3" t="s">
        <v>20622</v>
      </c>
      <c r="F8264" s="67" t="s">
        <v>39280</v>
      </c>
      <c r="G8264" s="67" t="s">
        <v>36396</v>
      </c>
      <c r="I8264" s="3" t="s">
        <v>6300</v>
      </c>
      <c r="J8264" s="3" t="str">
        <f>IF($B8264="SINAPI",IF(ISNUMBER(MATCH(Banco!$C8264,Analitico!$A:$A,0)),INDEX(Analitico!E:E,MATCH(Banco!$C8264,Analitico!$A:$A,0))&amp;"%",""),"")</f>
        <v/>
      </c>
      <c r="K8264" s="3" t="str">
        <f>IF($B8264="SINAPI",IF(ISNUMBER(MATCH(Banco!$C8264,Analitico!$A:$A,0)),INDEX(Analitico!F:F,MATCH(Banco!$C8264,Analitico!$A:$A,0))&amp;"%",""),"")</f>
        <v/>
      </c>
    </row>
    <row r="8265" spans="1:11" ht="22.5" x14ac:dyDescent="0.2">
      <c r="A8265" s="1" t="str">
        <f t="shared" si="130"/>
        <v>SINAPI 102106</v>
      </c>
      <c r="B8265" s="3" t="s">
        <v>21527</v>
      </c>
      <c r="C8265" s="3" t="s">
        <v>9596</v>
      </c>
      <c r="D8265" s="2" t="s">
        <v>16818</v>
      </c>
      <c r="E8265" s="3" t="s">
        <v>20622</v>
      </c>
      <c r="F8265" s="67" t="s">
        <v>39281</v>
      </c>
      <c r="G8265" s="67" t="s">
        <v>36397</v>
      </c>
      <c r="I8265" s="3" t="s">
        <v>6300</v>
      </c>
      <c r="J8265" s="3" t="str">
        <f>IF($B8265="SINAPI",IF(ISNUMBER(MATCH(Banco!$C8265,Analitico!$A:$A,0)),INDEX(Analitico!E:E,MATCH(Banco!$C8265,Analitico!$A:$A,0))&amp;"%",""),"")</f>
        <v/>
      </c>
      <c r="K8265" s="3" t="str">
        <f>IF($B8265="SINAPI",IF(ISNUMBER(MATCH(Banco!$C8265,Analitico!$A:$A,0)),INDEX(Analitico!F:F,MATCH(Banco!$C8265,Analitico!$A:$A,0))&amp;"%",""),"")</f>
        <v/>
      </c>
    </row>
    <row r="8266" spans="1:11" ht="22.5" x14ac:dyDescent="0.2">
      <c r="A8266" s="1" t="str">
        <f t="shared" si="130"/>
        <v>SINAPI 102107</v>
      </c>
      <c r="B8266" s="3" t="s">
        <v>21527</v>
      </c>
      <c r="C8266" s="3" t="s">
        <v>9597</v>
      </c>
      <c r="D8266" s="2" t="s">
        <v>16819</v>
      </c>
      <c r="E8266" s="3" t="s">
        <v>20622</v>
      </c>
      <c r="F8266" s="67" t="s">
        <v>39282</v>
      </c>
      <c r="G8266" s="67" t="s">
        <v>36398</v>
      </c>
      <c r="I8266" s="3" t="s">
        <v>6300</v>
      </c>
      <c r="J8266" s="3" t="str">
        <f>IF($B8266="SINAPI",IF(ISNUMBER(MATCH(Banco!$C8266,Analitico!$A:$A,0)),INDEX(Analitico!E:E,MATCH(Banco!$C8266,Analitico!$A:$A,0))&amp;"%",""),"")</f>
        <v/>
      </c>
      <c r="K8266" s="3" t="str">
        <f>IF($B8266="SINAPI",IF(ISNUMBER(MATCH(Banco!$C8266,Analitico!$A:$A,0)),INDEX(Analitico!F:F,MATCH(Banco!$C8266,Analitico!$A:$A,0))&amp;"%",""),"")</f>
        <v/>
      </c>
    </row>
    <row r="8267" spans="1:11" ht="22.5" x14ac:dyDescent="0.2">
      <c r="A8267" s="1" t="str">
        <f t="shared" si="130"/>
        <v>SINAPI 102108</v>
      </c>
      <c r="B8267" s="3" t="s">
        <v>21527</v>
      </c>
      <c r="C8267" s="3" t="s">
        <v>9598</v>
      </c>
      <c r="D8267" s="2" t="s">
        <v>16820</v>
      </c>
      <c r="E8267" s="3" t="s">
        <v>20622</v>
      </c>
      <c r="F8267" s="67" t="s">
        <v>39283</v>
      </c>
      <c r="G8267" s="67" t="s">
        <v>36399</v>
      </c>
      <c r="I8267" s="3" t="s">
        <v>6300</v>
      </c>
      <c r="J8267" s="3" t="str">
        <f>IF($B8267="SINAPI",IF(ISNUMBER(MATCH(Banco!$C8267,Analitico!$A:$A,0)),INDEX(Analitico!E:E,MATCH(Banco!$C8267,Analitico!$A:$A,0))&amp;"%",""),"")</f>
        <v/>
      </c>
      <c r="K8267" s="3" t="str">
        <f>IF($B8267="SINAPI",IF(ISNUMBER(MATCH(Banco!$C8267,Analitico!$A:$A,0)),INDEX(Analitico!F:F,MATCH(Banco!$C8267,Analitico!$A:$A,0))&amp;"%",""),"")</f>
        <v/>
      </c>
    </row>
    <row r="8268" spans="1:11" x14ac:dyDescent="0.2">
      <c r="A8268" s="1" t="str">
        <f t="shared" si="130"/>
        <v>SINAPI 102109</v>
      </c>
      <c r="B8268" s="3" t="s">
        <v>21527</v>
      </c>
      <c r="C8268" s="3" t="s">
        <v>9599</v>
      </c>
      <c r="D8268" s="2" t="s">
        <v>16821</v>
      </c>
      <c r="E8268" s="3" t="s">
        <v>20622</v>
      </c>
      <c r="F8268" s="67" t="s">
        <v>30003</v>
      </c>
      <c r="G8268" s="67" t="s">
        <v>21295</v>
      </c>
      <c r="I8268" s="3" t="s">
        <v>6300</v>
      </c>
      <c r="J8268" s="3" t="str">
        <f>IF($B8268="SINAPI",IF(ISNUMBER(MATCH(Banco!$C8268,Analitico!$A:$A,0)),INDEX(Analitico!E:E,MATCH(Banco!$C8268,Analitico!$A:$A,0))&amp;"%",""),"")</f>
        <v/>
      </c>
      <c r="K8268" s="3" t="str">
        <f>IF($B8268="SINAPI",IF(ISNUMBER(MATCH(Banco!$C8268,Analitico!$A:$A,0)),INDEX(Analitico!F:F,MATCH(Banco!$C8268,Analitico!$A:$A,0))&amp;"%",""),"")</f>
        <v/>
      </c>
    </row>
    <row r="8269" spans="1:11" x14ac:dyDescent="0.2">
      <c r="A8269" s="1" t="str">
        <f t="shared" si="130"/>
        <v>SINAPI 102110</v>
      </c>
      <c r="B8269" s="3" t="s">
        <v>21527</v>
      </c>
      <c r="C8269" s="3" t="s">
        <v>9600</v>
      </c>
      <c r="D8269" s="2" t="s">
        <v>16822</v>
      </c>
      <c r="E8269" s="3" t="s">
        <v>20622</v>
      </c>
      <c r="F8269" s="67" t="s">
        <v>30007</v>
      </c>
      <c r="G8269" s="67" t="s">
        <v>29571</v>
      </c>
      <c r="I8269" s="3" t="s">
        <v>6300</v>
      </c>
      <c r="J8269" s="3" t="str">
        <f>IF($B8269="SINAPI",IF(ISNUMBER(MATCH(Banco!$C8269,Analitico!$A:$A,0)),INDEX(Analitico!E:E,MATCH(Banco!$C8269,Analitico!$A:$A,0))&amp;"%",""),"")</f>
        <v/>
      </c>
      <c r="K8269" s="3" t="str">
        <f>IF($B8269="SINAPI",IF(ISNUMBER(MATCH(Banco!$C8269,Analitico!$A:$A,0)),INDEX(Analitico!F:F,MATCH(Banco!$C8269,Analitico!$A:$A,0))&amp;"%",""),"")</f>
        <v/>
      </c>
    </row>
    <row r="8270" spans="1:11" ht="22.5" x14ac:dyDescent="0.2">
      <c r="A8270" s="1" t="str">
        <f t="shared" si="130"/>
        <v>SINAPI 103654</v>
      </c>
      <c r="B8270" s="3" t="s">
        <v>21527</v>
      </c>
      <c r="C8270" s="3" t="s">
        <v>9601</v>
      </c>
      <c r="D8270" s="2" t="s">
        <v>16823</v>
      </c>
      <c r="E8270" s="3" t="s">
        <v>20622</v>
      </c>
      <c r="F8270" s="67" t="s">
        <v>39284</v>
      </c>
      <c r="G8270" s="67" t="s">
        <v>36400</v>
      </c>
      <c r="I8270" s="3" t="s">
        <v>6300</v>
      </c>
      <c r="J8270" s="3" t="str">
        <f>IF($B8270="SINAPI",IF(ISNUMBER(MATCH(Banco!$C8270,Analitico!$A:$A,0)),INDEX(Analitico!E:E,MATCH(Banco!$C8270,Analitico!$A:$A,0))&amp;"%",""),"")</f>
        <v/>
      </c>
      <c r="K8270" s="3" t="str">
        <f>IF($B8270="SINAPI",IF(ISNUMBER(MATCH(Banco!$C8270,Analitico!$A:$A,0)),INDEX(Analitico!F:F,MATCH(Banco!$C8270,Analitico!$A:$A,0))&amp;"%",""),"")</f>
        <v/>
      </c>
    </row>
    <row r="8271" spans="1:11" ht="22.5" x14ac:dyDescent="0.2">
      <c r="A8271" s="1" t="str">
        <f t="shared" si="130"/>
        <v>SINAPI 103655</v>
      </c>
      <c r="B8271" s="3" t="s">
        <v>21527</v>
      </c>
      <c r="C8271" s="3" t="s">
        <v>9602</v>
      </c>
      <c r="D8271" s="2" t="s">
        <v>16824</v>
      </c>
      <c r="E8271" s="3" t="s">
        <v>20622</v>
      </c>
      <c r="F8271" s="67" t="s">
        <v>39285</v>
      </c>
      <c r="G8271" s="67" t="s">
        <v>36401</v>
      </c>
      <c r="I8271" s="3" t="s">
        <v>6300</v>
      </c>
      <c r="J8271" s="3" t="str">
        <f>IF($B8271="SINAPI",IF(ISNUMBER(MATCH(Banco!$C8271,Analitico!$A:$A,0)),INDEX(Analitico!E:E,MATCH(Banco!$C8271,Analitico!$A:$A,0))&amp;"%",""),"")</f>
        <v/>
      </c>
      <c r="K8271" s="3" t="str">
        <f>IF($B8271="SINAPI",IF(ISNUMBER(MATCH(Banco!$C8271,Analitico!$A:$A,0)),INDEX(Analitico!F:F,MATCH(Banco!$C8271,Analitico!$A:$A,0))&amp;"%",""),"")</f>
        <v/>
      </c>
    </row>
    <row r="8272" spans="1:11" ht="22.5" x14ac:dyDescent="0.2">
      <c r="A8272" s="1" t="str">
        <f t="shared" si="130"/>
        <v>SINAPI 103656</v>
      </c>
      <c r="B8272" s="3" t="s">
        <v>21527</v>
      </c>
      <c r="C8272" s="3" t="s">
        <v>9603</v>
      </c>
      <c r="D8272" s="2" t="s">
        <v>16825</v>
      </c>
      <c r="E8272" s="3" t="s">
        <v>20622</v>
      </c>
      <c r="F8272" s="67" t="s">
        <v>39286</v>
      </c>
      <c r="G8272" s="67" t="s">
        <v>36402</v>
      </c>
      <c r="I8272" s="3" t="s">
        <v>6300</v>
      </c>
      <c r="J8272" s="3" t="str">
        <f>IF($B8272="SINAPI",IF(ISNUMBER(MATCH(Banco!$C8272,Analitico!$A:$A,0)),INDEX(Analitico!E:E,MATCH(Banco!$C8272,Analitico!$A:$A,0))&amp;"%",""),"")</f>
        <v/>
      </c>
      <c r="K8272" s="3" t="str">
        <f>IF($B8272="SINAPI",IF(ISNUMBER(MATCH(Banco!$C8272,Analitico!$A:$A,0)),INDEX(Analitico!F:F,MATCH(Banco!$C8272,Analitico!$A:$A,0))&amp;"%",""),"")</f>
        <v/>
      </c>
    </row>
    <row r="8273" spans="1:11" x14ac:dyDescent="0.2">
      <c r="A8273" s="1" t="str">
        <f t="shared" si="130"/>
        <v>SINAPI 96973</v>
      </c>
      <c r="B8273" s="3" t="s">
        <v>21527</v>
      </c>
      <c r="C8273" s="3" t="s">
        <v>9604</v>
      </c>
      <c r="D8273" s="2" t="s">
        <v>16826</v>
      </c>
      <c r="E8273" s="3" t="s">
        <v>20621</v>
      </c>
      <c r="F8273" s="67" t="s">
        <v>39287</v>
      </c>
      <c r="G8273" s="67" t="s">
        <v>36186</v>
      </c>
      <c r="I8273" s="3" t="s">
        <v>6300</v>
      </c>
      <c r="J8273" s="3" t="str">
        <f>IF($B8273="SINAPI",IF(ISNUMBER(MATCH(Banco!$C8273,Analitico!$A:$A,0)),INDEX(Analitico!E:E,MATCH(Banco!$C8273,Analitico!$A:$A,0))&amp;"%",""),"")</f>
        <v/>
      </c>
      <c r="K8273" s="3" t="str">
        <f>IF($B8273="SINAPI",IF(ISNUMBER(MATCH(Banco!$C8273,Analitico!$A:$A,0)),INDEX(Analitico!F:F,MATCH(Banco!$C8273,Analitico!$A:$A,0))&amp;"%",""),"")</f>
        <v/>
      </c>
    </row>
    <row r="8274" spans="1:11" x14ac:dyDescent="0.2">
      <c r="A8274" s="1" t="str">
        <f t="shared" si="130"/>
        <v>SINAPI 96974</v>
      </c>
      <c r="B8274" s="3" t="s">
        <v>21527</v>
      </c>
      <c r="C8274" s="3" t="s">
        <v>9605</v>
      </c>
      <c r="D8274" s="2" t="s">
        <v>16827</v>
      </c>
      <c r="E8274" s="3" t="s">
        <v>20621</v>
      </c>
      <c r="F8274" s="67" t="s">
        <v>39288</v>
      </c>
      <c r="G8274" s="67" t="s">
        <v>36403</v>
      </c>
      <c r="I8274" s="3" t="s">
        <v>6300</v>
      </c>
      <c r="J8274" s="3" t="str">
        <f>IF($B8274="SINAPI",IF(ISNUMBER(MATCH(Banco!$C8274,Analitico!$A:$A,0)),INDEX(Analitico!E:E,MATCH(Banco!$C8274,Analitico!$A:$A,0))&amp;"%",""),"")</f>
        <v/>
      </c>
      <c r="K8274" s="3" t="str">
        <f>IF($B8274="SINAPI",IF(ISNUMBER(MATCH(Banco!$C8274,Analitico!$A:$A,0)),INDEX(Analitico!F:F,MATCH(Banco!$C8274,Analitico!$A:$A,0))&amp;"%",""),"")</f>
        <v/>
      </c>
    </row>
    <row r="8275" spans="1:11" x14ac:dyDescent="0.2">
      <c r="A8275" s="1" t="str">
        <f t="shared" si="130"/>
        <v>SINAPI 96975</v>
      </c>
      <c r="B8275" s="3" t="s">
        <v>21527</v>
      </c>
      <c r="C8275" s="3" t="s">
        <v>9606</v>
      </c>
      <c r="D8275" s="2" t="s">
        <v>16828</v>
      </c>
      <c r="E8275" s="3" t="s">
        <v>20621</v>
      </c>
      <c r="F8275" s="67" t="s">
        <v>39289</v>
      </c>
      <c r="G8275" s="67" t="s">
        <v>36404</v>
      </c>
      <c r="I8275" s="3" t="s">
        <v>6300</v>
      </c>
      <c r="J8275" s="3" t="str">
        <f>IF($B8275="SINAPI",IF(ISNUMBER(MATCH(Banco!$C8275,Analitico!$A:$A,0)),INDEX(Analitico!E:E,MATCH(Banco!$C8275,Analitico!$A:$A,0))&amp;"%",""),"")</f>
        <v/>
      </c>
      <c r="K8275" s="3" t="str">
        <f>IF($B8275="SINAPI",IF(ISNUMBER(MATCH(Banco!$C8275,Analitico!$A:$A,0)),INDEX(Analitico!F:F,MATCH(Banco!$C8275,Analitico!$A:$A,0))&amp;"%",""),"")</f>
        <v/>
      </c>
    </row>
    <row r="8276" spans="1:11" x14ac:dyDescent="0.2">
      <c r="A8276" s="1" t="str">
        <f t="shared" si="130"/>
        <v>SINAPI 96976</v>
      </c>
      <c r="B8276" s="3" t="s">
        <v>21527</v>
      </c>
      <c r="C8276" s="3" t="s">
        <v>9607</v>
      </c>
      <c r="D8276" s="2" t="s">
        <v>16829</v>
      </c>
      <c r="E8276" s="3" t="s">
        <v>20621</v>
      </c>
      <c r="F8276" s="67" t="s">
        <v>31637</v>
      </c>
      <c r="G8276" s="67" t="s">
        <v>21214</v>
      </c>
      <c r="I8276" s="3" t="s">
        <v>6300</v>
      </c>
      <c r="J8276" s="3" t="str">
        <f>IF($B8276="SINAPI",IF(ISNUMBER(MATCH(Banco!$C8276,Analitico!$A:$A,0)),INDEX(Analitico!E:E,MATCH(Banco!$C8276,Analitico!$A:$A,0))&amp;"%",""),"")</f>
        <v/>
      </c>
      <c r="K8276" s="3" t="str">
        <f>IF($B8276="SINAPI",IF(ISNUMBER(MATCH(Banco!$C8276,Analitico!$A:$A,0)),INDEX(Analitico!F:F,MATCH(Banco!$C8276,Analitico!$A:$A,0))&amp;"%",""),"")</f>
        <v/>
      </c>
    </row>
    <row r="8277" spans="1:11" x14ac:dyDescent="0.2">
      <c r="A8277" s="1" t="str">
        <f t="shared" si="130"/>
        <v>SINAPI 96977</v>
      </c>
      <c r="B8277" s="3" t="s">
        <v>21527</v>
      </c>
      <c r="C8277" s="3" t="s">
        <v>9608</v>
      </c>
      <c r="D8277" s="2" t="s">
        <v>16830</v>
      </c>
      <c r="E8277" s="3" t="s">
        <v>20621</v>
      </c>
      <c r="F8277" s="67" t="s">
        <v>5306</v>
      </c>
      <c r="G8277" s="67" t="s">
        <v>28976</v>
      </c>
      <c r="I8277" s="3" t="s">
        <v>6298</v>
      </c>
      <c r="J8277" s="3" t="str">
        <f>IF($B8277="SINAPI",IF(ISNUMBER(MATCH(Banco!$C8277,Analitico!$A:$A,0)),INDEX(Analitico!E:E,MATCH(Banco!$C8277,Analitico!$A:$A,0))&amp;"%",""),"")</f>
        <v/>
      </c>
      <c r="K8277" s="3" t="str">
        <f>IF($B8277="SINAPI",IF(ISNUMBER(MATCH(Banco!$C8277,Analitico!$A:$A,0)),INDEX(Analitico!F:F,MATCH(Banco!$C8277,Analitico!$A:$A,0))&amp;"%",""),"")</f>
        <v/>
      </c>
    </row>
    <row r="8278" spans="1:11" x14ac:dyDescent="0.2">
      <c r="A8278" s="1" t="str">
        <f t="shared" si="130"/>
        <v>SINAPI 96978</v>
      </c>
      <c r="B8278" s="3" t="s">
        <v>21527</v>
      </c>
      <c r="C8278" s="3" t="s">
        <v>9609</v>
      </c>
      <c r="D8278" s="2" t="s">
        <v>16831</v>
      </c>
      <c r="E8278" s="3" t="s">
        <v>20621</v>
      </c>
      <c r="F8278" s="67" t="s">
        <v>39290</v>
      </c>
      <c r="G8278" s="67" t="s">
        <v>36405</v>
      </c>
      <c r="I8278" s="3" t="s">
        <v>6298</v>
      </c>
      <c r="J8278" s="3" t="str">
        <f>IF($B8278="SINAPI",IF(ISNUMBER(MATCH(Banco!$C8278,Analitico!$A:$A,0)),INDEX(Analitico!E:E,MATCH(Banco!$C8278,Analitico!$A:$A,0))&amp;"%",""),"")</f>
        <v/>
      </c>
      <c r="K8278" s="3" t="str">
        <f>IF($B8278="SINAPI",IF(ISNUMBER(MATCH(Banco!$C8278,Analitico!$A:$A,0)),INDEX(Analitico!F:F,MATCH(Banco!$C8278,Analitico!$A:$A,0))&amp;"%",""),"")</f>
        <v/>
      </c>
    </row>
    <row r="8279" spans="1:11" x14ac:dyDescent="0.2">
      <c r="A8279" s="1" t="str">
        <f t="shared" si="130"/>
        <v>SINAPI 96979</v>
      </c>
      <c r="B8279" s="3" t="s">
        <v>21527</v>
      </c>
      <c r="C8279" s="3" t="s">
        <v>9610</v>
      </c>
      <c r="D8279" s="2" t="s">
        <v>16832</v>
      </c>
      <c r="E8279" s="3" t="s">
        <v>20621</v>
      </c>
      <c r="F8279" s="67" t="s">
        <v>36717</v>
      </c>
      <c r="G8279" s="67" t="s">
        <v>36406</v>
      </c>
      <c r="I8279" s="3" t="s">
        <v>6298</v>
      </c>
      <c r="J8279" s="3" t="str">
        <f>IF($B8279="SINAPI",IF(ISNUMBER(MATCH(Banco!$C8279,Analitico!$A:$A,0)),INDEX(Analitico!E:E,MATCH(Banco!$C8279,Analitico!$A:$A,0))&amp;"%",""),"")</f>
        <v/>
      </c>
      <c r="K8279" s="3" t="str">
        <f>IF($B8279="SINAPI",IF(ISNUMBER(MATCH(Banco!$C8279,Analitico!$A:$A,0)),INDEX(Analitico!F:F,MATCH(Banco!$C8279,Analitico!$A:$A,0))&amp;"%",""),"")</f>
        <v/>
      </c>
    </row>
    <row r="8280" spans="1:11" ht="22.5" x14ac:dyDescent="0.2">
      <c r="A8280" s="1" t="str">
        <f t="shared" si="130"/>
        <v>SINAPI 96984</v>
      </c>
      <c r="B8280" s="3" t="s">
        <v>21527</v>
      </c>
      <c r="C8280" s="3" t="s">
        <v>9611</v>
      </c>
      <c r="D8280" s="2" t="s">
        <v>16833</v>
      </c>
      <c r="E8280" s="3" t="s">
        <v>20622</v>
      </c>
      <c r="F8280" s="67" t="s">
        <v>5945</v>
      </c>
      <c r="G8280" s="67" t="s">
        <v>29573</v>
      </c>
      <c r="I8280" s="3" t="s">
        <v>6298</v>
      </c>
      <c r="J8280" s="3" t="str">
        <f>IF($B8280="SINAPI",IF(ISNUMBER(MATCH(Banco!$C8280,Analitico!$A:$A,0)),INDEX(Analitico!E:E,MATCH(Banco!$C8280,Analitico!$A:$A,0))&amp;"%",""),"")</f>
        <v/>
      </c>
      <c r="K8280" s="3" t="str">
        <f>IF($B8280="SINAPI",IF(ISNUMBER(MATCH(Banco!$C8280,Analitico!$A:$A,0)),INDEX(Analitico!F:F,MATCH(Banco!$C8280,Analitico!$A:$A,0))&amp;"%",""),"")</f>
        <v/>
      </c>
    </row>
    <row r="8281" spans="1:11" x14ac:dyDescent="0.2">
      <c r="A8281" s="1" t="str">
        <f t="shared" si="130"/>
        <v>SINAPI 96985</v>
      </c>
      <c r="B8281" s="3" t="s">
        <v>21527</v>
      </c>
      <c r="C8281" s="3" t="s">
        <v>9612</v>
      </c>
      <c r="D8281" s="2" t="s">
        <v>16834</v>
      </c>
      <c r="E8281" s="3" t="s">
        <v>20622</v>
      </c>
      <c r="F8281" s="67" t="s">
        <v>31657</v>
      </c>
      <c r="G8281" s="67" t="s">
        <v>36407</v>
      </c>
      <c r="I8281" s="3" t="s">
        <v>6298</v>
      </c>
      <c r="J8281" s="3" t="str">
        <f>IF($B8281="SINAPI",IF(ISNUMBER(MATCH(Banco!$C8281,Analitico!$A:$A,0)),INDEX(Analitico!E:E,MATCH(Banco!$C8281,Analitico!$A:$A,0))&amp;"%",""),"")</f>
        <v/>
      </c>
      <c r="K8281" s="3" t="str">
        <f>IF($B8281="SINAPI",IF(ISNUMBER(MATCH(Banco!$C8281,Analitico!$A:$A,0)),INDEX(Analitico!F:F,MATCH(Banco!$C8281,Analitico!$A:$A,0))&amp;"%",""),"")</f>
        <v/>
      </c>
    </row>
    <row r="8282" spans="1:11" x14ac:dyDescent="0.2">
      <c r="A8282" s="1" t="str">
        <f t="shared" si="130"/>
        <v>SINAPI 96986</v>
      </c>
      <c r="B8282" s="3" t="s">
        <v>21527</v>
      </c>
      <c r="C8282" s="3" t="s">
        <v>9613</v>
      </c>
      <c r="D8282" s="2" t="s">
        <v>16835</v>
      </c>
      <c r="E8282" s="3" t="s">
        <v>20622</v>
      </c>
      <c r="F8282" s="67" t="s">
        <v>39291</v>
      </c>
      <c r="G8282" s="67" t="s">
        <v>36408</v>
      </c>
      <c r="I8282" s="3" t="s">
        <v>6298</v>
      </c>
      <c r="J8282" s="3" t="str">
        <f>IF($B8282="SINAPI",IF(ISNUMBER(MATCH(Banco!$C8282,Analitico!$A:$A,0)),INDEX(Analitico!E:E,MATCH(Banco!$C8282,Analitico!$A:$A,0))&amp;"%",""),"")</f>
        <v/>
      </c>
      <c r="K8282" s="3" t="str">
        <f>IF($B8282="SINAPI",IF(ISNUMBER(MATCH(Banco!$C8282,Analitico!$A:$A,0)),INDEX(Analitico!F:F,MATCH(Banco!$C8282,Analitico!$A:$A,0))&amp;"%",""),"")</f>
        <v/>
      </c>
    </row>
    <row r="8283" spans="1:11" x14ac:dyDescent="0.2">
      <c r="A8283" s="1" t="str">
        <f t="shared" si="130"/>
        <v>SINAPI 96987</v>
      </c>
      <c r="B8283" s="3" t="s">
        <v>21527</v>
      </c>
      <c r="C8283" s="3" t="s">
        <v>9614</v>
      </c>
      <c r="D8283" s="2" t="s">
        <v>16836</v>
      </c>
      <c r="E8283" s="3" t="s">
        <v>20622</v>
      </c>
      <c r="F8283" s="67" t="s">
        <v>39292</v>
      </c>
      <c r="G8283" s="67" t="s">
        <v>21686</v>
      </c>
      <c r="I8283" s="3" t="s">
        <v>6300</v>
      </c>
      <c r="J8283" s="3" t="str">
        <f>IF($B8283="SINAPI",IF(ISNUMBER(MATCH(Banco!$C8283,Analitico!$A:$A,0)),INDEX(Analitico!E:E,MATCH(Banco!$C8283,Analitico!$A:$A,0))&amp;"%",""),"")</f>
        <v/>
      </c>
      <c r="K8283" s="3" t="str">
        <f>IF($B8283="SINAPI",IF(ISNUMBER(MATCH(Banco!$C8283,Analitico!$A:$A,0)),INDEX(Analitico!F:F,MATCH(Banco!$C8283,Analitico!$A:$A,0))&amp;"%",""),"")</f>
        <v/>
      </c>
    </row>
    <row r="8284" spans="1:11" x14ac:dyDescent="0.2">
      <c r="A8284" s="1" t="str">
        <f t="shared" si="130"/>
        <v>SINAPI 96988</v>
      </c>
      <c r="B8284" s="3" t="s">
        <v>21527</v>
      </c>
      <c r="C8284" s="3" t="s">
        <v>9615</v>
      </c>
      <c r="D8284" s="2" t="s">
        <v>16837</v>
      </c>
      <c r="E8284" s="3" t="s">
        <v>20622</v>
      </c>
      <c r="F8284" s="67" t="s">
        <v>39293</v>
      </c>
      <c r="G8284" s="67" t="s">
        <v>36409</v>
      </c>
      <c r="I8284" s="3" t="s">
        <v>6298</v>
      </c>
      <c r="J8284" s="3" t="str">
        <f>IF($B8284="SINAPI",IF(ISNUMBER(MATCH(Banco!$C8284,Analitico!$A:$A,0)),INDEX(Analitico!E:E,MATCH(Banco!$C8284,Analitico!$A:$A,0))&amp;"%",""),"")</f>
        <v/>
      </c>
      <c r="K8284" s="3" t="str">
        <f>IF($B8284="SINAPI",IF(ISNUMBER(MATCH(Banco!$C8284,Analitico!$A:$A,0)),INDEX(Analitico!F:F,MATCH(Banco!$C8284,Analitico!$A:$A,0))&amp;"%",""),"")</f>
        <v/>
      </c>
    </row>
    <row r="8285" spans="1:11" x14ac:dyDescent="0.2">
      <c r="A8285" s="1" t="str">
        <f t="shared" si="130"/>
        <v>SINAPI 96989</v>
      </c>
      <c r="B8285" s="3" t="s">
        <v>21527</v>
      </c>
      <c r="C8285" s="3" t="s">
        <v>9616</v>
      </c>
      <c r="D8285" s="2" t="s">
        <v>16838</v>
      </c>
      <c r="E8285" s="3" t="s">
        <v>20622</v>
      </c>
      <c r="F8285" s="67" t="s">
        <v>39294</v>
      </c>
      <c r="G8285" s="67" t="s">
        <v>36410</v>
      </c>
      <c r="I8285" s="3" t="s">
        <v>6298</v>
      </c>
      <c r="J8285" s="3" t="str">
        <f>IF($B8285="SINAPI",IF(ISNUMBER(MATCH(Banco!$C8285,Analitico!$A:$A,0)),INDEX(Analitico!E:E,MATCH(Banco!$C8285,Analitico!$A:$A,0))&amp;"%",""),"")</f>
        <v/>
      </c>
      <c r="K8285" s="3" t="str">
        <f>IF($B8285="SINAPI",IF(ISNUMBER(MATCH(Banco!$C8285,Analitico!$A:$A,0)),INDEX(Analitico!F:F,MATCH(Banco!$C8285,Analitico!$A:$A,0))&amp;"%",""),"")</f>
        <v/>
      </c>
    </row>
    <row r="8286" spans="1:11" ht="22.5" x14ac:dyDescent="0.2">
      <c r="A8286" s="1" t="str">
        <f t="shared" si="130"/>
        <v>SINAPI 98463</v>
      </c>
      <c r="B8286" s="3" t="s">
        <v>21527</v>
      </c>
      <c r="C8286" s="3" t="s">
        <v>9617</v>
      </c>
      <c r="D8286" s="2" t="s">
        <v>16839</v>
      </c>
      <c r="E8286" s="3" t="s">
        <v>20622</v>
      </c>
      <c r="F8286" s="67" t="s">
        <v>39295</v>
      </c>
      <c r="G8286" s="67" t="s">
        <v>5436</v>
      </c>
      <c r="I8286" s="3" t="s">
        <v>6300</v>
      </c>
      <c r="J8286" s="3" t="str">
        <f>IF($B8286="SINAPI",IF(ISNUMBER(MATCH(Banco!$C8286,Analitico!$A:$A,0)),INDEX(Analitico!E:E,MATCH(Banco!$C8286,Analitico!$A:$A,0))&amp;"%",""),"")</f>
        <v/>
      </c>
      <c r="K8286" s="3" t="str">
        <f>IF($B8286="SINAPI",IF(ISNUMBER(MATCH(Banco!$C8286,Analitico!$A:$A,0)),INDEX(Analitico!F:F,MATCH(Banco!$C8286,Analitico!$A:$A,0))&amp;"%",""),"")</f>
        <v/>
      </c>
    </row>
    <row r="8287" spans="1:11" x14ac:dyDescent="0.2">
      <c r="A8287" s="1" t="str">
        <f t="shared" si="130"/>
        <v>SINAPI 104746</v>
      </c>
      <c r="B8287" s="3" t="s">
        <v>21527</v>
      </c>
      <c r="C8287" s="3" t="s">
        <v>9618</v>
      </c>
      <c r="D8287" s="2" t="s">
        <v>16840</v>
      </c>
      <c r="E8287" s="3" t="s">
        <v>20622</v>
      </c>
      <c r="F8287" s="67" t="s">
        <v>36570</v>
      </c>
      <c r="G8287" s="67" t="s">
        <v>20736</v>
      </c>
      <c r="I8287" s="3" t="s">
        <v>6300</v>
      </c>
      <c r="J8287" s="3" t="str">
        <f>IF($B8287="SINAPI",IF(ISNUMBER(MATCH(Banco!$C8287,Analitico!$A:$A,0)),INDEX(Analitico!E:E,MATCH(Banco!$C8287,Analitico!$A:$A,0))&amp;"%",""),"")</f>
        <v/>
      </c>
      <c r="K8287" s="3" t="str">
        <f>IF($B8287="SINAPI",IF(ISNUMBER(MATCH(Banco!$C8287,Analitico!$A:$A,0)),INDEX(Analitico!F:F,MATCH(Banco!$C8287,Analitico!$A:$A,0))&amp;"%",""),"")</f>
        <v/>
      </c>
    </row>
    <row r="8288" spans="1:11" ht="22.5" x14ac:dyDescent="0.2">
      <c r="A8288" s="1" t="str">
        <f t="shared" si="130"/>
        <v>SINAPI 104749</v>
      </c>
      <c r="B8288" s="3" t="s">
        <v>21527</v>
      </c>
      <c r="C8288" s="3" t="s">
        <v>9619</v>
      </c>
      <c r="D8288" s="2" t="s">
        <v>16841</v>
      </c>
      <c r="E8288" s="3" t="s">
        <v>20622</v>
      </c>
      <c r="F8288" s="67" t="s">
        <v>35154</v>
      </c>
      <c r="G8288" s="67" t="s">
        <v>5788</v>
      </c>
      <c r="I8288" s="3" t="s">
        <v>6298</v>
      </c>
      <c r="J8288" s="3" t="str">
        <f>IF($B8288="SINAPI",IF(ISNUMBER(MATCH(Banco!$C8288,Analitico!$A:$A,0)),INDEX(Analitico!E:E,MATCH(Banco!$C8288,Analitico!$A:$A,0))&amp;"%",""),"")</f>
        <v/>
      </c>
      <c r="K8288" s="3" t="str">
        <f>IF($B8288="SINAPI",IF(ISNUMBER(MATCH(Banco!$C8288,Analitico!$A:$A,0)),INDEX(Analitico!F:F,MATCH(Banco!$C8288,Analitico!$A:$A,0))&amp;"%",""),"")</f>
        <v/>
      </c>
    </row>
    <row r="8289" spans="1:11" ht="22.5" x14ac:dyDescent="0.2">
      <c r="A8289" s="1" t="str">
        <f t="shared" si="130"/>
        <v>SINAPI 104750</v>
      </c>
      <c r="B8289" s="3" t="s">
        <v>21527</v>
      </c>
      <c r="C8289" s="3" t="s">
        <v>9620</v>
      </c>
      <c r="D8289" s="2" t="s">
        <v>16842</v>
      </c>
      <c r="E8289" s="3" t="s">
        <v>20622</v>
      </c>
      <c r="F8289" s="67" t="s">
        <v>21318</v>
      </c>
      <c r="G8289" s="67" t="s">
        <v>5634</v>
      </c>
      <c r="I8289" s="3" t="s">
        <v>6298</v>
      </c>
      <c r="J8289" s="3" t="str">
        <f>IF($B8289="SINAPI",IF(ISNUMBER(MATCH(Banco!$C8289,Analitico!$A:$A,0)),INDEX(Analitico!E:E,MATCH(Banco!$C8289,Analitico!$A:$A,0))&amp;"%",""),"")</f>
        <v/>
      </c>
      <c r="K8289" s="3" t="str">
        <f>IF($B8289="SINAPI",IF(ISNUMBER(MATCH(Banco!$C8289,Analitico!$A:$A,0)),INDEX(Analitico!F:F,MATCH(Banco!$C8289,Analitico!$A:$A,0))&amp;"%",""),"")</f>
        <v/>
      </c>
    </row>
    <row r="8290" spans="1:11" ht="22.5" x14ac:dyDescent="0.2">
      <c r="A8290" s="1" t="str">
        <f t="shared" si="130"/>
        <v>SINAPI 104751</v>
      </c>
      <c r="B8290" s="3" t="s">
        <v>21527</v>
      </c>
      <c r="C8290" s="3" t="s">
        <v>9621</v>
      </c>
      <c r="D8290" s="2" t="s">
        <v>16843</v>
      </c>
      <c r="E8290" s="3" t="s">
        <v>20622</v>
      </c>
      <c r="F8290" s="67" t="s">
        <v>5290</v>
      </c>
      <c r="G8290" s="67" t="s">
        <v>33647</v>
      </c>
      <c r="I8290" s="3" t="s">
        <v>6298</v>
      </c>
      <c r="J8290" s="3" t="str">
        <f>IF($B8290="SINAPI",IF(ISNUMBER(MATCH(Banco!$C8290,Analitico!$A:$A,0)),INDEX(Analitico!E:E,MATCH(Banco!$C8290,Analitico!$A:$A,0))&amp;"%",""),"")</f>
        <v/>
      </c>
      <c r="K8290" s="3" t="str">
        <f>IF($B8290="SINAPI",IF(ISNUMBER(MATCH(Banco!$C8290,Analitico!$A:$A,0)),INDEX(Analitico!F:F,MATCH(Banco!$C8290,Analitico!$A:$A,0))&amp;"%",""),"")</f>
        <v/>
      </c>
    </row>
    <row r="8291" spans="1:11" x14ac:dyDescent="0.2">
      <c r="A8291" s="1" t="str">
        <f t="shared" ref="A8291:A8354" si="131">CONCATENAR</f>
        <v>SINAPI 104752</v>
      </c>
      <c r="B8291" s="3" t="s">
        <v>21527</v>
      </c>
      <c r="C8291" s="3" t="s">
        <v>9622</v>
      </c>
      <c r="D8291" s="2" t="s">
        <v>16844</v>
      </c>
      <c r="E8291" s="3" t="s">
        <v>20622</v>
      </c>
      <c r="F8291" s="67" t="s">
        <v>4763</v>
      </c>
      <c r="G8291" s="67" t="s">
        <v>5380</v>
      </c>
      <c r="I8291" s="3" t="s">
        <v>6298</v>
      </c>
      <c r="J8291" s="3" t="str">
        <f>IF($B8291="SINAPI",IF(ISNUMBER(MATCH(Banco!$C8291,Analitico!$A:$A,0)),INDEX(Analitico!E:E,MATCH(Banco!$C8291,Analitico!$A:$A,0))&amp;"%",""),"")</f>
        <v/>
      </c>
      <c r="K8291" s="3" t="str">
        <f>IF($B8291="SINAPI",IF(ISNUMBER(MATCH(Banco!$C8291,Analitico!$A:$A,0)),INDEX(Analitico!F:F,MATCH(Banco!$C8291,Analitico!$A:$A,0))&amp;"%",""),"")</f>
        <v/>
      </c>
    </row>
    <row r="8292" spans="1:11" x14ac:dyDescent="0.2">
      <c r="A8292" s="1" t="str">
        <f t="shared" si="131"/>
        <v>SINAPI 104753</v>
      </c>
      <c r="B8292" s="3" t="s">
        <v>21527</v>
      </c>
      <c r="C8292" s="3" t="s">
        <v>9623</v>
      </c>
      <c r="D8292" s="2" t="s">
        <v>16845</v>
      </c>
      <c r="E8292" s="3" t="s">
        <v>20622</v>
      </c>
      <c r="F8292" s="67" t="s">
        <v>6026</v>
      </c>
      <c r="G8292" s="67" t="s">
        <v>36114</v>
      </c>
      <c r="I8292" s="3" t="s">
        <v>6298</v>
      </c>
      <c r="J8292" s="3" t="str">
        <f>IF($B8292="SINAPI",IF(ISNUMBER(MATCH(Banco!$C8292,Analitico!$A:$A,0)),INDEX(Analitico!E:E,MATCH(Banco!$C8292,Analitico!$A:$A,0))&amp;"%",""),"")</f>
        <v/>
      </c>
      <c r="K8292" s="3" t="str">
        <f>IF($B8292="SINAPI",IF(ISNUMBER(MATCH(Banco!$C8292,Analitico!$A:$A,0)),INDEX(Analitico!F:F,MATCH(Banco!$C8292,Analitico!$A:$A,0))&amp;"%",""),"")</f>
        <v/>
      </c>
    </row>
    <row r="8293" spans="1:11" x14ac:dyDescent="0.2">
      <c r="A8293" s="1" t="str">
        <f t="shared" si="131"/>
        <v>SINAPI 104754</v>
      </c>
      <c r="B8293" s="3" t="s">
        <v>21527</v>
      </c>
      <c r="C8293" s="3" t="s">
        <v>9624</v>
      </c>
      <c r="D8293" s="2" t="s">
        <v>16846</v>
      </c>
      <c r="E8293" s="3" t="s">
        <v>20622</v>
      </c>
      <c r="F8293" s="67" t="s">
        <v>39296</v>
      </c>
      <c r="G8293" s="67" t="s">
        <v>29553</v>
      </c>
      <c r="I8293" s="3" t="s">
        <v>6298</v>
      </c>
      <c r="J8293" s="3" t="str">
        <f>IF($B8293="SINAPI",IF(ISNUMBER(MATCH(Banco!$C8293,Analitico!$A:$A,0)),INDEX(Analitico!E:E,MATCH(Banco!$C8293,Analitico!$A:$A,0))&amp;"%",""),"")</f>
        <v/>
      </c>
      <c r="K8293" s="3" t="str">
        <f>IF($B8293="SINAPI",IF(ISNUMBER(MATCH(Banco!$C8293,Analitico!$A:$A,0)),INDEX(Analitico!F:F,MATCH(Banco!$C8293,Analitico!$A:$A,0))&amp;"%",""),"")</f>
        <v/>
      </c>
    </row>
    <row r="8294" spans="1:11" x14ac:dyDescent="0.2">
      <c r="A8294" s="1" t="str">
        <f t="shared" si="131"/>
        <v>SINAPI 104755</v>
      </c>
      <c r="B8294" s="3" t="s">
        <v>21527</v>
      </c>
      <c r="C8294" s="3" t="s">
        <v>9625</v>
      </c>
      <c r="D8294" s="2" t="s">
        <v>16847</v>
      </c>
      <c r="E8294" s="3" t="s">
        <v>20622</v>
      </c>
      <c r="F8294" s="67" t="s">
        <v>39297</v>
      </c>
      <c r="G8294" s="67" t="s">
        <v>29953</v>
      </c>
      <c r="I8294" s="3" t="s">
        <v>6298</v>
      </c>
      <c r="J8294" s="3" t="str">
        <f>IF($B8294="SINAPI",IF(ISNUMBER(MATCH(Banco!$C8294,Analitico!$A:$A,0)),INDEX(Analitico!E:E,MATCH(Banco!$C8294,Analitico!$A:$A,0))&amp;"%",""),"")</f>
        <v/>
      </c>
      <c r="K8294" s="3" t="str">
        <f>IF($B8294="SINAPI",IF(ISNUMBER(MATCH(Banco!$C8294,Analitico!$A:$A,0)),INDEX(Analitico!F:F,MATCH(Banco!$C8294,Analitico!$A:$A,0))&amp;"%",""),"")</f>
        <v/>
      </c>
    </row>
    <row r="8295" spans="1:11" ht="22.5" x14ac:dyDescent="0.2">
      <c r="A8295" s="1" t="str">
        <f t="shared" si="131"/>
        <v>SINAPI 103490</v>
      </c>
      <c r="B8295" s="3" t="s">
        <v>21527</v>
      </c>
      <c r="C8295" s="3" t="s">
        <v>9626</v>
      </c>
      <c r="D8295" s="2" t="s">
        <v>16848</v>
      </c>
      <c r="E8295" s="3" t="s">
        <v>20624</v>
      </c>
      <c r="F8295" s="67" t="s">
        <v>39298</v>
      </c>
      <c r="G8295" s="67" t="s">
        <v>36411</v>
      </c>
      <c r="I8295" s="3" t="s">
        <v>6300</v>
      </c>
      <c r="J8295" s="3" t="str">
        <f>IF($B8295="SINAPI",IF(ISNUMBER(MATCH(Banco!$C8295,Analitico!$A:$A,0)),INDEX(Analitico!E:E,MATCH(Banco!$C8295,Analitico!$A:$A,0))&amp;"%",""),"")</f>
        <v/>
      </c>
      <c r="K8295" s="3" t="str">
        <f>IF($B8295="SINAPI",IF(ISNUMBER(MATCH(Banco!$C8295,Analitico!$A:$A,0)),INDEX(Analitico!F:F,MATCH(Banco!$C8295,Analitico!$A:$A,0))&amp;"%",""),"")</f>
        <v/>
      </c>
    </row>
    <row r="8296" spans="1:11" ht="22.5" x14ac:dyDescent="0.2">
      <c r="A8296" s="1" t="str">
        <f t="shared" si="131"/>
        <v>SINAPI 103491</v>
      </c>
      <c r="B8296" s="3" t="s">
        <v>21527</v>
      </c>
      <c r="C8296" s="3" t="s">
        <v>9627</v>
      </c>
      <c r="D8296" s="2" t="s">
        <v>16849</v>
      </c>
      <c r="E8296" s="3" t="s">
        <v>20624</v>
      </c>
      <c r="F8296" s="67" t="s">
        <v>39299</v>
      </c>
      <c r="G8296" s="67" t="s">
        <v>36412</v>
      </c>
      <c r="I8296" s="3" t="s">
        <v>6298</v>
      </c>
      <c r="J8296" s="3" t="str">
        <f>IF($B8296="SINAPI",IF(ISNUMBER(MATCH(Banco!$C8296,Analitico!$A:$A,0)),INDEX(Analitico!E:E,MATCH(Banco!$C8296,Analitico!$A:$A,0))&amp;"%",""),"")</f>
        <v/>
      </c>
      <c r="K8296" s="3" t="str">
        <f>IF($B8296="SINAPI",IF(ISNUMBER(MATCH(Banco!$C8296,Analitico!$A:$A,0)),INDEX(Analitico!F:F,MATCH(Banco!$C8296,Analitico!$A:$A,0))&amp;"%",""),"")</f>
        <v/>
      </c>
    </row>
    <row r="8297" spans="1:11" ht="22.5" x14ac:dyDescent="0.2">
      <c r="A8297" s="1" t="str">
        <f t="shared" si="131"/>
        <v>SINAPI 104758</v>
      </c>
      <c r="B8297" s="3" t="s">
        <v>21527</v>
      </c>
      <c r="C8297" s="3" t="s">
        <v>9628</v>
      </c>
      <c r="D8297" s="2" t="s">
        <v>16850</v>
      </c>
      <c r="E8297" s="3" t="s">
        <v>20622</v>
      </c>
      <c r="F8297" s="67" t="s">
        <v>5974</v>
      </c>
      <c r="G8297" s="67" t="s">
        <v>21293</v>
      </c>
      <c r="I8297" s="3" t="s">
        <v>6298</v>
      </c>
      <c r="J8297" s="3" t="str">
        <f>IF($B8297="SINAPI",IF(ISNUMBER(MATCH(Banco!$C8297,Analitico!$A:$A,0)),INDEX(Analitico!E:E,MATCH(Banco!$C8297,Analitico!$A:$A,0))&amp;"%",""),"")</f>
        <v/>
      </c>
      <c r="K8297" s="3" t="str">
        <f>IF($B8297="SINAPI",IF(ISNUMBER(MATCH(Banco!$C8297,Analitico!$A:$A,0)),INDEX(Analitico!F:F,MATCH(Banco!$C8297,Analitico!$A:$A,0))&amp;"%",""),"")</f>
        <v/>
      </c>
    </row>
    <row r="8298" spans="1:11" ht="22.5" x14ac:dyDescent="0.2">
      <c r="A8298" s="1" t="str">
        <f t="shared" si="131"/>
        <v>SINAPI 104759</v>
      </c>
      <c r="B8298" s="3" t="s">
        <v>21527</v>
      </c>
      <c r="C8298" s="3" t="s">
        <v>9629</v>
      </c>
      <c r="D8298" s="2" t="s">
        <v>16851</v>
      </c>
      <c r="E8298" s="3" t="s">
        <v>20622</v>
      </c>
      <c r="F8298" s="67" t="s">
        <v>29649</v>
      </c>
      <c r="G8298" s="67" t="s">
        <v>21047</v>
      </c>
      <c r="I8298" s="3" t="s">
        <v>6298</v>
      </c>
      <c r="J8298" s="3" t="str">
        <f>IF($B8298="SINAPI",IF(ISNUMBER(MATCH(Banco!$C8298,Analitico!$A:$A,0)),INDEX(Analitico!E:E,MATCH(Banco!$C8298,Analitico!$A:$A,0))&amp;"%",""),"")</f>
        <v/>
      </c>
      <c r="K8298" s="3" t="str">
        <f>IF($B8298="SINAPI",IF(ISNUMBER(MATCH(Banco!$C8298,Analitico!$A:$A,0)),INDEX(Analitico!F:F,MATCH(Banco!$C8298,Analitico!$A:$A,0))&amp;"%",""),"")</f>
        <v/>
      </c>
    </row>
    <row r="8299" spans="1:11" ht="22.5" x14ac:dyDescent="0.2">
      <c r="A8299" s="1" t="str">
        <f t="shared" si="131"/>
        <v>SINAPI 104760</v>
      </c>
      <c r="B8299" s="3" t="s">
        <v>21527</v>
      </c>
      <c r="C8299" s="3" t="s">
        <v>9630</v>
      </c>
      <c r="D8299" s="2" t="s">
        <v>16852</v>
      </c>
      <c r="E8299" s="3" t="s">
        <v>20622</v>
      </c>
      <c r="F8299" s="67" t="s">
        <v>30009</v>
      </c>
      <c r="G8299" s="67" t="s">
        <v>21535</v>
      </c>
      <c r="I8299" s="3" t="s">
        <v>6298</v>
      </c>
      <c r="J8299" s="3" t="str">
        <f>IF($B8299="SINAPI",IF(ISNUMBER(MATCH(Banco!$C8299,Analitico!$A:$A,0)),INDEX(Analitico!E:E,MATCH(Banco!$C8299,Analitico!$A:$A,0))&amp;"%",""),"")</f>
        <v/>
      </c>
      <c r="K8299" s="3" t="str">
        <f>IF($B8299="SINAPI",IF(ISNUMBER(MATCH(Banco!$C8299,Analitico!$A:$A,0)),INDEX(Analitico!F:F,MATCH(Banco!$C8299,Analitico!$A:$A,0))&amp;"%",""),"")</f>
        <v/>
      </c>
    </row>
    <row r="8300" spans="1:11" ht="22.5" x14ac:dyDescent="0.2">
      <c r="A8300" s="1" t="str">
        <f t="shared" si="131"/>
        <v>SINAPI 104761</v>
      </c>
      <c r="B8300" s="3" t="s">
        <v>21527</v>
      </c>
      <c r="C8300" s="3" t="s">
        <v>9631</v>
      </c>
      <c r="D8300" s="2" t="s">
        <v>16853</v>
      </c>
      <c r="E8300" s="3" t="s">
        <v>20622</v>
      </c>
      <c r="F8300" s="67" t="s">
        <v>20721</v>
      </c>
      <c r="G8300" s="67" t="s">
        <v>29985</v>
      </c>
      <c r="I8300" s="3" t="s">
        <v>6298</v>
      </c>
      <c r="J8300" s="3" t="str">
        <f>IF($B8300="SINAPI",IF(ISNUMBER(MATCH(Banco!$C8300,Analitico!$A:$A,0)),INDEX(Analitico!E:E,MATCH(Banco!$C8300,Analitico!$A:$A,0))&amp;"%",""),"")</f>
        <v/>
      </c>
      <c r="K8300" s="3" t="str">
        <f>IF($B8300="SINAPI",IF(ISNUMBER(MATCH(Banco!$C8300,Analitico!$A:$A,0)),INDEX(Analitico!F:F,MATCH(Banco!$C8300,Analitico!$A:$A,0))&amp;"%",""),"")</f>
        <v/>
      </c>
    </row>
    <row r="8301" spans="1:11" ht="22.5" x14ac:dyDescent="0.2">
      <c r="A8301" s="1" t="str">
        <f t="shared" si="131"/>
        <v>SINAPI 104762</v>
      </c>
      <c r="B8301" s="3" t="s">
        <v>21527</v>
      </c>
      <c r="C8301" s="3" t="s">
        <v>9632</v>
      </c>
      <c r="D8301" s="2" t="s">
        <v>16854</v>
      </c>
      <c r="E8301" s="3" t="s">
        <v>20622</v>
      </c>
      <c r="F8301" s="67" t="s">
        <v>29987</v>
      </c>
      <c r="G8301" s="67" t="s">
        <v>31964</v>
      </c>
      <c r="I8301" s="3" t="s">
        <v>6298</v>
      </c>
      <c r="J8301" s="3" t="str">
        <f>IF($B8301="SINAPI",IF(ISNUMBER(MATCH(Banco!$C8301,Analitico!$A:$A,0)),INDEX(Analitico!E:E,MATCH(Banco!$C8301,Analitico!$A:$A,0))&amp;"%",""),"")</f>
        <v/>
      </c>
      <c r="K8301" s="3" t="str">
        <f>IF($B8301="SINAPI",IF(ISNUMBER(MATCH(Banco!$C8301,Analitico!$A:$A,0)),INDEX(Analitico!F:F,MATCH(Banco!$C8301,Analitico!$A:$A,0))&amp;"%",""),"")</f>
        <v/>
      </c>
    </row>
    <row r="8302" spans="1:11" ht="22.5" x14ac:dyDescent="0.2">
      <c r="A8302" s="1" t="str">
        <f t="shared" si="131"/>
        <v>SINAPI 104763</v>
      </c>
      <c r="B8302" s="3" t="s">
        <v>21527</v>
      </c>
      <c r="C8302" s="3" t="s">
        <v>9633</v>
      </c>
      <c r="D8302" s="2" t="s">
        <v>16855</v>
      </c>
      <c r="E8302" s="3" t="s">
        <v>20622</v>
      </c>
      <c r="F8302" s="67" t="s">
        <v>21764</v>
      </c>
      <c r="G8302" s="67" t="s">
        <v>28863</v>
      </c>
      <c r="I8302" s="3" t="s">
        <v>6298</v>
      </c>
      <c r="J8302" s="3" t="str">
        <f>IF($B8302="SINAPI",IF(ISNUMBER(MATCH(Banco!$C8302,Analitico!$A:$A,0)),INDEX(Analitico!E:E,MATCH(Banco!$C8302,Analitico!$A:$A,0))&amp;"%",""),"")</f>
        <v/>
      </c>
      <c r="K8302" s="3" t="str">
        <f>IF($B8302="SINAPI",IF(ISNUMBER(MATCH(Banco!$C8302,Analitico!$A:$A,0)),INDEX(Analitico!F:F,MATCH(Banco!$C8302,Analitico!$A:$A,0))&amp;"%",""),"")</f>
        <v/>
      </c>
    </row>
    <row r="8303" spans="1:11" ht="22.5" x14ac:dyDescent="0.2">
      <c r="A8303" s="1" t="str">
        <f t="shared" si="131"/>
        <v>SINAPI 104764</v>
      </c>
      <c r="B8303" s="3" t="s">
        <v>21527</v>
      </c>
      <c r="C8303" s="3" t="s">
        <v>9634</v>
      </c>
      <c r="D8303" s="2" t="s">
        <v>16856</v>
      </c>
      <c r="E8303" s="3" t="s">
        <v>20621</v>
      </c>
      <c r="F8303" s="67" t="s">
        <v>5021</v>
      </c>
      <c r="G8303" s="67" t="s">
        <v>21862</v>
      </c>
      <c r="I8303" s="3" t="s">
        <v>6300</v>
      </c>
      <c r="J8303" s="3" t="str">
        <f>IF($B8303="SINAPI",IF(ISNUMBER(MATCH(Banco!$C8303,Analitico!$A:$A,0)),INDEX(Analitico!E:E,MATCH(Banco!$C8303,Analitico!$A:$A,0))&amp;"%",""),"")</f>
        <v/>
      </c>
      <c r="K8303" s="3" t="str">
        <f>IF($B8303="SINAPI",IF(ISNUMBER(MATCH(Banco!$C8303,Analitico!$A:$A,0)),INDEX(Analitico!F:F,MATCH(Banco!$C8303,Analitico!$A:$A,0))&amp;"%",""),"")</f>
        <v/>
      </c>
    </row>
    <row r="8304" spans="1:11" ht="22.5" x14ac:dyDescent="0.2">
      <c r="A8304" s="1" t="str">
        <f t="shared" si="131"/>
        <v>SINAPI 104765</v>
      </c>
      <c r="B8304" s="3" t="s">
        <v>21527</v>
      </c>
      <c r="C8304" s="3" t="s">
        <v>9635</v>
      </c>
      <c r="D8304" s="2" t="s">
        <v>16857</v>
      </c>
      <c r="E8304" s="3" t="s">
        <v>20621</v>
      </c>
      <c r="F8304" s="67" t="s">
        <v>6314</v>
      </c>
      <c r="G8304" s="67" t="s">
        <v>20695</v>
      </c>
      <c r="I8304" s="3" t="s">
        <v>6300</v>
      </c>
      <c r="J8304" s="3" t="str">
        <f>IF($B8304="SINAPI",IF(ISNUMBER(MATCH(Banco!$C8304,Analitico!$A:$A,0)),INDEX(Analitico!E:E,MATCH(Banco!$C8304,Analitico!$A:$A,0))&amp;"%",""),"")</f>
        <v/>
      </c>
      <c r="K8304" s="3" t="str">
        <f>IF($B8304="SINAPI",IF(ISNUMBER(MATCH(Banco!$C8304,Analitico!$A:$A,0)),INDEX(Analitico!F:F,MATCH(Banco!$C8304,Analitico!$A:$A,0))&amp;"%",""),"")</f>
        <v/>
      </c>
    </row>
    <row r="8305" spans="1:11" ht="22.5" x14ac:dyDescent="0.2">
      <c r="A8305" s="1" t="str">
        <f t="shared" si="131"/>
        <v>SINAPI 104766</v>
      </c>
      <c r="B8305" s="3" t="s">
        <v>21527</v>
      </c>
      <c r="C8305" s="3" t="s">
        <v>9636</v>
      </c>
      <c r="D8305" s="2" t="s">
        <v>16858</v>
      </c>
      <c r="E8305" s="3" t="s">
        <v>20621</v>
      </c>
      <c r="F8305" s="67" t="s">
        <v>21115</v>
      </c>
      <c r="G8305" s="67" t="s">
        <v>4552</v>
      </c>
      <c r="I8305" s="3" t="s">
        <v>6298</v>
      </c>
      <c r="J8305" s="3" t="str">
        <f>IF($B8305="SINAPI",IF(ISNUMBER(MATCH(Banco!$C8305,Analitico!$A:$A,0)),INDEX(Analitico!E:E,MATCH(Banco!$C8305,Analitico!$A:$A,0))&amp;"%",""),"")</f>
        <v/>
      </c>
      <c r="K8305" s="3" t="str">
        <f>IF($B8305="SINAPI",IF(ISNUMBER(MATCH(Banco!$C8305,Analitico!$A:$A,0)),INDEX(Analitico!F:F,MATCH(Banco!$C8305,Analitico!$A:$A,0))&amp;"%",""),"")</f>
        <v/>
      </c>
    </row>
    <row r="8306" spans="1:11" ht="22.5" x14ac:dyDescent="0.2">
      <c r="A8306" s="1" t="str">
        <f t="shared" si="131"/>
        <v>SINAPI 104768</v>
      </c>
      <c r="B8306" s="3" t="s">
        <v>21527</v>
      </c>
      <c r="C8306" s="3" t="s">
        <v>9637</v>
      </c>
      <c r="D8306" s="2" t="s">
        <v>16859</v>
      </c>
      <c r="E8306" s="3" t="s">
        <v>20622</v>
      </c>
      <c r="F8306" s="67" t="s">
        <v>21510</v>
      </c>
      <c r="G8306" s="67" t="s">
        <v>5460</v>
      </c>
      <c r="I8306" s="3" t="s">
        <v>6298</v>
      </c>
      <c r="J8306" s="3" t="str">
        <f>IF($B8306="SINAPI",IF(ISNUMBER(MATCH(Banco!$C8306,Analitico!$A:$A,0)),INDEX(Analitico!E:E,MATCH(Banco!$C8306,Analitico!$A:$A,0))&amp;"%",""),"")</f>
        <v/>
      </c>
      <c r="K8306" s="3" t="str">
        <f>IF($B8306="SINAPI",IF(ISNUMBER(MATCH(Banco!$C8306,Analitico!$A:$A,0)),INDEX(Analitico!F:F,MATCH(Banco!$C8306,Analitico!$A:$A,0))&amp;"%",""),"")</f>
        <v/>
      </c>
    </row>
    <row r="8307" spans="1:11" ht="22.5" x14ac:dyDescent="0.2">
      <c r="A8307" s="1" t="str">
        <f t="shared" si="131"/>
        <v>SINAPI 104770</v>
      </c>
      <c r="B8307" s="3" t="s">
        <v>21527</v>
      </c>
      <c r="C8307" s="3" t="s">
        <v>9638</v>
      </c>
      <c r="D8307" s="2" t="s">
        <v>16860</v>
      </c>
      <c r="E8307" s="3" t="s">
        <v>20622</v>
      </c>
      <c r="F8307" s="67" t="s">
        <v>4661</v>
      </c>
      <c r="G8307" s="67" t="s">
        <v>5350</v>
      </c>
      <c r="I8307" s="3" t="s">
        <v>6298</v>
      </c>
      <c r="J8307" s="3" t="str">
        <f>IF($B8307="SINAPI",IF(ISNUMBER(MATCH(Banco!$C8307,Analitico!$A:$A,0)),INDEX(Analitico!E:E,MATCH(Banco!$C8307,Analitico!$A:$A,0))&amp;"%",""),"")</f>
        <v/>
      </c>
      <c r="K8307" s="3" t="str">
        <f>IF($B8307="SINAPI",IF(ISNUMBER(MATCH(Banco!$C8307,Analitico!$A:$A,0)),INDEX(Analitico!F:F,MATCH(Banco!$C8307,Analitico!$A:$A,0))&amp;"%",""),"")</f>
        <v/>
      </c>
    </row>
    <row r="8308" spans="1:11" ht="22.5" x14ac:dyDescent="0.2">
      <c r="A8308" s="1" t="str">
        <f t="shared" si="131"/>
        <v>SINAPI 104772</v>
      </c>
      <c r="B8308" s="3" t="s">
        <v>21527</v>
      </c>
      <c r="C8308" s="3" t="s">
        <v>9639</v>
      </c>
      <c r="D8308" s="2" t="s">
        <v>16861</v>
      </c>
      <c r="E8308" s="3" t="s">
        <v>20622</v>
      </c>
      <c r="F8308" s="67" t="s">
        <v>5496</v>
      </c>
      <c r="G8308" s="67" t="s">
        <v>4785</v>
      </c>
      <c r="I8308" s="3" t="s">
        <v>6298</v>
      </c>
      <c r="J8308" s="3" t="str">
        <f>IF($B8308="SINAPI",IF(ISNUMBER(MATCH(Banco!$C8308,Analitico!$A:$A,0)),INDEX(Analitico!E:E,MATCH(Banco!$C8308,Analitico!$A:$A,0))&amp;"%",""),"")</f>
        <v/>
      </c>
      <c r="K8308" s="3" t="str">
        <f>IF($B8308="SINAPI",IF(ISNUMBER(MATCH(Banco!$C8308,Analitico!$A:$A,0)),INDEX(Analitico!F:F,MATCH(Banco!$C8308,Analitico!$A:$A,0))&amp;"%",""),"")</f>
        <v/>
      </c>
    </row>
    <row r="8309" spans="1:11" ht="22.5" x14ac:dyDescent="0.2">
      <c r="A8309" s="1" t="str">
        <f t="shared" si="131"/>
        <v>SINAPI 104774</v>
      </c>
      <c r="B8309" s="3" t="s">
        <v>21527</v>
      </c>
      <c r="C8309" s="3" t="s">
        <v>9640</v>
      </c>
      <c r="D8309" s="2" t="s">
        <v>16862</v>
      </c>
      <c r="E8309" s="3" t="s">
        <v>20622</v>
      </c>
      <c r="F8309" s="67" t="s">
        <v>5717</v>
      </c>
      <c r="G8309" s="67" t="s">
        <v>4610</v>
      </c>
      <c r="I8309" s="3" t="s">
        <v>6298</v>
      </c>
      <c r="J8309" s="3" t="str">
        <f>IF($B8309="SINAPI",IF(ISNUMBER(MATCH(Banco!$C8309,Analitico!$A:$A,0)),INDEX(Analitico!E:E,MATCH(Banco!$C8309,Analitico!$A:$A,0))&amp;"%",""),"")</f>
        <v/>
      </c>
      <c r="K8309" s="3" t="str">
        <f>IF($B8309="SINAPI",IF(ISNUMBER(MATCH(Banco!$C8309,Analitico!$A:$A,0)),INDEX(Analitico!F:F,MATCH(Banco!$C8309,Analitico!$A:$A,0))&amp;"%",""),"")</f>
        <v/>
      </c>
    </row>
    <row r="8310" spans="1:11" ht="22.5" x14ac:dyDescent="0.2">
      <c r="A8310" s="1" t="str">
        <f t="shared" si="131"/>
        <v>SINAPI 104776</v>
      </c>
      <c r="B8310" s="3" t="s">
        <v>21527</v>
      </c>
      <c r="C8310" s="3" t="s">
        <v>9641</v>
      </c>
      <c r="D8310" s="2" t="s">
        <v>16863</v>
      </c>
      <c r="E8310" s="3" t="s">
        <v>20622</v>
      </c>
      <c r="F8310" s="67" t="s">
        <v>20843</v>
      </c>
      <c r="G8310" s="67" t="s">
        <v>29746</v>
      </c>
      <c r="I8310" s="3" t="s">
        <v>6298</v>
      </c>
      <c r="J8310" s="3" t="str">
        <f>IF($B8310="SINAPI",IF(ISNUMBER(MATCH(Banco!$C8310,Analitico!$A:$A,0)),INDEX(Analitico!E:E,MATCH(Banco!$C8310,Analitico!$A:$A,0))&amp;"%",""),"")</f>
        <v/>
      </c>
      <c r="K8310" s="3" t="str">
        <f>IF($B8310="SINAPI",IF(ISNUMBER(MATCH(Banco!$C8310,Analitico!$A:$A,0)),INDEX(Analitico!F:F,MATCH(Banco!$C8310,Analitico!$A:$A,0))&amp;"%",""),"")</f>
        <v/>
      </c>
    </row>
    <row r="8311" spans="1:11" ht="22.5" x14ac:dyDescent="0.2">
      <c r="A8311" s="1" t="str">
        <f t="shared" si="131"/>
        <v>SINAPI 104778</v>
      </c>
      <c r="B8311" s="3" t="s">
        <v>21527</v>
      </c>
      <c r="C8311" s="3" t="s">
        <v>9642</v>
      </c>
      <c r="D8311" s="2" t="s">
        <v>16864</v>
      </c>
      <c r="E8311" s="3" t="s">
        <v>20622</v>
      </c>
      <c r="F8311" s="67" t="s">
        <v>20926</v>
      </c>
      <c r="G8311" s="67" t="s">
        <v>5979</v>
      </c>
      <c r="I8311" s="3" t="s">
        <v>6298</v>
      </c>
      <c r="J8311" s="3" t="str">
        <f>IF($B8311="SINAPI",IF(ISNUMBER(MATCH(Banco!$C8311,Analitico!$A:$A,0)),INDEX(Analitico!E:E,MATCH(Banco!$C8311,Analitico!$A:$A,0))&amp;"%",""),"")</f>
        <v/>
      </c>
      <c r="K8311" s="3" t="str">
        <f>IF($B8311="SINAPI",IF(ISNUMBER(MATCH(Banco!$C8311,Analitico!$A:$A,0)),INDEX(Analitico!F:F,MATCH(Banco!$C8311,Analitico!$A:$A,0))&amp;"%",""),"")</f>
        <v/>
      </c>
    </row>
    <row r="8312" spans="1:11" ht="22.5" x14ac:dyDescent="0.2">
      <c r="A8312" s="1" t="str">
        <f t="shared" si="131"/>
        <v>SINAPI 104780</v>
      </c>
      <c r="B8312" s="3" t="s">
        <v>21527</v>
      </c>
      <c r="C8312" s="3" t="s">
        <v>9643</v>
      </c>
      <c r="D8312" s="2" t="s">
        <v>16865</v>
      </c>
      <c r="E8312" s="3" t="s">
        <v>20621</v>
      </c>
      <c r="F8312" s="67" t="s">
        <v>21361</v>
      </c>
      <c r="G8312" s="67" t="s">
        <v>5113</v>
      </c>
      <c r="I8312" s="3" t="s">
        <v>6298</v>
      </c>
      <c r="J8312" s="3" t="str">
        <f>IF($B8312="SINAPI",IF(ISNUMBER(MATCH(Banco!$C8312,Analitico!$A:$A,0)),INDEX(Analitico!E:E,MATCH(Banco!$C8312,Analitico!$A:$A,0))&amp;"%",""),"")</f>
        <v/>
      </c>
      <c r="K8312" s="3" t="str">
        <f>IF($B8312="SINAPI",IF(ISNUMBER(MATCH(Banco!$C8312,Analitico!$A:$A,0)),INDEX(Analitico!F:F,MATCH(Banco!$C8312,Analitico!$A:$A,0))&amp;"%",""),"")</f>
        <v/>
      </c>
    </row>
    <row r="8313" spans="1:11" ht="22.5" x14ac:dyDescent="0.2">
      <c r="A8313" s="1" t="str">
        <f t="shared" si="131"/>
        <v>SINAPI 104785</v>
      </c>
      <c r="B8313" s="3" t="s">
        <v>21527</v>
      </c>
      <c r="C8313" s="3" t="s">
        <v>9644</v>
      </c>
      <c r="D8313" s="2" t="s">
        <v>16866</v>
      </c>
      <c r="E8313" s="3" t="s">
        <v>20621</v>
      </c>
      <c r="F8313" s="67" t="s">
        <v>5395</v>
      </c>
      <c r="G8313" s="67" t="s">
        <v>5800</v>
      </c>
      <c r="I8313" s="3" t="s">
        <v>6298</v>
      </c>
      <c r="J8313" s="3" t="str">
        <f>IF($B8313="SINAPI",IF(ISNUMBER(MATCH(Banco!$C8313,Analitico!$A:$A,0)),INDEX(Analitico!E:E,MATCH(Banco!$C8313,Analitico!$A:$A,0))&amp;"%",""),"")</f>
        <v/>
      </c>
      <c r="K8313" s="3" t="str">
        <f>IF($B8313="SINAPI",IF(ISNUMBER(MATCH(Banco!$C8313,Analitico!$A:$A,0)),INDEX(Analitico!F:F,MATCH(Banco!$C8313,Analitico!$A:$A,0))&amp;"%",""),"")</f>
        <v/>
      </c>
    </row>
    <row r="8314" spans="1:11" ht="33.75" x14ac:dyDescent="0.2">
      <c r="A8314" s="1" t="str">
        <f t="shared" si="131"/>
        <v>SINAPI 96765</v>
      </c>
      <c r="B8314" s="3" t="s">
        <v>21527</v>
      </c>
      <c r="C8314" s="3" t="s">
        <v>9645</v>
      </c>
      <c r="D8314" s="2" t="s">
        <v>16867</v>
      </c>
      <c r="E8314" s="3" t="s">
        <v>20622</v>
      </c>
      <c r="F8314" s="67" t="s">
        <v>39300</v>
      </c>
      <c r="G8314" s="67" t="s">
        <v>36413</v>
      </c>
      <c r="I8314" s="3" t="s">
        <v>6298</v>
      </c>
      <c r="J8314" s="3" t="str">
        <f>IF($B8314="SINAPI",IF(ISNUMBER(MATCH(Banco!$C8314,Analitico!$A:$A,0)),INDEX(Analitico!E:E,MATCH(Banco!$C8314,Analitico!$A:$A,0))&amp;"%",""),"")</f>
        <v/>
      </c>
      <c r="K8314" s="3" t="str">
        <f>IF($B8314="SINAPI",IF(ISNUMBER(MATCH(Banco!$C8314,Analitico!$A:$A,0)),INDEX(Analitico!F:F,MATCH(Banco!$C8314,Analitico!$A:$A,0))&amp;"%",""),"")</f>
        <v/>
      </c>
    </row>
    <row r="8315" spans="1:11" ht="22.5" x14ac:dyDescent="0.2">
      <c r="A8315" s="1" t="str">
        <f t="shared" si="131"/>
        <v>SINAPI 101905</v>
      </c>
      <c r="B8315" s="3" t="s">
        <v>21527</v>
      </c>
      <c r="C8315" s="3" t="s">
        <v>9646</v>
      </c>
      <c r="D8315" s="2" t="s">
        <v>16868</v>
      </c>
      <c r="E8315" s="3" t="s">
        <v>20622</v>
      </c>
      <c r="F8315" s="67" t="s">
        <v>5736</v>
      </c>
      <c r="G8315" s="67" t="s">
        <v>36414</v>
      </c>
      <c r="I8315" s="3" t="s">
        <v>6298</v>
      </c>
      <c r="J8315" s="3" t="str">
        <f>IF($B8315="SINAPI",IF(ISNUMBER(MATCH(Banco!$C8315,Analitico!$A:$A,0)),INDEX(Analitico!E:E,MATCH(Banco!$C8315,Analitico!$A:$A,0))&amp;"%",""),"")</f>
        <v/>
      </c>
      <c r="K8315" s="3" t="str">
        <f>IF($B8315="SINAPI",IF(ISNUMBER(MATCH(Banco!$C8315,Analitico!$A:$A,0)),INDEX(Analitico!F:F,MATCH(Banco!$C8315,Analitico!$A:$A,0))&amp;"%",""),"")</f>
        <v/>
      </c>
    </row>
    <row r="8316" spans="1:11" ht="22.5" x14ac:dyDescent="0.2">
      <c r="A8316" s="1" t="str">
        <f t="shared" si="131"/>
        <v>SINAPI 101906</v>
      </c>
      <c r="B8316" s="3" t="s">
        <v>21527</v>
      </c>
      <c r="C8316" s="3" t="s">
        <v>9647</v>
      </c>
      <c r="D8316" s="2" t="s">
        <v>16869</v>
      </c>
      <c r="E8316" s="3" t="s">
        <v>20622</v>
      </c>
      <c r="F8316" s="67" t="s">
        <v>39301</v>
      </c>
      <c r="G8316" s="67" t="s">
        <v>36415</v>
      </c>
      <c r="I8316" s="3" t="s">
        <v>6298</v>
      </c>
      <c r="J8316" s="3" t="str">
        <f>IF($B8316="SINAPI",IF(ISNUMBER(MATCH(Banco!$C8316,Analitico!$A:$A,0)),INDEX(Analitico!E:E,MATCH(Banco!$C8316,Analitico!$A:$A,0))&amp;"%",""),"")</f>
        <v/>
      </c>
      <c r="K8316" s="3" t="str">
        <f>IF($B8316="SINAPI",IF(ISNUMBER(MATCH(Banco!$C8316,Analitico!$A:$A,0)),INDEX(Analitico!F:F,MATCH(Banco!$C8316,Analitico!$A:$A,0))&amp;"%",""),"")</f>
        <v/>
      </c>
    </row>
    <row r="8317" spans="1:11" ht="22.5" x14ac:dyDescent="0.2">
      <c r="A8317" s="1" t="str">
        <f t="shared" si="131"/>
        <v>SINAPI 101907</v>
      </c>
      <c r="B8317" s="3" t="s">
        <v>21527</v>
      </c>
      <c r="C8317" s="3" t="s">
        <v>9648</v>
      </c>
      <c r="D8317" s="2" t="s">
        <v>16870</v>
      </c>
      <c r="E8317" s="3" t="s">
        <v>20622</v>
      </c>
      <c r="F8317" s="67" t="s">
        <v>39302</v>
      </c>
      <c r="G8317" s="67" t="s">
        <v>36416</v>
      </c>
      <c r="I8317" s="3" t="s">
        <v>6298</v>
      </c>
      <c r="J8317" s="3" t="str">
        <f>IF($B8317="SINAPI",IF(ISNUMBER(MATCH(Banco!$C8317,Analitico!$A:$A,0)),INDEX(Analitico!E:E,MATCH(Banco!$C8317,Analitico!$A:$A,0))&amp;"%",""),"")</f>
        <v/>
      </c>
      <c r="K8317" s="3" t="str">
        <f>IF($B8317="SINAPI",IF(ISNUMBER(MATCH(Banco!$C8317,Analitico!$A:$A,0)),INDEX(Analitico!F:F,MATCH(Banco!$C8317,Analitico!$A:$A,0))&amp;"%",""),"")</f>
        <v/>
      </c>
    </row>
    <row r="8318" spans="1:11" ht="22.5" x14ac:dyDescent="0.2">
      <c r="A8318" s="1" t="str">
        <f t="shared" si="131"/>
        <v>SINAPI 101908</v>
      </c>
      <c r="B8318" s="3" t="s">
        <v>21527</v>
      </c>
      <c r="C8318" s="3" t="s">
        <v>9649</v>
      </c>
      <c r="D8318" s="2" t="s">
        <v>16871</v>
      </c>
      <c r="E8318" s="3" t="s">
        <v>20622</v>
      </c>
      <c r="F8318" s="67" t="s">
        <v>31698</v>
      </c>
      <c r="G8318" s="67" t="s">
        <v>36417</v>
      </c>
      <c r="I8318" s="3" t="s">
        <v>6298</v>
      </c>
      <c r="J8318" s="3" t="str">
        <f>IF($B8318="SINAPI",IF(ISNUMBER(MATCH(Banco!$C8318,Analitico!$A:$A,0)),INDEX(Analitico!E:E,MATCH(Banco!$C8318,Analitico!$A:$A,0))&amp;"%",""),"")</f>
        <v/>
      </c>
      <c r="K8318" s="3" t="str">
        <f>IF($B8318="SINAPI",IF(ISNUMBER(MATCH(Banco!$C8318,Analitico!$A:$A,0)),INDEX(Analitico!F:F,MATCH(Banco!$C8318,Analitico!$A:$A,0))&amp;"%",""),"")</f>
        <v/>
      </c>
    </row>
    <row r="8319" spans="1:11" ht="22.5" x14ac:dyDescent="0.2">
      <c r="A8319" s="1" t="str">
        <f t="shared" si="131"/>
        <v>SINAPI 101909</v>
      </c>
      <c r="B8319" s="3" t="s">
        <v>21527</v>
      </c>
      <c r="C8319" s="3" t="s">
        <v>9650</v>
      </c>
      <c r="D8319" s="2" t="s">
        <v>16872</v>
      </c>
      <c r="E8319" s="3" t="s">
        <v>20622</v>
      </c>
      <c r="F8319" s="67" t="s">
        <v>39303</v>
      </c>
      <c r="G8319" s="67" t="s">
        <v>35301</v>
      </c>
      <c r="I8319" s="3" t="s">
        <v>6298</v>
      </c>
      <c r="J8319" s="3" t="str">
        <f>IF($B8319="SINAPI",IF(ISNUMBER(MATCH(Banco!$C8319,Analitico!$A:$A,0)),INDEX(Analitico!E:E,MATCH(Banco!$C8319,Analitico!$A:$A,0))&amp;"%",""),"")</f>
        <v/>
      </c>
      <c r="K8319" s="3" t="str">
        <f>IF($B8319="SINAPI",IF(ISNUMBER(MATCH(Banco!$C8319,Analitico!$A:$A,0)),INDEX(Analitico!F:F,MATCH(Banco!$C8319,Analitico!$A:$A,0))&amp;"%",""),"")</f>
        <v/>
      </c>
    </row>
    <row r="8320" spans="1:11" ht="22.5" x14ac:dyDescent="0.2">
      <c r="A8320" s="1" t="str">
        <f t="shared" si="131"/>
        <v>SINAPI 101910</v>
      </c>
      <c r="B8320" s="3" t="s">
        <v>21527</v>
      </c>
      <c r="C8320" s="3" t="s">
        <v>9651</v>
      </c>
      <c r="D8320" s="2" t="s">
        <v>16873</v>
      </c>
      <c r="E8320" s="3" t="s">
        <v>20622</v>
      </c>
      <c r="F8320" s="67" t="s">
        <v>39304</v>
      </c>
      <c r="G8320" s="67" t="s">
        <v>36418</v>
      </c>
      <c r="I8320" s="3" t="s">
        <v>6298</v>
      </c>
      <c r="J8320" s="3" t="str">
        <f>IF($B8320="SINAPI",IF(ISNUMBER(MATCH(Banco!$C8320,Analitico!$A:$A,0)),INDEX(Analitico!E:E,MATCH(Banco!$C8320,Analitico!$A:$A,0))&amp;"%",""),"")</f>
        <v/>
      </c>
      <c r="K8320" s="3" t="str">
        <f>IF($B8320="SINAPI",IF(ISNUMBER(MATCH(Banco!$C8320,Analitico!$A:$A,0)),INDEX(Analitico!F:F,MATCH(Banco!$C8320,Analitico!$A:$A,0))&amp;"%",""),"")</f>
        <v/>
      </c>
    </row>
    <row r="8321" spans="1:11" ht="22.5" x14ac:dyDescent="0.2">
      <c r="A8321" s="1" t="str">
        <f t="shared" si="131"/>
        <v>SINAPI 101911</v>
      </c>
      <c r="B8321" s="3" t="s">
        <v>21527</v>
      </c>
      <c r="C8321" s="3" t="s">
        <v>9652</v>
      </c>
      <c r="D8321" s="2" t="s">
        <v>16874</v>
      </c>
      <c r="E8321" s="3" t="s">
        <v>20622</v>
      </c>
      <c r="F8321" s="67" t="s">
        <v>31584</v>
      </c>
      <c r="G8321" s="67" t="s">
        <v>36419</v>
      </c>
      <c r="I8321" s="3" t="s">
        <v>6298</v>
      </c>
      <c r="J8321" s="3" t="str">
        <f>IF($B8321="SINAPI",IF(ISNUMBER(MATCH(Banco!$C8321,Analitico!$A:$A,0)),INDEX(Analitico!E:E,MATCH(Banco!$C8321,Analitico!$A:$A,0))&amp;"%",""),"")</f>
        <v/>
      </c>
      <c r="K8321" s="3" t="str">
        <f>IF($B8321="SINAPI",IF(ISNUMBER(MATCH(Banco!$C8321,Analitico!$A:$A,0)),INDEX(Analitico!F:F,MATCH(Banco!$C8321,Analitico!$A:$A,0))&amp;"%",""),"")</f>
        <v/>
      </c>
    </row>
    <row r="8322" spans="1:11" ht="33.75" x14ac:dyDescent="0.2">
      <c r="A8322" s="1" t="str">
        <f t="shared" si="131"/>
        <v>SINAPI 101912</v>
      </c>
      <c r="B8322" s="3" t="s">
        <v>21527</v>
      </c>
      <c r="C8322" s="3" t="s">
        <v>9653</v>
      </c>
      <c r="D8322" s="2" t="s">
        <v>16875</v>
      </c>
      <c r="E8322" s="3" t="s">
        <v>20622</v>
      </c>
      <c r="F8322" s="67" t="s">
        <v>39305</v>
      </c>
      <c r="G8322" s="67" t="s">
        <v>36420</v>
      </c>
      <c r="I8322" s="3" t="s">
        <v>6298</v>
      </c>
      <c r="J8322" s="3" t="str">
        <f>IF($B8322="SINAPI",IF(ISNUMBER(MATCH(Banco!$C8322,Analitico!$A:$A,0)),INDEX(Analitico!E:E,MATCH(Banco!$C8322,Analitico!$A:$A,0))&amp;"%",""),"")</f>
        <v/>
      </c>
      <c r="K8322" s="3" t="str">
        <f>IF($B8322="SINAPI",IF(ISNUMBER(MATCH(Banco!$C8322,Analitico!$A:$A,0)),INDEX(Analitico!F:F,MATCH(Banco!$C8322,Analitico!$A:$A,0))&amp;"%",""),"")</f>
        <v/>
      </c>
    </row>
    <row r="8323" spans="1:11" x14ac:dyDescent="0.2">
      <c r="A8323" s="1" t="str">
        <f t="shared" si="131"/>
        <v>SINAPI 101913</v>
      </c>
      <c r="B8323" s="3" t="s">
        <v>21527</v>
      </c>
      <c r="C8323" s="3" t="s">
        <v>9654</v>
      </c>
      <c r="D8323" s="2" t="s">
        <v>16876</v>
      </c>
      <c r="E8323" s="3" t="s">
        <v>20622</v>
      </c>
      <c r="F8323" s="67" t="s">
        <v>39306</v>
      </c>
      <c r="G8323" s="67" t="s">
        <v>36421</v>
      </c>
      <c r="I8323" s="3" t="s">
        <v>6298</v>
      </c>
      <c r="J8323" s="3" t="str">
        <f>IF($B8323="SINAPI",IF(ISNUMBER(MATCH(Banco!$C8323,Analitico!$A:$A,0)),INDEX(Analitico!E:E,MATCH(Banco!$C8323,Analitico!$A:$A,0))&amp;"%",""),"")</f>
        <v/>
      </c>
      <c r="K8323" s="3" t="str">
        <f>IF($B8323="SINAPI",IF(ISNUMBER(MATCH(Banco!$C8323,Analitico!$A:$A,0)),INDEX(Analitico!F:F,MATCH(Banco!$C8323,Analitico!$A:$A,0))&amp;"%",""),"")</f>
        <v/>
      </c>
    </row>
    <row r="8324" spans="1:11" x14ac:dyDescent="0.2">
      <c r="A8324" s="1" t="str">
        <f t="shared" si="131"/>
        <v>SINAPI 101914</v>
      </c>
      <c r="B8324" s="3" t="s">
        <v>21527</v>
      </c>
      <c r="C8324" s="3" t="s">
        <v>9655</v>
      </c>
      <c r="D8324" s="2" t="s">
        <v>16877</v>
      </c>
      <c r="E8324" s="3" t="s">
        <v>20622</v>
      </c>
      <c r="F8324" s="67" t="s">
        <v>39307</v>
      </c>
      <c r="G8324" s="67" t="s">
        <v>36422</v>
      </c>
      <c r="I8324" s="3" t="s">
        <v>6298</v>
      </c>
      <c r="J8324" s="3" t="str">
        <f>IF($B8324="SINAPI",IF(ISNUMBER(MATCH(Banco!$C8324,Analitico!$A:$A,0)),INDEX(Analitico!E:E,MATCH(Banco!$C8324,Analitico!$A:$A,0))&amp;"%",""),"")</f>
        <v/>
      </c>
      <c r="K8324" s="3" t="str">
        <f>IF($B8324="SINAPI",IF(ISNUMBER(MATCH(Banco!$C8324,Analitico!$A:$A,0)),INDEX(Analitico!F:F,MATCH(Banco!$C8324,Analitico!$A:$A,0))&amp;"%",""),"")</f>
        <v/>
      </c>
    </row>
    <row r="8325" spans="1:11" ht="22.5" x14ac:dyDescent="0.2">
      <c r="A8325" s="1" t="str">
        <f t="shared" si="131"/>
        <v>SINAPI 101915</v>
      </c>
      <c r="B8325" s="3" t="s">
        <v>21527</v>
      </c>
      <c r="C8325" s="3" t="s">
        <v>9656</v>
      </c>
      <c r="D8325" s="2" t="s">
        <v>16878</v>
      </c>
      <c r="E8325" s="3" t="s">
        <v>20622</v>
      </c>
      <c r="F8325" s="67" t="s">
        <v>30011</v>
      </c>
      <c r="G8325" s="67" t="s">
        <v>29576</v>
      </c>
      <c r="I8325" s="3" t="s">
        <v>6298</v>
      </c>
      <c r="J8325" s="3" t="str">
        <f>IF($B8325="SINAPI",IF(ISNUMBER(MATCH(Banco!$C8325,Analitico!$A:$A,0)),INDEX(Analitico!E:E,MATCH(Banco!$C8325,Analitico!$A:$A,0))&amp;"%",""),"")</f>
        <v/>
      </c>
      <c r="K8325" s="3" t="str">
        <f>IF($B8325="SINAPI",IF(ISNUMBER(MATCH(Banco!$C8325,Analitico!$A:$A,0)),INDEX(Analitico!F:F,MATCH(Banco!$C8325,Analitico!$A:$A,0))&amp;"%",""),"")</f>
        <v/>
      </c>
    </row>
    <row r="8326" spans="1:11" ht="22.5" x14ac:dyDescent="0.2">
      <c r="A8326" s="1" t="str">
        <f t="shared" si="131"/>
        <v>SINAPI 101916</v>
      </c>
      <c r="B8326" s="3" t="s">
        <v>21527</v>
      </c>
      <c r="C8326" s="3" t="s">
        <v>9657</v>
      </c>
      <c r="D8326" s="2" t="s">
        <v>16879</v>
      </c>
      <c r="E8326" s="3" t="s">
        <v>20622</v>
      </c>
      <c r="F8326" s="67" t="s">
        <v>39308</v>
      </c>
      <c r="G8326" s="67" t="s">
        <v>36423</v>
      </c>
      <c r="I8326" s="3" t="s">
        <v>6300</v>
      </c>
      <c r="J8326" s="3" t="str">
        <f>IF($B8326="SINAPI",IF(ISNUMBER(MATCH(Banco!$C8326,Analitico!$A:$A,0)),INDEX(Analitico!E:E,MATCH(Banco!$C8326,Analitico!$A:$A,0))&amp;"%",""),"")</f>
        <v/>
      </c>
      <c r="K8326" s="3" t="str">
        <f>IF($B8326="SINAPI",IF(ISNUMBER(MATCH(Banco!$C8326,Analitico!$A:$A,0)),INDEX(Analitico!F:F,MATCH(Banco!$C8326,Analitico!$A:$A,0))&amp;"%",""),"")</f>
        <v/>
      </c>
    </row>
    <row r="8327" spans="1:11" x14ac:dyDescent="0.2">
      <c r="A8327" s="1" t="str">
        <f t="shared" si="131"/>
        <v>SINAPI 101917</v>
      </c>
      <c r="B8327" s="3" t="s">
        <v>21527</v>
      </c>
      <c r="C8327" s="3" t="s">
        <v>9658</v>
      </c>
      <c r="D8327" s="2" t="s">
        <v>16880</v>
      </c>
      <c r="E8327" s="3" t="s">
        <v>20622</v>
      </c>
      <c r="F8327" s="67" t="s">
        <v>30012</v>
      </c>
      <c r="G8327" s="67" t="s">
        <v>20798</v>
      </c>
      <c r="I8327" s="3" t="s">
        <v>6300</v>
      </c>
      <c r="J8327" s="3" t="str">
        <f>IF($B8327="SINAPI",IF(ISNUMBER(MATCH(Banco!$C8327,Analitico!$A:$A,0)),INDEX(Analitico!E:E,MATCH(Banco!$C8327,Analitico!$A:$A,0))&amp;"%",""),"")</f>
        <v/>
      </c>
      <c r="K8327" s="3" t="str">
        <f>IF($B8327="SINAPI",IF(ISNUMBER(MATCH(Banco!$C8327,Analitico!$A:$A,0)),INDEX(Analitico!F:F,MATCH(Banco!$C8327,Analitico!$A:$A,0))&amp;"%",""),"")</f>
        <v/>
      </c>
    </row>
    <row r="8328" spans="1:11" ht="22.5" x14ac:dyDescent="0.2">
      <c r="A8328" s="1" t="str">
        <f t="shared" si="131"/>
        <v>SINAPI 98261</v>
      </c>
      <c r="B8328" s="3" t="s">
        <v>21527</v>
      </c>
      <c r="C8328" s="3" t="s">
        <v>9659</v>
      </c>
      <c r="D8328" s="2" t="s">
        <v>16881</v>
      </c>
      <c r="E8328" s="3" t="s">
        <v>20621</v>
      </c>
      <c r="F8328" s="67" t="s">
        <v>4582</v>
      </c>
      <c r="G8328" s="67" t="s">
        <v>5427</v>
      </c>
      <c r="I8328" s="3" t="s">
        <v>6298</v>
      </c>
      <c r="J8328" s="3" t="str">
        <f>IF($B8328="SINAPI",IF(ISNUMBER(MATCH(Banco!$C8328,Analitico!$A:$A,0)),INDEX(Analitico!E:E,MATCH(Banco!$C8328,Analitico!$A:$A,0))&amp;"%",""),"")</f>
        <v/>
      </c>
      <c r="K8328" s="3" t="str">
        <f>IF($B8328="SINAPI",IF(ISNUMBER(MATCH(Banco!$C8328,Analitico!$A:$A,0)),INDEX(Analitico!F:F,MATCH(Banco!$C8328,Analitico!$A:$A,0))&amp;"%",""),"")</f>
        <v/>
      </c>
    </row>
    <row r="8329" spans="1:11" ht="22.5" x14ac:dyDescent="0.2">
      <c r="A8329" s="1" t="str">
        <f t="shared" si="131"/>
        <v>SINAPI 98262</v>
      </c>
      <c r="B8329" s="3" t="s">
        <v>21527</v>
      </c>
      <c r="C8329" s="3" t="s">
        <v>9660</v>
      </c>
      <c r="D8329" s="2" t="s">
        <v>16882</v>
      </c>
      <c r="E8329" s="3" t="s">
        <v>20621</v>
      </c>
      <c r="F8329" s="67" t="s">
        <v>5180</v>
      </c>
      <c r="G8329" s="67" t="s">
        <v>5443</v>
      </c>
      <c r="I8329" s="3" t="s">
        <v>6298</v>
      </c>
      <c r="J8329" s="3" t="str">
        <f>IF($B8329="SINAPI",IF(ISNUMBER(MATCH(Banco!$C8329,Analitico!$A:$A,0)),INDEX(Analitico!E:E,MATCH(Banco!$C8329,Analitico!$A:$A,0))&amp;"%",""),"")</f>
        <v/>
      </c>
      <c r="K8329" s="3" t="str">
        <f>IF($B8329="SINAPI",IF(ISNUMBER(MATCH(Banco!$C8329,Analitico!$A:$A,0)),INDEX(Analitico!F:F,MATCH(Banco!$C8329,Analitico!$A:$A,0))&amp;"%",""),"")</f>
        <v/>
      </c>
    </row>
    <row r="8330" spans="1:11" ht="22.5" x14ac:dyDescent="0.2">
      <c r="A8330" s="1" t="str">
        <f t="shared" si="131"/>
        <v>SINAPI 98263</v>
      </c>
      <c r="B8330" s="3" t="s">
        <v>21527</v>
      </c>
      <c r="C8330" s="3" t="s">
        <v>9661</v>
      </c>
      <c r="D8330" s="2" t="s">
        <v>16883</v>
      </c>
      <c r="E8330" s="3" t="s">
        <v>20621</v>
      </c>
      <c r="F8330" s="67" t="s">
        <v>20851</v>
      </c>
      <c r="G8330" s="67" t="s">
        <v>4909</v>
      </c>
      <c r="I8330" s="3" t="s">
        <v>6298</v>
      </c>
      <c r="J8330" s="3" t="str">
        <f>IF($B8330="SINAPI",IF(ISNUMBER(MATCH(Banco!$C8330,Analitico!$A:$A,0)),INDEX(Analitico!E:E,MATCH(Banco!$C8330,Analitico!$A:$A,0))&amp;"%",""),"")</f>
        <v/>
      </c>
      <c r="K8330" s="3" t="str">
        <f>IF($B8330="SINAPI",IF(ISNUMBER(MATCH(Banco!$C8330,Analitico!$A:$A,0)),INDEX(Analitico!F:F,MATCH(Banco!$C8330,Analitico!$A:$A,0))&amp;"%",""),"")</f>
        <v/>
      </c>
    </row>
    <row r="8331" spans="1:11" ht="22.5" x14ac:dyDescent="0.2">
      <c r="A8331" s="1" t="str">
        <f t="shared" si="131"/>
        <v>SINAPI 98264</v>
      </c>
      <c r="B8331" s="3" t="s">
        <v>21527</v>
      </c>
      <c r="C8331" s="3" t="s">
        <v>9662</v>
      </c>
      <c r="D8331" s="2" t="s">
        <v>16884</v>
      </c>
      <c r="E8331" s="3" t="s">
        <v>20621</v>
      </c>
      <c r="F8331" s="67" t="s">
        <v>4474</v>
      </c>
      <c r="G8331" s="67" t="s">
        <v>4540</v>
      </c>
      <c r="I8331" s="3" t="s">
        <v>6298</v>
      </c>
      <c r="J8331" s="3" t="str">
        <f>IF($B8331="SINAPI",IF(ISNUMBER(MATCH(Banco!$C8331,Analitico!$A:$A,0)),INDEX(Analitico!E:E,MATCH(Banco!$C8331,Analitico!$A:$A,0))&amp;"%",""),"")</f>
        <v/>
      </c>
      <c r="K8331" s="3" t="str">
        <f>IF($B8331="SINAPI",IF(ISNUMBER(MATCH(Banco!$C8331,Analitico!$A:$A,0)),INDEX(Analitico!F:F,MATCH(Banco!$C8331,Analitico!$A:$A,0))&amp;"%",""),"")</f>
        <v/>
      </c>
    </row>
    <row r="8332" spans="1:11" ht="22.5" x14ac:dyDescent="0.2">
      <c r="A8332" s="1" t="str">
        <f t="shared" si="131"/>
        <v>SINAPI 98265</v>
      </c>
      <c r="B8332" s="3" t="s">
        <v>21527</v>
      </c>
      <c r="C8332" s="3" t="s">
        <v>9663</v>
      </c>
      <c r="D8332" s="2" t="s">
        <v>16885</v>
      </c>
      <c r="E8332" s="3" t="s">
        <v>20621</v>
      </c>
      <c r="F8332" s="67" t="s">
        <v>21843</v>
      </c>
      <c r="G8332" s="67" t="s">
        <v>5152</v>
      </c>
      <c r="I8332" s="3" t="s">
        <v>6298</v>
      </c>
      <c r="J8332" s="3" t="str">
        <f>IF($B8332="SINAPI",IF(ISNUMBER(MATCH(Banco!$C8332,Analitico!$A:$A,0)),INDEX(Analitico!E:E,MATCH(Banco!$C8332,Analitico!$A:$A,0))&amp;"%",""),"")</f>
        <v/>
      </c>
      <c r="K8332" s="3" t="str">
        <f>IF($B8332="SINAPI",IF(ISNUMBER(MATCH(Banco!$C8332,Analitico!$A:$A,0)),INDEX(Analitico!F:F,MATCH(Banco!$C8332,Analitico!$A:$A,0))&amp;"%",""),"")</f>
        <v/>
      </c>
    </row>
    <row r="8333" spans="1:11" ht="22.5" x14ac:dyDescent="0.2">
      <c r="A8333" s="1" t="str">
        <f t="shared" si="131"/>
        <v>SINAPI 98266</v>
      </c>
      <c r="B8333" s="3" t="s">
        <v>21527</v>
      </c>
      <c r="C8333" s="3" t="s">
        <v>9664</v>
      </c>
      <c r="D8333" s="2" t="s">
        <v>16886</v>
      </c>
      <c r="E8333" s="3" t="s">
        <v>20621</v>
      </c>
      <c r="F8333" s="67" t="s">
        <v>5559</v>
      </c>
      <c r="G8333" s="67" t="s">
        <v>4579</v>
      </c>
      <c r="I8333" s="3" t="s">
        <v>6298</v>
      </c>
      <c r="J8333" s="3" t="str">
        <f>IF($B8333="SINAPI",IF(ISNUMBER(MATCH(Banco!$C8333,Analitico!$A:$A,0)),INDEX(Analitico!E:E,MATCH(Banco!$C8333,Analitico!$A:$A,0))&amp;"%",""),"")</f>
        <v/>
      </c>
      <c r="K8333" s="3" t="str">
        <f>IF($B8333="SINAPI",IF(ISNUMBER(MATCH(Banco!$C8333,Analitico!$A:$A,0)),INDEX(Analitico!F:F,MATCH(Banco!$C8333,Analitico!$A:$A,0))&amp;"%",""),"")</f>
        <v/>
      </c>
    </row>
    <row r="8334" spans="1:11" ht="22.5" x14ac:dyDescent="0.2">
      <c r="A8334" s="1" t="str">
        <f t="shared" si="131"/>
        <v>SINAPI 98267</v>
      </c>
      <c r="B8334" s="3" t="s">
        <v>21527</v>
      </c>
      <c r="C8334" s="3" t="s">
        <v>9665</v>
      </c>
      <c r="D8334" s="2" t="s">
        <v>16887</v>
      </c>
      <c r="E8334" s="3" t="s">
        <v>20621</v>
      </c>
      <c r="F8334" s="67" t="s">
        <v>4844</v>
      </c>
      <c r="G8334" s="67" t="s">
        <v>6048</v>
      </c>
      <c r="I8334" s="3" t="s">
        <v>6298</v>
      </c>
      <c r="J8334" s="3" t="str">
        <f>IF($B8334="SINAPI",IF(ISNUMBER(MATCH(Banco!$C8334,Analitico!$A:$A,0)),INDEX(Analitico!E:E,MATCH(Banco!$C8334,Analitico!$A:$A,0))&amp;"%",""),"")</f>
        <v/>
      </c>
      <c r="K8334" s="3" t="str">
        <f>IF($B8334="SINAPI",IF(ISNUMBER(MATCH(Banco!$C8334,Analitico!$A:$A,0)),INDEX(Analitico!F:F,MATCH(Banco!$C8334,Analitico!$A:$A,0))&amp;"%",""),"")</f>
        <v/>
      </c>
    </row>
    <row r="8335" spans="1:11" ht="22.5" x14ac:dyDescent="0.2">
      <c r="A8335" s="1" t="str">
        <f t="shared" si="131"/>
        <v>SINAPI 98268</v>
      </c>
      <c r="B8335" s="3" t="s">
        <v>21527</v>
      </c>
      <c r="C8335" s="3" t="s">
        <v>9666</v>
      </c>
      <c r="D8335" s="2" t="s">
        <v>16888</v>
      </c>
      <c r="E8335" s="3" t="s">
        <v>20621</v>
      </c>
      <c r="F8335" s="67" t="s">
        <v>20976</v>
      </c>
      <c r="G8335" s="67" t="s">
        <v>4552</v>
      </c>
      <c r="I8335" s="3" t="s">
        <v>6298</v>
      </c>
      <c r="J8335" s="3" t="str">
        <f>IF($B8335="SINAPI",IF(ISNUMBER(MATCH(Banco!$C8335,Analitico!$A:$A,0)),INDEX(Analitico!E:E,MATCH(Banco!$C8335,Analitico!$A:$A,0))&amp;"%",""),"")</f>
        <v/>
      </c>
      <c r="K8335" s="3" t="str">
        <f>IF($B8335="SINAPI",IF(ISNUMBER(MATCH(Banco!$C8335,Analitico!$A:$A,0)),INDEX(Analitico!F:F,MATCH(Banco!$C8335,Analitico!$A:$A,0))&amp;"%",""),"")</f>
        <v/>
      </c>
    </row>
    <row r="8336" spans="1:11" ht="22.5" x14ac:dyDescent="0.2">
      <c r="A8336" s="1" t="str">
        <f t="shared" si="131"/>
        <v>SINAPI 98269</v>
      </c>
      <c r="B8336" s="3" t="s">
        <v>21527</v>
      </c>
      <c r="C8336" s="3" t="s">
        <v>9667</v>
      </c>
      <c r="D8336" s="2" t="s">
        <v>16889</v>
      </c>
      <c r="E8336" s="3" t="s">
        <v>20621</v>
      </c>
      <c r="F8336" s="67" t="s">
        <v>4562</v>
      </c>
      <c r="G8336" s="67" t="s">
        <v>21815</v>
      </c>
      <c r="I8336" s="3" t="s">
        <v>6298</v>
      </c>
      <c r="J8336" s="3" t="str">
        <f>IF($B8336="SINAPI",IF(ISNUMBER(MATCH(Banco!$C8336,Analitico!$A:$A,0)),INDEX(Analitico!E:E,MATCH(Banco!$C8336,Analitico!$A:$A,0))&amp;"%",""),"")</f>
        <v/>
      </c>
      <c r="K8336" s="3" t="str">
        <f>IF($B8336="SINAPI",IF(ISNUMBER(MATCH(Banco!$C8336,Analitico!$A:$A,0)),INDEX(Analitico!F:F,MATCH(Banco!$C8336,Analitico!$A:$A,0))&amp;"%",""),"")</f>
        <v/>
      </c>
    </row>
    <row r="8337" spans="1:11" ht="22.5" x14ac:dyDescent="0.2">
      <c r="A8337" s="1" t="str">
        <f t="shared" si="131"/>
        <v>SINAPI 98270</v>
      </c>
      <c r="B8337" s="3" t="s">
        <v>21527</v>
      </c>
      <c r="C8337" s="3" t="s">
        <v>9668</v>
      </c>
      <c r="D8337" s="2" t="s">
        <v>16890</v>
      </c>
      <c r="E8337" s="3" t="s">
        <v>20621</v>
      </c>
      <c r="F8337" s="67" t="s">
        <v>5228</v>
      </c>
      <c r="G8337" s="67" t="s">
        <v>21581</v>
      </c>
      <c r="I8337" s="3" t="s">
        <v>6298</v>
      </c>
      <c r="J8337" s="3" t="str">
        <f>IF($B8337="SINAPI",IF(ISNUMBER(MATCH(Banco!$C8337,Analitico!$A:$A,0)),INDEX(Analitico!E:E,MATCH(Banco!$C8337,Analitico!$A:$A,0))&amp;"%",""),"")</f>
        <v/>
      </c>
      <c r="K8337" s="3" t="str">
        <f>IF($B8337="SINAPI",IF(ISNUMBER(MATCH(Banco!$C8337,Analitico!$A:$A,0)),INDEX(Analitico!F:F,MATCH(Banco!$C8337,Analitico!$A:$A,0))&amp;"%",""),"")</f>
        <v/>
      </c>
    </row>
    <row r="8338" spans="1:11" ht="22.5" x14ac:dyDescent="0.2">
      <c r="A8338" s="1" t="str">
        <f t="shared" si="131"/>
        <v>SINAPI 98271</v>
      </c>
      <c r="B8338" s="3" t="s">
        <v>21527</v>
      </c>
      <c r="C8338" s="3" t="s">
        <v>9669</v>
      </c>
      <c r="D8338" s="2" t="s">
        <v>16891</v>
      </c>
      <c r="E8338" s="3" t="s">
        <v>20621</v>
      </c>
      <c r="F8338" s="67" t="s">
        <v>21655</v>
      </c>
      <c r="G8338" s="67" t="s">
        <v>33557</v>
      </c>
      <c r="I8338" s="3" t="s">
        <v>6298</v>
      </c>
      <c r="J8338" s="3" t="str">
        <f>IF($B8338="SINAPI",IF(ISNUMBER(MATCH(Banco!$C8338,Analitico!$A:$A,0)),INDEX(Analitico!E:E,MATCH(Banco!$C8338,Analitico!$A:$A,0))&amp;"%",""),"")</f>
        <v/>
      </c>
      <c r="K8338" s="3" t="str">
        <f>IF($B8338="SINAPI",IF(ISNUMBER(MATCH(Banco!$C8338,Analitico!$A:$A,0)),INDEX(Analitico!F:F,MATCH(Banco!$C8338,Analitico!$A:$A,0))&amp;"%",""),"")</f>
        <v/>
      </c>
    </row>
    <row r="8339" spans="1:11" ht="22.5" x14ac:dyDescent="0.2">
      <c r="A8339" s="1" t="str">
        <f t="shared" si="131"/>
        <v>SINAPI 98272</v>
      </c>
      <c r="B8339" s="3" t="s">
        <v>21527</v>
      </c>
      <c r="C8339" s="3" t="s">
        <v>9670</v>
      </c>
      <c r="D8339" s="2" t="s">
        <v>16892</v>
      </c>
      <c r="E8339" s="3" t="s">
        <v>20621</v>
      </c>
      <c r="F8339" s="67" t="s">
        <v>37002</v>
      </c>
      <c r="G8339" s="67" t="s">
        <v>36424</v>
      </c>
      <c r="I8339" s="3" t="s">
        <v>6298</v>
      </c>
      <c r="J8339" s="3" t="str">
        <f>IF($B8339="SINAPI",IF(ISNUMBER(MATCH(Banco!$C8339,Analitico!$A:$A,0)),INDEX(Analitico!E:E,MATCH(Banco!$C8339,Analitico!$A:$A,0))&amp;"%",""),"")</f>
        <v/>
      </c>
      <c r="K8339" s="3" t="str">
        <f>IF($B8339="SINAPI",IF(ISNUMBER(MATCH(Banco!$C8339,Analitico!$A:$A,0)),INDEX(Analitico!F:F,MATCH(Banco!$C8339,Analitico!$A:$A,0))&amp;"%",""),"")</f>
        <v/>
      </c>
    </row>
    <row r="8340" spans="1:11" ht="22.5" x14ac:dyDescent="0.2">
      <c r="A8340" s="1" t="str">
        <f t="shared" si="131"/>
        <v>SINAPI 98273</v>
      </c>
      <c r="B8340" s="3" t="s">
        <v>21527</v>
      </c>
      <c r="C8340" s="3" t="s">
        <v>9671</v>
      </c>
      <c r="D8340" s="2" t="s">
        <v>16893</v>
      </c>
      <c r="E8340" s="3" t="s">
        <v>20621</v>
      </c>
      <c r="F8340" s="67" t="s">
        <v>37736</v>
      </c>
      <c r="G8340" s="67" t="s">
        <v>20789</v>
      </c>
      <c r="I8340" s="3" t="s">
        <v>6298</v>
      </c>
      <c r="J8340" s="3" t="str">
        <f>IF($B8340="SINAPI",IF(ISNUMBER(MATCH(Banco!$C8340,Analitico!$A:$A,0)),INDEX(Analitico!E:E,MATCH(Banco!$C8340,Analitico!$A:$A,0))&amp;"%",""),"")</f>
        <v/>
      </c>
      <c r="K8340" s="3" t="str">
        <f>IF($B8340="SINAPI",IF(ISNUMBER(MATCH(Banco!$C8340,Analitico!$A:$A,0)),INDEX(Analitico!F:F,MATCH(Banco!$C8340,Analitico!$A:$A,0))&amp;"%",""),"")</f>
        <v/>
      </c>
    </row>
    <row r="8341" spans="1:11" ht="22.5" x14ac:dyDescent="0.2">
      <c r="A8341" s="1" t="str">
        <f t="shared" si="131"/>
        <v>SINAPI 98274</v>
      </c>
      <c r="B8341" s="3" t="s">
        <v>21527</v>
      </c>
      <c r="C8341" s="3" t="s">
        <v>9672</v>
      </c>
      <c r="D8341" s="2" t="s">
        <v>16894</v>
      </c>
      <c r="E8341" s="3" t="s">
        <v>20621</v>
      </c>
      <c r="F8341" s="67" t="s">
        <v>5763</v>
      </c>
      <c r="G8341" s="67" t="s">
        <v>20865</v>
      </c>
      <c r="I8341" s="3" t="s">
        <v>6298</v>
      </c>
      <c r="J8341" s="3" t="str">
        <f>IF($B8341="SINAPI",IF(ISNUMBER(MATCH(Banco!$C8341,Analitico!$A:$A,0)),INDEX(Analitico!E:E,MATCH(Banco!$C8341,Analitico!$A:$A,0))&amp;"%",""),"")</f>
        <v/>
      </c>
      <c r="K8341" s="3" t="str">
        <f>IF($B8341="SINAPI",IF(ISNUMBER(MATCH(Banco!$C8341,Analitico!$A:$A,0)),INDEX(Analitico!F:F,MATCH(Banco!$C8341,Analitico!$A:$A,0))&amp;"%",""),"")</f>
        <v/>
      </c>
    </row>
    <row r="8342" spans="1:11" ht="22.5" x14ac:dyDescent="0.2">
      <c r="A8342" s="1" t="str">
        <f t="shared" si="131"/>
        <v>SINAPI 98275</v>
      </c>
      <c r="B8342" s="3" t="s">
        <v>21527</v>
      </c>
      <c r="C8342" s="3" t="s">
        <v>9673</v>
      </c>
      <c r="D8342" s="2" t="s">
        <v>16895</v>
      </c>
      <c r="E8342" s="3" t="s">
        <v>20621</v>
      </c>
      <c r="F8342" s="67" t="s">
        <v>33768</v>
      </c>
      <c r="G8342" s="67" t="s">
        <v>4453</v>
      </c>
      <c r="I8342" s="3" t="s">
        <v>6298</v>
      </c>
      <c r="J8342" s="3" t="str">
        <f>IF($B8342="SINAPI",IF(ISNUMBER(MATCH(Banco!$C8342,Analitico!$A:$A,0)),INDEX(Analitico!E:E,MATCH(Banco!$C8342,Analitico!$A:$A,0))&amp;"%",""),"")</f>
        <v/>
      </c>
      <c r="K8342" s="3" t="str">
        <f>IF($B8342="SINAPI",IF(ISNUMBER(MATCH(Banco!$C8342,Analitico!$A:$A,0)),INDEX(Analitico!F:F,MATCH(Banco!$C8342,Analitico!$A:$A,0))&amp;"%",""),"")</f>
        <v/>
      </c>
    </row>
    <row r="8343" spans="1:11" x14ac:dyDescent="0.2">
      <c r="A8343" s="1" t="str">
        <f t="shared" si="131"/>
        <v>SINAPI 98276</v>
      </c>
      <c r="B8343" s="3" t="s">
        <v>21527</v>
      </c>
      <c r="C8343" s="3" t="s">
        <v>9674</v>
      </c>
      <c r="D8343" s="2" t="s">
        <v>16896</v>
      </c>
      <c r="E8343" s="3" t="s">
        <v>20621</v>
      </c>
      <c r="F8343" s="67" t="s">
        <v>6174</v>
      </c>
      <c r="G8343" s="67" t="s">
        <v>6285</v>
      </c>
      <c r="I8343" s="3" t="s">
        <v>6298</v>
      </c>
      <c r="J8343" s="3" t="str">
        <f>IF($B8343="SINAPI",IF(ISNUMBER(MATCH(Banco!$C8343,Analitico!$A:$A,0)),INDEX(Analitico!E:E,MATCH(Banco!$C8343,Analitico!$A:$A,0))&amp;"%",""),"")</f>
        <v/>
      </c>
      <c r="K8343" s="3" t="str">
        <f>IF($B8343="SINAPI",IF(ISNUMBER(MATCH(Banco!$C8343,Analitico!$A:$A,0)),INDEX(Analitico!F:F,MATCH(Banco!$C8343,Analitico!$A:$A,0))&amp;"%",""),"")</f>
        <v/>
      </c>
    </row>
    <row r="8344" spans="1:11" x14ac:dyDescent="0.2">
      <c r="A8344" s="1" t="str">
        <f t="shared" si="131"/>
        <v>SINAPI 98277</v>
      </c>
      <c r="B8344" s="3" t="s">
        <v>21527</v>
      </c>
      <c r="C8344" s="3" t="s">
        <v>9675</v>
      </c>
      <c r="D8344" s="2" t="s">
        <v>16897</v>
      </c>
      <c r="E8344" s="3" t="s">
        <v>20621</v>
      </c>
      <c r="F8344" s="67" t="s">
        <v>5276</v>
      </c>
      <c r="G8344" s="67" t="s">
        <v>29972</v>
      </c>
      <c r="I8344" s="3" t="s">
        <v>6298</v>
      </c>
      <c r="J8344" s="3" t="str">
        <f>IF($B8344="SINAPI",IF(ISNUMBER(MATCH(Banco!$C8344,Analitico!$A:$A,0)),INDEX(Analitico!E:E,MATCH(Banco!$C8344,Analitico!$A:$A,0))&amp;"%",""),"")</f>
        <v/>
      </c>
      <c r="K8344" s="3" t="str">
        <f>IF($B8344="SINAPI",IF(ISNUMBER(MATCH(Banco!$C8344,Analitico!$A:$A,0)),INDEX(Analitico!F:F,MATCH(Banco!$C8344,Analitico!$A:$A,0))&amp;"%",""),"")</f>
        <v/>
      </c>
    </row>
    <row r="8345" spans="1:11" x14ac:dyDescent="0.2">
      <c r="A8345" s="1" t="str">
        <f t="shared" si="131"/>
        <v>SINAPI 98278</v>
      </c>
      <c r="B8345" s="3" t="s">
        <v>21527</v>
      </c>
      <c r="C8345" s="3" t="s">
        <v>9676</v>
      </c>
      <c r="D8345" s="2" t="s">
        <v>16898</v>
      </c>
      <c r="E8345" s="3" t="s">
        <v>20621</v>
      </c>
      <c r="F8345" s="67" t="s">
        <v>30891</v>
      </c>
      <c r="G8345" s="67" t="s">
        <v>33582</v>
      </c>
      <c r="I8345" s="3" t="s">
        <v>6298</v>
      </c>
      <c r="J8345" s="3" t="str">
        <f>IF($B8345="SINAPI",IF(ISNUMBER(MATCH(Banco!$C8345,Analitico!$A:$A,0)),INDEX(Analitico!E:E,MATCH(Banco!$C8345,Analitico!$A:$A,0))&amp;"%",""),"")</f>
        <v/>
      </c>
      <c r="K8345" s="3" t="str">
        <f>IF($B8345="SINAPI",IF(ISNUMBER(MATCH(Banco!$C8345,Analitico!$A:$A,0)),INDEX(Analitico!F:F,MATCH(Banco!$C8345,Analitico!$A:$A,0))&amp;"%",""),"")</f>
        <v/>
      </c>
    </row>
    <row r="8346" spans="1:11" x14ac:dyDescent="0.2">
      <c r="A8346" s="1" t="str">
        <f t="shared" si="131"/>
        <v>SINAPI 98279</v>
      </c>
      <c r="B8346" s="3" t="s">
        <v>21527</v>
      </c>
      <c r="C8346" s="3" t="s">
        <v>9677</v>
      </c>
      <c r="D8346" s="2" t="s">
        <v>16899</v>
      </c>
      <c r="E8346" s="3" t="s">
        <v>20621</v>
      </c>
      <c r="F8346" s="67" t="s">
        <v>39309</v>
      </c>
      <c r="G8346" s="67" t="s">
        <v>21834</v>
      </c>
      <c r="I8346" s="3" t="s">
        <v>6298</v>
      </c>
      <c r="J8346" s="3" t="str">
        <f>IF($B8346="SINAPI",IF(ISNUMBER(MATCH(Banco!$C8346,Analitico!$A:$A,0)),INDEX(Analitico!E:E,MATCH(Banco!$C8346,Analitico!$A:$A,0))&amp;"%",""),"")</f>
        <v/>
      </c>
      <c r="K8346" s="3" t="str">
        <f>IF($B8346="SINAPI",IF(ISNUMBER(MATCH(Banco!$C8346,Analitico!$A:$A,0)),INDEX(Analitico!F:F,MATCH(Banco!$C8346,Analitico!$A:$A,0))&amp;"%",""),"")</f>
        <v/>
      </c>
    </row>
    <row r="8347" spans="1:11" ht="22.5" x14ac:dyDescent="0.2">
      <c r="A8347" s="1" t="str">
        <f t="shared" si="131"/>
        <v>SINAPI 98280</v>
      </c>
      <c r="B8347" s="3" t="s">
        <v>21527</v>
      </c>
      <c r="C8347" s="3" t="s">
        <v>9678</v>
      </c>
      <c r="D8347" s="2" t="s">
        <v>16900</v>
      </c>
      <c r="E8347" s="3" t="s">
        <v>20621</v>
      </c>
      <c r="F8347" s="67" t="s">
        <v>4500</v>
      </c>
      <c r="G8347" s="67" t="s">
        <v>21240</v>
      </c>
      <c r="I8347" s="3" t="s">
        <v>6298</v>
      </c>
      <c r="J8347" s="3" t="str">
        <f>IF($B8347="SINAPI",IF(ISNUMBER(MATCH(Banco!$C8347,Analitico!$A:$A,0)),INDEX(Analitico!E:E,MATCH(Banco!$C8347,Analitico!$A:$A,0))&amp;"%",""),"")</f>
        <v/>
      </c>
      <c r="K8347" s="3" t="str">
        <f>IF($B8347="SINAPI",IF(ISNUMBER(MATCH(Banco!$C8347,Analitico!$A:$A,0)),INDEX(Analitico!F:F,MATCH(Banco!$C8347,Analitico!$A:$A,0))&amp;"%",""),"")</f>
        <v/>
      </c>
    </row>
    <row r="8348" spans="1:11" ht="22.5" x14ac:dyDescent="0.2">
      <c r="A8348" s="1" t="str">
        <f t="shared" si="131"/>
        <v>SINAPI 98281</v>
      </c>
      <c r="B8348" s="3" t="s">
        <v>21527</v>
      </c>
      <c r="C8348" s="3" t="s">
        <v>9679</v>
      </c>
      <c r="D8348" s="2" t="s">
        <v>16901</v>
      </c>
      <c r="E8348" s="3" t="s">
        <v>20621</v>
      </c>
      <c r="F8348" s="67" t="s">
        <v>20768</v>
      </c>
      <c r="G8348" s="67" t="s">
        <v>4958</v>
      </c>
      <c r="I8348" s="3" t="s">
        <v>6298</v>
      </c>
      <c r="J8348" s="3" t="str">
        <f>IF($B8348="SINAPI",IF(ISNUMBER(MATCH(Banco!$C8348,Analitico!$A:$A,0)),INDEX(Analitico!E:E,MATCH(Banco!$C8348,Analitico!$A:$A,0))&amp;"%",""),"")</f>
        <v/>
      </c>
      <c r="K8348" s="3" t="str">
        <f>IF($B8348="SINAPI",IF(ISNUMBER(MATCH(Banco!$C8348,Analitico!$A:$A,0)),INDEX(Analitico!F:F,MATCH(Banco!$C8348,Analitico!$A:$A,0))&amp;"%",""),"")</f>
        <v/>
      </c>
    </row>
    <row r="8349" spans="1:11" ht="22.5" x14ac:dyDescent="0.2">
      <c r="A8349" s="1" t="str">
        <f t="shared" si="131"/>
        <v>SINAPI 98282</v>
      </c>
      <c r="B8349" s="3" t="s">
        <v>21527</v>
      </c>
      <c r="C8349" s="3" t="s">
        <v>9680</v>
      </c>
      <c r="D8349" s="2" t="s">
        <v>16902</v>
      </c>
      <c r="E8349" s="3" t="s">
        <v>20621</v>
      </c>
      <c r="F8349" s="67" t="s">
        <v>21333</v>
      </c>
      <c r="G8349" s="67" t="s">
        <v>4941</v>
      </c>
      <c r="I8349" s="3" t="s">
        <v>6298</v>
      </c>
      <c r="J8349" s="3" t="str">
        <f>IF($B8349="SINAPI",IF(ISNUMBER(MATCH(Banco!$C8349,Analitico!$A:$A,0)),INDEX(Analitico!E:E,MATCH(Banco!$C8349,Analitico!$A:$A,0))&amp;"%",""),"")</f>
        <v/>
      </c>
      <c r="K8349" s="3" t="str">
        <f>IF($B8349="SINAPI",IF(ISNUMBER(MATCH(Banco!$C8349,Analitico!$A:$A,0)),INDEX(Analitico!F:F,MATCH(Banco!$C8349,Analitico!$A:$A,0))&amp;"%",""),"")</f>
        <v/>
      </c>
    </row>
    <row r="8350" spans="1:11" ht="22.5" x14ac:dyDescent="0.2">
      <c r="A8350" s="1" t="str">
        <f t="shared" si="131"/>
        <v>SINAPI 98283</v>
      </c>
      <c r="B8350" s="3" t="s">
        <v>21527</v>
      </c>
      <c r="C8350" s="3" t="s">
        <v>9681</v>
      </c>
      <c r="D8350" s="2" t="s">
        <v>16903</v>
      </c>
      <c r="E8350" s="3" t="s">
        <v>20621</v>
      </c>
      <c r="F8350" s="67" t="s">
        <v>4960</v>
      </c>
      <c r="G8350" s="67" t="s">
        <v>6162</v>
      </c>
      <c r="I8350" s="3" t="s">
        <v>6298</v>
      </c>
      <c r="J8350" s="3" t="str">
        <f>IF($B8350="SINAPI",IF(ISNUMBER(MATCH(Banco!$C8350,Analitico!$A:$A,0)),INDEX(Analitico!E:E,MATCH(Banco!$C8350,Analitico!$A:$A,0))&amp;"%",""),"")</f>
        <v/>
      </c>
      <c r="K8350" s="3" t="str">
        <f>IF($B8350="SINAPI",IF(ISNUMBER(MATCH(Banco!$C8350,Analitico!$A:$A,0)),INDEX(Analitico!F:F,MATCH(Banco!$C8350,Analitico!$A:$A,0))&amp;"%",""),"")</f>
        <v/>
      </c>
    </row>
    <row r="8351" spans="1:11" ht="22.5" x14ac:dyDescent="0.2">
      <c r="A8351" s="1" t="str">
        <f t="shared" si="131"/>
        <v>SINAPI 98284</v>
      </c>
      <c r="B8351" s="3" t="s">
        <v>21527</v>
      </c>
      <c r="C8351" s="3" t="s">
        <v>9682</v>
      </c>
      <c r="D8351" s="2" t="s">
        <v>16904</v>
      </c>
      <c r="E8351" s="3" t="s">
        <v>20621</v>
      </c>
      <c r="F8351" s="67" t="s">
        <v>29449</v>
      </c>
      <c r="G8351" s="67" t="s">
        <v>5035</v>
      </c>
      <c r="I8351" s="3" t="s">
        <v>6298</v>
      </c>
      <c r="J8351" s="3" t="str">
        <f>IF($B8351="SINAPI",IF(ISNUMBER(MATCH(Banco!$C8351,Analitico!$A:$A,0)),INDEX(Analitico!E:E,MATCH(Banco!$C8351,Analitico!$A:$A,0))&amp;"%",""),"")</f>
        <v/>
      </c>
      <c r="K8351" s="3" t="str">
        <f>IF($B8351="SINAPI",IF(ISNUMBER(MATCH(Banco!$C8351,Analitico!$A:$A,0)),INDEX(Analitico!F:F,MATCH(Banco!$C8351,Analitico!$A:$A,0))&amp;"%",""),"")</f>
        <v/>
      </c>
    </row>
    <row r="8352" spans="1:11" ht="22.5" x14ac:dyDescent="0.2">
      <c r="A8352" s="1" t="str">
        <f t="shared" si="131"/>
        <v>SINAPI 98285</v>
      </c>
      <c r="B8352" s="3" t="s">
        <v>21527</v>
      </c>
      <c r="C8352" s="3" t="s">
        <v>9683</v>
      </c>
      <c r="D8352" s="2" t="s">
        <v>16905</v>
      </c>
      <c r="E8352" s="3" t="s">
        <v>20621</v>
      </c>
      <c r="F8352" s="67" t="s">
        <v>5024</v>
      </c>
      <c r="G8352" s="67" t="s">
        <v>21291</v>
      </c>
      <c r="I8352" s="3" t="s">
        <v>6298</v>
      </c>
      <c r="J8352" s="3" t="str">
        <f>IF($B8352="SINAPI",IF(ISNUMBER(MATCH(Banco!$C8352,Analitico!$A:$A,0)),INDEX(Analitico!E:E,MATCH(Banco!$C8352,Analitico!$A:$A,0))&amp;"%",""),"")</f>
        <v/>
      </c>
      <c r="K8352" s="3" t="str">
        <f>IF($B8352="SINAPI",IF(ISNUMBER(MATCH(Banco!$C8352,Analitico!$A:$A,0)),INDEX(Analitico!F:F,MATCH(Banco!$C8352,Analitico!$A:$A,0))&amp;"%",""),"")</f>
        <v/>
      </c>
    </row>
    <row r="8353" spans="1:11" ht="22.5" x14ac:dyDescent="0.2">
      <c r="A8353" s="1" t="str">
        <f t="shared" si="131"/>
        <v>SINAPI 98286</v>
      </c>
      <c r="B8353" s="3" t="s">
        <v>21527</v>
      </c>
      <c r="C8353" s="3" t="s">
        <v>9684</v>
      </c>
      <c r="D8353" s="2" t="s">
        <v>16906</v>
      </c>
      <c r="E8353" s="3" t="s">
        <v>20621</v>
      </c>
      <c r="F8353" s="67" t="s">
        <v>5382</v>
      </c>
      <c r="G8353" s="67" t="s">
        <v>32205</v>
      </c>
      <c r="I8353" s="3" t="s">
        <v>6298</v>
      </c>
      <c r="J8353" s="3" t="str">
        <f>IF($B8353="SINAPI",IF(ISNUMBER(MATCH(Banco!$C8353,Analitico!$A:$A,0)),INDEX(Analitico!E:E,MATCH(Banco!$C8353,Analitico!$A:$A,0))&amp;"%",""),"")</f>
        <v/>
      </c>
      <c r="K8353" s="3" t="str">
        <f>IF($B8353="SINAPI",IF(ISNUMBER(MATCH(Banco!$C8353,Analitico!$A:$A,0)),INDEX(Analitico!F:F,MATCH(Banco!$C8353,Analitico!$A:$A,0))&amp;"%",""),"")</f>
        <v/>
      </c>
    </row>
    <row r="8354" spans="1:11" ht="22.5" x14ac:dyDescent="0.2">
      <c r="A8354" s="1" t="str">
        <f t="shared" si="131"/>
        <v>SINAPI 98287</v>
      </c>
      <c r="B8354" s="3" t="s">
        <v>21527</v>
      </c>
      <c r="C8354" s="3" t="s">
        <v>9685</v>
      </c>
      <c r="D8354" s="2" t="s">
        <v>16907</v>
      </c>
      <c r="E8354" s="3" t="s">
        <v>20621</v>
      </c>
      <c r="F8354" s="67" t="s">
        <v>21904</v>
      </c>
      <c r="G8354" s="67" t="s">
        <v>4790</v>
      </c>
      <c r="I8354" s="3" t="s">
        <v>6298</v>
      </c>
      <c r="J8354" s="3" t="str">
        <f>IF($B8354="SINAPI",IF(ISNUMBER(MATCH(Banco!$C8354,Analitico!$A:$A,0)),INDEX(Analitico!E:E,MATCH(Banco!$C8354,Analitico!$A:$A,0))&amp;"%",""),"")</f>
        <v/>
      </c>
      <c r="K8354" s="3" t="str">
        <f>IF($B8354="SINAPI",IF(ISNUMBER(MATCH(Banco!$C8354,Analitico!$A:$A,0)),INDEX(Analitico!F:F,MATCH(Banco!$C8354,Analitico!$A:$A,0))&amp;"%",""),"")</f>
        <v/>
      </c>
    </row>
    <row r="8355" spans="1:11" ht="22.5" x14ac:dyDescent="0.2">
      <c r="A8355" s="1" t="str">
        <f t="shared" ref="A8355:A8418" si="132">CONCATENAR</f>
        <v>SINAPI 98288</v>
      </c>
      <c r="B8355" s="3" t="s">
        <v>21527</v>
      </c>
      <c r="C8355" s="3" t="s">
        <v>9686</v>
      </c>
      <c r="D8355" s="2" t="s">
        <v>16908</v>
      </c>
      <c r="E8355" s="3" t="s">
        <v>20621</v>
      </c>
      <c r="F8355" s="67" t="s">
        <v>5557</v>
      </c>
      <c r="G8355" s="67" t="s">
        <v>30750</v>
      </c>
      <c r="I8355" s="3" t="s">
        <v>6298</v>
      </c>
      <c r="J8355" s="3" t="str">
        <f>IF($B8355="SINAPI",IF(ISNUMBER(MATCH(Banco!$C8355,Analitico!$A:$A,0)),INDEX(Analitico!E:E,MATCH(Banco!$C8355,Analitico!$A:$A,0))&amp;"%",""),"")</f>
        <v/>
      </c>
      <c r="K8355" s="3" t="str">
        <f>IF($B8355="SINAPI",IF(ISNUMBER(MATCH(Banco!$C8355,Analitico!$A:$A,0)),INDEX(Analitico!F:F,MATCH(Banco!$C8355,Analitico!$A:$A,0))&amp;"%",""),"")</f>
        <v/>
      </c>
    </row>
    <row r="8356" spans="1:11" ht="22.5" x14ac:dyDescent="0.2">
      <c r="A8356" s="1" t="str">
        <f t="shared" si="132"/>
        <v>SINAPI 98289</v>
      </c>
      <c r="B8356" s="3" t="s">
        <v>21527</v>
      </c>
      <c r="C8356" s="3" t="s">
        <v>9687</v>
      </c>
      <c r="D8356" s="2" t="s">
        <v>16909</v>
      </c>
      <c r="E8356" s="3" t="s">
        <v>20621</v>
      </c>
      <c r="F8356" s="67" t="s">
        <v>5694</v>
      </c>
      <c r="G8356" s="67" t="s">
        <v>4611</v>
      </c>
      <c r="I8356" s="3" t="s">
        <v>6298</v>
      </c>
      <c r="J8356" s="3" t="str">
        <f>IF($B8356="SINAPI",IF(ISNUMBER(MATCH(Banco!$C8356,Analitico!$A:$A,0)),INDEX(Analitico!E:E,MATCH(Banco!$C8356,Analitico!$A:$A,0))&amp;"%",""),"")</f>
        <v/>
      </c>
      <c r="K8356" s="3" t="str">
        <f>IF($B8356="SINAPI",IF(ISNUMBER(MATCH(Banco!$C8356,Analitico!$A:$A,0)),INDEX(Analitico!F:F,MATCH(Banco!$C8356,Analitico!$A:$A,0))&amp;"%",""),"")</f>
        <v/>
      </c>
    </row>
    <row r="8357" spans="1:11" ht="22.5" x14ac:dyDescent="0.2">
      <c r="A8357" s="1" t="str">
        <f t="shared" si="132"/>
        <v>SINAPI 98290</v>
      </c>
      <c r="B8357" s="3" t="s">
        <v>21527</v>
      </c>
      <c r="C8357" s="3" t="s">
        <v>9688</v>
      </c>
      <c r="D8357" s="2" t="s">
        <v>16910</v>
      </c>
      <c r="E8357" s="3" t="s">
        <v>20621</v>
      </c>
      <c r="F8357" s="67" t="s">
        <v>5825</v>
      </c>
      <c r="G8357" s="67" t="s">
        <v>4706</v>
      </c>
      <c r="I8357" s="3" t="s">
        <v>6298</v>
      </c>
      <c r="J8357" s="3" t="str">
        <f>IF($B8357="SINAPI",IF(ISNUMBER(MATCH(Banco!$C8357,Analitico!$A:$A,0)),INDEX(Analitico!E:E,MATCH(Banco!$C8357,Analitico!$A:$A,0))&amp;"%",""),"")</f>
        <v/>
      </c>
      <c r="K8357" s="3" t="str">
        <f>IF($B8357="SINAPI",IF(ISNUMBER(MATCH(Banco!$C8357,Analitico!$A:$A,0)),INDEX(Analitico!F:F,MATCH(Banco!$C8357,Analitico!$A:$A,0))&amp;"%",""),"")</f>
        <v/>
      </c>
    </row>
    <row r="8358" spans="1:11" ht="22.5" x14ac:dyDescent="0.2">
      <c r="A8358" s="1" t="str">
        <f t="shared" si="132"/>
        <v>SINAPI 98291</v>
      </c>
      <c r="B8358" s="3" t="s">
        <v>21527</v>
      </c>
      <c r="C8358" s="3" t="s">
        <v>9689</v>
      </c>
      <c r="D8358" s="2" t="s">
        <v>16911</v>
      </c>
      <c r="E8358" s="3" t="s">
        <v>20621</v>
      </c>
      <c r="F8358" s="67" t="s">
        <v>4712</v>
      </c>
      <c r="G8358" s="67" t="s">
        <v>5432</v>
      </c>
      <c r="I8358" s="3" t="s">
        <v>6298</v>
      </c>
      <c r="J8358" s="3" t="str">
        <f>IF($B8358="SINAPI",IF(ISNUMBER(MATCH(Banco!$C8358,Analitico!$A:$A,0)),INDEX(Analitico!E:E,MATCH(Banco!$C8358,Analitico!$A:$A,0))&amp;"%",""),"")</f>
        <v/>
      </c>
      <c r="K8358" s="3" t="str">
        <f>IF($B8358="SINAPI",IF(ISNUMBER(MATCH(Banco!$C8358,Analitico!$A:$A,0)),INDEX(Analitico!F:F,MATCH(Banco!$C8358,Analitico!$A:$A,0))&amp;"%",""),"")</f>
        <v/>
      </c>
    </row>
    <row r="8359" spans="1:11" ht="22.5" x14ac:dyDescent="0.2">
      <c r="A8359" s="1" t="str">
        <f t="shared" si="132"/>
        <v>SINAPI 98292</v>
      </c>
      <c r="B8359" s="3" t="s">
        <v>21527</v>
      </c>
      <c r="C8359" s="3" t="s">
        <v>9690</v>
      </c>
      <c r="D8359" s="2" t="s">
        <v>16912</v>
      </c>
      <c r="E8359" s="3" t="s">
        <v>20621</v>
      </c>
      <c r="F8359" s="67" t="s">
        <v>4716</v>
      </c>
      <c r="G8359" s="67" t="s">
        <v>5702</v>
      </c>
      <c r="I8359" s="3" t="s">
        <v>6298</v>
      </c>
      <c r="J8359" s="3" t="str">
        <f>IF($B8359="SINAPI",IF(ISNUMBER(MATCH(Banco!$C8359,Analitico!$A:$A,0)),INDEX(Analitico!E:E,MATCH(Banco!$C8359,Analitico!$A:$A,0))&amp;"%",""),"")</f>
        <v/>
      </c>
      <c r="K8359" s="3" t="str">
        <f>IF($B8359="SINAPI",IF(ISNUMBER(MATCH(Banco!$C8359,Analitico!$A:$A,0)),INDEX(Analitico!F:F,MATCH(Banco!$C8359,Analitico!$A:$A,0))&amp;"%",""),"")</f>
        <v/>
      </c>
    </row>
    <row r="8360" spans="1:11" ht="22.5" x14ac:dyDescent="0.2">
      <c r="A8360" s="1" t="str">
        <f t="shared" si="132"/>
        <v>SINAPI 98293</v>
      </c>
      <c r="B8360" s="3" t="s">
        <v>21527</v>
      </c>
      <c r="C8360" s="3" t="s">
        <v>9691</v>
      </c>
      <c r="D8360" s="2" t="s">
        <v>16913</v>
      </c>
      <c r="E8360" s="3" t="s">
        <v>20621</v>
      </c>
      <c r="F8360" s="67" t="s">
        <v>21121</v>
      </c>
      <c r="G8360" s="67" t="s">
        <v>5758</v>
      </c>
      <c r="I8360" s="3" t="s">
        <v>6298</v>
      </c>
      <c r="J8360" s="3" t="str">
        <f>IF($B8360="SINAPI",IF(ISNUMBER(MATCH(Banco!$C8360,Analitico!$A:$A,0)),INDEX(Analitico!E:E,MATCH(Banco!$C8360,Analitico!$A:$A,0))&amp;"%",""),"")</f>
        <v/>
      </c>
      <c r="K8360" s="3" t="str">
        <f>IF($B8360="SINAPI",IF(ISNUMBER(MATCH(Banco!$C8360,Analitico!$A:$A,0)),INDEX(Analitico!F:F,MATCH(Banco!$C8360,Analitico!$A:$A,0))&amp;"%",""),"")</f>
        <v/>
      </c>
    </row>
    <row r="8361" spans="1:11" ht="22.5" x14ac:dyDescent="0.2">
      <c r="A8361" s="1" t="str">
        <f t="shared" si="132"/>
        <v>SINAPI 98400</v>
      </c>
      <c r="B8361" s="3" t="s">
        <v>21527</v>
      </c>
      <c r="C8361" s="3" t="s">
        <v>9692</v>
      </c>
      <c r="D8361" s="2" t="s">
        <v>16914</v>
      </c>
      <c r="E8361" s="3" t="s">
        <v>20621</v>
      </c>
      <c r="F8361" s="67" t="s">
        <v>5705</v>
      </c>
      <c r="G8361" s="67" t="s">
        <v>21202</v>
      </c>
      <c r="I8361" s="3" t="s">
        <v>6298</v>
      </c>
      <c r="J8361" s="3" t="str">
        <f>IF($B8361="SINAPI",IF(ISNUMBER(MATCH(Banco!$C8361,Analitico!$A:$A,0)),INDEX(Analitico!E:E,MATCH(Banco!$C8361,Analitico!$A:$A,0))&amp;"%",""),"")</f>
        <v/>
      </c>
      <c r="K8361" s="3" t="str">
        <f>IF($B8361="SINAPI",IF(ISNUMBER(MATCH(Banco!$C8361,Analitico!$A:$A,0)),INDEX(Analitico!F:F,MATCH(Banco!$C8361,Analitico!$A:$A,0))&amp;"%",""),"")</f>
        <v/>
      </c>
    </row>
    <row r="8362" spans="1:11" ht="22.5" x14ac:dyDescent="0.2">
      <c r="A8362" s="1" t="str">
        <f t="shared" si="132"/>
        <v>SINAPI 98401</v>
      </c>
      <c r="B8362" s="3" t="s">
        <v>21527</v>
      </c>
      <c r="C8362" s="3" t="s">
        <v>9693</v>
      </c>
      <c r="D8362" s="2" t="s">
        <v>16915</v>
      </c>
      <c r="E8362" s="3" t="s">
        <v>20621</v>
      </c>
      <c r="F8362" s="67" t="s">
        <v>36896</v>
      </c>
      <c r="G8362" s="67" t="s">
        <v>6334</v>
      </c>
      <c r="I8362" s="3" t="s">
        <v>6298</v>
      </c>
      <c r="J8362" s="3" t="str">
        <f>IF($B8362="SINAPI",IF(ISNUMBER(MATCH(Banco!$C8362,Analitico!$A:$A,0)),INDEX(Analitico!E:E,MATCH(Banco!$C8362,Analitico!$A:$A,0))&amp;"%",""),"")</f>
        <v/>
      </c>
      <c r="K8362" s="3" t="str">
        <f>IF($B8362="SINAPI",IF(ISNUMBER(MATCH(Banco!$C8362,Analitico!$A:$A,0)),INDEX(Analitico!F:F,MATCH(Banco!$C8362,Analitico!$A:$A,0))&amp;"%",""),"")</f>
        <v/>
      </c>
    </row>
    <row r="8363" spans="1:11" ht="22.5" x14ac:dyDescent="0.2">
      <c r="A8363" s="1" t="str">
        <f t="shared" si="132"/>
        <v>SINAPI 98402</v>
      </c>
      <c r="B8363" s="3" t="s">
        <v>21527</v>
      </c>
      <c r="C8363" s="3" t="s">
        <v>9694</v>
      </c>
      <c r="D8363" s="2" t="s">
        <v>16916</v>
      </c>
      <c r="E8363" s="3" t="s">
        <v>20621</v>
      </c>
      <c r="F8363" s="67" t="s">
        <v>5891</v>
      </c>
      <c r="G8363" s="67" t="s">
        <v>21645</v>
      </c>
      <c r="I8363" s="3" t="s">
        <v>6298</v>
      </c>
      <c r="J8363" s="3" t="str">
        <f>IF($B8363="SINAPI",IF(ISNUMBER(MATCH(Banco!$C8363,Analitico!$A:$A,0)),INDEX(Analitico!E:E,MATCH(Banco!$C8363,Analitico!$A:$A,0))&amp;"%",""),"")</f>
        <v/>
      </c>
      <c r="K8363" s="3" t="str">
        <f>IF($B8363="SINAPI",IF(ISNUMBER(MATCH(Banco!$C8363,Analitico!$A:$A,0)),INDEX(Analitico!F:F,MATCH(Banco!$C8363,Analitico!$A:$A,0))&amp;"%",""),"")</f>
        <v/>
      </c>
    </row>
    <row r="8364" spans="1:11" x14ac:dyDescent="0.2">
      <c r="A8364" s="1" t="str">
        <f t="shared" si="132"/>
        <v>SINAPI 100556</v>
      </c>
      <c r="B8364" s="3" t="s">
        <v>21527</v>
      </c>
      <c r="C8364" s="3" t="s">
        <v>9695</v>
      </c>
      <c r="D8364" s="2" t="s">
        <v>16917</v>
      </c>
      <c r="E8364" s="3" t="s">
        <v>20622</v>
      </c>
      <c r="F8364" s="67" t="s">
        <v>21055</v>
      </c>
      <c r="G8364" s="67" t="s">
        <v>29583</v>
      </c>
      <c r="I8364" s="3" t="s">
        <v>6298</v>
      </c>
      <c r="J8364" s="3" t="str">
        <f>IF($B8364="SINAPI",IF(ISNUMBER(MATCH(Banco!$C8364,Analitico!$A:$A,0)),INDEX(Analitico!E:E,MATCH(Banco!$C8364,Analitico!$A:$A,0))&amp;"%",""),"")</f>
        <v/>
      </c>
      <c r="K8364" s="3" t="str">
        <f>IF($B8364="SINAPI",IF(ISNUMBER(MATCH(Banco!$C8364,Analitico!$A:$A,0)),INDEX(Analitico!F:F,MATCH(Banco!$C8364,Analitico!$A:$A,0))&amp;"%",""),"")</f>
        <v/>
      </c>
    </row>
    <row r="8365" spans="1:11" x14ac:dyDescent="0.2">
      <c r="A8365" s="1" t="str">
        <f t="shared" si="132"/>
        <v>SINAPI 100557</v>
      </c>
      <c r="B8365" s="3" t="s">
        <v>21527</v>
      </c>
      <c r="C8365" s="3" t="s">
        <v>9696</v>
      </c>
      <c r="D8365" s="2" t="s">
        <v>16918</v>
      </c>
      <c r="E8365" s="3" t="s">
        <v>20622</v>
      </c>
      <c r="F8365" s="67" t="s">
        <v>39310</v>
      </c>
      <c r="G8365" s="67" t="s">
        <v>36425</v>
      </c>
      <c r="I8365" s="3" t="s">
        <v>6298</v>
      </c>
      <c r="J8365" s="3" t="str">
        <f>IF($B8365="SINAPI",IF(ISNUMBER(MATCH(Banco!$C8365,Analitico!$A:$A,0)),INDEX(Analitico!E:E,MATCH(Banco!$C8365,Analitico!$A:$A,0))&amp;"%",""),"")</f>
        <v/>
      </c>
      <c r="K8365" s="3" t="str">
        <f>IF($B8365="SINAPI",IF(ISNUMBER(MATCH(Banco!$C8365,Analitico!$A:$A,0)),INDEX(Analitico!F:F,MATCH(Banco!$C8365,Analitico!$A:$A,0))&amp;"%",""),"")</f>
        <v/>
      </c>
    </row>
    <row r="8366" spans="1:11" ht="22.5" x14ac:dyDescent="0.2">
      <c r="A8366" s="1" t="str">
        <f t="shared" si="132"/>
        <v>SINAPI 100560</v>
      </c>
      <c r="B8366" s="3" t="s">
        <v>21527</v>
      </c>
      <c r="C8366" s="3" t="s">
        <v>9697</v>
      </c>
      <c r="D8366" s="2" t="s">
        <v>16919</v>
      </c>
      <c r="E8366" s="3" t="s">
        <v>20622</v>
      </c>
      <c r="F8366" s="67" t="s">
        <v>32092</v>
      </c>
      <c r="G8366" s="67" t="s">
        <v>31991</v>
      </c>
      <c r="I8366" s="3" t="s">
        <v>6298</v>
      </c>
      <c r="J8366" s="3" t="str">
        <f>IF($B8366="SINAPI",IF(ISNUMBER(MATCH(Banco!$C8366,Analitico!$A:$A,0)),INDEX(Analitico!E:E,MATCH(Banco!$C8366,Analitico!$A:$A,0))&amp;"%",""),"")</f>
        <v/>
      </c>
      <c r="K8366" s="3" t="str">
        <f>IF($B8366="SINAPI",IF(ISNUMBER(MATCH(Banco!$C8366,Analitico!$A:$A,0)),INDEX(Analitico!F:F,MATCH(Banco!$C8366,Analitico!$A:$A,0))&amp;"%",""),"")</f>
        <v/>
      </c>
    </row>
    <row r="8367" spans="1:11" ht="22.5" x14ac:dyDescent="0.2">
      <c r="A8367" s="1" t="str">
        <f t="shared" si="132"/>
        <v>SINAPI 100561</v>
      </c>
      <c r="B8367" s="3" t="s">
        <v>21527</v>
      </c>
      <c r="C8367" s="3" t="s">
        <v>9698</v>
      </c>
      <c r="D8367" s="2" t="s">
        <v>16920</v>
      </c>
      <c r="E8367" s="3" t="s">
        <v>20622</v>
      </c>
      <c r="F8367" s="67" t="s">
        <v>39311</v>
      </c>
      <c r="G8367" s="67" t="s">
        <v>36426</v>
      </c>
      <c r="I8367" s="3" t="s">
        <v>6298</v>
      </c>
      <c r="J8367" s="3" t="str">
        <f>IF($B8367="SINAPI",IF(ISNUMBER(MATCH(Banco!$C8367,Analitico!$A:$A,0)),INDEX(Analitico!E:E,MATCH(Banco!$C8367,Analitico!$A:$A,0))&amp;"%",""),"")</f>
        <v/>
      </c>
      <c r="K8367" s="3" t="str">
        <f>IF($B8367="SINAPI",IF(ISNUMBER(MATCH(Banco!$C8367,Analitico!$A:$A,0)),INDEX(Analitico!F:F,MATCH(Banco!$C8367,Analitico!$A:$A,0))&amp;"%",""),"")</f>
        <v/>
      </c>
    </row>
    <row r="8368" spans="1:11" ht="22.5" x14ac:dyDescent="0.2">
      <c r="A8368" s="1" t="str">
        <f t="shared" si="132"/>
        <v>SINAPI 100562</v>
      </c>
      <c r="B8368" s="3" t="s">
        <v>21527</v>
      </c>
      <c r="C8368" s="3" t="s">
        <v>9699</v>
      </c>
      <c r="D8368" s="2" t="s">
        <v>16921</v>
      </c>
      <c r="E8368" s="3" t="s">
        <v>20622</v>
      </c>
      <c r="F8368" s="67" t="s">
        <v>39312</v>
      </c>
      <c r="G8368" s="67" t="s">
        <v>36427</v>
      </c>
      <c r="I8368" s="3" t="s">
        <v>6298</v>
      </c>
      <c r="J8368" s="3" t="str">
        <f>IF($B8368="SINAPI",IF(ISNUMBER(MATCH(Banco!$C8368,Analitico!$A:$A,0)),INDEX(Analitico!E:E,MATCH(Banco!$C8368,Analitico!$A:$A,0))&amp;"%",""),"")</f>
        <v/>
      </c>
      <c r="K8368" s="3" t="str">
        <f>IF($B8368="SINAPI",IF(ISNUMBER(MATCH(Banco!$C8368,Analitico!$A:$A,0)),INDEX(Analitico!F:F,MATCH(Banco!$C8368,Analitico!$A:$A,0))&amp;"%",""),"")</f>
        <v/>
      </c>
    </row>
    <row r="8369" spans="1:11" ht="22.5" x14ac:dyDescent="0.2">
      <c r="A8369" s="1" t="str">
        <f t="shared" si="132"/>
        <v>SINAPI 100563</v>
      </c>
      <c r="B8369" s="3" t="s">
        <v>21527</v>
      </c>
      <c r="C8369" s="3" t="s">
        <v>9700</v>
      </c>
      <c r="D8369" s="2" t="s">
        <v>16922</v>
      </c>
      <c r="E8369" s="3" t="s">
        <v>20622</v>
      </c>
      <c r="F8369" s="67" t="s">
        <v>39313</v>
      </c>
      <c r="G8369" s="67" t="s">
        <v>36428</v>
      </c>
      <c r="I8369" s="3" t="s">
        <v>6298</v>
      </c>
      <c r="J8369" s="3" t="str">
        <f>IF($B8369="SINAPI",IF(ISNUMBER(MATCH(Banco!$C8369,Analitico!$A:$A,0)),INDEX(Analitico!E:E,MATCH(Banco!$C8369,Analitico!$A:$A,0))&amp;"%",""),"")</f>
        <v/>
      </c>
      <c r="K8369" s="3" t="str">
        <f>IF($B8369="SINAPI",IF(ISNUMBER(MATCH(Banco!$C8369,Analitico!$A:$A,0)),INDEX(Analitico!F:F,MATCH(Banco!$C8369,Analitico!$A:$A,0))&amp;"%",""),"")</f>
        <v/>
      </c>
    </row>
    <row r="8370" spans="1:11" ht="22.5" x14ac:dyDescent="0.2">
      <c r="A8370" s="1" t="str">
        <f t="shared" si="132"/>
        <v>SINAPI 101795</v>
      </c>
      <c r="B8370" s="3" t="s">
        <v>21527</v>
      </c>
      <c r="C8370" s="3" t="s">
        <v>9701</v>
      </c>
      <c r="D8370" s="2" t="s">
        <v>16923</v>
      </c>
      <c r="E8370" s="3" t="s">
        <v>20622</v>
      </c>
      <c r="F8370" s="67" t="s">
        <v>39314</v>
      </c>
      <c r="G8370" s="67" t="s">
        <v>36429</v>
      </c>
      <c r="I8370" s="3" t="s">
        <v>6300</v>
      </c>
      <c r="J8370" s="3" t="str">
        <f>IF($B8370="SINAPI",IF(ISNUMBER(MATCH(Banco!$C8370,Analitico!$A:$A,0)),INDEX(Analitico!E:E,MATCH(Banco!$C8370,Analitico!$A:$A,0))&amp;"%",""),"")</f>
        <v/>
      </c>
      <c r="K8370" s="3" t="str">
        <f>IF($B8370="SINAPI",IF(ISNUMBER(MATCH(Banco!$C8370,Analitico!$A:$A,0)),INDEX(Analitico!F:F,MATCH(Banco!$C8370,Analitico!$A:$A,0))&amp;"%",""),"")</f>
        <v/>
      </c>
    </row>
    <row r="8371" spans="1:11" ht="22.5" x14ac:dyDescent="0.2">
      <c r="A8371" s="1" t="str">
        <f t="shared" si="132"/>
        <v>SINAPI 101798</v>
      </c>
      <c r="B8371" s="3" t="s">
        <v>21527</v>
      </c>
      <c r="C8371" s="3" t="s">
        <v>9702</v>
      </c>
      <c r="D8371" s="2" t="s">
        <v>16924</v>
      </c>
      <c r="E8371" s="3" t="s">
        <v>20622</v>
      </c>
      <c r="F8371" s="67" t="s">
        <v>39315</v>
      </c>
      <c r="G8371" s="67" t="s">
        <v>31706</v>
      </c>
      <c r="I8371" s="3" t="s">
        <v>6298</v>
      </c>
      <c r="J8371" s="3" t="str">
        <f>IF($B8371="SINAPI",IF(ISNUMBER(MATCH(Banco!$C8371,Analitico!$A:$A,0)),INDEX(Analitico!E:E,MATCH(Banco!$C8371,Analitico!$A:$A,0))&amp;"%",""),"")</f>
        <v/>
      </c>
      <c r="K8371" s="3" t="str">
        <f>IF($B8371="SINAPI",IF(ISNUMBER(MATCH(Banco!$C8371,Analitico!$A:$A,0)),INDEX(Analitico!F:F,MATCH(Banco!$C8371,Analitico!$A:$A,0))&amp;"%",""),"")</f>
        <v/>
      </c>
    </row>
    <row r="8372" spans="1:11" ht="22.5" x14ac:dyDescent="0.2">
      <c r="A8372" s="1" t="str">
        <f t="shared" si="132"/>
        <v>SINAPI 101799</v>
      </c>
      <c r="B8372" s="3" t="s">
        <v>21527</v>
      </c>
      <c r="C8372" s="3" t="s">
        <v>9703</v>
      </c>
      <c r="D8372" s="2" t="s">
        <v>16925</v>
      </c>
      <c r="E8372" s="3" t="s">
        <v>20622</v>
      </c>
      <c r="F8372" s="67" t="s">
        <v>39316</v>
      </c>
      <c r="G8372" s="67" t="s">
        <v>36430</v>
      </c>
      <c r="I8372" s="3" t="s">
        <v>6298</v>
      </c>
      <c r="J8372" s="3" t="str">
        <f>IF($B8372="SINAPI",IF(ISNUMBER(MATCH(Banco!$C8372,Analitico!$A:$A,0)),INDEX(Analitico!E:E,MATCH(Banco!$C8372,Analitico!$A:$A,0))&amp;"%",""),"")</f>
        <v/>
      </c>
      <c r="K8372" s="3" t="str">
        <f>IF($B8372="SINAPI",IF(ISNUMBER(MATCH(Banco!$C8372,Analitico!$A:$A,0)),INDEX(Analitico!F:F,MATCH(Banco!$C8372,Analitico!$A:$A,0))&amp;"%",""),"")</f>
        <v/>
      </c>
    </row>
    <row r="8373" spans="1:11" x14ac:dyDescent="0.2">
      <c r="A8373" s="1" t="str">
        <f t="shared" si="132"/>
        <v>SINAPI 98397</v>
      </c>
      <c r="B8373" s="3" t="s">
        <v>21527</v>
      </c>
      <c r="C8373" s="3" t="s">
        <v>9704</v>
      </c>
      <c r="D8373" s="2" t="s">
        <v>16926</v>
      </c>
      <c r="E8373" s="3" t="s">
        <v>20623</v>
      </c>
      <c r="F8373" s="67" t="s">
        <v>20672</v>
      </c>
      <c r="G8373" s="67" t="s">
        <v>21299</v>
      </c>
      <c r="I8373" s="3" t="s">
        <v>6298</v>
      </c>
      <c r="J8373" s="3" t="str">
        <f>IF($B8373="SINAPI",IF(ISNUMBER(MATCH(Banco!$C8373,Analitico!$A:$A,0)),INDEX(Analitico!E:E,MATCH(Banco!$C8373,Analitico!$A:$A,0))&amp;"%",""),"")</f>
        <v/>
      </c>
      <c r="K8373" s="3" t="str">
        <f>IF($B8373="SINAPI",IF(ISNUMBER(MATCH(Banco!$C8373,Analitico!$A:$A,0)),INDEX(Analitico!F:F,MATCH(Banco!$C8373,Analitico!$A:$A,0))&amp;"%",""),"")</f>
        <v/>
      </c>
    </row>
    <row r="8374" spans="1:11" ht="22.5" x14ac:dyDescent="0.2">
      <c r="A8374" s="1" t="str">
        <f t="shared" si="132"/>
        <v>SINAPI 103244</v>
      </c>
      <c r="B8374" s="3" t="s">
        <v>21527</v>
      </c>
      <c r="C8374" s="3" t="s">
        <v>9705</v>
      </c>
      <c r="D8374" s="2" t="s">
        <v>16927</v>
      </c>
      <c r="E8374" s="3" t="s">
        <v>20622</v>
      </c>
      <c r="F8374" s="67" t="s">
        <v>39317</v>
      </c>
      <c r="G8374" s="67" t="s">
        <v>36431</v>
      </c>
      <c r="I8374" s="3" t="s">
        <v>6298</v>
      </c>
      <c r="J8374" s="3" t="str">
        <f>IF($B8374="SINAPI",IF(ISNUMBER(MATCH(Banco!$C8374,Analitico!$A:$A,0)),INDEX(Analitico!E:E,MATCH(Banco!$C8374,Analitico!$A:$A,0))&amp;"%",""),"")</f>
        <v/>
      </c>
      <c r="K8374" s="3" t="str">
        <f>IF($B8374="SINAPI",IF(ISNUMBER(MATCH(Banco!$C8374,Analitico!$A:$A,0)),INDEX(Analitico!F:F,MATCH(Banco!$C8374,Analitico!$A:$A,0))&amp;"%",""),"")</f>
        <v/>
      </c>
    </row>
    <row r="8375" spans="1:11" ht="22.5" x14ac:dyDescent="0.2">
      <c r="A8375" s="1" t="str">
        <f t="shared" si="132"/>
        <v>SINAPI 103245</v>
      </c>
      <c r="B8375" s="3" t="s">
        <v>21527</v>
      </c>
      <c r="C8375" s="3" t="s">
        <v>9706</v>
      </c>
      <c r="D8375" s="2" t="s">
        <v>16928</v>
      </c>
      <c r="E8375" s="3" t="s">
        <v>20622</v>
      </c>
      <c r="F8375" s="67" t="s">
        <v>39318</v>
      </c>
      <c r="G8375" s="67" t="s">
        <v>36432</v>
      </c>
      <c r="I8375" s="3" t="s">
        <v>6298</v>
      </c>
      <c r="J8375" s="3" t="str">
        <f>IF($B8375="SINAPI",IF(ISNUMBER(MATCH(Banco!$C8375,Analitico!$A:$A,0)),INDEX(Analitico!E:E,MATCH(Banco!$C8375,Analitico!$A:$A,0))&amp;"%",""),"")</f>
        <v/>
      </c>
      <c r="K8375" s="3" t="str">
        <f>IF($B8375="SINAPI",IF(ISNUMBER(MATCH(Banco!$C8375,Analitico!$A:$A,0)),INDEX(Analitico!F:F,MATCH(Banco!$C8375,Analitico!$A:$A,0))&amp;"%",""),"")</f>
        <v/>
      </c>
    </row>
    <row r="8376" spans="1:11" ht="22.5" x14ac:dyDescent="0.2">
      <c r="A8376" s="1" t="str">
        <f t="shared" si="132"/>
        <v>SINAPI 103246</v>
      </c>
      <c r="B8376" s="3" t="s">
        <v>21527</v>
      </c>
      <c r="C8376" s="3" t="s">
        <v>9707</v>
      </c>
      <c r="D8376" s="2" t="s">
        <v>16929</v>
      </c>
      <c r="E8376" s="3" t="s">
        <v>20622</v>
      </c>
      <c r="F8376" s="67" t="s">
        <v>39319</v>
      </c>
      <c r="G8376" s="67" t="s">
        <v>36433</v>
      </c>
      <c r="I8376" s="3" t="s">
        <v>6298</v>
      </c>
      <c r="J8376" s="3" t="str">
        <f>IF($B8376="SINAPI",IF(ISNUMBER(MATCH(Banco!$C8376,Analitico!$A:$A,0)),INDEX(Analitico!E:E,MATCH(Banco!$C8376,Analitico!$A:$A,0))&amp;"%",""),"")</f>
        <v/>
      </c>
      <c r="K8376" s="3" t="str">
        <f>IF($B8376="SINAPI",IF(ISNUMBER(MATCH(Banco!$C8376,Analitico!$A:$A,0)),INDEX(Analitico!F:F,MATCH(Banco!$C8376,Analitico!$A:$A,0))&amp;"%",""),"")</f>
        <v/>
      </c>
    </row>
    <row r="8377" spans="1:11" ht="22.5" x14ac:dyDescent="0.2">
      <c r="A8377" s="1" t="str">
        <f t="shared" si="132"/>
        <v>SINAPI 103247</v>
      </c>
      <c r="B8377" s="3" t="s">
        <v>21527</v>
      </c>
      <c r="C8377" s="3" t="s">
        <v>9708</v>
      </c>
      <c r="D8377" s="2" t="s">
        <v>16930</v>
      </c>
      <c r="E8377" s="3" t="s">
        <v>20622</v>
      </c>
      <c r="F8377" s="67" t="s">
        <v>39320</v>
      </c>
      <c r="G8377" s="67" t="s">
        <v>36434</v>
      </c>
      <c r="I8377" s="3" t="s">
        <v>6298</v>
      </c>
      <c r="J8377" s="3" t="str">
        <f>IF($B8377="SINAPI",IF(ISNUMBER(MATCH(Banco!$C8377,Analitico!$A:$A,0)),INDEX(Analitico!E:E,MATCH(Banco!$C8377,Analitico!$A:$A,0))&amp;"%",""),"")</f>
        <v/>
      </c>
      <c r="K8377" s="3" t="str">
        <f>IF($B8377="SINAPI",IF(ISNUMBER(MATCH(Banco!$C8377,Analitico!$A:$A,0)),INDEX(Analitico!F:F,MATCH(Banco!$C8377,Analitico!$A:$A,0))&amp;"%",""),"")</f>
        <v/>
      </c>
    </row>
    <row r="8378" spans="1:11" ht="22.5" x14ac:dyDescent="0.2">
      <c r="A8378" s="1" t="str">
        <f t="shared" si="132"/>
        <v>SINAPI 103248</v>
      </c>
      <c r="B8378" s="3" t="s">
        <v>21527</v>
      </c>
      <c r="C8378" s="3" t="s">
        <v>9709</v>
      </c>
      <c r="D8378" s="2" t="s">
        <v>16931</v>
      </c>
      <c r="E8378" s="3" t="s">
        <v>20622</v>
      </c>
      <c r="F8378" s="67" t="s">
        <v>39321</v>
      </c>
      <c r="G8378" s="67" t="s">
        <v>36435</v>
      </c>
      <c r="I8378" s="3" t="s">
        <v>6298</v>
      </c>
      <c r="J8378" s="3" t="str">
        <f>IF($B8378="SINAPI",IF(ISNUMBER(MATCH(Banco!$C8378,Analitico!$A:$A,0)),INDEX(Analitico!E:E,MATCH(Banco!$C8378,Analitico!$A:$A,0))&amp;"%",""),"")</f>
        <v/>
      </c>
      <c r="K8378" s="3" t="str">
        <f>IF($B8378="SINAPI",IF(ISNUMBER(MATCH(Banco!$C8378,Analitico!$A:$A,0)),INDEX(Analitico!F:F,MATCH(Banco!$C8378,Analitico!$A:$A,0))&amp;"%",""),"")</f>
        <v/>
      </c>
    </row>
    <row r="8379" spans="1:11" ht="22.5" x14ac:dyDescent="0.2">
      <c r="A8379" s="1" t="str">
        <f t="shared" si="132"/>
        <v>SINAPI 103249</v>
      </c>
      <c r="B8379" s="3" t="s">
        <v>21527</v>
      </c>
      <c r="C8379" s="3" t="s">
        <v>9710</v>
      </c>
      <c r="D8379" s="2" t="s">
        <v>16932</v>
      </c>
      <c r="E8379" s="3" t="s">
        <v>20622</v>
      </c>
      <c r="F8379" s="67" t="s">
        <v>39322</v>
      </c>
      <c r="G8379" s="67" t="s">
        <v>36436</v>
      </c>
      <c r="I8379" s="3" t="s">
        <v>6298</v>
      </c>
      <c r="J8379" s="3" t="str">
        <f>IF($B8379="SINAPI",IF(ISNUMBER(MATCH(Banco!$C8379,Analitico!$A:$A,0)),INDEX(Analitico!E:E,MATCH(Banco!$C8379,Analitico!$A:$A,0))&amp;"%",""),"")</f>
        <v/>
      </c>
      <c r="K8379" s="3" t="str">
        <f>IF($B8379="SINAPI",IF(ISNUMBER(MATCH(Banco!$C8379,Analitico!$A:$A,0)),INDEX(Analitico!F:F,MATCH(Banco!$C8379,Analitico!$A:$A,0))&amp;"%",""),"")</f>
        <v/>
      </c>
    </row>
    <row r="8380" spans="1:11" ht="22.5" x14ac:dyDescent="0.2">
      <c r="A8380" s="1" t="str">
        <f t="shared" si="132"/>
        <v>SINAPI 103250</v>
      </c>
      <c r="B8380" s="3" t="s">
        <v>21527</v>
      </c>
      <c r="C8380" s="3" t="s">
        <v>9711</v>
      </c>
      <c r="D8380" s="2" t="s">
        <v>16933</v>
      </c>
      <c r="E8380" s="3" t="s">
        <v>20622</v>
      </c>
      <c r="F8380" s="67" t="s">
        <v>39323</v>
      </c>
      <c r="G8380" s="67" t="s">
        <v>36437</v>
      </c>
      <c r="I8380" s="3" t="s">
        <v>6298</v>
      </c>
      <c r="J8380" s="3" t="str">
        <f>IF($B8380="SINAPI",IF(ISNUMBER(MATCH(Banco!$C8380,Analitico!$A:$A,0)),INDEX(Analitico!E:E,MATCH(Banco!$C8380,Analitico!$A:$A,0))&amp;"%",""),"")</f>
        <v/>
      </c>
      <c r="K8380" s="3" t="str">
        <f>IF($B8380="SINAPI",IF(ISNUMBER(MATCH(Banco!$C8380,Analitico!$A:$A,0)),INDEX(Analitico!F:F,MATCH(Banco!$C8380,Analitico!$A:$A,0))&amp;"%",""),"")</f>
        <v/>
      </c>
    </row>
    <row r="8381" spans="1:11" ht="22.5" x14ac:dyDescent="0.2">
      <c r="A8381" s="1" t="str">
        <f t="shared" si="132"/>
        <v>SINAPI 103251</v>
      </c>
      <c r="B8381" s="3" t="s">
        <v>21527</v>
      </c>
      <c r="C8381" s="3" t="s">
        <v>9712</v>
      </c>
      <c r="D8381" s="2" t="s">
        <v>16934</v>
      </c>
      <c r="E8381" s="3" t="s">
        <v>20622</v>
      </c>
      <c r="F8381" s="67" t="s">
        <v>39324</v>
      </c>
      <c r="G8381" s="67" t="s">
        <v>36438</v>
      </c>
      <c r="I8381" s="3" t="s">
        <v>6298</v>
      </c>
      <c r="J8381" s="3" t="str">
        <f>IF($B8381="SINAPI",IF(ISNUMBER(MATCH(Banco!$C8381,Analitico!$A:$A,0)),INDEX(Analitico!E:E,MATCH(Banco!$C8381,Analitico!$A:$A,0))&amp;"%",""),"")</f>
        <v/>
      </c>
      <c r="K8381" s="3" t="str">
        <f>IF($B8381="SINAPI",IF(ISNUMBER(MATCH(Banco!$C8381,Analitico!$A:$A,0)),INDEX(Analitico!F:F,MATCH(Banco!$C8381,Analitico!$A:$A,0))&amp;"%",""),"")</f>
        <v/>
      </c>
    </row>
    <row r="8382" spans="1:11" ht="22.5" x14ac:dyDescent="0.2">
      <c r="A8382" s="1" t="str">
        <f t="shared" si="132"/>
        <v>SINAPI 103252</v>
      </c>
      <c r="B8382" s="3" t="s">
        <v>21527</v>
      </c>
      <c r="C8382" s="3" t="s">
        <v>9713</v>
      </c>
      <c r="D8382" s="2" t="s">
        <v>16935</v>
      </c>
      <c r="E8382" s="3" t="s">
        <v>20622</v>
      </c>
      <c r="F8382" s="67" t="s">
        <v>39325</v>
      </c>
      <c r="G8382" s="67" t="s">
        <v>36439</v>
      </c>
      <c r="I8382" s="3" t="s">
        <v>6298</v>
      </c>
      <c r="J8382" s="3" t="str">
        <f>IF($B8382="SINAPI",IF(ISNUMBER(MATCH(Banco!$C8382,Analitico!$A:$A,0)),INDEX(Analitico!E:E,MATCH(Banco!$C8382,Analitico!$A:$A,0))&amp;"%",""),"")</f>
        <v/>
      </c>
      <c r="K8382" s="3" t="str">
        <f>IF($B8382="SINAPI",IF(ISNUMBER(MATCH(Banco!$C8382,Analitico!$A:$A,0)),INDEX(Analitico!F:F,MATCH(Banco!$C8382,Analitico!$A:$A,0))&amp;"%",""),"")</f>
        <v/>
      </c>
    </row>
    <row r="8383" spans="1:11" ht="22.5" x14ac:dyDescent="0.2">
      <c r="A8383" s="1" t="str">
        <f t="shared" si="132"/>
        <v>SINAPI 103253</v>
      </c>
      <c r="B8383" s="3" t="s">
        <v>21527</v>
      </c>
      <c r="C8383" s="3" t="s">
        <v>9714</v>
      </c>
      <c r="D8383" s="2" t="s">
        <v>16936</v>
      </c>
      <c r="E8383" s="3" t="s">
        <v>20622</v>
      </c>
      <c r="F8383" s="67" t="s">
        <v>39326</v>
      </c>
      <c r="G8383" s="67" t="s">
        <v>36440</v>
      </c>
      <c r="I8383" s="3" t="s">
        <v>6298</v>
      </c>
      <c r="J8383" s="3" t="str">
        <f>IF($B8383="SINAPI",IF(ISNUMBER(MATCH(Banco!$C8383,Analitico!$A:$A,0)),INDEX(Analitico!E:E,MATCH(Banco!$C8383,Analitico!$A:$A,0))&amp;"%",""),"")</f>
        <v/>
      </c>
      <c r="K8383" s="3" t="str">
        <f>IF($B8383="SINAPI",IF(ISNUMBER(MATCH(Banco!$C8383,Analitico!$A:$A,0)),INDEX(Analitico!F:F,MATCH(Banco!$C8383,Analitico!$A:$A,0))&amp;"%",""),"")</f>
        <v/>
      </c>
    </row>
    <row r="8384" spans="1:11" ht="22.5" x14ac:dyDescent="0.2">
      <c r="A8384" s="1" t="str">
        <f t="shared" si="132"/>
        <v>SINAPI 103254</v>
      </c>
      <c r="B8384" s="3" t="s">
        <v>21527</v>
      </c>
      <c r="C8384" s="3" t="s">
        <v>9715</v>
      </c>
      <c r="D8384" s="2" t="s">
        <v>16937</v>
      </c>
      <c r="E8384" s="3" t="s">
        <v>20622</v>
      </c>
      <c r="F8384" s="67" t="s">
        <v>39327</v>
      </c>
      <c r="G8384" s="67" t="s">
        <v>36441</v>
      </c>
      <c r="I8384" s="3" t="s">
        <v>6298</v>
      </c>
      <c r="J8384" s="3" t="str">
        <f>IF($B8384="SINAPI",IF(ISNUMBER(MATCH(Banco!$C8384,Analitico!$A:$A,0)),INDEX(Analitico!E:E,MATCH(Banco!$C8384,Analitico!$A:$A,0))&amp;"%",""),"")</f>
        <v/>
      </c>
      <c r="K8384" s="3" t="str">
        <f>IF($B8384="SINAPI",IF(ISNUMBER(MATCH(Banco!$C8384,Analitico!$A:$A,0)),INDEX(Analitico!F:F,MATCH(Banco!$C8384,Analitico!$A:$A,0))&amp;"%",""),"")</f>
        <v/>
      </c>
    </row>
    <row r="8385" spans="1:11" ht="22.5" x14ac:dyDescent="0.2">
      <c r="A8385" s="1" t="str">
        <f t="shared" si="132"/>
        <v>SINAPI 103255</v>
      </c>
      <c r="B8385" s="3" t="s">
        <v>21527</v>
      </c>
      <c r="C8385" s="3" t="s">
        <v>9716</v>
      </c>
      <c r="D8385" s="2" t="s">
        <v>16938</v>
      </c>
      <c r="E8385" s="3" t="s">
        <v>20622</v>
      </c>
      <c r="F8385" s="67" t="s">
        <v>39328</v>
      </c>
      <c r="G8385" s="67" t="s">
        <v>36442</v>
      </c>
      <c r="I8385" s="3" t="s">
        <v>6298</v>
      </c>
      <c r="J8385" s="3" t="str">
        <f>IF($B8385="SINAPI",IF(ISNUMBER(MATCH(Banco!$C8385,Analitico!$A:$A,0)),INDEX(Analitico!E:E,MATCH(Banco!$C8385,Analitico!$A:$A,0))&amp;"%",""),"")</f>
        <v/>
      </c>
      <c r="K8385" s="3" t="str">
        <f>IF($B8385="SINAPI",IF(ISNUMBER(MATCH(Banco!$C8385,Analitico!$A:$A,0)),INDEX(Analitico!F:F,MATCH(Banco!$C8385,Analitico!$A:$A,0))&amp;"%",""),"")</f>
        <v/>
      </c>
    </row>
    <row r="8386" spans="1:11" ht="22.5" x14ac:dyDescent="0.2">
      <c r="A8386" s="1" t="str">
        <f t="shared" si="132"/>
        <v>SINAPI 103256</v>
      </c>
      <c r="B8386" s="3" t="s">
        <v>21527</v>
      </c>
      <c r="C8386" s="3" t="s">
        <v>9717</v>
      </c>
      <c r="D8386" s="2" t="s">
        <v>31498</v>
      </c>
      <c r="E8386" s="3" t="s">
        <v>20622</v>
      </c>
      <c r="F8386" s="67" t="s">
        <v>39329</v>
      </c>
      <c r="G8386" s="67" t="s">
        <v>36443</v>
      </c>
      <c r="I8386" s="3" t="s">
        <v>6300</v>
      </c>
      <c r="J8386" s="3" t="str">
        <f>IF($B8386="SINAPI",IF(ISNUMBER(MATCH(Banco!$C8386,Analitico!$A:$A,0)),INDEX(Analitico!E:E,MATCH(Banco!$C8386,Analitico!$A:$A,0))&amp;"%",""),"")</f>
        <v/>
      </c>
      <c r="K8386" s="3" t="str">
        <f>IF($B8386="SINAPI",IF(ISNUMBER(MATCH(Banco!$C8386,Analitico!$A:$A,0)),INDEX(Analitico!F:F,MATCH(Banco!$C8386,Analitico!$A:$A,0))&amp;"%",""),"")</f>
        <v/>
      </c>
    </row>
    <row r="8387" spans="1:11" ht="22.5" x14ac:dyDescent="0.2">
      <c r="A8387" s="1" t="str">
        <f t="shared" si="132"/>
        <v>SINAPI 103257</v>
      </c>
      <c r="B8387" s="3" t="s">
        <v>21527</v>
      </c>
      <c r="C8387" s="3" t="s">
        <v>9718</v>
      </c>
      <c r="D8387" s="2" t="s">
        <v>31499</v>
      </c>
      <c r="E8387" s="3" t="s">
        <v>20622</v>
      </c>
      <c r="F8387" s="67" t="s">
        <v>39330</v>
      </c>
      <c r="G8387" s="67" t="s">
        <v>36444</v>
      </c>
      <c r="I8387" s="3" t="s">
        <v>6300</v>
      </c>
      <c r="J8387" s="3" t="str">
        <f>IF($B8387="SINAPI",IF(ISNUMBER(MATCH(Banco!$C8387,Analitico!$A:$A,0)),INDEX(Analitico!E:E,MATCH(Banco!$C8387,Analitico!$A:$A,0))&amp;"%",""),"")</f>
        <v/>
      </c>
      <c r="K8387" s="3" t="str">
        <f>IF($B8387="SINAPI",IF(ISNUMBER(MATCH(Banco!$C8387,Analitico!$A:$A,0)),INDEX(Analitico!F:F,MATCH(Banco!$C8387,Analitico!$A:$A,0))&amp;"%",""),"")</f>
        <v/>
      </c>
    </row>
    <row r="8388" spans="1:11" ht="22.5" x14ac:dyDescent="0.2">
      <c r="A8388" s="1" t="str">
        <f t="shared" si="132"/>
        <v>SINAPI 103258</v>
      </c>
      <c r="B8388" s="3" t="s">
        <v>21527</v>
      </c>
      <c r="C8388" s="3" t="s">
        <v>9719</v>
      </c>
      <c r="D8388" s="2" t="s">
        <v>31500</v>
      </c>
      <c r="E8388" s="3" t="s">
        <v>20622</v>
      </c>
      <c r="F8388" s="67" t="s">
        <v>39331</v>
      </c>
      <c r="G8388" s="67" t="s">
        <v>36445</v>
      </c>
      <c r="I8388" s="3" t="s">
        <v>6300</v>
      </c>
      <c r="J8388" s="3" t="str">
        <f>IF($B8388="SINAPI",IF(ISNUMBER(MATCH(Banco!$C8388,Analitico!$A:$A,0)),INDEX(Analitico!E:E,MATCH(Banco!$C8388,Analitico!$A:$A,0))&amp;"%",""),"")</f>
        <v/>
      </c>
      <c r="K8388" s="3" t="str">
        <f>IF($B8388="SINAPI",IF(ISNUMBER(MATCH(Banco!$C8388,Analitico!$A:$A,0)),INDEX(Analitico!F:F,MATCH(Banco!$C8388,Analitico!$A:$A,0))&amp;"%",""),"")</f>
        <v/>
      </c>
    </row>
    <row r="8389" spans="1:11" ht="22.5" x14ac:dyDescent="0.2">
      <c r="A8389" s="1" t="str">
        <f t="shared" si="132"/>
        <v>SINAPI 103259</v>
      </c>
      <c r="B8389" s="3" t="s">
        <v>21527</v>
      </c>
      <c r="C8389" s="3" t="s">
        <v>9720</v>
      </c>
      <c r="D8389" s="2" t="s">
        <v>31501</v>
      </c>
      <c r="E8389" s="3" t="s">
        <v>20622</v>
      </c>
      <c r="F8389" s="67" t="s">
        <v>39332</v>
      </c>
      <c r="G8389" s="67" t="s">
        <v>36446</v>
      </c>
      <c r="I8389" s="3" t="s">
        <v>6300</v>
      </c>
      <c r="J8389" s="3" t="str">
        <f>IF($B8389="SINAPI",IF(ISNUMBER(MATCH(Banco!$C8389,Analitico!$A:$A,0)),INDEX(Analitico!E:E,MATCH(Banco!$C8389,Analitico!$A:$A,0))&amp;"%",""),"")</f>
        <v/>
      </c>
      <c r="K8389" s="3" t="str">
        <f>IF($B8389="SINAPI",IF(ISNUMBER(MATCH(Banco!$C8389,Analitico!$A:$A,0)),INDEX(Analitico!F:F,MATCH(Banco!$C8389,Analitico!$A:$A,0))&amp;"%",""),"")</f>
        <v/>
      </c>
    </row>
    <row r="8390" spans="1:11" ht="22.5" x14ac:dyDescent="0.2">
      <c r="A8390" s="1" t="str">
        <f t="shared" si="132"/>
        <v>SINAPI 103260</v>
      </c>
      <c r="B8390" s="3" t="s">
        <v>21527</v>
      </c>
      <c r="C8390" s="3" t="s">
        <v>9721</v>
      </c>
      <c r="D8390" s="2" t="s">
        <v>31502</v>
      </c>
      <c r="E8390" s="3" t="s">
        <v>20622</v>
      </c>
      <c r="F8390" s="67" t="s">
        <v>39333</v>
      </c>
      <c r="G8390" s="67" t="s">
        <v>36447</v>
      </c>
      <c r="I8390" s="3" t="s">
        <v>6300</v>
      </c>
      <c r="J8390" s="3" t="str">
        <f>IF($B8390="SINAPI",IF(ISNUMBER(MATCH(Banco!$C8390,Analitico!$A:$A,0)),INDEX(Analitico!E:E,MATCH(Banco!$C8390,Analitico!$A:$A,0))&amp;"%",""),"")</f>
        <v/>
      </c>
      <c r="K8390" s="3" t="str">
        <f>IF($B8390="SINAPI",IF(ISNUMBER(MATCH(Banco!$C8390,Analitico!$A:$A,0)),INDEX(Analitico!F:F,MATCH(Banco!$C8390,Analitico!$A:$A,0))&amp;"%",""),"")</f>
        <v/>
      </c>
    </row>
    <row r="8391" spans="1:11" ht="22.5" x14ac:dyDescent="0.2">
      <c r="A8391" s="1" t="str">
        <f t="shared" si="132"/>
        <v>SINAPI 103261</v>
      </c>
      <c r="B8391" s="3" t="s">
        <v>21527</v>
      </c>
      <c r="C8391" s="3" t="s">
        <v>9722</v>
      </c>
      <c r="D8391" s="2" t="s">
        <v>31503</v>
      </c>
      <c r="E8391" s="3" t="s">
        <v>20622</v>
      </c>
      <c r="F8391" s="67" t="s">
        <v>39334</v>
      </c>
      <c r="G8391" s="67" t="s">
        <v>36448</v>
      </c>
      <c r="I8391" s="3" t="s">
        <v>6300</v>
      </c>
      <c r="J8391" s="3" t="str">
        <f>IF($B8391="SINAPI",IF(ISNUMBER(MATCH(Banco!$C8391,Analitico!$A:$A,0)),INDEX(Analitico!E:E,MATCH(Banco!$C8391,Analitico!$A:$A,0))&amp;"%",""),"")</f>
        <v/>
      </c>
      <c r="K8391" s="3" t="str">
        <f>IF($B8391="SINAPI",IF(ISNUMBER(MATCH(Banco!$C8391,Analitico!$A:$A,0)),INDEX(Analitico!F:F,MATCH(Banco!$C8391,Analitico!$A:$A,0))&amp;"%",""),"")</f>
        <v/>
      </c>
    </row>
    <row r="8392" spans="1:11" ht="22.5" x14ac:dyDescent="0.2">
      <c r="A8392" s="1" t="str">
        <f t="shared" si="132"/>
        <v>SINAPI 103262</v>
      </c>
      <c r="B8392" s="3" t="s">
        <v>21527</v>
      </c>
      <c r="C8392" s="3" t="s">
        <v>9723</v>
      </c>
      <c r="D8392" s="2" t="s">
        <v>31504</v>
      </c>
      <c r="E8392" s="3" t="s">
        <v>20622</v>
      </c>
      <c r="F8392" s="67" t="s">
        <v>39335</v>
      </c>
      <c r="G8392" s="67" t="s">
        <v>36449</v>
      </c>
      <c r="I8392" s="3" t="s">
        <v>6300</v>
      </c>
      <c r="J8392" s="3" t="str">
        <f>IF($B8392="SINAPI",IF(ISNUMBER(MATCH(Banco!$C8392,Analitico!$A:$A,0)),INDEX(Analitico!E:E,MATCH(Banco!$C8392,Analitico!$A:$A,0))&amp;"%",""),"")</f>
        <v/>
      </c>
      <c r="K8392" s="3" t="str">
        <f>IF($B8392="SINAPI",IF(ISNUMBER(MATCH(Banco!$C8392,Analitico!$A:$A,0)),INDEX(Analitico!F:F,MATCH(Banco!$C8392,Analitico!$A:$A,0))&amp;"%",""),"")</f>
        <v/>
      </c>
    </row>
    <row r="8393" spans="1:11" ht="22.5" x14ac:dyDescent="0.2">
      <c r="A8393" s="1" t="str">
        <f t="shared" si="132"/>
        <v>SINAPI 103263</v>
      </c>
      <c r="B8393" s="3" t="s">
        <v>21527</v>
      </c>
      <c r="C8393" s="3" t="s">
        <v>9724</v>
      </c>
      <c r="D8393" s="2" t="s">
        <v>16939</v>
      </c>
      <c r="E8393" s="3" t="s">
        <v>20622</v>
      </c>
      <c r="F8393" s="67" t="s">
        <v>39336</v>
      </c>
      <c r="G8393" s="67" t="s">
        <v>36450</v>
      </c>
      <c r="I8393" s="3" t="s">
        <v>6300</v>
      </c>
      <c r="J8393" s="3" t="str">
        <f>IF($B8393="SINAPI",IF(ISNUMBER(MATCH(Banco!$C8393,Analitico!$A:$A,0)),INDEX(Analitico!E:E,MATCH(Banco!$C8393,Analitico!$A:$A,0))&amp;"%",""),"")</f>
        <v/>
      </c>
      <c r="K8393" s="3" t="str">
        <f>IF($B8393="SINAPI",IF(ISNUMBER(MATCH(Banco!$C8393,Analitico!$A:$A,0)),INDEX(Analitico!F:F,MATCH(Banco!$C8393,Analitico!$A:$A,0))&amp;"%",""),"")</f>
        <v/>
      </c>
    </row>
    <row r="8394" spans="1:11" ht="22.5" x14ac:dyDescent="0.2">
      <c r="A8394" s="1" t="str">
        <f t="shared" si="132"/>
        <v>SINAPI 103264</v>
      </c>
      <c r="B8394" s="3" t="s">
        <v>21527</v>
      </c>
      <c r="C8394" s="3" t="s">
        <v>9725</v>
      </c>
      <c r="D8394" s="2" t="s">
        <v>16940</v>
      </c>
      <c r="E8394" s="3" t="s">
        <v>20622</v>
      </c>
      <c r="F8394" s="67" t="s">
        <v>39337</v>
      </c>
      <c r="G8394" s="67" t="s">
        <v>36451</v>
      </c>
      <c r="I8394" s="3" t="s">
        <v>6300</v>
      </c>
      <c r="J8394" s="3" t="str">
        <f>IF($B8394="SINAPI",IF(ISNUMBER(MATCH(Banco!$C8394,Analitico!$A:$A,0)),INDEX(Analitico!E:E,MATCH(Banco!$C8394,Analitico!$A:$A,0))&amp;"%",""),"")</f>
        <v/>
      </c>
      <c r="K8394" s="3" t="str">
        <f>IF($B8394="SINAPI",IF(ISNUMBER(MATCH(Banco!$C8394,Analitico!$A:$A,0)),INDEX(Analitico!F:F,MATCH(Banco!$C8394,Analitico!$A:$A,0))&amp;"%",""),"")</f>
        <v/>
      </c>
    </row>
    <row r="8395" spans="1:11" ht="22.5" x14ac:dyDescent="0.2">
      <c r="A8395" s="1" t="str">
        <f t="shared" si="132"/>
        <v>SINAPI 103265</v>
      </c>
      <c r="B8395" s="3" t="s">
        <v>21527</v>
      </c>
      <c r="C8395" s="3" t="s">
        <v>9726</v>
      </c>
      <c r="D8395" s="2" t="s">
        <v>16941</v>
      </c>
      <c r="E8395" s="3" t="s">
        <v>20622</v>
      </c>
      <c r="F8395" s="67" t="s">
        <v>39338</v>
      </c>
      <c r="G8395" s="67" t="s">
        <v>36452</v>
      </c>
      <c r="I8395" s="3" t="s">
        <v>6300</v>
      </c>
      <c r="J8395" s="3" t="str">
        <f>IF($B8395="SINAPI",IF(ISNUMBER(MATCH(Banco!$C8395,Analitico!$A:$A,0)),INDEX(Analitico!E:E,MATCH(Banco!$C8395,Analitico!$A:$A,0))&amp;"%",""),"")</f>
        <v/>
      </c>
      <c r="K8395" s="3" t="str">
        <f>IF($B8395="SINAPI",IF(ISNUMBER(MATCH(Banco!$C8395,Analitico!$A:$A,0)),INDEX(Analitico!F:F,MATCH(Banco!$C8395,Analitico!$A:$A,0))&amp;"%",""),"")</f>
        <v/>
      </c>
    </row>
    <row r="8396" spans="1:11" ht="22.5" x14ac:dyDescent="0.2">
      <c r="A8396" s="1" t="str">
        <f t="shared" si="132"/>
        <v>SINAPI 103266</v>
      </c>
      <c r="B8396" s="3" t="s">
        <v>21527</v>
      </c>
      <c r="C8396" s="3" t="s">
        <v>9727</v>
      </c>
      <c r="D8396" s="2" t="s">
        <v>16942</v>
      </c>
      <c r="E8396" s="3" t="s">
        <v>20622</v>
      </c>
      <c r="F8396" s="67" t="s">
        <v>39339</v>
      </c>
      <c r="G8396" s="67" t="s">
        <v>36453</v>
      </c>
      <c r="I8396" s="3" t="s">
        <v>6300</v>
      </c>
      <c r="J8396" s="3" t="str">
        <f>IF($B8396="SINAPI",IF(ISNUMBER(MATCH(Banco!$C8396,Analitico!$A:$A,0)),INDEX(Analitico!E:E,MATCH(Banco!$C8396,Analitico!$A:$A,0))&amp;"%",""),"")</f>
        <v/>
      </c>
      <c r="K8396" s="3" t="str">
        <f>IF($B8396="SINAPI",IF(ISNUMBER(MATCH(Banco!$C8396,Analitico!$A:$A,0)),INDEX(Analitico!F:F,MATCH(Banco!$C8396,Analitico!$A:$A,0))&amp;"%",""),"")</f>
        <v/>
      </c>
    </row>
    <row r="8397" spans="1:11" ht="22.5" x14ac:dyDescent="0.2">
      <c r="A8397" s="1" t="str">
        <f t="shared" si="132"/>
        <v>SINAPI 103267</v>
      </c>
      <c r="B8397" s="3" t="s">
        <v>21527</v>
      </c>
      <c r="C8397" s="3" t="s">
        <v>9728</v>
      </c>
      <c r="D8397" s="2" t="s">
        <v>16943</v>
      </c>
      <c r="E8397" s="3" t="s">
        <v>20622</v>
      </c>
      <c r="F8397" s="67" t="s">
        <v>39340</v>
      </c>
      <c r="G8397" s="67" t="s">
        <v>36454</v>
      </c>
      <c r="I8397" s="3" t="s">
        <v>6300</v>
      </c>
      <c r="J8397" s="3" t="str">
        <f>IF($B8397="SINAPI",IF(ISNUMBER(MATCH(Banco!$C8397,Analitico!$A:$A,0)),INDEX(Analitico!E:E,MATCH(Banco!$C8397,Analitico!$A:$A,0))&amp;"%",""),"")</f>
        <v/>
      </c>
      <c r="K8397" s="3" t="str">
        <f>IF($B8397="SINAPI",IF(ISNUMBER(MATCH(Banco!$C8397,Analitico!$A:$A,0)),INDEX(Analitico!F:F,MATCH(Banco!$C8397,Analitico!$A:$A,0))&amp;"%",""),"")</f>
        <v/>
      </c>
    </row>
    <row r="8398" spans="1:11" ht="22.5" x14ac:dyDescent="0.2">
      <c r="A8398" s="1" t="str">
        <f t="shared" si="132"/>
        <v>SINAPI 103268</v>
      </c>
      <c r="B8398" s="3" t="s">
        <v>21527</v>
      </c>
      <c r="C8398" s="3" t="s">
        <v>9729</v>
      </c>
      <c r="D8398" s="2" t="s">
        <v>16944</v>
      </c>
      <c r="E8398" s="3" t="s">
        <v>20622</v>
      </c>
      <c r="F8398" s="67" t="s">
        <v>39341</v>
      </c>
      <c r="G8398" s="67" t="s">
        <v>36455</v>
      </c>
      <c r="I8398" s="3" t="s">
        <v>6300</v>
      </c>
      <c r="J8398" s="3" t="str">
        <f>IF($B8398="SINAPI",IF(ISNUMBER(MATCH(Banco!$C8398,Analitico!$A:$A,0)),INDEX(Analitico!E:E,MATCH(Banco!$C8398,Analitico!$A:$A,0))&amp;"%",""),"")</f>
        <v/>
      </c>
      <c r="K8398" s="3" t="str">
        <f>IF($B8398="SINAPI",IF(ISNUMBER(MATCH(Banco!$C8398,Analitico!$A:$A,0)),INDEX(Analitico!F:F,MATCH(Banco!$C8398,Analitico!$A:$A,0))&amp;"%",""),"")</f>
        <v/>
      </c>
    </row>
    <row r="8399" spans="1:11" ht="22.5" x14ac:dyDescent="0.2">
      <c r="A8399" s="1" t="str">
        <f t="shared" si="132"/>
        <v>SINAPI 103269</v>
      </c>
      <c r="B8399" s="3" t="s">
        <v>21527</v>
      </c>
      <c r="C8399" s="3" t="s">
        <v>9730</v>
      </c>
      <c r="D8399" s="2" t="s">
        <v>16945</v>
      </c>
      <c r="E8399" s="3" t="s">
        <v>20622</v>
      </c>
      <c r="F8399" s="67" t="s">
        <v>39342</v>
      </c>
      <c r="G8399" s="67" t="s">
        <v>36456</v>
      </c>
      <c r="I8399" s="3" t="s">
        <v>6300</v>
      </c>
      <c r="J8399" s="3" t="str">
        <f>IF($B8399="SINAPI",IF(ISNUMBER(MATCH(Banco!$C8399,Analitico!$A:$A,0)),INDEX(Analitico!E:E,MATCH(Banco!$C8399,Analitico!$A:$A,0))&amp;"%",""),"")</f>
        <v/>
      </c>
      <c r="K8399" s="3" t="str">
        <f>IF($B8399="SINAPI",IF(ISNUMBER(MATCH(Banco!$C8399,Analitico!$A:$A,0)),INDEX(Analitico!F:F,MATCH(Banco!$C8399,Analitico!$A:$A,0))&amp;"%",""),"")</f>
        <v/>
      </c>
    </row>
    <row r="8400" spans="1:11" ht="22.5" x14ac:dyDescent="0.2">
      <c r="A8400" s="1" t="str">
        <f t="shared" si="132"/>
        <v>SINAPI 103270</v>
      </c>
      <c r="B8400" s="3" t="s">
        <v>21527</v>
      </c>
      <c r="C8400" s="3" t="s">
        <v>9731</v>
      </c>
      <c r="D8400" s="2" t="s">
        <v>16946</v>
      </c>
      <c r="E8400" s="3" t="s">
        <v>20622</v>
      </c>
      <c r="F8400" s="67" t="s">
        <v>39343</v>
      </c>
      <c r="G8400" s="67" t="s">
        <v>36457</v>
      </c>
      <c r="I8400" s="3" t="s">
        <v>6300</v>
      </c>
      <c r="J8400" s="3" t="str">
        <f>IF($B8400="SINAPI",IF(ISNUMBER(MATCH(Banco!$C8400,Analitico!$A:$A,0)),INDEX(Analitico!E:E,MATCH(Banco!$C8400,Analitico!$A:$A,0))&amp;"%",""),"")</f>
        <v/>
      </c>
      <c r="K8400" s="3" t="str">
        <f>IF($B8400="SINAPI",IF(ISNUMBER(MATCH(Banco!$C8400,Analitico!$A:$A,0)),INDEX(Analitico!F:F,MATCH(Banco!$C8400,Analitico!$A:$A,0))&amp;"%",""),"")</f>
        <v/>
      </c>
    </row>
    <row r="8401" spans="1:11" ht="22.5" x14ac:dyDescent="0.2">
      <c r="A8401" s="1" t="str">
        <f t="shared" si="132"/>
        <v>SINAPI 103271</v>
      </c>
      <c r="B8401" s="3" t="s">
        <v>21527</v>
      </c>
      <c r="C8401" s="3" t="s">
        <v>9732</v>
      </c>
      <c r="D8401" s="2" t="s">
        <v>16947</v>
      </c>
      <c r="E8401" s="3" t="s">
        <v>20622</v>
      </c>
      <c r="F8401" s="67" t="s">
        <v>39344</v>
      </c>
      <c r="G8401" s="67" t="s">
        <v>36458</v>
      </c>
      <c r="I8401" s="3" t="s">
        <v>6300</v>
      </c>
      <c r="J8401" s="3" t="str">
        <f>IF($B8401="SINAPI",IF(ISNUMBER(MATCH(Banco!$C8401,Analitico!$A:$A,0)),INDEX(Analitico!E:E,MATCH(Banco!$C8401,Analitico!$A:$A,0))&amp;"%",""),"")</f>
        <v/>
      </c>
      <c r="K8401" s="3" t="str">
        <f>IF($B8401="SINAPI",IF(ISNUMBER(MATCH(Banco!$C8401,Analitico!$A:$A,0)),INDEX(Analitico!F:F,MATCH(Banco!$C8401,Analitico!$A:$A,0))&amp;"%",""),"")</f>
        <v/>
      </c>
    </row>
    <row r="8402" spans="1:11" ht="22.5" x14ac:dyDescent="0.2">
      <c r="A8402" s="1" t="str">
        <f t="shared" si="132"/>
        <v>SINAPI 103272</v>
      </c>
      <c r="B8402" s="3" t="s">
        <v>21527</v>
      </c>
      <c r="C8402" s="3" t="s">
        <v>9733</v>
      </c>
      <c r="D8402" s="2" t="s">
        <v>16948</v>
      </c>
      <c r="E8402" s="3" t="s">
        <v>20622</v>
      </c>
      <c r="F8402" s="67" t="s">
        <v>39345</v>
      </c>
      <c r="G8402" s="67" t="s">
        <v>36459</v>
      </c>
      <c r="I8402" s="3" t="s">
        <v>6300</v>
      </c>
      <c r="J8402" s="3" t="str">
        <f>IF($B8402="SINAPI",IF(ISNUMBER(MATCH(Banco!$C8402,Analitico!$A:$A,0)),INDEX(Analitico!E:E,MATCH(Banco!$C8402,Analitico!$A:$A,0))&amp;"%",""),"")</f>
        <v/>
      </c>
      <c r="K8402" s="3" t="str">
        <f>IF($B8402="SINAPI",IF(ISNUMBER(MATCH(Banco!$C8402,Analitico!$A:$A,0)),INDEX(Analitico!F:F,MATCH(Banco!$C8402,Analitico!$A:$A,0))&amp;"%",""),"")</f>
        <v/>
      </c>
    </row>
    <row r="8403" spans="1:11" ht="22.5" x14ac:dyDescent="0.2">
      <c r="A8403" s="1" t="str">
        <f t="shared" si="132"/>
        <v>SINAPI 103273</v>
      </c>
      <c r="B8403" s="3" t="s">
        <v>21527</v>
      </c>
      <c r="C8403" s="3" t="s">
        <v>9734</v>
      </c>
      <c r="D8403" s="2" t="s">
        <v>16949</v>
      </c>
      <c r="E8403" s="3" t="s">
        <v>20622</v>
      </c>
      <c r="F8403" s="67" t="s">
        <v>39346</v>
      </c>
      <c r="G8403" s="67" t="s">
        <v>36460</v>
      </c>
      <c r="I8403" s="3" t="s">
        <v>6300</v>
      </c>
      <c r="J8403" s="3" t="str">
        <f>IF($B8403="SINAPI",IF(ISNUMBER(MATCH(Banco!$C8403,Analitico!$A:$A,0)),INDEX(Analitico!E:E,MATCH(Banco!$C8403,Analitico!$A:$A,0))&amp;"%",""),"")</f>
        <v/>
      </c>
      <c r="K8403" s="3" t="str">
        <f>IF($B8403="SINAPI",IF(ISNUMBER(MATCH(Banco!$C8403,Analitico!$A:$A,0)),INDEX(Analitico!F:F,MATCH(Banco!$C8403,Analitico!$A:$A,0))&amp;"%",""),"")</f>
        <v/>
      </c>
    </row>
    <row r="8404" spans="1:11" ht="22.5" x14ac:dyDescent="0.2">
      <c r="A8404" s="1" t="str">
        <f t="shared" si="132"/>
        <v>SINAPI 103274</v>
      </c>
      <c r="B8404" s="3" t="s">
        <v>21527</v>
      </c>
      <c r="C8404" s="3" t="s">
        <v>9735</v>
      </c>
      <c r="D8404" s="2" t="s">
        <v>16950</v>
      </c>
      <c r="E8404" s="3" t="s">
        <v>20622</v>
      </c>
      <c r="F8404" s="67" t="s">
        <v>39347</v>
      </c>
      <c r="G8404" s="67" t="s">
        <v>36461</v>
      </c>
      <c r="I8404" s="3" t="s">
        <v>6300</v>
      </c>
      <c r="J8404" s="3" t="str">
        <f>IF($B8404="SINAPI",IF(ISNUMBER(MATCH(Banco!$C8404,Analitico!$A:$A,0)),INDEX(Analitico!E:E,MATCH(Banco!$C8404,Analitico!$A:$A,0))&amp;"%",""),"")</f>
        <v/>
      </c>
      <c r="K8404" s="3" t="str">
        <f>IF($B8404="SINAPI",IF(ISNUMBER(MATCH(Banco!$C8404,Analitico!$A:$A,0)),INDEX(Analitico!F:F,MATCH(Banco!$C8404,Analitico!$A:$A,0))&amp;"%",""),"")</f>
        <v/>
      </c>
    </row>
    <row r="8405" spans="1:11" ht="22.5" x14ac:dyDescent="0.2">
      <c r="A8405" s="1" t="str">
        <f t="shared" si="132"/>
        <v>SINAPI 103275</v>
      </c>
      <c r="B8405" s="3" t="s">
        <v>21527</v>
      </c>
      <c r="C8405" s="3" t="s">
        <v>9736</v>
      </c>
      <c r="D8405" s="2" t="s">
        <v>16951</v>
      </c>
      <c r="E8405" s="3" t="s">
        <v>20622</v>
      </c>
      <c r="F8405" s="67" t="s">
        <v>39348</v>
      </c>
      <c r="G8405" s="67" t="s">
        <v>36462</v>
      </c>
      <c r="I8405" s="3" t="s">
        <v>6300</v>
      </c>
      <c r="J8405" s="3" t="str">
        <f>IF($B8405="SINAPI",IF(ISNUMBER(MATCH(Banco!$C8405,Analitico!$A:$A,0)),INDEX(Analitico!E:E,MATCH(Banco!$C8405,Analitico!$A:$A,0))&amp;"%",""),"")</f>
        <v/>
      </c>
      <c r="K8405" s="3" t="str">
        <f>IF($B8405="SINAPI",IF(ISNUMBER(MATCH(Banco!$C8405,Analitico!$A:$A,0)),INDEX(Analitico!F:F,MATCH(Banco!$C8405,Analitico!$A:$A,0))&amp;"%",""),"")</f>
        <v/>
      </c>
    </row>
    <row r="8406" spans="1:11" ht="22.5" x14ac:dyDescent="0.2">
      <c r="A8406" s="1" t="str">
        <f t="shared" si="132"/>
        <v>SINAPI 103276</v>
      </c>
      <c r="B8406" s="3" t="s">
        <v>21527</v>
      </c>
      <c r="C8406" s="3" t="s">
        <v>9737</v>
      </c>
      <c r="D8406" s="2" t="s">
        <v>16952</v>
      </c>
      <c r="E8406" s="3" t="s">
        <v>20622</v>
      </c>
      <c r="F8406" s="67" t="s">
        <v>39349</v>
      </c>
      <c r="G8406" s="67" t="s">
        <v>36463</v>
      </c>
      <c r="I8406" s="3" t="s">
        <v>6300</v>
      </c>
      <c r="J8406" s="3" t="str">
        <f>IF($B8406="SINAPI",IF(ISNUMBER(MATCH(Banco!$C8406,Analitico!$A:$A,0)),INDEX(Analitico!E:E,MATCH(Banco!$C8406,Analitico!$A:$A,0))&amp;"%",""),"")</f>
        <v/>
      </c>
      <c r="K8406" s="3" t="str">
        <f>IF($B8406="SINAPI",IF(ISNUMBER(MATCH(Banco!$C8406,Analitico!$A:$A,0)),INDEX(Analitico!F:F,MATCH(Banco!$C8406,Analitico!$A:$A,0))&amp;"%",""),"")</f>
        <v/>
      </c>
    </row>
    <row r="8407" spans="1:11" x14ac:dyDescent="0.2">
      <c r="A8407" s="1" t="str">
        <f t="shared" si="132"/>
        <v>SINAPI 103277</v>
      </c>
      <c r="B8407" s="3" t="s">
        <v>21527</v>
      </c>
      <c r="C8407" s="3" t="s">
        <v>9738</v>
      </c>
      <c r="D8407" s="2" t="s">
        <v>16953</v>
      </c>
      <c r="E8407" s="3" t="s">
        <v>20622</v>
      </c>
      <c r="F8407" s="67" t="s">
        <v>39350</v>
      </c>
      <c r="G8407" s="67" t="s">
        <v>36464</v>
      </c>
      <c r="I8407" s="3" t="s">
        <v>6300</v>
      </c>
      <c r="J8407" s="3" t="str">
        <f>IF($B8407="SINAPI",IF(ISNUMBER(MATCH(Banco!$C8407,Analitico!$A:$A,0)),INDEX(Analitico!E:E,MATCH(Banco!$C8407,Analitico!$A:$A,0))&amp;"%",""),"")</f>
        <v/>
      </c>
      <c r="K8407" s="3" t="str">
        <f>IF($B8407="SINAPI",IF(ISNUMBER(MATCH(Banco!$C8407,Analitico!$A:$A,0)),INDEX(Analitico!F:F,MATCH(Banco!$C8407,Analitico!$A:$A,0))&amp;"%",""),"")</f>
        <v/>
      </c>
    </row>
    <row r="8408" spans="1:11" x14ac:dyDescent="0.2">
      <c r="A8408" s="1" t="str">
        <f t="shared" si="132"/>
        <v>SINAPI 103278</v>
      </c>
      <c r="B8408" s="3" t="s">
        <v>21527</v>
      </c>
      <c r="C8408" s="3" t="s">
        <v>9739</v>
      </c>
      <c r="D8408" s="2" t="s">
        <v>16954</v>
      </c>
      <c r="E8408" s="3" t="s">
        <v>20622</v>
      </c>
      <c r="F8408" s="67" t="s">
        <v>39351</v>
      </c>
      <c r="G8408" s="67" t="s">
        <v>36465</v>
      </c>
      <c r="I8408" s="3" t="s">
        <v>6300</v>
      </c>
      <c r="J8408" s="3" t="str">
        <f>IF($B8408="SINAPI",IF(ISNUMBER(MATCH(Banco!$C8408,Analitico!$A:$A,0)),INDEX(Analitico!E:E,MATCH(Banco!$C8408,Analitico!$A:$A,0))&amp;"%",""),"")</f>
        <v/>
      </c>
      <c r="K8408" s="3" t="str">
        <f>IF($B8408="SINAPI",IF(ISNUMBER(MATCH(Banco!$C8408,Analitico!$A:$A,0)),INDEX(Analitico!F:F,MATCH(Banco!$C8408,Analitico!$A:$A,0))&amp;"%",""),"")</f>
        <v/>
      </c>
    </row>
    <row r="8409" spans="1:11" x14ac:dyDescent="0.2">
      <c r="A8409" s="1" t="str">
        <f t="shared" si="132"/>
        <v>SINAPI 103288</v>
      </c>
      <c r="B8409" s="3" t="s">
        <v>21527</v>
      </c>
      <c r="C8409" s="3" t="s">
        <v>9740</v>
      </c>
      <c r="D8409" s="2" t="s">
        <v>16955</v>
      </c>
      <c r="E8409" s="3" t="s">
        <v>20622</v>
      </c>
      <c r="F8409" s="67" t="s">
        <v>36032</v>
      </c>
      <c r="G8409" s="67" t="s">
        <v>6107</v>
      </c>
      <c r="I8409" s="3" t="s">
        <v>6298</v>
      </c>
      <c r="J8409" s="3" t="str">
        <f>IF($B8409="SINAPI",IF(ISNUMBER(MATCH(Banco!$C8409,Analitico!$A:$A,0)),INDEX(Analitico!E:E,MATCH(Banco!$C8409,Analitico!$A:$A,0))&amp;"%",""),"")</f>
        <v/>
      </c>
      <c r="K8409" s="3" t="str">
        <f>IF($B8409="SINAPI",IF(ISNUMBER(MATCH(Banco!$C8409,Analitico!$A:$A,0)),INDEX(Analitico!F:F,MATCH(Banco!$C8409,Analitico!$A:$A,0))&amp;"%",""),"")</f>
        <v/>
      </c>
    </row>
    <row r="8410" spans="1:11" ht="22.5" x14ac:dyDescent="0.2">
      <c r="A8410" s="1" t="str">
        <f t="shared" si="132"/>
        <v>SINAPI 103289</v>
      </c>
      <c r="B8410" s="3" t="s">
        <v>21527</v>
      </c>
      <c r="C8410" s="3" t="s">
        <v>9741</v>
      </c>
      <c r="D8410" s="2" t="s">
        <v>31505</v>
      </c>
      <c r="E8410" s="3" t="s">
        <v>20621</v>
      </c>
      <c r="F8410" s="67" t="s">
        <v>37239</v>
      </c>
      <c r="G8410" s="67" t="s">
        <v>6117</v>
      </c>
      <c r="I8410" s="3" t="s">
        <v>6300</v>
      </c>
      <c r="J8410" s="3" t="str">
        <f>IF($B8410="SINAPI",IF(ISNUMBER(MATCH(Banco!$C8410,Analitico!$A:$A,0)),INDEX(Analitico!E:E,MATCH(Banco!$C8410,Analitico!$A:$A,0))&amp;"%",""),"")</f>
        <v/>
      </c>
      <c r="K8410" s="3" t="str">
        <f>IF($B8410="SINAPI",IF(ISNUMBER(MATCH(Banco!$C8410,Analitico!$A:$A,0)),INDEX(Analitico!F:F,MATCH(Banco!$C8410,Analitico!$A:$A,0))&amp;"%",""),"")</f>
        <v/>
      </c>
    </row>
    <row r="8411" spans="1:11" ht="22.5" x14ac:dyDescent="0.2">
      <c r="A8411" s="1" t="str">
        <f t="shared" si="132"/>
        <v>SINAPI 103290</v>
      </c>
      <c r="B8411" s="3" t="s">
        <v>21527</v>
      </c>
      <c r="C8411" s="3" t="s">
        <v>9742</v>
      </c>
      <c r="D8411" s="2" t="s">
        <v>31506</v>
      </c>
      <c r="E8411" s="3" t="s">
        <v>20621</v>
      </c>
      <c r="F8411" s="67" t="s">
        <v>34751</v>
      </c>
      <c r="G8411" s="67" t="s">
        <v>36466</v>
      </c>
      <c r="I8411" s="3" t="s">
        <v>6300</v>
      </c>
      <c r="J8411" s="3" t="str">
        <f>IF($B8411="SINAPI",IF(ISNUMBER(MATCH(Banco!$C8411,Analitico!$A:$A,0)),INDEX(Analitico!E:E,MATCH(Banco!$C8411,Analitico!$A:$A,0))&amp;"%",""),"")</f>
        <v/>
      </c>
      <c r="K8411" s="3" t="str">
        <f>IF($B8411="SINAPI",IF(ISNUMBER(MATCH(Banco!$C8411,Analitico!$A:$A,0)),INDEX(Analitico!F:F,MATCH(Banco!$C8411,Analitico!$A:$A,0))&amp;"%",""),"")</f>
        <v/>
      </c>
    </row>
    <row r="8412" spans="1:11" ht="22.5" x14ac:dyDescent="0.2">
      <c r="A8412" s="1" t="str">
        <f t="shared" si="132"/>
        <v>SINAPI 103291</v>
      </c>
      <c r="B8412" s="3" t="s">
        <v>21527</v>
      </c>
      <c r="C8412" s="3" t="s">
        <v>9743</v>
      </c>
      <c r="D8412" s="2" t="s">
        <v>31507</v>
      </c>
      <c r="E8412" s="3" t="s">
        <v>20621</v>
      </c>
      <c r="F8412" s="67" t="s">
        <v>21594</v>
      </c>
      <c r="G8412" s="67" t="s">
        <v>36467</v>
      </c>
      <c r="I8412" s="3" t="s">
        <v>6300</v>
      </c>
      <c r="J8412" s="3" t="str">
        <f>IF($B8412="SINAPI",IF(ISNUMBER(MATCH(Banco!$C8412,Analitico!$A:$A,0)),INDEX(Analitico!E:E,MATCH(Banco!$C8412,Analitico!$A:$A,0))&amp;"%",""),"")</f>
        <v/>
      </c>
      <c r="K8412" s="3" t="str">
        <f>IF($B8412="SINAPI",IF(ISNUMBER(MATCH(Banco!$C8412,Analitico!$A:$A,0)),INDEX(Analitico!F:F,MATCH(Banco!$C8412,Analitico!$A:$A,0))&amp;"%",""),"")</f>
        <v/>
      </c>
    </row>
    <row r="8413" spans="1:11" ht="22.5" x14ac:dyDescent="0.2">
      <c r="A8413" s="1" t="str">
        <f t="shared" si="132"/>
        <v>SINAPI 103292</v>
      </c>
      <c r="B8413" s="3" t="s">
        <v>21527</v>
      </c>
      <c r="C8413" s="3" t="s">
        <v>9744</v>
      </c>
      <c r="D8413" s="2" t="s">
        <v>31508</v>
      </c>
      <c r="E8413" s="3" t="s">
        <v>20621</v>
      </c>
      <c r="F8413" s="67" t="s">
        <v>39352</v>
      </c>
      <c r="G8413" s="67" t="s">
        <v>6204</v>
      </c>
      <c r="I8413" s="3" t="s">
        <v>6300</v>
      </c>
      <c r="J8413" s="3" t="str">
        <f>IF($B8413="SINAPI",IF(ISNUMBER(MATCH(Banco!$C8413,Analitico!$A:$A,0)),INDEX(Analitico!E:E,MATCH(Banco!$C8413,Analitico!$A:$A,0))&amp;"%",""),"")</f>
        <v/>
      </c>
      <c r="K8413" s="3" t="str">
        <f>IF($B8413="SINAPI",IF(ISNUMBER(MATCH(Banco!$C8413,Analitico!$A:$A,0)),INDEX(Analitico!F:F,MATCH(Banco!$C8413,Analitico!$A:$A,0))&amp;"%",""),"")</f>
        <v/>
      </c>
    </row>
    <row r="8414" spans="1:11" ht="33.75" x14ac:dyDescent="0.2">
      <c r="A8414" s="1" t="str">
        <f t="shared" si="132"/>
        <v>SINAPI 101936</v>
      </c>
      <c r="B8414" s="3" t="s">
        <v>21527</v>
      </c>
      <c r="C8414" s="3" t="s">
        <v>9745</v>
      </c>
      <c r="D8414" s="2" t="s">
        <v>16956</v>
      </c>
      <c r="E8414" s="3" t="s">
        <v>20622</v>
      </c>
      <c r="F8414" s="67" t="s">
        <v>39353</v>
      </c>
      <c r="G8414" s="67" t="s">
        <v>36468</v>
      </c>
      <c r="I8414" s="3" t="s">
        <v>6298</v>
      </c>
      <c r="J8414" s="3" t="str">
        <f>IF($B8414="SINAPI",IF(ISNUMBER(MATCH(Banco!$C8414,Analitico!$A:$A,0)),INDEX(Analitico!E:E,MATCH(Banco!$C8414,Analitico!$A:$A,0))&amp;"%",""),"")</f>
        <v/>
      </c>
      <c r="K8414" s="3" t="str">
        <f>IF($B8414="SINAPI",IF(ISNUMBER(MATCH(Banco!$C8414,Analitico!$A:$A,0)),INDEX(Analitico!F:F,MATCH(Banco!$C8414,Analitico!$A:$A,0))&amp;"%",""),"")</f>
        <v/>
      </c>
    </row>
    <row r="8415" spans="1:11" ht="33.75" x14ac:dyDescent="0.2">
      <c r="A8415" s="1" t="str">
        <f t="shared" si="132"/>
        <v>SINAPI 101937</v>
      </c>
      <c r="B8415" s="3" t="s">
        <v>21527</v>
      </c>
      <c r="C8415" s="3" t="s">
        <v>9746</v>
      </c>
      <c r="D8415" s="2" t="s">
        <v>16957</v>
      </c>
      <c r="E8415" s="3" t="s">
        <v>20622</v>
      </c>
      <c r="F8415" s="67" t="s">
        <v>39354</v>
      </c>
      <c r="G8415" s="67" t="s">
        <v>36469</v>
      </c>
      <c r="I8415" s="3" t="s">
        <v>6298</v>
      </c>
      <c r="J8415" s="3" t="str">
        <f>IF($B8415="SINAPI",IF(ISNUMBER(MATCH(Banco!$C8415,Analitico!$A:$A,0)),INDEX(Analitico!E:E,MATCH(Banco!$C8415,Analitico!$A:$A,0))&amp;"%",""),"")</f>
        <v/>
      </c>
      <c r="K8415" s="3" t="str">
        <f>IF($B8415="SINAPI",IF(ISNUMBER(MATCH(Banco!$C8415,Analitico!$A:$A,0)),INDEX(Analitico!F:F,MATCH(Banco!$C8415,Analitico!$A:$A,0))&amp;"%",""),"")</f>
        <v/>
      </c>
    </row>
    <row r="8416" spans="1:11" ht="22.5" x14ac:dyDescent="0.2">
      <c r="A8416" s="1" t="str">
        <f t="shared" si="132"/>
        <v>SINAPI 98294</v>
      </c>
      <c r="B8416" s="3" t="s">
        <v>21527</v>
      </c>
      <c r="C8416" s="3" t="s">
        <v>9747</v>
      </c>
      <c r="D8416" s="2" t="s">
        <v>16958</v>
      </c>
      <c r="E8416" s="3" t="s">
        <v>20621</v>
      </c>
      <c r="F8416" s="67" t="s">
        <v>4748</v>
      </c>
      <c r="G8416" s="67" t="s">
        <v>33321</v>
      </c>
      <c r="I8416" s="3" t="s">
        <v>6298</v>
      </c>
      <c r="J8416" s="3" t="str">
        <f>IF($B8416="SINAPI",IF(ISNUMBER(MATCH(Banco!$C8416,Analitico!$A:$A,0)),INDEX(Analitico!E:E,MATCH(Banco!$C8416,Analitico!$A:$A,0))&amp;"%",""),"")</f>
        <v/>
      </c>
      <c r="K8416" s="3" t="str">
        <f>IF($B8416="SINAPI",IF(ISNUMBER(MATCH(Banco!$C8416,Analitico!$A:$A,0)),INDEX(Analitico!F:F,MATCH(Banco!$C8416,Analitico!$A:$A,0))&amp;"%",""),"")</f>
        <v/>
      </c>
    </row>
    <row r="8417" spans="1:11" ht="22.5" x14ac:dyDescent="0.2">
      <c r="A8417" s="1" t="str">
        <f t="shared" si="132"/>
        <v>SINAPI 98295</v>
      </c>
      <c r="B8417" s="3" t="s">
        <v>21527</v>
      </c>
      <c r="C8417" s="3" t="s">
        <v>9748</v>
      </c>
      <c r="D8417" s="2" t="s">
        <v>16959</v>
      </c>
      <c r="E8417" s="3" t="s">
        <v>20621</v>
      </c>
      <c r="F8417" s="67" t="s">
        <v>21383</v>
      </c>
      <c r="G8417" s="67" t="s">
        <v>21124</v>
      </c>
      <c r="I8417" s="3" t="s">
        <v>6298</v>
      </c>
      <c r="J8417" s="3" t="str">
        <f>IF($B8417="SINAPI",IF(ISNUMBER(MATCH(Banco!$C8417,Analitico!$A:$A,0)),INDEX(Analitico!E:E,MATCH(Banco!$C8417,Analitico!$A:$A,0))&amp;"%",""),"")</f>
        <v/>
      </c>
      <c r="K8417" s="3" t="str">
        <f>IF($B8417="SINAPI",IF(ISNUMBER(MATCH(Banco!$C8417,Analitico!$A:$A,0)),INDEX(Analitico!F:F,MATCH(Banco!$C8417,Analitico!$A:$A,0))&amp;"%",""),"")</f>
        <v/>
      </c>
    </row>
    <row r="8418" spans="1:11" ht="22.5" x14ac:dyDescent="0.2">
      <c r="A8418" s="1" t="str">
        <f t="shared" si="132"/>
        <v>SINAPI 98296</v>
      </c>
      <c r="B8418" s="3" t="s">
        <v>21527</v>
      </c>
      <c r="C8418" s="3" t="s">
        <v>9749</v>
      </c>
      <c r="D8418" s="2" t="s">
        <v>16960</v>
      </c>
      <c r="E8418" s="3" t="s">
        <v>20621</v>
      </c>
      <c r="F8418" s="67" t="s">
        <v>5662</v>
      </c>
      <c r="G8418" s="67" t="s">
        <v>21604</v>
      </c>
      <c r="I8418" s="3" t="s">
        <v>6298</v>
      </c>
      <c r="J8418" s="3" t="str">
        <f>IF($B8418="SINAPI",IF(ISNUMBER(MATCH(Banco!$C8418,Analitico!$A:$A,0)),INDEX(Analitico!E:E,MATCH(Banco!$C8418,Analitico!$A:$A,0))&amp;"%",""),"")</f>
        <v/>
      </c>
      <c r="K8418" s="3" t="str">
        <f>IF($B8418="SINAPI",IF(ISNUMBER(MATCH(Banco!$C8418,Analitico!$A:$A,0)),INDEX(Analitico!F:F,MATCH(Banco!$C8418,Analitico!$A:$A,0))&amp;"%",""),"")</f>
        <v/>
      </c>
    </row>
    <row r="8419" spans="1:11" ht="22.5" x14ac:dyDescent="0.2">
      <c r="A8419" s="1" t="str">
        <f t="shared" ref="A8419:A8482" si="133">CONCATENAR</f>
        <v>SINAPI 98297</v>
      </c>
      <c r="B8419" s="3" t="s">
        <v>21527</v>
      </c>
      <c r="C8419" s="3" t="s">
        <v>9750</v>
      </c>
      <c r="D8419" s="2" t="s">
        <v>16961</v>
      </c>
      <c r="E8419" s="3" t="s">
        <v>20621</v>
      </c>
      <c r="F8419" s="67" t="s">
        <v>21708</v>
      </c>
      <c r="G8419" s="67" t="s">
        <v>36470</v>
      </c>
      <c r="I8419" s="3" t="s">
        <v>6298</v>
      </c>
      <c r="J8419" s="3" t="str">
        <f>IF($B8419="SINAPI",IF(ISNUMBER(MATCH(Banco!$C8419,Analitico!$A:$A,0)),INDEX(Analitico!E:E,MATCH(Banco!$C8419,Analitico!$A:$A,0))&amp;"%",""),"")</f>
        <v/>
      </c>
      <c r="K8419" s="3" t="str">
        <f>IF($B8419="SINAPI",IF(ISNUMBER(MATCH(Banco!$C8419,Analitico!$A:$A,0)),INDEX(Analitico!F:F,MATCH(Banco!$C8419,Analitico!$A:$A,0))&amp;"%",""),"")</f>
        <v/>
      </c>
    </row>
    <row r="8420" spans="1:11" ht="22.5" x14ac:dyDescent="0.2">
      <c r="A8420" s="1" t="str">
        <f t="shared" si="133"/>
        <v>SINAPI 98298</v>
      </c>
      <c r="B8420" s="3" t="s">
        <v>21527</v>
      </c>
      <c r="C8420" s="3" t="s">
        <v>9751</v>
      </c>
      <c r="D8420" s="2" t="s">
        <v>16962</v>
      </c>
      <c r="E8420" s="3" t="s">
        <v>20621</v>
      </c>
      <c r="F8420" s="67" t="s">
        <v>21916</v>
      </c>
      <c r="G8420" s="67" t="s">
        <v>31004</v>
      </c>
      <c r="I8420" s="3" t="s">
        <v>6298</v>
      </c>
      <c r="J8420" s="3" t="str">
        <f>IF($B8420="SINAPI",IF(ISNUMBER(MATCH(Banco!$C8420,Analitico!$A:$A,0)),INDEX(Analitico!E:E,MATCH(Banco!$C8420,Analitico!$A:$A,0))&amp;"%",""),"")</f>
        <v/>
      </c>
      <c r="K8420" s="3" t="str">
        <f>IF($B8420="SINAPI",IF(ISNUMBER(MATCH(Banco!$C8420,Analitico!$A:$A,0)),INDEX(Analitico!F:F,MATCH(Banco!$C8420,Analitico!$A:$A,0))&amp;"%",""),"")</f>
        <v/>
      </c>
    </row>
    <row r="8421" spans="1:11" ht="22.5" x14ac:dyDescent="0.2">
      <c r="A8421" s="1" t="str">
        <f t="shared" si="133"/>
        <v>SINAPI 98299</v>
      </c>
      <c r="B8421" s="3" t="s">
        <v>21527</v>
      </c>
      <c r="C8421" s="3" t="s">
        <v>9752</v>
      </c>
      <c r="D8421" s="2" t="s">
        <v>16963</v>
      </c>
      <c r="E8421" s="3" t="s">
        <v>20621</v>
      </c>
      <c r="F8421" s="67" t="s">
        <v>4586</v>
      </c>
      <c r="G8421" s="67" t="s">
        <v>33611</v>
      </c>
      <c r="I8421" s="3" t="s">
        <v>6298</v>
      </c>
      <c r="J8421" s="3" t="str">
        <f>IF($B8421="SINAPI",IF(ISNUMBER(MATCH(Banco!$C8421,Analitico!$A:$A,0)),INDEX(Analitico!E:E,MATCH(Banco!$C8421,Analitico!$A:$A,0))&amp;"%",""),"")</f>
        <v/>
      </c>
      <c r="K8421" s="3" t="str">
        <f>IF($B8421="SINAPI",IF(ISNUMBER(MATCH(Banco!$C8421,Analitico!$A:$A,0)),INDEX(Analitico!F:F,MATCH(Banco!$C8421,Analitico!$A:$A,0))&amp;"%",""),"")</f>
        <v/>
      </c>
    </row>
    <row r="8422" spans="1:11" x14ac:dyDescent="0.2">
      <c r="A8422" s="1" t="str">
        <f t="shared" si="133"/>
        <v>SINAPI 98300</v>
      </c>
      <c r="B8422" s="3" t="s">
        <v>21527</v>
      </c>
      <c r="C8422" s="3" t="s">
        <v>9753</v>
      </c>
      <c r="D8422" s="2" t="s">
        <v>16964</v>
      </c>
      <c r="E8422" s="3" t="s">
        <v>20621</v>
      </c>
      <c r="F8422" s="67" t="s">
        <v>21735</v>
      </c>
      <c r="G8422" s="67" t="s">
        <v>20843</v>
      </c>
      <c r="I8422" s="3" t="s">
        <v>6298</v>
      </c>
      <c r="J8422" s="3" t="str">
        <f>IF($B8422="SINAPI",IF(ISNUMBER(MATCH(Banco!$C8422,Analitico!$A:$A,0)),INDEX(Analitico!E:E,MATCH(Banco!$C8422,Analitico!$A:$A,0))&amp;"%",""),"")</f>
        <v/>
      </c>
      <c r="K8422" s="3" t="str">
        <f>IF($B8422="SINAPI",IF(ISNUMBER(MATCH(Banco!$C8422,Analitico!$A:$A,0)),INDEX(Analitico!F:F,MATCH(Banco!$C8422,Analitico!$A:$A,0))&amp;"%",""),"")</f>
        <v/>
      </c>
    </row>
    <row r="8423" spans="1:11" x14ac:dyDescent="0.2">
      <c r="A8423" s="1" t="str">
        <f t="shared" si="133"/>
        <v>SINAPI 98301</v>
      </c>
      <c r="B8423" s="3" t="s">
        <v>21527</v>
      </c>
      <c r="C8423" s="3" t="s">
        <v>9754</v>
      </c>
      <c r="D8423" s="2" t="s">
        <v>16965</v>
      </c>
      <c r="E8423" s="3" t="s">
        <v>20622</v>
      </c>
      <c r="F8423" s="67" t="s">
        <v>39355</v>
      </c>
      <c r="G8423" s="67" t="s">
        <v>36471</v>
      </c>
      <c r="I8423" s="3" t="s">
        <v>6298</v>
      </c>
      <c r="J8423" s="3" t="str">
        <f>IF($B8423="SINAPI",IF(ISNUMBER(MATCH(Banco!$C8423,Analitico!$A:$A,0)),INDEX(Analitico!E:E,MATCH(Banco!$C8423,Analitico!$A:$A,0))&amp;"%",""),"")</f>
        <v/>
      </c>
      <c r="K8423" s="3" t="str">
        <f>IF($B8423="SINAPI",IF(ISNUMBER(MATCH(Banco!$C8423,Analitico!$A:$A,0)),INDEX(Analitico!F:F,MATCH(Banco!$C8423,Analitico!$A:$A,0))&amp;"%",""),"")</f>
        <v/>
      </c>
    </row>
    <row r="8424" spans="1:11" x14ac:dyDescent="0.2">
      <c r="A8424" s="1" t="str">
        <f t="shared" si="133"/>
        <v>SINAPI 98302</v>
      </c>
      <c r="B8424" s="3" t="s">
        <v>21527</v>
      </c>
      <c r="C8424" s="3" t="s">
        <v>9755</v>
      </c>
      <c r="D8424" s="2" t="s">
        <v>16966</v>
      </c>
      <c r="E8424" s="3" t="s">
        <v>20622</v>
      </c>
      <c r="F8424" s="67" t="s">
        <v>39356</v>
      </c>
      <c r="G8424" s="67" t="s">
        <v>36472</v>
      </c>
      <c r="I8424" s="3" t="s">
        <v>6298</v>
      </c>
      <c r="J8424" s="3" t="str">
        <f>IF($B8424="SINAPI",IF(ISNUMBER(MATCH(Banco!$C8424,Analitico!$A:$A,0)),INDEX(Analitico!E:E,MATCH(Banco!$C8424,Analitico!$A:$A,0))&amp;"%",""),"")</f>
        <v/>
      </c>
      <c r="K8424" s="3" t="str">
        <f>IF($B8424="SINAPI",IF(ISNUMBER(MATCH(Banco!$C8424,Analitico!$A:$A,0)),INDEX(Analitico!F:F,MATCH(Banco!$C8424,Analitico!$A:$A,0))&amp;"%",""),"")</f>
        <v/>
      </c>
    </row>
    <row r="8425" spans="1:11" x14ac:dyDescent="0.2">
      <c r="A8425" s="1" t="str">
        <f t="shared" si="133"/>
        <v>SINAPI 98304</v>
      </c>
      <c r="B8425" s="3" t="s">
        <v>21527</v>
      </c>
      <c r="C8425" s="3" t="s">
        <v>9756</v>
      </c>
      <c r="D8425" s="2" t="s">
        <v>16967</v>
      </c>
      <c r="E8425" s="3" t="s">
        <v>20622</v>
      </c>
      <c r="F8425" s="67" t="s">
        <v>39357</v>
      </c>
      <c r="G8425" s="67" t="s">
        <v>36473</v>
      </c>
      <c r="I8425" s="3" t="s">
        <v>6298</v>
      </c>
      <c r="J8425" s="3" t="str">
        <f>IF($B8425="SINAPI",IF(ISNUMBER(MATCH(Banco!$C8425,Analitico!$A:$A,0)),INDEX(Analitico!E:E,MATCH(Banco!$C8425,Analitico!$A:$A,0))&amp;"%",""),"")</f>
        <v/>
      </c>
      <c r="K8425" s="3" t="str">
        <f>IF($B8425="SINAPI",IF(ISNUMBER(MATCH(Banco!$C8425,Analitico!$A:$A,0)),INDEX(Analitico!F:F,MATCH(Banco!$C8425,Analitico!$A:$A,0))&amp;"%",""),"")</f>
        <v/>
      </c>
    </row>
    <row r="8426" spans="1:11" x14ac:dyDescent="0.2">
      <c r="A8426" s="1" t="str">
        <f t="shared" si="133"/>
        <v>SINAPI 98305</v>
      </c>
      <c r="B8426" s="3" t="s">
        <v>21527</v>
      </c>
      <c r="C8426" s="3" t="s">
        <v>9757</v>
      </c>
      <c r="D8426" s="2" t="s">
        <v>16968</v>
      </c>
      <c r="E8426" s="3" t="s">
        <v>20622</v>
      </c>
      <c r="F8426" s="67" t="s">
        <v>39358</v>
      </c>
      <c r="G8426" s="67" t="s">
        <v>36474</v>
      </c>
      <c r="I8426" s="3" t="s">
        <v>6298</v>
      </c>
      <c r="J8426" s="3" t="str">
        <f>IF($B8426="SINAPI",IF(ISNUMBER(MATCH(Banco!$C8426,Analitico!$A:$A,0)),INDEX(Analitico!E:E,MATCH(Banco!$C8426,Analitico!$A:$A,0))&amp;"%",""),"")</f>
        <v/>
      </c>
      <c r="K8426" s="3" t="str">
        <f>IF($B8426="SINAPI",IF(ISNUMBER(MATCH(Banco!$C8426,Analitico!$A:$A,0)),INDEX(Analitico!F:F,MATCH(Banco!$C8426,Analitico!$A:$A,0))&amp;"%",""),"")</f>
        <v/>
      </c>
    </row>
    <row r="8427" spans="1:11" x14ac:dyDescent="0.2">
      <c r="A8427" s="1" t="str">
        <f t="shared" si="133"/>
        <v>SINAPI 98306</v>
      </c>
      <c r="B8427" s="3" t="s">
        <v>21527</v>
      </c>
      <c r="C8427" s="3" t="s">
        <v>9758</v>
      </c>
      <c r="D8427" s="2" t="s">
        <v>16969</v>
      </c>
      <c r="E8427" s="3" t="s">
        <v>20622</v>
      </c>
      <c r="F8427" s="67" t="s">
        <v>39359</v>
      </c>
      <c r="G8427" s="67" t="s">
        <v>36475</v>
      </c>
      <c r="I8427" s="3" t="s">
        <v>6298</v>
      </c>
      <c r="J8427" s="3" t="str">
        <f>IF($B8427="SINAPI",IF(ISNUMBER(MATCH(Banco!$C8427,Analitico!$A:$A,0)),INDEX(Analitico!E:E,MATCH(Banco!$C8427,Analitico!$A:$A,0))&amp;"%",""),"")</f>
        <v/>
      </c>
      <c r="K8427" s="3" t="str">
        <f>IF($B8427="SINAPI",IF(ISNUMBER(MATCH(Banco!$C8427,Analitico!$A:$A,0)),INDEX(Analitico!F:F,MATCH(Banco!$C8427,Analitico!$A:$A,0))&amp;"%",""),"")</f>
        <v/>
      </c>
    </row>
    <row r="8428" spans="1:11" x14ac:dyDescent="0.2">
      <c r="A8428" s="1" t="str">
        <f t="shared" si="133"/>
        <v>SINAPI 98307</v>
      </c>
      <c r="B8428" s="3" t="s">
        <v>21527</v>
      </c>
      <c r="C8428" s="3" t="s">
        <v>9759</v>
      </c>
      <c r="D8428" s="2" t="s">
        <v>16970</v>
      </c>
      <c r="E8428" s="3" t="s">
        <v>20622</v>
      </c>
      <c r="F8428" s="67" t="s">
        <v>39360</v>
      </c>
      <c r="G8428" s="67" t="s">
        <v>31971</v>
      </c>
      <c r="I8428" s="3" t="s">
        <v>6298</v>
      </c>
      <c r="J8428" s="3" t="str">
        <f>IF($B8428="SINAPI",IF(ISNUMBER(MATCH(Banco!$C8428,Analitico!$A:$A,0)),INDEX(Analitico!E:E,MATCH(Banco!$C8428,Analitico!$A:$A,0))&amp;"%",""),"")</f>
        <v/>
      </c>
      <c r="K8428" s="3" t="str">
        <f>IF($B8428="SINAPI",IF(ISNUMBER(MATCH(Banco!$C8428,Analitico!$A:$A,0)),INDEX(Analitico!F:F,MATCH(Banco!$C8428,Analitico!$A:$A,0))&amp;"%",""),"")</f>
        <v/>
      </c>
    </row>
    <row r="8429" spans="1:11" x14ac:dyDescent="0.2">
      <c r="A8429" s="1" t="str">
        <f t="shared" si="133"/>
        <v>SINAPI 98308</v>
      </c>
      <c r="B8429" s="3" t="s">
        <v>21527</v>
      </c>
      <c r="C8429" s="3" t="s">
        <v>9760</v>
      </c>
      <c r="D8429" s="2" t="s">
        <v>16971</v>
      </c>
      <c r="E8429" s="3" t="s">
        <v>20622</v>
      </c>
      <c r="F8429" s="67" t="s">
        <v>29442</v>
      </c>
      <c r="G8429" s="67" t="s">
        <v>29680</v>
      </c>
      <c r="I8429" s="3" t="s">
        <v>6298</v>
      </c>
      <c r="J8429" s="3" t="str">
        <f>IF($B8429="SINAPI",IF(ISNUMBER(MATCH(Banco!$C8429,Analitico!$A:$A,0)),INDEX(Analitico!E:E,MATCH(Banco!$C8429,Analitico!$A:$A,0))&amp;"%",""),"")</f>
        <v/>
      </c>
      <c r="K8429" s="3" t="str">
        <f>IF($B8429="SINAPI",IF(ISNUMBER(MATCH(Banco!$C8429,Analitico!$A:$A,0)),INDEX(Analitico!F:F,MATCH(Banco!$C8429,Analitico!$A:$A,0))&amp;"%",""),"")</f>
        <v/>
      </c>
    </row>
    <row r="8430" spans="1:11" x14ac:dyDescent="0.2">
      <c r="A8430" s="1" t="str">
        <f t="shared" si="133"/>
        <v>SINAPI 98593</v>
      </c>
      <c r="B8430" s="3" t="s">
        <v>21527</v>
      </c>
      <c r="C8430" s="3" t="s">
        <v>9761</v>
      </c>
      <c r="D8430" s="2" t="s">
        <v>16972</v>
      </c>
      <c r="E8430" s="3" t="s">
        <v>20622</v>
      </c>
      <c r="F8430" s="67" t="s">
        <v>39361</v>
      </c>
      <c r="G8430" s="67" t="s">
        <v>36476</v>
      </c>
      <c r="I8430" s="3" t="s">
        <v>6298</v>
      </c>
      <c r="J8430" s="3" t="str">
        <f>IF($B8430="SINAPI",IF(ISNUMBER(MATCH(Banco!$C8430,Analitico!$A:$A,0)),INDEX(Analitico!E:E,MATCH(Banco!$C8430,Analitico!$A:$A,0))&amp;"%",""),"")</f>
        <v/>
      </c>
      <c r="K8430" s="3" t="str">
        <f>IF($B8430="SINAPI",IF(ISNUMBER(MATCH(Banco!$C8430,Analitico!$A:$A,0)),INDEX(Analitico!F:F,MATCH(Banco!$C8430,Analitico!$A:$A,0))&amp;"%",""),"")</f>
        <v/>
      </c>
    </row>
    <row r="8431" spans="1:11" x14ac:dyDescent="0.2">
      <c r="A8431" s="1" t="str">
        <f t="shared" si="133"/>
        <v>SINAPI 100553</v>
      </c>
      <c r="B8431" s="3" t="s">
        <v>21527</v>
      </c>
      <c r="C8431" s="3" t="s">
        <v>9762</v>
      </c>
      <c r="D8431" s="2" t="s">
        <v>16973</v>
      </c>
      <c r="E8431" s="3" t="s">
        <v>20621</v>
      </c>
      <c r="F8431" s="67" t="s">
        <v>29665</v>
      </c>
      <c r="G8431" s="67" t="s">
        <v>29743</v>
      </c>
      <c r="I8431" s="3" t="s">
        <v>6298</v>
      </c>
      <c r="J8431" s="3" t="str">
        <f>IF($B8431="SINAPI",IF(ISNUMBER(MATCH(Banco!$C8431,Analitico!$A:$A,0)),INDEX(Analitico!E:E,MATCH(Banco!$C8431,Analitico!$A:$A,0))&amp;"%",""),"")</f>
        <v/>
      </c>
      <c r="K8431" s="3" t="str">
        <f>IF($B8431="SINAPI",IF(ISNUMBER(MATCH(Banco!$C8431,Analitico!$A:$A,0)),INDEX(Analitico!F:F,MATCH(Banco!$C8431,Analitico!$A:$A,0))&amp;"%",""),"")</f>
        <v/>
      </c>
    </row>
    <row r="8432" spans="1:11" x14ac:dyDescent="0.2">
      <c r="A8432" s="1" t="str">
        <f t="shared" si="133"/>
        <v>SINAPI 100554</v>
      </c>
      <c r="B8432" s="3" t="s">
        <v>21527</v>
      </c>
      <c r="C8432" s="3" t="s">
        <v>9763</v>
      </c>
      <c r="D8432" s="2" t="s">
        <v>16974</v>
      </c>
      <c r="E8432" s="3" t="s">
        <v>20621</v>
      </c>
      <c r="F8432" s="67" t="s">
        <v>5188</v>
      </c>
      <c r="G8432" s="67" t="s">
        <v>4905</v>
      </c>
      <c r="I8432" s="3" t="s">
        <v>6298</v>
      </c>
      <c r="J8432" s="3" t="str">
        <f>IF($B8432="SINAPI",IF(ISNUMBER(MATCH(Banco!$C8432,Analitico!$A:$A,0)),INDEX(Analitico!E:E,MATCH(Banco!$C8432,Analitico!$A:$A,0))&amp;"%",""),"")</f>
        <v/>
      </c>
      <c r="K8432" s="3" t="str">
        <f>IF($B8432="SINAPI",IF(ISNUMBER(MATCH(Banco!$C8432,Analitico!$A:$A,0)),INDEX(Analitico!F:F,MATCH(Banco!$C8432,Analitico!$A:$A,0))&amp;"%",""),"")</f>
        <v/>
      </c>
    </row>
    <row r="8433" spans="1:11" x14ac:dyDescent="0.2">
      <c r="A8433" s="1" t="str">
        <f t="shared" si="133"/>
        <v>SINAPI 100555</v>
      </c>
      <c r="B8433" s="3" t="s">
        <v>21527</v>
      </c>
      <c r="C8433" s="3" t="s">
        <v>9764</v>
      </c>
      <c r="D8433" s="2" t="s">
        <v>16975</v>
      </c>
      <c r="E8433" s="3" t="s">
        <v>20622</v>
      </c>
      <c r="F8433" s="67" t="s">
        <v>39362</v>
      </c>
      <c r="G8433" s="67" t="s">
        <v>36477</v>
      </c>
      <c r="I8433" s="3" t="s">
        <v>6298</v>
      </c>
      <c r="J8433" s="3" t="str">
        <f>IF($B8433="SINAPI",IF(ISNUMBER(MATCH(Banco!$C8433,Analitico!$A:$A,0)),INDEX(Analitico!E:E,MATCH(Banco!$C8433,Analitico!$A:$A,0))&amp;"%",""),"")</f>
        <v/>
      </c>
      <c r="K8433" s="3" t="str">
        <f>IF($B8433="SINAPI",IF(ISNUMBER(MATCH(Banco!$C8433,Analitico!$A:$A,0)),INDEX(Analitico!F:F,MATCH(Banco!$C8433,Analitico!$A:$A,0))&amp;"%",""),"")</f>
        <v/>
      </c>
    </row>
    <row r="8434" spans="1:11" ht="22.5" x14ac:dyDescent="0.2">
      <c r="A8434" s="1" t="str">
        <f t="shared" si="133"/>
        <v>SINAPI 89355</v>
      </c>
      <c r="B8434" s="3" t="s">
        <v>21527</v>
      </c>
      <c r="C8434" s="3" t="s">
        <v>9765</v>
      </c>
      <c r="D8434" s="2" t="s">
        <v>34651</v>
      </c>
      <c r="E8434" s="3" t="s">
        <v>20621</v>
      </c>
      <c r="F8434" s="67" t="s">
        <v>6317</v>
      </c>
      <c r="G8434" s="67" t="s">
        <v>35191</v>
      </c>
      <c r="I8434" s="3" t="s">
        <v>6298</v>
      </c>
      <c r="J8434" s="3" t="str">
        <f>IF($B8434="SINAPI",IF(ISNUMBER(MATCH(Banco!$C8434,Analitico!$A:$A,0)),INDEX(Analitico!E:E,MATCH(Banco!$C8434,Analitico!$A:$A,0))&amp;"%",""),"")</f>
        <v/>
      </c>
      <c r="K8434" s="3" t="str">
        <f>IF($B8434="SINAPI",IF(ISNUMBER(MATCH(Banco!$C8434,Analitico!$A:$A,0)),INDEX(Analitico!F:F,MATCH(Banco!$C8434,Analitico!$A:$A,0))&amp;"%",""),"")</f>
        <v/>
      </c>
    </row>
    <row r="8435" spans="1:11" ht="22.5" x14ac:dyDescent="0.2">
      <c r="A8435" s="1" t="str">
        <f t="shared" si="133"/>
        <v>SINAPI 89356</v>
      </c>
      <c r="B8435" s="3" t="s">
        <v>21527</v>
      </c>
      <c r="C8435" s="3" t="s">
        <v>9766</v>
      </c>
      <c r="D8435" s="2" t="s">
        <v>34652</v>
      </c>
      <c r="E8435" s="3" t="s">
        <v>20621</v>
      </c>
      <c r="F8435" s="67" t="s">
        <v>6036</v>
      </c>
      <c r="G8435" s="67" t="s">
        <v>21388</v>
      </c>
      <c r="I8435" s="3" t="s">
        <v>6298</v>
      </c>
      <c r="J8435" s="3" t="str">
        <f>IF($B8435="SINAPI",IF(ISNUMBER(MATCH(Banco!$C8435,Analitico!$A:$A,0)),INDEX(Analitico!E:E,MATCH(Banco!$C8435,Analitico!$A:$A,0))&amp;"%",""),"")</f>
        <v/>
      </c>
      <c r="K8435" s="3" t="str">
        <f>IF($B8435="SINAPI",IF(ISNUMBER(MATCH(Banco!$C8435,Analitico!$A:$A,0)),INDEX(Analitico!F:F,MATCH(Banco!$C8435,Analitico!$A:$A,0))&amp;"%",""),"")</f>
        <v/>
      </c>
    </row>
    <row r="8436" spans="1:11" ht="22.5" x14ac:dyDescent="0.2">
      <c r="A8436" s="1" t="str">
        <f t="shared" si="133"/>
        <v>SINAPI 89357</v>
      </c>
      <c r="B8436" s="3" t="s">
        <v>21527</v>
      </c>
      <c r="C8436" s="3" t="s">
        <v>9767</v>
      </c>
      <c r="D8436" s="2" t="s">
        <v>34653</v>
      </c>
      <c r="E8436" s="3" t="s">
        <v>20621</v>
      </c>
      <c r="F8436" s="67" t="s">
        <v>21878</v>
      </c>
      <c r="G8436" s="67" t="s">
        <v>4885</v>
      </c>
      <c r="I8436" s="3" t="s">
        <v>6298</v>
      </c>
      <c r="J8436" s="3" t="str">
        <f>IF($B8436="SINAPI",IF(ISNUMBER(MATCH(Banco!$C8436,Analitico!$A:$A,0)),INDEX(Analitico!E:E,MATCH(Banco!$C8436,Analitico!$A:$A,0))&amp;"%",""),"")</f>
        <v/>
      </c>
      <c r="K8436" s="3" t="str">
        <f>IF($B8436="SINAPI",IF(ISNUMBER(MATCH(Banco!$C8436,Analitico!$A:$A,0)),INDEX(Analitico!F:F,MATCH(Banco!$C8436,Analitico!$A:$A,0))&amp;"%",""),"")</f>
        <v/>
      </c>
    </row>
    <row r="8437" spans="1:11" ht="22.5" x14ac:dyDescent="0.2">
      <c r="A8437" s="1" t="str">
        <f t="shared" si="133"/>
        <v>SINAPI 89401</v>
      </c>
      <c r="B8437" s="3" t="s">
        <v>21527</v>
      </c>
      <c r="C8437" s="3" t="s">
        <v>9768</v>
      </c>
      <c r="D8437" s="2" t="s">
        <v>34654</v>
      </c>
      <c r="E8437" s="3" t="s">
        <v>20621</v>
      </c>
      <c r="F8437" s="67" t="s">
        <v>20785</v>
      </c>
      <c r="G8437" s="67" t="s">
        <v>4953</v>
      </c>
      <c r="I8437" s="3" t="s">
        <v>6298</v>
      </c>
      <c r="J8437" s="3" t="str">
        <f>IF($B8437="SINAPI",IF(ISNUMBER(MATCH(Banco!$C8437,Analitico!$A:$A,0)),INDEX(Analitico!E:E,MATCH(Banco!$C8437,Analitico!$A:$A,0))&amp;"%",""),"")</f>
        <v/>
      </c>
      <c r="K8437" s="3" t="str">
        <f>IF($B8437="SINAPI",IF(ISNUMBER(MATCH(Banco!$C8437,Analitico!$A:$A,0)),INDEX(Analitico!F:F,MATCH(Banco!$C8437,Analitico!$A:$A,0))&amp;"%",""),"")</f>
        <v/>
      </c>
    </row>
    <row r="8438" spans="1:11" ht="22.5" x14ac:dyDescent="0.2">
      <c r="A8438" s="1" t="str">
        <f t="shared" si="133"/>
        <v>SINAPI 89402</v>
      </c>
      <c r="B8438" s="3" t="s">
        <v>21527</v>
      </c>
      <c r="C8438" s="3" t="s">
        <v>9769</v>
      </c>
      <c r="D8438" s="2" t="s">
        <v>34655</v>
      </c>
      <c r="E8438" s="3" t="s">
        <v>20621</v>
      </c>
      <c r="F8438" s="67" t="s">
        <v>4838</v>
      </c>
      <c r="G8438" s="67" t="s">
        <v>6343</v>
      </c>
      <c r="I8438" s="3" t="s">
        <v>6298</v>
      </c>
      <c r="J8438" s="3" t="str">
        <f>IF($B8438="SINAPI",IF(ISNUMBER(MATCH(Banco!$C8438,Analitico!$A:$A,0)),INDEX(Analitico!E:E,MATCH(Banco!$C8438,Analitico!$A:$A,0))&amp;"%",""),"")</f>
        <v/>
      </c>
      <c r="K8438" s="3" t="str">
        <f>IF($B8438="SINAPI",IF(ISNUMBER(MATCH(Banco!$C8438,Analitico!$A:$A,0)),INDEX(Analitico!F:F,MATCH(Banco!$C8438,Analitico!$A:$A,0))&amp;"%",""),"")</f>
        <v/>
      </c>
    </row>
    <row r="8439" spans="1:11" ht="22.5" x14ac:dyDescent="0.2">
      <c r="A8439" s="1" t="str">
        <f t="shared" si="133"/>
        <v>SINAPI 89403</v>
      </c>
      <c r="B8439" s="3" t="s">
        <v>21527</v>
      </c>
      <c r="C8439" s="3" t="s">
        <v>9770</v>
      </c>
      <c r="D8439" s="2" t="s">
        <v>34656</v>
      </c>
      <c r="E8439" s="3" t="s">
        <v>20621</v>
      </c>
      <c r="F8439" s="67" t="s">
        <v>21443</v>
      </c>
      <c r="G8439" s="67" t="s">
        <v>5620</v>
      </c>
      <c r="I8439" s="3" t="s">
        <v>6298</v>
      </c>
      <c r="J8439" s="3" t="str">
        <f>IF($B8439="SINAPI",IF(ISNUMBER(MATCH(Banco!$C8439,Analitico!$A:$A,0)),INDEX(Analitico!E:E,MATCH(Banco!$C8439,Analitico!$A:$A,0))&amp;"%",""),"")</f>
        <v/>
      </c>
      <c r="K8439" s="3" t="str">
        <f>IF($B8439="SINAPI",IF(ISNUMBER(MATCH(Banco!$C8439,Analitico!$A:$A,0)),INDEX(Analitico!F:F,MATCH(Banco!$C8439,Analitico!$A:$A,0))&amp;"%",""),"")</f>
        <v/>
      </c>
    </row>
    <row r="8440" spans="1:11" x14ac:dyDescent="0.2">
      <c r="A8440" s="1" t="str">
        <f t="shared" si="133"/>
        <v>SINAPI 89446</v>
      </c>
      <c r="B8440" s="3" t="s">
        <v>21527</v>
      </c>
      <c r="C8440" s="3" t="s">
        <v>9771</v>
      </c>
      <c r="D8440" s="2" t="s">
        <v>34657</v>
      </c>
      <c r="E8440" s="3" t="s">
        <v>20621</v>
      </c>
      <c r="F8440" s="67" t="s">
        <v>4893</v>
      </c>
      <c r="G8440" s="67" t="s">
        <v>21124</v>
      </c>
      <c r="I8440" s="3" t="s">
        <v>6298</v>
      </c>
      <c r="J8440" s="3" t="str">
        <f>IF($B8440="SINAPI",IF(ISNUMBER(MATCH(Banco!$C8440,Analitico!$A:$A,0)),INDEX(Analitico!E:E,MATCH(Banco!$C8440,Analitico!$A:$A,0))&amp;"%",""),"")</f>
        <v/>
      </c>
      <c r="K8440" s="3" t="str">
        <f>IF($B8440="SINAPI",IF(ISNUMBER(MATCH(Banco!$C8440,Analitico!$A:$A,0)),INDEX(Analitico!F:F,MATCH(Banco!$C8440,Analitico!$A:$A,0))&amp;"%",""),"")</f>
        <v/>
      </c>
    </row>
    <row r="8441" spans="1:11" x14ac:dyDescent="0.2">
      <c r="A8441" s="1" t="str">
        <f t="shared" si="133"/>
        <v>SINAPI 89447</v>
      </c>
      <c r="B8441" s="3" t="s">
        <v>21527</v>
      </c>
      <c r="C8441" s="3" t="s">
        <v>9772</v>
      </c>
      <c r="D8441" s="2" t="s">
        <v>34658</v>
      </c>
      <c r="E8441" s="3" t="s">
        <v>20621</v>
      </c>
      <c r="F8441" s="67" t="s">
        <v>6242</v>
      </c>
      <c r="G8441" s="67" t="s">
        <v>20984</v>
      </c>
      <c r="I8441" s="3" t="s">
        <v>6298</v>
      </c>
      <c r="J8441" s="3" t="str">
        <f>IF($B8441="SINAPI",IF(ISNUMBER(MATCH(Banco!$C8441,Analitico!$A:$A,0)),INDEX(Analitico!E:E,MATCH(Banco!$C8441,Analitico!$A:$A,0))&amp;"%",""),"")</f>
        <v/>
      </c>
      <c r="K8441" s="3" t="str">
        <f>IF($B8441="SINAPI",IF(ISNUMBER(MATCH(Banco!$C8441,Analitico!$A:$A,0)),INDEX(Analitico!F:F,MATCH(Banco!$C8441,Analitico!$A:$A,0))&amp;"%",""),"")</f>
        <v/>
      </c>
    </row>
    <row r="8442" spans="1:11" x14ac:dyDescent="0.2">
      <c r="A8442" s="1" t="str">
        <f t="shared" si="133"/>
        <v>SINAPI 89448</v>
      </c>
      <c r="B8442" s="3" t="s">
        <v>21527</v>
      </c>
      <c r="C8442" s="3" t="s">
        <v>9773</v>
      </c>
      <c r="D8442" s="2" t="s">
        <v>34659</v>
      </c>
      <c r="E8442" s="3" t="s">
        <v>20621</v>
      </c>
      <c r="F8442" s="67" t="s">
        <v>5165</v>
      </c>
      <c r="G8442" s="67" t="s">
        <v>21138</v>
      </c>
      <c r="I8442" s="3" t="s">
        <v>6298</v>
      </c>
      <c r="J8442" s="3" t="str">
        <f>IF($B8442="SINAPI",IF(ISNUMBER(MATCH(Banco!$C8442,Analitico!$A:$A,0)),INDEX(Analitico!E:E,MATCH(Banco!$C8442,Analitico!$A:$A,0))&amp;"%",""),"")</f>
        <v/>
      </c>
      <c r="K8442" s="3" t="str">
        <f>IF($B8442="SINAPI",IF(ISNUMBER(MATCH(Banco!$C8442,Analitico!$A:$A,0)),INDEX(Analitico!F:F,MATCH(Banco!$C8442,Analitico!$A:$A,0))&amp;"%",""),"")</f>
        <v/>
      </c>
    </row>
    <row r="8443" spans="1:11" x14ac:dyDescent="0.2">
      <c r="A8443" s="1" t="str">
        <f t="shared" si="133"/>
        <v>SINAPI 89449</v>
      </c>
      <c r="B8443" s="3" t="s">
        <v>21527</v>
      </c>
      <c r="C8443" s="3" t="s">
        <v>9774</v>
      </c>
      <c r="D8443" s="2" t="s">
        <v>34660</v>
      </c>
      <c r="E8443" s="3" t="s">
        <v>20621</v>
      </c>
      <c r="F8443" s="67" t="s">
        <v>29535</v>
      </c>
      <c r="G8443" s="67" t="s">
        <v>5965</v>
      </c>
      <c r="I8443" s="3" t="s">
        <v>6298</v>
      </c>
      <c r="J8443" s="3" t="str">
        <f>IF($B8443="SINAPI",IF(ISNUMBER(MATCH(Banco!$C8443,Analitico!$A:$A,0)),INDEX(Analitico!E:E,MATCH(Banco!$C8443,Analitico!$A:$A,0))&amp;"%",""),"")</f>
        <v/>
      </c>
      <c r="K8443" s="3" t="str">
        <f>IF($B8443="SINAPI",IF(ISNUMBER(MATCH(Banco!$C8443,Analitico!$A:$A,0)),INDEX(Analitico!F:F,MATCH(Banco!$C8443,Analitico!$A:$A,0))&amp;"%",""),"")</f>
        <v/>
      </c>
    </row>
    <row r="8444" spans="1:11" x14ac:dyDescent="0.2">
      <c r="A8444" s="1" t="str">
        <f t="shared" si="133"/>
        <v>SINAPI 89450</v>
      </c>
      <c r="B8444" s="3" t="s">
        <v>21527</v>
      </c>
      <c r="C8444" s="3" t="s">
        <v>9775</v>
      </c>
      <c r="D8444" s="2" t="s">
        <v>34661</v>
      </c>
      <c r="E8444" s="3" t="s">
        <v>20621</v>
      </c>
      <c r="F8444" s="67" t="s">
        <v>21255</v>
      </c>
      <c r="G8444" s="67" t="s">
        <v>5505</v>
      </c>
      <c r="I8444" s="3" t="s">
        <v>6298</v>
      </c>
      <c r="J8444" s="3" t="str">
        <f>IF($B8444="SINAPI",IF(ISNUMBER(MATCH(Banco!$C8444,Analitico!$A:$A,0)),INDEX(Analitico!E:E,MATCH(Banco!$C8444,Analitico!$A:$A,0))&amp;"%",""),"")</f>
        <v/>
      </c>
      <c r="K8444" s="3" t="str">
        <f>IF($B8444="SINAPI",IF(ISNUMBER(MATCH(Banco!$C8444,Analitico!$A:$A,0)),INDEX(Analitico!F:F,MATCH(Banco!$C8444,Analitico!$A:$A,0))&amp;"%",""),"")</f>
        <v/>
      </c>
    </row>
    <row r="8445" spans="1:11" x14ac:dyDescent="0.2">
      <c r="A8445" s="1" t="str">
        <f t="shared" si="133"/>
        <v>SINAPI 89451</v>
      </c>
      <c r="B8445" s="3" t="s">
        <v>21527</v>
      </c>
      <c r="C8445" s="3" t="s">
        <v>9776</v>
      </c>
      <c r="D8445" s="2" t="s">
        <v>34662</v>
      </c>
      <c r="E8445" s="3" t="s">
        <v>20621</v>
      </c>
      <c r="F8445" s="67" t="s">
        <v>30043</v>
      </c>
      <c r="G8445" s="67" t="s">
        <v>33557</v>
      </c>
      <c r="I8445" s="3" t="s">
        <v>6298</v>
      </c>
      <c r="J8445" s="3" t="str">
        <f>IF($B8445="SINAPI",IF(ISNUMBER(MATCH(Banco!$C8445,Analitico!$A:$A,0)),INDEX(Analitico!E:E,MATCH(Banco!$C8445,Analitico!$A:$A,0))&amp;"%",""),"")</f>
        <v/>
      </c>
      <c r="K8445" s="3" t="str">
        <f>IF($B8445="SINAPI",IF(ISNUMBER(MATCH(Banco!$C8445,Analitico!$A:$A,0)),INDEX(Analitico!F:F,MATCH(Banco!$C8445,Analitico!$A:$A,0))&amp;"%",""),"")</f>
        <v/>
      </c>
    </row>
    <row r="8446" spans="1:11" x14ac:dyDescent="0.2">
      <c r="A8446" s="1" t="str">
        <f t="shared" si="133"/>
        <v>SINAPI 89452</v>
      </c>
      <c r="B8446" s="3" t="s">
        <v>21527</v>
      </c>
      <c r="C8446" s="3" t="s">
        <v>9777</v>
      </c>
      <c r="D8446" s="2" t="s">
        <v>34663</v>
      </c>
      <c r="E8446" s="3" t="s">
        <v>20621</v>
      </c>
      <c r="F8446" s="67" t="s">
        <v>39363</v>
      </c>
      <c r="G8446" s="67" t="s">
        <v>31536</v>
      </c>
      <c r="I8446" s="3" t="s">
        <v>6298</v>
      </c>
      <c r="J8446" s="3" t="str">
        <f>IF($B8446="SINAPI",IF(ISNUMBER(MATCH(Banco!$C8446,Analitico!$A:$A,0)),INDEX(Analitico!E:E,MATCH(Banco!$C8446,Analitico!$A:$A,0))&amp;"%",""),"")</f>
        <v/>
      </c>
      <c r="K8446" s="3" t="str">
        <f>IF($B8446="SINAPI",IF(ISNUMBER(MATCH(Banco!$C8446,Analitico!$A:$A,0)),INDEX(Analitico!F:F,MATCH(Banco!$C8446,Analitico!$A:$A,0))&amp;"%",""),"")</f>
        <v/>
      </c>
    </row>
    <row r="8447" spans="1:11" ht="22.5" x14ac:dyDescent="0.2">
      <c r="A8447" s="1" t="str">
        <f t="shared" si="133"/>
        <v>SINAPI 89508</v>
      </c>
      <c r="B8447" s="3" t="s">
        <v>21527</v>
      </c>
      <c r="C8447" s="3" t="s">
        <v>9778</v>
      </c>
      <c r="D8447" s="2" t="s">
        <v>16976</v>
      </c>
      <c r="E8447" s="3" t="s">
        <v>20621</v>
      </c>
      <c r="F8447" s="67" t="s">
        <v>21068</v>
      </c>
      <c r="G8447" s="67" t="s">
        <v>20959</v>
      </c>
      <c r="I8447" s="3" t="s">
        <v>6298</v>
      </c>
      <c r="J8447" s="3" t="str">
        <f>IF($B8447="SINAPI",IF(ISNUMBER(MATCH(Banco!$C8447,Analitico!$A:$A,0)),INDEX(Analitico!E:E,MATCH(Banco!$C8447,Analitico!$A:$A,0))&amp;"%",""),"")</f>
        <v/>
      </c>
      <c r="K8447" s="3" t="str">
        <f>IF($B8447="SINAPI",IF(ISNUMBER(MATCH(Banco!$C8447,Analitico!$A:$A,0)),INDEX(Analitico!F:F,MATCH(Banco!$C8447,Analitico!$A:$A,0))&amp;"%",""),"")</f>
        <v/>
      </c>
    </row>
    <row r="8448" spans="1:11" ht="22.5" x14ac:dyDescent="0.2">
      <c r="A8448" s="1" t="str">
        <f t="shared" si="133"/>
        <v>SINAPI 89509</v>
      </c>
      <c r="B8448" s="3" t="s">
        <v>21527</v>
      </c>
      <c r="C8448" s="3" t="s">
        <v>9779</v>
      </c>
      <c r="D8448" s="2" t="s">
        <v>16977</v>
      </c>
      <c r="E8448" s="3" t="s">
        <v>20621</v>
      </c>
      <c r="F8448" s="67" t="s">
        <v>5278</v>
      </c>
      <c r="G8448" s="67" t="s">
        <v>31907</v>
      </c>
      <c r="I8448" s="3" t="s">
        <v>6298</v>
      </c>
      <c r="J8448" s="3" t="str">
        <f>IF($B8448="SINAPI",IF(ISNUMBER(MATCH(Banco!$C8448,Analitico!$A:$A,0)),INDEX(Analitico!E:E,MATCH(Banco!$C8448,Analitico!$A:$A,0))&amp;"%",""),"")</f>
        <v/>
      </c>
      <c r="K8448" s="3" t="str">
        <f>IF($B8448="SINAPI",IF(ISNUMBER(MATCH(Banco!$C8448,Analitico!$A:$A,0)),INDEX(Analitico!F:F,MATCH(Banco!$C8448,Analitico!$A:$A,0))&amp;"%",""),"")</f>
        <v/>
      </c>
    </row>
    <row r="8449" spans="1:11" ht="22.5" x14ac:dyDescent="0.2">
      <c r="A8449" s="1" t="str">
        <f t="shared" si="133"/>
        <v>SINAPI 89511</v>
      </c>
      <c r="B8449" s="3" t="s">
        <v>21527</v>
      </c>
      <c r="C8449" s="3" t="s">
        <v>9780</v>
      </c>
      <c r="D8449" s="2" t="s">
        <v>16978</v>
      </c>
      <c r="E8449" s="3" t="s">
        <v>20621</v>
      </c>
      <c r="F8449" s="67" t="s">
        <v>39364</v>
      </c>
      <c r="G8449" s="67" t="s">
        <v>21055</v>
      </c>
      <c r="I8449" s="3" t="s">
        <v>6298</v>
      </c>
      <c r="J8449" s="3" t="str">
        <f>IF($B8449="SINAPI",IF(ISNUMBER(MATCH(Banco!$C8449,Analitico!$A:$A,0)),INDEX(Analitico!E:E,MATCH(Banco!$C8449,Analitico!$A:$A,0))&amp;"%",""),"")</f>
        <v/>
      </c>
      <c r="K8449" s="3" t="str">
        <f>IF($B8449="SINAPI",IF(ISNUMBER(MATCH(Banco!$C8449,Analitico!$A:$A,0)),INDEX(Analitico!F:F,MATCH(Banco!$C8449,Analitico!$A:$A,0))&amp;"%",""),"")</f>
        <v/>
      </c>
    </row>
    <row r="8450" spans="1:11" ht="22.5" x14ac:dyDescent="0.2">
      <c r="A8450" s="1" t="str">
        <f t="shared" si="133"/>
        <v>SINAPI 89512</v>
      </c>
      <c r="B8450" s="3" t="s">
        <v>21527</v>
      </c>
      <c r="C8450" s="3" t="s">
        <v>9781</v>
      </c>
      <c r="D8450" s="2" t="s">
        <v>16979</v>
      </c>
      <c r="E8450" s="3" t="s">
        <v>20621</v>
      </c>
      <c r="F8450" s="67" t="s">
        <v>31623</v>
      </c>
      <c r="G8450" s="67" t="s">
        <v>21198</v>
      </c>
      <c r="I8450" s="3" t="s">
        <v>6298</v>
      </c>
      <c r="J8450" s="3" t="str">
        <f>IF($B8450="SINAPI",IF(ISNUMBER(MATCH(Banco!$C8450,Analitico!$A:$A,0)),INDEX(Analitico!E:E,MATCH(Banco!$C8450,Analitico!$A:$A,0))&amp;"%",""),"")</f>
        <v/>
      </c>
      <c r="K8450" s="3" t="str">
        <f>IF($B8450="SINAPI",IF(ISNUMBER(MATCH(Banco!$C8450,Analitico!$A:$A,0)),INDEX(Analitico!F:F,MATCH(Banco!$C8450,Analitico!$A:$A,0))&amp;"%",""),"")</f>
        <v/>
      </c>
    </row>
    <row r="8451" spans="1:11" ht="22.5" x14ac:dyDescent="0.2">
      <c r="A8451" s="1" t="str">
        <f t="shared" si="133"/>
        <v>SINAPI 89576</v>
      </c>
      <c r="B8451" s="3" t="s">
        <v>21527</v>
      </c>
      <c r="C8451" s="3" t="s">
        <v>9782</v>
      </c>
      <c r="D8451" s="2" t="s">
        <v>16980</v>
      </c>
      <c r="E8451" s="3" t="s">
        <v>20621</v>
      </c>
      <c r="F8451" s="67" t="s">
        <v>5193</v>
      </c>
      <c r="G8451" s="67" t="s">
        <v>33762</v>
      </c>
      <c r="I8451" s="3" t="s">
        <v>6298</v>
      </c>
      <c r="J8451" s="3" t="str">
        <f>IF($B8451="SINAPI",IF(ISNUMBER(MATCH(Banco!$C8451,Analitico!$A:$A,0)),INDEX(Analitico!E:E,MATCH(Banco!$C8451,Analitico!$A:$A,0))&amp;"%",""),"")</f>
        <v/>
      </c>
      <c r="K8451" s="3" t="str">
        <f>IF($B8451="SINAPI",IF(ISNUMBER(MATCH(Banco!$C8451,Analitico!$A:$A,0)),INDEX(Analitico!F:F,MATCH(Banco!$C8451,Analitico!$A:$A,0))&amp;"%",""),"")</f>
        <v/>
      </c>
    </row>
    <row r="8452" spans="1:11" ht="22.5" x14ac:dyDescent="0.2">
      <c r="A8452" s="1" t="str">
        <f t="shared" si="133"/>
        <v>SINAPI 89578</v>
      </c>
      <c r="B8452" s="3" t="s">
        <v>21527</v>
      </c>
      <c r="C8452" s="3" t="s">
        <v>9783</v>
      </c>
      <c r="D8452" s="2" t="s">
        <v>16981</v>
      </c>
      <c r="E8452" s="3" t="s">
        <v>20621</v>
      </c>
      <c r="F8452" s="67" t="s">
        <v>28714</v>
      </c>
      <c r="G8452" s="67" t="s">
        <v>30843</v>
      </c>
      <c r="I8452" s="3" t="s">
        <v>6298</v>
      </c>
      <c r="J8452" s="3" t="str">
        <f>IF($B8452="SINAPI",IF(ISNUMBER(MATCH(Banco!$C8452,Analitico!$A:$A,0)),INDEX(Analitico!E:E,MATCH(Banco!$C8452,Analitico!$A:$A,0))&amp;"%",""),"")</f>
        <v/>
      </c>
      <c r="K8452" s="3" t="str">
        <f>IF($B8452="SINAPI",IF(ISNUMBER(MATCH(Banco!$C8452,Analitico!$A:$A,0)),INDEX(Analitico!F:F,MATCH(Banco!$C8452,Analitico!$A:$A,0))&amp;"%",""),"")</f>
        <v/>
      </c>
    </row>
    <row r="8453" spans="1:11" ht="22.5" x14ac:dyDescent="0.2">
      <c r="A8453" s="1" t="str">
        <f t="shared" si="133"/>
        <v>SINAPI 89580</v>
      </c>
      <c r="B8453" s="3" t="s">
        <v>21527</v>
      </c>
      <c r="C8453" s="3" t="s">
        <v>9784</v>
      </c>
      <c r="D8453" s="2" t="s">
        <v>16982</v>
      </c>
      <c r="E8453" s="3" t="s">
        <v>20621</v>
      </c>
      <c r="F8453" s="67" t="s">
        <v>37228</v>
      </c>
      <c r="G8453" s="67" t="s">
        <v>36478</v>
      </c>
      <c r="I8453" s="3" t="s">
        <v>6298</v>
      </c>
      <c r="J8453" s="3" t="str">
        <f>IF($B8453="SINAPI",IF(ISNUMBER(MATCH(Banco!$C8453,Analitico!$A:$A,0)),INDEX(Analitico!E:E,MATCH(Banco!$C8453,Analitico!$A:$A,0))&amp;"%",""),"")</f>
        <v/>
      </c>
      <c r="K8453" s="3" t="str">
        <f>IF($B8453="SINAPI",IF(ISNUMBER(MATCH(Banco!$C8453,Analitico!$A:$A,0)),INDEX(Analitico!F:F,MATCH(Banco!$C8453,Analitico!$A:$A,0))&amp;"%",""),"")</f>
        <v/>
      </c>
    </row>
    <row r="8454" spans="1:11" ht="22.5" x14ac:dyDescent="0.2">
      <c r="A8454" s="1" t="str">
        <f t="shared" si="133"/>
        <v>SINAPI 89633</v>
      </c>
      <c r="B8454" s="3" t="s">
        <v>21527</v>
      </c>
      <c r="C8454" s="3" t="s">
        <v>9785</v>
      </c>
      <c r="D8454" s="2" t="s">
        <v>16983</v>
      </c>
      <c r="E8454" s="3" t="s">
        <v>20621</v>
      </c>
      <c r="F8454" s="67" t="s">
        <v>29760</v>
      </c>
      <c r="G8454" s="67" t="s">
        <v>21483</v>
      </c>
      <c r="I8454" s="3" t="s">
        <v>6298</v>
      </c>
      <c r="J8454" s="3" t="str">
        <f>IF($B8454="SINAPI",IF(ISNUMBER(MATCH(Banco!$C8454,Analitico!$A:$A,0)),INDEX(Analitico!E:E,MATCH(Banco!$C8454,Analitico!$A:$A,0))&amp;"%",""),"")</f>
        <v/>
      </c>
      <c r="K8454" s="3" t="str">
        <f>IF($B8454="SINAPI",IF(ISNUMBER(MATCH(Banco!$C8454,Analitico!$A:$A,0)),INDEX(Analitico!F:F,MATCH(Banco!$C8454,Analitico!$A:$A,0))&amp;"%",""),"")</f>
        <v/>
      </c>
    </row>
    <row r="8455" spans="1:11" ht="22.5" x14ac:dyDescent="0.2">
      <c r="A8455" s="1" t="str">
        <f t="shared" si="133"/>
        <v>SINAPI 89634</v>
      </c>
      <c r="B8455" s="3" t="s">
        <v>21527</v>
      </c>
      <c r="C8455" s="3" t="s">
        <v>9786</v>
      </c>
      <c r="D8455" s="2" t="s">
        <v>16984</v>
      </c>
      <c r="E8455" s="3" t="s">
        <v>20621</v>
      </c>
      <c r="F8455" s="67" t="s">
        <v>39365</v>
      </c>
      <c r="G8455" s="67" t="s">
        <v>6202</v>
      </c>
      <c r="I8455" s="3" t="s">
        <v>6298</v>
      </c>
      <c r="J8455" s="3" t="str">
        <f>IF($B8455="SINAPI",IF(ISNUMBER(MATCH(Banco!$C8455,Analitico!$A:$A,0)),INDEX(Analitico!E:E,MATCH(Banco!$C8455,Analitico!$A:$A,0))&amp;"%",""),"")</f>
        <v/>
      </c>
      <c r="K8455" s="3" t="str">
        <f>IF($B8455="SINAPI",IF(ISNUMBER(MATCH(Banco!$C8455,Analitico!$A:$A,0)),INDEX(Analitico!F:F,MATCH(Banco!$C8455,Analitico!$A:$A,0))&amp;"%",""),"")</f>
        <v/>
      </c>
    </row>
    <row r="8456" spans="1:11" ht="22.5" x14ac:dyDescent="0.2">
      <c r="A8456" s="1" t="str">
        <f t="shared" si="133"/>
        <v>SINAPI 89635</v>
      </c>
      <c r="B8456" s="3" t="s">
        <v>21527</v>
      </c>
      <c r="C8456" s="3" t="s">
        <v>9787</v>
      </c>
      <c r="D8456" s="2" t="s">
        <v>16985</v>
      </c>
      <c r="E8456" s="3" t="s">
        <v>20621</v>
      </c>
      <c r="F8456" s="67" t="s">
        <v>33819</v>
      </c>
      <c r="G8456" s="67" t="s">
        <v>31828</v>
      </c>
      <c r="I8456" s="3" t="s">
        <v>6298</v>
      </c>
      <c r="J8456" s="3" t="str">
        <f>IF($B8456="SINAPI",IF(ISNUMBER(MATCH(Banco!$C8456,Analitico!$A:$A,0)),INDEX(Analitico!E:E,MATCH(Banco!$C8456,Analitico!$A:$A,0))&amp;"%",""),"")</f>
        <v/>
      </c>
      <c r="K8456" s="3" t="str">
        <f>IF($B8456="SINAPI",IF(ISNUMBER(MATCH(Banco!$C8456,Analitico!$A:$A,0)),INDEX(Analitico!F:F,MATCH(Banco!$C8456,Analitico!$A:$A,0))&amp;"%",""),"")</f>
        <v/>
      </c>
    </row>
    <row r="8457" spans="1:11" ht="22.5" x14ac:dyDescent="0.2">
      <c r="A8457" s="1" t="str">
        <f t="shared" si="133"/>
        <v>SINAPI 89636</v>
      </c>
      <c r="B8457" s="3" t="s">
        <v>21527</v>
      </c>
      <c r="C8457" s="3" t="s">
        <v>9788</v>
      </c>
      <c r="D8457" s="2" t="s">
        <v>16986</v>
      </c>
      <c r="E8457" s="3" t="s">
        <v>20621</v>
      </c>
      <c r="F8457" s="67" t="s">
        <v>39366</v>
      </c>
      <c r="G8457" s="67" t="s">
        <v>6277</v>
      </c>
      <c r="I8457" s="3" t="s">
        <v>6298</v>
      </c>
      <c r="J8457" s="3" t="str">
        <f>IF($B8457="SINAPI",IF(ISNUMBER(MATCH(Banco!$C8457,Analitico!$A:$A,0)),INDEX(Analitico!E:E,MATCH(Banco!$C8457,Analitico!$A:$A,0))&amp;"%",""),"")</f>
        <v/>
      </c>
      <c r="K8457" s="3" t="str">
        <f>IF($B8457="SINAPI",IF(ISNUMBER(MATCH(Banco!$C8457,Analitico!$A:$A,0)),INDEX(Analitico!F:F,MATCH(Banco!$C8457,Analitico!$A:$A,0))&amp;"%",""),"")</f>
        <v/>
      </c>
    </row>
    <row r="8458" spans="1:11" ht="22.5" x14ac:dyDescent="0.2">
      <c r="A8458" s="1" t="str">
        <f t="shared" si="133"/>
        <v>SINAPI 89711</v>
      </c>
      <c r="B8458" s="3" t="s">
        <v>21527</v>
      </c>
      <c r="C8458" s="3" t="s">
        <v>9789</v>
      </c>
      <c r="D8458" s="2" t="s">
        <v>16987</v>
      </c>
      <c r="E8458" s="3" t="s">
        <v>20621</v>
      </c>
      <c r="F8458" s="67" t="s">
        <v>5573</v>
      </c>
      <c r="G8458" s="67" t="s">
        <v>34204</v>
      </c>
      <c r="I8458" s="3" t="s">
        <v>6298</v>
      </c>
      <c r="J8458" s="3" t="str">
        <f>IF($B8458="SINAPI",IF(ISNUMBER(MATCH(Banco!$C8458,Analitico!$A:$A,0)),INDEX(Analitico!E:E,MATCH(Banco!$C8458,Analitico!$A:$A,0))&amp;"%",""),"")</f>
        <v/>
      </c>
      <c r="K8458" s="3" t="str">
        <f>IF($B8458="SINAPI",IF(ISNUMBER(MATCH(Banco!$C8458,Analitico!$A:$A,0)),INDEX(Analitico!F:F,MATCH(Banco!$C8458,Analitico!$A:$A,0))&amp;"%",""),"")</f>
        <v/>
      </c>
    </row>
    <row r="8459" spans="1:11" ht="22.5" x14ac:dyDescent="0.2">
      <c r="A8459" s="1" t="str">
        <f t="shared" si="133"/>
        <v>SINAPI 89712</v>
      </c>
      <c r="B8459" s="3" t="s">
        <v>21527</v>
      </c>
      <c r="C8459" s="3" t="s">
        <v>9790</v>
      </c>
      <c r="D8459" s="2" t="s">
        <v>16988</v>
      </c>
      <c r="E8459" s="3" t="s">
        <v>20621</v>
      </c>
      <c r="F8459" s="67" t="s">
        <v>30929</v>
      </c>
      <c r="G8459" s="67" t="s">
        <v>4536</v>
      </c>
      <c r="I8459" s="3" t="s">
        <v>6298</v>
      </c>
      <c r="J8459" s="3" t="str">
        <f>IF($B8459="SINAPI",IF(ISNUMBER(MATCH(Banco!$C8459,Analitico!$A:$A,0)),INDEX(Analitico!E:E,MATCH(Banco!$C8459,Analitico!$A:$A,0))&amp;"%",""),"")</f>
        <v/>
      </c>
      <c r="K8459" s="3" t="str">
        <f>IF($B8459="SINAPI",IF(ISNUMBER(MATCH(Banco!$C8459,Analitico!$A:$A,0)),INDEX(Analitico!F:F,MATCH(Banco!$C8459,Analitico!$A:$A,0))&amp;"%",""),"")</f>
        <v/>
      </c>
    </row>
    <row r="8460" spans="1:11" ht="22.5" x14ac:dyDescent="0.2">
      <c r="A8460" s="1" t="str">
        <f t="shared" si="133"/>
        <v>SINAPI 89713</v>
      </c>
      <c r="B8460" s="3" t="s">
        <v>21527</v>
      </c>
      <c r="C8460" s="3" t="s">
        <v>9791</v>
      </c>
      <c r="D8460" s="2" t="s">
        <v>16989</v>
      </c>
      <c r="E8460" s="3" t="s">
        <v>20621</v>
      </c>
      <c r="F8460" s="67" t="s">
        <v>31947</v>
      </c>
      <c r="G8460" s="67" t="s">
        <v>5166</v>
      </c>
      <c r="I8460" s="3" t="s">
        <v>6298</v>
      </c>
      <c r="J8460" s="3" t="str">
        <f>IF($B8460="SINAPI",IF(ISNUMBER(MATCH(Banco!$C8460,Analitico!$A:$A,0)),INDEX(Analitico!E:E,MATCH(Banco!$C8460,Analitico!$A:$A,0))&amp;"%",""),"")</f>
        <v/>
      </c>
      <c r="K8460" s="3" t="str">
        <f>IF($B8460="SINAPI",IF(ISNUMBER(MATCH(Banco!$C8460,Analitico!$A:$A,0)),INDEX(Analitico!F:F,MATCH(Banco!$C8460,Analitico!$A:$A,0))&amp;"%",""),"")</f>
        <v/>
      </c>
    </row>
    <row r="8461" spans="1:11" ht="22.5" x14ac:dyDescent="0.2">
      <c r="A8461" s="1" t="str">
        <f t="shared" si="133"/>
        <v>SINAPI 89714</v>
      </c>
      <c r="B8461" s="3" t="s">
        <v>21527</v>
      </c>
      <c r="C8461" s="3" t="s">
        <v>9792</v>
      </c>
      <c r="D8461" s="2" t="s">
        <v>16990</v>
      </c>
      <c r="E8461" s="3" t="s">
        <v>20621</v>
      </c>
      <c r="F8461" s="67" t="s">
        <v>30050</v>
      </c>
      <c r="G8461" s="67" t="s">
        <v>32078</v>
      </c>
      <c r="I8461" s="3" t="s">
        <v>6298</v>
      </c>
      <c r="J8461" s="3" t="str">
        <f>IF($B8461="SINAPI",IF(ISNUMBER(MATCH(Banco!$C8461,Analitico!$A:$A,0)),INDEX(Analitico!E:E,MATCH(Banco!$C8461,Analitico!$A:$A,0))&amp;"%",""),"")</f>
        <v/>
      </c>
      <c r="K8461" s="3" t="str">
        <f>IF($B8461="SINAPI",IF(ISNUMBER(MATCH(Banco!$C8461,Analitico!$A:$A,0)),INDEX(Analitico!F:F,MATCH(Banco!$C8461,Analitico!$A:$A,0))&amp;"%",""),"")</f>
        <v/>
      </c>
    </row>
    <row r="8462" spans="1:11" ht="22.5" x14ac:dyDescent="0.2">
      <c r="A8462" s="1" t="str">
        <f t="shared" si="133"/>
        <v>SINAPI 89716</v>
      </c>
      <c r="B8462" s="3" t="s">
        <v>21527</v>
      </c>
      <c r="C8462" s="3" t="s">
        <v>9793</v>
      </c>
      <c r="D8462" s="2" t="s">
        <v>16991</v>
      </c>
      <c r="E8462" s="3" t="s">
        <v>20621</v>
      </c>
      <c r="F8462" s="67" t="s">
        <v>21797</v>
      </c>
      <c r="G8462" s="67" t="s">
        <v>31982</v>
      </c>
      <c r="I8462" s="3" t="s">
        <v>6298</v>
      </c>
      <c r="J8462" s="3" t="str">
        <f>IF($B8462="SINAPI",IF(ISNUMBER(MATCH(Banco!$C8462,Analitico!$A:$A,0)),INDEX(Analitico!E:E,MATCH(Banco!$C8462,Analitico!$A:$A,0))&amp;"%",""),"")</f>
        <v/>
      </c>
      <c r="K8462" s="3" t="str">
        <f>IF($B8462="SINAPI",IF(ISNUMBER(MATCH(Banco!$C8462,Analitico!$A:$A,0)),INDEX(Analitico!F:F,MATCH(Banco!$C8462,Analitico!$A:$A,0))&amp;"%",""),"")</f>
        <v/>
      </c>
    </row>
    <row r="8463" spans="1:11" ht="22.5" x14ac:dyDescent="0.2">
      <c r="A8463" s="1" t="str">
        <f t="shared" si="133"/>
        <v>SINAPI 89717</v>
      </c>
      <c r="B8463" s="3" t="s">
        <v>21527</v>
      </c>
      <c r="C8463" s="3" t="s">
        <v>9794</v>
      </c>
      <c r="D8463" s="2" t="s">
        <v>16992</v>
      </c>
      <c r="E8463" s="3" t="s">
        <v>20621</v>
      </c>
      <c r="F8463" s="67" t="s">
        <v>20967</v>
      </c>
      <c r="G8463" s="67" t="s">
        <v>34806</v>
      </c>
      <c r="I8463" s="3" t="s">
        <v>6298</v>
      </c>
      <c r="J8463" s="3" t="str">
        <f>IF($B8463="SINAPI",IF(ISNUMBER(MATCH(Banco!$C8463,Analitico!$A:$A,0)),INDEX(Analitico!E:E,MATCH(Banco!$C8463,Analitico!$A:$A,0))&amp;"%",""),"")</f>
        <v/>
      </c>
      <c r="K8463" s="3" t="str">
        <f>IF($B8463="SINAPI",IF(ISNUMBER(MATCH(Banco!$C8463,Analitico!$A:$A,0)),INDEX(Analitico!F:F,MATCH(Banco!$C8463,Analitico!$A:$A,0))&amp;"%",""),"")</f>
        <v/>
      </c>
    </row>
    <row r="8464" spans="1:11" x14ac:dyDescent="0.2">
      <c r="A8464" s="1" t="str">
        <f t="shared" si="133"/>
        <v>SINAPI 89770</v>
      </c>
      <c r="B8464" s="3" t="s">
        <v>21527</v>
      </c>
      <c r="C8464" s="3" t="s">
        <v>9795</v>
      </c>
      <c r="D8464" s="2" t="s">
        <v>16993</v>
      </c>
      <c r="E8464" s="3" t="s">
        <v>20621</v>
      </c>
      <c r="F8464" s="67" t="s">
        <v>39367</v>
      </c>
      <c r="G8464" s="67" t="s">
        <v>36479</v>
      </c>
      <c r="I8464" s="3" t="s">
        <v>6298</v>
      </c>
      <c r="J8464" s="3" t="str">
        <f>IF($B8464="SINAPI",IF(ISNUMBER(MATCH(Banco!$C8464,Analitico!$A:$A,0)),INDEX(Analitico!E:E,MATCH(Banco!$C8464,Analitico!$A:$A,0))&amp;"%",""),"")</f>
        <v/>
      </c>
      <c r="K8464" s="3" t="str">
        <f>IF($B8464="SINAPI",IF(ISNUMBER(MATCH(Banco!$C8464,Analitico!$A:$A,0)),INDEX(Analitico!F:F,MATCH(Banco!$C8464,Analitico!$A:$A,0))&amp;"%",""),"")</f>
        <v/>
      </c>
    </row>
    <row r="8465" spans="1:11" x14ac:dyDescent="0.2">
      <c r="A8465" s="1" t="str">
        <f t="shared" si="133"/>
        <v>SINAPI 89771</v>
      </c>
      <c r="B8465" s="3" t="s">
        <v>21527</v>
      </c>
      <c r="C8465" s="3" t="s">
        <v>9796</v>
      </c>
      <c r="D8465" s="2" t="s">
        <v>16994</v>
      </c>
      <c r="E8465" s="3" t="s">
        <v>20621</v>
      </c>
      <c r="F8465" s="67" t="s">
        <v>20641</v>
      </c>
      <c r="G8465" s="67" t="s">
        <v>36480</v>
      </c>
      <c r="I8465" s="3" t="s">
        <v>6298</v>
      </c>
      <c r="J8465" s="3" t="str">
        <f>IF($B8465="SINAPI",IF(ISNUMBER(MATCH(Banco!$C8465,Analitico!$A:$A,0)),INDEX(Analitico!E:E,MATCH(Banco!$C8465,Analitico!$A:$A,0))&amp;"%",""),"")</f>
        <v/>
      </c>
      <c r="K8465" s="3" t="str">
        <f>IF($B8465="SINAPI",IF(ISNUMBER(MATCH(Banco!$C8465,Analitico!$A:$A,0)),INDEX(Analitico!F:F,MATCH(Banco!$C8465,Analitico!$A:$A,0))&amp;"%",""),"")</f>
        <v/>
      </c>
    </row>
    <row r="8466" spans="1:11" x14ac:dyDescent="0.2">
      <c r="A8466" s="1" t="str">
        <f t="shared" si="133"/>
        <v>SINAPI 89773</v>
      </c>
      <c r="B8466" s="3" t="s">
        <v>21527</v>
      </c>
      <c r="C8466" s="3" t="s">
        <v>9797</v>
      </c>
      <c r="D8466" s="2" t="s">
        <v>16995</v>
      </c>
      <c r="E8466" s="3" t="s">
        <v>20621</v>
      </c>
      <c r="F8466" s="67" t="s">
        <v>39368</v>
      </c>
      <c r="G8466" s="67" t="s">
        <v>36481</v>
      </c>
      <c r="I8466" s="3" t="s">
        <v>6298</v>
      </c>
      <c r="J8466" s="3" t="str">
        <f>IF($B8466="SINAPI",IF(ISNUMBER(MATCH(Banco!$C8466,Analitico!$A:$A,0)),INDEX(Analitico!E:E,MATCH(Banco!$C8466,Analitico!$A:$A,0))&amp;"%",""),"")</f>
        <v/>
      </c>
      <c r="K8466" s="3" t="str">
        <f>IF($B8466="SINAPI",IF(ISNUMBER(MATCH(Banco!$C8466,Analitico!$A:$A,0)),INDEX(Analitico!F:F,MATCH(Banco!$C8466,Analitico!$A:$A,0))&amp;"%",""),"")</f>
        <v/>
      </c>
    </row>
    <row r="8467" spans="1:11" x14ac:dyDescent="0.2">
      <c r="A8467" s="1" t="str">
        <f t="shared" si="133"/>
        <v>SINAPI 89775</v>
      </c>
      <c r="B8467" s="3" t="s">
        <v>21527</v>
      </c>
      <c r="C8467" s="3" t="s">
        <v>9798</v>
      </c>
      <c r="D8467" s="2" t="s">
        <v>16996</v>
      </c>
      <c r="E8467" s="3" t="s">
        <v>20621</v>
      </c>
      <c r="F8467" s="67" t="s">
        <v>39369</v>
      </c>
      <c r="G8467" s="67" t="s">
        <v>36482</v>
      </c>
      <c r="I8467" s="3" t="s">
        <v>6298</v>
      </c>
      <c r="J8467" s="3" t="str">
        <f>IF($B8467="SINAPI",IF(ISNUMBER(MATCH(Banco!$C8467,Analitico!$A:$A,0)),INDEX(Analitico!E:E,MATCH(Banco!$C8467,Analitico!$A:$A,0))&amp;"%",""),"")</f>
        <v/>
      </c>
      <c r="K8467" s="3" t="str">
        <f>IF($B8467="SINAPI",IF(ISNUMBER(MATCH(Banco!$C8467,Analitico!$A:$A,0)),INDEX(Analitico!F:F,MATCH(Banco!$C8467,Analitico!$A:$A,0))&amp;"%",""),"")</f>
        <v/>
      </c>
    </row>
    <row r="8468" spans="1:11" ht="22.5" x14ac:dyDescent="0.2">
      <c r="A8468" s="1" t="str">
        <f t="shared" si="133"/>
        <v>SINAPI 89798</v>
      </c>
      <c r="B8468" s="3" t="s">
        <v>21527</v>
      </c>
      <c r="C8468" s="3" t="s">
        <v>9799</v>
      </c>
      <c r="D8468" s="2" t="s">
        <v>16997</v>
      </c>
      <c r="E8468" s="3" t="s">
        <v>20621</v>
      </c>
      <c r="F8468" s="67" t="s">
        <v>4818</v>
      </c>
      <c r="G8468" s="67" t="s">
        <v>21403</v>
      </c>
      <c r="I8468" s="3" t="s">
        <v>6298</v>
      </c>
      <c r="J8468" s="3" t="str">
        <f>IF($B8468="SINAPI",IF(ISNUMBER(MATCH(Banco!$C8468,Analitico!$A:$A,0)),INDEX(Analitico!E:E,MATCH(Banco!$C8468,Analitico!$A:$A,0))&amp;"%",""),"")</f>
        <v/>
      </c>
      <c r="K8468" s="3" t="str">
        <f>IF($B8468="SINAPI",IF(ISNUMBER(MATCH(Banco!$C8468,Analitico!$A:$A,0)),INDEX(Analitico!F:F,MATCH(Banco!$C8468,Analitico!$A:$A,0))&amp;"%",""),"")</f>
        <v/>
      </c>
    </row>
    <row r="8469" spans="1:11" ht="22.5" x14ac:dyDescent="0.2">
      <c r="A8469" s="1" t="str">
        <f t="shared" si="133"/>
        <v>SINAPI 89799</v>
      </c>
      <c r="B8469" s="3" t="s">
        <v>21527</v>
      </c>
      <c r="C8469" s="3" t="s">
        <v>9800</v>
      </c>
      <c r="D8469" s="2" t="s">
        <v>16998</v>
      </c>
      <c r="E8469" s="3" t="s">
        <v>20621</v>
      </c>
      <c r="F8469" s="67" t="s">
        <v>29740</v>
      </c>
      <c r="G8469" s="67" t="s">
        <v>5742</v>
      </c>
      <c r="I8469" s="3" t="s">
        <v>6298</v>
      </c>
      <c r="J8469" s="3" t="str">
        <f>IF($B8469="SINAPI",IF(ISNUMBER(MATCH(Banco!$C8469,Analitico!$A:$A,0)),INDEX(Analitico!E:E,MATCH(Banco!$C8469,Analitico!$A:$A,0))&amp;"%",""),"")</f>
        <v/>
      </c>
      <c r="K8469" s="3" t="str">
        <f>IF($B8469="SINAPI",IF(ISNUMBER(MATCH(Banco!$C8469,Analitico!$A:$A,0)),INDEX(Analitico!F:F,MATCH(Banco!$C8469,Analitico!$A:$A,0))&amp;"%",""),"")</f>
        <v/>
      </c>
    </row>
    <row r="8470" spans="1:11" ht="22.5" x14ac:dyDescent="0.2">
      <c r="A8470" s="1" t="str">
        <f t="shared" si="133"/>
        <v>SINAPI 89800</v>
      </c>
      <c r="B8470" s="3" t="s">
        <v>21527</v>
      </c>
      <c r="C8470" s="3" t="s">
        <v>9801</v>
      </c>
      <c r="D8470" s="2" t="s">
        <v>16999</v>
      </c>
      <c r="E8470" s="3" t="s">
        <v>20621</v>
      </c>
      <c r="F8470" s="67" t="s">
        <v>20730</v>
      </c>
      <c r="G8470" s="67" t="s">
        <v>21754</v>
      </c>
      <c r="I8470" s="3" t="s">
        <v>6298</v>
      </c>
      <c r="J8470" s="3" t="str">
        <f>IF($B8470="SINAPI",IF(ISNUMBER(MATCH(Banco!$C8470,Analitico!$A:$A,0)),INDEX(Analitico!E:E,MATCH(Banco!$C8470,Analitico!$A:$A,0))&amp;"%",""),"")</f>
        <v/>
      </c>
      <c r="K8470" s="3" t="str">
        <f>IF($B8470="SINAPI",IF(ISNUMBER(MATCH(Banco!$C8470,Analitico!$A:$A,0)),INDEX(Analitico!F:F,MATCH(Banco!$C8470,Analitico!$A:$A,0))&amp;"%",""),"")</f>
        <v/>
      </c>
    </row>
    <row r="8471" spans="1:11" ht="22.5" x14ac:dyDescent="0.2">
      <c r="A8471" s="1" t="str">
        <f t="shared" si="133"/>
        <v>SINAPI 89848</v>
      </c>
      <c r="B8471" s="3" t="s">
        <v>21527</v>
      </c>
      <c r="C8471" s="3" t="s">
        <v>9802</v>
      </c>
      <c r="D8471" s="2" t="s">
        <v>17000</v>
      </c>
      <c r="E8471" s="3" t="s">
        <v>20621</v>
      </c>
      <c r="F8471" s="67" t="s">
        <v>30008</v>
      </c>
      <c r="G8471" s="67" t="s">
        <v>33437</v>
      </c>
      <c r="I8471" s="3" t="s">
        <v>6298</v>
      </c>
      <c r="J8471" s="3" t="str">
        <f>IF($B8471="SINAPI",IF(ISNUMBER(MATCH(Banco!$C8471,Analitico!$A:$A,0)),INDEX(Analitico!E:E,MATCH(Banco!$C8471,Analitico!$A:$A,0))&amp;"%",""),"")</f>
        <v/>
      </c>
      <c r="K8471" s="3" t="str">
        <f>IF($B8471="SINAPI",IF(ISNUMBER(MATCH(Banco!$C8471,Analitico!$A:$A,0)),INDEX(Analitico!F:F,MATCH(Banco!$C8471,Analitico!$A:$A,0))&amp;"%",""),"")</f>
        <v/>
      </c>
    </row>
    <row r="8472" spans="1:11" ht="22.5" x14ac:dyDescent="0.2">
      <c r="A8472" s="1" t="str">
        <f t="shared" si="133"/>
        <v>SINAPI 89849</v>
      </c>
      <c r="B8472" s="3" t="s">
        <v>21527</v>
      </c>
      <c r="C8472" s="3" t="s">
        <v>9803</v>
      </c>
      <c r="D8472" s="2" t="s">
        <v>17001</v>
      </c>
      <c r="E8472" s="3" t="s">
        <v>20621</v>
      </c>
      <c r="F8472" s="67" t="s">
        <v>36893</v>
      </c>
      <c r="G8472" s="67" t="s">
        <v>36483</v>
      </c>
      <c r="I8472" s="3" t="s">
        <v>6298</v>
      </c>
      <c r="J8472" s="3" t="str">
        <f>IF($B8472="SINAPI",IF(ISNUMBER(MATCH(Banco!$C8472,Analitico!$A:$A,0)),INDEX(Analitico!E:E,MATCH(Banco!$C8472,Analitico!$A:$A,0))&amp;"%",""),"")</f>
        <v/>
      </c>
      <c r="K8472" s="3" t="str">
        <f>IF($B8472="SINAPI",IF(ISNUMBER(MATCH(Banco!$C8472,Analitico!$A:$A,0)),INDEX(Analitico!F:F,MATCH(Banco!$C8472,Analitico!$A:$A,0))&amp;"%",""),"")</f>
        <v/>
      </c>
    </row>
    <row r="8473" spans="1:11" ht="22.5" x14ac:dyDescent="0.2">
      <c r="A8473" s="1" t="str">
        <f t="shared" si="133"/>
        <v>SINAPI 89865</v>
      </c>
      <c r="B8473" s="3" t="s">
        <v>21527</v>
      </c>
      <c r="C8473" s="3" t="s">
        <v>9804</v>
      </c>
      <c r="D8473" s="2" t="s">
        <v>34664</v>
      </c>
      <c r="E8473" s="3" t="s">
        <v>20621</v>
      </c>
      <c r="F8473" s="67" t="s">
        <v>4542</v>
      </c>
      <c r="G8473" s="67" t="s">
        <v>21836</v>
      </c>
      <c r="I8473" s="3" t="s">
        <v>6298</v>
      </c>
      <c r="J8473" s="3" t="str">
        <f>IF($B8473="SINAPI",IF(ISNUMBER(MATCH(Banco!$C8473,Analitico!$A:$A,0)),INDEX(Analitico!E:E,MATCH(Banco!$C8473,Analitico!$A:$A,0))&amp;"%",""),"")</f>
        <v/>
      </c>
      <c r="K8473" s="3" t="str">
        <f>IF($B8473="SINAPI",IF(ISNUMBER(MATCH(Banco!$C8473,Analitico!$A:$A,0)),INDEX(Analitico!F:F,MATCH(Banco!$C8473,Analitico!$A:$A,0))&amp;"%",""),"")</f>
        <v/>
      </c>
    </row>
    <row r="8474" spans="1:11" ht="22.5" x14ac:dyDescent="0.2">
      <c r="A8474" s="1" t="str">
        <f t="shared" si="133"/>
        <v>SINAPI 92275</v>
      </c>
      <c r="B8474" s="3" t="s">
        <v>21527</v>
      </c>
      <c r="C8474" s="3" t="s">
        <v>9805</v>
      </c>
      <c r="D8474" s="2" t="s">
        <v>17002</v>
      </c>
      <c r="E8474" s="3" t="s">
        <v>20621</v>
      </c>
      <c r="F8474" s="67" t="s">
        <v>37935</v>
      </c>
      <c r="G8474" s="67" t="s">
        <v>31999</v>
      </c>
      <c r="I8474" s="3" t="s">
        <v>6300</v>
      </c>
      <c r="J8474" s="3" t="str">
        <f>IF($B8474="SINAPI",IF(ISNUMBER(MATCH(Banco!$C8474,Analitico!$A:$A,0)),INDEX(Analitico!E:E,MATCH(Banco!$C8474,Analitico!$A:$A,0))&amp;"%",""),"")</f>
        <v/>
      </c>
      <c r="K8474" s="3" t="str">
        <f>IF($B8474="SINAPI",IF(ISNUMBER(MATCH(Banco!$C8474,Analitico!$A:$A,0)),INDEX(Analitico!F:F,MATCH(Banco!$C8474,Analitico!$A:$A,0))&amp;"%",""),"")</f>
        <v/>
      </c>
    </row>
    <row r="8475" spans="1:11" ht="22.5" x14ac:dyDescent="0.2">
      <c r="A8475" s="1" t="str">
        <f t="shared" si="133"/>
        <v>SINAPI 92276</v>
      </c>
      <c r="B8475" s="3" t="s">
        <v>21527</v>
      </c>
      <c r="C8475" s="3" t="s">
        <v>9806</v>
      </c>
      <c r="D8475" s="2" t="s">
        <v>17003</v>
      </c>
      <c r="E8475" s="3" t="s">
        <v>20621</v>
      </c>
      <c r="F8475" s="67" t="s">
        <v>39370</v>
      </c>
      <c r="G8475" s="67" t="s">
        <v>36484</v>
      </c>
      <c r="I8475" s="3" t="s">
        <v>6300</v>
      </c>
      <c r="J8475" s="3" t="str">
        <f>IF($B8475="SINAPI",IF(ISNUMBER(MATCH(Banco!$C8475,Analitico!$A:$A,0)),INDEX(Analitico!E:E,MATCH(Banco!$C8475,Analitico!$A:$A,0))&amp;"%",""),"")</f>
        <v/>
      </c>
      <c r="K8475" s="3" t="str">
        <f>IF($B8475="SINAPI",IF(ISNUMBER(MATCH(Banco!$C8475,Analitico!$A:$A,0)),INDEX(Analitico!F:F,MATCH(Banco!$C8475,Analitico!$A:$A,0))&amp;"%",""),"")</f>
        <v/>
      </c>
    </row>
    <row r="8476" spans="1:11" ht="22.5" x14ac:dyDescent="0.2">
      <c r="A8476" s="1" t="str">
        <f t="shared" si="133"/>
        <v>SINAPI 92277</v>
      </c>
      <c r="B8476" s="3" t="s">
        <v>21527</v>
      </c>
      <c r="C8476" s="3" t="s">
        <v>9807</v>
      </c>
      <c r="D8476" s="2" t="s">
        <v>17004</v>
      </c>
      <c r="E8476" s="3" t="s">
        <v>20621</v>
      </c>
      <c r="F8476" s="67" t="s">
        <v>39371</v>
      </c>
      <c r="G8476" s="67" t="s">
        <v>29667</v>
      </c>
      <c r="I8476" s="3" t="s">
        <v>6300</v>
      </c>
      <c r="J8476" s="3" t="str">
        <f>IF($B8476="SINAPI",IF(ISNUMBER(MATCH(Banco!$C8476,Analitico!$A:$A,0)),INDEX(Analitico!E:E,MATCH(Banco!$C8476,Analitico!$A:$A,0))&amp;"%",""),"")</f>
        <v/>
      </c>
      <c r="K8476" s="3" t="str">
        <f>IF($B8476="SINAPI",IF(ISNUMBER(MATCH(Banco!$C8476,Analitico!$A:$A,0)),INDEX(Analitico!F:F,MATCH(Banco!$C8476,Analitico!$A:$A,0))&amp;"%",""),"")</f>
        <v/>
      </c>
    </row>
    <row r="8477" spans="1:11" ht="22.5" x14ac:dyDescent="0.2">
      <c r="A8477" s="1" t="str">
        <f t="shared" si="133"/>
        <v>SINAPI 92278</v>
      </c>
      <c r="B8477" s="3" t="s">
        <v>21527</v>
      </c>
      <c r="C8477" s="3" t="s">
        <v>9808</v>
      </c>
      <c r="D8477" s="2" t="s">
        <v>17005</v>
      </c>
      <c r="E8477" s="3" t="s">
        <v>20621</v>
      </c>
      <c r="F8477" s="67" t="s">
        <v>39372</v>
      </c>
      <c r="G8477" s="67" t="s">
        <v>31715</v>
      </c>
      <c r="I8477" s="3" t="s">
        <v>6300</v>
      </c>
      <c r="J8477" s="3" t="str">
        <f>IF($B8477="SINAPI",IF(ISNUMBER(MATCH(Banco!$C8477,Analitico!$A:$A,0)),INDEX(Analitico!E:E,MATCH(Banco!$C8477,Analitico!$A:$A,0))&amp;"%",""),"")</f>
        <v/>
      </c>
      <c r="K8477" s="3" t="str">
        <f>IF($B8477="SINAPI",IF(ISNUMBER(MATCH(Banco!$C8477,Analitico!$A:$A,0)),INDEX(Analitico!F:F,MATCH(Banco!$C8477,Analitico!$A:$A,0))&amp;"%",""),"")</f>
        <v/>
      </c>
    </row>
    <row r="8478" spans="1:11" ht="22.5" x14ac:dyDescent="0.2">
      <c r="A8478" s="1" t="str">
        <f t="shared" si="133"/>
        <v>SINAPI 92279</v>
      </c>
      <c r="B8478" s="3" t="s">
        <v>21527</v>
      </c>
      <c r="C8478" s="3" t="s">
        <v>9809</v>
      </c>
      <c r="D8478" s="2" t="s">
        <v>17006</v>
      </c>
      <c r="E8478" s="3" t="s">
        <v>20621</v>
      </c>
      <c r="F8478" s="67" t="s">
        <v>31974</v>
      </c>
      <c r="G8478" s="67" t="s">
        <v>36485</v>
      </c>
      <c r="I8478" s="3" t="s">
        <v>6300</v>
      </c>
      <c r="J8478" s="3" t="str">
        <f>IF($B8478="SINAPI",IF(ISNUMBER(MATCH(Banco!$C8478,Analitico!$A:$A,0)),INDEX(Analitico!E:E,MATCH(Banco!$C8478,Analitico!$A:$A,0))&amp;"%",""),"")</f>
        <v/>
      </c>
      <c r="K8478" s="3" t="str">
        <f>IF($B8478="SINAPI",IF(ISNUMBER(MATCH(Banco!$C8478,Analitico!$A:$A,0)),INDEX(Analitico!F:F,MATCH(Banco!$C8478,Analitico!$A:$A,0))&amp;"%",""),"")</f>
        <v/>
      </c>
    </row>
    <row r="8479" spans="1:11" ht="22.5" x14ac:dyDescent="0.2">
      <c r="A8479" s="1" t="str">
        <f t="shared" si="133"/>
        <v>SINAPI 92280</v>
      </c>
      <c r="B8479" s="3" t="s">
        <v>21527</v>
      </c>
      <c r="C8479" s="3" t="s">
        <v>9810</v>
      </c>
      <c r="D8479" s="2" t="s">
        <v>17007</v>
      </c>
      <c r="E8479" s="3" t="s">
        <v>20621</v>
      </c>
      <c r="F8479" s="67" t="s">
        <v>39373</v>
      </c>
      <c r="G8479" s="67" t="s">
        <v>36486</v>
      </c>
      <c r="I8479" s="3" t="s">
        <v>6300</v>
      </c>
      <c r="J8479" s="3" t="str">
        <f>IF($B8479="SINAPI",IF(ISNUMBER(MATCH(Banco!$C8479,Analitico!$A:$A,0)),INDEX(Analitico!E:E,MATCH(Banco!$C8479,Analitico!$A:$A,0))&amp;"%",""),"")</f>
        <v/>
      </c>
      <c r="K8479" s="3" t="str">
        <f>IF($B8479="SINAPI",IF(ISNUMBER(MATCH(Banco!$C8479,Analitico!$A:$A,0)),INDEX(Analitico!F:F,MATCH(Banco!$C8479,Analitico!$A:$A,0))&amp;"%",""),"")</f>
        <v/>
      </c>
    </row>
    <row r="8480" spans="1:11" ht="22.5" x14ac:dyDescent="0.2">
      <c r="A8480" s="1" t="str">
        <f t="shared" si="133"/>
        <v>SINAPI 92281</v>
      </c>
      <c r="B8480" s="3" t="s">
        <v>21527</v>
      </c>
      <c r="C8480" s="3" t="s">
        <v>9811</v>
      </c>
      <c r="D8480" s="2" t="s">
        <v>17008</v>
      </c>
      <c r="E8480" s="3" t="s">
        <v>20621</v>
      </c>
      <c r="F8480" s="67" t="s">
        <v>30747</v>
      </c>
      <c r="G8480" s="67" t="s">
        <v>36487</v>
      </c>
      <c r="I8480" s="3" t="s">
        <v>6300</v>
      </c>
      <c r="J8480" s="3" t="str">
        <f>IF($B8480="SINAPI",IF(ISNUMBER(MATCH(Banco!$C8480,Analitico!$A:$A,0)),INDEX(Analitico!E:E,MATCH(Banco!$C8480,Analitico!$A:$A,0))&amp;"%",""),"")</f>
        <v/>
      </c>
      <c r="K8480" s="3" t="str">
        <f>IF($B8480="SINAPI",IF(ISNUMBER(MATCH(Banco!$C8480,Analitico!$A:$A,0)),INDEX(Analitico!F:F,MATCH(Banco!$C8480,Analitico!$A:$A,0))&amp;"%",""),"")</f>
        <v/>
      </c>
    </row>
    <row r="8481" spans="1:11" ht="22.5" x14ac:dyDescent="0.2">
      <c r="A8481" s="1" t="str">
        <f t="shared" si="133"/>
        <v>SINAPI 92282</v>
      </c>
      <c r="B8481" s="3" t="s">
        <v>21527</v>
      </c>
      <c r="C8481" s="3" t="s">
        <v>9812</v>
      </c>
      <c r="D8481" s="2" t="s">
        <v>17009</v>
      </c>
      <c r="E8481" s="3" t="s">
        <v>20621</v>
      </c>
      <c r="F8481" s="67" t="s">
        <v>39374</v>
      </c>
      <c r="G8481" s="67" t="s">
        <v>36488</v>
      </c>
      <c r="I8481" s="3" t="s">
        <v>6300</v>
      </c>
      <c r="J8481" s="3" t="str">
        <f>IF($B8481="SINAPI",IF(ISNUMBER(MATCH(Banco!$C8481,Analitico!$A:$A,0)),INDEX(Analitico!E:E,MATCH(Banco!$C8481,Analitico!$A:$A,0))&amp;"%",""),"")</f>
        <v/>
      </c>
      <c r="K8481" s="3" t="str">
        <f>IF($B8481="SINAPI",IF(ISNUMBER(MATCH(Banco!$C8481,Analitico!$A:$A,0)),INDEX(Analitico!F:F,MATCH(Banco!$C8481,Analitico!$A:$A,0))&amp;"%",""),"")</f>
        <v/>
      </c>
    </row>
    <row r="8482" spans="1:11" ht="22.5" x14ac:dyDescent="0.2">
      <c r="A8482" s="1" t="str">
        <f t="shared" si="133"/>
        <v>SINAPI 92283</v>
      </c>
      <c r="B8482" s="3" t="s">
        <v>21527</v>
      </c>
      <c r="C8482" s="3" t="s">
        <v>9813</v>
      </c>
      <c r="D8482" s="2" t="s">
        <v>17010</v>
      </c>
      <c r="E8482" s="3" t="s">
        <v>20621</v>
      </c>
      <c r="F8482" s="67" t="s">
        <v>39375</v>
      </c>
      <c r="G8482" s="67" t="s">
        <v>36489</v>
      </c>
      <c r="I8482" s="3" t="s">
        <v>6300</v>
      </c>
      <c r="J8482" s="3" t="str">
        <f>IF($B8482="SINAPI",IF(ISNUMBER(MATCH(Banco!$C8482,Analitico!$A:$A,0)),INDEX(Analitico!E:E,MATCH(Banco!$C8482,Analitico!$A:$A,0))&amp;"%",""),"")</f>
        <v/>
      </c>
      <c r="K8482" s="3" t="str">
        <f>IF($B8482="SINAPI",IF(ISNUMBER(MATCH(Banco!$C8482,Analitico!$A:$A,0)),INDEX(Analitico!F:F,MATCH(Banco!$C8482,Analitico!$A:$A,0))&amp;"%",""),"")</f>
        <v/>
      </c>
    </row>
    <row r="8483" spans="1:11" ht="22.5" x14ac:dyDescent="0.2">
      <c r="A8483" s="1" t="str">
        <f t="shared" ref="A8483:A8546" si="134">CONCATENAR</f>
        <v>SINAPI 92284</v>
      </c>
      <c r="B8483" s="3" t="s">
        <v>21527</v>
      </c>
      <c r="C8483" s="3" t="s">
        <v>9814</v>
      </c>
      <c r="D8483" s="2" t="s">
        <v>17011</v>
      </c>
      <c r="E8483" s="3" t="s">
        <v>20621</v>
      </c>
      <c r="F8483" s="67" t="s">
        <v>39376</v>
      </c>
      <c r="G8483" s="67" t="s">
        <v>36490</v>
      </c>
      <c r="I8483" s="3" t="s">
        <v>6300</v>
      </c>
      <c r="J8483" s="3" t="str">
        <f>IF($B8483="SINAPI",IF(ISNUMBER(MATCH(Banco!$C8483,Analitico!$A:$A,0)),INDEX(Analitico!E:E,MATCH(Banco!$C8483,Analitico!$A:$A,0))&amp;"%",""),"")</f>
        <v/>
      </c>
      <c r="K8483" s="3" t="str">
        <f>IF($B8483="SINAPI",IF(ISNUMBER(MATCH(Banco!$C8483,Analitico!$A:$A,0)),INDEX(Analitico!F:F,MATCH(Banco!$C8483,Analitico!$A:$A,0))&amp;"%",""),"")</f>
        <v/>
      </c>
    </row>
    <row r="8484" spans="1:11" ht="22.5" x14ac:dyDescent="0.2">
      <c r="A8484" s="1" t="str">
        <f t="shared" si="134"/>
        <v>SINAPI 92285</v>
      </c>
      <c r="B8484" s="3" t="s">
        <v>21527</v>
      </c>
      <c r="C8484" s="3" t="s">
        <v>9815</v>
      </c>
      <c r="D8484" s="2" t="s">
        <v>17012</v>
      </c>
      <c r="E8484" s="3" t="s">
        <v>20621</v>
      </c>
      <c r="F8484" s="67" t="s">
        <v>39377</v>
      </c>
      <c r="G8484" s="67" t="s">
        <v>36491</v>
      </c>
      <c r="I8484" s="3" t="s">
        <v>6300</v>
      </c>
      <c r="J8484" s="3" t="str">
        <f>IF($B8484="SINAPI",IF(ISNUMBER(MATCH(Banco!$C8484,Analitico!$A:$A,0)),INDEX(Analitico!E:E,MATCH(Banco!$C8484,Analitico!$A:$A,0))&amp;"%",""),"")</f>
        <v/>
      </c>
      <c r="K8484" s="3" t="str">
        <f>IF($B8484="SINAPI",IF(ISNUMBER(MATCH(Banco!$C8484,Analitico!$A:$A,0)),INDEX(Analitico!F:F,MATCH(Banco!$C8484,Analitico!$A:$A,0))&amp;"%",""),"")</f>
        <v/>
      </c>
    </row>
    <row r="8485" spans="1:11" ht="22.5" x14ac:dyDescent="0.2">
      <c r="A8485" s="1" t="str">
        <f t="shared" si="134"/>
        <v>SINAPI 92286</v>
      </c>
      <c r="B8485" s="3" t="s">
        <v>21527</v>
      </c>
      <c r="C8485" s="3" t="s">
        <v>9816</v>
      </c>
      <c r="D8485" s="2" t="s">
        <v>17013</v>
      </c>
      <c r="E8485" s="3" t="s">
        <v>20621</v>
      </c>
      <c r="F8485" s="67" t="s">
        <v>39378</v>
      </c>
      <c r="G8485" s="67" t="s">
        <v>36492</v>
      </c>
      <c r="I8485" s="3" t="s">
        <v>6300</v>
      </c>
      <c r="J8485" s="3" t="str">
        <f>IF($B8485="SINAPI",IF(ISNUMBER(MATCH(Banco!$C8485,Analitico!$A:$A,0)),INDEX(Analitico!E:E,MATCH(Banco!$C8485,Analitico!$A:$A,0))&amp;"%",""),"")</f>
        <v/>
      </c>
      <c r="K8485" s="3" t="str">
        <f>IF($B8485="SINAPI",IF(ISNUMBER(MATCH(Banco!$C8485,Analitico!$A:$A,0)),INDEX(Analitico!F:F,MATCH(Banco!$C8485,Analitico!$A:$A,0))&amp;"%",""),"")</f>
        <v/>
      </c>
    </row>
    <row r="8486" spans="1:11" ht="22.5" x14ac:dyDescent="0.2">
      <c r="A8486" s="1" t="str">
        <f t="shared" si="134"/>
        <v>SINAPI 92305</v>
      </c>
      <c r="B8486" s="3" t="s">
        <v>21527</v>
      </c>
      <c r="C8486" s="3" t="s">
        <v>9817</v>
      </c>
      <c r="D8486" s="2" t="s">
        <v>17014</v>
      </c>
      <c r="E8486" s="3" t="s">
        <v>20621</v>
      </c>
      <c r="F8486" s="67" t="s">
        <v>39379</v>
      </c>
      <c r="G8486" s="67" t="s">
        <v>36493</v>
      </c>
      <c r="I8486" s="3" t="s">
        <v>6300</v>
      </c>
      <c r="J8486" s="3" t="str">
        <f>IF($B8486="SINAPI",IF(ISNUMBER(MATCH(Banco!$C8486,Analitico!$A:$A,0)),INDEX(Analitico!E:E,MATCH(Banco!$C8486,Analitico!$A:$A,0))&amp;"%",""),"")</f>
        <v/>
      </c>
      <c r="K8486" s="3" t="str">
        <f>IF($B8486="SINAPI",IF(ISNUMBER(MATCH(Banco!$C8486,Analitico!$A:$A,0)),INDEX(Analitico!F:F,MATCH(Banco!$C8486,Analitico!$A:$A,0))&amp;"%",""),"")</f>
        <v/>
      </c>
    </row>
    <row r="8487" spans="1:11" ht="22.5" x14ac:dyDescent="0.2">
      <c r="A8487" s="1" t="str">
        <f t="shared" si="134"/>
        <v>SINAPI 92306</v>
      </c>
      <c r="B8487" s="3" t="s">
        <v>21527</v>
      </c>
      <c r="C8487" s="3" t="s">
        <v>9818</v>
      </c>
      <c r="D8487" s="2" t="s">
        <v>17015</v>
      </c>
      <c r="E8487" s="3" t="s">
        <v>20621</v>
      </c>
      <c r="F8487" s="67" t="s">
        <v>39380</v>
      </c>
      <c r="G8487" s="67" t="s">
        <v>21579</v>
      </c>
      <c r="I8487" s="3" t="s">
        <v>6300</v>
      </c>
      <c r="J8487" s="3" t="str">
        <f>IF($B8487="SINAPI",IF(ISNUMBER(MATCH(Banco!$C8487,Analitico!$A:$A,0)),INDEX(Analitico!E:E,MATCH(Banco!$C8487,Analitico!$A:$A,0))&amp;"%",""),"")</f>
        <v/>
      </c>
      <c r="K8487" s="3" t="str">
        <f>IF($B8487="SINAPI",IF(ISNUMBER(MATCH(Banco!$C8487,Analitico!$A:$A,0)),INDEX(Analitico!F:F,MATCH(Banco!$C8487,Analitico!$A:$A,0))&amp;"%",""),"")</f>
        <v/>
      </c>
    </row>
    <row r="8488" spans="1:11" ht="22.5" x14ac:dyDescent="0.2">
      <c r="A8488" s="1" t="str">
        <f t="shared" si="134"/>
        <v>SINAPI 92307</v>
      </c>
      <c r="B8488" s="3" t="s">
        <v>21527</v>
      </c>
      <c r="C8488" s="3" t="s">
        <v>9819</v>
      </c>
      <c r="D8488" s="2" t="s">
        <v>17016</v>
      </c>
      <c r="E8488" s="3" t="s">
        <v>20621</v>
      </c>
      <c r="F8488" s="67" t="s">
        <v>36566</v>
      </c>
      <c r="G8488" s="67" t="s">
        <v>36494</v>
      </c>
      <c r="I8488" s="3" t="s">
        <v>6300</v>
      </c>
      <c r="J8488" s="3" t="str">
        <f>IF($B8488="SINAPI",IF(ISNUMBER(MATCH(Banco!$C8488,Analitico!$A:$A,0)),INDEX(Analitico!E:E,MATCH(Banco!$C8488,Analitico!$A:$A,0))&amp;"%",""),"")</f>
        <v/>
      </c>
      <c r="K8488" s="3" t="str">
        <f>IF($B8488="SINAPI",IF(ISNUMBER(MATCH(Banco!$C8488,Analitico!$A:$A,0)),INDEX(Analitico!F:F,MATCH(Banco!$C8488,Analitico!$A:$A,0))&amp;"%",""),"")</f>
        <v/>
      </c>
    </row>
    <row r="8489" spans="1:11" ht="22.5" x14ac:dyDescent="0.2">
      <c r="A8489" s="1" t="str">
        <f t="shared" si="134"/>
        <v>SINAPI 92308</v>
      </c>
      <c r="B8489" s="3" t="s">
        <v>21527</v>
      </c>
      <c r="C8489" s="3" t="s">
        <v>9820</v>
      </c>
      <c r="D8489" s="2" t="s">
        <v>17017</v>
      </c>
      <c r="E8489" s="3" t="s">
        <v>20621</v>
      </c>
      <c r="F8489" s="67" t="s">
        <v>39381</v>
      </c>
      <c r="G8489" s="67" t="s">
        <v>29499</v>
      </c>
      <c r="I8489" s="3" t="s">
        <v>6300</v>
      </c>
      <c r="J8489" s="3" t="str">
        <f>IF($B8489="SINAPI",IF(ISNUMBER(MATCH(Banco!$C8489,Analitico!$A:$A,0)),INDEX(Analitico!E:E,MATCH(Banco!$C8489,Analitico!$A:$A,0))&amp;"%",""),"")</f>
        <v/>
      </c>
      <c r="K8489" s="3" t="str">
        <f>IF($B8489="SINAPI",IF(ISNUMBER(MATCH(Banco!$C8489,Analitico!$A:$A,0)),INDEX(Analitico!F:F,MATCH(Banco!$C8489,Analitico!$A:$A,0))&amp;"%",""),"")</f>
        <v/>
      </c>
    </row>
    <row r="8490" spans="1:11" ht="22.5" x14ac:dyDescent="0.2">
      <c r="A8490" s="1" t="str">
        <f t="shared" si="134"/>
        <v>SINAPI 92309</v>
      </c>
      <c r="B8490" s="3" t="s">
        <v>21527</v>
      </c>
      <c r="C8490" s="3" t="s">
        <v>9821</v>
      </c>
      <c r="D8490" s="2" t="s">
        <v>17018</v>
      </c>
      <c r="E8490" s="3" t="s">
        <v>20621</v>
      </c>
      <c r="F8490" s="67" t="s">
        <v>39382</v>
      </c>
      <c r="G8490" s="67" t="s">
        <v>32186</v>
      </c>
      <c r="I8490" s="3" t="s">
        <v>6300</v>
      </c>
      <c r="J8490" s="3" t="str">
        <f>IF($B8490="SINAPI",IF(ISNUMBER(MATCH(Banco!$C8490,Analitico!$A:$A,0)),INDEX(Analitico!E:E,MATCH(Banco!$C8490,Analitico!$A:$A,0))&amp;"%",""),"")</f>
        <v/>
      </c>
      <c r="K8490" s="3" t="str">
        <f>IF($B8490="SINAPI",IF(ISNUMBER(MATCH(Banco!$C8490,Analitico!$A:$A,0)),INDEX(Analitico!F:F,MATCH(Banco!$C8490,Analitico!$A:$A,0))&amp;"%",""),"")</f>
        <v/>
      </c>
    </row>
    <row r="8491" spans="1:11" ht="22.5" x14ac:dyDescent="0.2">
      <c r="A8491" s="1" t="str">
        <f t="shared" si="134"/>
        <v>SINAPI 92310</v>
      </c>
      <c r="B8491" s="3" t="s">
        <v>21527</v>
      </c>
      <c r="C8491" s="3" t="s">
        <v>9822</v>
      </c>
      <c r="D8491" s="2" t="s">
        <v>17019</v>
      </c>
      <c r="E8491" s="3" t="s">
        <v>20621</v>
      </c>
      <c r="F8491" s="67" t="s">
        <v>39383</v>
      </c>
      <c r="G8491" s="67" t="s">
        <v>36495</v>
      </c>
      <c r="I8491" s="3" t="s">
        <v>6300</v>
      </c>
      <c r="J8491" s="3" t="str">
        <f>IF($B8491="SINAPI",IF(ISNUMBER(MATCH(Banco!$C8491,Analitico!$A:$A,0)),INDEX(Analitico!E:E,MATCH(Banco!$C8491,Analitico!$A:$A,0))&amp;"%",""),"")</f>
        <v/>
      </c>
      <c r="K8491" s="3" t="str">
        <f>IF($B8491="SINAPI",IF(ISNUMBER(MATCH(Banco!$C8491,Analitico!$A:$A,0)),INDEX(Analitico!F:F,MATCH(Banco!$C8491,Analitico!$A:$A,0))&amp;"%",""),"")</f>
        <v/>
      </c>
    </row>
    <row r="8492" spans="1:11" ht="22.5" x14ac:dyDescent="0.2">
      <c r="A8492" s="1" t="str">
        <f t="shared" si="134"/>
        <v>SINAPI 92320</v>
      </c>
      <c r="B8492" s="3" t="s">
        <v>21527</v>
      </c>
      <c r="C8492" s="3" t="s">
        <v>9823</v>
      </c>
      <c r="D8492" s="2" t="s">
        <v>17020</v>
      </c>
      <c r="E8492" s="3" t="s">
        <v>20621</v>
      </c>
      <c r="F8492" s="67" t="s">
        <v>28935</v>
      </c>
      <c r="G8492" s="67" t="s">
        <v>36496</v>
      </c>
      <c r="I8492" s="3" t="s">
        <v>6300</v>
      </c>
      <c r="J8492" s="3" t="str">
        <f>IF($B8492="SINAPI",IF(ISNUMBER(MATCH(Banco!$C8492,Analitico!$A:$A,0)),INDEX(Analitico!E:E,MATCH(Banco!$C8492,Analitico!$A:$A,0))&amp;"%",""),"")</f>
        <v/>
      </c>
      <c r="K8492" s="3" t="str">
        <f>IF($B8492="SINAPI",IF(ISNUMBER(MATCH(Banco!$C8492,Analitico!$A:$A,0)),INDEX(Analitico!F:F,MATCH(Banco!$C8492,Analitico!$A:$A,0))&amp;"%",""),"")</f>
        <v/>
      </c>
    </row>
    <row r="8493" spans="1:11" ht="22.5" x14ac:dyDescent="0.2">
      <c r="A8493" s="1" t="str">
        <f t="shared" si="134"/>
        <v>SINAPI 92321</v>
      </c>
      <c r="B8493" s="3" t="s">
        <v>21527</v>
      </c>
      <c r="C8493" s="3" t="s">
        <v>9824</v>
      </c>
      <c r="D8493" s="2" t="s">
        <v>17021</v>
      </c>
      <c r="E8493" s="3" t="s">
        <v>20621</v>
      </c>
      <c r="F8493" s="67" t="s">
        <v>38580</v>
      </c>
      <c r="G8493" s="67" t="s">
        <v>30118</v>
      </c>
      <c r="I8493" s="3" t="s">
        <v>6300</v>
      </c>
      <c r="J8493" s="3" t="str">
        <f>IF($B8493="SINAPI",IF(ISNUMBER(MATCH(Banco!$C8493,Analitico!$A:$A,0)),INDEX(Analitico!E:E,MATCH(Banco!$C8493,Analitico!$A:$A,0))&amp;"%",""),"")</f>
        <v/>
      </c>
      <c r="K8493" s="3" t="str">
        <f>IF($B8493="SINAPI",IF(ISNUMBER(MATCH(Banco!$C8493,Analitico!$A:$A,0)),INDEX(Analitico!F:F,MATCH(Banco!$C8493,Analitico!$A:$A,0))&amp;"%",""),"")</f>
        <v/>
      </c>
    </row>
    <row r="8494" spans="1:11" ht="22.5" x14ac:dyDescent="0.2">
      <c r="A8494" s="1" t="str">
        <f t="shared" si="134"/>
        <v>SINAPI 92322</v>
      </c>
      <c r="B8494" s="3" t="s">
        <v>21527</v>
      </c>
      <c r="C8494" s="3" t="s">
        <v>9825</v>
      </c>
      <c r="D8494" s="2" t="s">
        <v>17022</v>
      </c>
      <c r="E8494" s="3" t="s">
        <v>20621</v>
      </c>
      <c r="F8494" s="67" t="s">
        <v>39384</v>
      </c>
      <c r="G8494" s="67" t="s">
        <v>36497</v>
      </c>
      <c r="I8494" s="3" t="s">
        <v>6300</v>
      </c>
      <c r="J8494" s="3" t="str">
        <f>IF($B8494="SINAPI",IF(ISNUMBER(MATCH(Banco!$C8494,Analitico!$A:$A,0)),INDEX(Analitico!E:E,MATCH(Banco!$C8494,Analitico!$A:$A,0))&amp;"%",""),"")</f>
        <v/>
      </c>
      <c r="K8494" s="3" t="str">
        <f>IF($B8494="SINAPI",IF(ISNUMBER(MATCH(Banco!$C8494,Analitico!$A:$A,0)),INDEX(Analitico!F:F,MATCH(Banco!$C8494,Analitico!$A:$A,0))&amp;"%",""),"")</f>
        <v/>
      </c>
    </row>
    <row r="8495" spans="1:11" ht="22.5" x14ac:dyDescent="0.2">
      <c r="A8495" s="1" t="str">
        <f t="shared" si="134"/>
        <v>SINAPI 92323</v>
      </c>
      <c r="B8495" s="3" t="s">
        <v>21527</v>
      </c>
      <c r="C8495" s="3" t="s">
        <v>9826</v>
      </c>
      <c r="D8495" s="2" t="s">
        <v>17023</v>
      </c>
      <c r="E8495" s="3" t="s">
        <v>20621</v>
      </c>
      <c r="F8495" s="67" t="s">
        <v>35089</v>
      </c>
      <c r="G8495" s="67" t="s">
        <v>36498</v>
      </c>
      <c r="I8495" s="3" t="s">
        <v>6300</v>
      </c>
      <c r="J8495" s="3" t="str">
        <f>IF($B8495="SINAPI",IF(ISNUMBER(MATCH(Banco!$C8495,Analitico!$A:$A,0)),INDEX(Analitico!E:E,MATCH(Banco!$C8495,Analitico!$A:$A,0))&amp;"%",""),"")</f>
        <v/>
      </c>
      <c r="K8495" s="3" t="str">
        <f>IF($B8495="SINAPI",IF(ISNUMBER(MATCH(Banco!$C8495,Analitico!$A:$A,0)),INDEX(Analitico!F:F,MATCH(Banco!$C8495,Analitico!$A:$A,0))&amp;"%",""),"")</f>
        <v/>
      </c>
    </row>
    <row r="8496" spans="1:11" ht="22.5" x14ac:dyDescent="0.2">
      <c r="A8496" s="1" t="str">
        <f t="shared" si="134"/>
        <v>SINAPI 92324</v>
      </c>
      <c r="B8496" s="3" t="s">
        <v>21527</v>
      </c>
      <c r="C8496" s="3" t="s">
        <v>9827</v>
      </c>
      <c r="D8496" s="2" t="s">
        <v>17024</v>
      </c>
      <c r="E8496" s="3" t="s">
        <v>20621</v>
      </c>
      <c r="F8496" s="67" t="s">
        <v>39385</v>
      </c>
      <c r="G8496" s="67" t="s">
        <v>36499</v>
      </c>
      <c r="I8496" s="3" t="s">
        <v>6300</v>
      </c>
      <c r="J8496" s="3" t="str">
        <f>IF($B8496="SINAPI",IF(ISNUMBER(MATCH(Banco!$C8496,Analitico!$A:$A,0)),INDEX(Analitico!E:E,MATCH(Banco!$C8496,Analitico!$A:$A,0))&amp;"%",""),"")</f>
        <v/>
      </c>
      <c r="K8496" s="3" t="str">
        <f>IF($B8496="SINAPI",IF(ISNUMBER(MATCH(Banco!$C8496,Analitico!$A:$A,0)),INDEX(Analitico!F:F,MATCH(Banco!$C8496,Analitico!$A:$A,0))&amp;"%",""),"")</f>
        <v/>
      </c>
    </row>
    <row r="8497" spans="1:11" ht="22.5" x14ac:dyDescent="0.2">
      <c r="A8497" s="1" t="str">
        <f t="shared" si="134"/>
        <v>SINAPI 92325</v>
      </c>
      <c r="B8497" s="3" t="s">
        <v>21527</v>
      </c>
      <c r="C8497" s="3" t="s">
        <v>9828</v>
      </c>
      <c r="D8497" s="2" t="s">
        <v>17025</v>
      </c>
      <c r="E8497" s="3" t="s">
        <v>20621</v>
      </c>
      <c r="F8497" s="67" t="s">
        <v>39386</v>
      </c>
      <c r="G8497" s="67" t="s">
        <v>36500</v>
      </c>
      <c r="I8497" s="3" t="s">
        <v>6300</v>
      </c>
      <c r="J8497" s="3" t="str">
        <f>IF($B8497="SINAPI",IF(ISNUMBER(MATCH(Banco!$C8497,Analitico!$A:$A,0)),INDEX(Analitico!E:E,MATCH(Banco!$C8497,Analitico!$A:$A,0))&amp;"%",""),"")</f>
        <v/>
      </c>
      <c r="K8497" s="3" t="str">
        <f>IF($B8497="SINAPI",IF(ISNUMBER(MATCH(Banco!$C8497,Analitico!$A:$A,0)),INDEX(Analitico!F:F,MATCH(Banco!$C8497,Analitico!$A:$A,0))&amp;"%",""),"")</f>
        <v/>
      </c>
    </row>
    <row r="8498" spans="1:11" ht="22.5" x14ac:dyDescent="0.2">
      <c r="A8498" s="1" t="str">
        <f t="shared" si="134"/>
        <v>SINAPI 92335</v>
      </c>
      <c r="B8498" s="3" t="s">
        <v>21527</v>
      </c>
      <c r="C8498" s="3" t="s">
        <v>9829</v>
      </c>
      <c r="D8498" s="2" t="s">
        <v>17026</v>
      </c>
      <c r="E8498" s="3" t="s">
        <v>20621</v>
      </c>
      <c r="F8498" s="67" t="s">
        <v>32332</v>
      </c>
      <c r="G8498" s="67" t="s">
        <v>36501</v>
      </c>
      <c r="I8498" s="3" t="s">
        <v>6298</v>
      </c>
      <c r="J8498" s="3" t="str">
        <f>IF($B8498="SINAPI",IF(ISNUMBER(MATCH(Banco!$C8498,Analitico!$A:$A,0)),INDEX(Analitico!E:E,MATCH(Banco!$C8498,Analitico!$A:$A,0))&amp;"%",""),"")</f>
        <v/>
      </c>
      <c r="K8498" s="3" t="str">
        <f>IF($B8498="SINAPI",IF(ISNUMBER(MATCH(Banco!$C8498,Analitico!$A:$A,0)),INDEX(Analitico!F:F,MATCH(Banco!$C8498,Analitico!$A:$A,0))&amp;"%",""),"")</f>
        <v/>
      </c>
    </row>
    <row r="8499" spans="1:11" ht="22.5" x14ac:dyDescent="0.2">
      <c r="A8499" s="1" t="str">
        <f t="shared" si="134"/>
        <v>SINAPI 92336</v>
      </c>
      <c r="B8499" s="3" t="s">
        <v>21527</v>
      </c>
      <c r="C8499" s="3" t="s">
        <v>9830</v>
      </c>
      <c r="D8499" s="2" t="s">
        <v>17027</v>
      </c>
      <c r="E8499" s="3" t="s">
        <v>20621</v>
      </c>
      <c r="F8499" s="67" t="s">
        <v>39387</v>
      </c>
      <c r="G8499" s="67" t="s">
        <v>36502</v>
      </c>
      <c r="I8499" s="3" t="s">
        <v>6298</v>
      </c>
      <c r="J8499" s="3" t="str">
        <f>IF($B8499="SINAPI",IF(ISNUMBER(MATCH(Banco!$C8499,Analitico!$A:$A,0)),INDEX(Analitico!E:E,MATCH(Banco!$C8499,Analitico!$A:$A,0))&amp;"%",""),"")</f>
        <v/>
      </c>
      <c r="K8499" s="3" t="str">
        <f>IF($B8499="SINAPI",IF(ISNUMBER(MATCH(Banco!$C8499,Analitico!$A:$A,0)),INDEX(Analitico!F:F,MATCH(Banco!$C8499,Analitico!$A:$A,0))&amp;"%",""),"")</f>
        <v/>
      </c>
    </row>
    <row r="8500" spans="1:11" ht="22.5" x14ac:dyDescent="0.2">
      <c r="A8500" s="1" t="str">
        <f t="shared" si="134"/>
        <v>SINAPI 92337</v>
      </c>
      <c r="B8500" s="3" t="s">
        <v>21527</v>
      </c>
      <c r="C8500" s="3" t="s">
        <v>9831</v>
      </c>
      <c r="D8500" s="2" t="s">
        <v>17028</v>
      </c>
      <c r="E8500" s="3" t="s">
        <v>20621</v>
      </c>
      <c r="F8500" s="67" t="s">
        <v>39388</v>
      </c>
      <c r="G8500" s="67" t="s">
        <v>36503</v>
      </c>
      <c r="I8500" s="3" t="s">
        <v>6298</v>
      </c>
      <c r="J8500" s="3" t="str">
        <f>IF($B8500="SINAPI",IF(ISNUMBER(MATCH(Banco!$C8500,Analitico!$A:$A,0)),INDEX(Analitico!E:E,MATCH(Banco!$C8500,Analitico!$A:$A,0))&amp;"%",""),"")</f>
        <v/>
      </c>
      <c r="K8500" s="3" t="str">
        <f>IF($B8500="SINAPI",IF(ISNUMBER(MATCH(Banco!$C8500,Analitico!$A:$A,0)),INDEX(Analitico!F:F,MATCH(Banco!$C8500,Analitico!$A:$A,0))&amp;"%",""),"")</f>
        <v/>
      </c>
    </row>
    <row r="8501" spans="1:11" ht="22.5" x14ac:dyDescent="0.2">
      <c r="A8501" s="1" t="str">
        <f t="shared" si="134"/>
        <v>SINAPI 92338</v>
      </c>
      <c r="B8501" s="3" t="s">
        <v>21527</v>
      </c>
      <c r="C8501" s="3" t="s">
        <v>9832</v>
      </c>
      <c r="D8501" s="2" t="s">
        <v>17029</v>
      </c>
      <c r="E8501" s="3" t="s">
        <v>20621</v>
      </c>
      <c r="F8501" s="67" t="s">
        <v>39389</v>
      </c>
      <c r="G8501" s="67" t="s">
        <v>36504</v>
      </c>
      <c r="I8501" s="3" t="s">
        <v>6300</v>
      </c>
      <c r="J8501" s="3" t="str">
        <f>IF($B8501="SINAPI",IF(ISNUMBER(MATCH(Banco!$C8501,Analitico!$A:$A,0)),INDEX(Analitico!E:E,MATCH(Banco!$C8501,Analitico!$A:$A,0))&amp;"%",""),"")</f>
        <v/>
      </c>
      <c r="K8501" s="3" t="str">
        <f>IF($B8501="SINAPI",IF(ISNUMBER(MATCH(Banco!$C8501,Analitico!$A:$A,0)),INDEX(Analitico!F:F,MATCH(Banco!$C8501,Analitico!$A:$A,0))&amp;"%",""),"")</f>
        <v/>
      </c>
    </row>
    <row r="8502" spans="1:11" ht="22.5" x14ac:dyDescent="0.2">
      <c r="A8502" s="1" t="str">
        <f t="shared" si="134"/>
        <v>SINAPI 92339</v>
      </c>
      <c r="B8502" s="3" t="s">
        <v>21527</v>
      </c>
      <c r="C8502" s="3" t="s">
        <v>9833</v>
      </c>
      <c r="D8502" s="2" t="s">
        <v>17030</v>
      </c>
      <c r="E8502" s="3" t="s">
        <v>20621</v>
      </c>
      <c r="F8502" s="67" t="s">
        <v>39390</v>
      </c>
      <c r="G8502" s="67" t="s">
        <v>36505</v>
      </c>
      <c r="I8502" s="3" t="s">
        <v>6300</v>
      </c>
      <c r="J8502" s="3" t="str">
        <f>IF($B8502="SINAPI",IF(ISNUMBER(MATCH(Banco!$C8502,Analitico!$A:$A,0)),INDEX(Analitico!E:E,MATCH(Banco!$C8502,Analitico!$A:$A,0))&amp;"%",""),"")</f>
        <v/>
      </c>
      <c r="K8502" s="3" t="str">
        <f>IF($B8502="SINAPI",IF(ISNUMBER(MATCH(Banco!$C8502,Analitico!$A:$A,0)),INDEX(Analitico!F:F,MATCH(Banco!$C8502,Analitico!$A:$A,0))&amp;"%",""),"")</f>
        <v/>
      </c>
    </row>
    <row r="8503" spans="1:11" ht="22.5" x14ac:dyDescent="0.2">
      <c r="A8503" s="1" t="str">
        <f t="shared" si="134"/>
        <v>SINAPI 92341</v>
      </c>
      <c r="B8503" s="3" t="s">
        <v>21527</v>
      </c>
      <c r="C8503" s="3" t="s">
        <v>9834</v>
      </c>
      <c r="D8503" s="2" t="s">
        <v>17031</v>
      </c>
      <c r="E8503" s="3" t="s">
        <v>20621</v>
      </c>
      <c r="F8503" s="67" t="s">
        <v>39391</v>
      </c>
      <c r="G8503" s="67" t="s">
        <v>36506</v>
      </c>
      <c r="I8503" s="3" t="s">
        <v>6298</v>
      </c>
      <c r="J8503" s="3" t="str">
        <f>IF($B8503="SINAPI",IF(ISNUMBER(MATCH(Banco!$C8503,Analitico!$A:$A,0)),INDEX(Analitico!E:E,MATCH(Banco!$C8503,Analitico!$A:$A,0))&amp;"%",""),"")</f>
        <v/>
      </c>
      <c r="K8503" s="3" t="str">
        <f>IF($B8503="SINAPI",IF(ISNUMBER(MATCH(Banco!$C8503,Analitico!$A:$A,0)),INDEX(Analitico!F:F,MATCH(Banco!$C8503,Analitico!$A:$A,0))&amp;"%",""),"")</f>
        <v/>
      </c>
    </row>
    <row r="8504" spans="1:11" ht="22.5" x14ac:dyDescent="0.2">
      <c r="A8504" s="1" t="str">
        <f t="shared" si="134"/>
        <v>SINAPI 92342</v>
      </c>
      <c r="B8504" s="3" t="s">
        <v>21527</v>
      </c>
      <c r="C8504" s="3" t="s">
        <v>9835</v>
      </c>
      <c r="D8504" s="2" t="s">
        <v>17032</v>
      </c>
      <c r="E8504" s="3" t="s">
        <v>20621</v>
      </c>
      <c r="F8504" s="67" t="s">
        <v>30884</v>
      </c>
      <c r="G8504" s="67" t="s">
        <v>36507</v>
      </c>
      <c r="I8504" s="3" t="s">
        <v>6298</v>
      </c>
      <c r="J8504" s="3" t="str">
        <f>IF($B8504="SINAPI",IF(ISNUMBER(MATCH(Banco!$C8504,Analitico!$A:$A,0)),INDEX(Analitico!E:E,MATCH(Banco!$C8504,Analitico!$A:$A,0))&amp;"%",""),"")</f>
        <v/>
      </c>
      <c r="K8504" s="3" t="str">
        <f>IF($B8504="SINAPI",IF(ISNUMBER(MATCH(Banco!$C8504,Analitico!$A:$A,0)),INDEX(Analitico!F:F,MATCH(Banco!$C8504,Analitico!$A:$A,0))&amp;"%",""),"")</f>
        <v/>
      </c>
    </row>
    <row r="8505" spans="1:11" ht="22.5" x14ac:dyDescent="0.2">
      <c r="A8505" s="1" t="str">
        <f t="shared" si="134"/>
        <v>SINAPI 92343</v>
      </c>
      <c r="B8505" s="3" t="s">
        <v>21527</v>
      </c>
      <c r="C8505" s="3" t="s">
        <v>9836</v>
      </c>
      <c r="D8505" s="2" t="s">
        <v>17033</v>
      </c>
      <c r="E8505" s="3" t="s">
        <v>20621</v>
      </c>
      <c r="F8505" s="67" t="s">
        <v>31665</v>
      </c>
      <c r="G8505" s="67" t="s">
        <v>36508</v>
      </c>
      <c r="I8505" s="3" t="s">
        <v>6298</v>
      </c>
      <c r="J8505" s="3" t="str">
        <f>IF($B8505="SINAPI",IF(ISNUMBER(MATCH(Banco!$C8505,Analitico!$A:$A,0)),INDEX(Analitico!E:E,MATCH(Banco!$C8505,Analitico!$A:$A,0))&amp;"%",""),"")</f>
        <v/>
      </c>
      <c r="K8505" s="3" t="str">
        <f>IF($B8505="SINAPI",IF(ISNUMBER(MATCH(Banco!$C8505,Analitico!$A:$A,0)),INDEX(Analitico!F:F,MATCH(Banco!$C8505,Analitico!$A:$A,0))&amp;"%",""),"")</f>
        <v/>
      </c>
    </row>
    <row r="8506" spans="1:11" ht="22.5" x14ac:dyDescent="0.2">
      <c r="A8506" s="1" t="str">
        <f t="shared" si="134"/>
        <v>SINAPI 92359</v>
      </c>
      <c r="B8506" s="3" t="s">
        <v>21527</v>
      </c>
      <c r="C8506" s="3" t="s">
        <v>9837</v>
      </c>
      <c r="D8506" s="2" t="s">
        <v>17034</v>
      </c>
      <c r="E8506" s="3" t="s">
        <v>20621</v>
      </c>
      <c r="F8506" s="67" t="s">
        <v>39392</v>
      </c>
      <c r="G8506" s="67" t="s">
        <v>35093</v>
      </c>
      <c r="I8506" s="3" t="s">
        <v>6300</v>
      </c>
      <c r="J8506" s="3" t="str">
        <f>IF($B8506="SINAPI",IF(ISNUMBER(MATCH(Banco!$C8506,Analitico!$A:$A,0)),INDEX(Analitico!E:E,MATCH(Banco!$C8506,Analitico!$A:$A,0))&amp;"%",""),"")</f>
        <v/>
      </c>
      <c r="K8506" s="3" t="str">
        <f>IF($B8506="SINAPI",IF(ISNUMBER(MATCH(Banco!$C8506,Analitico!$A:$A,0)),INDEX(Analitico!F:F,MATCH(Banco!$C8506,Analitico!$A:$A,0))&amp;"%",""),"")</f>
        <v/>
      </c>
    </row>
    <row r="8507" spans="1:11" ht="22.5" x14ac:dyDescent="0.2">
      <c r="A8507" s="1" t="str">
        <f t="shared" si="134"/>
        <v>SINAPI 92360</v>
      </c>
      <c r="B8507" s="3" t="s">
        <v>21527</v>
      </c>
      <c r="C8507" s="3" t="s">
        <v>9838</v>
      </c>
      <c r="D8507" s="2" t="s">
        <v>17035</v>
      </c>
      <c r="E8507" s="3" t="s">
        <v>20621</v>
      </c>
      <c r="F8507" s="67" t="s">
        <v>31670</v>
      </c>
      <c r="G8507" s="67" t="s">
        <v>31979</v>
      </c>
      <c r="I8507" s="3" t="s">
        <v>6300</v>
      </c>
      <c r="J8507" s="3" t="str">
        <f>IF($B8507="SINAPI",IF(ISNUMBER(MATCH(Banco!$C8507,Analitico!$A:$A,0)),INDEX(Analitico!E:E,MATCH(Banco!$C8507,Analitico!$A:$A,0))&amp;"%",""),"")</f>
        <v/>
      </c>
      <c r="K8507" s="3" t="str">
        <f>IF($B8507="SINAPI",IF(ISNUMBER(MATCH(Banco!$C8507,Analitico!$A:$A,0)),INDEX(Analitico!F:F,MATCH(Banco!$C8507,Analitico!$A:$A,0))&amp;"%",""),"")</f>
        <v/>
      </c>
    </row>
    <row r="8508" spans="1:11" ht="22.5" x14ac:dyDescent="0.2">
      <c r="A8508" s="1" t="str">
        <f t="shared" si="134"/>
        <v>SINAPI 92361</v>
      </c>
      <c r="B8508" s="3" t="s">
        <v>21527</v>
      </c>
      <c r="C8508" s="3" t="s">
        <v>9839</v>
      </c>
      <c r="D8508" s="2" t="s">
        <v>17036</v>
      </c>
      <c r="E8508" s="3" t="s">
        <v>20621</v>
      </c>
      <c r="F8508" s="67" t="s">
        <v>39393</v>
      </c>
      <c r="G8508" s="67" t="s">
        <v>36509</v>
      </c>
      <c r="I8508" s="3" t="s">
        <v>6300</v>
      </c>
      <c r="J8508" s="3" t="str">
        <f>IF($B8508="SINAPI",IF(ISNUMBER(MATCH(Banco!$C8508,Analitico!$A:$A,0)),INDEX(Analitico!E:E,MATCH(Banco!$C8508,Analitico!$A:$A,0))&amp;"%",""),"")</f>
        <v/>
      </c>
      <c r="K8508" s="3" t="str">
        <f>IF($B8508="SINAPI",IF(ISNUMBER(MATCH(Banco!$C8508,Analitico!$A:$A,0)),INDEX(Analitico!F:F,MATCH(Banco!$C8508,Analitico!$A:$A,0))&amp;"%",""),"")</f>
        <v/>
      </c>
    </row>
    <row r="8509" spans="1:11" ht="22.5" x14ac:dyDescent="0.2">
      <c r="A8509" s="1" t="str">
        <f t="shared" si="134"/>
        <v>SINAPI 92362</v>
      </c>
      <c r="B8509" s="3" t="s">
        <v>21527</v>
      </c>
      <c r="C8509" s="3" t="s">
        <v>9840</v>
      </c>
      <c r="D8509" s="2" t="s">
        <v>17037</v>
      </c>
      <c r="E8509" s="3" t="s">
        <v>20621</v>
      </c>
      <c r="F8509" s="67" t="s">
        <v>39394</v>
      </c>
      <c r="G8509" s="67" t="s">
        <v>36510</v>
      </c>
      <c r="I8509" s="3" t="s">
        <v>6300</v>
      </c>
      <c r="J8509" s="3" t="str">
        <f>IF($B8509="SINAPI",IF(ISNUMBER(MATCH(Banco!$C8509,Analitico!$A:$A,0)),INDEX(Analitico!E:E,MATCH(Banco!$C8509,Analitico!$A:$A,0))&amp;"%",""),"")</f>
        <v/>
      </c>
      <c r="K8509" s="3" t="str">
        <f>IF($B8509="SINAPI",IF(ISNUMBER(MATCH(Banco!$C8509,Analitico!$A:$A,0)),INDEX(Analitico!F:F,MATCH(Banco!$C8509,Analitico!$A:$A,0))&amp;"%",""),"")</f>
        <v/>
      </c>
    </row>
    <row r="8510" spans="1:11" ht="22.5" x14ac:dyDescent="0.2">
      <c r="A8510" s="1" t="str">
        <f t="shared" si="134"/>
        <v>SINAPI 92364</v>
      </c>
      <c r="B8510" s="3" t="s">
        <v>21527</v>
      </c>
      <c r="C8510" s="3" t="s">
        <v>9841</v>
      </c>
      <c r="D8510" s="2" t="s">
        <v>17038</v>
      </c>
      <c r="E8510" s="3" t="s">
        <v>20621</v>
      </c>
      <c r="F8510" s="67" t="s">
        <v>5588</v>
      </c>
      <c r="G8510" s="67" t="s">
        <v>34753</v>
      </c>
      <c r="I8510" s="3" t="s">
        <v>6298</v>
      </c>
      <c r="J8510" s="3" t="str">
        <f>IF($B8510="SINAPI",IF(ISNUMBER(MATCH(Banco!$C8510,Analitico!$A:$A,0)),INDEX(Analitico!E:E,MATCH(Banco!$C8510,Analitico!$A:$A,0))&amp;"%",""),"")</f>
        <v/>
      </c>
      <c r="K8510" s="3" t="str">
        <f>IF($B8510="SINAPI",IF(ISNUMBER(MATCH(Banco!$C8510,Analitico!$A:$A,0)),INDEX(Analitico!F:F,MATCH(Banco!$C8510,Analitico!$A:$A,0))&amp;"%",""),"")</f>
        <v/>
      </c>
    </row>
    <row r="8511" spans="1:11" ht="22.5" x14ac:dyDescent="0.2">
      <c r="A8511" s="1" t="str">
        <f t="shared" si="134"/>
        <v>SINAPI 92365</v>
      </c>
      <c r="B8511" s="3" t="s">
        <v>21527</v>
      </c>
      <c r="C8511" s="3" t="s">
        <v>9842</v>
      </c>
      <c r="D8511" s="2" t="s">
        <v>17039</v>
      </c>
      <c r="E8511" s="3" t="s">
        <v>20621</v>
      </c>
      <c r="F8511" s="67" t="s">
        <v>29956</v>
      </c>
      <c r="G8511" s="67" t="s">
        <v>35384</v>
      </c>
      <c r="I8511" s="3" t="s">
        <v>6298</v>
      </c>
      <c r="J8511" s="3" t="str">
        <f>IF($B8511="SINAPI",IF(ISNUMBER(MATCH(Banco!$C8511,Analitico!$A:$A,0)),INDEX(Analitico!E:E,MATCH(Banco!$C8511,Analitico!$A:$A,0))&amp;"%",""),"")</f>
        <v/>
      </c>
      <c r="K8511" s="3" t="str">
        <f>IF($B8511="SINAPI",IF(ISNUMBER(MATCH(Banco!$C8511,Analitico!$A:$A,0)),INDEX(Analitico!F:F,MATCH(Banco!$C8511,Analitico!$A:$A,0))&amp;"%",""),"")</f>
        <v/>
      </c>
    </row>
    <row r="8512" spans="1:11" ht="22.5" x14ac:dyDescent="0.2">
      <c r="A8512" s="1" t="str">
        <f t="shared" si="134"/>
        <v>SINAPI 92366</v>
      </c>
      <c r="B8512" s="3" t="s">
        <v>21527</v>
      </c>
      <c r="C8512" s="3" t="s">
        <v>9843</v>
      </c>
      <c r="D8512" s="2" t="s">
        <v>17040</v>
      </c>
      <c r="E8512" s="3" t="s">
        <v>20621</v>
      </c>
      <c r="F8512" s="67" t="s">
        <v>29927</v>
      </c>
      <c r="G8512" s="67" t="s">
        <v>32101</v>
      </c>
      <c r="I8512" s="3" t="s">
        <v>6298</v>
      </c>
      <c r="J8512" s="3" t="str">
        <f>IF($B8512="SINAPI",IF(ISNUMBER(MATCH(Banco!$C8512,Analitico!$A:$A,0)),INDEX(Analitico!E:E,MATCH(Banco!$C8512,Analitico!$A:$A,0))&amp;"%",""),"")</f>
        <v/>
      </c>
      <c r="K8512" s="3" t="str">
        <f>IF($B8512="SINAPI",IF(ISNUMBER(MATCH(Banco!$C8512,Analitico!$A:$A,0)),INDEX(Analitico!F:F,MATCH(Banco!$C8512,Analitico!$A:$A,0))&amp;"%",""),"")</f>
        <v/>
      </c>
    </row>
    <row r="8513" spans="1:11" ht="22.5" x14ac:dyDescent="0.2">
      <c r="A8513" s="1" t="str">
        <f t="shared" si="134"/>
        <v>SINAPI 92367</v>
      </c>
      <c r="B8513" s="3" t="s">
        <v>21527</v>
      </c>
      <c r="C8513" s="3" t="s">
        <v>9844</v>
      </c>
      <c r="D8513" s="2" t="s">
        <v>17041</v>
      </c>
      <c r="E8513" s="3" t="s">
        <v>20621</v>
      </c>
      <c r="F8513" s="67" t="s">
        <v>39395</v>
      </c>
      <c r="G8513" s="67" t="s">
        <v>32316</v>
      </c>
      <c r="I8513" s="3" t="s">
        <v>6298</v>
      </c>
      <c r="J8513" s="3" t="str">
        <f>IF($B8513="SINAPI",IF(ISNUMBER(MATCH(Banco!$C8513,Analitico!$A:$A,0)),INDEX(Analitico!E:E,MATCH(Banco!$C8513,Analitico!$A:$A,0))&amp;"%",""),"")</f>
        <v/>
      </c>
      <c r="K8513" s="3" t="str">
        <f>IF($B8513="SINAPI",IF(ISNUMBER(MATCH(Banco!$C8513,Analitico!$A:$A,0)),INDEX(Analitico!F:F,MATCH(Banco!$C8513,Analitico!$A:$A,0))&amp;"%",""),"")</f>
        <v/>
      </c>
    </row>
    <row r="8514" spans="1:11" ht="22.5" x14ac:dyDescent="0.2">
      <c r="A8514" s="1" t="str">
        <f t="shared" si="134"/>
        <v>SINAPI 92368</v>
      </c>
      <c r="B8514" s="3" t="s">
        <v>21527</v>
      </c>
      <c r="C8514" s="3" t="s">
        <v>9845</v>
      </c>
      <c r="D8514" s="2" t="s">
        <v>17042</v>
      </c>
      <c r="E8514" s="3" t="s">
        <v>20621</v>
      </c>
      <c r="F8514" s="67" t="s">
        <v>28973</v>
      </c>
      <c r="G8514" s="67" t="s">
        <v>36511</v>
      </c>
      <c r="I8514" s="3" t="s">
        <v>6298</v>
      </c>
      <c r="J8514" s="3" t="str">
        <f>IF($B8514="SINAPI",IF(ISNUMBER(MATCH(Banco!$C8514,Analitico!$A:$A,0)),INDEX(Analitico!E:E,MATCH(Banco!$C8514,Analitico!$A:$A,0))&amp;"%",""),"")</f>
        <v/>
      </c>
      <c r="K8514" s="3" t="str">
        <f>IF($B8514="SINAPI",IF(ISNUMBER(MATCH(Banco!$C8514,Analitico!$A:$A,0)),INDEX(Analitico!F:F,MATCH(Banco!$C8514,Analitico!$A:$A,0))&amp;"%",""),"")</f>
        <v/>
      </c>
    </row>
    <row r="8515" spans="1:11" ht="22.5" x14ac:dyDescent="0.2">
      <c r="A8515" s="1" t="str">
        <f t="shared" si="134"/>
        <v>SINAPI 92645</v>
      </c>
      <c r="B8515" s="3" t="s">
        <v>21527</v>
      </c>
      <c r="C8515" s="3" t="s">
        <v>9846</v>
      </c>
      <c r="D8515" s="2" t="s">
        <v>17043</v>
      </c>
      <c r="E8515" s="3" t="s">
        <v>20621</v>
      </c>
      <c r="F8515" s="67" t="s">
        <v>34573</v>
      </c>
      <c r="G8515" s="67" t="s">
        <v>31840</v>
      </c>
      <c r="I8515" s="3" t="s">
        <v>6300</v>
      </c>
      <c r="J8515" s="3" t="str">
        <f>IF($B8515="SINAPI",IF(ISNUMBER(MATCH(Banco!$C8515,Analitico!$A:$A,0)),INDEX(Analitico!E:E,MATCH(Banco!$C8515,Analitico!$A:$A,0))&amp;"%",""),"")</f>
        <v/>
      </c>
      <c r="K8515" s="3" t="str">
        <f>IF($B8515="SINAPI",IF(ISNUMBER(MATCH(Banco!$C8515,Analitico!$A:$A,0)),INDEX(Analitico!F:F,MATCH(Banco!$C8515,Analitico!$A:$A,0))&amp;"%",""),"")</f>
        <v/>
      </c>
    </row>
    <row r="8516" spans="1:11" ht="22.5" x14ac:dyDescent="0.2">
      <c r="A8516" s="1" t="str">
        <f t="shared" si="134"/>
        <v>SINAPI 92646</v>
      </c>
      <c r="B8516" s="3" t="s">
        <v>21527</v>
      </c>
      <c r="C8516" s="3" t="s">
        <v>9847</v>
      </c>
      <c r="D8516" s="2" t="s">
        <v>17044</v>
      </c>
      <c r="E8516" s="3" t="s">
        <v>20621</v>
      </c>
      <c r="F8516" s="67" t="s">
        <v>35119</v>
      </c>
      <c r="G8516" s="67" t="s">
        <v>36512</v>
      </c>
      <c r="I8516" s="3" t="s">
        <v>6300</v>
      </c>
      <c r="J8516" s="3" t="str">
        <f>IF($B8516="SINAPI",IF(ISNUMBER(MATCH(Banco!$C8516,Analitico!$A:$A,0)),INDEX(Analitico!E:E,MATCH(Banco!$C8516,Analitico!$A:$A,0))&amp;"%",""),"")</f>
        <v/>
      </c>
      <c r="K8516" s="3" t="str">
        <f>IF($B8516="SINAPI",IF(ISNUMBER(MATCH(Banco!$C8516,Analitico!$A:$A,0)),INDEX(Analitico!F:F,MATCH(Banco!$C8516,Analitico!$A:$A,0))&amp;"%",""),"")</f>
        <v/>
      </c>
    </row>
    <row r="8517" spans="1:11" ht="22.5" x14ac:dyDescent="0.2">
      <c r="A8517" s="1" t="str">
        <f t="shared" si="134"/>
        <v>SINAPI 92648</v>
      </c>
      <c r="B8517" s="3" t="s">
        <v>21527</v>
      </c>
      <c r="C8517" s="3" t="s">
        <v>9848</v>
      </c>
      <c r="D8517" s="2" t="s">
        <v>17045</v>
      </c>
      <c r="E8517" s="3" t="s">
        <v>20621</v>
      </c>
      <c r="F8517" s="67" t="s">
        <v>30952</v>
      </c>
      <c r="G8517" s="67" t="s">
        <v>36513</v>
      </c>
      <c r="I8517" s="3" t="s">
        <v>6300</v>
      </c>
      <c r="J8517" s="3" t="str">
        <f>IF($B8517="SINAPI",IF(ISNUMBER(MATCH(Banco!$C8517,Analitico!$A:$A,0)),INDEX(Analitico!E:E,MATCH(Banco!$C8517,Analitico!$A:$A,0))&amp;"%",""),"")</f>
        <v/>
      </c>
      <c r="K8517" s="3" t="str">
        <f>IF($B8517="SINAPI",IF(ISNUMBER(MATCH(Banco!$C8517,Analitico!$A:$A,0)),INDEX(Analitico!F:F,MATCH(Banco!$C8517,Analitico!$A:$A,0))&amp;"%",""),"")</f>
        <v/>
      </c>
    </row>
    <row r="8518" spans="1:11" ht="22.5" x14ac:dyDescent="0.2">
      <c r="A8518" s="1" t="str">
        <f t="shared" si="134"/>
        <v>SINAPI 92649</v>
      </c>
      <c r="B8518" s="3" t="s">
        <v>21527</v>
      </c>
      <c r="C8518" s="3" t="s">
        <v>9849</v>
      </c>
      <c r="D8518" s="2" t="s">
        <v>17046</v>
      </c>
      <c r="E8518" s="3" t="s">
        <v>20621</v>
      </c>
      <c r="F8518" s="67" t="s">
        <v>39396</v>
      </c>
      <c r="G8518" s="67" t="s">
        <v>31563</v>
      </c>
      <c r="I8518" s="3" t="s">
        <v>6300</v>
      </c>
      <c r="J8518" s="3" t="str">
        <f>IF($B8518="SINAPI",IF(ISNUMBER(MATCH(Banco!$C8518,Analitico!$A:$A,0)),INDEX(Analitico!E:E,MATCH(Banco!$C8518,Analitico!$A:$A,0))&amp;"%",""),"")</f>
        <v/>
      </c>
      <c r="K8518" s="3" t="str">
        <f>IF($B8518="SINAPI",IF(ISNUMBER(MATCH(Banco!$C8518,Analitico!$A:$A,0)),INDEX(Analitico!F:F,MATCH(Banco!$C8518,Analitico!$A:$A,0))&amp;"%",""),"")</f>
        <v/>
      </c>
    </row>
    <row r="8519" spans="1:11" ht="22.5" x14ac:dyDescent="0.2">
      <c r="A8519" s="1" t="str">
        <f t="shared" si="134"/>
        <v>SINAPI 92650</v>
      </c>
      <c r="B8519" s="3" t="s">
        <v>21527</v>
      </c>
      <c r="C8519" s="3" t="s">
        <v>9850</v>
      </c>
      <c r="D8519" s="2" t="s">
        <v>17047</v>
      </c>
      <c r="E8519" s="3" t="s">
        <v>20621</v>
      </c>
      <c r="F8519" s="67" t="s">
        <v>32138</v>
      </c>
      <c r="G8519" s="67" t="s">
        <v>36514</v>
      </c>
      <c r="I8519" s="3" t="s">
        <v>6300</v>
      </c>
      <c r="J8519" s="3" t="str">
        <f>IF($B8519="SINAPI",IF(ISNUMBER(MATCH(Banco!$C8519,Analitico!$A:$A,0)),INDEX(Analitico!E:E,MATCH(Banco!$C8519,Analitico!$A:$A,0))&amp;"%",""),"")</f>
        <v/>
      </c>
      <c r="K8519" s="3" t="str">
        <f>IF($B8519="SINAPI",IF(ISNUMBER(MATCH(Banco!$C8519,Analitico!$A:$A,0)),INDEX(Analitico!F:F,MATCH(Banco!$C8519,Analitico!$A:$A,0))&amp;"%",""),"")</f>
        <v/>
      </c>
    </row>
    <row r="8520" spans="1:11" ht="22.5" x14ac:dyDescent="0.2">
      <c r="A8520" s="1" t="str">
        <f t="shared" si="134"/>
        <v>SINAPI 92652</v>
      </c>
      <c r="B8520" s="3" t="s">
        <v>21527</v>
      </c>
      <c r="C8520" s="3" t="s">
        <v>9851</v>
      </c>
      <c r="D8520" s="2" t="s">
        <v>17048</v>
      </c>
      <c r="E8520" s="3" t="s">
        <v>20621</v>
      </c>
      <c r="F8520" s="67" t="s">
        <v>29609</v>
      </c>
      <c r="G8520" s="67" t="s">
        <v>29521</v>
      </c>
      <c r="I8520" s="3" t="s">
        <v>6298</v>
      </c>
      <c r="J8520" s="3" t="str">
        <f>IF($B8520="SINAPI",IF(ISNUMBER(MATCH(Banco!$C8520,Analitico!$A:$A,0)),INDEX(Analitico!E:E,MATCH(Banco!$C8520,Analitico!$A:$A,0))&amp;"%",""),"")</f>
        <v/>
      </c>
      <c r="K8520" s="3" t="str">
        <f>IF($B8520="SINAPI",IF(ISNUMBER(MATCH(Banco!$C8520,Analitico!$A:$A,0)),INDEX(Analitico!F:F,MATCH(Banco!$C8520,Analitico!$A:$A,0))&amp;"%",""),"")</f>
        <v/>
      </c>
    </row>
    <row r="8521" spans="1:11" ht="22.5" x14ac:dyDescent="0.2">
      <c r="A8521" s="1" t="str">
        <f t="shared" si="134"/>
        <v>SINAPI 92653</v>
      </c>
      <c r="B8521" s="3" t="s">
        <v>21527</v>
      </c>
      <c r="C8521" s="3" t="s">
        <v>9852</v>
      </c>
      <c r="D8521" s="2" t="s">
        <v>17049</v>
      </c>
      <c r="E8521" s="3" t="s">
        <v>20621</v>
      </c>
      <c r="F8521" s="67" t="s">
        <v>39397</v>
      </c>
      <c r="G8521" s="67" t="s">
        <v>31955</v>
      </c>
      <c r="I8521" s="3" t="s">
        <v>6298</v>
      </c>
      <c r="J8521" s="3" t="str">
        <f>IF($B8521="SINAPI",IF(ISNUMBER(MATCH(Banco!$C8521,Analitico!$A:$A,0)),INDEX(Analitico!E:E,MATCH(Banco!$C8521,Analitico!$A:$A,0))&amp;"%",""),"")</f>
        <v/>
      </c>
      <c r="K8521" s="3" t="str">
        <f>IF($B8521="SINAPI",IF(ISNUMBER(MATCH(Banco!$C8521,Analitico!$A:$A,0)),INDEX(Analitico!F:F,MATCH(Banco!$C8521,Analitico!$A:$A,0))&amp;"%",""),"")</f>
        <v/>
      </c>
    </row>
    <row r="8522" spans="1:11" ht="22.5" x14ac:dyDescent="0.2">
      <c r="A8522" s="1" t="str">
        <f t="shared" si="134"/>
        <v>SINAPI 92654</v>
      </c>
      <c r="B8522" s="3" t="s">
        <v>21527</v>
      </c>
      <c r="C8522" s="3" t="s">
        <v>9853</v>
      </c>
      <c r="D8522" s="2" t="s">
        <v>17050</v>
      </c>
      <c r="E8522" s="3" t="s">
        <v>20621</v>
      </c>
      <c r="F8522" s="67" t="s">
        <v>39398</v>
      </c>
      <c r="G8522" s="67" t="s">
        <v>31956</v>
      </c>
      <c r="I8522" s="3" t="s">
        <v>6298</v>
      </c>
      <c r="J8522" s="3" t="str">
        <f>IF($B8522="SINAPI",IF(ISNUMBER(MATCH(Banco!$C8522,Analitico!$A:$A,0)),INDEX(Analitico!E:E,MATCH(Banco!$C8522,Analitico!$A:$A,0))&amp;"%",""),"")</f>
        <v/>
      </c>
      <c r="K8522" s="3" t="str">
        <f>IF($B8522="SINAPI",IF(ISNUMBER(MATCH(Banco!$C8522,Analitico!$A:$A,0)),INDEX(Analitico!F:F,MATCH(Banco!$C8522,Analitico!$A:$A,0))&amp;"%",""),"")</f>
        <v/>
      </c>
    </row>
    <row r="8523" spans="1:11" ht="22.5" x14ac:dyDescent="0.2">
      <c r="A8523" s="1" t="str">
        <f t="shared" si="134"/>
        <v>SINAPI 92655</v>
      </c>
      <c r="B8523" s="3" t="s">
        <v>21527</v>
      </c>
      <c r="C8523" s="3" t="s">
        <v>9854</v>
      </c>
      <c r="D8523" s="2" t="s">
        <v>17051</v>
      </c>
      <c r="E8523" s="3" t="s">
        <v>20621</v>
      </c>
      <c r="F8523" s="67" t="s">
        <v>39399</v>
      </c>
      <c r="G8523" s="67" t="s">
        <v>36515</v>
      </c>
      <c r="I8523" s="3" t="s">
        <v>6298</v>
      </c>
      <c r="J8523" s="3" t="str">
        <f>IF($B8523="SINAPI",IF(ISNUMBER(MATCH(Banco!$C8523,Analitico!$A:$A,0)),INDEX(Analitico!E:E,MATCH(Banco!$C8523,Analitico!$A:$A,0))&amp;"%",""),"")</f>
        <v/>
      </c>
      <c r="K8523" s="3" t="str">
        <f>IF($B8523="SINAPI",IF(ISNUMBER(MATCH(Banco!$C8523,Analitico!$A:$A,0)),INDEX(Analitico!F:F,MATCH(Banco!$C8523,Analitico!$A:$A,0))&amp;"%",""),"")</f>
        <v/>
      </c>
    </row>
    <row r="8524" spans="1:11" ht="22.5" x14ac:dyDescent="0.2">
      <c r="A8524" s="1" t="str">
        <f t="shared" si="134"/>
        <v>SINAPI 92656</v>
      </c>
      <c r="B8524" s="3" t="s">
        <v>21527</v>
      </c>
      <c r="C8524" s="3" t="s">
        <v>9855</v>
      </c>
      <c r="D8524" s="2" t="s">
        <v>17052</v>
      </c>
      <c r="E8524" s="3" t="s">
        <v>20621</v>
      </c>
      <c r="F8524" s="67" t="s">
        <v>29691</v>
      </c>
      <c r="G8524" s="67" t="s">
        <v>32260</v>
      </c>
      <c r="I8524" s="3" t="s">
        <v>6298</v>
      </c>
      <c r="J8524" s="3" t="str">
        <f>IF($B8524="SINAPI",IF(ISNUMBER(MATCH(Banco!$C8524,Analitico!$A:$A,0)),INDEX(Analitico!E:E,MATCH(Banco!$C8524,Analitico!$A:$A,0))&amp;"%",""),"")</f>
        <v/>
      </c>
      <c r="K8524" s="3" t="str">
        <f>IF($B8524="SINAPI",IF(ISNUMBER(MATCH(Banco!$C8524,Analitico!$A:$A,0)),INDEX(Analitico!F:F,MATCH(Banco!$C8524,Analitico!$A:$A,0))&amp;"%",""),"")</f>
        <v/>
      </c>
    </row>
    <row r="8525" spans="1:11" ht="22.5" x14ac:dyDescent="0.2">
      <c r="A8525" s="1" t="str">
        <f t="shared" si="134"/>
        <v>SINAPI 92687</v>
      </c>
      <c r="B8525" s="3" t="s">
        <v>21527</v>
      </c>
      <c r="C8525" s="3" t="s">
        <v>9856</v>
      </c>
      <c r="D8525" s="2" t="s">
        <v>17053</v>
      </c>
      <c r="E8525" s="3" t="s">
        <v>20621</v>
      </c>
      <c r="F8525" s="67" t="s">
        <v>6042</v>
      </c>
      <c r="G8525" s="67" t="s">
        <v>6344</v>
      </c>
      <c r="I8525" s="3" t="s">
        <v>6298</v>
      </c>
      <c r="J8525" s="3" t="str">
        <f>IF($B8525="SINAPI",IF(ISNUMBER(MATCH(Banco!$C8525,Analitico!$A:$A,0)),INDEX(Analitico!E:E,MATCH(Banco!$C8525,Analitico!$A:$A,0))&amp;"%",""),"")</f>
        <v/>
      </c>
      <c r="K8525" s="3" t="str">
        <f>IF($B8525="SINAPI",IF(ISNUMBER(MATCH(Banco!$C8525,Analitico!$A:$A,0)),INDEX(Analitico!F:F,MATCH(Banco!$C8525,Analitico!$A:$A,0))&amp;"%",""),"")</f>
        <v/>
      </c>
    </row>
    <row r="8526" spans="1:11" ht="22.5" x14ac:dyDescent="0.2">
      <c r="A8526" s="1" t="str">
        <f t="shared" si="134"/>
        <v>SINAPI 92688</v>
      </c>
      <c r="B8526" s="3" t="s">
        <v>21527</v>
      </c>
      <c r="C8526" s="3" t="s">
        <v>9857</v>
      </c>
      <c r="D8526" s="2" t="s">
        <v>17054</v>
      </c>
      <c r="E8526" s="3" t="s">
        <v>20621</v>
      </c>
      <c r="F8526" s="67" t="s">
        <v>4735</v>
      </c>
      <c r="G8526" s="67" t="s">
        <v>4523</v>
      </c>
      <c r="I8526" s="3" t="s">
        <v>6298</v>
      </c>
      <c r="J8526" s="3" t="str">
        <f>IF($B8526="SINAPI",IF(ISNUMBER(MATCH(Banco!$C8526,Analitico!$A:$A,0)),INDEX(Analitico!E:E,MATCH(Banco!$C8526,Analitico!$A:$A,0))&amp;"%",""),"")</f>
        <v/>
      </c>
      <c r="K8526" s="3" t="str">
        <f>IF($B8526="SINAPI",IF(ISNUMBER(MATCH(Banco!$C8526,Analitico!$A:$A,0)),INDEX(Analitico!F:F,MATCH(Banco!$C8526,Analitico!$A:$A,0))&amp;"%",""),"")</f>
        <v/>
      </c>
    </row>
    <row r="8527" spans="1:11" ht="22.5" x14ac:dyDescent="0.2">
      <c r="A8527" s="1" t="str">
        <f t="shared" si="134"/>
        <v>SINAPI 92689</v>
      </c>
      <c r="B8527" s="3" t="s">
        <v>21527</v>
      </c>
      <c r="C8527" s="3" t="s">
        <v>9858</v>
      </c>
      <c r="D8527" s="2" t="s">
        <v>17055</v>
      </c>
      <c r="E8527" s="3" t="s">
        <v>20621</v>
      </c>
      <c r="F8527" s="67" t="s">
        <v>36829</v>
      </c>
      <c r="G8527" s="67" t="s">
        <v>36516</v>
      </c>
      <c r="I8527" s="3" t="s">
        <v>6300</v>
      </c>
      <c r="J8527" s="3" t="str">
        <f>IF($B8527="SINAPI",IF(ISNUMBER(MATCH(Banco!$C8527,Analitico!$A:$A,0)),INDEX(Analitico!E:E,MATCH(Banco!$C8527,Analitico!$A:$A,0))&amp;"%",""),"")</f>
        <v/>
      </c>
      <c r="K8527" s="3" t="str">
        <f>IF($B8527="SINAPI",IF(ISNUMBER(MATCH(Banco!$C8527,Analitico!$A:$A,0)),INDEX(Analitico!F:F,MATCH(Banco!$C8527,Analitico!$A:$A,0))&amp;"%",""),"")</f>
        <v/>
      </c>
    </row>
    <row r="8528" spans="1:11" ht="22.5" x14ac:dyDescent="0.2">
      <c r="A8528" s="1" t="str">
        <f t="shared" si="134"/>
        <v>SINAPI 92690</v>
      </c>
      <c r="B8528" s="3" t="s">
        <v>21527</v>
      </c>
      <c r="C8528" s="3" t="s">
        <v>9859</v>
      </c>
      <c r="D8528" s="2" t="s">
        <v>17056</v>
      </c>
      <c r="E8528" s="3" t="s">
        <v>20621</v>
      </c>
      <c r="F8528" s="67" t="s">
        <v>39400</v>
      </c>
      <c r="G8528" s="67" t="s">
        <v>31808</v>
      </c>
      <c r="I8528" s="3" t="s">
        <v>6300</v>
      </c>
      <c r="J8528" s="3" t="str">
        <f>IF($B8528="SINAPI",IF(ISNUMBER(MATCH(Banco!$C8528,Analitico!$A:$A,0)),INDEX(Analitico!E:E,MATCH(Banco!$C8528,Analitico!$A:$A,0))&amp;"%",""),"")</f>
        <v/>
      </c>
      <c r="K8528" s="3" t="str">
        <f>IF($B8528="SINAPI",IF(ISNUMBER(MATCH(Banco!$C8528,Analitico!$A:$A,0)),INDEX(Analitico!F:F,MATCH(Banco!$C8528,Analitico!$A:$A,0))&amp;"%",""),"")</f>
        <v/>
      </c>
    </row>
    <row r="8529" spans="1:11" ht="22.5" x14ac:dyDescent="0.2">
      <c r="A8529" s="1" t="str">
        <f t="shared" si="134"/>
        <v>SINAPI 92691</v>
      </c>
      <c r="B8529" s="3" t="s">
        <v>21527</v>
      </c>
      <c r="C8529" s="3" t="s">
        <v>9860</v>
      </c>
      <c r="D8529" s="2" t="s">
        <v>17057</v>
      </c>
      <c r="E8529" s="3" t="s">
        <v>20621</v>
      </c>
      <c r="F8529" s="67" t="s">
        <v>5612</v>
      </c>
      <c r="G8529" s="67" t="s">
        <v>36517</v>
      </c>
      <c r="I8529" s="3" t="s">
        <v>6300</v>
      </c>
      <c r="J8529" s="3" t="str">
        <f>IF($B8529="SINAPI",IF(ISNUMBER(MATCH(Banco!$C8529,Analitico!$A:$A,0)),INDEX(Analitico!E:E,MATCH(Banco!$C8529,Analitico!$A:$A,0))&amp;"%",""),"")</f>
        <v/>
      </c>
      <c r="K8529" s="3" t="str">
        <f>IF($B8529="SINAPI",IF(ISNUMBER(MATCH(Banco!$C8529,Analitico!$A:$A,0)),INDEX(Analitico!F:F,MATCH(Banco!$C8529,Analitico!$A:$A,0))&amp;"%",""),"")</f>
        <v/>
      </c>
    </row>
    <row r="8530" spans="1:11" ht="22.5" x14ac:dyDescent="0.2">
      <c r="A8530" s="1" t="str">
        <f t="shared" si="134"/>
        <v>SINAPI 94462</v>
      </c>
      <c r="B8530" s="3" t="s">
        <v>21527</v>
      </c>
      <c r="C8530" s="3" t="s">
        <v>9861</v>
      </c>
      <c r="D8530" s="2" t="s">
        <v>29137</v>
      </c>
      <c r="E8530" s="3" t="s">
        <v>20621</v>
      </c>
      <c r="F8530" s="67" t="s">
        <v>35197</v>
      </c>
      <c r="G8530" s="67" t="s">
        <v>33168</v>
      </c>
      <c r="I8530" s="3" t="s">
        <v>6298</v>
      </c>
      <c r="J8530" s="3" t="str">
        <f>IF($B8530="SINAPI",IF(ISNUMBER(MATCH(Banco!$C8530,Analitico!$A:$A,0)),INDEX(Analitico!E:E,MATCH(Banco!$C8530,Analitico!$A:$A,0))&amp;"%",""),"")</f>
        <v/>
      </c>
      <c r="K8530" s="3" t="str">
        <f>IF($B8530="SINAPI",IF(ISNUMBER(MATCH(Banco!$C8530,Analitico!$A:$A,0)),INDEX(Analitico!F:F,MATCH(Banco!$C8530,Analitico!$A:$A,0))&amp;"%",""),"")</f>
        <v/>
      </c>
    </row>
    <row r="8531" spans="1:11" ht="22.5" x14ac:dyDescent="0.2">
      <c r="A8531" s="1" t="str">
        <f t="shared" si="134"/>
        <v>SINAPI 94463</v>
      </c>
      <c r="B8531" s="3" t="s">
        <v>21527</v>
      </c>
      <c r="C8531" s="3" t="s">
        <v>9862</v>
      </c>
      <c r="D8531" s="2" t="s">
        <v>29138</v>
      </c>
      <c r="E8531" s="3" t="s">
        <v>20621</v>
      </c>
      <c r="F8531" s="67" t="s">
        <v>28738</v>
      </c>
      <c r="G8531" s="67" t="s">
        <v>36518</v>
      </c>
      <c r="I8531" s="3" t="s">
        <v>6298</v>
      </c>
      <c r="J8531" s="3" t="str">
        <f>IF($B8531="SINAPI",IF(ISNUMBER(MATCH(Banco!$C8531,Analitico!$A:$A,0)),INDEX(Analitico!E:E,MATCH(Banco!$C8531,Analitico!$A:$A,0))&amp;"%",""),"")</f>
        <v/>
      </c>
      <c r="K8531" s="3" t="str">
        <f>IF($B8531="SINAPI",IF(ISNUMBER(MATCH(Banco!$C8531,Analitico!$A:$A,0)),INDEX(Analitico!F:F,MATCH(Banco!$C8531,Analitico!$A:$A,0))&amp;"%",""),"")</f>
        <v/>
      </c>
    </row>
    <row r="8532" spans="1:11" ht="22.5" x14ac:dyDescent="0.2">
      <c r="A8532" s="1" t="str">
        <f t="shared" si="134"/>
        <v>SINAPI 94464</v>
      </c>
      <c r="B8532" s="3" t="s">
        <v>21527</v>
      </c>
      <c r="C8532" s="3" t="s">
        <v>9863</v>
      </c>
      <c r="D8532" s="2" t="s">
        <v>29139</v>
      </c>
      <c r="E8532" s="3" t="s">
        <v>20621</v>
      </c>
      <c r="F8532" s="67" t="s">
        <v>32162</v>
      </c>
      <c r="G8532" s="67" t="s">
        <v>36519</v>
      </c>
      <c r="I8532" s="3" t="s">
        <v>6298</v>
      </c>
      <c r="J8532" s="3" t="str">
        <f>IF($B8532="SINAPI",IF(ISNUMBER(MATCH(Banco!$C8532,Analitico!$A:$A,0)),INDEX(Analitico!E:E,MATCH(Banco!$C8532,Analitico!$A:$A,0))&amp;"%",""),"")</f>
        <v/>
      </c>
      <c r="K8532" s="3" t="str">
        <f>IF($B8532="SINAPI",IF(ISNUMBER(MATCH(Banco!$C8532,Analitico!$A:$A,0)),INDEX(Analitico!F:F,MATCH(Banco!$C8532,Analitico!$A:$A,0))&amp;"%",""),"")</f>
        <v/>
      </c>
    </row>
    <row r="8533" spans="1:11" ht="22.5" x14ac:dyDescent="0.2">
      <c r="A8533" s="1" t="str">
        <f t="shared" si="134"/>
        <v>SINAPI 94602</v>
      </c>
      <c r="B8533" s="3" t="s">
        <v>21527</v>
      </c>
      <c r="C8533" s="3" t="s">
        <v>9864</v>
      </c>
      <c r="D8533" s="2" t="s">
        <v>29140</v>
      </c>
      <c r="E8533" s="3" t="s">
        <v>20621</v>
      </c>
      <c r="F8533" s="67" t="s">
        <v>39401</v>
      </c>
      <c r="G8533" s="67" t="s">
        <v>36520</v>
      </c>
      <c r="I8533" s="3" t="s">
        <v>6300</v>
      </c>
      <c r="J8533" s="3" t="str">
        <f>IF($B8533="SINAPI",IF(ISNUMBER(MATCH(Banco!$C8533,Analitico!$A:$A,0)),INDEX(Analitico!E:E,MATCH(Banco!$C8533,Analitico!$A:$A,0))&amp;"%",""),"")</f>
        <v/>
      </c>
      <c r="K8533" s="3" t="str">
        <f>IF($B8533="SINAPI",IF(ISNUMBER(MATCH(Banco!$C8533,Analitico!$A:$A,0)),INDEX(Analitico!F:F,MATCH(Banco!$C8533,Analitico!$A:$A,0))&amp;"%",""),"")</f>
        <v/>
      </c>
    </row>
    <row r="8534" spans="1:11" ht="22.5" x14ac:dyDescent="0.2">
      <c r="A8534" s="1" t="str">
        <f t="shared" si="134"/>
        <v>SINAPI 94603</v>
      </c>
      <c r="B8534" s="3" t="s">
        <v>21527</v>
      </c>
      <c r="C8534" s="3" t="s">
        <v>9865</v>
      </c>
      <c r="D8534" s="2" t="s">
        <v>29141</v>
      </c>
      <c r="E8534" s="3" t="s">
        <v>20621</v>
      </c>
      <c r="F8534" s="67" t="s">
        <v>39402</v>
      </c>
      <c r="G8534" s="67" t="s">
        <v>36521</v>
      </c>
      <c r="I8534" s="3" t="s">
        <v>6300</v>
      </c>
      <c r="J8534" s="3" t="str">
        <f>IF($B8534="SINAPI",IF(ISNUMBER(MATCH(Banco!$C8534,Analitico!$A:$A,0)),INDEX(Analitico!E:E,MATCH(Banco!$C8534,Analitico!$A:$A,0))&amp;"%",""),"")</f>
        <v/>
      </c>
      <c r="K8534" s="3" t="str">
        <f>IF($B8534="SINAPI",IF(ISNUMBER(MATCH(Banco!$C8534,Analitico!$A:$A,0)),INDEX(Analitico!F:F,MATCH(Banco!$C8534,Analitico!$A:$A,0))&amp;"%",""),"")</f>
        <v/>
      </c>
    </row>
    <row r="8535" spans="1:11" ht="22.5" x14ac:dyDescent="0.2">
      <c r="A8535" s="1" t="str">
        <f t="shared" si="134"/>
        <v>SINAPI 94604</v>
      </c>
      <c r="B8535" s="3" t="s">
        <v>21527</v>
      </c>
      <c r="C8535" s="3" t="s">
        <v>9866</v>
      </c>
      <c r="D8535" s="2" t="s">
        <v>29142</v>
      </c>
      <c r="E8535" s="3" t="s">
        <v>20621</v>
      </c>
      <c r="F8535" s="67" t="s">
        <v>39403</v>
      </c>
      <c r="G8535" s="67" t="s">
        <v>36522</v>
      </c>
      <c r="I8535" s="3" t="s">
        <v>6300</v>
      </c>
      <c r="J8535" s="3" t="str">
        <f>IF($B8535="SINAPI",IF(ISNUMBER(MATCH(Banco!$C8535,Analitico!$A:$A,0)),INDEX(Analitico!E:E,MATCH(Banco!$C8535,Analitico!$A:$A,0))&amp;"%",""),"")</f>
        <v/>
      </c>
      <c r="K8535" s="3" t="str">
        <f>IF($B8535="SINAPI",IF(ISNUMBER(MATCH(Banco!$C8535,Analitico!$A:$A,0)),INDEX(Analitico!F:F,MATCH(Banco!$C8535,Analitico!$A:$A,0))&amp;"%",""),"")</f>
        <v/>
      </c>
    </row>
    <row r="8536" spans="1:11" ht="22.5" x14ac:dyDescent="0.2">
      <c r="A8536" s="1" t="str">
        <f t="shared" si="134"/>
        <v>SINAPI 94605</v>
      </c>
      <c r="B8536" s="3" t="s">
        <v>21527</v>
      </c>
      <c r="C8536" s="3" t="s">
        <v>9867</v>
      </c>
      <c r="D8536" s="2" t="s">
        <v>29143</v>
      </c>
      <c r="E8536" s="3" t="s">
        <v>20621</v>
      </c>
      <c r="F8536" s="67" t="s">
        <v>39404</v>
      </c>
      <c r="G8536" s="67" t="s">
        <v>36523</v>
      </c>
      <c r="I8536" s="3" t="s">
        <v>6300</v>
      </c>
      <c r="J8536" s="3" t="str">
        <f>IF($B8536="SINAPI",IF(ISNUMBER(MATCH(Banco!$C8536,Analitico!$A:$A,0)),INDEX(Analitico!E:E,MATCH(Banco!$C8536,Analitico!$A:$A,0))&amp;"%",""),"")</f>
        <v/>
      </c>
      <c r="K8536" s="3" t="str">
        <f>IF($B8536="SINAPI",IF(ISNUMBER(MATCH(Banco!$C8536,Analitico!$A:$A,0)),INDEX(Analitico!F:F,MATCH(Banco!$C8536,Analitico!$A:$A,0))&amp;"%",""),"")</f>
        <v/>
      </c>
    </row>
    <row r="8537" spans="1:11" ht="22.5" x14ac:dyDescent="0.2">
      <c r="A8537" s="1" t="str">
        <f t="shared" si="134"/>
        <v>SINAPI 94648</v>
      </c>
      <c r="B8537" s="3" t="s">
        <v>21527</v>
      </c>
      <c r="C8537" s="3" t="s">
        <v>9868</v>
      </c>
      <c r="D8537" s="2" t="s">
        <v>34665</v>
      </c>
      <c r="E8537" s="3" t="s">
        <v>20621</v>
      </c>
      <c r="F8537" s="67" t="s">
        <v>5579</v>
      </c>
      <c r="G8537" s="67" t="s">
        <v>4553</v>
      </c>
      <c r="I8537" s="3" t="s">
        <v>6298</v>
      </c>
      <c r="J8537" s="3" t="str">
        <f>IF($B8537="SINAPI",IF(ISNUMBER(MATCH(Banco!$C8537,Analitico!$A:$A,0)),INDEX(Analitico!E:E,MATCH(Banco!$C8537,Analitico!$A:$A,0))&amp;"%",""),"")</f>
        <v/>
      </c>
      <c r="K8537" s="3" t="str">
        <f>IF($B8537="SINAPI",IF(ISNUMBER(MATCH(Banco!$C8537,Analitico!$A:$A,0)),INDEX(Analitico!F:F,MATCH(Banco!$C8537,Analitico!$A:$A,0))&amp;"%",""),"")</f>
        <v/>
      </c>
    </row>
    <row r="8538" spans="1:11" ht="22.5" x14ac:dyDescent="0.2">
      <c r="A8538" s="1" t="str">
        <f t="shared" si="134"/>
        <v>SINAPI 94649</v>
      </c>
      <c r="B8538" s="3" t="s">
        <v>21527</v>
      </c>
      <c r="C8538" s="3" t="s">
        <v>9869</v>
      </c>
      <c r="D8538" s="2" t="s">
        <v>34666</v>
      </c>
      <c r="E8538" s="3" t="s">
        <v>20621</v>
      </c>
      <c r="F8538" s="67" t="s">
        <v>29533</v>
      </c>
      <c r="G8538" s="67" t="s">
        <v>20907</v>
      </c>
      <c r="I8538" s="3" t="s">
        <v>6298</v>
      </c>
      <c r="J8538" s="3" t="str">
        <f>IF($B8538="SINAPI",IF(ISNUMBER(MATCH(Banco!$C8538,Analitico!$A:$A,0)),INDEX(Analitico!E:E,MATCH(Banco!$C8538,Analitico!$A:$A,0))&amp;"%",""),"")</f>
        <v/>
      </c>
      <c r="K8538" s="3" t="str">
        <f>IF($B8538="SINAPI",IF(ISNUMBER(MATCH(Banco!$C8538,Analitico!$A:$A,0)),INDEX(Analitico!F:F,MATCH(Banco!$C8538,Analitico!$A:$A,0))&amp;"%",""),"")</f>
        <v/>
      </c>
    </row>
    <row r="8539" spans="1:11" ht="22.5" x14ac:dyDescent="0.2">
      <c r="A8539" s="1" t="str">
        <f t="shared" si="134"/>
        <v>SINAPI 94650</v>
      </c>
      <c r="B8539" s="3" t="s">
        <v>21527</v>
      </c>
      <c r="C8539" s="3" t="s">
        <v>9870</v>
      </c>
      <c r="D8539" s="2" t="s">
        <v>34667</v>
      </c>
      <c r="E8539" s="3" t="s">
        <v>20621</v>
      </c>
      <c r="F8539" s="67" t="s">
        <v>5159</v>
      </c>
      <c r="G8539" s="67" t="s">
        <v>6120</v>
      </c>
      <c r="I8539" s="3" t="s">
        <v>6298</v>
      </c>
      <c r="J8539" s="3" t="str">
        <f>IF($B8539="SINAPI",IF(ISNUMBER(MATCH(Banco!$C8539,Analitico!$A:$A,0)),INDEX(Analitico!E:E,MATCH(Banco!$C8539,Analitico!$A:$A,0))&amp;"%",""),"")</f>
        <v/>
      </c>
      <c r="K8539" s="3" t="str">
        <f>IF($B8539="SINAPI",IF(ISNUMBER(MATCH(Banco!$C8539,Analitico!$A:$A,0)),INDEX(Analitico!F:F,MATCH(Banco!$C8539,Analitico!$A:$A,0))&amp;"%",""),"")</f>
        <v/>
      </c>
    </row>
    <row r="8540" spans="1:11" ht="22.5" x14ac:dyDescent="0.2">
      <c r="A8540" s="1" t="str">
        <f t="shared" si="134"/>
        <v>SINAPI 94651</v>
      </c>
      <c r="B8540" s="3" t="s">
        <v>21527</v>
      </c>
      <c r="C8540" s="3" t="s">
        <v>9871</v>
      </c>
      <c r="D8540" s="2" t="s">
        <v>34668</v>
      </c>
      <c r="E8540" s="3" t="s">
        <v>20621</v>
      </c>
      <c r="F8540" s="67" t="s">
        <v>5101</v>
      </c>
      <c r="G8540" s="67" t="s">
        <v>4562</v>
      </c>
      <c r="I8540" s="3" t="s">
        <v>6298</v>
      </c>
      <c r="J8540" s="3" t="str">
        <f>IF($B8540="SINAPI",IF(ISNUMBER(MATCH(Banco!$C8540,Analitico!$A:$A,0)),INDEX(Analitico!E:E,MATCH(Banco!$C8540,Analitico!$A:$A,0))&amp;"%",""),"")</f>
        <v/>
      </c>
      <c r="K8540" s="3" t="str">
        <f>IF($B8540="SINAPI",IF(ISNUMBER(MATCH(Banco!$C8540,Analitico!$A:$A,0)),INDEX(Analitico!F:F,MATCH(Banco!$C8540,Analitico!$A:$A,0))&amp;"%",""),"")</f>
        <v/>
      </c>
    </row>
    <row r="8541" spans="1:11" ht="22.5" x14ac:dyDescent="0.2">
      <c r="A8541" s="1" t="str">
        <f t="shared" si="134"/>
        <v>SINAPI 94652</v>
      </c>
      <c r="B8541" s="3" t="s">
        <v>21527</v>
      </c>
      <c r="C8541" s="3" t="s">
        <v>9872</v>
      </c>
      <c r="D8541" s="2" t="s">
        <v>34669</v>
      </c>
      <c r="E8541" s="3" t="s">
        <v>20621</v>
      </c>
      <c r="F8541" s="67" t="s">
        <v>29486</v>
      </c>
      <c r="G8541" s="67" t="s">
        <v>28900</v>
      </c>
      <c r="I8541" s="3" t="s">
        <v>6298</v>
      </c>
      <c r="J8541" s="3" t="str">
        <f>IF($B8541="SINAPI",IF(ISNUMBER(MATCH(Banco!$C8541,Analitico!$A:$A,0)),INDEX(Analitico!E:E,MATCH(Banco!$C8541,Analitico!$A:$A,0))&amp;"%",""),"")</f>
        <v/>
      </c>
      <c r="K8541" s="3" t="str">
        <f>IF($B8541="SINAPI",IF(ISNUMBER(MATCH(Banco!$C8541,Analitico!$A:$A,0)),INDEX(Analitico!F:F,MATCH(Banco!$C8541,Analitico!$A:$A,0))&amp;"%",""),"")</f>
        <v/>
      </c>
    </row>
    <row r="8542" spans="1:11" ht="22.5" x14ac:dyDescent="0.2">
      <c r="A8542" s="1" t="str">
        <f t="shared" si="134"/>
        <v>SINAPI 94653</v>
      </c>
      <c r="B8542" s="3" t="s">
        <v>21527</v>
      </c>
      <c r="C8542" s="3" t="s">
        <v>9873</v>
      </c>
      <c r="D8542" s="2" t="s">
        <v>34670</v>
      </c>
      <c r="E8542" s="3" t="s">
        <v>20621</v>
      </c>
      <c r="F8542" s="67" t="s">
        <v>39405</v>
      </c>
      <c r="G8542" s="67" t="s">
        <v>35577</v>
      </c>
      <c r="I8542" s="3" t="s">
        <v>6298</v>
      </c>
      <c r="J8542" s="3" t="str">
        <f>IF($B8542="SINAPI",IF(ISNUMBER(MATCH(Banco!$C8542,Analitico!$A:$A,0)),INDEX(Analitico!E:E,MATCH(Banco!$C8542,Analitico!$A:$A,0))&amp;"%",""),"")</f>
        <v/>
      </c>
      <c r="K8542" s="3" t="str">
        <f>IF($B8542="SINAPI",IF(ISNUMBER(MATCH(Banco!$C8542,Analitico!$A:$A,0)),INDEX(Analitico!F:F,MATCH(Banco!$C8542,Analitico!$A:$A,0))&amp;"%",""),"")</f>
        <v/>
      </c>
    </row>
    <row r="8543" spans="1:11" ht="22.5" x14ac:dyDescent="0.2">
      <c r="A8543" s="1" t="str">
        <f t="shared" si="134"/>
        <v>SINAPI 94654</v>
      </c>
      <c r="B8543" s="3" t="s">
        <v>21527</v>
      </c>
      <c r="C8543" s="3" t="s">
        <v>9874</v>
      </c>
      <c r="D8543" s="2" t="s">
        <v>34671</v>
      </c>
      <c r="E8543" s="3" t="s">
        <v>20621</v>
      </c>
      <c r="F8543" s="67" t="s">
        <v>31701</v>
      </c>
      <c r="G8543" s="67" t="s">
        <v>31996</v>
      </c>
      <c r="I8543" s="3" t="s">
        <v>6298</v>
      </c>
      <c r="J8543" s="3" t="str">
        <f>IF($B8543="SINAPI",IF(ISNUMBER(MATCH(Banco!$C8543,Analitico!$A:$A,0)),INDEX(Analitico!E:E,MATCH(Banco!$C8543,Analitico!$A:$A,0))&amp;"%",""),"")</f>
        <v/>
      </c>
      <c r="K8543" s="3" t="str">
        <f>IF($B8543="SINAPI",IF(ISNUMBER(MATCH(Banco!$C8543,Analitico!$A:$A,0)),INDEX(Analitico!F:F,MATCH(Banco!$C8543,Analitico!$A:$A,0))&amp;"%",""),"")</f>
        <v/>
      </c>
    </row>
    <row r="8544" spans="1:11" ht="22.5" x14ac:dyDescent="0.2">
      <c r="A8544" s="1" t="str">
        <f t="shared" si="134"/>
        <v>SINAPI 94655</v>
      </c>
      <c r="B8544" s="3" t="s">
        <v>21527</v>
      </c>
      <c r="C8544" s="3" t="s">
        <v>9875</v>
      </c>
      <c r="D8544" s="2" t="s">
        <v>34672</v>
      </c>
      <c r="E8544" s="3" t="s">
        <v>20621</v>
      </c>
      <c r="F8544" s="67" t="s">
        <v>39406</v>
      </c>
      <c r="G8544" s="67" t="s">
        <v>36524</v>
      </c>
      <c r="I8544" s="3" t="s">
        <v>6298</v>
      </c>
      <c r="J8544" s="3" t="str">
        <f>IF($B8544="SINAPI",IF(ISNUMBER(MATCH(Banco!$C8544,Analitico!$A:$A,0)),INDEX(Analitico!E:E,MATCH(Banco!$C8544,Analitico!$A:$A,0))&amp;"%",""),"")</f>
        <v/>
      </c>
      <c r="K8544" s="3" t="str">
        <f>IF($B8544="SINAPI",IF(ISNUMBER(MATCH(Banco!$C8544,Analitico!$A:$A,0)),INDEX(Analitico!F:F,MATCH(Banco!$C8544,Analitico!$A:$A,0))&amp;"%",""),"")</f>
        <v/>
      </c>
    </row>
    <row r="8545" spans="1:11" ht="22.5" x14ac:dyDescent="0.2">
      <c r="A8545" s="1" t="str">
        <f t="shared" si="134"/>
        <v>SINAPI 94716</v>
      </c>
      <c r="B8545" s="3" t="s">
        <v>21527</v>
      </c>
      <c r="C8545" s="3" t="s">
        <v>9876</v>
      </c>
      <c r="D8545" s="2" t="s">
        <v>29144</v>
      </c>
      <c r="E8545" s="3" t="s">
        <v>20621</v>
      </c>
      <c r="F8545" s="67" t="s">
        <v>21544</v>
      </c>
      <c r="G8545" s="67" t="s">
        <v>21939</v>
      </c>
      <c r="I8545" s="3" t="s">
        <v>6298</v>
      </c>
      <c r="J8545" s="3" t="str">
        <f>IF($B8545="SINAPI",IF(ISNUMBER(MATCH(Banco!$C8545,Analitico!$A:$A,0)),INDEX(Analitico!E:E,MATCH(Banco!$C8545,Analitico!$A:$A,0))&amp;"%",""),"")</f>
        <v/>
      </c>
      <c r="K8545" s="3" t="str">
        <f>IF($B8545="SINAPI",IF(ISNUMBER(MATCH(Banco!$C8545,Analitico!$A:$A,0)),INDEX(Analitico!F:F,MATCH(Banco!$C8545,Analitico!$A:$A,0))&amp;"%",""),"")</f>
        <v/>
      </c>
    </row>
    <row r="8546" spans="1:11" ht="22.5" x14ac:dyDescent="0.2">
      <c r="A8546" s="1" t="str">
        <f t="shared" si="134"/>
        <v>SINAPI 94717</v>
      </c>
      <c r="B8546" s="3" t="s">
        <v>21527</v>
      </c>
      <c r="C8546" s="3" t="s">
        <v>9877</v>
      </c>
      <c r="D8546" s="2" t="s">
        <v>29145</v>
      </c>
      <c r="E8546" s="3" t="s">
        <v>20621</v>
      </c>
      <c r="F8546" s="67" t="s">
        <v>5973</v>
      </c>
      <c r="G8546" s="67" t="s">
        <v>36525</v>
      </c>
      <c r="I8546" s="3" t="s">
        <v>6298</v>
      </c>
      <c r="J8546" s="3" t="str">
        <f>IF($B8546="SINAPI",IF(ISNUMBER(MATCH(Banco!$C8546,Analitico!$A:$A,0)),INDEX(Analitico!E:E,MATCH(Banco!$C8546,Analitico!$A:$A,0))&amp;"%",""),"")</f>
        <v/>
      </c>
      <c r="K8546" s="3" t="str">
        <f>IF($B8546="SINAPI",IF(ISNUMBER(MATCH(Banco!$C8546,Analitico!$A:$A,0)),INDEX(Analitico!F:F,MATCH(Banco!$C8546,Analitico!$A:$A,0))&amp;"%",""),"")</f>
        <v/>
      </c>
    </row>
    <row r="8547" spans="1:11" ht="22.5" x14ac:dyDescent="0.2">
      <c r="A8547" s="1" t="str">
        <f t="shared" ref="A8547:A8610" si="135">CONCATENAR</f>
        <v>SINAPI 94718</v>
      </c>
      <c r="B8547" s="3" t="s">
        <v>21527</v>
      </c>
      <c r="C8547" s="3" t="s">
        <v>9878</v>
      </c>
      <c r="D8547" s="2" t="s">
        <v>29146</v>
      </c>
      <c r="E8547" s="3" t="s">
        <v>20621</v>
      </c>
      <c r="F8547" s="67" t="s">
        <v>29554</v>
      </c>
      <c r="G8547" s="67" t="s">
        <v>31962</v>
      </c>
      <c r="I8547" s="3" t="s">
        <v>6298</v>
      </c>
      <c r="J8547" s="3" t="str">
        <f>IF($B8547="SINAPI",IF(ISNUMBER(MATCH(Banco!$C8547,Analitico!$A:$A,0)),INDEX(Analitico!E:E,MATCH(Banco!$C8547,Analitico!$A:$A,0))&amp;"%",""),"")</f>
        <v/>
      </c>
      <c r="K8547" s="3" t="str">
        <f>IF($B8547="SINAPI",IF(ISNUMBER(MATCH(Banco!$C8547,Analitico!$A:$A,0)),INDEX(Analitico!F:F,MATCH(Banco!$C8547,Analitico!$A:$A,0))&amp;"%",""),"")</f>
        <v/>
      </c>
    </row>
    <row r="8548" spans="1:11" ht="22.5" x14ac:dyDescent="0.2">
      <c r="A8548" s="1" t="str">
        <f t="shared" si="135"/>
        <v>SINAPI 94719</v>
      </c>
      <c r="B8548" s="3" t="s">
        <v>21527</v>
      </c>
      <c r="C8548" s="3" t="s">
        <v>9879</v>
      </c>
      <c r="D8548" s="2" t="s">
        <v>29147</v>
      </c>
      <c r="E8548" s="3" t="s">
        <v>20621</v>
      </c>
      <c r="F8548" s="67" t="s">
        <v>39407</v>
      </c>
      <c r="G8548" s="67" t="s">
        <v>30803</v>
      </c>
      <c r="I8548" s="3" t="s">
        <v>6298</v>
      </c>
      <c r="J8548" s="3" t="str">
        <f>IF($B8548="SINAPI",IF(ISNUMBER(MATCH(Banco!$C8548,Analitico!$A:$A,0)),INDEX(Analitico!E:E,MATCH(Banco!$C8548,Analitico!$A:$A,0))&amp;"%",""),"")</f>
        <v/>
      </c>
      <c r="K8548" s="3" t="str">
        <f>IF($B8548="SINAPI",IF(ISNUMBER(MATCH(Banco!$C8548,Analitico!$A:$A,0)),INDEX(Analitico!F:F,MATCH(Banco!$C8548,Analitico!$A:$A,0))&amp;"%",""),"")</f>
        <v/>
      </c>
    </row>
    <row r="8549" spans="1:11" ht="22.5" x14ac:dyDescent="0.2">
      <c r="A8549" s="1" t="str">
        <f t="shared" si="135"/>
        <v>SINAPI 94720</v>
      </c>
      <c r="B8549" s="3" t="s">
        <v>21527</v>
      </c>
      <c r="C8549" s="3" t="s">
        <v>9880</v>
      </c>
      <c r="D8549" s="2" t="s">
        <v>29148</v>
      </c>
      <c r="E8549" s="3" t="s">
        <v>20621</v>
      </c>
      <c r="F8549" s="67" t="s">
        <v>39408</v>
      </c>
      <c r="G8549" s="67" t="s">
        <v>36526</v>
      </c>
      <c r="I8549" s="3" t="s">
        <v>6298</v>
      </c>
      <c r="J8549" s="3" t="str">
        <f>IF($B8549="SINAPI",IF(ISNUMBER(MATCH(Banco!$C8549,Analitico!$A:$A,0)),INDEX(Analitico!E:E,MATCH(Banco!$C8549,Analitico!$A:$A,0))&amp;"%",""),"")</f>
        <v/>
      </c>
      <c r="K8549" s="3" t="str">
        <f>IF($B8549="SINAPI",IF(ISNUMBER(MATCH(Banco!$C8549,Analitico!$A:$A,0)),INDEX(Analitico!F:F,MATCH(Banco!$C8549,Analitico!$A:$A,0))&amp;"%",""),"")</f>
        <v/>
      </c>
    </row>
    <row r="8550" spans="1:11" ht="22.5" x14ac:dyDescent="0.2">
      <c r="A8550" s="1" t="str">
        <f t="shared" si="135"/>
        <v>SINAPI 94721</v>
      </c>
      <c r="B8550" s="3" t="s">
        <v>21527</v>
      </c>
      <c r="C8550" s="3" t="s">
        <v>9881</v>
      </c>
      <c r="D8550" s="2" t="s">
        <v>29149</v>
      </c>
      <c r="E8550" s="3" t="s">
        <v>20621</v>
      </c>
      <c r="F8550" s="67" t="s">
        <v>39409</v>
      </c>
      <c r="G8550" s="67" t="s">
        <v>36527</v>
      </c>
      <c r="I8550" s="3" t="s">
        <v>6298</v>
      </c>
      <c r="J8550" s="3" t="str">
        <f>IF($B8550="SINAPI",IF(ISNUMBER(MATCH(Banco!$C8550,Analitico!$A:$A,0)),INDEX(Analitico!E:E,MATCH(Banco!$C8550,Analitico!$A:$A,0))&amp;"%",""),"")</f>
        <v/>
      </c>
      <c r="K8550" s="3" t="str">
        <f>IF($B8550="SINAPI",IF(ISNUMBER(MATCH(Banco!$C8550,Analitico!$A:$A,0)),INDEX(Analitico!F:F,MATCH(Banco!$C8550,Analitico!$A:$A,0))&amp;"%",""),"")</f>
        <v/>
      </c>
    </row>
    <row r="8551" spans="1:11" ht="22.5" x14ac:dyDescent="0.2">
      <c r="A8551" s="1" t="str">
        <f t="shared" si="135"/>
        <v>SINAPI 94722</v>
      </c>
      <c r="B8551" s="3" t="s">
        <v>21527</v>
      </c>
      <c r="C8551" s="3" t="s">
        <v>9882</v>
      </c>
      <c r="D8551" s="2" t="s">
        <v>29150</v>
      </c>
      <c r="E8551" s="3" t="s">
        <v>20621</v>
      </c>
      <c r="F8551" s="67" t="s">
        <v>39410</v>
      </c>
      <c r="G8551" s="67" t="s">
        <v>36528</v>
      </c>
      <c r="I8551" s="3" t="s">
        <v>6298</v>
      </c>
      <c r="J8551" s="3" t="str">
        <f>IF($B8551="SINAPI",IF(ISNUMBER(MATCH(Banco!$C8551,Analitico!$A:$A,0)),INDEX(Analitico!E:E,MATCH(Banco!$C8551,Analitico!$A:$A,0))&amp;"%",""),"")</f>
        <v/>
      </c>
      <c r="K8551" s="3" t="str">
        <f>IF($B8551="SINAPI",IF(ISNUMBER(MATCH(Banco!$C8551,Analitico!$A:$A,0)),INDEX(Analitico!F:F,MATCH(Banco!$C8551,Analitico!$A:$A,0))&amp;"%",""),"")</f>
        <v/>
      </c>
    </row>
    <row r="8552" spans="1:11" ht="22.5" x14ac:dyDescent="0.2">
      <c r="A8552" s="1" t="str">
        <f t="shared" si="135"/>
        <v>SINAPI 94723</v>
      </c>
      <c r="B8552" s="3" t="s">
        <v>21527</v>
      </c>
      <c r="C8552" s="3" t="s">
        <v>9883</v>
      </c>
      <c r="D8552" s="2" t="s">
        <v>29151</v>
      </c>
      <c r="E8552" s="3" t="s">
        <v>20621</v>
      </c>
      <c r="F8552" s="67" t="s">
        <v>39411</v>
      </c>
      <c r="G8552" s="67" t="s">
        <v>36529</v>
      </c>
      <c r="I8552" s="3" t="s">
        <v>6298</v>
      </c>
      <c r="J8552" s="3" t="str">
        <f>IF($B8552="SINAPI",IF(ISNUMBER(MATCH(Banco!$C8552,Analitico!$A:$A,0)),INDEX(Analitico!E:E,MATCH(Banco!$C8552,Analitico!$A:$A,0))&amp;"%",""),"")</f>
        <v/>
      </c>
      <c r="K8552" s="3" t="str">
        <f>IF($B8552="SINAPI",IF(ISNUMBER(MATCH(Banco!$C8552,Analitico!$A:$A,0)),INDEX(Analitico!F:F,MATCH(Banco!$C8552,Analitico!$A:$A,0))&amp;"%",""),"")</f>
        <v/>
      </c>
    </row>
    <row r="8553" spans="1:11" ht="22.5" x14ac:dyDescent="0.2">
      <c r="A8553" s="1" t="str">
        <f t="shared" si="135"/>
        <v>SINAPI 95697</v>
      </c>
      <c r="B8553" s="3" t="s">
        <v>21527</v>
      </c>
      <c r="C8553" s="3" t="s">
        <v>9884</v>
      </c>
      <c r="D8553" s="2" t="s">
        <v>17058</v>
      </c>
      <c r="E8553" s="3" t="s">
        <v>20621</v>
      </c>
      <c r="F8553" s="67" t="s">
        <v>39412</v>
      </c>
      <c r="G8553" s="67" t="s">
        <v>36530</v>
      </c>
      <c r="I8553" s="3" t="s">
        <v>6300</v>
      </c>
      <c r="J8553" s="3" t="str">
        <f>IF($B8553="SINAPI",IF(ISNUMBER(MATCH(Banco!$C8553,Analitico!$A:$A,0)),INDEX(Analitico!E:E,MATCH(Banco!$C8553,Analitico!$A:$A,0))&amp;"%",""),"")</f>
        <v/>
      </c>
      <c r="K8553" s="3" t="str">
        <f>IF($B8553="SINAPI",IF(ISNUMBER(MATCH(Banco!$C8553,Analitico!$A:$A,0)),INDEX(Analitico!F:F,MATCH(Banco!$C8553,Analitico!$A:$A,0))&amp;"%",""),"")</f>
        <v/>
      </c>
    </row>
    <row r="8554" spans="1:11" ht="22.5" x14ac:dyDescent="0.2">
      <c r="A8554" s="1" t="str">
        <f t="shared" si="135"/>
        <v>SINAPI 96635</v>
      </c>
      <c r="B8554" s="3" t="s">
        <v>21527</v>
      </c>
      <c r="C8554" s="3" t="s">
        <v>9885</v>
      </c>
      <c r="D8554" s="2" t="s">
        <v>17059</v>
      </c>
      <c r="E8554" s="3" t="s">
        <v>20621</v>
      </c>
      <c r="F8554" s="67" t="s">
        <v>20666</v>
      </c>
      <c r="G8554" s="67" t="s">
        <v>21622</v>
      </c>
      <c r="I8554" s="3" t="s">
        <v>6300</v>
      </c>
      <c r="J8554" s="3" t="str">
        <f>IF($B8554="SINAPI",IF(ISNUMBER(MATCH(Banco!$C8554,Analitico!$A:$A,0)),INDEX(Analitico!E:E,MATCH(Banco!$C8554,Analitico!$A:$A,0))&amp;"%",""),"")</f>
        <v/>
      </c>
      <c r="K8554" s="3" t="str">
        <f>IF($B8554="SINAPI",IF(ISNUMBER(MATCH(Banco!$C8554,Analitico!$A:$A,0)),INDEX(Analitico!F:F,MATCH(Banco!$C8554,Analitico!$A:$A,0))&amp;"%",""),"")</f>
        <v/>
      </c>
    </row>
    <row r="8555" spans="1:11" ht="22.5" x14ac:dyDescent="0.2">
      <c r="A8555" s="1" t="str">
        <f t="shared" si="135"/>
        <v>SINAPI 96636</v>
      </c>
      <c r="B8555" s="3" t="s">
        <v>21527</v>
      </c>
      <c r="C8555" s="3" t="s">
        <v>9886</v>
      </c>
      <c r="D8555" s="2" t="s">
        <v>17060</v>
      </c>
      <c r="E8555" s="3" t="s">
        <v>20621</v>
      </c>
      <c r="F8555" s="67" t="s">
        <v>6096</v>
      </c>
      <c r="G8555" s="67" t="s">
        <v>21212</v>
      </c>
      <c r="I8555" s="3" t="s">
        <v>6300</v>
      </c>
      <c r="J8555" s="3" t="str">
        <f>IF($B8555="SINAPI",IF(ISNUMBER(MATCH(Banco!$C8555,Analitico!$A:$A,0)),INDEX(Analitico!E:E,MATCH(Banco!$C8555,Analitico!$A:$A,0))&amp;"%",""),"")</f>
        <v/>
      </c>
      <c r="K8555" s="3" t="str">
        <f>IF($B8555="SINAPI",IF(ISNUMBER(MATCH(Banco!$C8555,Analitico!$A:$A,0)),INDEX(Analitico!F:F,MATCH(Banco!$C8555,Analitico!$A:$A,0))&amp;"%",""),"")</f>
        <v/>
      </c>
    </row>
    <row r="8556" spans="1:11" ht="22.5" x14ac:dyDescent="0.2">
      <c r="A8556" s="1" t="str">
        <f t="shared" si="135"/>
        <v>SINAPI 96644</v>
      </c>
      <c r="B8556" s="3" t="s">
        <v>21527</v>
      </c>
      <c r="C8556" s="3" t="s">
        <v>9887</v>
      </c>
      <c r="D8556" s="2" t="s">
        <v>17061</v>
      </c>
      <c r="E8556" s="3" t="s">
        <v>20621</v>
      </c>
      <c r="F8556" s="67" t="s">
        <v>29740</v>
      </c>
      <c r="G8556" s="67" t="s">
        <v>21216</v>
      </c>
      <c r="I8556" s="3" t="s">
        <v>6300</v>
      </c>
      <c r="J8556" s="3" t="str">
        <f>IF($B8556="SINAPI",IF(ISNUMBER(MATCH(Banco!$C8556,Analitico!$A:$A,0)),INDEX(Analitico!E:E,MATCH(Banco!$C8556,Analitico!$A:$A,0))&amp;"%",""),"")</f>
        <v/>
      </c>
      <c r="K8556" s="3" t="str">
        <f>IF($B8556="SINAPI",IF(ISNUMBER(MATCH(Banco!$C8556,Analitico!$A:$A,0)),INDEX(Analitico!F:F,MATCH(Banco!$C8556,Analitico!$A:$A,0))&amp;"%",""),"")</f>
        <v/>
      </c>
    </row>
    <row r="8557" spans="1:11" ht="22.5" x14ac:dyDescent="0.2">
      <c r="A8557" s="1" t="str">
        <f t="shared" si="135"/>
        <v>SINAPI 96645</v>
      </c>
      <c r="B8557" s="3" t="s">
        <v>21527</v>
      </c>
      <c r="C8557" s="3" t="s">
        <v>9888</v>
      </c>
      <c r="D8557" s="2" t="s">
        <v>17062</v>
      </c>
      <c r="E8557" s="3" t="s">
        <v>20621</v>
      </c>
      <c r="F8557" s="67" t="s">
        <v>21348</v>
      </c>
      <c r="G8557" s="67" t="s">
        <v>5932</v>
      </c>
      <c r="I8557" s="3" t="s">
        <v>6300</v>
      </c>
      <c r="J8557" s="3" t="str">
        <f>IF($B8557="SINAPI",IF(ISNUMBER(MATCH(Banco!$C8557,Analitico!$A:$A,0)),INDEX(Analitico!E:E,MATCH(Banco!$C8557,Analitico!$A:$A,0))&amp;"%",""),"")</f>
        <v/>
      </c>
      <c r="K8557" s="3" t="str">
        <f>IF($B8557="SINAPI",IF(ISNUMBER(MATCH(Banco!$C8557,Analitico!$A:$A,0)),INDEX(Analitico!F:F,MATCH(Banco!$C8557,Analitico!$A:$A,0))&amp;"%",""),"")</f>
        <v/>
      </c>
    </row>
    <row r="8558" spans="1:11" ht="22.5" x14ac:dyDescent="0.2">
      <c r="A8558" s="1" t="str">
        <f t="shared" si="135"/>
        <v>SINAPI 96646</v>
      </c>
      <c r="B8558" s="3" t="s">
        <v>21527</v>
      </c>
      <c r="C8558" s="3" t="s">
        <v>9889</v>
      </c>
      <c r="D8558" s="2" t="s">
        <v>17063</v>
      </c>
      <c r="E8558" s="3" t="s">
        <v>20621</v>
      </c>
      <c r="F8558" s="67" t="s">
        <v>21624</v>
      </c>
      <c r="G8558" s="67" t="s">
        <v>5649</v>
      </c>
      <c r="I8558" s="3" t="s">
        <v>6300</v>
      </c>
      <c r="J8558" s="3" t="str">
        <f>IF($B8558="SINAPI",IF(ISNUMBER(MATCH(Banco!$C8558,Analitico!$A:$A,0)),INDEX(Analitico!E:E,MATCH(Banco!$C8558,Analitico!$A:$A,0))&amp;"%",""),"")</f>
        <v/>
      </c>
      <c r="K8558" s="3" t="str">
        <f>IF($B8558="SINAPI",IF(ISNUMBER(MATCH(Banco!$C8558,Analitico!$A:$A,0)),INDEX(Analitico!F:F,MATCH(Banco!$C8558,Analitico!$A:$A,0))&amp;"%",""),"")</f>
        <v/>
      </c>
    </row>
    <row r="8559" spans="1:11" ht="22.5" x14ac:dyDescent="0.2">
      <c r="A8559" s="1" t="str">
        <f t="shared" si="135"/>
        <v>SINAPI 96647</v>
      </c>
      <c r="B8559" s="3" t="s">
        <v>21527</v>
      </c>
      <c r="C8559" s="3" t="s">
        <v>9890</v>
      </c>
      <c r="D8559" s="2" t="s">
        <v>17064</v>
      </c>
      <c r="E8559" s="3" t="s">
        <v>20621</v>
      </c>
      <c r="F8559" s="67" t="s">
        <v>5054</v>
      </c>
      <c r="G8559" s="67" t="s">
        <v>21257</v>
      </c>
      <c r="I8559" s="3" t="s">
        <v>6300</v>
      </c>
      <c r="J8559" s="3" t="str">
        <f>IF($B8559="SINAPI",IF(ISNUMBER(MATCH(Banco!$C8559,Analitico!$A:$A,0)),INDEX(Analitico!E:E,MATCH(Banco!$C8559,Analitico!$A:$A,0))&amp;"%",""),"")</f>
        <v/>
      </c>
      <c r="K8559" s="3" t="str">
        <f>IF($B8559="SINAPI",IF(ISNUMBER(MATCH(Banco!$C8559,Analitico!$A:$A,0)),INDEX(Analitico!F:F,MATCH(Banco!$C8559,Analitico!$A:$A,0))&amp;"%",""),"")</f>
        <v/>
      </c>
    </row>
    <row r="8560" spans="1:11" ht="22.5" x14ac:dyDescent="0.2">
      <c r="A8560" s="1" t="str">
        <f t="shared" si="135"/>
        <v>SINAPI 96648</v>
      </c>
      <c r="B8560" s="3" t="s">
        <v>21527</v>
      </c>
      <c r="C8560" s="3" t="s">
        <v>9891</v>
      </c>
      <c r="D8560" s="2" t="s">
        <v>17065</v>
      </c>
      <c r="E8560" s="3" t="s">
        <v>20621</v>
      </c>
      <c r="F8560" s="67" t="s">
        <v>31567</v>
      </c>
      <c r="G8560" s="67" t="s">
        <v>21617</v>
      </c>
      <c r="I8560" s="3" t="s">
        <v>6300</v>
      </c>
      <c r="J8560" s="3" t="str">
        <f>IF($B8560="SINAPI",IF(ISNUMBER(MATCH(Banco!$C8560,Analitico!$A:$A,0)),INDEX(Analitico!E:E,MATCH(Banco!$C8560,Analitico!$A:$A,0))&amp;"%",""),"")</f>
        <v/>
      </c>
      <c r="K8560" s="3" t="str">
        <f>IF($B8560="SINAPI",IF(ISNUMBER(MATCH(Banco!$C8560,Analitico!$A:$A,0)),INDEX(Analitico!F:F,MATCH(Banco!$C8560,Analitico!$A:$A,0))&amp;"%",""),"")</f>
        <v/>
      </c>
    </row>
    <row r="8561" spans="1:11" ht="22.5" x14ac:dyDescent="0.2">
      <c r="A8561" s="1" t="str">
        <f t="shared" si="135"/>
        <v>SINAPI 96649</v>
      </c>
      <c r="B8561" s="3" t="s">
        <v>21527</v>
      </c>
      <c r="C8561" s="3" t="s">
        <v>9892</v>
      </c>
      <c r="D8561" s="2" t="s">
        <v>17066</v>
      </c>
      <c r="E8561" s="3" t="s">
        <v>20621</v>
      </c>
      <c r="F8561" s="67" t="s">
        <v>29619</v>
      </c>
      <c r="G8561" s="67" t="s">
        <v>4856</v>
      </c>
      <c r="I8561" s="3" t="s">
        <v>6300</v>
      </c>
      <c r="J8561" s="3" t="str">
        <f>IF($B8561="SINAPI",IF(ISNUMBER(MATCH(Banco!$C8561,Analitico!$A:$A,0)),INDEX(Analitico!E:E,MATCH(Banco!$C8561,Analitico!$A:$A,0))&amp;"%",""),"")</f>
        <v/>
      </c>
      <c r="K8561" s="3" t="str">
        <f>IF($B8561="SINAPI",IF(ISNUMBER(MATCH(Banco!$C8561,Analitico!$A:$A,0)),INDEX(Analitico!F:F,MATCH(Banco!$C8561,Analitico!$A:$A,0))&amp;"%",""),"")</f>
        <v/>
      </c>
    </row>
    <row r="8562" spans="1:11" x14ac:dyDescent="0.2">
      <c r="A8562" s="1" t="str">
        <f t="shared" si="135"/>
        <v>SINAPI 96668</v>
      </c>
      <c r="B8562" s="3" t="s">
        <v>21527</v>
      </c>
      <c r="C8562" s="3" t="s">
        <v>9893</v>
      </c>
      <c r="D8562" s="2" t="s">
        <v>17067</v>
      </c>
      <c r="E8562" s="3" t="s">
        <v>20621</v>
      </c>
      <c r="F8562" s="67" t="s">
        <v>28813</v>
      </c>
      <c r="G8562" s="67" t="s">
        <v>36194</v>
      </c>
      <c r="I8562" s="3" t="s">
        <v>6300</v>
      </c>
      <c r="J8562" s="3" t="str">
        <f>IF($B8562="SINAPI",IF(ISNUMBER(MATCH(Banco!$C8562,Analitico!$A:$A,0)),INDEX(Analitico!E:E,MATCH(Banco!$C8562,Analitico!$A:$A,0))&amp;"%",""),"")</f>
        <v/>
      </c>
      <c r="K8562" s="3" t="str">
        <f>IF($B8562="SINAPI",IF(ISNUMBER(MATCH(Banco!$C8562,Analitico!$A:$A,0)),INDEX(Analitico!F:F,MATCH(Banco!$C8562,Analitico!$A:$A,0))&amp;"%",""),"")</f>
        <v/>
      </c>
    </row>
    <row r="8563" spans="1:11" x14ac:dyDescent="0.2">
      <c r="A8563" s="1" t="str">
        <f t="shared" si="135"/>
        <v>SINAPI 96669</v>
      </c>
      <c r="B8563" s="3" t="s">
        <v>21527</v>
      </c>
      <c r="C8563" s="3" t="s">
        <v>9894</v>
      </c>
      <c r="D8563" s="2" t="s">
        <v>17068</v>
      </c>
      <c r="E8563" s="3" t="s">
        <v>20621</v>
      </c>
      <c r="F8563" s="67" t="s">
        <v>5198</v>
      </c>
      <c r="G8563" s="67" t="s">
        <v>21732</v>
      </c>
      <c r="I8563" s="3" t="s">
        <v>6300</v>
      </c>
      <c r="J8563" s="3" t="str">
        <f>IF($B8563="SINAPI",IF(ISNUMBER(MATCH(Banco!$C8563,Analitico!$A:$A,0)),INDEX(Analitico!E:E,MATCH(Banco!$C8563,Analitico!$A:$A,0))&amp;"%",""),"")</f>
        <v/>
      </c>
      <c r="K8563" s="3" t="str">
        <f>IF($B8563="SINAPI",IF(ISNUMBER(MATCH(Banco!$C8563,Analitico!$A:$A,0)),INDEX(Analitico!F:F,MATCH(Banco!$C8563,Analitico!$A:$A,0))&amp;"%",""),"")</f>
        <v/>
      </c>
    </row>
    <row r="8564" spans="1:11" x14ac:dyDescent="0.2">
      <c r="A8564" s="1" t="str">
        <f t="shared" si="135"/>
        <v>SINAPI 96670</v>
      </c>
      <c r="B8564" s="3" t="s">
        <v>21527</v>
      </c>
      <c r="C8564" s="3" t="s">
        <v>9895</v>
      </c>
      <c r="D8564" s="2" t="s">
        <v>17069</v>
      </c>
      <c r="E8564" s="3" t="s">
        <v>20621</v>
      </c>
      <c r="F8564" s="67" t="s">
        <v>21149</v>
      </c>
      <c r="G8564" s="67" t="s">
        <v>21566</v>
      </c>
      <c r="I8564" s="3" t="s">
        <v>6300</v>
      </c>
      <c r="J8564" s="3" t="str">
        <f>IF($B8564="SINAPI",IF(ISNUMBER(MATCH(Banco!$C8564,Analitico!$A:$A,0)),INDEX(Analitico!E:E,MATCH(Banco!$C8564,Analitico!$A:$A,0))&amp;"%",""),"")</f>
        <v/>
      </c>
      <c r="K8564" s="3" t="str">
        <f>IF($B8564="SINAPI",IF(ISNUMBER(MATCH(Banco!$C8564,Analitico!$A:$A,0)),INDEX(Analitico!F:F,MATCH(Banco!$C8564,Analitico!$A:$A,0))&amp;"%",""),"")</f>
        <v/>
      </c>
    </row>
    <row r="8565" spans="1:11" x14ac:dyDescent="0.2">
      <c r="A8565" s="1" t="str">
        <f t="shared" si="135"/>
        <v>SINAPI 96671</v>
      </c>
      <c r="B8565" s="3" t="s">
        <v>21527</v>
      </c>
      <c r="C8565" s="3" t="s">
        <v>9896</v>
      </c>
      <c r="D8565" s="2" t="s">
        <v>17070</v>
      </c>
      <c r="E8565" s="3" t="s">
        <v>20621</v>
      </c>
      <c r="F8565" s="67" t="s">
        <v>4885</v>
      </c>
      <c r="G8565" s="67" t="s">
        <v>36531</v>
      </c>
      <c r="I8565" s="3" t="s">
        <v>6300</v>
      </c>
      <c r="J8565" s="3" t="str">
        <f>IF($B8565="SINAPI",IF(ISNUMBER(MATCH(Banco!$C8565,Analitico!$A:$A,0)),INDEX(Analitico!E:E,MATCH(Banco!$C8565,Analitico!$A:$A,0))&amp;"%",""),"")</f>
        <v/>
      </c>
      <c r="K8565" s="3" t="str">
        <f>IF($B8565="SINAPI",IF(ISNUMBER(MATCH(Banco!$C8565,Analitico!$A:$A,0)),INDEX(Analitico!F:F,MATCH(Banco!$C8565,Analitico!$A:$A,0))&amp;"%",""),"")</f>
        <v/>
      </c>
    </row>
    <row r="8566" spans="1:11" x14ac:dyDescent="0.2">
      <c r="A8566" s="1" t="str">
        <f t="shared" si="135"/>
        <v>SINAPI 96672</v>
      </c>
      <c r="B8566" s="3" t="s">
        <v>21527</v>
      </c>
      <c r="C8566" s="3" t="s">
        <v>9897</v>
      </c>
      <c r="D8566" s="2" t="s">
        <v>17071</v>
      </c>
      <c r="E8566" s="3" t="s">
        <v>20621</v>
      </c>
      <c r="F8566" s="67" t="s">
        <v>34247</v>
      </c>
      <c r="G8566" s="67" t="s">
        <v>4715</v>
      </c>
      <c r="I8566" s="3" t="s">
        <v>6300</v>
      </c>
      <c r="J8566" s="3" t="str">
        <f>IF($B8566="SINAPI",IF(ISNUMBER(MATCH(Banco!$C8566,Analitico!$A:$A,0)),INDEX(Analitico!E:E,MATCH(Banco!$C8566,Analitico!$A:$A,0))&amp;"%",""),"")</f>
        <v/>
      </c>
      <c r="K8566" s="3" t="str">
        <f>IF($B8566="SINAPI",IF(ISNUMBER(MATCH(Banco!$C8566,Analitico!$A:$A,0)),INDEX(Analitico!F:F,MATCH(Banco!$C8566,Analitico!$A:$A,0))&amp;"%",""),"")</f>
        <v/>
      </c>
    </row>
    <row r="8567" spans="1:11" x14ac:dyDescent="0.2">
      <c r="A8567" s="1" t="str">
        <f t="shared" si="135"/>
        <v>SINAPI 96673</v>
      </c>
      <c r="B8567" s="3" t="s">
        <v>21527</v>
      </c>
      <c r="C8567" s="3" t="s">
        <v>9898</v>
      </c>
      <c r="D8567" s="2" t="s">
        <v>17072</v>
      </c>
      <c r="E8567" s="3" t="s">
        <v>20621</v>
      </c>
      <c r="F8567" s="67" t="s">
        <v>21456</v>
      </c>
      <c r="G8567" s="67" t="s">
        <v>20853</v>
      </c>
      <c r="I8567" s="3" t="s">
        <v>6300</v>
      </c>
      <c r="J8567" s="3" t="str">
        <f>IF($B8567="SINAPI",IF(ISNUMBER(MATCH(Banco!$C8567,Analitico!$A:$A,0)),INDEX(Analitico!E:E,MATCH(Banco!$C8567,Analitico!$A:$A,0))&amp;"%",""),"")</f>
        <v/>
      </c>
      <c r="K8567" s="3" t="str">
        <f>IF($B8567="SINAPI",IF(ISNUMBER(MATCH(Banco!$C8567,Analitico!$A:$A,0)),INDEX(Analitico!F:F,MATCH(Banco!$C8567,Analitico!$A:$A,0))&amp;"%",""),"")</f>
        <v/>
      </c>
    </row>
    <row r="8568" spans="1:11" x14ac:dyDescent="0.2">
      <c r="A8568" s="1" t="str">
        <f t="shared" si="135"/>
        <v>SINAPI 96674</v>
      </c>
      <c r="B8568" s="3" t="s">
        <v>21527</v>
      </c>
      <c r="C8568" s="3" t="s">
        <v>9899</v>
      </c>
      <c r="D8568" s="2" t="s">
        <v>17073</v>
      </c>
      <c r="E8568" s="3" t="s">
        <v>20621</v>
      </c>
      <c r="F8568" s="67" t="s">
        <v>39413</v>
      </c>
      <c r="G8568" s="67" t="s">
        <v>30070</v>
      </c>
      <c r="I8568" s="3" t="s">
        <v>6300</v>
      </c>
      <c r="J8568" s="3" t="str">
        <f>IF($B8568="SINAPI",IF(ISNUMBER(MATCH(Banco!$C8568,Analitico!$A:$A,0)),INDEX(Analitico!E:E,MATCH(Banco!$C8568,Analitico!$A:$A,0))&amp;"%",""),"")</f>
        <v/>
      </c>
      <c r="K8568" s="3" t="str">
        <f>IF($B8568="SINAPI",IF(ISNUMBER(MATCH(Banco!$C8568,Analitico!$A:$A,0)),INDEX(Analitico!F:F,MATCH(Banco!$C8568,Analitico!$A:$A,0))&amp;"%",""),"")</f>
        <v/>
      </c>
    </row>
    <row r="8569" spans="1:11" x14ac:dyDescent="0.2">
      <c r="A8569" s="1" t="str">
        <f t="shared" si="135"/>
        <v>SINAPI 96675</v>
      </c>
      <c r="B8569" s="3" t="s">
        <v>21527</v>
      </c>
      <c r="C8569" s="3" t="s">
        <v>9900</v>
      </c>
      <c r="D8569" s="2" t="s">
        <v>17074</v>
      </c>
      <c r="E8569" s="3" t="s">
        <v>20621</v>
      </c>
      <c r="F8569" s="67" t="s">
        <v>30813</v>
      </c>
      <c r="G8569" s="67" t="s">
        <v>32239</v>
      </c>
      <c r="I8569" s="3" t="s">
        <v>6300</v>
      </c>
      <c r="J8569" s="3" t="str">
        <f>IF($B8569="SINAPI",IF(ISNUMBER(MATCH(Banco!$C8569,Analitico!$A:$A,0)),INDEX(Analitico!E:E,MATCH(Banco!$C8569,Analitico!$A:$A,0))&amp;"%",""),"")</f>
        <v/>
      </c>
      <c r="K8569" s="3" t="str">
        <f>IF($B8569="SINAPI",IF(ISNUMBER(MATCH(Banco!$C8569,Analitico!$A:$A,0)),INDEX(Analitico!F:F,MATCH(Banco!$C8569,Analitico!$A:$A,0))&amp;"%",""),"")</f>
        <v/>
      </c>
    </row>
    <row r="8570" spans="1:11" x14ac:dyDescent="0.2">
      <c r="A8570" s="1" t="str">
        <f t="shared" si="135"/>
        <v>SINAPI 96676</v>
      </c>
      <c r="B8570" s="3" t="s">
        <v>21527</v>
      </c>
      <c r="C8570" s="3" t="s">
        <v>9901</v>
      </c>
      <c r="D8570" s="2" t="s">
        <v>17075</v>
      </c>
      <c r="E8570" s="3" t="s">
        <v>20621</v>
      </c>
      <c r="F8570" s="67" t="s">
        <v>39414</v>
      </c>
      <c r="G8570" s="67" t="s">
        <v>28748</v>
      </c>
      <c r="I8570" s="3" t="s">
        <v>6300</v>
      </c>
      <c r="J8570" s="3" t="str">
        <f>IF($B8570="SINAPI",IF(ISNUMBER(MATCH(Banco!$C8570,Analitico!$A:$A,0)),INDEX(Analitico!E:E,MATCH(Banco!$C8570,Analitico!$A:$A,0))&amp;"%",""),"")</f>
        <v/>
      </c>
      <c r="K8570" s="3" t="str">
        <f>IF($B8570="SINAPI",IF(ISNUMBER(MATCH(Banco!$C8570,Analitico!$A:$A,0)),INDEX(Analitico!F:F,MATCH(Banco!$C8570,Analitico!$A:$A,0))&amp;"%",""),"")</f>
        <v/>
      </c>
    </row>
    <row r="8571" spans="1:11" x14ac:dyDescent="0.2">
      <c r="A8571" s="1" t="str">
        <f t="shared" si="135"/>
        <v>SINAPI 96677</v>
      </c>
      <c r="B8571" s="3" t="s">
        <v>21527</v>
      </c>
      <c r="C8571" s="3" t="s">
        <v>9902</v>
      </c>
      <c r="D8571" s="2" t="s">
        <v>17076</v>
      </c>
      <c r="E8571" s="3" t="s">
        <v>20621</v>
      </c>
      <c r="F8571" s="67" t="s">
        <v>21173</v>
      </c>
      <c r="G8571" s="67" t="s">
        <v>21400</v>
      </c>
      <c r="I8571" s="3" t="s">
        <v>6300</v>
      </c>
      <c r="J8571" s="3" t="str">
        <f>IF($B8571="SINAPI",IF(ISNUMBER(MATCH(Banco!$C8571,Analitico!$A:$A,0)),INDEX(Analitico!E:E,MATCH(Banco!$C8571,Analitico!$A:$A,0))&amp;"%",""),"")</f>
        <v/>
      </c>
      <c r="K8571" s="3" t="str">
        <f>IF($B8571="SINAPI",IF(ISNUMBER(MATCH(Banco!$C8571,Analitico!$A:$A,0)),INDEX(Analitico!F:F,MATCH(Banco!$C8571,Analitico!$A:$A,0))&amp;"%",""),"")</f>
        <v/>
      </c>
    </row>
    <row r="8572" spans="1:11" x14ac:dyDescent="0.2">
      <c r="A8572" s="1" t="str">
        <f t="shared" si="135"/>
        <v>SINAPI 96678</v>
      </c>
      <c r="B8572" s="3" t="s">
        <v>21527</v>
      </c>
      <c r="C8572" s="3" t="s">
        <v>9903</v>
      </c>
      <c r="D8572" s="2" t="s">
        <v>17077</v>
      </c>
      <c r="E8572" s="3" t="s">
        <v>20621</v>
      </c>
      <c r="F8572" s="67" t="s">
        <v>21418</v>
      </c>
      <c r="G8572" s="67" t="s">
        <v>4962</v>
      </c>
      <c r="I8572" s="3" t="s">
        <v>6300</v>
      </c>
      <c r="J8572" s="3" t="str">
        <f>IF($B8572="SINAPI",IF(ISNUMBER(MATCH(Banco!$C8572,Analitico!$A:$A,0)),INDEX(Analitico!E:E,MATCH(Banco!$C8572,Analitico!$A:$A,0))&amp;"%",""),"")</f>
        <v/>
      </c>
      <c r="K8572" s="3" t="str">
        <f>IF($B8572="SINAPI",IF(ISNUMBER(MATCH(Banco!$C8572,Analitico!$A:$A,0)),INDEX(Analitico!F:F,MATCH(Banco!$C8572,Analitico!$A:$A,0))&amp;"%",""),"")</f>
        <v/>
      </c>
    </row>
    <row r="8573" spans="1:11" x14ac:dyDescent="0.2">
      <c r="A8573" s="1" t="str">
        <f t="shared" si="135"/>
        <v>SINAPI 96679</v>
      </c>
      <c r="B8573" s="3" t="s">
        <v>21527</v>
      </c>
      <c r="C8573" s="3" t="s">
        <v>9904</v>
      </c>
      <c r="D8573" s="2" t="s">
        <v>17078</v>
      </c>
      <c r="E8573" s="3" t="s">
        <v>20621</v>
      </c>
      <c r="F8573" s="67" t="s">
        <v>29457</v>
      </c>
      <c r="G8573" s="67" t="s">
        <v>21405</v>
      </c>
      <c r="I8573" s="3" t="s">
        <v>6300</v>
      </c>
      <c r="J8573" s="3" t="str">
        <f>IF($B8573="SINAPI",IF(ISNUMBER(MATCH(Banco!$C8573,Analitico!$A:$A,0)),INDEX(Analitico!E:E,MATCH(Banco!$C8573,Analitico!$A:$A,0))&amp;"%",""),"")</f>
        <v/>
      </c>
      <c r="K8573" s="3" t="str">
        <f>IF($B8573="SINAPI",IF(ISNUMBER(MATCH(Banco!$C8573,Analitico!$A:$A,0)),INDEX(Analitico!F:F,MATCH(Banco!$C8573,Analitico!$A:$A,0))&amp;"%",""),"")</f>
        <v/>
      </c>
    </row>
    <row r="8574" spans="1:11" x14ac:dyDescent="0.2">
      <c r="A8574" s="1" t="str">
        <f t="shared" si="135"/>
        <v>SINAPI 96680</v>
      </c>
      <c r="B8574" s="3" t="s">
        <v>21527</v>
      </c>
      <c r="C8574" s="3" t="s">
        <v>9905</v>
      </c>
      <c r="D8574" s="2" t="s">
        <v>17079</v>
      </c>
      <c r="E8574" s="3" t="s">
        <v>20621</v>
      </c>
      <c r="F8574" s="67" t="s">
        <v>35587</v>
      </c>
      <c r="G8574" s="67" t="s">
        <v>33955</v>
      </c>
      <c r="I8574" s="3" t="s">
        <v>6300</v>
      </c>
      <c r="J8574" s="3" t="str">
        <f>IF($B8574="SINAPI",IF(ISNUMBER(MATCH(Banco!$C8574,Analitico!$A:$A,0)),INDEX(Analitico!E:E,MATCH(Banco!$C8574,Analitico!$A:$A,0))&amp;"%",""),"")</f>
        <v/>
      </c>
      <c r="K8574" s="3" t="str">
        <f>IF($B8574="SINAPI",IF(ISNUMBER(MATCH(Banco!$C8574,Analitico!$A:$A,0)),INDEX(Analitico!F:F,MATCH(Banco!$C8574,Analitico!$A:$A,0))&amp;"%",""),"")</f>
        <v/>
      </c>
    </row>
    <row r="8575" spans="1:11" x14ac:dyDescent="0.2">
      <c r="A8575" s="1" t="str">
        <f t="shared" si="135"/>
        <v>SINAPI 96681</v>
      </c>
      <c r="B8575" s="3" t="s">
        <v>21527</v>
      </c>
      <c r="C8575" s="3" t="s">
        <v>9906</v>
      </c>
      <c r="D8575" s="2" t="s">
        <v>17080</v>
      </c>
      <c r="E8575" s="3" t="s">
        <v>20621</v>
      </c>
      <c r="F8575" s="67" t="s">
        <v>39415</v>
      </c>
      <c r="G8575" s="67" t="s">
        <v>36532</v>
      </c>
      <c r="I8575" s="3" t="s">
        <v>6300</v>
      </c>
      <c r="J8575" s="3" t="str">
        <f>IF($B8575="SINAPI",IF(ISNUMBER(MATCH(Banco!$C8575,Analitico!$A:$A,0)),INDEX(Analitico!E:E,MATCH(Banco!$C8575,Analitico!$A:$A,0))&amp;"%",""),"")</f>
        <v/>
      </c>
      <c r="K8575" s="3" t="str">
        <f>IF($B8575="SINAPI",IF(ISNUMBER(MATCH(Banco!$C8575,Analitico!$A:$A,0)),INDEX(Analitico!F:F,MATCH(Banco!$C8575,Analitico!$A:$A,0))&amp;"%",""),"")</f>
        <v/>
      </c>
    </row>
    <row r="8576" spans="1:11" x14ac:dyDescent="0.2">
      <c r="A8576" s="1" t="str">
        <f t="shared" si="135"/>
        <v>SINAPI 96682</v>
      </c>
      <c r="B8576" s="3" t="s">
        <v>21527</v>
      </c>
      <c r="C8576" s="3" t="s">
        <v>9907</v>
      </c>
      <c r="D8576" s="2" t="s">
        <v>17081</v>
      </c>
      <c r="E8576" s="3" t="s">
        <v>20621</v>
      </c>
      <c r="F8576" s="67" t="s">
        <v>39416</v>
      </c>
      <c r="G8576" s="67" t="s">
        <v>36533</v>
      </c>
      <c r="I8576" s="3" t="s">
        <v>6300</v>
      </c>
      <c r="J8576" s="3" t="str">
        <f>IF($B8576="SINAPI",IF(ISNUMBER(MATCH(Banco!$C8576,Analitico!$A:$A,0)),INDEX(Analitico!E:E,MATCH(Banco!$C8576,Analitico!$A:$A,0))&amp;"%",""),"")</f>
        <v/>
      </c>
      <c r="K8576" s="3" t="str">
        <f>IF($B8576="SINAPI",IF(ISNUMBER(MATCH(Banco!$C8576,Analitico!$A:$A,0)),INDEX(Analitico!F:F,MATCH(Banco!$C8576,Analitico!$A:$A,0))&amp;"%",""),"")</f>
        <v/>
      </c>
    </row>
    <row r="8577" spans="1:11" x14ac:dyDescent="0.2">
      <c r="A8577" s="1" t="str">
        <f t="shared" si="135"/>
        <v>SINAPI 96683</v>
      </c>
      <c r="B8577" s="3" t="s">
        <v>21527</v>
      </c>
      <c r="C8577" s="3" t="s">
        <v>9908</v>
      </c>
      <c r="D8577" s="2" t="s">
        <v>17082</v>
      </c>
      <c r="E8577" s="3" t="s">
        <v>20621</v>
      </c>
      <c r="F8577" s="67" t="s">
        <v>39417</v>
      </c>
      <c r="G8577" s="67" t="s">
        <v>36534</v>
      </c>
      <c r="I8577" s="3" t="s">
        <v>6300</v>
      </c>
      <c r="J8577" s="3" t="str">
        <f>IF($B8577="SINAPI",IF(ISNUMBER(MATCH(Banco!$C8577,Analitico!$A:$A,0)),INDEX(Analitico!E:E,MATCH(Banco!$C8577,Analitico!$A:$A,0))&amp;"%",""),"")</f>
        <v/>
      </c>
      <c r="K8577" s="3" t="str">
        <f>IF($B8577="SINAPI",IF(ISNUMBER(MATCH(Banco!$C8577,Analitico!$A:$A,0)),INDEX(Analitico!F:F,MATCH(Banco!$C8577,Analitico!$A:$A,0))&amp;"%",""),"")</f>
        <v/>
      </c>
    </row>
    <row r="8578" spans="1:11" ht="22.5" x14ac:dyDescent="0.2">
      <c r="A8578" s="1" t="str">
        <f t="shared" si="135"/>
        <v>SINAPI 96718</v>
      </c>
      <c r="B8578" s="3" t="s">
        <v>21527</v>
      </c>
      <c r="C8578" s="3" t="s">
        <v>9909</v>
      </c>
      <c r="D8578" s="2" t="s">
        <v>29152</v>
      </c>
      <c r="E8578" s="3" t="s">
        <v>20621</v>
      </c>
      <c r="F8578" s="67" t="s">
        <v>30025</v>
      </c>
      <c r="G8578" s="67" t="s">
        <v>21811</v>
      </c>
      <c r="I8578" s="3" t="s">
        <v>6300</v>
      </c>
      <c r="J8578" s="3" t="str">
        <f>IF($B8578="SINAPI",IF(ISNUMBER(MATCH(Banco!$C8578,Analitico!$A:$A,0)),INDEX(Analitico!E:E,MATCH(Banco!$C8578,Analitico!$A:$A,0))&amp;"%",""),"")</f>
        <v/>
      </c>
      <c r="K8578" s="3" t="str">
        <f>IF($B8578="SINAPI",IF(ISNUMBER(MATCH(Banco!$C8578,Analitico!$A:$A,0)),INDEX(Analitico!F:F,MATCH(Banco!$C8578,Analitico!$A:$A,0))&amp;"%",""),"")</f>
        <v/>
      </c>
    </row>
    <row r="8579" spans="1:11" ht="22.5" x14ac:dyDescent="0.2">
      <c r="A8579" s="1" t="str">
        <f t="shared" si="135"/>
        <v>SINAPI 96719</v>
      </c>
      <c r="B8579" s="3" t="s">
        <v>21527</v>
      </c>
      <c r="C8579" s="3" t="s">
        <v>9910</v>
      </c>
      <c r="D8579" s="2" t="s">
        <v>29153</v>
      </c>
      <c r="E8579" s="3" t="s">
        <v>20621</v>
      </c>
      <c r="F8579" s="67" t="s">
        <v>29779</v>
      </c>
      <c r="G8579" s="67" t="s">
        <v>5969</v>
      </c>
      <c r="I8579" s="3" t="s">
        <v>6300</v>
      </c>
      <c r="J8579" s="3" t="str">
        <f>IF($B8579="SINAPI",IF(ISNUMBER(MATCH(Banco!$C8579,Analitico!$A:$A,0)),INDEX(Analitico!E:E,MATCH(Banco!$C8579,Analitico!$A:$A,0))&amp;"%",""),"")</f>
        <v/>
      </c>
      <c r="K8579" s="3" t="str">
        <f>IF($B8579="SINAPI",IF(ISNUMBER(MATCH(Banco!$C8579,Analitico!$A:$A,0)),INDEX(Analitico!F:F,MATCH(Banco!$C8579,Analitico!$A:$A,0))&amp;"%",""),"")</f>
        <v/>
      </c>
    </row>
    <row r="8580" spans="1:11" ht="22.5" x14ac:dyDescent="0.2">
      <c r="A8580" s="1" t="str">
        <f t="shared" si="135"/>
        <v>SINAPI 96720</v>
      </c>
      <c r="B8580" s="3" t="s">
        <v>21527</v>
      </c>
      <c r="C8580" s="3" t="s">
        <v>9911</v>
      </c>
      <c r="D8580" s="2" t="s">
        <v>29154</v>
      </c>
      <c r="E8580" s="3" t="s">
        <v>20621</v>
      </c>
      <c r="F8580" s="67" t="s">
        <v>4736</v>
      </c>
      <c r="G8580" s="67" t="s">
        <v>5833</v>
      </c>
      <c r="I8580" s="3" t="s">
        <v>6300</v>
      </c>
      <c r="J8580" s="3" t="str">
        <f>IF($B8580="SINAPI",IF(ISNUMBER(MATCH(Banco!$C8580,Analitico!$A:$A,0)),INDEX(Analitico!E:E,MATCH(Banco!$C8580,Analitico!$A:$A,0))&amp;"%",""),"")</f>
        <v/>
      </c>
      <c r="K8580" s="3" t="str">
        <f>IF($B8580="SINAPI",IF(ISNUMBER(MATCH(Banco!$C8580,Analitico!$A:$A,0)),INDEX(Analitico!F:F,MATCH(Banco!$C8580,Analitico!$A:$A,0))&amp;"%",""),"")</f>
        <v/>
      </c>
    </row>
    <row r="8581" spans="1:11" ht="22.5" x14ac:dyDescent="0.2">
      <c r="A8581" s="1" t="str">
        <f t="shared" si="135"/>
        <v>SINAPI 96721</v>
      </c>
      <c r="B8581" s="3" t="s">
        <v>21527</v>
      </c>
      <c r="C8581" s="3" t="s">
        <v>9912</v>
      </c>
      <c r="D8581" s="2" t="s">
        <v>29155</v>
      </c>
      <c r="E8581" s="3" t="s">
        <v>20621</v>
      </c>
      <c r="F8581" s="67" t="s">
        <v>21110</v>
      </c>
      <c r="G8581" s="67" t="s">
        <v>28968</v>
      </c>
      <c r="I8581" s="3" t="s">
        <v>6300</v>
      </c>
      <c r="J8581" s="3" t="str">
        <f>IF($B8581="SINAPI",IF(ISNUMBER(MATCH(Banco!$C8581,Analitico!$A:$A,0)),INDEX(Analitico!E:E,MATCH(Banco!$C8581,Analitico!$A:$A,0))&amp;"%",""),"")</f>
        <v/>
      </c>
      <c r="K8581" s="3" t="str">
        <f>IF($B8581="SINAPI",IF(ISNUMBER(MATCH(Banco!$C8581,Analitico!$A:$A,0)),INDEX(Analitico!F:F,MATCH(Banco!$C8581,Analitico!$A:$A,0))&amp;"%",""),"")</f>
        <v/>
      </c>
    </row>
    <row r="8582" spans="1:11" ht="22.5" x14ac:dyDescent="0.2">
      <c r="A8582" s="1" t="str">
        <f t="shared" si="135"/>
        <v>SINAPI 96722</v>
      </c>
      <c r="B8582" s="3" t="s">
        <v>21527</v>
      </c>
      <c r="C8582" s="3" t="s">
        <v>9913</v>
      </c>
      <c r="D8582" s="2" t="s">
        <v>29156</v>
      </c>
      <c r="E8582" s="3" t="s">
        <v>20621</v>
      </c>
      <c r="F8582" s="67" t="s">
        <v>5228</v>
      </c>
      <c r="G8582" s="67" t="s">
        <v>21036</v>
      </c>
      <c r="I8582" s="3" t="s">
        <v>6300</v>
      </c>
      <c r="J8582" s="3" t="str">
        <f>IF($B8582="SINAPI",IF(ISNUMBER(MATCH(Banco!$C8582,Analitico!$A:$A,0)),INDEX(Analitico!E:E,MATCH(Banco!$C8582,Analitico!$A:$A,0))&amp;"%",""),"")</f>
        <v/>
      </c>
      <c r="K8582" s="3" t="str">
        <f>IF($B8582="SINAPI",IF(ISNUMBER(MATCH(Banco!$C8582,Analitico!$A:$A,0)),INDEX(Analitico!F:F,MATCH(Banco!$C8582,Analitico!$A:$A,0))&amp;"%",""),"")</f>
        <v/>
      </c>
    </row>
    <row r="8583" spans="1:11" ht="22.5" x14ac:dyDescent="0.2">
      <c r="A8583" s="1" t="str">
        <f t="shared" si="135"/>
        <v>SINAPI 96723</v>
      </c>
      <c r="B8583" s="3" t="s">
        <v>21527</v>
      </c>
      <c r="C8583" s="3" t="s">
        <v>9914</v>
      </c>
      <c r="D8583" s="2" t="s">
        <v>29157</v>
      </c>
      <c r="E8583" s="3" t="s">
        <v>20621</v>
      </c>
      <c r="F8583" s="67" t="s">
        <v>29562</v>
      </c>
      <c r="G8583" s="67" t="s">
        <v>36535</v>
      </c>
      <c r="I8583" s="3" t="s">
        <v>6300</v>
      </c>
      <c r="J8583" s="3" t="str">
        <f>IF($B8583="SINAPI",IF(ISNUMBER(MATCH(Banco!$C8583,Analitico!$A:$A,0)),INDEX(Analitico!E:E,MATCH(Banco!$C8583,Analitico!$A:$A,0))&amp;"%",""),"")</f>
        <v/>
      </c>
      <c r="K8583" s="3" t="str">
        <f>IF($B8583="SINAPI",IF(ISNUMBER(MATCH(Banco!$C8583,Analitico!$A:$A,0)),INDEX(Analitico!F:F,MATCH(Banco!$C8583,Analitico!$A:$A,0))&amp;"%",""),"")</f>
        <v/>
      </c>
    </row>
    <row r="8584" spans="1:11" ht="22.5" x14ac:dyDescent="0.2">
      <c r="A8584" s="1" t="str">
        <f t="shared" si="135"/>
        <v>SINAPI 96724</v>
      </c>
      <c r="B8584" s="3" t="s">
        <v>21527</v>
      </c>
      <c r="C8584" s="3" t="s">
        <v>9915</v>
      </c>
      <c r="D8584" s="2" t="s">
        <v>29158</v>
      </c>
      <c r="E8584" s="3" t="s">
        <v>20621</v>
      </c>
      <c r="F8584" s="67" t="s">
        <v>33994</v>
      </c>
      <c r="G8584" s="67" t="s">
        <v>4591</v>
      </c>
      <c r="I8584" s="3" t="s">
        <v>6300</v>
      </c>
      <c r="J8584" s="3" t="str">
        <f>IF($B8584="SINAPI",IF(ISNUMBER(MATCH(Banco!$C8584,Analitico!$A:$A,0)),INDEX(Analitico!E:E,MATCH(Banco!$C8584,Analitico!$A:$A,0))&amp;"%",""),"")</f>
        <v/>
      </c>
      <c r="K8584" s="3" t="str">
        <f>IF($B8584="SINAPI",IF(ISNUMBER(MATCH(Banco!$C8584,Analitico!$A:$A,0)),INDEX(Analitico!F:F,MATCH(Banco!$C8584,Analitico!$A:$A,0))&amp;"%",""),"")</f>
        <v/>
      </c>
    </row>
    <row r="8585" spans="1:11" ht="22.5" x14ac:dyDescent="0.2">
      <c r="A8585" s="1" t="str">
        <f t="shared" si="135"/>
        <v>SINAPI 96725</v>
      </c>
      <c r="B8585" s="3" t="s">
        <v>21527</v>
      </c>
      <c r="C8585" s="3" t="s">
        <v>9916</v>
      </c>
      <c r="D8585" s="2" t="s">
        <v>29159</v>
      </c>
      <c r="E8585" s="3" t="s">
        <v>20621</v>
      </c>
      <c r="F8585" s="67" t="s">
        <v>39418</v>
      </c>
      <c r="G8585" s="67" t="s">
        <v>36536</v>
      </c>
      <c r="I8585" s="3" t="s">
        <v>6300</v>
      </c>
      <c r="J8585" s="3" t="str">
        <f>IF($B8585="SINAPI",IF(ISNUMBER(MATCH(Banco!$C8585,Analitico!$A:$A,0)),INDEX(Analitico!E:E,MATCH(Banco!$C8585,Analitico!$A:$A,0))&amp;"%",""),"")</f>
        <v/>
      </c>
      <c r="K8585" s="3" t="str">
        <f>IF($B8585="SINAPI",IF(ISNUMBER(MATCH(Banco!$C8585,Analitico!$A:$A,0)),INDEX(Analitico!F:F,MATCH(Banco!$C8585,Analitico!$A:$A,0))&amp;"%",""),"")</f>
        <v/>
      </c>
    </row>
    <row r="8586" spans="1:11" ht="22.5" x14ac:dyDescent="0.2">
      <c r="A8586" s="1" t="str">
        <f t="shared" si="135"/>
        <v>SINAPI 96726</v>
      </c>
      <c r="B8586" s="3" t="s">
        <v>21527</v>
      </c>
      <c r="C8586" s="3" t="s">
        <v>9917</v>
      </c>
      <c r="D8586" s="2" t="s">
        <v>29160</v>
      </c>
      <c r="E8586" s="3" t="s">
        <v>20621</v>
      </c>
      <c r="F8586" s="67" t="s">
        <v>39419</v>
      </c>
      <c r="G8586" s="67" t="s">
        <v>4883</v>
      </c>
      <c r="I8586" s="3" t="s">
        <v>6300</v>
      </c>
      <c r="J8586" s="3" t="str">
        <f>IF($B8586="SINAPI",IF(ISNUMBER(MATCH(Banco!$C8586,Analitico!$A:$A,0)),INDEX(Analitico!E:E,MATCH(Banco!$C8586,Analitico!$A:$A,0))&amp;"%",""),"")</f>
        <v/>
      </c>
      <c r="K8586" s="3" t="str">
        <f>IF($B8586="SINAPI",IF(ISNUMBER(MATCH(Banco!$C8586,Analitico!$A:$A,0)),INDEX(Analitico!F:F,MATCH(Banco!$C8586,Analitico!$A:$A,0))&amp;"%",""),"")</f>
        <v/>
      </c>
    </row>
    <row r="8587" spans="1:11" ht="22.5" x14ac:dyDescent="0.2">
      <c r="A8587" s="1" t="str">
        <f t="shared" si="135"/>
        <v>SINAPI 96727</v>
      </c>
      <c r="B8587" s="3" t="s">
        <v>21527</v>
      </c>
      <c r="C8587" s="3" t="s">
        <v>9918</v>
      </c>
      <c r="D8587" s="2" t="s">
        <v>29161</v>
      </c>
      <c r="E8587" s="3" t="s">
        <v>20621</v>
      </c>
      <c r="F8587" s="67" t="s">
        <v>5165</v>
      </c>
      <c r="G8587" s="67" t="s">
        <v>4784</v>
      </c>
      <c r="I8587" s="3" t="s">
        <v>6300</v>
      </c>
      <c r="J8587" s="3" t="str">
        <f>IF($B8587="SINAPI",IF(ISNUMBER(MATCH(Banco!$C8587,Analitico!$A:$A,0)),INDEX(Analitico!E:E,MATCH(Banco!$C8587,Analitico!$A:$A,0))&amp;"%",""),"")</f>
        <v/>
      </c>
      <c r="K8587" s="3" t="str">
        <f>IF($B8587="SINAPI",IF(ISNUMBER(MATCH(Banco!$C8587,Analitico!$A:$A,0)),INDEX(Analitico!F:F,MATCH(Banco!$C8587,Analitico!$A:$A,0))&amp;"%",""),"")</f>
        <v/>
      </c>
    </row>
    <row r="8588" spans="1:11" ht="22.5" x14ac:dyDescent="0.2">
      <c r="A8588" s="1" t="str">
        <f t="shared" si="135"/>
        <v>SINAPI 96728</v>
      </c>
      <c r="B8588" s="3" t="s">
        <v>21527</v>
      </c>
      <c r="C8588" s="3" t="s">
        <v>9919</v>
      </c>
      <c r="D8588" s="2" t="s">
        <v>29162</v>
      </c>
      <c r="E8588" s="3" t="s">
        <v>20621</v>
      </c>
      <c r="F8588" s="67" t="s">
        <v>34296</v>
      </c>
      <c r="G8588" s="67" t="s">
        <v>21916</v>
      </c>
      <c r="I8588" s="3" t="s">
        <v>6300</v>
      </c>
      <c r="J8588" s="3" t="str">
        <f>IF($B8588="SINAPI",IF(ISNUMBER(MATCH(Banco!$C8588,Analitico!$A:$A,0)),INDEX(Analitico!E:E,MATCH(Banco!$C8588,Analitico!$A:$A,0))&amp;"%",""),"")</f>
        <v/>
      </c>
      <c r="K8588" s="3" t="str">
        <f>IF($B8588="SINAPI",IF(ISNUMBER(MATCH(Banco!$C8588,Analitico!$A:$A,0)),INDEX(Analitico!F:F,MATCH(Banco!$C8588,Analitico!$A:$A,0))&amp;"%",""),"")</f>
        <v/>
      </c>
    </row>
    <row r="8589" spans="1:11" ht="22.5" x14ac:dyDescent="0.2">
      <c r="A8589" s="1" t="str">
        <f t="shared" si="135"/>
        <v>SINAPI 96729</v>
      </c>
      <c r="B8589" s="3" t="s">
        <v>21527</v>
      </c>
      <c r="C8589" s="3" t="s">
        <v>9920</v>
      </c>
      <c r="D8589" s="2" t="s">
        <v>29163</v>
      </c>
      <c r="E8589" s="3" t="s">
        <v>20621</v>
      </c>
      <c r="F8589" s="67" t="s">
        <v>30857</v>
      </c>
      <c r="G8589" s="67" t="s">
        <v>31749</v>
      </c>
      <c r="I8589" s="3" t="s">
        <v>6300</v>
      </c>
      <c r="J8589" s="3" t="str">
        <f>IF($B8589="SINAPI",IF(ISNUMBER(MATCH(Banco!$C8589,Analitico!$A:$A,0)),INDEX(Analitico!E:E,MATCH(Banco!$C8589,Analitico!$A:$A,0))&amp;"%",""),"")</f>
        <v/>
      </c>
      <c r="K8589" s="3" t="str">
        <f>IF($B8589="SINAPI",IF(ISNUMBER(MATCH(Banco!$C8589,Analitico!$A:$A,0)),INDEX(Analitico!F:F,MATCH(Banco!$C8589,Analitico!$A:$A,0))&amp;"%",""),"")</f>
        <v/>
      </c>
    </row>
    <row r="8590" spans="1:11" ht="22.5" x14ac:dyDescent="0.2">
      <c r="A8590" s="1" t="str">
        <f t="shared" si="135"/>
        <v>SINAPI 96730</v>
      </c>
      <c r="B8590" s="3" t="s">
        <v>21527</v>
      </c>
      <c r="C8590" s="3" t="s">
        <v>9921</v>
      </c>
      <c r="D8590" s="2" t="s">
        <v>29164</v>
      </c>
      <c r="E8590" s="3" t="s">
        <v>20621</v>
      </c>
      <c r="F8590" s="67" t="s">
        <v>31908</v>
      </c>
      <c r="G8590" s="67" t="s">
        <v>20870</v>
      </c>
      <c r="I8590" s="3" t="s">
        <v>6300</v>
      </c>
      <c r="J8590" s="3" t="str">
        <f>IF($B8590="SINAPI",IF(ISNUMBER(MATCH(Banco!$C8590,Analitico!$A:$A,0)),INDEX(Analitico!E:E,MATCH(Banco!$C8590,Analitico!$A:$A,0))&amp;"%",""),"")</f>
        <v/>
      </c>
      <c r="K8590" s="3" t="str">
        <f>IF($B8590="SINAPI",IF(ISNUMBER(MATCH(Banco!$C8590,Analitico!$A:$A,0)),INDEX(Analitico!F:F,MATCH(Banco!$C8590,Analitico!$A:$A,0))&amp;"%",""),"")</f>
        <v/>
      </c>
    </row>
    <row r="8591" spans="1:11" ht="22.5" x14ac:dyDescent="0.2">
      <c r="A8591" s="1" t="str">
        <f t="shared" si="135"/>
        <v>SINAPI 96731</v>
      </c>
      <c r="B8591" s="3" t="s">
        <v>21527</v>
      </c>
      <c r="C8591" s="3" t="s">
        <v>9922</v>
      </c>
      <c r="D8591" s="2" t="s">
        <v>29165</v>
      </c>
      <c r="E8591" s="3" t="s">
        <v>20621</v>
      </c>
      <c r="F8591" s="67" t="s">
        <v>35389</v>
      </c>
      <c r="G8591" s="67" t="s">
        <v>36191</v>
      </c>
      <c r="I8591" s="3" t="s">
        <v>6300</v>
      </c>
      <c r="J8591" s="3" t="str">
        <f>IF($B8591="SINAPI",IF(ISNUMBER(MATCH(Banco!$C8591,Analitico!$A:$A,0)),INDEX(Analitico!E:E,MATCH(Banco!$C8591,Analitico!$A:$A,0))&amp;"%",""),"")</f>
        <v/>
      </c>
      <c r="K8591" s="3" t="str">
        <f>IF($B8591="SINAPI",IF(ISNUMBER(MATCH(Banco!$C8591,Analitico!$A:$A,0)),INDEX(Analitico!F:F,MATCH(Banco!$C8591,Analitico!$A:$A,0))&amp;"%",""),"")</f>
        <v/>
      </c>
    </row>
    <row r="8592" spans="1:11" ht="22.5" x14ac:dyDescent="0.2">
      <c r="A8592" s="1" t="str">
        <f t="shared" si="135"/>
        <v>SINAPI 96732</v>
      </c>
      <c r="B8592" s="3" t="s">
        <v>21527</v>
      </c>
      <c r="C8592" s="3" t="s">
        <v>9923</v>
      </c>
      <c r="D8592" s="2" t="s">
        <v>29166</v>
      </c>
      <c r="E8592" s="3" t="s">
        <v>20621</v>
      </c>
      <c r="F8592" s="67" t="s">
        <v>39420</v>
      </c>
      <c r="G8592" s="67" t="s">
        <v>36391</v>
      </c>
      <c r="I8592" s="3" t="s">
        <v>6300</v>
      </c>
      <c r="J8592" s="3" t="str">
        <f>IF($B8592="SINAPI",IF(ISNUMBER(MATCH(Banco!$C8592,Analitico!$A:$A,0)),INDEX(Analitico!E:E,MATCH(Banco!$C8592,Analitico!$A:$A,0))&amp;"%",""),"")</f>
        <v/>
      </c>
      <c r="K8592" s="3" t="str">
        <f>IF($B8592="SINAPI",IF(ISNUMBER(MATCH(Banco!$C8592,Analitico!$A:$A,0)),INDEX(Analitico!F:F,MATCH(Banco!$C8592,Analitico!$A:$A,0))&amp;"%",""),"")</f>
        <v/>
      </c>
    </row>
    <row r="8593" spans="1:11" ht="22.5" x14ac:dyDescent="0.2">
      <c r="A8593" s="1" t="str">
        <f t="shared" si="135"/>
        <v>SINAPI 96733</v>
      </c>
      <c r="B8593" s="3" t="s">
        <v>21527</v>
      </c>
      <c r="C8593" s="3" t="s">
        <v>9924</v>
      </c>
      <c r="D8593" s="2" t="s">
        <v>29167</v>
      </c>
      <c r="E8593" s="3" t="s">
        <v>20621</v>
      </c>
      <c r="F8593" s="67" t="s">
        <v>21595</v>
      </c>
      <c r="G8593" s="67" t="s">
        <v>31972</v>
      </c>
      <c r="I8593" s="3" t="s">
        <v>6300</v>
      </c>
      <c r="J8593" s="3" t="str">
        <f>IF($B8593="SINAPI",IF(ISNUMBER(MATCH(Banco!$C8593,Analitico!$A:$A,0)),INDEX(Analitico!E:E,MATCH(Banco!$C8593,Analitico!$A:$A,0))&amp;"%",""),"")</f>
        <v/>
      </c>
      <c r="K8593" s="3" t="str">
        <f>IF($B8593="SINAPI",IF(ISNUMBER(MATCH(Banco!$C8593,Analitico!$A:$A,0)),INDEX(Analitico!F:F,MATCH(Banco!$C8593,Analitico!$A:$A,0))&amp;"%",""),"")</f>
        <v/>
      </c>
    </row>
    <row r="8594" spans="1:11" ht="22.5" x14ac:dyDescent="0.2">
      <c r="A8594" s="1" t="str">
        <f t="shared" si="135"/>
        <v>SINAPI 96734</v>
      </c>
      <c r="B8594" s="3" t="s">
        <v>21527</v>
      </c>
      <c r="C8594" s="3" t="s">
        <v>9925</v>
      </c>
      <c r="D8594" s="2" t="s">
        <v>29168</v>
      </c>
      <c r="E8594" s="3" t="s">
        <v>20621</v>
      </c>
      <c r="F8594" s="67" t="s">
        <v>39421</v>
      </c>
      <c r="G8594" s="67" t="s">
        <v>36537</v>
      </c>
      <c r="I8594" s="3" t="s">
        <v>6300</v>
      </c>
      <c r="J8594" s="3" t="str">
        <f>IF($B8594="SINAPI",IF(ISNUMBER(MATCH(Banco!$C8594,Analitico!$A:$A,0)),INDEX(Analitico!E:E,MATCH(Banco!$C8594,Analitico!$A:$A,0))&amp;"%",""),"")</f>
        <v/>
      </c>
      <c r="K8594" s="3" t="str">
        <f>IF($B8594="SINAPI",IF(ISNUMBER(MATCH(Banco!$C8594,Analitico!$A:$A,0)),INDEX(Analitico!F:F,MATCH(Banco!$C8594,Analitico!$A:$A,0))&amp;"%",""),"")</f>
        <v/>
      </c>
    </row>
    <row r="8595" spans="1:11" ht="22.5" x14ac:dyDescent="0.2">
      <c r="A8595" s="1" t="str">
        <f t="shared" si="135"/>
        <v>SINAPI 96735</v>
      </c>
      <c r="B8595" s="3" t="s">
        <v>21527</v>
      </c>
      <c r="C8595" s="3" t="s">
        <v>9926</v>
      </c>
      <c r="D8595" s="2" t="s">
        <v>29169</v>
      </c>
      <c r="E8595" s="3" t="s">
        <v>20621</v>
      </c>
      <c r="F8595" s="67" t="s">
        <v>39422</v>
      </c>
      <c r="G8595" s="67" t="s">
        <v>36538</v>
      </c>
      <c r="I8595" s="3" t="s">
        <v>6300</v>
      </c>
      <c r="J8595" s="3" t="str">
        <f>IF($B8595="SINAPI",IF(ISNUMBER(MATCH(Banco!$C8595,Analitico!$A:$A,0)),INDEX(Analitico!E:E,MATCH(Banco!$C8595,Analitico!$A:$A,0))&amp;"%",""),"")</f>
        <v/>
      </c>
      <c r="K8595" s="3" t="str">
        <f>IF($B8595="SINAPI",IF(ISNUMBER(MATCH(Banco!$C8595,Analitico!$A:$A,0)),INDEX(Analitico!F:F,MATCH(Banco!$C8595,Analitico!$A:$A,0))&amp;"%",""),"")</f>
        <v/>
      </c>
    </row>
    <row r="8596" spans="1:11" ht="22.5" x14ac:dyDescent="0.2">
      <c r="A8596" s="1" t="str">
        <f t="shared" si="135"/>
        <v>SINAPI 96798</v>
      </c>
      <c r="B8596" s="3" t="s">
        <v>21527</v>
      </c>
      <c r="C8596" s="3" t="s">
        <v>9927</v>
      </c>
      <c r="D8596" s="2" t="s">
        <v>17083</v>
      </c>
      <c r="E8596" s="3" t="s">
        <v>20621</v>
      </c>
      <c r="F8596" s="67" t="s">
        <v>5704</v>
      </c>
      <c r="G8596" s="67" t="s">
        <v>5467</v>
      </c>
      <c r="I8596" s="3" t="s">
        <v>6300</v>
      </c>
      <c r="J8596" s="3" t="str">
        <f>IF($B8596="SINAPI",IF(ISNUMBER(MATCH(Banco!$C8596,Analitico!$A:$A,0)),INDEX(Analitico!E:E,MATCH(Banco!$C8596,Analitico!$A:$A,0))&amp;"%",""),"")</f>
        <v/>
      </c>
      <c r="K8596" s="3" t="str">
        <f>IF($B8596="SINAPI",IF(ISNUMBER(MATCH(Banco!$C8596,Analitico!$A:$A,0)),INDEX(Analitico!F:F,MATCH(Banco!$C8596,Analitico!$A:$A,0))&amp;"%",""),"")</f>
        <v/>
      </c>
    </row>
    <row r="8597" spans="1:11" ht="22.5" x14ac:dyDescent="0.2">
      <c r="A8597" s="1" t="str">
        <f t="shared" si="135"/>
        <v>SINAPI 96799</v>
      </c>
      <c r="B8597" s="3" t="s">
        <v>21527</v>
      </c>
      <c r="C8597" s="3" t="s">
        <v>9928</v>
      </c>
      <c r="D8597" s="2" t="s">
        <v>17084</v>
      </c>
      <c r="E8597" s="3" t="s">
        <v>20621</v>
      </c>
      <c r="F8597" s="67" t="s">
        <v>29985</v>
      </c>
      <c r="G8597" s="67" t="s">
        <v>21630</v>
      </c>
      <c r="I8597" s="3" t="s">
        <v>6300</v>
      </c>
      <c r="J8597" s="3" t="str">
        <f>IF($B8597="SINAPI",IF(ISNUMBER(MATCH(Banco!$C8597,Analitico!$A:$A,0)),INDEX(Analitico!E:E,MATCH(Banco!$C8597,Analitico!$A:$A,0))&amp;"%",""),"")</f>
        <v/>
      </c>
      <c r="K8597" s="3" t="str">
        <f>IF($B8597="SINAPI",IF(ISNUMBER(MATCH(Banco!$C8597,Analitico!$A:$A,0)),INDEX(Analitico!F:F,MATCH(Banco!$C8597,Analitico!$A:$A,0))&amp;"%",""),"")</f>
        <v/>
      </c>
    </row>
    <row r="8598" spans="1:11" ht="22.5" x14ac:dyDescent="0.2">
      <c r="A8598" s="1" t="str">
        <f t="shared" si="135"/>
        <v>SINAPI 96800</v>
      </c>
      <c r="B8598" s="3" t="s">
        <v>21527</v>
      </c>
      <c r="C8598" s="3" t="s">
        <v>9929</v>
      </c>
      <c r="D8598" s="2" t="s">
        <v>17085</v>
      </c>
      <c r="E8598" s="3" t="s">
        <v>20621</v>
      </c>
      <c r="F8598" s="67" t="s">
        <v>5544</v>
      </c>
      <c r="G8598" s="67" t="s">
        <v>30904</v>
      </c>
      <c r="I8598" s="3" t="s">
        <v>6300</v>
      </c>
      <c r="J8598" s="3" t="str">
        <f>IF($B8598="SINAPI",IF(ISNUMBER(MATCH(Banco!$C8598,Analitico!$A:$A,0)),INDEX(Analitico!E:E,MATCH(Banco!$C8598,Analitico!$A:$A,0))&amp;"%",""),"")</f>
        <v/>
      </c>
      <c r="K8598" s="3" t="str">
        <f>IF($B8598="SINAPI",IF(ISNUMBER(MATCH(Banco!$C8598,Analitico!$A:$A,0)),INDEX(Analitico!F:F,MATCH(Banco!$C8598,Analitico!$A:$A,0))&amp;"%",""),"")</f>
        <v/>
      </c>
    </row>
    <row r="8599" spans="1:11" ht="22.5" x14ac:dyDescent="0.2">
      <c r="A8599" s="1" t="str">
        <f t="shared" si="135"/>
        <v>SINAPI 96801</v>
      </c>
      <c r="B8599" s="3" t="s">
        <v>21527</v>
      </c>
      <c r="C8599" s="3" t="s">
        <v>9930</v>
      </c>
      <c r="D8599" s="2" t="s">
        <v>17086</v>
      </c>
      <c r="E8599" s="3" t="s">
        <v>20621</v>
      </c>
      <c r="F8599" s="67" t="s">
        <v>20812</v>
      </c>
      <c r="G8599" s="67" t="s">
        <v>33678</v>
      </c>
      <c r="I8599" s="3" t="s">
        <v>6300</v>
      </c>
      <c r="J8599" s="3" t="str">
        <f>IF($B8599="SINAPI",IF(ISNUMBER(MATCH(Banco!$C8599,Analitico!$A:$A,0)),INDEX(Analitico!E:E,MATCH(Banco!$C8599,Analitico!$A:$A,0))&amp;"%",""),"")</f>
        <v/>
      </c>
      <c r="K8599" s="3" t="str">
        <f>IF($B8599="SINAPI",IF(ISNUMBER(MATCH(Banco!$C8599,Analitico!$A:$A,0)),INDEX(Analitico!F:F,MATCH(Banco!$C8599,Analitico!$A:$A,0))&amp;"%",""),"")</f>
        <v/>
      </c>
    </row>
    <row r="8600" spans="1:11" ht="22.5" x14ac:dyDescent="0.2">
      <c r="A8600" s="1" t="str">
        <f t="shared" si="135"/>
        <v>SINAPI 97327</v>
      </c>
      <c r="B8600" s="3" t="s">
        <v>21527</v>
      </c>
      <c r="C8600" s="3" t="s">
        <v>9931</v>
      </c>
      <c r="D8600" s="2" t="s">
        <v>17087</v>
      </c>
      <c r="E8600" s="3" t="s">
        <v>20621</v>
      </c>
      <c r="F8600" s="67" t="s">
        <v>21785</v>
      </c>
      <c r="G8600" s="67" t="s">
        <v>36539</v>
      </c>
      <c r="I8600" s="3" t="s">
        <v>6300</v>
      </c>
      <c r="J8600" s="3" t="str">
        <f>IF($B8600="SINAPI",IF(ISNUMBER(MATCH(Banco!$C8600,Analitico!$A:$A,0)),INDEX(Analitico!E:E,MATCH(Banco!$C8600,Analitico!$A:$A,0))&amp;"%",""),"")</f>
        <v/>
      </c>
      <c r="K8600" s="3" t="str">
        <f>IF($B8600="SINAPI",IF(ISNUMBER(MATCH(Banco!$C8600,Analitico!$A:$A,0)),INDEX(Analitico!F:F,MATCH(Banco!$C8600,Analitico!$A:$A,0))&amp;"%",""),"")</f>
        <v/>
      </c>
    </row>
    <row r="8601" spans="1:11" ht="22.5" x14ac:dyDescent="0.2">
      <c r="A8601" s="1" t="str">
        <f t="shared" si="135"/>
        <v>SINAPI 97328</v>
      </c>
      <c r="B8601" s="3" t="s">
        <v>21527</v>
      </c>
      <c r="C8601" s="3" t="s">
        <v>9932</v>
      </c>
      <c r="D8601" s="2" t="s">
        <v>17088</v>
      </c>
      <c r="E8601" s="3" t="s">
        <v>20621</v>
      </c>
      <c r="F8601" s="67" t="s">
        <v>31794</v>
      </c>
      <c r="G8601" s="67" t="s">
        <v>36540</v>
      </c>
      <c r="I8601" s="3" t="s">
        <v>6300</v>
      </c>
      <c r="J8601" s="3" t="str">
        <f>IF($B8601="SINAPI",IF(ISNUMBER(MATCH(Banco!$C8601,Analitico!$A:$A,0)),INDEX(Analitico!E:E,MATCH(Banco!$C8601,Analitico!$A:$A,0))&amp;"%",""),"")</f>
        <v/>
      </c>
      <c r="K8601" s="3" t="str">
        <f>IF($B8601="SINAPI",IF(ISNUMBER(MATCH(Banco!$C8601,Analitico!$A:$A,0)),INDEX(Analitico!F:F,MATCH(Banco!$C8601,Analitico!$A:$A,0))&amp;"%",""),"")</f>
        <v/>
      </c>
    </row>
    <row r="8602" spans="1:11" ht="22.5" x14ac:dyDescent="0.2">
      <c r="A8602" s="1" t="str">
        <f t="shared" si="135"/>
        <v>SINAPI 97329</v>
      </c>
      <c r="B8602" s="3" t="s">
        <v>21527</v>
      </c>
      <c r="C8602" s="3" t="s">
        <v>9933</v>
      </c>
      <c r="D8602" s="2" t="s">
        <v>17089</v>
      </c>
      <c r="E8602" s="3" t="s">
        <v>20621</v>
      </c>
      <c r="F8602" s="67" t="s">
        <v>28818</v>
      </c>
      <c r="G8602" s="67" t="s">
        <v>20757</v>
      </c>
      <c r="I8602" s="3" t="s">
        <v>6300</v>
      </c>
      <c r="J8602" s="3" t="str">
        <f>IF($B8602="SINAPI",IF(ISNUMBER(MATCH(Banco!$C8602,Analitico!$A:$A,0)),INDEX(Analitico!E:E,MATCH(Banco!$C8602,Analitico!$A:$A,0))&amp;"%",""),"")</f>
        <v/>
      </c>
      <c r="K8602" s="3" t="str">
        <f>IF($B8602="SINAPI",IF(ISNUMBER(MATCH(Banco!$C8602,Analitico!$A:$A,0)),INDEX(Analitico!F:F,MATCH(Banco!$C8602,Analitico!$A:$A,0))&amp;"%",""),"")</f>
        <v/>
      </c>
    </row>
    <row r="8603" spans="1:11" ht="22.5" x14ac:dyDescent="0.2">
      <c r="A8603" s="1" t="str">
        <f t="shared" si="135"/>
        <v>SINAPI 97330</v>
      </c>
      <c r="B8603" s="3" t="s">
        <v>21527</v>
      </c>
      <c r="C8603" s="3" t="s">
        <v>9934</v>
      </c>
      <c r="D8603" s="2" t="s">
        <v>17090</v>
      </c>
      <c r="E8603" s="3" t="s">
        <v>20621</v>
      </c>
      <c r="F8603" s="67" t="s">
        <v>39423</v>
      </c>
      <c r="G8603" s="67" t="s">
        <v>31564</v>
      </c>
      <c r="I8603" s="3" t="s">
        <v>6300</v>
      </c>
      <c r="J8603" s="3" t="str">
        <f>IF($B8603="SINAPI",IF(ISNUMBER(MATCH(Banco!$C8603,Analitico!$A:$A,0)),INDEX(Analitico!E:E,MATCH(Banco!$C8603,Analitico!$A:$A,0))&amp;"%",""),"")</f>
        <v/>
      </c>
      <c r="K8603" s="3" t="str">
        <f>IF($B8603="SINAPI",IF(ISNUMBER(MATCH(Banco!$C8603,Analitico!$A:$A,0)),INDEX(Analitico!F:F,MATCH(Banco!$C8603,Analitico!$A:$A,0))&amp;"%",""),"")</f>
        <v/>
      </c>
    </row>
    <row r="8604" spans="1:11" ht="22.5" x14ac:dyDescent="0.2">
      <c r="A8604" s="1" t="str">
        <f t="shared" si="135"/>
        <v>SINAPI 97331</v>
      </c>
      <c r="B8604" s="3" t="s">
        <v>21527</v>
      </c>
      <c r="C8604" s="3" t="s">
        <v>9935</v>
      </c>
      <c r="D8604" s="2" t="s">
        <v>17091</v>
      </c>
      <c r="E8604" s="3" t="s">
        <v>20621</v>
      </c>
      <c r="F8604" s="67" t="s">
        <v>6262</v>
      </c>
      <c r="G8604" s="67" t="s">
        <v>30017</v>
      </c>
      <c r="I8604" s="3" t="s">
        <v>6300</v>
      </c>
      <c r="J8604" s="3" t="str">
        <f>IF($B8604="SINAPI",IF(ISNUMBER(MATCH(Banco!$C8604,Analitico!$A:$A,0)),INDEX(Analitico!E:E,MATCH(Banco!$C8604,Analitico!$A:$A,0))&amp;"%",""),"")</f>
        <v/>
      </c>
      <c r="K8604" s="3" t="str">
        <f>IF($B8604="SINAPI",IF(ISNUMBER(MATCH(Banco!$C8604,Analitico!$A:$A,0)),INDEX(Analitico!F:F,MATCH(Banco!$C8604,Analitico!$A:$A,0))&amp;"%",""),"")</f>
        <v/>
      </c>
    </row>
    <row r="8605" spans="1:11" ht="22.5" x14ac:dyDescent="0.2">
      <c r="A8605" s="1" t="str">
        <f t="shared" si="135"/>
        <v>SINAPI 97332</v>
      </c>
      <c r="B8605" s="3" t="s">
        <v>21527</v>
      </c>
      <c r="C8605" s="3" t="s">
        <v>9936</v>
      </c>
      <c r="D8605" s="2" t="s">
        <v>17092</v>
      </c>
      <c r="E8605" s="3" t="s">
        <v>20621</v>
      </c>
      <c r="F8605" s="67" t="s">
        <v>30006</v>
      </c>
      <c r="G8605" s="67" t="s">
        <v>32288</v>
      </c>
      <c r="I8605" s="3" t="s">
        <v>6300</v>
      </c>
      <c r="J8605" s="3" t="str">
        <f>IF($B8605="SINAPI",IF(ISNUMBER(MATCH(Banco!$C8605,Analitico!$A:$A,0)),INDEX(Analitico!E:E,MATCH(Banco!$C8605,Analitico!$A:$A,0))&amp;"%",""),"")</f>
        <v/>
      </c>
      <c r="K8605" s="3" t="str">
        <f>IF($B8605="SINAPI",IF(ISNUMBER(MATCH(Banco!$C8605,Analitico!$A:$A,0)),INDEX(Analitico!F:F,MATCH(Banco!$C8605,Analitico!$A:$A,0))&amp;"%",""),"")</f>
        <v/>
      </c>
    </row>
    <row r="8606" spans="1:11" ht="22.5" x14ac:dyDescent="0.2">
      <c r="A8606" s="1" t="str">
        <f t="shared" si="135"/>
        <v>SINAPI 97333</v>
      </c>
      <c r="B8606" s="3" t="s">
        <v>21527</v>
      </c>
      <c r="C8606" s="3" t="s">
        <v>9937</v>
      </c>
      <c r="D8606" s="2" t="s">
        <v>17093</v>
      </c>
      <c r="E8606" s="3" t="s">
        <v>20621</v>
      </c>
      <c r="F8606" s="67" t="s">
        <v>34764</v>
      </c>
      <c r="G8606" s="67" t="s">
        <v>21165</v>
      </c>
      <c r="I8606" s="3" t="s">
        <v>6300</v>
      </c>
      <c r="J8606" s="3" t="str">
        <f>IF($B8606="SINAPI",IF(ISNUMBER(MATCH(Banco!$C8606,Analitico!$A:$A,0)),INDEX(Analitico!E:E,MATCH(Banco!$C8606,Analitico!$A:$A,0))&amp;"%",""),"")</f>
        <v/>
      </c>
      <c r="K8606" s="3" t="str">
        <f>IF($B8606="SINAPI",IF(ISNUMBER(MATCH(Banco!$C8606,Analitico!$A:$A,0)),INDEX(Analitico!F:F,MATCH(Banco!$C8606,Analitico!$A:$A,0))&amp;"%",""),"")</f>
        <v/>
      </c>
    </row>
    <row r="8607" spans="1:11" ht="22.5" x14ac:dyDescent="0.2">
      <c r="A8607" s="1" t="str">
        <f t="shared" si="135"/>
        <v>SINAPI 97334</v>
      </c>
      <c r="B8607" s="3" t="s">
        <v>21527</v>
      </c>
      <c r="C8607" s="3" t="s">
        <v>9938</v>
      </c>
      <c r="D8607" s="2" t="s">
        <v>17094</v>
      </c>
      <c r="E8607" s="3" t="s">
        <v>20621</v>
      </c>
      <c r="F8607" s="67" t="s">
        <v>31036</v>
      </c>
      <c r="G8607" s="67" t="s">
        <v>31761</v>
      </c>
      <c r="I8607" s="3" t="s">
        <v>6300</v>
      </c>
      <c r="J8607" s="3" t="str">
        <f>IF($B8607="SINAPI",IF(ISNUMBER(MATCH(Banco!$C8607,Analitico!$A:$A,0)),INDEX(Analitico!E:E,MATCH(Banco!$C8607,Analitico!$A:$A,0))&amp;"%",""),"")</f>
        <v/>
      </c>
      <c r="K8607" s="3" t="str">
        <f>IF($B8607="SINAPI",IF(ISNUMBER(MATCH(Banco!$C8607,Analitico!$A:$A,0)),INDEX(Analitico!F:F,MATCH(Banco!$C8607,Analitico!$A:$A,0))&amp;"%",""),"")</f>
        <v/>
      </c>
    </row>
    <row r="8608" spans="1:11" ht="22.5" x14ac:dyDescent="0.2">
      <c r="A8608" s="1" t="str">
        <f t="shared" si="135"/>
        <v>SINAPI 97335</v>
      </c>
      <c r="B8608" s="3" t="s">
        <v>21527</v>
      </c>
      <c r="C8608" s="3" t="s">
        <v>9939</v>
      </c>
      <c r="D8608" s="2" t="s">
        <v>17095</v>
      </c>
      <c r="E8608" s="3" t="s">
        <v>20621</v>
      </c>
      <c r="F8608" s="67" t="s">
        <v>29961</v>
      </c>
      <c r="G8608" s="67" t="s">
        <v>36541</v>
      </c>
      <c r="I8608" s="3" t="s">
        <v>6300</v>
      </c>
      <c r="J8608" s="3" t="str">
        <f>IF($B8608="SINAPI",IF(ISNUMBER(MATCH(Banco!$C8608,Analitico!$A:$A,0)),INDEX(Analitico!E:E,MATCH(Banco!$C8608,Analitico!$A:$A,0))&amp;"%",""),"")</f>
        <v/>
      </c>
      <c r="K8608" s="3" t="str">
        <f>IF($B8608="SINAPI",IF(ISNUMBER(MATCH(Banco!$C8608,Analitico!$A:$A,0)),INDEX(Analitico!F:F,MATCH(Banco!$C8608,Analitico!$A:$A,0))&amp;"%",""),"")</f>
        <v/>
      </c>
    </row>
    <row r="8609" spans="1:11" ht="22.5" x14ac:dyDescent="0.2">
      <c r="A8609" s="1" t="str">
        <f t="shared" si="135"/>
        <v>SINAPI 97336</v>
      </c>
      <c r="B8609" s="3" t="s">
        <v>21527</v>
      </c>
      <c r="C8609" s="3" t="s">
        <v>9940</v>
      </c>
      <c r="D8609" s="2" t="s">
        <v>17096</v>
      </c>
      <c r="E8609" s="3" t="s">
        <v>20621</v>
      </c>
      <c r="F8609" s="67" t="s">
        <v>29484</v>
      </c>
      <c r="G8609" s="67" t="s">
        <v>32223</v>
      </c>
      <c r="I8609" s="3" t="s">
        <v>6300</v>
      </c>
      <c r="J8609" s="3" t="str">
        <f>IF($B8609="SINAPI",IF(ISNUMBER(MATCH(Banco!$C8609,Analitico!$A:$A,0)),INDEX(Analitico!E:E,MATCH(Banco!$C8609,Analitico!$A:$A,0))&amp;"%",""),"")</f>
        <v/>
      </c>
      <c r="K8609" s="3" t="str">
        <f>IF($B8609="SINAPI",IF(ISNUMBER(MATCH(Banco!$C8609,Analitico!$A:$A,0)),INDEX(Analitico!F:F,MATCH(Banco!$C8609,Analitico!$A:$A,0))&amp;"%",""),"")</f>
        <v/>
      </c>
    </row>
    <row r="8610" spans="1:11" ht="22.5" x14ac:dyDescent="0.2">
      <c r="A8610" s="1" t="str">
        <f t="shared" si="135"/>
        <v>SINAPI 97337</v>
      </c>
      <c r="B8610" s="3" t="s">
        <v>21527</v>
      </c>
      <c r="C8610" s="3" t="s">
        <v>9941</v>
      </c>
      <c r="D8610" s="2" t="s">
        <v>17097</v>
      </c>
      <c r="E8610" s="3" t="s">
        <v>20621</v>
      </c>
      <c r="F8610" s="67" t="s">
        <v>39424</v>
      </c>
      <c r="G8610" s="67" t="s">
        <v>36542</v>
      </c>
      <c r="I8610" s="3" t="s">
        <v>6300</v>
      </c>
      <c r="J8610" s="3" t="str">
        <f>IF($B8610="SINAPI",IF(ISNUMBER(MATCH(Banco!$C8610,Analitico!$A:$A,0)),INDEX(Analitico!E:E,MATCH(Banco!$C8610,Analitico!$A:$A,0))&amp;"%",""),"")</f>
        <v/>
      </c>
      <c r="K8610" s="3" t="str">
        <f>IF($B8610="SINAPI",IF(ISNUMBER(MATCH(Banco!$C8610,Analitico!$A:$A,0)),INDEX(Analitico!F:F,MATCH(Banco!$C8610,Analitico!$A:$A,0))&amp;"%",""),"")</f>
        <v/>
      </c>
    </row>
    <row r="8611" spans="1:11" ht="22.5" x14ac:dyDescent="0.2">
      <c r="A8611" s="1" t="str">
        <f t="shared" ref="A8611:A8674" si="136">CONCATENAR</f>
        <v>SINAPI 97338</v>
      </c>
      <c r="B8611" s="3" t="s">
        <v>21527</v>
      </c>
      <c r="C8611" s="3" t="s">
        <v>9942</v>
      </c>
      <c r="D8611" s="2" t="s">
        <v>17098</v>
      </c>
      <c r="E8611" s="3" t="s">
        <v>20621</v>
      </c>
      <c r="F8611" s="67" t="s">
        <v>39425</v>
      </c>
      <c r="G8611" s="67" t="s">
        <v>36543</v>
      </c>
      <c r="I8611" s="3" t="s">
        <v>6300</v>
      </c>
      <c r="J8611" s="3" t="str">
        <f>IF($B8611="SINAPI",IF(ISNUMBER(MATCH(Banco!$C8611,Analitico!$A:$A,0)),INDEX(Analitico!E:E,MATCH(Banco!$C8611,Analitico!$A:$A,0))&amp;"%",""),"")</f>
        <v/>
      </c>
      <c r="K8611" s="3" t="str">
        <f>IF($B8611="SINAPI",IF(ISNUMBER(MATCH(Banco!$C8611,Analitico!$A:$A,0)),INDEX(Analitico!F:F,MATCH(Banco!$C8611,Analitico!$A:$A,0))&amp;"%",""),"")</f>
        <v/>
      </c>
    </row>
    <row r="8612" spans="1:11" ht="22.5" x14ac:dyDescent="0.2">
      <c r="A8612" s="1" t="str">
        <f t="shared" si="136"/>
        <v>SINAPI 97339</v>
      </c>
      <c r="B8612" s="3" t="s">
        <v>21527</v>
      </c>
      <c r="C8612" s="3" t="s">
        <v>9943</v>
      </c>
      <c r="D8612" s="2" t="s">
        <v>17099</v>
      </c>
      <c r="E8612" s="3" t="s">
        <v>20621</v>
      </c>
      <c r="F8612" s="67" t="s">
        <v>31974</v>
      </c>
      <c r="G8612" s="67" t="s">
        <v>36485</v>
      </c>
      <c r="I8612" s="3" t="s">
        <v>6300</v>
      </c>
      <c r="J8612" s="3" t="str">
        <f>IF($B8612="SINAPI",IF(ISNUMBER(MATCH(Banco!$C8612,Analitico!$A:$A,0)),INDEX(Analitico!E:E,MATCH(Banco!$C8612,Analitico!$A:$A,0))&amp;"%",""),"")</f>
        <v/>
      </c>
      <c r="K8612" s="3" t="str">
        <f>IF($B8612="SINAPI",IF(ISNUMBER(MATCH(Banco!$C8612,Analitico!$A:$A,0)),INDEX(Analitico!F:F,MATCH(Banco!$C8612,Analitico!$A:$A,0))&amp;"%",""),"")</f>
        <v/>
      </c>
    </row>
    <row r="8613" spans="1:11" ht="22.5" x14ac:dyDescent="0.2">
      <c r="A8613" s="1" t="str">
        <f t="shared" si="136"/>
        <v>SINAPI 97340</v>
      </c>
      <c r="B8613" s="3" t="s">
        <v>21527</v>
      </c>
      <c r="C8613" s="3" t="s">
        <v>9944</v>
      </c>
      <c r="D8613" s="2" t="s">
        <v>17100</v>
      </c>
      <c r="E8613" s="3" t="s">
        <v>20621</v>
      </c>
      <c r="F8613" s="67" t="s">
        <v>31944</v>
      </c>
      <c r="G8613" s="67" t="s">
        <v>31777</v>
      </c>
      <c r="I8613" s="3" t="s">
        <v>6300</v>
      </c>
      <c r="J8613" s="3" t="str">
        <f>IF($B8613="SINAPI",IF(ISNUMBER(MATCH(Banco!$C8613,Analitico!$A:$A,0)),INDEX(Analitico!E:E,MATCH(Banco!$C8613,Analitico!$A:$A,0))&amp;"%",""),"")</f>
        <v/>
      </c>
      <c r="K8613" s="3" t="str">
        <f>IF($B8613="SINAPI",IF(ISNUMBER(MATCH(Banco!$C8613,Analitico!$A:$A,0)),INDEX(Analitico!F:F,MATCH(Banco!$C8613,Analitico!$A:$A,0))&amp;"%",""),"")</f>
        <v/>
      </c>
    </row>
    <row r="8614" spans="1:11" ht="22.5" x14ac:dyDescent="0.2">
      <c r="A8614" s="1" t="str">
        <f t="shared" si="136"/>
        <v>SINAPI 97347</v>
      </c>
      <c r="B8614" s="3" t="s">
        <v>21527</v>
      </c>
      <c r="C8614" s="3" t="s">
        <v>9945</v>
      </c>
      <c r="D8614" s="2" t="s">
        <v>17101</v>
      </c>
      <c r="E8614" s="3" t="s">
        <v>20621</v>
      </c>
      <c r="F8614" s="67" t="s">
        <v>33148</v>
      </c>
      <c r="G8614" s="67" t="s">
        <v>36544</v>
      </c>
      <c r="I8614" s="3" t="s">
        <v>6300</v>
      </c>
      <c r="J8614" s="3" t="str">
        <f>IF($B8614="SINAPI",IF(ISNUMBER(MATCH(Banco!$C8614,Analitico!$A:$A,0)),INDEX(Analitico!E:E,MATCH(Banco!$C8614,Analitico!$A:$A,0))&amp;"%",""),"")</f>
        <v/>
      </c>
      <c r="K8614" s="3" t="str">
        <f>IF($B8614="SINAPI",IF(ISNUMBER(MATCH(Banco!$C8614,Analitico!$A:$A,0)),INDEX(Analitico!F:F,MATCH(Banco!$C8614,Analitico!$A:$A,0))&amp;"%",""),"")</f>
        <v/>
      </c>
    </row>
    <row r="8615" spans="1:11" ht="22.5" x14ac:dyDescent="0.2">
      <c r="A8615" s="1" t="str">
        <f t="shared" si="136"/>
        <v>SINAPI 97348</v>
      </c>
      <c r="B8615" s="3" t="s">
        <v>21527</v>
      </c>
      <c r="C8615" s="3" t="s">
        <v>9946</v>
      </c>
      <c r="D8615" s="2" t="s">
        <v>17102</v>
      </c>
      <c r="E8615" s="3" t="s">
        <v>20621</v>
      </c>
      <c r="F8615" s="67" t="s">
        <v>31759</v>
      </c>
      <c r="G8615" s="67" t="s">
        <v>29507</v>
      </c>
      <c r="I8615" s="3" t="s">
        <v>6300</v>
      </c>
      <c r="J8615" s="3" t="str">
        <f>IF($B8615="SINAPI",IF(ISNUMBER(MATCH(Banco!$C8615,Analitico!$A:$A,0)),INDEX(Analitico!E:E,MATCH(Banco!$C8615,Analitico!$A:$A,0))&amp;"%",""),"")</f>
        <v/>
      </c>
      <c r="K8615" s="3" t="str">
        <f>IF($B8615="SINAPI",IF(ISNUMBER(MATCH(Banco!$C8615,Analitico!$A:$A,0)),INDEX(Analitico!F:F,MATCH(Banco!$C8615,Analitico!$A:$A,0))&amp;"%",""),"")</f>
        <v/>
      </c>
    </row>
    <row r="8616" spans="1:11" ht="22.5" x14ac:dyDescent="0.2">
      <c r="A8616" s="1" t="str">
        <f t="shared" si="136"/>
        <v>SINAPI 97349</v>
      </c>
      <c r="B8616" s="3" t="s">
        <v>21527</v>
      </c>
      <c r="C8616" s="3" t="s">
        <v>9947</v>
      </c>
      <c r="D8616" s="2" t="s">
        <v>17103</v>
      </c>
      <c r="E8616" s="3" t="s">
        <v>20621</v>
      </c>
      <c r="F8616" s="67" t="s">
        <v>39426</v>
      </c>
      <c r="G8616" s="67" t="s">
        <v>36545</v>
      </c>
      <c r="I8616" s="3" t="s">
        <v>6300</v>
      </c>
      <c r="J8616" s="3" t="str">
        <f>IF($B8616="SINAPI",IF(ISNUMBER(MATCH(Banco!$C8616,Analitico!$A:$A,0)),INDEX(Analitico!E:E,MATCH(Banco!$C8616,Analitico!$A:$A,0))&amp;"%",""),"")</f>
        <v/>
      </c>
      <c r="K8616" s="3" t="str">
        <f>IF($B8616="SINAPI",IF(ISNUMBER(MATCH(Banco!$C8616,Analitico!$A:$A,0)),INDEX(Analitico!F:F,MATCH(Banco!$C8616,Analitico!$A:$A,0))&amp;"%",""),"")</f>
        <v/>
      </c>
    </row>
    <row r="8617" spans="1:11" ht="22.5" x14ac:dyDescent="0.2">
      <c r="A8617" s="1" t="str">
        <f t="shared" si="136"/>
        <v>SINAPI 97350</v>
      </c>
      <c r="B8617" s="3" t="s">
        <v>21527</v>
      </c>
      <c r="C8617" s="3" t="s">
        <v>9948</v>
      </c>
      <c r="D8617" s="2" t="s">
        <v>17104</v>
      </c>
      <c r="E8617" s="3" t="s">
        <v>20621</v>
      </c>
      <c r="F8617" s="67" t="s">
        <v>39427</v>
      </c>
      <c r="G8617" s="67" t="s">
        <v>32254</v>
      </c>
      <c r="I8617" s="3" t="s">
        <v>6300</v>
      </c>
      <c r="J8617" s="3" t="str">
        <f>IF($B8617="SINAPI",IF(ISNUMBER(MATCH(Banco!$C8617,Analitico!$A:$A,0)),INDEX(Analitico!E:E,MATCH(Banco!$C8617,Analitico!$A:$A,0))&amp;"%",""),"")</f>
        <v/>
      </c>
      <c r="K8617" s="3" t="str">
        <f>IF($B8617="SINAPI",IF(ISNUMBER(MATCH(Banco!$C8617,Analitico!$A:$A,0)),INDEX(Analitico!F:F,MATCH(Banco!$C8617,Analitico!$A:$A,0))&amp;"%",""),"")</f>
        <v/>
      </c>
    </row>
    <row r="8618" spans="1:11" ht="22.5" x14ac:dyDescent="0.2">
      <c r="A8618" s="1" t="str">
        <f t="shared" si="136"/>
        <v>SINAPI 97351</v>
      </c>
      <c r="B8618" s="3" t="s">
        <v>21527</v>
      </c>
      <c r="C8618" s="3" t="s">
        <v>9949</v>
      </c>
      <c r="D8618" s="2" t="s">
        <v>17105</v>
      </c>
      <c r="E8618" s="3" t="s">
        <v>20621</v>
      </c>
      <c r="F8618" s="67" t="s">
        <v>39428</v>
      </c>
      <c r="G8618" s="67" t="s">
        <v>36546</v>
      </c>
      <c r="I8618" s="3" t="s">
        <v>6300</v>
      </c>
      <c r="J8618" s="3" t="str">
        <f>IF($B8618="SINAPI",IF(ISNUMBER(MATCH(Banco!$C8618,Analitico!$A:$A,0)),INDEX(Analitico!E:E,MATCH(Banco!$C8618,Analitico!$A:$A,0))&amp;"%",""),"")</f>
        <v/>
      </c>
      <c r="K8618" s="3" t="str">
        <f>IF($B8618="SINAPI",IF(ISNUMBER(MATCH(Banco!$C8618,Analitico!$A:$A,0)),INDEX(Analitico!F:F,MATCH(Banco!$C8618,Analitico!$A:$A,0))&amp;"%",""),"")</f>
        <v/>
      </c>
    </row>
    <row r="8619" spans="1:11" ht="22.5" x14ac:dyDescent="0.2">
      <c r="A8619" s="1" t="str">
        <f t="shared" si="136"/>
        <v>SINAPI 97352</v>
      </c>
      <c r="B8619" s="3" t="s">
        <v>21527</v>
      </c>
      <c r="C8619" s="3" t="s">
        <v>9950</v>
      </c>
      <c r="D8619" s="2" t="s">
        <v>17106</v>
      </c>
      <c r="E8619" s="3" t="s">
        <v>20621</v>
      </c>
      <c r="F8619" s="67" t="s">
        <v>39429</v>
      </c>
      <c r="G8619" s="67" t="s">
        <v>32298</v>
      </c>
      <c r="I8619" s="3" t="s">
        <v>6300</v>
      </c>
      <c r="J8619" s="3" t="str">
        <f>IF($B8619="SINAPI",IF(ISNUMBER(MATCH(Banco!$C8619,Analitico!$A:$A,0)),INDEX(Analitico!E:E,MATCH(Banco!$C8619,Analitico!$A:$A,0))&amp;"%",""),"")</f>
        <v/>
      </c>
      <c r="K8619" s="3" t="str">
        <f>IF($B8619="SINAPI",IF(ISNUMBER(MATCH(Banco!$C8619,Analitico!$A:$A,0)),INDEX(Analitico!F:F,MATCH(Banco!$C8619,Analitico!$A:$A,0))&amp;"%",""),"")</f>
        <v/>
      </c>
    </row>
    <row r="8620" spans="1:11" ht="22.5" x14ac:dyDescent="0.2">
      <c r="A8620" s="1" t="str">
        <f t="shared" si="136"/>
        <v>SINAPI 97353</v>
      </c>
      <c r="B8620" s="3" t="s">
        <v>21527</v>
      </c>
      <c r="C8620" s="3" t="s">
        <v>9951</v>
      </c>
      <c r="D8620" s="2" t="s">
        <v>17107</v>
      </c>
      <c r="E8620" s="3" t="s">
        <v>20621</v>
      </c>
      <c r="F8620" s="67" t="s">
        <v>39430</v>
      </c>
      <c r="G8620" s="67" t="s">
        <v>6168</v>
      </c>
      <c r="I8620" s="3" t="s">
        <v>6300</v>
      </c>
      <c r="J8620" s="3" t="str">
        <f>IF($B8620="SINAPI",IF(ISNUMBER(MATCH(Banco!$C8620,Analitico!$A:$A,0)),INDEX(Analitico!E:E,MATCH(Banco!$C8620,Analitico!$A:$A,0))&amp;"%",""),"")</f>
        <v/>
      </c>
      <c r="K8620" s="3" t="str">
        <f>IF($B8620="SINAPI",IF(ISNUMBER(MATCH(Banco!$C8620,Analitico!$A:$A,0)),INDEX(Analitico!F:F,MATCH(Banco!$C8620,Analitico!$A:$A,0))&amp;"%",""),"")</f>
        <v/>
      </c>
    </row>
    <row r="8621" spans="1:11" ht="22.5" x14ac:dyDescent="0.2">
      <c r="A8621" s="1" t="str">
        <f t="shared" si="136"/>
        <v>SINAPI 97354</v>
      </c>
      <c r="B8621" s="3" t="s">
        <v>21527</v>
      </c>
      <c r="C8621" s="3" t="s">
        <v>9952</v>
      </c>
      <c r="D8621" s="2" t="s">
        <v>17108</v>
      </c>
      <c r="E8621" s="3" t="s">
        <v>20621</v>
      </c>
      <c r="F8621" s="67" t="s">
        <v>39431</v>
      </c>
      <c r="G8621" s="67" t="s">
        <v>32058</v>
      </c>
      <c r="I8621" s="3" t="s">
        <v>6300</v>
      </c>
      <c r="J8621" s="3" t="str">
        <f>IF($B8621="SINAPI",IF(ISNUMBER(MATCH(Banco!$C8621,Analitico!$A:$A,0)),INDEX(Analitico!E:E,MATCH(Banco!$C8621,Analitico!$A:$A,0))&amp;"%",""),"")</f>
        <v/>
      </c>
      <c r="K8621" s="3" t="str">
        <f>IF($B8621="SINAPI",IF(ISNUMBER(MATCH(Banco!$C8621,Analitico!$A:$A,0)),INDEX(Analitico!F:F,MATCH(Banco!$C8621,Analitico!$A:$A,0))&amp;"%",""),"")</f>
        <v/>
      </c>
    </row>
    <row r="8622" spans="1:11" ht="22.5" x14ac:dyDescent="0.2">
      <c r="A8622" s="1" t="str">
        <f t="shared" si="136"/>
        <v>SINAPI 97355</v>
      </c>
      <c r="B8622" s="3" t="s">
        <v>21527</v>
      </c>
      <c r="C8622" s="3" t="s">
        <v>9953</v>
      </c>
      <c r="D8622" s="2" t="s">
        <v>17109</v>
      </c>
      <c r="E8622" s="3" t="s">
        <v>20621</v>
      </c>
      <c r="F8622" s="67" t="s">
        <v>39432</v>
      </c>
      <c r="G8622" s="67" t="s">
        <v>36547</v>
      </c>
      <c r="I8622" s="3" t="s">
        <v>6300</v>
      </c>
      <c r="J8622" s="3" t="str">
        <f>IF($B8622="SINAPI",IF(ISNUMBER(MATCH(Banco!$C8622,Analitico!$A:$A,0)),INDEX(Analitico!E:E,MATCH(Banco!$C8622,Analitico!$A:$A,0))&amp;"%",""),"")</f>
        <v/>
      </c>
      <c r="K8622" s="3" t="str">
        <f>IF($B8622="SINAPI",IF(ISNUMBER(MATCH(Banco!$C8622,Analitico!$A:$A,0)),INDEX(Analitico!F:F,MATCH(Banco!$C8622,Analitico!$A:$A,0))&amp;"%",""),"")</f>
        <v/>
      </c>
    </row>
    <row r="8623" spans="1:11" ht="22.5" x14ac:dyDescent="0.2">
      <c r="A8623" s="1" t="str">
        <f t="shared" si="136"/>
        <v>SINAPI 97356</v>
      </c>
      <c r="B8623" s="3" t="s">
        <v>21527</v>
      </c>
      <c r="C8623" s="3" t="s">
        <v>9954</v>
      </c>
      <c r="D8623" s="2" t="s">
        <v>17110</v>
      </c>
      <c r="E8623" s="3" t="s">
        <v>20621</v>
      </c>
      <c r="F8623" s="67" t="s">
        <v>32354</v>
      </c>
      <c r="G8623" s="67" t="s">
        <v>29957</v>
      </c>
      <c r="I8623" s="3" t="s">
        <v>6300</v>
      </c>
      <c r="J8623" s="3" t="str">
        <f>IF($B8623="SINAPI",IF(ISNUMBER(MATCH(Banco!$C8623,Analitico!$A:$A,0)),INDEX(Analitico!E:E,MATCH(Banco!$C8623,Analitico!$A:$A,0))&amp;"%",""),"")</f>
        <v/>
      </c>
      <c r="K8623" s="3" t="str">
        <f>IF($B8623="SINAPI",IF(ISNUMBER(MATCH(Banco!$C8623,Analitico!$A:$A,0)),INDEX(Analitico!F:F,MATCH(Banco!$C8623,Analitico!$A:$A,0))&amp;"%",""),"")</f>
        <v/>
      </c>
    </row>
    <row r="8624" spans="1:11" ht="22.5" x14ac:dyDescent="0.2">
      <c r="A8624" s="1" t="str">
        <f t="shared" si="136"/>
        <v>SINAPI 97357</v>
      </c>
      <c r="B8624" s="3" t="s">
        <v>21527</v>
      </c>
      <c r="C8624" s="3" t="s">
        <v>9955</v>
      </c>
      <c r="D8624" s="2" t="s">
        <v>17111</v>
      </c>
      <c r="E8624" s="3" t="s">
        <v>20621</v>
      </c>
      <c r="F8624" s="67" t="s">
        <v>39433</v>
      </c>
      <c r="G8624" s="67" t="s">
        <v>36548</v>
      </c>
      <c r="I8624" s="3" t="s">
        <v>6300</v>
      </c>
      <c r="J8624" s="3" t="str">
        <f>IF($B8624="SINAPI",IF(ISNUMBER(MATCH(Banco!$C8624,Analitico!$A:$A,0)),INDEX(Analitico!E:E,MATCH(Banco!$C8624,Analitico!$A:$A,0))&amp;"%",""),"")</f>
        <v/>
      </c>
      <c r="K8624" s="3" t="str">
        <f>IF($B8624="SINAPI",IF(ISNUMBER(MATCH(Banco!$C8624,Analitico!$A:$A,0)),INDEX(Analitico!F:F,MATCH(Banco!$C8624,Analitico!$A:$A,0))&amp;"%",""),"")</f>
        <v/>
      </c>
    </row>
    <row r="8625" spans="1:11" ht="22.5" x14ac:dyDescent="0.2">
      <c r="A8625" s="1" t="str">
        <f t="shared" si="136"/>
        <v>SINAPI 97358</v>
      </c>
      <c r="B8625" s="3" t="s">
        <v>21527</v>
      </c>
      <c r="C8625" s="3" t="s">
        <v>9956</v>
      </c>
      <c r="D8625" s="2" t="s">
        <v>17112</v>
      </c>
      <c r="E8625" s="3" t="s">
        <v>20621</v>
      </c>
      <c r="F8625" s="67" t="s">
        <v>39434</v>
      </c>
      <c r="G8625" s="67" t="s">
        <v>36549</v>
      </c>
      <c r="I8625" s="3" t="s">
        <v>6300</v>
      </c>
      <c r="J8625" s="3" t="str">
        <f>IF($B8625="SINAPI",IF(ISNUMBER(MATCH(Banco!$C8625,Analitico!$A:$A,0)),INDEX(Analitico!E:E,MATCH(Banco!$C8625,Analitico!$A:$A,0))&amp;"%",""),"")</f>
        <v/>
      </c>
      <c r="K8625" s="3" t="str">
        <f>IF($B8625="SINAPI",IF(ISNUMBER(MATCH(Banco!$C8625,Analitico!$A:$A,0)),INDEX(Analitico!F:F,MATCH(Banco!$C8625,Analitico!$A:$A,0))&amp;"%",""),"")</f>
        <v/>
      </c>
    </row>
    <row r="8626" spans="1:11" ht="22.5" x14ac:dyDescent="0.2">
      <c r="A8626" s="1" t="str">
        <f t="shared" si="136"/>
        <v>SINAPI 97498</v>
      </c>
      <c r="B8626" s="3" t="s">
        <v>21527</v>
      </c>
      <c r="C8626" s="3" t="s">
        <v>9957</v>
      </c>
      <c r="D8626" s="2" t="s">
        <v>17113</v>
      </c>
      <c r="E8626" s="3" t="s">
        <v>20621</v>
      </c>
      <c r="F8626" s="67" t="s">
        <v>39435</v>
      </c>
      <c r="G8626" s="67" t="s">
        <v>36123</v>
      </c>
      <c r="I8626" s="3" t="s">
        <v>6298</v>
      </c>
      <c r="J8626" s="3" t="str">
        <f>IF($B8626="SINAPI",IF(ISNUMBER(MATCH(Banco!$C8626,Analitico!$A:$A,0)),INDEX(Analitico!E:E,MATCH(Banco!$C8626,Analitico!$A:$A,0))&amp;"%",""),"")</f>
        <v/>
      </c>
      <c r="K8626" s="3" t="str">
        <f>IF($B8626="SINAPI",IF(ISNUMBER(MATCH(Banco!$C8626,Analitico!$A:$A,0)),INDEX(Analitico!F:F,MATCH(Banco!$C8626,Analitico!$A:$A,0))&amp;"%",""),"")</f>
        <v/>
      </c>
    </row>
    <row r="8627" spans="1:11" ht="22.5" x14ac:dyDescent="0.2">
      <c r="A8627" s="1" t="str">
        <f t="shared" si="136"/>
        <v>SINAPI 97535</v>
      </c>
      <c r="B8627" s="3" t="s">
        <v>21527</v>
      </c>
      <c r="C8627" s="3" t="s">
        <v>9958</v>
      </c>
      <c r="D8627" s="2" t="s">
        <v>17114</v>
      </c>
      <c r="E8627" s="3" t="s">
        <v>20621</v>
      </c>
      <c r="F8627" s="67" t="s">
        <v>39436</v>
      </c>
      <c r="G8627" s="67" t="s">
        <v>36550</v>
      </c>
      <c r="I8627" s="3" t="s">
        <v>6298</v>
      </c>
      <c r="J8627" s="3" t="str">
        <f>IF($B8627="SINAPI",IF(ISNUMBER(MATCH(Banco!$C8627,Analitico!$A:$A,0)),INDEX(Analitico!E:E,MATCH(Banco!$C8627,Analitico!$A:$A,0))&amp;"%",""),"")</f>
        <v/>
      </c>
      <c r="K8627" s="3" t="str">
        <f>IF($B8627="SINAPI",IF(ISNUMBER(MATCH(Banco!$C8627,Analitico!$A:$A,0)),INDEX(Analitico!F:F,MATCH(Banco!$C8627,Analitico!$A:$A,0))&amp;"%",""),"")</f>
        <v/>
      </c>
    </row>
    <row r="8628" spans="1:11" ht="22.5" x14ac:dyDescent="0.2">
      <c r="A8628" s="1" t="str">
        <f t="shared" si="136"/>
        <v>SINAPI 97536</v>
      </c>
      <c r="B8628" s="3" t="s">
        <v>21527</v>
      </c>
      <c r="C8628" s="3" t="s">
        <v>9959</v>
      </c>
      <c r="D8628" s="2" t="s">
        <v>17115</v>
      </c>
      <c r="E8628" s="3" t="s">
        <v>20621</v>
      </c>
      <c r="F8628" s="67" t="s">
        <v>39437</v>
      </c>
      <c r="G8628" s="67" t="s">
        <v>31617</v>
      </c>
      <c r="I8628" s="3" t="s">
        <v>6298</v>
      </c>
      <c r="J8628" s="3" t="str">
        <f>IF($B8628="SINAPI",IF(ISNUMBER(MATCH(Banco!$C8628,Analitico!$A:$A,0)),INDEX(Analitico!E:E,MATCH(Banco!$C8628,Analitico!$A:$A,0))&amp;"%",""),"")</f>
        <v/>
      </c>
      <c r="K8628" s="3" t="str">
        <f>IF($B8628="SINAPI",IF(ISNUMBER(MATCH(Banco!$C8628,Analitico!$A:$A,0)),INDEX(Analitico!F:F,MATCH(Banco!$C8628,Analitico!$A:$A,0))&amp;"%",""),"")</f>
        <v/>
      </c>
    </row>
    <row r="8629" spans="1:11" ht="22.5" x14ac:dyDescent="0.2">
      <c r="A8629" s="1" t="str">
        <f t="shared" si="136"/>
        <v>SINAPI 100788</v>
      </c>
      <c r="B8629" s="3" t="s">
        <v>21527</v>
      </c>
      <c r="C8629" s="3" t="s">
        <v>9960</v>
      </c>
      <c r="D8629" s="2" t="s">
        <v>17116</v>
      </c>
      <c r="E8629" s="3" t="s">
        <v>20622</v>
      </c>
      <c r="F8629" s="67" t="s">
        <v>39438</v>
      </c>
      <c r="G8629" s="67" t="s">
        <v>36551</v>
      </c>
      <c r="I8629" s="3" t="s">
        <v>6298</v>
      </c>
      <c r="J8629" s="3" t="str">
        <f>IF($B8629="SINAPI",IF(ISNUMBER(MATCH(Banco!$C8629,Analitico!$A:$A,0)),INDEX(Analitico!E:E,MATCH(Banco!$C8629,Analitico!$A:$A,0))&amp;"%",""),"")</f>
        <v/>
      </c>
      <c r="K8629" s="3" t="str">
        <f>IF($B8629="SINAPI",IF(ISNUMBER(MATCH(Banco!$C8629,Analitico!$A:$A,0)),INDEX(Analitico!F:F,MATCH(Banco!$C8629,Analitico!$A:$A,0))&amp;"%",""),"")</f>
        <v/>
      </c>
    </row>
    <row r="8630" spans="1:11" ht="22.5" x14ac:dyDescent="0.2">
      <c r="A8630" s="1" t="str">
        <f t="shared" si="136"/>
        <v>SINAPI 100791</v>
      </c>
      <c r="B8630" s="3" t="s">
        <v>21527</v>
      </c>
      <c r="C8630" s="3" t="s">
        <v>9961</v>
      </c>
      <c r="D8630" s="2" t="s">
        <v>17117</v>
      </c>
      <c r="E8630" s="3" t="s">
        <v>20621</v>
      </c>
      <c r="F8630" s="67" t="s">
        <v>5737</v>
      </c>
      <c r="G8630" s="67" t="s">
        <v>21253</v>
      </c>
      <c r="I8630" s="3" t="s">
        <v>6300</v>
      </c>
      <c r="J8630" s="3" t="str">
        <f>IF($B8630="SINAPI",IF(ISNUMBER(MATCH(Banco!$C8630,Analitico!$A:$A,0)),INDEX(Analitico!E:E,MATCH(Banco!$C8630,Analitico!$A:$A,0))&amp;"%",""),"")</f>
        <v/>
      </c>
      <c r="K8630" s="3" t="str">
        <f>IF($B8630="SINAPI",IF(ISNUMBER(MATCH(Banco!$C8630,Analitico!$A:$A,0)),INDEX(Analitico!F:F,MATCH(Banco!$C8630,Analitico!$A:$A,0))&amp;"%",""),"")</f>
        <v/>
      </c>
    </row>
    <row r="8631" spans="1:11" ht="22.5" x14ac:dyDescent="0.2">
      <c r="A8631" s="1" t="str">
        <f t="shared" si="136"/>
        <v>SINAPI 100792</v>
      </c>
      <c r="B8631" s="3" t="s">
        <v>21527</v>
      </c>
      <c r="C8631" s="3" t="s">
        <v>9962</v>
      </c>
      <c r="D8631" s="2" t="s">
        <v>17118</v>
      </c>
      <c r="E8631" s="3" t="s">
        <v>20621</v>
      </c>
      <c r="F8631" s="67" t="s">
        <v>21025</v>
      </c>
      <c r="G8631" s="67" t="s">
        <v>5193</v>
      </c>
      <c r="I8631" s="3" t="s">
        <v>6300</v>
      </c>
      <c r="J8631" s="3" t="str">
        <f>IF($B8631="SINAPI",IF(ISNUMBER(MATCH(Banco!$C8631,Analitico!$A:$A,0)),INDEX(Analitico!E:E,MATCH(Banco!$C8631,Analitico!$A:$A,0))&amp;"%",""),"")</f>
        <v/>
      </c>
      <c r="K8631" s="3" t="str">
        <f>IF($B8631="SINAPI",IF(ISNUMBER(MATCH(Banco!$C8631,Analitico!$A:$A,0)),INDEX(Analitico!F:F,MATCH(Banco!$C8631,Analitico!$A:$A,0))&amp;"%",""),"")</f>
        <v/>
      </c>
    </row>
    <row r="8632" spans="1:11" ht="22.5" x14ac:dyDescent="0.2">
      <c r="A8632" s="1" t="str">
        <f t="shared" si="136"/>
        <v>SINAPI 100793</v>
      </c>
      <c r="B8632" s="3" t="s">
        <v>21527</v>
      </c>
      <c r="C8632" s="3" t="s">
        <v>9963</v>
      </c>
      <c r="D8632" s="2" t="s">
        <v>17119</v>
      </c>
      <c r="E8632" s="3" t="s">
        <v>20621</v>
      </c>
      <c r="F8632" s="67" t="s">
        <v>20876</v>
      </c>
      <c r="G8632" s="67" t="s">
        <v>5138</v>
      </c>
      <c r="I8632" s="3" t="s">
        <v>6300</v>
      </c>
      <c r="J8632" s="3" t="str">
        <f>IF($B8632="SINAPI",IF(ISNUMBER(MATCH(Banco!$C8632,Analitico!$A:$A,0)),INDEX(Analitico!E:E,MATCH(Banco!$C8632,Analitico!$A:$A,0))&amp;"%",""),"")</f>
        <v/>
      </c>
      <c r="K8632" s="3" t="str">
        <f>IF($B8632="SINAPI",IF(ISNUMBER(MATCH(Banco!$C8632,Analitico!$A:$A,0)),INDEX(Analitico!F:F,MATCH(Banco!$C8632,Analitico!$A:$A,0))&amp;"%",""),"")</f>
        <v/>
      </c>
    </row>
    <row r="8633" spans="1:11" ht="22.5" x14ac:dyDescent="0.2">
      <c r="A8633" s="1" t="str">
        <f t="shared" si="136"/>
        <v>SINAPI 100794</v>
      </c>
      <c r="B8633" s="3" t="s">
        <v>21527</v>
      </c>
      <c r="C8633" s="3" t="s">
        <v>9964</v>
      </c>
      <c r="D8633" s="2" t="s">
        <v>17120</v>
      </c>
      <c r="E8633" s="3" t="s">
        <v>20621</v>
      </c>
      <c r="F8633" s="67" t="s">
        <v>31863</v>
      </c>
      <c r="G8633" s="67" t="s">
        <v>32344</v>
      </c>
      <c r="I8633" s="3" t="s">
        <v>6300</v>
      </c>
      <c r="J8633" s="3" t="str">
        <f>IF($B8633="SINAPI",IF(ISNUMBER(MATCH(Banco!$C8633,Analitico!$A:$A,0)),INDEX(Analitico!E:E,MATCH(Banco!$C8633,Analitico!$A:$A,0))&amp;"%",""),"")</f>
        <v/>
      </c>
      <c r="K8633" s="3" t="str">
        <f>IF($B8633="SINAPI",IF(ISNUMBER(MATCH(Banco!$C8633,Analitico!$A:$A,0)),INDEX(Analitico!F:F,MATCH(Banco!$C8633,Analitico!$A:$A,0))&amp;"%",""),"")</f>
        <v/>
      </c>
    </row>
    <row r="8634" spans="1:11" ht="22.5" x14ac:dyDescent="0.2">
      <c r="A8634" s="1" t="str">
        <f t="shared" si="136"/>
        <v>SINAPI 100799</v>
      </c>
      <c r="B8634" s="3" t="s">
        <v>21527</v>
      </c>
      <c r="C8634" s="3" t="s">
        <v>9965</v>
      </c>
      <c r="D8634" s="2" t="s">
        <v>17121</v>
      </c>
      <c r="E8634" s="3" t="s">
        <v>20621</v>
      </c>
      <c r="F8634" s="67" t="s">
        <v>21140</v>
      </c>
      <c r="G8634" s="67" t="s">
        <v>5652</v>
      </c>
      <c r="I8634" s="3" t="s">
        <v>6300</v>
      </c>
      <c r="J8634" s="3" t="str">
        <f>IF($B8634="SINAPI",IF(ISNUMBER(MATCH(Banco!$C8634,Analitico!$A:$A,0)),INDEX(Analitico!E:E,MATCH(Banco!$C8634,Analitico!$A:$A,0))&amp;"%",""),"")</f>
        <v/>
      </c>
      <c r="K8634" s="3" t="str">
        <f>IF($B8634="SINAPI",IF(ISNUMBER(MATCH(Banco!$C8634,Analitico!$A:$A,0)),INDEX(Analitico!F:F,MATCH(Banco!$C8634,Analitico!$A:$A,0))&amp;"%",""),"")</f>
        <v/>
      </c>
    </row>
    <row r="8635" spans="1:11" ht="22.5" x14ac:dyDescent="0.2">
      <c r="A8635" s="1" t="str">
        <f t="shared" si="136"/>
        <v>SINAPI 100800</v>
      </c>
      <c r="B8635" s="3" t="s">
        <v>21527</v>
      </c>
      <c r="C8635" s="3" t="s">
        <v>9966</v>
      </c>
      <c r="D8635" s="2" t="s">
        <v>17122</v>
      </c>
      <c r="E8635" s="3" t="s">
        <v>20621</v>
      </c>
      <c r="F8635" s="67" t="s">
        <v>5298</v>
      </c>
      <c r="G8635" s="67" t="s">
        <v>21791</v>
      </c>
      <c r="I8635" s="3" t="s">
        <v>6300</v>
      </c>
      <c r="J8635" s="3" t="str">
        <f>IF($B8635="SINAPI",IF(ISNUMBER(MATCH(Banco!$C8635,Analitico!$A:$A,0)),INDEX(Analitico!E:E,MATCH(Banco!$C8635,Analitico!$A:$A,0))&amp;"%",""),"")</f>
        <v/>
      </c>
      <c r="K8635" s="3" t="str">
        <f>IF($B8635="SINAPI",IF(ISNUMBER(MATCH(Banco!$C8635,Analitico!$A:$A,0)),INDEX(Analitico!F:F,MATCH(Banco!$C8635,Analitico!$A:$A,0))&amp;"%",""),"")</f>
        <v/>
      </c>
    </row>
    <row r="8636" spans="1:11" ht="22.5" x14ac:dyDescent="0.2">
      <c r="A8636" s="1" t="str">
        <f t="shared" si="136"/>
        <v>SINAPI 100801</v>
      </c>
      <c r="B8636" s="3" t="s">
        <v>21527</v>
      </c>
      <c r="C8636" s="3" t="s">
        <v>9967</v>
      </c>
      <c r="D8636" s="2" t="s">
        <v>17123</v>
      </c>
      <c r="E8636" s="3" t="s">
        <v>20621</v>
      </c>
      <c r="F8636" s="67" t="s">
        <v>39439</v>
      </c>
      <c r="G8636" s="67" t="s">
        <v>31547</v>
      </c>
      <c r="I8636" s="3" t="s">
        <v>6300</v>
      </c>
      <c r="J8636" s="3" t="str">
        <f>IF($B8636="SINAPI",IF(ISNUMBER(MATCH(Banco!$C8636,Analitico!$A:$A,0)),INDEX(Analitico!E:E,MATCH(Banco!$C8636,Analitico!$A:$A,0))&amp;"%",""),"")</f>
        <v/>
      </c>
      <c r="K8636" s="3" t="str">
        <f>IF($B8636="SINAPI",IF(ISNUMBER(MATCH(Banco!$C8636,Analitico!$A:$A,0)),INDEX(Analitico!F:F,MATCH(Banco!$C8636,Analitico!$A:$A,0))&amp;"%",""),"")</f>
        <v/>
      </c>
    </row>
    <row r="8637" spans="1:11" ht="22.5" x14ac:dyDescent="0.2">
      <c r="A8637" s="1" t="str">
        <f t="shared" si="136"/>
        <v>SINAPI 100802</v>
      </c>
      <c r="B8637" s="3" t="s">
        <v>21527</v>
      </c>
      <c r="C8637" s="3" t="s">
        <v>9968</v>
      </c>
      <c r="D8637" s="2" t="s">
        <v>17124</v>
      </c>
      <c r="E8637" s="3" t="s">
        <v>20621</v>
      </c>
      <c r="F8637" s="67" t="s">
        <v>35182</v>
      </c>
      <c r="G8637" s="67" t="s">
        <v>36552</v>
      </c>
      <c r="I8637" s="3" t="s">
        <v>6300</v>
      </c>
      <c r="J8637" s="3" t="str">
        <f>IF($B8637="SINAPI",IF(ISNUMBER(MATCH(Banco!$C8637,Analitico!$A:$A,0)),INDEX(Analitico!E:E,MATCH(Banco!$C8637,Analitico!$A:$A,0))&amp;"%",""),"")</f>
        <v/>
      </c>
      <c r="K8637" s="3" t="str">
        <f>IF($B8637="SINAPI",IF(ISNUMBER(MATCH(Banco!$C8637,Analitico!$A:$A,0)),INDEX(Analitico!F:F,MATCH(Banco!$C8637,Analitico!$A:$A,0))&amp;"%",""),"")</f>
        <v/>
      </c>
    </row>
    <row r="8638" spans="1:11" ht="22.5" x14ac:dyDescent="0.2">
      <c r="A8638" s="1" t="str">
        <f t="shared" si="136"/>
        <v>SINAPI 100803</v>
      </c>
      <c r="B8638" s="3" t="s">
        <v>21527</v>
      </c>
      <c r="C8638" s="3" t="s">
        <v>9969</v>
      </c>
      <c r="D8638" s="2" t="s">
        <v>17125</v>
      </c>
      <c r="E8638" s="3" t="s">
        <v>20621</v>
      </c>
      <c r="F8638" s="67" t="s">
        <v>35237</v>
      </c>
      <c r="G8638" s="67" t="s">
        <v>21187</v>
      </c>
      <c r="I8638" s="3" t="s">
        <v>6300</v>
      </c>
      <c r="J8638" s="3" t="str">
        <f>IF($B8638="SINAPI",IF(ISNUMBER(MATCH(Banco!$C8638,Analitico!$A:$A,0)),INDEX(Analitico!E:E,MATCH(Banco!$C8638,Analitico!$A:$A,0))&amp;"%",""),"")</f>
        <v/>
      </c>
      <c r="K8638" s="3" t="str">
        <f>IF($B8638="SINAPI",IF(ISNUMBER(MATCH(Banco!$C8638,Analitico!$A:$A,0)),INDEX(Analitico!F:F,MATCH(Banco!$C8638,Analitico!$A:$A,0))&amp;"%",""),"")</f>
        <v/>
      </c>
    </row>
    <row r="8639" spans="1:11" ht="22.5" x14ac:dyDescent="0.2">
      <c r="A8639" s="1" t="str">
        <f t="shared" si="136"/>
        <v>SINAPI 100804</v>
      </c>
      <c r="B8639" s="3" t="s">
        <v>21527</v>
      </c>
      <c r="C8639" s="3" t="s">
        <v>9970</v>
      </c>
      <c r="D8639" s="2" t="s">
        <v>17126</v>
      </c>
      <c r="E8639" s="3" t="s">
        <v>20621</v>
      </c>
      <c r="F8639" s="67" t="s">
        <v>21185</v>
      </c>
      <c r="G8639" s="67" t="s">
        <v>6287</v>
      </c>
      <c r="I8639" s="3" t="s">
        <v>6300</v>
      </c>
      <c r="J8639" s="3" t="str">
        <f>IF($B8639="SINAPI",IF(ISNUMBER(MATCH(Banco!$C8639,Analitico!$A:$A,0)),INDEX(Analitico!E:E,MATCH(Banco!$C8639,Analitico!$A:$A,0))&amp;"%",""),"")</f>
        <v/>
      </c>
      <c r="K8639" s="3" t="str">
        <f>IF($B8639="SINAPI",IF(ISNUMBER(MATCH(Banco!$C8639,Analitico!$A:$A,0)),INDEX(Analitico!F:F,MATCH(Banco!$C8639,Analitico!$A:$A,0))&amp;"%",""),"")</f>
        <v/>
      </c>
    </row>
    <row r="8640" spans="1:11" ht="22.5" x14ac:dyDescent="0.2">
      <c r="A8640" s="1" t="str">
        <f t="shared" si="136"/>
        <v>SINAPI 100805</v>
      </c>
      <c r="B8640" s="3" t="s">
        <v>21527</v>
      </c>
      <c r="C8640" s="3" t="s">
        <v>9971</v>
      </c>
      <c r="D8640" s="2" t="s">
        <v>17127</v>
      </c>
      <c r="E8640" s="3" t="s">
        <v>20621</v>
      </c>
      <c r="F8640" s="67" t="s">
        <v>5801</v>
      </c>
      <c r="G8640" s="67" t="s">
        <v>29463</v>
      </c>
      <c r="I8640" s="3" t="s">
        <v>6300</v>
      </c>
      <c r="J8640" s="3" t="str">
        <f>IF($B8640="SINAPI",IF(ISNUMBER(MATCH(Banco!$C8640,Analitico!$A:$A,0)),INDEX(Analitico!E:E,MATCH(Banco!$C8640,Analitico!$A:$A,0))&amp;"%",""),"")</f>
        <v/>
      </c>
      <c r="K8640" s="3" t="str">
        <f>IF($B8640="SINAPI",IF(ISNUMBER(MATCH(Banco!$C8640,Analitico!$A:$A,0)),INDEX(Analitico!F:F,MATCH(Banco!$C8640,Analitico!$A:$A,0))&amp;"%",""),"")</f>
        <v/>
      </c>
    </row>
    <row r="8641" spans="1:11" ht="22.5" x14ac:dyDescent="0.2">
      <c r="A8641" s="1" t="str">
        <f t="shared" si="136"/>
        <v>SINAPI 100806</v>
      </c>
      <c r="B8641" s="3" t="s">
        <v>21527</v>
      </c>
      <c r="C8641" s="3" t="s">
        <v>9972</v>
      </c>
      <c r="D8641" s="2" t="s">
        <v>17128</v>
      </c>
      <c r="E8641" s="3" t="s">
        <v>20621</v>
      </c>
      <c r="F8641" s="67" t="s">
        <v>21472</v>
      </c>
      <c r="G8641" s="67" t="s">
        <v>36553</v>
      </c>
      <c r="I8641" s="3" t="s">
        <v>6300</v>
      </c>
      <c r="J8641" s="3" t="str">
        <f>IF($B8641="SINAPI",IF(ISNUMBER(MATCH(Banco!$C8641,Analitico!$A:$A,0)),INDEX(Analitico!E:E,MATCH(Banco!$C8641,Analitico!$A:$A,0))&amp;"%",""),"")</f>
        <v/>
      </c>
      <c r="K8641" s="3" t="str">
        <f>IF($B8641="SINAPI",IF(ISNUMBER(MATCH(Banco!$C8641,Analitico!$A:$A,0)),INDEX(Analitico!F:F,MATCH(Banco!$C8641,Analitico!$A:$A,0))&amp;"%",""),"")</f>
        <v/>
      </c>
    </row>
    <row r="8642" spans="1:11" ht="22.5" x14ac:dyDescent="0.2">
      <c r="A8642" s="1" t="str">
        <f t="shared" si="136"/>
        <v>SINAPI 100807</v>
      </c>
      <c r="B8642" s="3" t="s">
        <v>21527</v>
      </c>
      <c r="C8642" s="3" t="s">
        <v>9973</v>
      </c>
      <c r="D8642" s="2" t="s">
        <v>17129</v>
      </c>
      <c r="E8642" s="3" t="s">
        <v>20621</v>
      </c>
      <c r="F8642" s="67" t="s">
        <v>5008</v>
      </c>
      <c r="G8642" s="67" t="s">
        <v>21094</v>
      </c>
      <c r="I8642" s="3" t="s">
        <v>6300</v>
      </c>
      <c r="J8642" s="3" t="str">
        <f>IF($B8642="SINAPI",IF(ISNUMBER(MATCH(Banco!$C8642,Analitico!$A:$A,0)),INDEX(Analitico!E:E,MATCH(Banco!$C8642,Analitico!$A:$A,0))&amp;"%",""),"")</f>
        <v/>
      </c>
      <c r="K8642" s="3" t="str">
        <f>IF($B8642="SINAPI",IF(ISNUMBER(MATCH(Banco!$C8642,Analitico!$A:$A,0)),INDEX(Analitico!F:F,MATCH(Banco!$C8642,Analitico!$A:$A,0))&amp;"%",""),"")</f>
        <v/>
      </c>
    </row>
    <row r="8643" spans="1:11" ht="22.5" x14ac:dyDescent="0.2">
      <c r="A8643" s="1" t="str">
        <f t="shared" si="136"/>
        <v>SINAPI 100808</v>
      </c>
      <c r="B8643" s="3" t="s">
        <v>21527</v>
      </c>
      <c r="C8643" s="3" t="s">
        <v>9974</v>
      </c>
      <c r="D8643" s="2" t="s">
        <v>17130</v>
      </c>
      <c r="E8643" s="3" t="s">
        <v>20621</v>
      </c>
      <c r="F8643" s="67" t="s">
        <v>39440</v>
      </c>
      <c r="G8643" s="67" t="s">
        <v>5282</v>
      </c>
      <c r="I8643" s="3" t="s">
        <v>6300</v>
      </c>
      <c r="J8643" s="3" t="str">
        <f>IF($B8643="SINAPI",IF(ISNUMBER(MATCH(Banco!$C8643,Analitico!$A:$A,0)),INDEX(Analitico!E:E,MATCH(Banco!$C8643,Analitico!$A:$A,0))&amp;"%",""),"")</f>
        <v/>
      </c>
      <c r="K8643" s="3" t="str">
        <f>IF($B8643="SINAPI",IF(ISNUMBER(MATCH(Banco!$C8643,Analitico!$A:$A,0)),INDEX(Analitico!F:F,MATCH(Banco!$C8643,Analitico!$A:$A,0))&amp;"%",""),"")</f>
        <v/>
      </c>
    </row>
    <row r="8644" spans="1:11" ht="22.5" x14ac:dyDescent="0.2">
      <c r="A8644" s="1" t="str">
        <f t="shared" si="136"/>
        <v>SINAPI 100809</v>
      </c>
      <c r="B8644" s="3" t="s">
        <v>21527</v>
      </c>
      <c r="C8644" s="3" t="s">
        <v>9975</v>
      </c>
      <c r="D8644" s="2" t="s">
        <v>17131</v>
      </c>
      <c r="E8644" s="3" t="s">
        <v>20621</v>
      </c>
      <c r="F8644" s="67" t="s">
        <v>32219</v>
      </c>
      <c r="G8644" s="67" t="s">
        <v>32201</v>
      </c>
      <c r="I8644" s="3" t="s">
        <v>6300</v>
      </c>
      <c r="J8644" s="3" t="str">
        <f>IF($B8644="SINAPI",IF(ISNUMBER(MATCH(Banco!$C8644,Analitico!$A:$A,0)),INDEX(Analitico!E:E,MATCH(Banco!$C8644,Analitico!$A:$A,0))&amp;"%",""),"")</f>
        <v/>
      </c>
      <c r="K8644" s="3" t="str">
        <f>IF($B8644="SINAPI",IF(ISNUMBER(MATCH(Banco!$C8644,Analitico!$A:$A,0)),INDEX(Analitico!F:F,MATCH(Banco!$C8644,Analitico!$A:$A,0))&amp;"%",""),"")</f>
        <v/>
      </c>
    </row>
    <row r="8645" spans="1:11" ht="22.5" x14ac:dyDescent="0.2">
      <c r="A8645" s="1" t="str">
        <f t="shared" si="136"/>
        <v>SINAPI 100810</v>
      </c>
      <c r="B8645" s="3" t="s">
        <v>21527</v>
      </c>
      <c r="C8645" s="3" t="s">
        <v>9976</v>
      </c>
      <c r="D8645" s="2" t="s">
        <v>17132</v>
      </c>
      <c r="E8645" s="3" t="s">
        <v>20621</v>
      </c>
      <c r="F8645" s="67" t="s">
        <v>30825</v>
      </c>
      <c r="G8645" s="67" t="s">
        <v>21852</v>
      </c>
      <c r="I8645" s="3" t="s">
        <v>6300</v>
      </c>
      <c r="J8645" s="3" t="str">
        <f>IF($B8645="SINAPI",IF(ISNUMBER(MATCH(Banco!$C8645,Analitico!$A:$A,0)),INDEX(Analitico!E:E,MATCH(Banco!$C8645,Analitico!$A:$A,0))&amp;"%",""),"")</f>
        <v/>
      </c>
      <c r="K8645" s="3" t="str">
        <f>IF($B8645="SINAPI",IF(ISNUMBER(MATCH(Banco!$C8645,Analitico!$A:$A,0)),INDEX(Analitico!F:F,MATCH(Banco!$C8645,Analitico!$A:$A,0))&amp;"%",""),"")</f>
        <v/>
      </c>
    </row>
    <row r="8646" spans="1:11" ht="22.5" x14ac:dyDescent="0.2">
      <c r="A8646" s="1" t="str">
        <f t="shared" si="136"/>
        <v>SINAPI 101918</v>
      </c>
      <c r="B8646" s="3" t="s">
        <v>21527</v>
      </c>
      <c r="C8646" s="3" t="s">
        <v>9977</v>
      </c>
      <c r="D8646" s="2" t="s">
        <v>17133</v>
      </c>
      <c r="E8646" s="3" t="s">
        <v>20621</v>
      </c>
      <c r="F8646" s="67" t="s">
        <v>39441</v>
      </c>
      <c r="G8646" s="67" t="s">
        <v>5241</v>
      </c>
      <c r="I8646" s="3" t="s">
        <v>6298</v>
      </c>
      <c r="J8646" s="3" t="str">
        <f>IF($B8646="SINAPI",IF(ISNUMBER(MATCH(Banco!$C8646,Analitico!$A:$A,0)),INDEX(Analitico!E:E,MATCH(Banco!$C8646,Analitico!$A:$A,0))&amp;"%",""),"")</f>
        <v/>
      </c>
      <c r="K8646" s="3" t="str">
        <f>IF($B8646="SINAPI",IF(ISNUMBER(MATCH(Banco!$C8646,Analitico!$A:$A,0)),INDEX(Analitico!F:F,MATCH(Banco!$C8646,Analitico!$A:$A,0))&amp;"%",""),"")</f>
        <v/>
      </c>
    </row>
    <row r="8647" spans="1:11" ht="22.5" x14ac:dyDescent="0.2">
      <c r="A8647" s="1" t="str">
        <f t="shared" si="136"/>
        <v>SINAPI 101919</v>
      </c>
      <c r="B8647" s="3" t="s">
        <v>21527</v>
      </c>
      <c r="C8647" s="3" t="s">
        <v>9978</v>
      </c>
      <c r="D8647" s="2" t="s">
        <v>17134</v>
      </c>
      <c r="E8647" s="3" t="s">
        <v>20622</v>
      </c>
      <c r="F8647" s="67" t="s">
        <v>39442</v>
      </c>
      <c r="G8647" s="67" t="s">
        <v>36554</v>
      </c>
      <c r="I8647" s="3" t="s">
        <v>6298</v>
      </c>
      <c r="J8647" s="3" t="str">
        <f>IF($B8647="SINAPI",IF(ISNUMBER(MATCH(Banco!$C8647,Analitico!$A:$A,0)),INDEX(Analitico!E:E,MATCH(Banco!$C8647,Analitico!$A:$A,0))&amp;"%",""),"")</f>
        <v/>
      </c>
      <c r="K8647" s="3" t="str">
        <f>IF($B8647="SINAPI",IF(ISNUMBER(MATCH(Banco!$C8647,Analitico!$A:$A,0)),INDEX(Analitico!F:F,MATCH(Banco!$C8647,Analitico!$A:$A,0))&amp;"%",""),"")</f>
        <v/>
      </c>
    </row>
    <row r="8648" spans="1:11" ht="22.5" x14ac:dyDescent="0.2">
      <c r="A8648" s="1" t="str">
        <f t="shared" si="136"/>
        <v>SINAPI 101920</v>
      </c>
      <c r="B8648" s="3" t="s">
        <v>21527</v>
      </c>
      <c r="C8648" s="3" t="s">
        <v>9979</v>
      </c>
      <c r="D8648" s="2" t="s">
        <v>17135</v>
      </c>
      <c r="E8648" s="3" t="s">
        <v>20622</v>
      </c>
      <c r="F8648" s="67" t="s">
        <v>39443</v>
      </c>
      <c r="G8648" s="67" t="s">
        <v>36555</v>
      </c>
      <c r="I8648" s="3" t="s">
        <v>6298</v>
      </c>
      <c r="J8648" s="3" t="str">
        <f>IF($B8648="SINAPI",IF(ISNUMBER(MATCH(Banco!$C8648,Analitico!$A:$A,0)),INDEX(Analitico!E:E,MATCH(Banco!$C8648,Analitico!$A:$A,0))&amp;"%",""),"")</f>
        <v/>
      </c>
      <c r="K8648" s="3" t="str">
        <f>IF($B8648="SINAPI",IF(ISNUMBER(MATCH(Banco!$C8648,Analitico!$A:$A,0)),INDEX(Analitico!F:F,MATCH(Banco!$C8648,Analitico!$A:$A,0))&amp;"%",""),"")</f>
        <v/>
      </c>
    </row>
    <row r="8649" spans="1:11" ht="22.5" x14ac:dyDescent="0.2">
      <c r="A8649" s="1" t="str">
        <f t="shared" si="136"/>
        <v>SINAPI 101921</v>
      </c>
      <c r="B8649" s="3" t="s">
        <v>21527</v>
      </c>
      <c r="C8649" s="3" t="s">
        <v>9980</v>
      </c>
      <c r="D8649" s="2" t="s">
        <v>17136</v>
      </c>
      <c r="E8649" s="3" t="s">
        <v>20622</v>
      </c>
      <c r="F8649" s="67" t="s">
        <v>39444</v>
      </c>
      <c r="G8649" s="67" t="s">
        <v>36556</v>
      </c>
      <c r="I8649" s="3" t="s">
        <v>6298</v>
      </c>
      <c r="J8649" s="3" t="str">
        <f>IF($B8649="SINAPI",IF(ISNUMBER(MATCH(Banco!$C8649,Analitico!$A:$A,0)),INDEX(Analitico!E:E,MATCH(Banco!$C8649,Analitico!$A:$A,0))&amp;"%",""),"")</f>
        <v/>
      </c>
      <c r="K8649" s="3" t="str">
        <f>IF($B8649="SINAPI",IF(ISNUMBER(MATCH(Banco!$C8649,Analitico!$A:$A,0)),INDEX(Analitico!F:F,MATCH(Banco!$C8649,Analitico!$A:$A,0))&amp;"%",""),"")</f>
        <v/>
      </c>
    </row>
    <row r="8650" spans="1:11" ht="22.5" x14ac:dyDescent="0.2">
      <c r="A8650" s="1" t="str">
        <f t="shared" si="136"/>
        <v>SINAPI 101922</v>
      </c>
      <c r="B8650" s="3" t="s">
        <v>21527</v>
      </c>
      <c r="C8650" s="3" t="s">
        <v>9981</v>
      </c>
      <c r="D8650" s="2" t="s">
        <v>17137</v>
      </c>
      <c r="E8650" s="3" t="s">
        <v>20622</v>
      </c>
      <c r="F8650" s="67" t="s">
        <v>39444</v>
      </c>
      <c r="G8650" s="67" t="s">
        <v>36556</v>
      </c>
      <c r="I8650" s="3" t="s">
        <v>6298</v>
      </c>
      <c r="J8650" s="3" t="str">
        <f>IF($B8650="SINAPI",IF(ISNUMBER(MATCH(Banco!$C8650,Analitico!$A:$A,0)),INDEX(Analitico!E:E,MATCH(Banco!$C8650,Analitico!$A:$A,0))&amp;"%",""),"")</f>
        <v/>
      </c>
      <c r="K8650" s="3" t="str">
        <f>IF($B8650="SINAPI",IF(ISNUMBER(MATCH(Banco!$C8650,Analitico!$A:$A,0)),INDEX(Analitico!F:F,MATCH(Banco!$C8650,Analitico!$A:$A,0))&amp;"%",""),"")</f>
        <v/>
      </c>
    </row>
    <row r="8651" spans="1:11" ht="22.5" x14ac:dyDescent="0.2">
      <c r="A8651" s="1" t="str">
        <f t="shared" si="136"/>
        <v>SINAPI 101923</v>
      </c>
      <c r="B8651" s="3" t="s">
        <v>21527</v>
      </c>
      <c r="C8651" s="3" t="s">
        <v>9982</v>
      </c>
      <c r="D8651" s="2" t="s">
        <v>17138</v>
      </c>
      <c r="E8651" s="3" t="s">
        <v>20622</v>
      </c>
      <c r="F8651" s="67" t="s">
        <v>39444</v>
      </c>
      <c r="G8651" s="67" t="s">
        <v>36556</v>
      </c>
      <c r="I8651" s="3" t="s">
        <v>6298</v>
      </c>
      <c r="J8651" s="3" t="str">
        <f>IF($B8651="SINAPI",IF(ISNUMBER(MATCH(Banco!$C8651,Analitico!$A:$A,0)),INDEX(Analitico!E:E,MATCH(Banco!$C8651,Analitico!$A:$A,0))&amp;"%",""),"")</f>
        <v/>
      </c>
      <c r="K8651" s="3" t="str">
        <f>IF($B8651="SINAPI",IF(ISNUMBER(MATCH(Banco!$C8651,Analitico!$A:$A,0)),INDEX(Analitico!F:F,MATCH(Banco!$C8651,Analitico!$A:$A,0))&amp;"%",""),"")</f>
        <v/>
      </c>
    </row>
    <row r="8652" spans="1:11" ht="22.5" x14ac:dyDescent="0.2">
      <c r="A8652" s="1" t="str">
        <f t="shared" si="136"/>
        <v>SINAPI 101924</v>
      </c>
      <c r="B8652" s="3" t="s">
        <v>21527</v>
      </c>
      <c r="C8652" s="3" t="s">
        <v>9983</v>
      </c>
      <c r="D8652" s="2" t="s">
        <v>17139</v>
      </c>
      <c r="E8652" s="3" t="s">
        <v>20622</v>
      </c>
      <c r="F8652" s="67" t="s">
        <v>39445</v>
      </c>
      <c r="G8652" s="67" t="s">
        <v>36557</v>
      </c>
      <c r="I8652" s="3" t="s">
        <v>6298</v>
      </c>
      <c r="J8652" s="3" t="str">
        <f>IF($B8652="SINAPI",IF(ISNUMBER(MATCH(Banco!$C8652,Analitico!$A:$A,0)),INDEX(Analitico!E:E,MATCH(Banco!$C8652,Analitico!$A:$A,0))&amp;"%",""),"")</f>
        <v/>
      </c>
      <c r="K8652" s="3" t="str">
        <f>IF($B8652="SINAPI",IF(ISNUMBER(MATCH(Banco!$C8652,Analitico!$A:$A,0)),INDEX(Analitico!F:F,MATCH(Banco!$C8652,Analitico!$A:$A,0))&amp;"%",""),"")</f>
        <v/>
      </c>
    </row>
    <row r="8653" spans="1:11" ht="22.5" x14ac:dyDescent="0.2">
      <c r="A8653" s="1" t="str">
        <f t="shared" si="136"/>
        <v>SINAPI 101925</v>
      </c>
      <c r="B8653" s="3" t="s">
        <v>21527</v>
      </c>
      <c r="C8653" s="3" t="s">
        <v>9984</v>
      </c>
      <c r="D8653" s="2" t="s">
        <v>17140</v>
      </c>
      <c r="E8653" s="3" t="s">
        <v>20622</v>
      </c>
      <c r="F8653" s="67" t="s">
        <v>39446</v>
      </c>
      <c r="G8653" s="67" t="s">
        <v>36558</v>
      </c>
      <c r="I8653" s="3" t="s">
        <v>6298</v>
      </c>
      <c r="J8653" s="3" t="str">
        <f>IF($B8653="SINAPI",IF(ISNUMBER(MATCH(Banco!$C8653,Analitico!$A:$A,0)),INDEX(Analitico!E:E,MATCH(Banco!$C8653,Analitico!$A:$A,0))&amp;"%",""),"")</f>
        <v/>
      </c>
      <c r="K8653" s="3" t="str">
        <f>IF($B8653="SINAPI",IF(ISNUMBER(MATCH(Banco!$C8653,Analitico!$A:$A,0)),INDEX(Analitico!F:F,MATCH(Banco!$C8653,Analitico!$A:$A,0))&amp;"%",""),"")</f>
        <v/>
      </c>
    </row>
    <row r="8654" spans="1:11" ht="22.5" x14ac:dyDescent="0.2">
      <c r="A8654" s="1" t="str">
        <f t="shared" si="136"/>
        <v>SINAPI 101926</v>
      </c>
      <c r="B8654" s="3" t="s">
        <v>21527</v>
      </c>
      <c r="C8654" s="3" t="s">
        <v>9985</v>
      </c>
      <c r="D8654" s="2" t="s">
        <v>17141</v>
      </c>
      <c r="E8654" s="3" t="s">
        <v>20622</v>
      </c>
      <c r="F8654" s="67" t="s">
        <v>39447</v>
      </c>
      <c r="G8654" s="67" t="s">
        <v>36559</v>
      </c>
      <c r="I8654" s="3" t="s">
        <v>6298</v>
      </c>
      <c r="J8654" s="3" t="str">
        <f>IF($B8654="SINAPI",IF(ISNUMBER(MATCH(Banco!$C8654,Analitico!$A:$A,0)),INDEX(Analitico!E:E,MATCH(Banco!$C8654,Analitico!$A:$A,0))&amp;"%",""),"")</f>
        <v/>
      </c>
      <c r="K8654" s="3" t="str">
        <f>IF($B8654="SINAPI",IF(ISNUMBER(MATCH(Banco!$C8654,Analitico!$A:$A,0)),INDEX(Analitico!F:F,MATCH(Banco!$C8654,Analitico!$A:$A,0))&amp;"%",""),"")</f>
        <v/>
      </c>
    </row>
    <row r="8655" spans="1:11" ht="22.5" x14ac:dyDescent="0.2">
      <c r="A8655" s="1" t="str">
        <f t="shared" si="136"/>
        <v>SINAPI 101927</v>
      </c>
      <c r="B8655" s="3" t="s">
        <v>21527</v>
      </c>
      <c r="C8655" s="3" t="s">
        <v>9986</v>
      </c>
      <c r="D8655" s="2" t="s">
        <v>17142</v>
      </c>
      <c r="E8655" s="3" t="s">
        <v>20621</v>
      </c>
      <c r="F8655" s="67" t="s">
        <v>39448</v>
      </c>
      <c r="G8655" s="67" t="s">
        <v>36560</v>
      </c>
      <c r="I8655" s="3" t="s">
        <v>6298</v>
      </c>
      <c r="J8655" s="3" t="str">
        <f>IF($B8655="SINAPI",IF(ISNUMBER(MATCH(Banco!$C8655,Analitico!$A:$A,0)),INDEX(Analitico!E:E,MATCH(Banco!$C8655,Analitico!$A:$A,0))&amp;"%",""),"")</f>
        <v/>
      </c>
      <c r="K8655" s="3" t="str">
        <f>IF($B8655="SINAPI",IF(ISNUMBER(MATCH(Banco!$C8655,Analitico!$A:$A,0)),INDEX(Analitico!F:F,MATCH(Banco!$C8655,Analitico!$A:$A,0))&amp;"%",""),"")</f>
        <v/>
      </c>
    </row>
    <row r="8656" spans="1:11" ht="22.5" x14ac:dyDescent="0.2">
      <c r="A8656" s="1" t="str">
        <f t="shared" si="136"/>
        <v>SINAPI 101928</v>
      </c>
      <c r="B8656" s="3" t="s">
        <v>21527</v>
      </c>
      <c r="C8656" s="3" t="s">
        <v>9987</v>
      </c>
      <c r="D8656" s="2" t="s">
        <v>17143</v>
      </c>
      <c r="E8656" s="3" t="s">
        <v>20622</v>
      </c>
      <c r="F8656" s="67" t="s">
        <v>39449</v>
      </c>
      <c r="G8656" s="67" t="s">
        <v>34412</v>
      </c>
      <c r="I8656" s="3" t="s">
        <v>6298</v>
      </c>
      <c r="J8656" s="3" t="str">
        <f>IF($B8656="SINAPI",IF(ISNUMBER(MATCH(Banco!$C8656,Analitico!$A:$A,0)),INDEX(Analitico!E:E,MATCH(Banco!$C8656,Analitico!$A:$A,0))&amp;"%",""),"")</f>
        <v/>
      </c>
      <c r="K8656" s="3" t="str">
        <f>IF($B8656="SINAPI",IF(ISNUMBER(MATCH(Banco!$C8656,Analitico!$A:$A,0)),INDEX(Analitico!F:F,MATCH(Banco!$C8656,Analitico!$A:$A,0))&amp;"%",""),"")</f>
        <v/>
      </c>
    </row>
    <row r="8657" spans="1:11" ht="22.5" x14ac:dyDescent="0.2">
      <c r="A8657" s="1" t="str">
        <f t="shared" si="136"/>
        <v>SINAPI 101929</v>
      </c>
      <c r="B8657" s="3" t="s">
        <v>21527</v>
      </c>
      <c r="C8657" s="3" t="s">
        <v>9988</v>
      </c>
      <c r="D8657" s="2" t="s">
        <v>17144</v>
      </c>
      <c r="E8657" s="3" t="s">
        <v>20622</v>
      </c>
      <c r="F8657" s="67" t="s">
        <v>39450</v>
      </c>
      <c r="G8657" s="67" t="s">
        <v>32172</v>
      </c>
      <c r="I8657" s="3" t="s">
        <v>6298</v>
      </c>
      <c r="J8657" s="3" t="str">
        <f>IF($B8657="SINAPI",IF(ISNUMBER(MATCH(Banco!$C8657,Analitico!$A:$A,0)),INDEX(Analitico!E:E,MATCH(Banco!$C8657,Analitico!$A:$A,0))&amp;"%",""),"")</f>
        <v/>
      </c>
      <c r="K8657" s="3" t="str">
        <f>IF($B8657="SINAPI",IF(ISNUMBER(MATCH(Banco!$C8657,Analitico!$A:$A,0)),INDEX(Analitico!F:F,MATCH(Banco!$C8657,Analitico!$A:$A,0))&amp;"%",""),"")</f>
        <v/>
      </c>
    </row>
    <row r="8658" spans="1:11" ht="22.5" x14ac:dyDescent="0.2">
      <c r="A8658" s="1" t="str">
        <f t="shared" si="136"/>
        <v>SINAPI 101930</v>
      </c>
      <c r="B8658" s="3" t="s">
        <v>21527</v>
      </c>
      <c r="C8658" s="3" t="s">
        <v>9989</v>
      </c>
      <c r="D8658" s="2" t="s">
        <v>17145</v>
      </c>
      <c r="E8658" s="3" t="s">
        <v>20622</v>
      </c>
      <c r="F8658" s="67" t="s">
        <v>39451</v>
      </c>
      <c r="G8658" s="67" t="s">
        <v>36561</v>
      </c>
      <c r="I8658" s="3" t="s">
        <v>6298</v>
      </c>
      <c r="J8658" s="3" t="str">
        <f>IF($B8658="SINAPI",IF(ISNUMBER(MATCH(Banco!$C8658,Analitico!$A:$A,0)),INDEX(Analitico!E:E,MATCH(Banco!$C8658,Analitico!$A:$A,0))&amp;"%",""),"")</f>
        <v/>
      </c>
      <c r="K8658" s="3" t="str">
        <f>IF($B8658="SINAPI",IF(ISNUMBER(MATCH(Banco!$C8658,Analitico!$A:$A,0)),INDEX(Analitico!F:F,MATCH(Banco!$C8658,Analitico!$A:$A,0))&amp;"%",""),"")</f>
        <v/>
      </c>
    </row>
    <row r="8659" spans="1:11" ht="22.5" x14ac:dyDescent="0.2">
      <c r="A8659" s="1" t="str">
        <f t="shared" si="136"/>
        <v>SINAPI 101931</v>
      </c>
      <c r="B8659" s="3" t="s">
        <v>21527</v>
      </c>
      <c r="C8659" s="3" t="s">
        <v>9990</v>
      </c>
      <c r="D8659" s="2" t="s">
        <v>17146</v>
      </c>
      <c r="E8659" s="3" t="s">
        <v>20622</v>
      </c>
      <c r="F8659" s="67" t="s">
        <v>39451</v>
      </c>
      <c r="G8659" s="67" t="s">
        <v>36561</v>
      </c>
      <c r="I8659" s="3" t="s">
        <v>6298</v>
      </c>
      <c r="J8659" s="3" t="str">
        <f>IF($B8659="SINAPI",IF(ISNUMBER(MATCH(Banco!$C8659,Analitico!$A:$A,0)),INDEX(Analitico!E:E,MATCH(Banco!$C8659,Analitico!$A:$A,0))&amp;"%",""),"")</f>
        <v/>
      </c>
      <c r="K8659" s="3" t="str">
        <f>IF($B8659="SINAPI",IF(ISNUMBER(MATCH(Banco!$C8659,Analitico!$A:$A,0)),INDEX(Analitico!F:F,MATCH(Banco!$C8659,Analitico!$A:$A,0))&amp;"%",""),"")</f>
        <v/>
      </c>
    </row>
    <row r="8660" spans="1:11" ht="22.5" x14ac:dyDescent="0.2">
      <c r="A8660" s="1" t="str">
        <f t="shared" si="136"/>
        <v>SINAPI 101932</v>
      </c>
      <c r="B8660" s="3" t="s">
        <v>21527</v>
      </c>
      <c r="C8660" s="3" t="s">
        <v>9991</v>
      </c>
      <c r="D8660" s="2" t="s">
        <v>17147</v>
      </c>
      <c r="E8660" s="3" t="s">
        <v>20622</v>
      </c>
      <c r="F8660" s="67" t="s">
        <v>39451</v>
      </c>
      <c r="G8660" s="67" t="s">
        <v>36561</v>
      </c>
      <c r="I8660" s="3" t="s">
        <v>6298</v>
      </c>
      <c r="J8660" s="3" t="str">
        <f>IF($B8660="SINAPI",IF(ISNUMBER(MATCH(Banco!$C8660,Analitico!$A:$A,0)),INDEX(Analitico!E:E,MATCH(Banco!$C8660,Analitico!$A:$A,0))&amp;"%",""),"")</f>
        <v/>
      </c>
      <c r="K8660" s="3" t="str">
        <f>IF($B8660="SINAPI",IF(ISNUMBER(MATCH(Banco!$C8660,Analitico!$A:$A,0)),INDEX(Analitico!F:F,MATCH(Banco!$C8660,Analitico!$A:$A,0))&amp;"%",""),"")</f>
        <v/>
      </c>
    </row>
    <row r="8661" spans="1:11" ht="22.5" x14ac:dyDescent="0.2">
      <c r="A8661" s="1" t="str">
        <f t="shared" si="136"/>
        <v>SINAPI 101933</v>
      </c>
      <c r="B8661" s="3" t="s">
        <v>21527</v>
      </c>
      <c r="C8661" s="3" t="s">
        <v>9992</v>
      </c>
      <c r="D8661" s="2" t="s">
        <v>17148</v>
      </c>
      <c r="E8661" s="3" t="s">
        <v>20622</v>
      </c>
      <c r="F8661" s="67" t="s">
        <v>36190</v>
      </c>
      <c r="G8661" s="67" t="s">
        <v>29517</v>
      </c>
      <c r="I8661" s="3" t="s">
        <v>6298</v>
      </c>
      <c r="J8661" s="3" t="str">
        <f>IF($B8661="SINAPI",IF(ISNUMBER(MATCH(Banco!$C8661,Analitico!$A:$A,0)),INDEX(Analitico!E:E,MATCH(Banco!$C8661,Analitico!$A:$A,0))&amp;"%",""),"")</f>
        <v/>
      </c>
      <c r="K8661" s="3" t="str">
        <f>IF($B8661="SINAPI",IF(ISNUMBER(MATCH(Banco!$C8661,Analitico!$A:$A,0)),INDEX(Analitico!F:F,MATCH(Banco!$C8661,Analitico!$A:$A,0))&amp;"%",""),"")</f>
        <v/>
      </c>
    </row>
    <row r="8662" spans="1:11" ht="22.5" x14ac:dyDescent="0.2">
      <c r="A8662" s="1" t="str">
        <f t="shared" si="136"/>
        <v>SINAPI 101934</v>
      </c>
      <c r="B8662" s="3" t="s">
        <v>21527</v>
      </c>
      <c r="C8662" s="3" t="s">
        <v>9993</v>
      </c>
      <c r="D8662" s="2" t="s">
        <v>17149</v>
      </c>
      <c r="E8662" s="3" t="s">
        <v>20622</v>
      </c>
      <c r="F8662" s="67" t="s">
        <v>32282</v>
      </c>
      <c r="G8662" s="67" t="s">
        <v>36562</v>
      </c>
      <c r="I8662" s="3" t="s">
        <v>6298</v>
      </c>
      <c r="J8662" s="3" t="str">
        <f>IF($B8662="SINAPI",IF(ISNUMBER(MATCH(Banco!$C8662,Analitico!$A:$A,0)),INDEX(Analitico!E:E,MATCH(Banco!$C8662,Analitico!$A:$A,0))&amp;"%",""),"")</f>
        <v/>
      </c>
      <c r="K8662" s="3" t="str">
        <f>IF($B8662="SINAPI",IF(ISNUMBER(MATCH(Banco!$C8662,Analitico!$A:$A,0)),INDEX(Analitico!F:F,MATCH(Banco!$C8662,Analitico!$A:$A,0))&amp;"%",""),"")</f>
        <v/>
      </c>
    </row>
    <row r="8663" spans="1:11" ht="22.5" x14ac:dyDescent="0.2">
      <c r="A8663" s="1" t="str">
        <f t="shared" si="136"/>
        <v>SINAPI 101935</v>
      </c>
      <c r="B8663" s="3" t="s">
        <v>21527</v>
      </c>
      <c r="C8663" s="3" t="s">
        <v>9994</v>
      </c>
      <c r="D8663" s="2" t="s">
        <v>17150</v>
      </c>
      <c r="E8663" s="3" t="s">
        <v>20622</v>
      </c>
      <c r="F8663" s="67" t="s">
        <v>39452</v>
      </c>
      <c r="G8663" s="67" t="s">
        <v>36563</v>
      </c>
      <c r="I8663" s="3" t="s">
        <v>6298</v>
      </c>
      <c r="J8663" s="3" t="str">
        <f>IF($B8663="SINAPI",IF(ISNUMBER(MATCH(Banco!$C8663,Analitico!$A:$A,0)),INDEX(Analitico!E:E,MATCH(Banco!$C8663,Analitico!$A:$A,0))&amp;"%",""),"")</f>
        <v/>
      </c>
      <c r="K8663" s="3" t="str">
        <f>IF($B8663="SINAPI",IF(ISNUMBER(MATCH(Banco!$C8663,Analitico!$A:$A,0)),INDEX(Analitico!F:F,MATCH(Banco!$C8663,Analitico!$A:$A,0))&amp;"%",""),"")</f>
        <v/>
      </c>
    </row>
    <row r="8664" spans="1:11" ht="22.5" x14ac:dyDescent="0.2">
      <c r="A8664" s="1" t="str">
        <f t="shared" si="136"/>
        <v>SINAPI 103802</v>
      </c>
      <c r="B8664" s="3" t="s">
        <v>21527</v>
      </c>
      <c r="C8664" s="3" t="s">
        <v>9995</v>
      </c>
      <c r="D8664" s="2" t="s">
        <v>17151</v>
      </c>
      <c r="E8664" s="3" t="s">
        <v>20621</v>
      </c>
      <c r="F8664" s="67" t="s">
        <v>5117</v>
      </c>
      <c r="G8664" s="67" t="s">
        <v>5743</v>
      </c>
      <c r="I8664" s="3" t="s">
        <v>6300</v>
      </c>
      <c r="J8664" s="3" t="str">
        <f>IF($B8664="SINAPI",IF(ISNUMBER(MATCH(Banco!$C8664,Analitico!$A:$A,0)),INDEX(Analitico!E:E,MATCH(Banco!$C8664,Analitico!$A:$A,0))&amp;"%",""),"")</f>
        <v/>
      </c>
      <c r="K8664" s="3" t="str">
        <f>IF($B8664="SINAPI",IF(ISNUMBER(MATCH(Banco!$C8664,Analitico!$A:$A,0)),INDEX(Analitico!F:F,MATCH(Banco!$C8664,Analitico!$A:$A,0))&amp;"%",""),"")</f>
        <v/>
      </c>
    </row>
    <row r="8665" spans="1:11" ht="22.5" x14ac:dyDescent="0.2">
      <c r="A8665" s="1" t="str">
        <f t="shared" si="136"/>
        <v>SINAPI 103803</v>
      </c>
      <c r="B8665" s="3" t="s">
        <v>21527</v>
      </c>
      <c r="C8665" s="3" t="s">
        <v>9996</v>
      </c>
      <c r="D8665" s="2" t="s">
        <v>17152</v>
      </c>
      <c r="E8665" s="3" t="s">
        <v>20621</v>
      </c>
      <c r="F8665" s="67" t="s">
        <v>31036</v>
      </c>
      <c r="G8665" s="67" t="s">
        <v>36564</v>
      </c>
      <c r="I8665" s="3" t="s">
        <v>6300</v>
      </c>
      <c r="J8665" s="3" t="str">
        <f>IF($B8665="SINAPI",IF(ISNUMBER(MATCH(Banco!$C8665,Analitico!$A:$A,0)),INDEX(Analitico!E:E,MATCH(Banco!$C8665,Analitico!$A:$A,0))&amp;"%",""),"")</f>
        <v/>
      </c>
      <c r="K8665" s="3" t="str">
        <f>IF($B8665="SINAPI",IF(ISNUMBER(MATCH(Banco!$C8665,Analitico!$A:$A,0)),INDEX(Analitico!F:F,MATCH(Banco!$C8665,Analitico!$A:$A,0))&amp;"%",""),"")</f>
        <v/>
      </c>
    </row>
    <row r="8666" spans="1:11" ht="22.5" x14ac:dyDescent="0.2">
      <c r="A8666" s="1" t="str">
        <f t="shared" si="136"/>
        <v>SINAPI 103804</v>
      </c>
      <c r="B8666" s="3" t="s">
        <v>21527</v>
      </c>
      <c r="C8666" s="3" t="s">
        <v>9997</v>
      </c>
      <c r="D8666" s="2" t="s">
        <v>17153</v>
      </c>
      <c r="E8666" s="3" t="s">
        <v>20621</v>
      </c>
      <c r="F8666" s="67" t="s">
        <v>39453</v>
      </c>
      <c r="G8666" s="67" t="s">
        <v>36565</v>
      </c>
      <c r="I8666" s="3" t="s">
        <v>6300</v>
      </c>
      <c r="J8666" s="3" t="str">
        <f>IF($B8666="SINAPI",IF(ISNUMBER(MATCH(Banco!$C8666,Analitico!$A:$A,0)),INDEX(Analitico!E:E,MATCH(Banco!$C8666,Analitico!$A:$A,0))&amp;"%",""),"")</f>
        <v/>
      </c>
      <c r="K8666" s="3" t="str">
        <f>IF($B8666="SINAPI",IF(ISNUMBER(MATCH(Banco!$C8666,Analitico!$A:$A,0)),INDEX(Analitico!F:F,MATCH(Banco!$C8666,Analitico!$A:$A,0))&amp;"%",""),"")</f>
        <v/>
      </c>
    </row>
    <row r="8667" spans="1:11" ht="22.5" x14ac:dyDescent="0.2">
      <c r="A8667" s="1" t="str">
        <f t="shared" si="136"/>
        <v>SINAPI 103835</v>
      </c>
      <c r="B8667" s="3" t="s">
        <v>21527</v>
      </c>
      <c r="C8667" s="3" t="s">
        <v>9998</v>
      </c>
      <c r="D8667" s="2" t="s">
        <v>17154</v>
      </c>
      <c r="E8667" s="3" t="s">
        <v>20621</v>
      </c>
      <c r="F8667" s="67" t="s">
        <v>39454</v>
      </c>
      <c r="G8667" s="67" t="s">
        <v>21143</v>
      </c>
      <c r="I8667" s="3" t="s">
        <v>6300</v>
      </c>
      <c r="J8667" s="3" t="str">
        <f>IF($B8667="SINAPI",IF(ISNUMBER(MATCH(Banco!$C8667,Analitico!$A:$A,0)),INDEX(Analitico!E:E,MATCH(Banco!$C8667,Analitico!$A:$A,0))&amp;"%",""),"")</f>
        <v/>
      </c>
      <c r="K8667" s="3" t="str">
        <f>IF($B8667="SINAPI",IF(ISNUMBER(MATCH(Banco!$C8667,Analitico!$A:$A,0)),INDEX(Analitico!F:F,MATCH(Banco!$C8667,Analitico!$A:$A,0))&amp;"%",""),"")</f>
        <v/>
      </c>
    </row>
    <row r="8668" spans="1:11" ht="22.5" x14ac:dyDescent="0.2">
      <c r="A8668" s="1" t="str">
        <f t="shared" si="136"/>
        <v>SINAPI 103836</v>
      </c>
      <c r="B8668" s="3" t="s">
        <v>21527</v>
      </c>
      <c r="C8668" s="3" t="s">
        <v>9999</v>
      </c>
      <c r="D8668" s="2" t="s">
        <v>17155</v>
      </c>
      <c r="E8668" s="3" t="s">
        <v>20621</v>
      </c>
      <c r="F8668" s="67" t="s">
        <v>39455</v>
      </c>
      <c r="G8668" s="67" t="s">
        <v>33673</v>
      </c>
      <c r="I8668" s="3" t="s">
        <v>6300</v>
      </c>
      <c r="J8668" s="3" t="str">
        <f>IF($B8668="SINAPI",IF(ISNUMBER(MATCH(Banco!$C8668,Analitico!$A:$A,0)),INDEX(Analitico!E:E,MATCH(Banco!$C8668,Analitico!$A:$A,0))&amp;"%",""),"")</f>
        <v/>
      </c>
      <c r="K8668" s="3" t="str">
        <f>IF($B8668="SINAPI",IF(ISNUMBER(MATCH(Banco!$C8668,Analitico!$A:$A,0)),INDEX(Analitico!F:F,MATCH(Banco!$C8668,Analitico!$A:$A,0))&amp;"%",""),"")</f>
        <v/>
      </c>
    </row>
    <row r="8669" spans="1:11" ht="22.5" x14ac:dyDescent="0.2">
      <c r="A8669" s="1" t="str">
        <f t="shared" si="136"/>
        <v>SINAPI 103837</v>
      </c>
      <c r="B8669" s="3" t="s">
        <v>21527</v>
      </c>
      <c r="C8669" s="3" t="s">
        <v>10000</v>
      </c>
      <c r="D8669" s="2" t="s">
        <v>17156</v>
      </c>
      <c r="E8669" s="3" t="s">
        <v>20621</v>
      </c>
      <c r="F8669" s="67" t="s">
        <v>38825</v>
      </c>
      <c r="G8669" s="67" t="s">
        <v>32259</v>
      </c>
      <c r="I8669" s="3" t="s">
        <v>6300</v>
      </c>
      <c r="J8669" s="3" t="str">
        <f>IF($B8669="SINAPI",IF(ISNUMBER(MATCH(Banco!$C8669,Analitico!$A:$A,0)),INDEX(Analitico!E:E,MATCH(Banco!$C8669,Analitico!$A:$A,0))&amp;"%",""),"")</f>
        <v/>
      </c>
      <c r="K8669" s="3" t="str">
        <f>IF($B8669="SINAPI",IF(ISNUMBER(MATCH(Banco!$C8669,Analitico!$A:$A,0)),INDEX(Analitico!F:F,MATCH(Banco!$C8669,Analitico!$A:$A,0))&amp;"%",""),"")</f>
        <v/>
      </c>
    </row>
    <row r="8670" spans="1:11" ht="22.5" x14ac:dyDescent="0.2">
      <c r="A8670" s="1" t="str">
        <f t="shared" si="136"/>
        <v>SINAPI 103868</v>
      </c>
      <c r="B8670" s="3" t="s">
        <v>21527</v>
      </c>
      <c r="C8670" s="3" t="s">
        <v>10001</v>
      </c>
      <c r="D8670" s="2" t="s">
        <v>17157</v>
      </c>
      <c r="E8670" s="3" t="s">
        <v>20621</v>
      </c>
      <c r="F8670" s="67" t="s">
        <v>21542</v>
      </c>
      <c r="G8670" s="67" t="s">
        <v>32127</v>
      </c>
      <c r="I8670" s="3" t="s">
        <v>6300</v>
      </c>
      <c r="J8670" s="3" t="str">
        <f>IF($B8670="SINAPI",IF(ISNUMBER(MATCH(Banco!$C8670,Analitico!$A:$A,0)),INDEX(Analitico!E:E,MATCH(Banco!$C8670,Analitico!$A:$A,0))&amp;"%",""),"")</f>
        <v/>
      </c>
      <c r="K8670" s="3" t="str">
        <f>IF($B8670="SINAPI",IF(ISNUMBER(MATCH(Banco!$C8670,Analitico!$A:$A,0)),INDEX(Analitico!F:F,MATCH(Banco!$C8670,Analitico!$A:$A,0))&amp;"%",""),"")</f>
        <v/>
      </c>
    </row>
    <row r="8671" spans="1:11" ht="22.5" x14ac:dyDescent="0.2">
      <c r="A8671" s="1" t="str">
        <f t="shared" si="136"/>
        <v>SINAPI 103869</v>
      </c>
      <c r="B8671" s="3" t="s">
        <v>21527</v>
      </c>
      <c r="C8671" s="3" t="s">
        <v>10002</v>
      </c>
      <c r="D8671" s="2" t="s">
        <v>17158</v>
      </c>
      <c r="E8671" s="3" t="s">
        <v>20621</v>
      </c>
      <c r="F8671" s="67" t="s">
        <v>39456</v>
      </c>
      <c r="G8671" s="67" t="s">
        <v>36566</v>
      </c>
      <c r="I8671" s="3" t="s">
        <v>6300</v>
      </c>
      <c r="J8671" s="3" t="str">
        <f>IF($B8671="SINAPI",IF(ISNUMBER(MATCH(Banco!$C8671,Analitico!$A:$A,0)),INDEX(Analitico!E:E,MATCH(Banco!$C8671,Analitico!$A:$A,0))&amp;"%",""),"")</f>
        <v/>
      </c>
      <c r="K8671" s="3" t="str">
        <f>IF($B8671="SINAPI",IF(ISNUMBER(MATCH(Banco!$C8671,Analitico!$A:$A,0)),INDEX(Analitico!F:F,MATCH(Banco!$C8671,Analitico!$A:$A,0))&amp;"%",""),"")</f>
        <v/>
      </c>
    </row>
    <row r="8672" spans="1:11" ht="22.5" x14ac:dyDescent="0.2">
      <c r="A8672" s="1" t="str">
        <f t="shared" si="136"/>
        <v>SINAPI 103870</v>
      </c>
      <c r="B8672" s="3" t="s">
        <v>21527</v>
      </c>
      <c r="C8672" s="3" t="s">
        <v>10003</v>
      </c>
      <c r="D8672" s="2" t="s">
        <v>17159</v>
      </c>
      <c r="E8672" s="3" t="s">
        <v>20621</v>
      </c>
      <c r="F8672" s="67" t="s">
        <v>33825</v>
      </c>
      <c r="G8672" s="67" t="s">
        <v>32101</v>
      </c>
      <c r="I8672" s="3" t="s">
        <v>6300</v>
      </c>
      <c r="J8672" s="3" t="str">
        <f>IF($B8672="SINAPI",IF(ISNUMBER(MATCH(Banco!$C8672,Analitico!$A:$A,0)),INDEX(Analitico!E:E,MATCH(Banco!$C8672,Analitico!$A:$A,0))&amp;"%",""),"")</f>
        <v/>
      </c>
      <c r="K8672" s="3" t="str">
        <f>IF($B8672="SINAPI",IF(ISNUMBER(MATCH(Banco!$C8672,Analitico!$A:$A,0)),INDEX(Analitico!F:F,MATCH(Banco!$C8672,Analitico!$A:$A,0))&amp;"%",""),"")</f>
        <v/>
      </c>
    </row>
    <row r="8673" spans="1:11" ht="22.5" x14ac:dyDescent="0.2">
      <c r="A8673" s="1" t="str">
        <f t="shared" si="136"/>
        <v>SINAPI 103871</v>
      </c>
      <c r="B8673" s="3" t="s">
        <v>21527</v>
      </c>
      <c r="C8673" s="3" t="s">
        <v>10004</v>
      </c>
      <c r="D8673" s="2" t="s">
        <v>17160</v>
      </c>
      <c r="E8673" s="3" t="s">
        <v>20621</v>
      </c>
      <c r="F8673" s="67" t="s">
        <v>34030</v>
      </c>
      <c r="G8673" s="67" t="s">
        <v>36567</v>
      </c>
      <c r="I8673" s="3" t="s">
        <v>6300</v>
      </c>
      <c r="J8673" s="3" t="str">
        <f>IF($B8673="SINAPI",IF(ISNUMBER(MATCH(Banco!$C8673,Analitico!$A:$A,0)),INDEX(Analitico!E:E,MATCH(Banco!$C8673,Analitico!$A:$A,0))&amp;"%",""),"")</f>
        <v/>
      </c>
      <c r="K8673" s="3" t="str">
        <f>IF($B8673="SINAPI",IF(ISNUMBER(MATCH(Banco!$C8673,Analitico!$A:$A,0)),INDEX(Analitico!F:F,MATCH(Banco!$C8673,Analitico!$A:$A,0))&amp;"%",""),"")</f>
        <v/>
      </c>
    </row>
    <row r="8674" spans="1:11" ht="22.5" x14ac:dyDescent="0.2">
      <c r="A8674" s="1" t="str">
        <f t="shared" si="136"/>
        <v>SINAPI 103872</v>
      </c>
      <c r="B8674" s="3" t="s">
        <v>21527</v>
      </c>
      <c r="C8674" s="3" t="s">
        <v>10005</v>
      </c>
      <c r="D8674" s="2" t="s">
        <v>17161</v>
      </c>
      <c r="E8674" s="3" t="s">
        <v>20621</v>
      </c>
      <c r="F8674" s="67" t="s">
        <v>39457</v>
      </c>
      <c r="G8674" s="67" t="s">
        <v>36568</v>
      </c>
      <c r="I8674" s="3" t="s">
        <v>6300</v>
      </c>
      <c r="J8674" s="3" t="str">
        <f>IF($B8674="SINAPI",IF(ISNUMBER(MATCH(Banco!$C8674,Analitico!$A:$A,0)),INDEX(Analitico!E:E,MATCH(Banco!$C8674,Analitico!$A:$A,0))&amp;"%",""),"")</f>
        <v/>
      </c>
      <c r="K8674" s="3" t="str">
        <f>IF($B8674="SINAPI",IF(ISNUMBER(MATCH(Banco!$C8674,Analitico!$A:$A,0)),INDEX(Analitico!F:F,MATCH(Banco!$C8674,Analitico!$A:$A,0))&amp;"%",""),"")</f>
        <v/>
      </c>
    </row>
    <row r="8675" spans="1:11" ht="22.5" x14ac:dyDescent="0.2">
      <c r="A8675" s="1" t="str">
        <f t="shared" ref="A8675:A8738" si="137">CONCATENAR</f>
        <v>SINAPI 103873</v>
      </c>
      <c r="B8675" s="3" t="s">
        <v>21527</v>
      </c>
      <c r="C8675" s="3" t="s">
        <v>10006</v>
      </c>
      <c r="D8675" s="2" t="s">
        <v>17162</v>
      </c>
      <c r="E8675" s="3" t="s">
        <v>20621</v>
      </c>
      <c r="F8675" s="67" t="s">
        <v>39458</v>
      </c>
      <c r="G8675" s="67" t="s">
        <v>36569</v>
      </c>
      <c r="I8675" s="3" t="s">
        <v>6300</v>
      </c>
      <c r="J8675" s="3" t="str">
        <f>IF($B8675="SINAPI",IF(ISNUMBER(MATCH(Banco!$C8675,Analitico!$A:$A,0)),INDEX(Analitico!E:E,MATCH(Banco!$C8675,Analitico!$A:$A,0))&amp;"%",""),"")</f>
        <v/>
      </c>
      <c r="K8675" s="3" t="str">
        <f>IF($B8675="SINAPI",IF(ISNUMBER(MATCH(Banco!$C8675,Analitico!$A:$A,0)),INDEX(Analitico!F:F,MATCH(Banco!$C8675,Analitico!$A:$A,0))&amp;"%",""),"")</f>
        <v/>
      </c>
    </row>
    <row r="8676" spans="1:11" ht="22.5" x14ac:dyDescent="0.2">
      <c r="A8676" s="1" t="str">
        <f t="shared" si="137"/>
        <v>SINAPI 103978</v>
      </c>
      <c r="B8676" s="3" t="s">
        <v>21527</v>
      </c>
      <c r="C8676" s="3" t="s">
        <v>10007</v>
      </c>
      <c r="D8676" s="2" t="s">
        <v>34673</v>
      </c>
      <c r="E8676" s="3" t="s">
        <v>20621</v>
      </c>
      <c r="F8676" s="67" t="s">
        <v>37414</v>
      </c>
      <c r="G8676" s="67" t="s">
        <v>36570</v>
      </c>
      <c r="I8676" s="3" t="s">
        <v>6298</v>
      </c>
      <c r="J8676" s="3" t="str">
        <f>IF($B8676="SINAPI",IF(ISNUMBER(MATCH(Banco!$C8676,Analitico!$A:$A,0)),INDEX(Analitico!E:E,MATCH(Banco!$C8676,Analitico!$A:$A,0))&amp;"%",""),"")</f>
        <v/>
      </c>
      <c r="K8676" s="3" t="str">
        <f>IF($B8676="SINAPI",IF(ISNUMBER(MATCH(Banco!$C8676,Analitico!$A:$A,0)),INDEX(Analitico!F:F,MATCH(Banco!$C8676,Analitico!$A:$A,0))&amp;"%",""),"")</f>
        <v/>
      </c>
    </row>
    <row r="8677" spans="1:11" ht="22.5" x14ac:dyDescent="0.2">
      <c r="A8677" s="1" t="str">
        <f t="shared" si="137"/>
        <v>SINAPI 103979</v>
      </c>
      <c r="B8677" s="3" t="s">
        <v>21527</v>
      </c>
      <c r="C8677" s="3" t="s">
        <v>10008</v>
      </c>
      <c r="D8677" s="2" t="s">
        <v>34674</v>
      </c>
      <c r="E8677" s="3" t="s">
        <v>20621</v>
      </c>
      <c r="F8677" s="67" t="s">
        <v>32074</v>
      </c>
      <c r="G8677" s="67" t="s">
        <v>36571</v>
      </c>
      <c r="I8677" s="3" t="s">
        <v>6298</v>
      </c>
      <c r="J8677" s="3" t="str">
        <f>IF($B8677="SINAPI",IF(ISNUMBER(MATCH(Banco!$C8677,Analitico!$A:$A,0)),INDEX(Analitico!E:E,MATCH(Banco!$C8677,Analitico!$A:$A,0))&amp;"%",""),"")</f>
        <v/>
      </c>
      <c r="K8677" s="3" t="str">
        <f>IF($B8677="SINAPI",IF(ISNUMBER(MATCH(Banco!$C8677,Analitico!$A:$A,0)),INDEX(Analitico!F:F,MATCH(Banco!$C8677,Analitico!$A:$A,0))&amp;"%",""),"")</f>
        <v/>
      </c>
    </row>
    <row r="8678" spans="1:11" ht="22.5" x14ac:dyDescent="0.2">
      <c r="A8678" s="1" t="str">
        <f t="shared" si="137"/>
        <v>SINAPI 104021</v>
      </c>
      <c r="B8678" s="3" t="s">
        <v>21527</v>
      </c>
      <c r="C8678" s="3" t="s">
        <v>10009</v>
      </c>
      <c r="D8678" s="2" t="s">
        <v>17163</v>
      </c>
      <c r="E8678" s="3" t="s">
        <v>20621</v>
      </c>
      <c r="F8678" s="67" t="s">
        <v>21782</v>
      </c>
      <c r="G8678" s="67" t="s">
        <v>32375</v>
      </c>
      <c r="I8678" s="3" t="s">
        <v>6298</v>
      </c>
      <c r="J8678" s="3" t="str">
        <f>IF($B8678="SINAPI",IF(ISNUMBER(MATCH(Banco!$C8678,Analitico!$A:$A,0)),INDEX(Analitico!E:E,MATCH(Banco!$C8678,Analitico!$A:$A,0))&amp;"%",""),"")</f>
        <v/>
      </c>
      <c r="K8678" s="3" t="str">
        <f>IF($B8678="SINAPI",IF(ISNUMBER(MATCH(Banco!$C8678,Analitico!$A:$A,0)),INDEX(Analitico!F:F,MATCH(Banco!$C8678,Analitico!$A:$A,0))&amp;"%",""),"")</f>
        <v/>
      </c>
    </row>
    <row r="8679" spans="1:11" ht="22.5" x14ac:dyDescent="0.2">
      <c r="A8679" s="1" t="str">
        <f t="shared" si="137"/>
        <v>SINAPI 104166</v>
      </c>
      <c r="B8679" s="3" t="s">
        <v>21527</v>
      </c>
      <c r="C8679" s="3" t="s">
        <v>10010</v>
      </c>
      <c r="D8679" s="2" t="s">
        <v>17164</v>
      </c>
      <c r="E8679" s="3" t="s">
        <v>20621</v>
      </c>
      <c r="F8679" s="67" t="s">
        <v>39459</v>
      </c>
      <c r="G8679" s="67" t="s">
        <v>36572</v>
      </c>
      <c r="I8679" s="3" t="s">
        <v>6298</v>
      </c>
      <c r="J8679" s="3" t="str">
        <f>IF($B8679="SINAPI",IF(ISNUMBER(MATCH(Banco!$C8679,Analitico!$A:$A,0)),INDEX(Analitico!E:E,MATCH(Banco!$C8679,Analitico!$A:$A,0))&amp;"%",""),"")</f>
        <v/>
      </c>
      <c r="K8679" s="3" t="str">
        <f>IF($B8679="SINAPI",IF(ISNUMBER(MATCH(Banco!$C8679,Analitico!$A:$A,0)),INDEX(Analitico!F:F,MATCH(Banco!$C8679,Analitico!$A:$A,0))&amp;"%",""),"")</f>
        <v/>
      </c>
    </row>
    <row r="8680" spans="1:11" ht="22.5" x14ac:dyDescent="0.2">
      <c r="A8680" s="1" t="str">
        <f t="shared" si="137"/>
        <v>SINAPI 104194</v>
      </c>
      <c r="B8680" s="3" t="s">
        <v>21527</v>
      </c>
      <c r="C8680" s="3" t="s">
        <v>10011</v>
      </c>
      <c r="D8680" s="2" t="s">
        <v>17165</v>
      </c>
      <c r="E8680" s="3" t="s">
        <v>20621</v>
      </c>
      <c r="F8680" s="67" t="s">
        <v>5813</v>
      </c>
      <c r="G8680" s="67" t="s">
        <v>5111</v>
      </c>
      <c r="I8680" s="3" t="s">
        <v>6300</v>
      </c>
      <c r="J8680" s="3" t="str">
        <f>IF($B8680="SINAPI",IF(ISNUMBER(MATCH(Banco!$C8680,Analitico!$A:$A,0)),INDEX(Analitico!E:E,MATCH(Banco!$C8680,Analitico!$A:$A,0))&amp;"%",""),"")</f>
        <v/>
      </c>
      <c r="K8680" s="3" t="str">
        <f>IF($B8680="SINAPI",IF(ISNUMBER(MATCH(Banco!$C8680,Analitico!$A:$A,0)),INDEX(Analitico!F:F,MATCH(Banco!$C8680,Analitico!$A:$A,0))&amp;"%",""),"")</f>
        <v/>
      </c>
    </row>
    <row r="8681" spans="1:11" ht="22.5" x14ac:dyDescent="0.2">
      <c r="A8681" s="1" t="str">
        <f t="shared" si="137"/>
        <v>SINAPI 104195</v>
      </c>
      <c r="B8681" s="3" t="s">
        <v>21527</v>
      </c>
      <c r="C8681" s="3" t="s">
        <v>10012</v>
      </c>
      <c r="D8681" s="2" t="s">
        <v>17166</v>
      </c>
      <c r="E8681" s="3" t="s">
        <v>20621</v>
      </c>
      <c r="F8681" s="67" t="s">
        <v>29490</v>
      </c>
      <c r="G8681" s="67" t="s">
        <v>4587</v>
      </c>
      <c r="I8681" s="3" t="s">
        <v>6300</v>
      </c>
      <c r="J8681" s="3" t="str">
        <f>IF($B8681="SINAPI",IF(ISNUMBER(MATCH(Banco!$C8681,Analitico!$A:$A,0)),INDEX(Analitico!E:E,MATCH(Banco!$C8681,Analitico!$A:$A,0))&amp;"%",""),"")</f>
        <v/>
      </c>
      <c r="K8681" s="3" t="str">
        <f>IF($B8681="SINAPI",IF(ISNUMBER(MATCH(Banco!$C8681,Analitico!$A:$A,0)),INDEX(Analitico!F:F,MATCH(Banco!$C8681,Analitico!$A:$A,0))&amp;"%",""),"")</f>
        <v/>
      </c>
    </row>
    <row r="8682" spans="1:11" ht="22.5" x14ac:dyDescent="0.2">
      <c r="A8682" s="1" t="str">
        <f t="shared" si="137"/>
        <v>SINAPI 104315</v>
      </c>
      <c r="B8682" s="3" t="s">
        <v>21527</v>
      </c>
      <c r="C8682" s="3" t="s">
        <v>10013</v>
      </c>
      <c r="D8682" s="2" t="s">
        <v>34675</v>
      </c>
      <c r="E8682" s="3" t="s">
        <v>20621</v>
      </c>
      <c r="F8682" s="67" t="s">
        <v>5528</v>
      </c>
      <c r="G8682" s="67" t="s">
        <v>30732</v>
      </c>
      <c r="I8682" s="3" t="s">
        <v>6298</v>
      </c>
      <c r="J8682" s="3" t="str">
        <f>IF($B8682="SINAPI",IF(ISNUMBER(MATCH(Banco!$C8682,Analitico!$A:$A,0)),INDEX(Analitico!E:E,MATCH(Banco!$C8682,Analitico!$A:$A,0))&amp;"%",""),"")</f>
        <v/>
      </c>
      <c r="K8682" s="3" t="str">
        <f>IF($B8682="SINAPI",IF(ISNUMBER(MATCH(Banco!$C8682,Analitico!$A:$A,0)),INDEX(Analitico!F:F,MATCH(Banco!$C8682,Analitico!$A:$A,0))&amp;"%",""),"")</f>
        <v/>
      </c>
    </row>
    <row r="8683" spans="1:11" ht="22.5" x14ac:dyDescent="0.2">
      <c r="A8683" s="1" t="str">
        <f t="shared" si="137"/>
        <v>SINAPI 104316</v>
      </c>
      <c r="B8683" s="3" t="s">
        <v>21527</v>
      </c>
      <c r="C8683" s="3" t="s">
        <v>10014</v>
      </c>
      <c r="D8683" s="2" t="s">
        <v>34676</v>
      </c>
      <c r="E8683" s="3" t="s">
        <v>20621</v>
      </c>
      <c r="F8683" s="67" t="s">
        <v>34204</v>
      </c>
      <c r="G8683" s="67" t="s">
        <v>5757</v>
      </c>
      <c r="I8683" s="3" t="s">
        <v>6298</v>
      </c>
      <c r="J8683" s="3" t="str">
        <f>IF($B8683="SINAPI",IF(ISNUMBER(MATCH(Banco!$C8683,Analitico!$A:$A,0)),INDEX(Analitico!E:E,MATCH(Banco!$C8683,Analitico!$A:$A,0))&amp;"%",""),"")</f>
        <v/>
      </c>
      <c r="K8683" s="3" t="str">
        <f>IF($B8683="SINAPI",IF(ISNUMBER(MATCH(Banco!$C8683,Analitico!$A:$A,0)),INDEX(Analitico!F:F,MATCH(Banco!$C8683,Analitico!$A:$A,0))&amp;"%",""),"")</f>
        <v/>
      </c>
    </row>
    <row r="8684" spans="1:11" ht="22.5" x14ac:dyDescent="0.2">
      <c r="A8684" s="1" t="str">
        <f t="shared" si="137"/>
        <v>SINAPI 105138</v>
      </c>
      <c r="B8684" s="3" t="s">
        <v>21527</v>
      </c>
      <c r="C8684" s="3" t="s">
        <v>29025</v>
      </c>
      <c r="D8684" s="2" t="s">
        <v>29170</v>
      </c>
      <c r="E8684" s="3" t="s">
        <v>20622</v>
      </c>
      <c r="F8684" s="67" t="s">
        <v>20976</v>
      </c>
      <c r="G8684" s="67" t="s">
        <v>4983</v>
      </c>
      <c r="I8684" s="3" t="s">
        <v>6298</v>
      </c>
      <c r="J8684" s="3" t="str">
        <f>IF($B8684="SINAPI",IF(ISNUMBER(MATCH(Banco!$C8684,Analitico!$A:$A,0)),INDEX(Analitico!E:E,MATCH(Banco!$C8684,Analitico!$A:$A,0))&amp;"%",""),"")</f>
        <v/>
      </c>
      <c r="K8684" s="3" t="str">
        <f>IF($B8684="SINAPI",IF(ISNUMBER(MATCH(Banco!$C8684,Analitico!$A:$A,0)),INDEX(Analitico!F:F,MATCH(Banco!$C8684,Analitico!$A:$A,0))&amp;"%",""),"")</f>
        <v/>
      </c>
    </row>
    <row r="8685" spans="1:11" ht="22.5" x14ac:dyDescent="0.2">
      <c r="A8685" s="1" t="str">
        <f t="shared" si="137"/>
        <v>SINAPI 105139</v>
      </c>
      <c r="B8685" s="3" t="s">
        <v>21527</v>
      </c>
      <c r="C8685" s="3" t="s">
        <v>29026</v>
      </c>
      <c r="D8685" s="2" t="s">
        <v>29171</v>
      </c>
      <c r="E8685" s="3" t="s">
        <v>20622</v>
      </c>
      <c r="F8685" s="67" t="s">
        <v>21125</v>
      </c>
      <c r="G8685" s="67" t="s">
        <v>5714</v>
      </c>
      <c r="I8685" s="3" t="s">
        <v>6298</v>
      </c>
      <c r="J8685" s="3" t="str">
        <f>IF($B8685="SINAPI",IF(ISNUMBER(MATCH(Banco!$C8685,Analitico!$A:$A,0)),INDEX(Analitico!E:E,MATCH(Banco!$C8685,Analitico!$A:$A,0))&amp;"%",""),"")</f>
        <v/>
      </c>
      <c r="K8685" s="3" t="str">
        <f>IF($B8685="SINAPI",IF(ISNUMBER(MATCH(Banco!$C8685,Analitico!$A:$A,0)),INDEX(Analitico!F:F,MATCH(Banco!$C8685,Analitico!$A:$A,0))&amp;"%",""),"")</f>
        <v/>
      </c>
    </row>
    <row r="8686" spans="1:11" ht="22.5" x14ac:dyDescent="0.2">
      <c r="A8686" s="1" t="str">
        <f t="shared" si="137"/>
        <v>SINAPI 105140</v>
      </c>
      <c r="B8686" s="3" t="s">
        <v>21527</v>
      </c>
      <c r="C8686" s="3" t="s">
        <v>29027</v>
      </c>
      <c r="D8686" s="2" t="s">
        <v>29172</v>
      </c>
      <c r="E8686" s="3" t="s">
        <v>20622</v>
      </c>
      <c r="F8686" s="67" t="s">
        <v>5477</v>
      </c>
      <c r="G8686" s="67" t="s">
        <v>29671</v>
      </c>
      <c r="I8686" s="3" t="s">
        <v>6298</v>
      </c>
      <c r="J8686" s="3" t="str">
        <f>IF($B8686="SINAPI",IF(ISNUMBER(MATCH(Banco!$C8686,Analitico!$A:$A,0)),INDEX(Analitico!E:E,MATCH(Banco!$C8686,Analitico!$A:$A,0))&amp;"%",""),"")</f>
        <v/>
      </c>
      <c r="K8686" s="3" t="str">
        <f>IF($B8686="SINAPI",IF(ISNUMBER(MATCH(Banco!$C8686,Analitico!$A:$A,0)),INDEX(Analitico!F:F,MATCH(Banco!$C8686,Analitico!$A:$A,0))&amp;"%",""),"")</f>
        <v/>
      </c>
    </row>
    <row r="8687" spans="1:11" ht="22.5" x14ac:dyDescent="0.2">
      <c r="A8687" s="1" t="str">
        <f t="shared" si="137"/>
        <v>SINAPI 105141</v>
      </c>
      <c r="B8687" s="3" t="s">
        <v>21527</v>
      </c>
      <c r="C8687" s="3" t="s">
        <v>29028</v>
      </c>
      <c r="D8687" s="2" t="s">
        <v>29173</v>
      </c>
      <c r="E8687" s="3" t="s">
        <v>20622</v>
      </c>
      <c r="F8687" s="67" t="s">
        <v>39460</v>
      </c>
      <c r="G8687" s="67" t="s">
        <v>20861</v>
      </c>
      <c r="I8687" s="3" t="s">
        <v>6298</v>
      </c>
      <c r="J8687" s="3" t="str">
        <f>IF($B8687="SINAPI",IF(ISNUMBER(MATCH(Banco!$C8687,Analitico!$A:$A,0)),INDEX(Analitico!E:E,MATCH(Banco!$C8687,Analitico!$A:$A,0))&amp;"%",""),"")</f>
        <v/>
      </c>
      <c r="K8687" s="3" t="str">
        <f>IF($B8687="SINAPI",IF(ISNUMBER(MATCH(Banco!$C8687,Analitico!$A:$A,0)),INDEX(Analitico!F:F,MATCH(Banco!$C8687,Analitico!$A:$A,0))&amp;"%",""),"")</f>
        <v/>
      </c>
    </row>
    <row r="8688" spans="1:11" ht="22.5" x14ac:dyDescent="0.2">
      <c r="A8688" s="1" t="str">
        <f t="shared" si="137"/>
        <v>SINAPI 105142</v>
      </c>
      <c r="B8688" s="3" t="s">
        <v>21527</v>
      </c>
      <c r="C8688" s="3" t="s">
        <v>29029</v>
      </c>
      <c r="D8688" s="2" t="s">
        <v>29174</v>
      </c>
      <c r="E8688" s="3" t="s">
        <v>20622</v>
      </c>
      <c r="F8688" s="67" t="s">
        <v>30722</v>
      </c>
      <c r="G8688" s="67" t="s">
        <v>4894</v>
      </c>
      <c r="I8688" s="3" t="s">
        <v>6298</v>
      </c>
      <c r="J8688" s="3" t="str">
        <f>IF($B8688="SINAPI",IF(ISNUMBER(MATCH(Banco!$C8688,Analitico!$A:$A,0)),INDEX(Analitico!E:E,MATCH(Banco!$C8688,Analitico!$A:$A,0))&amp;"%",""),"")</f>
        <v/>
      </c>
      <c r="K8688" s="3" t="str">
        <f>IF($B8688="SINAPI",IF(ISNUMBER(MATCH(Banco!$C8688,Analitico!$A:$A,0)),INDEX(Analitico!F:F,MATCH(Banco!$C8688,Analitico!$A:$A,0))&amp;"%",""),"")</f>
        <v/>
      </c>
    </row>
    <row r="8689" spans="1:11" ht="22.5" x14ac:dyDescent="0.2">
      <c r="A8689" s="1" t="str">
        <f t="shared" si="137"/>
        <v>SINAPI 105143</v>
      </c>
      <c r="B8689" s="3" t="s">
        <v>21527</v>
      </c>
      <c r="C8689" s="3" t="s">
        <v>29030</v>
      </c>
      <c r="D8689" s="2" t="s">
        <v>29175</v>
      </c>
      <c r="E8689" s="3" t="s">
        <v>20622</v>
      </c>
      <c r="F8689" s="67" t="s">
        <v>5055</v>
      </c>
      <c r="G8689" s="67" t="s">
        <v>36028</v>
      </c>
      <c r="I8689" s="3" t="s">
        <v>6298</v>
      </c>
      <c r="J8689" s="3" t="str">
        <f>IF($B8689="SINAPI",IF(ISNUMBER(MATCH(Banco!$C8689,Analitico!$A:$A,0)),INDEX(Analitico!E:E,MATCH(Banco!$C8689,Analitico!$A:$A,0))&amp;"%",""),"")</f>
        <v/>
      </c>
      <c r="K8689" s="3" t="str">
        <f>IF($B8689="SINAPI",IF(ISNUMBER(MATCH(Banco!$C8689,Analitico!$A:$A,0)),INDEX(Analitico!F:F,MATCH(Banco!$C8689,Analitico!$A:$A,0))&amp;"%",""),"")</f>
        <v/>
      </c>
    </row>
    <row r="8690" spans="1:11" ht="22.5" x14ac:dyDescent="0.2">
      <c r="A8690" s="1" t="str">
        <f t="shared" si="137"/>
        <v>SINAPI 105144</v>
      </c>
      <c r="B8690" s="3" t="s">
        <v>21527</v>
      </c>
      <c r="C8690" s="3" t="s">
        <v>29031</v>
      </c>
      <c r="D8690" s="2" t="s">
        <v>29176</v>
      </c>
      <c r="E8690" s="3" t="s">
        <v>20622</v>
      </c>
      <c r="F8690" s="67" t="s">
        <v>20740</v>
      </c>
      <c r="G8690" s="67" t="s">
        <v>21724</v>
      </c>
      <c r="I8690" s="3" t="s">
        <v>6298</v>
      </c>
      <c r="J8690" s="3" t="str">
        <f>IF($B8690="SINAPI",IF(ISNUMBER(MATCH(Banco!$C8690,Analitico!$A:$A,0)),INDEX(Analitico!E:E,MATCH(Banco!$C8690,Analitico!$A:$A,0))&amp;"%",""),"")</f>
        <v/>
      </c>
      <c r="K8690" s="3" t="str">
        <f>IF($B8690="SINAPI",IF(ISNUMBER(MATCH(Banco!$C8690,Analitico!$A:$A,0)),INDEX(Analitico!F:F,MATCH(Banco!$C8690,Analitico!$A:$A,0))&amp;"%",""),"")</f>
        <v/>
      </c>
    </row>
    <row r="8691" spans="1:11" ht="22.5" x14ac:dyDescent="0.2">
      <c r="A8691" s="1" t="str">
        <f t="shared" si="137"/>
        <v>SINAPI 105145</v>
      </c>
      <c r="B8691" s="3" t="s">
        <v>21527</v>
      </c>
      <c r="C8691" s="3" t="s">
        <v>29032</v>
      </c>
      <c r="D8691" s="2" t="s">
        <v>29177</v>
      </c>
      <c r="E8691" s="3" t="s">
        <v>20622</v>
      </c>
      <c r="F8691" s="67" t="s">
        <v>21552</v>
      </c>
      <c r="G8691" s="67" t="s">
        <v>36573</v>
      </c>
      <c r="I8691" s="3" t="s">
        <v>6298</v>
      </c>
      <c r="J8691" s="3" t="str">
        <f>IF($B8691="SINAPI",IF(ISNUMBER(MATCH(Banco!$C8691,Analitico!$A:$A,0)),INDEX(Analitico!E:E,MATCH(Banco!$C8691,Analitico!$A:$A,0))&amp;"%",""),"")</f>
        <v/>
      </c>
      <c r="K8691" s="3" t="str">
        <f>IF($B8691="SINAPI",IF(ISNUMBER(MATCH(Banco!$C8691,Analitico!$A:$A,0)),INDEX(Analitico!F:F,MATCH(Banco!$C8691,Analitico!$A:$A,0))&amp;"%",""),"")</f>
        <v/>
      </c>
    </row>
    <row r="8692" spans="1:11" ht="22.5" x14ac:dyDescent="0.2">
      <c r="A8692" s="1" t="str">
        <f t="shared" si="137"/>
        <v>SINAPI 105153</v>
      </c>
      <c r="B8692" s="3" t="s">
        <v>21527</v>
      </c>
      <c r="C8692" s="3" t="s">
        <v>29033</v>
      </c>
      <c r="D8692" s="2" t="s">
        <v>29178</v>
      </c>
      <c r="E8692" s="3" t="s">
        <v>20622</v>
      </c>
      <c r="F8692" s="67" t="s">
        <v>32015</v>
      </c>
      <c r="G8692" s="67" t="s">
        <v>36574</v>
      </c>
      <c r="I8692" s="3" t="s">
        <v>6300</v>
      </c>
      <c r="J8692" s="3" t="str">
        <f>IF($B8692="SINAPI",IF(ISNUMBER(MATCH(Banco!$C8692,Analitico!$A:$A,0)),INDEX(Analitico!E:E,MATCH(Banco!$C8692,Analitico!$A:$A,0))&amp;"%",""),"")</f>
        <v/>
      </c>
      <c r="K8692" s="3" t="str">
        <f>IF($B8692="SINAPI",IF(ISNUMBER(MATCH(Banco!$C8692,Analitico!$A:$A,0)),INDEX(Analitico!F:F,MATCH(Banco!$C8692,Analitico!$A:$A,0))&amp;"%",""),"")</f>
        <v/>
      </c>
    </row>
    <row r="8693" spans="1:11" ht="22.5" x14ac:dyDescent="0.2">
      <c r="A8693" s="1" t="str">
        <f t="shared" si="137"/>
        <v>SINAPI 89358</v>
      </c>
      <c r="B8693" s="3" t="s">
        <v>21527</v>
      </c>
      <c r="C8693" s="3" t="s">
        <v>10015</v>
      </c>
      <c r="D8693" s="2" t="s">
        <v>17167</v>
      </c>
      <c r="E8693" s="3" t="s">
        <v>20622</v>
      </c>
      <c r="F8693" s="67" t="s">
        <v>5157</v>
      </c>
      <c r="G8693" s="67" t="s">
        <v>5593</v>
      </c>
      <c r="I8693" s="3" t="s">
        <v>6298</v>
      </c>
      <c r="J8693" s="3" t="str">
        <f>IF($B8693="SINAPI",IF(ISNUMBER(MATCH(Banco!$C8693,Analitico!$A:$A,0)),INDEX(Analitico!E:E,MATCH(Banco!$C8693,Analitico!$A:$A,0))&amp;"%",""),"")</f>
        <v/>
      </c>
      <c r="K8693" s="3" t="str">
        <f>IF($B8693="SINAPI",IF(ISNUMBER(MATCH(Banco!$C8693,Analitico!$A:$A,0)),INDEX(Analitico!F:F,MATCH(Banco!$C8693,Analitico!$A:$A,0))&amp;"%",""),"")</f>
        <v/>
      </c>
    </row>
    <row r="8694" spans="1:11" ht="22.5" x14ac:dyDescent="0.2">
      <c r="A8694" s="1" t="str">
        <f t="shared" si="137"/>
        <v>SINAPI 89359</v>
      </c>
      <c r="B8694" s="3" t="s">
        <v>21527</v>
      </c>
      <c r="C8694" s="3" t="s">
        <v>10016</v>
      </c>
      <c r="D8694" s="2" t="s">
        <v>17168</v>
      </c>
      <c r="E8694" s="3" t="s">
        <v>20622</v>
      </c>
      <c r="F8694" s="67" t="s">
        <v>36914</v>
      </c>
      <c r="G8694" s="67" t="s">
        <v>6061</v>
      </c>
      <c r="I8694" s="3" t="s">
        <v>6298</v>
      </c>
      <c r="J8694" s="3" t="str">
        <f>IF($B8694="SINAPI",IF(ISNUMBER(MATCH(Banco!$C8694,Analitico!$A:$A,0)),INDEX(Analitico!E:E,MATCH(Banco!$C8694,Analitico!$A:$A,0))&amp;"%",""),"")</f>
        <v/>
      </c>
      <c r="K8694" s="3" t="str">
        <f>IF($B8694="SINAPI",IF(ISNUMBER(MATCH(Banco!$C8694,Analitico!$A:$A,0)),INDEX(Analitico!F:F,MATCH(Banco!$C8694,Analitico!$A:$A,0))&amp;"%",""),"")</f>
        <v/>
      </c>
    </row>
    <row r="8695" spans="1:11" ht="22.5" x14ac:dyDescent="0.2">
      <c r="A8695" s="1" t="str">
        <f t="shared" si="137"/>
        <v>SINAPI 89360</v>
      </c>
      <c r="B8695" s="3" t="s">
        <v>21527</v>
      </c>
      <c r="C8695" s="3" t="s">
        <v>10017</v>
      </c>
      <c r="D8695" s="2" t="s">
        <v>17169</v>
      </c>
      <c r="E8695" s="3" t="s">
        <v>20622</v>
      </c>
      <c r="F8695" s="67" t="s">
        <v>21796</v>
      </c>
      <c r="G8695" s="67" t="s">
        <v>5700</v>
      </c>
      <c r="I8695" s="3" t="s">
        <v>6298</v>
      </c>
      <c r="J8695" s="3" t="str">
        <f>IF($B8695="SINAPI",IF(ISNUMBER(MATCH(Banco!$C8695,Analitico!$A:$A,0)),INDEX(Analitico!E:E,MATCH(Banco!$C8695,Analitico!$A:$A,0))&amp;"%",""),"")</f>
        <v/>
      </c>
      <c r="K8695" s="3" t="str">
        <f>IF($B8695="SINAPI",IF(ISNUMBER(MATCH(Banco!$C8695,Analitico!$A:$A,0)),INDEX(Analitico!F:F,MATCH(Banco!$C8695,Analitico!$A:$A,0))&amp;"%",""),"")</f>
        <v/>
      </c>
    </row>
    <row r="8696" spans="1:11" ht="22.5" x14ac:dyDescent="0.2">
      <c r="A8696" s="1" t="str">
        <f t="shared" si="137"/>
        <v>SINAPI 89361</v>
      </c>
      <c r="B8696" s="3" t="s">
        <v>21527</v>
      </c>
      <c r="C8696" s="3" t="s">
        <v>10018</v>
      </c>
      <c r="D8696" s="2" t="s">
        <v>17170</v>
      </c>
      <c r="E8696" s="3" t="s">
        <v>20622</v>
      </c>
      <c r="F8696" s="67" t="s">
        <v>5453</v>
      </c>
      <c r="G8696" s="67" t="s">
        <v>30805</v>
      </c>
      <c r="I8696" s="3" t="s">
        <v>6298</v>
      </c>
      <c r="J8696" s="3" t="str">
        <f>IF($B8696="SINAPI",IF(ISNUMBER(MATCH(Banco!$C8696,Analitico!$A:$A,0)),INDEX(Analitico!E:E,MATCH(Banco!$C8696,Analitico!$A:$A,0))&amp;"%",""),"")</f>
        <v/>
      </c>
      <c r="K8696" s="3" t="str">
        <f>IF($B8696="SINAPI",IF(ISNUMBER(MATCH(Banco!$C8696,Analitico!$A:$A,0)),INDEX(Analitico!F:F,MATCH(Banco!$C8696,Analitico!$A:$A,0))&amp;"%",""),"")</f>
        <v/>
      </c>
    </row>
    <row r="8697" spans="1:11" ht="22.5" x14ac:dyDescent="0.2">
      <c r="A8697" s="1" t="str">
        <f t="shared" si="137"/>
        <v>SINAPI 89362</v>
      </c>
      <c r="B8697" s="3" t="s">
        <v>21527</v>
      </c>
      <c r="C8697" s="3" t="s">
        <v>10019</v>
      </c>
      <c r="D8697" s="2" t="s">
        <v>17171</v>
      </c>
      <c r="E8697" s="3" t="s">
        <v>20622</v>
      </c>
      <c r="F8697" s="67" t="s">
        <v>4749</v>
      </c>
      <c r="G8697" s="67" t="s">
        <v>6227</v>
      </c>
      <c r="I8697" s="3" t="s">
        <v>6298</v>
      </c>
      <c r="J8697" s="3" t="str">
        <f>IF($B8697="SINAPI",IF(ISNUMBER(MATCH(Banco!$C8697,Analitico!$A:$A,0)),INDEX(Analitico!E:E,MATCH(Banco!$C8697,Analitico!$A:$A,0))&amp;"%",""),"")</f>
        <v/>
      </c>
      <c r="K8697" s="3" t="str">
        <f>IF($B8697="SINAPI",IF(ISNUMBER(MATCH(Banco!$C8697,Analitico!$A:$A,0)),INDEX(Analitico!F:F,MATCH(Banco!$C8697,Analitico!$A:$A,0))&amp;"%",""),"")</f>
        <v/>
      </c>
    </row>
    <row r="8698" spans="1:11" ht="22.5" x14ac:dyDescent="0.2">
      <c r="A8698" s="1" t="str">
        <f t="shared" si="137"/>
        <v>SINAPI 89363</v>
      </c>
      <c r="B8698" s="3" t="s">
        <v>21527</v>
      </c>
      <c r="C8698" s="3" t="s">
        <v>10020</v>
      </c>
      <c r="D8698" s="2" t="s">
        <v>17172</v>
      </c>
      <c r="E8698" s="3" t="s">
        <v>20622</v>
      </c>
      <c r="F8698" s="67" t="s">
        <v>5700</v>
      </c>
      <c r="G8698" s="67" t="s">
        <v>4593</v>
      </c>
      <c r="I8698" s="3" t="s">
        <v>6298</v>
      </c>
      <c r="J8698" s="3" t="str">
        <f>IF($B8698="SINAPI",IF(ISNUMBER(MATCH(Banco!$C8698,Analitico!$A:$A,0)),INDEX(Analitico!E:E,MATCH(Banco!$C8698,Analitico!$A:$A,0))&amp;"%",""),"")</f>
        <v/>
      </c>
      <c r="K8698" s="3" t="str">
        <f>IF($B8698="SINAPI",IF(ISNUMBER(MATCH(Banco!$C8698,Analitico!$A:$A,0)),INDEX(Analitico!F:F,MATCH(Banco!$C8698,Analitico!$A:$A,0))&amp;"%",""),"")</f>
        <v/>
      </c>
    </row>
    <row r="8699" spans="1:11" ht="22.5" x14ac:dyDescent="0.2">
      <c r="A8699" s="1" t="str">
        <f t="shared" si="137"/>
        <v>SINAPI 89364</v>
      </c>
      <c r="B8699" s="3" t="s">
        <v>21527</v>
      </c>
      <c r="C8699" s="3" t="s">
        <v>10021</v>
      </c>
      <c r="D8699" s="2" t="s">
        <v>17173</v>
      </c>
      <c r="E8699" s="3" t="s">
        <v>20622</v>
      </c>
      <c r="F8699" s="67" t="s">
        <v>4488</v>
      </c>
      <c r="G8699" s="67" t="s">
        <v>5660</v>
      </c>
      <c r="I8699" s="3" t="s">
        <v>6298</v>
      </c>
      <c r="J8699" s="3" t="str">
        <f>IF($B8699="SINAPI",IF(ISNUMBER(MATCH(Banco!$C8699,Analitico!$A:$A,0)),INDEX(Analitico!E:E,MATCH(Banco!$C8699,Analitico!$A:$A,0))&amp;"%",""),"")</f>
        <v/>
      </c>
      <c r="K8699" s="3" t="str">
        <f>IF($B8699="SINAPI",IF(ISNUMBER(MATCH(Banco!$C8699,Analitico!$A:$A,0)),INDEX(Analitico!F:F,MATCH(Banco!$C8699,Analitico!$A:$A,0))&amp;"%",""),"")</f>
        <v/>
      </c>
    </row>
    <row r="8700" spans="1:11" ht="22.5" x14ac:dyDescent="0.2">
      <c r="A8700" s="1" t="str">
        <f t="shared" si="137"/>
        <v>SINAPI 89365</v>
      </c>
      <c r="B8700" s="3" t="s">
        <v>21527</v>
      </c>
      <c r="C8700" s="3" t="s">
        <v>10022</v>
      </c>
      <c r="D8700" s="2" t="s">
        <v>17174</v>
      </c>
      <c r="E8700" s="3" t="s">
        <v>20622</v>
      </c>
      <c r="F8700" s="67" t="s">
        <v>5322</v>
      </c>
      <c r="G8700" s="67" t="s">
        <v>4949</v>
      </c>
      <c r="I8700" s="3" t="s">
        <v>6298</v>
      </c>
      <c r="J8700" s="3" t="str">
        <f>IF($B8700="SINAPI",IF(ISNUMBER(MATCH(Banco!$C8700,Analitico!$A:$A,0)),INDEX(Analitico!E:E,MATCH(Banco!$C8700,Analitico!$A:$A,0))&amp;"%",""),"")</f>
        <v/>
      </c>
      <c r="K8700" s="3" t="str">
        <f>IF($B8700="SINAPI",IF(ISNUMBER(MATCH(Banco!$C8700,Analitico!$A:$A,0)),INDEX(Analitico!F:F,MATCH(Banco!$C8700,Analitico!$A:$A,0))&amp;"%",""),"")</f>
        <v/>
      </c>
    </row>
    <row r="8701" spans="1:11" ht="22.5" x14ac:dyDescent="0.2">
      <c r="A8701" s="1" t="str">
        <f t="shared" si="137"/>
        <v>SINAPI 89366</v>
      </c>
      <c r="B8701" s="3" t="s">
        <v>21527</v>
      </c>
      <c r="C8701" s="3" t="s">
        <v>10023</v>
      </c>
      <c r="D8701" s="2" t="s">
        <v>17175</v>
      </c>
      <c r="E8701" s="3" t="s">
        <v>20622</v>
      </c>
      <c r="F8701" s="67" t="s">
        <v>21653</v>
      </c>
      <c r="G8701" s="67" t="s">
        <v>21618</v>
      </c>
      <c r="I8701" s="3" t="s">
        <v>6298</v>
      </c>
      <c r="J8701" s="3" t="str">
        <f>IF($B8701="SINAPI",IF(ISNUMBER(MATCH(Banco!$C8701,Analitico!$A:$A,0)),INDEX(Analitico!E:E,MATCH(Banco!$C8701,Analitico!$A:$A,0))&amp;"%",""),"")</f>
        <v/>
      </c>
      <c r="K8701" s="3" t="str">
        <f>IF($B8701="SINAPI",IF(ISNUMBER(MATCH(Banco!$C8701,Analitico!$A:$A,0)),INDEX(Analitico!F:F,MATCH(Banco!$C8701,Analitico!$A:$A,0))&amp;"%",""),"")</f>
        <v/>
      </c>
    </row>
    <row r="8702" spans="1:11" ht="22.5" x14ac:dyDescent="0.2">
      <c r="A8702" s="1" t="str">
        <f t="shared" si="137"/>
        <v>SINAPI 89367</v>
      </c>
      <c r="B8702" s="3" t="s">
        <v>21527</v>
      </c>
      <c r="C8702" s="3" t="s">
        <v>10024</v>
      </c>
      <c r="D8702" s="2" t="s">
        <v>17176</v>
      </c>
      <c r="E8702" s="3" t="s">
        <v>20622</v>
      </c>
      <c r="F8702" s="67" t="s">
        <v>29763</v>
      </c>
      <c r="G8702" s="67" t="s">
        <v>5011</v>
      </c>
      <c r="I8702" s="3" t="s">
        <v>6298</v>
      </c>
      <c r="J8702" s="3" t="str">
        <f>IF($B8702="SINAPI",IF(ISNUMBER(MATCH(Banco!$C8702,Analitico!$A:$A,0)),INDEX(Analitico!E:E,MATCH(Banco!$C8702,Analitico!$A:$A,0))&amp;"%",""),"")</f>
        <v/>
      </c>
      <c r="K8702" s="3" t="str">
        <f>IF($B8702="SINAPI",IF(ISNUMBER(MATCH(Banco!$C8702,Analitico!$A:$A,0)),INDEX(Analitico!F:F,MATCH(Banco!$C8702,Analitico!$A:$A,0))&amp;"%",""),"")</f>
        <v/>
      </c>
    </row>
    <row r="8703" spans="1:11" ht="22.5" x14ac:dyDescent="0.2">
      <c r="A8703" s="1" t="str">
        <f t="shared" si="137"/>
        <v>SINAPI 89368</v>
      </c>
      <c r="B8703" s="3" t="s">
        <v>21527</v>
      </c>
      <c r="C8703" s="3" t="s">
        <v>10025</v>
      </c>
      <c r="D8703" s="2" t="s">
        <v>17177</v>
      </c>
      <c r="E8703" s="3" t="s">
        <v>20622</v>
      </c>
      <c r="F8703" s="67" t="s">
        <v>5544</v>
      </c>
      <c r="G8703" s="67" t="s">
        <v>20643</v>
      </c>
      <c r="I8703" s="3" t="s">
        <v>6298</v>
      </c>
      <c r="J8703" s="3" t="str">
        <f>IF($B8703="SINAPI",IF(ISNUMBER(MATCH(Banco!$C8703,Analitico!$A:$A,0)),INDEX(Analitico!E:E,MATCH(Banco!$C8703,Analitico!$A:$A,0))&amp;"%",""),"")</f>
        <v/>
      </c>
      <c r="K8703" s="3" t="str">
        <f>IF($B8703="SINAPI",IF(ISNUMBER(MATCH(Banco!$C8703,Analitico!$A:$A,0)),INDEX(Analitico!F:F,MATCH(Banco!$C8703,Analitico!$A:$A,0))&amp;"%",""),"")</f>
        <v/>
      </c>
    </row>
    <row r="8704" spans="1:11" ht="22.5" x14ac:dyDescent="0.2">
      <c r="A8704" s="1" t="str">
        <f t="shared" si="137"/>
        <v>SINAPI 89369</v>
      </c>
      <c r="B8704" s="3" t="s">
        <v>21527</v>
      </c>
      <c r="C8704" s="3" t="s">
        <v>10026</v>
      </c>
      <c r="D8704" s="2" t="s">
        <v>17178</v>
      </c>
      <c r="E8704" s="3" t="s">
        <v>20622</v>
      </c>
      <c r="F8704" s="67" t="s">
        <v>4833</v>
      </c>
      <c r="G8704" s="67" t="s">
        <v>4707</v>
      </c>
      <c r="I8704" s="3" t="s">
        <v>6298</v>
      </c>
      <c r="J8704" s="3" t="str">
        <f>IF($B8704="SINAPI",IF(ISNUMBER(MATCH(Banco!$C8704,Analitico!$A:$A,0)),INDEX(Analitico!E:E,MATCH(Banco!$C8704,Analitico!$A:$A,0))&amp;"%",""),"")</f>
        <v/>
      </c>
      <c r="K8704" s="3" t="str">
        <f>IF($B8704="SINAPI",IF(ISNUMBER(MATCH(Banco!$C8704,Analitico!$A:$A,0)),INDEX(Analitico!F:F,MATCH(Banco!$C8704,Analitico!$A:$A,0))&amp;"%",""),"")</f>
        <v/>
      </c>
    </row>
    <row r="8705" spans="1:11" ht="22.5" x14ac:dyDescent="0.2">
      <c r="A8705" s="1" t="str">
        <f t="shared" si="137"/>
        <v>SINAPI 89370</v>
      </c>
      <c r="B8705" s="3" t="s">
        <v>21527</v>
      </c>
      <c r="C8705" s="3" t="s">
        <v>10027</v>
      </c>
      <c r="D8705" s="2" t="s">
        <v>17179</v>
      </c>
      <c r="E8705" s="3" t="s">
        <v>20622</v>
      </c>
      <c r="F8705" s="67" t="s">
        <v>30015</v>
      </c>
      <c r="G8705" s="67" t="s">
        <v>5754</v>
      </c>
      <c r="I8705" s="3" t="s">
        <v>6298</v>
      </c>
      <c r="J8705" s="3" t="str">
        <f>IF($B8705="SINAPI",IF(ISNUMBER(MATCH(Banco!$C8705,Analitico!$A:$A,0)),INDEX(Analitico!E:E,MATCH(Banco!$C8705,Analitico!$A:$A,0))&amp;"%",""),"")</f>
        <v/>
      </c>
      <c r="K8705" s="3" t="str">
        <f>IF($B8705="SINAPI",IF(ISNUMBER(MATCH(Banco!$C8705,Analitico!$A:$A,0)),INDEX(Analitico!F:F,MATCH(Banco!$C8705,Analitico!$A:$A,0))&amp;"%",""),"")</f>
        <v/>
      </c>
    </row>
    <row r="8706" spans="1:11" ht="22.5" x14ac:dyDescent="0.2">
      <c r="A8706" s="1" t="str">
        <f t="shared" si="137"/>
        <v>SINAPI 89371</v>
      </c>
      <c r="B8706" s="3" t="s">
        <v>21527</v>
      </c>
      <c r="C8706" s="3" t="s">
        <v>10028</v>
      </c>
      <c r="D8706" s="2" t="s">
        <v>17180</v>
      </c>
      <c r="E8706" s="3" t="s">
        <v>20622</v>
      </c>
      <c r="F8706" s="67" t="s">
        <v>4682</v>
      </c>
      <c r="G8706" s="67" t="s">
        <v>28678</v>
      </c>
      <c r="I8706" s="3" t="s">
        <v>6298</v>
      </c>
      <c r="J8706" s="3" t="str">
        <f>IF($B8706="SINAPI",IF(ISNUMBER(MATCH(Banco!$C8706,Analitico!$A:$A,0)),INDEX(Analitico!E:E,MATCH(Banco!$C8706,Analitico!$A:$A,0))&amp;"%",""),"")</f>
        <v/>
      </c>
      <c r="K8706" s="3" t="str">
        <f>IF($B8706="SINAPI",IF(ISNUMBER(MATCH(Banco!$C8706,Analitico!$A:$A,0)),INDEX(Analitico!F:F,MATCH(Banco!$C8706,Analitico!$A:$A,0))&amp;"%",""),"")</f>
        <v/>
      </c>
    </row>
    <row r="8707" spans="1:11" ht="22.5" x14ac:dyDescent="0.2">
      <c r="A8707" s="1" t="str">
        <f t="shared" si="137"/>
        <v>SINAPI 89372</v>
      </c>
      <c r="B8707" s="3" t="s">
        <v>21527</v>
      </c>
      <c r="C8707" s="3" t="s">
        <v>10029</v>
      </c>
      <c r="D8707" s="2" t="s">
        <v>17181</v>
      </c>
      <c r="E8707" s="3" t="s">
        <v>20622</v>
      </c>
      <c r="F8707" s="67" t="s">
        <v>5718</v>
      </c>
      <c r="G8707" s="67" t="s">
        <v>6305</v>
      </c>
      <c r="I8707" s="3" t="s">
        <v>6298</v>
      </c>
      <c r="J8707" s="3" t="str">
        <f>IF($B8707="SINAPI",IF(ISNUMBER(MATCH(Banco!$C8707,Analitico!$A:$A,0)),INDEX(Analitico!E:E,MATCH(Banco!$C8707,Analitico!$A:$A,0))&amp;"%",""),"")</f>
        <v/>
      </c>
      <c r="K8707" s="3" t="str">
        <f>IF($B8707="SINAPI",IF(ISNUMBER(MATCH(Banco!$C8707,Analitico!$A:$A,0)),INDEX(Analitico!F:F,MATCH(Banco!$C8707,Analitico!$A:$A,0))&amp;"%",""),"")</f>
        <v/>
      </c>
    </row>
    <row r="8708" spans="1:11" ht="22.5" x14ac:dyDescent="0.2">
      <c r="A8708" s="1" t="str">
        <f t="shared" si="137"/>
        <v>SINAPI 89373</v>
      </c>
      <c r="B8708" s="3" t="s">
        <v>21527</v>
      </c>
      <c r="C8708" s="3" t="s">
        <v>10030</v>
      </c>
      <c r="D8708" s="2" t="s">
        <v>17182</v>
      </c>
      <c r="E8708" s="3" t="s">
        <v>20622</v>
      </c>
      <c r="F8708" s="67" t="s">
        <v>4832</v>
      </c>
      <c r="G8708" s="67" t="s">
        <v>4777</v>
      </c>
      <c r="I8708" s="3" t="s">
        <v>6298</v>
      </c>
      <c r="J8708" s="3" t="str">
        <f>IF($B8708="SINAPI",IF(ISNUMBER(MATCH(Banco!$C8708,Analitico!$A:$A,0)),INDEX(Analitico!E:E,MATCH(Banco!$C8708,Analitico!$A:$A,0))&amp;"%",""),"")</f>
        <v/>
      </c>
      <c r="K8708" s="3" t="str">
        <f>IF($B8708="SINAPI",IF(ISNUMBER(MATCH(Banco!$C8708,Analitico!$A:$A,0)),INDEX(Analitico!F:F,MATCH(Banco!$C8708,Analitico!$A:$A,0))&amp;"%",""),"")</f>
        <v/>
      </c>
    </row>
    <row r="8709" spans="1:11" ht="22.5" x14ac:dyDescent="0.2">
      <c r="A8709" s="1" t="str">
        <f t="shared" si="137"/>
        <v>SINAPI 89374</v>
      </c>
      <c r="B8709" s="3" t="s">
        <v>21527</v>
      </c>
      <c r="C8709" s="3" t="s">
        <v>10031</v>
      </c>
      <c r="D8709" s="2" t="s">
        <v>17183</v>
      </c>
      <c r="E8709" s="3" t="s">
        <v>20622</v>
      </c>
      <c r="F8709" s="67" t="s">
        <v>4991</v>
      </c>
      <c r="G8709" s="67" t="s">
        <v>21135</v>
      </c>
      <c r="I8709" s="3" t="s">
        <v>6298</v>
      </c>
      <c r="J8709" s="3" t="str">
        <f>IF($B8709="SINAPI",IF(ISNUMBER(MATCH(Banco!$C8709,Analitico!$A:$A,0)),INDEX(Analitico!E:E,MATCH(Banco!$C8709,Analitico!$A:$A,0))&amp;"%",""),"")</f>
        <v/>
      </c>
      <c r="K8709" s="3" t="str">
        <f>IF($B8709="SINAPI",IF(ISNUMBER(MATCH(Banco!$C8709,Analitico!$A:$A,0)),INDEX(Analitico!F:F,MATCH(Banco!$C8709,Analitico!$A:$A,0))&amp;"%",""),"")</f>
        <v/>
      </c>
    </row>
    <row r="8710" spans="1:11" ht="22.5" x14ac:dyDescent="0.2">
      <c r="A8710" s="1" t="str">
        <f t="shared" si="137"/>
        <v>SINAPI 89375</v>
      </c>
      <c r="B8710" s="3" t="s">
        <v>21527</v>
      </c>
      <c r="C8710" s="3" t="s">
        <v>10032</v>
      </c>
      <c r="D8710" s="2" t="s">
        <v>17184</v>
      </c>
      <c r="E8710" s="3" t="s">
        <v>20622</v>
      </c>
      <c r="F8710" s="67" t="s">
        <v>21359</v>
      </c>
      <c r="G8710" s="67" t="s">
        <v>21156</v>
      </c>
      <c r="I8710" s="3" t="s">
        <v>6298</v>
      </c>
      <c r="J8710" s="3" t="str">
        <f>IF($B8710="SINAPI",IF(ISNUMBER(MATCH(Banco!$C8710,Analitico!$A:$A,0)),INDEX(Analitico!E:E,MATCH(Banco!$C8710,Analitico!$A:$A,0))&amp;"%",""),"")</f>
        <v/>
      </c>
      <c r="K8710" s="3" t="str">
        <f>IF($B8710="SINAPI",IF(ISNUMBER(MATCH(Banco!$C8710,Analitico!$A:$A,0)),INDEX(Analitico!F:F,MATCH(Banco!$C8710,Analitico!$A:$A,0))&amp;"%",""),"")</f>
        <v/>
      </c>
    </row>
    <row r="8711" spans="1:11" ht="22.5" x14ac:dyDescent="0.2">
      <c r="A8711" s="1" t="str">
        <f t="shared" si="137"/>
        <v>SINAPI 89376</v>
      </c>
      <c r="B8711" s="3" t="s">
        <v>21527</v>
      </c>
      <c r="C8711" s="3" t="s">
        <v>10033</v>
      </c>
      <c r="D8711" s="2" t="s">
        <v>17185</v>
      </c>
      <c r="E8711" s="3" t="s">
        <v>20622</v>
      </c>
      <c r="F8711" s="67" t="s">
        <v>5553</v>
      </c>
      <c r="G8711" s="67" t="s">
        <v>33771</v>
      </c>
      <c r="I8711" s="3" t="s">
        <v>6298</v>
      </c>
      <c r="J8711" s="3" t="str">
        <f>IF($B8711="SINAPI",IF(ISNUMBER(MATCH(Banco!$C8711,Analitico!$A:$A,0)),INDEX(Analitico!E:E,MATCH(Banco!$C8711,Analitico!$A:$A,0))&amp;"%",""),"")</f>
        <v/>
      </c>
      <c r="K8711" s="3" t="str">
        <f>IF($B8711="SINAPI",IF(ISNUMBER(MATCH(Banco!$C8711,Analitico!$A:$A,0)),INDEX(Analitico!F:F,MATCH(Banco!$C8711,Analitico!$A:$A,0))&amp;"%",""),"")</f>
        <v/>
      </c>
    </row>
    <row r="8712" spans="1:11" ht="22.5" x14ac:dyDescent="0.2">
      <c r="A8712" s="1" t="str">
        <f t="shared" si="137"/>
        <v>SINAPI 89377</v>
      </c>
      <c r="B8712" s="3" t="s">
        <v>21527</v>
      </c>
      <c r="C8712" s="3" t="s">
        <v>10034</v>
      </c>
      <c r="D8712" s="2" t="s">
        <v>17186</v>
      </c>
      <c r="E8712" s="3" t="s">
        <v>20622</v>
      </c>
      <c r="F8712" s="67" t="s">
        <v>4792</v>
      </c>
      <c r="G8712" s="67" t="s">
        <v>4759</v>
      </c>
      <c r="I8712" s="3" t="s">
        <v>6298</v>
      </c>
      <c r="J8712" s="3" t="str">
        <f>IF($B8712="SINAPI",IF(ISNUMBER(MATCH(Banco!$C8712,Analitico!$A:$A,0)),INDEX(Analitico!E:E,MATCH(Banco!$C8712,Analitico!$A:$A,0))&amp;"%",""),"")</f>
        <v/>
      </c>
      <c r="K8712" s="3" t="str">
        <f>IF($B8712="SINAPI",IF(ISNUMBER(MATCH(Banco!$C8712,Analitico!$A:$A,0)),INDEX(Analitico!F:F,MATCH(Banco!$C8712,Analitico!$A:$A,0))&amp;"%",""),"")</f>
        <v/>
      </c>
    </row>
    <row r="8713" spans="1:11" ht="22.5" x14ac:dyDescent="0.2">
      <c r="A8713" s="1" t="str">
        <f t="shared" si="137"/>
        <v>SINAPI 89378</v>
      </c>
      <c r="B8713" s="3" t="s">
        <v>21527</v>
      </c>
      <c r="C8713" s="3" t="s">
        <v>10035</v>
      </c>
      <c r="D8713" s="2" t="s">
        <v>17187</v>
      </c>
      <c r="E8713" s="3" t="s">
        <v>20622</v>
      </c>
      <c r="F8713" s="67" t="s">
        <v>5559</v>
      </c>
      <c r="G8713" s="67" t="s">
        <v>32086</v>
      </c>
      <c r="I8713" s="3" t="s">
        <v>6298</v>
      </c>
      <c r="J8713" s="3" t="str">
        <f>IF($B8713="SINAPI",IF(ISNUMBER(MATCH(Banco!$C8713,Analitico!$A:$A,0)),INDEX(Analitico!E:E,MATCH(Banco!$C8713,Analitico!$A:$A,0))&amp;"%",""),"")</f>
        <v/>
      </c>
      <c r="K8713" s="3" t="str">
        <f>IF($B8713="SINAPI",IF(ISNUMBER(MATCH(Banco!$C8713,Analitico!$A:$A,0)),INDEX(Analitico!F:F,MATCH(Banco!$C8713,Analitico!$A:$A,0))&amp;"%",""),"")</f>
        <v/>
      </c>
    </row>
    <row r="8714" spans="1:11" ht="22.5" x14ac:dyDescent="0.2">
      <c r="A8714" s="1" t="str">
        <f t="shared" si="137"/>
        <v>SINAPI 89379</v>
      </c>
      <c r="B8714" s="3" t="s">
        <v>21527</v>
      </c>
      <c r="C8714" s="3" t="s">
        <v>10036</v>
      </c>
      <c r="D8714" s="2" t="s">
        <v>17188</v>
      </c>
      <c r="E8714" s="3" t="s">
        <v>20622</v>
      </c>
      <c r="F8714" s="67" t="s">
        <v>4633</v>
      </c>
      <c r="G8714" s="67" t="s">
        <v>20697</v>
      </c>
      <c r="I8714" s="3" t="s">
        <v>6298</v>
      </c>
      <c r="J8714" s="3" t="str">
        <f>IF($B8714="SINAPI",IF(ISNUMBER(MATCH(Banco!$C8714,Analitico!$A:$A,0)),INDEX(Analitico!E:E,MATCH(Banco!$C8714,Analitico!$A:$A,0))&amp;"%",""),"")</f>
        <v/>
      </c>
      <c r="K8714" s="3" t="str">
        <f>IF($B8714="SINAPI",IF(ISNUMBER(MATCH(Banco!$C8714,Analitico!$A:$A,0)),INDEX(Analitico!F:F,MATCH(Banco!$C8714,Analitico!$A:$A,0))&amp;"%",""),"")</f>
        <v/>
      </c>
    </row>
    <row r="8715" spans="1:11" ht="22.5" x14ac:dyDescent="0.2">
      <c r="A8715" s="1" t="str">
        <f t="shared" si="137"/>
        <v>SINAPI 89380</v>
      </c>
      <c r="B8715" s="3" t="s">
        <v>21527</v>
      </c>
      <c r="C8715" s="3" t="s">
        <v>10037</v>
      </c>
      <c r="D8715" s="2" t="s">
        <v>17189</v>
      </c>
      <c r="E8715" s="3" t="s">
        <v>20622</v>
      </c>
      <c r="F8715" s="67" t="s">
        <v>20923</v>
      </c>
      <c r="G8715" s="67" t="s">
        <v>5191</v>
      </c>
      <c r="I8715" s="3" t="s">
        <v>6298</v>
      </c>
      <c r="J8715" s="3" t="str">
        <f>IF($B8715="SINAPI",IF(ISNUMBER(MATCH(Banco!$C8715,Analitico!$A:$A,0)),INDEX(Analitico!E:E,MATCH(Banco!$C8715,Analitico!$A:$A,0))&amp;"%",""),"")</f>
        <v/>
      </c>
      <c r="K8715" s="3" t="str">
        <f>IF($B8715="SINAPI",IF(ISNUMBER(MATCH(Banco!$C8715,Analitico!$A:$A,0)),INDEX(Analitico!F:F,MATCH(Banco!$C8715,Analitico!$A:$A,0))&amp;"%",""),"")</f>
        <v/>
      </c>
    </row>
    <row r="8716" spans="1:11" ht="22.5" x14ac:dyDescent="0.2">
      <c r="A8716" s="1" t="str">
        <f t="shared" si="137"/>
        <v>SINAPI 89381</v>
      </c>
      <c r="B8716" s="3" t="s">
        <v>21527</v>
      </c>
      <c r="C8716" s="3" t="s">
        <v>10038</v>
      </c>
      <c r="D8716" s="2" t="s">
        <v>17190</v>
      </c>
      <c r="E8716" s="3" t="s">
        <v>20622</v>
      </c>
      <c r="F8716" s="67" t="s">
        <v>20680</v>
      </c>
      <c r="G8716" s="67" t="s">
        <v>4535</v>
      </c>
      <c r="I8716" s="3" t="s">
        <v>6298</v>
      </c>
      <c r="J8716" s="3" t="str">
        <f>IF($B8716="SINAPI",IF(ISNUMBER(MATCH(Banco!$C8716,Analitico!$A:$A,0)),INDEX(Analitico!E:E,MATCH(Banco!$C8716,Analitico!$A:$A,0))&amp;"%",""),"")</f>
        <v/>
      </c>
      <c r="K8716" s="3" t="str">
        <f>IF($B8716="SINAPI",IF(ISNUMBER(MATCH(Banco!$C8716,Analitico!$A:$A,0)),INDEX(Analitico!F:F,MATCH(Banco!$C8716,Analitico!$A:$A,0))&amp;"%",""),"")</f>
        <v/>
      </c>
    </row>
    <row r="8717" spans="1:11" ht="22.5" x14ac:dyDescent="0.2">
      <c r="A8717" s="1" t="str">
        <f t="shared" si="137"/>
        <v>SINAPI 89382</v>
      </c>
      <c r="B8717" s="3" t="s">
        <v>21527</v>
      </c>
      <c r="C8717" s="3" t="s">
        <v>10039</v>
      </c>
      <c r="D8717" s="2" t="s">
        <v>17191</v>
      </c>
      <c r="E8717" s="3" t="s">
        <v>20622</v>
      </c>
      <c r="F8717" s="67" t="s">
        <v>5525</v>
      </c>
      <c r="G8717" s="67" t="s">
        <v>5013</v>
      </c>
      <c r="I8717" s="3" t="s">
        <v>6298</v>
      </c>
      <c r="J8717" s="3" t="str">
        <f>IF($B8717="SINAPI",IF(ISNUMBER(MATCH(Banco!$C8717,Analitico!$A:$A,0)),INDEX(Analitico!E:E,MATCH(Banco!$C8717,Analitico!$A:$A,0))&amp;"%",""),"")</f>
        <v/>
      </c>
      <c r="K8717" s="3" t="str">
        <f>IF($B8717="SINAPI",IF(ISNUMBER(MATCH(Banco!$C8717,Analitico!$A:$A,0)),INDEX(Analitico!F:F,MATCH(Banco!$C8717,Analitico!$A:$A,0))&amp;"%",""),"")</f>
        <v/>
      </c>
    </row>
    <row r="8718" spans="1:11" ht="22.5" x14ac:dyDescent="0.2">
      <c r="A8718" s="1" t="str">
        <f t="shared" si="137"/>
        <v>SINAPI 89383</v>
      </c>
      <c r="B8718" s="3" t="s">
        <v>21527</v>
      </c>
      <c r="C8718" s="3" t="s">
        <v>10040</v>
      </c>
      <c r="D8718" s="2" t="s">
        <v>17192</v>
      </c>
      <c r="E8718" s="3" t="s">
        <v>20622</v>
      </c>
      <c r="F8718" s="67" t="s">
        <v>5522</v>
      </c>
      <c r="G8718" s="67" t="s">
        <v>36575</v>
      </c>
      <c r="I8718" s="3" t="s">
        <v>6298</v>
      </c>
      <c r="J8718" s="3" t="str">
        <f>IF($B8718="SINAPI",IF(ISNUMBER(MATCH(Banco!$C8718,Analitico!$A:$A,0)),INDEX(Analitico!E:E,MATCH(Banco!$C8718,Analitico!$A:$A,0))&amp;"%",""),"")</f>
        <v/>
      </c>
      <c r="K8718" s="3" t="str">
        <f>IF($B8718="SINAPI",IF(ISNUMBER(MATCH(Banco!$C8718,Analitico!$A:$A,0)),INDEX(Analitico!F:F,MATCH(Banco!$C8718,Analitico!$A:$A,0))&amp;"%",""),"")</f>
        <v/>
      </c>
    </row>
    <row r="8719" spans="1:11" ht="22.5" x14ac:dyDescent="0.2">
      <c r="A8719" s="1" t="str">
        <f t="shared" si="137"/>
        <v>SINAPI 89384</v>
      </c>
      <c r="B8719" s="3" t="s">
        <v>21527</v>
      </c>
      <c r="C8719" s="3" t="s">
        <v>10041</v>
      </c>
      <c r="D8719" s="2" t="s">
        <v>17193</v>
      </c>
      <c r="E8719" s="3" t="s">
        <v>20622</v>
      </c>
      <c r="F8719" s="67" t="s">
        <v>29500</v>
      </c>
      <c r="G8719" s="67" t="s">
        <v>20928</v>
      </c>
      <c r="I8719" s="3" t="s">
        <v>6298</v>
      </c>
      <c r="J8719" s="3" t="str">
        <f>IF($B8719="SINAPI",IF(ISNUMBER(MATCH(Banco!$C8719,Analitico!$A:$A,0)),INDEX(Analitico!E:E,MATCH(Banco!$C8719,Analitico!$A:$A,0))&amp;"%",""),"")</f>
        <v/>
      </c>
      <c r="K8719" s="3" t="str">
        <f>IF($B8719="SINAPI",IF(ISNUMBER(MATCH(Banco!$C8719,Analitico!$A:$A,0)),INDEX(Analitico!F:F,MATCH(Banco!$C8719,Analitico!$A:$A,0))&amp;"%",""),"")</f>
        <v/>
      </c>
    </row>
    <row r="8720" spans="1:11" ht="22.5" x14ac:dyDescent="0.2">
      <c r="A8720" s="1" t="str">
        <f t="shared" si="137"/>
        <v>SINAPI 89385</v>
      </c>
      <c r="B8720" s="3" t="s">
        <v>21527</v>
      </c>
      <c r="C8720" s="3" t="s">
        <v>10042</v>
      </c>
      <c r="D8720" s="2" t="s">
        <v>17194</v>
      </c>
      <c r="E8720" s="3" t="s">
        <v>20622</v>
      </c>
      <c r="F8720" s="67" t="s">
        <v>5686</v>
      </c>
      <c r="G8720" s="67" t="s">
        <v>21840</v>
      </c>
      <c r="I8720" s="3" t="s">
        <v>6298</v>
      </c>
      <c r="J8720" s="3" t="str">
        <f>IF($B8720="SINAPI",IF(ISNUMBER(MATCH(Banco!$C8720,Analitico!$A:$A,0)),INDEX(Analitico!E:E,MATCH(Banco!$C8720,Analitico!$A:$A,0))&amp;"%",""),"")</f>
        <v/>
      </c>
      <c r="K8720" s="3" t="str">
        <f>IF($B8720="SINAPI",IF(ISNUMBER(MATCH(Banco!$C8720,Analitico!$A:$A,0)),INDEX(Analitico!F:F,MATCH(Banco!$C8720,Analitico!$A:$A,0))&amp;"%",""),"")</f>
        <v/>
      </c>
    </row>
    <row r="8721" spans="1:11" ht="22.5" x14ac:dyDescent="0.2">
      <c r="A8721" s="1" t="str">
        <f t="shared" si="137"/>
        <v>SINAPI 89386</v>
      </c>
      <c r="B8721" s="3" t="s">
        <v>21527</v>
      </c>
      <c r="C8721" s="3" t="s">
        <v>10043</v>
      </c>
      <c r="D8721" s="2" t="s">
        <v>17195</v>
      </c>
      <c r="E8721" s="3" t="s">
        <v>20622</v>
      </c>
      <c r="F8721" s="67" t="s">
        <v>21711</v>
      </c>
      <c r="G8721" s="67" t="s">
        <v>6227</v>
      </c>
      <c r="I8721" s="3" t="s">
        <v>6298</v>
      </c>
      <c r="J8721" s="3" t="str">
        <f>IF($B8721="SINAPI",IF(ISNUMBER(MATCH(Banco!$C8721,Analitico!$A:$A,0)),INDEX(Analitico!E:E,MATCH(Banco!$C8721,Analitico!$A:$A,0))&amp;"%",""),"")</f>
        <v/>
      </c>
      <c r="K8721" s="3" t="str">
        <f>IF($B8721="SINAPI",IF(ISNUMBER(MATCH(Banco!$C8721,Analitico!$A:$A,0)),INDEX(Analitico!F:F,MATCH(Banco!$C8721,Analitico!$A:$A,0))&amp;"%",""),"")</f>
        <v/>
      </c>
    </row>
    <row r="8722" spans="1:11" ht="22.5" x14ac:dyDescent="0.2">
      <c r="A8722" s="1" t="str">
        <f t="shared" si="137"/>
        <v>SINAPI 89387</v>
      </c>
      <c r="B8722" s="3" t="s">
        <v>21527</v>
      </c>
      <c r="C8722" s="3" t="s">
        <v>10044</v>
      </c>
      <c r="D8722" s="2" t="s">
        <v>17196</v>
      </c>
      <c r="E8722" s="3" t="s">
        <v>20622</v>
      </c>
      <c r="F8722" s="67" t="s">
        <v>32214</v>
      </c>
      <c r="G8722" s="67" t="s">
        <v>20950</v>
      </c>
      <c r="I8722" s="3" t="s">
        <v>6298</v>
      </c>
      <c r="J8722" s="3" t="str">
        <f>IF($B8722="SINAPI",IF(ISNUMBER(MATCH(Banco!$C8722,Analitico!$A:$A,0)),INDEX(Analitico!E:E,MATCH(Banco!$C8722,Analitico!$A:$A,0))&amp;"%",""),"")</f>
        <v/>
      </c>
      <c r="K8722" s="3" t="str">
        <f>IF($B8722="SINAPI",IF(ISNUMBER(MATCH(Banco!$C8722,Analitico!$A:$A,0)),INDEX(Analitico!F:F,MATCH(Banco!$C8722,Analitico!$A:$A,0))&amp;"%",""),"")</f>
        <v/>
      </c>
    </row>
    <row r="8723" spans="1:11" ht="22.5" x14ac:dyDescent="0.2">
      <c r="A8723" s="1" t="str">
        <f t="shared" si="137"/>
        <v>SINAPI 89389</v>
      </c>
      <c r="B8723" s="3" t="s">
        <v>21527</v>
      </c>
      <c r="C8723" s="3" t="s">
        <v>10045</v>
      </c>
      <c r="D8723" s="2" t="s">
        <v>17197</v>
      </c>
      <c r="E8723" s="3" t="s">
        <v>20622</v>
      </c>
      <c r="F8723" s="67" t="s">
        <v>30880</v>
      </c>
      <c r="G8723" s="67" t="s">
        <v>21308</v>
      </c>
      <c r="I8723" s="3" t="s">
        <v>6298</v>
      </c>
      <c r="J8723" s="3" t="str">
        <f>IF($B8723="SINAPI",IF(ISNUMBER(MATCH(Banco!$C8723,Analitico!$A:$A,0)),INDEX(Analitico!E:E,MATCH(Banco!$C8723,Analitico!$A:$A,0))&amp;"%",""),"")</f>
        <v/>
      </c>
      <c r="K8723" s="3" t="str">
        <f>IF($B8723="SINAPI",IF(ISNUMBER(MATCH(Banco!$C8723,Analitico!$A:$A,0)),INDEX(Analitico!F:F,MATCH(Banco!$C8723,Analitico!$A:$A,0))&amp;"%",""),"")</f>
        <v/>
      </c>
    </row>
    <row r="8724" spans="1:11" ht="22.5" x14ac:dyDescent="0.2">
      <c r="A8724" s="1" t="str">
        <f t="shared" si="137"/>
        <v>SINAPI 89390</v>
      </c>
      <c r="B8724" s="3" t="s">
        <v>21527</v>
      </c>
      <c r="C8724" s="3" t="s">
        <v>10046</v>
      </c>
      <c r="D8724" s="2" t="s">
        <v>17198</v>
      </c>
      <c r="E8724" s="3" t="s">
        <v>20622</v>
      </c>
      <c r="F8724" s="67" t="s">
        <v>30081</v>
      </c>
      <c r="G8724" s="67" t="s">
        <v>21110</v>
      </c>
      <c r="I8724" s="3" t="s">
        <v>6298</v>
      </c>
      <c r="J8724" s="3" t="str">
        <f>IF($B8724="SINAPI",IF(ISNUMBER(MATCH(Banco!$C8724,Analitico!$A:$A,0)),INDEX(Analitico!E:E,MATCH(Banco!$C8724,Analitico!$A:$A,0))&amp;"%",""),"")</f>
        <v/>
      </c>
      <c r="K8724" s="3" t="str">
        <f>IF($B8724="SINAPI",IF(ISNUMBER(MATCH(Banco!$C8724,Analitico!$A:$A,0)),INDEX(Analitico!F:F,MATCH(Banco!$C8724,Analitico!$A:$A,0))&amp;"%",""),"")</f>
        <v/>
      </c>
    </row>
    <row r="8725" spans="1:11" ht="22.5" x14ac:dyDescent="0.2">
      <c r="A8725" s="1" t="str">
        <f t="shared" si="137"/>
        <v>SINAPI 89391</v>
      </c>
      <c r="B8725" s="3" t="s">
        <v>21527</v>
      </c>
      <c r="C8725" s="3" t="s">
        <v>10047</v>
      </c>
      <c r="D8725" s="2" t="s">
        <v>17199</v>
      </c>
      <c r="E8725" s="3" t="s">
        <v>20622</v>
      </c>
      <c r="F8725" s="67" t="s">
        <v>5758</v>
      </c>
      <c r="G8725" s="67" t="s">
        <v>21175</v>
      </c>
      <c r="I8725" s="3" t="s">
        <v>6298</v>
      </c>
      <c r="J8725" s="3" t="str">
        <f>IF($B8725="SINAPI",IF(ISNUMBER(MATCH(Banco!$C8725,Analitico!$A:$A,0)),INDEX(Analitico!E:E,MATCH(Banco!$C8725,Analitico!$A:$A,0))&amp;"%",""),"")</f>
        <v/>
      </c>
      <c r="K8725" s="3" t="str">
        <f>IF($B8725="SINAPI",IF(ISNUMBER(MATCH(Banco!$C8725,Analitico!$A:$A,0)),INDEX(Analitico!F:F,MATCH(Banco!$C8725,Analitico!$A:$A,0))&amp;"%",""),"")</f>
        <v/>
      </c>
    </row>
    <row r="8726" spans="1:11" ht="22.5" x14ac:dyDescent="0.2">
      <c r="A8726" s="1" t="str">
        <f t="shared" si="137"/>
        <v>SINAPI 89392</v>
      </c>
      <c r="B8726" s="3" t="s">
        <v>21527</v>
      </c>
      <c r="C8726" s="3" t="s">
        <v>10048</v>
      </c>
      <c r="D8726" s="2" t="s">
        <v>17200</v>
      </c>
      <c r="E8726" s="3" t="s">
        <v>20622</v>
      </c>
      <c r="F8726" s="67" t="s">
        <v>4587</v>
      </c>
      <c r="G8726" s="67" t="s">
        <v>21159</v>
      </c>
      <c r="I8726" s="3" t="s">
        <v>6298</v>
      </c>
      <c r="J8726" s="3" t="str">
        <f>IF($B8726="SINAPI",IF(ISNUMBER(MATCH(Banco!$C8726,Analitico!$A:$A,0)),INDEX(Analitico!E:E,MATCH(Banco!$C8726,Analitico!$A:$A,0))&amp;"%",""),"")</f>
        <v/>
      </c>
      <c r="K8726" s="3" t="str">
        <f>IF($B8726="SINAPI",IF(ISNUMBER(MATCH(Banco!$C8726,Analitico!$A:$A,0)),INDEX(Analitico!F:F,MATCH(Banco!$C8726,Analitico!$A:$A,0))&amp;"%",""),"")</f>
        <v/>
      </c>
    </row>
    <row r="8727" spans="1:11" ht="22.5" x14ac:dyDescent="0.2">
      <c r="A8727" s="1" t="str">
        <f t="shared" si="137"/>
        <v>SINAPI 89393</v>
      </c>
      <c r="B8727" s="3" t="s">
        <v>21527</v>
      </c>
      <c r="C8727" s="3" t="s">
        <v>10049</v>
      </c>
      <c r="D8727" s="2" t="s">
        <v>17201</v>
      </c>
      <c r="E8727" s="3" t="s">
        <v>20622</v>
      </c>
      <c r="F8727" s="67" t="s">
        <v>29690</v>
      </c>
      <c r="G8727" s="67" t="s">
        <v>32206</v>
      </c>
      <c r="I8727" s="3" t="s">
        <v>6298</v>
      </c>
      <c r="J8727" s="3" t="str">
        <f>IF($B8727="SINAPI",IF(ISNUMBER(MATCH(Banco!$C8727,Analitico!$A:$A,0)),INDEX(Analitico!E:E,MATCH(Banco!$C8727,Analitico!$A:$A,0))&amp;"%",""),"")</f>
        <v/>
      </c>
      <c r="K8727" s="3" t="str">
        <f>IF($B8727="SINAPI",IF(ISNUMBER(MATCH(Banco!$C8727,Analitico!$A:$A,0)),INDEX(Analitico!F:F,MATCH(Banco!$C8727,Analitico!$A:$A,0))&amp;"%",""),"")</f>
        <v/>
      </c>
    </row>
    <row r="8728" spans="1:11" ht="22.5" x14ac:dyDescent="0.2">
      <c r="A8728" s="1" t="str">
        <f t="shared" si="137"/>
        <v>SINAPI 89394</v>
      </c>
      <c r="B8728" s="3" t="s">
        <v>21527</v>
      </c>
      <c r="C8728" s="3" t="s">
        <v>10050</v>
      </c>
      <c r="D8728" s="2" t="s">
        <v>17202</v>
      </c>
      <c r="E8728" s="3" t="s">
        <v>20622</v>
      </c>
      <c r="F8728" s="67" t="s">
        <v>21278</v>
      </c>
      <c r="G8728" s="67" t="s">
        <v>33332</v>
      </c>
      <c r="I8728" s="3" t="s">
        <v>6298</v>
      </c>
      <c r="J8728" s="3" t="str">
        <f>IF($B8728="SINAPI",IF(ISNUMBER(MATCH(Banco!$C8728,Analitico!$A:$A,0)),INDEX(Analitico!E:E,MATCH(Banco!$C8728,Analitico!$A:$A,0))&amp;"%",""),"")</f>
        <v/>
      </c>
      <c r="K8728" s="3" t="str">
        <f>IF($B8728="SINAPI",IF(ISNUMBER(MATCH(Banco!$C8728,Analitico!$A:$A,0)),INDEX(Analitico!F:F,MATCH(Banco!$C8728,Analitico!$A:$A,0))&amp;"%",""),"")</f>
        <v/>
      </c>
    </row>
    <row r="8729" spans="1:11" ht="22.5" x14ac:dyDescent="0.2">
      <c r="A8729" s="1" t="str">
        <f t="shared" si="137"/>
        <v>SINAPI 89395</v>
      </c>
      <c r="B8729" s="3" t="s">
        <v>21527</v>
      </c>
      <c r="C8729" s="3" t="s">
        <v>10051</v>
      </c>
      <c r="D8729" s="2" t="s">
        <v>17203</v>
      </c>
      <c r="E8729" s="3" t="s">
        <v>20622</v>
      </c>
      <c r="F8729" s="67" t="s">
        <v>20907</v>
      </c>
      <c r="G8729" s="67" t="s">
        <v>29972</v>
      </c>
      <c r="I8729" s="3" t="s">
        <v>6298</v>
      </c>
      <c r="J8729" s="3" t="str">
        <f>IF($B8729="SINAPI",IF(ISNUMBER(MATCH(Banco!$C8729,Analitico!$A:$A,0)),INDEX(Analitico!E:E,MATCH(Banco!$C8729,Analitico!$A:$A,0))&amp;"%",""),"")</f>
        <v/>
      </c>
      <c r="K8729" s="3" t="str">
        <f>IF($B8729="SINAPI",IF(ISNUMBER(MATCH(Banco!$C8729,Analitico!$A:$A,0)),INDEX(Analitico!F:F,MATCH(Banco!$C8729,Analitico!$A:$A,0))&amp;"%",""),"")</f>
        <v/>
      </c>
    </row>
    <row r="8730" spans="1:11" ht="22.5" x14ac:dyDescent="0.2">
      <c r="A8730" s="1" t="str">
        <f t="shared" si="137"/>
        <v>SINAPI 89396</v>
      </c>
      <c r="B8730" s="3" t="s">
        <v>21527</v>
      </c>
      <c r="C8730" s="3" t="s">
        <v>10052</v>
      </c>
      <c r="D8730" s="2" t="s">
        <v>17204</v>
      </c>
      <c r="E8730" s="3" t="s">
        <v>20622</v>
      </c>
      <c r="F8730" s="67" t="s">
        <v>4532</v>
      </c>
      <c r="G8730" s="67" t="s">
        <v>21493</v>
      </c>
      <c r="I8730" s="3" t="s">
        <v>6298</v>
      </c>
      <c r="J8730" s="3" t="str">
        <f>IF($B8730="SINAPI",IF(ISNUMBER(MATCH(Banco!$C8730,Analitico!$A:$A,0)),INDEX(Analitico!E:E,MATCH(Banco!$C8730,Analitico!$A:$A,0))&amp;"%",""),"")</f>
        <v/>
      </c>
      <c r="K8730" s="3" t="str">
        <f>IF($B8730="SINAPI",IF(ISNUMBER(MATCH(Banco!$C8730,Analitico!$A:$A,0)),INDEX(Analitico!F:F,MATCH(Banco!$C8730,Analitico!$A:$A,0))&amp;"%",""),"")</f>
        <v/>
      </c>
    </row>
    <row r="8731" spans="1:11" ht="22.5" x14ac:dyDescent="0.2">
      <c r="A8731" s="1" t="str">
        <f t="shared" si="137"/>
        <v>SINAPI 89397</v>
      </c>
      <c r="B8731" s="3" t="s">
        <v>21527</v>
      </c>
      <c r="C8731" s="3" t="s">
        <v>10053</v>
      </c>
      <c r="D8731" s="2" t="s">
        <v>17205</v>
      </c>
      <c r="E8731" s="3" t="s">
        <v>20622</v>
      </c>
      <c r="F8731" s="67" t="s">
        <v>21061</v>
      </c>
      <c r="G8731" s="67" t="s">
        <v>31746</v>
      </c>
      <c r="I8731" s="3" t="s">
        <v>6298</v>
      </c>
      <c r="J8731" s="3" t="str">
        <f>IF($B8731="SINAPI",IF(ISNUMBER(MATCH(Banco!$C8731,Analitico!$A:$A,0)),INDEX(Analitico!E:E,MATCH(Banco!$C8731,Analitico!$A:$A,0))&amp;"%",""),"")</f>
        <v/>
      </c>
      <c r="K8731" s="3" t="str">
        <f>IF($B8731="SINAPI",IF(ISNUMBER(MATCH(Banco!$C8731,Analitico!$A:$A,0)),INDEX(Analitico!F:F,MATCH(Banco!$C8731,Analitico!$A:$A,0))&amp;"%",""),"")</f>
        <v/>
      </c>
    </row>
    <row r="8732" spans="1:11" ht="22.5" x14ac:dyDescent="0.2">
      <c r="A8732" s="1" t="str">
        <f t="shared" si="137"/>
        <v>SINAPI 89398</v>
      </c>
      <c r="B8732" s="3" t="s">
        <v>21527</v>
      </c>
      <c r="C8732" s="3" t="s">
        <v>10054</v>
      </c>
      <c r="D8732" s="2" t="s">
        <v>17206</v>
      </c>
      <c r="E8732" s="3" t="s">
        <v>20622</v>
      </c>
      <c r="F8732" s="67" t="s">
        <v>21093</v>
      </c>
      <c r="G8732" s="67" t="s">
        <v>33332</v>
      </c>
      <c r="I8732" s="3" t="s">
        <v>6298</v>
      </c>
      <c r="J8732" s="3" t="str">
        <f>IF($B8732="SINAPI",IF(ISNUMBER(MATCH(Banco!$C8732,Analitico!$A:$A,0)),INDEX(Analitico!E:E,MATCH(Banco!$C8732,Analitico!$A:$A,0))&amp;"%",""),"")</f>
        <v/>
      </c>
      <c r="K8732" s="3" t="str">
        <f>IF($B8732="SINAPI",IF(ISNUMBER(MATCH(Banco!$C8732,Analitico!$A:$A,0)),INDEX(Analitico!F:F,MATCH(Banco!$C8732,Analitico!$A:$A,0))&amp;"%",""),"")</f>
        <v/>
      </c>
    </row>
    <row r="8733" spans="1:11" ht="22.5" x14ac:dyDescent="0.2">
      <c r="A8733" s="1" t="str">
        <f t="shared" si="137"/>
        <v>SINAPI 89399</v>
      </c>
      <c r="B8733" s="3" t="s">
        <v>21527</v>
      </c>
      <c r="C8733" s="3" t="s">
        <v>10055</v>
      </c>
      <c r="D8733" s="2" t="s">
        <v>17207</v>
      </c>
      <c r="E8733" s="3" t="s">
        <v>20622</v>
      </c>
      <c r="F8733" s="67" t="s">
        <v>30037</v>
      </c>
      <c r="G8733" s="67" t="s">
        <v>4763</v>
      </c>
      <c r="I8733" s="3" t="s">
        <v>6298</v>
      </c>
      <c r="J8733" s="3" t="str">
        <f>IF($B8733="SINAPI",IF(ISNUMBER(MATCH(Banco!$C8733,Analitico!$A:$A,0)),INDEX(Analitico!E:E,MATCH(Banco!$C8733,Analitico!$A:$A,0))&amp;"%",""),"")</f>
        <v/>
      </c>
      <c r="K8733" s="3" t="str">
        <f>IF($B8733="SINAPI",IF(ISNUMBER(MATCH(Banco!$C8733,Analitico!$A:$A,0)),INDEX(Analitico!F:F,MATCH(Banco!$C8733,Analitico!$A:$A,0))&amp;"%",""),"")</f>
        <v/>
      </c>
    </row>
    <row r="8734" spans="1:11" ht="22.5" x14ac:dyDescent="0.2">
      <c r="A8734" s="1" t="str">
        <f t="shared" si="137"/>
        <v>SINAPI 89400</v>
      </c>
      <c r="B8734" s="3" t="s">
        <v>21527</v>
      </c>
      <c r="C8734" s="3" t="s">
        <v>10056</v>
      </c>
      <c r="D8734" s="2" t="s">
        <v>17208</v>
      </c>
      <c r="E8734" s="3" t="s">
        <v>20622</v>
      </c>
      <c r="F8734" s="67" t="s">
        <v>37732</v>
      </c>
      <c r="G8734" s="67" t="s">
        <v>21349</v>
      </c>
      <c r="I8734" s="3" t="s">
        <v>6298</v>
      </c>
      <c r="J8734" s="3" t="str">
        <f>IF($B8734="SINAPI",IF(ISNUMBER(MATCH(Banco!$C8734,Analitico!$A:$A,0)),INDEX(Analitico!E:E,MATCH(Banco!$C8734,Analitico!$A:$A,0))&amp;"%",""),"")</f>
        <v/>
      </c>
      <c r="K8734" s="3" t="str">
        <f>IF($B8734="SINAPI",IF(ISNUMBER(MATCH(Banco!$C8734,Analitico!$A:$A,0)),INDEX(Analitico!F:F,MATCH(Banco!$C8734,Analitico!$A:$A,0))&amp;"%",""),"")</f>
        <v/>
      </c>
    </row>
    <row r="8735" spans="1:11" ht="22.5" x14ac:dyDescent="0.2">
      <c r="A8735" s="1" t="str">
        <f t="shared" si="137"/>
        <v>SINAPI 89404</v>
      </c>
      <c r="B8735" s="3" t="s">
        <v>21527</v>
      </c>
      <c r="C8735" s="3" t="s">
        <v>10057</v>
      </c>
      <c r="D8735" s="2" t="s">
        <v>17209</v>
      </c>
      <c r="E8735" s="3" t="s">
        <v>20622</v>
      </c>
      <c r="F8735" s="67" t="s">
        <v>5510</v>
      </c>
      <c r="G8735" s="67" t="s">
        <v>21063</v>
      </c>
      <c r="I8735" s="3" t="s">
        <v>6298</v>
      </c>
      <c r="J8735" s="3" t="str">
        <f>IF($B8735="SINAPI",IF(ISNUMBER(MATCH(Banco!$C8735,Analitico!$A:$A,0)),INDEX(Analitico!E:E,MATCH(Banco!$C8735,Analitico!$A:$A,0))&amp;"%",""),"")</f>
        <v/>
      </c>
      <c r="K8735" s="3" t="str">
        <f>IF($B8735="SINAPI",IF(ISNUMBER(MATCH(Banco!$C8735,Analitico!$A:$A,0)),INDEX(Analitico!F:F,MATCH(Banco!$C8735,Analitico!$A:$A,0))&amp;"%",""),"")</f>
        <v/>
      </c>
    </row>
    <row r="8736" spans="1:11" ht="22.5" x14ac:dyDescent="0.2">
      <c r="A8736" s="1" t="str">
        <f t="shared" si="137"/>
        <v>SINAPI 89405</v>
      </c>
      <c r="B8736" s="3" t="s">
        <v>21527</v>
      </c>
      <c r="C8736" s="3" t="s">
        <v>10058</v>
      </c>
      <c r="D8736" s="2" t="s">
        <v>17210</v>
      </c>
      <c r="E8736" s="3" t="s">
        <v>20622</v>
      </c>
      <c r="F8736" s="67" t="s">
        <v>21408</v>
      </c>
      <c r="G8736" s="67" t="s">
        <v>21137</v>
      </c>
      <c r="I8736" s="3" t="s">
        <v>6298</v>
      </c>
      <c r="J8736" s="3" t="str">
        <f>IF($B8736="SINAPI",IF(ISNUMBER(MATCH(Banco!$C8736,Analitico!$A:$A,0)),INDEX(Analitico!E:E,MATCH(Banco!$C8736,Analitico!$A:$A,0))&amp;"%",""),"")</f>
        <v/>
      </c>
      <c r="K8736" s="3" t="str">
        <f>IF($B8736="SINAPI",IF(ISNUMBER(MATCH(Banco!$C8736,Analitico!$A:$A,0)),INDEX(Analitico!F:F,MATCH(Banco!$C8736,Analitico!$A:$A,0))&amp;"%",""),"")</f>
        <v/>
      </c>
    </row>
    <row r="8737" spans="1:11" ht="22.5" x14ac:dyDescent="0.2">
      <c r="A8737" s="1" t="str">
        <f t="shared" si="137"/>
        <v>SINAPI 89406</v>
      </c>
      <c r="B8737" s="3" t="s">
        <v>21527</v>
      </c>
      <c r="C8737" s="3" t="s">
        <v>10059</v>
      </c>
      <c r="D8737" s="2" t="s">
        <v>17211</v>
      </c>
      <c r="E8737" s="3" t="s">
        <v>20622</v>
      </c>
      <c r="F8737" s="67" t="s">
        <v>5118</v>
      </c>
      <c r="G8737" s="67" t="s">
        <v>6250</v>
      </c>
      <c r="I8737" s="3" t="s">
        <v>6298</v>
      </c>
      <c r="J8737" s="3" t="str">
        <f>IF($B8737="SINAPI",IF(ISNUMBER(MATCH(Banco!$C8737,Analitico!$A:$A,0)),INDEX(Analitico!E:E,MATCH(Banco!$C8737,Analitico!$A:$A,0))&amp;"%",""),"")</f>
        <v/>
      </c>
      <c r="K8737" s="3" t="str">
        <f>IF($B8737="SINAPI",IF(ISNUMBER(MATCH(Banco!$C8737,Analitico!$A:$A,0)),INDEX(Analitico!F:F,MATCH(Banco!$C8737,Analitico!$A:$A,0))&amp;"%",""),"")</f>
        <v/>
      </c>
    </row>
    <row r="8738" spans="1:11" ht="22.5" x14ac:dyDescent="0.2">
      <c r="A8738" s="1" t="str">
        <f t="shared" si="137"/>
        <v>SINAPI 89407</v>
      </c>
      <c r="B8738" s="3" t="s">
        <v>21527</v>
      </c>
      <c r="C8738" s="3" t="s">
        <v>10060</v>
      </c>
      <c r="D8738" s="2" t="s">
        <v>17212</v>
      </c>
      <c r="E8738" s="3" t="s">
        <v>20622</v>
      </c>
      <c r="F8738" s="67" t="s">
        <v>4529</v>
      </c>
      <c r="G8738" s="67" t="s">
        <v>4497</v>
      </c>
      <c r="I8738" s="3" t="s">
        <v>6298</v>
      </c>
      <c r="J8738" s="3" t="str">
        <f>IF($B8738="SINAPI",IF(ISNUMBER(MATCH(Banco!$C8738,Analitico!$A:$A,0)),INDEX(Analitico!E:E,MATCH(Banco!$C8738,Analitico!$A:$A,0))&amp;"%",""),"")</f>
        <v/>
      </c>
      <c r="K8738" s="3" t="str">
        <f>IF($B8738="SINAPI",IF(ISNUMBER(MATCH(Banco!$C8738,Analitico!$A:$A,0)),INDEX(Analitico!F:F,MATCH(Banco!$C8738,Analitico!$A:$A,0))&amp;"%",""),"")</f>
        <v/>
      </c>
    </row>
    <row r="8739" spans="1:11" ht="22.5" x14ac:dyDescent="0.2">
      <c r="A8739" s="1" t="str">
        <f t="shared" ref="A8739:A8802" si="138">CONCATENAR</f>
        <v>SINAPI 89408</v>
      </c>
      <c r="B8739" s="3" t="s">
        <v>21527</v>
      </c>
      <c r="C8739" s="3" t="s">
        <v>10061</v>
      </c>
      <c r="D8739" s="2" t="s">
        <v>17213</v>
      </c>
      <c r="E8739" s="3" t="s">
        <v>20622</v>
      </c>
      <c r="F8739" s="67" t="s">
        <v>5875</v>
      </c>
      <c r="G8739" s="67" t="s">
        <v>20867</v>
      </c>
      <c r="I8739" s="3" t="s">
        <v>6298</v>
      </c>
      <c r="J8739" s="3" t="str">
        <f>IF($B8739="SINAPI",IF(ISNUMBER(MATCH(Banco!$C8739,Analitico!$A:$A,0)),INDEX(Analitico!E:E,MATCH(Banco!$C8739,Analitico!$A:$A,0))&amp;"%",""),"")</f>
        <v/>
      </c>
      <c r="K8739" s="3" t="str">
        <f>IF($B8739="SINAPI",IF(ISNUMBER(MATCH(Banco!$C8739,Analitico!$A:$A,0)),INDEX(Analitico!F:F,MATCH(Banco!$C8739,Analitico!$A:$A,0))&amp;"%",""),"")</f>
        <v/>
      </c>
    </row>
    <row r="8740" spans="1:11" ht="22.5" x14ac:dyDescent="0.2">
      <c r="A8740" s="1" t="str">
        <f t="shared" si="138"/>
        <v>SINAPI 89409</v>
      </c>
      <c r="B8740" s="3" t="s">
        <v>21527</v>
      </c>
      <c r="C8740" s="3" t="s">
        <v>10062</v>
      </c>
      <c r="D8740" s="2" t="s">
        <v>17214</v>
      </c>
      <c r="E8740" s="3" t="s">
        <v>20622</v>
      </c>
      <c r="F8740" s="67" t="s">
        <v>4749</v>
      </c>
      <c r="G8740" s="67" t="s">
        <v>6050</v>
      </c>
      <c r="I8740" s="3" t="s">
        <v>6298</v>
      </c>
      <c r="J8740" s="3" t="str">
        <f>IF($B8740="SINAPI",IF(ISNUMBER(MATCH(Banco!$C8740,Analitico!$A:$A,0)),INDEX(Analitico!E:E,MATCH(Banco!$C8740,Analitico!$A:$A,0))&amp;"%",""),"")</f>
        <v/>
      </c>
      <c r="K8740" s="3" t="str">
        <f>IF($B8740="SINAPI",IF(ISNUMBER(MATCH(Banco!$C8740,Analitico!$A:$A,0)),INDEX(Analitico!F:F,MATCH(Banco!$C8740,Analitico!$A:$A,0))&amp;"%",""),"")</f>
        <v/>
      </c>
    </row>
    <row r="8741" spans="1:11" ht="22.5" x14ac:dyDescent="0.2">
      <c r="A8741" s="1" t="str">
        <f t="shared" si="138"/>
        <v>SINAPI 89410</v>
      </c>
      <c r="B8741" s="3" t="s">
        <v>21527</v>
      </c>
      <c r="C8741" s="3" t="s">
        <v>10063</v>
      </c>
      <c r="D8741" s="2" t="s">
        <v>17215</v>
      </c>
      <c r="E8741" s="3" t="s">
        <v>20622</v>
      </c>
      <c r="F8741" s="67" t="s">
        <v>5980</v>
      </c>
      <c r="G8741" s="67" t="s">
        <v>5648</v>
      </c>
      <c r="I8741" s="3" t="s">
        <v>6298</v>
      </c>
      <c r="J8741" s="3" t="str">
        <f>IF($B8741="SINAPI",IF(ISNUMBER(MATCH(Banco!$C8741,Analitico!$A:$A,0)),INDEX(Analitico!E:E,MATCH(Banco!$C8741,Analitico!$A:$A,0))&amp;"%",""),"")</f>
        <v/>
      </c>
      <c r="K8741" s="3" t="str">
        <f>IF($B8741="SINAPI",IF(ISNUMBER(MATCH(Banco!$C8741,Analitico!$A:$A,0)),INDEX(Analitico!F:F,MATCH(Banco!$C8741,Analitico!$A:$A,0))&amp;"%",""),"")</f>
        <v/>
      </c>
    </row>
    <row r="8742" spans="1:11" ht="22.5" x14ac:dyDescent="0.2">
      <c r="A8742" s="1" t="str">
        <f t="shared" si="138"/>
        <v>SINAPI 89411</v>
      </c>
      <c r="B8742" s="3" t="s">
        <v>21527</v>
      </c>
      <c r="C8742" s="3" t="s">
        <v>10064</v>
      </c>
      <c r="D8742" s="2" t="s">
        <v>17216</v>
      </c>
      <c r="E8742" s="3" t="s">
        <v>20622</v>
      </c>
      <c r="F8742" s="67" t="s">
        <v>4947</v>
      </c>
      <c r="G8742" s="67" t="s">
        <v>29696</v>
      </c>
      <c r="I8742" s="3" t="s">
        <v>6298</v>
      </c>
      <c r="J8742" s="3" t="str">
        <f>IF($B8742="SINAPI",IF(ISNUMBER(MATCH(Banco!$C8742,Analitico!$A:$A,0)),INDEX(Analitico!E:E,MATCH(Banco!$C8742,Analitico!$A:$A,0))&amp;"%",""),"")</f>
        <v/>
      </c>
      <c r="K8742" s="3" t="str">
        <f>IF($B8742="SINAPI",IF(ISNUMBER(MATCH(Banco!$C8742,Analitico!$A:$A,0)),INDEX(Analitico!F:F,MATCH(Banco!$C8742,Analitico!$A:$A,0))&amp;"%",""),"")</f>
        <v/>
      </c>
    </row>
    <row r="8743" spans="1:11" ht="22.5" x14ac:dyDescent="0.2">
      <c r="A8743" s="1" t="str">
        <f t="shared" si="138"/>
        <v>SINAPI 89412</v>
      </c>
      <c r="B8743" s="3" t="s">
        <v>21527</v>
      </c>
      <c r="C8743" s="3" t="s">
        <v>10065</v>
      </c>
      <c r="D8743" s="2" t="s">
        <v>17217</v>
      </c>
      <c r="E8743" s="3" t="s">
        <v>20622</v>
      </c>
      <c r="F8743" s="67" t="s">
        <v>36776</v>
      </c>
      <c r="G8743" s="67" t="s">
        <v>20838</v>
      </c>
      <c r="I8743" s="3" t="s">
        <v>6298</v>
      </c>
      <c r="J8743" s="3" t="str">
        <f>IF($B8743="SINAPI",IF(ISNUMBER(MATCH(Banco!$C8743,Analitico!$A:$A,0)),INDEX(Analitico!E:E,MATCH(Banco!$C8743,Analitico!$A:$A,0))&amp;"%",""),"")</f>
        <v/>
      </c>
      <c r="K8743" s="3" t="str">
        <f>IF($B8743="SINAPI",IF(ISNUMBER(MATCH(Banco!$C8743,Analitico!$A:$A,0)),INDEX(Analitico!F:F,MATCH(Banco!$C8743,Analitico!$A:$A,0))&amp;"%",""),"")</f>
        <v/>
      </c>
    </row>
    <row r="8744" spans="1:11" ht="22.5" x14ac:dyDescent="0.2">
      <c r="A8744" s="1" t="str">
        <f t="shared" si="138"/>
        <v>SINAPI 89413</v>
      </c>
      <c r="B8744" s="3" t="s">
        <v>21527</v>
      </c>
      <c r="C8744" s="3" t="s">
        <v>10066</v>
      </c>
      <c r="D8744" s="2" t="s">
        <v>17218</v>
      </c>
      <c r="E8744" s="3" t="s">
        <v>20622</v>
      </c>
      <c r="F8744" s="67" t="s">
        <v>4551</v>
      </c>
      <c r="G8744" s="67" t="s">
        <v>4535</v>
      </c>
      <c r="I8744" s="3" t="s">
        <v>6298</v>
      </c>
      <c r="J8744" s="3" t="str">
        <f>IF($B8744="SINAPI",IF(ISNUMBER(MATCH(Banco!$C8744,Analitico!$A:$A,0)),INDEX(Analitico!E:E,MATCH(Banco!$C8744,Analitico!$A:$A,0))&amp;"%",""),"")</f>
        <v/>
      </c>
      <c r="K8744" s="3" t="str">
        <f>IF($B8744="SINAPI",IF(ISNUMBER(MATCH(Banco!$C8744,Analitico!$A:$A,0)),INDEX(Analitico!F:F,MATCH(Banco!$C8744,Analitico!$A:$A,0))&amp;"%",""),"")</f>
        <v/>
      </c>
    </row>
    <row r="8745" spans="1:11" ht="22.5" x14ac:dyDescent="0.2">
      <c r="A8745" s="1" t="str">
        <f t="shared" si="138"/>
        <v>SINAPI 89414</v>
      </c>
      <c r="B8745" s="3" t="s">
        <v>21527</v>
      </c>
      <c r="C8745" s="3" t="s">
        <v>10067</v>
      </c>
      <c r="D8745" s="2" t="s">
        <v>17219</v>
      </c>
      <c r="E8745" s="3" t="s">
        <v>20622</v>
      </c>
      <c r="F8745" s="67" t="s">
        <v>21183</v>
      </c>
      <c r="G8745" s="67" t="s">
        <v>5828</v>
      </c>
      <c r="I8745" s="3" t="s">
        <v>6298</v>
      </c>
      <c r="J8745" s="3" t="str">
        <f>IF($B8745="SINAPI",IF(ISNUMBER(MATCH(Banco!$C8745,Analitico!$A:$A,0)),INDEX(Analitico!E:E,MATCH(Banco!$C8745,Analitico!$A:$A,0))&amp;"%",""),"")</f>
        <v/>
      </c>
      <c r="K8745" s="3" t="str">
        <f>IF($B8745="SINAPI",IF(ISNUMBER(MATCH(Banco!$C8745,Analitico!$A:$A,0)),INDEX(Analitico!F:F,MATCH(Banco!$C8745,Analitico!$A:$A,0))&amp;"%",""),"")</f>
        <v/>
      </c>
    </row>
    <row r="8746" spans="1:11" ht="22.5" x14ac:dyDescent="0.2">
      <c r="A8746" s="1" t="str">
        <f t="shared" si="138"/>
        <v>SINAPI 89415</v>
      </c>
      <c r="B8746" s="3" t="s">
        <v>21527</v>
      </c>
      <c r="C8746" s="3" t="s">
        <v>10068</v>
      </c>
      <c r="D8746" s="2" t="s">
        <v>17220</v>
      </c>
      <c r="E8746" s="3" t="s">
        <v>20622</v>
      </c>
      <c r="F8746" s="67" t="s">
        <v>31516</v>
      </c>
      <c r="G8746" s="67" t="s">
        <v>4542</v>
      </c>
      <c r="I8746" s="3" t="s">
        <v>6298</v>
      </c>
      <c r="J8746" s="3" t="str">
        <f>IF($B8746="SINAPI",IF(ISNUMBER(MATCH(Banco!$C8746,Analitico!$A:$A,0)),INDEX(Analitico!E:E,MATCH(Banco!$C8746,Analitico!$A:$A,0))&amp;"%",""),"")</f>
        <v/>
      </c>
      <c r="K8746" s="3" t="str">
        <f>IF($B8746="SINAPI",IF(ISNUMBER(MATCH(Banco!$C8746,Analitico!$A:$A,0)),INDEX(Analitico!F:F,MATCH(Banco!$C8746,Analitico!$A:$A,0))&amp;"%",""),"")</f>
        <v/>
      </c>
    </row>
    <row r="8747" spans="1:11" ht="22.5" x14ac:dyDescent="0.2">
      <c r="A8747" s="1" t="str">
        <f t="shared" si="138"/>
        <v>SINAPI 89416</v>
      </c>
      <c r="B8747" s="3" t="s">
        <v>21527</v>
      </c>
      <c r="C8747" s="3" t="s">
        <v>10069</v>
      </c>
      <c r="D8747" s="2" t="s">
        <v>17221</v>
      </c>
      <c r="E8747" s="3" t="s">
        <v>20622</v>
      </c>
      <c r="F8747" s="67" t="s">
        <v>5023</v>
      </c>
      <c r="G8747" s="67" t="s">
        <v>21292</v>
      </c>
      <c r="I8747" s="3" t="s">
        <v>6298</v>
      </c>
      <c r="J8747" s="3" t="str">
        <f>IF($B8747="SINAPI",IF(ISNUMBER(MATCH(Banco!$C8747,Analitico!$A:$A,0)),INDEX(Analitico!E:E,MATCH(Banco!$C8747,Analitico!$A:$A,0))&amp;"%",""),"")</f>
        <v/>
      </c>
      <c r="K8747" s="3" t="str">
        <f>IF($B8747="SINAPI",IF(ISNUMBER(MATCH(Banco!$C8747,Analitico!$A:$A,0)),INDEX(Analitico!F:F,MATCH(Banco!$C8747,Analitico!$A:$A,0))&amp;"%",""),"")</f>
        <v/>
      </c>
    </row>
    <row r="8748" spans="1:11" ht="22.5" x14ac:dyDescent="0.2">
      <c r="A8748" s="1" t="str">
        <f t="shared" si="138"/>
        <v>SINAPI 89417</v>
      </c>
      <c r="B8748" s="3" t="s">
        <v>21527</v>
      </c>
      <c r="C8748" s="3" t="s">
        <v>10070</v>
      </c>
      <c r="D8748" s="2" t="s">
        <v>17222</v>
      </c>
      <c r="E8748" s="3" t="s">
        <v>20622</v>
      </c>
      <c r="F8748" s="67" t="s">
        <v>6004</v>
      </c>
      <c r="G8748" s="67" t="s">
        <v>33656</v>
      </c>
      <c r="I8748" s="3" t="s">
        <v>6298</v>
      </c>
      <c r="J8748" s="3" t="str">
        <f>IF($B8748="SINAPI",IF(ISNUMBER(MATCH(Banco!$C8748,Analitico!$A:$A,0)),INDEX(Analitico!E:E,MATCH(Banco!$C8748,Analitico!$A:$A,0))&amp;"%",""),"")</f>
        <v/>
      </c>
      <c r="K8748" s="3" t="str">
        <f>IF($B8748="SINAPI",IF(ISNUMBER(MATCH(Banco!$C8748,Analitico!$A:$A,0)),INDEX(Analitico!F:F,MATCH(Banco!$C8748,Analitico!$A:$A,0))&amp;"%",""),"")</f>
        <v/>
      </c>
    </row>
    <row r="8749" spans="1:11" ht="22.5" x14ac:dyDescent="0.2">
      <c r="A8749" s="1" t="str">
        <f t="shared" si="138"/>
        <v>SINAPI 89418</v>
      </c>
      <c r="B8749" s="3" t="s">
        <v>21527</v>
      </c>
      <c r="C8749" s="3" t="s">
        <v>10071</v>
      </c>
      <c r="D8749" s="2" t="s">
        <v>17223</v>
      </c>
      <c r="E8749" s="3" t="s">
        <v>20622</v>
      </c>
      <c r="F8749" s="67" t="s">
        <v>31912</v>
      </c>
      <c r="G8749" s="67" t="s">
        <v>31720</v>
      </c>
      <c r="I8749" s="3" t="s">
        <v>6298</v>
      </c>
      <c r="J8749" s="3" t="str">
        <f>IF($B8749="SINAPI",IF(ISNUMBER(MATCH(Banco!$C8749,Analitico!$A:$A,0)),INDEX(Analitico!E:E,MATCH(Banco!$C8749,Analitico!$A:$A,0))&amp;"%",""),"")</f>
        <v/>
      </c>
      <c r="K8749" s="3" t="str">
        <f>IF($B8749="SINAPI",IF(ISNUMBER(MATCH(Banco!$C8749,Analitico!$A:$A,0)),INDEX(Analitico!F:F,MATCH(Banco!$C8749,Analitico!$A:$A,0))&amp;"%",""),"")</f>
        <v/>
      </c>
    </row>
    <row r="8750" spans="1:11" ht="22.5" x14ac:dyDescent="0.2">
      <c r="A8750" s="1" t="str">
        <f t="shared" si="138"/>
        <v>SINAPI 89419</v>
      </c>
      <c r="B8750" s="3" t="s">
        <v>21527</v>
      </c>
      <c r="C8750" s="3" t="s">
        <v>10072</v>
      </c>
      <c r="D8750" s="2" t="s">
        <v>17224</v>
      </c>
      <c r="E8750" s="3" t="s">
        <v>20622</v>
      </c>
      <c r="F8750" s="67" t="s">
        <v>5701</v>
      </c>
      <c r="G8750" s="67" t="s">
        <v>4876</v>
      </c>
      <c r="I8750" s="3" t="s">
        <v>6298</v>
      </c>
      <c r="J8750" s="3" t="str">
        <f>IF($B8750="SINAPI",IF(ISNUMBER(MATCH(Banco!$C8750,Analitico!$A:$A,0)),INDEX(Analitico!E:E,MATCH(Banco!$C8750,Analitico!$A:$A,0))&amp;"%",""),"")</f>
        <v/>
      </c>
      <c r="K8750" s="3" t="str">
        <f>IF($B8750="SINAPI",IF(ISNUMBER(MATCH(Banco!$C8750,Analitico!$A:$A,0)),INDEX(Analitico!F:F,MATCH(Banco!$C8750,Analitico!$A:$A,0))&amp;"%",""),"")</f>
        <v/>
      </c>
    </row>
    <row r="8751" spans="1:11" ht="22.5" x14ac:dyDescent="0.2">
      <c r="A8751" s="1" t="str">
        <f t="shared" si="138"/>
        <v>SINAPI 89421</v>
      </c>
      <c r="B8751" s="3" t="s">
        <v>21527</v>
      </c>
      <c r="C8751" s="3" t="s">
        <v>10073</v>
      </c>
      <c r="D8751" s="2" t="s">
        <v>17225</v>
      </c>
      <c r="E8751" s="3" t="s">
        <v>20622</v>
      </c>
      <c r="F8751" s="67" t="s">
        <v>30880</v>
      </c>
      <c r="G8751" s="67" t="s">
        <v>5302</v>
      </c>
      <c r="I8751" s="3" t="s">
        <v>6298</v>
      </c>
      <c r="J8751" s="3" t="str">
        <f>IF($B8751="SINAPI",IF(ISNUMBER(MATCH(Banco!$C8751,Analitico!$A:$A,0)),INDEX(Analitico!E:E,MATCH(Banco!$C8751,Analitico!$A:$A,0))&amp;"%",""),"")</f>
        <v/>
      </c>
      <c r="K8751" s="3" t="str">
        <f>IF($B8751="SINAPI",IF(ISNUMBER(MATCH(Banco!$C8751,Analitico!$A:$A,0)),INDEX(Analitico!F:F,MATCH(Banco!$C8751,Analitico!$A:$A,0))&amp;"%",""),"")</f>
        <v/>
      </c>
    </row>
    <row r="8752" spans="1:11" ht="22.5" x14ac:dyDescent="0.2">
      <c r="A8752" s="1" t="str">
        <f t="shared" si="138"/>
        <v>SINAPI 89423</v>
      </c>
      <c r="B8752" s="3" t="s">
        <v>21527</v>
      </c>
      <c r="C8752" s="3" t="s">
        <v>10074</v>
      </c>
      <c r="D8752" s="2" t="s">
        <v>17226</v>
      </c>
      <c r="E8752" s="3" t="s">
        <v>20622</v>
      </c>
      <c r="F8752" s="67" t="s">
        <v>36776</v>
      </c>
      <c r="G8752" s="67" t="s">
        <v>5430</v>
      </c>
      <c r="I8752" s="3" t="s">
        <v>6298</v>
      </c>
      <c r="J8752" s="3" t="str">
        <f>IF($B8752="SINAPI",IF(ISNUMBER(MATCH(Banco!$C8752,Analitico!$A:$A,0)),INDEX(Analitico!E:E,MATCH(Banco!$C8752,Analitico!$A:$A,0))&amp;"%",""),"")</f>
        <v/>
      </c>
      <c r="K8752" s="3" t="str">
        <f>IF($B8752="SINAPI",IF(ISNUMBER(MATCH(Banco!$C8752,Analitico!$A:$A,0)),INDEX(Analitico!F:F,MATCH(Banco!$C8752,Analitico!$A:$A,0))&amp;"%",""),"")</f>
        <v/>
      </c>
    </row>
    <row r="8753" spans="1:11" ht="22.5" x14ac:dyDescent="0.2">
      <c r="A8753" s="1" t="str">
        <f t="shared" si="138"/>
        <v>SINAPI 89424</v>
      </c>
      <c r="B8753" s="3" t="s">
        <v>21527</v>
      </c>
      <c r="C8753" s="3" t="s">
        <v>10075</v>
      </c>
      <c r="D8753" s="2" t="s">
        <v>17227</v>
      </c>
      <c r="E8753" s="3" t="s">
        <v>20622</v>
      </c>
      <c r="F8753" s="67" t="s">
        <v>4510</v>
      </c>
      <c r="G8753" s="67" t="s">
        <v>4775</v>
      </c>
      <c r="I8753" s="3" t="s">
        <v>6298</v>
      </c>
      <c r="J8753" s="3" t="str">
        <f>IF($B8753="SINAPI",IF(ISNUMBER(MATCH(Banco!$C8753,Analitico!$A:$A,0)),INDEX(Analitico!E:E,MATCH(Banco!$C8753,Analitico!$A:$A,0))&amp;"%",""),"")</f>
        <v/>
      </c>
      <c r="K8753" s="3" t="str">
        <f>IF($B8753="SINAPI",IF(ISNUMBER(MATCH(Banco!$C8753,Analitico!$A:$A,0)),INDEX(Analitico!F:F,MATCH(Banco!$C8753,Analitico!$A:$A,0))&amp;"%",""),"")</f>
        <v/>
      </c>
    </row>
    <row r="8754" spans="1:11" ht="22.5" x14ac:dyDescent="0.2">
      <c r="A8754" s="1" t="str">
        <f t="shared" si="138"/>
        <v>SINAPI 89425</v>
      </c>
      <c r="B8754" s="3" t="s">
        <v>21527</v>
      </c>
      <c r="C8754" s="3" t="s">
        <v>10076</v>
      </c>
      <c r="D8754" s="2" t="s">
        <v>17228</v>
      </c>
      <c r="E8754" s="3" t="s">
        <v>20622</v>
      </c>
      <c r="F8754" s="67" t="s">
        <v>6173</v>
      </c>
      <c r="G8754" s="67" t="s">
        <v>4637</v>
      </c>
      <c r="I8754" s="3" t="s">
        <v>6298</v>
      </c>
      <c r="J8754" s="3" t="str">
        <f>IF($B8754="SINAPI",IF(ISNUMBER(MATCH(Banco!$C8754,Analitico!$A:$A,0)),INDEX(Analitico!E:E,MATCH(Banco!$C8754,Analitico!$A:$A,0))&amp;"%",""),"")</f>
        <v/>
      </c>
      <c r="K8754" s="3" t="str">
        <f>IF($B8754="SINAPI",IF(ISNUMBER(MATCH(Banco!$C8754,Analitico!$A:$A,0)),INDEX(Analitico!F:F,MATCH(Banco!$C8754,Analitico!$A:$A,0))&amp;"%",""),"")</f>
        <v/>
      </c>
    </row>
    <row r="8755" spans="1:11" ht="22.5" x14ac:dyDescent="0.2">
      <c r="A8755" s="1" t="str">
        <f t="shared" si="138"/>
        <v>SINAPI 89426</v>
      </c>
      <c r="B8755" s="3" t="s">
        <v>21527</v>
      </c>
      <c r="C8755" s="3" t="s">
        <v>10077</v>
      </c>
      <c r="D8755" s="2" t="s">
        <v>17229</v>
      </c>
      <c r="E8755" s="3" t="s">
        <v>20622</v>
      </c>
      <c r="F8755" s="67" t="s">
        <v>21796</v>
      </c>
      <c r="G8755" s="67" t="s">
        <v>21602</v>
      </c>
      <c r="I8755" s="3" t="s">
        <v>6298</v>
      </c>
      <c r="J8755" s="3" t="str">
        <f>IF($B8755="SINAPI",IF(ISNUMBER(MATCH(Banco!$C8755,Analitico!$A:$A,0)),INDEX(Analitico!E:E,MATCH(Banco!$C8755,Analitico!$A:$A,0))&amp;"%",""),"")</f>
        <v/>
      </c>
      <c r="K8755" s="3" t="str">
        <f>IF($B8755="SINAPI",IF(ISNUMBER(MATCH(Banco!$C8755,Analitico!$A:$A,0)),INDEX(Analitico!F:F,MATCH(Banco!$C8755,Analitico!$A:$A,0))&amp;"%",""),"")</f>
        <v/>
      </c>
    </row>
    <row r="8756" spans="1:11" ht="22.5" x14ac:dyDescent="0.2">
      <c r="A8756" s="1" t="str">
        <f t="shared" si="138"/>
        <v>SINAPI 89427</v>
      </c>
      <c r="B8756" s="3" t="s">
        <v>21527</v>
      </c>
      <c r="C8756" s="3" t="s">
        <v>10078</v>
      </c>
      <c r="D8756" s="2" t="s">
        <v>17230</v>
      </c>
      <c r="E8756" s="3" t="s">
        <v>20622</v>
      </c>
      <c r="F8756" s="67" t="s">
        <v>5302</v>
      </c>
      <c r="G8756" s="67" t="s">
        <v>20919</v>
      </c>
      <c r="I8756" s="3" t="s">
        <v>6298</v>
      </c>
      <c r="J8756" s="3" t="str">
        <f>IF($B8756="SINAPI",IF(ISNUMBER(MATCH(Banco!$C8756,Analitico!$A:$A,0)),INDEX(Analitico!E:E,MATCH(Banco!$C8756,Analitico!$A:$A,0))&amp;"%",""),"")</f>
        <v/>
      </c>
      <c r="K8756" s="3" t="str">
        <f>IF($B8756="SINAPI",IF(ISNUMBER(MATCH(Banco!$C8756,Analitico!$A:$A,0)),INDEX(Analitico!F:F,MATCH(Banco!$C8756,Analitico!$A:$A,0))&amp;"%",""),"")</f>
        <v/>
      </c>
    </row>
    <row r="8757" spans="1:11" ht="22.5" x14ac:dyDescent="0.2">
      <c r="A8757" s="1" t="str">
        <f t="shared" si="138"/>
        <v>SINAPI 89428</v>
      </c>
      <c r="B8757" s="3" t="s">
        <v>21527</v>
      </c>
      <c r="C8757" s="3" t="s">
        <v>10079</v>
      </c>
      <c r="D8757" s="2" t="s">
        <v>17231</v>
      </c>
      <c r="E8757" s="3" t="s">
        <v>20622</v>
      </c>
      <c r="F8757" s="67" t="s">
        <v>21004</v>
      </c>
      <c r="G8757" s="67" t="s">
        <v>4793</v>
      </c>
      <c r="I8757" s="3" t="s">
        <v>6298</v>
      </c>
      <c r="J8757" s="3" t="str">
        <f>IF($B8757="SINAPI",IF(ISNUMBER(MATCH(Banco!$C8757,Analitico!$A:$A,0)),INDEX(Analitico!E:E,MATCH(Banco!$C8757,Analitico!$A:$A,0))&amp;"%",""),"")</f>
        <v/>
      </c>
      <c r="K8757" s="3" t="str">
        <f>IF($B8757="SINAPI",IF(ISNUMBER(MATCH(Banco!$C8757,Analitico!$A:$A,0)),INDEX(Analitico!F:F,MATCH(Banco!$C8757,Analitico!$A:$A,0))&amp;"%",""),"")</f>
        <v/>
      </c>
    </row>
    <row r="8758" spans="1:11" ht="22.5" x14ac:dyDescent="0.2">
      <c r="A8758" s="1" t="str">
        <f t="shared" si="138"/>
        <v>SINAPI 89429</v>
      </c>
      <c r="B8758" s="3" t="s">
        <v>21527</v>
      </c>
      <c r="C8758" s="3" t="s">
        <v>10080</v>
      </c>
      <c r="D8758" s="2" t="s">
        <v>17232</v>
      </c>
      <c r="E8758" s="3" t="s">
        <v>20622</v>
      </c>
      <c r="F8758" s="67" t="s">
        <v>4695</v>
      </c>
      <c r="G8758" s="67" t="s">
        <v>4527</v>
      </c>
      <c r="I8758" s="3" t="s">
        <v>6298</v>
      </c>
      <c r="J8758" s="3" t="str">
        <f>IF($B8758="SINAPI",IF(ISNUMBER(MATCH(Banco!$C8758,Analitico!$A:$A,0)),INDEX(Analitico!E:E,MATCH(Banco!$C8758,Analitico!$A:$A,0))&amp;"%",""),"")</f>
        <v/>
      </c>
      <c r="K8758" s="3" t="str">
        <f>IF($B8758="SINAPI",IF(ISNUMBER(MATCH(Banco!$C8758,Analitico!$A:$A,0)),INDEX(Analitico!F:F,MATCH(Banco!$C8758,Analitico!$A:$A,0))&amp;"%",""),"")</f>
        <v/>
      </c>
    </row>
    <row r="8759" spans="1:11" ht="22.5" x14ac:dyDescent="0.2">
      <c r="A8759" s="1" t="str">
        <f t="shared" si="138"/>
        <v>SINAPI 89430</v>
      </c>
      <c r="B8759" s="3" t="s">
        <v>21527</v>
      </c>
      <c r="C8759" s="3" t="s">
        <v>10081</v>
      </c>
      <c r="D8759" s="2" t="s">
        <v>17233</v>
      </c>
      <c r="E8759" s="3" t="s">
        <v>20622</v>
      </c>
      <c r="F8759" s="67" t="s">
        <v>4954</v>
      </c>
      <c r="G8759" s="67" t="s">
        <v>29763</v>
      </c>
      <c r="I8759" s="3" t="s">
        <v>6298</v>
      </c>
      <c r="J8759" s="3" t="str">
        <f>IF($B8759="SINAPI",IF(ISNUMBER(MATCH(Banco!$C8759,Analitico!$A:$A,0)),INDEX(Analitico!E:E,MATCH(Banco!$C8759,Analitico!$A:$A,0))&amp;"%",""),"")</f>
        <v/>
      </c>
      <c r="K8759" s="3" t="str">
        <f>IF($B8759="SINAPI",IF(ISNUMBER(MATCH(Banco!$C8759,Analitico!$A:$A,0)),INDEX(Analitico!F:F,MATCH(Banco!$C8759,Analitico!$A:$A,0))&amp;"%",""),"")</f>
        <v/>
      </c>
    </row>
    <row r="8760" spans="1:11" ht="22.5" x14ac:dyDescent="0.2">
      <c r="A8760" s="1" t="str">
        <f t="shared" si="138"/>
        <v>SINAPI 89431</v>
      </c>
      <c r="B8760" s="3" t="s">
        <v>21527</v>
      </c>
      <c r="C8760" s="3" t="s">
        <v>10082</v>
      </c>
      <c r="D8760" s="2" t="s">
        <v>17234</v>
      </c>
      <c r="E8760" s="3" t="s">
        <v>20622</v>
      </c>
      <c r="F8760" s="67" t="s">
        <v>30945</v>
      </c>
      <c r="G8760" s="67" t="s">
        <v>5453</v>
      </c>
      <c r="I8760" s="3" t="s">
        <v>6298</v>
      </c>
      <c r="J8760" s="3" t="str">
        <f>IF($B8760="SINAPI",IF(ISNUMBER(MATCH(Banco!$C8760,Analitico!$A:$A,0)),INDEX(Analitico!E:E,MATCH(Banco!$C8760,Analitico!$A:$A,0))&amp;"%",""),"")</f>
        <v/>
      </c>
      <c r="K8760" s="3" t="str">
        <f>IF($B8760="SINAPI",IF(ISNUMBER(MATCH(Banco!$C8760,Analitico!$A:$A,0)),INDEX(Analitico!F:F,MATCH(Banco!$C8760,Analitico!$A:$A,0))&amp;"%",""),"")</f>
        <v/>
      </c>
    </row>
    <row r="8761" spans="1:11" ht="22.5" x14ac:dyDescent="0.2">
      <c r="A8761" s="1" t="str">
        <f t="shared" si="138"/>
        <v>SINAPI 89432</v>
      </c>
      <c r="B8761" s="3" t="s">
        <v>21527</v>
      </c>
      <c r="C8761" s="3" t="s">
        <v>10083</v>
      </c>
      <c r="D8761" s="2" t="s">
        <v>17235</v>
      </c>
      <c r="E8761" s="3" t="s">
        <v>20622</v>
      </c>
      <c r="F8761" s="67" t="s">
        <v>4884</v>
      </c>
      <c r="G8761" s="67" t="s">
        <v>29942</v>
      </c>
      <c r="I8761" s="3" t="s">
        <v>6298</v>
      </c>
      <c r="J8761" s="3" t="str">
        <f>IF($B8761="SINAPI",IF(ISNUMBER(MATCH(Banco!$C8761,Analitico!$A:$A,0)),INDEX(Analitico!E:E,MATCH(Banco!$C8761,Analitico!$A:$A,0))&amp;"%",""),"")</f>
        <v/>
      </c>
      <c r="K8761" s="3" t="str">
        <f>IF($B8761="SINAPI",IF(ISNUMBER(MATCH(Banco!$C8761,Analitico!$A:$A,0)),INDEX(Analitico!F:F,MATCH(Banco!$C8761,Analitico!$A:$A,0))&amp;"%",""),"")</f>
        <v/>
      </c>
    </row>
    <row r="8762" spans="1:11" ht="22.5" x14ac:dyDescent="0.2">
      <c r="A8762" s="1" t="str">
        <f t="shared" si="138"/>
        <v>SINAPI 89433</v>
      </c>
      <c r="B8762" s="3" t="s">
        <v>21527</v>
      </c>
      <c r="C8762" s="3" t="s">
        <v>10084</v>
      </c>
      <c r="D8762" s="2" t="s">
        <v>17236</v>
      </c>
      <c r="E8762" s="3" t="s">
        <v>20622</v>
      </c>
      <c r="F8762" s="67" t="s">
        <v>21704</v>
      </c>
      <c r="G8762" s="67" t="s">
        <v>21606</v>
      </c>
      <c r="I8762" s="3" t="s">
        <v>6298</v>
      </c>
      <c r="J8762" s="3" t="str">
        <f>IF($B8762="SINAPI",IF(ISNUMBER(MATCH(Banco!$C8762,Analitico!$A:$A,0)),INDEX(Analitico!E:E,MATCH(Banco!$C8762,Analitico!$A:$A,0))&amp;"%",""),"")</f>
        <v/>
      </c>
      <c r="K8762" s="3" t="str">
        <f>IF($B8762="SINAPI",IF(ISNUMBER(MATCH(Banco!$C8762,Analitico!$A:$A,0)),INDEX(Analitico!F:F,MATCH(Banco!$C8762,Analitico!$A:$A,0))&amp;"%",""),"")</f>
        <v/>
      </c>
    </row>
    <row r="8763" spans="1:11" ht="22.5" x14ac:dyDescent="0.2">
      <c r="A8763" s="1" t="str">
        <f t="shared" si="138"/>
        <v>SINAPI 89434</v>
      </c>
      <c r="B8763" s="3" t="s">
        <v>21527</v>
      </c>
      <c r="C8763" s="3" t="s">
        <v>10085</v>
      </c>
      <c r="D8763" s="2" t="s">
        <v>17237</v>
      </c>
      <c r="E8763" s="3" t="s">
        <v>20622</v>
      </c>
      <c r="F8763" s="67" t="s">
        <v>39461</v>
      </c>
      <c r="G8763" s="67" t="s">
        <v>5454</v>
      </c>
      <c r="I8763" s="3" t="s">
        <v>6298</v>
      </c>
      <c r="J8763" s="3" t="str">
        <f>IF($B8763="SINAPI",IF(ISNUMBER(MATCH(Banco!$C8763,Analitico!$A:$A,0)),INDEX(Analitico!E:E,MATCH(Banco!$C8763,Analitico!$A:$A,0))&amp;"%",""),"")</f>
        <v/>
      </c>
      <c r="K8763" s="3" t="str">
        <f>IF($B8763="SINAPI",IF(ISNUMBER(MATCH(Banco!$C8763,Analitico!$A:$A,0)),INDEX(Analitico!F:F,MATCH(Banco!$C8763,Analitico!$A:$A,0))&amp;"%",""),"")</f>
        <v/>
      </c>
    </row>
    <row r="8764" spans="1:11" ht="22.5" x14ac:dyDescent="0.2">
      <c r="A8764" s="1" t="str">
        <f t="shared" si="138"/>
        <v>SINAPI 89435</v>
      </c>
      <c r="B8764" s="3" t="s">
        <v>21527</v>
      </c>
      <c r="C8764" s="3" t="s">
        <v>10086</v>
      </c>
      <c r="D8764" s="2" t="s">
        <v>17238</v>
      </c>
      <c r="E8764" s="3" t="s">
        <v>20622</v>
      </c>
      <c r="F8764" s="67" t="s">
        <v>5638</v>
      </c>
      <c r="G8764" s="67" t="s">
        <v>5934</v>
      </c>
      <c r="I8764" s="3" t="s">
        <v>6298</v>
      </c>
      <c r="J8764" s="3" t="str">
        <f>IF($B8764="SINAPI",IF(ISNUMBER(MATCH(Banco!$C8764,Analitico!$A:$A,0)),INDEX(Analitico!E:E,MATCH(Banco!$C8764,Analitico!$A:$A,0))&amp;"%",""),"")</f>
        <v/>
      </c>
      <c r="K8764" s="3" t="str">
        <f>IF($B8764="SINAPI",IF(ISNUMBER(MATCH(Banco!$C8764,Analitico!$A:$A,0)),INDEX(Analitico!F:F,MATCH(Banco!$C8764,Analitico!$A:$A,0))&amp;"%",""),"")</f>
        <v/>
      </c>
    </row>
    <row r="8765" spans="1:11" ht="22.5" x14ac:dyDescent="0.2">
      <c r="A8765" s="1" t="str">
        <f t="shared" si="138"/>
        <v>SINAPI 89436</v>
      </c>
      <c r="B8765" s="3" t="s">
        <v>21527</v>
      </c>
      <c r="C8765" s="3" t="s">
        <v>10087</v>
      </c>
      <c r="D8765" s="2" t="s">
        <v>17239</v>
      </c>
      <c r="E8765" s="3" t="s">
        <v>20622</v>
      </c>
      <c r="F8765" s="67" t="s">
        <v>5272</v>
      </c>
      <c r="G8765" s="67" t="s">
        <v>20726</v>
      </c>
      <c r="I8765" s="3" t="s">
        <v>6298</v>
      </c>
      <c r="J8765" s="3" t="str">
        <f>IF($B8765="SINAPI",IF(ISNUMBER(MATCH(Banco!$C8765,Analitico!$A:$A,0)),INDEX(Analitico!E:E,MATCH(Banco!$C8765,Analitico!$A:$A,0))&amp;"%",""),"")</f>
        <v/>
      </c>
      <c r="K8765" s="3" t="str">
        <f>IF($B8765="SINAPI",IF(ISNUMBER(MATCH(Banco!$C8765,Analitico!$A:$A,0)),INDEX(Analitico!F:F,MATCH(Banco!$C8765,Analitico!$A:$A,0))&amp;"%",""),"")</f>
        <v/>
      </c>
    </row>
    <row r="8766" spans="1:11" ht="22.5" x14ac:dyDescent="0.2">
      <c r="A8766" s="1" t="str">
        <f t="shared" si="138"/>
        <v>SINAPI 89437</v>
      </c>
      <c r="B8766" s="3" t="s">
        <v>21527</v>
      </c>
      <c r="C8766" s="3" t="s">
        <v>10088</v>
      </c>
      <c r="D8766" s="2" t="s">
        <v>17240</v>
      </c>
      <c r="E8766" s="3" t="s">
        <v>20622</v>
      </c>
      <c r="F8766" s="67" t="s">
        <v>21275</v>
      </c>
      <c r="G8766" s="67" t="s">
        <v>21457</v>
      </c>
      <c r="I8766" s="3" t="s">
        <v>6298</v>
      </c>
      <c r="J8766" s="3" t="str">
        <f>IF($B8766="SINAPI",IF(ISNUMBER(MATCH(Banco!$C8766,Analitico!$A:$A,0)),INDEX(Analitico!E:E,MATCH(Banco!$C8766,Analitico!$A:$A,0))&amp;"%",""),"")</f>
        <v/>
      </c>
      <c r="K8766" s="3" t="str">
        <f>IF($B8766="SINAPI",IF(ISNUMBER(MATCH(Banco!$C8766,Analitico!$A:$A,0)),INDEX(Analitico!F:F,MATCH(Banco!$C8766,Analitico!$A:$A,0))&amp;"%",""),"")</f>
        <v/>
      </c>
    </row>
    <row r="8767" spans="1:11" ht="22.5" x14ac:dyDescent="0.2">
      <c r="A8767" s="1" t="str">
        <f t="shared" si="138"/>
        <v>SINAPI 89438</v>
      </c>
      <c r="B8767" s="3" t="s">
        <v>21527</v>
      </c>
      <c r="C8767" s="3" t="s">
        <v>10089</v>
      </c>
      <c r="D8767" s="2" t="s">
        <v>17241</v>
      </c>
      <c r="E8767" s="3" t="s">
        <v>20622</v>
      </c>
      <c r="F8767" s="67" t="s">
        <v>20923</v>
      </c>
      <c r="G8767" s="67" t="s">
        <v>6232</v>
      </c>
      <c r="I8767" s="3" t="s">
        <v>6298</v>
      </c>
      <c r="J8767" s="3" t="str">
        <f>IF($B8767="SINAPI",IF(ISNUMBER(MATCH(Banco!$C8767,Analitico!$A:$A,0)),INDEX(Analitico!E:E,MATCH(Banco!$C8767,Analitico!$A:$A,0))&amp;"%",""),"")</f>
        <v/>
      </c>
      <c r="K8767" s="3" t="str">
        <f>IF($B8767="SINAPI",IF(ISNUMBER(MATCH(Banco!$C8767,Analitico!$A:$A,0)),INDEX(Analitico!F:F,MATCH(Banco!$C8767,Analitico!$A:$A,0))&amp;"%",""),"")</f>
        <v/>
      </c>
    </row>
    <row r="8768" spans="1:11" ht="22.5" x14ac:dyDescent="0.2">
      <c r="A8768" s="1" t="str">
        <f t="shared" si="138"/>
        <v>SINAPI 89439</v>
      </c>
      <c r="B8768" s="3" t="s">
        <v>21527</v>
      </c>
      <c r="C8768" s="3" t="s">
        <v>10090</v>
      </c>
      <c r="D8768" s="2" t="s">
        <v>17242</v>
      </c>
      <c r="E8768" s="3" t="s">
        <v>20622</v>
      </c>
      <c r="F8768" s="67" t="s">
        <v>5145</v>
      </c>
      <c r="G8768" s="67" t="s">
        <v>21358</v>
      </c>
      <c r="I8768" s="3" t="s">
        <v>6298</v>
      </c>
      <c r="J8768" s="3" t="str">
        <f>IF($B8768="SINAPI",IF(ISNUMBER(MATCH(Banco!$C8768,Analitico!$A:$A,0)),INDEX(Analitico!E:E,MATCH(Banco!$C8768,Analitico!$A:$A,0))&amp;"%",""),"")</f>
        <v/>
      </c>
      <c r="K8768" s="3" t="str">
        <f>IF($B8768="SINAPI",IF(ISNUMBER(MATCH(Banco!$C8768,Analitico!$A:$A,0)),INDEX(Analitico!F:F,MATCH(Banco!$C8768,Analitico!$A:$A,0))&amp;"%",""),"")</f>
        <v/>
      </c>
    </row>
    <row r="8769" spans="1:11" ht="22.5" x14ac:dyDescent="0.2">
      <c r="A8769" s="1" t="str">
        <f t="shared" si="138"/>
        <v>SINAPI 89440</v>
      </c>
      <c r="B8769" s="3" t="s">
        <v>21527</v>
      </c>
      <c r="C8769" s="3" t="s">
        <v>10091</v>
      </c>
      <c r="D8769" s="2" t="s">
        <v>17243</v>
      </c>
      <c r="E8769" s="3" t="s">
        <v>20622</v>
      </c>
      <c r="F8769" s="67" t="s">
        <v>5302</v>
      </c>
      <c r="G8769" s="67" t="s">
        <v>4911</v>
      </c>
      <c r="I8769" s="3" t="s">
        <v>6298</v>
      </c>
      <c r="J8769" s="3" t="str">
        <f>IF($B8769="SINAPI",IF(ISNUMBER(MATCH(Banco!$C8769,Analitico!$A:$A,0)),INDEX(Analitico!E:E,MATCH(Banco!$C8769,Analitico!$A:$A,0))&amp;"%",""),"")</f>
        <v/>
      </c>
      <c r="K8769" s="3" t="str">
        <f>IF($B8769="SINAPI",IF(ISNUMBER(MATCH(Banco!$C8769,Analitico!$A:$A,0)),INDEX(Analitico!F:F,MATCH(Banco!$C8769,Analitico!$A:$A,0))&amp;"%",""),"")</f>
        <v/>
      </c>
    </row>
    <row r="8770" spans="1:11" ht="22.5" x14ac:dyDescent="0.2">
      <c r="A8770" s="1" t="str">
        <f t="shared" si="138"/>
        <v>SINAPI 89442</v>
      </c>
      <c r="B8770" s="3" t="s">
        <v>21527</v>
      </c>
      <c r="C8770" s="3" t="s">
        <v>10092</v>
      </c>
      <c r="D8770" s="2" t="s">
        <v>17244</v>
      </c>
      <c r="E8770" s="3" t="s">
        <v>20622</v>
      </c>
      <c r="F8770" s="67" t="s">
        <v>29988</v>
      </c>
      <c r="G8770" s="67" t="s">
        <v>21728</v>
      </c>
      <c r="I8770" s="3" t="s">
        <v>6298</v>
      </c>
      <c r="J8770" s="3" t="str">
        <f>IF($B8770="SINAPI",IF(ISNUMBER(MATCH(Banco!$C8770,Analitico!$A:$A,0)),INDEX(Analitico!E:E,MATCH(Banco!$C8770,Analitico!$A:$A,0))&amp;"%",""),"")</f>
        <v/>
      </c>
      <c r="K8770" s="3" t="str">
        <f>IF($B8770="SINAPI",IF(ISNUMBER(MATCH(Banco!$C8770,Analitico!$A:$A,0)),INDEX(Analitico!F:F,MATCH(Banco!$C8770,Analitico!$A:$A,0))&amp;"%",""),"")</f>
        <v/>
      </c>
    </row>
    <row r="8771" spans="1:11" ht="22.5" x14ac:dyDescent="0.2">
      <c r="A8771" s="1" t="str">
        <f t="shared" si="138"/>
        <v>SINAPI 89443</v>
      </c>
      <c r="B8771" s="3" t="s">
        <v>21527</v>
      </c>
      <c r="C8771" s="3" t="s">
        <v>10093</v>
      </c>
      <c r="D8771" s="2" t="s">
        <v>17245</v>
      </c>
      <c r="E8771" s="3" t="s">
        <v>20622</v>
      </c>
      <c r="F8771" s="67" t="s">
        <v>5143</v>
      </c>
      <c r="G8771" s="67" t="s">
        <v>5737</v>
      </c>
      <c r="I8771" s="3" t="s">
        <v>6298</v>
      </c>
      <c r="J8771" s="3" t="str">
        <f>IF($B8771="SINAPI",IF(ISNUMBER(MATCH(Banco!$C8771,Analitico!$A:$A,0)),INDEX(Analitico!E:E,MATCH(Banco!$C8771,Analitico!$A:$A,0))&amp;"%",""),"")</f>
        <v/>
      </c>
      <c r="K8771" s="3" t="str">
        <f>IF($B8771="SINAPI",IF(ISNUMBER(MATCH(Banco!$C8771,Analitico!$A:$A,0)),INDEX(Analitico!F:F,MATCH(Banco!$C8771,Analitico!$A:$A,0))&amp;"%",""),"")</f>
        <v/>
      </c>
    </row>
    <row r="8772" spans="1:11" ht="22.5" x14ac:dyDescent="0.2">
      <c r="A8772" s="1" t="str">
        <f t="shared" si="138"/>
        <v>SINAPI 89444</v>
      </c>
      <c r="B8772" s="3" t="s">
        <v>21527</v>
      </c>
      <c r="C8772" s="3" t="s">
        <v>10094</v>
      </c>
      <c r="D8772" s="2" t="s">
        <v>17246</v>
      </c>
      <c r="E8772" s="3" t="s">
        <v>20622</v>
      </c>
      <c r="F8772" s="67" t="s">
        <v>39462</v>
      </c>
      <c r="G8772" s="67" t="s">
        <v>20995</v>
      </c>
      <c r="I8772" s="3" t="s">
        <v>6298</v>
      </c>
      <c r="J8772" s="3" t="str">
        <f>IF($B8772="SINAPI",IF(ISNUMBER(MATCH(Banco!$C8772,Analitico!$A:$A,0)),INDEX(Analitico!E:E,MATCH(Banco!$C8772,Analitico!$A:$A,0))&amp;"%",""),"")</f>
        <v/>
      </c>
      <c r="K8772" s="3" t="str">
        <f>IF($B8772="SINAPI",IF(ISNUMBER(MATCH(Banco!$C8772,Analitico!$A:$A,0)),INDEX(Analitico!F:F,MATCH(Banco!$C8772,Analitico!$A:$A,0))&amp;"%",""),"")</f>
        <v/>
      </c>
    </row>
    <row r="8773" spans="1:11" ht="22.5" x14ac:dyDescent="0.2">
      <c r="A8773" s="1" t="str">
        <f t="shared" si="138"/>
        <v>SINAPI 89445</v>
      </c>
      <c r="B8773" s="3" t="s">
        <v>21527</v>
      </c>
      <c r="C8773" s="3" t="s">
        <v>10095</v>
      </c>
      <c r="D8773" s="2" t="s">
        <v>17247</v>
      </c>
      <c r="E8773" s="3" t="s">
        <v>20622</v>
      </c>
      <c r="F8773" s="67" t="s">
        <v>6131</v>
      </c>
      <c r="G8773" s="67" t="s">
        <v>6153</v>
      </c>
      <c r="I8773" s="3" t="s">
        <v>6298</v>
      </c>
      <c r="J8773" s="3" t="str">
        <f>IF($B8773="SINAPI",IF(ISNUMBER(MATCH(Banco!$C8773,Analitico!$A:$A,0)),INDEX(Analitico!E:E,MATCH(Banco!$C8773,Analitico!$A:$A,0))&amp;"%",""),"")</f>
        <v/>
      </c>
      <c r="K8773" s="3" t="str">
        <f>IF($B8773="SINAPI",IF(ISNUMBER(MATCH(Banco!$C8773,Analitico!$A:$A,0)),INDEX(Analitico!F:F,MATCH(Banco!$C8773,Analitico!$A:$A,0))&amp;"%",""),"")</f>
        <v/>
      </c>
    </row>
    <row r="8774" spans="1:11" ht="22.5" x14ac:dyDescent="0.2">
      <c r="A8774" s="1" t="str">
        <f t="shared" si="138"/>
        <v>SINAPI 89481</v>
      </c>
      <c r="B8774" s="3" t="s">
        <v>21527</v>
      </c>
      <c r="C8774" s="3" t="s">
        <v>10096</v>
      </c>
      <c r="D8774" s="2" t="s">
        <v>17248</v>
      </c>
      <c r="E8774" s="3" t="s">
        <v>20622</v>
      </c>
      <c r="F8774" s="67" t="s">
        <v>4830</v>
      </c>
      <c r="G8774" s="67" t="s">
        <v>4982</v>
      </c>
      <c r="I8774" s="3" t="s">
        <v>6298</v>
      </c>
      <c r="J8774" s="3" t="str">
        <f>IF($B8774="SINAPI",IF(ISNUMBER(MATCH(Banco!$C8774,Analitico!$A:$A,0)),INDEX(Analitico!E:E,MATCH(Banco!$C8774,Analitico!$A:$A,0))&amp;"%",""),"")</f>
        <v/>
      </c>
      <c r="K8774" s="3" t="str">
        <f>IF($B8774="SINAPI",IF(ISNUMBER(MATCH(Banco!$C8774,Analitico!$A:$A,0)),INDEX(Analitico!F:F,MATCH(Banco!$C8774,Analitico!$A:$A,0))&amp;"%",""),"")</f>
        <v/>
      </c>
    </row>
    <row r="8775" spans="1:11" ht="22.5" x14ac:dyDescent="0.2">
      <c r="A8775" s="1" t="str">
        <f t="shared" si="138"/>
        <v>SINAPI 89485</v>
      </c>
      <c r="B8775" s="3" t="s">
        <v>21527</v>
      </c>
      <c r="C8775" s="3" t="s">
        <v>10097</v>
      </c>
      <c r="D8775" s="2" t="s">
        <v>17249</v>
      </c>
      <c r="E8775" s="3" t="s">
        <v>20622</v>
      </c>
      <c r="F8775" s="67" t="s">
        <v>20843</v>
      </c>
      <c r="G8775" s="67" t="s">
        <v>5329</v>
      </c>
      <c r="I8775" s="3" t="s">
        <v>6298</v>
      </c>
      <c r="J8775" s="3" t="str">
        <f>IF($B8775="SINAPI",IF(ISNUMBER(MATCH(Banco!$C8775,Analitico!$A:$A,0)),INDEX(Analitico!E:E,MATCH(Banco!$C8775,Analitico!$A:$A,0))&amp;"%",""),"")</f>
        <v/>
      </c>
      <c r="K8775" s="3" t="str">
        <f>IF($B8775="SINAPI",IF(ISNUMBER(MATCH(Banco!$C8775,Analitico!$A:$A,0)),INDEX(Analitico!F:F,MATCH(Banco!$C8775,Analitico!$A:$A,0))&amp;"%",""),"")</f>
        <v/>
      </c>
    </row>
    <row r="8776" spans="1:11" ht="22.5" x14ac:dyDescent="0.2">
      <c r="A8776" s="1" t="str">
        <f t="shared" si="138"/>
        <v>SINAPI 89489</v>
      </c>
      <c r="B8776" s="3" t="s">
        <v>21527</v>
      </c>
      <c r="C8776" s="3" t="s">
        <v>10098</v>
      </c>
      <c r="D8776" s="2" t="s">
        <v>17250</v>
      </c>
      <c r="E8776" s="3" t="s">
        <v>20622</v>
      </c>
      <c r="F8776" s="67" t="s">
        <v>5804</v>
      </c>
      <c r="G8776" s="67" t="s">
        <v>4494</v>
      </c>
      <c r="I8776" s="3" t="s">
        <v>6298</v>
      </c>
      <c r="J8776" s="3" t="str">
        <f>IF($B8776="SINAPI",IF(ISNUMBER(MATCH(Banco!$C8776,Analitico!$A:$A,0)),INDEX(Analitico!E:E,MATCH(Banco!$C8776,Analitico!$A:$A,0))&amp;"%",""),"")</f>
        <v/>
      </c>
      <c r="K8776" s="3" t="str">
        <f>IF($B8776="SINAPI",IF(ISNUMBER(MATCH(Banco!$C8776,Analitico!$A:$A,0)),INDEX(Analitico!F:F,MATCH(Banco!$C8776,Analitico!$A:$A,0))&amp;"%",""),"")</f>
        <v/>
      </c>
    </row>
    <row r="8777" spans="1:11" ht="22.5" x14ac:dyDescent="0.2">
      <c r="A8777" s="1" t="str">
        <f t="shared" si="138"/>
        <v>SINAPI 89490</v>
      </c>
      <c r="B8777" s="3" t="s">
        <v>21527</v>
      </c>
      <c r="C8777" s="3" t="s">
        <v>10099</v>
      </c>
      <c r="D8777" s="2" t="s">
        <v>17251</v>
      </c>
      <c r="E8777" s="3" t="s">
        <v>20622</v>
      </c>
      <c r="F8777" s="67" t="s">
        <v>36575</v>
      </c>
      <c r="G8777" s="67" t="s">
        <v>21900</v>
      </c>
      <c r="I8777" s="3" t="s">
        <v>6298</v>
      </c>
      <c r="J8777" s="3" t="str">
        <f>IF($B8777="SINAPI",IF(ISNUMBER(MATCH(Banco!$C8777,Analitico!$A:$A,0)),INDEX(Analitico!E:E,MATCH(Banco!$C8777,Analitico!$A:$A,0))&amp;"%",""),"")</f>
        <v/>
      </c>
      <c r="K8777" s="3" t="str">
        <f>IF($B8777="SINAPI",IF(ISNUMBER(MATCH(Banco!$C8777,Analitico!$A:$A,0)),INDEX(Analitico!F:F,MATCH(Banco!$C8777,Analitico!$A:$A,0))&amp;"%",""),"")</f>
        <v/>
      </c>
    </row>
    <row r="8778" spans="1:11" ht="22.5" x14ac:dyDescent="0.2">
      <c r="A8778" s="1" t="str">
        <f t="shared" si="138"/>
        <v>SINAPI 89492</v>
      </c>
      <c r="B8778" s="3" t="s">
        <v>21527</v>
      </c>
      <c r="C8778" s="3" t="s">
        <v>10100</v>
      </c>
      <c r="D8778" s="2" t="s">
        <v>17252</v>
      </c>
      <c r="E8778" s="3" t="s">
        <v>20622</v>
      </c>
      <c r="F8778" s="67" t="s">
        <v>4509</v>
      </c>
      <c r="G8778" s="67" t="s">
        <v>21423</v>
      </c>
      <c r="I8778" s="3" t="s">
        <v>6298</v>
      </c>
      <c r="J8778" s="3" t="str">
        <f>IF($B8778="SINAPI",IF(ISNUMBER(MATCH(Banco!$C8778,Analitico!$A:$A,0)),INDEX(Analitico!E:E,MATCH(Banco!$C8778,Analitico!$A:$A,0))&amp;"%",""),"")</f>
        <v/>
      </c>
      <c r="K8778" s="3" t="str">
        <f>IF($B8778="SINAPI",IF(ISNUMBER(MATCH(Banco!$C8778,Analitico!$A:$A,0)),INDEX(Analitico!F:F,MATCH(Banco!$C8778,Analitico!$A:$A,0))&amp;"%",""),"")</f>
        <v/>
      </c>
    </row>
    <row r="8779" spans="1:11" ht="22.5" x14ac:dyDescent="0.2">
      <c r="A8779" s="1" t="str">
        <f t="shared" si="138"/>
        <v>SINAPI 89493</v>
      </c>
      <c r="B8779" s="3" t="s">
        <v>21527</v>
      </c>
      <c r="C8779" s="3" t="s">
        <v>10101</v>
      </c>
      <c r="D8779" s="2" t="s">
        <v>17253</v>
      </c>
      <c r="E8779" s="3" t="s">
        <v>20622</v>
      </c>
      <c r="F8779" s="67" t="s">
        <v>5074</v>
      </c>
      <c r="G8779" s="67" t="s">
        <v>31724</v>
      </c>
      <c r="I8779" s="3" t="s">
        <v>6298</v>
      </c>
      <c r="J8779" s="3" t="str">
        <f>IF($B8779="SINAPI",IF(ISNUMBER(MATCH(Banco!$C8779,Analitico!$A:$A,0)),INDEX(Analitico!E:E,MATCH(Banco!$C8779,Analitico!$A:$A,0))&amp;"%",""),"")</f>
        <v/>
      </c>
      <c r="K8779" s="3" t="str">
        <f>IF($B8779="SINAPI",IF(ISNUMBER(MATCH(Banco!$C8779,Analitico!$A:$A,0)),INDEX(Analitico!F:F,MATCH(Banco!$C8779,Analitico!$A:$A,0))&amp;"%",""),"")</f>
        <v/>
      </c>
    </row>
    <row r="8780" spans="1:11" ht="22.5" x14ac:dyDescent="0.2">
      <c r="A8780" s="1" t="str">
        <f t="shared" si="138"/>
        <v>SINAPI 89494</v>
      </c>
      <c r="B8780" s="3" t="s">
        <v>21527</v>
      </c>
      <c r="C8780" s="3" t="s">
        <v>10102</v>
      </c>
      <c r="D8780" s="2" t="s">
        <v>17254</v>
      </c>
      <c r="E8780" s="3" t="s">
        <v>20622</v>
      </c>
      <c r="F8780" s="67" t="s">
        <v>4838</v>
      </c>
      <c r="G8780" s="67" t="s">
        <v>5563</v>
      </c>
      <c r="I8780" s="3" t="s">
        <v>6298</v>
      </c>
      <c r="J8780" s="3" t="str">
        <f>IF($B8780="SINAPI",IF(ISNUMBER(MATCH(Banco!$C8780,Analitico!$A:$A,0)),INDEX(Analitico!E:E,MATCH(Banco!$C8780,Analitico!$A:$A,0))&amp;"%",""),"")</f>
        <v/>
      </c>
      <c r="K8780" s="3" t="str">
        <f>IF($B8780="SINAPI",IF(ISNUMBER(MATCH(Banco!$C8780,Analitico!$A:$A,0)),INDEX(Analitico!F:F,MATCH(Banco!$C8780,Analitico!$A:$A,0))&amp;"%",""),"")</f>
        <v/>
      </c>
    </row>
    <row r="8781" spans="1:11" ht="22.5" x14ac:dyDescent="0.2">
      <c r="A8781" s="1" t="str">
        <f t="shared" si="138"/>
        <v>SINAPI 89496</v>
      </c>
      <c r="B8781" s="3" t="s">
        <v>21527</v>
      </c>
      <c r="C8781" s="3" t="s">
        <v>10103</v>
      </c>
      <c r="D8781" s="2" t="s">
        <v>17255</v>
      </c>
      <c r="E8781" s="3" t="s">
        <v>20622</v>
      </c>
      <c r="F8781" s="67" t="s">
        <v>4495</v>
      </c>
      <c r="G8781" s="67" t="s">
        <v>20819</v>
      </c>
      <c r="I8781" s="3" t="s">
        <v>6298</v>
      </c>
      <c r="J8781" s="3" t="str">
        <f>IF($B8781="SINAPI",IF(ISNUMBER(MATCH(Banco!$C8781,Analitico!$A:$A,0)),INDEX(Analitico!E:E,MATCH(Banco!$C8781,Analitico!$A:$A,0))&amp;"%",""),"")</f>
        <v/>
      </c>
      <c r="K8781" s="3" t="str">
        <f>IF($B8781="SINAPI",IF(ISNUMBER(MATCH(Banco!$C8781,Analitico!$A:$A,0)),INDEX(Analitico!F:F,MATCH(Banco!$C8781,Analitico!$A:$A,0))&amp;"%",""),"")</f>
        <v/>
      </c>
    </row>
    <row r="8782" spans="1:11" ht="22.5" x14ac:dyDescent="0.2">
      <c r="A8782" s="1" t="str">
        <f t="shared" si="138"/>
        <v>SINAPI 89497</v>
      </c>
      <c r="B8782" s="3" t="s">
        <v>21527</v>
      </c>
      <c r="C8782" s="3" t="s">
        <v>10104</v>
      </c>
      <c r="D8782" s="2" t="s">
        <v>17256</v>
      </c>
      <c r="E8782" s="3" t="s">
        <v>20622</v>
      </c>
      <c r="F8782" s="67" t="s">
        <v>21357</v>
      </c>
      <c r="G8782" s="67" t="s">
        <v>4585</v>
      </c>
      <c r="I8782" s="3" t="s">
        <v>6298</v>
      </c>
      <c r="J8782" s="3" t="str">
        <f>IF($B8782="SINAPI",IF(ISNUMBER(MATCH(Banco!$C8782,Analitico!$A:$A,0)),INDEX(Analitico!E:E,MATCH(Banco!$C8782,Analitico!$A:$A,0))&amp;"%",""),"")</f>
        <v/>
      </c>
      <c r="K8782" s="3" t="str">
        <f>IF($B8782="SINAPI",IF(ISNUMBER(MATCH(Banco!$C8782,Analitico!$A:$A,0)),INDEX(Analitico!F:F,MATCH(Banco!$C8782,Analitico!$A:$A,0))&amp;"%",""),"")</f>
        <v/>
      </c>
    </row>
    <row r="8783" spans="1:11" ht="22.5" x14ac:dyDescent="0.2">
      <c r="A8783" s="1" t="str">
        <f t="shared" si="138"/>
        <v>SINAPI 89498</v>
      </c>
      <c r="B8783" s="3" t="s">
        <v>21527</v>
      </c>
      <c r="C8783" s="3" t="s">
        <v>10105</v>
      </c>
      <c r="D8783" s="2" t="s">
        <v>17257</v>
      </c>
      <c r="E8783" s="3" t="s">
        <v>20622</v>
      </c>
      <c r="F8783" s="67" t="s">
        <v>4831</v>
      </c>
      <c r="G8783" s="67" t="s">
        <v>29988</v>
      </c>
      <c r="I8783" s="3" t="s">
        <v>6298</v>
      </c>
      <c r="J8783" s="3" t="str">
        <f>IF($B8783="SINAPI",IF(ISNUMBER(MATCH(Banco!$C8783,Analitico!$A:$A,0)),INDEX(Analitico!E:E,MATCH(Banco!$C8783,Analitico!$A:$A,0))&amp;"%",""),"")</f>
        <v/>
      </c>
      <c r="K8783" s="3" t="str">
        <f>IF($B8783="SINAPI",IF(ISNUMBER(MATCH(Banco!$C8783,Analitico!$A:$A,0)),INDEX(Analitico!F:F,MATCH(Banco!$C8783,Analitico!$A:$A,0))&amp;"%",""),"")</f>
        <v/>
      </c>
    </row>
    <row r="8784" spans="1:11" ht="22.5" x14ac:dyDescent="0.2">
      <c r="A8784" s="1" t="str">
        <f t="shared" si="138"/>
        <v>SINAPI 89499</v>
      </c>
      <c r="B8784" s="3" t="s">
        <v>21527</v>
      </c>
      <c r="C8784" s="3" t="s">
        <v>10106</v>
      </c>
      <c r="D8784" s="2" t="s">
        <v>17258</v>
      </c>
      <c r="E8784" s="3" t="s">
        <v>20622</v>
      </c>
      <c r="F8784" s="67" t="s">
        <v>5415</v>
      </c>
      <c r="G8784" s="67" t="s">
        <v>36576</v>
      </c>
      <c r="I8784" s="3" t="s">
        <v>6298</v>
      </c>
      <c r="J8784" s="3" t="str">
        <f>IF($B8784="SINAPI",IF(ISNUMBER(MATCH(Banco!$C8784,Analitico!$A:$A,0)),INDEX(Analitico!E:E,MATCH(Banco!$C8784,Analitico!$A:$A,0))&amp;"%",""),"")</f>
        <v/>
      </c>
      <c r="K8784" s="3" t="str">
        <f>IF($B8784="SINAPI",IF(ISNUMBER(MATCH(Banco!$C8784,Analitico!$A:$A,0)),INDEX(Analitico!F:F,MATCH(Banco!$C8784,Analitico!$A:$A,0))&amp;"%",""),"")</f>
        <v/>
      </c>
    </row>
    <row r="8785" spans="1:11" ht="22.5" x14ac:dyDescent="0.2">
      <c r="A8785" s="1" t="str">
        <f t="shared" si="138"/>
        <v>SINAPI 89500</v>
      </c>
      <c r="B8785" s="3" t="s">
        <v>21527</v>
      </c>
      <c r="C8785" s="3" t="s">
        <v>10107</v>
      </c>
      <c r="D8785" s="2" t="s">
        <v>17259</v>
      </c>
      <c r="E8785" s="3" t="s">
        <v>20622</v>
      </c>
      <c r="F8785" s="67" t="s">
        <v>5136</v>
      </c>
      <c r="G8785" s="67" t="s">
        <v>4646</v>
      </c>
      <c r="I8785" s="3" t="s">
        <v>6298</v>
      </c>
      <c r="J8785" s="3" t="str">
        <f>IF($B8785="SINAPI",IF(ISNUMBER(MATCH(Banco!$C8785,Analitico!$A:$A,0)),INDEX(Analitico!E:E,MATCH(Banco!$C8785,Analitico!$A:$A,0))&amp;"%",""),"")</f>
        <v/>
      </c>
      <c r="K8785" s="3" t="str">
        <f>IF($B8785="SINAPI",IF(ISNUMBER(MATCH(Banco!$C8785,Analitico!$A:$A,0)),INDEX(Analitico!F:F,MATCH(Banco!$C8785,Analitico!$A:$A,0))&amp;"%",""),"")</f>
        <v/>
      </c>
    </row>
    <row r="8786" spans="1:11" ht="22.5" x14ac:dyDescent="0.2">
      <c r="A8786" s="1" t="str">
        <f t="shared" si="138"/>
        <v>SINAPI 89501</v>
      </c>
      <c r="B8786" s="3" t="s">
        <v>21527</v>
      </c>
      <c r="C8786" s="3" t="s">
        <v>10108</v>
      </c>
      <c r="D8786" s="2" t="s">
        <v>17260</v>
      </c>
      <c r="E8786" s="3" t="s">
        <v>20622</v>
      </c>
      <c r="F8786" s="67" t="s">
        <v>5658</v>
      </c>
      <c r="G8786" s="67" t="s">
        <v>5665</v>
      </c>
      <c r="I8786" s="3" t="s">
        <v>6298</v>
      </c>
      <c r="J8786" s="3" t="str">
        <f>IF($B8786="SINAPI",IF(ISNUMBER(MATCH(Banco!$C8786,Analitico!$A:$A,0)),INDEX(Analitico!E:E,MATCH(Banco!$C8786,Analitico!$A:$A,0))&amp;"%",""),"")</f>
        <v/>
      </c>
      <c r="K8786" s="3" t="str">
        <f>IF($B8786="SINAPI",IF(ISNUMBER(MATCH(Banco!$C8786,Analitico!$A:$A,0)),INDEX(Analitico!F:F,MATCH(Banco!$C8786,Analitico!$A:$A,0))&amp;"%",""),"")</f>
        <v/>
      </c>
    </row>
    <row r="8787" spans="1:11" ht="22.5" x14ac:dyDescent="0.2">
      <c r="A8787" s="1" t="str">
        <f t="shared" si="138"/>
        <v>SINAPI 89502</v>
      </c>
      <c r="B8787" s="3" t="s">
        <v>21527</v>
      </c>
      <c r="C8787" s="3" t="s">
        <v>10109</v>
      </c>
      <c r="D8787" s="2" t="s">
        <v>17261</v>
      </c>
      <c r="E8787" s="3" t="s">
        <v>20622</v>
      </c>
      <c r="F8787" s="67" t="s">
        <v>29984</v>
      </c>
      <c r="G8787" s="67" t="s">
        <v>5172</v>
      </c>
      <c r="I8787" s="3" t="s">
        <v>6298</v>
      </c>
      <c r="J8787" s="3" t="str">
        <f>IF($B8787="SINAPI",IF(ISNUMBER(MATCH(Banco!$C8787,Analitico!$A:$A,0)),INDEX(Analitico!E:E,MATCH(Banco!$C8787,Analitico!$A:$A,0))&amp;"%",""),"")</f>
        <v/>
      </c>
      <c r="K8787" s="3" t="str">
        <f>IF($B8787="SINAPI",IF(ISNUMBER(MATCH(Banco!$C8787,Analitico!$A:$A,0)),INDEX(Analitico!F:F,MATCH(Banco!$C8787,Analitico!$A:$A,0))&amp;"%",""),"")</f>
        <v/>
      </c>
    </row>
    <row r="8788" spans="1:11" ht="22.5" x14ac:dyDescent="0.2">
      <c r="A8788" s="1" t="str">
        <f t="shared" si="138"/>
        <v>SINAPI 89503</v>
      </c>
      <c r="B8788" s="3" t="s">
        <v>21527</v>
      </c>
      <c r="C8788" s="3" t="s">
        <v>10110</v>
      </c>
      <c r="D8788" s="2" t="s">
        <v>17262</v>
      </c>
      <c r="E8788" s="3" t="s">
        <v>20622</v>
      </c>
      <c r="F8788" s="67" t="s">
        <v>33775</v>
      </c>
      <c r="G8788" s="67" t="s">
        <v>20904</v>
      </c>
      <c r="I8788" s="3" t="s">
        <v>6298</v>
      </c>
      <c r="J8788" s="3" t="str">
        <f>IF($B8788="SINAPI",IF(ISNUMBER(MATCH(Banco!$C8788,Analitico!$A:$A,0)),INDEX(Analitico!E:E,MATCH(Banco!$C8788,Analitico!$A:$A,0))&amp;"%",""),"")</f>
        <v/>
      </c>
      <c r="K8788" s="3" t="str">
        <f>IF($B8788="SINAPI",IF(ISNUMBER(MATCH(Banco!$C8788,Analitico!$A:$A,0)),INDEX(Analitico!F:F,MATCH(Banco!$C8788,Analitico!$A:$A,0))&amp;"%",""),"")</f>
        <v/>
      </c>
    </row>
    <row r="8789" spans="1:11" ht="22.5" x14ac:dyDescent="0.2">
      <c r="A8789" s="1" t="str">
        <f t="shared" si="138"/>
        <v>SINAPI 89504</v>
      </c>
      <c r="B8789" s="3" t="s">
        <v>21527</v>
      </c>
      <c r="C8789" s="3" t="s">
        <v>10111</v>
      </c>
      <c r="D8789" s="2" t="s">
        <v>17263</v>
      </c>
      <c r="E8789" s="3" t="s">
        <v>20622</v>
      </c>
      <c r="F8789" s="67" t="s">
        <v>4805</v>
      </c>
      <c r="G8789" s="67" t="s">
        <v>31005</v>
      </c>
      <c r="I8789" s="3" t="s">
        <v>6298</v>
      </c>
      <c r="J8789" s="3" t="str">
        <f>IF($B8789="SINAPI",IF(ISNUMBER(MATCH(Banco!$C8789,Analitico!$A:$A,0)),INDEX(Analitico!E:E,MATCH(Banco!$C8789,Analitico!$A:$A,0))&amp;"%",""),"")</f>
        <v/>
      </c>
      <c r="K8789" s="3" t="str">
        <f>IF($B8789="SINAPI",IF(ISNUMBER(MATCH(Banco!$C8789,Analitico!$A:$A,0)),INDEX(Analitico!F:F,MATCH(Banco!$C8789,Analitico!$A:$A,0))&amp;"%",""),"")</f>
        <v/>
      </c>
    </row>
    <row r="8790" spans="1:11" ht="22.5" x14ac:dyDescent="0.2">
      <c r="A8790" s="1" t="str">
        <f t="shared" si="138"/>
        <v>SINAPI 89505</v>
      </c>
      <c r="B8790" s="3" t="s">
        <v>21527</v>
      </c>
      <c r="C8790" s="3" t="s">
        <v>10112</v>
      </c>
      <c r="D8790" s="2" t="s">
        <v>17264</v>
      </c>
      <c r="E8790" s="3" t="s">
        <v>20622</v>
      </c>
      <c r="F8790" s="67" t="s">
        <v>31810</v>
      </c>
      <c r="G8790" s="67" t="s">
        <v>20906</v>
      </c>
      <c r="I8790" s="3" t="s">
        <v>6298</v>
      </c>
      <c r="J8790" s="3" t="str">
        <f>IF($B8790="SINAPI",IF(ISNUMBER(MATCH(Banco!$C8790,Analitico!$A:$A,0)),INDEX(Analitico!E:E,MATCH(Banco!$C8790,Analitico!$A:$A,0))&amp;"%",""),"")</f>
        <v/>
      </c>
      <c r="K8790" s="3" t="str">
        <f>IF($B8790="SINAPI",IF(ISNUMBER(MATCH(Banco!$C8790,Analitico!$A:$A,0)),INDEX(Analitico!F:F,MATCH(Banco!$C8790,Analitico!$A:$A,0))&amp;"%",""),"")</f>
        <v/>
      </c>
    </row>
    <row r="8791" spans="1:11" ht="22.5" x14ac:dyDescent="0.2">
      <c r="A8791" s="1" t="str">
        <f t="shared" si="138"/>
        <v>SINAPI 89506</v>
      </c>
      <c r="B8791" s="3" t="s">
        <v>21527</v>
      </c>
      <c r="C8791" s="3" t="s">
        <v>10113</v>
      </c>
      <c r="D8791" s="2" t="s">
        <v>17265</v>
      </c>
      <c r="E8791" s="3" t="s">
        <v>20622</v>
      </c>
      <c r="F8791" s="67" t="s">
        <v>21440</v>
      </c>
      <c r="G8791" s="67" t="s">
        <v>21285</v>
      </c>
      <c r="I8791" s="3" t="s">
        <v>6298</v>
      </c>
      <c r="J8791" s="3" t="str">
        <f>IF($B8791="SINAPI",IF(ISNUMBER(MATCH(Banco!$C8791,Analitico!$A:$A,0)),INDEX(Analitico!E:E,MATCH(Banco!$C8791,Analitico!$A:$A,0))&amp;"%",""),"")</f>
        <v/>
      </c>
      <c r="K8791" s="3" t="str">
        <f>IF($B8791="SINAPI",IF(ISNUMBER(MATCH(Banco!$C8791,Analitico!$A:$A,0)),INDEX(Analitico!F:F,MATCH(Banco!$C8791,Analitico!$A:$A,0))&amp;"%",""),"")</f>
        <v/>
      </c>
    </row>
    <row r="8792" spans="1:11" ht="22.5" x14ac:dyDescent="0.2">
      <c r="A8792" s="1" t="str">
        <f t="shared" si="138"/>
        <v>SINAPI 89507</v>
      </c>
      <c r="B8792" s="3" t="s">
        <v>21527</v>
      </c>
      <c r="C8792" s="3" t="s">
        <v>10114</v>
      </c>
      <c r="D8792" s="2" t="s">
        <v>17266</v>
      </c>
      <c r="E8792" s="3" t="s">
        <v>20622</v>
      </c>
      <c r="F8792" s="67" t="s">
        <v>31748</v>
      </c>
      <c r="G8792" s="67" t="s">
        <v>32065</v>
      </c>
      <c r="I8792" s="3" t="s">
        <v>6298</v>
      </c>
      <c r="J8792" s="3" t="str">
        <f>IF($B8792="SINAPI",IF(ISNUMBER(MATCH(Banco!$C8792,Analitico!$A:$A,0)),INDEX(Analitico!E:E,MATCH(Banco!$C8792,Analitico!$A:$A,0))&amp;"%",""),"")</f>
        <v/>
      </c>
      <c r="K8792" s="3" t="str">
        <f>IF($B8792="SINAPI",IF(ISNUMBER(MATCH(Banco!$C8792,Analitico!$A:$A,0)),INDEX(Analitico!F:F,MATCH(Banco!$C8792,Analitico!$A:$A,0))&amp;"%",""),"")</f>
        <v/>
      </c>
    </row>
    <row r="8793" spans="1:11" ht="22.5" x14ac:dyDescent="0.2">
      <c r="A8793" s="1" t="str">
        <f t="shared" si="138"/>
        <v>SINAPI 89510</v>
      </c>
      <c r="B8793" s="3" t="s">
        <v>21527</v>
      </c>
      <c r="C8793" s="3" t="s">
        <v>10115</v>
      </c>
      <c r="D8793" s="2" t="s">
        <v>17267</v>
      </c>
      <c r="E8793" s="3" t="s">
        <v>20622</v>
      </c>
      <c r="F8793" s="67" t="s">
        <v>31859</v>
      </c>
      <c r="G8793" s="67" t="s">
        <v>28781</v>
      </c>
      <c r="I8793" s="3" t="s">
        <v>6298</v>
      </c>
      <c r="J8793" s="3" t="str">
        <f>IF($B8793="SINAPI",IF(ISNUMBER(MATCH(Banco!$C8793,Analitico!$A:$A,0)),INDEX(Analitico!E:E,MATCH(Banco!$C8793,Analitico!$A:$A,0))&amp;"%",""),"")</f>
        <v/>
      </c>
      <c r="K8793" s="3" t="str">
        <f>IF($B8793="SINAPI",IF(ISNUMBER(MATCH(Banco!$C8793,Analitico!$A:$A,0)),INDEX(Analitico!F:F,MATCH(Banco!$C8793,Analitico!$A:$A,0))&amp;"%",""),"")</f>
        <v/>
      </c>
    </row>
    <row r="8794" spans="1:11" ht="22.5" x14ac:dyDescent="0.2">
      <c r="A8794" s="1" t="str">
        <f t="shared" si="138"/>
        <v>SINAPI 89513</v>
      </c>
      <c r="B8794" s="3" t="s">
        <v>21527</v>
      </c>
      <c r="C8794" s="3" t="s">
        <v>10116</v>
      </c>
      <c r="D8794" s="2" t="s">
        <v>17268</v>
      </c>
      <c r="E8794" s="3" t="s">
        <v>20622</v>
      </c>
      <c r="F8794" s="67" t="s">
        <v>33314</v>
      </c>
      <c r="G8794" s="67" t="s">
        <v>29661</v>
      </c>
      <c r="I8794" s="3" t="s">
        <v>6298</v>
      </c>
      <c r="J8794" s="3" t="str">
        <f>IF($B8794="SINAPI",IF(ISNUMBER(MATCH(Banco!$C8794,Analitico!$A:$A,0)),INDEX(Analitico!E:E,MATCH(Banco!$C8794,Analitico!$A:$A,0))&amp;"%",""),"")</f>
        <v/>
      </c>
      <c r="K8794" s="3" t="str">
        <f>IF($B8794="SINAPI",IF(ISNUMBER(MATCH(Banco!$C8794,Analitico!$A:$A,0)),INDEX(Analitico!F:F,MATCH(Banco!$C8794,Analitico!$A:$A,0))&amp;"%",""),"")</f>
        <v/>
      </c>
    </row>
    <row r="8795" spans="1:11" ht="22.5" x14ac:dyDescent="0.2">
      <c r="A8795" s="1" t="str">
        <f t="shared" si="138"/>
        <v>SINAPI 89514</v>
      </c>
      <c r="B8795" s="3" t="s">
        <v>21527</v>
      </c>
      <c r="C8795" s="3" t="s">
        <v>10117</v>
      </c>
      <c r="D8795" s="2" t="s">
        <v>17269</v>
      </c>
      <c r="E8795" s="3" t="s">
        <v>20622</v>
      </c>
      <c r="F8795" s="67" t="s">
        <v>4505</v>
      </c>
      <c r="G8795" s="67" t="s">
        <v>20815</v>
      </c>
      <c r="I8795" s="3" t="s">
        <v>6298</v>
      </c>
      <c r="J8795" s="3" t="str">
        <f>IF($B8795="SINAPI",IF(ISNUMBER(MATCH(Banco!$C8795,Analitico!$A:$A,0)),INDEX(Analitico!E:E,MATCH(Banco!$C8795,Analitico!$A:$A,0))&amp;"%",""),"")</f>
        <v/>
      </c>
      <c r="K8795" s="3" t="str">
        <f>IF($B8795="SINAPI",IF(ISNUMBER(MATCH(Banco!$C8795,Analitico!$A:$A,0)),INDEX(Analitico!F:F,MATCH(Banco!$C8795,Analitico!$A:$A,0))&amp;"%",""),"")</f>
        <v/>
      </c>
    </row>
    <row r="8796" spans="1:11" ht="22.5" x14ac:dyDescent="0.2">
      <c r="A8796" s="1" t="str">
        <f t="shared" si="138"/>
        <v>SINAPI 89515</v>
      </c>
      <c r="B8796" s="3" t="s">
        <v>21527</v>
      </c>
      <c r="C8796" s="3" t="s">
        <v>10118</v>
      </c>
      <c r="D8796" s="2" t="s">
        <v>17270</v>
      </c>
      <c r="E8796" s="3" t="s">
        <v>20622</v>
      </c>
      <c r="F8796" s="67" t="s">
        <v>35068</v>
      </c>
      <c r="G8796" s="67" t="s">
        <v>21014</v>
      </c>
      <c r="I8796" s="3" t="s">
        <v>6298</v>
      </c>
      <c r="J8796" s="3" t="str">
        <f>IF($B8796="SINAPI",IF(ISNUMBER(MATCH(Banco!$C8796,Analitico!$A:$A,0)),INDEX(Analitico!E:E,MATCH(Banco!$C8796,Analitico!$A:$A,0))&amp;"%",""),"")</f>
        <v/>
      </c>
      <c r="K8796" s="3" t="str">
        <f>IF($B8796="SINAPI",IF(ISNUMBER(MATCH(Banco!$C8796,Analitico!$A:$A,0)),INDEX(Analitico!F:F,MATCH(Banco!$C8796,Analitico!$A:$A,0))&amp;"%",""),"")</f>
        <v/>
      </c>
    </row>
    <row r="8797" spans="1:11" ht="22.5" x14ac:dyDescent="0.2">
      <c r="A8797" s="1" t="str">
        <f t="shared" si="138"/>
        <v>SINAPI 89516</v>
      </c>
      <c r="B8797" s="3" t="s">
        <v>21527</v>
      </c>
      <c r="C8797" s="3" t="s">
        <v>10119</v>
      </c>
      <c r="D8797" s="2" t="s">
        <v>17271</v>
      </c>
      <c r="E8797" s="3" t="s">
        <v>20622</v>
      </c>
      <c r="F8797" s="67" t="s">
        <v>5556</v>
      </c>
      <c r="G8797" s="67" t="s">
        <v>5593</v>
      </c>
      <c r="I8797" s="3" t="s">
        <v>6298</v>
      </c>
      <c r="J8797" s="3" t="str">
        <f>IF($B8797="SINAPI",IF(ISNUMBER(MATCH(Banco!$C8797,Analitico!$A:$A,0)),INDEX(Analitico!E:E,MATCH(Banco!$C8797,Analitico!$A:$A,0))&amp;"%",""),"")</f>
        <v/>
      </c>
      <c r="K8797" s="3" t="str">
        <f>IF($B8797="SINAPI",IF(ISNUMBER(MATCH(Banco!$C8797,Analitico!$A:$A,0)),INDEX(Analitico!F:F,MATCH(Banco!$C8797,Analitico!$A:$A,0))&amp;"%",""),"")</f>
        <v/>
      </c>
    </row>
    <row r="8798" spans="1:11" ht="22.5" x14ac:dyDescent="0.2">
      <c r="A8798" s="1" t="str">
        <f t="shared" si="138"/>
        <v>SINAPI 89517</v>
      </c>
      <c r="B8798" s="3" t="s">
        <v>21527</v>
      </c>
      <c r="C8798" s="3" t="s">
        <v>10120</v>
      </c>
      <c r="D8798" s="2" t="s">
        <v>17272</v>
      </c>
      <c r="E8798" s="3" t="s">
        <v>20622</v>
      </c>
      <c r="F8798" s="67" t="s">
        <v>39463</v>
      </c>
      <c r="G8798" s="67" t="s">
        <v>36577</v>
      </c>
      <c r="I8798" s="3" t="s">
        <v>6298</v>
      </c>
      <c r="J8798" s="3" t="str">
        <f>IF($B8798="SINAPI",IF(ISNUMBER(MATCH(Banco!$C8798,Analitico!$A:$A,0)),INDEX(Analitico!E:E,MATCH(Banco!$C8798,Analitico!$A:$A,0))&amp;"%",""),"")</f>
        <v/>
      </c>
      <c r="K8798" s="3" t="str">
        <f>IF($B8798="SINAPI",IF(ISNUMBER(MATCH(Banco!$C8798,Analitico!$A:$A,0)),INDEX(Analitico!F:F,MATCH(Banco!$C8798,Analitico!$A:$A,0))&amp;"%",""),"")</f>
        <v/>
      </c>
    </row>
    <row r="8799" spans="1:11" ht="22.5" x14ac:dyDescent="0.2">
      <c r="A8799" s="1" t="str">
        <f t="shared" si="138"/>
        <v>SINAPI 89518</v>
      </c>
      <c r="B8799" s="3" t="s">
        <v>21527</v>
      </c>
      <c r="C8799" s="3" t="s">
        <v>10121</v>
      </c>
      <c r="D8799" s="2" t="s">
        <v>17273</v>
      </c>
      <c r="E8799" s="3" t="s">
        <v>20622</v>
      </c>
      <c r="F8799" s="67" t="s">
        <v>20824</v>
      </c>
      <c r="G8799" s="67" t="s">
        <v>21841</v>
      </c>
      <c r="I8799" s="3" t="s">
        <v>6298</v>
      </c>
      <c r="J8799" s="3" t="str">
        <f>IF($B8799="SINAPI",IF(ISNUMBER(MATCH(Banco!$C8799,Analitico!$A:$A,0)),INDEX(Analitico!E:E,MATCH(Banco!$C8799,Analitico!$A:$A,0))&amp;"%",""),"")</f>
        <v/>
      </c>
      <c r="K8799" s="3" t="str">
        <f>IF($B8799="SINAPI",IF(ISNUMBER(MATCH(Banco!$C8799,Analitico!$A:$A,0)),INDEX(Analitico!F:F,MATCH(Banco!$C8799,Analitico!$A:$A,0))&amp;"%",""),"")</f>
        <v/>
      </c>
    </row>
    <row r="8800" spans="1:11" ht="22.5" x14ac:dyDescent="0.2">
      <c r="A8800" s="1" t="str">
        <f t="shared" si="138"/>
        <v>SINAPI 89519</v>
      </c>
      <c r="B8800" s="3" t="s">
        <v>21527</v>
      </c>
      <c r="C8800" s="3" t="s">
        <v>10122</v>
      </c>
      <c r="D8800" s="2" t="s">
        <v>17274</v>
      </c>
      <c r="E8800" s="3" t="s">
        <v>20622</v>
      </c>
      <c r="F8800" s="67" t="s">
        <v>30910</v>
      </c>
      <c r="G8800" s="67" t="s">
        <v>30006</v>
      </c>
      <c r="I8800" s="3" t="s">
        <v>6298</v>
      </c>
      <c r="J8800" s="3" t="str">
        <f>IF($B8800="SINAPI",IF(ISNUMBER(MATCH(Banco!$C8800,Analitico!$A:$A,0)),INDEX(Analitico!E:E,MATCH(Banco!$C8800,Analitico!$A:$A,0))&amp;"%",""),"")</f>
        <v/>
      </c>
      <c r="K8800" s="3" t="str">
        <f>IF($B8800="SINAPI",IF(ISNUMBER(MATCH(Banco!$C8800,Analitico!$A:$A,0)),INDEX(Analitico!F:F,MATCH(Banco!$C8800,Analitico!$A:$A,0))&amp;"%",""),"")</f>
        <v/>
      </c>
    </row>
    <row r="8801" spans="1:11" ht="22.5" x14ac:dyDescent="0.2">
      <c r="A8801" s="1" t="str">
        <f t="shared" si="138"/>
        <v>SINAPI 89520</v>
      </c>
      <c r="B8801" s="3" t="s">
        <v>21527</v>
      </c>
      <c r="C8801" s="3" t="s">
        <v>10123</v>
      </c>
      <c r="D8801" s="2" t="s">
        <v>17275</v>
      </c>
      <c r="E8801" s="3" t="s">
        <v>20622</v>
      </c>
      <c r="F8801" s="67" t="s">
        <v>5358</v>
      </c>
      <c r="G8801" s="67" t="s">
        <v>21591</v>
      </c>
      <c r="I8801" s="3" t="s">
        <v>6298</v>
      </c>
      <c r="J8801" s="3" t="str">
        <f>IF($B8801="SINAPI",IF(ISNUMBER(MATCH(Banco!$C8801,Analitico!$A:$A,0)),INDEX(Analitico!E:E,MATCH(Banco!$C8801,Analitico!$A:$A,0))&amp;"%",""),"")</f>
        <v/>
      </c>
      <c r="K8801" s="3" t="str">
        <f>IF($B8801="SINAPI",IF(ISNUMBER(MATCH(Banco!$C8801,Analitico!$A:$A,0)),INDEX(Analitico!F:F,MATCH(Banco!$C8801,Analitico!$A:$A,0))&amp;"%",""),"")</f>
        <v/>
      </c>
    </row>
    <row r="8802" spans="1:11" ht="22.5" x14ac:dyDescent="0.2">
      <c r="A8802" s="1" t="str">
        <f t="shared" si="138"/>
        <v>SINAPI 89521</v>
      </c>
      <c r="B8802" s="3" t="s">
        <v>21527</v>
      </c>
      <c r="C8802" s="3" t="s">
        <v>10124</v>
      </c>
      <c r="D8802" s="2" t="s">
        <v>17276</v>
      </c>
      <c r="E8802" s="3" t="s">
        <v>20622</v>
      </c>
      <c r="F8802" s="67" t="s">
        <v>20948</v>
      </c>
      <c r="G8802" s="67" t="s">
        <v>36169</v>
      </c>
      <c r="I8802" s="3" t="s">
        <v>6298</v>
      </c>
      <c r="J8802" s="3" t="str">
        <f>IF($B8802="SINAPI",IF(ISNUMBER(MATCH(Banco!$C8802,Analitico!$A:$A,0)),INDEX(Analitico!E:E,MATCH(Banco!$C8802,Analitico!$A:$A,0))&amp;"%",""),"")</f>
        <v/>
      </c>
      <c r="K8802" s="3" t="str">
        <f>IF($B8802="SINAPI",IF(ISNUMBER(MATCH(Banco!$C8802,Analitico!$A:$A,0)),INDEX(Analitico!F:F,MATCH(Banco!$C8802,Analitico!$A:$A,0))&amp;"%",""),"")</f>
        <v/>
      </c>
    </row>
    <row r="8803" spans="1:11" ht="22.5" x14ac:dyDescent="0.2">
      <c r="A8803" s="1" t="str">
        <f t="shared" ref="A8803:A8866" si="139">CONCATENAR</f>
        <v>SINAPI 89522</v>
      </c>
      <c r="B8803" s="3" t="s">
        <v>21527</v>
      </c>
      <c r="C8803" s="3" t="s">
        <v>10125</v>
      </c>
      <c r="D8803" s="2" t="s">
        <v>17277</v>
      </c>
      <c r="E8803" s="3" t="s">
        <v>20622</v>
      </c>
      <c r="F8803" s="67" t="s">
        <v>5006</v>
      </c>
      <c r="G8803" s="67" t="s">
        <v>4940</v>
      </c>
      <c r="I8803" s="3" t="s">
        <v>6298</v>
      </c>
      <c r="J8803" s="3" t="str">
        <f>IF($B8803="SINAPI",IF(ISNUMBER(MATCH(Banco!$C8803,Analitico!$A:$A,0)),INDEX(Analitico!E:E,MATCH(Banco!$C8803,Analitico!$A:$A,0))&amp;"%",""),"")</f>
        <v/>
      </c>
      <c r="K8803" s="3" t="str">
        <f>IF($B8803="SINAPI",IF(ISNUMBER(MATCH(Banco!$C8803,Analitico!$A:$A,0)),INDEX(Analitico!F:F,MATCH(Banco!$C8803,Analitico!$A:$A,0))&amp;"%",""),"")</f>
        <v/>
      </c>
    </row>
    <row r="8804" spans="1:11" ht="22.5" x14ac:dyDescent="0.2">
      <c r="A8804" s="1" t="str">
        <f t="shared" si="139"/>
        <v>SINAPI 89523</v>
      </c>
      <c r="B8804" s="3" t="s">
        <v>21527</v>
      </c>
      <c r="C8804" s="3" t="s">
        <v>10126</v>
      </c>
      <c r="D8804" s="2" t="s">
        <v>17278</v>
      </c>
      <c r="E8804" s="3" t="s">
        <v>20622</v>
      </c>
      <c r="F8804" s="67" t="s">
        <v>29792</v>
      </c>
      <c r="G8804" s="67" t="s">
        <v>29787</v>
      </c>
      <c r="I8804" s="3" t="s">
        <v>6298</v>
      </c>
      <c r="J8804" s="3" t="str">
        <f>IF($B8804="SINAPI",IF(ISNUMBER(MATCH(Banco!$C8804,Analitico!$A:$A,0)),INDEX(Analitico!E:E,MATCH(Banco!$C8804,Analitico!$A:$A,0))&amp;"%",""),"")</f>
        <v/>
      </c>
      <c r="K8804" s="3" t="str">
        <f>IF($B8804="SINAPI",IF(ISNUMBER(MATCH(Banco!$C8804,Analitico!$A:$A,0)),INDEX(Analitico!F:F,MATCH(Banco!$C8804,Analitico!$A:$A,0))&amp;"%",""),"")</f>
        <v/>
      </c>
    </row>
    <row r="8805" spans="1:11" ht="22.5" x14ac:dyDescent="0.2">
      <c r="A8805" s="1" t="str">
        <f t="shared" si="139"/>
        <v>SINAPI 89524</v>
      </c>
      <c r="B8805" s="3" t="s">
        <v>21527</v>
      </c>
      <c r="C8805" s="3" t="s">
        <v>10127</v>
      </c>
      <c r="D8805" s="2" t="s">
        <v>17279</v>
      </c>
      <c r="E8805" s="3" t="s">
        <v>20622</v>
      </c>
      <c r="F8805" s="67" t="s">
        <v>21279</v>
      </c>
      <c r="G8805" s="67" t="s">
        <v>5885</v>
      </c>
      <c r="I8805" s="3" t="s">
        <v>6298</v>
      </c>
      <c r="J8805" s="3" t="str">
        <f>IF($B8805="SINAPI",IF(ISNUMBER(MATCH(Banco!$C8805,Analitico!$A:$A,0)),INDEX(Analitico!E:E,MATCH(Banco!$C8805,Analitico!$A:$A,0))&amp;"%",""),"")</f>
        <v/>
      </c>
      <c r="K8805" s="3" t="str">
        <f>IF($B8805="SINAPI",IF(ISNUMBER(MATCH(Banco!$C8805,Analitico!$A:$A,0)),INDEX(Analitico!F:F,MATCH(Banco!$C8805,Analitico!$A:$A,0))&amp;"%",""),"")</f>
        <v/>
      </c>
    </row>
    <row r="8806" spans="1:11" ht="22.5" x14ac:dyDescent="0.2">
      <c r="A8806" s="1" t="str">
        <f t="shared" si="139"/>
        <v>SINAPI 89525</v>
      </c>
      <c r="B8806" s="3" t="s">
        <v>21527</v>
      </c>
      <c r="C8806" s="3" t="s">
        <v>10128</v>
      </c>
      <c r="D8806" s="2" t="s">
        <v>17280</v>
      </c>
      <c r="E8806" s="3" t="s">
        <v>20622</v>
      </c>
      <c r="F8806" s="67" t="s">
        <v>29749</v>
      </c>
      <c r="G8806" s="67" t="s">
        <v>31526</v>
      </c>
      <c r="I8806" s="3" t="s">
        <v>6298</v>
      </c>
      <c r="J8806" s="3" t="str">
        <f>IF($B8806="SINAPI",IF(ISNUMBER(MATCH(Banco!$C8806,Analitico!$A:$A,0)),INDEX(Analitico!E:E,MATCH(Banco!$C8806,Analitico!$A:$A,0))&amp;"%",""),"")</f>
        <v/>
      </c>
      <c r="K8806" s="3" t="str">
        <f>IF($B8806="SINAPI",IF(ISNUMBER(MATCH(Banco!$C8806,Analitico!$A:$A,0)),INDEX(Analitico!F:F,MATCH(Banco!$C8806,Analitico!$A:$A,0))&amp;"%",""),"")</f>
        <v/>
      </c>
    </row>
    <row r="8807" spans="1:11" ht="22.5" x14ac:dyDescent="0.2">
      <c r="A8807" s="1" t="str">
        <f t="shared" si="139"/>
        <v>SINAPI 89526</v>
      </c>
      <c r="B8807" s="3" t="s">
        <v>21527</v>
      </c>
      <c r="C8807" s="3" t="s">
        <v>10129</v>
      </c>
      <c r="D8807" s="2" t="s">
        <v>17281</v>
      </c>
      <c r="E8807" s="3" t="s">
        <v>20622</v>
      </c>
      <c r="F8807" s="67" t="s">
        <v>20748</v>
      </c>
      <c r="G8807" s="67" t="s">
        <v>36578</v>
      </c>
      <c r="I8807" s="3" t="s">
        <v>6298</v>
      </c>
      <c r="J8807" s="3" t="str">
        <f>IF($B8807="SINAPI",IF(ISNUMBER(MATCH(Banco!$C8807,Analitico!$A:$A,0)),INDEX(Analitico!E:E,MATCH(Banco!$C8807,Analitico!$A:$A,0))&amp;"%",""),"")</f>
        <v/>
      </c>
      <c r="K8807" s="3" t="str">
        <f>IF($B8807="SINAPI",IF(ISNUMBER(MATCH(Banco!$C8807,Analitico!$A:$A,0)),INDEX(Analitico!F:F,MATCH(Banco!$C8807,Analitico!$A:$A,0))&amp;"%",""),"")</f>
        <v/>
      </c>
    </row>
    <row r="8808" spans="1:11" ht="22.5" x14ac:dyDescent="0.2">
      <c r="A8808" s="1" t="str">
        <f t="shared" si="139"/>
        <v>SINAPI 89527</v>
      </c>
      <c r="B8808" s="3" t="s">
        <v>21527</v>
      </c>
      <c r="C8808" s="3" t="s">
        <v>10130</v>
      </c>
      <c r="D8808" s="2" t="s">
        <v>17282</v>
      </c>
      <c r="E8808" s="3" t="s">
        <v>20622</v>
      </c>
      <c r="F8808" s="67" t="s">
        <v>32229</v>
      </c>
      <c r="G8808" s="67" t="s">
        <v>30822</v>
      </c>
      <c r="I8808" s="3" t="s">
        <v>6298</v>
      </c>
      <c r="J8808" s="3" t="str">
        <f>IF($B8808="SINAPI",IF(ISNUMBER(MATCH(Banco!$C8808,Analitico!$A:$A,0)),INDEX(Analitico!E:E,MATCH(Banco!$C8808,Analitico!$A:$A,0))&amp;"%",""),"")</f>
        <v/>
      </c>
      <c r="K8808" s="3" t="str">
        <f>IF($B8808="SINAPI",IF(ISNUMBER(MATCH(Banco!$C8808,Analitico!$A:$A,0)),INDEX(Analitico!F:F,MATCH(Banco!$C8808,Analitico!$A:$A,0))&amp;"%",""),"")</f>
        <v/>
      </c>
    </row>
    <row r="8809" spans="1:11" x14ac:dyDescent="0.2">
      <c r="A8809" s="1" t="str">
        <f t="shared" si="139"/>
        <v>SINAPI 89528</v>
      </c>
      <c r="B8809" s="3" t="s">
        <v>21527</v>
      </c>
      <c r="C8809" s="3" t="s">
        <v>10131</v>
      </c>
      <c r="D8809" s="2" t="s">
        <v>17283</v>
      </c>
      <c r="E8809" s="3" t="s">
        <v>20622</v>
      </c>
      <c r="F8809" s="67" t="s">
        <v>20699</v>
      </c>
      <c r="G8809" s="67" t="s">
        <v>32018</v>
      </c>
      <c r="I8809" s="3" t="s">
        <v>6298</v>
      </c>
      <c r="J8809" s="3" t="str">
        <f>IF($B8809="SINAPI",IF(ISNUMBER(MATCH(Banco!$C8809,Analitico!$A:$A,0)),INDEX(Analitico!E:E,MATCH(Banco!$C8809,Analitico!$A:$A,0))&amp;"%",""),"")</f>
        <v/>
      </c>
      <c r="K8809" s="3" t="str">
        <f>IF($B8809="SINAPI",IF(ISNUMBER(MATCH(Banco!$C8809,Analitico!$A:$A,0)),INDEX(Analitico!F:F,MATCH(Banco!$C8809,Analitico!$A:$A,0))&amp;"%",""),"")</f>
        <v/>
      </c>
    </row>
    <row r="8810" spans="1:11" ht="22.5" x14ac:dyDescent="0.2">
      <c r="A8810" s="1" t="str">
        <f t="shared" si="139"/>
        <v>SINAPI 89529</v>
      </c>
      <c r="B8810" s="3" t="s">
        <v>21527</v>
      </c>
      <c r="C8810" s="3" t="s">
        <v>10132</v>
      </c>
      <c r="D8810" s="2" t="s">
        <v>17284</v>
      </c>
      <c r="E8810" s="3" t="s">
        <v>20622</v>
      </c>
      <c r="F8810" s="67" t="s">
        <v>29435</v>
      </c>
      <c r="G8810" s="67" t="s">
        <v>32010</v>
      </c>
      <c r="I8810" s="3" t="s">
        <v>6298</v>
      </c>
      <c r="J8810" s="3" t="str">
        <f>IF($B8810="SINAPI",IF(ISNUMBER(MATCH(Banco!$C8810,Analitico!$A:$A,0)),INDEX(Analitico!E:E,MATCH(Banco!$C8810,Analitico!$A:$A,0))&amp;"%",""),"")</f>
        <v/>
      </c>
      <c r="K8810" s="3" t="str">
        <f>IF($B8810="SINAPI",IF(ISNUMBER(MATCH(Banco!$C8810,Analitico!$A:$A,0)),INDEX(Analitico!F:F,MATCH(Banco!$C8810,Analitico!$A:$A,0))&amp;"%",""),"")</f>
        <v/>
      </c>
    </row>
    <row r="8811" spans="1:11" ht="22.5" x14ac:dyDescent="0.2">
      <c r="A8811" s="1" t="str">
        <f t="shared" si="139"/>
        <v>SINAPI 89530</v>
      </c>
      <c r="B8811" s="3" t="s">
        <v>21527</v>
      </c>
      <c r="C8811" s="3" t="s">
        <v>10133</v>
      </c>
      <c r="D8811" s="2" t="s">
        <v>17285</v>
      </c>
      <c r="E8811" s="3" t="s">
        <v>20622</v>
      </c>
      <c r="F8811" s="67" t="s">
        <v>31736</v>
      </c>
      <c r="G8811" s="67" t="s">
        <v>20911</v>
      </c>
      <c r="I8811" s="3" t="s">
        <v>6298</v>
      </c>
      <c r="J8811" s="3" t="str">
        <f>IF($B8811="SINAPI",IF(ISNUMBER(MATCH(Banco!$C8811,Analitico!$A:$A,0)),INDEX(Analitico!E:E,MATCH(Banco!$C8811,Analitico!$A:$A,0))&amp;"%",""),"")</f>
        <v/>
      </c>
      <c r="K8811" s="3" t="str">
        <f>IF($B8811="SINAPI",IF(ISNUMBER(MATCH(Banco!$C8811,Analitico!$A:$A,0)),INDEX(Analitico!F:F,MATCH(Banco!$C8811,Analitico!$A:$A,0))&amp;"%",""),"")</f>
        <v/>
      </c>
    </row>
    <row r="8812" spans="1:11" ht="22.5" x14ac:dyDescent="0.2">
      <c r="A8812" s="1" t="str">
        <f t="shared" si="139"/>
        <v>SINAPI 89531</v>
      </c>
      <c r="B8812" s="3" t="s">
        <v>21527</v>
      </c>
      <c r="C8812" s="3" t="s">
        <v>10134</v>
      </c>
      <c r="D8812" s="2" t="s">
        <v>17286</v>
      </c>
      <c r="E8812" s="3" t="s">
        <v>20622</v>
      </c>
      <c r="F8812" s="67" t="s">
        <v>35138</v>
      </c>
      <c r="G8812" s="67" t="s">
        <v>21657</v>
      </c>
      <c r="I8812" s="3" t="s">
        <v>6298</v>
      </c>
      <c r="J8812" s="3" t="str">
        <f>IF($B8812="SINAPI",IF(ISNUMBER(MATCH(Banco!$C8812,Analitico!$A:$A,0)),INDEX(Analitico!E:E,MATCH(Banco!$C8812,Analitico!$A:$A,0))&amp;"%",""),"")</f>
        <v/>
      </c>
      <c r="K8812" s="3" t="str">
        <f>IF($B8812="SINAPI",IF(ISNUMBER(MATCH(Banco!$C8812,Analitico!$A:$A,0)),INDEX(Analitico!F:F,MATCH(Banco!$C8812,Analitico!$A:$A,0))&amp;"%",""),"")</f>
        <v/>
      </c>
    </row>
    <row r="8813" spans="1:11" ht="22.5" x14ac:dyDescent="0.2">
      <c r="A8813" s="1" t="str">
        <f t="shared" si="139"/>
        <v>SINAPI 89532</v>
      </c>
      <c r="B8813" s="3" t="s">
        <v>21527</v>
      </c>
      <c r="C8813" s="3" t="s">
        <v>10135</v>
      </c>
      <c r="D8813" s="2" t="s">
        <v>17287</v>
      </c>
      <c r="E8813" s="3" t="s">
        <v>20622</v>
      </c>
      <c r="F8813" s="67" t="s">
        <v>5414</v>
      </c>
      <c r="G8813" s="67" t="s">
        <v>4579</v>
      </c>
      <c r="I8813" s="3" t="s">
        <v>6298</v>
      </c>
      <c r="J8813" s="3" t="str">
        <f>IF($B8813="SINAPI",IF(ISNUMBER(MATCH(Banco!$C8813,Analitico!$A:$A,0)),INDEX(Analitico!E:E,MATCH(Banco!$C8813,Analitico!$A:$A,0))&amp;"%",""),"")</f>
        <v/>
      </c>
      <c r="K8813" s="3" t="str">
        <f>IF($B8813="SINAPI",IF(ISNUMBER(MATCH(Banco!$C8813,Analitico!$A:$A,0)),INDEX(Analitico!F:F,MATCH(Banco!$C8813,Analitico!$A:$A,0))&amp;"%",""),"")</f>
        <v/>
      </c>
    </row>
    <row r="8814" spans="1:11" ht="22.5" x14ac:dyDescent="0.2">
      <c r="A8814" s="1" t="str">
        <f t="shared" si="139"/>
        <v>SINAPI 89535</v>
      </c>
      <c r="B8814" s="3" t="s">
        <v>21527</v>
      </c>
      <c r="C8814" s="3" t="s">
        <v>10136</v>
      </c>
      <c r="D8814" s="2" t="s">
        <v>17288</v>
      </c>
      <c r="E8814" s="3" t="s">
        <v>20622</v>
      </c>
      <c r="F8814" s="67" t="s">
        <v>31634</v>
      </c>
      <c r="G8814" s="67" t="s">
        <v>32385</v>
      </c>
      <c r="I8814" s="3" t="s">
        <v>6298</v>
      </c>
      <c r="J8814" s="3" t="str">
        <f>IF($B8814="SINAPI",IF(ISNUMBER(MATCH(Banco!$C8814,Analitico!$A:$A,0)),INDEX(Analitico!E:E,MATCH(Banco!$C8814,Analitico!$A:$A,0))&amp;"%",""),"")</f>
        <v/>
      </c>
      <c r="K8814" s="3" t="str">
        <f>IF($B8814="SINAPI",IF(ISNUMBER(MATCH(Banco!$C8814,Analitico!$A:$A,0)),INDEX(Analitico!F:F,MATCH(Banco!$C8814,Analitico!$A:$A,0))&amp;"%",""),"")</f>
        <v/>
      </c>
    </row>
    <row r="8815" spans="1:11" x14ac:dyDescent="0.2">
      <c r="A8815" s="1" t="str">
        <f t="shared" si="139"/>
        <v>SINAPI 89536</v>
      </c>
      <c r="B8815" s="3" t="s">
        <v>21527</v>
      </c>
      <c r="C8815" s="3" t="s">
        <v>10137</v>
      </c>
      <c r="D8815" s="2" t="s">
        <v>17289</v>
      </c>
      <c r="E8815" s="3" t="s">
        <v>20622</v>
      </c>
      <c r="F8815" s="67" t="s">
        <v>20677</v>
      </c>
      <c r="G8815" s="67" t="s">
        <v>4534</v>
      </c>
      <c r="I8815" s="3" t="s">
        <v>6298</v>
      </c>
      <c r="J8815" s="3" t="str">
        <f>IF($B8815="SINAPI",IF(ISNUMBER(MATCH(Banco!$C8815,Analitico!$A:$A,0)),INDEX(Analitico!E:E,MATCH(Banco!$C8815,Analitico!$A:$A,0))&amp;"%",""),"")</f>
        <v/>
      </c>
      <c r="K8815" s="3" t="str">
        <f>IF($B8815="SINAPI",IF(ISNUMBER(MATCH(Banco!$C8815,Analitico!$A:$A,0)),INDEX(Analitico!F:F,MATCH(Banco!$C8815,Analitico!$A:$A,0))&amp;"%",""),"")</f>
        <v/>
      </c>
    </row>
    <row r="8816" spans="1:11" ht="22.5" x14ac:dyDescent="0.2">
      <c r="A8816" s="1" t="str">
        <f t="shared" si="139"/>
        <v>SINAPI 89540</v>
      </c>
      <c r="B8816" s="3" t="s">
        <v>21527</v>
      </c>
      <c r="C8816" s="3" t="s">
        <v>10138</v>
      </c>
      <c r="D8816" s="2" t="s">
        <v>17290</v>
      </c>
      <c r="E8816" s="3" t="s">
        <v>20622</v>
      </c>
      <c r="F8816" s="67" t="s">
        <v>20941</v>
      </c>
      <c r="G8816" s="67" t="s">
        <v>21601</v>
      </c>
      <c r="I8816" s="3" t="s">
        <v>6298</v>
      </c>
      <c r="J8816" s="3" t="str">
        <f>IF($B8816="SINAPI",IF(ISNUMBER(MATCH(Banco!$C8816,Analitico!$A:$A,0)),INDEX(Analitico!E:E,MATCH(Banco!$C8816,Analitico!$A:$A,0))&amp;"%",""),"")</f>
        <v/>
      </c>
      <c r="K8816" s="3" t="str">
        <f>IF($B8816="SINAPI",IF(ISNUMBER(MATCH(Banco!$C8816,Analitico!$A:$A,0)),INDEX(Analitico!F:F,MATCH(Banco!$C8816,Analitico!$A:$A,0))&amp;"%",""),"")</f>
        <v/>
      </c>
    </row>
    <row r="8817" spans="1:11" x14ac:dyDescent="0.2">
      <c r="A8817" s="1" t="str">
        <f t="shared" si="139"/>
        <v>SINAPI 89541</v>
      </c>
      <c r="B8817" s="3" t="s">
        <v>21527</v>
      </c>
      <c r="C8817" s="3" t="s">
        <v>10139</v>
      </c>
      <c r="D8817" s="2" t="s">
        <v>17291</v>
      </c>
      <c r="E8817" s="3" t="s">
        <v>20622</v>
      </c>
      <c r="F8817" s="67" t="s">
        <v>5708</v>
      </c>
      <c r="G8817" s="67" t="s">
        <v>33769</v>
      </c>
      <c r="I8817" s="3" t="s">
        <v>6298</v>
      </c>
      <c r="J8817" s="3" t="str">
        <f>IF($B8817="SINAPI",IF(ISNUMBER(MATCH(Banco!$C8817,Analitico!$A:$A,0)),INDEX(Analitico!E:E,MATCH(Banco!$C8817,Analitico!$A:$A,0))&amp;"%",""),"")</f>
        <v/>
      </c>
      <c r="K8817" s="3" t="str">
        <f>IF($B8817="SINAPI",IF(ISNUMBER(MATCH(Banco!$C8817,Analitico!$A:$A,0)),INDEX(Analitico!F:F,MATCH(Banco!$C8817,Analitico!$A:$A,0))&amp;"%",""),"")</f>
        <v/>
      </c>
    </row>
    <row r="8818" spans="1:11" ht="22.5" x14ac:dyDescent="0.2">
      <c r="A8818" s="1" t="str">
        <f t="shared" si="139"/>
        <v>SINAPI 89542</v>
      </c>
      <c r="B8818" s="3" t="s">
        <v>21527</v>
      </c>
      <c r="C8818" s="3" t="s">
        <v>10140</v>
      </c>
      <c r="D8818" s="2" t="s">
        <v>17292</v>
      </c>
      <c r="E8818" s="3" t="s">
        <v>20622</v>
      </c>
      <c r="F8818" s="67" t="s">
        <v>33663</v>
      </c>
      <c r="G8818" s="67" t="s">
        <v>6044</v>
      </c>
      <c r="I8818" s="3" t="s">
        <v>6298</v>
      </c>
      <c r="J8818" s="3" t="str">
        <f>IF($B8818="SINAPI",IF(ISNUMBER(MATCH(Banco!$C8818,Analitico!$A:$A,0)),INDEX(Analitico!E:E,MATCH(Banco!$C8818,Analitico!$A:$A,0))&amp;"%",""),"")</f>
        <v/>
      </c>
      <c r="K8818" s="3" t="str">
        <f>IF($B8818="SINAPI",IF(ISNUMBER(MATCH(Banco!$C8818,Analitico!$A:$A,0)),INDEX(Analitico!F:F,MATCH(Banco!$C8818,Analitico!$A:$A,0))&amp;"%",""),"")</f>
        <v/>
      </c>
    </row>
    <row r="8819" spans="1:11" ht="22.5" x14ac:dyDescent="0.2">
      <c r="A8819" s="1" t="str">
        <f t="shared" si="139"/>
        <v>SINAPI 89544</v>
      </c>
      <c r="B8819" s="3" t="s">
        <v>21527</v>
      </c>
      <c r="C8819" s="3" t="s">
        <v>10141</v>
      </c>
      <c r="D8819" s="2" t="s">
        <v>17293</v>
      </c>
      <c r="E8819" s="3" t="s">
        <v>20622</v>
      </c>
      <c r="F8819" s="67" t="s">
        <v>31723</v>
      </c>
      <c r="G8819" s="67" t="s">
        <v>21574</v>
      </c>
      <c r="I8819" s="3" t="s">
        <v>6298</v>
      </c>
      <c r="J8819" s="3" t="str">
        <f>IF($B8819="SINAPI",IF(ISNUMBER(MATCH(Banco!$C8819,Analitico!$A:$A,0)),INDEX(Analitico!E:E,MATCH(Banco!$C8819,Analitico!$A:$A,0))&amp;"%",""),"")</f>
        <v/>
      </c>
      <c r="K8819" s="3" t="str">
        <f>IF($B8819="SINAPI",IF(ISNUMBER(MATCH(Banco!$C8819,Analitico!$A:$A,0)),INDEX(Analitico!F:F,MATCH(Banco!$C8819,Analitico!$A:$A,0))&amp;"%",""),"")</f>
        <v/>
      </c>
    </row>
    <row r="8820" spans="1:11" ht="22.5" x14ac:dyDescent="0.2">
      <c r="A8820" s="1" t="str">
        <f t="shared" si="139"/>
        <v>SINAPI 89545</v>
      </c>
      <c r="B8820" s="3" t="s">
        <v>21527</v>
      </c>
      <c r="C8820" s="3" t="s">
        <v>10142</v>
      </c>
      <c r="D8820" s="2" t="s">
        <v>17294</v>
      </c>
      <c r="E8820" s="3" t="s">
        <v>20622</v>
      </c>
      <c r="F8820" s="67" t="s">
        <v>20989</v>
      </c>
      <c r="G8820" s="67" t="s">
        <v>30800</v>
      </c>
      <c r="I8820" s="3" t="s">
        <v>6298</v>
      </c>
      <c r="J8820" s="3" t="str">
        <f>IF($B8820="SINAPI",IF(ISNUMBER(MATCH(Banco!$C8820,Analitico!$A:$A,0)),INDEX(Analitico!E:E,MATCH(Banco!$C8820,Analitico!$A:$A,0))&amp;"%",""),"")</f>
        <v/>
      </c>
      <c r="K8820" s="3" t="str">
        <f>IF($B8820="SINAPI",IF(ISNUMBER(MATCH(Banco!$C8820,Analitico!$A:$A,0)),INDEX(Analitico!F:F,MATCH(Banco!$C8820,Analitico!$A:$A,0))&amp;"%",""),"")</f>
        <v/>
      </c>
    </row>
    <row r="8821" spans="1:11" ht="22.5" x14ac:dyDescent="0.2">
      <c r="A8821" s="1" t="str">
        <f t="shared" si="139"/>
        <v>SINAPI 89546</v>
      </c>
      <c r="B8821" s="3" t="s">
        <v>21527</v>
      </c>
      <c r="C8821" s="3" t="s">
        <v>10143</v>
      </c>
      <c r="D8821" s="2" t="s">
        <v>17295</v>
      </c>
      <c r="E8821" s="3" t="s">
        <v>20622</v>
      </c>
      <c r="F8821" s="67" t="s">
        <v>21630</v>
      </c>
      <c r="G8821" s="67" t="s">
        <v>20769</v>
      </c>
      <c r="I8821" s="3" t="s">
        <v>6298</v>
      </c>
      <c r="J8821" s="3" t="str">
        <f>IF($B8821="SINAPI",IF(ISNUMBER(MATCH(Banco!$C8821,Analitico!$A:$A,0)),INDEX(Analitico!E:E,MATCH(Banco!$C8821,Analitico!$A:$A,0))&amp;"%",""),"")</f>
        <v/>
      </c>
      <c r="K8821" s="3" t="str">
        <f>IF($B8821="SINAPI",IF(ISNUMBER(MATCH(Banco!$C8821,Analitico!$A:$A,0)),INDEX(Analitico!F:F,MATCH(Banco!$C8821,Analitico!$A:$A,0))&amp;"%",""),"")</f>
        <v/>
      </c>
    </row>
    <row r="8822" spans="1:11" ht="22.5" x14ac:dyDescent="0.2">
      <c r="A8822" s="1" t="str">
        <f t="shared" si="139"/>
        <v>SINAPI 89547</v>
      </c>
      <c r="B8822" s="3" t="s">
        <v>21527</v>
      </c>
      <c r="C8822" s="3" t="s">
        <v>10144</v>
      </c>
      <c r="D8822" s="2" t="s">
        <v>17296</v>
      </c>
      <c r="E8822" s="3" t="s">
        <v>20622</v>
      </c>
      <c r="F8822" s="67" t="s">
        <v>21715</v>
      </c>
      <c r="G8822" s="67" t="s">
        <v>5566</v>
      </c>
      <c r="I8822" s="3" t="s">
        <v>6298</v>
      </c>
      <c r="J8822" s="3" t="str">
        <f>IF($B8822="SINAPI",IF(ISNUMBER(MATCH(Banco!$C8822,Analitico!$A:$A,0)),INDEX(Analitico!E:E,MATCH(Banco!$C8822,Analitico!$A:$A,0))&amp;"%",""),"")</f>
        <v/>
      </c>
      <c r="K8822" s="3" t="str">
        <f>IF($B8822="SINAPI",IF(ISNUMBER(MATCH(Banco!$C8822,Analitico!$A:$A,0)),INDEX(Analitico!F:F,MATCH(Banco!$C8822,Analitico!$A:$A,0))&amp;"%",""),"")</f>
        <v/>
      </c>
    </row>
    <row r="8823" spans="1:11" ht="22.5" x14ac:dyDescent="0.2">
      <c r="A8823" s="1" t="str">
        <f t="shared" si="139"/>
        <v>SINAPI 89548</v>
      </c>
      <c r="B8823" s="3" t="s">
        <v>21527</v>
      </c>
      <c r="C8823" s="3" t="s">
        <v>10145</v>
      </c>
      <c r="D8823" s="2" t="s">
        <v>17297</v>
      </c>
      <c r="E8823" s="3" t="s">
        <v>20622</v>
      </c>
      <c r="F8823" s="67" t="s">
        <v>31744</v>
      </c>
      <c r="G8823" s="67" t="s">
        <v>21638</v>
      </c>
      <c r="I8823" s="3" t="s">
        <v>6298</v>
      </c>
      <c r="J8823" s="3" t="str">
        <f>IF($B8823="SINAPI",IF(ISNUMBER(MATCH(Banco!$C8823,Analitico!$A:$A,0)),INDEX(Analitico!E:E,MATCH(Banco!$C8823,Analitico!$A:$A,0))&amp;"%",""),"")</f>
        <v/>
      </c>
      <c r="K8823" s="3" t="str">
        <f>IF($B8823="SINAPI",IF(ISNUMBER(MATCH(Banco!$C8823,Analitico!$A:$A,0)),INDEX(Analitico!F:F,MATCH(Banco!$C8823,Analitico!$A:$A,0))&amp;"%",""),"")</f>
        <v/>
      </c>
    </row>
    <row r="8824" spans="1:11" ht="22.5" x14ac:dyDescent="0.2">
      <c r="A8824" s="1" t="str">
        <f t="shared" si="139"/>
        <v>SINAPI 89549</v>
      </c>
      <c r="B8824" s="3" t="s">
        <v>21527</v>
      </c>
      <c r="C8824" s="3" t="s">
        <v>10146</v>
      </c>
      <c r="D8824" s="2" t="s">
        <v>17298</v>
      </c>
      <c r="E8824" s="3" t="s">
        <v>20622</v>
      </c>
      <c r="F8824" s="67" t="s">
        <v>21443</v>
      </c>
      <c r="G8824" s="67" t="s">
        <v>21000</v>
      </c>
      <c r="I8824" s="3" t="s">
        <v>6298</v>
      </c>
      <c r="J8824" s="3" t="str">
        <f>IF($B8824="SINAPI",IF(ISNUMBER(MATCH(Banco!$C8824,Analitico!$A:$A,0)),INDEX(Analitico!E:E,MATCH(Banco!$C8824,Analitico!$A:$A,0))&amp;"%",""),"")</f>
        <v/>
      </c>
      <c r="K8824" s="3" t="str">
        <f>IF($B8824="SINAPI",IF(ISNUMBER(MATCH(Banco!$C8824,Analitico!$A:$A,0)),INDEX(Analitico!F:F,MATCH(Banco!$C8824,Analitico!$A:$A,0))&amp;"%",""),"")</f>
        <v/>
      </c>
    </row>
    <row r="8825" spans="1:11" ht="22.5" x14ac:dyDescent="0.2">
      <c r="A8825" s="1" t="str">
        <f t="shared" si="139"/>
        <v>SINAPI 89550</v>
      </c>
      <c r="B8825" s="3" t="s">
        <v>21527</v>
      </c>
      <c r="C8825" s="3" t="s">
        <v>10147</v>
      </c>
      <c r="D8825" s="2" t="s">
        <v>17299</v>
      </c>
      <c r="E8825" s="3" t="s">
        <v>20622</v>
      </c>
      <c r="F8825" s="67" t="s">
        <v>39464</v>
      </c>
      <c r="G8825" s="67" t="s">
        <v>36579</v>
      </c>
      <c r="I8825" s="3" t="s">
        <v>6298</v>
      </c>
      <c r="J8825" s="3" t="str">
        <f>IF($B8825="SINAPI",IF(ISNUMBER(MATCH(Banco!$C8825,Analitico!$A:$A,0)),INDEX(Analitico!E:E,MATCH(Banco!$C8825,Analitico!$A:$A,0))&amp;"%",""),"")</f>
        <v/>
      </c>
      <c r="K8825" s="3" t="str">
        <f>IF($B8825="SINAPI",IF(ISNUMBER(MATCH(Banco!$C8825,Analitico!$A:$A,0)),INDEX(Analitico!F:F,MATCH(Banco!$C8825,Analitico!$A:$A,0))&amp;"%",""),"")</f>
        <v/>
      </c>
    </row>
    <row r="8826" spans="1:11" ht="22.5" x14ac:dyDescent="0.2">
      <c r="A8826" s="1" t="str">
        <f t="shared" si="139"/>
        <v>SINAPI 89551</v>
      </c>
      <c r="B8826" s="3" t="s">
        <v>21527</v>
      </c>
      <c r="C8826" s="3" t="s">
        <v>10148</v>
      </c>
      <c r="D8826" s="2" t="s">
        <v>17300</v>
      </c>
      <c r="E8826" s="3" t="s">
        <v>20622</v>
      </c>
      <c r="F8826" s="67" t="s">
        <v>5424</v>
      </c>
      <c r="G8826" s="67" t="s">
        <v>4903</v>
      </c>
      <c r="I8826" s="3" t="s">
        <v>6298</v>
      </c>
      <c r="J8826" s="3" t="str">
        <f>IF($B8826="SINAPI",IF(ISNUMBER(MATCH(Banco!$C8826,Analitico!$A:$A,0)),INDEX(Analitico!E:E,MATCH(Banco!$C8826,Analitico!$A:$A,0))&amp;"%",""),"")</f>
        <v/>
      </c>
      <c r="K8826" s="3" t="str">
        <f>IF($B8826="SINAPI",IF(ISNUMBER(MATCH(Banco!$C8826,Analitico!$A:$A,0)),INDEX(Analitico!F:F,MATCH(Banco!$C8826,Analitico!$A:$A,0))&amp;"%",""),"")</f>
        <v/>
      </c>
    </row>
    <row r="8827" spans="1:11" x14ac:dyDescent="0.2">
      <c r="A8827" s="1" t="str">
        <f t="shared" si="139"/>
        <v>SINAPI 89552</v>
      </c>
      <c r="B8827" s="3" t="s">
        <v>21527</v>
      </c>
      <c r="C8827" s="3" t="s">
        <v>10149</v>
      </c>
      <c r="D8827" s="2" t="s">
        <v>17301</v>
      </c>
      <c r="E8827" s="3" t="s">
        <v>20622</v>
      </c>
      <c r="F8827" s="67" t="s">
        <v>29685</v>
      </c>
      <c r="G8827" s="67" t="s">
        <v>20938</v>
      </c>
      <c r="I8827" s="3" t="s">
        <v>6298</v>
      </c>
      <c r="J8827" s="3" t="str">
        <f>IF($B8827="SINAPI",IF(ISNUMBER(MATCH(Banco!$C8827,Analitico!$A:$A,0)),INDEX(Analitico!E:E,MATCH(Banco!$C8827,Analitico!$A:$A,0))&amp;"%",""),"")</f>
        <v/>
      </c>
      <c r="K8827" s="3" t="str">
        <f>IF($B8827="SINAPI",IF(ISNUMBER(MATCH(Banco!$C8827,Analitico!$A:$A,0)),INDEX(Analitico!F:F,MATCH(Banco!$C8827,Analitico!$A:$A,0))&amp;"%",""),"")</f>
        <v/>
      </c>
    </row>
    <row r="8828" spans="1:11" ht="22.5" x14ac:dyDescent="0.2">
      <c r="A8828" s="1" t="str">
        <f t="shared" si="139"/>
        <v>SINAPI 89553</v>
      </c>
      <c r="B8828" s="3" t="s">
        <v>21527</v>
      </c>
      <c r="C8828" s="3" t="s">
        <v>10150</v>
      </c>
      <c r="D8828" s="2" t="s">
        <v>17302</v>
      </c>
      <c r="E8828" s="3" t="s">
        <v>20622</v>
      </c>
      <c r="F8828" s="67" t="s">
        <v>21471</v>
      </c>
      <c r="G8828" s="67" t="s">
        <v>5581</v>
      </c>
      <c r="I8828" s="3" t="s">
        <v>6298</v>
      </c>
      <c r="J8828" s="3" t="str">
        <f>IF($B8828="SINAPI",IF(ISNUMBER(MATCH(Banco!$C8828,Analitico!$A:$A,0)),INDEX(Analitico!E:E,MATCH(Banco!$C8828,Analitico!$A:$A,0))&amp;"%",""),"")</f>
        <v/>
      </c>
      <c r="K8828" s="3" t="str">
        <f>IF($B8828="SINAPI",IF(ISNUMBER(MATCH(Banco!$C8828,Analitico!$A:$A,0)),INDEX(Analitico!F:F,MATCH(Banco!$C8828,Analitico!$A:$A,0))&amp;"%",""),"")</f>
        <v/>
      </c>
    </row>
    <row r="8829" spans="1:11" ht="22.5" x14ac:dyDescent="0.2">
      <c r="A8829" s="1" t="str">
        <f t="shared" si="139"/>
        <v>SINAPI 89554</v>
      </c>
      <c r="B8829" s="3" t="s">
        <v>21527</v>
      </c>
      <c r="C8829" s="3" t="s">
        <v>10151</v>
      </c>
      <c r="D8829" s="2" t="s">
        <v>17303</v>
      </c>
      <c r="E8829" s="3" t="s">
        <v>20622</v>
      </c>
      <c r="F8829" s="67" t="s">
        <v>5391</v>
      </c>
      <c r="G8829" s="67" t="s">
        <v>5269</v>
      </c>
      <c r="I8829" s="3" t="s">
        <v>6298</v>
      </c>
      <c r="J8829" s="3" t="str">
        <f>IF($B8829="SINAPI",IF(ISNUMBER(MATCH(Banco!$C8829,Analitico!$A:$A,0)),INDEX(Analitico!E:E,MATCH(Banco!$C8829,Analitico!$A:$A,0))&amp;"%",""),"")</f>
        <v/>
      </c>
      <c r="K8829" s="3" t="str">
        <f>IF($B8829="SINAPI",IF(ISNUMBER(MATCH(Banco!$C8829,Analitico!$A:$A,0)),INDEX(Analitico!F:F,MATCH(Banco!$C8829,Analitico!$A:$A,0))&amp;"%",""),"")</f>
        <v/>
      </c>
    </row>
    <row r="8830" spans="1:11" ht="22.5" x14ac:dyDescent="0.2">
      <c r="A8830" s="1" t="str">
        <f t="shared" si="139"/>
        <v>SINAPI 89555</v>
      </c>
      <c r="B8830" s="3" t="s">
        <v>21527</v>
      </c>
      <c r="C8830" s="3" t="s">
        <v>10152</v>
      </c>
      <c r="D8830" s="2" t="s">
        <v>17304</v>
      </c>
      <c r="E8830" s="3" t="s">
        <v>20622</v>
      </c>
      <c r="F8830" s="67" t="s">
        <v>20977</v>
      </c>
      <c r="G8830" s="67" t="s">
        <v>29741</v>
      </c>
      <c r="I8830" s="3" t="s">
        <v>6298</v>
      </c>
      <c r="J8830" s="3" t="str">
        <f>IF($B8830="SINAPI",IF(ISNUMBER(MATCH(Banco!$C8830,Analitico!$A:$A,0)),INDEX(Analitico!E:E,MATCH(Banco!$C8830,Analitico!$A:$A,0))&amp;"%",""),"")</f>
        <v/>
      </c>
      <c r="K8830" s="3" t="str">
        <f>IF($B8830="SINAPI",IF(ISNUMBER(MATCH(Banco!$C8830,Analitico!$A:$A,0)),INDEX(Analitico!F:F,MATCH(Banco!$C8830,Analitico!$A:$A,0))&amp;"%",""),"")</f>
        <v/>
      </c>
    </row>
    <row r="8831" spans="1:11" ht="22.5" x14ac:dyDescent="0.2">
      <c r="A8831" s="1" t="str">
        <f t="shared" si="139"/>
        <v>SINAPI 89556</v>
      </c>
      <c r="B8831" s="3" t="s">
        <v>21527</v>
      </c>
      <c r="C8831" s="3" t="s">
        <v>10153</v>
      </c>
      <c r="D8831" s="2" t="s">
        <v>17305</v>
      </c>
      <c r="E8831" s="3" t="s">
        <v>20622</v>
      </c>
      <c r="F8831" s="67" t="s">
        <v>36617</v>
      </c>
      <c r="G8831" s="67" t="s">
        <v>32078</v>
      </c>
      <c r="I8831" s="3" t="s">
        <v>6298</v>
      </c>
      <c r="J8831" s="3" t="str">
        <f>IF($B8831="SINAPI",IF(ISNUMBER(MATCH(Banco!$C8831,Analitico!$A:$A,0)),INDEX(Analitico!E:E,MATCH(Banco!$C8831,Analitico!$A:$A,0))&amp;"%",""),"")</f>
        <v/>
      </c>
      <c r="K8831" s="3" t="str">
        <f>IF($B8831="SINAPI",IF(ISNUMBER(MATCH(Banco!$C8831,Analitico!$A:$A,0)),INDEX(Analitico!F:F,MATCH(Banco!$C8831,Analitico!$A:$A,0))&amp;"%",""),"")</f>
        <v/>
      </c>
    </row>
    <row r="8832" spans="1:11" ht="22.5" x14ac:dyDescent="0.2">
      <c r="A8832" s="1" t="str">
        <f t="shared" si="139"/>
        <v>SINAPI 89557</v>
      </c>
      <c r="B8832" s="3" t="s">
        <v>21527</v>
      </c>
      <c r="C8832" s="3" t="s">
        <v>10154</v>
      </c>
      <c r="D8832" s="2" t="s">
        <v>17306</v>
      </c>
      <c r="E8832" s="3" t="s">
        <v>20622</v>
      </c>
      <c r="F8832" s="67" t="s">
        <v>21141</v>
      </c>
      <c r="G8832" s="67" t="s">
        <v>21713</v>
      </c>
      <c r="I8832" s="3" t="s">
        <v>6298</v>
      </c>
      <c r="J8832" s="3" t="str">
        <f>IF($B8832="SINAPI",IF(ISNUMBER(MATCH(Banco!$C8832,Analitico!$A:$A,0)),INDEX(Analitico!E:E,MATCH(Banco!$C8832,Analitico!$A:$A,0))&amp;"%",""),"")</f>
        <v/>
      </c>
      <c r="K8832" s="3" t="str">
        <f>IF($B8832="SINAPI",IF(ISNUMBER(MATCH(Banco!$C8832,Analitico!$A:$A,0)),INDEX(Analitico!F:F,MATCH(Banco!$C8832,Analitico!$A:$A,0))&amp;"%",""),"")</f>
        <v/>
      </c>
    </row>
    <row r="8833" spans="1:11" x14ac:dyDescent="0.2">
      <c r="A8833" s="1" t="str">
        <f t="shared" si="139"/>
        <v>SINAPI 89558</v>
      </c>
      <c r="B8833" s="3" t="s">
        <v>21527</v>
      </c>
      <c r="C8833" s="3" t="s">
        <v>10155</v>
      </c>
      <c r="D8833" s="2" t="s">
        <v>17307</v>
      </c>
      <c r="E8833" s="3" t="s">
        <v>20622</v>
      </c>
      <c r="F8833" s="67" t="s">
        <v>20670</v>
      </c>
      <c r="G8833" s="67" t="s">
        <v>5026</v>
      </c>
      <c r="I8833" s="3" t="s">
        <v>6298</v>
      </c>
      <c r="J8833" s="3" t="str">
        <f>IF($B8833="SINAPI",IF(ISNUMBER(MATCH(Banco!$C8833,Analitico!$A:$A,0)),INDEX(Analitico!E:E,MATCH(Banco!$C8833,Analitico!$A:$A,0))&amp;"%",""),"")</f>
        <v/>
      </c>
      <c r="K8833" s="3" t="str">
        <f>IF($B8833="SINAPI",IF(ISNUMBER(MATCH(Banco!$C8833,Analitico!$A:$A,0)),INDEX(Analitico!F:F,MATCH(Banco!$C8833,Analitico!$A:$A,0))&amp;"%",""),"")</f>
        <v/>
      </c>
    </row>
    <row r="8834" spans="1:11" ht="22.5" x14ac:dyDescent="0.2">
      <c r="A8834" s="1" t="str">
        <f t="shared" si="139"/>
        <v>SINAPI 89559</v>
      </c>
      <c r="B8834" s="3" t="s">
        <v>21527</v>
      </c>
      <c r="C8834" s="3" t="s">
        <v>10156</v>
      </c>
      <c r="D8834" s="2" t="s">
        <v>17308</v>
      </c>
      <c r="E8834" s="3" t="s">
        <v>20622</v>
      </c>
      <c r="F8834" s="67" t="s">
        <v>30023</v>
      </c>
      <c r="G8834" s="67" t="s">
        <v>29932</v>
      </c>
      <c r="I8834" s="3" t="s">
        <v>6298</v>
      </c>
      <c r="J8834" s="3" t="str">
        <f>IF($B8834="SINAPI",IF(ISNUMBER(MATCH(Banco!$C8834,Analitico!$A:$A,0)),INDEX(Analitico!E:E,MATCH(Banco!$C8834,Analitico!$A:$A,0))&amp;"%",""),"")</f>
        <v/>
      </c>
      <c r="K8834" s="3" t="str">
        <f>IF($B8834="SINAPI",IF(ISNUMBER(MATCH(Banco!$C8834,Analitico!$A:$A,0)),INDEX(Analitico!F:F,MATCH(Banco!$C8834,Analitico!$A:$A,0))&amp;"%",""),"")</f>
        <v/>
      </c>
    </row>
    <row r="8835" spans="1:11" ht="22.5" x14ac:dyDescent="0.2">
      <c r="A8835" s="1" t="str">
        <f t="shared" si="139"/>
        <v>SINAPI 89560</v>
      </c>
      <c r="B8835" s="3" t="s">
        <v>21527</v>
      </c>
      <c r="C8835" s="3" t="s">
        <v>10157</v>
      </c>
      <c r="D8835" s="2" t="s">
        <v>17309</v>
      </c>
      <c r="E8835" s="3" t="s">
        <v>20622</v>
      </c>
      <c r="F8835" s="67" t="s">
        <v>29938</v>
      </c>
      <c r="G8835" s="67" t="s">
        <v>21036</v>
      </c>
      <c r="I8835" s="3" t="s">
        <v>6298</v>
      </c>
      <c r="J8835" s="3" t="str">
        <f>IF($B8835="SINAPI",IF(ISNUMBER(MATCH(Banco!$C8835,Analitico!$A:$A,0)),INDEX(Analitico!E:E,MATCH(Banco!$C8835,Analitico!$A:$A,0))&amp;"%",""),"")</f>
        <v/>
      </c>
      <c r="K8835" s="3" t="str">
        <f>IF($B8835="SINAPI",IF(ISNUMBER(MATCH(Banco!$C8835,Analitico!$A:$A,0)),INDEX(Analitico!F:F,MATCH(Banco!$C8835,Analitico!$A:$A,0))&amp;"%",""),"")</f>
        <v/>
      </c>
    </row>
    <row r="8836" spans="1:11" ht="22.5" x14ac:dyDescent="0.2">
      <c r="A8836" s="1" t="str">
        <f t="shared" si="139"/>
        <v>SINAPI 89561</v>
      </c>
      <c r="B8836" s="3" t="s">
        <v>21527</v>
      </c>
      <c r="C8836" s="3" t="s">
        <v>10158</v>
      </c>
      <c r="D8836" s="2" t="s">
        <v>17310</v>
      </c>
      <c r="E8836" s="3" t="s">
        <v>20622</v>
      </c>
      <c r="F8836" s="67" t="s">
        <v>21363</v>
      </c>
      <c r="G8836" s="67" t="s">
        <v>21692</v>
      </c>
      <c r="I8836" s="3" t="s">
        <v>6298</v>
      </c>
      <c r="J8836" s="3" t="str">
        <f>IF($B8836="SINAPI",IF(ISNUMBER(MATCH(Banco!$C8836,Analitico!$A:$A,0)),INDEX(Analitico!E:E,MATCH(Banco!$C8836,Analitico!$A:$A,0))&amp;"%",""),"")</f>
        <v/>
      </c>
      <c r="K8836" s="3" t="str">
        <f>IF($B8836="SINAPI",IF(ISNUMBER(MATCH(Banco!$C8836,Analitico!$A:$A,0)),INDEX(Analitico!F:F,MATCH(Banco!$C8836,Analitico!$A:$A,0))&amp;"%",""),"")</f>
        <v/>
      </c>
    </row>
    <row r="8837" spans="1:11" ht="22.5" x14ac:dyDescent="0.2">
      <c r="A8837" s="1" t="str">
        <f t="shared" si="139"/>
        <v>SINAPI 89562</v>
      </c>
      <c r="B8837" s="3" t="s">
        <v>21527</v>
      </c>
      <c r="C8837" s="3" t="s">
        <v>10159</v>
      </c>
      <c r="D8837" s="2" t="s">
        <v>17311</v>
      </c>
      <c r="E8837" s="3" t="s">
        <v>20622</v>
      </c>
      <c r="F8837" s="67" t="s">
        <v>5944</v>
      </c>
      <c r="G8837" s="67" t="s">
        <v>21392</v>
      </c>
      <c r="I8837" s="3" t="s">
        <v>6298</v>
      </c>
      <c r="J8837" s="3" t="str">
        <f>IF($B8837="SINAPI",IF(ISNUMBER(MATCH(Banco!$C8837,Analitico!$A:$A,0)),INDEX(Analitico!E:E,MATCH(Banco!$C8837,Analitico!$A:$A,0))&amp;"%",""),"")</f>
        <v/>
      </c>
      <c r="K8837" s="3" t="str">
        <f>IF($B8837="SINAPI",IF(ISNUMBER(MATCH(Banco!$C8837,Analitico!$A:$A,0)),INDEX(Analitico!F:F,MATCH(Banco!$C8837,Analitico!$A:$A,0))&amp;"%",""),"")</f>
        <v/>
      </c>
    </row>
    <row r="8838" spans="1:11" ht="22.5" x14ac:dyDescent="0.2">
      <c r="A8838" s="1" t="str">
        <f t="shared" si="139"/>
        <v>SINAPI 89563</v>
      </c>
      <c r="B8838" s="3" t="s">
        <v>21527</v>
      </c>
      <c r="C8838" s="3" t="s">
        <v>10160</v>
      </c>
      <c r="D8838" s="2" t="s">
        <v>17312</v>
      </c>
      <c r="E8838" s="3" t="s">
        <v>20622</v>
      </c>
      <c r="F8838" s="67" t="s">
        <v>21540</v>
      </c>
      <c r="G8838" s="67" t="s">
        <v>4572</v>
      </c>
      <c r="I8838" s="3" t="s">
        <v>6298</v>
      </c>
      <c r="J8838" s="3" t="str">
        <f>IF($B8838="SINAPI",IF(ISNUMBER(MATCH(Banco!$C8838,Analitico!$A:$A,0)),INDEX(Analitico!E:E,MATCH(Banco!$C8838,Analitico!$A:$A,0))&amp;"%",""),"")</f>
        <v/>
      </c>
      <c r="K8838" s="3" t="str">
        <f>IF($B8838="SINAPI",IF(ISNUMBER(MATCH(Banco!$C8838,Analitico!$A:$A,0)),INDEX(Analitico!F:F,MATCH(Banco!$C8838,Analitico!$A:$A,0))&amp;"%",""),"")</f>
        <v/>
      </c>
    </row>
    <row r="8839" spans="1:11" ht="22.5" x14ac:dyDescent="0.2">
      <c r="A8839" s="1" t="str">
        <f t="shared" si="139"/>
        <v>SINAPI 89564</v>
      </c>
      <c r="B8839" s="3" t="s">
        <v>21527</v>
      </c>
      <c r="C8839" s="3" t="s">
        <v>10161</v>
      </c>
      <c r="D8839" s="2" t="s">
        <v>17313</v>
      </c>
      <c r="E8839" s="3" t="s">
        <v>20622</v>
      </c>
      <c r="F8839" s="67" t="s">
        <v>21049</v>
      </c>
      <c r="G8839" s="67" t="s">
        <v>36580</v>
      </c>
      <c r="I8839" s="3" t="s">
        <v>6298</v>
      </c>
      <c r="J8839" s="3" t="str">
        <f>IF($B8839="SINAPI",IF(ISNUMBER(MATCH(Banco!$C8839,Analitico!$A:$A,0)),INDEX(Analitico!E:E,MATCH(Banco!$C8839,Analitico!$A:$A,0))&amp;"%",""),"")</f>
        <v/>
      </c>
      <c r="K8839" s="3" t="str">
        <f>IF($B8839="SINAPI",IF(ISNUMBER(MATCH(Banco!$C8839,Analitico!$A:$A,0)),INDEX(Analitico!F:F,MATCH(Banco!$C8839,Analitico!$A:$A,0))&amp;"%",""),"")</f>
        <v/>
      </c>
    </row>
    <row r="8840" spans="1:11" ht="22.5" x14ac:dyDescent="0.2">
      <c r="A8840" s="1" t="str">
        <f t="shared" si="139"/>
        <v>SINAPI 89565</v>
      </c>
      <c r="B8840" s="3" t="s">
        <v>21527</v>
      </c>
      <c r="C8840" s="3" t="s">
        <v>10162</v>
      </c>
      <c r="D8840" s="2" t="s">
        <v>17314</v>
      </c>
      <c r="E8840" s="3" t="s">
        <v>20622</v>
      </c>
      <c r="F8840" s="67" t="s">
        <v>32236</v>
      </c>
      <c r="G8840" s="67" t="s">
        <v>32350</v>
      </c>
      <c r="I8840" s="3" t="s">
        <v>6298</v>
      </c>
      <c r="J8840" s="3" t="str">
        <f>IF($B8840="SINAPI",IF(ISNUMBER(MATCH(Banco!$C8840,Analitico!$A:$A,0)),INDEX(Analitico!E:E,MATCH(Banco!$C8840,Analitico!$A:$A,0))&amp;"%",""),"")</f>
        <v/>
      </c>
      <c r="K8840" s="3" t="str">
        <f>IF($B8840="SINAPI",IF(ISNUMBER(MATCH(Banco!$C8840,Analitico!$A:$A,0)),INDEX(Analitico!F:F,MATCH(Banco!$C8840,Analitico!$A:$A,0))&amp;"%",""),"")</f>
        <v/>
      </c>
    </row>
    <row r="8841" spans="1:11" ht="22.5" x14ac:dyDescent="0.2">
      <c r="A8841" s="1" t="str">
        <f t="shared" si="139"/>
        <v>SINAPI 89566</v>
      </c>
      <c r="B8841" s="3" t="s">
        <v>21527</v>
      </c>
      <c r="C8841" s="3" t="s">
        <v>10163</v>
      </c>
      <c r="D8841" s="2" t="s">
        <v>17315</v>
      </c>
      <c r="E8841" s="3" t="s">
        <v>20622</v>
      </c>
      <c r="F8841" s="67" t="s">
        <v>6159</v>
      </c>
      <c r="G8841" s="67" t="s">
        <v>36581</v>
      </c>
      <c r="I8841" s="3" t="s">
        <v>6298</v>
      </c>
      <c r="J8841" s="3" t="str">
        <f>IF($B8841="SINAPI",IF(ISNUMBER(MATCH(Banco!$C8841,Analitico!$A:$A,0)),INDEX(Analitico!E:E,MATCH(Banco!$C8841,Analitico!$A:$A,0))&amp;"%",""),"")</f>
        <v/>
      </c>
      <c r="K8841" s="3" t="str">
        <f>IF($B8841="SINAPI",IF(ISNUMBER(MATCH(Banco!$C8841,Analitico!$A:$A,0)),INDEX(Analitico!F:F,MATCH(Banco!$C8841,Analitico!$A:$A,0))&amp;"%",""),"")</f>
        <v/>
      </c>
    </row>
    <row r="8842" spans="1:11" ht="22.5" x14ac:dyDescent="0.2">
      <c r="A8842" s="1" t="str">
        <f t="shared" si="139"/>
        <v>SINAPI 89567</v>
      </c>
      <c r="B8842" s="3" t="s">
        <v>21527</v>
      </c>
      <c r="C8842" s="3" t="s">
        <v>10164</v>
      </c>
      <c r="D8842" s="2" t="s">
        <v>17316</v>
      </c>
      <c r="E8842" s="3" t="s">
        <v>20622</v>
      </c>
      <c r="F8842" s="67" t="s">
        <v>31613</v>
      </c>
      <c r="G8842" s="67" t="s">
        <v>36582</v>
      </c>
      <c r="I8842" s="3" t="s">
        <v>6298</v>
      </c>
      <c r="J8842" s="3" t="str">
        <f>IF($B8842="SINAPI",IF(ISNUMBER(MATCH(Banco!$C8842,Analitico!$A:$A,0)),INDEX(Analitico!E:E,MATCH(Banco!$C8842,Analitico!$A:$A,0))&amp;"%",""),"")</f>
        <v/>
      </c>
      <c r="K8842" s="3" t="str">
        <f>IF($B8842="SINAPI",IF(ISNUMBER(MATCH(Banco!$C8842,Analitico!$A:$A,0)),INDEX(Analitico!F:F,MATCH(Banco!$C8842,Analitico!$A:$A,0))&amp;"%",""),"")</f>
        <v/>
      </c>
    </row>
    <row r="8843" spans="1:11" x14ac:dyDescent="0.2">
      <c r="A8843" s="1" t="str">
        <f t="shared" si="139"/>
        <v>SINAPI 89568</v>
      </c>
      <c r="B8843" s="3" t="s">
        <v>21527</v>
      </c>
      <c r="C8843" s="3" t="s">
        <v>10165</v>
      </c>
      <c r="D8843" s="2" t="s">
        <v>17317</v>
      </c>
      <c r="E8843" s="3" t="s">
        <v>20622</v>
      </c>
      <c r="F8843" s="67" t="s">
        <v>33156</v>
      </c>
      <c r="G8843" s="67" t="s">
        <v>21152</v>
      </c>
      <c r="I8843" s="3" t="s">
        <v>6298</v>
      </c>
      <c r="J8843" s="3" t="str">
        <f>IF($B8843="SINAPI",IF(ISNUMBER(MATCH(Banco!$C8843,Analitico!$A:$A,0)),INDEX(Analitico!E:E,MATCH(Banco!$C8843,Analitico!$A:$A,0))&amp;"%",""),"")</f>
        <v/>
      </c>
      <c r="K8843" s="3" t="str">
        <f>IF($B8843="SINAPI",IF(ISNUMBER(MATCH(Banco!$C8843,Analitico!$A:$A,0)),INDEX(Analitico!F:F,MATCH(Banco!$C8843,Analitico!$A:$A,0))&amp;"%",""),"")</f>
        <v/>
      </c>
    </row>
    <row r="8844" spans="1:11" ht="22.5" x14ac:dyDescent="0.2">
      <c r="A8844" s="1" t="str">
        <f t="shared" si="139"/>
        <v>SINAPI 89569</v>
      </c>
      <c r="B8844" s="3" t="s">
        <v>21527</v>
      </c>
      <c r="C8844" s="3" t="s">
        <v>10166</v>
      </c>
      <c r="D8844" s="2" t="s">
        <v>17318</v>
      </c>
      <c r="E8844" s="3" t="s">
        <v>20622</v>
      </c>
      <c r="F8844" s="67" t="s">
        <v>39465</v>
      </c>
      <c r="G8844" s="67" t="s">
        <v>36583</v>
      </c>
      <c r="I8844" s="3" t="s">
        <v>6298</v>
      </c>
      <c r="J8844" s="3" t="str">
        <f>IF($B8844="SINAPI",IF(ISNUMBER(MATCH(Banco!$C8844,Analitico!$A:$A,0)),INDEX(Analitico!E:E,MATCH(Banco!$C8844,Analitico!$A:$A,0))&amp;"%",""),"")</f>
        <v/>
      </c>
      <c r="K8844" s="3" t="str">
        <f>IF($B8844="SINAPI",IF(ISNUMBER(MATCH(Banco!$C8844,Analitico!$A:$A,0)),INDEX(Analitico!F:F,MATCH(Banco!$C8844,Analitico!$A:$A,0))&amp;"%",""),"")</f>
        <v/>
      </c>
    </row>
    <row r="8845" spans="1:11" ht="22.5" x14ac:dyDescent="0.2">
      <c r="A8845" s="1" t="str">
        <f t="shared" si="139"/>
        <v>SINAPI 89570</v>
      </c>
      <c r="B8845" s="3" t="s">
        <v>21527</v>
      </c>
      <c r="C8845" s="3" t="s">
        <v>10167</v>
      </c>
      <c r="D8845" s="2" t="s">
        <v>17319</v>
      </c>
      <c r="E8845" s="3" t="s">
        <v>20622</v>
      </c>
      <c r="F8845" s="67" t="s">
        <v>31624</v>
      </c>
      <c r="G8845" s="67" t="s">
        <v>4531</v>
      </c>
      <c r="I8845" s="3" t="s">
        <v>6298</v>
      </c>
      <c r="J8845" s="3" t="str">
        <f>IF($B8845="SINAPI",IF(ISNUMBER(MATCH(Banco!$C8845,Analitico!$A:$A,0)),INDEX(Analitico!E:E,MATCH(Banco!$C8845,Analitico!$A:$A,0))&amp;"%",""),"")</f>
        <v/>
      </c>
      <c r="K8845" s="3" t="str">
        <f>IF($B8845="SINAPI",IF(ISNUMBER(MATCH(Banco!$C8845,Analitico!$A:$A,0)),INDEX(Analitico!F:F,MATCH(Banco!$C8845,Analitico!$A:$A,0))&amp;"%",""),"")</f>
        <v/>
      </c>
    </row>
    <row r="8846" spans="1:11" ht="22.5" x14ac:dyDescent="0.2">
      <c r="A8846" s="1" t="str">
        <f t="shared" si="139"/>
        <v>SINAPI 89571</v>
      </c>
      <c r="B8846" s="3" t="s">
        <v>21527</v>
      </c>
      <c r="C8846" s="3" t="s">
        <v>10168</v>
      </c>
      <c r="D8846" s="2" t="s">
        <v>17320</v>
      </c>
      <c r="E8846" s="3" t="s">
        <v>20622</v>
      </c>
      <c r="F8846" s="67" t="s">
        <v>39466</v>
      </c>
      <c r="G8846" s="67" t="s">
        <v>31742</v>
      </c>
      <c r="I8846" s="3" t="s">
        <v>6298</v>
      </c>
      <c r="J8846" s="3" t="str">
        <f>IF($B8846="SINAPI",IF(ISNUMBER(MATCH(Banco!$C8846,Analitico!$A:$A,0)),INDEX(Analitico!E:E,MATCH(Banco!$C8846,Analitico!$A:$A,0))&amp;"%",""),"")</f>
        <v/>
      </c>
      <c r="K8846" s="3" t="str">
        <f>IF($B8846="SINAPI",IF(ISNUMBER(MATCH(Banco!$C8846,Analitico!$A:$A,0)),INDEX(Analitico!F:F,MATCH(Banco!$C8846,Analitico!$A:$A,0))&amp;"%",""),"")</f>
        <v/>
      </c>
    </row>
    <row r="8847" spans="1:11" ht="22.5" x14ac:dyDescent="0.2">
      <c r="A8847" s="1" t="str">
        <f t="shared" si="139"/>
        <v>SINAPI 89572</v>
      </c>
      <c r="B8847" s="3" t="s">
        <v>21527</v>
      </c>
      <c r="C8847" s="3" t="s">
        <v>10169</v>
      </c>
      <c r="D8847" s="2" t="s">
        <v>17321</v>
      </c>
      <c r="E8847" s="3" t="s">
        <v>20622</v>
      </c>
      <c r="F8847" s="67" t="s">
        <v>21240</v>
      </c>
      <c r="G8847" s="67" t="s">
        <v>5316</v>
      </c>
      <c r="I8847" s="3" t="s">
        <v>6298</v>
      </c>
      <c r="J8847" s="3" t="str">
        <f>IF($B8847="SINAPI",IF(ISNUMBER(MATCH(Banco!$C8847,Analitico!$A:$A,0)),INDEX(Analitico!E:E,MATCH(Banco!$C8847,Analitico!$A:$A,0))&amp;"%",""),"")</f>
        <v/>
      </c>
      <c r="K8847" s="3" t="str">
        <f>IF($B8847="SINAPI",IF(ISNUMBER(MATCH(Banco!$C8847,Analitico!$A:$A,0)),INDEX(Analitico!F:F,MATCH(Banco!$C8847,Analitico!$A:$A,0))&amp;"%",""),"")</f>
        <v/>
      </c>
    </row>
    <row r="8848" spans="1:11" ht="22.5" x14ac:dyDescent="0.2">
      <c r="A8848" s="1" t="str">
        <f t="shared" si="139"/>
        <v>SINAPI 89573</v>
      </c>
      <c r="B8848" s="3" t="s">
        <v>21527</v>
      </c>
      <c r="C8848" s="3" t="s">
        <v>10170</v>
      </c>
      <c r="D8848" s="2" t="s">
        <v>17322</v>
      </c>
      <c r="E8848" s="3" t="s">
        <v>20622</v>
      </c>
      <c r="F8848" s="67" t="s">
        <v>39467</v>
      </c>
      <c r="G8848" s="67" t="s">
        <v>36584</v>
      </c>
      <c r="I8848" s="3" t="s">
        <v>6298</v>
      </c>
      <c r="J8848" s="3" t="str">
        <f>IF($B8848="SINAPI",IF(ISNUMBER(MATCH(Banco!$C8848,Analitico!$A:$A,0)),INDEX(Analitico!E:E,MATCH(Banco!$C8848,Analitico!$A:$A,0))&amp;"%",""),"")</f>
        <v/>
      </c>
      <c r="K8848" s="3" t="str">
        <f>IF($B8848="SINAPI",IF(ISNUMBER(MATCH(Banco!$C8848,Analitico!$A:$A,0)),INDEX(Analitico!F:F,MATCH(Banco!$C8848,Analitico!$A:$A,0))&amp;"%",""),"")</f>
        <v/>
      </c>
    </row>
    <row r="8849" spans="1:11" ht="22.5" x14ac:dyDescent="0.2">
      <c r="A8849" s="1" t="str">
        <f t="shared" si="139"/>
        <v>SINAPI 89574</v>
      </c>
      <c r="B8849" s="3" t="s">
        <v>21527</v>
      </c>
      <c r="C8849" s="3" t="s">
        <v>10171</v>
      </c>
      <c r="D8849" s="2" t="s">
        <v>17323</v>
      </c>
      <c r="E8849" s="3" t="s">
        <v>20622</v>
      </c>
      <c r="F8849" s="67" t="s">
        <v>39468</v>
      </c>
      <c r="G8849" s="67" t="s">
        <v>36585</v>
      </c>
      <c r="I8849" s="3" t="s">
        <v>6298</v>
      </c>
      <c r="J8849" s="3" t="str">
        <f>IF($B8849="SINAPI",IF(ISNUMBER(MATCH(Banco!$C8849,Analitico!$A:$A,0)),INDEX(Analitico!E:E,MATCH(Banco!$C8849,Analitico!$A:$A,0))&amp;"%",""),"")</f>
        <v/>
      </c>
      <c r="K8849" s="3" t="str">
        <f>IF($B8849="SINAPI",IF(ISNUMBER(MATCH(Banco!$C8849,Analitico!$A:$A,0)),INDEX(Analitico!F:F,MATCH(Banco!$C8849,Analitico!$A:$A,0))&amp;"%",""),"")</f>
        <v/>
      </c>
    </row>
    <row r="8850" spans="1:11" x14ac:dyDescent="0.2">
      <c r="A8850" s="1" t="str">
        <f t="shared" si="139"/>
        <v>SINAPI 89575</v>
      </c>
      <c r="B8850" s="3" t="s">
        <v>21527</v>
      </c>
      <c r="C8850" s="3" t="s">
        <v>10172</v>
      </c>
      <c r="D8850" s="2" t="s">
        <v>17324</v>
      </c>
      <c r="E8850" s="3" t="s">
        <v>20622</v>
      </c>
      <c r="F8850" s="67" t="s">
        <v>5022</v>
      </c>
      <c r="G8850" s="67" t="s">
        <v>36573</v>
      </c>
      <c r="I8850" s="3" t="s">
        <v>6298</v>
      </c>
      <c r="J8850" s="3" t="str">
        <f>IF($B8850="SINAPI",IF(ISNUMBER(MATCH(Banco!$C8850,Analitico!$A:$A,0)),INDEX(Analitico!E:E,MATCH(Banco!$C8850,Analitico!$A:$A,0))&amp;"%",""),"")</f>
        <v/>
      </c>
      <c r="K8850" s="3" t="str">
        <f>IF($B8850="SINAPI",IF(ISNUMBER(MATCH(Banco!$C8850,Analitico!$A:$A,0)),INDEX(Analitico!F:F,MATCH(Banco!$C8850,Analitico!$A:$A,0))&amp;"%",""),"")</f>
        <v/>
      </c>
    </row>
    <row r="8851" spans="1:11" ht="22.5" x14ac:dyDescent="0.2">
      <c r="A8851" s="1" t="str">
        <f t="shared" si="139"/>
        <v>SINAPI 89577</v>
      </c>
      <c r="B8851" s="3" t="s">
        <v>21527</v>
      </c>
      <c r="C8851" s="3" t="s">
        <v>10173</v>
      </c>
      <c r="D8851" s="2" t="s">
        <v>17325</v>
      </c>
      <c r="E8851" s="3" t="s">
        <v>20622</v>
      </c>
      <c r="F8851" s="67" t="s">
        <v>21226</v>
      </c>
      <c r="G8851" s="67" t="s">
        <v>32356</v>
      </c>
      <c r="I8851" s="3" t="s">
        <v>6298</v>
      </c>
      <c r="J8851" s="3" t="str">
        <f>IF($B8851="SINAPI",IF(ISNUMBER(MATCH(Banco!$C8851,Analitico!$A:$A,0)),INDEX(Analitico!E:E,MATCH(Banco!$C8851,Analitico!$A:$A,0))&amp;"%",""),"")</f>
        <v/>
      </c>
      <c r="K8851" s="3" t="str">
        <f>IF($B8851="SINAPI",IF(ISNUMBER(MATCH(Banco!$C8851,Analitico!$A:$A,0)),INDEX(Analitico!F:F,MATCH(Banco!$C8851,Analitico!$A:$A,0))&amp;"%",""),"")</f>
        <v/>
      </c>
    </row>
    <row r="8852" spans="1:11" ht="22.5" x14ac:dyDescent="0.2">
      <c r="A8852" s="1" t="str">
        <f t="shared" si="139"/>
        <v>SINAPI 89579</v>
      </c>
      <c r="B8852" s="3" t="s">
        <v>21527</v>
      </c>
      <c r="C8852" s="3" t="s">
        <v>10174</v>
      </c>
      <c r="D8852" s="2" t="s">
        <v>17326</v>
      </c>
      <c r="E8852" s="3" t="s">
        <v>20622</v>
      </c>
      <c r="F8852" s="67" t="s">
        <v>21575</v>
      </c>
      <c r="G8852" s="67" t="s">
        <v>4951</v>
      </c>
      <c r="I8852" s="3" t="s">
        <v>6298</v>
      </c>
      <c r="J8852" s="3" t="str">
        <f>IF($B8852="SINAPI",IF(ISNUMBER(MATCH(Banco!$C8852,Analitico!$A:$A,0)),INDEX(Analitico!E:E,MATCH(Banco!$C8852,Analitico!$A:$A,0))&amp;"%",""),"")</f>
        <v/>
      </c>
      <c r="K8852" s="3" t="str">
        <f>IF($B8852="SINAPI",IF(ISNUMBER(MATCH(Banco!$C8852,Analitico!$A:$A,0)),INDEX(Analitico!F:F,MATCH(Banco!$C8852,Analitico!$A:$A,0))&amp;"%",""),"")</f>
        <v/>
      </c>
    </row>
    <row r="8853" spans="1:11" ht="22.5" x14ac:dyDescent="0.2">
      <c r="A8853" s="1" t="str">
        <f t="shared" si="139"/>
        <v>SINAPI 89581</v>
      </c>
      <c r="B8853" s="3" t="s">
        <v>21527</v>
      </c>
      <c r="C8853" s="3" t="s">
        <v>10175</v>
      </c>
      <c r="D8853" s="2" t="s">
        <v>17327</v>
      </c>
      <c r="E8853" s="3" t="s">
        <v>20622</v>
      </c>
      <c r="F8853" s="67" t="s">
        <v>30041</v>
      </c>
      <c r="G8853" s="67" t="s">
        <v>36586</v>
      </c>
      <c r="I8853" s="3" t="s">
        <v>6298</v>
      </c>
      <c r="J8853" s="3" t="str">
        <f>IF($B8853="SINAPI",IF(ISNUMBER(MATCH(Banco!$C8853,Analitico!$A:$A,0)),INDEX(Analitico!E:E,MATCH(Banco!$C8853,Analitico!$A:$A,0))&amp;"%",""),"")</f>
        <v/>
      </c>
      <c r="K8853" s="3" t="str">
        <f>IF($B8853="SINAPI",IF(ISNUMBER(MATCH(Banco!$C8853,Analitico!$A:$A,0)),INDEX(Analitico!F:F,MATCH(Banco!$C8853,Analitico!$A:$A,0))&amp;"%",""),"")</f>
        <v/>
      </c>
    </row>
    <row r="8854" spans="1:11" ht="22.5" x14ac:dyDescent="0.2">
      <c r="A8854" s="1" t="str">
        <f t="shared" si="139"/>
        <v>SINAPI 89582</v>
      </c>
      <c r="B8854" s="3" t="s">
        <v>21527</v>
      </c>
      <c r="C8854" s="3" t="s">
        <v>10176</v>
      </c>
      <c r="D8854" s="2" t="s">
        <v>17328</v>
      </c>
      <c r="E8854" s="3" t="s">
        <v>20622</v>
      </c>
      <c r="F8854" s="67" t="s">
        <v>21067</v>
      </c>
      <c r="G8854" s="67" t="s">
        <v>21459</v>
      </c>
      <c r="I8854" s="3" t="s">
        <v>6298</v>
      </c>
      <c r="J8854" s="3" t="str">
        <f>IF($B8854="SINAPI",IF(ISNUMBER(MATCH(Banco!$C8854,Analitico!$A:$A,0)),INDEX(Analitico!E:E,MATCH(Banco!$C8854,Analitico!$A:$A,0))&amp;"%",""),"")</f>
        <v/>
      </c>
      <c r="K8854" s="3" t="str">
        <f>IF($B8854="SINAPI",IF(ISNUMBER(MATCH(Banco!$C8854,Analitico!$A:$A,0)),INDEX(Analitico!F:F,MATCH(Banco!$C8854,Analitico!$A:$A,0))&amp;"%",""),"")</f>
        <v/>
      </c>
    </row>
    <row r="8855" spans="1:11" ht="22.5" x14ac:dyDescent="0.2">
      <c r="A8855" s="1" t="str">
        <f t="shared" si="139"/>
        <v>SINAPI 89583</v>
      </c>
      <c r="B8855" s="3" t="s">
        <v>21527</v>
      </c>
      <c r="C8855" s="3" t="s">
        <v>10177</v>
      </c>
      <c r="D8855" s="2" t="s">
        <v>17329</v>
      </c>
      <c r="E8855" s="3" t="s">
        <v>20622</v>
      </c>
      <c r="F8855" s="67" t="s">
        <v>39469</v>
      </c>
      <c r="G8855" s="67" t="s">
        <v>21896</v>
      </c>
      <c r="I8855" s="3" t="s">
        <v>6298</v>
      </c>
      <c r="J8855" s="3" t="str">
        <f>IF($B8855="SINAPI",IF(ISNUMBER(MATCH(Banco!$C8855,Analitico!$A:$A,0)),INDEX(Analitico!E:E,MATCH(Banco!$C8855,Analitico!$A:$A,0))&amp;"%",""),"")</f>
        <v/>
      </c>
      <c r="K8855" s="3" t="str">
        <f>IF($B8855="SINAPI",IF(ISNUMBER(MATCH(Banco!$C8855,Analitico!$A:$A,0)),INDEX(Analitico!F:F,MATCH(Banco!$C8855,Analitico!$A:$A,0))&amp;"%",""),"")</f>
        <v/>
      </c>
    </row>
    <row r="8856" spans="1:11" ht="22.5" x14ac:dyDescent="0.2">
      <c r="A8856" s="1" t="str">
        <f t="shared" si="139"/>
        <v>SINAPI 89584</v>
      </c>
      <c r="B8856" s="3" t="s">
        <v>21527</v>
      </c>
      <c r="C8856" s="3" t="s">
        <v>10178</v>
      </c>
      <c r="D8856" s="2" t="s">
        <v>17330</v>
      </c>
      <c r="E8856" s="3" t="s">
        <v>20622</v>
      </c>
      <c r="F8856" s="67" t="s">
        <v>21438</v>
      </c>
      <c r="G8856" s="67" t="s">
        <v>29561</v>
      </c>
      <c r="I8856" s="3" t="s">
        <v>6298</v>
      </c>
      <c r="J8856" s="3" t="str">
        <f>IF($B8856="SINAPI",IF(ISNUMBER(MATCH(Banco!$C8856,Analitico!$A:$A,0)),INDEX(Analitico!E:E,MATCH(Banco!$C8856,Analitico!$A:$A,0))&amp;"%",""),"")</f>
        <v/>
      </c>
      <c r="K8856" s="3" t="str">
        <f>IF($B8856="SINAPI",IF(ISNUMBER(MATCH(Banco!$C8856,Analitico!$A:$A,0)),INDEX(Analitico!F:F,MATCH(Banco!$C8856,Analitico!$A:$A,0))&amp;"%",""),"")</f>
        <v/>
      </c>
    </row>
    <row r="8857" spans="1:11" ht="22.5" x14ac:dyDescent="0.2">
      <c r="A8857" s="1" t="str">
        <f t="shared" si="139"/>
        <v>SINAPI 89585</v>
      </c>
      <c r="B8857" s="3" t="s">
        <v>21527</v>
      </c>
      <c r="C8857" s="3" t="s">
        <v>10179</v>
      </c>
      <c r="D8857" s="2" t="s">
        <v>17331</v>
      </c>
      <c r="E8857" s="3" t="s">
        <v>20622</v>
      </c>
      <c r="F8857" s="67" t="s">
        <v>33881</v>
      </c>
      <c r="G8857" s="67" t="s">
        <v>34806</v>
      </c>
      <c r="I8857" s="3" t="s">
        <v>6298</v>
      </c>
      <c r="J8857" s="3" t="str">
        <f>IF($B8857="SINAPI",IF(ISNUMBER(MATCH(Banco!$C8857,Analitico!$A:$A,0)),INDEX(Analitico!E:E,MATCH(Banco!$C8857,Analitico!$A:$A,0))&amp;"%",""),"")</f>
        <v/>
      </c>
      <c r="K8857" s="3" t="str">
        <f>IF($B8857="SINAPI",IF(ISNUMBER(MATCH(Banco!$C8857,Analitico!$A:$A,0)),INDEX(Analitico!F:F,MATCH(Banco!$C8857,Analitico!$A:$A,0))&amp;"%",""),"")</f>
        <v/>
      </c>
    </row>
    <row r="8858" spans="1:11" ht="22.5" x14ac:dyDescent="0.2">
      <c r="A8858" s="1" t="str">
        <f t="shared" si="139"/>
        <v>SINAPI 89587</v>
      </c>
      <c r="B8858" s="3" t="s">
        <v>21527</v>
      </c>
      <c r="C8858" s="3" t="s">
        <v>10180</v>
      </c>
      <c r="D8858" s="2" t="s">
        <v>17332</v>
      </c>
      <c r="E8858" s="3" t="s">
        <v>20622</v>
      </c>
      <c r="F8858" s="67" t="s">
        <v>39156</v>
      </c>
      <c r="G8858" s="67" t="s">
        <v>36587</v>
      </c>
      <c r="I8858" s="3" t="s">
        <v>6298</v>
      </c>
      <c r="J8858" s="3" t="str">
        <f>IF($B8858="SINAPI",IF(ISNUMBER(MATCH(Banco!$C8858,Analitico!$A:$A,0)),INDEX(Analitico!E:E,MATCH(Banco!$C8858,Analitico!$A:$A,0))&amp;"%",""),"")</f>
        <v/>
      </c>
      <c r="K8858" s="3" t="str">
        <f>IF($B8858="SINAPI",IF(ISNUMBER(MATCH(Banco!$C8858,Analitico!$A:$A,0)),INDEX(Analitico!F:F,MATCH(Banco!$C8858,Analitico!$A:$A,0))&amp;"%",""),"")</f>
        <v/>
      </c>
    </row>
    <row r="8859" spans="1:11" ht="22.5" x14ac:dyDescent="0.2">
      <c r="A8859" s="1" t="str">
        <f t="shared" si="139"/>
        <v>SINAPI 89590</v>
      </c>
      <c r="B8859" s="3" t="s">
        <v>21527</v>
      </c>
      <c r="C8859" s="3" t="s">
        <v>10181</v>
      </c>
      <c r="D8859" s="2" t="s">
        <v>17333</v>
      </c>
      <c r="E8859" s="3" t="s">
        <v>20622</v>
      </c>
      <c r="F8859" s="67" t="s">
        <v>38825</v>
      </c>
      <c r="G8859" s="67" t="s">
        <v>34773</v>
      </c>
      <c r="I8859" s="3" t="s">
        <v>6298</v>
      </c>
      <c r="J8859" s="3" t="str">
        <f>IF($B8859="SINAPI",IF(ISNUMBER(MATCH(Banco!$C8859,Analitico!$A:$A,0)),INDEX(Analitico!E:E,MATCH(Banco!$C8859,Analitico!$A:$A,0))&amp;"%",""),"")</f>
        <v/>
      </c>
      <c r="K8859" s="3" t="str">
        <f>IF($B8859="SINAPI",IF(ISNUMBER(MATCH(Banco!$C8859,Analitico!$A:$A,0)),INDEX(Analitico!F:F,MATCH(Banco!$C8859,Analitico!$A:$A,0))&amp;"%",""),"")</f>
        <v/>
      </c>
    </row>
    <row r="8860" spans="1:11" ht="22.5" x14ac:dyDescent="0.2">
      <c r="A8860" s="1" t="str">
        <f t="shared" si="139"/>
        <v>SINAPI 89591</v>
      </c>
      <c r="B8860" s="3" t="s">
        <v>21527</v>
      </c>
      <c r="C8860" s="3" t="s">
        <v>10182</v>
      </c>
      <c r="D8860" s="2" t="s">
        <v>17334</v>
      </c>
      <c r="E8860" s="3" t="s">
        <v>20622</v>
      </c>
      <c r="F8860" s="67" t="s">
        <v>39470</v>
      </c>
      <c r="G8860" s="67" t="s">
        <v>36588</v>
      </c>
      <c r="I8860" s="3" t="s">
        <v>6298</v>
      </c>
      <c r="J8860" s="3" t="str">
        <f>IF($B8860="SINAPI",IF(ISNUMBER(MATCH(Banco!$C8860,Analitico!$A:$A,0)),INDEX(Analitico!E:E,MATCH(Banco!$C8860,Analitico!$A:$A,0))&amp;"%",""),"")</f>
        <v/>
      </c>
      <c r="K8860" s="3" t="str">
        <f>IF($B8860="SINAPI",IF(ISNUMBER(MATCH(Banco!$C8860,Analitico!$A:$A,0)),INDEX(Analitico!F:F,MATCH(Banco!$C8860,Analitico!$A:$A,0))&amp;"%",""),"")</f>
        <v/>
      </c>
    </row>
    <row r="8861" spans="1:11" ht="22.5" x14ac:dyDescent="0.2">
      <c r="A8861" s="1" t="str">
        <f t="shared" si="139"/>
        <v>SINAPI 89592</v>
      </c>
      <c r="B8861" s="3" t="s">
        <v>21527</v>
      </c>
      <c r="C8861" s="3" t="s">
        <v>10183</v>
      </c>
      <c r="D8861" s="2" t="s">
        <v>17335</v>
      </c>
      <c r="E8861" s="3" t="s">
        <v>20622</v>
      </c>
      <c r="F8861" s="67" t="s">
        <v>37123</v>
      </c>
      <c r="G8861" s="67" t="s">
        <v>36589</v>
      </c>
      <c r="I8861" s="3" t="s">
        <v>6298</v>
      </c>
      <c r="J8861" s="3" t="str">
        <f>IF($B8861="SINAPI",IF(ISNUMBER(MATCH(Banco!$C8861,Analitico!$A:$A,0)),INDEX(Analitico!E:E,MATCH(Banco!$C8861,Analitico!$A:$A,0))&amp;"%",""),"")</f>
        <v/>
      </c>
      <c r="K8861" s="3" t="str">
        <f>IF($B8861="SINAPI",IF(ISNUMBER(MATCH(Banco!$C8861,Analitico!$A:$A,0)),INDEX(Analitico!F:F,MATCH(Banco!$C8861,Analitico!$A:$A,0))&amp;"%",""),"")</f>
        <v/>
      </c>
    </row>
    <row r="8862" spans="1:11" ht="22.5" x14ac:dyDescent="0.2">
      <c r="A8862" s="1" t="str">
        <f t="shared" si="139"/>
        <v>SINAPI 89593</v>
      </c>
      <c r="B8862" s="3" t="s">
        <v>21527</v>
      </c>
      <c r="C8862" s="3" t="s">
        <v>10184</v>
      </c>
      <c r="D8862" s="2" t="s">
        <v>17336</v>
      </c>
      <c r="E8862" s="3" t="s">
        <v>20622</v>
      </c>
      <c r="F8862" s="67" t="s">
        <v>5381</v>
      </c>
      <c r="G8862" s="67" t="s">
        <v>31610</v>
      </c>
      <c r="I8862" s="3" t="s">
        <v>6298</v>
      </c>
      <c r="J8862" s="3" t="str">
        <f>IF($B8862="SINAPI",IF(ISNUMBER(MATCH(Banco!$C8862,Analitico!$A:$A,0)),INDEX(Analitico!E:E,MATCH(Banco!$C8862,Analitico!$A:$A,0))&amp;"%",""),"")</f>
        <v/>
      </c>
      <c r="K8862" s="3" t="str">
        <f>IF($B8862="SINAPI",IF(ISNUMBER(MATCH(Banco!$C8862,Analitico!$A:$A,0)),INDEX(Analitico!F:F,MATCH(Banco!$C8862,Analitico!$A:$A,0))&amp;"%",""),"")</f>
        <v/>
      </c>
    </row>
    <row r="8863" spans="1:11" x14ac:dyDescent="0.2">
      <c r="A8863" s="1" t="str">
        <f t="shared" si="139"/>
        <v>SINAPI 89594</v>
      </c>
      <c r="B8863" s="3" t="s">
        <v>21527</v>
      </c>
      <c r="C8863" s="3" t="s">
        <v>10185</v>
      </c>
      <c r="D8863" s="2" t="s">
        <v>17337</v>
      </c>
      <c r="E8863" s="3" t="s">
        <v>20622</v>
      </c>
      <c r="F8863" s="67" t="s">
        <v>32051</v>
      </c>
      <c r="G8863" s="67" t="s">
        <v>36590</v>
      </c>
      <c r="I8863" s="3" t="s">
        <v>6298</v>
      </c>
      <c r="J8863" s="3" t="str">
        <f>IF($B8863="SINAPI",IF(ISNUMBER(MATCH(Banco!$C8863,Analitico!$A:$A,0)),INDEX(Analitico!E:E,MATCH(Banco!$C8863,Analitico!$A:$A,0))&amp;"%",""),"")</f>
        <v/>
      </c>
      <c r="K8863" s="3" t="str">
        <f>IF($B8863="SINAPI",IF(ISNUMBER(MATCH(Banco!$C8863,Analitico!$A:$A,0)),INDEX(Analitico!F:F,MATCH(Banco!$C8863,Analitico!$A:$A,0))&amp;"%",""),"")</f>
        <v/>
      </c>
    </row>
    <row r="8864" spans="1:11" ht="22.5" x14ac:dyDescent="0.2">
      <c r="A8864" s="1" t="str">
        <f t="shared" si="139"/>
        <v>SINAPI 89595</v>
      </c>
      <c r="B8864" s="3" t="s">
        <v>21527</v>
      </c>
      <c r="C8864" s="3" t="s">
        <v>10186</v>
      </c>
      <c r="D8864" s="2" t="s">
        <v>17338</v>
      </c>
      <c r="E8864" s="3" t="s">
        <v>20622</v>
      </c>
      <c r="F8864" s="67" t="s">
        <v>4793</v>
      </c>
      <c r="G8864" s="67" t="s">
        <v>34294</v>
      </c>
      <c r="I8864" s="3" t="s">
        <v>6298</v>
      </c>
      <c r="J8864" s="3" t="str">
        <f>IF($B8864="SINAPI",IF(ISNUMBER(MATCH(Banco!$C8864,Analitico!$A:$A,0)),INDEX(Analitico!E:E,MATCH(Banco!$C8864,Analitico!$A:$A,0))&amp;"%",""),"")</f>
        <v/>
      </c>
      <c r="K8864" s="3" t="str">
        <f>IF($B8864="SINAPI",IF(ISNUMBER(MATCH(Banco!$C8864,Analitico!$A:$A,0)),INDEX(Analitico!F:F,MATCH(Banco!$C8864,Analitico!$A:$A,0))&amp;"%",""),"")</f>
        <v/>
      </c>
    </row>
    <row r="8865" spans="1:11" ht="22.5" x14ac:dyDescent="0.2">
      <c r="A8865" s="1" t="str">
        <f t="shared" si="139"/>
        <v>SINAPI 89596</v>
      </c>
      <c r="B8865" s="3" t="s">
        <v>21527</v>
      </c>
      <c r="C8865" s="3" t="s">
        <v>10187</v>
      </c>
      <c r="D8865" s="2" t="s">
        <v>17339</v>
      </c>
      <c r="E8865" s="3" t="s">
        <v>20622</v>
      </c>
      <c r="F8865" s="67" t="s">
        <v>5061</v>
      </c>
      <c r="G8865" s="67" t="s">
        <v>20819</v>
      </c>
      <c r="I8865" s="3" t="s">
        <v>6298</v>
      </c>
      <c r="J8865" s="3" t="str">
        <f>IF($B8865="SINAPI",IF(ISNUMBER(MATCH(Banco!$C8865,Analitico!$A:$A,0)),INDEX(Analitico!E:E,MATCH(Banco!$C8865,Analitico!$A:$A,0))&amp;"%",""),"")</f>
        <v/>
      </c>
      <c r="K8865" s="3" t="str">
        <f>IF($B8865="SINAPI",IF(ISNUMBER(MATCH(Banco!$C8865,Analitico!$A:$A,0)),INDEX(Analitico!F:F,MATCH(Banco!$C8865,Analitico!$A:$A,0))&amp;"%",""),"")</f>
        <v/>
      </c>
    </row>
    <row r="8866" spans="1:11" x14ac:dyDescent="0.2">
      <c r="A8866" s="1" t="str">
        <f t="shared" si="139"/>
        <v>SINAPI 89597</v>
      </c>
      <c r="B8866" s="3" t="s">
        <v>21527</v>
      </c>
      <c r="C8866" s="3" t="s">
        <v>10188</v>
      </c>
      <c r="D8866" s="2" t="s">
        <v>17340</v>
      </c>
      <c r="E8866" s="3" t="s">
        <v>20622</v>
      </c>
      <c r="F8866" s="67" t="s">
        <v>34169</v>
      </c>
      <c r="G8866" s="67" t="s">
        <v>31744</v>
      </c>
      <c r="I8866" s="3" t="s">
        <v>6298</v>
      </c>
      <c r="J8866" s="3" t="str">
        <f>IF($B8866="SINAPI",IF(ISNUMBER(MATCH(Banco!$C8866,Analitico!$A:$A,0)),INDEX(Analitico!E:E,MATCH(Banco!$C8866,Analitico!$A:$A,0))&amp;"%",""),"")</f>
        <v/>
      </c>
      <c r="K8866" s="3" t="str">
        <f>IF($B8866="SINAPI",IF(ISNUMBER(MATCH(Banco!$C8866,Analitico!$A:$A,0)),INDEX(Analitico!F:F,MATCH(Banco!$C8866,Analitico!$A:$A,0))&amp;"%",""),"")</f>
        <v/>
      </c>
    </row>
    <row r="8867" spans="1:11" ht="22.5" x14ac:dyDescent="0.2">
      <c r="A8867" s="1" t="str">
        <f t="shared" ref="A8867:A8930" si="140">CONCATENAR</f>
        <v>SINAPI 89598</v>
      </c>
      <c r="B8867" s="3" t="s">
        <v>21527</v>
      </c>
      <c r="C8867" s="3" t="s">
        <v>10189</v>
      </c>
      <c r="D8867" s="2" t="s">
        <v>17341</v>
      </c>
      <c r="E8867" s="3" t="s">
        <v>20622</v>
      </c>
      <c r="F8867" s="67" t="s">
        <v>21414</v>
      </c>
      <c r="G8867" s="67" t="s">
        <v>5770</v>
      </c>
      <c r="I8867" s="3" t="s">
        <v>6298</v>
      </c>
      <c r="J8867" s="3" t="str">
        <f>IF($B8867="SINAPI",IF(ISNUMBER(MATCH(Banco!$C8867,Analitico!$A:$A,0)),INDEX(Analitico!E:E,MATCH(Banco!$C8867,Analitico!$A:$A,0))&amp;"%",""),"")</f>
        <v/>
      </c>
      <c r="K8867" s="3" t="str">
        <f>IF($B8867="SINAPI",IF(ISNUMBER(MATCH(Banco!$C8867,Analitico!$A:$A,0)),INDEX(Analitico!F:F,MATCH(Banco!$C8867,Analitico!$A:$A,0))&amp;"%",""),"")</f>
        <v/>
      </c>
    </row>
    <row r="8868" spans="1:11" ht="22.5" x14ac:dyDescent="0.2">
      <c r="A8868" s="1" t="str">
        <f t="shared" si="140"/>
        <v>SINAPI 89599</v>
      </c>
      <c r="B8868" s="3" t="s">
        <v>21527</v>
      </c>
      <c r="C8868" s="3" t="s">
        <v>10190</v>
      </c>
      <c r="D8868" s="2" t="s">
        <v>17342</v>
      </c>
      <c r="E8868" s="3" t="s">
        <v>20622</v>
      </c>
      <c r="F8868" s="67" t="s">
        <v>21185</v>
      </c>
      <c r="G8868" s="67" t="s">
        <v>5881</v>
      </c>
      <c r="I8868" s="3" t="s">
        <v>6298</v>
      </c>
      <c r="J8868" s="3" t="str">
        <f>IF($B8868="SINAPI",IF(ISNUMBER(MATCH(Banco!$C8868,Analitico!$A:$A,0)),INDEX(Analitico!E:E,MATCH(Banco!$C8868,Analitico!$A:$A,0))&amp;"%",""),"")</f>
        <v/>
      </c>
      <c r="K8868" s="3" t="str">
        <f>IF($B8868="SINAPI",IF(ISNUMBER(MATCH(Banco!$C8868,Analitico!$A:$A,0)),INDEX(Analitico!F:F,MATCH(Banco!$C8868,Analitico!$A:$A,0))&amp;"%",""),"")</f>
        <v/>
      </c>
    </row>
    <row r="8869" spans="1:11" ht="22.5" x14ac:dyDescent="0.2">
      <c r="A8869" s="1" t="str">
        <f t="shared" si="140"/>
        <v>SINAPI 89600</v>
      </c>
      <c r="B8869" s="3" t="s">
        <v>21527</v>
      </c>
      <c r="C8869" s="3" t="s">
        <v>10191</v>
      </c>
      <c r="D8869" s="2" t="s">
        <v>17343</v>
      </c>
      <c r="E8869" s="3" t="s">
        <v>20622</v>
      </c>
      <c r="F8869" s="67" t="s">
        <v>4766</v>
      </c>
      <c r="G8869" s="67" t="s">
        <v>5739</v>
      </c>
      <c r="I8869" s="3" t="s">
        <v>6298</v>
      </c>
      <c r="J8869" s="3" t="str">
        <f>IF($B8869="SINAPI",IF(ISNUMBER(MATCH(Banco!$C8869,Analitico!$A:$A,0)),INDEX(Analitico!E:E,MATCH(Banco!$C8869,Analitico!$A:$A,0))&amp;"%",""),"")</f>
        <v/>
      </c>
      <c r="K8869" s="3" t="str">
        <f>IF($B8869="SINAPI",IF(ISNUMBER(MATCH(Banco!$C8869,Analitico!$A:$A,0)),INDEX(Analitico!F:F,MATCH(Banco!$C8869,Analitico!$A:$A,0))&amp;"%",""),"")</f>
        <v/>
      </c>
    </row>
    <row r="8870" spans="1:11" ht="22.5" x14ac:dyDescent="0.2">
      <c r="A8870" s="1" t="str">
        <f t="shared" si="140"/>
        <v>SINAPI 89605</v>
      </c>
      <c r="B8870" s="3" t="s">
        <v>21527</v>
      </c>
      <c r="C8870" s="3" t="s">
        <v>10192</v>
      </c>
      <c r="D8870" s="2" t="s">
        <v>17344</v>
      </c>
      <c r="E8870" s="3" t="s">
        <v>20622</v>
      </c>
      <c r="F8870" s="67" t="s">
        <v>21733</v>
      </c>
      <c r="G8870" s="67" t="s">
        <v>20700</v>
      </c>
      <c r="I8870" s="3" t="s">
        <v>6298</v>
      </c>
      <c r="J8870" s="3" t="str">
        <f>IF($B8870="SINAPI",IF(ISNUMBER(MATCH(Banco!$C8870,Analitico!$A:$A,0)),INDEX(Analitico!E:E,MATCH(Banco!$C8870,Analitico!$A:$A,0))&amp;"%",""),"")</f>
        <v/>
      </c>
      <c r="K8870" s="3" t="str">
        <f>IF($B8870="SINAPI",IF(ISNUMBER(MATCH(Banco!$C8870,Analitico!$A:$A,0)),INDEX(Analitico!F:F,MATCH(Banco!$C8870,Analitico!$A:$A,0))&amp;"%",""),"")</f>
        <v/>
      </c>
    </row>
    <row r="8871" spans="1:11" x14ac:dyDescent="0.2">
      <c r="A8871" s="1" t="str">
        <f t="shared" si="140"/>
        <v>SINAPI 89609</v>
      </c>
      <c r="B8871" s="3" t="s">
        <v>21527</v>
      </c>
      <c r="C8871" s="3" t="s">
        <v>10193</v>
      </c>
      <c r="D8871" s="2" t="s">
        <v>17345</v>
      </c>
      <c r="E8871" s="3" t="s">
        <v>20622</v>
      </c>
      <c r="F8871" s="67" t="s">
        <v>39471</v>
      </c>
      <c r="G8871" s="67" t="s">
        <v>36591</v>
      </c>
      <c r="I8871" s="3" t="s">
        <v>6298</v>
      </c>
      <c r="J8871" s="3" t="str">
        <f>IF($B8871="SINAPI",IF(ISNUMBER(MATCH(Banco!$C8871,Analitico!$A:$A,0)),INDEX(Analitico!E:E,MATCH(Banco!$C8871,Analitico!$A:$A,0))&amp;"%",""),"")</f>
        <v/>
      </c>
      <c r="K8871" s="3" t="str">
        <f>IF($B8871="SINAPI",IF(ISNUMBER(MATCH(Banco!$C8871,Analitico!$A:$A,0)),INDEX(Analitico!F:F,MATCH(Banco!$C8871,Analitico!$A:$A,0))&amp;"%",""),"")</f>
        <v/>
      </c>
    </row>
    <row r="8872" spans="1:11" ht="22.5" x14ac:dyDescent="0.2">
      <c r="A8872" s="1" t="str">
        <f t="shared" si="140"/>
        <v>SINAPI 89610</v>
      </c>
      <c r="B8872" s="3" t="s">
        <v>21527</v>
      </c>
      <c r="C8872" s="3" t="s">
        <v>10194</v>
      </c>
      <c r="D8872" s="2" t="s">
        <v>17346</v>
      </c>
      <c r="E8872" s="3" t="s">
        <v>20622</v>
      </c>
      <c r="F8872" s="67" t="s">
        <v>21000</v>
      </c>
      <c r="G8872" s="67" t="s">
        <v>21205</v>
      </c>
      <c r="I8872" s="3" t="s">
        <v>6298</v>
      </c>
      <c r="J8872" s="3" t="str">
        <f>IF($B8872="SINAPI",IF(ISNUMBER(MATCH(Banco!$C8872,Analitico!$A:$A,0)),INDEX(Analitico!E:E,MATCH(Banco!$C8872,Analitico!$A:$A,0))&amp;"%",""),"")</f>
        <v/>
      </c>
      <c r="K8872" s="3" t="str">
        <f>IF($B8872="SINAPI",IF(ISNUMBER(MATCH(Banco!$C8872,Analitico!$A:$A,0)),INDEX(Analitico!F:F,MATCH(Banco!$C8872,Analitico!$A:$A,0))&amp;"%",""),"")</f>
        <v/>
      </c>
    </row>
    <row r="8873" spans="1:11" x14ac:dyDescent="0.2">
      <c r="A8873" s="1" t="str">
        <f t="shared" si="140"/>
        <v>SINAPI 89611</v>
      </c>
      <c r="B8873" s="3" t="s">
        <v>21527</v>
      </c>
      <c r="C8873" s="3" t="s">
        <v>10195</v>
      </c>
      <c r="D8873" s="2" t="s">
        <v>17347</v>
      </c>
      <c r="E8873" s="3" t="s">
        <v>20622</v>
      </c>
      <c r="F8873" s="67" t="s">
        <v>39472</v>
      </c>
      <c r="G8873" s="67" t="s">
        <v>5131</v>
      </c>
      <c r="I8873" s="3" t="s">
        <v>6298</v>
      </c>
      <c r="J8873" s="3" t="str">
        <f>IF($B8873="SINAPI",IF(ISNUMBER(MATCH(Banco!$C8873,Analitico!$A:$A,0)),INDEX(Analitico!E:E,MATCH(Banco!$C8873,Analitico!$A:$A,0))&amp;"%",""),"")</f>
        <v/>
      </c>
      <c r="K8873" s="3" t="str">
        <f>IF($B8873="SINAPI",IF(ISNUMBER(MATCH(Banco!$C8873,Analitico!$A:$A,0)),INDEX(Analitico!F:F,MATCH(Banco!$C8873,Analitico!$A:$A,0))&amp;"%",""),"")</f>
        <v/>
      </c>
    </row>
    <row r="8874" spans="1:11" x14ac:dyDescent="0.2">
      <c r="A8874" s="1" t="str">
        <f t="shared" si="140"/>
        <v>SINAPI 89612</v>
      </c>
      <c r="B8874" s="3" t="s">
        <v>21527</v>
      </c>
      <c r="C8874" s="3" t="s">
        <v>10196</v>
      </c>
      <c r="D8874" s="2" t="s">
        <v>17348</v>
      </c>
      <c r="E8874" s="3" t="s">
        <v>20622</v>
      </c>
      <c r="F8874" s="67" t="s">
        <v>39473</v>
      </c>
      <c r="G8874" s="67" t="s">
        <v>36592</v>
      </c>
      <c r="I8874" s="3" t="s">
        <v>6298</v>
      </c>
      <c r="J8874" s="3" t="str">
        <f>IF($B8874="SINAPI",IF(ISNUMBER(MATCH(Banco!$C8874,Analitico!$A:$A,0)),INDEX(Analitico!E:E,MATCH(Banco!$C8874,Analitico!$A:$A,0))&amp;"%",""),"")</f>
        <v/>
      </c>
      <c r="K8874" s="3" t="str">
        <f>IF($B8874="SINAPI",IF(ISNUMBER(MATCH(Banco!$C8874,Analitico!$A:$A,0)),INDEX(Analitico!F:F,MATCH(Banco!$C8874,Analitico!$A:$A,0))&amp;"%",""),"")</f>
        <v/>
      </c>
    </row>
    <row r="8875" spans="1:11" ht="22.5" x14ac:dyDescent="0.2">
      <c r="A8875" s="1" t="str">
        <f t="shared" si="140"/>
        <v>SINAPI 89613</v>
      </c>
      <c r="B8875" s="3" t="s">
        <v>21527</v>
      </c>
      <c r="C8875" s="3" t="s">
        <v>10197</v>
      </c>
      <c r="D8875" s="2" t="s">
        <v>17349</v>
      </c>
      <c r="E8875" s="3" t="s">
        <v>20622</v>
      </c>
      <c r="F8875" s="67" t="s">
        <v>21118</v>
      </c>
      <c r="G8875" s="67" t="s">
        <v>21297</v>
      </c>
      <c r="I8875" s="3" t="s">
        <v>6298</v>
      </c>
      <c r="J8875" s="3" t="str">
        <f>IF($B8875="SINAPI",IF(ISNUMBER(MATCH(Banco!$C8875,Analitico!$A:$A,0)),INDEX(Analitico!E:E,MATCH(Banco!$C8875,Analitico!$A:$A,0))&amp;"%",""),"")</f>
        <v/>
      </c>
      <c r="K8875" s="3" t="str">
        <f>IF($B8875="SINAPI",IF(ISNUMBER(MATCH(Banco!$C8875,Analitico!$A:$A,0)),INDEX(Analitico!F:F,MATCH(Banco!$C8875,Analitico!$A:$A,0))&amp;"%",""),"")</f>
        <v/>
      </c>
    </row>
    <row r="8876" spans="1:11" x14ac:dyDescent="0.2">
      <c r="A8876" s="1" t="str">
        <f t="shared" si="140"/>
        <v>SINAPI 89614</v>
      </c>
      <c r="B8876" s="3" t="s">
        <v>21527</v>
      </c>
      <c r="C8876" s="3" t="s">
        <v>10198</v>
      </c>
      <c r="D8876" s="2" t="s">
        <v>17350</v>
      </c>
      <c r="E8876" s="3" t="s">
        <v>20622</v>
      </c>
      <c r="F8876" s="67" t="s">
        <v>32357</v>
      </c>
      <c r="G8876" s="67" t="s">
        <v>20887</v>
      </c>
      <c r="I8876" s="3" t="s">
        <v>6298</v>
      </c>
      <c r="J8876" s="3" t="str">
        <f>IF($B8876="SINAPI",IF(ISNUMBER(MATCH(Banco!$C8876,Analitico!$A:$A,0)),INDEX(Analitico!E:E,MATCH(Banco!$C8876,Analitico!$A:$A,0))&amp;"%",""),"")</f>
        <v/>
      </c>
      <c r="K8876" s="3" t="str">
        <f>IF($B8876="SINAPI",IF(ISNUMBER(MATCH(Banco!$C8876,Analitico!$A:$A,0)),INDEX(Analitico!F:F,MATCH(Banco!$C8876,Analitico!$A:$A,0))&amp;"%",""),"")</f>
        <v/>
      </c>
    </row>
    <row r="8877" spans="1:11" x14ac:dyDescent="0.2">
      <c r="A8877" s="1" t="str">
        <f t="shared" si="140"/>
        <v>SINAPI 89615</v>
      </c>
      <c r="B8877" s="3" t="s">
        <v>21527</v>
      </c>
      <c r="C8877" s="3" t="s">
        <v>10199</v>
      </c>
      <c r="D8877" s="2" t="s">
        <v>17351</v>
      </c>
      <c r="E8877" s="3" t="s">
        <v>20622</v>
      </c>
      <c r="F8877" s="67" t="s">
        <v>39474</v>
      </c>
      <c r="G8877" s="67" t="s">
        <v>36593</v>
      </c>
      <c r="I8877" s="3" t="s">
        <v>6298</v>
      </c>
      <c r="J8877" s="3" t="str">
        <f>IF($B8877="SINAPI",IF(ISNUMBER(MATCH(Banco!$C8877,Analitico!$A:$A,0)),INDEX(Analitico!E:E,MATCH(Banco!$C8877,Analitico!$A:$A,0))&amp;"%",""),"")</f>
        <v/>
      </c>
      <c r="K8877" s="3" t="str">
        <f>IF($B8877="SINAPI",IF(ISNUMBER(MATCH(Banco!$C8877,Analitico!$A:$A,0)),INDEX(Analitico!F:F,MATCH(Banco!$C8877,Analitico!$A:$A,0))&amp;"%",""),"")</f>
        <v/>
      </c>
    </row>
    <row r="8878" spans="1:11" ht="22.5" x14ac:dyDescent="0.2">
      <c r="A8878" s="1" t="str">
        <f t="shared" si="140"/>
        <v>SINAPI 89616</v>
      </c>
      <c r="B8878" s="3" t="s">
        <v>21527</v>
      </c>
      <c r="C8878" s="3" t="s">
        <v>10200</v>
      </c>
      <c r="D8878" s="2" t="s">
        <v>17352</v>
      </c>
      <c r="E8878" s="3" t="s">
        <v>20622</v>
      </c>
      <c r="F8878" s="67" t="s">
        <v>37727</v>
      </c>
      <c r="G8878" s="67" t="s">
        <v>36594</v>
      </c>
      <c r="I8878" s="3" t="s">
        <v>6298</v>
      </c>
      <c r="J8878" s="3" t="str">
        <f>IF($B8878="SINAPI",IF(ISNUMBER(MATCH(Banco!$C8878,Analitico!$A:$A,0)),INDEX(Analitico!E:E,MATCH(Banco!$C8878,Analitico!$A:$A,0))&amp;"%",""),"")</f>
        <v/>
      </c>
      <c r="K8878" s="3" t="str">
        <f>IF($B8878="SINAPI",IF(ISNUMBER(MATCH(Banco!$C8878,Analitico!$A:$A,0)),INDEX(Analitico!F:F,MATCH(Banco!$C8878,Analitico!$A:$A,0))&amp;"%",""),"")</f>
        <v/>
      </c>
    </row>
    <row r="8879" spans="1:11" x14ac:dyDescent="0.2">
      <c r="A8879" s="1" t="str">
        <f t="shared" si="140"/>
        <v>SINAPI 89617</v>
      </c>
      <c r="B8879" s="3" t="s">
        <v>21527</v>
      </c>
      <c r="C8879" s="3" t="s">
        <v>10201</v>
      </c>
      <c r="D8879" s="2" t="s">
        <v>17353</v>
      </c>
      <c r="E8879" s="3" t="s">
        <v>20622</v>
      </c>
      <c r="F8879" s="67" t="s">
        <v>5913</v>
      </c>
      <c r="G8879" s="67" t="s">
        <v>21910</v>
      </c>
      <c r="I8879" s="3" t="s">
        <v>6298</v>
      </c>
      <c r="J8879" s="3" t="str">
        <f>IF($B8879="SINAPI",IF(ISNUMBER(MATCH(Banco!$C8879,Analitico!$A:$A,0)),INDEX(Analitico!E:E,MATCH(Banco!$C8879,Analitico!$A:$A,0))&amp;"%",""),"")</f>
        <v/>
      </c>
      <c r="K8879" s="3" t="str">
        <f>IF($B8879="SINAPI",IF(ISNUMBER(MATCH(Banco!$C8879,Analitico!$A:$A,0)),INDEX(Analitico!F:F,MATCH(Banco!$C8879,Analitico!$A:$A,0))&amp;"%",""),"")</f>
        <v/>
      </c>
    </row>
    <row r="8880" spans="1:11" x14ac:dyDescent="0.2">
      <c r="A8880" s="1" t="str">
        <f t="shared" si="140"/>
        <v>SINAPI 89620</v>
      </c>
      <c r="B8880" s="3" t="s">
        <v>21527</v>
      </c>
      <c r="C8880" s="3" t="s">
        <v>10202</v>
      </c>
      <c r="D8880" s="2" t="s">
        <v>17354</v>
      </c>
      <c r="E8880" s="3" t="s">
        <v>20622</v>
      </c>
      <c r="F8880" s="67" t="s">
        <v>21291</v>
      </c>
      <c r="G8880" s="67" t="s">
        <v>20778</v>
      </c>
      <c r="I8880" s="3" t="s">
        <v>6298</v>
      </c>
      <c r="J8880" s="3" t="str">
        <f>IF($B8880="SINAPI",IF(ISNUMBER(MATCH(Banco!$C8880,Analitico!$A:$A,0)),INDEX(Analitico!E:E,MATCH(Banco!$C8880,Analitico!$A:$A,0))&amp;"%",""),"")</f>
        <v/>
      </c>
      <c r="K8880" s="3" t="str">
        <f>IF($B8880="SINAPI",IF(ISNUMBER(MATCH(Banco!$C8880,Analitico!$A:$A,0)),INDEX(Analitico!F:F,MATCH(Banco!$C8880,Analitico!$A:$A,0))&amp;"%",""),"")</f>
        <v/>
      </c>
    </row>
    <row r="8881" spans="1:11" ht="22.5" x14ac:dyDescent="0.2">
      <c r="A8881" s="1" t="str">
        <f t="shared" si="140"/>
        <v>SINAPI 89622</v>
      </c>
      <c r="B8881" s="3" t="s">
        <v>21527</v>
      </c>
      <c r="C8881" s="3" t="s">
        <v>10203</v>
      </c>
      <c r="D8881" s="2" t="s">
        <v>17355</v>
      </c>
      <c r="E8881" s="3" t="s">
        <v>20622</v>
      </c>
      <c r="F8881" s="67" t="s">
        <v>21403</v>
      </c>
      <c r="G8881" s="67" t="s">
        <v>20988</v>
      </c>
      <c r="I8881" s="3" t="s">
        <v>6298</v>
      </c>
      <c r="J8881" s="3" t="str">
        <f>IF($B8881="SINAPI",IF(ISNUMBER(MATCH(Banco!$C8881,Analitico!$A:$A,0)),INDEX(Analitico!E:E,MATCH(Banco!$C8881,Analitico!$A:$A,0))&amp;"%",""),"")</f>
        <v/>
      </c>
      <c r="K8881" s="3" t="str">
        <f>IF($B8881="SINAPI",IF(ISNUMBER(MATCH(Banco!$C8881,Analitico!$A:$A,0)),INDEX(Analitico!F:F,MATCH(Banco!$C8881,Analitico!$A:$A,0))&amp;"%",""),"")</f>
        <v/>
      </c>
    </row>
    <row r="8882" spans="1:11" x14ac:dyDescent="0.2">
      <c r="A8882" s="1" t="str">
        <f t="shared" si="140"/>
        <v>SINAPI 89623</v>
      </c>
      <c r="B8882" s="3" t="s">
        <v>21527</v>
      </c>
      <c r="C8882" s="3" t="s">
        <v>10204</v>
      </c>
      <c r="D8882" s="2" t="s">
        <v>17356</v>
      </c>
      <c r="E8882" s="3" t="s">
        <v>20622</v>
      </c>
      <c r="F8882" s="67" t="s">
        <v>37895</v>
      </c>
      <c r="G8882" s="67" t="s">
        <v>6006</v>
      </c>
      <c r="I8882" s="3" t="s">
        <v>6298</v>
      </c>
      <c r="J8882" s="3" t="str">
        <f>IF($B8882="SINAPI",IF(ISNUMBER(MATCH(Banco!$C8882,Analitico!$A:$A,0)),INDEX(Analitico!E:E,MATCH(Banco!$C8882,Analitico!$A:$A,0))&amp;"%",""),"")</f>
        <v/>
      </c>
      <c r="K8882" s="3" t="str">
        <f>IF($B8882="SINAPI",IF(ISNUMBER(MATCH(Banco!$C8882,Analitico!$A:$A,0)),INDEX(Analitico!F:F,MATCH(Banco!$C8882,Analitico!$A:$A,0))&amp;"%",""),"")</f>
        <v/>
      </c>
    </row>
    <row r="8883" spans="1:11" ht="22.5" x14ac:dyDescent="0.2">
      <c r="A8883" s="1" t="str">
        <f t="shared" si="140"/>
        <v>SINAPI 89624</v>
      </c>
      <c r="B8883" s="3" t="s">
        <v>21527</v>
      </c>
      <c r="C8883" s="3" t="s">
        <v>10205</v>
      </c>
      <c r="D8883" s="2" t="s">
        <v>17357</v>
      </c>
      <c r="E8883" s="3" t="s">
        <v>20622</v>
      </c>
      <c r="F8883" s="67" t="s">
        <v>30797</v>
      </c>
      <c r="G8883" s="67" t="s">
        <v>20938</v>
      </c>
      <c r="I8883" s="3" t="s">
        <v>6298</v>
      </c>
      <c r="J8883" s="3" t="str">
        <f>IF($B8883="SINAPI",IF(ISNUMBER(MATCH(Banco!$C8883,Analitico!$A:$A,0)),INDEX(Analitico!E:E,MATCH(Banco!$C8883,Analitico!$A:$A,0))&amp;"%",""),"")</f>
        <v/>
      </c>
      <c r="K8883" s="3" t="str">
        <f>IF($B8883="SINAPI",IF(ISNUMBER(MATCH(Banco!$C8883,Analitico!$A:$A,0)),INDEX(Analitico!F:F,MATCH(Banco!$C8883,Analitico!$A:$A,0))&amp;"%",""),"")</f>
        <v/>
      </c>
    </row>
    <row r="8884" spans="1:11" x14ac:dyDescent="0.2">
      <c r="A8884" s="1" t="str">
        <f t="shared" si="140"/>
        <v>SINAPI 89625</v>
      </c>
      <c r="B8884" s="3" t="s">
        <v>21527</v>
      </c>
      <c r="C8884" s="3" t="s">
        <v>10206</v>
      </c>
      <c r="D8884" s="2" t="s">
        <v>17358</v>
      </c>
      <c r="E8884" s="3" t="s">
        <v>20622</v>
      </c>
      <c r="F8884" s="67" t="s">
        <v>5931</v>
      </c>
      <c r="G8884" s="67" t="s">
        <v>20639</v>
      </c>
      <c r="I8884" s="3" t="s">
        <v>6298</v>
      </c>
      <c r="J8884" s="3" t="str">
        <f>IF($B8884="SINAPI",IF(ISNUMBER(MATCH(Banco!$C8884,Analitico!$A:$A,0)),INDEX(Analitico!E:E,MATCH(Banco!$C8884,Analitico!$A:$A,0))&amp;"%",""),"")</f>
        <v/>
      </c>
      <c r="K8884" s="3" t="str">
        <f>IF($B8884="SINAPI",IF(ISNUMBER(MATCH(Banco!$C8884,Analitico!$A:$A,0)),INDEX(Analitico!F:F,MATCH(Banco!$C8884,Analitico!$A:$A,0))&amp;"%",""),"")</f>
        <v/>
      </c>
    </row>
    <row r="8885" spans="1:11" ht="22.5" x14ac:dyDescent="0.2">
      <c r="A8885" s="1" t="str">
        <f t="shared" si="140"/>
        <v>SINAPI 89626</v>
      </c>
      <c r="B8885" s="3" t="s">
        <v>21527</v>
      </c>
      <c r="C8885" s="3" t="s">
        <v>10207</v>
      </c>
      <c r="D8885" s="2" t="s">
        <v>17359</v>
      </c>
      <c r="E8885" s="3" t="s">
        <v>20622</v>
      </c>
      <c r="F8885" s="67" t="s">
        <v>5975</v>
      </c>
      <c r="G8885" s="67" t="s">
        <v>30044</v>
      </c>
      <c r="I8885" s="3" t="s">
        <v>6298</v>
      </c>
      <c r="J8885" s="3" t="str">
        <f>IF($B8885="SINAPI",IF(ISNUMBER(MATCH(Banco!$C8885,Analitico!$A:$A,0)),INDEX(Analitico!E:E,MATCH(Banco!$C8885,Analitico!$A:$A,0))&amp;"%",""),"")</f>
        <v/>
      </c>
      <c r="K8885" s="3" t="str">
        <f>IF($B8885="SINAPI",IF(ISNUMBER(MATCH(Banco!$C8885,Analitico!$A:$A,0)),INDEX(Analitico!F:F,MATCH(Banco!$C8885,Analitico!$A:$A,0))&amp;"%",""),"")</f>
        <v/>
      </c>
    </row>
    <row r="8886" spans="1:11" ht="22.5" x14ac:dyDescent="0.2">
      <c r="A8886" s="1" t="str">
        <f t="shared" si="140"/>
        <v>SINAPI 89627</v>
      </c>
      <c r="B8886" s="3" t="s">
        <v>21527</v>
      </c>
      <c r="C8886" s="3" t="s">
        <v>10208</v>
      </c>
      <c r="D8886" s="2" t="s">
        <v>17360</v>
      </c>
      <c r="E8886" s="3" t="s">
        <v>20622</v>
      </c>
      <c r="F8886" s="67" t="s">
        <v>5161</v>
      </c>
      <c r="G8886" s="67" t="s">
        <v>6334</v>
      </c>
      <c r="I8886" s="3" t="s">
        <v>6298</v>
      </c>
      <c r="J8886" s="3" t="str">
        <f>IF($B8886="SINAPI",IF(ISNUMBER(MATCH(Banco!$C8886,Analitico!$A:$A,0)),INDEX(Analitico!E:E,MATCH(Banco!$C8886,Analitico!$A:$A,0))&amp;"%",""),"")</f>
        <v/>
      </c>
      <c r="K8886" s="3" t="str">
        <f>IF($B8886="SINAPI",IF(ISNUMBER(MATCH(Banco!$C8886,Analitico!$A:$A,0)),INDEX(Analitico!F:F,MATCH(Banco!$C8886,Analitico!$A:$A,0))&amp;"%",""),"")</f>
        <v/>
      </c>
    </row>
    <row r="8887" spans="1:11" x14ac:dyDescent="0.2">
      <c r="A8887" s="1" t="str">
        <f t="shared" si="140"/>
        <v>SINAPI 89628</v>
      </c>
      <c r="B8887" s="3" t="s">
        <v>21527</v>
      </c>
      <c r="C8887" s="3" t="s">
        <v>10209</v>
      </c>
      <c r="D8887" s="2" t="s">
        <v>17361</v>
      </c>
      <c r="E8887" s="3" t="s">
        <v>20622</v>
      </c>
      <c r="F8887" s="67" t="s">
        <v>39475</v>
      </c>
      <c r="G8887" s="67" t="s">
        <v>29979</v>
      </c>
      <c r="I8887" s="3" t="s">
        <v>6298</v>
      </c>
      <c r="J8887" s="3" t="str">
        <f>IF($B8887="SINAPI",IF(ISNUMBER(MATCH(Banco!$C8887,Analitico!$A:$A,0)),INDEX(Analitico!E:E,MATCH(Banco!$C8887,Analitico!$A:$A,0))&amp;"%",""),"")</f>
        <v/>
      </c>
      <c r="K8887" s="3" t="str">
        <f>IF($B8887="SINAPI",IF(ISNUMBER(MATCH(Banco!$C8887,Analitico!$A:$A,0)),INDEX(Analitico!F:F,MATCH(Banco!$C8887,Analitico!$A:$A,0))&amp;"%",""),"")</f>
        <v/>
      </c>
    </row>
    <row r="8888" spans="1:11" x14ac:dyDescent="0.2">
      <c r="A8888" s="1" t="str">
        <f t="shared" si="140"/>
        <v>SINAPI 89629</v>
      </c>
      <c r="B8888" s="3" t="s">
        <v>21527</v>
      </c>
      <c r="C8888" s="3" t="s">
        <v>10210</v>
      </c>
      <c r="D8888" s="2" t="s">
        <v>17362</v>
      </c>
      <c r="E8888" s="3" t="s">
        <v>20622</v>
      </c>
      <c r="F8888" s="67" t="s">
        <v>33632</v>
      </c>
      <c r="G8888" s="67" t="s">
        <v>34743</v>
      </c>
      <c r="I8888" s="3" t="s">
        <v>6298</v>
      </c>
      <c r="J8888" s="3" t="str">
        <f>IF($B8888="SINAPI",IF(ISNUMBER(MATCH(Banco!$C8888,Analitico!$A:$A,0)),INDEX(Analitico!E:E,MATCH(Banco!$C8888,Analitico!$A:$A,0))&amp;"%",""),"")</f>
        <v/>
      </c>
      <c r="K8888" s="3" t="str">
        <f>IF($B8888="SINAPI",IF(ISNUMBER(MATCH(Banco!$C8888,Analitico!$A:$A,0)),INDEX(Analitico!F:F,MATCH(Banco!$C8888,Analitico!$A:$A,0))&amp;"%",""),"")</f>
        <v/>
      </c>
    </row>
    <row r="8889" spans="1:11" ht="22.5" x14ac:dyDescent="0.2">
      <c r="A8889" s="1" t="str">
        <f t="shared" si="140"/>
        <v>SINAPI 89630</v>
      </c>
      <c r="B8889" s="3" t="s">
        <v>21527</v>
      </c>
      <c r="C8889" s="3" t="s">
        <v>10211</v>
      </c>
      <c r="D8889" s="2" t="s">
        <v>17363</v>
      </c>
      <c r="E8889" s="3" t="s">
        <v>20622</v>
      </c>
      <c r="F8889" s="67" t="s">
        <v>21577</v>
      </c>
      <c r="G8889" s="67" t="s">
        <v>31816</v>
      </c>
      <c r="I8889" s="3" t="s">
        <v>6298</v>
      </c>
      <c r="J8889" s="3" t="str">
        <f>IF($B8889="SINAPI",IF(ISNUMBER(MATCH(Banco!$C8889,Analitico!$A:$A,0)),INDEX(Analitico!E:E,MATCH(Banco!$C8889,Analitico!$A:$A,0))&amp;"%",""),"")</f>
        <v/>
      </c>
      <c r="K8889" s="3" t="str">
        <f>IF($B8889="SINAPI",IF(ISNUMBER(MATCH(Banco!$C8889,Analitico!$A:$A,0)),INDEX(Analitico!F:F,MATCH(Banco!$C8889,Analitico!$A:$A,0))&amp;"%",""),"")</f>
        <v/>
      </c>
    </row>
    <row r="8890" spans="1:11" x14ac:dyDescent="0.2">
      <c r="A8890" s="1" t="str">
        <f t="shared" si="140"/>
        <v>SINAPI 89631</v>
      </c>
      <c r="B8890" s="3" t="s">
        <v>21527</v>
      </c>
      <c r="C8890" s="3" t="s">
        <v>10212</v>
      </c>
      <c r="D8890" s="2" t="s">
        <v>17364</v>
      </c>
      <c r="E8890" s="3" t="s">
        <v>20622</v>
      </c>
      <c r="F8890" s="67" t="s">
        <v>39476</v>
      </c>
      <c r="G8890" s="67" t="s">
        <v>32346</v>
      </c>
      <c r="I8890" s="3" t="s">
        <v>6298</v>
      </c>
      <c r="J8890" s="3" t="str">
        <f>IF($B8890="SINAPI",IF(ISNUMBER(MATCH(Banco!$C8890,Analitico!$A:$A,0)),INDEX(Analitico!E:E,MATCH(Banco!$C8890,Analitico!$A:$A,0))&amp;"%",""),"")</f>
        <v/>
      </c>
      <c r="K8890" s="3" t="str">
        <f>IF($B8890="SINAPI",IF(ISNUMBER(MATCH(Banco!$C8890,Analitico!$A:$A,0)),INDEX(Analitico!F:F,MATCH(Banco!$C8890,Analitico!$A:$A,0))&amp;"%",""),"")</f>
        <v/>
      </c>
    </row>
    <row r="8891" spans="1:11" ht="22.5" x14ac:dyDescent="0.2">
      <c r="A8891" s="1" t="str">
        <f t="shared" si="140"/>
        <v>SINAPI 89632</v>
      </c>
      <c r="B8891" s="3" t="s">
        <v>21527</v>
      </c>
      <c r="C8891" s="3" t="s">
        <v>10213</v>
      </c>
      <c r="D8891" s="2" t="s">
        <v>17365</v>
      </c>
      <c r="E8891" s="3" t="s">
        <v>20622</v>
      </c>
      <c r="F8891" s="67" t="s">
        <v>39477</v>
      </c>
      <c r="G8891" s="67" t="s">
        <v>36595</v>
      </c>
      <c r="I8891" s="3" t="s">
        <v>6298</v>
      </c>
      <c r="J8891" s="3" t="str">
        <f>IF($B8891="SINAPI",IF(ISNUMBER(MATCH(Banco!$C8891,Analitico!$A:$A,0)),INDEX(Analitico!E:E,MATCH(Banco!$C8891,Analitico!$A:$A,0))&amp;"%",""),"")</f>
        <v/>
      </c>
      <c r="K8891" s="3" t="str">
        <f>IF($B8891="SINAPI",IF(ISNUMBER(MATCH(Banco!$C8891,Analitico!$A:$A,0)),INDEX(Analitico!F:F,MATCH(Banco!$C8891,Analitico!$A:$A,0))&amp;"%",""),"")</f>
        <v/>
      </c>
    </row>
    <row r="8892" spans="1:11" ht="22.5" x14ac:dyDescent="0.2">
      <c r="A8892" s="1" t="str">
        <f t="shared" si="140"/>
        <v>SINAPI 89637</v>
      </c>
      <c r="B8892" s="3" t="s">
        <v>21527</v>
      </c>
      <c r="C8892" s="3" t="s">
        <v>10214</v>
      </c>
      <c r="D8892" s="2" t="s">
        <v>17366</v>
      </c>
      <c r="E8892" s="3" t="s">
        <v>20622</v>
      </c>
      <c r="F8892" s="67" t="s">
        <v>29696</v>
      </c>
      <c r="G8892" s="67" t="s">
        <v>5274</v>
      </c>
      <c r="I8892" s="3" t="s">
        <v>6298</v>
      </c>
      <c r="J8892" s="3" t="str">
        <f>IF($B8892="SINAPI",IF(ISNUMBER(MATCH(Banco!$C8892,Analitico!$A:$A,0)),INDEX(Analitico!E:E,MATCH(Banco!$C8892,Analitico!$A:$A,0))&amp;"%",""),"")</f>
        <v/>
      </c>
      <c r="K8892" s="3" t="str">
        <f>IF($B8892="SINAPI",IF(ISNUMBER(MATCH(Banco!$C8892,Analitico!$A:$A,0)),INDEX(Analitico!F:F,MATCH(Banco!$C8892,Analitico!$A:$A,0))&amp;"%",""),"")</f>
        <v/>
      </c>
    </row>
    <row r="8893" spans="1:11" ht="22.5" x14ac:dyDescent="0.2">
      <c r="A8893" s="1" t="str">
        <f t="shared" si="140"/>
        <v>SINAPI 89638</v>
      </c>
      <c r="B8893" s="3" t="s">
        <v>21527</v>
      </c>
      <c r="C8893" s="3" t="s">
        <v>10215</v>
      </c>
      <c r="D8893" s="2" t="s">
        <v>17367</v>
      </c>
      <c r="E8893" s="3" t="s">
        <v>20622</v>
      </c>
      <c r="F8893" s="67" t="s">
        <v>5571</v>
      </c>
      <c r="G8893" s="67" t="s">
        <v>20883</v>
      </c>
      <c r="I8893" s="3" t="s">
        <v>6298</v>
      </c>
      <c r="J8893" s="3" t="str">
        <f>IF($B8893="SINAPI",IF(ISNUMBER(MATCH(Banco!$C8893,Analitico!$A:$A,0)),INDEX(Analitico!E:E,MATCH(Banco!$C8893,Analitico!$A:$A,0))&amp;"%",""),"")</f>
        <v/>
      </c>
      <c r="K8893" s="3" t="str">
        <f>IF($B8893="SINAPI",IF(ISNUMBER(MATCH(Banco!$C8893,Analitico!$A:$A,0)),INDEX(Analitico!F:F,MATCH(Banco!$C8893,Analitico!$A:$A,0))&amp;"%",""),"")</f>
        <v/>
      </c>
    </row>
    <row r="8894" spans="1:11" ht="22.5" x14ac:dyDescent="0.2">
      <c r="A8894" s="1" t="str">
        <f t="shared" si="140"/>
        <v>SINAPI 89639</v>
      </c>
      <c r="B8894" s="3" t="s">
        <v>21527</v>
      </c>
      <c r="C8894" s="3" t="s">
        <v>10216</v>
      </c>
      <c r="D8894" s="2" t="s">
        <v>17368</v>
      </c>
      <c r="E8894" s="3" t="s">
        <v>20622</v>
      </c>
      <c r="F8894" s="67" t="s">
        <v>5800</v>
      </c>
      <c r="G8894" s="67" t="s">
        <v>21600</v>
      </c>
      <c r="I8894" s="3" t="s">
        <v>6298</v>
      </c>
      <c r="J8894" s="3" t="str">
        <f>IF($B8894="SINAPI",IF(ISNUMBER(MATCH(Banco!$C8894,Analitico!$A:$A,0)),INDEX(Analitico!E:E,MATCH(Banco!$C8894,Analitico!$A:$A,0))&amp;"%",""),"")</f>
        <v/>
      </c>
      <c r="K8894" s="3" t="str">
        <f>IF($B8894="SINAPI",IF(ISNUMBER(MATCH(Banco!$C8894,Analitico!$A:$A,0)),INDEX(Analitico!F:F,MATCH(Banco!$C8894,Analitico!$A:$A,0))&amp;"%",""),"")</f>
        <v/>
      </c>
    </row>
    <row r="8895" spans="1:11" ht="22.5" x14ac:dyDescent="0.2">
      <c r="A8895" s="1" t="str">
        <f t="shared" si="140"/>
        <v>SINAPI 89640</v>
      </c>
      <c r="B8895" s="3" t="s">
        <v>21527</v>
      </c>
      <c r="C8895" s="3" t="s">
        <v>10217</v>
      </c>
      <c r="D8895" s="2" t="s">
        <v>17369</v>
      </c>
      <c r="E8895" s="3" t="s">
        <v>20622</v>
      </c>
      <c r="F8895" s="67" t="s">
        <v>6150</v>
      </c>
      <c r="G8895" s="67" t="s">
        <v>20700</v>
      </c>
      <c r="I8895" s="3" t="s">
        <v>6298</v>
      </c>
      <c r="J8895" s="3" t="str">
        <f>IF($B8895="SINAPI",IF(ISNUMBER(MATCH(Banco!$C8895,Analitico!$A:$A,0)),INDEX(Analitico!E:E,MATCH(Banco!$C8895,Analitico!$A:$A,0))&amp;"%",""),"")</f>
        <v/>
      </c>
      <c r="K8895" s="3" t="str">
        <f>IF($B8895="SINAPI",IF(ISNUMBER(MATCH(Banco!$C8895,Analitico!$A:$A,0)),INDEX(Analitico!F:F,MATCH(Banco!$C8895,Analitico!$A:$A,0))&amp;"%",""),"")</f>
        <v/>
      </c>
    </row>
    <row r="8896" spans="1:11" ht="22.5" x14ac:dyDescent="0.2">
      <c r="A8896" s="1" t="str">
        <f t="shared" si="140"/>
        <v>SINAPI 89641</v>
      </c>
      <c r="B8896" s="3" t="s">
        <v>21527</v>
      </c>
      <c r="C8896" s="3" t="s">
        <v>10218</v>
      </c>
      <c r="D8896" s="2" t="s">
        <v>17370</v>
      </c>
      <c r="E8896" s="3" t="s">
        <v>20622</v>
      </c>
      <c r="F8896" s="67" t="s">
        <v>21331</v>
      </c>
      <c r="G8896" s="67" t="s">
        <v>21351</v>
      </c>
      <c r="I8896" s="3" t="s">
        <v>6298</v>
      </c>
      <c r="J8896" s="3" t="str">
        <f>IF($B8896="SINAPI",IF(ISNUMBER(MATCH(Banco!$C8896,Analitico!$A:$A,0)),INDEX(Analitico!E:E,MATCH(Banco!$C8896,Analitico!$A:$A,0))&amp;"%",""),"")</f>
        <v/>
      </c>
      <c r="K8896" s="3" t="str">
        <f>IF($B8896="SINAPI",IF(ISNUMBER(MATCH(Banco!$C8896,Analitico!$A:$A,0)),INDEX(Analitico!F:F,MATCH(Banco!$C8896,Analitico!$A:$A,0))&amp;"%",""),"")</f>
        <v/>
      </c>
    </row>
    <row r="8897" spans="1:11" ht="22.5" x14ac:dyDescent="0.2">
      <c r="A8897" s="1" t="str">
        <f t="shared" si="140"/>
        <v>SINAPI 89642</v>
      </c>
      <c r="B8897" s="3" t="s">
        <v>21527</v>
      </c>
      <c r="C8897" s="3" t="s">
        <v>10219</v>
      </c>
      <c r="D8897" s="2" t="s">
        <v>17371</v>
      </c>
      <c r="E8897" s="3" t="s">
        <v>20622</v>
      </c>
      <c r="F8897" s="67" t="s">
        <v>5754</v>
      </c>
      <c r="G8897" s="67" t="s">
        <v>21633</v>
      </c>
      <c r="I8897" s="3" t="s">
        <v>6298</v>
      </c>
      <c r="J8897" s="3" t="str">
        <f>IF($B8897="SINAPI",IF(ISNUMBER(MATCH(Banco!$C8897,Analitico!$A:$A,0)),INDEX(Analitico!E:E,MATCH(Banco!$C8897,Analitico!$A:$A,0))&amp;"%",""),"")</f>
        <v/>
      </c>
      <c r="K8897" s="3" t="str">
        <f>IF($B8897="SINAPI",IF(ISNUMBER(MATCH(Banco!$C8897,Analitico!$A:$A,0)),INDEX(Analitico!F:F,MATCH(Banco!$C8897,Analitico!$A:$A,0))&amp;"%",""),"")</f>
        <v/>
      </c>
    </row>
    <row r="8898" spans="1:11" ht="22.5" x14ac:dyDescent="0.2">
      <c r="A8898" s="1" t="str">
        <f t="shared" si="140"/>
        <v>SINAPI 89643</v>
      </c>
      <c r="B8898" s="3" t="s">
        <v>21527</v>
      </c>
      <c r="C8898" s="3" t="s">
        <v>10220</v>
      </c>
      <c r="D8898" s="2" t="s">
        <v>17372</v>
      </c>
      <c r="E8898" s="3" t="s">
        <v>20622</v>
      </c>
      <c r="F8898" s="67" t="s">
        <v>39478</v>
      </c>
      <c r="G8898" s="67" t="s">
        <v>5976</v>
      </c>
      <c r="I8898" s="3" t="s">
        <v>6298</v>
      </c>
      <c r="J8898" s="3" t="str">
        <f>IF($B8898="SINAPI",IF(ISNUMBER(MATCH(Banco!$C8898,Analitico!$A:$A,0)),INDEX(Analitico!E:E,MATCH(Banco!$C8898,Analitico!$A:$A,0))&amp;"%",""),"")</f>
        <v/>
      </c>
      <c r="K8898" s="3" t="str">
        <f>IF($B8898="SINAPI",IF(ISNUMBER(MATCH(Banco!$C8898,Analitico!$A:$A,0)),INDEX(Analitico!F:F,MATCH(Banco!$C8898,Analitico!$A:$A,0))&amp;"%",""),"")</f>
        <v/>
      </c>
    </row>
    <row r="8899" spans="1:11" ht="22.5" x14ac:dyDescent="0.2">
      <c r="A8899" s="1" t="str">
        <f t="shared" si="140"/>
        <v>SINAPI 89644</v>
      </c>
      <c r="B8899" s="3" t="s">
        <v>21527</v>
      </c>
      <c r="C8899" s="3" t="s">
        <v>10221</v>
      </c>
      <c r="D8899" s="2" t="s">
        <v>17373</v>
      </c>
      <c r="E8899" s="3" t="s">
        <v>20622</v>
      </c>
      <c r="F8899" s="67" t="s">
        <v>5666</v>
      </c>
      <c r="G8899" s="67" t="s">
        <v>21219</v>
      </c>
      <c r="I8899" s="3" t="s">
        <v>6298</v>
      </c>
      <c r="J8899" s="3" t="str">
        <f>IF($B8899="SINAPI",IF(ISNUMBER(MATCH(Banco!$C8899,Analitico!$A:$A,0)),INDEX(Analitico!E:E,MATCH(Banco!$C8899,Analitico!$A:$A,0))&amp;"%",""),"")</f>
        <v/>
      </c>
      <c r="K8899" s="3" t="str">
        <f>IF($B8899="SINAPI",IF(ISNUMBER(MATCH(Banco!$C8899,Analitico!$A:$A,0)),INDEX(Analitico!F:F,MATCH(Banco!$C8899,Analitico!$A:$A,0))&amp;"%",""),"")</f>
        <v/>
      </c>
    </row>
    <row r="8900" spans="1:11" ht="22.5" x14ac:dyDescent="0.2">
      <c r="A8900" s="1" t="str">
        <f t="shared" si="140"/>
        <v>SINAPI 89645</v>
      </c>
      <c r="B8900" s="3" t="s">
        <v>21527</v>
      </c>
      <c r="C8900" s="3" t="s">
        <v>10222</v>
      </c>
      <c r="D8900" s="2" t="s">
        <v>17374</v>
      </c>
      <c r="E8900" s="3" t="s">
        <v>20622</v>
      </c>
      <c r="F8900" s="67" t="s">
        <v>4589</v>
      </c>
      <c r="G8900" s="67" t="s">
        <v>31607</v>
      </c>
      <c r="I8900" s="3" t="s">
        <v>6298</v>
      </c>
      <c r="J8900" s="3" t="str">
        <f>IF($B8900="SINAPI",IF(ISNUMBER(MATCH(Banco!$C8900,Analitico!$A:$A,0)),INDEX(Analitico!E:E,MATCH(Banco!$C8900,Analitico!$A:$A,0))&amp;"%",""),"")</f>
        <v/>
      </c>
      <c r="K8900" s="3" t="str">
        <f>IF($B8900="SINAPI",IF(ISNUMBER(MATCH(Banco!$C8900,Analitico!$A:$A,0)),INDEX(Analitico!F:F,MATCH(Banco!$C8900,Analitico!$A:$A,0))&amp;"%",""),"")</f>
        <v/>
      </c>
    </row>
    <row r="8901" spans="1:11" ht="22.5" x14ac:dyDescent="0.2">
      <c r="A8901" s="1" t="str">
        <f t="shared" si="140"/>
        <v>SINAPI 89646</v>
      </c>
      <c r="B8901" s="3" t="s">
        <v>21527</v>
      </c>
      <c r="C8901" s="3" t="s">
        <v>10223</v>
      </c>
      <c r="D8901" s="2" t="s">
        <v>17375</v>
      </c>
      <c r="E8901" s="3" t="s">
        <v>20622</v>
      </c>
      <c r="F8901" s="67" t="s">
        <v>21659</v>
      </c>
      <c r="G8901" s="67" t="s">
        <v>28715</v>
      </c>
      <c r="I8901" s="3" t="s">
        <v>6298</v>
      </c>
      <c r="J8901" s="3" t="str">
        <f>IF($B8901="SINAPI",IF(ISNUMBER(MATCH(Banco!$C8901,Analitico!$A:$A,0)),INDEX(Analitico!E:E,MATCH(Banco!$C8901,Analitico!$A:$A,0))&amp;"%",""),"")</f>
        <v/>
      </c>
      <c r="K8901" s="3" t="str">
        <f>IF($B8901="SINAPI",IF(ISNUMBER(MATCH(Banco!$C8901,Analitico!$A:$A,0)),INDEX(Analitico!F:F,MATCH(Banco!$C8901,Analitico!$A:$A,0))&amp;"%",""),"")</f>
        <v/>
      </c>
    </row>
    <row r="8902" spans="1:11" ht="22.5" x14ac:dyDescent="0.2">
      <c r="A8902" s="1" t="str">
        <f t="shared" si="140"/>
        <v>SINAPI 89647</v>
      </c>
      <c r="B8902" s="3" t="s">
        <v>21527</v>
      </c>
      <c r="C8902" s="3" t="s">
        <v>10224</v>
      </c>
      <c r="D8902" s="2" t="s">
        <v>17376</v>
      </c>
      <c r="E8902" s="3" t="s">
        <v>20622</v>
      </c>
      <c r="F8902" s="67" t="s">
        <v>5932</v>
      </c>
      <c r="G8902" s="67" t="s">
        <v>36596</v>
      </c>
      <c r="I8902" s="3" t="s">
        <v>6298</v>
      </c>
      <c r="J8902" s="3" t="str">
        <f>IF($B8902="SINAPI",IF(ISNUMBER(MATCH(Banco!$C8902,Analitico!$A:$A,0)),INDEX(Analitico!E:E,MATCH(Banco!$C8902,Analitico!$A:$A,0))&amp;"%",""),"")</f>
        <v/>
      </c>
      <c r="K8902" s="3" t="str">
        <f>IF($B8902="SINAPI",IF(ISNUMBER(MATCH(Banco!$C8902,Analitico!$A:$A,0)),INDEX(Analitico!F:F,MATCH(Banco!$C8902,Analitico!$A:$A,0))&amp;"%",""),"")</f>
        <v/>
      </c>
    </row>
    <row r="8903" spans="1:11" ht="22.5" x14ac:dyDescent="0.2">
      <c r="A8903" s="1" t="str">
        <f t="shared" si="140"/>
        <v>SINAPI 89648</v>
      </c>
      <c r="B8903" s="3" t="s">
        <v>21527</v>
      </c>
      <c r="C8903" s="3" t="s">
        <v>10225</v>
      </c>
      <c r="D8903" s="2" t="s">
        <v>17377</v>
      </c>
      <c r="E8903" s="3" t="s">
        <v>20622</v>
      </c>
      <c r="F8903" s="67" t="s">
        <v>21680</v>
      </c>
      <c r="G8903" s="67" t="s">
        <v>31523</v>
      </c>
      <c r="I8903" s="3" t="s">
        <v>6298</v>
      </c>
      <c r="J8903" s="3" t="str">
        <f>IF($B8903="SINAPI",IF(ISNUMBER(MATCH(Banco!$C8903,Analitico!$A:$A,0)),INDEX(Analitico!E:E,MATCH(Banco!$C8903,Analitico!$A:$A,0))&amp;"%",""),"")</f>
        <v/>
      </c>
      <c r="K8903" s="3" t="str">
        <f>IF($B8903="SINAPI",IF(ISNUMBER(MATCH(Banco!$C8903,Analitico!$A:$A,0)),INDEX(Analitico!F:F,MATCH(Banco!$C8903,Analitico!$A:$A,0))&amp;"%",""),"")</f>
        <v/>
      </c>
    </row>
    <row r="8904" spans="1:11" ht="22.5" x14ac:dyDescent="0.2">
      <c r="A8904" s="1" t="str">
        <f t="shared" si="140"/>
        <v>SINAPI 89649</v>
      </c>
      <c r="B8904" s="3" t="s">
        <v>21527</v>
      </c>
      <c r="C8904" s="3" t="s">
        <v>10226</v>
      </c>
      <c r="D8904" s="2" t="s">
        <v>17378</v>
      </c>
      <c r="E8904" s="3" t="s">
        <v>20622</v>
      </c>
      <c r="F8904" s="67" t="s">
        <v>39479</v>
      </c>
      <c r="G8904" s="67" t="s">
        <v>31068</v>
      </c>
      <c r="I8904" s="3" t="s">
        <v>6298</v>
      </c>
      <c r="J8904" s="3" t="str">
        <f>IF($B8904="SINAPI",IF(ISNUMBER(MATCH(Banco!$C8904,Analitico!$A:$A,0)),INDEX(Analitico!E:E,MATCH(Banco!$C8904,Analitico!$A:$A,0))&amp;"%",""),"")</f>
        <v/>
      </c>
      <c r="K8904" s="3" t="str">
        <f>IF($B8904="SINAPI",IF(ISNUMBER(MATCH(Banco!$C8904,Analitico!$A:$A,0)),INDEX(Analitico!F:F,MATCH(Banco!$C8904,Analitico!$A:$A,0))&amp;"%",""),"")</f>
        <v/>
      </c>
    </row>
    <row r="8905" spans="1:11" ht="22.5" x14ac:dyDescent="0.2">
      <c r="A8905" s="1" t="str">
        <f t="shared" si="140"/>
        <v>SINAPI 89650</v>
      </c>
      <c r="B8905" s="3" t="s">
        <v>21527</v>
      </c>
      <c r="C8905" s="3" t="s">
        <v>10227</v>
      </c>
      <c r="D8905" s="2" t="s">
        <v>17379</v>
      </c>
      <c r="E8905" s="3" t="s">
        <v>20622</v>
      </c>
      <c r="F8905" s="67" t="s">
        <v>39460</v>
      </c>
      <c r="G8905" s="67" t="s">
        <v>31845</v>
      </c>
      <c r="I8905" s="3" t="s">
        <v>6298</v>
      </c>
      <c r="J8905" s="3" t="str">
        <f>IF($B8905="SINAPI",IF(ISNUMBER(MATCH(Banco!$C8905,Analitico!$A:$A,0)),INDEX(Analitico!E:E,MATCH(Banco!$C8905,Analitico!$A:$A,0))&amp;"%",""),"")</f>
        <v/>
      </c>
      <c r="K8905" s="3" t="str">
        <f>IF($B8905="SINAPI",IF(ISNUMBER(MATCH(Banco!$C8905,Analitico!$A:$A,0)),INDEX(Analitico!F:F,MATCH(Banco!$C8905,Analitico!$A:$A,0))&amp;"%",""),"")</f>
        <v/>
      </c>
    </row>
    <row r="8906" spans="1:11" ht="22.5" x14ac:dyDescent="0.2">
      <c r="A8906" s="1" t="str">
        <f t="shared" si="140"/>
        <v>SINAPI 89651</v>
      </c>
      <c r="B8906" s="3" t="s">
        <v>21527</v>
      </c>
      <c r="C8906" s="3" t="s">
        <v>10228</v>
      </c>
      <c r="D8906" s="2" t="s">
        <v>17380</v>
      </c>
      <c r="E8906" s="3" t="s">
        <v>20622</v>
      </c>
      <c r="F8906" s="67" t="s">
        <v>21900</v>
      </c>
      <c r="G8906" s="67" t="s">
        <v>6285</v>
      </c>
      <c r="I8906" s="3" t="s">
        <v>6298</v>
      </c>
      <c r="J8906" s="3" t="str">
        <f>IF($B8906="SINAPI",IF(ISNUMBER(MATCH(Banco!$C8906,Analitico!$A:$A,0)),INDEX(Analitico!E:E,MATCH(Banco!$C8906,Analitico!$A:$A,0))&amp;"%",""),"")</f>
        <v/>
      </c>
      <c r="K8906" s="3" t="str">
        <f>IF($B8906="SINAPI",IF(ISNUMBER(MATCH(Banco!$C8906,Analitico!$A:$A,0)),INDEX(Analitico!F:F,MATCH(Banco!$C8906,Analitico!$A:$A,0))&amp;"%",""),"")</f>
        <v/>
      </c>
    </row>
    <row r="8907" spans="1:11" ht="22.5" x14ac:dyDescent="0.2">
      <c r="A8907" s="1" t="str">
        <f t="shared" si="140"/>
        <v>SINAPI 89652</v>
      </c>
      <c r="B8907" s="3" t="s">
        <v>21527</v>
      </c>
      <c r="C8907" s="3" t="s">
        <v>10229</v>
      </c>
      <c r="D8907" s="2" t="s">
        <v>17381</v>
      </c>
      <c r="E8907" s="3" t="s">
        <v>20622</v>
      </c>
      <c r="F8907" s="67" t="s">
        <v>21846</v>
      </c>
      <c r="G8907" s="67" t="s">
        <v>21600</v>
      </c>
      <c r="I8907" s="3" t="s">
        <v>6298</v>
      </c>
      <c r="J8907" s="3" t="str">
        <f>IF($B8907="SINAPI",IF(ISNUMBER(MATCH(Banco!$C8907,Analitico!$A:$A,0)),INDEX(Analitico!E:E,MATCH(Banco!$C8907,Analitico!$A:$A,0))&amp;"%",""),"")</f>
        <v/>
      </c>
      <c r="K8907" s="3" t="str">
        <f>IF($B8907="SINAPI",IF(ISNUMBER(MATCH(Banco!$C8907,Analitico!$A:$A,0)),INDEX(Analitico!F:F,MATCH(Banco!$C8907,Analitico!$A:$A,0))&amp;"%",""),"")</f>
        <v/>
      </c>
    </row>
    <row r="8908" spans="1:11" ht="22.5" x14ac:dyDescent="0.2">
      <c r="A8908" s="1" t="str">
        <f t="shared" si="140"/>
        <v>SINAPI 89653</v>
      </c>
      <c r="B8908" s="3" t="s">
        <v>21527</v>
      </c>
      <c r="C8908" s="3" t="s">
        <v>10230</v>
      </c>
      <c r="D8908" s="2" t="s">
        <v>17382</v>
      </c>
      <c r="E8908" s="3" t="s">
        <v>20622</v>
      </c>
      <c r="F8908" s="67" t="s">
        <v>21197</v>
      </c>
      <c r="G8908" s="67" t="s">
        <v>4922</v>
      </c>
      <c r="I8908" s="3" t="s">
        <v>6298</v>
      </c>
      <c r="J8908" s="3" t="str">
        <f>IF($B8908="SINAPI",IF(ISNUMBER(MATCH(Banco!$C8908,Analitico!$A:$A,0)),INDEX(Analitico!E:E,MATCH(Banco!$C8908,Analitico!$A:$A,0))&amp;"%",""),"")</f>
        <v/>
      </c>
      <c r="K8908" s="3" t="str">
        <f>IF($B8908="SINAPI",IF(ISNUMBER(MATCH(Banco!$C8908,Analitico!$A:$A,0)),INDEX(Analitico!F:F,MATCH(Banco!$C8908,Analitico!$A:$A,0))&amp;"%",""),"")</f>
        <v/>
      </c>
    </row>
    <row r="8909" spans="1:11" ht="22.5" x14ac:dyDescent="0.2">
      <c r="A8909" s="1" t="str">
        <f t="shared" si="140"/>
        <v>SINAPI 89654</v>
      </c>
      <c r="B8909" s="3" t="s">
        <v>21527</v>
      </c>
      <c r="C8909" s="3" t="s">
        <v>10231</v>
      </c>
      <c r="D8909" s="2" t="s">
        <v>17383</v>
      </c>
      <c r="E8909" s="3" t="s">
        <v>20622</v>
      </c>
      <c r="F8909" s="67" t="s">
        <v>21066</v>
      </c>
      <c r="G8909" s="67" t="s">
        <v>36596</v>
      </c>
      <c r="I8909" s="3" t="s">
        <v>6298</v>
      </c>
      <c r="J8909" s="3" t="str">
        <f>IF($B8909="SINAPI",IF(ISNUMBER(MATCH(Banco!$C8909,Analitico!$A:$A,0)),INDEX(Analitico!E:E,MATCH(Banco!$C8909,Analitico!$A:$A,0))&amp;"%",""),"")</f>
        <v/>
      </c>
      <c r="K8909" s="3" t="str">
        <f>IF($B8909="SINAPI",IF(ISNUMBER(MATCH(Banco!$C8909,Analitico!$A:$A,0)),INDEX(Analitico!F:F,MATCH(Banco!$C8909,Analitico!$A:$A,0))&amp;"%",""),"")</f>
        <v/>
      </c>
    </row>
    <row r="8910" spans="1:11" ht="22.5" x14ac:dyDescent="0.2">
      <c r="A8910" s="1" t="str">
        <f t="shared" si="140"/>
        <v>SINAPI 89655</v>
      </c>
      <c r="B8910" s="3" t="s">
        <v>21527</v>
      </c>
      <c r="C8910" s="3" t="s">
        <v>10232</v>
      </c>
      <c r="D8910" s="2" t="s">
        <v>17384</v>
      </c>
      <c r="E8910" s="3" t="s">
        <v>20622</v>
      </c>
      <c r="F8910" s="67" t="s">
        <v>21667</v>
      </c>
      <c r="G8910" s="67" t="s">
        <v>35208</v>
      </c>
      <c r="I8910" s="3" t="s">
        <v>6298</v>
      </c>
      <c r="J8910" s="3" t="str">
        <f>IF($B8910="SINAPI",IF(ISNUMBER(MATCH(Banco!$C8910,Analitico!$A:$A,0)),INDEX(Analitico!E:E,MATCH(Banco!$C8910,Analitico!$A:$A,0))&amp;"%",""),"")</f>
        <v/>
      </c>
      <c r="K8910" s="3" t="str">
        <f>IF($B8910="SINAPI",IF(ISNUMBER(MATCH(Banco!$C8910,Analitico!$A:$A,0)),INDEX(Analitico!F:F,MATCH(Banco!$C8910,Analitico!$A:$A,0))&amp;"%",""),"")</f>
        <v/>
      </c>
    </row>
    <row r="8911" spans="1:11" ht="22.5" x14ac:dyDescent="0.2">
      <c r="A8911" s="1" t="str">
        <f t="shared" si="140"/>
        <v>SINAPI 89656</v>
      </c>
      <c r="B8911" s="3" t="s">
        <v>21527</v>
      </c>
      <c r="C8911" s="3" t="s">
        <v>10233</v>
      </c>
      <c r="D8911" s="2" t="s">
        <v>17385</v>
      </c>
      <c r="E8911" s="3" t="s">
        <v>20622</v>
      </c>
      <c r="F8911" s="67" t="s">
        <v>21736</v>
      </c>
      <c r="G8911" s="67" t="s">
        <v>6332</v>
      </c>
      <c r="I8911" s="3" t="s">
        <v>6298</v>
      </c>
      <c r="J8911" s="3" t="str">
        <f>IF($B8911="SINAPI",IF(ISNUMBER(MATCH(Banco!$C8911,Analitico!$A:$A,0)),INDEX(Analitico!E:E,MATCH(Banco!$C8911,Analitico!$A:$A,0))&amp;"%",""),"")</f>
        <v/>
      </c>
      <c r="K8911" s="3" t="str">
        <f>IF($B8911="SINAPI",IF(ISNUMBER(MATCH(Banco!$C8911,Analitico!$A:$A,0)),INDEX(Analitico!F:F,MATCH(Banco!$C8911,Analitico!$A:$A,0))&amp;"%",""),"")</f>
        <v/>
      </c>
    </row>
    <row r="8912" spans="1:11" ht="22.5" x14ac:dyDescent="0.2">
      <c r="A8912" s="1" t="str">
        <f t="shared" si="140"/>
        <v>SINAPI 89657</v>
      </c>
      <c r="B8912" s="3" t="s">
        <v>21527</v>
      </c>
      <c r="C8912" s="3" t="s">
        <v>10234</v>
      </c>
      <c r="D8912" s="2" t="s">
        <v>17386</v>
      </c>
      <c r="E8912" s="3" t="s">
        <v>20622</v>
      </c>
      <c r="F8912" s="67" t="s">
        <v>21363</v>
      </c>
      <c r="G8912" s="67" t="s">
        <v>20951</v>
      </c>
      <c r="I8912" s="3" t="s">
        <v>6298</v>
      </c>
      <c r="J8912" s="3" t="str">
        <f>IF($B8912="SINAPI",IF(ISNUMBER(MATCH(Banco!$C8912,Analitico!$A:$A,0)),INDEX(Analitico!E:E,MATCH(Banco!$C8912,Analitico!$A:$A,0))&amp;"%",""),"")</f>
        <v/>
      </c>
      <c r="K8912" s="3" t="str">
        <f>IF($B8912="SINAPI",IF(ISNUMBER(MATCH(Banco!$C8912,Analitico!$A:$A,0)),INDEX(Analitico!F:F,MATCH(Banco!$C8912,Analitico!$A:$A,0))&amp;"%",""),"")</f>
        <v/>
      </c>
    </row>
    <row r="8913" spans="1:11" ht="22.5" x14ac:dyDescent="0.2">
      <c r="A8913" s="1" t="str">
        <f t="shared" si="140"/>
        <v>SINAPI 89658</v>
      </c>
      <c r="B8913" s="3" t="s">
        <v>21527</v>
      </c>
      <c r="C8913" s="3" t="s">
        <v>10235</v>
      </c>
      <c r="D8913" s="2" t="s">
        <v>17387</v>
      </c>
      <c r="E8913" s="3" t="s">
        <v>20622</v>
      </c>
      <c r="F8913" s="67" t="s">
        <v>20704</v>
      </c>
      <c r="G8913" s="67" t="s">
        <v>5142</v>
      </c>
      <c r="I8913" s="3" t="s">
        <v>6298</v>
      </c>
      <c r="J8913" s="3" t="str">
        <f>IF($B8913="SINAPI",IF(ISNUMBER(MATCH(Banco!$C8913,Analitico!$A:$A,0)),INDEX(Analitico!E:E,MATCH(Banco!$C8913,Analitico!$A:$A,0))&amp;"%",""),"")</f>
        <v/>
      </c>
      <c r="K8913" s="3" t="str">
        <f>IF($B8913="SINAPI",IF(ISNUMBER(MATCH(Banco!$C8913,Analitico!$A:$A,0)),INDEX(Analitico!F:F,MATCH(Banco!$C8913,Analitico!$A:$A,0))&amp;"%",""),"")</f>
        <v/>
      </c>
    </row>
    <row r="8914" spans="1:11" ht="22.5" x14ac:dyDescent="0.2">
      <c r="A8914" s="1" t="str">
        <f t="shared" si="140"/>
        <v>SINAPI 89659</v>
      </c>
      <c r="B8914" s="3" t="s">
        <v>21527</v>
      </c>
      <c r="C8914" s="3" t="s">
        <v>10236</v>
      </c>
      <c r="D8914" s="2" t="s">
        <v>17388</v>
      </c>
      <c r="E8914" s="3" t="s">
        <v>20622</v>
      </c>
      <c r="F8914" s="67" t="s">
        <v>39480</v>
      </c>
      <c r="G8914" s="67" t="s">
        <v>4633</v>
      </c>
      <c r="I8914" s="3" t="s">
        <v>6298</v>
      </c>
      <c r="J8914" s="3" t="str">
        <f>IF($B8914="SINAPI",IF(ISNUMBER(MATCH(Banco!$C8914,Analitico!$A:$A,0)),INDEX(Analitico!E:E,MATCH(Banco!$C8914,Analitico!$A:$A,0))&amp;"%",""),"")</f>
        <v/>
      </c>
      <c r="K8914" s="3" t="str">
        <f>IF($B8914="SINAPI",IF(ISNUMBER(MATCH(Banco!$C8914,Analitico!$A:$A,0)),INDEX(Analitico!F:F,MATCH(Banco!$C8914,Analitico!$A:$A,0))&amp;"%",""),"")</f>
        <v/>
      </c>
    </row>
    <row r="8915" spans="1:11" ht="22.5" x14ac:dyDescent="0.2">
      <c r="A8915" s="1" t="str">
        <f t="shared" si="140"/>
        <v>SINAPI 89660</v>
      </c>
      <c r="B8915" s="3" t="s">
        <v>21527</v>
      </c>
      <c r="C8915" s="3" t="s">
        <v>10237</v>
      </c>
      <c r="D8915" s="2" t="s">
        <v>17389</v>
      </c>
      <c r="E8915" s="3" t="s">
        <v>20622</v>
      </c>
      <c r="F8915" s="67" t="s">
        <v>6050</v>
      </c>
      <c r="G8915" s="67" t="s">
        <v>4759</v>
      </c>
      <c r="I8915" s="3" t="s">
        <v>6298</v>
      </c>
      <c r="J8915" s="3" t="str">
        <f>IF($B8915="SINAPI",IF(ISNUMBER(MATCH(Banco!$C8915,Analitico!$A:$A,0)),INDEX(Analitico!E:E,MATCH(Banco!$C8915,Analitico!$A:$A,0))&amp;"%",""),"")</f>
        <v/>
      </c>
      <c r="K8915" s="3" t="str">
        <f>IF($B8915="SINAPI",IF(ISNUMBER(MATCH(Banco!$C8915,Analitico!$A:$A,0)),INDEX(Analitico!F:F,MATCH(Banco!$C8915,Analitico!$A:$A,0))&amp;"%",""),"")</f>
        <v/>
      </c>
    </row>
    <row r="8916" spans="1:11" ht="22.5" x14ac:dyDescent="0.2">
      <c r="A8916" s="1" t="str">
        <f t="shared" si="140"/>
        <v>SINAPI 89661</v>
      </c>
      <c r="B8916" s="3" t="s">
        <v>21527</v>
      </c>
      <c r="C8916" s="3" t="s">
        <v>10238</v>
      </c>
      <c r="D8916" s="2" t="s">
        <v>17390</v>
      </c>
      <c r="E8916" s="3" t="s">
        <v>20622</v>
      </c>
      <c r="F8916" s="67" t="s">
        <v>32022</v>
      </c>
      <c r="G8916" s="67" t="s">
        <v>5477</v>
      </c>
      <c r="I8916" s="3" t="s">
        <v>6298</v>
      </c>
      <c r="J8916" s="3" t="str">
        <f>IF($B8916="SINAPI",IF(ISNUMBER(MATCH(Banco!$C8916,Analitico!$A:$A,0)),INDEX(Analitico!E:E,MATCH(Banco!$C8916,Analitico!$A:$A,0))&amp;"%",""),"")</f>
        <v/>
      </c>
      <c r="K8916" s="3" t="str">
        <f>IF($B8916="SINAPI",IF(ISNUMBER(MATCH(Banco!$C8916,Analitico!$A:$A,0)),INDEX(Analitico!F:F,MATCH(Banco!$C8916,Analitico!$A:$A,0))&amp;"%",""),"")</f>
        <v/>
      </c>
    </row>
    <row r="8917" spans="1:11" ht="22.5" x14ac:dyDescent="0.2">
      <c r="A8917" s="1" t="str">
        <f t="shared" si="140"/>
        <v>SINAPI 89662</v>
      </c>
      <c r="B8917" s="3" t="s">
        <v>21527</v>
      </c>
      <c r="C8917" s="3" t="s">
        <v>10239</v>
      </c>
      <c r="D8917" s="2" t="s">
        <v>17391</v>
      </c>
      <c r="E8917" s="3" t="s">
        <v>20622</v>
      </c>
      <c r="F8917" s="67" t="s">
        <v>21008</v>
      </c>
      <c r="G8917" s="67" t="s">
        <v>5968</v>
      </c>
      <c r="I8917" s="3" t="s">
        <v>6298</v>
      </c>
      <c r="J8917" s="3" t="str">
        <f>IF($B8917="SINAPI",IF(ISNUMBER(MATCH(Banco!$C8917,Analitico!$A:$A,0)),INDEX(Analitico!E:E,MATCH(Banco!$C8917,Analitico!$A:$A,0))&amp;"%",""),"")</f>
        <v/>
      </c>
      <c r="K8917" s="3" t="str">
        <f>IF($B8917="SINAPI",IF(ISNUMBER(MATCH(Banco!$C8917,Analitico!$A:$A,0)),INDEX(Analitico!F:F,MATCH(Banco!$C8917,Analitico!$A:$A,0))&amp;"%",""),"")</f>
        <v/>
      </c>
    </row>
    <row r="8918" spans="1:11" ht="22.5" x14ac:dyDescent="0.2">
      <c r="A8918" s="1" t="str">
        <f t="shared" si="140"/>
        <v>SINAPI 89663</v>
      </c>
      <c r="B8918" s="3" t="s">
        <v>21527</v>
      </c>
      <c r="C8918" s="3" t="s">
        <v>10240</v>
      </c>
      <c r="D8918" s="2" t="s">
        <v>17392</v>
      </c>
      <c r="E8918" s="3" t="s">
        <v>20622</v>
      </c>
      <c r="F8918" s="67" t="s">
        <v>28681</v>
      </c>
      <c r="G8918" s="67" t="s">
        <v>5122</v>
      </c>
      <c r="I8918" s="3" t="s">
        <v>6298</v>
      </c>
      <c r="J8918" s="3" t="str">
        <f>IF($B8918="SINAPI",IF(ISNUMBER(MATCH(Banco!$C8918,Analitico!$A:$A,0)),INDEX(Analitico!E:E,MATCH(Banco!$C8918,Analitico!$A:$A,0))&amp;"%",""),"")</f>
        <v/>
      </c>
      <c r="K8918" s="3" t="str">
        <f>IF($B8918="SINAPI",IF(ISNUMBER(MATCH(Banco!$C8918,Analitico!$A:$A,0)),INDEX(Analitico!F:F,MATCH(Banco!$C8918,Analitico!$A:$A,0))&amp;"%",""),"")</f>
        <v/>
      </c>
    </row>
    <row r="8919" spans="1:11" ht="22.5" x14ac:dyDescent="0.2">
      <c r="A8919" s="1" t="str">
        <f t="shared" si="140"/>
        <v>SINAPI 89664</v>
      </c>
      <c r="B8919" s="3" t="s">
        <v>21527</v>
      </c>
      <c r="C8919" s="3" t="s">
        <v>10241</v>
      </c>
      <c r="D8919" s="2" t="s">
        <v>17393</v>
      </c>
      <c r="E8919" s="3" t="s">
        <v>20622</v>
      </c>
      <c r="F8919" s="67" t="s">
        <v>21732</v>
      </c>
      <c r="G8919" s="67" t="s">
        <v>20970</v>
      </c>
      <c r="I8919" s="3" t="s">
        <v>6298</v>
      </c>
      <c r="J8919" s="3" t="str">
        <f>IF($B8919="SINAPI",IF(ISNUMBER(MATCH(Banco!$C8919,Analitico!$A:$A,0)),INDEX(Analitico!E:E,MATCH(Banco!$C8919,Analitico!$A:$A,0))&amp;"%",""),"")</f>
        <v/>
      </c>
      <c r="K8919" s="3" t="str">
        <f>IF($B8919="SINAPI",IF(ISNUMBER(MATCH(Banco!$C8919,Analitico!$A:$A,0)),INDEX(Analitico!F:F,MATCH(Banco!$C8919,Analitico!$A:$A,0))&amp;"%",""),"")</f>
        <v/>
      </c>
    </row>
    <row r="8920" spans="1:11" ht="22.5" x14ac:dyDescent="0.2">
      <c r="A8920" s="1" t="str">
        <f t="shared" si="140"/>
        <v>SINAPI 89666</v>
      </c>
      <c r="B8920" s="3" t="s">
        <v>21527</v>
      </c>
      <c r="C8920" s="3" t="s">
        <v>10242</v>
      </c>
      <c r="D8920" s="2" t="s">
        <v>17394</v>
      </c>
      <c r="E8920" s="3" t="s">
        <v>20622</v>
      </c>
      <c r="F8920" s="67" t="s">
        <v>29705</v>
      </c>
      <c r="G8920" s="67" t="s">
        <v>5097</v>
      </c>
      <c r="I8920" s="3" t="s">
        <v>6298</v>
      </c>
      <c r="J8920" s="3" t="str">
        <f>IF($B8920="SINAPI",IF(ISNUMBER(MATCH(Banco!$C8920,Analitico!$A:$A,0)),INDEX(Analitico!E:E,MATCH(Banco!$C8920,Analitico!$A:$A,0))&amp;"%",""),"")</f>
        <v/>
      </c>
      <c r="K8920" s="3" t="str">
        <f>IF($B8920="SINAPI",IF(ISNUMBER(MATCH(Banco!$C8920,Analitico!$A:$A,0)),INDEX(Analitico!F:F,MATCH(Banco!$C8920,Analitico!$A:$A,0))&amp;"%",""),"")</f>
        <v/>
      </c>
    </row>
    <row r="8921" spans="1:11" ht="22.5" x14ac:dyDescent="0.2">
      <c r="A8921" s="1" t="str">
        <f t="shared" si="140"/>
        <v>SINAPI 89667</v>
      </c>
      <c r="B8921" s="3" t="s">
        <v>21527</v>
      </c>
      <c r="C8921" s="3" t="s">
        <v>10243</v>
      </c>
      <c r="D8921" s="2" t="s">
        <v>17395</v>
      </c>
      <c r="E8921" s="3" t="s">
        <v>20622</v>
      </c>
      <c r="F8921" s="67" t="s">
        <v>5961</v>
      </c>
      <c r="G8921" s="67" t="s">
        <v>36597</v>
      </c>
      <c r="I8921" s="3" t="s">
        <v>6298</v>
      </c>
      <c r="J8921" s="3" t="str">
        <f>IF($B8921="SINAPI",IF(ISNUMBER(MATCH(Banco!$C8921,Analitico!$A:$A,0)),INDEX(Analitico!E:E,MATCH(Banco!$C8921,Analitico!$A:$A,0))&amp;"%",""),"")</f>
        <v/>
      </c>
      <c r="K8921" s="3" t="str">
        <f>IF($B8921="SINAPI",IF(ISNUMBER(MATCH(Banco!$C8921,Analitico!$A:$A,0)),INDEX(Analitico!F:F,MATCH(Banco!$C8921,Analitico!$A:$A,0))&amp;"%",""),"")</f>
        <v/>
      </c>
    </row>
    <row r="8922" spans="1:11" ht="22.5" x14ac:dyDescent="0.2">
      <c r="A8922" s="1" t="str">
        <f t="shared" si="140"/>
        <v>SINAPI 89668</v>
      </c>
      <c r="B8922" s="3" t="s">
        <v>21527</v>
      </c>
      <c r="C8922" s="3" t="s">
        <v>10244</v>
      </c>
      <c r="D8922" s="2" t="s">
        <v>17396</v>
      </c>
      <c r="E8922" s="3" t="s">
        <v>20622</v>
      </c>
      <c r="F8922" s="67" t="s">
        <v>21545</v>
      </c>
      <c r="G8922" s="67" t="s">
        <v>34840</v>
      </c>
      <c r="I8922" s="3" t="s">
        <v>6298</v>
      </c>
      <c r="J8922" s="3" t="str">
        <f>IF($B8922="SINAPI",IF(ISNUMBER(MATCH(Banco!$C8922,Analitico!$A:$A,0)),INDEX(Analitico!E:E,MATCH(Banco!$C8922,Analitico!$A:$A,0))&amp;"%",""),"")</f>
        <v/>
      </c>
      <c r="K8922" s="3" t="str">
        <f>IF($B8922="SINAPI",IF(ISNUMBER(MATCH(Banco!$C8922,Analitico!$A:$A,0)),INDEX(Analitico!F:F,MATCH(Banco!$C8922,Analitico!$A:$A,0))&amp;"%",""),"")</f>
        <v/>
      </c>
    </row>
    <row r="8923" spans="1:11" ht="22.5" x14ac:dyDescent="0.2">
      <c r="A8923" s="1" t="str">
        <f t="shared" si="140"/>
        <v>SINAPI 89669</v>
      </c>
      <c r="B8923" s="3" t="s">
        <v>21527</v>
      </c>
      <c r="C8923" s="3" t="s">
        <v>10245</v>
      </c>
      <c r="D8923" s="2" t="s">
        <v>17397</v>
      </c>
      <c r="E8923" s="3" t="s">
        <v>20622</v>
      </c>
      <c r="F8923" s="67" t="s">
        <v>30776</v>
      </c>
      <c r="G8923" s="67" t="s">
        <v>29694</v>
      </c>
      <c r="I8923" s="3" t="s">
        <v>6298</v>
      </c>
      <c r="J8923" s="3" t="str">
        <f>IF($B8923="SINAPI",IF(ISNUMBER(MATCH(Banco!$C8923,Analitico!$A:$A,0)),INDEX(Analitico!E:E,MATCH(Banco!$C8923,Analitico!$A:$A,0))&amp;"%",""),"")</f>
        <v/>
      </c>
      <c r="K8923" s="3" t="str">
        <f>IF($B8923="SINAPI",IF(ISNUMBER(MATCH(Banco!$C8923,Analitico!$A:$A,0)),INDEX(Analitico!F:F,MATCH(Banco!$C8923,Analitico!$A:$A,0))&amp;"%",""),"")</f>
        <v/>
      </c>
    </row>
    <row r="8924" spans="1:11" ht="22.5" x14ac:dyDescent="0.2">
      <c r="A8924" s="1" t="str">
        <f t="shared" si="140"/>
        <v>SINAPI 89670</v>
      </c>
      <c r="B8924" s="3" t="s">
        <v>21527</v>
      </c>
      <c r="C8924" s="3" t="s">
        <v>10246</v>
      </c>
      <c r="D8924" s="2" t="s">
        <v>17398</v>
      </c>
      <c r="E8924" s="3" t="s">
        <v>20622</v>
      </c>
      <c r="F8924" s="67" t="s">
        <v>5013</v>
      </c>
      <c r="G8924" s="67" t="s">
        <v>5031</v>
      </c>
      <c r="I8924" s="3" t="s">
        <v>6298</v>
      </c>
      <c r="J8924" s="3" t="str">
        <f>IF($B8924="SINAPI",IF(ISNUMBER(MATCH(Banco!$C8924,Analitico!$A:$A,0)),INDEX(Analitico!E:E,MATCH(Banco!$C8924,Analitico!$A:$A,0))&amp;"%",""),"")</f>
        <v/>
      </c>
      <c r="K8924" s="3" t="str">
        <f>IF($B8924="SINAPI",IF(ISNUMBER(MATCH(Banco!$C8924,Analitico!$A:$A,0)),INDEX(Analitico!F:F,MATCH(Banco!$C8924,Analitico!$A:$A,0))&amp;"%",""),"")</f>
        <v/>
      </c>
    </row>
    <row r="8925" spans="1:11" ht="22.5" x14ac:dyDescent="0.2">
      <c r="A8925" s="1" t="str">
        <f t="shared" si="140"/>
        <v>SINAPI 89671</v>
      </c>
      <c r="B8925" s="3" t="s">
        <v>21527</v>
      </c>
      <c r="C8925" s="3" t="s">
        <v>10247</v>
      </c>
      <c r="D8925" s="2" t="s">
        <v>17399</v>
      </c>
      <c r="E8925" s="3" t="s">
        <v>20622</v>
      </c>
      <c r="F8925" s="67" t="s">
        <v>38173</v>
      </c>
      <c r="G8925" s="67" t="s">
        <v>34334</v>
      </c>
      <c r="I8925" s="3" t="s">
        <v>6298</v>
      </c>
      <c r="J8925" s="3" t="str">
        <f>IF($B8925="SINAPI",IF(ISNUMBER(MATCH(Banco!$C8925,Analitico!$A:$A,0)),INDEX(Analitico!E:E,MATCH(Banco!$C8925,Analitico!$A:$A,0))&amp;"%",""),"")</f>
        <v/>
      </c>
      <c r="K8925" s="3" t="str">
        <f>IF($B8925="SINAPI",IF(ISNUMBER(MATCH(Banco!$C8925,Analitico!$A:$A,0)),INDEX(Analitico!F:F,MATCH(Banco!$C8925,Analitico!$A:$A,0))&amp;"%",""),"")</f>
        <v/>
      </c>
    </row>
    <row r="8926" spans="1:11" ht="22.5" x14ac:dyDescent="0.2">
      <c r="A8926" s="1" t="str">
        <f t="shared" si="140"/>
        <v>SINAPI 89672</v>
      </c>
      <c r="B8926" s="3" t="s">
        <v>21527</v>
      </c>
      <c r="C8926" s="3" t="s">
        <v>10248</v>
      </c>
      <c r="D8926" s="2" t="s">
        <v>17400</v>
      </c>
      <c r="E8926" s="3" t="s">
        <v>20622</v>
      </c>
      <c r="F8926" s="67" t="s">
        <v>5713</v>
      </c>
      <c r="G8926" s="67" t="s">
        <v>4511</v>
      </c>
      <c r="I8926" s="3" t="s">
        <v>6298</v>
      </c>
      <c r="J8926" s="3" t="str">
        <f>IF($B8926="SINAPI",IF(ISNUMBER(MATCH(Banco!$C8926,Analitico!$A:$A,0)),INDEX(Analitico!E:E,MATCH(Banco!$C8926,Analitico!$A:$A,0))&amp;"%",""),"")</f>
        <v/>
      </c>
      <c r="K8926" s="3" t="str">
        <f>IF($B8926="SINAPI",IF(ISNUMBER(MATCH(Banco!$C8926,Analitico!$A:$A,0)),INDEX(Analitico!F:F,MATCH(Banco!$C8926,Analitico!$A:$A,0))&amp;"%",""),"")</f>
        <v/>
      </c>
    </row>
    <row r="8927" spans="1:11" ht="22.5" x14ac:dyDescent="0.2">
      <c r="A8927" s="1" t="str">
        <f t="shared" si="140"/>
        <v>SINAPI 89673</v>
      </c>
      <c r="B8927" s="3" t="s">
        <v>21527</v>
      </c>
      <c r="C8927" s="3" t="s">
        <v>10249</v>
      </c>
      <c r="D8927" s="2" t="s">
        <v>17401</v>
      </c>
      <c r="E8927" s="3" t="s">
        <v>20622</v>
      </c>
      <c r="F8927" s="67" t="s">
        <v>36784</v>
      </c>
      <c r="G8927" s="67" t="s">
        <v>36598</v>
      </c>
      <c r="I8927" s="3" t="s">
        <v>6298</v>
      </c>
      <c r="J8927" s="3" t="str">
        <f>IF($B8927="SINAPI",IF(ISNUMBER(MATCH(Banco!$C8927,Analitico!$A:$A,0)),INDEX(Analitico!E:E,MATCH(Banco!$C8927,Analitico!$A:$A,0))&amp;"%",""),"")</f>
        <v/>
      </c>
      <c r="K8927" s="3" t="str">
        <f>IF($B8927="SINAPI",IF(ISNUMBER(MATCH(Banco!$C8927,Analitico!$A:$A,0)),INDEX(Analitico!F:F,MATCH(Banco!$C8927,Analitico!$A:$A,0))&amp;"%",""),"")</f>
        <v/>
      </c>
    </row>
    <row r="8928" spans="1:11" ht="22.5" x14ac:dyDescent="0.2">
      <c r="A8928" s="1" t="str">
        <f t="shared" si="140"/>
        <v>SINAPI 89674</v>
      </c>
      <c r="B8928" s="3" t="s">
        <v>21527</v>
      </c>
      <c r="C8928" s="3" t="s">
        <v>10250</v>
      </c>
      <c r="D8928" s="2" t="s">
        <v>17402</v>
      </c>
      <c r="E8928" s="3" t="s">
        <v>20622</v>
      </c>
      <c r="F8928" s="67" t="s">
        <v>31006</v>
      </c>
      <c r="G8928" s="67" t="s">
        <v>31031</v>
      </c>
      <c r="I8928" s="3" t="s">
        <v>6298</v>
      </c>
      <c r="J8928" s="3" t="str">
        <f>IF($B8928="SINAPI",IF(ISNUMBER(MATCH(Banco!$C8928,Analitico!$A:$A,0)),INDEX(Analitico!E:E,MATCH(Banco!$C8928,Analitico!$A:$A,0))&amp;"%",""),"")</f>
        <v/>
      </c>
      <c r="K8928" s="3" t="str">
        <f>IF($B8928="SINAPI",IF(ISNUMBER(MATCH(Banco!$C8928,Analitico!$A:$A,0)),INDEX(Analitico!F:F,MATCH(Banco!$C8928,Analitico!$A:$A,0))&amp;"%",""),"")</f>
        <v/>
      </c>
    </row>
    <row r="8929" spans="1:11" ht="22.5" x14ac:dyDescent="0.2">
      <c r="A8929" s="1" t="str">
        <f t="shared" si="140"/>
        <v>SINAPI 89675</v>
      </c>
      <c r="B8929" s="3" t="s">
        <v>21527</v>
      </c>
      <c r="C8929" s="3" t="s">
        <v>10251</v>
      </c>
      <c r="D8929" s="2" t="s">
        <v>17403</v>
      </c>
      <c r="E8929" s="3" t="s">
        <v>20622</v>
      </c>
      <c r="F8929" s="67" t="s">
        <v>39481</v>
      </c>
      <c r="G8929" s="67" t="s">
        <v>35394</v>
      </c>
      <c r="I8929" s="3" t="s">
        <v>6298</v>
      </c>
      <c r="J8929" s="3" t="str">
        <f>IF($B8929="SINAPI",IF(ISNUMBER(MATCH(Banco!$C8929,Analitico!$A:$A,0)),INDEX(Analitico!E:E,MATCH(Banco!$C8929,Analitico!$A:$A,0))&amp;"%",""),"")</f>
        <v/>
      </c>
      <c r="K8929" s="3" t="str">
        <f>IF($B8929="SINAPI",IF(ISNUMBER(MATCH(Banco!$C8929,Analitico!$A:$A,0)),INDEX(Analitico!F:F,MATCH(Banco!$C8929,Analitico!$A:$A,0))&amp;"%",""),"")</f>
        <v/>
      </c>
    </row>
    <row r="8930" spans="1:11" ht="22.5" x14ac:dyDescent="0.2">
      <c r="A8930" s="1" t="str">
        <f t="shared" si="140"/>
        <v>SINAPI 89676</v>
      </c>
      <c r="B8930" s="3" t="s">
        <v>21527</v>
      </c>
      <c r="C8930" s="3" t="s">
        <v>10252</v>
      </c>
      <c r="D8930" s="2" t="s">
        <v>17404</v>
      </c>
      <c r="E8930" s="3" t="s">
        <v>20622</v>
      </c>
      <c r="F8930" s="67" t="s">
        <v>21664</v>
      </c>
      <c r="G8930" s="67" t="s">
        <v>28777</v>
      </c>
      <c r="I8930" s="3" t="s">
        <v>6298</v>
      </c>
      <c r="J8930" s="3" t="str">
        <f>IF($B8930="SINAPI",IF(ISNUMBER(MATCH(Banco!$C8930,Analitico!$A:$A,0)),INDEX(Analitico!E:E,MATCH(Banco!$C8930,Analitico!$A:$A,0))&amp;"%",""),"")</f>
        <v/>
      </c>
      <c r="K8930" s="3" t="str">
        <f>IF($B8930="SINAPI",IF(ISNUMBER(MATCH(Banco!$C8930,Analitico!$A:$A,0)),INDEX(Analitico!F:F,MATCH(Banco!$C8930,Analitico!$A:$A,0))&amp;"%",""),"")</f>
        <v/>
      </c>
    </row>
    <row r="8931" spans="1:11" ht="22.5" x14ac:dyDescent="0.2">
      <c r="A8931" s="1" t="str">
        <f t="shared" ref="A8931:A8994" si="141">CONCATENAR</f>
        <v>SINAPI 89677</v>
      </c>
      <c r="B8931" s="3" t="s">
        <v>21527</v>
      </c>
      <c r="C8931" s="3" t="s">
        <v>10253</v>
      </c>
      <c r="D8931" s="2" t="s">
        <v>17405</v>
      </c>
      <c r="E8931" s="3" t="s">
        <v>20622</v>
      </c>
      <c r="F8931" s="67" t="s">
        <v>37142</v>
      </c>
      <c r="G8931" s="67" t="s">
        <v>36599</v>
      </c>
      <c r="I8931" s="3" t="s">
        <v>6298</v>
      </c>
      <c r="J8931" s="3" t="str">
        <f>IF($B8931="SINAPI",IF(ISNUMBER(MATCH(Banco!$C8931,Analitico!$A:$A,0)),INDEX(Analitico!E:E,MATCH(Banco!$C8931,Analitico!$A:$A,0))&amp;"%",""),"")</f>
        <v/>
      </c>
      <c r="K8931" s="3" t="str">
        <f>IF($B8931="SINAPI",IF(ISNUMBER(MATCH(Banco!$C8931,Analitico!$A:$A,0)),INDEX(Analitico!F:F,MATCH(Banco!$C8931,Analitico!$A:$A,0))&amp;"%",""),"")</f>
        <v/>
      </c>
    </row>
    <row r="8932" spans="1:11" ht="22.5" x14ac:dyDescent="0.2">
      <c r="A8932" s="1" t="str">
        <f t="shared" si="141"/>
        <v>SINAPI 89678</v>
      </c>
      <c r="B8932" s="3" t="s">
        <v>21527</v>
      </c>
      <c r="C8932" s="3" t="s">
        <v>10254</v>
      </c>
      <c r="D8932" s="2" t="s">
        <v>17406</v>
      </c>
      <c r="E8932" s="3" t="s">
        <v>20622</v>
      </c>
      <c r="F8932" s="67" t="s">
        <v>5004</v>
      </c>
      <c r="G8932" s="67" t="s">
        <v>5561</v>
      </c>
      <c r="I8932" s="3" t="s">
        <v>6298</v>
      </c>
      <c r="J8932" s="3" t="str">
        <f>IF($B8932="SINAPI",IF(ISNUMBER(MATCH(Banco!$C8932,Analitico!$A:$A,0)),INDEX(Analitico!E:E,MATCH(Banco!$C8932,Analitico!$A:$A,0))&amp;"%",""),"")</f>
        <v/>
      </c>
      <c r="K8932" s="3" t="str">
        <f>IF($B8932="SINAPI",IF(ISNUMBER(MATCH(Banco!$C8932,Analitico!$A:$A,0)),INDEX(Analitico!F:F,MATCH(Banco!$C8932,Analitico!$A:$A,0))&amp;"%",""),"")</f>
        <v/>
      </c>
    </row>
    <row r="8933" spans="1:11" ht="22.5" x14ac:dyDescent="0.2">
      <c r="A8933" s="1" t="str">
        <f t="shared" si="141"/>
        <v>SINAPI 89679</v>
      </c>
      <c r="B8933" s="3" t="s">
        <v>21527</v>
      </c>
      <c r="C8933" s="3" t="s">
        <v>10255</v>
      </c>
      <c r="D8933" s="2" t="s">
        <v>17407</v>
      </c>
      <c r="E8933" s="3" t="s">
        <v>20622</v>
      </c>
      <c r="F8933" s="67" t="s">
        <v>31949</v>
      </c>
      <c r="G8933" s="67" t="s">
        <v>36600</v>
      </c>
      <c r="I8933" s="3" t="s">
        <v>6298</v>
      </c>
      <c r="J8933" s="3" t="str">
        <f>IF($B8933="SINAPI",IF(ISNUMBER(MATCH(Banco!$C8933,Analitico!$A:$A,0)),INDEX(Analitico!E:E,MATCH(Banco!$C8933,Analitico!$A:$A,0))&amp;"%",""),"")</f>
        <v/>
      </c>
      <c r="K8933" s="3" t="str">
        <f>IF($B8933="SINAPI",IF(ISNUMBER(MATCH(Banco!$C8933,Analitico!$A:$A,0)),INDEX(Analitico!F:F,MATCH(Banco!$C8933,Analitico!$A:$A,0))&amp;"%",""),"")</f>
        <v/>
      </c>
    </row>
    <row r="8934" spans="1:11" ht="22.5" x14ac:dyDescent="0.2">
      <c r="A8934" s="1" t="str">
        <f t="shared" si="141"/>
        <v>SINAPI 89680</v>
      </c>
      <c r="B8934" s="3" t="s">
        <v>21527</v>
      </c>
      <c r="C8934" s="3" t="s">
        <v>10256</v>
      </c>
      <c r="D8934" s="2" t="s">
        <v>17408</v>
      </c>
      <c r="E8934" s="3" t="s">
        <v>20622</v>
      </c>
      <c r="F8934" s="67" t="s">
        <v>20999</v>
      </c>
      <c r="G8934" s="67" t="s">
        <v>36601</v>
      </c>
      <c r="I8934" s="3" t="s">
        <v>6298</v>
      </c>
      <c r="J8934" s="3" t="str">
        <f>IF($B8934="SINAPI",IF(ISNUMBER(MATCH(Banco!$C8934,Analitico!$A:$A,0)),INDEX(Analitico!E:E,MATCH(Banco!$C8934,Analitico!$A:$A,0))&amp;"%",""),"")</f>
        <v/>
      </c>
      <c r="K8934" s="3" t="str">
        <f>IF($B8934="SINAPI",IF(ISNUMBER(MATCH(Banco!$C8934,Analitico!$A:$A,0)),INDEX(Analitico!F:F,MATCH(Banco!$C8934,Analitico!$A:$A,0))&amp;"%",""),"")</f>
        <v/>
      </c>
    </row>
    <row r="8935" spans="1:11" ht="22.5" x14ac:dyDescent="0.2">
      <c r="A8935" s="1" t="str">
        <f t="shared" si="141"/>
        <v>SINAPI 89681</v>
      </c>
      <c r="B8935" s="3" t="s">
        <v>21527</v>
      </c>
      <c r="C8935" s="3" t="s">
        <v>10257</v>
      </c>
      <c r="D8935" s="2" t="s">
        <v>17409</v>
      </c>
      <c r="E8935" s="3" t="s">
        <v>20622</v>
      </c>
      <c r="F8935" s="67" t="s">
        <v>5951</v>
      </c>
      <c r="G8935" s="67" t="s">
        <v>36602</v>
      </c>
      <c r="I8935" s="3" t="s">
        <v>6298</v>
      </c>
      <c r="J8935" s="3" t="str">
        <f>IF($B8935="SINAPI",IF(ISNUMBER(MATCH(Banco!$C8935,Analitico!$A:$A,0)),INDEX(Analitico!E:E,MATCH(Banco!$C8935,Analitico!$A:$A,0))&amp;"%",""),"")</f>
        <v/>
      </c>
      <c r="K8935" s="3" t="str">
        <f>IF($B8935="SINAPI",IF(ISNUMBER(MATCH(Banco!$C8935,Analitico!$A:$A,0)),INDEX(Analitico!F:F,MATCH(Banco!$C8935,Analitico!$A:$A,0))&amp;"%",""),"")</f>
        <v/>
      </c>
    </row>
    <row r="8936" spans="1:11" ht="22.5" x14ac:dyDescent="0.2">
      <c r="A8936" s="1" t="str">
        <f t="shared" si="141"/>
        <v>SINAPI 89682</v>
      </c>
      <c r="B8936" s="3" t="s">
        <v>21527</v>
      </c>
      <c r="C8936" s="3" t="s">
        <v>10258</v>
      </c>
      <c r="D8936" s="2" t="s">
        <v>17410</v>
      </c>
      <c r="E8936" s="3" t="s">
        <v>20622</v>
      </c>
      <c r="F8936" s="67" t="s">
        <v>21696</v>
      </c>
      <c r="G8936" s="67" t="s">
        <v>21690</v>
      </c>
      <c r="I8936" s="3" t="s">
        <v>6298</v>
      </c>
      <c r="J8936" s="3" t="str">
        <f>IF($B8936="SINAPI",IF(ISNUMBER(MATCH(Banco!$C8936,Analitico!$A:$A,0)),INDEX(Analitico!E:E,MATCH(Banco!$C8936,Analitico!$A:$A,0))&amp;"%",""),"")</f>
        <v/>
      </c>
      <c r="K8936" s="3" t="str">
        <f>IF($B8936="SINAPI",IF(ISNUMBER(MATCH(Banco!$C8936,Analitico!$A:$A,0)),INDEX(Analitico!F:F,MATCH(Banco!$C8936,Analitico!$A:$A,0))&amp;"%",""),"")</f>
        <v/>
      </c>
    </row>
    <row r="8937" spans="1:11" ht="22.5" x14ac:dyDescent="0.2">
      <c r="A8937" s="1" t="str">
        <f t="shared" si="141"/>
        <v>SINAPI 89683</v>
      </c>
      <c r="B8937" s="3" t="s">
        <v>21527</v>
      </c>
      <c r="C8937" s="3" t="s">
        <v>10259</v>
      </c>
      <c r="D8937" s="2" t="s">
        <v>17411</v>
      </c>
      <c r="E8937" s="3" t="s">
        <v>20622</v>
      </c>
      <c r="F8937" s="67" t="s">
        <v>39482</v>
      </c>
      <c r="G8937" s="67" t="s">
        <v>36603</v>
      </c>
      <c r="I8937" s="3" t="s">
        <v>6298</v>
      </c>
      <c r="J8937" s="3" t="str">
        <f>IF($B8937="SINAPI",IF(ISNUMBER(MATCH(Banco!$C8937,Analitico!$A:$A,0)),INDEX(Analitico!E:E,MATCH(Banco!$C8937,Analitico!$A:$A,0))&amp;"%",""),"")</f>
        <v/>
      </c>
      <c r="K8937" s="3" t="str">
        <f>IF($B8937="SINAPI",IF(ISNUMBER(MATCH(Banco!$C8937,Analitico!$A:$A,0)),INDEX(Analitico!F:F,MATCH(Banco!$C8937,Analitico!$A:$A,0))&amp;"%",""),"")</f>
        <v/>
      </c>
    </row>
    <row r="8938" spans="1:11" ht="22.5" x14ac:dyDescent="0.2">
      <c r="A8938" s="1" t="str">
        <f t="shared" si="141"/>
        <v>SINAPI 89684</v>
      </c>
      <c r="B8938" s="3" t="s">
        <v>21527</v>
      </c>
      <c r="C8938" s="3" t="s">
        <v>10260</v>
      </c>
      <c r="D8938" s="2" t="s">
        <v>17412</v>
      </c>
      <c r="E8938" s="3" t="s">
        <v>20622</v>
      </c>
      <c r="F8938" s="67" t="s">
        <v>20651</v>
      </c>
      <c r="G8938" s="67" t="s">
        <v>29527</v>
      </c>
      <c r="I8938" s="3" t="s">
        <v>6298</v>
      </c>
      <c r="J8938" s="3" t="str">
        <f>IF($B8938="SINAPI",IF(ISNUMBER(MATCH(Banco!$C8938,Analitico!$A:$A,0)),INDEX(Analitico!E:E,MATCH(Banco!$C8938,Analitico!$A:$A,0))&amp;"%",""),"")</f>
        <v/>
      </c>
      <c r="K8938" s="3" t="str">
        <f>IF($B8938="SINAPI",IF(ISNUMBER(MATCH(Banco!$C8938,Analitico!$A:$A,0)),INDEX(Analitico!F:F,MATCH(Banco!$C8938,Analitico!$A:$A,0))&amp;"%",""),"")</f>
        <v/>
      </c>
    </row>
    <row r="8939" spans="1:11" ht="22.5" x14ac:dyDescent="0.2">
      <c r="A8939" s="1" t="str">
        <f t="shared" si="141"/>
        <v>SINAPI 89685</v>
      </c>
      <c r="B8939" s="3" t="s">
        <v>21527</v>
      </c>
      <c r="C8939" s="3" t="s">
        <v>10261</v>
      </c>
      <c r="D8939" s="2" t="s">
        <v>17413</v>
      </c>
      <c r="E8939" s="3" t="s">
        <v>20622</v>
      </c>
      <c r="F8939" s="67" t="s">
        <v>6082</v>
      </c>
      <c r="G8939" s="67" t="s">
        <v>31738</v>
      </c>
      <c r="I8939" s="3" t="s">
        <v>6298</v>
      </c>
      <c r="J8939" s="3" t="str">
        <f>IF($B8939="SINAPI",IF(ISNUMBER(MATCH(Banco!$C8939,Analitico!$A:$A,0)),INDEX(Analitico!E:E,MATCH(Banco!$C8939,Analitico!$A:$A,0))&amp;"%",""),"")</f>
        <v/>
      </c>
      <c r="K8939" s="3" t="str">
        <f>IF($B8939="SINAPI",IF(ISNUMBER(MATCH(Banco!$C8939,Analitico!$A:$A,0)),INDEX(Analitico!F:F,MATCH(Banco!$C8939,Analitico!$A:$A,0))&amp;"%",""),"")</f>
        <v/>
      </c>
    </row>
    <row r="8940" spans="1:11" ht="22.5" x14ac:dyDescent="0.2">
      <c r="A8940" s="1" t="str">
        <f t="shared" si="141"/>
        <v>SINAPI 89686</v>
      </c>
      <c r="B8940" s="3" t="s">
        <v>21527</v>
      </c>
      <c r="C8940" s="3" t="s">
        <v>10262</v>
      </c>
      <c r="D8940" s="2" t="s">
        <v>17414</v>
      </c>
      <c r="E8940" s="3" t="s">
        <v>20622</v>
      </c>
      <c r="F8940" s="67" t="s">
        <v>39483</v>
      </c>
      <c r="G8940" s="67" t="s">
        <v>21231</v>
      </c>
      <c r="I8940" s="3" t="s">
        <v>6298</v>
      </c>
      <c r="J8940" s="3" t="str">
        <f>IF($B8940="SINAPI",IF(ISNUMBER(MATCH(Banco!$C8940,Analitico!$A:$A,0)),INDEX(Analitico!E:E,MATCH(Banco!$C8940,Analitico!$A:$A,0))&amp;"%",""),"")</f>
        <v/>
      </c>
      <c r="K8940" s="3" t="str">
        <f>IF($B8940="SINAPI",IF(ISNUMBER(MATCH(Banco!$C8940,Analitico!$A:$A,0)),INDEX(Analitico!F:F,MATCH(Banco!$C8940,Analitico!$A:$A,0))&amp;"%",""),"")</f>
        <v/>
      </c>
    </row>
    <row r="8941" spans="1:11" ht="22.5" x14ac:dyDescent="0.2">
      <c r="A8941" s="1" t="str">
        <f t="shared" si="141"/>
        <v>SINAPI 89687</v>
      </c>
      <c r="B8941" s="3" t="s">
        <v>21527</v>
      </c>
      <c r="C8941" s="3" t="s">
        <v>10263</v>
      </c>
      <c r="D8941" s="2" t="s">
        <v>17415</v>
      </c>
      <c r="E8941" s="3" t="s">
        <v>20622</v>
      </c>
      <c r="F8941" s="67" t="s">
        <v>21033</v>
      </c>
      <c r="G8941" s="67" t="s">
        <v>21670</v>
      </c>
      <c r="I8941" s="3" t="s">
        <v>6298</v>
      </c>
      <c r="J8941" s="3" t="str">
        <f>IF($B8941="SINAPI",IF(ISNUMBER(MATCH(Banco!$C8941,Analitico!$A:$A,0)),INDEX(Analitico!E:E,MATCH(Banco!$C8941,Analitico!$A:$A,0))&amp;"%",""),"")</f>
        <v/>
      </c>
      <c r="K8941" s="3" t="str">
        <f>IF($B8941="SINAPI",IF(ISNUMBER(MATCH(Banco!$C8941,Analitico!$A:$A,0)),INDEX(Analitico!F:F,MATCH(Banco!$C8941,Analitico!$A:$A,0))&amp;"%",""),"")</f>
        <v/>
      </c>
    </row>
    <row r="8942" spans="1:11" ht="22.5" x14ac:dyDescent="0.2">
      <c r="A8942" s="1" t="str">
        <f t="shared" si="141"/>
        <v>SINAPI 89689</v>
      </c>
      <c r="B8942" s="3" t="s">
        <v>21527</v>
      </c>
      <c r="C8942" s="3" t="s">
        <v>10264</v>
      </c>
      <c r="D8942" s="2" t="s">
        <v>17416</v>
      </c>
      <c r="E8942" s="3" t="s">
        <v>20622</v>
      </c>
      <c r="F8942" s="67" t="s">
        <v>21556</v>
      </c>
      <c r="G8942" s="67" t="s">
        <v>31741</v>
      </c>
      <c r="I8942" s="3" t="s">
        <v>6298</v>
      </c>
      <c r="J8942" s="3" t="str">
        <f>IF($B8942="SINAPI",IF(ISNUMBER(MATCH(Banco!$C8942,Analitico!$A:$A,0)),INDEX(Analitico!E:E,MATCH(Banco!$C8942,Analitico!$A:$A,0))&amp;"%",""),"")</f>
        <v/>
      </c>
      <c r="K8942" s="3" t="str">
        <f>IF($B8942="SINAPI",IF(ISNUMBER(MATCH(Banco!$C8942,Analitico!$A:$A,0)),INDEX(Analitico!F:F,MATCH(Banco!$C8942,Analitico!$A:$A,0))&amp;"%",""),"")</f>
        <v/>
      </c>
    </row>
    <row r="8943" spans="1:11" ht="22.5" x14ac:dyDescent="0.2">
      <c r="A8943" s="1" t="str">
        <f t="shared" si="141"/>
        <v>SINAPI 89690</v>
      </c>
      <c r="B8943" s="3" t="s">
        <v>21527</v>
      </c>
      <c r="C8943" s="3" t="s">
        <v>10265</v>
      </c>
      <c r="D8943" s="2" t="s">
        <v>17417</v>
      </c>
      <c r="E8943" s="3" t="s">
        <v>20622</v>
      </c>
      <c r="F8943" s="67" t="s">
        <v>31737</v>
      </c>
      <c r="G8943" s="67" t="s">
        <v>36604</v>
      </c>
      <c r="I8943" s="3" t="s">
        <v>6298</v>
      </c>
      <c r="J8943" s="3" t="str">
        <f>IF($B8943="SINAPI",IF(ISNUMBER(MATCH(Banco!$C8943,Analitico!$A:$A,0)),INDEX(Analitico!E:E,MATCH(Banco!$C8943,Analitico!$A:$A,0))&amp;"%",""),"")</f>
        <v/>
      </c>
      <c r="K8943" s="3" t="str">
        <f>IF($B8943="SINAPI",IF(ISNUMBER(MATCH(Banco!$C8943,Analitico!$A:$A,0)),INDEX(Analitico!F:F,MATCH(Banco!$C8943,Analitico!$A:$A,0))&amp;"%",""),"")</f>
        <v/>
      </c>
    </row>
    <row r="8944" spans="1:11" ht="22.5" x14ac:dyDescent="0.2">
      <c r="A8944" s="1" t="str">
        <f t="shared" si="141"/>
        <v>SINAPI 89691</v>
      </c>
      <c r="B8944" s="3" t="s">
        <v>21527</v>
      </c>
      <c r="C8944" s="3" t="s">
        <v>10266</v>
      </c>
      <c r="D8944" s="2" t="s">
        <v>17418</v>
      </c>
      <c r="E8944" s="3" t="s">
        <v>20622</v>
      </c>
      <c r="F8944" s="67" t="s">
        <v>20898</v>
      </c>
      <c r="G8944" s="67" t="s">
        <v>6019</v>
      </c>
      <c r="I8944" s="3" t="s">
        <v>6298</v>
      </c>
      <c r="J8944" s="3" t="str">
        <f>IF($B8944="SINAPI",IF(ISNUMBER(MATCH(Banco!$C8944,Analitico!$A:$A,0)),INDEX(Analitico!E:E,MATCH(Banco!$C8944,Analitico!$A:$A,0))&amp;"%",""),"")</f>
        <v/>
      </c>
      <c r="K8944" s="3" t="str">
        <f>IF($B8944="SINAPI",IF(ISNUMBER(MATCH(Banco!$C8944,Analitico!$A:$A,0)),INDEX(Analitico!F:F,MATCH(Banco!$C8944,Analitico!$A:$A,0))&amp;"%",""),"")</f>
        <v/>
      </c>
    </row>
    <row r="8945" spans="1:11" ht="22.5" x14ac:dyDescent="0.2">
      <c r="A8945" s="1" t="str">
        <f t="shared" si="141"/>
        <v>SINAPI 89692</v>
      </c>
      <c r="B8945" s="3" t="s">
        <v>21527</v>
      </c>
      <c r="C8945" s="3" t="s">
        <v>10267</v>
      </c>
      <c r="D8945" s="2" t="s">
        <v>17419</v>
      </c>
      <c r="E8945" s="3" t="s">
        <v>20622</v>
      </c>
      <c r="F8945" s="67" t="s">
        <v>28928</v>
      </c>
      <c r="G8945" s="67" t="s">
        <v>36605</v>
      </c>
      <c r="I8945" s="3" t="s">
        <v>6298</v>
      </c>
      <c r="J8945" s="3" t="str">
        <f>IF($B8945="SINAPI",IF(ISNUMBER(MATCH(Banco!$C8945,Analitico!$A:$A,0)),INDEX(Analitico!E:E,MATCH(Banco!$C8945,Analitico!$A:$A,0))&amp;"%",""),"")</f>
        <v/>
      </c>
      <c r="K8945" s="3" t="str">
        <f>IF($B8945="SINAPI",IF(ISNUMBER(MATCH(Banco!$C8945,Analitico!$A:$A,0)),INDEX(Analitico!F:F,MATCH(Banco!$C8945,Analitico!$A:$A,0))&amp;"%",""),"")</f>
        <v/>
      </c>
    </row>
    <row r="8946" spans="1:11" ht="22.5" x14ac:dyDescent="0.2">
      <c r="A8946" s="1" t="str">
        <f t="shared" si="141"/>
        <v>SINAPI 89693</v>
      </c>
      <c r="B8946" s="3" t="s">
        <v>21527</v>
      </c>
      <c r="C8946" s="3" t="s">
        <v>10268</v>
      </c>
      <c r="D8946" s="2" t="s">
        <v>17420</v>
      </c>
      <c r="E8946" s="3" t="s">
        <v>20622</v>
      </c>
      <c r="F8946" s="67" t="s">
        <v>32262</v>
      </c>
      <c r="G8946" s="67" t="s">
        <v>36606</v>
      </c>
      <c r="I8946" s="3" t="s">
        <v>6298</v>
      </c>
      <c r="J8946" s="3" t="str">
        <f>IF($B8946="SINAPI",IF(ISNUMBER(MATCH(Banco!$C8946,Analitico!$A:$A,0)),INDEX(Analitico!E:E,MATCH(Banco!$C8946,Analitico!$A:$A,0))&amp;"%",""),"")</f>
        <v/>
      </c>
      <c r="K8946" s="3" t="str">
        <f>IF($B8946="SINAPI",IF(ISNUMBER(MATCH(Banco!$C8946,Analitico!$A:$A,0)),INDEX(Analitico!F:F,MATCH(Banco!$C8946,Analitico!$A:$A,0))&amp;"%",""),"")</f>
        <v/>
      </c>
    </row>
    <row r="8947" spans="1:11" ht="22.5" x14ac:dyDescent="0.2">
      <c r="A8947" s="1" t="str">
        <f t="shared" si="141"/>
        <v>SINAPI 89694</v>
      </c>
      <c r="B8947" s="3" t="s">
        <v>21527</v>
      </c>
      <c r="C8947" s="3" t="s">
        <v>10269</v>
      </c>
      <c r="D8947" s="2" t="s">
        <v>17421</v>
      </c>
      <c r="E8947" s="3" t="s">
        <v>20622</v>
      </c>
      <c r="F8947" s="67" t="s">
        <v>21493</v>
      </c>
      <c r="G8947" s="67" t="s">
        <v>21717</v>
      </c>
      <c r="I8947" s="3" t="s">
        <v>6298</v>
      </c>
      <c r="J8947" s="3" t="str">
        <f>IF($B8947="SINAPI",IF(ISNUMBER(MATCH(Banco!$C8947,Analitico!$A:$A,0)),INDEX(Analitico!E:E,MATCH(Banco!$C8947,Analitico!$A:$A,0))&amp;"%",""),"")</f>
        <v/>
      </c>
      <c r="K8947" s="3" t="str">
        <f>IF($B8947="SINAPI",IF(ISNUMBER(MATCH(Banco!$C8947,Analitico!$A:$A,0)),INDEX(Analitico!F:F,MATCH(Banco!$C8947,Analitico!$A:$A,0))&amp;"%",""),"")</f>
        <v/>
      </c>
    </row>
    <row r="8948" spans="1:11" ht="22.5" x14ac:dyDescent="0.2">
      <c r="A8948" s="1" t="str">
        <f t="shared" si="141"/>
        <v>SINAPI 89695</v>
      </c>
      <c r="B8948" s="3" t="s">
        <v>21527</v>
      </c>
      <c r="C8948" s="3" t="s">
        <v>10270</v>
      </c>
      <c r="D8948" s="2" t="s">
        <v>17422</v>
      </c>
      <c r="E8948" s="3" t="s">
        <v>20622</v>
      </c>
      <c r="F8948" s="67" t="s">
        <v>21254</v>
      </c>
      <c r="G8948" s="67" t="s">
        <v>5576</v>
      </c>
      <c r="I8948" s="3" t="s">
        <v>6298</v>
      </c>
      <c r="J8948" s="3" t="str">
        <f>IF($B8948="SINAPI",IF(ISNUMBER(MATCH(Banco!$C8948,Analitico!$A:$A,0)),INDEX(Analitico!E:E,MATCH(Banco!$C8948,Analitico!$A:$A,0))&amp;"%",""),"")</f>
        <v/>
      </c>
      <c r="K8948" s="3" t="str">
        <f>IF($B8948="SINAPI",IF(ISNUMBER(MATCH(Banco!$C8948,Analitico!$A:$A,0)),INDEX(Analitico!F:F,MATCH(Banco!$C8948,Analitico!$A:$A,0))&amp;"%",""),"")</f>
        <v/>
      </c>
    </row>
    <row r="8949" spans="1:11" ht="22.5" x14ac:dyDescent="0.2">
      <c r="A8949" s="1" t="str">
        <f t="shared" si="141"/>
        <v>SINAPI 89696</v>
      </c>
      <c r="B8949" s="3" t="s">
        <v>21527</v>
      </c>
      <c r="C8949" s="3" t="s">
        <v>10271</v>
      </c>
      <c r="D8949" s="2" t="s">
        <v>17423</v>
      </c>
      <c r="E8949" s="3" t="s">
        <v>20622</v>
      </c>
      <c r="F8949" s="67" t="s">
        <v>39484</v>
      </c>
      <c r="G8949" s="67" t="s">
        <v>33979</v>
      </c>
      <c r="I8949" s="3" t="s">
        <v>6298</v>
      </c>
      <c r="J8949" s="3" t="str">
        <f>IF($B8949="SINAPI",IF(ISNUMBER(MATCH(Banco!$C8949,Analitico!$A:$A,0)),INDEX(Analitico!E:E,MATCH(Banco!$C8949,Analitico!$A:$A,0))&amp;"%",""),"")</f>
        <v/>
      </c>
      <c r="K8949" s="3" t="str">
        <f>IF($B8949="SINAPI",IF(ISNUMBER(MATCH(Banco!$C8949,Analitico!$A:$A,0)),INDEX(Analitico!F:F,MATCH(Banco!$C8949,Analitico!$A:$A,0))&amp;"%",""),"")</f>
        <v/>
      </c>
    </row>
    <row r="8950" spans="1:11" ht="22.5" x14ac:dyDescent="0.2">
      <c r="A8950" s="1" t="str">
        <f t="shared" si="141"/>
        <v>SINAPI 89697</v>
      </c>
      <c r="B8950" s="3" t="s">
        <v>21527</v>
      </c>
      <c r="C8950" s="3" t="s">
        <v>10272</v>
      </c>
      <c r="D8950" s="2" t="s">
        <v>17424</v>
      </c>
      <c r="E8950" s="3" t="s">
        <v>20622</v>
      </c>
      <c r="F8950" s="67" t="s">
        <v>21679</v>
      </c>
      <c r="G8950" s="67" t="s">
        <v>5632</v>
      </c>
      <c r="I8950" s="3" t="s">
        <v>6298</v>
      </c>
      <c r="J8950" s="3" t="str">
        <f>IF($B8950="SINAPI",IF(ISNUMBER(MATCH(Banco!$C8950,Analitico!$A:$A,0)),INDEX(Analitico!E:E,MATCH(Banco!$C8950,Analitico!$A:$A,0))&amp;"%",""),"")</f>
        <v/>
      </c>
      <c r="K8950" s="3" t="str">
        <f>IF($B8950="SINAPI",IF(ISNUMBER(MATCH(Banco!$C8950,Analitico!$A:$A,0)),INDEX(Analitico!F:F,MATCH(Banco!$C8950,Analitico!$A:$A,0))&amp;"%",""),"")</f>
        <v/>
      </c>
    </row>
    <row r="8951" spans="1:11" ht="22.5" x14ac:dyDescent="0.2">
      <c r="A8951" s="1" t="str">
        <f t="shared" si="141"/>
        <v>SINAPI 89698</v>
      </c>
      <c r="B8951" s="3" t="s">
        <v>21527</v>
      </c>
      <c r="C8951" s="3" t="s">
        <v>10273</v>
      </c>
      <c r="D8951" s="2" t="s">
        <v>17425</v>
      </c>
      <c r="E8951" s="3" t="s">
        <v>20622</v>
      </c>
      <c r="F8951" s="67" t="s">
        <v>39485</v>
      </c>
      <c r="G8951" s="67" t="s">
        <v>36607</v>
      </c>
      <c r="I8951" s="3" t="s">
        <v>6298</v>
      </c>
      <c r="J8951" s="3" t="str">
        <f>IF($B8951="SINAPI",IF(ISNUMBER(MATCH(Banco!$C8951,Analitico!$A:$A,0)),INDEX(Analitico!E:E,MATCH(Banco!$C8951,Analitico!$A:$A,0))&amp;"%",""),"")</f>
        <v/>
      </c>
      <c r="K8951" s="3" t="str">
        <f>IF($B8951="SINAPI",IF(ISNUMBER(MATCH(Banco!$C8951,Analitico!$A:$A,0)),INDEX(Analitico!F:F,MATCH(Banco!$C8951,Analitico!$A:$A,0))&amp;"%",""),"")</f>
        <v/>
      </c>
    </row>
    <row r="8952" spans="1:11" ht="22.5" x14ac:dyDescent="0.2">
      <c r="A8952" s="1" t="str">
        <f t="shared" si="141"/>
        <v>SINAPI 89699</v>
      </c>
      <c r="B8952" s="3" t="s">
        <v>21527</v>
      </c>
      <c r="C8952" s="3" t="s">
        <v>10274</v>
      </c>
      <c r="D8952" s="2" t="s">
        <v>17426</v>
      </c>
      <c r="E8952" s="3" t="s">
        <v>20622</v>
      </c>
      <c r="F8952" s="67" t="s">
        <v>39486</v>
      </c>
      <c r="G8952" s="67" t="s">
        <v>36608</v>
      </c>
      <c r="I8952" s="3" t="s">
        <v>6298</v>
      </c>
      <c r="J8952" s="3" t="str">
        <f>IF($B8952="SINAPI",IF(ISNUMBER(MATCH(Banco!$C8952,Analitico!$A:$A,0)),INDEX(Analitico!E:E,MATCH(Banco!$C8952,Analitico!$A:$A,0))&amp;"%",""),"")</f>
        <v/>
      </c>
      <c r="K8952" s="3" t="str">
        <f>IF($B8952="SINAPI",IF(ISNUMBER(MATCH(Banco!$C8952,Analitico!$A:$A,0)),INDEX(Analitico!F:F,MATCH(Banco!$C8952,Analitico!$A:$A,0))&amp;"%",""),"")</f>
        <v/>
      </c>
    </row>
    <row r="8953" spans="1:11" ht="22.5" x14ac:dyDescent="0.2">
      <c r="A8953" s="1" t="str">
        <f t="shared" si="141"/>
        <v>SINAPI 89700</v>
      </c>
      <c r="B8953" s="3" t="s">
        <v>21527</v>
      </c>
      <c r="C8953" s="3" t="s">
        <v>10275</v>
      </c>
      <c r="D8953" s="2" t="s">
        <v>17427</v>
      </c>
      <c r="E8953" s="3" t="s">
        <v>20622</v>
      </c>
      <c r="F8953" s="67" t="s">
        <v>21342</v>
      </c>
      <c r="G8953" s="67" t="s">
        <v>21229</v>
      </c>
      <c r="I8953" s="3" t="s">
        <v>6298</v>
      </c>
      <c r="J8953" s="3" t="str">
        <f>IF($B8953="SINAPI",IF(ISNUMBER(MATCH(Banco!$C8953,Analitico!$A:$A,0)),INDEX(Analitico!E:E,MATCH(Banco!$C8953,Analitico!$A:$A,0))&amp;"%",""),"")</f>
        <v/>
      </c>
      <c r="K8953" s="3" t="str">
        <f>IF($B8953="SINAPI",IF(ISNUMBER(MATCH(Banco!$C8953,Analitico!$A:$A,0)),INDEX(Analitico!F:F,MATCH(Banco!$C8953,Analitico!$A:$A,0))&amp;"%",""),"")</f>
        <v/>
      </c>
    </row>
    <row r="8954" spans="1:11" ht="22.5" x14ac:dyDescent="0.2">
      <c r="A8954" s="1" t="str">
        <f t="shared" si="141"/>
        <v>SINAPI 89701</v>
      </c>
      <c r="B8954" s="3" t="s">
        <v>21527</v>
      </c>
      <c r="C8954" s="3" t="s">
        <v>10276</v>
      </c>
      <c r="D8954" s="2" t="s">
        <v>17428</v>
      </c>
      <c r="E8954" s="3" t="s">
        <v>20622</v>
      </c>
      <c r="F8954" s="67" t="s">
        <v>39487</v>
      </c>
      <c r="G8954" s="67" t="s">
        <v>36609</v>
      </c>
      <c r="I8954" s="3" t="s">
        <v>6298</v>
      </c>
      <c r="J8954" s="3" t="str">
        <f>IF($B8954="SINAPI",IF(ISNUMBER(MATCH(Banco!$C8954,Analitico!$A:$A,0)),INDEX(Analitico!E:E,MATCH(Banco!$C8954,Analitico!$A:$A,0))&amp;"%",""),"")</f>
        <v/>
      </c>
      <c r="K8954" s="3" t="str">
        <f>IF($B8954="SINAPI",IF(ISNUMBER(MATCH(Banco!$C8954,Analitico!$A:$A,0)),INDEX(Analitico!F:F,MATCH(Banco!$C8954,Analitico!$A:$A,0))&amp;"%",""),"")</f>
        <v/>
      </c>
    </row>
    <row r="8955" spans="1:11" ht="22.5" x14ac:dyDescent="0.2">
      <c r="A8955" s="1" t="str">
        <f t="shared" si="141"/>
        <v>SINAPI 89702</v>
      </c>
      <c r="B8955" s="3" t="s">
        <v>21527</v>
      </c>
      <c r="C8955" s="3" t="s">
        <v>10277</v>
      </c>
      <c r="D8955" s="2" t="s">
        <v>17429</v>
      </c>
      <c r="E8955" s="3" t="s">
        <v>20622</v>
      </c>
      <c r="F8955" s="67" t="s">
        <v>29670</v>
      </c>
      <c r="G8955" s="67" t="s">
        <v>21478</v>
      </c>
      <c r="I8955" s="3" t="s">
        <v>6298</v>
      </c>
      <c r="J8955" s="3" t="str">
        <f>IF($B8955="SINAPI",IF(ISNUMBER(MATCH(Banco!$C8955,Analitico!$A:$A,0)),INDEX(Analitico!E:E,MATCH(Banco!$C8955,Analitico!$A:$A,0))&amp;"%",""),"")</f>
        <v/>
      </c>
      <c r="K8955" s="3" t="str">
        <f>IF($B8955="SINAPI",IF(ISNUMBER(MATCH(Banco!$C8955,Analitico!$A:$A,0)),INDEX(Analitico!F:F,MATCH(Banco!$C8955,Analitico!$A:$A,0))&amp;"%",""),"")</f>
        <v/>
      </c>
    </row>
    <row r="8956" spans="1:11" ht="22.5" x14ac:dyDescent="0.2">
      <c r="A8956" s="1" t="str">
        <f t="shared" si="141"/>
        <v>SINAPI 89703</v>
      </c>
      <c r="B8956" s="3" t="s">
        <v>21527</v>
      </c>
      <c r="C8956" s="3" t="s">
        <v>10278</v>
      </c>
      <c r="D8956" s="2" t="s">
        <v>17430</v>
      </c>
      <c r="E8956" s="3" t="s">
        <v>20622</v>
      </c>
      <c r="F8956" s="67" t="s">
        <v>21755</v>
      </c>
      <c r="G8956" s="67" t="s">
        <v>33358</v>
      </c>
      <c r="I8956" s="3" t="s">
        <v>6298</v>
      </c>
      <c r="J8956" s="3" t="str">
        <f>IF($B8956="SINAPI",IF(ISNUMBER(MATCH(Banco!$C8956,Analitico!$A:$A,0)),INDEX(Analitico!E:E,MATCH(Banco!$C8956,Analitico!$A:$A,0))&amp;"%",""),"")</f>
        <v/>
      </c>
      <c r="K8956" s="3" t="str">
        <f>IF($B8956="SINAPI",IF(ISNUMBER(MATCH(Banco!$C8956,Analitico!$A:$A,0)),INDEX(Analitico!F:F,MATCH(Banco!$C8956,Analitico!$A:$A,0))&amp;"%",""),"")</f>
        <v/>
      </c>
    </row>
    <row r="8957" spans="1:11" ht="22.5" x14ac:dyDescent="0.2">
      <c r="A8957" s="1" t="str">
        <f t="shared" si="141"/>
        <v>SINAPI 89704</v>
      </c>
      <c r="B8957" s="3" t="s">
        <v>21527</v>
      </c>
      <c r="C8957" s="3" t="s">
        <v>10279</v>
      </c>
      <c r="D8957" s="2" t="s">
        <v>17431</v>
      </c>
      <c r="E8957" s="3" t="s">
        <v>20622</v>
      </c>
      <c r="F8957" s="67" t="s">
        <v>39488</v>
      </c>
      <c r="G8957" s="67" t="s">
        <v>36610</v>
      </c>
      <c r="I8957" s="3" t="s">
        <v>6298</v>
      </c>
      <c r="J8957" s="3" t="str">
        <f>IF($B8957="SINAPI",IF(ISNUMBER(MATCH(Banco!$C8957,Analitico!$A:$A,0)),INDEX(Analitico!E:E,MATCH(Banco!$C8957,Analitico!$A:$A,0))&amp;"%",""),"")</f>
        <v/>
      </c>
      <c r="K8957" s="3" t="str">
        <f>IF($B8957="SINAPI",IF(ISNUMBER(MATCH(Banco!$C8957,Analitico!$A:$A,0)),INDEX(Analitico!F:F,MATCH(Banco!$C8957,Analitico!$A:$A,0))&amp;"%",""),"")</f>
        <v/>
      </c>
    </row>
    <row r="8958" spans="1:11" ht="22.5" x14ac:dyDescent="0.2">
      <c r="A8958" s="1" t="str">
        <f t="shared" si="141"/>
        <v>SINAPI 89705</v>
      </c>
      <c r="B8958" s="3" t="s">
        <v>21527</v>
      </c>
      <c r="C8958" s="3" t="s">
        <v>10280</v>
      </c>
      <c r="D8958" s="2" t="s">
        <v>17432</v>
      </c>
      <c r="E8958" s="3" t="s">
        <v>20622</v>
      </c>
      <c r="F8958" s="67" t="s">
        <v>35154</v>
      </c>
      <c r="G8958" s="67" t="s">
        <v>5039</v>
      </c>
      <c r="I8958" s="3" t="s">
        <v>6298</v>
      </c>
      <c r="J8958" s="3" t="str">
        <f>IF($B8958="SINAPI",IF(ISNUMBER(MATCH(Banco!$C8958,Analitico!$A:$A,0)),INDEX(Analitico!E:E,MATCH(Banco!$C8958,Analitico!$A:$A,0))&amp;"%",""),"")</f>
        <v/>
      </c>
      <c r="K8958" s="3" t="str">
        <f>IF($B8958="SINAPI",IF(ISNUMBER(MATCH(Banco!$C8958,Analitico!$A:$A,0)),INDEX(Analitico!F:F,MATCH(Banco!$C8958,Analitico!$A:$A,0))&amp;"%",""),"")</f>
        <v/>
      </c>
    </row>
    <row r="8959" spans="1:11" ht="22.5" x14ac:dyDescent="0.2">
      <c r="A8959" s="1" t="str">
        <f t="shared" si="141"/>
        <v>SINAPI 89706</v>
      </c>
      <c r="B8959" s="3" t="s">
        <v>21527</v>
      </c>
      <c r="C8959" s="3" t="s">
        <v>10281</v>
      </c>
      <c r="D8959" s="2" t="s">
        <v>17433</v>
      </c>
      <c r="E8959" s="3" t="s">
        <v>20622</v>
      </c>
      <c r="F8959" s="67" t="s">
        <v>5126</v>
      </c>
      <c r="G8959" s="67" t="s">
        <v>36611</v>
      </c>
      <c r="I8959" s="3" t="s">
        <v>6298</v>
      </c>
      <c r="J8959" s="3" t="str">
        <f>IF($B8959="SINAPI",IF(ISNUMBER(MATCH(Banco!$C8959,Analitico!$A:$A,0)),INDEX(Analitico!E:E,MATCH(Banco!$C8959,Analitico!$A:$A,0))&amp;"%",""),"")</f>
        <v/>
      </c>
      <c r="K8959" s="3" t="str">
        <f>IF($B8959="SINAPI",IF(ISNUMBER(MATCH(Banco!$C8959,Analitico!$A:$A,0)),INDEX(Analitico!F:F,MATCH(Banco!$C8959,Analitico!$A:$A,0))&amp;"%",""),"")</f>
        <v/>
      </c>
    </row>
    <row r="8960" spans="1:11" ht="22.5" x14ac:dyDescent="0.2">
      <c r="A8960" s="1" t="str">
        <f t="shared" si="141"/>
        <v>SINAPI 89718</v>
      </c>
      <c r="B8960" s="3" t="s">
        <v>21527</v>
      </c>
      <c r="C8960" s="3" t="s">
        <v>10282</v>
      </c>
      <c r="D8960" s="2" t="s">
        <v>17434</v>
      </c>
      <c r="E8960" s="3" t="s">
        <v>20621</v>
      </c>
      <c r="F8960" s="67" t="s">
        <v>39489</v>
      </c>
      <c r="G8960" s="67" t="s">
        <v>36612</v>
      </c>
      <c r="I8960" s="3" t="s">
        <v>6298</v>
      </c>
      <c r="J8960" s="3" t="str">
        <f>IF($B8960="SINAPI",IF(ISNUMBER(MATCH(Banco!$C8960,Analitico!$A:$A,0)),INDEX(Analitico!E:E,MATCH(Banco!$C8960,Analitico!$A:$A,0))&amp;"%",""),"")</f>
        <v/>
      </c>
      <c r="K8960" s="3" t="str">
        <f>IF($B8960="SINAPI",IF(ISNUMBER(MATCH(Banco!$C8960,Analitico!$A:$A,0)),INDEX(Analitico!F:F,MATCH(Banco!$C8960,Analitico!$A:$A,0))&amp;"%",""),"")</f>
        <v/>
      </c>
    </row>
    <row r="8961" spans="1:11" ht="22.5" x14ac:dyDescent="0.2">
      <c r="A8961" s="1" t="str">
        <f t="shared" si="141"/>
        <v>SINAPI 89719</v>
      </c>
      <c r="B8961" s="3" t="s">
        <v>21527</v>
      </c>
      <c r="C8961" s="3" t="s">
        <v>10283</v>
      </c>
      <c r="D8961" s="2" t="s">
        <v>17435</v>
      </c>
      <c r="E8961" s="3" t="s">
        <v>20622</v>
      </c>
      <c r="F8961" s="67" t="s">
        <v>21104</v>
      </c>
      <c r="G8961" s="67" t="s">
        <v>20913</v>
      </c>
      <c r="I8961" s="3" t="s">
        <v>6298</v>
      </c>
      <c r="J8961" s="3" t="str">
        <f>IF($B8961="SINAPI",IF(ISNUMBER(MATCH(Banco!$C8961,Analitico!$A:$A,0)),INDEX(Analitico!E:E,MATCH(Banco!$C8961,Analitico!$A:$A,0))&amp;"%",""),"")</f>
        <v/>
      </c>
      <c r="K8961" s="3" t="str">
        <f>IF($B8961="SINAPI",IF(ISNUMBER(MATCH(Banco!$C8961,Analitico!$A:$A,0)),INDEX(Analitico!F:F,MATCH(Banco!$C8961,Analitico!$A:$A,0))&amp;"%",""),"")</f>
        <v/>
      </c>
    </row>
    <row r="8962" spans="1:11" ht="22.5" x14ac:dyDescent="0.2">
      <c r="A8962" s="1" t="str">
        <f t="shared" si="141"/>
        <v>SINAPI 89720</v>
      </c>
      <c r="B8962" s="3" t="s">
        <v>21527</v>
      </c>
      <c r="C8962" s="3" t="s">
        <v>10284</v>
      </c>
      <c r="D8962" s="2" t="s">
        <v>17436</v>
      </c>
      <c r="E8962" s="3" t="s">
        <v>20622</v>
      </c>
      <c r="F8962" s="67" t="s">
        <v>21369</v>
      </c>
      <c r="G8962" s="67" t="s">
        <v>21339</v>
      </c>
      <c r="I8962" s="3" t="s">
        <v>6298</v>
      </c>
      <c r="J8962" s="3" t="str">
        <f>IF($B8962="SINAPI",IF(ISNUMBER(MATCH(Banco!$C8962,Analitico!$A:$A,0)),INDEX(Analitico!E:E,MATCH(Banco!$C8962,Analitico!$A:$A,0))&amp;"%",""),"")</f>
        <v/>
      </c>
      <c r="K8962" s="3" t="str">
        <f>IF($B8962="SINAPI",IF(ISNUMBER(MATCH(Banco!$C8962,Analitico!$A:$A,0)),INDEX(Analitico!F:F,MATCH(Banco!$C8962,Analitico!$A:$A,0))&amp;"%",""),"")</f>
        <v/>
      </c>
    </row>
    <row r="8963" spans="1:11" ht="22.5" x14ac:dyDescent="0.2">
      <c r="A8963" s="1" t="str">
        <f t="shared" si="141"/>
        <v>SINAPI 89721</v>
      </c>
      <c r="B8963" s="3" t="s">
        <v>21527</v>
      </c>
      <c r="C8963" s="3" t="s">
        <v>10285</v>
      </c>
      <c r="D8963" s="2" t="s">
        <v>17437</v>
      </c>
      <c r="E8963" s="3" t="s">
        <v>20622</v>
      </c>
      <c r="F8963" s="67" t="s">
        <v>31915</v>
      </c>
      <c r="G8963" s="67" t="s">
        <v>36613</v>
      </c>
      <c r="I8963" s="3" t="s">
        <v>6298</v>
      </c>
      <c r="J8963" s="3" t="str">
        <f>IF($B8963="SINAPI",IF(ISNUMBER(MATCH(Banco!$C8963,Analitico!$A:$A,0)),INDEX(Analitico!E:E,MATCH(Banco!$C8963,Analitico!$A:$A,0))&amp;"%",""),"")</f>
        <v/>
      </c>
      <c r="K8963" s="3" t="str">
        <f>IF($B8963="SINAPI",IF(ISNUMBER(MATCH(Banco!$C8963,Analitico!$A:$A,0)),INDEX(Analitico!F:F,MATCH(Banco!$C8963,Analitico!$A:$A,0))&amp;"%",""),"")</f>
        <v/>
      </c>
    </row>
    <row r="8964" spans="1:11" ht="22.5" x14ac:dyDescent="0.2">
      <c r="A8964" s="1" t="str">
        <f t="shared" si="141"/>
        <v>SINAPI 89723</v>
      </c>
      <c r="B8964" s="3" t="s">
        <v>21527</v>
      </c>
      <c r="C8964" s="3" t="s">
        <v>10286</v>
      </c>
      <c r="D8964" s="2" t="s">
        <v>17438</v>
      </c>
      <c r="E8964" s="3" t="s">
        <v>20622</v>
      </c>
      <c r="F8964" s="67" t="s">
        <v>29750</v>
      </c>
      <c r="G8964" s="67" t="s">
        <v>21825</v>
      </c>
      <c r="I8964" s="3" t="s">
        <v>6298</v>
      </c>
      <c r="J8964" s="3" t="str">
        <f>IF($B8964="SINAPI",IF(ISNUMBER(MATCH(Banco!$C8964,Analitico!$A:$A,0)),INDEX(Analitico!E:E,MATCH(Banco!$C8964,Analitico!$A:$A,0))&amp;"%",""),"")</f>
        <v/>
      </c>
      <c r="K8964" s="3" t="str">
        <f>IF($B8964="SINAPI",IF(ISNUMBER(MATCH(Banco!$C8964,Analitico!$A:$A,0)),INDEX(Analitico!F:F,MATCH(Banco!$C8964,Analitico!$A:$A,0))&amp;"%",""),"")</f>
        <v/>
      </c>
    </row>
    <row r="8965" spans="1:11" ht="22.5" x14ac:dyDescent="0.2">
      <c r="A8965" s="1" t="str">
        <f t="shared" si="141"/>
        <v>SINAPI 89724</v>
      </c>
      <c r="B8965" s="3" t="s">
        <v>21527</v>
      </c>
      <c r="C8965" s="3" t="s">
        <v>10287</v>
      </c>
      <c r="D8965" s="2" t="s">
        <v>17439</v>
      </c>
      <c r="E8965" s="3" t="s">
        <v>20622</v>
      </c>
      <c r="F8965" s="67" t="s">
        <v>6227</v>
      </c>
      <c r="G8965" s="67" t="s">
        <v>20984</v>
      </c>
      <c r="I8965" s="3" t="s">
        <v>6298</v>
      </c>
      <c r="J8965" s="3" t="str">
        <f>IF($B8965="SINAPI",IF(ISNUMBER(MATCH(Banco!$C8965,Analitico!$A:$A,0)),INDEX(Analitico!E:E,MATCH(Banco!$C8965,Analitico!$A:$A,0))&amp;"%",""),"")</f>
        <v/>
      </c>
      <c r="K8965" s="3" t="str">
        <f>IF($B8965="SINAPI",IF(ISNUMBER(MATCH(Banco!$C8965,Analitico!$A:$A,0)),INDEX(Analitico!F:F,MATCH(Banco!$C8965,Analitico!$A:$A,0))&amp;"%",""),"")</f>
        <v/>
      </c>
    </row>
    <row r="8966" spans="1:11" ht="22.5" x14ac:dyDescent="0.2">
      <c r="A8966" s="1" t="str">
        <f t="shared" si="141"/>
        <v>SINAPI 89725</v>
      </c>
      <c r="B8966" s="3" t="s">
        <v>21527</v>
      </c>
      <c r="C8966" s="3" t="s">
        <v>10288</v>
      </c>
      <c r="D8966" s="2" t="s">
        <v>17440</v>
      </c>
      <c r="E8966" s="3" t="s">
        <v>20622</v>
      </c>
      <c r="F8966" s="67" t="s">
        <v>31782</v>
      </c>
      <c r="G8966" s="67" t="s">
        <v>21222</v>
      </c>
      <c r="I8966" s="3" t="s">
        <v>6298</v>
      </c>
      <c r="J8966" s="3" t="str">
        <f>IF($B8966="SINAPI",IF(ISNUMBER(MATCH(Banco!$C8966,Analitico!$A:$A,0)),INDEX(Analitico!E:E,MATCH(Banco!$C8966,Analitico!$A:$A,0))&amp;"%",""),"")</f>
        <v/>
      </c>
      <c r="K8966" s="3" t="str">
        <f>IF($B8966="SINAPI",IF(ISNUMBER(MATCH(Banco!$C8966,Analitico!$A:$A,0)),INDEX(Analitico!F:F,MATCH(Banco!$C8966,Analitico!$A:$A,0))&amp;"%",""),"")</f>
        <v/>
      </c>
    </row>
    <row r="8967" spans="1:11" ht="22.5" x14ac:dyDescent="0.2">
      <c r="A8967" s="1" t="str">
        <f t="shared" si="141"/>
        <v>SINAPI 89726</v>
      </c>
      <c r="B8967" s="3" t="s">
        <v>21527</v>
      </c>
      <c r="C8967" s="3" t="s">
        <v>10289</v>
      </c>
      <c r="D8967" s="2" t="s">
        <v>17441</v>
      </c>
      <c r="E8967" s="3" t="s">
        <v>20622</v>
      </c>
      <c r="F8967" s="67" t="s">
        <v>4650</v>
      </c>
      <c r="G8967" s="67" t="s">
        <v>5568</v>
      </c>
      <c r="I8967" s="3" t="s">
        <v>6298</v>
      </c>
      <c r="J8967" s="3" t="str">
        <f>IF($B8967="SINAPI",IF(ISNUMBER(MATCH(Banco!$C8967,Analitico!$A:$A,0)),INDEX(Analitico!E:E,MATCH(Banco!$C8967,Analitico!$A:$A,0))&amp;"%",""),"")</f>
        <v/>
      </c>
      <c r="K8967" s="3" t="str">
        <f>IF($B8967="SINAPI",IF(ISNUMBER(MATCH(Banco!$C8967,Analitico!$A:$A,0)),INDEX(Analitico!F:F,MATCH(Banco!$C8967,Analitico!$A:$A,0))&amp;"%",""),"")</f>
        <v/>
      </c>
    </row>
    <row r="8968" spans="1:11" ht="22.5" x14ac:dyDescent="0.2">
      <c r="A8968" s="1" t="str">
        <f t="shared" si="141"/>
        <v>SINAPI 89727</v>
      </c>
      <c r="B8968" s="3" t="s">
        <v>21527</v>
      </c>
      <c r="C8968" s="3" t="s">
        <v>10290</v>
      </c>
      <c r="D8968" s="2" t="s">
        <v>17442</v>
      </c>
      <c r="E8968" s="3" t="s">
        <v>20622</v>
      </c>
      <c r="F8968" s="67" t="s">
        <v>5477</v>
      </c>
      <c r="G8968" s="67" t="s">
        <v>36614</v>
      </c>
      <c r="I8968" s="3" t="s">
        <v>6298</v>
      </c>
      <c r="J8968" s="3" t="str">
        <f>IF($B8968="SINAPI",IF(ISNUMBER(MATCH(Banco!$C8968,Analitico!$A:$A,0)),INDEX(Analitico!E:E,MATCH(Banco!$C8968,Analitico!$A:$A,0))&amp;"%",""),"")</f>
        <v/>
      </c>
      <c r="K8968" s="3" t="str">
        <f>IF($B8968="SINAPI",IF(ISNUMBER(MATCH(Banco!$C8968,Analitico!$A:$A,0)),INDEX(Analitico!F:F,MATCH(Banco!$C8968,Analitico!$A:$A,0))&amp;"%",""),"")</f>
        <v/>
      </c>
    </row>
    <row r="8969" spans="1:11" ht="22.5" x14ac:dyDescent="0.2">
      <c r="A8969" s="1" t="str">
        <f t="shared" si="141"/>
        <v>SINAPI 89728</v>
      </c>
      <c r="B8969" s="3" t="s">
        <v>21527</v>
      </c>
      <c r="C8969" s="3" t="s">
        <v>10291</v>
      </c>
      <c r="D8969" s="2" t="s">
        <v>17443</v>
      </c>
      <c r="E8969" s="3" t="s">
        <v>20622</v>
      </c>
      <c r="F8969" s="67" t="s">
        <v>5561</v>
      </c>
      <c r="G8969" s="67" t="s">
        <v>21307</v>
      </c>
      <c r="I8969" s="3" t="s">
        <v>6298</v>
      </c>
      <c r="J8969" s="3" t="str">
        <f>IF($B8969="SINAPI",IF(ISNUMBER(MATCH(Banco!$C8969,Analitico!$A:$A,0)),INDEX(Analitico!E:E,MATCH(Banco!$C8969,Analitico!$A:$A,0))&amp;"%",""),"")</f>
        <v/>
      </c>
      <c r="K8969" s="3" t="str">
        <f>IF($B8969="SINAPI",IF(ISNUMBER(MATCH(Banco!$C8969,Analitico!$A:$A,0)),INDEX(Analitico!F:F,MATCH(Banco!$C8969,Analitico!$A:$A,0))&amp;"%",""),"")</f>
        <v/>
      </c>
    </row>
    <row r="8970" spans="1:11" ht="22.5" x14ac:dyDescent="0.2">
      <c r="A8970" s="1" t="str">
        <f t="shared" si="141"/>
        <v>SINAPI 89729</v>
      </c>
      <c r="B8970" s="3" t="s">
        <v>21527</v>
      </c>
      <c r="C8970" s="3" t="s">
        <v>10292</v>
      </c>
      <c r="D8970" s="2" t="s">
        <v>17444</v>
      </c>
      <c r="E8970" s="3" t="s">
        <v>20622</v>
      </c>
      <c r="F8970" s="67" t="s">
        <v>28969</v>
      </c>
      <c r="G8970" s="67" t="s">
        <v>4824</v>
      </c>
      <c r="I8970" s="3" t="s">
        <v>6298</v>
      </c>
      <c r="J8970" s="3" t="str">
        <f>IF($B8970="SINAPI",IF(ISNUMBER(MATCH(Banco!$C8970,Analitico!$A:$A,0)),INDEX(Analitico!E:E,MATCH(Banco!$C8970,Analitico!$A:$A,0))&amp;"%",""),"")</f>
        <v/>
      </c>
      <c r="K8970" s="3" t="str">
        <f>IF($B8970="SINAPI",IF(ISNUMBER(MATCH(Banco!$C8970,Analitico!$A:$A,0)),INDEX(Analitico!F:F,MATCH(Banco!$C8970,Analitico!$A:$A,0))&amp;"%",""),"")</f>
        <v/>
      </c>
    </row>
    <row r="8971" spans="1:11" ht="22.5" x14ac:dyDescent="0.2">
      <c r="A8971" s="1" t="str">
        <f t="shared" si="141"/>
        <v>SINAPI 89730</v>
      </c>
      <c r="B8971" s="3" t="s">
        <v>21527</v>
      </c>
      <c r="C8971" s="3" t="s">
        <v>10293</v>
      </c>
      <c r="D8971" s="2" t="s">
        <v>17445</v>
      </c>
      <c r="E8971" s="3" t="s">
        <v>20622</v>
      </c>
      <c r="F8971" s="67" t="s">
        <v>20951</v>
      </c>
      <c r="G8971" s="67" t="s">
        <v>29762</v>
      </c>
      <c r="I8971" s="3" t="s">
        <v>6298</v>
      </c>
      <c r="J8971" s="3" t="str">
        <f>IF($B8971="SINAPI",IF(ISNUMBER(MATCH(Banco!$C8971,Analitico!$A:$A,0)),INDEX(Analitico!E:E,MATCH(Banco!$C8971,Analitico!$A:$A,0))&amp;"%",""),"")</f>
        <v/>
      </c>
      <c r="K8971" s="3" t="str">
        <f>IF($B8971="SINAPI",IF(ISNUMBER(MATCH(Banco!$C8971,Analitico!$A:$A,0)),INDEX(Analitico!F:F,MATCH(Banco!$C8971,Analitico!$A:$A,0))&amp;"%",""),"")</f>
        <v/>
      </c>
    </row>
    <row r="8972" spans="1:11" ht="22.5" x14ac:dyDescent="0.2">
      <c r="A8972" s="1" t="str">
        <f t="shared" si="141"/>
        <v>SINAPI 89731</v>
      </c>
      <c r="B8972" s="3" t="s">
        <v>21527</v>
      </c>
      <c r="C8972" s="3" t="s">
        <v>10294</v>
      </c>
      <c r="D8972" s="2" t="s">
        <v>17446</v>
      </c>
      <c r="E8972" s="3" t="s">
        <v>20622</v>
      </c>
      <c r="F8972" s="67" t="s">
        <v>21620</v>
      </c>
      <c r="G8972" s="67" t="s">
        <v>31914</v>
      </c>
      <c r="I8972" s="3" t="s">
        <v>6298</v>
      </c>
      <c r="J8972" s="3" t="str">
        <f>IF($B8972="SINAPI",IF(ISNUMBER(MATCH(Banco!$C8972,Analitico!$A:$A,0)),INDEX(Analitico!E:E,MATCH(Banco!$C8972,Analitico!$A:$A,0))&amp;"%",""),"")</f>
        <v/>
      </c>
      <c r="K8972" s="3" t="str">
        <f>IF($B8972="SINAPI",IF(ISNUMBER(MATCH(Banco!$C8972,Analitico!$A:$A,0)),INDEX(Analitico!F:F,MATCH(Banco!$C8972,Analitico!$A:$A,0))&amp;"%",""),"")</f>
        <v/>
      </c>
    </row>
    <row r="8973" spans="1:11" ht="22.5" x14ac:dyDescent="0.2">
      <c r="A8973" s="1" t="str">
        <f t="shared" si="141"/>
        <v>SINAPI 89732</v>
      </c>
      <c r="B8973" s="3" t="s">
        <v>21527</v>
      </c>
      <c r="C8973" s="3" t="s">
        <v>10295</v>
      </c>
      <c r="D8973" s="2" t="s">
        <v>17447</v>
      </c>
      <c r="E8973" s="3" t="s">
        <v>20622</v>
      </c>
      <c r="F8973" s="67" t="s">
        <v>6205</v>
      </c>
      <c r="G8973" s="67" t="s">
        <v>5046</v>
      </c>
      <c r="I8973" s="3" t="s">
        <v>6298</v>
      </c>
      <c r="J8973" s="3" t="str">
        <f>IF($B8973="SINAPI",IF(ISNUMBER(MATCH(Banco!$C8973,Analitico!$A:$A,0)),INDEX(Analitico!E:E,MATCH(Banco!$C8973,Analitico!$A:$A,0))&amp;"%",""),"")</f>
        <v/>
      </c>
      <c r="K8973" s="3" t="str">
        <f>IF($B8973="SINAPI",IF(ISNUMBER(MATCH(Banco!$C8973,Analitico!$A:$A,0)),INDEX(Analitico!F:F,MATCH(Banco!$C8973,Analitico!$A:$A,0))&amp;"%",""),"")</f>
        <v/>
      </c>
    </row>
    <row r="8974" spans="1:11" ht="22.5" x14ac:dyDescent="0.2">
      <c r="A8974" s="1" t="str">
        <f t="shared" si="141"/>
        <v>SINAPI 89733</v>
      </c>
      <c r="B8974" s="3" t="s">
        <v>21527</v>
      </c>
      <c r="C8974" s="3" t="s">
        <v>10296</v>
      </c>
      <c r="D8974" s="2" t="s">
        <v>17448</v>
      </c>
      <c r="E8974" s="3" t="s">
        <v>20622</v>
      </c>
      <c r="F8974" s="67" t="s">
        <v>28759</v>
      </c>
      <c r="G8974" s="67" t="s">
        <v>5179</v>
      </c>
      <c r="I8974" s="3" t="s">
        <v>6298</v>
      </c>
      <c r="J8974" s="3" t="str">
        <f>IF($B8974="SINAPI",IF(ISNUMBER(MATCH(Banco!$C8974,Analitico!$A:$A,0)),INDEX(Analitico!E:E,MATCH(Banco!$C8974,Analitico!$A:$A,0))&amp;"%",""),"")</f>
        <v/>
      </c>
      <c r="K8974" s="3" t="str">
        <f>IF($B8974="SINAPI",IF(ISNUMBER(MATCH(Banco!$C8974,Analitico!$A:$A,0)),INDEX(Analitico!F:F,MATCH(Banco!$C8974,Analitico!$A:$A,0))&amp;"%",""),"")</f>
        <v/>
      </c>
    </row>
    <row r="8975" spans="1:11" ht="22.5" x14ac:dyDescent="0.2">
      <c r="A8975" s="1" t="str">
        <f t="shared" si="141"/>
        <v>SINAPI 89734</v>
      </c>
      <c r="B8975" s="3" t="s">
        <v>21527</v>
      </c>
      <c r="C8975" s="3" t="s">
        <v>10297</v>
      </c>
      <c r="D8975" s="2" t="s">
        <v>17449</v>
      </c>
      <c r="E8975" s="3" t="s">
        <v>20622</v>
      </c>
      <c r="F8975" s="67" t="s">
        <v>34501</v>
      </c>
      <c r="G8975" s="67" t="s">
        <v>21203</v>
      </c>
      <c r="I8975" s="3" t="s">
        <v>6298</v>
      </c>
      <c r="J8975" s="3" t="str">
        <f>IF($B8975="SINAPI",IF(ISNUMBER(MATCH(Banco!$C8975,Analitico!$A:$A,0)),INDEX(Analitico!E:E,MATCH(Banco!$C8975,Analitico!$A:$A,0))&amp;"%",""),"")</f>
        <v/>
      </c>
      <c r="K8975" s="3" t="str">
        <f>IF($B8975="SINAPI",IF(ISNUMBER(MATCH(Banco!$C8975,Analitico!$A:$A,0)),INDEX(Analitico!F:F,MATCH(Banco!$C8975,Analitico!$A:$A,0))&amp;"%",""),"")</f>
        <v/>
      </c>
    </row>
    <row r="8976" spans="1:11" ht="22.5" x14ac:dyDescent="0.2">
      <c r="A8976" s="1" t="str">
        <f t="shared" si="141"/>
        <v>SINAPI 89735</v>
      </c>
      <c r="B8976" s="3" t="s">
        <v>21527</v>
      </c>
      <c r="C8976" s="3" t="s">
        <v>10298</v>
      </c>
      <c r="D8976" s="2" t="s">
        <v>17450</v>
      </c>
      <c r="E8976" s="3" t="s">
        <v>20622</v>
      </c>
      <c r="F8976" s="67" t="s">
        <v>6245</v>
      </c>
      <c r="G8976" s="67" t="s">
        <v>34525</v>
      </c>
      <c r="I8976" s="3" t="s">
        <v>6298</v>
      </c>
      <c r="J8976" s="3" t="str">
        <f>IF($B8976="SINAPI",IF(ISNUMBER(MATCH(Banco!$C8976,Analitico!$A:$A,0)),INDEX(Analitico!E:E,MATCH(Banco!$C8976,Analitico!$A:$A,0))&amp;"%",""),"")</f>
        <v/>
      </c>
      <c r="K8976" s="3" t="str">
        <f>IF($B8976="SINAPI",IF(ISNUMBER(MATCH(Banco!$C8976,Analitico!$A:$A,0)),INDEX(Analitico!F:F,MATCH(Banco!$C8976,Analitico!$A:$A,0))&amp;"%",""),"")</f>
        <v/>
      </c>
    </row>
    <row r="8977" spans="1:11" ht="22.5" x14ac:dyDescent="0.2">
      <c r="A8977" s="1" t="str">
        <f t="shared" si="141"/>
        <v>SINAPI 89736</v>
      </c>
      <c r="B8977" s="3" t="s">
        <v>21527</v>
      </c>
      <c r="C8977" s="3" t="s">
        <v>10299</v>
      </c>
      <c r="D8977" s="2" t="s">
        <v>17451</v>
      </c>
      <c r="E8977" s="3" t="s">
        <v>20622</v>
      </c>
      <c r="F8977" s="67" t="s">
        <v>4497</v>
      </c>
      <c r="G8977" s="67" t="s">
        <v>5807</v>
      </c>
      <c r="I8977" s="3" t="s">
        <v>6298</v>
      </c>
      <c r="J8977" s="3" t="str">
        <f>IF($B8977="SINAPI",IF(ISNUMBER(MATCH(Banco!$C8977,Analitico!$A:$A,0)),INDEX(Analitico!E:E,MATCH(Banco!$C8977,Analitico!$A:$A,0))&amp;"%",""),"")</f>
        <v/>
      </c>
      <c r="K8977" s="3" t="str">
        <f>IF($B8977="SINAPI",IF(ISNUMBER(MATCH(Banco!$C8977,Analitico!$A:$A,0)),INDEX(Analitico!F:F,MATCH(Banco!$C8977,Analitico!$A:$A,0))&amp;"%",""),"")</f>
        <v/>
      </c>
    </row>
    <row r="8978" spans="1:11" ht="22.5" x14ac:dyDescent="0.2">
      <c r="A8978" s="1" t="str">
        <f t="shared" si="141"/>
        <v>SINAPI 89737</v>
      </c>
      <c r="B8978" s="3" t="s">
        <v>21527</v>
      </c>
      <c r="C8978" s="3" t="s">
        <v>10300</v>
      </c>
      <c r="D8978" s="2" t="s">
        <v>17452</v>
      </c>
      <c r="E8978" s="3" t="s">
        <v>20622</v>
      </c>
      <c r="F8978" s="67" t="s">
        <v>21344</v>
      </c>
      <c r="G8978" s="67" t="s">
        <v>5303</v>
      </c>
      <c r="I8978" s="3" t="s">
        <v>6298</v>
      </c>
      <c r="J8978" s="3" t="str">
        <f>IF($B8978="SINAPI",IF(ISNUMBER(MATCH(Banco!$C8978,Analitico!$A:$A,0)),INDEX(Analitico!E:E,MATCH(Banco!$C8978,Analitico!$A:$A,0))&amp;"%",""),"")</f>
        <v/>
      </c>
      <c r="K8978" s="3" t="str">
        <f>IF($B8978="SINAPI",IF(ISNUMBER(MATCH(Banco!$C8978,Analitico!$A:$A,0)),INDEX(Analitico!F:F,MATCH(Banco!$C8978,Analitico!$A:$A,0))&amp;"%",""),"")</f>
        <v/>
      </c>
    </row>
    <row r="8979" spans="1:11" ht="22.5" x14ac:dyDescent="0.2">
      <c r="A8979" s="1" t="str">
        <f t="shared" si="141"/>
        <v>SINAPI 89738</v>
      </c>
      <c r="B8979" s="3" t="s">
        <v>21527</v>
      </c>
      <c r="C8979" s="3" t="s">
        <v>10301</v>
      </c>
      <c r="D8979" s="2" t="s">
        <v>17453</v>
      </c>
      <c r="E8979" s="3" t="s">
        <v>20622</v>
      </c>
      <c r="F8979" s="67" t="s">
        <v>20959</v>
      </c>
      <c r="G8979" s="67" t="s">
        <v>36615</v>
      </c>
      <c r="I8979" s="3" t="s">
        <v>6298</v>
      </c>
      <c r="J8979" s="3" t="str">
        <f>IF($B8979="SINAPI",IF(ISNUMBER(MATCH(Banco!$C8979,Analitico!$A:$A,0)),INDEX(Analitico!E:E,MATCH(Banco!$C8979,Analitico!$A:$A,0))&amp;"%",""),"")</f>
        <v/>
      </c>
      <c r="K8979" s="3" t="str">
        <f>IF($B8979="SINAPI",IF(ISNUMBER(MATCH(Banco!$C8979,Analitico!$A:$A,0)),INDEX(Analitico!F:F,MATCH(Banco!$C8979,Analitico!$A:$A,0))&amp;"%",""),"")</f>
        <v/>
      </c>
    </row>
    <row r="8980" spans="1:11" ht="22.5" x14ac:dyDescent="0.2">
      <c r="A8980" s="1" t="str">
        <f t="shared" si="141"/>
        <v>SINAPI 89739</v>
      </c>
      <c r="B8980" s="3" t="s">
        <v>21527</v>
      </c>
      <c r="C8980" s="3" t="s">
        <v>10302</v>
      </c>
      <c r="D8980" s="2" t="s">
        <v>17454</v>
      </c>
      <c r="E8980" s="3" t="s">
        <v>20622</v>
      </c>
      <c r="F8980" s="67" t="s">
        <v>5465</v>
      </c>
      <c r="G8980" s="67" t="s">
        <v>20741</v>
      </c>
      <c r="I8980" s="3" t="s">
        <v>6298</v>
      </c>
      <c r="J8980" s="3" t="str">
        <f>IF($B8980="SINAPI",IF(ISNUMBER(MATCH(Banco!$C8980,Analitico!$A:$A,0)),INDEX(Analitico!E:E,MATCH(Banco!$C8980,Analitico!$A:$A,0))&amp;"%",""),"")</f>
        <v/>
      </c>
      <c r="K8980" s="3" t="str">
        <f>IF($B8980="SINAPI",IF(ISNUMBER(MATCH(Banco!$C8980,Analitico!$A:$A,0)),INDEX(Analitico!F:F,MATCH(Banco!$C8980,Analitico!$A:$A,0))&amp;"%",""),"")</f>
        <v/>
      </c>
    </row>
    <row r="8981" spans="1:11" ht="22.5" x14ac:dyDescent="0.2">
      <c r="A8981" s="1" t="str">
        <f t="shared" si="141"/>
        <v>SINAPI 89740</v>
      </c>
      <c r="B8981" s="3" t="s">
        <v>21527</v>
      </c>
      <c r="C8981" s="3" t="s">
        <v>10303</v>
      </c>
      <c r="D8981" s="2" t="s">
        <v>17455</v>
      </c>
      <c r="E8981" s="3" t="s">
        <v>20622</v>
      </c>
      <c r="F8981" s="67" t="s">
        <v>4817</v>
      </c>
      <c r="G8981" s="67" t="s">
        <v>6110</v>
      </c>
      <c r="I8981" s="3" t="s">
        <v>6298</v>
      </c>
      <c r="J8981" s="3" t="str">
        <f>IF($B8981="SINAPI",IF(ISNUMBER(MATCH(Banco!$C8981,Analitico!$A:$A,0)),INDEX(Analitico!E:E,MATCH(Banco!$C8981,Analitico!$A:$A,0))&amp;"%",""),"")</f>
        <v/>
      </c>
      <c r="K8981" s="3" t="str">
        <f>IF($B8981="SINAPI",IF(ISNUMBER(MATCH(Banco!$C8981,Analitico!$A:$A,0)),INDEX(Analitico!F:F,MATCH(Banco!$C8981,Analitico!$A:$A,0))&amp;"%",""),"")</f>
        <v/>
      </c>
    </row>
    <row r="8982" spans="1:11" ht="22.5" x14ac:dyDescent="0.2">
      <c r="A8982" s="1" t="str">
        <f t="shared" si="141"/>
        <v>SINAPI 89741</v>
      </c>
      <c r="B8982" s="3" t="s">
        <v>21527</v>
      </c>
      <c r="C8982" s="3" t="s">
        <v>10304</v>
      </c>
      <c r="D8982" s="2" t="s">
        <v>17456</v>
      </c>
      <c r="E8982" s="3" t="s">
        <v>20622</v>
      </c>
      <c r="F8982" s="67" t="s">
        <v>36601</v>
      </c>
      <c r="G8982" s="67" t="s">
        <v>21159</v>
      </c>
      <c r="I8982" s="3" t="s">
        <v>6298</v>
      </c>
      <c r="J8982" s="3" t="str">
        <f>IF($B8982="SINAPI",IF(ISNUMBER(MATCH(Banco!$C8982,Analitico!$A:$A,0)),INDEX(Analitico!E:E,MATCH(Banco!$C8982,Analitico!$A:$A,0))&amp;"%",""),"")</f>
        <v/>
      </c>
      <c r="K8982" s="3" t="str">
        <f>IF($B8982="SINAPI",IF(ISNUMBER(MATCH(Banco!$C8982,Analitico!$A:$A,0)),INDEX(Analitico!F:F,MATCH(Banco!$C8982,Analitico!$A:$A,0))&amp;"%",""),"")</f>
        <v/>
      </c>
    </row>
    <row r="8983" spans="1:11" ht="22.5" x14ac:dyDescent="0.2">
      <c r="A8983" s="1" t="str">
        <f t="shared" si="141"/>
        <v>SINAPI 89742</v>
      </c>
      <c r="B8983" s="3" t="s">
        <v>21527</v>
      </c>
      <c r="C8983" s="3" t="s">
        <v>10305</v>
      </c>
      <c r="D8983" s="2" t="s">
        <v>17457</v>
      </c>
      <c r="E8983" s="3" t="s">
        <v>20622</v>
      </c>
      <c r="F8983" s="67" t="s">
        <v>29775</v>
      </c>
      <c r="G8983" s="67" t="s">
        <v>21412</v>
      </c>
      <c r="I8983" s="3" t="s">
        <v>6298</v>
      </c>
      <c r="J8983" s="3" t="str">
        <f>IF($B8983="SINAPI",IF(ISNUMBER(MATCH(Banco!$C8983,Analitico!$A:$A,0)),INDEX(Analitico!E:E,MATCH(Banco!$C8983,Analitico!$A:$A,0))&amp;"%",""),"")</f>
        <v/>
      </c>
      <c r="K8983" s="3" t="str">
        <f>IF($B8983="SINAPI",IF(ISNUMBER(MATCH(Banco!$C8983,Analitico!$A:$A,0)),INDEX(Analitico!F:F,MATCH(Banco!$C8983,Analitico!$A:$A,0))&amp;"%",""),"")</f>
        <v/>
      </c>
    </row>
    <row r="8984" spans="1:11" ht="22.5" x14ac:dyDescent="0.2">
      <c r="A8984" s="1" t="str">
        <f t="shared" si="141"/>
        <v>SINAPI 89743</v>
      </c>
      <c r="B8984" s="3" t="s">
        <v>21527</v>
      </c>
      <c r="C8984" s="3" t="s">
        <v>10306</v>
      </c>
      <c r="D8984" s="2" t="s">
        <v>17458</v>
      </c>
      <c r="E8984" s="3" t="s">
        <v>20622</v>
      </c>
      <c r="F8984" s="67" t="s">
        <v>37958</v>
      </c>
      <c r="G8984" s="67" t="s">
        <v>36616</v>
      </c>
      <c r="I8984" s="3" t="s">
        <v>6298</v>
      </c>
      <c r="J8984" s="3" t="str">
        <f>IF($B8984="SINAPI",IF(ISNUMBER(MATCH(Banco!$C8984,Analitico!$A:$A,0)),INDEX(Analitico!E:E,MATCH(Banco!$C8984,Analitico!$A:$A,0))&amp;"%",""),"")</f>
        <v/>
      </c>
      <c r="K8984" s="3" t="str">
        <f>IF($B8984="SINAPI",IF(ISNUMBER(MATCH(Banco!$C8984,Analitico!$A:$A,0)),INDEX(Analitico!F:F,MATCH(Banco!$C8984,Analitico!$A:$A,0))&amp;"%",""),"")</f>
        <v/>
      </c>
    </row>
    <row r="8985" spans="1:11" ht="22.5" x14ac:dyDescent="0.2">
      <c r="A8985" s="1" t="str">
        <f t="shared" si="141"/>
        <v>SINAPI 89744</v>
      </c>
      <c r="B8985" s="3" t="s">
        <v>21527</v>
      </c>
      <c r="C8985" s="3" t="s">
        <v>10307</v>
      </c>
      <c r="D8985" s="2" t="s">
        <v>17459</v>
      </c>
      <c r="E8985" s="3" t="s">
        <v>20622</v>
      </c>
      <c r="F8985" s="67" t="s">
        <v>21406</v>
      </c>
      <c r="G8985" s="67" t="s">
        <v>35321</v>
      </c>
      <c r="I8985" s="3" t="s">
        <v>6298</v>
      </c>
      <c r="J8985" s="3" t="str">
        <f>IF($B8985="SINAPI",IF(ISNUMBER(MATCH(Banco!$C8985,Analitico!$A:$A,0)),INDEX(Analitico!E:E,MATCH(Banco!$C8985,Analitico!$A:$A,0))&amp;"%",""),"")</f>
        <v/>
      </c>
      <c r="K8985" s="3" t="str">
        <f>IF($B8985="SINAPI",IF(ISNUMBER(MATCH(Banco!$C8985,Analitico!$A:$A,0)),INDEX(Analitico!F:F,MATCH(Banco!$C8985,Analitico!$A:$A,0))&amp;"%",""),"")</f>
        <v/>
      </c>
    </row>
    <row r="8986" spans="1:11" ht="22.5" x14ac:dyDescent="0.2">
      <c r="A8986" s="1" t="str">
        <f t="shared" si="141"/>
        <v>SINAPI 89746</v>
      </c>
      <c r="B8986" s="3" t="s">
        <v>21527</v>
      </c>
      <c r="C8986" s="3" t="s">
        <v>10308</v>
      </c>
      <c r="D8986" s="2" t="s">
        <v>17460</v>
      </c>
      <c r="E8986" s="3" t="s">
        <v>20622</v>
      </c>
      <c r="F8986" s="67" t="s">
        <v>37888</v>
      </c>
      <c r="G8986" s="67" t="s">
        <v>30053</v>
      </c>
      <c r="I8986" s="3" t="s">
        <v>6298</v>
      </c>
      <c r="J8986" s="3" t="str">
        <f>IF($B8986="SINAPI",IF(ISNUMBER(MATCH(Banco!$C8986,Analitico!$A:$A,0)),INDEX(Analitico!E:E,MATCH(Banco!$C8986,Analitico!$A:$A,0))&amp;"%",""),"")</f>
        <v/>
      </c>
      <c r="K8986" s="3" t="str">
        <f>IF($B8986="SINAPI",IF(ISNUMBER(MATCH(Banco!$C8986,Analitico!$A:$A,0)),INDEX(Analitico!F:F,MATCH(Banco!$C8986,Analitico!$A:$A,0))&amp;"%",""),"")</f>
        <v/>
      </c>
    </row>
    <row r="8987" spans="1:11" ht="22.5" x14ac:dyDescent="0.2">
      <c r="A8987" s="1" t="str">
        <f t="shared" si="141"/>
        <v>SINAPI 89747</v>
      </c>
      <c r="B8987" s="3" t="s">
        <v>21527</v>
      </c>
      <c r="C8987" s="3" t="s">
        <v>10309</v>
      </c>
      <c r="D8987" s="2" t="s">
        <v>17461</v>
      </c>
      <c r="E8987" s="3" t="s">
        <v>20622</v>
      </c>
      <c r="F8987" s="67" t="s">
        <v>20829</v>
      </c>
      <c r="G8987" s="67" t="s">
        <v>20949</v>
      </c>
      <c r="I8987" s="3" t="s">
        <v>6298</v>
      </c>
      <c r="J8987" s="3" t="str">
        <f>IF($B8987="SINAPI",IF(ISNUMBER(MATCH(Banco!$C8987,Analitico!$A:$A,0)),INDEX(Analitico!E:E,MATCH(Banco!$C8987,Analitico!$A:$A,0))&amp;"%",""),"")</f>
        <v/>
      </c>
      <c r="K8987" s="3" t="str">
        <f>IF($B8987="SINAPI",IF(ISNUMBER(MATCH(Banco!$C8987,Analitico!$A:$A,0)),INDEX(Analitico!F:F,MATCH(Banco!$C8987,Analitico!$A:$A,0))&amp;"%",""),"")</f>
        <v/>
      </c>
    </row>
    <row r="8988" spans="1:11" ht="22.5" x14ac:dyDescent="0.2">
      <c r="A8988" s="1" t="str">
        <f t="shared" si="141"/>
        <v>SINAPI 89748</v>
      </c>
      <c r="B8988" s="3" t="s">
        <v>21527</v>
      </c>
      <c r="C8988" s="3" t="s">
        <v>10310</v>
      </c>
      <c r="D8988" s="2" t="s">
        <v>17462</v>
      </c>
      <c r="E8988" s="3" t="s">
        <v>20622</v>
      </c>
      <c r="F8988" s="67" t="s">
        <v>34377</v>
      </c>
      <c r="G8988" s="67" t="s">
        <v>21622</v>
      </c>
      <c r="I8988" s="3" t="s">
        <v>6298</v>
      </c>
      <c r="J8988" s="3" t="str">
        <f>IF($B8988="SINAPI",IF(ISNUMBER(MATCH(Banco!$C8988,Analitico!$A:$A,0)),INDEX(Analitico!E:E,MATCH(Banco!$C8988,Analitico!$A:$A,0))&amp;"%",""),"")</f>
        <v/>
      </c>
      <c r="K8988" s="3" t="str">
        <f>IF($B8988="SINAPI",IF(ISNUMBER(MATCH(Banco!$C8988,Analitico!$A:$A,0)),INDEX(Analitico!F:F,MATCH(Banco!$C8988,Analitico!$A:$A,0))&amp;"%",""),"")</f>
        <v/>
      </c>
    </row>
    <row r="8989" spans="1:11" ht="22.5" x14ac:dyDescent="0.2">
      <c r="A8989" s="1" t="str">
        <f t="shared" si="141"/>
        <v>SINAPI 89749</v>
      </c>
      <c r="B8989" s="3" t="s">
        <v>21527</v>
      </c>
      <c r="C8989" s="3" t="s">
        <v>10311</v>
      </c>
      <c r="D8989" s="2" t="s">
        <v>17463</v>
      </c>
      <c r="E8989" s="3" t="s">
        <v>20622</v>
      </c>
      <c r="F8989" s="67" t="s">
        <v>21221</v>
      </c>
      <c r="G8989" s="67" t="s">
        <v>21784</v>
      </c>
      <c r="I8989" s="3" t="s">
        <v>6298</v>
      </c>
      <c r="J8989" s="3" t="str">
        <f>IF($B8989="SINAPI",IF(ISNUMBER(MATCH(Banco!$C8989,Analitico!$A:$A,0)),INDEX(Analitico!E:E,MATCH(Banco!$C8989,Analitico!$A:$A,0))&amp;"%",""),"")</f>
        <v/>
      </c>
      <c r="K8989" s="3" t="str">
        <f>IF($B8989="SINAPI",IF(ISNUMBER(MATCH(Banco!$C8989,Analitico!$A:$A,0)),INDEX(Analitico!F:F,MATCH(Banco!$C8989,Analitico!$A:$A,0))&amp;"%",""),"")</f>
        <v/>
      </c>
    </row>
    <row r="8990" spans="1:11" ht="22.5" x14ac:dyDescent="0.2">
      <c r="A8990" s="1" t="str">
        <f t="shared" si="141"/>
        <v>SINAPI 89750</v>
      </c>
      <c r="B8990" s="3" t="s">
        <v>21527</v>
      </c>
      <c r="C8990" s="3" t="s">
        <v>10312</v>
      </c>
      <c r="D8990" s="2" t="s">
        <v>17464</v>
      </c>
      <c r="E8990" s="3" t="s">
        <v>20622</v>
      </c>
      <c r="F8990" s="67" t="s">
        <v>21313</v>
      </c>
      <c r="G8990" s="67" t="s">
        <v>5753</v>
      </c>
      <c r="I8990" s="3" t="s">
        <v>6298</v>
      </c>
      <c r="J8990" s="3" t="str">
        <f>IF($B8990="SINAPI",IF(ISNUMBER(MATCH(Banco!$C8990,Analitico!$A:$A,0)),INDEX(Analitico!E:E,MATCH(Banco!$C8990,Analitico!$A:$A,0))&amp;"%",""),"")</f>
        <v/>
      </c>
      <c r="K8990" s="3" t="str">
        <f>IF($B8990="SINAPI",IF(ISNUMBER(MATCH(Banco!$C8990,Analitico!$A:$A,0)),INDEX(Analitico!F:F,MATCH(Banco!$C8990,Analitico!$A:$A,0))&amp;"%",""),"")</f>
        <v/>
      </c>
    </row>
    <row r="8991" spans="1:11" ht="22.5" x14ac:dyDescent="0.2">
      <c r="A8991" s="1" t="str">
        <f t="shared" si="141"/>
        <v>SINAPI 89752</v>
      </c>
      <c r="B8991" s="3" t="s">
        <v>21527</v>
      </c>
      <c r="C8991" s="3" t="s">
        <v>10313</v>
      </c>
      <c r="D8991" s="2" t="s">
        <v>17465</v>
      </c>
      <c r="E8991" s="3" t="s">
        <v>20622</v>
      </c>
      <c r="F8991" s="67" t="s">
        <v>4777</v>
      </c>
      <c r="G8991" s="67" t="s">
        <v>4914</v>
      </c>
      <c r="I8991" s="3" t="s">
        <v>6298</v>
      </c>
      <c r="J8991" s="3" t="str">
        <f>IF($B8991="SINAPI",IF(ISNUMBER(MATCH(Banco!$C8991,Analitico!$A:$A,0)),INDEX(Analitico!E:E,MATCH(Banco!$C8991,Analitico!$A:$A,0))&amp;"%",""),"")</f>
        <v/>
      </c>
      <c r="K8991" s="3" t="str">
        <f>IF($B8991="SINAPI",IF(ISNUMBER(MATCH(Banco!$C8991,Analitico!$A:$A,0)),INDEX(Analitico!F:F,MATCH(Banco!$C8991,Analitico!$A:$A,0))&amp;"%",""),"")</f>
        <v/>
      </c>
    </row>
    <row r="8992" spans="1:11" ht="22.5" x14ac:dyDescent="0.2">
      <c r="A8992" s="1" t="str">
        <f t="shared" si="141"/>
        <v>SINAPI 89753</v>
      </c>
      <c r="B8992" s="3" t="s">
        <v>21527</v>
      </c>
      <c r="C8992" s="3" t="s">
        <v>10314</v>
      </c>
      <c r="D8992" s="2" t="s">
        <v>17466</v>
      </c>
      <c r="E8992" s="3" t="s">
        <v>20622</v>
      </c>
      <c r="F8992" s="67" t="s">
        <v>6068</v>
      </c>
      <c r="G8992" s="67" t="s">
        <v>20832</v>
      </c>
      <c r="I8992" s="3" t="s">
        <v>6298</v>
      </c>
      <c r="J8992" s="3" t="str">
        <f>IF($B8992="SINAPI",IF(ISNUMBER(MATCH(Banco!$C8992,Analitico!$A:$A,0)),INDEX(Analitico!E:E,MATCH(Banco!$C8992,Analitico!$A:$A,0))&amp;"%",""),"")</f>
        <v/>
      </c>
      <c r="K8992" s="3" t="str">
        <f>IF($B8992="SINAPI",IF(ISNUMBER(MATCH(Banco!$C8992,Analitico!$A:$A,0)),INDEX(Analitico!F:F,MATCH(Banco!$C8992,Analitico!$A:$A,0))&amp;"%",""),"")</f>
        <v/>
      </c>
    </row>
    <row r="8993" spans="1:11" ht="22.5" x14ac:dyDescent="0.2">
      <c r="A8993" s="1" t="str">
        <f t="shared" si="141"/>
        <v>SINAPI 89754</v>
      </c>
      <c r="B8993" s="3" t="s">
        <v>21527</v>
      </c>
      <c r="C8993" s="3" t="s">
        <v>10315</v>
      </c>
      <c r="D8993" s="2" t="s">
        <v>17467</v>
      </c>
      <c r="E8993" s="3" t="s">
        <v>20622</v>
      </c>
      <c r="F8993" s="67" t="s">
        <v>21222</v>
      </c>
      <c r="G8993" s="67" t="s">
        <v>6124</v>
      </c>
      <c r="I8993" s="3" t="s">
        <v>6298</v>
      </c>
      <c r="J8993" s="3" t="str">
        <f>IF($B8993="SINAPI",IF(ISNUMBER(MATCH(Banco!$C8993,Analitico!$A:$A,0)),INDEX(Analitico!E:E,MATCH(Banco!$C8993,Analitico!$A:$A,0))&amp;"%",""),"")</f>
        <v/>
      </c>
      <c r="K8993" s="3" t="str">
        <f>IF($B8993="SINAPI",IF(ISNUMBER(MATCH(Banco!$C8993,Analitico!$A:$A,0)),INDEX(Analitico!F:F,MATCH(Banco!$C8993,Analitico!$A:$A,0))&amp;"%",""),"")</f>
        <v/>
      </c>
    </row>
    <row r="8994" spans="1:11" ht="22.5" x14ac:dyDescent="0.2">
      <c r="A8994" s="1" t="str">
        <f t="shared" si="141"/>
        <v>SINAPI 89755</v>
      </c>
      <c r="B8994" s="3" t="s">
        <v>21527</v>
      </c>
      <c r="C8994" s="3" t="s">
        <v>10316</v>
      </c>
      <c r="D8994" s="2" t="s">
        <v>17468</v>
      </c>
      <c r="E8994" s="3" t="s">
        <v>20622</v>
      </c>
      <c r="F8994" s="67" t="s">
        <v>5525</v>
      </c>
      <c r="G8994" s="67" t="s">
        <v>21669</v>
      </c>
      <c r="I8994" s="3" t="s">
        <v>6298</v>
      </c>
      <c r="J8994" s="3" t="str">
        <f>IF($B8994="SINAPI",IF(ISNUMBER(MATCH(Banco!$C8994,Analitico!$A:$A,0)),INDEX(Analitico!E:E,MATCH(Banco!$C8994,Analitico!$A:$A,0))&amp;"%",""),"")</f>
        <v/>
      </c>
      <c r="K8994" s="3" t="str">
        <f>IF($B8994="SINAPI",IF(ISNUMBER(MATCH(Banco!$C8994,Analitico!$A:$A,0)),INDEX(Analitico!F:F,MATCH(Banco!$C8994,Analitico!$A:$A,0))&amp;"%",""),"")</f>
        <v/>
      </c>
    </row>
    <row r="8995" spans="1:11" ht="22.5" x14ac:dyDescent="0.2">
      <c r="A8995" s="1" t="str">
        <f t="shared" ref="A8995:A9058" si="142">CONCATENAR</f>
        <v>SINAPI 89756</v>
      </c>
      <c r="B8995" s="3" t="s">
        <v>21527</v>
      </c>
      <c r="C8995" s="3" t="s">
        <v>10317</v>
      </c>
      <c r="D8995" s="2" t="s">
        <v>17469</v>
      </c>
      <c r="E8995" s="3" t="s">
        <v>20622</v>
      </c>
      <c r="F8995" s="67" t="s">
        <v>33785</v>
      </c>
      <c r="G8995" s="67" t="s">
        <v>32009</v>
      </c>
      <c r="I8995" s="3" t="s">
        <v>6298</v>
      </c>
      <c r="J8995" s="3" t="str">
        <f>IF($B8995="SINAPI",IF(ISNUMBER(MATCH(Banco!$C8995,Analitico!$A:$A,0)),INDEX(Analitico!E:E,MATCH(Banco!$C8995,Analitico!$A:$A,0))&amp;"%",""),"")</f>
        <v/>
      </c>
      <c r="K8995" s="3" t="str">
        <f>IF($B8995="SINAPI",IF(ISNUMBER(MATCH(Banco!$C8995,Analitico!$A:$A,0)),INDEX(Analitico!F:F,MATCH(Banco!$C8995,Analitico!$A:$A,0))&amp;"%",""),"")</f>
        <v/>
      </c>
    </row>
    <row r="8996" spans="1:11" ht="22.5" x14ac:dyDescent="0.2">
      <c r="A8996" s="1" t="str">
        <f t="shared" si="142"/>
        <v>SINAPI 89757</v>
      </c>
      <c r="B8996" s="3" t="s">
        <v>21527</v>
      </c>
      <c r="C8996" s="3" t="s">
        <v>10318</v>
      </c>
      <c r="D8996" s="2" t="s">
        <v>17470</v>
      </c>
      <c r="E8996" s="3" t="s">
        <v>20622</v>
      </c>
      <c r="F8996" s="67" t="s">
        <v>28946</v>
      </c>
      <c r="G8996" s="67" t="s">
        <v>6043</v>
      </c>
      <c r="I8996" s="3" t="s">
        <v>6298</v>
      </c>
      <c r="J8996" s="3" t="str">
        <f>IF($B8996="SINAPI",IF(ISNUMBER(MATCH(Banco!$C8996,Analitico!$A:$A,0)),INDEX(Analitico!E:E,MATCH(Banco!$C8996,Analitico!$A:$A,0))&amp;"%",""),"")</f>
        <v/>
      </c>
      <c r="K8996" s="3" t="str">
        <f>IF($B8996="SINAPI",IF(ISNUMBER(MATCH(Banco!$C8996,Analitico!$A:$A,0)),INDEX(Analitico!F:F,MATCH(Banco!$C8996,Analitico!$A:$A,0))&amp;"%",""),"")</f>
        <v/>
      </c>
    </row>
    <row r="8997" spans="1:11" ht="22.5" x14ac:dyDescent="0.2">
      <c r="A8997" s="1" t="str">
        <f t="shared" si="142"/>
        <v>SINAPI 89758</v>
      </c>
      <c r="B8997" s="3" t="s">
        <v>21527</v>
      </c>
      <c r="C8997" s="3" t="s">
        <v>10319</v>
      </c>
      <c r="D8997" s="2" t="s">
        <v>17471</v>
      </c>
      <c r="E8997" s="3" t="s">
        <v>20622</v>
      </c>
      <c r="F8997" s="67" t="s">
        <v>31889</v>
      </c>
      <c r="G8997" s="67" t="s">
        <v>36617</v>
      </c>
      <c r="I8997" s="3" t="s">
        <v>6298</v>
      </c>
      <c r="J8997" s="3" t="str">
        <f>IF($B8997="SINAPI",IF(ISNUMBER(MATCH(Banco!$C8997,Analitico!$A:$A,0)),INDEX(Analitico!E:E,MATCH(Banco!$C8997,Analitico!$A:$A,0))&amp;"%",""),"")</f>
        <v/>
      </c>
      <c r="K8997" s="3" t="str">
        <f>IF($B8997="SINAPI",IF(ISNUMBER(MATCH(Banco!$C8997,Analitico!$A:$A,0)),INDEX(Analitico!F:F,MATCH(Banco!$C8997,Analitico!$A:$A,0))&amp;"%",""),"")</f>
        <v/>
      </c>
    </row>
    <row r="8998" spans="1:11" ht="22.5" x14ac:dyDescent="0.2">
      <c r="A8998" s="1" t="str">
        <f t="shared" si="142"/>
        <v>SINAPI 89759</v>
      </c>
      <c r="B8998" s="3" t="s">
        <v>21527</v>
      </c>
      <c r="C8998" s="3" t="s">
        <v>10320</v>
      </c>
      <c r="D8998" s="2" t="s">
        <v>17472</v>
      </c>
      <c r="E8998" s="3" t="s">
        <v>20622</v>
      </c>
      <c r="F8998" s="67" t="s">
        <v>20990</v>
      </c>
      <c r="G8998" s="67" t="s">
        <v>5027</v>
      </c>
      <c r="I8998" s="3" t="s">
        <v>6298</v>
      </c>
      <c r="J8998" s="3" t="str">
        <f>IF($B8998="SINAPI",IF(ISNUMBER(MATCH(Banco!$C8998,Analitico!$A:$A,0)),INDEX(Analitico!E:E,MATCH(Banco!$C8998,Analitico!$A:$A,0))&amp;"%",""),"")</f>
        <v/>
      </c>
      <c r="K8998" s="3" t="str">
        <f>IF($B8998="SINAPI",IF(ISNUMBER(MATCH(Banco!$C8998,Analitico!$A:$A,0)),INDEX(Analitico!F:F,MATCH(Banco!$C8998,Analitico!$A:$A,0))&amp;"%",""),"")</f>
        <v/>
      </c>
    </row>
    <row r="8999" spans="1:11" ht="22.5" x14ac:dyDescent="0.2">
      <c r="A8999" s="1" t="str">
        <f t="shared" si="142"/>
        <v>SINAPI 89760</v>
      </c>
      <c r="B8999" s="3" t="s">
        <v>21527</v>
      </c>
      <c r="C8999" s="3" t="s">
        <v>10321</v>
      </c>
      <c r="D8999" s="2" t="s">
        <v>17473</v>
      </c>
      <c r="E8999" s="3" t="s">
        <v>20622</v>
      </c>
      <c r="F8999" s="67" t="s">
        <v>29670</v>
      </c>
      <c r="G8999" s="67" t="s">
        <v>30886</v>
      </c>
      <c r="I8999" s="3" t="s">
        <v>6298</v>
      </c>
      <c r="J8999" s="3" t="str">
        <f>IF($B8999="SINAPI",IF(ISNUMBER(MATCH(Banco!$C8999,Analitico!$A:$A,0)),INDEX(Analitico!E:E,MATCH(Banco!$C8999,Analitico!$A:$A,0))&amp;"%",""),"")</f>
        <v/>
      </c>
      <c r="K8999" s="3" t="str">
        <f>IF($B8999="SINAPI",IF(ISNUMBER(MATCH(Banco!$C8999,Analitico!$A:$A,0)),INDEX(Analitico!F:F,MATCH(Banco!$C8999,Analitico!$A:$A,0))&amp;"%",""),"")</f>
        <v/>
      </c>
    </row>
    <row r="9000" spans="1:11" ht="22.5" x14ac:dyDescent="0.2">
      <c r="A9000" s="1" t="str">
        <f t="shared" si="142"/>
        <v>SINAPI 89761</v>
      </c>
      <c r="B9000" s="3" t="s">
        <v>21527</v>
      </c>
      <c r="C9000" s="3" t="s">
        <v>10322</v>
      </c>
      <c r="D9000" s="2" t="s">
        <v>17474</v>
      </c>
      <c r="E9000" s="3" t="s">
        <v>20622</v>
      </c>
      <c r="F9000" s="67" t="s">
        <v>28977</v>
      </c>
      <c r="G9000" s="67" t="s">
        <v>28714</v>
      </c>
      <c r="I9000" s="3" t="s">
        <v>6298</v>
      </c>
      <c r="J9000" s="3" t="str">
        <f>IF($B9000="SINAPI",IF(ISNUMBER(MATCH(Banco!$C9000,Analitico!$A:$A,0)),INDEX(Analitico!E:E,MATCH(Banco!$C9000,Analitico!$A:$A,0))&amp;"%",""),"")</f>
        <v/>
      </c>
      <c r="K9000" s="3" t="str">
        <f>IF($B9000="SINAPI",IF(ISNUMBER(MATCH(Banco!$C9000,Analitico!$A:$A,0)),INDEX(Analitico!F:F,MATCH(Banco!$C9000,Analitico!$A:$A,0))&amp;"%",""),"")</f>
        <v/>
      </c>
    </row>
    <row r="9001" spans="1:11" ht="22.5" x14ac:dyDescent="0.2">
      <c r="A9001" s="1" t="str">
        <f t="shared" si="142"/>
        <v>SINAPI 89762</v>
      </c>
      <c r="B9001" s="3" t="s">
        <v>21527</v>
      </c>
      <c r="C9001" s="3" t="s">
        <v>10323</v>
      </c>
      <c r="D9001" s="2" t="s">
        <v>17475</v>
      </c>
      <c r="E9001" s="3" t="s">
        <v>20622</v>
      </c>
      <c r="F9001" s="67" t="s">
        <v>21615</v>
      </c>
      <c r="G9001" s="67" t="s">
        <v>29917</v>
      </c>
      <c r="I9001" s="3" t="s">
        <v>6298</v>
      </c>
      <c r="J9001" s="3" t="str">
        <f>IF($B9001="SINAPI",IF(ISNUMBER(MATCH(Banco!$C9001,Analitico!$A:$A,0)),INDEX(Analitico!E:E,MATCH(Banco!$C9001,Analitico!$A:$A,0))&amp;"%",""),"")</f>
        <v/>
      </c>
      <c r="K9001" s="3" t="str">
        <f>IF($B9001="SINAPI",IF(ISNUMBER(MATCH(Banco!$C9001,Analitico!$A:$A,0)),INDEX(Analitico!F:F,MATCH(Banco!$C9001,Analitico!$A:$A,0))&amp;"%",""),"")</f>
        <v/>
      </c>
    </row>
    <row r="9002" spans="1:11" ht="22.5" x14ac:dyDescent="0.2">
      <c r="A9002" s="1" t="str">
        <f t="shared" si="142"/>
        <v>SINAPI 89763</v>
      </c>
      <c r="B9002" s="3" t="s">
        <v>21527</v>
      </c>
      <c r="C9002" s="3" t="s">
        <v>10324</v>
      </c>
      <c r="D9002" s="2" t="s">
        <v>17476</v>
      </c>
      <c r="E9002" s="3" t="s">
        <v>20622</v>
      </c>
      <c r="F9002" s="67" t="s">
        <v>29622</v>
      </c>
      <c r="G9002" s="67" t="s">
        <v>21264</v>
      </c>
      <c r="I9002" s="3" t="s">
        <v>6298</v>
      </c>
      <c r="J9002" s="3" t="str">
        <f>IF($B9002="SINAPI",IF(ISNUMBER(MATCH(Banco!$C9002,Analitico!$A:$A,0)),INDEX(Analitico!E:E,MATCH(Banco!$C9002,Analitico!$A:$A,0))&amp;"%",""),"")</f>
        <v/>
      </c>
      <c r="K9002" s="3" t="str">
        <f>IF($B9002="SINAPI",IF(ISNUMBER(MATCH(Banco!$C9002,Analitico!$A:$A,0)),INDEX(Analitico!F:F,MATCH(Banco!$C9002,Analitico!$A:$A,0))&amp;"%",""),"")</f>
        <v/>
      </c>
    </row>
    <row r="9003" spans="1:11" ht="22.5" x14ac:dyDescent="0.2">
      <c r="A9003" s="1" t="str">
        <f t="shared" si="142"/>
        <v>SINAPI 89764</v>
      </c>
      <c r="B9003" s="3" t="s">
        <v>21527</v>
      </c>
      <c r="C9003" s="3" t="s">
        <v>10325</v>
      </c>
      <c r="D9003" s="2" t="s">
        <v>17477</v>
      </c>
      <c r="E9003" s="3" t="s">
        <v>20622</v>
      </c>
      <c r="F9003" s="67" t="s">
        <v>5105</v>
      </c>
      <c r="G9003" s="67" t="s">
        <v>31599</v>
      </c>
      <c r="I9003" s="3" t="s">
        <v>6298</v>
      </c>
      <c r="J9003" s="3" t="str">
        <f>IF($B9003="SINAPI",IF(ISNUMBER(MATCH(Banco!$C9003,Analitico!$A:$A,0)),INDEX(Analitico!E:E,MATCH(Banco!$C9003,Analitico!$A:$A,0))&amp;"%",""),"")</f>
        <v/>
      </c>
      <c r="K9003" s="3" t="str">
        <f>IF($B9003="SINAPI",IF(ISNUMBER(MATCH(Banco!$C9003,Analitico!$A:$A,0)),INDEX(Analitico!F:F,MATCH(Banco!$C9003,Analitico!$A:$A,0))&amp;"%",""),"")</f>
        <v/>
      </c>
    </row>
    <row r="9004" spans="1:11" ht="22.5" x14ac:dyDescent="0.2">
      <c r="A9004" s="1" t="str">
        <f t="shared" si="142"/>
        <v>SINAPI 89765</v>
      </c>
      <c r="B9004" s="3" t="s">
        <v>21527</v>
      </c>
      <c r="C9004" s="3" t="s">
        <v>10326</v>
      </c>
      <c r="D9004" s="2" t="s">
        <v>17478</v>
      </c>
      <c r="E9004" s="3" t="s">
        <v>20622</v>
      </c>
      <c r="F9004" s="67" t="s">
        <v>32265</v>
      </c>
      <c r="G9004" s="67" t="s">
        <v>20900</v>
      </c>
      <c r="I9004" s="3" t="s">
        <v>6298</v>
      </c>
      <c r="J9004" s="3" t="str">
        <f>IF($B9004="SINAPI",IF(ISNUMBER(MATCH(Banco!$C9004,Analitico!$A:$A,0)),INDEX(Analitico!E:E,MATCH(Banco!$C9004,Analitico!$A:$A,0))&amp;"%",""),"")</f>
        <v/>
      </c>
      <c r="K9004" s="3" t="str">
        <f>IF($B9004="SINAPI",IF(ISNUMBER(MATCH(Banco!$C9004,Analitico!$A:$A,0)),INDEX(Analitico!F:F,MATCH(Banco!$C9004,Analitico!$A:$A,0))&amp;"%",""),"")</f>
        <v/>
      </c>
    </row>
    <row r="9005" spans="1:11" ht="22.5" x14ac:dyDescent="0.2">
      <c r="A9005" s="1" t="str">
        <f t="shared" si="142"/>
        <v>SINAPI 89767</v>
      </c>
      <c r="B9005" s="3" t="s">
        <v>21527</v>
      </c>
      <c r="C9005" s="3" t="s">
        <v>10327</v>
      </c>
      <c r="D9005" s="2" t="s">
        <v>17479</v>
      </c>
      <c r="E9005" s="3" t="s">
        <v>20622</v>
      </c>
      <c r="F9005" s="67" t="s">
        <v>31004</v>
      </c>
      <c r="G9005" s="67" t="s">
        <v>5745</v>
      </c>
      <c r="I9005" s="3" t="s">
        <v>6298</v>
      </c>
      <c r="J9005" s="3" t="str">
        <f>IF($B9005="SINAPI",IF(ISNUMBER(MATCH(Banco!$C9005,Analitico!$A:$A,0)),INDEX(Analitico!E:E,MATCH(Banco!$C9005,Analitico!$A:$A,0))&amp;"%",""),"")</f>
        <v/>
      </c>
      <c r="K9005" s="3" t="str">
        <f>IF($B9005="SINAPI",IF(ISNUMBER(MATCH(Banco!$C9005,Analitico!$A:$A,0)),INDEX(Analitico!F:F,MATCH(Banco!$C9005,Analitico!$A:$A,0))&amp;"%",""),"")</f>
        <v/>
      </c>
    </row>
    <row r="9006" spans="1:11" ht="22.5" x14ac:dyDescent="0.2">
      <c r="A9006" s="1" t="str">
        <f t="shared" si="142"/>
        <v>SINAPI 89768</v>
      </c>
      <c r="B9006" s="3" t="s">
        <v>21527</v>
      </c>
      <c r="C9006" s="3" t="s">
        <v>10328</v>
      </c>
      <c r="D9006" s="2" t="s">
        <v>17480</v>
      </c>
      <c r="E9006" s="3" t="s">
        <v>20622</v>
      </c>
      <c r="F9006" s="67" t="s">
        <v>4763</v>
      </c>
      <c r="G9006" s="67" t="s">
        <v>21367</v>
      </c>
      <c r="I9006" s="3" t="s">
        <v>6298</v>
      </c>
      <c r="J9006" s="3" t="str">
        <f>IF($B9006="SINAPI",IF(ISNUMBER(MATCH(Banco!$C9006,Analitico!$A:$A,0)),INDEX(Analitico!E:E,MATCH(Banco!$C9006,Analitico!$A:$A,0))&amp;"%",""),"")</f>
        <v/>
      </c>
      <c r="K9006" s="3" t="str">
        <f>IF($B9006="SINAPI",IF(ISNUMBER(MATCH(Banco!$C9006,Analitico!$A:$A,0)),INDEX(Analitico!F:F,MATCH(Banco!$C9006,Analitico!$A:$A,0))&amp;"%",""),"")</f>
        <v/>
      </c>
    </row>
    <row r="9007" spans="1:11" ht="22.5" x14ac:dyDescent="0.2">
      <c r="A9007" s="1" t="str">
        <f t="shared" si="142"/>
        <v>SINAPI 89769</v>
      </c>
      <c r="B9007" s="3" t="s">
        <v>21527</v>
      </c>
      <c r="C9007" s="3" t="s">
        <v>10329</v>
      </c>
      <c r="D9007" s="2" t="s">
        <v>17481</v>
      </c>
      <c r="E9007" s="3" t="s">
        <v>20622</v>
      </c>
      <c r="F9007" s="67" t="s">
        <v>39490</v>
      </c>
      <c r="G9007" s="67" t="s">
        <v>36618</v>
      </c>
      <c r="I9007" s="3" t="s">
        <v>6298</v>
      </c>
      <c r="J9007" s="3" t="str">
        <f>IF($B9007="SINAPI",IF(ISNUMBER(MATCH(Banco!$C9007,Analitico!$A:$A,0)),INDEX(Analitico!E:E,MATCH(Banco!$C9007,Analitico!$A:$A,0))&amp;"%",""),"")</f>
        <v/>
      </c>
      <c r="K9007" s="3" t="str">
        <f>IF($B9007="SINAPI",IF(ISNUMBER(MATCH(Banco!$C9007,Analitico!$A:$A,0)),INDEX(Analitico!F:F,MATCH(Banco!$C9007,Analitico!$A:$A,0))&amp;"%",""),"")</f>
        <v/>
      </c>
    </row>
    <row r="9008" spans="1:11" x14ac:dyDescent="0.2">
      <c r="A9008" s="1" t="str">
        <f t="shared" si="142"/>
        <v>SINAPI 89772</v>
      </c>
      <c r="B9008" s="3" t="s">
        <v>21527</v>
      </c>
      <c r="C9008" s="3" t="s">
        <v>10330</v>
      </c>
      <c r="D9008" s="2" t="s">
        <v>17482</v>
      </c>
      <c r="E9008" s="3" t="s">
        <v>20621</v>
      </c>
      <c r="F9008" s="67" t="s">
        <v>4776</v>
      </c>
      <c r="G9008" s="67" t="s">
        <v>30155</v>
      </c>
      <c r="I9008" s="3" t="s">
        <v>6298</v>
      </c>
      <c r="J9008" s="3" t="str">
        <f>IF($B9008="SINAPI",IF(ISNUMBER(MATCH(Banco!$C9008,Analitico!$A:$A,0)),INDEX(Analitico!E:E,MATCH(Banco!$C9008,Analitico!$A:$A,0))&amp;"%",""),"")</f>
        <v/>
      </c>
      <c r="K9008" s="3" t="str">
        <f>IF($B9008="SINAPI",IF(ISNUMBER(MATCH(Banco!$C9008,Analitico!$A:$A,0)),INDEX(Analitico!F:F,MATCH(Banco!$C9008,Analitico!$A:$A,0))&amp;"%",""),"")</f>
        <v/>
      </c>
    </row>
    <row r="9009" spans="1:11" ht="22.5" x14ac:dyDescent="0.2">
      <c r="A9009" s="1" t="str">
        <f t="shared" si="142"/>
        <v>SINAPI 89774</v>
      </c>
      <c r="B9009" s="3" t="s">
        <v>21527</v>
      </c>
      <c r="C9009" s="3" t="s">
        <v>10331</v>
      </c>
      <c r="D9009" s="2" t="s">
        <v>17483</v>
      </c>
      <c r="E9009" s="3" t="s">
        <v>20622</v>
      </c>
      <c r="F9009" s="67" t="s">
        <v>29469</v>
      </c>
      <c r="G9009" s="67" t="s">
        <v>20996</v>
      </c>
      <c r="I9009" s="3" t="s">
        <v>6298</v>
      </c>
      <c r="J9009" s="3" t="str">
        <f>IF($B9009="SINAPI",IF(ISNUMBER(MATCH(Banco!$C9009,Analitico!$A:$A,0)),INDEX(Analitico!E:E,MATCH(Banco!$C9009,Analitico!$A:$A,0))&amp;"%",""),"")</f>
        <v/>
      </c>
      <c r="K9009" s="3" t="str">
        <f>IF($B9009="SINAPI",IF(ISNUMBER(MATCH(Banco!$C9009,Analitico!$A:$A,0)),INDEX(Analitico!F:F,MATCH(Banco!$C9009,Analitico!$A:$A,0))&amp;"%",""),"")</f>
        <v/>
      </c>
    </row>
    <row r="9010" spans="1:11" ht="22.5" x14ac:dyDescent="0.2">
      <c r="A9010" s="1" t="str">
        <f t="shared" si="142"/>
        <v>SINAPI 89776</v>
      </c>
      <c r="B9010" s="3" t="s">
        <v>21527</v>
      </c>
      <c r="C9010" s="3" t="s">
        <v>10332</v>
      </c>
      <c r="D9010" s="2" t="s">
        <v>17484</v>
      </c>
      <c r="E9010" s="3" t="s">
        <v>20622</v>
      </c>
      <c r="F9010" s="67" t="s">
        <v>4847</v>
      </c>
      <c r="G9010" s="67" t="s">
        <v>35208</v>
      </c>
      <c r="I9010" s="3" t="s">
        <v>6298</v>
      </c>
      <c r="J9010" s="3" t="str">
        <f>IF($B9010="SINAPI",IF(ISNUMBER(MATCH(Banco!$C9010,Analitico!$A:$A,0)),INDEX(Analitico!E:E,MATCH(Banco!$C9010,Analitico!$A:$A,0))&amp;"%",""),"")</f>
        <v/>
      </c>
      <c r="K9010" s="3" t="str">
        <f>IF($B9010="SINAPI",IF(ISNUMBER(MATCH(Banco!$C9010,Analitico!$A:$A,0)),INDEX(Analitico!F:F,MATCH(Banco!$C9010,Analitico!$A:$A,0))&amp;"%",""),"")</f>
        <v/>
      </c>
    </row>
    <row r="9011" spans="1:11" ht="22.5" x14ac:dyDescent="0.2">
      <c r="A9011" s="1" t="str">
        <f t="shared" si="142"/>
        <v>SINAPI 89777</v>
      </c>
      <c r="B9011" s="3" t="s">
        <v>21527</v>
      </c>
      <c r="C9011" s="3" t="s">
        <v>10333</v>
      </c>
      <c r="D9011" s="2" t="s">
        <v>17485</v>
      </c>
      <c r="E9011" s="3" t="s">
        <v>20622</v>
      </c>
      <c r="F9011" s="67" t="s">
        <v>4513</v>
      </c>
      <c r="G9011" s="67" t="s">
        <v>5202</v>
      </c>
      <c r="I9011" s="3" t="s">
        <v>6298</v>
      </c>
      <c r="J9011" s="3" t="str">
        <f>IF($B9011="SINAPI",IF(ISNUMBER(MATCH(Banco!$C9011,Analitico!$A:$A,0)),INDEX(Analitico!E:E,MATCH(Banco!$C9011,Analitico!$A:$A,0))&amp;"%",""),"")</f>
        <v/>
      </c>
      <c r="K9011" s="3" t="str">
        <f>IF($B9011="SINAPI",IF(ISNUMBER(MATCH(Banco!$C9011,Analitico!$A:$A,0)),INDEX(Analitico!F:F,MATCH(Banco!$C9011,Analitico!$A:$A,0))&amp;"%",""),"")</f>
        <v/>
      </c>
    </row>
    <row r="9012" spans="1:11" ht="22.5" x14ac:dyDescent="0.2">
      <c r="A9012" s="1" t="str">
        <f t="shared" si="142"/>
        <v>SINAPI 89778</v>
      </c>
      <c r="B9012" s="3" t="s">
        <v>21527</v>
      </c>
      <c r="C9012" s="3" t="s">
        <v>10334</v>
      </c>
      <c r="D9012" s="2" t="s">
        <v>17486</v>
      </c>
      <c r="E9012" s="3" t="s">
        <v>20622</v>
      </c>
      <c r="F9012" s="67" t="s">
        <v>21828</v>
      </c>
      <c r="G9012" s="67" t="s">
        <v>4986</v>
      </c>
      <c r="I9012" s="3" t="s">
        <v>6298</v>
      </c>
      <c r="J9012" s="3" t="str">
        <f>IF($B9012="SINAPI",IF(ISNUMBER(MATCH(Banco!$C9012,Analitico!$A:$A,0)),INDEX(Analitico!E:E,MATCH(Banco!$C9012,Analitico!$A:$A,0))&amp;"%",""),"")</f>
        <v/>
      </c>
      <c r="K9012" s="3" t="str">
        <f>IF($B9012="SINAPI",IF(ISNUMBER(MATCH(Banco!$C9012,Analitico!$A:$A,0)),INDEX(Analitico!F:F,MATCH(Banco!$C9012,Analitico!$A:$A,0))&amp;"%",""),"")</f>
        <v/>
      </c>
    </row>
    <row r="9013" spans="1:11" ht="22.5" x14ac:dyDescent="0.2">
      <c r="A9013" s="1" t="str">
        <f t="shared" si="142"/>
        <v>SINAPI 89779</v>
      </c>
      <c r="B9013" s="3" t="s">
        <v>21527</v>
      </c>
      <c r="C9013" s="3" t="s">
        <v>10335</v>
      </c>
      <c r="D9013" s="2" t="s">
        <v>17487</v>
      </c>
      <c r="E9013" s="3" t="s">
        <v>20622</v>
      </c>
      <c r="F9013" s="67" t="s">
        <v>32190</v>
      </c>
      <c r="G9013" s="67" t="s">
        <v>21301</v>
      </c>
      <c r="I9013" s="3" t="s">
        <v>6298</v>
      </c>
      <c r="J9013" s="3" t="str">
        <f>IF($B9013="SINAPI",IF(ISNUMBER(MATCH(Banco!$C9013,Analitico!$A:$A,0)),INDEX(Analitico!E:E,MATCH(Banco!$C9013,Analitico!$A:$A,0))&amp;"%",""),"")</f>
        <v/>
      </c>
      <c r="K9013" s="3" t="str">
        <f>IF($B9013="SINAPI",IF(ISNUMBER(MATCH(Banco!$C9013,Analitico!$A:$A,0)),INDEX(Analitico!F:F,MATCH(Banco!$C9013,Analitico!$A:$A,0))&amp;"%",""),"")</f>
        <v/>
      </c>
    </row>
    <row r="9014" spans="1:11" ht="22.5" x14ac:dyDescent="0.2">
      <c r="A9014" s="1" t="str">
        <f t="shared" si="142"/>
        <v>SINAPI 89780</v>
      </c>
      <c r="B9014" s="3" t="s">
        <v>21527</v>
      </c>
      <c r="C9014" s="3" t="s">
        <v>10336</v>
      </c>
      <c r="D9014" s="2" t="s">
        <v>17488</v>
      </c>
      <c r="E9014" s="3" t="s">
        <v>20622</v>
      </c>
      <c r="F9014" s="67" t="s">
        <v>33589</v>
      </c>
      <c r="G9014" s="67" t="s">
        <v>36619</v>
      </c>
      <c r="I9014" s="3" t="s">
        <v>6298</v>
      </c>
      <c r="J9014" s="3" t="str">
        <f>IF($B9014="SINAPI",IF(ISNUMBER(MATCH(Banco!$C9014,Analitico!$A:$A,0)),INDEX(Analitico!E:E,MATCH(Banco!$C9014,Analitico!$A:$A,0))&amp;"%",""),"")</f>
        <v/>
      </c>
      <c r="K9014" s="3" t="str">
        <f>IF($B9014="SINAPI",IF(ISNUMBER(MATCH(Banco!$C9014,Analitico!$A:$A,0)),INDEX(Analitico!F:F,MATCH(Banco!$C9014,Analitico!$A:$A,0))&amp;"%",""),"")</f>
        <v/>
      </c>
    </row>
    <row r="9015" spans="1:11" ht="22.5" x14ac:dyDescent="0.2">
      <c r="A9015" s="1" t="str">
        <f t="shared" si="142"/>
        <v>SINAPI 89781</v>
      </c>
      <c r="B9015" s="3" t="s">
        <v>21527</v>
      </c>
      <c r="C9015" s="3" t="s">
        <v>10337</v>
      </c>
      <c r="D9015" s="2" t="s">
        <v>17489</v>
      </c>
      <c r="E9015" s="3" t="s">
        <v>20622</v>
      </c>
      <c r="F9015" s="67" t="s">
        <v>39491</v>
      </c>
      <c r="G9015" s="67" t="s">
        <v>30994</v>
      </c>
      <c r="I9015" s="3" t="s">
        <v>6298</v>
      </c>
      <c r="J9015" s="3" t="str">
        <f>IF($B9015="SINAPI",IF(ISNUMBER(MATCH(Banco!$C9015,Analitico!$A:$A,0)),INDEX(Analitico!E:E,MATCH(Banco!$C9015,Analitico!$A:$A,0))&amp;"%",""),"")</f>
        <v/>
      </c>
      <c r="K9015" s="3" t="str">
        <f>IF($B9015="SINAPI",IF(ISNUMBER(MATCH(Banco!$C9015,Analitico!$A:$A,0)),INDEX(Analitico!F:F,MATCH(Banco!$C9015,Analitico!$A:$A,0))&amp;"%",""),"")</f>
        <v/>
      </c>
    </row>
    <row r="9016" spans="1:11" ht="22.5" x14ac:dyDescent="0.2">
      <c r="A9016" s="1" t="str">
        <f t="shared" si="142"/>
        <v>SINAPI 89782</v>
      </c>
      <c r="B9016" s="3" t="s">
        <v>21527</v>
      </c>
      <c r="C9016" s="3" t="s">
        <v>10338</v>
      </c>
      <c r="D9016" s="2" t="s">
        <v>17490</v>
      </c>
      <c r="E9016" s="3" t="s">
        <v>20622</v>
      </c>
      <c r="F9016" s="67" t="s">
        <v>21108</v>
      </c>
      <c r="G9016" s="67" t="s">
        <v>31746</v>
      </c>
      <c r="I9016" s="3" t="s">
        <v>6298</v>
      </c>
      <c r="J9016" s="3" t="str">
        <f>IF($B9016="SINAPI",IF(ISNUMBER(MATCH(Banco!$C9016,Analitico!$A:$A,0)),INDEX(Analitico!E:E,MATCH(Banco!$C9016,Analitico!$A:$A,0))&amp;"%",""),"")</f>
        <v/>
      </c>
      <c r="K9016" s="3" t="str">
        <f>IF($B9016="SINAPI",IF(ISNUMBER(MATCH(Banco!$C9016,Analitico!$A:$A,0)),INDEX(Analitico!F:F,MATCH(Banco!$C9016,Analitico!$A:$A,0))&amp;"%",""),"")</f>
        <v/>
      </c>
    </row>
    <row r="9017" spans="1:11" ht="22.5" x14ac:dyDescent="0.2">
      <c r="A9017" s="1" t="str">
        <f t="shared" si="142"/>
        <v>SINAPI 89783</v>
      </c>
      <c r="B9017" s="3" t="s">
        <v>21527</v>
      </c>
      <c r="C9017" s="3" t="s">
        <v>10339</v>
      </c>
      <c r="D9017" s="2" t="s">
        <v>17491</v>
      </c>
      <c r="E9017" s="3" t="s">
        <v>20622</v>
      </c>
      <c r="F9017" s="67" t="s">
        <v>28967</v>
      </c>
      <c r="G9017" s="67" t="s">
        <v>6085</v>
      </c>
      <c r="I9017" s="3" t="s">
        <v>6298</v>
      </c>
      <c r="J9017" s="3" t="str">
        <f>IF($B9017="SINAPI",IF(ISNUMBER(MATCH(Banco!$C9017,Analitico!$A:$A,0)),INDEX(Analitico!E:E,MATCH(Banco!$C9017,Analitico!$A:$A,0))&amp;"%",""),"")</f>
        <v/>
      </c>
      <c r="K9017" s="3" t="str">
        <f>IF($B9017="SINAPI",IF(ISNUMBER(MATCH(Banco!$C9017,Analitico!$A:$A,0)),INDEX(Analitico!F:F,MATCH(Banco!$C9017,Analitico!$A:$A,0))&amp;"%",""),"")</f>
        <v/>
      </c>
    </row>
    <row r="9018" spans="1:11" ht="22.5" x14ac:dyDescent="0.2">
      <c r="A9018" s="1" t="str">
        <f t="shared" si="142"/>
        <v>SINAPI 89784</v>
      </c>
      <c r="B9018" s="3" t="s">
        <v>21527</v>
      </c>
      <c r="C9018" s="3" t="s">
        <v>10340</v>
      </c>
      <c r="D9018" s="2" t="s">
        <v>17492</v>
      </c>
      <c r="E9018" s="3" t="s">
        <v>20622</v>
      </c>
      <c r="F9018" s="67" t="s">
        <v>20804</v>
      </c>
      <c r="G9018" s="67" t="s">
        <v>20994</v>
      </c>
      <c r="I9018" s="3" t="s">
        <v>6298</v>
      </c>
      <c r="J9018" s="3" t="str">
        <f>IF($B9018="SINAPI",IF(ISNUMBER(MATCH(Banco!$C9018,Analitico!$A:$A,0)),INDEX(Analitico!E:E,MATCH(Banco!$C9018,Analitico!$A:$A,0))&amp;"%",""),"")</f>
        <v/>
      </c>
      <c r="K9018" s="3" t="str">
        <f>IF($B9018="SINAPI",IF(ISNUMBER(MATCH(Banco!$C9018,Analitico!$A:$A,0)),INDEX(Analitico!F:F,MATCH(Banco!$C9018,Analitico!$A:$A,0))&amp;"%",""),"")</f>
        <v/>
      </c>
    </row>
    <row r="9019" spans="1:11" ht="22.5" x14ac:dyDescent="0.2">
      <c r="A9019" s="1" t="str">
        <f t="shared" si="142"/>
        <v>SINAPI 89785</v>
      </c>
      <c r="B9019" s="3" t="s">
        <v>21527</v>
      </c>
      <c r="C9019" s="3" t="s">
        <v>10341</v>
      </c>
      <c r="D9019" s="2" t="s">
        <v>17493</v>
      </c>
      <c r="E9019" s="3" t="s">
        <v>20622</v>
      </c>
      <c r="F9019" s="67" t="s">
        <v>4779</v>
      </c>
      <c r="G9019" s="67" t="s">
        <v>6191</v>
      </c>
      <c r="I9019" s="3" t="s">
        <v>6298</v>
      </c>
      <c r="J9019" s="3" t="str">
        <f>IF($B9019="SINAPI",IF(ISNUMBER(MATCH(Banco!$C9019,Analitico!$A:$A,0)),INDEX(Analitico!E:E,MATCH(Banco!$C9019,Analitico!$A:$A,0))&amp;"%",""),"")</f>
        <v/>
      </c>
      <c r="K9019" s="3" t="str">
        <f>IF($B9019="SINAPI",IF(ISNUMBER(MATCH(Banco!$C9019,Analitico!$A:$A,0)),INDEX(Analitico!F:F,MATCH(Banco!$C9019,Analitico!$A:$A,0))&amp;"%",""),"")</f>
        <v/>
      </c>
    </row>
    <row r="9020" spans="1:11" ht="22.5" x14ac:dyDescent="0.2">
      <c r="A9020" s="1" t="str">
        <f t="shared" si="142"/>
        <v>SINAPI 89786</v>
      </c>
      <c r="B9020" s="3" t="s">
        <v>21527</v>
      </c>
      <c r="C9020" s="3" t="s">
        <v>10342</v>
      </c>
      <c r="D9020" s="2" t="s">
        <v>17494</v>
      </c>
      <c r="E9020" s="3" t="s">
        <v>20622</v>
      </c>
      <c r="F9020" s="67" t="s">
        <v>30892</v>
      </c>
      <c r="G9020" s="67" t="s">
        <v>36620</v>
      </c>
      <c r="I9020" s="3" t="s">
        <v>6298</v>
      </c>
      <c r="J9020" s="3" t="str">
        <f>IF($B9020="SINAPI",IF(ISNUMBER(MATCH(Banco!$C9020,Analitico!$A:$A,0)),INDEX(Analitico!E:E,MATCH(Banco!$C9020,Analitico!$A:$A,0))&amp;"%",""),"")</f>
        <v/>
      </c>
      <c r="K9020" s="3" t="str">
        <f>IF($B9020="SINAPI",IF(ISNUMBER(MATCH(Banco!$C9020,Analitico!$A:$A,0)),INDEX(Analitico!F:F,MATCH(Banco!$C9020,Analitico!$A:$A,0))&amp;"%",""),"")</f>
        <v/>
      </c>
    </row>
    <row r="9021" spans="1:11" ht="22.5" x14ac:dyDescent="0.2">
      <c r="A9021" s="1" t="str">
        <f t="shared" si="142"/>
        <v>SINAPI 89787</v>
      </c>
      <c r="B9021" s="3" t="s">
        <v>21527</v>
      </c>
      <c r="C9021" s="3" t="s">
        <v>10343</v>
      </c>
      <c r="D9021" s="2" t="s">
        <v>17495</v>
      </c>
      <c r="E9021" s="3" t="s">
        <v>20622</v>
      </c>
      <c r="F9021" s="67" t="s">
        <v>39492</v>
      </c>
      <c r="G9021" s="67" t="s">
        <v>21807</v>
      </c>
      <c r="I9021" s="3" t="s">
        <v>6298</v>
      </c>
      <c r="J9021" s="3" t="str">
        <f>IF($B9021="SINAPI",IF(ISNUMBER(MATCH(Banco!$C9021,Analitico!$A:$A,0)),INDEX(Analitico!E:E,MATCH(Banco!$C9021,Analitico!$A:$A,0))&amp;"%",""),"")</f>
        <v/>
      </c>
      <c r="K9021" s="3" t="str">
        <f>IF($B9021="SINAPI",IF(ISNUMBER(MATCH(Banco!$C9021,Analitico!$A:$A,0)),INDEX(Analitico!F:F,MATCH(Banco!$C9021,Analitico!$A:$A,0))&amp;"%",""),"")</f>
        <v/>
      </c>
    </row>
    <row r="9022" spans="1:11" ht="22.5" x14ac:dyDescent="0.2">
      <c r="A9022" s="1" t="str">
        <f t="shared" si="142"/>
        <v>SINAPI 89788</v>
      </c>
      <c r="B9022" s="3" t="s">
        <v>21527</v>
      </c>
      <c r="C9022" s="3" t="s">
        <v>10344</v>
      </c>
      <c r="D9022" s="2" t="s">
        <v>17496</v>
      </c>
      <c r="E9022" s="3" t="s">
        <v>20622</v>
      </c>
      <c r="F9022" s="67" t="s">
        <v>39493</v>
      </c>
      <c r="G9022" s="67" t="s">
        <v>29790</v>
      </c>
      <c r="I9022" s="3" t="s">
        <v>6298</v>
      </c>
      <c r="J9022" s="3" t="str">
        <f>IF($B9022="SINAPI",IF(ISNUMBER(MATCH(Banco!$C9022,Analitico!$A:$A,0)),INDEX(Analitico!E:E,MATCH(Banco!$C9022,Analitico!$A:$A,0))&amp;"%",""),"")</f>
        <v/>
      </c>
      <c r="K9022" s="3" t="str">
        <f>IF($B9022="SINAPI",IF(ISNUMBER(MATCH(Banco!$C9022,Analitico!$A:$A,0)),INDEX(Analitico!F:F,MATCH(Banco!$C9022,Analitico!$A:$A,0))&amp;"%",""),"")</f>
        <v/>
      </c>
    </row>
    <row r="9023" spans="1:11" ht="22.5" x14ac:dyDescent="0.2">
      <c r="A9023" s="1" t="str">
        <f t="shared" si="142"/>
        <v>SINAPI 89789</v>
      </c>
      <c r="B9023" s="3" t="s">
        <v>21527</v>
      </c>
      <c r="C9023" s="3" t="s">
        <v>10345</v>
      </c>
      <c r="D9023" s="2" t="s">
        <v>17497</v>
      </c>
      <c r="E9023" s="3" t="s">
        <v>20622</v>
      </c>
      <c r="F9023" s="67" t="s">
        <v>29515</v>
      </c>
      <c r="G9023" s="67" t="s">
        <v>29924</v>
      </c>
      <c r="I9023" s="3" t="s">
        <v>6298</v>
      </c>
      <c r="J9023" s="3" t="str">
        <f>IF($B9023="SINAPI",IF(ISNUMBER(MATCH(Banco!$C9023,Analitico!$A:$A,0)),INDEX(Analitico!E:E,MATCH(Banco!$C9023,Analitico!$A:$A,0))&amp;"%",""),"")</f>
        <v/>
      </c>
      <c r="K9023" s="3" t="str">
        <f>IF($B9023="SINAPI",IF(ISNUMBER(MATCH(Banco!$C9023,Analitico!$A:$A,0)),INDEX(Analitico!F:F,MATCH(Banco!$C9023,Analitico!$A:$A,0))&amp;"%",""),"")</f>
        <v/>
      </c>
    </row>
    <row r="9024" spans="1:11" ht="22.5" x14ac:dyDescent="0.2">
      <c r="A9024" s="1" t="str">
        <f t="shared" si="142"/>
        <v>SINAPI 89790</v>
      </c>
      <c r="B9024" s="3" t="s">
        <v>21527</v>
      </c>
      <c r="C9024" s="3" t="s">
        <v>10346</v>
      </c>
      <c r="D9024" s="2" t="s">
        <v>17498</v>
      </c>
      <c r="E9024" s="3" t="s">
        <v>20622</v>
      </c>
      <c r="F9024" s="67" t="s">
        <v>39494</v>
      </c>
      <c r="G9024" s="67" t="s">
        <v>36621</v>
      </c>
      <c r="I9024" s="3" t="s">
        <v>6298</v>
      </c>
      <c r="J9024" s="3" t="str">
        <f>IF($B9024="SINAPI",IF(ISNUMBER(MATCH(Banco!$C9024,Analitico!$A:$A,0)),INDEX(Analitico!E:E,MATCH(Banco!$C9024,Analitico!$A:$A,0))&amp;"%",""),"")</f>
        <v/>
      </c>
      <c r="K9024" s="3" t="str">
        <f>IF($B9024="SINAPI",IF(ISNUMBER(MATCH(Banco!$C9024,Analitico!$A:$A,0)),INDEX(Analitico!F:F,MATCH(Banco!$C9024,Analitico!$A:$A,0))&amp;"%",""),"")</f>
        <v/>
      </c>
    </row>
    <row r="9025" spans="1:11" ht="22.5" x14ac:dyDescent="0.2">
      <c r="A9025" s="1" t="str">
        <f t="shared" si="142"/>
        <v>SINAPI 89791</v>
      </c>
      <c r="B9025" s="3" t="s">
        <v>21527</v>
      </c>
      <c r="C9025" s="3" t="s">
        <v>10347</v>
      </c>
      <c r="D9025" s="2" t="s">
        <v>17499</v>
      </c>
      <c r="E9025" s="3" t="s">
        <v>20622</v>
      </c>
      <c r="F9025" s="67" t="s">
        <v>39495</v>
      </c>
      <c r="G9025" s="67" t="s">
        <v>36622</v>
      </c>
      <c r="I9025" s="3" t="s">
        <v>6298</v>
      </c>
      <c r="J9025" s="3" t="str">
        <f>IF($B9025="SINAPI",IF(ISNUMBER(MATCH(Banco!$C9025,Analitico!$A:$A,0)),INDEX(Analitico!E:E,MATCH(Banco!$C9025,Analitico!$A:$A,0))&amp;"%",""),"")</f>
        <v/>
      </c>
      <c r="K9025" s="3" t="str">
        <f>IF($B9025="SINAPI",IF(ISNUMBER(MATCH(Banco!$C9025,Analitico!$A:$A,0)),INDEX(Analitico!F:F,MATCH(Banco!$C9025,Analitico!$A:$A,0))&amp;"%",""),"")</f>
        <v/>
      </c>
    </row>
    <row r="9026" spans="1:11" ht="22.5" x14ac:dyDescent="0.2">
      <c r="A9026" s="1" t="str">
        <f t="shared" si="142"/>
        <v>SINAPI 89792</v>
      </c>
      <c r="B9026" s="3" t="s">
        <v>21527</v>
      </c>
      <c r="C9026" s="3" t="s">
        <v>10348</v>
      </c>
      <c r="D9026" s="2" t="s">
        <v>17500</v>
      </c>
      <c r="E9026" s="3" t="s">
        <v>20622</v>
      </c>
      <c r="F9026" s="67" t="s">
        <v>39496</v>
      </c>
      <c r="G9026" s="67" t="s">
        <v>36623</v>
      </c>
      <c r="I9026" s="3" t="s">
        <v>6298</v>
      </c>
      <c r="J9026" s="3" t="str">
        <f>IF($B9026="SINAPI",IF(ISNUMBER(MATCH(Banco!$C9026,Analitico!$A:$A,0)),INDEX(Analitico!E:E,MATCH(Banco!$C9026,Analitico!$A:$A,0))&amp;"%",""),"")</f>
        <v/>
      </c>
      <c r="K9026" s="3" t="str">
        <f>IF($B9026="SINAPI",IF(ISNUMBER(MATCH(Banco!$C9026,Analitico!$A:$A,0)),INDEX(Analitico!F:F,MATCH(Banco!$C9026,Analitico!$A:$A,0))&amp;"%",""),"")</f>
        <v/>
      </c>
    </row>
    <row r="9027" spans="1:11" ht="22.5" x14ac:dyDescent="0.2">
      <c r="A9027" s="1" t="str">
        <f t="shared" si="142"/>
        <v>SINAPI 89793</v>
      </c>
      <c r="B9027" s="3" t="s">
        <v>21527</v>
      </c>
      <c r="C9027" s="3" t="s">
        <v>10349</v>
      </c>
      <c r="D9027" s="2" t="s">
        <v>17501</v>
      </c>
      <c r="E9027" s="3" t="s">
        <v>20622</v>
      </c>
      <c r="F9027" s="67" t="s">
        <v>39497</v>
      </c>
      <c r="G9027" s="67" t="s">
        <v>34036</v>
      </c>
      <c r="I9027" s="3" t="s">
        <v>6298</v>
      </c>
      <c r="J9027" s="3" t="str">
        <f>IF($B9027="SINAPI",IF(ISNUMBER(MATCH(Banco!$C9027,Analitico!$A:$A,0)),INDEX(Analitico!E:E,MATCH(Banco!$C9027,Analitico!$A:$A,0))&amp;"%",""),"")</f>
        <v/>
      </c>
      <c r="K9027" s="3" t="str">
        <f>IF($B9027="SINAPI",IF(ISNUMBER(MATCH(Banco!$C9027,Analitico!$A:$A,0)),INDEX(Analitico!F:F,MATCH(Banco!$C9027,Analitico!$A:$A,0))&amp;"%",""),"")</f>
        <v/>
      </c>
    </row>
    <row r="9028" spans="1:11" x14ac:dyDescent="0.2">
      <c r="A9028" s="1" t="str">
        <f t="shared" si="142"/>
        <v>SINAPI 89794</v>
      </c>
      <c r="B9028" s="3" t="s">
        <v>21527</v>
      </c>
      <c r="C9028" s="3" t="s">
        <v>10350</v>
      </c>
      <c r="D9028" s="2" t="s">
        <v>17502</v>
      </c>
      <c r="E9028" s="3" t="s">
        <v>20622</v>
      </c>
      <c r="F9028" s="67" t="s">
        <v>21345</v>
      </c>
      <c r="G9028" s="67" t="s">
        <v>6010</v>
      </c>
      <c r="I9028" s="3" t="s">
        <v>6298</v>
      </c>
      <c r="J9028" s="3" t="str">
        <f>IF($B9028="SINAPI",IF(ISNUMBER(MATCH(Banco!$C9028,Analitico!$A:$A,0)),INDEX(Analitico!E:E,MATCH(Banco!$C9028,Analitico!$A:$A,0))&amp;"%",""),"")</f>
        <v/>
      </c>
      <c r="K9028" s="3" t="str">
        <f>IF($B9028="SINAPI",IF(ISNUMBER(MATCH(Banco!$C9028,Analitico!$A:$A,0)),INDEX(Analitico!F:F,MATCH(Banco!$C9028,Analitico!$A:$A,0))&amp;"%",""),"")</f>
        <v/>
      </c>
    </row>
    <row r="9029" spans="1:11" ht="22.5" x14ac:dyDescent="0.2">
      <c r="A9029" s="1" t="str">
        <f t="shared" si="142"/>
        <v>SINAPI 89795</v>
      </c>
      <c r="B9029" s="3" t="s">
        <v>21527</v>
      </c>
      <c r="C9029" s="3" t="s">
        <v>10351</v>
      </c>
      <c r="D9029" s="2" t="s">
        <v>17503</v>
      </c>
      <c r="E9029" s="3" t="s">
        <v>20622</v>
      </c>
      <c r="F9029" s="67" t="s">
        <v>31741</v>
      </c>
      <c r="G9029" s="67" t="s">
        <v>36624</v>
      </c>
      <c r="I9029" s="3" t="s">
        <v>6298</v>
      </c>
      <c r="J9029" s="3" t="str">
        <f>IF($B9029="SINAPI",IF(ISNUMBER(MATCH(Banco!$C9029,Analitico!$A:$A,0)),INDEX(Analitico!E:E,MATCH(Banco!$C9029,Analitico!$A:$A,0))&amp;"%",""),"")</f>
        <v/>
      </c>
      <c r="K9029" s="3" t="str">
        <f>IF($B9029="SINAPI",IF(ISNUMBER(MATCH(Banco!$C9029,Analitico!$A:$A,0)),INDEX(Analitico!F:F,MATCH(Banco!$C9029,Analitico!$A:$A,0))&amp;"%",""),"")</f>
        <v/>
      </c>
    </row>
    <row r="9030" spans="1:11" ht="22.5" x14ac:dyDescent="0.2">
      <c r="A9030" s="1" t="str">
        <f t="shared" si="142"/>
        <v>SINAPI 89796</v>
      </c>
      <c r="B9030" s="3" t="s">
        <v>21527</v>
      </c>
      <c r="C9030" s="3" t="s">
        <v>10352</v>
      </c>
      <c r="D9030" s="2" t="s">
        <v>17504</v>
      </c>
      <c r="E9030" s="3" t="s">
        <v>20622</v>
      </c>
      <c r="F9030" s="67" t="s">
        <v>28941</v>
      </c>
      <c r="G9030" s="67" t="s">
        <v>36625</v>
      </c>
      <c r="I9030" s="3" t="s">
        <v>6298</v>
      </c>
      <c r="J9030" s="3" t="str">
        <f>IF($B9030="SINAPI",IF(ISNUMBER(MATCH(Banco!$C9030,Analitico!$A:$A,0)),INDEX(Analitico!E:E,MATCH(Banco!$C9030,Analitico!$A:$A,0))&amp;"%",""),"")</f>
        <v/>
      </c>
      <c r="K9030" s="3" t="str">
        <f>IF($B9030="SINAPI",IF(ISNUMBER(MATCH(Banco!$C9030,Analitico!$A:$A,0)),INDEX(Analitico!F:F,MATCH(Banco!$C9030,Analitico!$A:$A,0))&amp;"%",""),"")</f>
        <v/>
      </c>
    </row>
    <row r="9031" spans="1:11" ht="22.5" x14ac:dyDescent="0.2">
      <c r="A9031" s="1" t="str">
        <f t="shared" si="142"/>
        <v>SINAPI 89797</v>
      </c>
      <c r="B9031" s="3" t="s">
        <v>21527</v>
      </c>
      <c r="C9031" s="3" t="s">
        <v>10353</v>
      </c>
      <c r="D9031" s="2" t="s">
        <v>17505</v>
      </c>
      <c r="E9031" s="3" t="s">
        <v>20622</v>
      </c>
      <c r="F9031" s="67" t="s">
        <v>35310</v>
      </c>
      <c r="G9031" s="67" t="s">
        <v>28807</v>
      </c>
      <c r="I9031" s="3" t="s">
        <v>6298</v>
      </c>
      <c r="J9031" s="3" t="str">
        <f>IF($B9031="SINAPI",IF(ISNUMBER(MATCH(Banco!$C9031,Analitico!$A:$A,0)),INDEX(Analitico!E:E,MATCH(Banco!$C9031,Analitico!$A:$A,0))&amp;"%",""),"")</f>
        <v/>
      </c>
      <c r="K9031" s="3" t="str">
        <f>IF($B9031="SINAPI",IF(ISNUMBER(MATCH(Banco!$C9031,Analitico!$A:$A,0)),INDEX(Analitico!F:F,MATCH(Banco!$C9031,Analitico!$A:$A,0))&amp;"%",""),"")</f>
        <v/>
      </c>
    </row>
    <row r="9032" spans="1:11" ht="22.5" x14ac:dyDescent="0.2">
      <c r="A9032" s="1" t="str">
        <f t="shared" si="142"/>
        <v>SINAPI 89801</v>
      </c>
      <c r="B9032" s="3" t="s">
        <v>21527</v>
      </c>
      <c r="C9032" s="3" t="s">
        <v>10354</v>
      </c>
      <c r="D9032" s="2" t="s">
        <v>17506</v>
      </c>
      <c r="E9032" s="3" t="s">
        <v>20622</v>
      </c>
      <c r="F9032" s="67" t="s">
        <v>4946</v>
      </c>
      <c r="G9032" s="67" t="s">
        <v>21109</v>
      </c>
      <c r="I9032" s="3" t="s">
        <v>6298</v>
      </c>
      <c r="J9032" s="3" t="str">
        <f>IF($B9032="SINAPI",IF(ISNUMBER(MATCH(Banco!$C9032,Analitico!$A:$A,0)),INDEX(Analitico!E:E,MATCH(Banco!$C9032,Analitico!$A:$A,0))&amp;"%",""),"")</f>
        <v/>
      </c>
      <c r="K9032" s="3" t="str">
        <f>IF($B9032="SINAPI",IF(ISNUMBER(MATCH(Banco!$C9032,Analitico!$A:$A,0)),INDEX(Analitico!F:F,MATCH(Banco!$C9032,Analitico!$A:$A,0))&amp;"%",""),"")</f>
        <v/>
      </c>
    </row>
    <row r="9033" spans="1:11" ht="22.5" x14ac:dyDescent="0.2">
      <c r="A9033" s="1" t="str">
        <f t="shared" si="142"/>
        <v>SINAPI 89802</v>
      </c>
      <c r="B9033" s="3" t="s">
        <v>21527</v>
      </c>
      <c r="C9033" s="3" t="s">
        <v>10355</v>
      </c>
      <c r="D9033" s="2" t="s">
        <v>17507</v>
      </c>
      <c r="E9033" s="3" t="s">
        <v>20622</v>
      </c>
      <c r="F9033" s="67" t="s">
        <v>4942</v>
      </c>
      <c r="G9033" s="67" t="s">
        <v>5110</v>
      </c>
      <c r="I9033" s="3" t="s">
        <v>6298</v>
      </c>
      <c r="J9033" s="3" t="str">
        <f>IF($B9033="SINAPI",IF(ISNUMBER(MATCH(Banco!$C9033,Analitico!$A:$A,0)),INDEX(Analitico!E:E,MATCH(Banco!$C9033,Analitico!$A:$A,0))&amp;"%",""),"")</f>
        <v/>
      </c>
      <c r="K9033" s="3" t="str">
        <f>IF($B9033="SINAPI",IF(ISNUMBER(MATCH(Banco!$C9033,Analitico!$A:$A,0)),INDEX(Analitico!F:F,MATCH(Banco!$C9033,Analitico!$A:$A,0))&amp;"%",""),"")</f>
        <v/>
      </c>
    </row>
    <row r="9034" spans="1:11" ht="22.5" x14ac:dyDescent="0.2">
      <c r="A9034" s="1" t="str">
        <f t="shared" si="142"/>
        <v>SINAPI 89803</v>
      </c>
      <c r="B9034" s="3" t="s">
        <v>21527</v>
      </c>
      <c r="C9034" s="3" t="s">
        <v>10356</v>
      </c>
      <c r="D9034" s="2" t="s">
        <v>17508</v>
      </c>
      <c r="E9034" s="3" t="s">
        <v>20622</v>
      </c>
      <c r="F9034" s="67" t="s">
        <v>33956</v>
      </c>
      <c r="G9034" s="67" t="s">
        <v>6163</v>
      </c>
      <c r="I9034" s="3" t="s">
        <v>6298</v>
      </c>
      <c r="J9034" s="3" t="str">
        <f>IF($B9034="SINAPI",IF(ISNUMBER(MATCH(Banco!$C9034,Analitico!$A:$A,0)),INDEX(Analitico!E:E,MATCH(Banco!$C9034,Analitico!$A:$A,0))&amp;"%",""),"")</f>
        <v/>
      </c>
      <c r="K9034" s="3" t="str">
        <f>IF($B9034="SINAPI",IF(ISNUMBER(MATCH(Banco!$C9034,Analitico!$A:$A,0)),INDEX(Analitico!F:F,MATCH(Banco!$C9034,Analitico!$A:$A,0))&amp;"%",""),"")</f>
        <v/>
      </c>
    </row>
    <row r="9035" spans="1:11" ht="22.5" x14ac:dyDescent="0.2">
      <c r="A9035" s="1" t="str">
        <f t="shared" si="142"/>
        <v>SINAPI 89804</v>
      </c>
      <c r="B9035" s="3" t="s">
        <v>21527</v>
      </c>
      <c r="C9035" s="3" t="s">
        <v>10357</v>
      </c>
      <c r="D9035" s="2" t="s">
        <v>17509</v>
      </c>
      <c r="E9035" s="3" t="s">
        <v>20622</v>
      </c>
      <c r="F9035" s="67" t="s">
        <v>33611</v>
      </c>
      <c r="G9035" s="67" t="s">
        <v>36626</v>
      </c>
      <c r="I9035" s="3" t="s">
        <v>6298</v>
      </c>
      <c r="J9035" s="3" t="str">
        <f>IF($B9035="SINAPI",IF(ISNUMBER(MATCH(Banco!$C9035,Analitico!$A:$A,0)),INDEX(Analitico!E:E,MATCH(Banco!$C9035,Analitico!$A:$A,0))&amp;"%",""),"")</f>
        <v/>
      </c>
      <c r="K9035" s="3" t="str">
        <f>IF($B9035="SINAPI",IF(ISNUMBER(MATCH(Banco!$C9035,Analitico!$A:$A,0)),INDEX(Analitico!F:F,MATCH(Banco!$C9035,Analitico!$A:$A,0))&amp;"%",""),"")</f>
        <v/>
      </c>
    </row>
    <row r="9036" spans="1:11" ht="22.5" x14ac:dyDescent="0.2">
      <c r="A9036" s="1" t="str">
        <f t="shared" si="142"/>
        <v>SINAPI 89805</v>
      </c>
      <c r="B9036" s="3" t="s">
        <v>21527</v>
      </c>
      <c r="C9036" s="3" t="s">
        <v>10358</v>
      </c>
      <c r="D9036" s="2" t="s">
        <v>17510</v>
      </c>
      <c r="E9036" s="3" t="s">
        <v>20622</v>
      </c>
      <c r="F9036" s="67" t="s">
        <v>21915</v>
      </c>
      <c r="G9036" s="67" t="s">
        <v>21493</v>
      </c>
      <c r="I9036" s="3" t="s">
        <v>6298</v>
      </c>
      <c r="J9036" s="3" t="str">
        <f>IF($B9036="SINAPI",IF(ISNUMBER(MATCH(Banco!$C9036,Analitico!$A:$A,0)),INDEX(Analitico!E:E,MATCH(Banco!$C9036,Analitico!$A:$A,0))&amp;"%",""),"")</f>
        <v/>
      </c>
      <c r="K9036" s="3" t="str">
        <f>IF($B9036="SINAPI",IF(ISNUMBER(MATCH(Banco!$C9036,Analitico!$A:$A,0)),INDEX(Analitico!F:F,MATCH(Banco!$C9036,Analitico!$A:$A,0))&amp;"%",""),"")</f>
        <v/>
      </c>
    </row>
    <row r="9037" spans="1:11" ht="22.5" x14ac:dyDescent="0.2">
      <c r="A9037" s="1" t="str">
        <f t="shared" si="142"/>
        <v>SINAPI 89806</v>
      </c>
      <c r="B9037" s="3" t="s">
        <v>21527</v>
      </c>
      <c r="C9037" s="3" t="s">
        <v>10359</v>
      </c>
      <c r="D9037" s="2" t="s">
        <v>17511</v>
      </c>
      <c r="E9037" s="3" t="s">
        <v>20622</v>
      </c>
      <c r="F9037" s="67" t="s">
        <v>20681</v>
      </c>
      <c r="G9037" s="67" t="s">
        <v>36627</v>
      </c>
      <c r="I9037" s="3" t="s">
        <v>6298</v>
      </c>
      <c r="J9037" s="3" t="str">
        <f>IF($B9037="SINAPI",IF(ISNUMBER(MATCH(Banco!$C9037,Analitico!$A:$A,0)),INDEX(Analitico!E:E,MATCH(Banco!$C9037,Analitico!$A:$A,0))&amp;"%",""),"")</f>
        <v/>
      </c>
      <c r="K9037" s="3" t="str">
        <f>IF($B9037="SINAPI",IF(ISNUMBER(MATCH(Banco!$C9037,Analitico!$A:$A,0)),INDEX(Analitico!F:F,MATCH(Banco!$C9037,Analitico!$A:$A,0))&amp;"%",""),"")</f>
        <v/>
      </c>
    </row>
    <row r="9038" spans="1:11" ht="22.5" x14ac:dyDescent="0.2">
      <c r="A9038" s="1" t="str">
        <f t="shared" si="142"/>
        <v>SINAPI 89807</v>
      </c>
      <c r="B9038" s="3" t="s">
        <v>21527</v>
      </c>
      <c r="C9038" s="3" t="s">
        <v>10360</v>
      </c>
      <c r="D9038" s="2" t="s">
        <v>17512</v>
      </c>
      <c r="E9038" s="3" t="s">
        <v>20622</v>
      </c>
      <c r="F9038" s="67" t="s">
        <v>32227</v>
      </c>
      <c r="G9038" s="67" t="s">
        <v>30892</v>
      </c>
      <c r="I9038" s="3" t="s">
        <v>6298</v>
      </c>
      <c r="J9038" s="3" t="str">
        <f>IF($B9038="SINAPI",IF(ISNUMBER(MATCH(Banco!$C9038,Analitico!$A:$A,0)),INDEX(Analitico!E:E,MATCH(Banco!$C9038,Analitico!$A:$A,0))&amp;"%",""),"")</f>
        <v/>
      </c>
      <c r="K9038" s="3" t="str">
        <f>IF($B9038="SINAPI",IF(ISNUMBER(MATCH(Banco!$C9038,Analitico!$A:$A,0)),INDEX(Analitico!F:F,MATCH(Banco!$C9038,Analitico!$A:$A,0))&amp;"%",""),"")</f>
        <v/>
      </c>
    </row>
    <row r="9039" spans="1:11" ht="22.5" x14ac:dyDescent="0.2">
      <c r="A9039" s="1" t="str">
        <f t="shared" si="142"/>
        <v>SINAPI 89808</v>
      </c>
      <c r="B9039" s="3" t="s">
        <v>21527</v>
      </c>
      <c r="C9039" s="3" t="s">
        <v>10361</v>
      </c>
      <c r="D9039" s="2" t="s">
        <v>17513</v>
      </c>
      <c r="E9039" s="3" t="s">
        <v>20622</v>
      </c>
      <c r="F9039" s="67" t="s">
        <v>39498</v>
      </c>
      <c r="G9039" s="67" t="s">
        <v>35383</v>
      </c>
      <c r="I9039" s="3" t="s">
        <v>6298</v>
      </c>
      <c r="J9039" s="3" t="str">
        <f>IF($B9039="SINAPI",IF(ISNUMBER(MATCH(Banco!$C9039,Analitico!$A:$A,0)),INDEX(Analitico!E:E,MATCH(Banco!$C9039,Analitico!$A:$A,0))&amp;"%",""),"")</f>
        <v/>
      </c>
      <c r="K9039" s="3" t="str">
        <f>IF($B9039="SINAPI",IF(ISNUMBER(MATCH(Banco!$C9039,Analitico!$A:$A,0)),INDEX(Analitico!F:F,MATCH(Banco!$C9039,Analitico!$A:$A,0))&amp;"%",""),"")</f>
        <v/>
      </c>
    </row>
    <row r="9040" spans="1:11" ht="22.5" x14ac:dyDescent="0.2">
      <c r="A9040" s="1" t="str">
        <f t="shared" si="142"/>
        <v>SINAPI 89809</v>
      </c>
      <c r="B9040" s="3" t="s">
        <v>21527</v>
      </c>
      <c r="C9040" s="3" t="s">
        <v>10362</v>
      </c>
      <c r="D9040" s="2" t="s">
        <v>17514</v>
      </c>
      <c r="E9040" s="3" t="s">
        <v>20622</v>
      </c>
      <c r="F9040" s="67" t="s">
        <v>20662</v>
      </c>
      <c r="G9040" s="67" t="s">
        <v>21539</v>
      </c>
      <c r="I9040" s="3" t="s">
        <v>6298</v>
      </c>
      <c r="J9040" s="3" t="str">
        <f>IF($B9040="SINAPI",IF(ISNUMBER(MATCH(Banco!$C9040,Analitico!$A:$A,0)),INDEX(Analitico!E:E,MATCH(Banco!$C9040,Analitico!$A:$A,0))&amp;"%",""),"")</f>
        <v/>
      </c>
      <c r="K9040" s="3" t="str">
        <f>IF($B9040="SINAPI",IF(ISNUMBER(MATCH(Banco!$C9040,Analitico!$A:$A,0)),INDEX(Analitico!F:F,MATCH(Banco!$C9040,Analitico!$A:$A,0))&amp;"%",""),"")</f>
        <v/>
      </c>
    </row>
    <row r="9041" spans="1:11" ht="22.5" x14ac:dyDescent="0.2">
      <c r="A9041" s="1" t="str">
        <f t="shared" si="142"/>
        <v>SINAPI 89810</v>
      </c>
      <c r="B9041" s="3" t="s">
        <v>21527</v>
      </c>
      <c r="C9041" s="3" t="s">
        <v>10363</v>
      </c>
      <c r="D9041" s="2" t="s">
        <v>17515</v>
      </c>
      <c r="E9041" s="3" t="s">
        <v>20622</v>
      </c>
      <c r="F9041" s="67" t="s">
        <v>39499</v>
      </c>
      <c r="G9041" s="67" t="s">
        <v>21684</v>
      </c>
      <c r="I9041" s="3" t="s">
        <v>6298</v>
      </c>
      <c r="J9041" s="3" t="str">
        <f>IF($B9041="SINAPI",IF(ISNUMBER(MATCH(Banco!$C9041,Analitico!$A:$A,0)),INDEX(Analitico!E:E,MATCH(Banco!$C9041,Analitico!$A:$A,0))&amp;"%",""),"")</f>
        <v/>
      </c>
      <c r="K9041" s="3" t="str">
        <f>IF($B9041="SINAPI",IF(ISNUMBER(MATCH(Banco!$C9041,Analitico!$A:$A,0)),INDEX(Analitico!F:F,MATCH(Banco!$C9041,Analitico!$A:$A,0))&amp;"%",""),"")</f>
        <v/>
      </c>
    </row>
    <row r="9042" spans="1:11" ht="22.5" x14ac:dyDescent="0.2">
      <c r="A9042" s="1" t="str">
        <f t="shared" si="142"/>
        <v>SINAPI 89811</v>
      </c>
      <c r="B9042" s="3" t="s">
        <v>21527</v>
      </c>
      <c r="C9042" s="3" t="s">
        <v>10364</v>
      </c>
      <c r="D9042" s="2" t="s">
        <v>17516</v>
      </c>
      <c r="E9042" s="3" t="s">
        <v>20622</v>
      </c>
      <c r="F9042" s="67" t="s">
        <v>31541</v>
      </c>
      <c r="G9042" s="67" t="s">
        <v>29645</v>
      </c>
      <c r="I9042" s="3" t="s">
        <v>6298</v>
      </c>
      <c r="J9042" s="3" t="str">
        <f>IF($B9042="SINAPI",IF(ISNUMBER(MATCH(Banco!$C9042,Analitico!$A:$A,0)),INDEX(Analitico!E:E,MATCH(Banco!$C9042,Analitico!$A:$A,0))&amp;"%",""),"")</f>
        <v/>
      </c>
      <c r="K9042" s="3" t="str">
        <f>IF($B9042="SINAPI",IF(ISNUMBER(MATCH(Banco!$C9042,Analitico!$A:$A,0)),INDEX(Analitico!F:F,MATCH(Banco!$C9042,Analitico!$A:$A,0))&amp;"%",""),"")</f>
        <v/>
      </c>
    </row>
    <row r="9043" spans="1:11" ht="22.5" x14ac:dyDescent="0.2">
      <c r="A9043" s="1" t="str">
        <f t="shared" si="142"/>
        <v>SINAPI 89812</v>
      </c>
      <c r="B9043" s="3" t="s">
        <v>21527</v>
      </c>
      <c r="C9043" s="3" t="s">
        <v>10365</v>
      </c>
      <c r="D9043" s="2" t="s">
        <v>17517</v>
      </c>
      <c r="E9043" s="3" t="s">
        <v>20622</v>
      </c>
      <c r="F9043" s="67" t="s">
        <v>39500</v>
      </c>
      <c r="G9043" s="67" t="s">
        <v>5879</v>
      </c>
      <c r="I9043" s="3" t="s">
        <v>6298</v>
      </c>
      <c r="J9043" s="3" t="str">
        <f>IF($B9043="SINAPI",IF(ISNUMBER(MATCH(Banco!$C9043,Analitico!$A:$A,0)),INDEX(Analitico!E:E,MATCH(Banco!$C9043,Analitico!$A:$A,0))&amp;"%",""),"")</f>
        <v/>
      </c>
      <c r="K9043" s="3" t="str">
        <f>IF($B9043="SINAPI",IF(ISNUMBER(MATCH(Banco!$C9043,Analitico!$A:$A,0)),INDEX(Analitico!F:F,MATCH(Banco!$C9043,Analitico!$A:$A,0))&amp;"%",""),"")</f>
        <v/>
      </c>
    </row>
    <row r="9044" spans="1:11" ht="22.5" x14ac:dyDescent="0.2">
      <c r="A9044" s="1" t="str">
        <f t="shared" si="142"/>
        <v>SINAPI 89813</v>
      </c>
      <c r="B9044" s="3" t="s">
        <v>21527</v>
      </c>
      <c r="C9044" s="3" t="s">
        <v>10366</v>
      </c>
      <c r="D9044" s="2" t="s">
        <v>17518</v>
      </c>
      <c r="E9044" s="3" t="s">
        <v>20622</v>
      </c>
      <c r="F9044" s="67" t="s">
        <v>20729</v>
      </c>
      <c r="G9044" s="67" t="s">
        <v>21424</v>
      </c>
      <c r="I9044" s="3" t="s">
        <v>6298</v>
      </c>
      <c r="J9044" s="3" t="str">
        <f>IF($B9044="SINAPI",IF(ISNUMBER(MATCH(Banco!$C9044,Analitico!$A:$A,0)),INDEX(Analitico!E:E,MATCH(Banco!$C9044,Analitico!$A:$A,0))&amp;"%",""),"")</f>
        <v/>
      </c>
      <c r="K9044" s="3" t="str">
        <f>IF($B9044="SINAPI",IF(ISNUMBER(MATCH(Banco!$C9044,Analitico!$A:$A,0)),INDEX(Analitico!F:F,MATCH(Banco!$C9044,Analitico!$A:$A,0))&amp;"%",""),"")</f>
        <v/>
      </c>
    </row>
    <row r="9045" spans="1:11" ht="22.5" x14ac:dyDescent="0.2">
      <c r="A9045" s="1" t="str">
        <f t="shared" si="142"/>
        <v>SINAPI 89814</v>
      </c>
      <c r="B9045" s="3" t="s">
        <v>21527</v>
      </c>
      <c r="C9045" s="3" t="s">
        <v>10367</v>
      </c>
      <c r="D9045" s="2" t="s">
        <v>17519</v>
      </c>
      <c r="E9045" s="3" t="s">
        <v>20622</v>
      </c>
      <c r="F9045" s="67" t="s">
        <v>32265</v>
      </c>
      <c r="G9045" s="67" t="s">
        <v>21828</v>
      </c>
      <c r="I9045" s="3" t="s">
        <v>6298</v>
      </c>
      <c r="J9045" s="3" t="str">
        <f>IF($B9045="SINAPI",IF(ISNUMBER(MATCH(Banco!$C9045,Analitico!$A:$A,0)),INDEX(Analitico!E:E,MATCH(Banco!$C9045,Analitico!$A:$A,0))&amp;"%",""),"")</f>
        <v/>
      </c>
      <c r="K9045" s="3" t="str">
        <f>IF($B9045="SINAPI",IF(ISNUMBER(MATCH(Banco!$C9045,Analitico!$A:$A,0)),INDEX(Analitico!F:F,MATCH(Banco!$C9045,Analitico!$A:$A,0))&amp;"%",""),"")</f>
        <v/>
      </c>
    </row>
    <row r="9046" spans="1:11" ht="22.5" x14ac:dyDescent="0.2">
      <c r="A9046" s="1" t="str">
        <f t="shared" si="142"/>
        <v>SINAPI 89815</v>
      </c>
      <c r="B9046" s="3" t="s">
        <v>21527</v>
      </c>
      <c r="C9046" s="3" t="s">
        <v>10368</v>
      </c>
      <c r="D9046" s="2" t="s">
        <v>17520</v>
      </c>
      <c r="E9046" s="3" t="s">
        <v>20622</v>
      </c>
      <c r="F9046" s="67" t="s">
        <v>39501</v>
      </c>
      <c r="G9046" s="67" t="s">
        <v>5500</v>
      </c>
      <c r="I9046" s="3" t="s">
        <v>6298</v>
      </c>
      <c r="J9046" s="3" t="str">
        <f>IF($B9046="SINAPI",IF(ISNUMBER(MATCH(Banco!$C9046,Analitico!$A:$A,0)),INDEX(Analitico!E:E,MATCH(Banco!$C9046,Analitico!$A:$A,0))&amp;"%",""),"")</f>
        <v/>
      </c>
      <c r="K9046" s="3" t="str">
        <f>IF($B9046="SINAPI",IF(ISNUMBER(MATCH(Banco!$C9046,Analitico!$A:$A,0)),INDEX(Analitico!F:F,MATCH(Banco!$C9046,Analitico!$A:$A,0))&amp;"%",""),"")</f>
        <v/>
      </c>
    </row>
    <row r="9047" spans="1:11" x14ac:dyDescent="0.2">
      <c r="A9047" s="1" t="str">
        <f t="shared" si="142"/>
        <v>SINAPI 89816</v>
      </c>
      <c r="B9047" s="3" t="s">
        <v>21527</v>
      </c>
      <c r="C9047" s="3" t="s">
        <v>10369</v>
      </c>
      <c r="D9047" s="2" t="s">
        <v>17521</v>
      </c>
      <c r="E9047" s="3" t="s">
        <v>20622</v>
      </c>
      <c r="F9047" s="67" t="s">
        <v>4887</v>
      </c>
      <c r="G9047" s="67" t="s">
        <v>36625</v>
      </c>
      <c r="I9047" s="3" t="s">
        <v>6298</v>
      </c>
      <c r="J9047" s="3" t="str">
        <f>IF($B9047="SINAPI",IF(ISNUMBER(MATCH(Banco!$C9047,Analitico!$A:$A,0)),INDEX(Analitico!E:E,MATCH(Banco!$C9047,Analitico!$A:$A,0))&amp;"%",""),"")</f>
        <v/>
      </c>
      <c r="K9047" s="3" t="str">
        <f>IF($B9047="SINAPI",IF(ISNUMBER(MATCH(Banco!$C9047,Analitico!$A:$A,0)),INDEX(Analitico!F:F,MATCH(Banco!$C9047,Analitico!$A:$A,0))&amp;"%",""),"")</f>
        <v/>
      </c>
    </row>
    <row r="9048" spans="1:11" ht="22.5" x14ac:dyDescent="0.2">
      <c r="A9048" s="1" t="str">
        <f t="shared" si="142"/>
        <v>SINAPI 89817</v>
      </c>
      <c r="B9048" s="3" t="s">
        <v>21527</v>
      </c>
      <c r="C9048" s="3" t="s">
        <v>10370</v>
      </c>
      <c r="D9048" s="2" t="s">
        <v>17522</v>
      </c>
      <c r="E9048" s="3" t="s">
        <v>20622</v>
      </c>
      <c r="F9048" s="67" t="s">
        <v>21589</v>
      </c>
      <c r="G9048" s="67" t="s">
        <v>21728</v>
      </c>
      <c r="I9048" s="3" t="s">
        <v>6298</v>
      </c>
      <c r="J9048" s="3" t="str">
        <f>IF($B9048="SINAPI",IF(ISNUMBER(MATCH(Banco!$C9048,Analitico!$A:$A,0)),INDEX(Analitico!E:E,MATCH(Banco!$C9048,Analitico!$A:$A,0))&amp;"%",""),"")</f>
        <v/>
      </c>
      <c r="K9048" s="3" t="str">
        <f>IF($B9048="SINAPI",IF(ISNUMBER(MATCH(Banco!$C9048,Analitico!$A:$A,0)),INDEX(Analitico!F:F,MATCH(Banco!$C9048,Analitico!$A:$A,0))&amp;"%",""),"")</f>
        <v/>
      </c>
    </row>
    <row r="9049" spans="1:11" ht="22.5" x14ac:dyDescent="0.2">
      <c r="A9049" s="1" t="str">
        <f t="shared" si="142"/>
        <v>SINAPI 89818</v>
      </c>
      <c r="B9049" s="3" t="s">
        <v>21527</v>
      </c>
      <c r="C9049" s="3" t="s">
        <v>10371</v>
      </c>
      <c r="D9049" s="2" t="s">
        <v>17523</v>
      </c>
      <c r="E9049" s="3" t="s">
        <v>20622</v>
      </c>
      <c r="F9049" s="67" t="s">
        <v>29950</v>
      </c>
      <c r="G9049" s="67" t="s">
        <v>36628</v>
      </c>
      <c r="I9049" s="3" t="s">
        <v>6298</v>
      </c>
      <c r="J9049" s="3" t="str">
        <f>IF($B9049="SINAPI",IF(ISNUMBER(MATCH(Banco!$C9049,Analitico!$A:$A,0)),INDEX(Analitico!E:E,MATCH(Banco!$C9049,Analitico!$A:$A,0))&amp;"%",""),"")</f>
        <v/>
      </c>
      <c r="K9049" s="3" t="str">
        <f>IF($B9049="SINAPI",IF(ISNUMBER(MATCH(Banco!$C9049,Analitico!$A:$A,0)),INDEX(Analitico!F:F,MATCH(Banco!$C9049,Analitico!$A:$A,0))&amp;"%",""),"")</f>
        <v/>
      </c>
    </row>
    <row r="9050" spans="1:11" ht="22.5" x14ac:dyDescent="0.2">
      <c r="A9050" s="1" t="str">
        <f t="shared" si="142"/>
        <v>SINAPI 89819</v>
      </c>
      <c r="B9050" s="3" t="s">
        <v>21527</v>
      </c>
      <c r="C9050" s="3" t="s">
        <v>10372</v>
      </c>
      <c r="D9050" s="2" t="s">
        <v>17524</v>
      </c>
      <c r="E9050" s="3" t="s">
        <v>20622</v>
      </c>
      <c r="F9050" s="67" t="s">
        <v>5592</v>
      </c>
      <c r="G9050" s="67" t="s">
        <v>20650</v>
      </c>
      <c r="I9050" s="3" t="s">
        <v>6298</v>
      </c>
      <c r="J9050" s="3" t="str">
        <f>IF($B9050="SINAPI",IF(ISNUMBER(MATCH(Banco!$C9050,Analitico!$A:$A,0)),INDEX(Analitico!E:E,MATCH(Banco!$C9050,Analitico!$A:$A,0))&amp;"%",""),"")</f>
        <v/>
      </c>
      <c r="K9050" s="3" t="str">
        <f>IF($B9050="SINAPI",IF(ISNUMBER(MATCH(Banco!$C9050,Analitico!$A:$A,0)),INDEX(Analitico!F:F,MATCH(Banco!$C9050,Analitico!$A:$A,0))&amp;"%",""),"")</f>
        <v/>
      </c>
    </row>
    <row r="9051" spans="1:11" ht="22.5" x14ac:dyDescent="0.2">
      <c r="A9051" s="1" t="str">
        <f t="shared" si="142"/>
        <v>SINAPI 89821</v>
      </c>
      <c r="B9051" s="3" t="s">
        <v>21527</v>
      </c>
      <c r="C9051" s="3" t="s">
        <v>10373</v>
      </c>
      <c r="D9051" s="2" t="s">
        <v>17525</v>
      </c>
      <c r="E9051" s="3" t="s">
        <v>20622</v>
      </c>
      <c r="F9051" s="67" t="s">
        <v>20900</v>
      </c>
      <c r="G9051" s="67" t="s">
        <v>5570</v>
      </c>
      <c r="I9051" s="3" t="s">
        <v>6298</v>
      </c>
      <c r="J9051" s="3" t="str">
        <f>IF($B9051="SINAPI",IF(ISNUMBER(MATCH(Banco!$C9051,Analitico!$A:$A,0)),INDEX(Analitico!E:E,MATCH(Banco!$C9051,Analitico!$A:$A,0))&amp;"%",""),"")</f>
        <v/>
      </c>
      <c r="K9051" s="3" t="str">
        <f>IF($B9051="SINAPI",IF(ISNUMBER(MATCH(Banco!$C9051,Analitico!$A:$A,0)),INDEX(Analitico!F:F,MATCH(Banco!$C9051,Analitico!$A:$A,0))&amp;"%",""),"")</f>
        <v/>
      </c>
    </row>
    <row r="9052" spans="1:11" x14ac:dyDescent="0.2">
      <c r="A9052" s="1" t="str">
        <f t="shared" si="142"/>
        <v>SINAPI 89822</v>
      </c>
      <c r="B9052" s="3" t="s">
        <v>21527</v>
      </c>
      <c r="C9052" s="3" t="s">
        <v>10374</v>
      </c>
      <c r="D9052" s="2" t="s">
        <v>17526</v>
      </c>
      <c r="E9052" s="3" t="s">
        <v>20622</v>
      </c>
      <c r="F9052" s="67" t="s">
        <v>33738</v>
      </c>
      <c r="G9052" s="67" t="s">
        <v>4537</v>
      </c>
      <c r="I9052" s="3" t="s">
        <v>6298</v>
      </c>
      <c r="J9052" s="3" t="str">
        <f>IF($B9052="SINAPI",IF(ISNUMBER(MATCH(Banco!$C9052,Analitico!$A:$A,0)),INDEX(Analitico!E:E,MATCH(Banco!$C9052,Analitico!$A:$A,0))&amp;"%",""),"")</f>
        <v/>
      </c>
      <c r="K9052" s="3" t="str">
        <f>IF($B9052="SINAPI",IF(ISNUMBER(MATCH(Banco!$C9052,Analitico!$A:$A,0)),INDEX(Analitico!F:F,MATCH(Banco!$C9052,Analitico!$A:$A,0))&amp;"%",""),"")</f>
        <v/>
      </c>
    </row>
    <row r="9053" spans="1:11" ht="22.5" x14ac:dyDescent="0.2">
      <c r="A9053" s="1" t="str">
        <f t="shared" si="142"/>
        <v>SINAPI 89823</v>
      </c>
      <c r="B9053" s="3" t="s">
        <v>21527</v>
      </c>
      <c r="C9053" s="3" t="s">
        <v>10375</v>
      </c>
      <c r="D9053" s="2" t="s">
        <v>17527</v>
      </c>
      <c r="E9053" s="3" t="s">
        <v>20622</v>
      </c>
      <c r="F9053" s="67" t="s">
        <v>21730</v>
      </c>
      <c r="G9053" s="67" t="s">
        <v>5438</v>
      </c>
      <c r="I9053" s="3" t="s">
        <v>6298</v>
      </c>
      <c r="J9053" s="3" t="str">
        <f>IF($B9053="SINAPI",IF(ISNUMBER(MATCH(Banco!$C9053,Analitico!$A:$A,0)),INDEX(Analitico!E:E,MATCH(Banco!$C9053,Analitico!$A:$A,0))&amp;"%",""),"")</f>
        <v/>
      </c>
      <c r="K9053" s="3" t="str">
        <f>IF($B9053="SINAPI",IF(ISNUMBER(MATCH(Banco!$C9053,Analitico!$A:$A,0)),INDEX(Analitico!F:F,MATCH(Banco!$C9053,Analitico!$A:$A,0))&amp;"%",""),"")</f>
        <v/>
      </c>
    </row>
    <row r="9054" spans="1:11" ht="22.5" x14ac:dyDescent="0.2">
      <c r="A9054" s="1" t="str">
        <f t="shared" si="142"/>
        <v>SINAPI 89824</v>
      </c>
      <c r="B9054" s="3" t="s">
        <v>21527</v>
      </c>
      <c r="C9054" s="3" t="s">
        <v>10376</v>
      </c>
      <c r="D9054" s="2" t="s">
        <v>17528</v>
      </c>
      <c r="E9054" s="3" t="s">
        <v>20622</v>
      </c>
      <c r="F9054" s="67" t="s">
        <v>32379</v>
      </c>
      <c r="G9054" s="67" t="s">
        <v>5173</v>
      </c>
      <c r="I9054" s="3" t="s">
        <v>6298</v>
      </c>
      <c r="J9054" s="3" t="str">
        <f>IF($B9054="SINAPI",IF(ISNUMBER(MATCH(Banco!$C9054,Analitico!$A:$A,0)),INDEX(Analitico!E:E,MATCH(Banco!$C9054,Analitico!$A:$A,0))&amp;"%",""),"")</f>
        <v/>
      </c>
      <c r="K9054" s="3" t="str">
        <f>IF($B9054="SINAPI",IF(ISNUMBER(MATCH(Banco!$C9054,Analitico!$A:$A,0)),INDEX(Analitico!F:F,MATCH(Banco!$C9054,Analitico!$A:$A,0))&amp;"%",""),"")</f>
        <v/>
      </c>
    </row>
    <row r="9055" spans="1:11" ht="22.5" x14ac:dyDescent="0.2">
      <c r="A9055" s="1" t="str">
        <f t="shared" si="142"/>
        <v>SINAPI 89825</v>
      </c>
      <c r="B9055" s="3" t="s">
        <v>21527</v>
      </c>
      <c r="C9055" s="3" t="s">
        <v>10377</v>
      </c>
      <c r="D9055" s="2" t="s">
        <v>17529</v>
      </c>
      <c r="E9055" s="3" t="s">
        <v>20622</v>
      </c>
      <c r="F9055" s="67" t="s">
        <v>33696</v>
      </c>
      <c r="G9055" s="67" t="s">
        <v>5053</v>
      </c>
      <c r="I9055" s="3" t="s">
        <v>6298</v>
      </c>
      <c r="J9055" s="3" t="str">
        <f>IF($B9055="SINAPI",IF(ISNUMBER(MATCH(Banco!$C9055,Analitico!$A:$A,0)),INDEX(Analitico!E:E,MATCH(Banco!$C9055,Analitico!$A:$A,0))&amp;"%",""),"")</f>
        <v/>
      </c>
      <c r="K9055" s="3" t="str">
        <f>IF($B9055="SINAPI",IF(ISNUMBER(MATCH(Banco!$C9055,Analitico!$A:$A,0)),INDEX(Analitico!F:F,MATCH(Banco!$C9055,Analitico!$A:$A,0))&amp;"%",""),"")</f>
        <v/>
      </c>
    </row>
    <row r="9056" spans="1:11" ht="22.5" x14ac:dyDescent="0.2">
      <c r="A9056" s="1" t="str">
        <f t="shared" si="142"/>
        <v>SINAPI 89826</v>
      </c>
      <c r="B9056" s="3" t="s">
        <v>21527</v>
      </c>
      <c r="C9056" s="3" t="s">
        <v>10378</v>
      </c>
      <c r="D9056" s="2" t="s">
        <v>17530</v>
      </c>
      <c r="E9056" s="3" t="s">
        <v>20622</v>
      </c>
      <c r="F9056" s="67" t="s">
        <v>34134</v>
      </c>
      <c r="G9056" s="67" t="s">
        <v>36629</v>
      </c>
      <c r="I9056" s="3" t="s">
        <v>6298</v>
      </c>
      <c r="J9056" s="3" t="str">
        <f>IF($B9056="SINAPI",IF(ISNUMBER(MATCH(Banco!$C9056,Analitico!$A:$A,0)),INDEX(Analitico!E:E,MATCH(Banco!$C9056,Analitico!$A:$A,0))&amp;"%",""),"")</f>
        <v/>
      </c>
      <c r="K9056" s="3" t="str">
        <f>IF($B9056="SINAPI",IF(ISNUMBER(MATCH(Banco!$C9056,Analitico!$A:$A,0)),INDEX(Analitico!F:F,MATCH(Banco!$C9056,Analitico!$A:$A,0))&amp;"%",""),"")</f>
        <v/>
      </c>
    </row>
    <row r="9057" spans="1:11" ht="22.5" x14ac:dyDescent="0.2">
      <c r="A9057" s="1" t="str">
        <f t="shared" si="142"/>
        <v>SINAPI 89827</v>
      </c>
      <c r="B9057" s="3" t="s">
        <v>21527</v>
      </c>
      <c r="C9057" s="3" t="s">
        <v>10379</v>
      </c>
      <c r="D9057" s="2" t="s">
        <v>17531</v>
      </c>
      <c r="E9057" s="3" t="s">
        <v>20622</v>
      </c>
      <c r="F9057" s="67" t="s">
        <v>4596</v>
      </c>
      <c r="G9057" s="67" t="s">
        <v>29626</v>
      </c>
      <c r="I9057" s="3" t="s">
        <v>6298</v>
      </c>
      <c r="J9057" s="3" t="str">
        <f>IF($B9057="SINAPI",IF(ISNUMBER(MATCH(Banco!$C9057,Analitico!$A:$A,0)),INDEX(Analitico!E:E,MATCH(Banco!$C9057,Analitico!$A:$A,0))&amp;"%",""),"")</f>
        <v/>
      </c>
      <c r="K9057" s="3" t="str">
        <f>IF($B9057="SINAPI",IF(ISNUMBER(MATCH(Banco!$C9057,Analitico!$A:$A,0)),INDEX(Analitico!F:F,MATCH(Banco!$C9057,Analitico!$A:$A,0))&amp;"%",""),"")</f>
        <v/>
      </c>
    </row>
    <row r="9058" spans="1:11" x14ac:dyDescent="0.2">
      <c r="A9058" s="1" t="str">
        <f t="shared" si="142"/>
        <v>SINAPI 89828</v>
      </c>
      <c r="B9058" s="3" t="s">
        <v>21527</v>
      </c>
      <c r="C9058" s="3" t="s">
        <v>10380</v>
      </c>
      <c r="D9058" s="2" t="s">
        <v>17532</v>
      </c>
      <c r="E9058" s="3" t="s">
        <v>20622</v>
      </c>
      <c r="F9058" s="67" t="s">
        <v>31730</v>
      </c>
      <c r="G9058" s="67" t="s">
        <v>36630</v>
      </c>
      <c r="I9058" s="3" t="s">
        <v>6298</v>
      </c>
      <c r="J9058" s="3" t="str">
        <f>IF($B9058="SINAPI",IF(ISNUMBER(MATCH(Banco!$C9058,Analitico!$A:$A,0)),INDEX(Analitico!E:E,MATCH(Banco!$C9058,Analitico!$A:$A,0))&amp;"%",""),"")</f>
        <v/>
      </c>
      <c r="K9058" s="3" t="str">
        <f>IF($B9058="SINAPI",IF(ISNUMBER(MATCH(Banco!$C9058,Analitico!$A:$A,0)),INDEX(Analitico!F:F,MATCH(Banco!$C9058,Analitico!$A:$A,0))&amp;"%",""),"")</f>
        <v/>
      </c>
    </row>
    <row r="9059" spans="1:11" ht="22.5" x14ac:dyDescent="0.2">
      <c r="A9059" s="1" t="str">
        <f t="shared" ref="A9059:A9122" si="143">CONCATENAR</f>
        <v>SINAPI 89829</v>
      </c>
      <c r="B9059" s="3" t="s">
        <v>21527</v>
      </c>
      <c r="C9059" s="3" t="s">
        <v>10381</v>
      </c>
      <c r="D9059" s="2" t="s">
        <v>17533</v>
      </c>
      <c r="E9059" s="3" t="s">
        <v>20622</v>
      </c>
      <c r="F9059" s="67" t="s">
        <v>36598</v>
      </c>
      <c r="G9059" s="67" t="s">
        <v>29770</v>
      </c>
      <c r="I9059" s="3" t="s">
        <v>6298</v>
      </c>
      <c r="J9059" s="3" t="str">
        <f>IF($B9059="SINAPI",IF(ISNUMBER(MATCH(Banco!$C9059,Analitico!$A:$A,0)),INDEX(Analitico!E:E,MATCH(Banco!$C9059,Analitico!$A:$A,0))&amp;"%",""),"")</f>
        <v/>
      </c>
      <c r="K9059" s="3" t="str">
        <f>IF($B9059="SINAPI",IF(ISNUMBER(MATCH(Banco!$C9059,Analitico!$A:$A,0)),INDEX(Analitico!F:F,MATCH(Banco!$C9059,Analitico!$A:$A,0))&amp;"%",""),"")</f>
        <v/>
      </c>
    </row>
    <row r="9060" spans="1:11" ht="22.5" x14ac:dyDescent="0.2">
      <c r="A9060" s="1" t="str">
        <f t="shared" si="143"/>
        <v>SINAPI 89830</v>
      </c>
      <c r="B9060" s="3" t="s">
        <v>21527</v>
      </c>
      <c r="C9060" s="3" t="s">
        <v>10382</v>
      </c>
      <c r="D9060" s="2" t="s">
        <v>17534</v>
      </c>
      <c r="E9060" s="3" t="s">
        <v>20622</v>
      </c>
      <c r="F9060" s="67" t="s">
        <v>36269</v>
      </c>
      <c r="G9060" s="67" t="s">
        <v>4973</v>
      </c>
      <c r="I9060" s="3" t="s">
        <v>6298</v>
      </c>
      <c r="J9060" s="3" t="str">
        <f>IF($B9060="SINAPI",IF(ISNUMBER(MATCH(Banco!$C9060,Analitico!$A:$A,0)),INDEX(Analitico!E:E,MATCH(Banco!$C9060,Analitico!$A:$A,0))&amp;"%",""),"")</f>
        <v/>
      </c>
      <c r="K9060" s="3" t="str">
        <f>IF($B9060="SINAPI",IF(ISNUMBER(MATCH(Banco!$C9060,Analitico!$A:$A,0)),INDEX(Analitico!F:F,MATCH(Banco!$C9060,Analitico!$A:$A,0))&amp;"%",""),"")</f>
        <v/>
      </c>
    </row>
    <row r="9061" spans="1:11" ht="22.5" x14ac:dyDescent="0.2">
      <c r="A9061" s="1" t="str">
        <f t="shared" si="143"/>
        <v>SINAPI 89831</v>
      </c>
      <c r="B9061" s="3" t="s">
        <v>21527</v>
      </c>
      <c r="C9061" s="3" t="s">
        <v>10383</v>
      </c>
      <c r="D9061" s="2" t="s">
        <v>17535</v>
      </c>
      <c r="E9061" s="3" t="s">
        <v>20622</v>
      </c>
      <c r="F9061" s="67" t="s">
        <v>34808</v>
      </c>
      <c r="G9061" s="67" t="s">
        <v>32381</v>
      </c>
      <c r="I9061" s="3" t="s">
        <v>6298</v>
      </c>
      <c r="J9061" s="3" t="str">
        <f>IF($B9061="SINAPI",IF(ISNUMBER(MATCH(Banco!$C9061,Analitico!$A:$A,0)),INDEX(Analitico!E:E,MATCH(Banco!$C9061,Analitico!$A:$A,0))&amp;"%",""),"")</f>
        <v/>
      </c>
      <c r="K9061" s="3" t="str">
        <f>IF($B9061="SINAPI",IF(ISNUMBER(MATCH(Banco!$C9061,Analitico!$A:$A,0)),INDEX(Analitico!F:F,MATCH(Banco!$C9061,Analitico!$A:$A,0))&amp;"%",""),"")</f>
        <v/>
      </c>
    </row>
    <row r="9062" spans="1:11" ht="22.5" x14ac:dyDescent="0.2">
      <c r="A9062" s="1" t="str">
        <f t="shared" si="143"/>
        <v>SINAPI 89832</v>
      </c>
      <c r="B9062" s="3" t="s">
        <v>21527</v>
      </c>
      <c r="C9062" s="3" t="s">
        <v>10384</v>
      </c>
      <c r="D9062" s="2" t="s">
        <v>17536</v>
      </c>
      <c r="E9062" s="3" t="s">
        <v>20622</v>
      </c>
      <c r="F9062" s="67" t="s">
        <v>39502</v>
      </c>
      <c r="G9062" s="67" t="s">
        <v>21419</v>
      </c>
      <c r="I9062" s="3" t="s">
        <v>6298</v>
      </c>
      <c r="J9062" s="3" t="str">
        <f>IF($B9062="SINAPI",IF(ISNUMBER(MATCH(Banco!$C9062,Analitico!$A:$A,0)),INDEX(Analitico!E:E,MATCH(Banco!$C9062,Analitico!$A:$A,0))&amp;"%",""),"")</f>
        <v/>
      </c>
      <c r="K9062" s="3" t="str">
        <f>IF($B9062="SINAPI",IF(ISNUMBER(MATCH(Banco!$C9062,Analitico!$A:$A,0)),INDEX(Analitico!F:F,MATCH(Banco!$C9062,Analitico!$A:$A,0))&amp;"%",""),"")</f>
        <v/>
      </c>
    </row>
    <row r="9063" spans="1:11" ht="22.5" x14ac:dyDescent="0.2">
      <c r="A9063" s="1" t="str">
        <f t="shared" si="143"/>
        <v>SINAPI 89833</v>
      </c>
      <c r="B9063" s="3" t="s">
        <v>21527</v>
      </c>
      <c r="C9063" s="3" t="s">
        <v>10385</v>
      </c>
      <c r="D9063" s="2" t="s">
        <v>17537</v>
      </c>
      <c r="E9063" s="3" t="s">
        <v>20622</v>
      </c>
      <c r="F9063" s="67" t="s">
        <v>39503</v>
      </c>
      <c r="G9063" s="67" t="s">
        <v>21565</v>
      </c>
      <c r="I9063" s="3" t="s">
        <v>6298</v>
      </c>
      <c r="J9063" s="3" t="str">
        <f>IF($B9063="SINAPI",IF(ISNUMBER(MATCH(Banco!$C9063,Analitico!$A:$A,0)),INDEX(Analitico!E:E,MATCH(Banco!$C9063,Analitico!$A:$A,0))&amp;"%",""),"")</f>
        <v/>
      </c>
      <c r="K9063" s="3" t="str">
        <f>IF($B9063="SINAPI",IF(ISNUMBER(MATCH(Banco!$C9063,Analitico!$A:$A,0)),INDEX(Analitico!F:F,MATCH(Banco!$C9063,Analitico!$A:$A,0))&amp;"%",""),"")</f>
        <v/>
      </c>
    </row>
    <row r="9064" spans="1:11" ht="22.5" x14ac:dyDescent="0.2">
      <c r="A9064" s="1" t="str">
        <f t="shared" si="143"/>
        <v>SINAPI 89834</v>
      </c>
      <c r="B9064" s="3" t="s">
        <v>21527</v>
      </c>
      <c r="C9064" s="3" t="s">
        <v>10386</v>
      </c>
      <c r="D9064" s="2" t="s">
        <v>17538</v>
      </c>
      <c r="E9064" s="3" t="s">
        <v>20622</v>
      </c>
      <c r="F9064" s="67" t="s">
        <v>39504</v>
      </c>
      <c r="G9064" s="67" t="s">
        <v>36631</v>
      </c>
      <c r="I9064" s="3" t="s">
        <v>6298</v>
      </c>
      <c r="J9064" s="3" t="str">
        <f>IF($B9064="SINAPI",IF(ISNUMBER(MATCH(Banco!$C9064,Analitico!$A:$A,0)),INDEX(Analitico!E:E,MATCH(Banco!$C9064,Analitico!$A:$A,0))&amp;"%",""),"")</f>
        <v/>
      </c>
      <c r="K9064" s="3" t="str">
        <f>IF($B9064="SINAPI",IF(ISNUMBER(MATCH(Banco!$C9064,Analitico!$A:$A,0)),INDEX(Analitico!F:F,MATCH(Banco!$C9064,Analitico!$A:$A,0))&amp;"%",""),"")</f>
        <v/>
      </c>
    </row>
    <row r="9065" spans="1:11" x14ac:dyDescent="0.2">
      <c r="A9065" s="1" t="str">
        <f t="shared" si="143"/>
        <v>SINAPI 89835</v>
      </c>
      <c r="B9065" s="3" t="s">
        <v>21527</v>
      </c>
      <c r="C9065" s="3" t="s">
        <v>10387</v>
      </c>
      <c r="D9065" s="2" t="s">
        <v>17539</v>
      </c>
      <c r="E9065" s="3" t="s">
        <v>20622</v>
      </c>
      <c r="F9065" s="67" t="s">
        <v>32198</v>
      </c>
      <c r="G9065" s="67" t="s">
        <v>28837</v>
      </c>
      <c r="I9065" s="3" t="s">
        <v>6298</v>
      </c>
      <c r="J9065" s="3" t="str">
        <f>IF($B9065="SINAPI",IF(ISNUMBER(MATCH(Banco!$C9065,Analitico!$A:$A,0)),INDEX(Analitico!E:E,MATCH(Banco!$C9065,Analitico!$A:$A,0))&amp;"%",""),"")</f>
        <v/>
      </c>
      <c r="K9065" s="3" t="str">
        <f>IF($B9065="SINAPI",IF(ISNUMBER(MATCH(Banco!$C9065,Analitico!$A:$A,0)),INDEX(Analitico!F:F,MATCH(Banco!$C9065,Analitico!$A:$A,0))&amp;"%",""),"")</f>
        <v/>
      </c>
    </row>
    <row r="9066" spans="1:11" ht="22.5" x14ac:dyDescent="0.2">
      <c r="A9066" s="1" t="str">
        <f t="shared" si="143"/>
        <v>SINAPI 89836</v>
      </c>
      <c r="B9066" s="3" t="s">
        <v>21527</v>
      </c>
      <c r="C9066" s="3" t="s">
        <v>10388</v>
      </c>
      <c r="D9066" s="2" t="s">
        <v>17540</v>
      </c>
      <c r="E9066" s="3" t="s">
        <v>20622</v>
      </c>
      <c r="F9066" s="67" t="s">
        <v>39505</v>
      </c>
      <c r="G9066" s="67" t="s">
        <v>36632</v>
      </c>
      <c r="I9066" s="3" t="s">
        <v>6298</v>
      </c>
      <c r="J9066" s="3" t="str">
        <f>IF($B9066="SINAPI",IF(ISNUMBER(MATCH(Banco!$C9066,Analitico!$A:$A,0)),INDEX(Analitico!E:E,MATCH(Banco!$C9066,Analitico!$A:$A,0))&amp;"%",""),"")</f>
        <v/>
      </c>
      <c r="K9066" s="3" t="str">
        <f>IF($B9066="SINAPI",IF(ISNUMBER(MATCH(Banco!$C9066,Analitico!$A:$A,0)),INDEX(Analitico!F:F,MATCH(Banco!$C9066,Analitico!$A:$A,0))&amp;"%",""),"")</f>
        <v/>
      </c>
    </row>
    <row r="9067" spans="1:11" ht="22.5" x14ac:dyDescent="0.2">
      <c r="A9067" s="1" t="str">
        <f t="shared" si="143"/>
        <v>SINAPI 89837</v>
      </c>
      <c r="B9067" s="3" t="s">
        <v>21527</v>
      </c>
      <c r="C9067" s="3" t="s">
        <v>10389</v>
      </c>
      <c r="D9067" s="2" t="s">
        <v>17541</v>
      </c>
      <c r="E9067" s="3" t="s">
        <v>20622</v>
      </c>
      <c r="F9067" s="67" t="s">
        <v>39506</v>
      </c>
      <c r="G9067" s="67" t="s">
        <v>32324</v>
      </c>
      <c r="I9067" s="3" t="s">
        <v>6298</v>
      </c>
      <c r="J9067" s="3" t="str">
        <f>IF($B9067="SINAPI",IF(ISNUMBER(MATCH(Banco!$C9067,Analitico!$A:$A,0)),INDEX(Analitico!E:E,MATCH(Banco!$C9067,Analitico!$A:$A,0))&amp;"%",""),"")</f>
        <v/>
      </c>
      <c r="K9067" s="3" t="str">
        <f>IF($B9067="SINAPI",IF(ISNUMBER(MATCH(Banco!$C9067,Analitico!$A:$A,0)),INDEX(Analitico!F:F,MATCH(Banco!$C9067,Analitico!$A:$A,0))&amp;"%",""),"")</f>
        <v/>
      </c>
    </row>
    <row r="9068" spans="1:11" x14ac:dyDescent="0.2">
      <c r="A9068" s="1" t="str">
        <f t="shared" si="143"/>
        <v>SINAPI 89838</v>
      </c>
      <c r="B9068" s="3" t="s">
        <v>21527</v>
      </c>
      <c r="C9068" s="3" t="s">
        <v>10390</v>
      </c>
      <c r="D9068" s="2" t="s">
        <v>17542</v>
      </c>
      <c r="E9068" s="3" t="s">
        <v>20622</v>
      </c>
      <c r="F9068" s="67" t="s">
        <v>39507</v>
      </c>
      <c r="G9068" s="67" t="s">
        <v>36633</v>
      </c>
      <c r="I9068" s="3" t="s">
        <v>6298</v>
      </c>
      <c r="J9068" s="3" t="str">
        <f>IF($B9068="SINAPI",IF(ISNUMBER(MATCH(Banco!$C9068,Analitico!$A:$A,0)),INDEX(Analitico!E:E,MATCH(Banco!$C9068,Analitico!$A:$A,0))&amp;"%",""),"")</f>
        <v/>
      </c>
      <c r="K9068" s="3" t="str">
        <f>IF($B9068="SINAPI",IF(ISNUMBER(MATCH(Banco!$C9068,Analitico!$A:$A,0)),INDEX(Analitico!F:F,MATCH(Banco!$C9068,Analitico!$A:$A,0))&amp;"%",""),"")</f>
        <v/>
      </c>
    </row>
    <row r="9069" spans="1:11" ht="22.5" x14ac:dyDescent="0.2">
      <c r="A9069" s="1" t="str">
        <f t="shared" si="143"/>
        <v>SINAPI 89839</v>
      </c>
      <c r="B9069" s="3" t="s">
        <v>21527</v>
      </c>
      <c r="C9069" s="3" t="s">
        <v>10391</v>
      </c>
      <c r="D9069" s="2" t="s">
        <v>17543</v>
      </c>
      <c r="E9069" s="3" t="s">
        <v>20622</v>
      </c>
      <c r="F9069" s="67" t="s">
        <v>35041</v>
      </c>
      <c r="G9069" s="67" t="s">
        <v>33783</v>
      </c>
      <c r="I9069" s="3" t="s">
        <v>6298</v>
      </c>
      <c r="J9069" s="3" t="str">
        <f>IF($B9069="SINAPI",IF(ISNUMBER(MATCH(Banco!$C9069,Analitico!$A:$A,0)),INDEX(Analitico!E:E,MATCH(Banco!$C9069,Analitico!$A:$A,0))&amp;"%",""),"")</f>
        <v/>
      </c>
      <c r="K9069" s="3" t="str">
        <f>IF($B9069="SINAPI",IF(ISNUMBER(MATCH(Banco!$C9069,Analitico!$A:$A,0)),INDEX(Analitico!F:F,MATCH(Banco!$C9069,Analitico!$A:$A,0))&amp;"%",""),"")</f>
        <v/>
      </c>
    </row>
    <row r="9070" spans="1:11" x14ac:dyDescent="0.2">
      <c r="A9070" s="1" t="str">
        <f t="shared" si="143"/>
        <v>SINAPI 89840</v>
      </c>
      <c r="B9070" s="3" t="s">
        <v>21527</v>
      </c>
      <c r="C9070" s="3" t="s">
        <v>10392</v>
      </c>
      <c r="D9070" s="2" t="s">
        <v>17544</v>
      </c>
      <c r="E9070" s="3" t="s">
        <v>20622</v>
      </c>
      <c r="F9070" s="67" t="s">
        <v>39508</v>
      </c>
      <c r="G9070" s="67" t="s">
        <v>36634</v>
      </c>
      <c r="I9070" s="3" t="s">
        <v>6298</v>
      </c>
      <c r="J9070" s="3" t="str">
        <f>IF($B9070="SINAPI",IF(ISNUMBER(MATCH(Banco!$C9070,Analitico!$A:$A,0)),INDEX(Analitico!E:E,MATCH(Banco!$C9070,Analitico!$A:$A,0))&amp;"%",""),"")</f>
        <v/>
      </c>
      <c r="K9070" s="3" t="str">
        <f>IF($B9070="SINAPI",IF(ISNUMBER(MATCH(Banco!$C9070,Analitico!$A:$A,0)),INDEX(Analitico!F:F,MATCH(Banco!$C9070,Analitico!$A:$A,0))&amp;"%",""),"")</f>
        <v/>
      </c>
    </row>
    <row r="9071" spans="1:11" ht="22.5" x14ac:dyDescent="0.2">
      <c r="A9071" s="1" t="str">
        <f t="shared" si="143"/>
        <v>SINAPI 89841</v>
      </c>
      <c r="B9071" s="3" t="s">
        <v>21527</v>
      </c>
      <c r="C9071" s="3" t="s">
        <v>10393</v>
      </c>
      <c r="D9071" s="2" t="s">
        <v>17545</v>
      </c>
      <c r="E9071" s="3" t="s">
        <v>20622</v>
      </c>
      <c r="F9071" s="67" t="s">
        <v>39509</v>
      </c>
      <c r="G9071" s="67" t="s">
        <v>36635</v>
      </c>
      <c r="I9071" s="3" t="s">
        <v>6298</v>
      </c>
      <c r="J9071" s="3" t="str">
        <f>IF($B9071="SINAPI",IF(ISNUMBER(MATCH(Banco!$C9071,Analitico!$A:$A,0)),INDEX(Analitico!E:E,MATCH(Banco!$C9071,Analitico!$A:$A,0))&amp;"%",""),"")</f>
        <v/>
      </c>
      <c r="K9071" s="3" t="str">
        <f>IF($B9071="SINAPI",IF(ISNUMBER(MATCH(Banco!$C9071,Analitico!$A:$A,0)),INDEX(Analitico!F:F,MATCH(Banco!$C9071,Analitico!$A:$A,0))&amp;"%",""),"")</f>
        <v/>
      </c>
    </row>
    <row r="9072" spans="1:11" x14ac:dyDescent="0.2">
      <c r="A9072" s="1" t="str">
        <f t="shared" si="143"/>
        <v>SINAPI 89842</v>
      </c>
      <c r="B9072" s="3" t="s">
        <v>21527</v>
      </c>
      <c r="C9072" s="3" t="s">
        <v>10394</v>
      </c>
      <c r="D9072" s="2" t="s">
        <v>17546</v>
      </c>
      <c r="E9072" s="3" t="s">
        <v>20622</v>
      </c>
      <c r="F9072" s="67" t="s">
        <v>39510</v>
      </c>
      <c r="G9072" s="67" t="s">
        <v>21186</v>
      </c>
      <c r="I9072" s="3" t="s">
        <v>6298</v>
      </c>
      <c r="J9072" s="3" t="str">
        <f>IF($B9072="SINAPI",IF(ISNUMBER(MATCH(Banco!$C9072,Analitico!$A:$A,0)),INDEX(Analitico!E:E,MATCH(Banco!$C9072,Analitico!$A:$A,0))&amp;"%",""),"")</f>
        <v/>
      </c>
      <c r="K9072" s="3" t="str">
        <f>IF($B9072="SINAPI",IF(ISNUMBER(MATCH(Banco!$C9072,Analitico!$A:$A,0)),INDEX(Analitico!F:F,MATCH(Banco!$C9072,Analitico!$A:$A,0))&amp;"%",""),"")</f>
        <v/>
      </c>
    </row>
    <row r="9073" spans="1:11" x14ac:dyDescent="0.2">
      <c r="A9073" s="1" t="str">
        <f t="shared" si="143"/>
        <v>SINAPI 89844</v>
      </c>
      <c r="B9073" s="3" t="s">
        <v>21527</v>
      </c>
      <c r="C9073" s="3" t="s">
        <v>10395</v>
      </c>
      <c r="D9073" s="2" t="s">
        <v>17547</v>
      </c>
      <c r="E9073" s="3" t="s">
        <v>20622</v>
      </c>
      <c r="F9073" s="67" t="s">
        <v>29718</v>
      </c>
      <c r="G9073" s="67" t="s">
        <v>36636</v>
      </c>
      <c r="I9073" s="3" t="s">
        <v>6298</v>
      </c>
      <c r="J9073" s="3" t="str">
        <f>IF($B9073="SINAPI",IF(ISNUMBER(MATCH(Banco!$C9073,Analitico!$A:$A,0)),INDEX(Analitico!E:E,MATCH(Banco!$C9073,Analitico!$A:$A,0))&amp;"%",""),"")</f>
        <v/>
      </c>
      <c r="K9073" s="3" t="str">
        <f>IF($B9073="SINAPI",IF(ISNUMBER(MATCH(Banco!$C9073,Analitico!$A:$A,0)),INDEX(Analitico!F:F,MATCH(Banco!$C9073,Analitico!$A:$A,0))&amp;"%",""),"")</f>
        <v/>
      </c>
    </row>
    <row r="9074" spans="1:11" x14ac:dyDescent="0.2">
      <c r="A9074" s="1" t="str">
        <f t="shared" si="143"/>
        <v>SINAPI 89845</v>
      </c>
      <c r="B9074" s="3" t="s">
        <v>21527</v>
      </c>
      <c r="C9074" s="3" t="s">
        <v>10396</v>
      </c>
      <c r="D9074" s="2" t="s">
        <v>17548</v>
      </c>
      <c r="E9074" s="3" t="s">
        <v>20622</v>
      </c>
      <c r="F9074" s="67" t="s">
        <v>38018</v>
      </c>
      <c r="G9074" s="67" t="s">
        <v>36637</v>
      </c>
      <c r="I9074" s="3" t="s">
        <v>6298</v>
      </c>
      <c r="J9074" s="3" t="str">
        <f>IF($B9074="SINAPI",IF(ISNUMBER(MATCH(Banco!$C9074,Analitico!$A:$A,0)),INDEX(Analitico!E:E,MATCH(Banco!$C9074,Analitico!$A:$A,0))&amp;"%",""),"")</f>
        <v/>
      </c>
      <c r="K9074" s="3" t="str">
        <f>IF($B9074="SINAPI",IF(ISNUMBER(MATCH(Banco!$C9074,Analitico!$A:$A,0)),INDEX(Analitico!F:F,MATCH(Banco!$C9074,Analitico!$A:$A,0))&amp;"%",""),"")</f>
        <v/>
      </c>
    </row>
    <row r="9075" spans="1:11" x14ac:dyDescent="0.2">
      <c r="A9075" s="1" t="str">
        <f t="shared" si="143"/>
        <v>SINAPI 89846</v>
      </c>
      <c r="B9075" s="3" t="s">
        <v>21527</v>
      </c>
      <c r="C9075" s="3" t="s">
        <v>10397</v>
      </c>
      <c r="D9075" s="2" t="s">
        <v>17549</v>
      </c>
      <c r="E9075" s="3" t="s">
        <v>20622</v>
      </c>
      <c r="F9075" s="67" t="s">
        <v>39511</v>
      </c>
      <c r="G9075" s="67" t="s">
        <v>36638</v>
      </c>
      <c r="I9075" s="3" t="s">
        <v>6298</v>
      </c>
      <c r="J9075" s="3" t="str">
        <f>IF($B9075="SINAPI",IF(ISNUMBER(MATCH(Banco!$C9075,Analitico!$A:$A,0)),INDEX(Analitico!E:E,MATCH(Banco!$C9075,Analitico!$A:$A,0))&amp;"%",""),"")</f>
        <v/>
      </c>
      <c r="K9075" s="3" t="str">
        <f>IF($B9075="SINAPI",IF(ISNUMBER(MATCH(Banco!$C9075,Analitico!$A:$A,0)),INDEX(Analitico!F:F,MATCH(Banco!$C9075,Analitico!$A:$A,0))&amp;"%",""),"")</f>
        <v/>
      </c>
    </row>
    <row r="9076" spans="1:11" x14ac:dyDescent="0.2">
      <c r="A9076" s="1" t="str">
        <f t="shared" si="143"/>
        <v>SINAPI 89847</v>
      </c>
      <c r="B9076" s="3" t="s">
        <v>21527</v>
      </c>
      <c r="C9076" s="3" t="s">
        <v>10398</v>
      </c>
      <c r="D9076" s="2" t="s">
        <v>17550</v>
      </c>
      <c r="E9076" s="3" t="s">
        <v>20622</v>
      </c>
      <c r="F9076" s="67" t="s">
        <v>39512</v>
      </c>
      <c r="G9076" s="67" t="s">
        <v>36639</v>
      </c>
      <c r="I9076" s="3" t="s">
        <v>6298</v>
      </c>
      <c r="J9076" s="3" t="str">
        <f>IF($B9076="SINAPI",IF(ISNUMBER(MATCH(Banco!$C9076,Analitico!$A:$A,0)),INDEX(Analitico!E:E,MATCH(Banco!$C9076,Analitico!$A:$A,0))&amp;"%",""),"")</f>
        <v/>
      </c>
      <c r="K9076" s="3" t="str">
        <f>IF($B9076="SINAPI",IF(ISNUMBER(MATCH(Banco!$C9076,Analitico!$A:$A,0)),INDEX(Analitico!F:F,MATCH(Banco!$C9076,Analitico!$A:$A,0))&amp;"%",""),"")</f>
        <v/>
      </c>
    </row>
    <row r="9077" spans="1:11" ht="22.5" x14ac:dyDescent="0.2">
      <c r="A9077" s="1" t="str">
        <f t="shared" si="143"/>
        <v>SINAPI 89850</v>
      </c>
      <c r="B9077" s="3" t="s">
        <v>21527</v>
      </c>
      <c r="C9077" s="3" t="s">
        <v>10399</v>
      </c>
      <c r="D9077" s="2" t="s">
        <v>17551</v>
      </c>
      <c r="E9077" s="3" t="s">
        <v>20622</v>
      </c>
      <c r="F9077" s="67" t="s">
        <v>20696</v>
      </c>
      <c r="G9077" s="67" t="s">
        <v>36640</v>
      </c>
      <c r="I9077" s="3" t="s">
        <v>6298</v>
      </c>
      <c r="J9077" s="3" t="str">
        <f>IF($B9077="SINAPI",IF(ISNUMBER(MATCH(Banco!$C9077,Analitico!$A:$A,0)),INDEX(Analitico!E:E,MATCH(Banco!$C9077,Analitico!$A:$A,0))&amp;"%",""),"")</f>
        <v/>
      </c>
      <c r="K9077" s="3" t="str">
        <f>IF($B9077="SINAPI",IF(ISNUMBER(MATCH(Banco!$C9077,Analitico!$A:$A,0)),INDEX(Analitico!F:F,MATCH(Banco!$C9077,Analitico!$A:$A,0))&amp;"%",""),"")</f>
        <v/>
      </c>
    </row>
    <row r="9078" spans="1:11" ht="22.5" x14ac:dyDescent="0.2">
      <c r="A9078" s="1" t="str">
        <f t="shared" si="143"/>
        <v>SINAPI 89851</v>
      </c>
      <c r="B9078" s="3" t="s">
        <v>21527</v>
      </c>
      <c r="C9078" s="3" t="s">
        <v>10400</v>
      </c>
      <c r="D9078" s="2" t="s">
        <v>17552</v>
      </c>
      <c r="E9078" s="3" t="s">
        <v>20622</v>
      </c>
      <c r="F9078" s="67" t="s">
        <v>4543</v>
      </c>
      <c r="G9078" s="67" t="s">
        <v>21067</v>
      </c>
      <c r="I9078" s="3" t="s">
        <v>6298</v>
      </c>
      <c r="J9078" s="3" t="str">
        <f>IF($B9078="SINAPI",IF(ISNUMBER(MATCH(Banco!$C9078,Analitico!$A:$A,0)),INDEX(Analitico!E:E,MATCH(Banco!$C9078,Analitico!$A:$A,0))&amp;"%",""),"")</f>
        <v/>
      </c>
      <c r="K9078" s="3" t="str">
        <f>IF($B9078="SINAPI",IF(ISNUMBER(MATCH(Banco!$C9078,Analitico!$A:$A,0)),INDEX(Analitico!F:F,MATCH(Banco!$C9078,Analitico!$A:$A,0))&amp;"%",""),"")</f>
        <v/>
      </c>
    </row>
    <row r="9079" spans="1:11" ht="22.5" x14ac:dyDescent="0.2">
      <c r="A9079" s="1" t="str">
        <f t="shared" si="143"/>
        <v>SINAPI 89852</v>
      </c>
      <c r="B9079" s="3" t="s">
        <v>21527</v>
      </c>
      <c r="C9079" s="3" t="s">
        <v>10401</v>
      </c>
      <c r="D9079" s="2" t="s">
        <v>17553</v>
      </c>
      <c r="E9079" s="3" t="s">
        <v>20622</v>
      </c>
      <c r="F9079" s="67" t="s">
        <v>37815</v>
      </c>
      <c r="G9079" s="67" t="s">
        <v>36641</v>
      </c>
      <c r="I9079" s="3" t="s">
        <v>6298</v>
      </c>
      <c r="J9079" s="3" t="str">
        <f>IF($B9079="SINAPI",IF(ISNUMBER(MATCH(Banco!$C9079,Analitico!$A:$A,0)),INDEX(Analitico!E:E,MATCH(Banco!$C9079,Analitico!$A:$A,0))&amp;"%",""),"")</f>
        <v/>
      </c>
      <c r="K9079" s="3" t="str">
        <f>IF($B9079="SINAPI",IF(ISNUMBER(MATCH(Banco!$C9079,Analitico!$A:$A,0)),INDEX(Analitico!F:F,MATCH(Banco!$C9079,Analitico!$A:$A,0))&amp;"%",""),"")</f>
        <v/>
      </c>
    </row>
    <row r="9080" spans="1:11" ht="22.5" x14ac:dyDescent="0.2">
      <c r="A9080" s="1" t="str">
        <f t="shared" si="143"/>
        <v>SINAPI 89853</v>
      </c>
      <c r="B9080" s="3" t="s">
        <v>21527</v>
      </c>
      <c r="C9080" s="3" t="s">
        <v>10402</v>
      </c>
      <c r="D9080" s="2" t="s">
        <v>17554</v>
      </c>
      <c r="E9080" s="3" t="s">
        <v>20622</v>
      </c>
      <c r="F9080" s="67" t="s">
        <v>32207</v>
      </c>
      <c r="G9080" s="67" t="s">
        <v>35921</v>
      </c>
      <c r="I9080" s="3" t="s">
        <v>6298</v>
      </c>
      <c r="J9080" s="3" t="str">
        <f>IF($B9080="SINAPI",IF(ISNUMBER(MATCH(Banco!$C9080,Analitico!$A:$A,0)),INDEX(Analitico!E:E,MATCH(Banco!$C9080,Analitico!$A:$A,0))&amp;"%",""),"")</f>
        <v/>
      </c>
      <c r="K9080" s="3" t="str">
        <f>IF($B9080="SINAPI",IF(ISNUMBER(MATCH(Banco!$C9080,Analitico!$A:$A,0)),INDEX(Analitico!F:F,MATCH(Banco!$C9080,Analitico!$A:$A,0))&amp;"%",""),"")</f>
        <v/>
      </c>
    </row>
    <row r="9081" spans="1:11" ht="22.5" x14ac:dyDescent="0.2">
      <c r="A9081" s="1" t="str">
        <f t="shared" si="143"/>
        <v>SINAPI 89854</v>
      </c>
      <c r="B9081" s="3" t="s">
        <v>21527</v>
      </c>
      <c r="C9081" s="3" t="s">
        <v>10403</v>
      </c>
      <c r="D9081" s="2" t="s">
        <v>17555</v>
      </c>
      <c r="E9081" s="3" t="s">
        <v>20622</v>
      </c>
      <c r="F9081" s="67" t="s">
        <v>39398</v>
      </c>
      <c r="G9081" s="67" t="s">
        <v>36642</v>
      </c>
      <c r="I9081" s="3" t="s">
        <v>6298</v>
      </c>
      <c r="J9081" s="3" t="str">
        <f>IF($B9081="SINAPI",IF(ISNUMBER(MATCH(Banco!$C9081,Analitico!$A:$A,0)),INDEX(Analitico!E:E,MATCH(Banco!$C9081,Analitico!$A:$A,0))&amp;"%",""),"")</f>
        <v/>
      </c>
      <c r="K9081" s="3" t="str">
        <f>IF($B9081="SINAPI",IF(ISNUMBER(MATCH(Banco!$C9081,Analitico!$A:$A,0)),INDEX(Analitico!F:F,MATCH(Banco!$C9081,Analitico!$A:$A,0))&amp;"%",""),"")</f>
        <v/>
      </c>
    </row>
    <row r="9082" spans="1:11" ht="22.5" x14ac:dyDescent="0.2">
      <c r="A9082" s="1" t="str">
        <f t="shared" si="143"/>
        <v>SINAPI 89855</v>
      </c>
      <c r="B9082" s="3" t="s">
        <v>21527</v>
      </c>
      <c r="C9082" s="3" t="s">
        <v>10404</v>
      </c>
      <c r="D9082" s="2" t="s">
        <v>17556</v>
      </c>
      <c r="E9082" s="3" t="s">
        <v>20622</v>
      </c>
      <c r="F9082" s="67" t="s">
        <v>39513</v>
      </c>
      <c r="G9082" s="67" t="s">
        <v>36643</v>
      </c>
      <c r="I9082" s="3" t="s">
        <v>6298</v>
      </c>
      <c r="J9082" s="3" t="str">
        <f>IF($B9082="SINAPI",IF(ISNUMBER(MATCH(Banco!$C9082,Analitico!$A:$A,0)),INDEX(Analitico!E:E,MATCH(Banco!$C9082,Analitico!$A:$A,0))&amp;"%",""),"")</f>
        <v/>
      </c>
      <c r="K9082" s="3" t="str">
        <f>IF($B9082="SINAPI",IF(ISNUMBER(MATCH(Banco!$C9082,Analitico!$A:$A,0)),INDEX(Analitico!F:F,MATCH(Banco!$C9082,Analitico!$A:$A,0))&amp;"%",""),"")</f>
        <v/>
      </c>
    </row>
    <row r="9083" spans="1:11" ht="22.5" x14ac:dyDescent="0.2">
      <c r="A9083" s="1" t="str">
        <f t="shared" si="143"/>
        <v>SINAPI 89856</v>
      </c>
      <c r="B9083" s="3" t="s">
        <v>21527</v>
      </c>
      <c r="C9083" s="3" t="s">
        <v>10405</v>
      </c>
      <c r="D9083" s="2" t="s">
        <v>17557</v>
      </c>
      <c r="E9083" s="3" t="s">
        <v>20622</v>
      </c>
      <c r="F9083" s="67" t="s">
        <v>6176</v>
      </c>
      <c r="G9083" s="67" t="s">
        <v>21340</v>
      </c>
      <c r="I9083" s="3" t="s">
        <v>6298</v>
      </c>
      <c r="J9083" s="3" t="str">
        <f>IF($B9083="SINAPI",IF(ISNUMBER(MATCH(Banco!$C9083,Analitico!$A:$A,0)),INDEX(Analitico!E:E,MATCH(Banco!$C9083,Analitico!$A:$A,0))&amp;"%",""),"")</f>
        <v/>
      </c>
      <c r="K9083" s="3" t="str">
        <f>IF($B9083="SINAPI",IF(ISNUMBER(MATCH(Banco!$C9083,Analitico!$A:$A,0)),INDEX(Analitico!F:F,MATCH(Banco!$C9083,Analitico!$A:$A,0))&amp;"%",""),"")</f>
        <v/>
      </c>
    </row>
    <row r="9084" spans="1:11" ht="22.5" x14ac:dyDescent="0.2">
      <c r="A9084" s="1" t="str">
        <f t="shared" si="143"/>
        <v>SINAPI 89857</v>
      </c>
      <c r="B9084" s="3" t="s">
        <v>21527</v>
      </c>
      <c r="C9084" s="3" t="s">
        <v>10406</v>
      </c>
      <c r="D9084" s="2" t="s">
        <v>17558</v>
      </c>
      <c r="E9084" s="3" t="s">
        <v>20622</v>
      </c>
      <c r="F9084" s="67" t="s">
        <v>39514</v>
      </c>
      <c r="G9084" s="67" t="s">
        <v>35092</v>
      </c>
      <c r="I9084" s="3" t="s">
        <v>6298</v>
      </c>
      <c r="J9084" s="3" t="str">
        <f>IF($B9084="SINAPI",IF(ISNUMBER(MATCH(Banco!$C9084,Analitico!$A:$A,0)),INDEX(Analitico!E:E,MATCH(Banco!$C9084,Analitico!$A:$A,0))&amp;"%",""),"")</f>
        <v/>
      </c>
      <c r="K9084" s="3" t="str">
        <f>IF($B9084="SINAPI",IF(ISNUMBER(MATCH(Banco!$C9084,Analitico!$A:$A,0)),INDEX(Analitico!F:F,MATCH(Banco!$C9084,Analitico!$A:$A,0))&amp;"%",""),"")</f>
        <v/>
      </c>
    </row>
    <row r="9085" spans="1:11" ht="22.5" x14ac:dyDescent="0.2">
      <c r="A9085" s="1" t="str">
        <f t="shared" si="143"/>
        <v>SINAPI 89860</v>
      </c>
      <c r="B9085" s="3" t="s">
        <v>21527</v>
      </c>
      <c r="C9085" s="3" t="s">
        <v>10407</v>
      </c>
      <c r="D9085" s="2" t="s">
        <v>17559</v>
      </c>
      <c r="E9085" s="3" t="s">
        <v>20622</v>
      </c>
      <c r="F9085" s="67" t="s">
        <v>39515</v>
      </c>
      <c r="G9085" s="67" t="s">
        <v>36644</v>
      </c>
      <c r="I9085" s="3" t="s">
        <v>6298</v>
      </c>
      <c r="J9085" s="3" t="str">
        <f>IF($B9085="SINAPI",IF(ISNUMBER(MATCH(Banco!$C9085,Analitico!$A:$A,0)),INDEX(Analitico!E:E,MATCH(Banco!$C9085,Analitico!$A:$A,0))&amp;"%",""),"")</f>
        <v/>
      </c>
      <c r="K9085" s="3" t="str">
        <f>IF($B9085="SINAPI",IF(ISNUMBER(MATCH(Banco!$C9085,Analitico!$A:$A,0)),INDEX(Analitico!F:F,MATCH(Banco!$C9085,Analitico!$A:$A,0))&amp;"%",""),"")</f>
        <v/>
      </c>
    </row>
    <row r="9086" spans="1:11" ht="22.5" x14ac:dyDescent="0.2">
      <c r="A9086" s="1" t="str">
        <f t="shared" si="143"/>
        <v>SINAPI 89861</v>
      </c>
      <c r="B9086" s="3" t="s">
        <v>21527</v>
      </c>
      <c r="C9086" s="3" t="s">
        <v>10408</v>
      </c>
      <c r="D9086" s="2" t="s">
        <v>17560</v>
      </c>
      <c r="E9086" s="3" t="s">
        <v>20622</v>
      </c>
      <c r="F9086" s="67" t="s">
        <v>39516</v>
      </c>
      <c r="G9086" s="67" t="s">
        <v>31948</v>
      </c>
      <c r="I9086" s="3" t="s">
        <v>6298</v>
      </c>
      <c r="J9086" s="3" t="str">
        <f>IF($B9086="SINAPI",IF(ISNUMBER(MATCH(Banco!$C9086,Analitico!$A:$A,0)),INDEX(Analitico!E:E,MATCH(Banco!$C9086,Analitico!$A:$A,0))&amp;"%",""),"")</f>
        <v/>
      </c>
      <c r="K9086" s="3" t="str">
        <f>IF($B9086="SINAPI",IF(ISNUMBER(MATCH(Banco!$C9086,Analitico!$A:$A,0)),INDEX(Analitico!F:F,MATCH(Banco!$C9086,Analitico!$A:$A,0))&amp;"%",""),"")</f>
        <v/>
      </c>
    </row>
    <row r="9087" spans="1:11" ht="22.5" x14ac:dyDescent="0.2">
      <c r="A9087" s="1" t="str">
        <f t="shared" si="143"/>
        <v>SINAPI 89866</v>
      </c>
      <c r="B9087" s="3" t="s">
        <v>21527</v>
      </c>
      <c r="C9087" s="3" t="s">
        <v>10409</v>
      </c>
      <c r="D9087" s="2" t="s">
        <v>17561</v>
      </c>
      <c r="E9087" s="3" t="s">
        <v>20622</v>
      </c>
      <c r="F9087" s="67" t="s">
        <v>33477</v>
      </c>
      <c r="G9087" s="67" t="s">
        <v>5157</v>
      </c>
      <c r="I9087" s="3" t="s">
        <v>6298</v>
      </c>
      <c r="J9087" s="3" t="str">
        <f>IF($B9087="SINAPI",IF(ISNUMBER(MATCH(Banco!$C9087,Analitico!$A:$A,0)),INDEX(Analitico!E:E,MATCH(Banco!$C9087,Analitico!$A:$A,0))&amp;"%",""),"")</f>
        <v/>
      </c>
      <c r="K9087" s="3" t="str">
        <f>IF($B9087="SINAPI",IF(ISNUMBER(MATCH(Banco!$C9087,Analitico!$A:$A,0)),INDEX(Analitico!F:F,MATCH(Banco!$C9087,Analitico!$A:$A,0))&amp;"%",""),"")</f>
        <v/>
      </c>
    </row>
    <row r="9088" spans="1:11" ht="22.5" x14ac:dyDescent="0.2">
      <c r="A9088" s="1" t="str">
        <f t="shared" si="143"/>
        <v>SINAPI 89867</v>
      </c>
      <c r="B9088" s="3" t="s">
        <v>21527</v>
      </c>
      <c r="C9088" s="3" t="s">
        <v>10410</v>
      </c>
      <c r="D9088" s="2" t="s">
        <v>17562</v>
      </c>
      <c r="E9088" s="3" t="s">
        <v>20622</v>
      </c>
      <c r="F9088" s="67" t="s">
        <v>21609</v>
      </c>
      <c r="G9088" s="67" t="s">
        <v>5758</v>
      </c>
      <c r="I9088" s="3" t="s">
        <v>6298</v>
      </c>
      <c r="J9088" s="3" t="str">
        <f>IF($B9088="SINAPI",IF(ISNUMBER(MATCH(Banco!$C9088,Analitico!$A:$A,0)),INDEX(Analitico!E:E,MATCH(Banco!$C9088,Analitico!$A:$A,0))&amp;"%",""),"")</f>
        <v/>
      </c>
      <c r="K9088" s="3" t="str">
        <f>IF($B9088="SINAPI",IF(ISNUMBER(MATCH(Banco!$C9088,Analitico!$A:$A,0)),INDEX(Analitico!F:F,MATCH(Banco!$C9088,Analitico!$A:$A,0))&amp;"%",""),"")</f>
        <v/>
      </c>
    </row>
    <row r="9089" spans="1:11" ht="22.5" x14ac:dyDescent="0.2">
      <c r="A9089" s="1" t="str">
        <f t="shared" si="143"/>
        <v>SINAPI 89868</v>
      </c>
      <c r="B9089" s="3" t="s">
        <v>21527</v>
      </c>
      <c r="C9089" s="3" t="s">
        <v>10411</v>
      </c>
      <c r="D9089" s="2" t="s">
        <v>17563</v>
      </c>
      <c r="E9089" s="3" t="s">
        <v>20622</v>
      </c>
      <c r="F9089" s="67" t="s">
        <v>5675</v>
      </c>
      <c r="G9089" s="67" t="s">
        <v>5631</v>
      </c>
      <c r="I9089" s="3" t="s">
        <v>6298</v>
      </c>
      <c r="J9089" s="3" t="str">
        <f>IF($B9089="SINAPI",IF(ISNUMBER(MATCH(Banco!$C9089,Analitico!$A:$A,0)),INDEX(Analitico!E:E,MATCH(Banco!$C9089,Analitico!$A:$A,0))&amp;"%",""),"")</f>
        <v/>
      </c>
      <c r="K9089" s="3" t="str">
        <f>IF($B9089="SINAPI",IF(ISNUMBER(MATCH(Banco!$C9089,Analitico!$A:$A,0)),INDEX(Analitico!F:F,MATCH(Banco!$C9089,Analitico!$A:$A,0))&amp;"%",""),"")</f>
        <v/>
      </c>
    </row>
    <row r="9090" spans="1:11" ht="22.5" x14ac:dyDescent="0.2">
      <c r="A9090" s="1" t="str">
        <f t="shared" si="143"/>
        <v>SINAPI 89869</v>
      </c>
      <c r="B9090" s="3" t="s">
        <v>21527</v>
      </c>
      <c r="C9090" s="3" t="s">
        <v>10412</v>
      </c>
      <c r="D9090" s="2" t="s">
        <v>17564</v>
      </c>
      <c r="E9090" s="3" t="s">
        <v>20622</v>
      </c>
      <c r="F9090" s="67" t="s">
        <v>6050</v>
      </c>
      <c r="G9090" s="67" t="s">
        <v>20984</v>
      </c>
      <c r="I9090" s="3" t="s">
        <v>6298</v>
      </c>
      <c r="J9090" s="3" t="str">
        <f>IF($B9090="SINAPI",IF(ISNUMBER(MATCH(Banco!$C9090,Analitico!$A:$A,0)),INDEX(Analitico!E:E,MATCH(Banco!$C9090,Analitico!$A:$A,0))&amp;"%",""),"")</f>
        <v/>
      </c>
      <c r="K9090" s="3" t="str">
        <f>IF($B9090="SINAPI",IF(ISNUMBER(MATCH(Banco!$C9090,Analitico!$A:$A,0)),INDEX(Analitico!F:F,MATCH(Banco!$C9090,Analitico!$A:$A,0))&amp;"%",""),"")</f>
        <v/>
      </c>
    </row>
    <row r="9091" spans="1:11" ht="22.5" x14ac:dyDescent="0.2">
      <c r="A9091" s="1" t="str">
        <f t="shared" si="143"/>
        <v>SINAPI 89979</v>
      </c>
      <c r="B9091" s="3" t="s">
        <v>21527</v>
      </c>
      <c r="C9091" s="3" t="s">
        <v>10413</v>
      </c>
      <c r="D9091" s="2" t="s">
        <v>17565</v>
      </c>
      <c r="E9091" s="3" t="s">
        <v>20622</v>
      </c>
      <c r="F9091" s="67" t="s">
        <v>32305</v>
      </c>
      <c r="G9091" s="67" t="s">
        <v>31622</v>
      </c>
      <c r="I9091" s="3" t="s">
        <v>6298</v>
      </c>
      <c r="J9091" s="3" t="str">
        <f>IF($B9091="SINAPI",IF(ISNUMBER(MATCH(Banco!$C9091,Analitico!$A:$A,0)),INDEX(Analitico!E:E,MATCH(Banco!$C9091,Analitico!$A:$A,0))&amp;"%",""),"")</f>
        <v/>
      </c>
      <c r="K9091" s="3" t="str">
        <f>IF($B9091="SINAPI",IF(ISNUMBER(MATCH(Banco!$C9091,Analitico!$A:$A,0)),INDEX(Analitico!F:F,MATCH(Banco!$C9091,Analitico!$A:$A,0))&amp;"%",""),"")</f>
        <v/>
      </c>
    </row>
    <row r="9092" spans="1:11" ht="22.5" x14ac:dyDescent="0.2">
      <c r="A9092" s="1" t="str">
        <f t="shared" si="143"/>
        <v>SINAPI 89981</v>
      </c>
      <c r="B9092" s="3" t="s">
        <v>21527</v>
      </c>
      <c r="C9092" s="3" t="s">
        <v>10414</v>
      </c>
      <c r="D9092" s="2" t="s">
        <v>17566</v>
      </c>
      <c r="E9092" s="3" t="s">
        <v>20622</v>
      </c>
      <c r="F9092" s="67" t="s">
        <v>21237</v>
      </c>
      <c r="G9092" s="67" t="s">
        <v>6144</v>
      </c>
      <c r="I9092" s="3" t="s">
        <v>6298</v>
      </c>
      <c r="J9092" s="3" t="str">
        <f>IF($B9092="SINAPI",IF(ISNUMBER(MATCH(Banco!$C9092,Analitico!$A:$A,0)),INDEX(Analitico!E:E,MATCH(Banco!$C9092,Analitico!$A:$A,0))&amp;"%",""),"")</f>
        <v/>
      </c>
      <c r="K9092" s="3" t="str">
        <f>IF($B9092="SINAPI",IF(ISNUMBER(MATCH(Banco!$C9092,Analitico!$A:$A,0)),INDEX(Analitico!F:F,MATCH(Banco!$C9092,Analitico!$A:$A,0))&amp;"%",""),"")</f>
        <v/>
      </c>
    </row>
    <row r="9093" spans="1:11" ht="22.5" x14ac:dyDescent="0.2">
      <c r="A9093" s="1" t="str">
        <f t="shared" si="143"/>
        <v>SINAPI 90373</v>
      </c>
      <c r="B9093" s="3" t="s">
        <v>21527</v>
      </c>
      <c r="C9093" s="3" t="s">
        <v>10415</v>
      </c>
      <c r="D9093" s="2" t="s">
        <v>17567</v>
      </c>
      <c r="E9093" s="3" t="s">
        <v>20622</v>
      </c>
      <c r="F9093" s="67" t="s">
        <v>20907</v>
      </c>
      <c r="G9093" s="67" t="s">
        <v>21606</v>
      </c>
      <c r="I9093" s="3" t="s">
        <v>6298</v>
      </c>
      <c r="J9093" s="3" t="str">
        <f>IF($B9093="SINAPI",IF(ISNUMBER(MATCH(Banco!$C9093,Analitico!$A:$A,0)),INDEX(Analitico!E:E,MATCH(Banco!$C9093,Analitico!$A:$A,0))&amp;"%",""),"")</f>
        <v/>
      </c>
      <c r="K9093" s="3" t="str">
        <f>IF($B9093="SINAPI",IF(ISNUMBER(MATCH(Banco!$C9093,Analitico!$A:$A,0)),INDEX(Analitico!F:F,MATCH(Banco!$C9093,Analitico!$A:$A,0))&amp;"%",""),"")</f>
        <v/>
      </c>
    </row>
    <row r="9094" spans="1:11" ht="22.5" x14ac:dyDescent="0.2">
      <c r="A9094" s="1" t="str">
        <f t="shared" si="143"/>
        <v>SINAPI 90374</v>
      </c>
      <c r="B9094" s="3" t="s">
        <v>21527</v>
      </c>
      <c r="C9094" s="3" t="s">
        <v>10416</v>
      </c>
      <c r="D9094" s="2" t="s">
        <v>17568</v>
      </c>
      <c r="E9094" s="3" t="s">
        <v>20622</v>
      </c>
      <c r="F9094" s="67" t="s">
        <v>34939</v>
      </c>
      <c r="G9094" s="67" t="s">
        <v>4851</v>
      </c>
      <c r="I9094" s="3" t="s">
        <v>6298</v>
      </c>
      <c r="J9094" s="3" t="str">
        <f>IF($B9094="SINAPI",IF(ISNUMBER(MATCH(Banco!$C9094,Analitico!$A:$A,0)),INDEX(Analitico!E:E,MATCH(Banco!$C9094,Analitico!$A:$A,0))&amp;"%",""),"")</f>
        <v/>
      </c>
      <c r="K9094" s="3" t="str">
        <f>IF($B9094="SINAPI",IF(ISNUMBER(MATCH(Banco!$C9094,Analitico!$A:$A,0)),INDEX(Analitico!F:F,MATCH(Banco!$C9094,Analitico!$A:$A,0))&amp;"%",""),"")</f>
        <v/>
      </c>
    </row>
    <row r="9095" spans="1:11" ht="22.5" x14ac:dyDescent="0.2">
      <c r="A9095" s="1" t="str">
        <f t="shared" si="143"/>
        <v>SINAPI 92287</v>
      </c>
      <c r="B9095" s="3" t="s">
        <v>21527</v>
      </c>
      <c r="C9095" s="3" t="s">
        <v>10417</v>
      </c>
      <c r="D9095" s="2" t="s">
        <v>17569</v>
      </c>
      <c r="E9095" s="3" t="s">
        <v>20622</v>
      </c>
      <c r="F9095" s="67" t="s">
        <v>21034</v>
      </c>
      <c r="G9095" s="67" t="s">
        <v>20803</v>
      </c>
      <c r="I9095" s="3" t="s">
        <v>6300</v>
      </c>
      <c r="J9095" s="3" t="str">
        <f>IF($B9095="SINAPI",IF(ISNUMBER(MATCH(Banco!$C9095,Analitico!$A:$A,0)),INDEX(Analitico!E:E,MATCH(Banco!$C9095,Analitico!$A:$A,0))&amp;"%",""),"")</f>
        <v/>
      </c>
      <c r="K9095" s="3" t="str">
        <f>IF($B9095="SINAPI",IF(ISNUMBER(MATCH(Banco!$C9095,Analitico!$A:$A,0)),INDEX(Analitico!F:F,MATCH(Banco!$C9095,Analitico!$A:$A,0))&amp;"%",""),"")</f>
        <v/>
      </c>
    </row>
    <row r="9096" spans="1:11" ht="22.5" x14ac:dyDescent="0.2">
      <c r="A9096" s="1" t="str">
        <f t="shared" si="143"/>
        <v>SINAPI 92288</v>
      </c>
      <c r="B9096" s="3" t="s">
        <v>21527</v>
      </c>
      <c r="C9096" s="3" t="s">
        <v>10418</v>
      </c>
      <c r="D9096" s="2" t="s">
        <v>17570</v>
      </c>
      <c r="E9096" s="3" t="s">
        <v>20622</v>
      </c>
      <c r="F9096" s="67" t="s">
        <v>32074</v>
      </c>
      <c r="G9096" s="67" t="s">
        <v>31823</v>
      </c>
      <c r="I9096" s="3" t="s">
        <v>6300</v>
      </c>
      <c r="J9096" s="3" t="str">
        <f>IF($B9096="SINAPI",IF(ISNUMBER(MATCH(Banco!$C9096,Analitico!$A:$A,0)),INDEX(Analitico!E:E,MATCH(Banco!$C9096,Analitico!$A:$A,0))&amp;"%",""),"")</f>
        <v/>
      </c>
      <c r="K9096" s="3" t="str">
        <f>IF($B9096="SINAPI",IF(ISNUMBER(MATCH(Banco!$C9096,Analitico!$A:$A,0)),INDEX(Analitico!F:F,MATCH(Banco!$C9096,Analitico!$A:$A,0))&amp;"%",""),"")</f>
        <v/>
      </c>
    </row>
    <row r="9097" spans="1:11" ht="22.5" x14ac:dyDescent="0.2">
      <c r="A9097" s="1" t="str">
        <f t="shared" si="143"/>
        <v>SINAPI 92289</v>
      </c>
      <c r="B9097" s="3" t="s">
        <v>21527</v>
      </c>
      <c r="C9097" s="3" t="s">
        <v>10419</v>
      </c>
      <c r="D9097" s="2" t="s">
        <v>17571</v>
      </c>
      <c r="E9097" s="3" t="s">
        <v>20622</v>
      </c>
      <c r="F9097" s="67" t="s">
        <v>35391</v>
      </c>
      <c r="G9097" s="67" t="s">
        <v>21051</v>
      </c>
      <c r="I9097" s="3" t="s">
        <v>6300</v>
      </c>
      <c r="J9097" s="3" t="str">
        <f>IF($B9097="SINAPI",IF(ISNUMBER(MATCH(Banco!$C9097,Analitico!$A:$A,0)),INDEX(Analitico!E:E,MATCH(Banco!$C9097,Analitico!$A:$A,0))&amp;"%",""),"")</f>
        <v/>
      </c>
      <c r="K9097" s="3" t="str">
        <f>IF($B9097="SINAPI",IF(ISNUMBER(MATCH(Banco!$C9097,Analitico!$A:$A,0)),INDEX(Analitico!F:F,MATCH(Banco!$C9097,Analitico!$A:$A,0))&amp;"%",""),"")</f>
        <v/>
      </c>
    </row>
    <row r="9098" spans="1:11" ht="22.5" x14ac:dyDescent="0.2">
      <c r="A9098" s="1" t="str">
        <f t="shared" si="143"/>
        <v>SINAPI 92290</v>
      </c>
      <c r="B9098" s="3" t="s">
        <v>21527</v>
      </c>
      <c r="C9098" s="3" t="s">
        <v>10420</v>
      </c>
      <c r="D9098" s="2" t="s">
        <v>17572</v>
      </c>
      <c r="E9098" s="3" t="s">
        <v>20622</v>
      </c>
      <c r="F9098" s="67" t="s">
        <v>21076</v>
      </c>
      <c r="G9098" s="67" t="s">
        <v>36645</v>
      </c>
      <c r="I9098" s="3" t="s">
        <v>6300</v>
      </c>
      <c r="J9098" s="3" t="str">
        <f>IF($B9098="SINAPI",IF(ISNUMBER(MATCH(Banco!$C9098,Analitico!$A:$A,0)),INDEX(Analitico!E:E,MATCH(Banco!$C9098,Analitico!$A:$A,0))&amp;"%",""),"")</f>
        <v/>
      </c>
      <c r="K9098" s="3" t="str">
        <f>IF($B9098="SINAPI",IF(ISNUMBER(MATCH(Banco!$C9098,Analitico!$A:$A,0)),INDEX(Analitico!F:F,MATCH(Banco!$C9098,Analitico!$A:$A,0))&amp;"%",""),"")</f>
        <v/>
      </c>
    </row>
    <row r="9099" spans="1:11" ht="22.5" x14ac:dyDescent="0.2">
      <c r="A9099" s="1" t="str">
        <f t="shared" si="143"/>
        <v>SINAPI 92291</v>
      </c>
      <c r="B9099" s="3" t="s">
        <v>21527</v>
      </c>
      <c r="C9099" s="3" t="s">
        <v>10421</v>
      </c>
      <c r="D9099" s="2" t="s">
        <v>17573</v>
      </c>
      <c r="E9099" s="3" t="s">
        <v>20622</v>
      </c>
      <c r="F9099" s="67" t="s">
        <v>29810</v>
      </c>
      <c r="G9099" s="67" t="s">
        <v>36646</v>
      </c>
      <c r="I9099" s="3" t="s">
        <v>6300</v>
      </c>
      <c r="J9099" s="3" t="str">
        <f>IF($B9099="SINAPI",IF(ISNUMBER(MATCH(Banco!$C9099,Analitico!$A:$A,0)),INDEX(Analitico!E:E,MATCH(Banco!$C9099,Analitico!$A:$A,0))&amp;"%",""),"")</f>
        <v/>
      </c>
      <c r="K9099" s="3" t="str">
        <f>IF($B9099="SINAPI",IF(ISNUMBER(MATCH(Banco!$C9099,Analitico!$A:$A,0)),INDEX(Analitico!F:F,MATCH(Banco!$C9099,Analitico!$A:$A,0))&amp;"%",""),"")</f>
        <v/>
      </c>
    </row>
    <row r="9100" spans="1:11" ht="22.5" x14ac:dyDescent="0.2">
      <c r="A9100" s="1" t="str">
        <f t="shared" si="143"/>
        <v>SINAPI 92292</v>
      </c>
      <c r="B9100" s="3" t="s">
        <v>21527</v>
      </c>
      <c r="C9100" s="3" t="s">
        <v>10422</v>
      </c>
      <c r="D9100" s="2" t="s">
        <v>17574</v>
      </c>
      <c r="E9100" s="3" t="s">
        <v>20622</v>
      </c>
      <c r="F9100" s="67" t="s">
        <v>39517</v>
      </c>
      <c r="G9100" s="67" t="s">
        <v>29491</v>
      </c>
      <c r="I9100" s="3" t="s">
        <v>6300</v>
      </c>
      <c r="J9100" s="3" t="str">
        <f>IF($B9100="SINAPI",IF(ISNUMBER(MATCH(Banco!$C9100,Analitico!$A:$A,0)),INDEX(Analitico!E:E,MATCH(Banco!$C9100,Analitico!$A:$A,0))&amp;"%",""),"")</f>
        <v/>
      </c>
      <c r="K9100" s="3" t="str">
        <f>IF($B9100="SINAPI",IF(ISNUMBER(MATCH(Banco!$C9100,Analitico!$A:$A,0)),INDEX(Analitico!F:F,MATCH(Banco!$C9100,Analitico!$A:$A,0))&amp;"%",""),"")</f>
        <v/>
      </c>
    </row>
    <row r="9101" spans="1:11" ht="22.5" x14ac:dyDescent="0.2">
      <c r="A9101" s="1" t="str">
        <f t="shared" si="143"/>
        <v>SINAPI 92293</v>
      </c>
      <c r="B9101" s="3" t="s">
        <v>21527</v>
      </c>
      <c r="C9101" s="3" t="s">
        <v>10423</v>
      </c>
      <c r="D9101" s="2" t="s">
        <v>17575</v>
      </c>
      <c r="E9101" s="3" t="s">
        <v>20622</v>
      </c>
      <c r="F9101" s="67" t="s">
        <v>6241</v>
      </c>
      <c r="G9101" s="67" t="s">
        <v>21605</v>
      </c>
      <c r="I9101" s="3" t="s">
        <v>6300</v>
      </c>
      <c r="J9101" s="3" t="str">
        <f>IF($B9101="SINAPI",IF(ISNUMBER(MATCH(Banco!$C9101,Analitico!$A:$A,0)),INDEX(Analitico!E:E,MATCH(Banco!$C9101,Analitico!$A:$A,0))&amp;"%",""),"")</f>
        <v/>
      </c>
      <c r="K9101" s="3" t="str">
        <f>IF($B9101="SINAPI",IF(ISNUMBER(MATCH(Banco!$C9101,Analitico!$A:$A,0)),INDEX(Analitico!F:F,MATCH(Banco!$C9101,Analitico!$A:$A,0))&amp;"%",""),"")</f>
        <v/>
      </c>
    </row>
    <row r="9102" spans="1:11" ht="22.5" x14ac:dyDescent="0.2">
      <c r="A9102" s="1" t="str">
        <f t="shared" si="143"/>
        <v>SINAPI 92294</v>
      </c>
      <c r="B9102" s="3" t="s">
        <v>21527</v>
      </c>
      <c r="C9102" s="3" t="s">
        <v>10424</v>
      </c>
      <c r="D9102" s="2" t="s">
        <v>17576</v>
      </c>
      <c r="E9102" s="3" t="s">
        <v>20622</v>
      </c>
      <c r="F9102" s="67" t="s">
        <v>31928</v>
      </c>
      <c r="G9102" s="67" t="s">
        <v>20900</v>
      </c>
      <c r="I9102" s="3" t="s">
        <v>6300</v>
      </c>
      <c r="J9102" s="3" t="str">
        <f>IF($B9102="SINAPI",IF(ISNUMBER(MATCH(Banco!$C9102,Analitico!$A:$A,0)),INDEX(Analitico!E:E,MATCH(Banco!$C9102,Analitico!$A:$A,0))&amp;"%",""),"")</f>
        <v/>
      </c>
      <c r="K9102" s="3" t="str">
        <f>IF($B9102="SINAPI",IF(ISNUMBER(MATCH(Banco!$C9102,Analitico!$A:$A,0)),INDEX(Analitico!F:F,MATCH(Banco!$C9102,Analitico!$A:$A,0))&amp;"%",""),"")</f>
        <v/>
      </c>
    </row>
    <row r="9103" spans="1:11" ht="22.5" x14ac:dyDescent="0.2">
      <c r="A9103" s="1" t="str">
        <f t="shared" si="143"/>
        <v>SINAPI 92295</v>
      </c>
      <c r="B9103" s="3" t="s">
        <v>21527</v>
      </c>
      <c r="C9103" s="3" t="s">
        <v>10425</v>
      </c>
      <c r="D9103" s="2" t="s">
        <v>17577</v>
      </c>
      <c r="E9103" s="3" t="s">
        <v>20622</v>
      </c>
      <c r="F9103" s="67" t="s">
        <v>21516</v>
      </c>
      <c r="G9103" s="67" t="s">
        <v>36647</v>
      </c>
      <c r="I9103" s="3" t="s">
        <v>6300</v>
      </c>
      <c r="J9103" s="3" t="str">
        <f>IF($B9103="SINAPI",IF(ISNUMBER(MATCH(Banco!$C9103,Analitico!$A:$A,0)),INDEX(Analitico!E:E,MATCH(Banco!$C9103,Analitico!$A:$A,0))&amp;"%",""),"")</f>
        <v/>
      </c>
      <c r="K9103" s="3" t="str">
        <f>IF($B9103="SINAPI",IF(ISNUMBER(MATCH(Banco!$C9103,Analitico!$A:$A,0)),INDEX(Analitico!F:F,MATCH(Banco!$C9103,Analitico!$A:$A,0))&amp;"%",""),"")</f>
        <v/>
      </c>
    </row>
    <row r="9104" spans="1:11" ht="22.5" x14ac:dyDescent="0.2">
      <c r="A9104" s="1" t="str">
        <f t="shared" si="143"/>
        <v>SINAPI 92296</v>
      </c>
      <c r="B9104" s="3" t="s">
        <v>21527</v>
      </c>
      <c r="C9104" s="3" t="s">
        <v>10426</v>
      </c>
      <c r="D9104" s="2" t="s">
        <v>17578</v>
      </c>
      <c r="E9104" s="3" t="s">
        <v>20622</v>
      </c>
      <c r="F9104" s="67" t="s">
        <v>30978</v>
      </c>
      <c r="G9104" s="67" t="s">
        <v>31545</v>
      </c>
      <c r="I9104" s="3" t="s">
        <v>6300</v>
      </c>
      <c r="J9104" s="3" t="str">
        <f>IF($B9104="SINAPI",IF(ISNUMBER(MATCH(Banco!$C9104,Analitico!$A:$A,0)),INDEX(Analitico!E:E,MATCH(Banco!$C9104,Analitico!$A:$A,0))&amp;"%",""),"")</f>
        <v/>
      </c>
      <c r="K9104" s="3" t="str">
        <f>IF($B9104="SINAPI",IF(ISNUMBER(MATCH(Banco!$C9104,Analitico!$A:$A,0)),INDEX(Analitico!F:F,MATCH(Banco!$C9104,Analitico!$A:$A,0))&amp;"%",""),"")</f>
        <v/>
      </c>
    </row>
    <row r="9105" spans="1:11" ht="22.5" x14ac:dyDescent="0.2">
      <c r="A9105" s="1" t="str">
        <f t="shared" si="143"/>
        <v>SINAPI 92297</v>
      </c>
      <c r="B9105" s="3" t="s">
        <v>21527</v>
      </c>
      <c r="C9105" s="3" t="s">
        <v>10427</v>
      </c>
      <c r="D9105" s="2" t="s">
        <v>17579</v>
      </c>
      <c r="E9105" s="3" t="s">
        <v>20622</v>
      </c>
      <c r="F9105" s="67" t="s">
        <v>34756</v>
      </c>
      <c r="G9105" s="67" t="s">
        <v>30820</v>
      </c>
      <c r="I9105" s="3" t="s">
        <v>6300</v>
      </c>
      <c r="J9105" s="3" t="str">
        <f>IF($B9105="SINAPI",IF(ISNUMBER(MATCH(Banco!$C9105,Analitico!$A:$A,0)),INDEX(Analitico!E:E,MATCH(Banco!$C9105,Analitico!$A:$A,0))&amp;"%",""),"")</f>
        <v/>
      </c>
      <c r="K9105" s="3" t="str">
        <f>IF($B9105="SINAPI",IF(ISNUMBER(MATCH(Banco!$C9105,Analitico!$A:$A,0)),INDEX(Analitico!F:F,MATCH(Banco!$C9105,Analitico!$A:$A,0))&amp;"%",""),"")</f>
        <v/>
      </c>
    </row>
    <row r="9106" spans="1:11" ht="22.5" x14ac:dyDescent="0.2">
      <c r="A9106" s="1" t="str">
        <f t="shared" si="143"/>
        <v>SINAPI 92298</v>
      </c>
      <c r="B9106" s="3" t="s">
        <v>21527</v>
      </c>
      <c r="C9106" s="3" t="s">
        <v>10428</v>
      </c>
      <c r="D9106" s="2" t="s">
        <v>17580</v>
      </c>
      <c r="E9106" s="3" t="s">
        <v>20622</v>
      </c>
      <c r="F9106" s="67" t="s">
        <v>39518</v>
      </c>
      <c r="G9106" s="67" t="s">
        <v>36648</v>
      </c>
      <c r="I9106" s="3" t="s">
        <v>6300</v>
      </c>
      <c r="J9106" s="3" t="str">
        <f>IF($B9106="SINAPI",IF(ISNUMBER(MATCH(Banco!$C9106,Analitico!$A:$A,0)),INDEX(Analitico!E:E,MATCH(Banco!$C9106,Analitico!$A:$A,0))&amp;"%",""),"")</f>
        <v/>
      </c>
      <c r="K9106" s="3" t="str">
        <f>IF($B9106="SINAPI",IF(ISNUMBER(MATCH(Banco!$C9106,Analitico!$A:$A,0)),INDEX(Analitico!F:F,MATCH(Banco!$C9106,Analitico!$A:$A,0))&amp;"%",""),"")</f>
        <v/>
      </c>
    </row>
    <row r="9107" spans="1:11" ht="22.5" x14ac:dyDescent="0.2">
      <c r="A9107" s="1" t="str">
        <f t="shared" si="143"/>
        <v>SINAPI 92299</v>
      </c>
      <c r="B9107" s="3" t="s">
        <v>21527</v>
      </c>
      <c r="C9107" s="3" t="s">
        <v>10429</v>
      </c>
      <c r="D9107" s="2" t="s">
        <v>17581</v>
      </c>
      <c r="E9107" s="3" t="s">
        <v>20622</v>
      </c>
      <c r="F9107" s="67" t="s">
        <v>5054</v>
      </c>
      <c r="G9107" s="67" t="s">
        <v>36118</v>
      </c>
      <c r="I9107" s="3" t="s">
        <v>6300</v>
      </c>
      <c r="J9107" s="3" t="str">
        <f>IF($B9107="SINAPI",IF(ISNUMBER(MATCH(Banco!$C9107,Analitico!$A:$A,0)),INDEX(Analitico!E:E,MATCH(Banco!$C9107,Analitico!$A:$A,0))&amp;"%",""),"")</f>
        <v/>
      </c>
      <c r="K9107" s="3" t="str">
        <f>IF($B9107="SINAPI",IF(ISNUMBER(MATCH(Banco!$C9107,Analitico!$A:$A,0)),INDEX(Analitico!F:F,MATCH(Banco!$C9107,Analitico!$A:$A,0))&amp;"%",""),"")</f>
        <v/>
      </c>
    </row>
    <row r="9108" spans="1:11" ht="22.5" x14ac:dyDescent="0.2">
      <c r="A9108" s="1" t="str">
        <f t="shared" si="143"/>
        <v>SINAPI 92300</v>
      </c>
      <c r="B9108" s="3" t="s">
        <v>21527</v>
      </c>
      <c r="C9108" s="3" t="s">
        <v>10430</v>
      </c>
      <c r="D9108" s="2" t="s">
        <v>17582</v>
      </c>
      <c r="E9108" s="3" t="s">
        <v>20622</v>
      </c>
      <c r="F9108" s="67" t="s">
        <v>31844</v>
      </c>
      <c r="G9108" s="67" t="s">
        <v>36649</v>
      </c>
      <c r="I9108" s="3" t="s">
        <v>6300</v>
      </c>
      <c r="J9108" s="3" t="str">
        <f>IF($B9108="SINAPI",IF(ISNUMBER(MATCH(Banco!$C9108,Analitico!$A:$A,0)),INDEX(Analitico!E:E,MATCH(Banco!$C9108,Analitico!$A:$A,0))&amp;"%",""),"")</f>
        <v/>
      </c>
      <c r="K9108" s="3" t="str">
        <f>IF($B9108="SINAPI",IF(ISNUMBER(MATCH(Banco!$C9108,Analitico!$A:$A,0)),INDEX(Analitico!F:F,MATCH(Banco!$C9108,Analitico!$A:$A,0))&amp;"%",""),"")</f>
        <v/>
      </c>
    </row>
    <row r="9109" spans="1:11" ht="22.5" x14ac:dyDescent="0.2">
      <c r="A9109" s="1" t="str">
        <f t="shared" si="143"/>
        <v>SINAPI 92301</v>
      </c>
      <c r="B9109" s="3" t="s">
        <v>21527</v>
      </c>
      <c r="C9109" s="3" t="s">
        <v>10431</v>
      </c>
      <c r="D9109" s="2" t="s">
        <v>17583</v>
      </c>
      <c r="E9109" s="3" t="s">
        <v>20622</v>
      </c>
      <c r="F9109" s="67" t="s">
        <v>34017</v>
      </c>
      <c r="G9109" s="67" t="s">
        <v>36650</v>
      </c>
      <c r="I9109" s="3" t="s">
        <v>6300</v>
      </c>
      <c r="J9109" s="3" t="str">
        <f>IF($B9109="SINAPI",IF(ISNUMBER(MATCH(Banco!$C9109,Analitico!$A:$A,0)),INDEX(Analitico!E:E,MATCH(Banco!$C9109,Analitico!$A:$A,0))&amp;"%",""),"")</f>
        <v/>
      </c>
      <c r="K9109" s="3" t="str">
        <f>IF($B9109="SINAPI",IF(ISNUMBER(MATCH(Banco!$C9109,Analitico!$A:$A,0)),INDEX(Analitico!F:F,MATCH(Banco!$C9109,Analitico!$A:$A,0))&amp;"%",""),"")</f>
        <v/>
      </c>
    </row>
    <row r="9110" spans="1:11" ht="22.5" x14ac:dyDescent="0.2">
      <c r="A9110" s="1" t="str">
        <f t="shared" si="143"/>
        <v>SINAPI 92302</v>
      </c>
      <c r="B9110" s="3" t="s">
        <v>21527</v>
      </c>
      <c r="C9110" s="3" t="s">
        <v>10432</v>
      </c>
      <c r="D9110" s="2" t="s">
        <v>17584</v>
      </c>
      <c r="E9110" s="3" t="s">
        <v>20622</v>
      </c>
      <c r="F9110" s="67" t="s">
        <v>39519</v>
      </c>
      <c r="G9110" s="67" t="s">
        <v>36651</v>
      </c>
      <c r="I9110" s="3" t="s">
        <v>6300</v>
      </c>
      <c r="J9110" s="3" t="str">
        <f>IF($B9110="SINAPI",IF(ISNUMBER(MATCH(Banco!$C9110,Analitico!$A:$A,0)),INDEX(Analitico!E:E,MATCH(Banco!$C9110,Analitico!$A:$A,0))&amp;"%",""),"")</f>
        <v/>
      </c>
      <c r="K9110" s="3" t="str">
        <f>IF($B9110="SINAPI",IF(ISNUMBER(MATCH(Banco!$C9110,Analitico!$A:$A,0)),INDEX(Analitico!F:F,MATCH(Banco!$C9110,Analitico!$A:$A,0))&amp;"%",""),"")</f>
        <v/>
      </c>
    </row>
    <row r="9111" spans="1:11" ht="22.5" x14ac:dyDescent="0.2">
      <c r="A9111" s="1" t="str">
        <f t="shared" si="143"/>
        <v>SINAPI 92303</v>
      </c>
      <c r="B9111" s="3" t="s">
        <v>21527</v>
      </c>
      <c r="C9111" s="3" t="s">
        <v>10433</v>
      </c>
      <c r="D9111" s="2" t="s">
        <v>17585</v>
      </c>
      <c r="E9111" s="3" t="s">
        <v>20622</v>
      </c>
      <c r="F9111" s="67" t="s">
        <v>39520</v>
      </c>
      <c r="G9111" s="67" t="s">
        <v>36652</v>
      </c>
      <c r="I9111" s="3" t="s">
        <v>6300</v>
      </c>
      <c r="J9111" s="3" t="str">
        <f>IF($B9111="SINAPI",IF(ISNUMBER(MATCH(Banco!$C9111,Analitico!$A:$A,0)),INDEX(Analitico!E:E,MATCH(Banco!$C9111,Analitico!$A:$A,0))&amp;"%",""),"")</f>
        <v/>
      </c>
      <c r="K9111" s="3" t="str">
        <f>IF($B9111="SINAPI",IF(ISNUMBER(MATCH(Banco!$C9111,Analitico!$A:$A,0)),INDEX(Analitico!F:F,MATCH(Banco!$C9111,Analitico!$A:$A,0))&amp;"%",""),"")</f>
        <v/>
      </c>
    </row>
    <row r="9112" spans="1:11" ht="22.5" x14ac:dyDescent="0.2">
      <c r="A9112" s="1" t="str">
        <f t="shared" si="143"/>
        <v>SINAPI 92304</v>
      </c>
      <c r="B9112" s="3" t="s">
        <v>21527</v>
      </c>
      <c r="C9112" s="3" t="s">
        <v>10434</v>
      </c>
      <c r="D9112" s="2" t="s">
        <v>17586</v>
      </c>
      <c r="E9112" s="3" t="s">
        <v>20622</v>
      </c>
      <c r="F9112" s="67" t="s">
        <v>39521</v>
      </c>
      <c r="G9112" s="67" t="s">
        <v>36653</v>
      </c>
      <c r="I9112" s="3" t="s">
        <v>6300</v>
      </c>
      <c r="J9112" s="3" t="str">
        <f>IF($B9112="SINAPI",IF(ISNUMBER(MATCH(Banco!$C9112,Analitico!$A:$A,0)),INDEX(Analitico!E:E,MATCH(Banco!$C9112,Analitico!$A:$A,0))&amp;"%",""),"")</f>
        <v/>
      </c>
      <c r="K9112" s="3" t="str">
        <f>IF($B9112="SINAPI",IF(ISNUMBER(MATCH(Banco!$C9112,Analitico!$A:$A,0)),INDEX(Analitico!F:F,MATCH(Banco!$C9112,Analitico!$A:$A,0))&amp;"%",""),"")</f>
        <v/>
      </c>
    </row>
    <row r="9113" spans="1:11" ht="22.5" x14ac:dyDescent="0.2">
      <c r="A9113" s="1" t="str">
        <f t="shared" si="143"/>
        <v>SINAPI 92311</v>
      </c>
      <c r="B9113" s="3" t="s">
        <v>21527</v>
      </c>
      <c r="C9113" s="3" t="s">
        <v>10435</v>
      </c>
      <c r="D9113" s="2" t="s">
        <v>17587</v>
      </c>
      <c r="E9113" s="3" t="s">
        <v>20622</v>
      </c>
      <c r="F9113" s="67" t="s">
        <v>6122</v>
      </c>
      <c r="G9113" s="67" t="s">
        <v>5536</v>
      </c>
      <c r="I9113" s="3" t="s">
        <v>6300</v>
      </c>
      <c r="J9113" s="3" t="str">
        <f>IF($B9113="SINAPI",IF(ISNUMBER(MATCH(Banco!$C9113,Analitico!$A:$A,0)),INDEX(Analitico!E:E,MATCH(Banco!$C9113,Analitico!$A:$A,0))&amp;"%",""),"")</f>
        <v/>
      </c>
      <c r="K9113" s="3" t="str">
        <f>IF($B9113="SINAPI",IF(ISNUMBER(MATCH(Banco!$C9113,Analitico!$A:$A,0)),INDEX(Analitico!F:F,MATCH(Banco!$C9113,Analitico!$A:$A,0))&amp;"%",""),"")</f>
        <v/>
      </c>
    </row>
    <row r="9114" spans="1:11" ht="22.5" x14ac:dyDescent="0.2">
      <c r="A9114" s="1" t="str">
        <f t="shared" si="143"/>
        <v>SINAPI 92312</v>
      </c>
      <c r="B9114" s="3" t="s">
        <v>21527</v>
      </c>
      <c r="C9114" s="3" t="s">
        <v>10436</v>
      </c>
      <c r="D9114" s="2" t="s">
        <v>17588</v>
      </c>
      <c r="E9114" s="3" t="s">
        <v>20622</v>
      </c>
      <c r="F9114" s="67" t="s">
        <v>29777</v>
      </c>
      <c r="G9114" s="67" t="s">
        <v>21645</v>
      </c>
      <c r="I9114" s="3" t="s">
        <v>6300</v>
      </c>
      <c r="J9114" s="3" t="str">
        <f>IF($B9114="SINAPI",IF(ISNUMBER(MATCH(Banco!$C9114,Analitico!$A:$A,0)),INDEX(Analitico!E:E,MATCH(Banco!$C9114,Analitico!$A:$A,0))&amp;"%",""),"")</f>
        <v/>
      </c>
      <c r="K9114" s="3" t="str">
        <f>IF($B9114="SINAPI",IF(ISNUMBER(MATCH(Banco!$C9114,Analitico!$A:$A,0)),INDEX(Analitico!F:F,MATCH(Banco!$C9114,Analitico!$A:$A,0))&amp;"%",""),"")</f>
        <v/>
      </c>
    </row>
    <row r="9115" spans="1:11" ht="22.5" x14ac:dyDescent="0.2">
      <c r="A9115" s="1" t="str">
        <f t="shared" si="143"/>
        <v>SINAPI 92313</v>
      </c>
      <c r="B9115" s="3" t="s">
        <v>21527</v>
      </c>
      <c r="C9115" s="3" t="s">
        <v>10437</v>
      </c>
      <c r="D9115" s="2" t="s">
        <v>17589</v>
      </c>
      <c r="E9115" s="3" t="s">
        <v>20622</v>
      </c>
      <c r="F9115" s="67" t="s">
        <v>21199</v>
      </c>
      <c r="G9115" s="67" t="s">
        <v>36654</v>
      </c>
      <c r="I9115" s="3" t="s">
        <v>6300</v>
      </c>
      <c r="J9115" s="3" t="str">
        <f>IF($B9115="SINAPI",IF(ISNUMBER(MATCH(Banco!$C9115,Analitico!$A:$A,0)),INDEX(Analitico!E:E,MATCH(Banco!$C9115,Analitico!$A:$A,0))&amp;"%",""),"")</f>
        <v/>
      </c>
      <c r="K9115" s="3" t="str">
        <f>IF($B9115="SINAPI",IF(ISNUMBER(MATCH(Banco!$C9115,Analitico!$A:$A,0)),INDEX(Analitico!F:F,MATCH(Banco!$C9115,Analitico!$A:$A,0))&amp;"%",""),"")</f>
        <v/>
      </c>
    </row>
    <row r="9116" spans="1:11" ht="22.5" x14ac:dyDescent="0.2">
      <c r="A9116" s="1" t="str">
        <f t="shared" si="143"/>
        <v>SINAPI 92314</v>
      </c>
      <c r="B9116" s="3" t="s">
        <v>21527</v>
      </c>
      <c r="C9116" s="3" t="s">
        <v>10438</v>
      </c>
      <c r="D9116" s="2" t="s">
        <v>17590</v>
      </c>
      <c r="E9116" s="3" t="s">
        <v>20622</v>
      </c>
      <c r="F9116" s="67" t="s">
        <v>6077</v>
      </c>
      <c r="G9116" s="67" t="s">
        <v>4941</v>
      </c>
      <c r="I9116" s="3" t="s">
        <v>6300</v>
      </c>
      <c r="J9116" s="3" t="str">
        <f>IF($B9116="SINAPI",IF(ISNUMBER(MATCH(Banco!$C9116,Analitico!$A:$A,0)),INDEX(Analitico!E:E,MATCH(Banco!$C9116,Analitico!$A:$A,0))&amp;"%",""),"")</f>
        <v/>
      </c>
      <c r="K9116" s="3" t="str">
        <f>IF($B9116="SINAPI",IF(ISNUMBER(MATCH(Banco!$C9116,Analitico!$A:$A,0)),INDEX(Analitico!F:F,MATCH(Banco!$C9116,Analitico!$A:$A,0))&amp;"%",""),"")</f>
        <v/>
      </c>
    </row>
    <row r="9117" spans="1:11" ht="22.5" x14ac:dyDescent="0.2">
      <c r="A9117" s="1" t="str">
        <f t="shared" si="143"/>
        <v>SINAPI 92315</v>
      </c>
      <c r="B9117" s="3" t="s">
        <v>21527</v>
      </c>
      <c r="C9117" s="3" t="s">
        <v>10439</v>
      </c>
      <c r="D9117" s="2" t="s">
        <v>17591</v>
      </c>
      <c r="E9117" s="3" t="s">
        <v>20622</v>
      </c>
      <c r="F9117" s="67" t="s">
        <v>5317</v>
      </c>
      <c r="G9117" s="67" t="s">
        <v>29641</v>
      </c>
      <c r="I9117" s="3" t="s">
        <v>6300</v>
      </c>
      <c r="J9117" s="3" t="str">
        <f>IF($B9117="SINAPI",IF(ISNUMBER(MATCH(Banco!$C9117,Analitico!$A:$A,0)),INDEX(Analitico!E:E,MATCH(Banco!$C9117,Analitico!$A:$A,0))&amp;"%",""),"")</f>
        <v/>
      </c>
      <c r="K9117" s="3" t="str">
        <f>IF($B9117="SINAPI",IF(ISNUMBER(MATCH(Banco!$C9117,Analitico!$A:$A,0)),INDEX(Analitico!F:F,MATCH(Banco!$C9117,Analitico!$A:$A,0))&amp;"%",""),"")</f>
        <v/>
      </c>
    </row>
    <row r="9118" spans="1:11" ht="22.5" x14ac:dyDescent="0.2">
      <c r="A9118" s="1" t="str">
        <f t="shared" si="143"/>
        <v>SINAPI 92316</v>
      </c>
      <c r="B9118" s="3" t="s">
        <v>21527</v>
      </c>
      <c r="C9118" s="3" t="s">
        <v>10440</v>
      </c>
      <c r="D9118" s="2" t="s">
        <v>17592</v>
      </c>
      <c r="E9118" s="3" t="s">
        <v>20622</v>
      </c>
      <c r="F9118" s="67" t="s">
        <v>33611</v>
      </c>
      <c r="G9118" s="67" t="s">
        <v>5634</v>
      </c>
      <c r="I9118" s="3" t="s">
        <v>6300</v>
      </c>
      <c r="J9118" s="3" t="str">
        <f>IF($B9118="SINAPI",IF(ISNUMBER(MATCH(Banco!$C9118,Analitico!$A:$A,0)),INDEX(Analitico!E:E,MATCH(Banco!$C9118,Analitico!$A:$A,0))&amp;"%",""),"")</f>
        <v/>
      </c>
      <c r="K9118" s="3" t="str">
        <f>IF($B9118="SINAPI",IF(ISNUMBER(MATCH(Banco!$C9118,Analitico!$A:$A,0)),INDEX(Analitico!F:F,MATCH(Banco!$C9118,Analitico!$A:$A,0))&amp;"%",""),"")</f>
        <v/>
      </c>
    </row>
    <row r="9119" spans="1:11" ht="22.5" x14ac:dyDescent="0.2">
      <c r="A9119" s="1" t="str">
        <f t="shared" si="143"/>
        <v>SINAPI 92317</v>
      </c>
      <c r="B9119" s="3" t="s">
        <v>21527</v>
      </c>
      <c r="C9119" s="3" t="s">
        <v>10441</v>
      </c>
      <c r="D9119" s="2" t="s">
        <v>17593</v>
      </c>
      <c r="E9119" s="3" t="s">
        <v>20622</v>
      </c>
      <c r="F9119" s="67" t="s">
        <v>31774</v>
      </c>
      <c r="G9119" s="67" t="s">
        <v>29468</v>
      </c>
      <c r="I9119" s="3" t="s">
        <v>6300</v>
      </c>
      <c r="J9119" s="3" t="str">
        <f>IF($B9119="SINAPI",IF(ISNUMBER(MATCH(Banco!$C9119,Analitico!$A:$A,0)),INDEX(Analitico!E:E,MATCH(Banco!$C9119,Analitico!$A:$A,0))&amp;"%",""),"")</f>
        <v/>
      </c>
      <c r="K9119" s="3" t="str">
        <f>IF($B9119="SINAPI",IF(ISNUMBER(MATCH(Banco!$C9119,Analitico!$A:$A,0)),INDEX(Analitico!F:F,MATCH(Banco!$C9119,Analitico!$A:$A,0))&amp;"%",""),"")</f>
        <v/>
      </c>
    </row>
    <row r="9120" spans="1:11" ht="22.5" x14ac:dyDescent="0.2">
      <c r="A9120" s="1" t="str">
        <f t="shared" si="143"/>
        <v>SINAPI 92318</v>
      </c>
      <c r="B9120" s="3" t="s">
        <v>21527</v>
      </c>
      <c r="C9120" s="3" t="s">
        <v>10442</v>
      </c>
      <c r="D9120" s="2" t="s">
        <v>17594</v>
      </c>
      <c r="E9120" s="3" t="s">
        <v>20622</v>
      </c>
      <c r="F9120" s="67" t="s">
        <v>21191</v>
      </c>
      <c r="G9120" s="67" t="s">
        <v>5044</v>
      </c>
      <c r="I9120" s="3" t="s">
        <v>6300</v>
      </c>
      <c r="J9120" s="3" t="str">
        <f>IF($B9120="SINAPI",IF(ISNUMBER(MATCH(Banco!$C9120,Analitico!$A:$A,0)),INDEX(Analitico!E:E,MATCH(Banco!$C9120,Analitico!$A:$A,0))&amp;"%",""),"")</f>
        <v/>
      </c>
      <c r="K9120" s="3" t="str">
        <f>IF($B9120="SINAPI",IF(ISNUMBER(MATCH(Banco!$C9120,Analitico!$A:$A,0)),INDEX(Analitico!F:F,MATCH(Banco!$C9120,Analitico!$A:$A,0))&amp;"%",""),"")</f>
        <v/>
      </c>
    </row>
    <row r="9121" spans="1:11" ht="22.5" x14ac:dyDescent="0.2">
      <c r="A9121" s="1" t="str">
        <f t="shared" si="143"/>
        <v>SINAPI 92319</v>
      </c>
      <c r="B9121" s="3" t="s">
        <v>21527</v>
      </c>
      <c r="C9121" s="3" t="s">
        <v>10443</v>
      </c>
      <c r="D9121" s="2" t="s">
        <v>17595</v>
      </c>
      <c r="E9121" s="3" t="s">
        <v>20622</v>
      </c>
      <c r="F9121" s="67" t="s">
        <v>36931</v>
      </c>
      <c r="G9121" s="67" t="s">
        <v>4887</v>
      </c>
      <c r="I9121" s="3" t="s">
        <v>6300</v>
      </c>
      <c r="J9121" s="3" t="str">
        <f>IF($B9121="SINAPI",IF(ISNUMBER(MATCH(Banco!$C9121,Analitico!$A:$A,0)),INDEX(Analitico!E:E,MATCH(Banco!$C9121,Analitico!$A:$A,0))&amp;"%",""),"")</f>
        <v/>
      </c>
      <c r="K9121" s="3" t="str">
        <f>IF($B9121="SINAPI",IF(ISNUMBER(MATCH(Banco!$C9121,Analitico!$A:$A,0)),INDEX(Analitico!F:F,MATCH(Banco!$C9121,Analitico!$A:$A,0))&amp;"%",""),"")</f>
        <v/>
      </c>
    </row>
    <row r="9122" spans="1:11" ht="22.5" x14ac:dyDescent="0.2">
      <c r="A9122" s="1" t="str">
        <f t="shared" si="143"/>
        <v>SINAPI 92326</v>
      </c>
      <c r="B9122" s="3" t="s">
        <v>21527</v>
      </c>
      <c r="C9122" s="3" t="s">
        <v>10444</v>
      </c>
      <c r="D9122" s="2" t="s">
        <v>17596</v>
      </c>
      <c r="E9122" s="3" t="s">
        <v>20622</v>
      </c>
      <c r="F9122" s="67" t="s">
        <v>5820</v>
      </c>
      <c r="G9122" s="67" t="s">
        <v>5516</v>
      </c>
      <c r="I9122" s="3" t="s">
        <v>6300</v>
      </c>
      <c r="J9122" s="3" t="str">
        <f>IF($B9122="SINAPI",IF(ISNUMBER(MATCH(Banco!$C9122,Analitico!$A:$A,0)),INDEX(Analitico!E:E,MATCH(Banco!$C9122,Analitico!$A:$A,0))&amp;"%",""),"")</f>
        <v/>
      </c>
      <c r="K9122" s="3" t="str">
        <f>IF($B9122="SINAPI",IF(ISNUMBER(MATCH(Banco!$C9122,Analitico!$A:$A,0)),INDEX(Analitico!F:F,MATCH(Banco!$C9122,Analitico!$A:$A,0))&amp;"%",""),"")</f>
        <v/>
      </c>
    </row>
    <row r="9123" spans="1:11" ht="22.5" x14ac:dyDescent="0.2">
      <c r="A9123" s="1" t="str">
        <f t="shared" ref="A9123:A9186" si="144">CONCATENAR</f>
        <v>SINAPI 92327</v>
      </c>
      <c r="B9123" s="3" t="s">
        <v>21527</v>
      </c>
      <c r="C9123" s="3" t="s">
        <v>10445</v>
      </c>
      <c r="D9123" s="2" t="s">
        <v>17597</v>
      </c>
      <c r="E9123" s="3" t="s">
        <v>20622</v>
      </c>
      <c r="F9123" s="67" t="s">
        <v>5926</v>
      </c>
      <c r="G9123" s="67" t="s">
        <v>21044</v>
      </c>
      <c r="I9123" s="3" t="s">
        <v>6300</v>
      </c>
      <c r="J9123" s="3" t="str">
        <f>IF($B9123="SINAPI",IF(ISNUMBER(MATCH(Banco!$C9123,Analitico!$A:$A,0)),INDEX(Analitico!E:E,MATCH(Banco!$C9123,Analitico!$A:$A,0))&amp;"%",""),"")</f>
        <v/>
      </c>
      <c r="K9123" s="3" t="str">
        <f>IF($B9123="SINAPI",IF(ISNUMBER(MATCH(Banco!$C9123,Analitico!$A:$A,0)),INDEX(Analitico!F:F,MATCH(Banco!$C9123,Analitico!$A:$A,0))&amp;"%",""),"")</f>
        <v/>
      </c>
    </row>
    <row r="9124" spans="1:11" ht="22.5" x14ac:dyDescent="0.2">
      <c r="A9124" s="1" t="str">
        <f t="shared" si="144"/>
        <v>SINAPI 92328</v>
      </c>
      <c r="B9124" s="3" t="s">
        <v>21527</v>
      </c>
      <c r="C9124" s="3" t="s">
        <v>10446</v>
      </c>
      <c r="D9124" s="2" t="s">
        <v>17598</v>
      </c>
      <c r="E9124" s="3" t="s">
        <v>20622</v>
      </c>
      <c r="F9124" s="67" t="s">
        <v>39522</v>
      </c>
      <c r="G9124" s="67" t="s">
        <v>21032</v>
      </c>
      <c r="I9124" s="3" t="s">
        <v>6300</v>
      </c>
      <c r="J9124" s="3" t="str">
        <f>IF($B9124="SINAPI",IF(ISNUMBER(MATCH(Banco!$C9124,Analitico!$A:$A,0)),INDEX(Analitico!E:E,MATCH(Banco!$C9124,Analitico!$A:$A,0))&amp;"%",""),"")</f>
        <v/>
      </c>
      <c r="K9124" s="3" t="str">
        <f>IF($B9124="SINAPI",IF(ISNUMBER(MATCH(Banco!$C9124,Analitico!$A:$A,0)),INDEX(Analitico!F:F,MATCH(Banco!$C9124,Analitico!$A:$A,0))&amp;"%",""),"")</f>
        <v/>
      </c>
    </row>
    <row r="9125" spans="1:11" ht="22.5" x14ac:dyDescent="0.2">
      <c r="A9125" s="1" t="str">
        <f t="shared" si="144"/>
        <v>SINAPI 92329</v>
      </c>
      <c r="B9125" s="3" t="s">
        <v>21527</v>
      </c>
      <c r="C9125" s="3" t="s">
        <v>10447</v>
      </c>
      <c r="D9125" s="2" t="s">
        <v>17599</v>
      </c>
      <c r="E9125" s="3" t="s">
        <v>20622</v>
      </c>
      <c r="F9125" s="67" t="s">
        <v>5617</v>
      </c>
      <c r="G9125" s="67" t="s">
        <v>21703</v>
      </c>
      <c r="I9125" s="3" t="s">
        <v>6300</v>
      </c>
      <c r="J9125" s="3" t="str">
        <f>IF($B9125="SINAPI",IF(ISNUMBER(MATCH(Banco!$C9125,Analitico!$A:$A,0)),INDEX(Analitico!E:E,MATCH(Banco!$C9125,Analitico!$A:$A,0))&amp;"%",""),"")</f>
        <v/>
      </c>
      <c r="K9125" s="3" t="str">
        <f>IF($B9125="SINAPI",IF(ISNUMBER(MATCH(Banco!$C9125,Analitico!$A:$A,0)),INDEX(Analitico!F:F,MATCH(Banco!$C9125,Analitico!$A:$A,0))&amp;"%",""),"")</f>
        <v/>
      </c>
    </row>
    <row r="9126" spans="1:11" ht="22.5" x14ac:dyDescent="0.2">
      <c r="A9126" s="1" t="str">
        <f t="shared" si="144"/>
        <v>SINAPI 92330</v>
      </c>
      <c r="B9126" s="3" t="s">
        <v>21527</v>
      </c>
      <c r="C9126" s="3" t="s">
        <v>10448</v>
      </c>
      <c r="D9126" s="2" t="s">
        <v>17600</v>
      </c>
      <c r="E9126" s="3" t="s">
        <v>20622</v>
      </c>
      <c r="F9126" s="67" t="s">
        <v>6078</v>
      </c>
      <c r="G9126" s="67" t="s">
        <v>5508</v>
      </c>
      <c r="I9126" s="3" t="s">
        <v>6300</v>
      </c>
      <c r="J9126" s="3" t="str">
        <f>IF($B9126="SINAPI",IF(ISNUMBER(MATCH(Banco!$C9126,Analitico!$A:$A,0)),INDEX(Analitico!E:E,MATCH(Banco!$C9126,Analitico!$A:$A,0))&amp;"%",""),"")</f>
        <v/>
      </c>
      <c r="K9126" s="3" t="str">
        <f>IF($B9126="SINAPI",IF(ISNUMBER(MATCH(Banco!$C9126,Analitico!$A:$A,0)),INDEX(Analitico!F:F,MATCH(Banco!$C9126,Analitico!$A:$A,0))&amp;"%",""),"")</f>
        <v/>
      </c>
    </row>
    <row r="9127" spans="1:11" ht="22.5" x14ac:dyDescent="0.2">
      <c r="A9127" s="1" t="str">
        <f t="shared" si="144"/>
        <v>SINAPI 92331</v>
      </c>
      <c r="B9127" s="3" t="s">
        <v>21527</v>
      </c>
      <c r="C9127" s="3" t="s">
        <v>10449</v>
      </c>
      <c r="D9127" s="2" t="s">
        <v>17601</v>
      </c>
      <c r="E9127" s="3" t="s">
        <v>20622</v>
      </c>
      <c r="F9127" s="67" t="s">
        <v>6332</v>
      </c>
      <c r="G9127" s="67" t="s">
        <v>33589</v>
      </c>
      <c r="I9127" s="3" t="s">
        <v>6300</v>
      </c>
      <c r="J9127" s="3" t="str">
        <f>IF($B9127="SINAPI",IF(ISNUMBER(MATCH(Banco!$C9127,Analitico!$A:$A,0)),INDEX(Analitico!E:E,MATCH(Banco!$C9127,Analitico!$A:$A,0))&amp;"%",""),"")</f>
        <v/>
      </c>
      <c r="K9127" s="3" t="str">
        <f>IF($B9127="SINAPI",IF(ISNUMBER(MATCH(Banco!$C9127,Analitico!$A:$A,0)),INDEX(Analitico!F:F,MATCH(Banco!$C9127,Analitico!$A:$A,0))&amp;"%",""),"")</f>
        <v/>
      </c>
    </row>
    <row r="9128" spans="1:11" ht="22.5" x14ac:dyDescent="0.2">
      <c r="A9128" s="1" t="str">
        <f t="shared" si="144"/>
        <v>SINAPI 92332</v>
      </c>
      <c r="B9128" s="3" t="s">
        <v>21527</v>
      </c>
      <c r="C9128" s="3" t="s">
        <v>10450</v>
      </c>
      <c r="D9128" s="2" t="s">
        <v>17602</v>
      </c>
      <c r="E9128" s="3" t="s">
        <v>20622</v>
      </c>
      <c r="F9128" s="67" t="s">
        <v>21395</v>
      </c>
      <c r="G9128" s="67" t="s">
        <v>6104</v>
      </c>
      <c r="I9128" s="3" t="s">
        <v>6300</v>
      </c>
      <c r="J9128" s="3" t="str">
        <f>IF($B9128="SINAPI",IF(ISNUMBER(MATCH(Banco!$C9128,Analitico!$A:$A,0)),INDEX(Analitico!E:E,MATCH(Banco!$C9128,Analitico!$A:$A,0))&amp;"%",""),"")</f>
        <v/>
      </c>
      <c r="K9128" s="3" t="str">
        <f>IF($B9128="SINAPI",IF(ISNUMBER(MATCH(Banco!$C9128,Analitico!$A:$A,0)),INDEX(Analitico!F:F,MATCH(Banco!$C9128,Analitico!$A:$A,0))&amp;"%",""),"")</f>
        <v/>
      </c>
    </row>
    <row r="9129" spans="1:11" ht="22.5" x14ac:dyDescent="0.2">
      <c r="A9129" s="1" t="str">
        <f t="shared" si="144"/>
        <v>SINAPI 92333</v>
      </c>
      <c r="B9129" s="3" t="s">
        <v>21527</v>
      </c>
      <c r="C9129" s="3" t="s">
        <v>10451</v>
      </c>
      <c r="D9129" s="2" t="s">
        <v>17603</v>
      </c>
      <c r="E9129" s="3" t="s">
        <v>20622</v>
      </c>
      <c r="F9129" s="67" t="s">
        <v>21690</v>
      </c>
      <c r="G9129" s="67" t="s">
        <v>21654</v>
      </c>
      <c r="I9129" s="3" t="s">
        <v>6300</v>
      </c>
      <c r="J9129" s="3" t="str">
        <f>IF($B9129="SINAPI",IF(ISNUMBER(MATCH(Banco!$C9129,Analitico!$A:$A,0)),INDEX(Analitico!E:E,MATCH(Banco!$C9129,Analitico!$A:$A,0))&amp;"%",""),"")</f>
        <v/>
      </c>
      <c r="K9129" s="3" t="str">
        <f>IF($B9129="SINAPI",IF(ISNUMBER(MATCH(Banco!$C9129,Analitico!$A:$A,0)),INDEX(Analitico!F:F,MATCH(Banco!$C9129,Analitico!$A:$A,0))&amp;"%",""),"")</f>
        <v/>
      </c>
    </row>
    <row r="9130" spans="1:11" ht="22.5" x14ac:dyDescent="0.2">
      <c r="A9130" s="1" t="str">
        <f t="shared" si="144"/>
        <v>SINAPI 92334</v>
      </c>
      <c r="B9130" s="3" t="s">
        <v>21527</v>
      </c>
      <c r="C9130" s="3" t="s">
        <v>10452</v>
      </c>
      <c r="D9130" s="2" t="s">
        <v>17604</v>
      </c>
      <c r="E9130" s="3" t="s">
        <v>20622</v>
      </c>
      <c r="F9130" s="67" t="s">
        <v>39523</v>
      </c>
      <c r="G9130" s="67" t="s">
        <v>28819</v>
      </c>
      <c r="I9130" s="3" t="s">
        <v>6300</v>
      </c>
      <c r="J9130" s="3" t="str">
        <f>IF($B9130="SINAPI",IF(ISNUMBER(MATCH(Banco!$C9130,Analitico!$A:$A,0)),INDEX(Analitico!E:E,MATCH(Banco!$C9130,Analitico!$A:$A,0))&amp;"%",""),"")</f>
        <v/>
      </c>
      <c r="K9130" s="3" t="str">
        <f>IF($B9130="SINAPI",IF(ISNUMBER(MATCH(Banco!$C9130,Analitico!$A:$A,0)),INDEX(Analitico!F:F,MATCH(Banco!$C9130,Analitico!$A:$A,0))&amp;"%",""),"")</f>
        <v/>
      </c>
    </row>
    <row r="9131" spans="1:11" ht="22.5" x14ac:dyDescent="0.2">
      <c r="A9131" s="1" t="str">
        <f t="shared" si="144"/>
        <v>SINAPI 92344</v>
      </c>
      <c r="B9131" s="3" t="s">
        <v>21527</v>
      </c>
      <c r="C9131" s="3" t="s">
        <v>10453</v>
      </c>
      <c r="D9131" s="2" t="s">
        <v>17605</v>
      </c>
      <c r="E9131" s="3" t="s">
        <v>20622</v>
      </c>
      <c r="F9131" s="67" t="s">
        <v>30817</v>
      </c>
      <c r="G9131" s="67" t="s">
        <v>31521</v>
      </c>
      <c r="I9131" s="3" t="s">
        <v>6298</v>
      </c>
      <c r="J9131" s="3" t="str">
        <f>IF($B9131="SINAPI",IF(ISNUMBER(MATCH(Banco!$C9131,Analitico!$A:$A,0)),INDEX(Analitico!E:E,MATCH(Banco!$C9131,Analitico!$A:$A,0))&amp;"%",""),"")</f>
        <v/>
      </c>
      <c r="K9131" s="3" t="str">
        <f>IF($B9131="SINAPI",IF(ISNUMBER(MATCH(Banco!$C9131,Analitico!$A:$A,0)),INDEX(Analitico!F:F,MATCH(Banco!$C9131,Analitico!$A:$A,0))&amp;"%",""),"")</f>
        <v/>
      </c>
    </row>
    <row r="9132" spans="1:11" ht="22.5" x14ac:dyDescent="0.2">
      <c r="A9132" s="1" t="str">
        <f t="shared" si="144"/>
        <v>SINAPI 92345</v>
      </c>
      <c r="B9132" s="3" t="s">
        <v>21527</v>
      </c>
      <c r="C9132" s="3" t="s">
        <v>10454</v>
      </c>
      <c r="D9132" s="2" t="s">
        <v>17606</v>
      </c>
      <c r="E9132" s="3" t="s">
        <v>20622</v>
      </c>
      <c r="F9132" s="67" t="s">
        <v>32151</v>
      </c>
      <c r="G9132" s="67" t="s">
        <v>30808</v>
      </c>
      <c r="I9132" s="3" t="s">
        <v>6298</v>
      </c>
      <c r="J9132" s="3" t="str">
        <f>IF($B9132="SINAPI",IF(ISNUMBER(MATCH(Banco!$C9132,Analitico!$A:$A,0)),INDEX(Analitico!E:E,MATCH(Banco!$C9132,Analitico!$A:$A,0))&amp;"%",""),"")</f>
        <v/>
      </c>
      <c r="K9132" s="3" t="str">
        <f>IF($B9132="SINAPI",IF(ISNUMBER(MATCH(Banco!$C9132,Analitico!$A:$A,0)),INDEX(Analitico!F:F,MATCH(Banco!$C9132,Analitico!$A:$A,0))&amp;"%",""),"")</f>
        <v/>
      </c>
    </row>
    <row r="9133" spans="1:11" ht="22.5" x14ac:dyDescent="0.2">
      <c r="A9133" s="1" t="str">
        <f t="shared" si="144"/>
        <v>SINAPI 92346</v>
      </c>
      <c r="B9133" s="3" t="s">
        <v>21527</v>
      </c>
      <c r="C9133" s="3" t="s">
        <v>10455</v>
      </c>
      <c r="D9133" s="2" t="s">
        <v>17607</v>
      </c>
      <c r="E9133" s="3" t="s">
        <v>20622</v>
      </c>
      <c r="F9133" s="67" t="s">
        <v>5466</v>
      </c>
      <c r="G9133" s="67" t="s">
        <v>32091</v>
      </c>
      <c r="I9133" s="3" t="s">
        <v>6298</v>
      </c>
      <c r="J9133" s="3" t="str">
        <f>IF($B9133="SINAPI",IF(ISNUMBER(MATCH(Banco!$C9133,Analitico!$A:$A,0)),INDEX(Analitico!E:E,MATCH(Banco!$C9133,Analitico!$A:$A,0))&amp;"%",""),"")</f>
        <v/>
      </c>
      <c r="K9133" s="3" t="str">
        <f>IF($B9133="SINAPI",IF(ISNUMBER(MATCH(Banco!$C9133,Analitico!$A:$A,0)),INDEX(Analitico!F:F,MATCH(Banco!$C9133,Analitico!$A:$A,0))&amp;"%",""),"")</f>
        <v/>
      </c>
    </row>
    <row r="9134" spans="1:11" ht="22.5" x14ac:dyDescent="0.2">
      <c r="A9134" s="1" t="str">
        <f t="shared" si="144"/>
        <v>SINAPI 92347</v>
      </c>
      <c r="B9134" s="3" t="s">
        <v>21527</v>
      </c>
      <c r="C9134" s="3" t="s">
        <v>10456</v>
      </c>
      <c r="D9134" s="2" t="s">
        <v>17608</v>
      </c>
      <c r="E9134" s="3" t="s">
        <v>20622</v>
      </c>
      <c r="F9134" s="67" t="s">
        <v>29911</v>
      </c>
      <c r="G9134" s="67" t="s">
        <v>36655</v>
      </c>
      <c r="I9134" s="3" t="s">
        <v>6298</v>
      </c>
      <c r="J9134" s="3" t="str">
        <f>IF($B9134="SINAPI",IF(ISNUMBER(MATCH(Banco!$C9134,Analitico!$A:$A,0)),INDEX(Analitico!E:E,MATCH(Banco!$C9134,Analitico!$A:$A,0))&amp;"%",""),"")</f>
        <v/>
      </c>
      <c r="K9134" s="3" t="str">
        <f>IF($B9134="SINAPI",IF(ISNUMBER(MATCH(Banco!$C9134,Analitico!$A:$A,0)),INDEX(Analitico!F:F,MATCH(Banco!$C9134,Analitico!$A:$A,0))&amp;"%",""),"")</f>
        <v/>
      </c>
    </row>
    <row r="9135" spans="1:11" ht="22.5" x14ac:dyDescent="0.2">
      <c r="A9135" s="1" t="str">
        <f t="shared" si="144"/>
        <v>SINAPI 92348</v>
      </c>
      <c r="B9135" s="3" t="s">
        <v>21527</v>
      </c>
      <c r="C9135" s="3" t="s">
        <v>10457</v>
      </c>
      <c r="D9135" s="2" t="s">
        <v>17609</v>
      </c>
      <c r="E9135" s="3" t="s">
        <v>20622</v>
      </c>
      <c r="F9135" s="67" t="s">
        <v>37404</v>
      </c>
      <c r="G9135" s="67" t="s">
        <v>36656</v>
      </c>
      <c r="I9135" s="3" t="s">
        <v>6298</v>
      </c>
      <c r="J9135" s="3" t="str">
        <f>IF($B9135="SINAPI",IF(ISNUMBER(MATCH(Banco!$C9135,Analitico!$A:$A,0)),INDEX(Analitico!E:E,MATCH(Banco!$C9135,Analitico!$A:$A,0))&amp;"%",""),"")</f>
        <v/>
      </c>
      <c r="K9135" s="3" t="str">
        <f>IF($B9135="SINAPI",IF(ISNUMBER(MATCH(Banco!$C9135,Analitico!$A:$A,0)),INDEX(Analitico!F:F,MATCH(Banco!$C9135,Analitico!$A:$A,0))&amp;"%",""),"")</f>
        <v/>
      </c>
    </row>
    <row r="9136" spans="1:11" ht="22.5" x14ac:dyDescent="0.2">
      <c r="A9136" s="1" t="str">
        <f t="shared" si="144"/>
        <v>SINAPI 92349</v>
      </c>
      <c r="B9136" s="3" t="s">
        <v>21527</v>
      </c>
      <c r="C9136" s="3" t="s">
        <v>10458</v>
      </c>
      <c r="D9136" s="2" t="s">
        <v>17610</v>
      </c>
      <c r="E9136" s="3" t="s">
        <v>20622</v>
      </c>
      <c r="F9136" s="67" t="s">
        <v>39524</v>
      </c>
      <c r="G9136" s="67" t="s">
        <v>33629</v>
      </c>
      <c r="I9136" s="3" t="s">
        <v>6298</v>
      </c>
      <c r="J9136" s="3" t="str">
        <f>IF($B9136="SINAPI",IF(ISNUMBER(MATCH(Banco!$C9136,Analitico!$A:$A,0)),INDEX(Analitico!E:E,MATCH(Banco!$C9136,Analitico!$A:$A,0))&amp;"%",""),"")</f>
        <v/>
      </c>
      <c r="K9136" s="3" t="str">
        <f>IF($B9136="SINAPI",IF(ISNUMBER(MATCH(Banco!$C9136,Analitico!$A:$A,0)),INDEX(Analitico!F:F,MATCH(Banco!$C9136,Analitico!$A:$A,0))&amp;"%",""),"")</f>
        <v/>
      </c>
    </row>
    <row r="9137" spans="1:11" ht="22.5" x14ac:dyDescent="0.2">
      <c r="A9137" s="1" t="str">
        <f t="shared" si="144"/>
        <v>SINAPI 92350</v>
      </c>
      <c r="B9137" s="3" t="s">
        <v>21527</v>
      </c>
      <c r="C9137" s="3" t="s">
        <v>10459</v>
      </c>
      <c r="D9137" s="2" t="s">
        <v>17611</v>
      </c>
      <c r="E9137" s="3" t="s">
        <v>20622</v>
      </c>
      <c r="F9137" s="67" t="s">
        <v>35065</v>
      </c>
      <c r="G9137" s="67" t="s">
        <v>29484</v>
      </c>
      <c r="I9137" s="3" t="s">
        <v>6298</v>
      </c>
      <c r="J9137" s="3" t="str">
        <f>IF($B9137="SINAPI",IF(ISNUMBER(MATCH(Banco!$C9137,Analitico!$A:$A,0)),INDEX(Analitico!E:E,MATCH(Banco!$C9137,Analitico!$A:$A,0))&amp;"%",""),"")</f>
        <v/>
      </c>
      <c r="K9137" s="3" t="str">
        <f>IF($B9137="SINAPI",IF(ISNUMBER(MATCH(Banco!$C9137,Analitico!$A:$A,0)),INDEX(Analitico!F:F,MATCH(Banco!$C9137,Analitico!$A:$A,0))&amp;"%",""),"")</f>
        <v/>
      </c>
    </row>
    <row r="9138" spans="1:11" ht="22.5" x14ac:dyDescent="0.2">
      <c r="A9138" s="1" t="str">
        <f t="shared" si="144"/>
        <v>SINAPI 92351</v>
      </c>
      <c r="B9138" s="3" t="s">
        <v>21527</v>
      </c>
      <c r="C9138" s="3" t="s">
        <v>10460</v>
      </c>
      <c r="D9138" s="2" t="s">
        <v>17612</v>
      </c>
      <c r="E9138" s="3" t="s">
        <v>20622</v>
      </c>
      <c r="F9138" s="67" t="s">
        <v>39525</v>
      </c>
      <c r="G9138" s="67" t="s">
        <v>36657</v>
      </c>
      <c r="I9138" s="3" t="s">
        <v>6298</v>
      </c>
      <c r="J9138" s="3" t="str">
        <f>IF($B9138="SINAPI",IF(ISNUMBER(MATCH(Banco!$C9138,Analitico!$A:$A,0)),INDEX(Analitico!E:E,MATCH(Banco!$C9138,Analitico!$A:$A,0))&amp;"%",""),"")</f>
        <v/>
      </c>
      <c r="K9138" s="3" t="str">
        <f>IF($B9138="SINAPI",IF(ISNUMBER(MATCH(Banco!$C9138,Analitico!$A:$A,0)),INDEX(Analitico!F:F,MATCH(Banco!$C9138,Analitico!$A:$A,0))&amp;"%",""),"")</f>
        <v/>
      </c>
    </row>
    <row r="9139" spans="1:11" ht="22.5" x14ac:dyDescent="0.2">
      <c r="A9139" s="1" t="str">
        <f t="shared" si="144"/>
        <v>SINAPI 92352</v>
      </c>
      <c r="B9139" s="3" t="s">
        <v>21527</v>
      </c>
      <c r="C9139" s="3" t="s">
        <v>10461</v>
      </c>
      <c r="D9139" s="2" t="s">
        <v>17613</v>
      </c>
      <c r="E9139" s="3" t="s">
        <v>20622</v>
      </c>
      <c r="F9139" s="67" t="s">
        <v>35019</v>
      </c>
      <c r="G9139" s="67" t="s">
        <v>36658</v>
      </c>
      <c r="I9139" s="3" t="s">
        <v>6298</v>
      </c>
      <c r="J9139" s="3" t="str">
        <f>IF($B9139="SINAPI",IF(ISNUMBER(MATCH(Banco!$C9139,Analitico!$A:$A,0)),INDEX(Analitico!E:E,MATCH(Banco!$C9139,Analitico!$A:$A,0))&amp;"%",""),"")</f>
        <v/>
      </c>
      <c r="K9139" s="3" t="str">
        <f>IF($B9139="SINAPI",IF(ISNUMBER(MATCH(Banco!$C9139,Analitico!$A:$A,0)),INDEX(Analitico!F:F,MATCH(Banco!$C9139,Analitico!$A:$A,0))&amp;"%",""),"")</f>
        <v/>
      </c>
    </row>
    <row r="9140" spans="1:11" ht="22.5" x14ac:dyDescent="0.2">
      <c r="A9140" s="1" t="str">
        <f t="shared" si="144"/>
        <v>SINAPI 92353</v>
      </c>
      <c r="B9140" s="3" t="s">
        <v>21527</v>
      </c>
      <c r="C9140" s="3" t="s">
        <v>10462</v>
      </c>
      <c r="D9140" s="2" t="s">
        <v>17614</v>
      </c>
      <c r="E9140" s="3" t="s">
        <v>20622</v>
      </c>
      <c r="F9140" s="67" t="s">
        <v>5345</v>
      </c>
      <c r="G9140" s="67" t="s">
        <v>35873</v>
      </c>
      <c r="I9140" s="3" t="s">
        <v>6298</v>
      </c>
      <c r="J9140" s="3" t="str">
        <f>IF($B9140="SINAPI",IF(ISNUMBER(MATCH(Banco!$C9140,Analitico!$A:$A,0)),INDEX(Analitico!E:E,MATCH(Banco!$C9140,Analitico!$A:$A,0))&amp;"%",""),"")</f>
        <v/>
      </c>
      <c r="K9140" s="3" t="str">
        <f>IF($B9140="SINAPI",IF(ISNUMBER(MATCH(Banco!$C9140,Analitico!$A:$A,0)),INDEX(Analitico!F:F,MATCH(Banco!$C9140,Analitico!$A:$A,0))&amp;"%",""),"")</f>
        <v/>
      </c>
    </row>
    <row r="9141" spans="1:11" ht="22.5" x14ac:dyDescent="0.2">
      <c r="A9141" s="1" t="str">
        <f t="shared" si="144"/>
        <v>SINAPI 92354</v>
      </c>
      <c r="B9141" s="3" t="s">
        <v>21527</v>
      </c>
      <c r="C9141" s="3" t="s">
        <v>10463</v>
      </c>
      <c r="D9141" s="2" t="s">
        <v>17615</v>
      </c>
      <c r="E9141" s="3" t="s">
        <v>20622</v>
      </c>
      <c r="F9141" s="67" t="s">
        <v>31716</v>
      </c>
      <c r="G9141" s="67" t="s">
        <v>36659</v>
      </c>
      <c r="I9141" s="3" t="s">
        <v>6298</v>
      </c>
      <c r="J9141" s="3" t="str">
        <f>IF($B9141="SINAPI",IF(ISNUMBER(MATCH(Banco!$C9141,Analitico!$A:$A,0)),INDEX(Analitico!E:E,MATCH(Banco!$C9141,Analitico!$A:$A,0))&amp;"%",""),"")</f>
        <v/>
      </c>
      <c r="K9141" s="3" t="str">
        <f>IF($B9141="SINAPI",IF(ISNUMBER(MATCH(Banco!$C9141,Analitico!$A:$A,0)),INDEX(Analitico!F:F,MATCH(Banco!$C9141,Analitico!$A:$A,0))&amp;"%",""),"")</f>
        <v/>
      </c>
    </row>
    <row r="9142" spans="1:11" ht="22.5" x14ac:dyDescent="0.2">
      <c r="A9142" s="1" t="str">
        <f t="shared" si="144"/>
        <v>SINAPI 92355</v>
      </c>
      <c r="B9142" s="3" t="s">
        <v>21527</v>
      </c>
      <c r="C9142" s="3" t="s">
        <v>10464</v>
      </c>
      <c r="D9142" s="2" t="s">
        <v>17616</v>
      </c>
      <c r="E9142" s="3" t="s">
        <v>20622</v>
      </c>
      <c r="F9142" s="67" t="s">
        <v>39526</v>
      </c>
      <c r="G9142" s="67" t="s">
        <v>36660</v>
      </c>
      <c r="I9142" s="3" t="s">
        <v>6298</v>
      </c>
      <c r="J9142" s="3" t="str">
        <f>IF($B9142="SINAPI",IF(ISNUMBER(MATCH(Banco!$C9142,Analitico!$A:$A,0)),INDEX(Analitico!E:E,MATCH(Banco!$C9142,Analitico!$A:$A,0))&amp;"%",""),"")</f>
        <v/>
      </c>
      <c r="K9142" s="3" t="str">
        <f>IF($B9142="SINAPI",IF(ISNUMBER(MATCH(Banco!$C9142,Analitico!$A:$A,0)),INDEX(Analitico!F:F,MATCH(Banco!$C9142,Analitico!$A:$A,0))&amp;"%",""),"")</f>
        <v/>
      </c>
    </row>
    <row r="9143" spans="1:11" ht="22.5" x14ac:dyDescent="0.2">
      <c r="A9143" s="1" t="str">
        <f t="shared" si="144"/>
        <v>SINAPI 92356</v>
      </c>
      <c r="B9143" s="3" t="s">
        <v>21527</v>
      </c>
      <c r="C9143" s="3" t="s">
        <v>10465</v>
      </c>
      <c r="D9143" s="2" t="s">
        <v>17617</v>
      </c>
      <c r="E9143" s="3" t="s">
        <v>20622</v>
      </c>
      <c r="F9143" s="67" t="s">
        <v>39527</v>
      </c>
      <c r="G9143" s="67" t="s">
        <v>32243</v>
      </c>
      <c r="I9143" s="3" t="s">
        <v>6298</v>
      </c>
      <c r="J9143" s="3" t="str">
        <f>IF($B9143="SINAPI",IF(ISNUMBER(MATCH(Banco!$C9143,Analitico!$A:$A,0)),INDEX(Analitico!E:E,MATCH(Banco!$C9143,Analitico!$A:$A,0))&amp;"%",""),"")</f>
        <v/>
      </c>
      <c r="K9143" s="3" t="str">
        <f>IF($B9143="SINAPI",IF(ISNUMBER(MATCH(Banco!$C9143,Analitico!$A:$A,0)),INDEX(Analitico!F:F,MATCH(Banco!$C9143,Analitico!$A:$A,0))&amp;"%",""),"")</f>
        <v/>
      </c>
    </row>
    <row r="9144" spans="1:11" ht="22.5" x14ac:dyDescent="0.2">
      <c r="A9144" s="1" t="str">
        <f t="shared" si="144"/>
        <v>SINAPI 92357</v>
      </c>
      <c r="B9144" s="3" t="s">
        <v>21527</v>
      </c>
      <c r="C9144" s="3" t="s">
        <v>10466</v>
      </c>
      <c r="D9144" s="2" t="s">
        <v>17618</v>
      </c>
      <c r="E9144" s="3" t="s">
        <v>20622</v>
      </c>
      <c r="F9144" s="67" t="s">
        <v>30881</v>
      </c>
      <c r="G9144" s="67" t="s">
        <v>36661</v>
      </c>
      <c r="I9144" s="3" t="s">
        <v>6298</v>
      </c>
      <c r="J9144" s="3" t="str">
        <f>IF($B9144="SINAPI",IF(ISNUMBER(MATCH(Banco!$C9144,Analitico!$A:$A,0)),INDEX(Analitico!E:E,MATCH(Banco!$C9144,Analitico!$A:$A,0))&amp;"%",""),"")</f>
        <v/>
      </c>
      <c r="K9144" s="3" t="str">
        <f>IF($B9144="SINAPI",IF(ISNUMBER(MATCH(Banco!$C9144,Analitico!$A:$A,0)),INDEX(Analitico!F:F,MATCH(Banco!$C9144,Analitico!$A:$A,0))&amp;"%",""),"")</f>
        <v/>
      </c>
    </row>
    <row r="9145" spans="1:11" ht="22.5" x14ac:dyDescent="0.2">
      <c r="A9145" s="1" t="str">
        <f t="shared" si="144"/>
        <v>SINAPI 92358</v>
      </c>
      <c r="B9145" s="3" t="s">
        <v>21527</v>
      </c>
      <c r="C9145" s="3" t="s">
        <v>10467</v>
      </c>
      <c r="D9145" s="2" t="s">
        <v>17619</v>
      </c>
      <c r="E9145" s="3" t="s">
        <v>20622</v>
      </c>
      <c r="F9145" s="67" t="s">
        <v>39528</v>
      </c>
      <c r="G9145" s="67" t="s">
        <v>36662</v>
      </c>
      <c r="I9145" s="3" t="s">
        <v>6298</v>
      </c>
      <c r="J9145" s="3" t="str">
        <f>IF($B9145="SINAPI",IF(ISNUMBER(MATCH(Banco!$C9145,Analitico!$A:$A,0)),INDEX(Analitico!E:E,MATCH(Banco!$C9145,Analitico!$A:$A,0))&amp;"%",""),"")</f>
        <v/>
      </c>
      <c r="K9145" s="3" t="str">
        <f>IF($B9145="SINAPI",IF(ISNUMBER(MATCH(Banco!$C9145,Analitico!$A:$A,0)),INDEX(Analitico!F:F,MATCH(Banco!$C9145,Analitico!$A:$A,0))&amp;"%",""),"")</f>
        <v/>
      </c>
    </row>
    <row r="9146" spans="1:11" ht="22.5" x14ac:dyDescent="0.2">
      <c r="A9146" s="1" t="str">
        <f t="shared" si="144"/>
        <v>SINAPI 92369</v>
      </c>
      <c r="B9146" s="3" t="s">
        <v>21527</v>
      </c>
      <c r="C9146" s="3" t="s">
        <v>10468</v>
      </c>
      <c r="D9146" s="2" t="s">
        <v>17620</v>
      </c>
      <c r="E9146" s="3" t="s">
        <v>20622</v>
      </c>
      <c r="F9146" s="67" t="s">
        <v>30781</v>
      </c>
      <c r="G9146" s="67" t="s">
        <v>28908</v>
      </c>
      <c r="I9146" s="3" t="s">
        <v>6298</v>
      </c>
      <c r="J9146" s="3" t="str">
        <f>IF($B9146="SINAPI",IF(ISNUMBER(MATCH(Banco!$C9146,Analitico!$A:$A,0)),INDEX(Analitico!E:E,MATCH(Banco!$C9146,Analitico!$A:$A,0))&amp;"%",""),"")</f>
        <v/>
      </c>
      <c r="K9146" s="3" t="str">
        <f>IF($B9146="SINAPI",IF(ISNUMBER(MATCH(Banco!$C9146,Analitico!$A:$A,0)),INDEX(Analitico!F:F,MATCH(Banco!$C9146,Analitico!$A:$A,0))&amp;"%",""),"")</f>
        <v/>
      </c>
    </row>
    <row r="9147" spans="1:11" ht="22.5" x14ac:dyDescent="0.2">
      <c r="A9147" s="1" t="str">
        <f t="shared" si="144"/>
        <v>SINAPI 92370</v>
      </c>
      <c r="B9147" s="3" t="s">
        <v>21527</v>
      </c>
      <c r="C9147" s="3" t="s">
        <v>10469</v>
      </c>
      <c r="D9147" s="2" t="s">
        <v>17621</v>
      </c>
      <c r="E9147" s="3" t="s">
        <v>20622</v>
      </c>
      <c r="F9147" s="67" t="s">
        <v>39529</v>
      </c>
      <c r="G9147" s="67" t="s">
        <v>31557</v>
      </c>
      <c r="I9147" s="3" t="s">
        <v>6298</v>
      </c>
      <c r="J9147" s="3" t="str">
        <f>IF($B9147="SINAPI",IF(ISNUMBER(MATCH(Banco!$C9147,Analitico!$A:$A,0)),INDEX(Analitico!E:E,MATCH(Banco!$C9147,Analitico!$A:$A,0))&amp;"%",""),"")</f>
        <v/>
      </c>
      <c r="K9147" s="3" t="str">
        <f>IF($B9147="SINAPI",IF(ISNUMBER(MATCH(Banco!$C9147,Analitico!$A:$A,0)),INDEX(Analitico!F:F,MATCH(Banco!$C9147,Analitico!$A:$A,0))&amp;"%",""),"")</f>
        <v/>
      </c>
    </row>
    <row r="9148" spans="1:11" ht="22.5" x14ac:dyDescent="0.2">
      <c r="A9148" s="1" t="str">
        <f t="shared" si="144"/>
        <v>SINAPI 92371</v>
      </c>
      <c r="B9148" s="3" t="s">
        <v>21527</v>
      </c>
      <c r="C9148" s="3" t="s">
        <v>10470</v>
      </c>
      <c r="D9148" s="2" t="s">
        <v>17622</v>
      </c>
      <c r="E9148" s="3" t="s">
        <v>20622</v>
      </c>
      <c r="F9148" s="67" t="s">
        <v>5957</v>
      </c>
      <c r="G9148" s="67" t="s">
        <v>29627</v>
      </c>
      <c r="I9148" s="3" t="s">
        <v>6298</v>
      </c>
      <c r="J9148" s="3" t="str">
        <f>IF($B9148="SINAPI",IF(ISNUMBER(MATCH(Banco!$C9148,Analitico!$A:$A,0)),INDEX(Analitico!E:E,MATCH(Banco!$C9148,Analitico!$A:$A,0))&amp;"%",""),"")</f>
        <v/>
      </c>
      <c r="K9148" s="3" t="str">
        <f>IF($B9148="SINAPI",IF(ISNUMBER(MATCH(Banco!$C9148,Analitico!$A:$A,0)),INDEX(Analitico!F:F,MATCH(Banco!$C9148,Analitico!$A:$A,0))&amp;"%",""),"")</f>
        <v/>
      </c>
    </row>
    <row r="9149" spans="1:11" ht="22.5" x14ac:dyDescent="0.2">
      <c r="A9149" s="1" t="str">
        <f t="shared" si="144"/>
        <v>SINAPI 92372</v>
      </c>
      <c r="B9149" s="3" t="s">
        <v>21527</v>
      </c>
      <c r="C9149" s="3" t="s">
        <v>10471</v>
      </c>
      <c r="D9149" s="2" t="s">
        <v>17623</v>
      </c>
      <c r="E9149" s="3" t="s">
        <v>20622</v>
      </c>
      <c r="F9149" s="67" t="s">
        <v>31550</v>
      </c>
      <c r="G9149" s="67" t="s">
        <v>28929</v>
      </c>
      <c r="I9149" s="3" t="s">
        <v>6298</v>
      </c>
      <c r="J9149" s="3" t="str">
        <f>IF($B9149="SINAPI",IF(ISNUMBER(MATCH(Banco!$C9149,Analitico!$A:$A,0)),INDEX(Analitico!E:E,MATCH(Banco!$C9149,Analitico!$A:$A,0))&amp;"%",""),"")</f>
        <v/>
      </c>
      <c r="K9149" s="3" t="str">
        <f>IF($B9149="SINAPI",IF(ISNUMBER(MATCH(Banco!$C9149,Analitico!$A:$A,0)),INDEX(Analitico!F:F,MATCH(Banco!$C9149,Analitico!$A:$A,0))&amp;"%",""),"")</f>
        <v/>
      </c>
    </row>
    <row r="9150" spans="1:11" ht="22.5" x14ac:dyDescent="0.2">
      <c r="A9150" s="1" t="str">
        <f t="shared" si="144"/>
        <v>SINAPI 92373</v>
      </c>
      <c r="B9150" s="3" t="s">
        <v>21527</v>
      </c>
      <c r="C9150" s="3" t="s">
        <v>10472</v>
      </c>
      <c r="D9150" s="2" t="s">
        <v>17624</v>
      </c>
      <c r="E9150" s="3" t="s">
        <v>20622</v>
      </c>
      <c r="F9150" s="67" t="s">
        <v>5014</v>
      </c>
      <c r="G9150" s="67" t="s">
        <v>5894</v>
      </c>
      <c r="I9150" s="3" t="s">
        <v>6298</v>
      </c>
      <c r="J9150" s="3" t="str">
        <f>IF($B9150="SINAPI",IF(ISNUMBER(MATCH(Banco!$C9150,Analitico!$A:$A,0)),INDEX(Analitico!E:E,MATCH(Banco!$C9150,Analitico!$A:$A,0))&amp;"%",""),"")</f>
        <v/>
      </c>
      <c r="K9150" s="3" t="str">
        <f>IF($B9150="SINAPI",IF(ISNUMBER(MATCH(Banco!$C9150,Analitico!$A:$A,0)),INDEX(Analitico!F:F,MATCH(Banco!$C9150,Analitico!$A:$A,0))&amp;"%",""),"")</f>
        <v/>
      </c>
    </row>
    <row r="9151" spans="1:11" ht="22.5" x14ac:dyDescent="0.2">
      <c r="A9151" s="1" t="str">
        <f t="shared" si="144"/>
        <v>SINAPI 92374</v>
      </c>
      <c r="B9151" s="3" t="s">
        <v>21527</v>
      </c>
      <c r="C9151" s="3" t="s">
        <v>10473</v>
      </c>
      <c r="D9151" s="2" t="s">
        <v>17625</v>
      </c>
      <c r="E9151" s="3" t="s">
        <v>20622</v>
      </c>
      <c r="F9151" s="67" t="s">
        <v>21311</v>
      </c>
      <c r="G9151" s="67" t="s">
        <v>36663</v>
      </c>
      <c r="I9151" s="3" t="s">
        <v>6298</v>
      </c>
      <c r="J9151" s="3" t="str">
        <f>IF($B9151="SINAPI",IF(ISNUMBER(MATCH(Banco!$C9151,Analitico!$A:$A,0)),INDEX(Analitico!E:E,MATCH(Banco!$C9151,Analitico!$A:$A,0))&amp;"%",""),"")</f>
        <v/>
      </c>
      <c r="K9151" s="3" t="str">
        <f>IF($B9151="SINAPI",IF(ISNUMBER(MATCH(Banco!$C9151,Analitico!$A:$A,0)),INDEX(Analitico!F:F,MATCH(Banco!$C9151,Analitico!$A:$A,0))&amp;"%",""),"")</f>
        <v/>
      </c>
    </row>
    <row r="9152" spans="1:11" ht="22.5" x14ac:dyDescent="0.2">
      <c r="A9152" s="1" t="str">
        <f t="shared" si="144"/>
        <v>SINAPI 92375</v>
      </c>
      <c r="B9152" s="3" t="s">
        <v>21527</v>
      </c>
      <c r="C9152" s="3" t="s">
        <v>10474</v>
      </c>
      <c r="D9152" s="2" t="s">
        <v>17626</v>
      </c>
      <c r="E9152" s="3" t="s">
        <v>20622</v>
      </c>
      <c r="F9152" s="67" t="s">
        <v>34846</v>
      </c>
      <c r="G9152" s="67" t="s">
        <v>36664</v>
      </c>
      <c r="I9152" s="3" t="s">
        <v>6298</v>
      </c>
      <c r="J9152" s="3" t="str">
        <f>IF($B9152="SINAPI",IF(ISNUMBER(MATCH(Banco!$C9152,Analitico!$A:$A,0)),INDEX(Analitico!E:E,MATCH(Banco!$C9152,Analitico!$A:$A,0))&amp;"%",""),"")</f>
        <v/>
      </c>
      <c r="K9152" s="3" t="str">
        <f>IF($B9152="SINAPI",IF(ISNUMBER(MATCH(Banco!$C9152,Analitico!$A:$A,0)),INDEX(Analitico!F:F,MATCH(Banco!$C9152,Analitico!$A:$A,0))&amp;"%",""),"")</f>
        <v/>
      </c>
    </row>
    <row r="9153" spans="1:11" ht="22.5" x14ac:dyDescent="0.2">
      <c r="A9153" s="1" t="str">
        <f t="shared" si="144"/>
        <v>SINAPI 92376</v>
      </c>
      <c r="B9153" s="3" t="s">
        <v>21527</v>
      </c>
      <c r="C9153" s="3" t="s">
        <v>10475</v>
      </c>
      <c r="D9153" s="2" t="s">
        <v>17627</v>
      </c>
      <c r="E9153" s="3" t="s">
        <v>20622</v>
      </c>
      <c r="F9153" s="67" t="s">
        <v>39392</v>
      </c>
      <c r="G9153" s="67" t="s">
        <v>34017</v>
      </c>
      <c r="I9153" s="3" t="s">
        <v>6298</v>
      </c>
      <c r="J9153" s="3" t="str">
        <f>IF($B9153="SINAPI",IF(ISNUMBER(MATCH(Banco!$C9153,Analitico!$A:$A,0)),INDEX(Analitico!E:E,MATCH(Banco!$C9153,Analitico!$A:$A,0))&amp;"%",""),"")</f>
        <v/>
      </c>
      <c r="K9153" s="3" t="str">
        <f>IF($B9153="SINAPI",IF(ISNUMBER(MATCH(Banco!$C9153,Analitico!$A:$A,0)),INDEX(Analitico!F:F,MATCH(Banco!$C9153,Analitico!$A:$A,0))&amp;"%",""),"")</f>
        <v/>
      </c>
    </row>
    <row r="9154" spans="1:11" ht="22.5" x14ac:dyDescent="0.2">
      <c r="A9154" s="1" t="str">
        <f t="shared" si="144"/>
        <v>SINAPI 92377</v>
      </c>
      <c r="B9154" s="3" t="s">
        <v>21527</v>
      </c>
      <c r="C9154" s="3" t="s">
        <v>10476</v>
      </c>
      <c r="D9154" s="2" t="s">
        <v>17628</v>
      </c>
      <c r="E9154" s="3" t="s">
        <v>20622</v>
      </c>
      <c r="F9154" s="67" t="s">
        <v>29999</v>
      </c>
      <c r="G9154" s="67" t="s">
        <v>36665</v>
      </c>
      <c r="I9154" s="3" t="s">
        <v>6298</v>
      </c>
      <c r="J9154" s="3" t="str">
        <f>IF($B9154="SINAPI",IF(ISNUMBER(MATCH(Banco!$C9154,Analitico!$A:$A,0)),INDEX(Analitico!E:E,MATCH(Banco!$C9154,Analitico!$A:$A,0))&amp;"%",""),"")</f>
        <v/>
      </c>
      <c r="K9154" s="3" t="str">
        <f>IF($B9154="SINAPI",IF(ISNUMBER(MATCH(Banco!$C9154,Analitico!$A:$A,0)),INDEX(Analitico!F:F,MATCH(Banco!$C9154,Analitico!$A:$A,0))&amp;"%",""),"")</f>
        <v/>
      </c>
    </row>
    <row r="9155" spans="1:11" ht="22.5" x14ac:dyDescent="0.2">
      <c r="A9155" s="1" t="str">
        <f t="shared" si="144"/>
        <v>SINAPI 92378</v>
      </c>
      <c r="B9155" s="3" t="s">
        <v>21527</v>
      </c>
      <c r="C9155" s="3" t="s">
        <v>10477</v>
      </c>
      <c r="D9155" s="2" t="s">
        <v>17629</v>
      </c>
      <c r="E9155" s="3" t="s">
        <v>20622</v>
      </c>
      <c r="F9155" s="67" t="s">
        <v>37458</v>
      </c>
      <c r="G9155" s="67" t="s">
        <v>36666</v>
      </c>
      <c r="I9155" s="3" t="s">
        <v>6298</v>
      </c>
      <c r="J9155" s="3" t="str">
        <f>IF($B9155="SINAPI",IF(ISNUMBER(MATCH(Banco!$C9155,Analitico!$A:$A,0)),INDEX(Analitico!E:E,MATCH(Banco!$C9155,Analitico!$A:$A,0))&amp;"%",""),"")</f>
        <v/>
      </c>
      <c r="K9155" s="3" t="str">
        <f>IF($B9155="SINAPI",IF(ISNUMBER(MATCH(Banco!$C9155,Analitico!$A:$A,0)),INDEX(Analitico!F:F,MATCH(Banco!$C9155,Analitico!$A:$A,0))&amp;"%",""),"")</f>
        <v/>
      </c>
    </row>
    <row r="9156" spans="1:11" ht="22.5" x14ac:dyDescent="0.2">
      <c r="A9156" s="1" t="str">
        <f t="shared" si="144"/>
        <v>SINAPI 92379</v>
      </c>
      <c r="B9156" s="3" t="s">
        <v>21527</v>
      </c>
      <c r="C9156" s="3" t="s">
        <v>10478</v>
      </c>
      <c r="D9156" s="2" t="s">
        <v>17630</v>
      </c>
      <c r="E9156" s="3" t="s">
        <v>20622</v>
      </c>
      <c r="F9156" s="67" t="s">
        <v>39530</v>
      </c>
      <c r="G9156" s="67" t="s">
        <v>36667</v>
      </c>
      <c r="I9156" s="3" t="s">
        <v>6298</v>
      </c>
      <c r="J9156" s="3" t="str">
        <f>IF($B9156="SINAPI",IF(ISNUMBER(MATCH(Banco!$C9156,Analitico!$A:$A,0)),INDEX(Analitico!E:E,MATCH(Banco!$C9156,Analitico!$A:$A,0))&amp;"%",""),"")</f>
        <v/>
      </c>
      <c r="K9156" s="3" t="str">
        <f>IF($B9156="SINAPI",IF(ISNUMBER(MATCH(Banco!$C9156,Analitico!$A:$A,0)),INDEX(Analitico!F:F,MATCH(Banco!$C9156,Analitico!$A:$A,0))&amp;"%",""),"")</f>
        <v/>
      </c>
    </row>
    <row r="9157" spans="1:11" ht="22.5" x14ac:dyDescent="0.2">
      <c r="A9157" s="1" t="str">
        <f t="shared" si="144"/>
        <v>SINAPI 92380</v>
      </c>
      <c r="B9157" s="3" t="s">
        <v>21527</v>
      </c>
      <c r="C9157" s="3" t="s">
        <v>10479</v>
      </c>
      <c r="D9157" s="2" t="s">
        <v>17631</v>
      </c>
      <c r="E9157" s="3" t="s">
        <v>20622</v>
      </c>
      <c r="F9157" s="67" t="s">
        <v>39531</v>
      </c>
      <c r="G9157" s="67" t="s">
        <v>36668</v>
      </c>
      <c r="I9157" s="3" t="s">
        <v>6298</v>
      </c>
      <c r="J9157" s="3" t="str">
        <f>IF($B9157="SINAPI",IF(ISNUMBER(MATCH(Banco!$C9157,Analitico!$A:$A,0)),INDEX(Analitico!E:E,MATCH(Banco!$C9157,Analitico!$A:$A,0))&amp;"%",""),"")</f>
        <v/>
      </c>
      <c r="K9157" s="3" t="str">
        <f>IF($B9157="SINAPI",IF(ISNUMBER(MATCH(Banco!$C9157,Analitico!$A:$A,0)),INDEX(Analitico!F:F,MATCH(Banco!$C9157,Analitico!$A:$A,0))&amp;"%",""),"")</f>
        <v/>
      </c>
    </row>
    <row r="9158" spans="1:11" ht="22.5" x14ac:dyDescent="0.2">
      <c r="A9158" s="1" t="str">
        <f t="shared" si="144"/>
        <v>SINAPI 92381</v>
      </c>
      <c r="B9158" s="3" t="s">
        <v>21527</v>
      </c>
      <c r="C9158" s="3" t="s">
        <v>10480</v>
      </c>
      <c r="D9158" s="2" t="s">
        <v>17632</v>
      </c>
      <c r="E9158" s="3" t="s">
        <v>20622</v>
      </c>
      <c r="F9158" s="67" t="s">
        <v>21873</v>
      </c>
      <c r="G9158" s="67" t="s">
        <v>35125</v>
      </c>
      <c r="I9158" s="3" t="s">
        <v>6298</v>
      </c>
      <c r="J9158" s="3" t="str">
        <f>IF($B9158="SINAPI",IF(ISNUMBER(MATCH(Banco!$C9158,Analitico!$A:$A,0)),INDEX(Analitico!E:E,MATCH(Banco!$C9158,Analitico!$A:$A,0))&amp;"%",""),"")</f>
        <v/>
      </c>
      <c r="K9158" s="3" t="str">
        <f>IF($B9158="SINAPI",IF(ISNUMBER(MATCH(Banco!$C9158,Analitico!$A:$A,0)),INDEX(Analitico!F:F,MATCH(Banco!$C9158,Analitico!$A:$A,0))&amp;"%",""),"")</f>
        <v/>
      </c>
    </row>
    <row r="9159" spans="1:11" ht="22.5" x14ac:dyDescent="0.2">
      <c r="A9159" s="1" t="str">
        <f t="shared" si="144"/>
        <v>SINAPI 92382</v>
      </c>
      <c r="B9159" s="3" t="s">
        <v>21527</v>
      </c>
      <c r="C9159" s="3" t="s">
        <v>10481</v>
      </c>
      <c r="D9159" s="2" t="s">
        <v>17633</v>
      </c>
      <c r="E9159" s="3" t="s">
        <v>20622</v>
      </c>
      <c r="F9159" s="67" t="s">
        <v>33438</v>
      </c>
      <c r="G9159" s="67" t="s">
        <v>36669</v>
      </c>
      <c r="I9159" s="3" t="s">
        <v>6298</v>
      </c>
      <c r="J9159" s="3" t="str">
        <f>IF($B9159="SINAPI",IF(ISNUMBER(MATCH(Banco!$C9159,Analitico!$A:$A,0)),INDEX(Analitico!E:E,MATCH(Banco!$C9159,Analitico!$A:$A,0))&amp;"%",""),"")</f>
        <v/>
      </c>
      <c r="K9159" s="3" t="str">
        <f>IF($B9159="SINAPI",IF(ISNUMBER(MATCH(Banco!$C9159,Analitico!$A:$A,0)),INDEX(Analitico!F:F,MATCH(Banco!$C9159,Analitico!$A:$A,0))&amp;"%",""),"")</f>
        <v/>
      </c>
    </row>
    <row r="9160" spans="1:11" ht="22.5" x14ac:dyDescent="0.2">
      <c r="A9160" s="1" t="str">
        <f t="shared" si="144"/>
        <v>SINAPI 92383</v>
      </c>
      <c r="B9160" s="3" t="s">
        <v>21527</v>
      </c>
      <c r="C9160" s="3" t="s">
        <v>10482</v>
      </c>
      <c r="D9160" s="2" t="s">
        <v>17634</v>
      </c>
      <c r="E9160" s="3" t="s">
        <v>20622</v>
      </c>
      <c r="F9160" s="67" t="s">
        <v>32145</v>
      </c>
      <c r="G9160" s="67" t="s">
        <v>36670</v>
      </c>
      <c r="I9160" s="3" t="s">
        <v>6298</v>
      </c>
      <c r="J9160" s="3" t="str">
        <f>IF($B9160="SINAPI",IF(ISNUMBER(MATCH(Banco!$C9160,Analitico!$A:$A,0)),INDEX(Analitico!E:E,MATCH(Banco!$C9160,Analitico!$A:$A,0))&amp;"%",""),"")</f>
        <v/>
      </c>
      <c r="K9160" s="3" t="str">
        <f>IF($B9160="SINAPI",IF(ISNUMBER(MATCH(Banco!$C9160,Analitico!$A:$A,0)),INDEX(Analitico!F:F,MATCH(Banco!$C9160,Analitico!$A:$A,0))&amp;"%",""),"")</f>
        <v/>
      </c>
    </row>
    <row r="9161" spans="1:11" ht="22.5" x14ac:dyDescent="0.2">
      <c r="A9161" s="1" t="str">
        <f t="shared" si="144"/>
        <v>SINAPI 92384</v>
      </c>
      <c r="B9161" s="3" t="s">
        <v>21527</v>
      </c>
      <c r="C9161" s="3" t="s">
        <v>10483</v>
      </c>
      <c r="D9161" s="2" t="s">
        <v>17635</v>
      </c>
      <c r="E9161" s="3" t="s">
        <v>20622</v>
      </c>
      <c r="F9161" s="67" t="s">
        <v>6165</v>
      </c>
      <c r="G9161" s="67" t="s">
        <v>36671</v>
      </c>
      <c r="I9161" s="3" t="s">
        <v>6298</v>
      </c>
      <c r="J9161" s="3" t="str">
        <f>IF($B9161="SINAPI",IF(ISNUMBER(MATCH(Banco!$C9161,Analitico!$A:$A,0)),INDEX(Analitico!E:E,MATCH(Banco!$C9161,Analitico!$A:$A,0))&amp;"%",""),"")</f>
        <v/>
      </c>
      <c r="K9161" s="3" t="str">
        <f>IF($B9161="SINAPI",IF(ISNUMBER(MATCH(Banco!$C9161,Analitico!$A:$A,0)),INDEX(Analitico!F:F,MATCH(Banco!$C9161,Analitico!$A:$A,0))&amp;"%",""),"")</f>
        <v/>
      </c>
    </row>
    <row r="9162" spans="1:11" ht="22.5" x14ac:dyDescent="0.2">
      <c r="A9162" s="1" t="str">
        <f t="shared" si="144"/>
        <v>SINAPI 92385</v>
      </c>
      <c r="B9162" s="3" t="s">
        <v>21527</v>
      </c>
      <c r="C9162" s="3" t="s">
        <v>10484</v>
      </c>
      <c r="D9162" s="2" t="s">
        <v>17636</v>
      </c>
      <c r="E9162" s="3" t="s">
        <v>20622</v>
      </c>
      <c r="F9162" s="67" t="s">
        <v>39532</v>
      </c>
      <c r="G9162" s="67" t="s">
        <v>36672</v>
      </c>
      <c r="I9162" s="3" t="s">
        <v>6298</v>
      </c>
      <c r="J9162" s="3" t="str">
        <f>IF($B9162="SINAPI",IF(ISNUMBER(MATCH(Banco!$C9162,Analitico!$A:$A,0)),INDEX(Analitico!E:E,MATCH(Banco!$C9162,Analitico!$A:$A,0))&amp;"%",""),"")</f>
        <v/>
      </c>
      <c r="K9162" s="3" t="str">
        <f>IF($B9162="SINAPI",IF(ISNUMBER(MATCH(Banco!$C9162,Analitico!$A:$A,0)),INDEX(Analitico!F:F,MATCH(Banco!$C9162,Analitico!$A:$A,0))&amp;"%",""),"")</f>
        <v/>
      </c>
    </row>
    <row r="9163" spans="1:11" ht="22.5" x14ac:dyDescent="0.2">
      <c r="A9163" s="1" t="str">
        <f t="shared" si="144"/>
        <v>SINAPI 92386</v>
      </c>
      <c r="B9163" s="3" t="s">
        <v>21527</v>
      </c>
      <c r="C9163" s="3" t="s">
        <v>10485</v>
      </c>
      <c r="D9163" s="2" t="s">
        <v>17637</v>
      </c>
      <c r="E9163" s="3" t="s">
        <v>20622</v>
      </c>
      <c r="F9163" s="67" t="s">
        <v>39500</v>
      </c>
      <c r="G9163" s="67" t="s">
        <v>29914</v>
      </c>
      <c r="I9163" s="3" t="s">
        <v>6298</v>
      </c>
      <c r="J9163" s="3" t="str">
        <f>IF($B9163="SINAPI",IF(ISNUMBER(MATCH(Banco!$C9163,Analitico!$A:$A,0)),INDEX(Analitico!E:E,MATCH(Banco!$C9163,Analitico!$A:$A,0))&amp;"%",""),"")</f>
        <v/>
      </c>
      <c r="K9163" s="3" t="str">
        <f>IF($B9163="SINAPI",IF(ISNUMBER(MATCH(Banco!$C9163,Analitico!$A:$A,0)),INDEX(Analitico!F:F,MATCH(Banco!$C9163,Analitico!$A:$A,0))&amp;"%",""),"")</f>
        <v/>
      </c>
    </row>
    <row r="9164" spans="1:11" ht="22.5" x14ac:dyDescent="0.2">
      <c r="A9164" s="1" t="str">
        <f t="shared" si="144"/>
        <v>SINAPI 92387</v>
      </c>
      <c r="B9164" s="3" t="s">
        <v>21527</v>
      </c>
      <c r="C9164" s="3" t="s">
        <v>10486</v>
      </c>
      <c r="D9164" s="2" t="s">
        <v>17638</v>
      </c>
      <c r="E9164" s="3" t="s">
        <v>20622</v>
      </c>
      <c r="F9164" s="67" t="s">
        <v>39533</v>
      </c>
      <c r="G9164" s="67" t="s">
        <v>28776</v>
      </c>
      <c r="I9164" s="3" t="s">
        <v>6298</v>
      </c>
      <c r="J9164" s="3" t="str">
        <f>IF($B9164="SINAPI",IF(ISNUMBER(MATCH(Banco!$C9164,Analitico!$A:$A,0)),INDEX(Analitico!E:E,MATCH(Banco!$C9164,Analitico!$A:$A,0))&amp;"%",""),"")</f>
        <v/>
      </c>
      <c r="K9164" s="3" t="str">
        <f>IF($B9164="SINAPI",IF(ISNUMBER(MATCH(Banco!$C9164,Analitico!$A:$A,0)),INDEX(Analitico!F:F,MATCH(Banco!$C9164,Analitico!$A:$A,0))&amp;"%",""),"")</f>
        <v/>
      </c>
    </row>
    <row r="9165" spans="1:11" ht="22.5" x14ac:dyDescent="0.2">
      <c r="A9165" s="1" t="str">
        <f t="shared" si="144"/>
        <v>SINAPI 92388</v>
      </c>
      <c r="B9165" s="3" t="s">
        <v>21527</v>
      </c>
      <c r="C9165" s="3" t="s">
        <v>10487</v>
      </c>
      <c r="D9165" s="2" t="s">
        <v>17639</v>
      </c>
      <c r="E9165" s="3" t="s">
        <v>20622</v>
      </c>
      <c r="F9165" s="67" t="s">
        <v>39534</v>
      </c>
      <c r="G9165" s="67" t="s">
        <v>29951</v>
      </c>
      <c r="I9165" s="3" t="s">
        <v>6298</v>
      </c>
      <c r="J9165" s="3" t="str">
        <f>IF($B9165="SINAPI",IF(ISNUMBER(MATCH(Banco!$C9165,Analitico!$A:$A,0)),INDEX(Analitico!E:E,MATCH(Banco!$C9165,Analitico!$A:$A,0))&amp;"%",""),"")</f>
        <v/>
      </c>
      <c r="K9165" s="3" t="str">
        <f>IF($B9165="SINAPI",IF(ISNUMBER(MATCH(Banco!$C9165,Analitico!$A:$A,0)),INDEX(Analitico!F:F,MATCH(Banco!$C9165,Analitico!$A:$A,0))&amp;"%",""),"")</f>
        <v/>
      </c>
    </row>
    <row r="9166" spans="1:11" ht="22.5" x14ac:dyDescent="0.2">
      <c r="A9166" s="1" t="str">
        <f t="shared" si="144"/>
        <v>SINAPI 92389</v>
      </c>
      <c r="B9166" s="3" t="s">
        <v>21527</v>
      </c>
      <c r="C9166" s="3" t="s">
        <v>10488</v>
      </c>
      <c r="D9166" s="2" t="s">
        <v>17640</v>
      </c>
      <c r="E9166" s="3" t="s">
        <v>20622</v>
      </c>
      <c r="F9166" s="67" t="s">
        <v>39535</v>
      </c>
      <c r="G9166" s="67" t="s">
        <v>36673</v>
      </c>
      <c r="I9166" s="3" t="s">
        <v>6298</v>
      </c>
      <c r="J9166" s="3" t="str">
        <f>IF($B9166="SINAPI",IF(ISNUMBER(MATCH(Banco!$C9166,Analitico!$A:$A,0)),INDEX(Analitico!E:E,MATCH(Banco!$C9166,Analitico!$A:$A,0))&amp;"%",""),"")</f>
        <v/>
      </c>
      <c r="K9166" s="3" t="str">
        <f>IF($B9166="SINAPI",IF(ISNUMBER(MATCH(Banco!$C9166,Analitico!$A:$A,0)),INDEX(Analitico!F:F,MATCH(Banco!$C9166,Analitico!$A:$A,0))&amp;"%",""),"")</f>
        <v/>
      </c>
    </row>
    <row r="9167" spans="1:11" ht="22.5" x14ac:dyDescent="0.2">
      <c r="A9167" s="1" t="str">
        <f t="shared" si="144"/>
        <v>SINAPI 92390</v>
      </c>
      <c r="B9167" s="3" t="s">
        <v>21527</v>
      </c>
      <c r="C9167" s="3" t="s">
        <v>10489</v>
      </c>
      <c r="D9167" s="2" t="s">
        <v>17641</v>
      </c>
      <c r="E9167" s="3" t="s">
        <v>20622</v>
      </c>
      <c r="F9167" s="67" t="s">
        <v>39536</v>
      </c>
      <c r="G9167" s="67" t="s">
        <v>36674</v>
      </c>
      <c r="I9167" s="3" t="s">
        <v>6298</v>
      </c>
      <c r="J9167" s="3" t="str">
        <f>IF($B9167="SINAPI",IF(ISNUMBER(MATCH(Banco!$C9167,Analitico!$A:$A,0)),INDEX(Analitico!E:E,MATCH(Banco!$C9167,Analitico!$A:$A,0))&amp;"%",""),"")</f>
        <v/>
      </c>
      <c r="K9167" s="3" t="str">
        <f>IF($B9167="SINAPI",IF(ISNUMBER(MATCH(Banco!$C9167,Analitico!$A:$A,0)),INDEX(Analitico!F:F,MATCH(Banco!$C9167,Analitico!$A:$A,0))&amp;"%",""),"")</f>
        <v/>
      </c>
    </row>
    <row r="9168" spans="1:11" ht="22.5" x14ac:dyDescent="0.2">
      <c r="A9168" s="1" t="str">
        <f t="shared" si="144"/>
        <v>SINAPI 92635</v>
      </c>
      <c r="B9168" s="3" t="s">
        <v>21527</v>
      </c>
      <c r="C9168" s="3" t="s">
        <v>10490</v>
      </c>
      <c r="D9168" s="2" t="s">
        <v>17642</v>
      </c>
      <c r="E9168" s="3" t="s">
        <v>20622</v>
      </c>
      <c r="F9168" s="67" t="s">
        <v>39537</v>
      </c>
      <c r="G9168" s="67" t="s">
        <v>36675</v>
      </c>
      <c r="I9168" s="3" t="s">
        <v>6298</v>
      </c>
      <c r="J9168" s="3" t="str">
        <f>IF($B9168="SINAPI",IF(ISNUMBER(MATCH(Banco!$C9168,Analitico!$A:$A,0)),INDEX(Analitico!E:E,MATCH(Banco!$C9168,Analitico!$A:$A,0))&amp;"%",""),"")</f>
        <v/>
      </c>
      <c r="K9168" s="3" t="str">
        <f>IF($B9168="SINAPI",IF(ISNUMBER(MATCH(Banco!$C9168,Analitico!$A:$A,0)),INDEX(Analitico!F:F,MATCH(Banco!$C9168,Analitico!$A:$A,0))&amp;"%",""),"")</f>
        <v/>
      </c>
    </row>
    <row r="9169" spans="1:11" ht="22.5" x14ac:dyDescent="0.2">
      <c r="A9169" s="1" t="str">
        <f t="shared" si="144"/>
        <v>SINAPI 92636</v>
      </c>
      <c r="B9169" s="3" t="s">
        <v>21527</v>
      </c>
      <c r="C9169" s="3" t="s">
        <v>10491</v>
      </c>
      <c r="D9169" s="2" t="s">
        <v>17643</v>
      </c>
      <c r="E9169" s="3" t="s">
        <v>20622</v>
      </c>
      <c r="F9169" s="67" t="s">
        <v>39037</v>
      </c>
      <c r="G9169" s="67" t="s">
        <v>36676</v>
      </c>
      <c r="I9169" s="3" t="s">
        <v>6298</v>
      </c>
      <c r="J9169" s="3" t="str">
        <f>IF($B9169="SINAPI",IF(ISNUMBER(MATCH(Banco!$C9169,Analitico!$A:$A,0)),INDEX(Analitico!E:E,MATCH(Banco!$C9169,Analitico!$A:$A,0))&amp;"%",""),"")</f>
        <v/>
      </c>
      <c r="K9169" s="3" t="str">
        <f>IF($B9169="SINAPI",IF(ISNUMBER(MATCH(Banco!$C9169,Analitico!$A:$A,0)),INDEX(Analitico!F:F,MATCH(Banco!$C9169,Analitico!$A:$A,0))&amp;"%",""),"")</f>
        <v/>
      </c>
    </row>
    <row r="9170" spans="1:11" ht="22.5" x14ac:dyDescent="0.2">
      <c r="A9170" s="1" t="str">
        <f t="shared" si="144"/>
        <v>SINAPI 92637</v>
      </c>
      <c r="B9170" s="3" t="s">
        <v>21527</v>
      </c>
      <c r="C9170" s="3" t="s">
        <v>10492</v>
      </c>
      <c r="D9170" s="2" t="s">
        <v>17644</v>
      </c>
      <c r="E9170" s="3" t="s">
        <v>20622</v>
      </c>
      <c r="F9170" s="67" t="s">
        <v>31592</v>
      </c>
      <c r="G9170" s="67" t="s">
        <v>36677</v>
      </c>
      <c r="I9170" s="3" t="s">
        <v>6298</v>
      </c>
      <c r="J9170" s="3" t="str">
        <f>IF($B9170="SINAPI",IF(ISNUMBER(MATCH(Banco!$C9170,Analitico!$A:$A,0)),INDEX(Analitico!E:E,MATCH(Banco!$C9170,Analitico!$A:$A,0))&amp;"%",""),"")</f>
        <v/>
      </c>
      <c r="K9170" s="3" t="str">
        <f>IF($B9170="SINAPI",IF(ISNUMBER(MATCH(Banco!$C9170,Analitico!$A:$A,0)),INDEX(Analitico!F:F,MATCH(Banco!$C9170,Analitico!$A:$A,0))&amp;"%",""),"")</f>
        <v/>
      </c>
    </row>
    <row r="9171" spans="1:11" ht="22.5" x14ac:dyDescent="0.2">
      <c r="A9171" s="1" t="str">
        <f t="shared" si="144"/>
        <v>SINAPI 92638</v>
      </c>
      <c r="B9171" s="3" t="s">
        <v>21527</v>
      </c>
      <c r="C9171" s="3" t="s">
        <v>10493</v>
      </c>
      <c r="D9171" s="2" t="s">
        <v>17645</v>
      </c>
      <c r="E9171" s="3" t="s">
        <v>20622</v>
      </c>
      <c r="F9171" s="67" t="s">
        <v>39538</v>
      </c>
      <c r="G9171" s="67" t="s">
        <v>36678</v>
      </c>
      <c r="I9171" s="3" t="s">
        <v>6298</v>
      </c>
      <c r="J9171" s="3" t="str">
        <f>IF($B9171="SINAPI",IF(ISNUMBER(MATCH(Banco!$C9171,Analitico!$A:$A,0)),INDEX(Analitico!E:E,MATCH(Banco!$C9171,Analitico!$A:$A,0))&amp;"%",""),"")</f>
        <v/>
      </c>
      <c r="K9171" s="3" t="str">
        <f>IF($B9171="SINAPI",IF(ISNUMBER(MATCH(Banco!$C9171,Analitico!$A:$A,0)),INDEX(Analitico!F:F,MATCH(Banco!$C9171,Analitico!$A:$A,0))&amp;"%",""),"")</f>
        <v/>
      </c>
    </row>
    <row r="9172" spans="1:11" ht="22.5" x14ac:dyDescent="0.2">
      <c r="A9172" s="1" t="str">
        <f t="shared" si="144"/>
        <v>SINAPI 92639</v>
      </c>
      <c r="B9172" s="3" t="s">
        <v>21527</v>
      </c>
      <c r="C9172" s="3" t="s">
        <v>10494</v>
      </c>
      <c r="D9172" s="2" t="s">
        <v>17646</v>
      </c>
      <c r="E9172" s="3" t="s">
        <v>20622</v>
      </c>
      <c r="F9172" s="67" t="s">
        <v>39539</v>
      </c>
      <c r="G9172" s="67" t="s">
        <v>36679</v>
      </c>
      <c r="I9172" s="3" t="s">
        <v>6298</v>
      </c>
      <c r="J9172" s="3" t="str">
        <f>IF($B9172="SINAPI",IF(ISNUMBER(MATCH(Banco!$C9172,Analitico!$A:$A,0)),INDEX(Analitico!E:E,MATCH(Banco!$C9172,Analitico!$A:$A,0))&amp;"%",""),"")</f>
        <v/>
      </c>
      <c r="K9172" s="3" t="str">
        <f>IF($B9172="SINAPI",IF(ISNUMBER(MATCH(Banco!$C9172,Analitico!$A:$A,0)),INDEX(Analitico!F:F,MATCH(Banco!$C9172,Analitico!$A:$A,0))&amp;"%",""),"")</f>
        <v/>
      </c>
    </row>
    <row r="9173" spans="1:11" ht="22.5" x14ac:dyDescent="0.2">
      <c r="A9173" s="1" t="str">
        <f t="shared" si="144"/>
        <v>SINAPI 92640</v>
      </c>
      <c r="B9173" s="3" t="s">
        <v>21527</v>
      </c>
      <c r="C9173" s="3" t="s">
        <v>10495</v>
      </c>
      <c r="D9173" s="2" t="s">
        <v>17647</v>
      </c>
      <c r="E9173" s="3" t="s">
        <v>20622</v>
      </c>
      <c r="F9173" s="67" t="s">
        <v>39540</v>
      </c>
      <c r="G9173" s="67" t="s">
        <v>31000</v>
      </c>
      <c r="I9173" s="3" t="s">
        <v>6298</v>
      </c>
      <c r="J9173" s="3" t="str">
        <f>IF($B9173="SINAPI",IF(ISNUMBER(MATCH(Banco!$C9173,Analitico!$A:$A,0)),INDEX(Analitico!E:E,MATCH(Banco!$C9173,Analitico!$A:$A,0))&amp;"%",""),"")</f>
        <v/>
      </c>
      <c r="K9173" s="3" t="str">
        <f>IF($B9173="SINAPI",IF(ISNUMBER(MATCH(Banco!$C9173,Analitico!$A:$A,0)),INDEX(Analitico!F:F,MATCH(Banco!$C9173,Analitico!$A:$A,0))&amp;"%",""),"")</f>
        <v/>
      </c>
    </row>
    <row r="9174" spans="1:11" ht="22.5" x14ac:dyDescent="0.2">
      <c r="A9174" s="1" t="str">
        <f t="shared" si="144"/>
        <v>SINAPI 92642</v>
      </c>
      <c r="B9174" s="3" t="s">
        <v>21527</v>
      </c>
      <c r="C9174" s="3" t="s">
        <v>10496</v>
      </c>
      <c r="D9174" s="2" t="s">
        <v>17648</v>
      </c>
      <c r="E9174" s="3" t="s">
        <v>20622</v>
      </c>
      <c r="F9174" s="67" t="s">
        <v>39541</v>
      </c>
      <c r="G9174" s="67" t="s">
        <v>36680</v>
      </c>
      <c r="I9174" s="3" t="s">
        <v>6298</v>
      </c>
      <c r="J9174" s="3" t="str">
        <f>IF($B9174="SINAPI",IF(ISNUMBER(MATCH(Banco!$C9174,Analitico!$A:$A,0)),INDEX(Analitico!E:E,MATCH(Banco!$C9174,Analitico!$A:$A,0))&amp;"%",""),"")</f>
        <v/>
      </c>
      <c r="K9174" s="3" t="str">
        <f>IF($B9174="SINAPI",IF(ISNUMBER(MATCH(Banco!$C9174,Analitico!$A:$A,0)),INDEX(Analitico!F:F,MATCH(Banco!$C9174,Analitico!$A:$A,0))&amp;"%",""),"")</f>
        <v/>
      </c>
    </row>
    <row r="9175" spans="1:11" ht="22.5" x14ac:dyDescent="0.2">
      <c r="A9175" s="1" t="str">
        <f t="shared" si="144"/>
        <v>SINAPI 92644</v>
      </c>
      <c r="B9175" s="3" t="s">
        <v>21527</v>
      </c>
      <c r="C9175" s="3" t="s">
        <v>10497</v>
      </c>
      <c r="D9175" s="2" t="s">
        <v>17649</v>
      </c>
      <c r="E9175" s="3" t="s">
        <v>20622</v>
      </c>
      <c r="F9175" s="67" t="s">
        <v>39542</v>
      </c>
      <c r="G9175" s="67" t="s">
        <v>36681</v>
      </c>
      <c r="I9175" s="3" t="s">
        <v>6298</v>
      </c>
      <c r="J9175" s="3" t="str">
        <f>IF($B9175="SINAPI",IF(ISNUMBER(MATCH(Banco!$C9175,Analitico!$A:$A,0)),INDEX(Analitico!E:E,MATCH(Banco!$C9175,Analitico!$A:$A,0))&amp;"%",""),"")</f>
        <v/>
      </c>
      <c r="K9175" s="3" t="str">
        <f>IF($B9175="SINAPI",IF(ISNUMBER(MATCH(Banco!$C9175,Analitico!$A:$A,0)),INDEX(Analitico!F:F,MATCH(Banco!$C9175,Analitico!$A:$A,0))&amp;"%",""),"")</f>
        <v/>
      </c>
    </row>
    <row r="9176" spans="1:11" ht="22.5" x14ac:dyDescent="0.2">
      <c r="A9176" s="1" t="str">
        <f t="shared" si="144"/>
        <v>SINAPI 92657</v>
      </c>
      <c r="B9176" s="3" t="s">
        <v>21527</v>
      </c>
      <c r="C9176" s="3" t="s">
        <v>10498</v>
      </c>
      <c r="D9176" s="2" t="s">
        <v>17650</v>
      </c>
      <c r="E9176" s="3" t="s">
        <v>20622</v>
      </c>
      <c r="F9176" s="67" t="s">
        <v>36208</v>
      </c>
      <c r="G9176" s="67" t="s">
        <v>30168</v>
      </c>
      <c r="I9176" s="3" t="s">
        <v>6298</v>
      </c>
      <c r="J9176" s="3" t="str">
        <f>IF($B9176="SINAPI",IF(ISNUMBER(MATCH(Banco!$C9176,Analitico!$A:$A,0)),INDEX(Analitico!E:E,MATCH(Banco!$C9176,Analitico!$A:$A,0))&amp;"%",""),"")</f>
        <v/>
      </c>
      <c r="K9176" s="3" t="str">
        <f>IF($B9176="SINAPI",IF(ISNUMBER(MATCH(Banco!$C9176,Analitico!$A:$A,0)),INDEX(Analitico!F:F,MATCH(Banco!$C9176,Analitico!$A:$A,0))&amp;"%",""),"")</f>
        <v/>
      </c>
    </row>
    <row r="9177" spans="1:11" ht="22.5" x14ac:dyDescent="0.2">
      <c r="A9177" s="1" t="str">
        <f t="shared" si="144"/>
        <v>SINAPI 92658</v>
      </c>
      <c r="B9177" s="3" t="s">
        <v>21527</v>
      </c>
      <c r="C9177" s="3" t="s">
        <v>10499</v>
      </c>
      <c r="D9177" s="2" t="s">
        <v>17651</v>
      </c>
      <c r="E9177" s="3" t="s">
        <v>20622</v>
      </c>
      <c r="F9177" s="67" t="s">
        <v>32335</v>
      </c>
      <c r="G9177" s="67" t="s">
        <v>36682</v>
      </c>
      <c r="I9177" s="3" t="s">
        <v>6298</v>
      </c>
      <c r="J9177" s="3" t="str">
        <f>IF($B9177="SINAPI",IF(ISNUMBER(MATCH(Banco!$C9177,Analitico!$A:$A,0)),INDEX(Analitico!E:E,MATCH(Banco!$C9177,Analitico!$A:$A,0))&amp;"%",""),"")</f>
        <v/>
      </c>
      <c r="K9177" s="3" t="str">
        <f>IF($B9177="SINAPI",IF(ISNUMBER(MATCH(Banco!$C9177,Analitico!$A:$A,0)),INDEX(Analitico!F:F,MATCH(Banco!$C9177,Analitico!$A:$A,0))&amp;"%",""),"")</f>
        <v/>
      </c>
    </row>
    <row r="9178" spans="1:11" ht="22.5" x14ac:dyDescent="0.2">
      <c r="A9178" s="1" t="str">
        <f t="shared" si="144"/>
        <v>SINAPI 92659</v>
      </c>
      <c r="B9178" s="3" t="s">
        <v>21527</v>
      </c>
      <c r="C9178" s="3" t="s">
        <v>10500</v>
      </c>
      <c r="D9178" s="2" t="s">
        <v>17652</v>
      </c>
      <c r="E9178" s="3" t="s">
        <v>20622</v>
      </c>
      <c r="F9178" s="67" t="s">
        <v>29796</v>
      </c>
      <c r="G9178" s="67" t="s">
        <v>21133</v>
      </c>
      <c r="I9178" s="3" t="s">
        <v>6298</v>
      </c>
      <c r="J9178" s="3" t="str">
        <f>IF($B9178="SINAPI",IF(ISNUMBER(MATCH(Banco!$C9178,Analitico!$A:$A,0)),INDEX(Analitico!E:E,MATCH(Banco!$C9178,Analitico!$A:$A,0))&amp;"%",""),"")</f>
        <v/>
      </c>
      <c r="K9178" s="3" t="str">
        <f>IF($B9178="SINAPI",IF(ISNUMBER(MATCH(Banco!$C9178,Analitico!$A:$A,0)),INDEX(Analitico!F:F,MATCH(Banco!$C9178,Analitico!$A:$A,0))&amp;"%",""),"")</f>
        <v/>
      </c>
    </row>
    <row r="9179" spans="1:11" ht="22.5" x14ac:dyDescent="0.2">
      <c r="A9179" s="1" t="str">
        <f t="shared" si="144"/>
        <v>SINAPI 92660</v>
      </c>
      <c r="B9179" s="3" t="s">
        <v>21527</v>
      </c>
      <c r="C9179" s="3" t="s">
        <v>10501</v>
      </c>
      <c r="D9179" s="2" t="s">
        <v>17653</v>
      </c>
      <c r="E9179" s="3" t="s">
        <v>20622</v>
      </c>
      <c r="F9179" s="67" t="s">
        <v>36874</v>
      </c>
      <c r="G9179" s="67" t="s">
        <v>36683</v>
      </c>
      <c r="I9179" s="3" t="s">
        <v>6298</v>
      </c>
      <c r="J9179" s="3" t="str">
        <f>IF($B9179="SINAPI",IF(ISNUMBER(MATCH(Banco!$C9179,Analitico!$A:$A,0)),INDEX(Analitico!E:E,MATCH(Banco!$C9179,Analitico!$A:$A,0))&amp;"%",""),"")</f>
        <v/>
      </c>
      <c r="K9179" s="3" t="str">
        <f>IF($B9179="SINAPI",IF(ISNUMBER(MATCH(Banco!$C9179,Analitico!$A:$A,0)),INDEX(Analitico!F:F,MATCH(Banco!$C9179,Analitico!$A:$A,0))&amp;"%",""),"")</f>
        <v/>
      </c>
    </row>
    <row r="9180" spans="1:11" ht="22.5" x14ac:dyDescent="0.2">
      <c r="A9180" s="1" t="str">
        <f t="shared" si="144"/>
        <v>SINAPI 92661</v>
      </c>
      <c r="B9180" s="3" t="s">
        <v>21527</v>
      </c>
      <c r="C9180" s="3" t="s">
        <v>10502</v>
      </c>
      <c r="D9180" s="2" t="s">
        <v>17654</v>
      </c>
      <c r="E9180" s="3" t="s">
        <v>20622</v>
      </c>
      <c r="F9180" s="67" t="s">
        <v>29795</v>
      </c>
      <c r="G9180" s="67" t="s">
        <v>34350</v>
      </c>
      <c r="I9180" s="3" t="s">
        <v>6298</v>
      </c>
      <c r="J9180" s="3" t="str">
        <f>IF($B9180="SINAPI",IF(ISNUMBER(MATCH(Banco!$C9180,Analitico!$A:$A,0)),INDEX(Analitico!E:E,MATCH(Banco!$C9180,Analitico!$A:$A,0))&amp;"%",""),"")</f>
        <v/>
      </c>
      <c r="K9180" s="3" t="str">
        <f>IF($B9180="SINAPI",IF(ISNUMBER(MATCH(Banco!$C9180,Analitico!$A:$A,0)),INDEX(Analitico!F:F,MATCH(Banco!$C9180,Analitico!$A:$A,0))&amp;"%",""),"")</f>
        <v/>
      </c>
    </row>
    <row r="9181" spans="1:11" ht="22.5" x14ac:dyDescent="0.2">
      <c r="A9181" s="1" t="str">
        <f t="shared" si="144"/>
        <v>SINAPI 92662</v>
      </c>
      <c r="B9181" s="3" t="s">
        <v>21527</v>
      </c>
      <c r="C9181" s="3" t="s">
        <v>10503</v>
      </c>
      <c r="D9181" s="2" t="s">
        <v>17655</v>
      </c>
      <c r="E9181" s="3" t="s">
        <v>20622</v>
      </c>
      <c r="F9181" s="67" t="s">
        <v>36797</v>
      </c>
      <c r="G9181" s="67" t="s">
        <v>21419</v>
      </c>
      <c r="I9181" s="3" t="s">
        <v>6298</v>
      </c>
      <c r="J9181" s="3" t="str">
        <f>IF($B9181="SINAPI",IF(ISNUMBER(MATCH(Banco!$C9181,Analitico!$A:$A,0)),INDEX(Analitico!E:E,MATCH(Banco!$C9181,Analitico!$A:$A,0))&amp;"%",""),"")</f>
        <v/>
      </c>
      <c r="K9181" s="3" t="str">
        <f>IF($B9181="SINAPI",IF(ISNUMBER(MATCH(Banco!$C9181,Analitico!$A:$A,0)),INDEX(Analitico!F:F,MATCH(Banco!$C9181,Analitico!$A:$A,0))&amp;"%",""),"")</f>
        <v/>
      </c>
    </row>
    <row r="9182" spans="1:11" ht="22.5" x14ac:dyDescent="0.2">
      <c r="A9182" s="1" t="str">
        <f t="shared" si="144"/>
        <v>SINAPI 92663</v>
      </c>
      <c r="B9182" s="3" t="s">
        <v>21527</v>
      </c>
      <c r="C9182" s="3" t="s">
        <v>10504</v>
      </c>
      <c r="D9182" s="2" t="s">
        <v>17656</v>
      </c>
      <c r="E9182" s="3" t="s">
        <v>20622</v>
      </c>
      <c r="F9182" s="67" t="s">
        <v>33273</v>
      </c>
      <c r="G9182" s="67" t="s">
        <v>5126</v>
      </c>
      <c r="I9182" s="3" t="s">
        <v>6298</v>
      </c>
      <c r="J9182" s="3" t="str">
        <f>IF($B9182="SINAPI",IF(ISNUMBER(MATCH(Banco!$C9182,Analitico!$A:$A,0)),INDEX(Analitico!E:E,MATCH(Banco!$C9182,Analitico!$A:$A,0))&amp;"%",""),"")</f>
        <v/>
      </c>
      <c r="K9182" s="3" t="str">
        <f>IF($B9182="SINAPI",IF(ISNUMBER(MATCH(Banco!$C9182,Analitico!$A:$A,0)),INDEX(Analitico!F:F,MATCH(Banco!$C9182,Analitico!$A:$A,0))&amp;"%",""),"")</f>
        <v/>
      </c>
    </row>
    <row r="9183" spans="1:11" ht="22.5" x14ac:dyDescent="0.2">
      <c r="A9183" s="1" t="str">
        <f t="shared" si="144"/>
        <v>SINAPI 92664</v>
      </c>
      <c r="B9183" s="3" t="s">
        <v>21527</v>
      </c>
      <c r="C9183" s="3" t="s">
        <v>10505</v>
      </c>
      <c r="D9183" s="2" t="s">
        <v>17657</v>
      </c>
      <c r="E9183" s="3" t="s">
        <v>20622</v>
      </c>
      <c r="F9183" s="67" t="s">
        <v>30974</v>
      </c>
      <c r="G9183" s="67" t="s">
        <v>36684</v>
      </c>
      <c r="I9183" s="3" t="s">
        <v>6298</v>
      </c>
      <c r="J9183" s="3" t="str">
        <f>IF($B9183="SINAPI",IF(ISNUMBER(MATCH(Banco!$C9183,Analitico!$A:$A,0)),INDEX(Analitico!E:E,MATCH(Banco!$C9183,Analitico!$A:$A,0))&amp;"%",""),"")</f>
        <v/>
      </c>
      <c r="K9183" s="3" t="str">
        <f>IF($B9183="SINAPI",IF(ISNUMBER(MATCH(Banco!$C9183,Analitico!$A:$A,0)),INDEX(Analitico!F:F,MATCH(Banco!$C9183,Analitico!$A:$A,0))&amp;"%",""),"")</f>
        <v/>
      </c>
    </row>
    <row r="9184" spans="1:11" ht="22.5" x14ac:dyDescent="0.2">
      <c r="A9184" s="1" t="str">
        <f t="shared" si="144"/>
        <v>SINAPI 92665</v>
      </c>
      <c r="B9184" s="3" t="s">
        <v>21527</v>
      </c>
      <c r="C9184" s="3" t="s">
        <v>10506</v>
      </c>
      <c r="D9184" s="2" t="s">
        <v>17658</v>
      </c>
      <c r="E9184" s="3" t="s">
        <v>20622</v>
      </c>
      <c r="F9184" s="67" t="s">
        <v>39543</v>
      </c>
      <c r="G9184" s="67" t="s">
        <v>36685</v>
      </c>
      <c r="I9184" s="3" t="s">
        <v>6298</v>
      </c>
      <c r="J9184" s="3" t="str">
        <f>IF($B9184="SINAPI",IF(ISNUMBER(MATCH(Banco!$C9184,Analitico!$A:$A,0)),INDEX(Analitico!E:E,MATCH(Banco!$C9184,Analitico!$A:$A,0))&amp;"%",""),"")</f>
        <v/>
      </c>
      <c r="K9184" s="3" t="str">
        <f>IF($B9184="SINAPI",IF(ISNUMBER(MATCH(Banco!$C9184,Analitico!$A:$A,0)),INDEX(Analitico!F:F,MATCH(Banco!$C9184,Analitico!$A:$A,0))&amp;"%",""),"")</f>
        <v/>
      </c>
    </row>
    <row r="9185" spans="1:11" ht="22.5" x14ac:dyDescent="0.2">
      <c r="A9185" s="1" t="str">
        <f t="shared" si="144"/>
        <v>SINAPI 92666</v>
      </c>
      <c r="B9185" s="3" t="s">
        <v>21527</v>
      </c>
      <c r="C9185" s="3" t="s">
        <v>10507</v>
      </c>
      <c r="D9185" s="2" t="s">
        <v>17659</v>
      </c>
      <c r="E9185" s="3" t="s">
        <v>20622</v>
      </c>
      <c r="F9185" s="67" t="s">
        <v>35106</v>
      </c>
      <c r="G9185" s="67" t="s">
        <v>36686</v>
      </c>
      <c r="I9185" s="3" t="s">
        <v>6298</v>
      </c>
      <c r="J9185" s="3" t="str">
        <f>IF($B9185="SINAPI",IF(ISNUMBER(MATCH(Banco!$C9185,Analitico!$A:$A,0)),INDEX(Analitico!E:E,MATCH(Banco!$C9185,Analitico!$A:$A,0))&amp;"%",""),"")</f>
        <v/>
      </c>
      <c r="K9185" s="3" t="str">
        <f>IF($B9185="SINAPI",IF(ISNUMBER(MATCH(Banco!$C9185,Analitico!$A:$A,0)),INDEX(Analitico!F:F,MATCH(Banco!$C9185,Analitico!$A:$A,0))&amp;"%",""),"")</f>
        <v/>
      </c>
    </row>
    <row r="9186" spans="1:11" ht="22.5" x14ac:dyDescent="0.2">
      <c r="A9186" s="1" t="str">
        <f t="shared" si="144"/>
        <v>SINAPI 92667</v>
      </c>
      <c r="B9186" s="3" t="s">
        <v>21527</v>
      </c>
      <c r="C9186" s="3" t="s">
        <v>10508</v>
      </c>
      <c r="D9186" s="2" t="s">
        <v>17660</v>
      </c>
      <c r="E9186" s="3" t="s">
        <v>20622</v>
      </c>
      <c r="F9186" s="67" t="s">
        <v>38115</v>
      </c>
      <c r="G9186" s="67" t="s">
        <v>36687</v>
      </c>
      <c r="I9186" s="3" t="s">
        <v>6298</v>
      </c>
      <c r="J9186" s="3" t="str">
        <f>IF($B9186="SINAPI",IF(ISNUMBER(MATCH(Banco!$C9186,Analitico!$A:$A,0)),INDEX(Analitico!E:E,MATCH(Banco!$C9186,Analitico!$A:$A,0))&amp;"%",""),"")</f>
        <v/>
      </c>
      <c r="K9186" s="3" t="str">
        <f>IF($B9186="SINAPI",IF(ISNUMBER(MATCH(Banco!$C9186,Analitico!$A:$A,0)),INDEX(Analitico!F:F,MATCH(Banco!$C9186,Analitico!$A:$A,0))&amp;"%",""),"")</f>
        <v/>
      </c>
    </row>
    <row r="9187" spans="1:11" ht="22.5" x14ac:dyDescent="0.2">
      <c r="A9187" s="1" t="str">
        <f t="shared" ref="A9187:A9250" si="145">CONCATENAR</f>
        <v>SINAPI 92668</v>
      </c>
      <c r="B9187" s="3" t="s">
        <v>21527</v>
      </c>
      <c r="C9187" s="3" t="s">
        <v>10509</v>
      </c>
      <c r="D9187" s="2" t="s">
        <v>17661</v>
      </c>
      <c r="E9187" s="3" t="s">
        <v>20622</v>
      </c>
      <c r="F9187" s="67" t="s">
        <v>39544</v>
      </c>
      <c r="G9187" s="67" t="s">
        <v>36688</v>
      </c>
      <c r="I9187" s="3" t="s">
        <v>6298</v>
      </c>
      <c r="J9187" s="3" t="str">
        <f>IF($B9187="SINAPI",IF(ISNUMBER(MATCH(Banco!$C9187,Analitico!$A:$A,0)),INDEX(Analitico!E:E,MATCH(Banco!$C9187,Analitico!$A:$A,0))&amp;"%",""),"")</f>
        <v/>
      </c>
      <c r="K9187" s="3" t="str">
        <f>IF($B9187="SINAPI",IF(ISNUMBER(MATCH(Banco!$C9187,Analitico!$A:$A,0)),INDEX(Analitico!F:F,MATCH(Banco!$C9187,Analitico!$A:$A,0))&amp;"%",""),"")</f>
        <v/>
      </c>
    </row>
    <row r="9188" spans="1:11" ht="22.5" x14ac:dyDescent="0.2">
      <c r="A9188" s="1" t="str">
        <f t="shared" si="145"/>
        <v>SINAPI 92669</v>
      </c>
      <c r="B9188" s="3" t="s">
        <v>21527</v>
      </c>
      <c r="C9188" s="3" t="s">
        <v>10510</v>
      </c>
      <c r="D9188" s="2" t="s">
        <v>17662</v>
      </c>
      <c r="E9188" s="3" t="s">
        <v>20622</v>
      </c>
      <c r="F9188" s="67" t="s">
        <v>29582</v>
      </c>
      <c r="G9188" s="67" t="s">
        <v>31846</v>
      </c>
      <c r="I9188" s="3" t="s">
        <v>6298</v>
      </c>
      <c r="J9188" s="3" t="str">
        <f>IF($B9188="SINAPI",IF(ISNUMBER(MATCH(Banco!$C9188,Analitico!$A:$A,0)),INDEX(Analitico!E:E,MATCH(Banco!$C9188,Analitico!$A:$A,0))&amp;"%",""),"")</f>
        <v/>
      </c>
      <c r="K9188" s="3" t="str">
        <f>IF($B9188="SINAPI",IF(ISNUMBER(MATCH(Banco!$C9188,Analitico!$A:$A,0)),INDEX(Analitico!F:F,MATCH(Banco!$C9188,Analitico!$A:$A,0))&amp;"%",""),"")</f>
        <v/>
      </c>
    </row>
    <row r="9189" spans="1:11" ht="22.5" x14ac:dyDescent="0.2">
      <c r="A9189" s="1" t="str">
        <f t="shared" si="145"/>
        <v>SINAPI 92670</v>
      </c>
      <c r="B9189" s="3" t="s">
        <v>21527</v>
      </c>
      <c r="C9189" s="3" t="s">
        <v>10511</v>
      </c>
      <c r="D9189" s="2" t="s">
        <v>17663</v>
      </c>
      <c r="E9189" s="3" t="s">
        <v>20622</v>
      </c>
      <c r="F9189" s="67" t="s">
        <v>36620</v>
      </c>
      <c r="G9189" s="67" t="s">
        <v>35167</v>
      </c>
      <c r="I9189" s="3" t="s">
        <v>6298</v>
      </c>
      <c r="J9189" s="3" t="str">
        <f>IF($B9189="SINAPI",IF(ISNUMBER(MATCH(Banco!$C9189,Analitico!$A:$A,0)),INDEX(Analitico!E:E,MATCH(Banco!$C9189,Analitico!$A:$A,0))&amp;"%",""),"")</f>
        <v/>
      </c>
      <c r="K9189" s="3" t="str">
        <f>IF($B9189="SINAPI",IF(ISNUMBER(MATCH(Banco!$C9189,Analitico!$A:$A,0)),INDEX(Analitico!F:F,MATCH(Banco!$C9189,Analitico!$A:$A,0))&amp;"%",""),"")</f>
        <v/>
      </c>
    </row>
    <row r="9190" spans="1:11" ht="22.5" x14ac:dyDescent="0.2">
      <c r="A9190" s="1" t="str">
        <f t="shared" si="145"/>
        <v>SINAPI 92671</v>
      </c>
      <c r="B9190" s="3" t="s">
        <v>21527</v>
      </c>
      <c r="C9190" s="3" t="s">
        <v>10512</v>
      </c>
      <c r="D9190" s="2" t="s">
        <v>17664</v>
      </c>
      <c r="E9190" s="3" t="s">
        <v>20622</v>
      </c>
      <c r="F9190" s="67" t="s">
        <v>39545</v>
      </c>
      <c r="G9190" s="67" t="s">
        <v>32224</v>
      </c>
      <c r="I9190" s="3" t="s">
        <v>6298</v>
      </c>
      <c r="J9190" s="3" t="str">
        <f>IF($B9190="SINAPI",IF(ISNUMBER(MATCH(Banco!$C9190,Analitico!$A:$A,0)),INDEX(Analitico!E:E,MATCH(Banco!$C9190,Analitico!$A:$A,0))&amp;"%",""),"")</f>
        <v/>
      </c>
      <c r="K9190" s="3" t="str">
        <f>IF($B9190="SINAPI",IF(ISNUMBER(MATCH(Banco!$C9190,Analitico!$A:$A,0)),INDEX(Analitico!F:F,MATCH(Banco!$C9190,Analitico!$A:$A,0))&amp;"%",""),"")</f>
        <v/>
      </c>
    </row>
    <row r="9191" spans="1:11" ht="22.5" x14ac:dyDescent="0.2">
      <c r="A9191" s="1" t="str">
        <f t="shared" si="145"/>
        <v>SINAPI 92672</v>
      </c>
      <c r="B9191" s="3" t="s">
        <v>21527</v>
      </c>
      <c r="C9191" s="3" t="s">
        <v>10513</v>
      </c>
      <c r="D9191" s="2" t="s">
        <v>17665</v>
      </c>
      <c r="E9191" s="3" t="s">
        <v>20622</v>
      </c>
      <c r="F9191" s="67" t="s">
        <v>39546</v>
      </c>
      <c r="G9191" s="67" t="s">
        <v>31035</v>
      </c>
      <c r="I9191" s="3" t="s">
        <v>6298</v>
      </c>
      <c r="J9191" s="3" t="str">
        <f>IF($B9191="SINAPI",IF(ISNUMBER(MATCH(Banco!$C9191,Analitico!$A:$A,0)),INDEX(Analitico!E:E,MATCH(Banco!$C9191,Analitico!$A:$A,0))&amp;"%",""),"")</f>
        <v/>
      </c>
      <c r="K9191" s="3" t="str">
        <f>IF($B9191="SINAPI",IF(ISNUMBER(MATCH(Banco!$C9191,Analitico!$A:$A,0)),INDEX(Analitico!F:F,MATCH(Banco!$C9191,Analitico!$A:$A,0))&amp;"%",""),"")</f>
        <v/>
      </c>
    </row>
    <row r="9192" spans="1:11" ht="22.5" x14ac:dyDescent="0.2">
      <c r="A9192" s="1" t="str">
        <f t="shared" si="145"/>
        <v>SINAPI 92673</v>
      </c>
      <c r="B9192" s="3" t="s">
        <v>21527</v>
      </c>
      <c r="C9192" s="3" t="s">
        <v>10514</v>
      </c>
      <c r="D9192" s="2" t="s">
        <v>17666</v>
      </c>
      <c r="E9192" s="3" t="s">
        <v>20622</v>
      </c>
      <c r="F9192" s="67" t="s">
        <v>21535</v>
      </c>
      <c r="G9192" s="67" t="s">
        <v>29799</v>
      </c>
      <c r="I9192" s="3" t="s">
        <v>6298</v>
      </c>
      <c r="J9192" s="3" t="str">
        <f>IF($B9192="SINAPI",IF(ISNUMBER(MATCH(Banco!$C9192,Analitico!$A:$A,0)),INDEX(Analitico!E:E,MATCH(Banco!$C9192,Analitico!$A:$A,0))&amp;"%",""),"")</f>
        <v/>
      </c>
      <c r="K9192" s="3" t="str">
        <f>IF($B9192="SINAPI",IF(ISNUMBER(MATCH(Banco!$C9192,Analitico!$A:$A,0)),INDEX(Analitico!F:F,MATCH(Banco!$C9192,Analitico!$A:$A,0))&amp;"%",""),"")</f>
        <v/>
      </c>
    </row>
    <row r="9193" spans="1:11" ht="22.5" x14ac:dyDescent="0.2">
      <c r="A9193" s="1" t="str">
        <f t="shared" si="145"/>
        <v>SINAPI 92674</v>
      </c>
      <c r="B9193" s="3" t="s">
        <v>21527</v>
      </c>
      <c r="C9193" s="3" t="s">
        <v>10515</v>
      </c>
      <c r="D9193" s="2" t="s">
        <v>17667</v>
      </c>
      <c r="E9193" s="3" t="s">
        <v>20622</v>
      </c>
      <c r="F9193" s="67" t="s">
        <v>20771</v>
      </c>
      <c r="G9193" s="67" t="s">
        <v>32112</v>
      </c>
      <c r="I9193" s="3" t="s">
        <v>6298</v>
      </c>
      <c r="J9193" s="3" t="str">
        <f>IF($B9193="SINAPI",IF(ISNUMBER(MATCH(Banco!$C9193,Analitico!$A:$A,0)),INDEX(Analitico!E:E,MATCH(Banco!$C9193,Analitico!$A:$A,0))&amp;"%",""),"")</f>
        <v/>
      </c>
      <c r="K9193" s="3" t="str">
        <f>IF($B9193="SINAPI",IF(ISNUMBER(MATCH(Banco!$C9193,Analitico!$A:$A,0)),INDEX(Analitico!F:F,MATCH(Banco!$C9193,Analitico!$A:$A,0))&amp;"%",""),"")</f>
        <v/>
      </c>
    </row>
    <row r="9194" spans="1:11" ht="22.5" x14ac:dyDescent="0.2">
      <c r="A9194" s="1" t="str">
        <f t="shared" si="145"/>
        <v>SINAPI 92675</v>
      </c>
      <c r="B9194" s="3" t="s">
        <v>21527</v>
      </c>
      <c r="C9194" s="3" t="s">
        <v>10516</v>
      </c>
      <c r="D9194" s="2" t="s">
        <v>17668</v>
      </c>
      <c r="E9194" s="3" t="s">
        <v>20622</v>
      </c>
      <c r="F9194" s="67" t="s">
        <v>39547</v>
      </c>
      <c r="G9194" s="67" t="s">
        <v>36689</v>
      </c>
      <c r="I9194" s="3" t="s">
        <v>6298</v>
      </c>
      <c r="J9194" s="3" t="str">
        <f>IF($B9194="SINAPI",IF(ISNUMBER(MATCH(Banco!$C9194,Analitico!$A:$A,0)),INDEX(Analitico!E:E,MATCH(Banco!$C9194,Analitico!$A:$A,0))&amp;"%",""),"")</f>
        <v/>
      </c>
      <c r="K9194" s="3" t="str">
        <f>IF($B9194="SINAPI",IF(ISNUMBER(MATCH(Banco!$C9194,Analitico!$A:$A,0)),INDEX(Analitico!F:F,MATCH(Banco!$C9194,Analitico!$A:$A,0))&amp;"%",""),"")</f>
        <v/>
      </c>
    </row>
    <row r="9195" spans="1:11" ht="22.5" x14ac:dyDescent="0.2">
      <c r="A9195" s="1" t="str">
        <f t="shared" si="145"/>
        <v>SINAPI 92676</v>
      </c>
      <c r="B9195" s="3" t="s">
        <v>21527</v>
      </c>
      <c r="C9195" s="3" t="s">
        <v>10517</v>
      </c>
      <c r="D9195" s="2" t="s">
        <v>17669</v>
      </c>
      <c r="E9195" s="3" t="s">
        <v>20622</v>
      </c>
      <c r="F9195" s="67" t="s">
        <v>4877</v>
      </c>
      <c r="G9195" s="67" t="s">
        <v>32235</v>
      </c>
      <c r="I9195" s="3" t="s">
        <v>6298</v>
      </c>
      <c r="J9195" s="3" t="str">
        <f>IF($B9195="SINAPI",IF(ISNUMBER(MATCH(Banco!$C9195,Analitico!$A:$A,0)),INDEX(Analitico!E:E,MATCH(Banco!$C9195,Analitico!$A:$A,0))&amp;"%",""),"")</f>
        <v/>
      </c>
      <c r="K9195" s="3" t="str">
        <f>IF($B9195="SINAPI",IF(ISNUMBER(MATCH(Banco!$C9195,Analitico!$A:$A,0)),INDEX(Analitico!F:F,MATCH(Banco!$C9195,Analitico!$A:$A,0))&amp;"%",""),"")</f>
        <v/>
      </c>
    </row>
    <row r="9196" spans="1:11" ht="22.5" x14ac:dyDescent="0.2">
      <c r="A9196" s="1" t="str">
        <f t="shared" si="145"/>
        <v>SINAPI 92677</v>
      </c>
      <c r="B9196" s="3" t="s">
        <v>21527</v>
      </c>
      <c r="C9196" s="3" t="s">
        <v>10518</v>
      </c>
      <c r="D9196" s="2" t="s">
        <v>17670</v>
      </c>
      <c r="E9196" s="3" t="s">
        <v>20622</v>
      </c>
      <c r="F9196" s="67" t="s">
        <v>34877</v>
      </c>
      <c r="G9196" s="67" t="s">
        <v>29754</v>
      </c>
      <c r="I9196" s="3" t="s">
        <v>6298</v>
      </c>
      <c r="J9196" s="3" t="str">
        <f>IF($B9196="SINAPI",IF(ISNUMBER(MATCH(Banco!$C9196,Analitico!$A:$A,0)),INDEX(Analitico!E:E,MATCH(Banco!$C9196,Analitico!$A:$A,0))&amp;"%",""),"")</f>
        <v/>
      </c>
      <c r="K9196" s="3" t="str">
        <f>IF($B9196="SINAPI",IF(ISNUMBER(MATCH(Banco!$C9196,Analitico!$A:$A,0)),INDEX(Analitico!F:F,MATCH(Banco!$C9196,Analitico!$A:$A,0))&amp;"%",""),"")</f>
        <v/>
      </c>
    </row>
    <row r="9197" spans="1:11" ht="22.5" x14ac:dyDescent="0.2">
      <c r="A9197" s="1" t="str">
        <f t="shared" si="145"/>
        <v>SINAPI 92678</v>
      </c>
      <c r="B9197" s="3" t="s">
        <v>21527</v>
      </c>
      <c r="C9197" s="3" t="s">
        <v>10519</v>
      </c>
      <c r="D9197" s="2" t="s">
        <v>17671</v>
      </c>
      <c r="E9197" s="3" t="s">
        <v>20622</v>
      </c>
      <c r="F9197" s="67" t="s">
        <v>39548</v>
      </c>
      <c r="G9197" s="67" t="s">
        <v>36690</v>
      </c>
      <c r="I9197" s="3" t="s">
        <v>6298</v>
      </c>
      <c r="J9197" s="3" t="str">
        <f>IF($B9197="SINAPI",IF(ISNUMBER(MATCH(Banco!$C9197,Analitico!$A:$A,0)),INDEX(Analitico!E:E,MATCH(Banco!$C9197,Analitico!$A:$A,0))&amp;"%",""),"")</f>
        <v/>
      </c>
      <c r="K9197" s="3" t="str">
        <f>IF($B9197="SINAPI",IF(ISNUMBER(MATCH(Banco!$C9197,Analitico!$A:$A,0)),INDEX(Analitico!F:F,MATCH(Banco!$C9197,Analitico!$A:$A,0))&amp;"%",""),"")</f>
        <v/>
      </c>
    </row>
    <row r="9198" spans="1:11" ht="22.5" x14ac:dyDescent="0.2">
      <c r="A9198" s="1" t="str">
        <f t="shared" si="145"/>
        <v>SINAPI 92679</v>
      </c>
      <c r="B9198" s="3" t="s">
        <v>21527</v>
      </c>
      <c r="C9198" s="3" t="s">
        <v>10520</v>
      </c>
      <c r="D9198" s="2" t="s">
        <v>17672</v>
      </c>
      <c r="E9198" s="3" t="s">
        <v>20622</v>
      </c>
      <c r="F9198" s="67" t="s">
        <v>39549</v>
      </c>
      <c r="G9198" s="67" t="s">
        <v>36691</v>
      </c>
      <c r="I9198" s="3" t="s">
        <v>6298</v>
      </c>
      <c r="J9198" s="3" t="str">
        <f>IF($B9198="SINAPI",IF(ISNUMBER(MATCH(Banco!$C9198,Analitico!$A:$A,0)),INDEX(Analitico!E:E,MATCH(Banco!$C9198,Analitico!$A:$A,0))&amp;"%",""),"")</f>
        <v/>
      </c>
      <c r="K9198" s="3" t="str">
        <f>IF($B9198="SINAPI",IF(ISNUMBER(MATCH(Banco!$C9198,Analitico!$A:$A,0)),INDEX(Analitico!F:F,MATCH(Banco!$C9198,Analitico!$A:$A,0))&amp;"%",""),"")</f>
        <v/>
      </c>
    </row>
    <row r="9199" spans="1:11" ht="22.5" x14ac:dyDescent="0.2">
      <c r="A9199" s="1" t="str">
        <f t="shared" si="145"/>
        <v>SINAPI 92680</v>
      </c>
      <c r="B9199" s="3" t="s">
        <v>21527</v>
      </c>
      <c r="C9199" s="3" t="s">
        <v>10521</v>
      </c>
      <c r="D9199" s="2" t="s">
        <v>17673</v>
      </c>
      <c r="E9199" s="3" t="s">
        <v>20622</v>
      </c>
      <c r="F9199" s="67" t="s">
        <v>39550</v>
      </c>
      <c r="G9199" s="67" t="s">
        <v>36692</v>
      </c>
      <c r="I9199" s="3" t="s">
        <v>6298</v>
      </c>
      <c r="J9199" s="3" t="str">
        <f>IF($B9199="SINAPI",IF(ISNUMBER(MATCH(Banco!$C9199,Analitico!$A:$A,0)),INDEX(Analitico!E:E,MATCH(Banco!$C9199,Analitico!$A:$A,0))&amp;"%",""),"")</f>
        <v/>
      </c>
      <c r="K9199" s="3" t="str">
        <f>IF($B9199="SINAPI",IF(ISNUMBER(MATCH(Banco!$C9199,Analitico!$A:$A,0)),INDEX(Analitico!F:F,MATCH(Banco!$C9199,Analitico!$A:$A,0))&amp;"%",""),"")</f>
        <v/>
      </c>
    </row>
    <row r="9200" spans="1:11" ht="22.5" x14ac:dyDescent="0.2">
      <c r="A9200" s="1" t="str">
        <f t="shared" si="145"/>
        <v>SINAPI 92681</v>
      </c>
      <c r="B9200" s="3" t="s">
        <v>21527</v>
      </c>
      <c r="C9200" s="3" t="s">
        <v>10522</v>
      </c>
      <c r="D9200" s="2" t="s">
        <v>17674</v>
      </c>
      <c r="E9200" s="3" t="s">
        <v>20622</v>
      </c>
      <c r="F9200" s="67" t="s">
        <v>31726</v>
      </c>
      <c r="G9200" s="67" t="s">
        <v>36693</v>
      </c>
      <c r="I9200" s="3" t="s">
        <v>6298</v>
      </c>
      <c r="J9200" s="3" t="str">
        <f>IF($B9200="SINAPI",IF(ISNUMBER(MATCH(Banco!$C9200,Analitico!$A:$A,0)),INDEX(Analitico!E:E,MATCH(Banco!$C9200,Analitico!$A:$A,0))&amp;"%",""),"")</f>
        <v/>
      </c>
      <c r="K9200" s="3" t="str">
        <f>IF($B9200="SINAPI",IF(ISNUMBER(MATCH(Banco!$C9200,Analitico!$A:$A,0)),INDEX(Analitico!F:F,MATCH(Banco!$C9200,Analitico!$A:$A,0))&amp;"%",""),"")</f>
        <v/>
      </c>
    </row>
    <row r="9201" spans="1:11" ht="22.5" x14ac:dyDescent="0.2">
      <c r="A9201" s="1" t="str">
        <f t="shared" si="145"/>
        <v>SINAPI 92682</v>
      </c>
      <c r="B9201" s="3" t="s">
        <v>21527</v>
      </c>
      <c r="C9201" s="3" t="s">
        <v>10523</v>
      </c>
      <c r="D9201" s="2" t="s">
        <v>17675</v>
      </c>
      <c r="E9201" s="3" t="s">
        <v>20622</v>
      </c>
      <c r="F9201" s="67" t="s">
        <v>4591</v>
      </c>
      <c r="G9201" s="67" t="s">
        <v>29785</v>
      </c>
      <c r="I9201" s="3" t="s">
        <v>6298</v>
      </c>
      <c r="J9201" s="3" t="str">
        <f>IF($B9201="SINAPI",IF(ISNUMBER(MATCH(Banco!$C9201,Analitico!$A:$A,0)),INDEX(Analitico!E:E,MATCH(Banco!$C9201,Analitico!$A:$A,0))&amp;"%",""),"")</f>
        <v/>
      </c>
      <c r="K9201" s="3" t="str">
        <f>IF($B9201="SINAPI",IF(ISNUMBER(MATCH(Banco!$C9201,Analitico!$A:$A,0)),INDEX(Analitico!F:F,MATCH(Banco!$C9201,Analitico!$A:$A,0))&amp;"%",""),"")</f>
        <v/>
      </c>
    </row>
    <row r="9202" spans="1:11" ht="22.5" x14ac:dyDescent="0.2">
      <c r="A9202" s="1" t="str">
        <f t="shared" si="145"/>
        <v>SINAPI 92683</v>
      </c>
      <c r="B9202" s="3" t="s">
        <v>21527</v>
      </c>
      <c r="C9202" s="3" t="s">
        <v>10524</v>
      </c>
      <c r="D9202" s="2" t="s">
        <v>17676</v>
      </c>
      <c r="E9202" s="3" t="s">
        <v>20622</v>
      </c>
      <c r="F9202" s="67" t="s">
        <v>37498</v>
      </c>
      <c r="G9202" s="67" t="s">
        <v>34816</v>
      </c>
      <c r="I9202" s="3" t="s">
        <v>6298</v>
      </c>
      <c r="J9202" s="3" t="str">
        <f>IF($B9202="SINAPI",IF(ISNUMBER(MATCH(Banco!$C9202,Analitico!$A:$A,0)),INDEX(Analitico!E:E,MATCH(Banco!$C9202,Analitico!$A:$A,0))&amp;"%",""),"")</f>
        <v/>
      </c>
      <c r="K9202" s="3" t="str">
        <f>IF($B9202="SINAPI",IF(ISNUMBER(MATCH(Banco!$C9202,Analitico!$A:$A,0)),INDEX(Analitico!F:F,MATCH(Banco!$C9202,Analitico!$A:$A,0))&amp;"%",""),"")</f>
        <v/>
      </c>
    </row>
    <row r="9203" spans="1:11" ht="22.5" x14ac:dyDescent="0.2">
      <c r="A9203" s="1" t="str">
        <f t="shared" si="145"/>
        <v>SINAPI 92684</v>
      </c>
      <c r="B9203" s="3" t="s">
        <v>21527</v>
      </c>
      <c r="C9203" s="3" t="s">
        <v>10525</v>
      </c>
      <c r="D9203" s="2" t="s">
        <v>17677</v>
      </c>
      <c r="E9203" s="3" t="s">
        <v>20622</v>
      </c>
      <c r="F9203" s="67" t="s">
        <v>39551</v>
      </c>
      <c r="G9203" s="67" t="s">
        <v>36694</v>
      </c>
      <c r="I9203" s="3" t="s">
        <v>6298</v>
      </c>
      <c r="J9203" s="3" t="str">
        <f>IF($B9203="SINAPI",IF(ISNUMBER(MATCH(Banco!$C9203,Analitico!$A:$A,0)),INDEX(Analitico!E:E,MATCH(Banco!$C9203,Analitico!$A:$A,0))&amp;"%",""),"")</f>
        <v/>
      </c>
      <c r="K9203" s="3" t="str">
        <f>IF($B9203="SINAPI",IF(ISNUMBER(MATCH(Banco!$C9203,Analitico!$A:$A,0)),INDEX(Analitico!F:F,MATCH(Banco!$C9203,Analitico!$A:$A,0))&amp;"%",""),"")</f>
        <v/>
      </c>
    </row>
    <row r="9204" spans="1:11" ht="22.5" x14ac:dyDescent="0.2">
      <c r="A9204" s="1" t="str">
        <f t="shared" si="145"/>
        <v>SINAPI 92685</v>
      </c>
      <c r="B9204" s="3" t="s">
        <v>21527</v>
      </c>
      <c r="C9204" s="3" t="s">
        <v>10526</v>
      </c>
      <c r="D9204" s="2" t="s">
        <v>17678</v>
      </c>
      <c r="E9204" s="3" t="s">
        <v>20622</v>
      </c>
      <c r="F9204" s="67" t="s">
        <v>39552</v>
      </c>
      <c r="G9204" s="67" t="s">
        <v>36695</v>
      </c>
      <c r="I9204" s="3" t="s">
        <v>6298</v>
      </c>
      <c r="J9204" s="3" t="str">
        <f>IF($B9204="SINAPI",IF(ISNUMBER(MATCH(Banco!$C9204,Analitico!$A:$A,0)),INDEX(Analitico!E:E,MATCH(Banco!$C9204,Analitico!$A:$A,0))&amp;"%",""),"")</f>
        <v/>
      </c>
      <c r="K9204" s="3" t="str">
        <f>IF($B9204="SINAPI",IF(ISNUMBER(MATCH(Banco!$C9204,Analitico!$A:$A,0)),INDEX(Analitico!F:F,MATCH(Banco!$C9204,Analitico!$A:$A,0))&amp;"%",""),"")</f>
        <v/>
      </c>
    </row>
    <row r="9205" spans="1:11" ht="22.5" x14ac:dyDescent="0.2">
      <c r="A9205" s="1" t="str">
        <f t="shared" si="145"/>
        <v>SINAPI 92686</v>
      </c>
      <c r="B9205" s="3" t="s">
        <v>21527</v>
      </c>
      <c r="C9205" s="3" t="s">
        <v>10527</v>
      </c>
      <c r="D9205" s="2" t="s">
        <v>17679</v>
      </c>
      <c r="E9205" s="3" t="s">
        <v>20622</v>
      </c>
      <c r="F9205" s="67" t="s">
        <v>39553</v>
      </c>
      <c r="G9205" s="67" t="s">
        <v>36696</v>
      </c>
      <c r="I9205" s="3" t="s">
        <v>6298</v>
      </c>
      <c r="J9205" s="3" t="str">
        <f>IF($B9205="SINAPI",IF(ISNUMBER(MATCH(Banco!$C9205,Analitico!$A:$A,0)),INDEX(Analitico!E:E,MATCH(Banco!$C9205,Analitico!$A:$A,0))&amp;"%",""),"")</f>
        <v/>
      </c>
      <c r="K9205" s="3" t="str">
        <f>IF($B9205="SINAPI",IF(ISNUMBER(MATCH(Banco!$C9205,Analitico!$A:$A,0)),INDEX(Analitico!F:F,MATCH(Banco!$C9205,Analitico!$A:$A,0))&amp;"%",""),"")</f>
        <v/>
      </c>
    </row>
    <row r="9206" spans="1:11" ht="22.5" x14ac:dyDescent="0.2">
      <c r="A9206" s="1" t="str">
        <f t="shared" si="145"/>
        <v>SINAPI 92692</v>
      </c>
      <c r="B9206" s="3" t="s">
        <v>21527</v>
      </c>
      <c r="C9206" s="3" t="s">
        <v>10528</v>
      </c>
      <c r="D9206" s="2" t="s">
        <v>17680</v>
      </c>
      <c r="E9206" s="3" t="s">
        <v>20622</v>
      </c>
      <c r="F9206" s="67" t="s">
        <v>21827</v>
      </c>
      <c r="G9206" s="67" t="s">
        <v>6106</v>
      </c>
      <c r="I9206" s="3" t="s">
        <v>6298</v>
      </c>
      <c r="J9206" s="3" t="str">
        <f>IF($B9206="SINAPI",IF(ISNUMBER(MATCH(Banco!$C9206,Analitico!$A:$A,0)),INDEX(Analitico!E:E,MATCH(Banco!$C9206,Analitico!$A:$A,0))&amp;"%",""),"")</f>
        <v/>
      </c>
      <c r="K9206" s="3" t="str">
        <f>IF($B9206="SINAPI",IF(ISNUMBER(MATCH(Banco!$C9206,Analitico!$A:$A,0)),INDEX(Analitico!F:F,MATCH(Banco!$C9206,Analitico!$A:$A,0))&amp;"%",""),"")</f>
        <v/>
      </c>
    </row>
    <row r="9207" spans="1:11" ht="22.5" x14ac:dyDescent="0.2">
      <c r="A9207" s="1" t="str">
        <f t="shared" si="145"/>
        <v>SINAPI 92693</v>
      </c>
      <c r="B9207" s="3" t="s">
        <v>21527</v>
      </c>
      <c r="C9207" s="3" t="s">
        <v>10529</v>
      </c>
      <c r="D9207" s="2" t="s">
        <v>17681</v>
      </c>
      <c r="E9207" s="3" t="s">
        <v>20622</v>
      </c>
      <c r="F9207" s="67" t="s">
        <v>29469</v>
      </c>
      <c r="G9207" s="67" t="s">
        <v>6326</v>
      </c>
      <c r="I9207" s="3" t="s">
        <v>6298</v>
      </c>
      <c r="J9207" s="3" t="str">
        <f>IF($B9207="SINAPI",IF(ISNUMBER(MATCH(Banco!$C9207,Analitico!$A:$A,0)),INDEX(Analitico!E:E,MATCH(Banco!$C9207,Analitico!$A:$A,0))&amp;"%",""),"")</f>
        <v/>
      </c>
      <c r="K9207" s="3" t="str">
        <f>IF($B9207="SINAPI",IF(ISNUMBER(MATCH(Banco!$C9207,Analitico!$A:$A,0)),INDEX(Analitico!F:F,MATCH(Banco!$C9207,Analitico!$A:$A,0))&amp;"%",""),"")</f>
        <v/>
      </c>
    </row>
    <row r="9208" spans="1:11" ht="22.5" x14ac:dyDescent="0.2">
      <c r="A9208" s="1" t="str">
        <f t="shared" si="145"/>
        <v>SINAPI 92694</v>
      </c>
      <c r="B9208" s="3" t="s">
        <v>21527</v>
      </c>
      <c r="C9208" s="3" t="s">
        <v>10530</v>
      </c>
      <c r="D9208" s="2" t="s">
        <v>17682</v>
      </c>
      <c r="E9208" s="3" t="s">
        <v>20622</v>
      </c>
      <c r="F9208" s="67" t="s">
        <v>5774</v>
      </c>
      <c r="G9208" s="67" t="s">
        <v>29672</v>
      </c>
      <c r="I9208" s="3" t="s">
        <v>6298</v>
      </c>
      <c r="J9208" s="3" t="str">
        <f>IF($B9208="SINAPI",IF(ISNUMBER(MATCH(Banco!$C9208,Analitico!$A:$A,0)),INDEX(Analitico!E:E,MATCH(Banco!$C9208,Analitico!$A:$A,0))&amp;"%",""),"")</f>
        <v/>
      </c>
      <c r="K9208" s="3" t="str">
        <f>IF($B9208="SINAPI",IF(ISNUMBER(MATCH(Banco!$C9208,Analitico!$A:$A,0)),INDEX(Analitico!F:F,MATCH(Banco!$C9208,Analitico!$A:$A,0))&amp;"%",""),"")</f>
        <v/>
      </c>
    </row>
    <row r="9209" spans="1:11" ht="22.5" x14ac:dyDescent="0.2">
      <c r="A9209" s="1" t="str">
        <f t="shared" si="145"/>
        <v>SINAPI 92695</v>
      </c>
      <c r="B9209" s="3" t="s">
        <v>21527</v>
      </c>
      <c r="C9209" s="3" t="s">
        <v>10531</v>
      </c>
      <c r="D9209" s="2" t="s">
        <v>17683</v>
      </c>
      <c r="E9209" s="3" t="s">
        <v>20622</v>
      </c>
      <c r="F9209" s="67" t="s">
        <v>20813</v>
      </c>
      <c r="G9209" s="67" t="s">
        <v>21151</v>
      </c>
      <c r="I9209" s="3" t="s">
        <v>6298</v>
      </c>
      <c r="J9209" s="3" t="str">
        <f>IF($B9209="SINAPI",IF(ISNUMBER(MATCH(Banco!$C9209,Analitico!$A:$A,0)),INDEX(Analitico!E:E,MATCH(Banco!$C9209,Analitico!$A:$A,0))&amp;"%",""),"")</f>
        <v/>
      </c>
      <c r="K9209" s="3" t="str">
        <f>IF($B9209="SINAPI",IF(ISNUMBER(MATCH(Banco!$C9209,Analitico!$A:$A,0)),INDEX(Analitico!F:F,MATCH(Banco!$C9209,Analitico!$A:$A,0))&amp;"%",""),"")</f>
        <v/>
      </c>
    </row>
    <row r="9210" spans="1:11" ht="22.5" x14ac:dyDescent="0.2">
      <c r="A9210" s="1" t="str">
        <f t="shared" si="145"/>
        <v>SINAPI 92696</v>
      </c>
      <c r="B9210" s="3" t="s">
        <v>21527</v>
      </c>
      <c r="C9210" s="3" t="s">
        <v>10532</v>
      </c>
      <c r="D9210" s="2" t="s">
        <v>17684</v>
      </c>
      <c r="E9210" s="3" t="s">
        <v>20622</v>
      </c>
      <c r="F9210" s="67" t="s">
        <v>32130</v>
      </c>
      <c r="G9210" s="67" t="s">
        <v>21549</v>
      </c>
      <c r="I9210" s="3" t="s">
        <v>6298</v>
      </c>
      <c r="J9210" s="3" t="str">
        <f>IF($B9210="SINAPI",IF(ISNUMBER(MATCH(Banco!$C9210,Analitico!$A:$A,0)),INDEX(Analitico!E:E,MATCH(Banco!$C9210,Analitico!$A:$A,0))&amp;"%",""),"")</f>
        <v/>
      </c>
      <c r="K9210" s="3" t="str">
        <f>IF($B9210="SINAPI",IF(ISNUMBER(MATCH(Banco!$C9210,Analitico!$A:$A,0)),INDEX(Analitico!F:F,MATCH(Banco!$C9210,Analitico!$A:$A,0))&amp;"%",""),"")</f>
        <v/>
      </c>
    </row>
    <row r="9211" spans="1:11" ht="22.5" x14ac:dyDescent="0.2">
      <c r="A9211" s="1" t="str">
        <f t="shared" si="145"/>
        <v>SINAPI 92697</v>
      </c>
      <c r="B9211" s="3" t="s">
        <v>21527</v>
      </c>
      <c r="C9211" s="3" t="s">
        <v>10533</v>
      </c>
      <c r="D9211" s="2" t="s">
        <v>17685</v>
      </c>
      <c r="E9211" s="3" t="s">
        <v>20622</v>
      </c>
      <c r="F9211" s="67" t="s">
        <v>33181</v>
      </c>
      <c r="G9211" s="67" t="s">
        <v>21128</v>
      </c>
      <c r="I9211" s="3" t="s">
        <v>6298</v>
      </c>
      <c r="J9211" s="3" t="str">
        <f>IF($B9211="SINAPI",IF(ISNUMBER(MATCH(Banco!$C9211,Analitico!$A:$A,0)),INDEX(Analitico!E:E,MATCH(Banco!$C9211,Analitico!$A:$A,0))&amp;"%",""),"")</f>
        <v/>
      </c>
      <c r="K9211" s="3" t="str">
        <f>IF($B9211="SINAPI",IF(ISNUMBER(MATCH(Banco!$C9211,Analitico!$A:$A,0)),INDEX(Analitico!F:F,MATCH(Banco!$C9211,Analitico!$A:$A,0))&amp;"%",""),"")</f>
        <v/>
      </c>
    </row>
    <row r="9212" spans="1:11" ht="22.5" x14ac:dyDescent="0.2">
      <c r="A9212" s="1" t="str">
        <f t="shared" si="145"/>
        <v>SINAPI 92698</v>
      </c>
      <c r="B9212" s="3" t="s">
        <v>21527</v>
      </c>
      <c r="C9212" s="3" t="s">
        <v>10534</v>
      </c>
      <c r="D9212" s="2" t="s">
        <v>17686</v>
      </c>
      <c r="E9212" s="3" t="s">
        <v>20622</v>
      </c>
      <c r="F9212" s="67" t="s">
        <v>39554</v>
      </c>
      <c r="G9212" s="67" t="s">
        <v>6294</v>
      </c>
      <c r="I9212" s="3" t="s">
        <v>6298</v>
      </c>
      <c r="J9212" s="3" t="str">
        <f>IF($B9212="SINAPI",IF(ISNUMBER(MATCH(Banco!$C9212,Analitico!$A:$A,0)),INDEX(Analitico!E:E,MATCH(Banco!$C9212,Analitico!$A:$A,0))&amp;"%",""),"")</f>
        <v/>
      </c>
      <c r="K9212" s="3" t="str">
        <f>IF($B9212="SINAPI",IF(ISNUMBER(MATCH(Banco!$C9212,Analitico!$A:$A,0)),INDEX(Analitico!F:F,MATCH(Banco!$C9212,Analitico!$A:$A,0))&amp;"%",""),"")</f>
        <v/>
      </c>
    </row>
    <row r="9213" spans="1:11" ht="22.5" x14ac:dyDescent="0.2">
      <c r="A9213" s="1" t="str">
        <f t="shared" si="145"/>
        <v>SINAPI 92699</v>
      </c>
      <c r="B9213" s="3" t="s">
        <v>21527</v>
      </c>
      <c r="C9213" s="3" t="s">
        <v>10535</v>
      </c>
      <c r="D9213" s="2" t="s">
        <v>17687</v>
      </c>
      <c r="E9213" s="3" t="s">
        <v>20622</v>
      </c>
      <c r="F9213" s="67" t="s">
        <v>20783</v>
      </c>
      <c r="G9213" s="67" t="s">
        <v>20902</v>
      </c>
      <c r="I9213" s="3" t="s">
        <v>6298</v>
      </c>
      <c r="J9213" s="3" t="str">
        <f>IF($B9213="SINAPI",IF(ISNUMBER(MATCH(Banco!$C9213,Analitico!$A:$A,0)),INDEX(Analitico!E:E,MATCH(Banco!$C9213,Analitico!$A:$A,0))&amp;"%",""),"")</f>
        <v/>
      </c>
      <c r="K9213" s="3" t="str">
        <f>IF($B9213="SINAPI",IF(ISNUMBER(MATCH(Banco!$C9213,Analitico!$A:$A,0)),INDEX(Analitico!F:F,MATCH(Banco!$C9213,Analitico!$A:$A,0))&amp;"%",""),"")</f>
        <v/>
      </c>
    </row>
    <row r="9214" spans="1:11" ht="22.5" x14ac:dyDescent="0.2">
      <c r="A9214" s="1" t="str">
        <f t="shared" si="145"/>
        <v>SINAPI 92700</v>
      </c>
      <c r="B9214" s="3" t="s">
        <v>21527</v>
      </c>
      <c r="C9214" s="3" t="s">
        <v>10536</v>
      </c>
      <c r="D9214" s="2" t="s">
        <v>17688</v>
      </c>
      <c r="E9214" s="3" t="s">
        <v>20622</v>
      </c>
      <c r="F9214" s="67" t="s">
        <v>34804</v>
      </c>
      <c r="G9214" s="67" t="s">
        <v>36697</v>
      </c>
      <c r="I9214" s="3" t="s">
        <v>6298</v>
      </c>
      <c r="J9214" s="3" t="str">
        <f>IF($B9214="SINAPI",IF(ISNUMBER(MATCH(Banco!$C9214,Analitico!$A:$A,0)),INDEX(Analitico!E:E,MATCH(Banco!$C9214,Analitico!$A:$A,0))&amp;"%",""),"")</f>
        <v/>
      </c>
      <c r="K9214" s="3" t="str">
        <f>IF($B9214="SINAPI",IF(ISNUMBER(MATCH(Banco!$C9214,Analitico!$A:$A,0)),INDEX(Analitico!F:F,MATCH(Banco!$C9214,Analitico!$A:$A,0))&amp;"%",""),"")</f>
        <v/>
      </c>
    </row>
    <row r="9215" spans="1:11" ht="22.5" x14ac:dyDescent="0.2">
      <c r="A9215" s="1" t="str">
        <f t="shared" si="145"/>
        <v>SINAPI 92701</v>
      </c>
      <c r="B9215" s="3" t="s">
        <v>21527</v>
      </c>
      <c r="C9215" s="3" t="s">
        <v>10537</v>
      </c>
      <c r="D9215" s="2" t="s">
        <v>17689</v>
      </c>
      <c r="E9215" s="3" t="s">
        <v>20622</v>
      </c>
      <c r="F9215" s="67" t="s">
        <v>5228</v>
      </c>
      <c r="G9215" s="67" t="s">
        <v>36698</v>
      </c>
      <c r="I9215" s="3" t="s">
        <v>6298</v>
      </c>
      <c r="J9215" s="3" t="str">
        <f>IF($B9215="SINAPI",IF(ISNUMBER(MATCH(Banco!$C9215,Analitico!$A:$A,0)),INDEX(Analitico!E:E,MATCH(Banco!$C9215,Analitico!$A:$A,0))&amp;"%",""),"")</f>
        <v/>
      </c>
      <c r="K9215" s="3" t="str">
        <f>IF($B9215="SINAPI",IF(ISNUMBER(MATCH(Banco!$C9215,Analitico!$A:$A,0)),INDEX(Analitico!F:F,MATCH(Banco!$C9215,Analitico!$A:$A,0))&amp;"%",""),"")</f>
        <v/>
      </c>
    </row>
    <row r="9216" spans="1:11" ht="22.5" x14ac:dyDescent="0.2">
      <c r="A9216" s="1" t="str">
        <f t="shared" si="145"/>
        <v>SINAPI 92702</v>
      </c>
      <c r="B9216" s="3" t="s">
        <v>21527</v>
      </c>
      <c r="C9216" s="3" t="s">
        <v>10538</v>
      </c>
      <c r="D9216" s="2" t="s">
        <v>17690</v>
      </c>
      <c r="E9216" s="3" t="s">
        <v>20622</v>
      </c>
      <c r="F9216" s="67" t="s">
        <v>28894</v>
      </c>
      <c r="G9216" s="67" t="s">
        <v>21577</v>
      </c>
      <c r="I9216" s="3" t="s">
        <v>6298</v>
      </c>
      <c r="J9216" s="3" t="str">
        <f>IF($B9216="SINAPI",IF(ISNUMBER(MATCH(Banco!$C9216,Analitico!$A:$A,0)),INDEX(Analitico!E:E,MATCH(Banco!$C9216,Analitico!$A:$A,0))&amp;"%",""),"")</f>
        <v/>
      </c>
      <c r="K9216" s="3" t="str">
        <f>IF($B9216="SINAPI",IF(ISNUMBER(MATCH(Banco!$C9216,Analitico!$A:$A,0)),INDEX(Analitico!F:F,MATCH(Banco!$C9216,Analitico!$A:$A,0))&amp;"%",""),"")</f>
        <v/>
      </c>
    </row>
    <row r="9217" spans="1:11" ht="22.5" x14ac:dyDescent="0.2">
      <c r="A9217" s="1" t="str">
        <f t="shared" si="145"/>
        <v>SINAPI 92703</v>
      </c>
      <c r="B9217" s="3" t="s">
        <v>21527</v>
      </c>
      <c r="C9217" s="3" t="s">
        <v>10539</v>
      </c>
      <c r="D9217" s="2" t="s">
        <v>17691</v>
      </c>
      <c r="E9217" s="3" t="s">
        <v>20622</v>
      </c>
      <c r="F9217" s="67" t="s">
        <v>31614</v>
      </c>
      <c r="G9217" s="67" t="s">
        <v>36120</v>
      </c>
      <c r="I9217" s="3" t="s">
        <v>6298</v>
      </c>
      <c r="J9217" s="3" t="str">
        <f>IF($B9217="SINAPI",IF(ISNUMBER(MATCH(Banco!$C9217,Analitico!$A:$A,0)),INDEX(Analitico!E:E,MATCH(Banco!$C9217,Analitico!$A:$A,0))&amp;"%",""),"")</f>
        <v/>
      </c>
      <c r="K9217" s="3" t="str">
        <f>IF($B9217="SINAPI",IF(ISNUMBER(MATCH(Banco!$C9217,Analitico!$A:$A,0)),INDEX(Analitico!F:F,MATCH(Banco!$C9217,Analitico!$A:$A,0))&amp;"%",""),"")</f>
        <v/>
      </c>
    </row>
    <row r="9218" spans="1:11" ht="22.5" x14ac:dyDescent="0.2">
      <c r="A9218" s="1" t="str">
        <f t="shared" si="145"/>
        <v>SINAPI 92704</v>
      </c>
      <c r="B9218" s="3" t="s">
        <v>21527</v>
      </c>
      <c r="C9218" s="3" t="s">
        <v>10540</v>
      </c>
      <c r="D9218" s="2" t="s">
        <v>17692</v>
      </c>
      <c r="E9218" s="3" t="s">
        <v>20622</v>
      </c>
      <c r="F9218" s="67" t="s">
        <v>21245</v>
      </c>
      <c r="G9218" s="67" t="s">
        <v>5655</v>
      </c>
      <c r="I9218" s="3" t="s">
        <v>6298</v>
      </c>
      <c r="J9218" s="3" t="str">
        <f>IF($B9218="SINAPI",IF(ISNUMBER(MATCH(Banco!$C9218,Analitico!$A:$A,0)),INDEX(Analitico!E:E,MATCH(Banco!$C9218,Analitico!$A:$A,0))&amp;"%",""),"")</f>
        <v/>
      </c>
      <c r="K9218" s="3" t="str">
        <f>IF($B9218="SINAPI",IF(ISNUMBER(MATCH(Banco!$C9218,Analitico!$A:$A,0)),INDEX(Analitico!F:F,MATCH(Banco!$C9218,Analitico!$A:$A,0))&amp;"%",""),"")</f>
        <v/>
      </c>
    </row>
    <row r="9219" spans="1:11" ht="22.5" x14ac:dyDescent="0.2">
      <c r="A9219" s="1" t="str">
        <f t="shared" si="145"/>
        <v>SINAPI 92705</v>
      </c>
      <c r="B9219" s="3" t="s">
        <v>21527</v>
      </c>
      <c r="C9219" s="3" t="s">
        <v>10541</v>
      </c>
      <c r="D9219" s="2" t="s">
        <v>17693</v>
      </c>
      <c r="E9219" s="3" t="s">
        <v>20622</v>
      </c>
      <c r="F9219" s="67" t="s">
        <v>28934</v>
      </c>
      <c r="G9219" s="67" t="s">
        <v>33556</v>
      </c>
      <c r="I9219" s="3" t="s">
        <v>6298</v>
      </c>
      <c r="J9219" s="3" t="str">
        <f>IF($B9219="SINAPI",IF(ISNUMBER(MATCH(Banco!$C9219,Analitico!$A:$A,0)),INDEX(Analitico!E:E,MATCH(Banco!$C9219,Analitico!$A:$A,0))&amp;"%",""),"")</f>
        <v/>
      </c>
      <c r="K9219" s="3" t="str">
        <f>IF($B9219="SINAPI",IF(ISNUMBER(MATCH(Banco!$C9219,Analitico!$A:$A,0)),INDEX(Analitico!F:F,MATCH(Banco!$C9219,Analitico!$A:$A,0))&amp;"%",""),"")</f>
        <v/>
      </c>
    </row>
    <row r="9220" spans="1:11" ht="22.5" x14ac:dyDescent="0.2">
      <c r="A9220" s="1" t="str">
        <f t="shared" si="145"/>
        <v>SINAPI 92706</v>
      </c>
      <c r="B9220" s="3" t="s">
        <v>21527</v>
      </c>
      <c r="C9220" s="3" t="s">
        <v>10542</v>
      </c>
      <c r="D9220" s="2" t="s">
        <v>17694</v>
      </c>
      <c r="E9220" s="3" t="s">
        <v>20622</v>
      </c>
      <c r="F9220" s="67" t="s">
        <v>31878</v>
      </c>
      <c r="G9220" s="67" t="s">
        <v>28822</v>
      </c>
      <c r="I9220" s="3" t="s">
        <v>6298</v>
      </c>
      <c r="J9220" s="3" t="str">
        <f>IF($B9220="SINAPI",IF(ISNUMBER(MATCH(Banco!$C9220,Analitico!$A:$A,0)),INDEX(Analitico!E:E,MATCH(Banco!$C9220,Analitico!$A:$A,0))&amp;"%",""),"")</f>
        <v/>
      </c>
      <c r="K9220" s="3" t="str">
        <f>IF($B9220="SINAPI",IF(ISNUMBER(MATCH(Banco!$C9220,Analitico!$A:$A,0)),INDEX(Analitico!F:F,MATCH(Banco!$C9220,Analitico!$A:$A,0))&amp;"%",""),"")</f>
        <v/>
      </c>
    </row>
    <row r="9221" spans="1:11" ht="22.5" x14ac:dyDescent="0.2">
      <c r="A9221" s="1" t="str">
        <f t="shared" si="145"/>
        <v>SINAPI 92889</v>
      </c>
      <c r="B9221" s="3" t="s">
        <v>21527</v>
      </c>
      <c r="C9221" s="3" t="s">
        <v>10543</v>
      </c>
      <c r="D9221" s="2" t="s">
        <v>17695</v>
      </c>
      <c r="E9221" s="3" t="s">
        <v>20622</v>
      </c>
      <c r="F9221" s="67" t="s">
        <v>39555</v>
      </c>
      <c r="G9221" s="67" t="s">
        <v>36699</v>
      </c>
      <c r="I9221" s="3" t="s">
        <v>6298</v>
      </c>
      <c r="J9221" s="3" t="str">
        <f>IF($B9221="SINAPI",IF(ISNUMBER(MATCH(Banco!$C9221,Analitico!$A:$A,0)),INDEX(Analitico!E:E,MATCH(Banco!$C9221,Analitico!$A:$A,0))&amp;"%",""),"")</f>
        <v/>
      </c>
      <c r="K9221" s="3" t="str">
        <f>IF($B9221="SINAPI",IF(ISNUMBER(MATCH(Banco!$C9221,Analitico!$A:$A,0)),INDEX(Analitico!F:F,MATCH(Banco!$C9221,Analitico!$A:$A,0))&amp;"%",""),"")</f>
        <v/>
      </c>
    </row>
    <row r="9222" spans="1:11" ht="22.5" x14ac:dyDescent="0.2">
      <c r="A9222" s="1" t="str">
        <f t="shared" si="145"/>
        <v>SINAPI 92890</v>
      </c>
      <c r="B9222" s="3" t="s">
        <v>21527</v>
      </c>
      <c r="C9222" s="3" t="s">
        <v>10544</v>
      </c>
      <c r="D9222" s="2" t="s">
        <v>17696</v>
      </c>
      <c r="E9222" s="3" t="s">
        <v>20622</v>
      </c>
      <c r="F9222" s="67" t="s">
        <v>39556</v>
      </c>
      <c r="G9222" s="67" t="s">
        <v>36700</v>
      </c>
      <c r="I9222" s="3" t="s">
        <v>6298</v>
      </c>
      <c r="J9222" s="3" t="str">
        <f>IF($B9222="SINAPI",IF(ISNUMBER(MATCH(Banco!$C9222,Analitico!$A:$A,0)),INDEX(Analitico!E:E,MATCH(Banco!$C9222,Analitico!$A:$A,0))&amp;"%",""),"")</f>
        <v/>
      </c>
      <c r="K9222" s="3" t="str">
        <f>IF($B9222="SINAPI",IF(ISNUMBER(MATCH(Banco!$C9222,Analitico!$A:$A,0)),INDEX(Analitico!F:F,MATCH(Banco!$C9222,Analitico!$A:$A,0))&amp;"%",""),"")</f>
        <v/>
      </c>
    </row>
    <row r="9223" spans="1:11" ht="22.5" x14ac:dyDescent="0.2">
      <c r="A9223" s="1" t="str">
        <f t="shared" si="145"/>
        <v>SINAPI 92891</v>
      </c>
      <c r="B9223" s="3" t="s">
        <v>21527</v>
      </c>
      <c r="C9223" s="3" t="s">
        <v>10545</v>
      </c>
      <c r="D9223" s="2" t="s">
        <v>17697</v>
      </c>
      <c r="E9223" s="3" t="s">
        <v>20622</v>
      </c>
      <c r="F9223" s="67" t="s">
        <v>39557</v>
      </c>
      <c r="G9223" s="67" t="s">
        <v>36701</v>
      </c>
      <c r="I9223" s="3" t="s">
        <v>6298</v>
      </c>
      <c r="J9223" s="3" t="str">
        <f>IF($B9223="SINAPI",IF(ISNUMBER(MATCH(Banco!$C9223,Analitico!$A:$A,0)),INDEX(Analitico!E:E,MATCH(Banco!$C9223,Analitico!$A:$A,0))&amp;"%",""),"")</f>
        <v/>
      </c>
      <c r="K9223" s="3" t="str">
        <f>IF($B9223="SINAPI",IF(ISNUMBER(MATCH(Banco!$C9223,Analitico!$A:$A,0)),INDEX(Analitico!F:F,MATCH(Banco!$C9223,Analitico!$A:$A,0))&amp;"%",""),"")</f>
        <v/>
      </c>
    </row>
    <row r="9224" spans="1:11" ht="22.5" x14ac:dyDescent="0.2">
      <c r="A9224" s="1" t="str">
        <f t="shared" si="145"/>
        <v>SINAPI 92892</v>
      </c>
      <c r="B9224" s="3" t="s">
        <v>21527</v>
      </c>
      <c r="C9224" s="3" t="s">
        <v>10546</v>
      </c>
      <c r="D9224" s="2" t="s">
        <v>17698</v>
      </c>
      <c r="E9224" s="3" t="s">
        <v>20622</v>
      </c>
      <c r="F9224" s="67" t="s">
        <v>38122</v>
      </c>
      <c r="G9224" s="67" t="s">
        <v>36702</v>
      </c>
      <c r="I9224" s="3" t="s">
        <v>6298</v>
      </c>
      <c r="J9224" s="3" t="str">
        <f>IF($B9224="SINAPI",IF(ISNUMBER(MATCH(Banco!$C9224,Analitico!$A:$A,0)),INDEX(Analitico!E:E,MATCH(Banco!$C9224,Analitico!$A:$A,0))&amp;"%",""),"")</f>
        <v/>
      </c>
      <c r="K9224" s="3" t="str">
        <f>IF($B9224="SINAPI",IF(ISNUMBER(MATCH(Banco!$C9224,Analitico!$A:$A,0)),INDEX(Analitico!F:F,MATCH(Banco!$C9224,Analitico!$A:$A,0))&amp;"%",""),"")</f>
        <v/>
      </c>
    </row>
    <row r="9225" spans="1:11" ht="22.5" x14ac:dyDescent="0.2">
      <c r="A9225" s="1" t="str">
        <f t="shared" si="145"/>
        <v>SINAPI 92893</v>
      </c>
      <c r="B9225" s="3" t="s">
        <v>21527</v>
      </c>
      <c r="C9225" s="3" t="s">
        <v>10547</v>
      </c>
      <c r="D9225" s="2" t="s">
        <v>17699</v>
      </c>
      <c r="E9225" s="3" t="s">
        <v>20622</v>
      </c>
      <c r="F9225" s="67" t="s">
        <v>31911</v>
      </c>
      <c r="G9225" s="67" t="s">
        <v>29719</v>
      </c>
      <c r="I9225" s="3" t="s">
        <v>6298</v>
      </c>
      <c r="J9225" s="3" t="str">
        <f>IF($B9225="SINAPI",IF(ISNUMBER(MATCH(Banco!$C9225,Analitico!$A:$A,0)),INDEX(Analitico!E:E,MATCH(Banco!$C9225,Analitico!$A:$A,0))&amp;"%",""),"")</f>
        <v/>
      </c>
      <c r="K9225" s="3" t="str">
        <f>IF($B9225="SINAPI",IF(ISNUMBER(MATCH(Banco!$C9225,Analitico!$A:$A,0)),INDEX(Analitico!F:F,MATCH(Banco!$C9225,Analitico!$A:$A,0))&amp;"%",""),"")</f>
        <v/>
      </c>
    </row>
    <row r="9226" spans="1:11" ht="22.5" x14ac:dyDescent="0.2">
      <c r="A9226" s="1" t="str">
        <f t="shared" si="145"/>
        <v>SINAPI 92894</v>
      </c>
      <c r="B9226" s="3" t="s">
        <v>21527</v>
      </c>
      <c r="C9226" s="3" t="s">
        <v>10548</v>
      </c>
      <c r="D9226" s="2" t="s">
        <v>17700</v>
      </c>
      <c r="E9226" s="3" t="s">
        <v>20622</v>
      </c>
      <c r="F9226" s="67" t="s">
        <v>39043</v>
      </c>
      <c r="G9226" s="67" t="s">
        <v>36703</v>
      </c>
      <c r="I9226" s="3" t="s">
        <v>6298</v>
      </c>
      <c r="J9226" s="3" t="str">
        <f>IF($B9226="SINAPI",IF(ISNUMBER(MATCH(Banco!$C9226,Analitico!$A:$A,0)),INDEX(Analitico!E:E,MATCH(Banco!$C9226,Analitico!$A:$A,0))&amp;"%",""),"")</f>
        <v/>
      </c>
      <c r="K9226" s="3" t="str">
        <f>IF($B9226="SINAPI",IF(ISNUMBER(MATCH(Banco!$C9226,Analitico!$A:$A,0)),INDEX(Analitico!F:F,MATCH(Banco!$C9226,Analitico!$A:$A,0))&amp;"%",""),"")</f>
        <v/>
      </c>
    </row>
    <row r="9227" spans="1:11" ht="22.5" x14ac:dyDescent="0.2">
      <c r="A9227" s="1" t="str">
        <f t="shared" si="145"/>
        <v>SINAPI 92895</v>
      </c>
      <c r="B9227" s="3" t="s">
        <v>21527</v>
      </c>
      <c r="C9227" s="3" t="s">
        <v>10549</v>
      </c>
      <c r="D9227" s="2" t="s">
        <v>17701</v>
      </c>
      <c r="E9227" s="3" t="s">
        <v>20622</v>
      </c>
      <c r="F9227" s="67" t="s">
        <v>29507</v>
      </c>
      <c r="G9227" s="67" t="s">
        <v>36704</v>
      </c>
      <c r="I9227" s="3" t="s">
        <v>6298</v>
      </c>
      <c r="J9227" s="3" t="str">
        <f>IF($B9227="SINAPI",IF(ISNUMBER(MATCH(Banco!$C9227,Analitico!$A:$A,0)),INDEX(Analitico!E:E,MATCH(Banco!$C9227,Analitico!$A:$A,0))&amp;"%",""),"")</f>
        <v/>
      </c>
      <c r="K9227" s="3" t="str">
        <f>IF($B9227="SINAPI",IF(ISNUMBER(MATCH(Banco!$C9227,Analitico!$A:$A,0)),INDEX(Analitico!F:F,MATCH(Banco!$C9227,Analitico!$A:$A,0))&amp;"%",""),"")</f>
        <v/>
      </c>
    </row>
    <row r="9228" spans="1:11" ht="22.5" x14ac:dyDescent="0.2">
      <c r="A9228" s="1" t="str">
        <f t="shared" si="145"/>
        <v>SINAPI 92896</v>
      </c>
      <c r="B9228" s="3" t="s">
        <v>21527</v>
      </c>
      <c r="C9228" s="3" t="s">
        <v>10550</v>
      </c>
      <c r="D9228" s="2" t="s">
        <v>17702</v>
      </c>
      <c r="E9228" s="3" t="s">
        <v>20622</v>
      </c>
      <c r="F9228" s="67" t="s">
        <v>39558</v>
      </c>
      <c r="G9228" s="67" t="s">
        <v>36705</v>
      </c>
      <c r="I9228" s="3" t="s">
        <v>6298</v>
      </c>
      <c r="J9228" s="3" t="str">
        <f>IF($B9228="SINAPI",IF(ISNUMBER(MATCH(Banco!$C9228,Analitico!$A:$A,0)),INDEX(Analitico!E:E,MATCH(Banco!$C9228,Analitico!$A:$A,0))&amp;"%",""),"")</f>
        <v/>
      </c>
      <c r="K9228" s="3" t="str">
        <f>IF($B9228="SINAPI",IF(ISNUMBER(MATCH(Banco!$C9228,Analitico!$A:$A,0)),INDEX(Analitico!F:F,MATCH(Banco!$C9228,Analitico!$A:$A,0))&amp;"%",""),"")</f>
        <v/>
      </c>
    </row>
    <row r="9229" spans="1:11" ht="22.5" x14ac:dyDescent="0.2">
      <c r="A9229" s="1" t="str">
        <f t="shared" si="145"/>
        <v>SINAPI 92897</v>
      </c>
      <c r="B9229" s="3" t="s">
        <v>21527</v>
      </c>
      <c r="C9229" s="3" t="s">
        <v>10551</v>
      </c>
      <c r="D9229" s="2" t="s">
        <v>17703</v>
      </c>
      <c r="E9229" s="3" t="s">
        <v>20622</v>
      </c>
      <c r="F9229" s="67" t="s">
        <v>39559</v>
      </c>
      <c r="G9229" s="67" t="s">
        <v>36706</v>
      </c>
      <c r="I9229" s="3" t="s">
        <v>6298</v>
      </c>
      <c r="J9229" s="3" t="str">
        <f>IF($B9229="SINAPI",IF(ISNUMBER(MATCH(Banco!$C9229,Analitico!$A:$A,0)),INDEX(Analitico!E:E,MATCH(Banco!$C9229,Analitico!$A:$A,0))&amp;"%",""),"")</f>
        <v/>
      </c>
      <c r="K9229" s="3" t="str">
        <f>IF($B9229="SINAPI",IF(ISNUMBER(MATCH(Banco!$C9229,Analitico!$A:$A,0)),INDEX(Analitico!F:F,MATCH(Banco!$C9229,Analitico!$A:$A,0))&amp;"%",""),"")</f>
        <v/>
      </c>
    </row>
    <row r="9230" spans="1:11" ht="22.5" x14ac:dyDescent="0.2">
      <c r="A9230" s="1" t="str">
        <f t="shared" si="145"/>
        <v>SINAPI 92898</v>
      </c>
      <c r="B9230" s="3" t="s">
        <v>21527</v>
      </c>
      <c r="C9230" s="3" t="s">
        <v>10552</v>
      </c>
      <c r="D9230" s="2" t="s">
        <v>17704</v>
      </c>
      <c r="E9230" s="3" t="s">
        <v>20622</v>
      </c>
      <c r="F9230" s="67" t="s">
        <v>39560</v>
      </c>
      <c r="G9230" s="67" t="s">
        <v>36707</v>
      </c>
      <c r="I9230" s="3" t="s">
        <v>6298</v>
      </c>
      <c r="J9230" s="3" t="str">
        <f>IF($B9230="SINAPI",IF(ISNUMBER(MATCH(Banco!$C9230,Analitico!$A:$A,0)),INDEX(Analitico!E:E,MATCH(Banco!$C9230,Analitico!$A:$A,0))&amp;"%",""),"")</f>
        <v/>
      </c>
      <c r="K9230" s="3" t="str">
        <f>IF($B9230="SINAPI",IF(ISNUMBER(MATCH(Banco!$C9230,Analitico!$A:$A,0)),INDEX(Analitico!F:F,MATCH(Banco!$C9230,Analitico!$A:$A,0))&amp;"%",""),"")</f>
        <v/>
      </c>
    </row>
    <row r="9231" spans="1:11" ht="22.5" x14ac:dyDescent="0.2">
      <c r="A9231" s="1" t="str">
        <f t="shared" si="145"/>
        <v>SINAPI 92899</v>
      </c>
      <c r="B9231" s="3" t="s">
        <v>21527</v>
      </c>
      <c r="C9231" s="3" t="s">
        <v>10553</v>
      </c>
      <c r="D9231" s="2" t="s">
        <v>17705</v>
      </c>
      <c r="E9231" s="3" t="s">
        <v>20622</v>
      </c>
      <c r="F9231" s="67" t="s">
        <v>34130</v>
      </c>
      <c r="G9231" s="67" t="s">
        <v>32297</v>
      </c>
      <c r="I9231" s="3" t="s">
        <v>6298</v>
      </c>
      <c r="J9231" s="3" t="str">
        <f>IF($B9231="SINAPI",IF(ISNUMBER(MATCH(Banco!$C9231,Analitico!$A:$A,0)),INDEX(Analitico!E:E,MATCH(Banco!$C9231,Analitico!$A:$A,0))&amp;"%",""),"")</f>
        <v/>
      </c>
      <c r="K9231" s="3" t="str">
        <f>IF($B9231="SINAPI",IF(ISNUMBER(MATCH(Banco!$C9231,Analitico!$A:$A,0)),INDEX(Analitico!F:F,MATCH(Banco!$C9231,Analitico!$A:$A,0))&amp;"%",""),"")</f>
        <v/>
      </c>
    </row>
    <row r="9232" spans="1:11" ht="22.5" x14ac:dyDescent="0.2">
      <c r="A9232" s="1" t="str">
        <f t="shared" si="145"/>
        <v>SINAPI 92900</v>
      </c>
      <c r="B9232" s="3" t="s">
        <v>21527</v>
      </c>
      <c r="C9232" s="3" t="s">
        <v>10554</v>
      </c>
      <c r="D9232" s="2" t="s">
        <v>17706</v>
      </c>
      <c r="E9232" s="3" t="s">
        <v>20622</v>
      </c>
      <c r="F9232" s="67" t="s">
        <v>39561</v>
      </c>
      <c r="G9232" s="67" t="s">
        <v>30076</v>
      </c>
      <c r="I9232" s="3" t="s">
        <v>6298</v>
      </c>
      <c r="J9232" s="3" t="str">
        <f>IF($B9232="SINAPI",IF(ISNUMBER(MATCH(Banco!$C9232,Analitico!$A:$A,0)),INDEX(Analitico!E:E,MATCH(Banco!$C9232,Analitico!$A:$A,0))&amp;"%",""),"")</f>
        <v/>
      </c>
      <c r="K9232" s="3" t="str">
        <f>IF($B9232="SINAPI",IF(ISNUMBER(MATCH(Banco!$C9232,Analitico!$A:$A,0)),INDEX(Analitico!F:F,MATCH(Banco!$C9232,Analitico!$A:$A,0))&amp;"%",""),"")</f>
        <v/>
      </c>
    </row>
    <row r="9233" spans="1:11" ht="22.5" x14ac:dyDescent="0.2">
      <c r="A9233" s="1" t="str">
        <f t="shared" si="145"/>
        <v>SINAPI 92901</v>
      </c>
      <c r="B9233" s="3" t="s">
        <v>21527</v>
      </c>
      <c r="C9233" s="3" t="s">
        <v>10555</v>
      </c>
      <c r="D9233" s="2" t="s">
        <v>17707</v>
      </c>
      <c r="E9233" s="3" t="s">
        <v>20622</v>
      </c>
      <c r="F9233" s="67" t="s">
        <v>39562</v>
      </c>
      <c r="G9233" s="67" t="s">
        <v>36708</v>
      </c>
      <c r="I9233" s="3" t="s">
        <v>6298</v>
      </c>
      <c r="J9233" s="3" t="str">
        <f>IF($B9233="SINAPI",IF(ISNUMBER(MATCH(Banco!$C9233,Analitico!$A:$A,0)),INDEX(Analitico!E:E,MATCH(Banco!$C9233,Analitico!$A:$A,0))&amp;"%",""),"")</f>
        <v/>
      </c>
      <c r="K9233" s="3" t="str">
        <f>IF($B9233="SINAPI",IF(ISNUMBER(MATCH(Banco!$C9233,Analitico!$A:$A,0)),INDEX(Analitico!F:F,MATCH(Banco!$C9233,Analitico!$A:$A,0))&amp;"%",""),"")</f>
        <v/>
      </c>
    </row>
    <row r="9234" spans="1:11" ht="22.5" x14ac:dyDescent="0.2">
      <c r="A9234" s="1" t="str">
        <f t="shared" si="145"/>
        <v>SINAPI 92902</v>
      </c>
      <c r="B9234" s="3" t="s">
        <v>21527</v>
      </c>
      <c r="C9234" s="3" t="s">
        <v>10556</v>
      </c>
      <c r="D9234" s="2" t="s">
        <v>17708</v>
      </c>
      <c r="E9234" s="3" t="s">
        <v>20622</v>
      </c>
      <c r="F9234" s="67" t="s">
        <v>31895</v>
      </c>
      <c r="G9234" s="67" t="s">
        <v>36709</v>
      </c>
      <c r="I9234" s="3" t="s">
        <v>6298</v>
      </c>
      <c r="J9234" s="3" t="str">
        <f>IF($B9234="SINAPI",IF(ISNUMBER(MATCH(Banco!$C9234,Analitico!$A:$A,0)),INDEX(Analitico!E:E,MATCH(Banco!$C9234,Analitico!$A:$A,0))&amp;"%",""),"")</f>
        <v/>
      </c>
      <c r="K9234" s="3" t="str">
        <f>IF($B9234="SINAPI",IF(ISNUMBER(MATCH(Banco!$C9234,Analitico!$A:$A,0)),INDEX(Analitico!F:F,MATCH(Banco!$C9234,Analitico!$A:$A,0))&amp;"%",""),"")</f>
        <v/>
      </c>
    </row>
    <row r="9235" spans="1:11" ht="22.5" x14ac:dyDescent="0.2">
      <c r="A9235" s="1" t="str">
        <f t="shared" si="145"/>
        <v>SINAPI 92903</v>
      </c>
      <c r="B9235" s="3" t="s">
        <v>21527</v>
      </c>
      <c r="C9235" s="3" t="s">
        <v>10557</v>
      </c>
      <c r="D9235" s="2" t="s">
        <v>17709</v>
      </c>
      <c r="E9235" s="3" t="s">
        <v>20622</v>
      </c>
      <c r="F9235" s="67" t="s">
        <v>39563</v>
      </c>
      <c r="G9235" s="67" t="s">
        <v>36710</v>
      </c>
      <c r="I9235" s="3" t="s">
        <v>6298</v>
      </c>
      <c r="J9235" s="3" t="str">
        <f>IF($B9235="SINAPI",IF(ISNUMBER(MATCH(Banco!$C9235,Analitico!$A:$A,0)),INDEX(Analitico!E:E,MATCH(Banco!$C9235,Analitico!$A:$A,0))&amp;"%",""),"")</f>
        <v/>
      </c>
      <c r="K9235" s="3" t="str">
        <f>IF($B9235="SINAPI",IF(ISNUMBER(MATCH(Banco!$C9235,Analitico!$A:$A,0)),INDEX(Analitico!F:F,MATCH(Banco!$C9235,Analitico!$A:$A,0))&amp;"%",""),"")</f>
        <v/>
      </c>
    </row>
    <row r="9236" spans="1:11" ht="22.5" x14ac:dyDescent="0.2">
      <c r="A9236" s="1" t="str">
        <f t="shared" si="145"/>
        <v>SINAPI 92904</v>
      </c>
      <c r="B9236" s="3" t="s">
        <v>21527</v>
      </c>
      <c r="C9236" s="3" t="s">
        <v>10558</v>
      </c>
      <c r="D9236" s="2" t="s">
        <v>17710</v>
      </c>
      <c r="E9236" s="3" t="s">
        <v>20622</v>
      </c>
      <c r="F9236" s="67" t="s">
        <v>21271</v>
      </c>
      <c r="G9236" s="67" t="s">
        <v>5927</v>
      </c>
      <c r="I9236" s="3" t="s">
        <v>6298</v>
      </c>
      <c r="J9236" s="3" t="str">
        <f>IF($B9236="SINAPI",IF(ISNUMBER(MATCH(Banco!$C9236,Analitico!$A:$A,0)),INDEX(Analitico!E:E,MATCH(Banco!$C9236,Analitico!$A:$A,0))&amp;"%",""),"")</f>
        <v/>
      </c>
      <c r="K9236" s="3" t="str">
        <f>IF($B9236="SINAPI",IF(ISNUMBER(MATCH(Banco!$C9236,Analitico!$A:$A,0)),INDEX(Analitico!F:F,MATCH(Banco!$C9236,Analitico!$A:$A,0))&amp;"%",""),"")</f>
        <v/>
      </c>
    </row>
    <row r="9237" spans="1:11" ht="22.5" x14ac:dyDescent="0.2">
      <c r="A9237" s="1" t="str">
        <f t="shared" si="145"/>
        <v>SINAPI 92905</v>
      </c>
      <c r="B9237" s="3" t="s">
        <v>21527</v>
      </c>
      <c r="C9237" s="3" t="s">
        <v>10559</v>
      </c>
      <c r="D9237" s="2" t="s">
        <v>17711</v>
      </c>
      <c r="E9237" s="3" t="s">
        <v>20622</v>
      </c>
      <c r="F9237" s="67" t="s">
        <v>32168</v>
      </c>
      <c r="G9237" s="67" t="s">
        <v>36711</v>
      </c>
      <c r="I9237" s="3" t="s">
        <v>6298</v>
      </c>
      <c r="J9237" s="3" t="str">
        <f>IF($B9237="SINAPI",IF(ISNUMBER(MATCH(Banco!$C9237,Analitico!$A:$A,0)),INDEX(Analitico!E:E,MATCH(Banco!$C9237,Analitico!$A:$A,0))&amp;"%",""),"")</f>
        <v/>
      </c>
      <c r="K9237" s="3" t="str">
        <f>IF($B9237="SINAPI",IF(ISNUMBER(MATCH(Banco!$C9237,Analitico!$A:$A,0)),INDEX(Analitico!F:F,MATCH(Banco!$C9237,Analitico!$A:$A,0))&amp;"%",""),"")</f>
        <v/>
      </c>
    </row>
    <row r="9238" spans="1:11" ht="22.5" x14ac:dyDescent="0.2">
      <c r="A9238" s="1" t="str">
        <f t="shared" si="145"/>
        <v>SINAPI 92906</v>
      </c>
      <c r="B9238" s="3" t="s">
        <v>21527</v>
      </c>
      <c r="C9238" s="3" t="s">
        <v>10560</v>
      </c>
      <c r="D9238" s="2" t="s">
        <v>17712</v>
      </c>
      <c r="E9238" s="3" t="s">
        <v>20622</v>
      </c>
      <c r="F9238" s="67" t="s">
        <v>31999</v>
      </c>
      <c r="G9238" s="67" t="s">
        <v>36712</v>
      </c>
      <c r="I9238" s="3" t="s">
        <v>6298</v>
      </c>
      <c r="J9238" s="3" t="str">
        <f>IF($B9238="SINAPI",IF(ISNUMBER(MATCH(Banco!$C9238,Analitico!$A:$A,0)),INDEX(Analitico!E:E,MATCH(Banco!$C9238,Analitico!$A:$A,0))&amp;"%",""),"")</f>
        <v/>
      </c>
      <c r="K9238" s="3" t="str">
        <f>IF($B9238="SINAPI",IF(ISNUMBER(MATCH(Banco!$C9238,Analitico!$A:$A,0)),INDEX(Analitico!F:F,MATCH(Banco!$C9238,Analitico!$A:$A,0))&amp;"%",""),"")</f>
        <v/>
      </c>
    </row>
    <row r="9239" spans="1:11" ht="22.5" x14ac:dyDescent="0.2">
      <c r="A9239" s="1" t="str">
        <f t="shared" si="145"/>
        <v>SINAPI 92907</v>
      </c>
      <c r="B9239" s="3" t="s">
        <v>21527</v>
      </c>
      <c r="C9239" s="3" t="s">
        <v>10561</v>
      </c>
      <c r="D9239" s="2" t="s">
        <v>17713</v>
      </c>
      <c r="E9239" s="3" t="s">
        <v>20622</v>
      </c>
      <c r="F9239" s="67" t="s">
        <v>39564</v>
      </c>
      <c r="G9239" s="67" t="s">
        <v>36713</v>
      </c>
      <c r="I9239" s="3" t="s">
        <v>6298</v>
      </c>
      <c r="J9239" s="3" t="str">
        <f>IF($B9239="SINAPI",IF(ISNUMBER(MATCH(Banco!$C9239,Analitico!$A:$A,0)),INDEX(Analitico!E:E,MATCH(Banco!$C9239,Analitico!$A:$A,0))&amp;"%",""),"")</f>
        <v/>
      </c>
      <c r="K9239" s="3" t="str">
        <f>IF($B9239="SINAPI",IF(ISNUMBER(MATCH(Banco!$C9239,Analitico!$A:$A,0)),INDEX(Analitico!F:F,MATCH(Banco!$C9239,Analitico!$A:$A,0))&amp;"%",""),"")</f>
        <v/>
      </c>
    </row>
    <row r="9240" spans="1:11" ht="22.5" x14ac:dyDescent="0.2">
      <c r="A9240" s="1" t="str">
        <f t="shared" si="145"/>
        <v>SINAPI 92908</v>
      </c>
      <c r="B9240" s="3" t="s">
        <v>21527</v>
      </c>
      <c r="C9240" s="3" t="s">
        <v>10562</v>
      </c>
      <c r="D9240" s="2" t="s">
        <v>17714</v>
      </c>
      <c r="E9240" s="3" t="s">
        <v>20622</v>
      </c>
      <c r="F9240" s="67" t="s">
        <v>39564</v>
      </c>
      <c r="G9240" s="67" t="s">
        <v>36713</v>
      </c>
      <c r="I9240" s="3" t="s">
        <v>6298</v>
      </c>
      <c r="J9240" s="3" t="str">
        <f>IF($B9240="SINAPI",IF(ISNUMBER(MATCH(Banco!$C9240,Analitico!$A:$A,0)),INDEX(Analitico!E:E,MATCH(Banco!$C9240,Analitico!$A:$A,0))&amp;"%",""),"")</f>
        <v/>
      </c>
      <c r="K9240" s="3" t="str">
        <f>IF($B9240="SINAPI",IF(ISNUMBER(MATCH(Banco!$C9240,Analitico!$A:$A,0)),INDEX(Analitico!F:F,MATCH(Banco!$C9240,Analitico!$A:$A,0))&amp;"%",""),"")</f>
        <v/>
      </c>
    </row>
    <row r="9241" spans="1:11" ht="22.5" x14ac:dyDescent="0.2">
      <c r="A9241" s="1" t="str">
        <f t="shared" si="145"/>
        <v>SINAPI 92909</v>
      </c>
      <c r="B9241" s="3" t="s">
        <v>21527</v>
      </c>
      <c r="C9241" s="3" t="s">
        <v>10563</v>
      </c>
      <c r="D9241" s="2" t="s">
        <v>17715</v>
      </c>
      <c r="E9241" s="3" t="s">
        <v>20622</v>
      </c>
      <c r="F9241" s="67" t="s">
        <v>39564</v>
      </c>
      <c r="G9241" s="67" t="s">
        <v>36713</v>
      </c>
      <c r="I9241" s="3" t="s">
        <v>6298</v>
      </c>
      <c r="J9241" s="3" t="str">
        <f>IF($B9241="SINAPI",IF(ISNUMBER(MATCH(Banco!$C9241,Analitico!$A:$A,0)),INDEX(Analitico!E:E,MATCH(Banco!$C9241,Analitico!$A:$A,0))&amp;"%",""),"")</f>
        <v/>
      </c>
      <c r="K9241" s="3" t="str">
        <f>IF($B9241="SINAPI",IF(ISNUMBER(MATCH(Banco!$C9241,Analitico!$A:$A,0)),INDEX(Analitico!F:F,MATCH(Banco!$C9241,Analitico!$A:$A,0))&amp;"%",""),"")</f>
        <v/>
      </c>
    </row>
    <row r="9242" spans="1:11" ht="22.5" x14ac:dyDescent="0.2">
      <c r="A9242" s="1" t="str">
        <f t="shared" si="145"/>
        <v>SINAPI 92910</v>
      </c>
      <c r="B9242" s="3" t="s">
        <v>21527</v>
      </c>
      <c r="C9242" s="3" t="s">
        <v>10564</v>
      </c>
      <c r="D9242" s="2" t="s">
        <v>17716</v>
      </c>
      <c r="E9242" s="3" t="s">
        <v>20622</v>
      </c>
      <c r="F9242" s="67" t="s">
        <v>39565</v>
      </c>
      <c r="G9242" s="67" t="s">
        <v>36714</v>
      </c>
      <c r="I9242" s="3" t="s">
        <v>6298</v>
      </c>
      <c r="J9242" s="3" t="str">
        <f>IF($B9242="SINAPI",IF(ISNUMBER(MATCH(Banco!$C9242,Analitico!$A:$A,0)),INDEX(Analitico!E:E,MATCH(Banco!$C9242,Analitico!$A:$A,0))&amp;"%",""),"")</f>
        <v/>
      </c>
      <c r="K9242" s="3" t="str">
        <f>IF($B9242="SINAPI",IF(ISNUMBER(MATCH(Banco!$C9242,Analitico!$A:$A,0)),INDEX(Analitico!F:F,MATCH(Banco!$C9242,Analitico!$A:$A,0))&amp;"%",""),"")</f>
        <v/>
      </c>
    </row>
    <row r="9243" spans="1:11" ht="22.5" x14ac:dyDescent="0.2">
      <c r="A9243" s="1" t="str">
        <f t="shared" si="145"/>
        <v>SINAPI 92911</v>
      </c>
      <c r="B9243" s="3" t="s">
        <v>21527</v>
      </c>
      <c r="C9243" s="3" t="s">
        <v>10565</v>
      </c>
      <c r="D9243" s="2" t="s">
        <v>17717</v>
      </c>
      <c r="E9243" s="3" t="s">
        <v>20622</v>
      </c>
      <c r="F9243" s="67" t="s">
        <v>39565</v>
      </c>
      <c r="G9243" s="67" t="s">
        <v>36714</v>
      </c>
      <c r="I9243" s="3" t="s">
        <v>6298</v>
      </c>
      <c r="J9243" s="3" t="str">
        <f>IF($B9243="SINAPI",IF(ISNUMBER(MATCH(Banco!$C9243,Analitico!$A:$A,0)),INDEX(Analitico!E:E,MATCH(Banco!$C9243,Analitico!$A:$A,0))&amp;"%",""),"")</f>
        <v/>
      </c>
      <c r="K9243" s="3" t="str">
        <f>IF($B9243="SINAPI",IF(ISNUMBER(MATCH(Banco!$C9243,Analitico!$A:$A,0)),INDEX(Analitico!F:F,MATCH(Banco!$C9243,Analitico!$A:$A,0))&amp;"%",""),"")</f>
        <v/>
      </c>
    </row>
    <row r="9244" spans="1:11" ht="22.5" x14ac:dyDescent="0.2">
      <c r="A9244" s="1" t="str">
        <f t="shared" si="145"/>
        <v>SINAPI 92912</v>
      </c>
      <c r="B9244" s="3" t="s">
        <v>21527</v>
      </c>
      <c r="C9244" s="3" t="s">
        <v>10566</v>
      </c>
      <c r="D9244" s="2" t="s">
        <v>17718</v>
      </c>
      <c r="E9244" s="3" t="s">
        <v>20622</v>
      </c>
      <c r="F9244" s="67" t="s">
        <v>39566</v>
      </c>
      <c r="G9244" s="67" t="s">
        <v>29697</v>
      </c>
      <c r="I9244" s="3" t="s">
        <v>6298</v>
      </c>
      <c r="J9244" s="3" t="str">
        <f>IF($B9244="SINAPI",IF(ISNUMBER(MATCH(Banco!$C9244,Analitico!$A:$A,0)),INDEX(Analitico!E:E,MATCH(Banco!$C9244,Analitico!$A:$A,0))&amp;"%",""),"")</f>
        <v/>
      </c>
      <c r="K9244" s="3" t="str">
        <f>IF($B9244="SINAPI",IF(ISNUMBER(MATCH(Banco!$C9244,Analitico!$A:$A,0)),INDEX(Analitico!F:F,MATCH(Banco!$C9244,Analitico!$A:$A,0))&amp;"%",""),"")</f>
        <v/>
      </c>
    </row>
    <row r="9245" spans="1:11" ht="22.5" x14ac:dyDescent="0.2">
      <c r="A9245" s="1" t="str">
        <f t="shared" si="145"/>
        <v>SINAPI 92913</v>
      </c>
      <c r="B9245" s="3" t="s">
        <v>21527</v>
      </c>
      <c r="C9245" s="3" t="s">
        <v>10567</v>
      </c>
      <c r="D9245" s="2" t="s">
        <v>17719</v>
      </c>
      <c r="E9245" s="3" t="s">
        <v>20622</v>
      </c>
      <c r="F9245" s="67" t="s">
        <v>39567</v>
      </c>
      <c r="G9245" s="67" t="s">
        <v>32029</v>
      </c>
      <c r="I9245" s="3" t="s">
        <v>6298</v>
      </c>
      <c r="J9245" s="3" t="str">
        <f>IF($B9245="SINAPI",IF(ISNUMBER(MATCH(Banco!$C9245,Analitico!$A:$A,0)),INDEX(Analitico!E:E,MATCH(Banco!$C9245,Analitico!$A:$A,0))&amp;"%",""),"")</f>
        <v/>
      </c>
      <c r="K9245" s="3" t="str">
        <f>IF($B9245="SINAPI",IF(ISNUMBER(MATCH(Banco!$C9245,Analitico!$A:$A,0)),INDEX(Analitico!F:F,MATCH(Banco!$C9245,Analitico!$A:$A,0))&amp;"%",""),"")</f>
        <v/>
      </c>
    </row>
    <row r="9246" spans="1:11" ht="22.5" x14ac:dyDescent="0.2">
      <c r="A9246" s="1" t="str">
        <f t="shared" si="145"/>
        <v>SINAPI 92914</v>
      </c>
      <c r="B9246" s="3" t="s">
        <v>21527</v>
      </c>
      <c r="C9246" s="3" t="s">
        <v>10568</v>
      </c>
      <c r="D9246" s="2" t="s">
        <v>17720</v>
      </c>
      <c r="E9246" s="3" t="s">
        <v>20622</v>
      </c>
      <c r="F9246" s="67" t="s">
        <v>39567</v>
      </c>
      <c r="G9246" s="67" t="s">
        <v>32029</v>
      </c>
      <c r="I9246" s="3" t="s">
        <v>6298</v>
      </c>
      <c r="J9246" s="3" t="str">
        <f>IF($B9246="SINAPI",IF(ISNUMBER(MATCH(Banco!$C9246,Analitico!$A:$A,0)),INDEX(Analitico!E:E,MATCH(Banco!$C9246,Analitico!$A:$A,0))&amp;"%",""),"")</f>
        <v/>
      </c>
      <c r="K9246" s="3" t="str">
        <f>IF($B9246="SINAPI",IF(ISNUMBER(MATCH(Banco!$C9246,Analitico!$A:$A,0)),INDEX(Analitico!F:F,MATCH(Banco!$C9246,Analitico!$A:$A,0))&amp;"%",""),"")</f>
        <v/>
      </c>
    </row>
    <row r="9247" spans="1:11" ht="22.5" x14ac:dyDescent="0.2">
      <c r="A9247" s="1" t="str">
        <f t="shared" si="145"/>
        <v>SINAPI 92918</v>
      </c>
      <c r="B9247" s="3" t="s">
        <v>21527</v>
      </c>
      <c r="C9247" s="3" t="s">
        <v>10569</v>
      </c>
      <c r="D9247" s="2" t="s">
        <v>17721</v>
      </c>
      <c r="E9247" s="3" t="s">
        <v>20622</v>
      </c>
      <c r="F9247" s="67" t="s">
        <v>28937</v>
      </c>
      <c r="G9247" s="67" t="s">
        <v>21770</v>
      </c>
      <c r="I9247" s="3" t="s">
        <v>6298</v>
      </c>
      <c r="J9247" s="3" t="str">
        <f>IF($B9247="SINAPI",IF(ISNUMBER(MATCH(Banco!$C9247,Analitico!$A:$A,0)),INDEX(Analitico!E:E,MATCH(Banco!$C9247,Analitico!$A:$A,0))&amp;"%",""),"")</f>
        <v/>
      </c>
      <c r="K9247" s="3" t="str">
        <f>IF($B9247="SINAPI",IF(ISNUMBER(MATCH(Banco!$C9247,Analitico!$A:$A,0)),INDEX(Analitico!F:F,MATCH(Banco!$C9247,Analitico!$A:$A,0))&amp;"%",""),"")</f>
        <v/>
      </c>
    </row>
    <row r="9248" spans="1:11" ht="22.5" x14ac:dyDescent="0.2">
      <c r="A9248" s="1" t="str">
        <f t="shared" si="145"/>
        <v>SINAPI 92920</v>
      </c>
      <c r="B9248" s="3" t="s">
        <v>21527</v>
      </c>
      <c r="C9248" s="3" t="s">
        <v>10570</v>
      </c>
      <c r="D9248" s="2" t="s">
        <v>17722</v>
      </c>
      <c r="E9248" s="3" t="s">
        <v>20622</v>
      </c>
      <c r="F9248" s="67" t="s">
        <v>31042</v>
      </c>
      <c r="G9248" s="67" t="s">
        <v>6025</v>
      </c>
      <c r="I9248" s="3" t="s">
        <v>6298</v>
      </c>
      <c r="J9248" s="3" t="str">
        <f>IF($B9248="SINAPI",IF(ISNUMBER(MATCH(Banco!$C9248,Analitico!$A:$A,0)),INDEX(Analitico!E:E,MATCH(Banco!$C9248,Analitico!$A:$A,0))&amp;"%",""),"")</f>
        <v/>
      </c>
      <c r="K9248" s="3" t="str">
        <f>IF($B9248="SINAPI",IF(ISNUMBER(MATCH(Banco!$C9248,Analitico!$A:$A,0)),INDEX(Analitico!F:F,MATCH(Banco!$C9248,Analitico!$A:$A,0))&amp;"%",""),"")</f>
        <v/>
      </c>
    </row>
    <row r="9249" spans="1:11" ht="22.5" x14ac:dyDescent="0.2">
      <c r="A9249" s="1" t="str">
        <f t="shared" si="145"/>
        <v>SINAPI 92925</v>
      </c>
      <c r="B9249" s="3" t="s">
        <v>21527</v>
      </c>
      <c r="C9249" s="3" t="s">
        <v>10571</v>
      </c>
      <c r="D9249" s="2" t="s">
        <v>17723</v>
      </c>
      <c r="E9249" s="3" t="s">
        <v>20622</v>
      </c>
      <c r="F9249" s="67" t="s">
        <v>30078</v>
      </c>
      <c r="G9249" s="67" t="s">
        <v>36715</v>
      </c>
      <c r="I9249" s="3" t="s">
        <v>6298</v>
      </c>
      <c r="J9249" s="3" t="str">
        <f>IF($B9249="SINAPI",IF(ISNUMBER(MATCH(Banco!$C9249,Analitico!$A:$A,0)),INDEX(Analitico!E:E,MATCH(Banco!$C9249,Analitico!$A:$A,0))&amp;"%",""),"")</f>
        <v/>
      </c>
      <c r="K9249" s="3" t="str">
        <f>IF($B9249="SINAPI",IF(ISNUMBER(MATCH(Banco!$C9249,Analitico!$A:$A,0)),INDEX(Analitico!F:F,MATCH(Banco!$C9249,Analitico!$A:$A,0))&amp;"%",""),"")</f>
        <v/>
      </c>
    </row>
    <row r="9250" spans="1:11" ht="22.5" x14ac:dyDescent="0.2">
      <c r="A9250" s="1" t="str">
        <f t="shared" si="145"/>
        <v>SINAPI 92926</v>
      </c>
      <c r="B9250" s="3" t="s">
        <v>21527</v>
      </c>
      <c r="C9250" s="3" t="s">
        <v>10572</v>
      </c>
      <c r="D9250" s="2" t="s">
        <v>17724</v>
      </c>
      <c r="E9250" s="3" t="s">
        <v>20622</v>
      </c>
      <c r="F9250" s="67" t="s">
        <v>28712</v>
      </c>
      <c r="G9250" s="67" t="s">
        <v>31650</v>
      </c>
      <c r="I9250" s="3" t="s">
        <v>6298</v>
      </c>
      <c r="J9250" s="3" t="str">
        <f>IF($B9250="SINAPI",IF(ISNUMBER(MATCH(Banco!$C9250,Analitico!$A:$A,0)),INDEX(Analitico!E:E,MATCH(Banco!$C9250,Analitico!$A:$A,0))&amp;"%",""),"")</f>
        <v/>
      </c>
      <c r="K9250" s="3" t="str">
        <f>IF($B9250="SINAPI",IF(ISNUMBER(MATCH(Banco!$C9250,Analitico!$A:$A,0)),INDEX(Analitico!F:F,MATCH(Banco!$C9250,Analitico!$A:$A,0))&amp;"%",""),"")</f>
        <v/>
      </c>
    </row>
    <row r="9251" spans="1:11" ht="22.5" x14ac:dyDescent="0.2">
      <c r="A9251" s="1" t="str">
        <f t="shared" ref="A9251:A9314" si="146">CONCATENAR</f>
        <v>SINAPI 92927</v>
      </c>
      <c r="B9251" s="3" t="s">
        <v>21527</v>
      </c>
      <c r="C9251" s="3" t="s">
        <v>10573</v>
      </c>
      <c r="D9251" s="2" t="s">
        <v>17725</v>
      </c>
      <c r="E9251" s="3" t="s">
        <v>20622</v>
      </c>
      <c r="F9251" s="67" t="s">
        <v>28712</v>
      </c>
      <c r="G9251" s="67" t="s">
        <v>31650</v>
      </c>
      <c r="I9251" s="3" t="s">
        <v>6298</v>
      </c>
      <c r="J9251" s="3" t="str">
        <f>IF($B9251="SINAPI",IF(ISNUMBER(MATCH(Banco!$C9251,Analitico!$A:$A,0)),INDEX(Analitico!E:E,MATCH(Banco!$C9251,Analitico!$A:$A,0))&amp;"%",""),"")</f>
        <v/>
      </c>
      <c r="K9251" s="3" t="str">
        <f>IF($B9251="SINAPI",IF(ISNUMBER(MATCH(Banco!$C9251,Analitico!$A:$A,0)),INDEX(Analitico!F:F,MATCH(Banco!$C9251,Analitico!$A:$A,0))&amp;"%",""),"")</f>
        <v/>
      </c>
    </row>
    <row r="9252" spans="1:11" ht="22.5" x14ac:dyDescent="0.2">
      <c r="A9252" s="1" t="str">
        <f t="shared" si="146"/>
        <v>SINAPI 92928</v>
      </c>
      <c r="B9252" s="3" t="s">
        <v>21527</v>
      </c>
      <c r="C9252" s="3" t="s">
        <v>10574</v>
      </c>
      <c r="D9252" s="2" t="s">
        <v>17726</v>
      </c>
      <c r="E9252" s="3" t="s">
        <v>20622</v>
      </c>
      <c r="F9252" s="67" t="s">
        <v>36895</v>
      </c>
      <c r="G9252" s="67" t="s">
        <v>31519</v>
      </c>
      <c r="I9252" s="3" t="s">
        <v>6298</v>
      </c>
      <c r="J9252" s="3" t="str">
        <f>IF($B9252="SINAPI",IF(ISNUMBER(MATCH(Banco!$C9252,Analitico!$A:$A,0)),INDEX(Analitico!E:E,MATCH(Banco!$C9252,Analitico!$A:$A,0))&amp;"%",""),"")</f>
        <v/>
      </c>
      <c r="K9252" s="3" t="str">
        <f>IF($B9252="SINAPI",IF(ISNUMBER(MATCH(Banco!$C9252,Analitico!$A:$A,0)),INDEX(Analitico!F:F,MATCH(Banco!$C9252,Analitico!$A:$A,0))&amp;"%",""),"")</f>
        <v/>
      </c>
    </row>
    <row r="9253" spans="1:11" ht="22.5" x14ac:dyDescent="0.2">
      <c r="A9253" s="1" t="str">
        <f t="shared" si="146"/>
        <v>SINAPI 92929</v>
      </c>
      <c r="B9253" s="3" t="s">
        <v>21527</v>
      </c>
      <c r="C9253" s="3" t="s">
        <v>10575</v>
      </c>
      <c r="D9253" s="2" t="s">
        <v>17727</v>
      </c>
      <c r="E9253" s="3" t="s">
        <v>20622</v>
      </c>
      <c r="F9253" s="67" t="s">
        <v>36895</v>
      </c>
      <c r="G9253" s="67" t="s">
        <v>31519</v>
      </c>
      <c r="I9253" s="3" t="s">
        <v>6298</v>
      </c>
      <c r="J9253" s="3" t="str">
        <f>IF($B9253="SINAPI",IF(ISNUMBER(MATCH(Banco!$C9253,Analitico!$A:$A,0)),INDEX(Analitico!E:E,MATCH(Banco!$C9253,Analitico!$A:$A,0))&amp;"%",""),"")</f>
        <v/>
      </c>
      <c r="K9253" s="3" t="str">
        <f>IF($B9253="SINAPI",IF(ISNUMBER(MATCH(Banco!$C9253,Analitico!$A:$A,0)),INDEX(Analitico!F:F,MATCH(Banco!$C9253,Analitico!$A:$A,0))&amp;"%",""),"")</f>
        <v/>
      </c>
    </row>
    <row r="9254" spans="1:11" ht="22.5" x14ac:dyDescent="0.2">
      <c r="A9254" s="1" t="str">
        <f t="shared" si="146"/>
        <v>SINAPI 92930</v>
      </c>
      <c r="B9254" s="3" t="s">
        <v>21527</v>
      </c>
      <c r="C9254" s="3" t="s">
        <v>10576</v>
      </c>
      <c r="D9254" s="2" t="s">
        <v>17728</v>
      </c>
      <c r="E9254" s="3" t="s">
        <v>20622</v>
      </c>
      <c r="F9254" s="67" t="s">
        <v>36895</v>
      </c>
      <c r="G9254" s="67" t="s">
        <v>31519</v>
      </c>
      <c r="I9254" s="3" t="s">
        <v>6298</v>
      </c>
      <c r="J9254" s="3" t="str">
        <f>IF($B9254="SINAPI",IF(ISNUMBER(MATCH(Banco!$C9254,Analitico!$A:$A,0)),INDEX(Analitico!E:E,MATCH(Banco!$C9254,Analitico!$A:$A,0))&amp;"%",""),"")</f>
        <v/>
      </c>
      <c r="K9254" s="3" t="str">
        <f>IF($B9254="SINAPI",IF(ISNUMBER(MATCH(Banco!$C9254,Analitico!$A:$A,0)),INDEX(Analitico!F:F,MATCH(Banco!$C9254,Analitico!$A:$A,0))&amp;"%",""),"")</f>
        <v/>
      </c>
    </row>
    <row r="9255" spans="1:11" ht="22.5" x14ac:dyDescent="0.2">
      <c r="A9255" s="1" t="str">
        <f t="shared" si="146"/>
        <v>SINAPI 92931</v>
      </c>
      <c r="B9255" s="3" t="s">
        <v>21527</v>
      </c>
      <c r="C9255" s="3" t="s">
        <v>10577</v>
      </c>
      <c r="D9255" s="2" t="s">
        <v>17729</v>
      </c>
      <c r="E9255" s="3" t="s">
        <v>20622</v>
      </c>
      <c r="F9255" s="67" t="s">
        <v>39568</v>
      </c>
      <c r="G9255" s="67" t="s">
        <v>36716</v>
      </c>
      <c r="I9255" s="3" t="s">
        <v>6298</v>
      </c>
      <c r="J9255" s="3" t="str">
        <f>IF($B9255="SINAPI",IF(ISNUMBER(MATCH(Banco!$C9255,Analitico!$A:$A,0)),INDEX(Analitico!E:E,MATCH(Banco!$C9255,Analitico!$A:$A,0))&amp;"%",""),"")</f>
        <v/>
      </c>
      <c r="K9255" s="3" t="str">
        <f>IF($B9255="SINAPI",IF(ISNUMBER(MATCH(Banco!$C9255,Analitico!$A:$A,0)),INDEX(Analitico!F:F,MATCH(Banco!$C9255,Analitico!$A:$A,0))&amp;"%",""),"")</f>
        <v/>
      </c>
    </row>
    <row r="9256" spans="1:11" ht="22.5" x14ac:dyDescent="0.2">
      <c r="A9256" s="1" t="str">
        <f t="shared" si="146"/>
        <v>SINAPI 92932</v>
      </c>
      <c r="B9256" s="3" t="s">
        <v>21527</v>
      </c>
      <c r="C9256" s="3" t="s">
        <v>10578</v>
      </c>
      <c r="D9256" s="2" t="s">
        <v>17730</v>
      </c>
      <c r="E9256" s="3" t="s">
        <v>20622</v>
      </c>
      <c r="F9256" s="67" t="s">
        <v>39568</v>
      </c>
      <c r="G9256" s="67" t="s">
        <v>36716</v>
      </c>
      <c r="I9256" s="3" t="s">
        <v>6298</v>
      </c>
      <c r="J9256" s="3" t="str">
        <f>IF($B9256="SINAPI",IF(ISNUMBER(MATCH(Banco!$C9256,Analitico!$A:$A,0)),INDEX(Analitico!E:E,MATCH(Banco!$C9256,Analitico!$A:$A,0))&amp;"%",""),"")</f>
        <v/>
      </c>
      <c r="K9256" s="3" t="str">
        <f>IF($B9256="SINAPI",IF(ISNUMBER(MATCH(Banco!$C9256,Analitico!$A:$A,0)),INDEX(Analitico!F:F,MATCH(Banco!$C9256,Analitico!$A:$A,0))&amp;"%",""),"")</f>
        <v/>
      </c>
    </row>
    <row r="9257" spans="1:11" ht="22.5" x14ac:dyDescent="0.2">
      <c r="A9257" s="1" t="str">
        <f t="shared" si="146"/>
        <v>SINAPI 92933</v>
      </c>
      <c r="B9257" s="3" t="s">
        <v>21527</v>
      </c>
      <c r="C9257" s="3" t="s">
        <v>10579</v>
      </c>
      <c r="D9257" s="2" t="s">
        <v>17731</v>
      </c>
      <c r="E9257" s="3" t="s">
        <v>20622</v>
      </c>
      <c r="F9257" s="67" t="s">
        <v>39568</v>
      </c>
      <c r="G9257" s="67" t="s">
        <v>36716</v>
      </c>
      <c r="I9257" s="3" t="s">
        <v>6298</v>
      </c>
      <c r="J9257" s="3" t="str">
        <f>IF($B9257="SINAPI",IF(ISNUMBER(MATCH(Banco!$C9257,Analitico!$A:$A,0)),INDEX(Analitico!E:E,MATCH(Banco!$C9257,Analitico!$A:$A,0))&amp;"%",""),"")</f>
        <v/>
      </c>
      <c r="K9257" s="3" t="str">
        <f>IF($B9257="SINAPI",IF(ISNUMBER(MATCH(Banco!$C9257,Analitico!$A:$A,0)),INDEX(Analitico!F:F,MATCH(Banco!$C9257,Analitico!$A:$A,0))&amp;"%",""),"")</f>
        <v/>
      </c>
    </row>
    <row r="9258" spans="1:11" ht="22.5" x14ac:dyDescent="0.2">
      <c r="A9258" s="1" t="str">
        <f t="shared" si="146"/>
        <v>SINAPI 92934</v>
      </c>
      <c r="B9258" s="3" t="s">
        <v>21527</v>
      </c>
      <c r="C9258" s="3" t="s">
        <v>10580</v>
      </c>
      <c r="D9258" s="2" t="s">
        <v>17732</v>
      </c>
      <c r="E9258" s="3" t="s">
        <v>20622</v>
      </c>
      <c r="F9258" s="67" t="s">
        <v>31754</v>
      </c>
      <c r="G9258" s="67" t="s">
        <v>36717</v>
      </c>
      <c r="I9258" s="3" t="s">
        <v>6298</v>
      </c>
      <c r="J9258" s="3" t="str">
        <f>IF($B9258="SINAPI",IF(ISNUMBER(MATCH(Banco!$C9258,Analitico!$A:$A,0)),INDEX(Analitico!E:E,MATCH(Banco!$C9258,Analitico!$A:$A,0))&amp;"%",""),"")</f>
        <v/>
      </c>
      <c r="K9258" s="3" t="str">
        <f>IF($B9258="SINAPI",IF(ISNUMBER(MATCH(Banco!$C9258,Analitico!$A:$A,0)),INDEX(Analitico!F:F,MATCH(Banco!$C9258,Analitico!$A:$A,0))&amp;"%",""),"")</f>
        <v/>
      </c>
    </row>
    <row r="9259" spans="1:11" ht="22.5" x14ac:dyDescent="0.2">
      <c r="A9259" s="1" t="str">
        <f t="shared" si="146"/>
        <v>SINAPI 92935</v>
      </c>
      <c r="B9259" s="3" t="s">
        <v>21527</v>
      </c>
      <c r="C9259" s="3" t="s">
        <v>10581</v>
      </c>
      <c r="D9259" s="2" t="s">
        <v>17733</v>
      </c>
      <c r="E9259" s="3" t="s">
        <v>20622</v>
      </c>
      <c r="F9259" s="67" t="s">
        <v>31754</v>
      </c>
      <c r="G9259" s="67" t="s">
        <v>36717</v>
      </c>
      <c r="I9259" s="3" t="s">
        <v>6298</v>
      </c>
      <c r="J9259" s="3" t="str">
        <f>IF($B9259="SINAPI",IF(ISNUMBER(MATCH(Banco!$C9259,Analitico!$A:$A,0)),INDEX(Analitico!E:E,MATCH(Banco!$C9259,Analitico!$A:$A,0))&amp;"%",""),"")</f>
        <v/>
      </c>
      <c r="K9259" s="3" t="str">
        <f>IF($B9259="SINAPI",IF(ISNUMBER(MATCH(Banco!$C9259,Analitico!$A:$A,0)),INDEX(Analitico!F:F,MATCH(Banco!$C9259,Analitico!$A:$A,0))&amp;"%",""),"")</f>
        <v/>
      </c>
    </row>
    <row r="9260" spans="1:11" ht="22.5" x14ac:dyDescent="0.2">
      <c r="A9260" s="1" t="str">
        <f t="shared" si="146"/>
        <v>SINAPI 92936</v>
      </c>
      <c r="B9260" s="3" t="s">
        <v>21527</v>
      </c>
      <c r="C9260" s="3" t="s">
        <v>10582</v>
      </c>
      <c r="D9260" s="2" t="s">
        <v>17734</v>
      </c>
      <c r="E9260" s="3" t="s">
        <v>20622</v>
      </c>
      <c r="F9260" s="67" t="s">
        <v>32239</v>
      </c>
      <c r="G9260" s="67" t="s">
        <v>36718</v>
      </c>
      <c r="I9260" s="3" t="s">
        <v>6298</v>
      </c>
      <c r="J9260" s="3" t="str">
        <f>IF($B9260="SINAPI",IF(ISNUMBER(MATCH(Banco!$C9260,Analitico!$A:$A,0)),INDEX(Analitico!E:E,MATCH(Banco!$C9260,Analitico!$A:$A,0))&amp;"%",""),"")</f>
        <v/>
      </c>
      <c r="K9260" s="3" t="str">
        <f>IF($B9260="SINAPI",IF(ISNUMBER(MATCH(Banco!$C9260,Analitico!$A:$A,0)),INDEX(Analitico!F:F,MATCH(Banco!$C9260,Analitico!$A:$A,0))&amp;"%",""),"")</f>
        <v/>
      </c>
    </row>
    <row r="9261" spans="1:11" ht="22.5" x14ac:dyDescent="0.2">
      <c r="A9261" s="1" t="str">
        <f t="shared" si="146"/>
        <v>SINAPI 92937</v>
      </c>
      <c r="B9261" s="3" t="s">
        <v>21527</v>
      </c>
      <c r="C9261" s="3" t="s">
        <v>10583</v>
      </c>
      <c r="D9261" s="2" t="s">
        <v>17735</v>
      </c>
      <c r="E9261" s="3" t="s">
        <v>20622</v>
      </c>
      <c r="F9261" s="67" t="s">
        <v>32239</v>
      </c>
      <c r="G9261" s="67" t="s">
        <v>36718</v>
      </c>
      <c r="I9261" s="3" t="s">
        <v>6298</v>
      </c>
      <c r="J9261" s="3" t="str">
        <f>IF($B9261="SINAPI",IF(ISNUMBER(MATCH(Banco!$C9261,Analitico!$A:$A,0)),INDEX(Analitico!E:E,MATCH(Banco!$C9261,Analitico!$A:$A,0))&amp;"%",""),"")</f>
        <v/>
      </c>
      <c r="K9261" s="3" t="str">
        <f>IF($B9261="SINAPI",IF(ISNUMBER(MATCH(Banco!$C9261,Analitico!$A:$A,0)),INDEX(Analitico!F:F,MATCH(Banco!$C9261,Analitico!$A:$A,0))&amp;"%",""),"")</f>
        <v/>
      </c>
    </row>
    <row r="9262" spans="1:11" ht="22.5" x14ac:dyDescent="0.2">
      <c r="A9262" s="1" t="str">
        <f t="shared" si="146"/>
        <v>SINAPI 92938</v>
      </c>
      <c r="B9262" s="3" t="s">
        <v>21527</v>
      </c>
      <c r="C9262" s="3" t="s">
        <v>10584</v>
      </c>
      <c r="D9262" s="2" t="s">
        <v>17736</v>
      </c>
      <c r="E9262" s="3" t="s">
        <v>20622</v>
      </c>
      <c r="F9262" s="67" t="s">
        <v>28745</v>
      </c>
      <c r="G9262" s="67" t="s">
        <v>21141</v>
      </c>
      <c r="I9262" s="3" t="s">
        <v>6298</v>
      </c>
      <c r="J9262" s="3" t="str">
        <f>IF($B9262="SINAPI",IF(ISNUMBER(MATCH(Banco!$C9262,Analitico!$A:$A,0)),INDEX(Analitico!E:E,MATCH(Banco!$C9262,Analitico!$A:$A,0))&amp;"%",""),"")</f>
        <v/>
      </c>
      <c r="K9262" s="3" t="str">
        <f>IF($B9262="SINAPI",IF(ISNUMBER(MATCH(Banco!$C9262,Analitico!$A:$A,0)),INDEX(Analitico!F:F,MATCH(Banco!$C9262,Analitico!$A:$A,0))&amp;"%",""),"")</f>
        <v/>
      </c>
    </row>
    <row r="9263" spans="1:11" ht="22.5" x14ac:dyDescent="0.2">
      <c r="A9263" s="1" t="str">
        <f t="shared" si="146"/>
        <v>SINAPI 92939</v>
      </c>
      <c r="B9263" s="3" t="s">
        <v>21527</v>
      </c>
      <c r="C9263" s="3" t="s">
        <v>10585</v>
      </c>
      <c r="D9263" s="2" t="s">
        <v>17737</v>
      </c>
      <c r="E9263" s="3" t="s">
        <v>20622</v>
      </c>
      <c r="F9263" s="67" t="s">
        <v>30036</v>
      </c>
      <c r="G9263" s="67" t="s">
        <v>34280</v>
      </c>
      <c r="I9263" s="3" t="s">
        <v>6298</v>
      </c>
      <c r="J9263" s="3" t="str">
        <f>IF($B9263="SINAPI",IF(ISNUMBER(MATCH(Banco!$C9263,Analitico!$A:$A,0)),INDEX(Analitico!E:E,MATCH(Banco!$C9263,Analitico!$A:$A,0))&amp;"%",""),"")</f>
        <v/>
      </c>
      <c r="K9263" s="3" t="str">
        <f>IF($B9263="SINAPI",IF(ISNUMBER(MATCH(Banco!$C9263,Analitico!$A:$A,0)),INDEX(Analitico!F:F,MATCH(Banco!$C9263,Analitico!$A:$A,0))&amp;"%",""),"")</f>
        <v/>
      </c>
    </row>
    <row r="9264" spans="1:11" ht="22.5" x14ac:dyDescent="0.2">
      <c r="A9264" s="1" t="str">
        <f t="shared" si="146"/>
        <v>SINAPI 92940</v>
      </c>
      <c r="B9264" s="3" t="s">
        <v>21527</v>
      </c>
      <c r="C9264" s="3" t="s">
        <v>10586</v>
      </c>
      <c r="D9264" s="2" t="s">
        <v>17738</v>
      </c>
      <c r="E9264" s="3" t="s">
        <v>20622</v>
      </c>
      <c r="F9264" s="67" t="s">
        <v>21277</v>
      </c>
      <c r="G9264" s="67" t="s">
        <v>34250</v>
      </c>
      <c r="I9264" s="3" t="s">
        <v>6298</v>
      </c>
      <c r="J9264" s="3" t="str">
        <f>IF($B9264="SINAPI",IF(ISNUMBER(MATCH(Banco!$C9264,Analitico!$A:$A,0)),INDEX(Analitico!E:E,MATCH(Banco!$C9264,Analitico!$A:$A,0))&amp;"%",""),"")</f>
        <v/>
      </c>
      <c r="K9264" s="3" t="str">
        <f>IF($B9264="SINAPI",IF(ISNUMBER(MATCH(Banco!$C9264,Analitico!$A:$A,0)),INDEX(Analitico!F:F,MATCH(Banco!$C9264,Analitico!$A:$A,0))&amp;"%",""),"")</f>
        <v/>
      </c>
    </row>
    <row r="9265" spans="1:11" ht="22.5" x14ac:dyDescent="0.2">
      <c r="A9265" s="1" t="str">
        <f t="shared" si="146"/>
        <v>SINAPI 92941</v>
      </c>
      <c r="B9265" s="3" t="s">
        <v>21527</v>
      </c>
      <c r="C9265" s="3" t="s">
        <v>10587</v>
      </c>
      <c r="D9265" s="2" t="s">
        <v>17739</v>
      </c>
      <c r="E9265" s="3" t="s">
        <v>20622</v>
      </c>
      <c r="F9265" s="67" t="s">
        <v>20748</v>
      </c>
      <c r="G9265" s="67" t="s">
        <v>31067</v>
      </c>
      <c r="I9265" s="3" t="s">
        <v>6298</v>
      </c>
      <c r="J9265" s="3" t="str">
        <f>IF($B9265="SINAPI",IF(ISNUMBER(MATCH(Banco!$C9265,Analitico!$A:$A,0)),INDEX(Analitico!E:E,MATCH(Banco!$C9265,Analitico!$A:$A,0))&amp;"%",""),"")</f>
        <v/>
      </c>
      <c r="K9265" s="3" t="str">
        <f>IF($B9265="SINAPI",IF(ISNUMBER(MATCH(Banco!$C9265,Analitico!$A:$A,0)),INDEX(Analitico!F:F,MATCH(Banco!$C9265,Analitico!$A:$A,0))&amp;"%",""),"")</f>
        <v/>
      </c>
    </row>
    <row r="9266" spans="1:11" ht="22.5" x14ac:dyDescent="0.2">
      <c r="A9266" s="1" t="str">
        <f t="shared" si="146"/>
        <v>SINAPI 92942</v>
      </c>
      <c r="B9266" s="3" t="s">
        <v>21527</v>
      </c>
      <c r="C9266" s="3" t="s">
        <v>10588</v>
      </c>
      <c r="D9266" s="2" t="s">
        <v>17740</v>
      </c>
      <c r="E9266" s="3" t="s">
        <v>20622</v>
      </c>
      <c r="F9266" s="67" t="s">
        <v>20748</v>
      </c>
      <c r="G9266" s="67" t="s">
        <v>31067</v>
      </c>
      <c r="I9266" s="3" t="s">
        <v>6298</v>
      </c>
      <c r="J9266" s="3" t="str">
        <f>IF($B9266="SINAPI",IF(ISNUMBER(MATCH(Banco!$C9266,Analitico!$A:$A,0)),INDEX(Analitico!E:E,MATCH(Banco!$C9266,Analitico!$A:$A,0))&amp;"%",""),"")</f>
        <v/>
      </c>
      <c r="K9266" s="3" t="str">
        <f>IF($B9266="SINAPI",IF(ISNUMBER(MATCH(Banco!$C9266,Analitico!$A:$A,0)),INDEX(Analitico!F:F,MATCH(Banco!$C9266,Analitico!$A:$A,0))&amp;"%",""),"")</f>
        <v/>
      </c>
    </row>
    <row r="9267" spans="1:11" ht="22.5" x14ac:dyDescent="0.2">
      <c r="A9267" s="1" t="str">
        <f t="shared" si="146"/>
        <v>SINAPI 92943</v>
      </c>
      <c r="B9267" s="3" t="s">
        <v>21527</v>
      </c>
      <c r="C9267" s="3" t="s">
        <v>10589</v>
      </c>
      <c r="D9267" s="2" t="s">
        <v>17741</v>
      </c>
      <c r="E9267" s="3" t="s">
        <v>20622</v>
      </c>
      <c r="F9267" s="67" t="s">
        <v>6081</v>
      </c>
      <c r="G9267" s="67" t="s">
        <v>34806</v>
      </c>
      <c r="I9267" s="3" t="s">
        <v>6298</v>
      </c>
      <c r="J9267" s="3" t="str">
        <f>IF($B9267="SINAPI",IF(ISNUMBER(MATCH(Banco!$C9267,Analitico!$A:$A,0)),INDEX(Analitico!E:E,MATCH(Banco!$C9267,Analitico!$A:$A,0))&amp;"%",""),"")</f>
        <v/>
      </c>
      <c r="K9267" s="3" t="str">
        <f>IF($B9267="SINAPI",IF(ISNUMBER(MATCH(Banco!$C9267,Analitico!$A:$A,0)),INDEX(Analitico!F:F,MATCH(Banco!$C9267,Analitico!$A:$A,0))&amp;"%",""),"")</f>
        <v/>
      </c>
    </row>
    <row r="9268" spans="1:11" ht="22.5" x14ac:dyDescent="0.2">
      <c r="A9268" s="1" t="str">
        <f t="shared" si="146"/>
        <v>SINAPI 92944</v>
      </c>
      <c r="B9268" s="3" t="s">
        <v>21527</v>
      </c>
      <c r="C9268" s="3" t="s">
        <v>10590</v>
      </c>
      <c r="D9268" s="2" t="s">
        <v>17742</v>
      </c>
      <c r="E9268" s="3" t="s">
        <v>20622</v>
      </c>
      <c r="F9268" s="67" t="s">
        <v>6081</v>
      </c>
      <c r="G9268" s="67" t="s">
        <v>34806</v>
      </c>
      <c r="I9268" s="3" t="s">
        <v>6298</v>
      </c>
      <c r="J9268" s="3" t="str">
        <f>IF($B9268="SINAPI",IF(ISNUMBER(MATCH(Banco!$C9268,Analitico!$A:$A,0)),INDEX(Analitico!E:E,MATCH(Banco!$C9268,Analitico!$A:$A,0))&amp;"%",""),"")</f>
        <v/>
      </c>
      <c r="K9268" s="3" t="str">
        <f>IF($B9268="SINAPI",IF(ISNUMBER(MATCH(Banco!$C9268,Analitico!$A:$A,0)),INDEX(Analitico!F:F,MATCH(Banco!$C9268,Analitico!$A:$A,0))&amp;"%",""),"")</f>
        <v/>
      </c>
    </row>
    <row r="9269" spans="1:11" ht="22.5" x14ac:dyDescent="0.2">
      <c r="A9269" s="1" t="str">
        <f t="shared" si="146"/>
        <v>SINAPI 92945</v>
      </c>
      <c r="B9269" s="3" t="s">
        <v>21527</v>
      </c>
      <c r="C9269" s="3" t="s">
        <v>10591</v>
      </c>
      <c r="D9269" s="2" t="s">
        <v>17743</v>
      </c>
      <c r="E9269" s="3" t="s">
        <v>20622</v>
      </c>
      <c r="F9269" s="67" t="s">
        <v>6081</v>
      </c>
      <c r="G9269" s="67" t="s">
        <v>34806</v>
      </c>
      <c r="I9269" s="3" t="s">
        <v>6298</v>
      </c>
      <c r="J9269" s="3" t="str">
        <f>IF($B9269="SINAPI",IF(ISNUMBER(MATCH(Banco!$C9269,Analitico!$A:$A,0)),INDEX(Analitico!E:E,MATCH(Banco!$C9269,Analitico!$A:$A,0))&amp;"%",""),"")</f>
        <v/>
      </c>
      <c r="K9269" s="3" t="str">
        <f>IF($B9269="SINAPI",IF(ISNUMBER(MATCH(Banco!$C9269,Analitico!$A:$A,0)),INDEX(Analitico!F:F,MATCH(Banco!$C9269,Analitico!$A:$A,0))&amp;"%",""),"")</f>
        <v/>
      </c>
    </row>
    <row r="9270" spans="1:11" ht="22.5" x14ac:dyDescent="0.2">
      <c r="A9270" s="1" t="str">
        <f t="shared" si="146"/>
        <v>SINAPI 92946</v>
      </c>
      <c r="B9270" s="3" t="s">
        <v>21527</v>
      </c>
      <c r="C9270" s="3" t="s">
        <v>10592</v>
      </c>
      <c r="D9270" s="2" t="s">
        <v>17744</v>
      </c>
      <c r="E9270" s="3" t="s">
        <v>20622</v>
      </c>
      <c r="F9270" s="67" t="s">
        <v>31653</v>
      </c>
      <c r="G9270" s="67" t="s">
        <v>32066</v>
      </c>
      <c r="I9270" s="3" t="s">
        <v>6298</v>
      </c>
      <c r="J9270" s="3" t="str">
        <f>IF($B9270="SINAPI",IF(ISNUMBER(MATCH(Banco!$C9270,Analitico!$A:$A,0)),INDEX(Analitico!E:E,MATCH(Banco!$C9270,Analitico!$A:$A,0))&amp;"%",""),"")</f>
        <v/>
      </c>
      <c r="K9270" s="3" t="str">
        <f>IF($B9270="SINAPI",IF(ISNUMBER(MATCH(Banco!$C9270,Analitico!$A:$A,0)),INDEX(Analitico!F:F,MATCH(Banco!$C9270,Analitico!$A:$A,0))&amp;"%",""),"")</f>
        <v/>
      </c>
    </row>
    <row r="9271" spans="1:11" ht="22.5" x14ac:dyDescent="0.2">
      <c r="A9271" s="1" t="str">
        <f t="shared" si="146"/>
        <v>SINAPI 92947</v>
      </c>
      <c r="B9271" s="3" t="s">
        <v>21527</v>
      </c>
      <c r="C9271" s="3" t="s">
        <v>10593</v>
      </c>
      <c r="D9271" s="2" t="s">
        <v>17745</v>
      </c>
      <c r="E9271" s="3" t="s">
        <v>20622</v>
      </c>
      <c r="F9271" s="67" t="s">
        <v>31653</v>
      </c>
      <c r="G9271" s="67" t="s">
        <v>32066</v>
      </c>
      <c r="I9271" s="3" t="s">
        <v>6298</v>
      </c>
      <c r="J9271" s="3" t="str">
        <f>IF($B9271="SINAPI",IF(ISNUMBER(MATCH(Banco!$C9271,Analitico!$A:$A,0)),INDEX(Analitico!E:E,MATCH(Banco!$C9271,Analitico!$A:$A,0))&amp;"%",""),"")</f>
        <v/>
      </c>
      <c r="K9271" s="3" t="str">
        <f>IF($B9271="SINAPI",IF(ISNUMBER(MATCH(Banco!$C9271,Analitico!$A:$A,0)),INDEX(Analitico!F:F,MATCH(Banco!$C9271,Analitico!$A:$A,0))&amp;"%",""),"")</f>
        <v/>
      </c>
    </row>
    <row r="9272" spans="1:11" ht="22.5" x14ac:dyDescent="0.2">
      <c r="A9272" s="1" t="str">
        <f t="shared" si="146"/>
        <v>SINAPI 92948</v>
      </c>
      <c r="B9272" s="3" t="s">
        <v>21527</v>
      </c>
      <c r="C9272" s="3" t="s">
        <v>10594</v>
      </c>
      <c r="D9272" s="2" t="s">
        <v>17746</v>
      </c>
      <c r="E9272" s="3" t="s">
        <v>20622</v>
      </c>
      <c r="F9272" s="67" t="s">
        <v>31653</v>
      </c>
      <c r="G9272" s="67" t="s">
        <v>32066</v>
      </c>
      <c r="I9272" s="3" t="s">
        <v>6298</v>
      </c>
      <c r="J9272" s="3" t="str">
        <f>IF($B9272="SINAPI",IF(ISNUMBER(MATCH(Banco!$C9272,Analitico!$A:$A,0)),INDEX(Analitico!E:E,MATCH(Banco!$C9272,Analitico!$A:$A,0))&amp;"%",""),"")</f>
        <v/>
      </c>
      <c r="K9272" s="3" t="str">
        <f>IF($B9272="SINAPI",IF(ISNUMBER(MATCH(Banco!$C9272,Analitico!$A:$A,0)),INDEX(Analitico!F:F,MATCH(Banco!$C9272,Analitico!$A:$A,0))&amp;"%",""),"")</f>
        <v/>
      </c>
    </row>
    <row r="9273" spans="1:11" ht="22.5" x14ac:dyDescent="0.2">
      <c r="A9273" s="1" t="str">
        <f t="shared" si="146"/>
        <v>SINAPI 92949</v>
      </c>
      <c r="B9273" s="3" t="s">
        <v>21527</v>
      </c>
      <c r="C9273" s="3" t="s">
        <v>10595</v>
      </c>
      <c r="D9273" s="2" t="s">
        <v>17747</v>
      </c>
      <c r="E9273" s="3" t="s">
        <v>20622</v>
      </c>
      <c r="F9273" s="67" t="s">
        <v>39569</v>
      </c>
      <c r="G9273" s="67" t="s">
        <v>36719</v>
      </c>
      <c r="I9273" s="3" t="s">
        <v>6298</v>
      </c>
      <c r="J9273" s="3" t="str">
        <f>IF($B9273="SINAPI",IF(ISNUMBER(MATCH(Banco!$C9273,Analitico!$A:$A,0)),INDEX(Analitico!E:E,MATCH(Banco!$C9273,Analitico!$A:$A,0))&amp;"%",""),"")</f>
        <v/>
      </c>
      <c r="K9273" s="3" t="str">
        <f>IF($B9273="SINAPI",IF(ISNUMBER(MATCH(Banco!$C9273,Analitico!$A:$A,0)),INDEX(Analitico!F:F,MATCH(Banco!$C9273,Analitico!$A:$A,0))&amp;"%",""),"")</f>
        <v/>
      </c>
    </row>
    <row r="9274" spans="1:11" ht="22.5" x14ac:dyDescent="0.2">
      <c r="A9274" s="1" t="str">
        <f t="shared" si="146"/>
        <v>SINAPI 92950</v>
      </c>
      <c r="B9274" s="3" t="s">
        <v>21527</v>
      </c>
      <c r="C9274" s="3" t="s">
        <v>10596</v>
      </c>
      <c r="D9274" s="2" t="s">
        <v>17748</v>
      </c>
      <c r="E9274" s="3" t="s">
        <v>20622</v>
      </c>
      <c r="F9274" s="67" t="s">
        <v>39569</v>
      </c>
      <c r="G9274" s="67" t="s">
        <v>36719</v>
      </c>
      <c r="I9274" s="3" t="s">
        <v>6298</v>
      </c>
      <c r="J9274" s="3" t="str">
        <f>IF($B9274="SINAPI",IF(ISNUMBER(MATCH(Banco!$C9274,Analitico!$A:$A,0)),INDEX(Analitico!E:E,MATCH(Banco!$C9274,Analitico!$A:$A,0))&amp;"%",""),"")</f>
        <v/>
      </c>
      <c r="K9274" s="3" t="str">
        <f>IF($B9274="SINAPI",IF(ISNUMBER(MATCH(Banco!$C9274,Analitico!$A:$A,0)),INDEX(Analitico!F:F,MATCH(Banco!$C9274,Analitico!$A:$A,0))&amp;"%",""),"")</f>
        <v/>
      </c>
    </row>
    <row r="9275" spans="1:11" ht="22.5" x14ac:dyDescent="0.2">
      <c r="A9275" s="1" t="str">
        <f t="shared" si="146"/>
        <v>SINAPI 92951</v>
      </c>
      <c r="B9275" s="3" t="s">
        <v>21527</v>
      </c>
      <c r="C9275" s="3" t="s">
        <v>10597</v>
      </c>
      <c r="D9275" s="2" t="s">
        <v>17749</v>
      </c>
      <c r="E9275" s="3" t="s">
        <v>20622</v>
      </c>
      <c r="F9275" s="67" t="s">
        <v>39570</v>
      </c>
      <c r="G9275" s="67" t="s">
        <v>36720</v>
      </c>
      <c r="I9275" s="3" t="s">
        <v>6298</v>
      </c>
      <c r="J9275" s="3" t="str">
        <f>IF($B9275="SINAPI",IF(ISNUMBER(MATCH(Banco!$C9275,Analitico!$A:$A,0)),INDEX(Analitico!E:E,MATCH(Banco!$C9275,Analitico!$A:$A,0))&amp;"%",""),"")</f>
        <v/>
      </c>
      <c r="K9275" s="3" t="str">
        <f>IF($B9275="SINAPI",IF(ISNUMBER(MATCH(Banco!$C9275,Analitico!$A:$A,0)),INDEX(Analitico!F:F,MATCH(Banco!$C9275,Analitico!$A:$A,0))&amp;"%",""),"")</f>
        <v/>
      </c>
    </row>
    <row r="9276" spans="1:11" ht="22.5" x14ac:dyDescent="0.2">
      <c r="A9276" s="1" t="str">
        <f t="shared" si="146"/>
        <v>SINAPI 92952</v>
      </c>
      <c r="B9276" s="3" t="s">
        <v>21527</v>
      </c>
      <c r="C9276" s="3" t="s">
        <v>10598</v>
      </c>
      <c r="D9276" s="2" t="s">
        <v>17750</v>
      </c>
      <c r="E9276" s="3" t="s">
        <v>20622</v>
      </c>
      <c r="F9276" s="67" t="s">
        <v>39570</v>
      </c>
      <c r="G9276" s="67" t="s">
        <v>36720</v>
      </c>
      <c r="I9276" s="3" t="s">
        <v>6298</v>
      </c>
      <c r="J9276" s="3" t="str">
        <f>IF($B9276="SINAPI",IF(ISNUMBER(MATCH(Banco!$C9276,Analitico!$A:$A,0)),INDEX(Analitico!E:E,MATCH(Banco!$C9276,Analitico!$A:$A,0))&amp;"%",""),"")</f>
        <v/>
      </c>
      <c r="K9276" s="3" t="str">
        <f>IF($B9276="SINAPI",IF(ISNUMBER(MATCH(Banco!$C9276,Analitico!$A:$A,0)),INDEX(Analitico!F:F,MATCH(Banco!$C9276,Analitico!$A:$A,0))&amp;"%",""),"")</f>
        <v/>
      </c>
    </row>
    <row r="9277" spans="1:11" ht="22.5" x14ac:dyDescent="0.2">
      <c r="A9277" s="1" t="str">
        <f t="shared" si="146"/>
        <v>SINAPI 92953</v>
      </c>
      <c r="B9277" s="3" t="s">
        <v>21527</v>
      </c>
      <c r="C9277" s="3" t="s">
        <v>10599</v>
      </c>
      <c r="D9277" s="2" t="s">
        <v>17751</v>
      </c>
      <c r="E9277" s="3" t="s">
        <v>20622</v>
      </c>
      <c r="F9277" s="67" t="s">
        <v>39571</v>
      </c>
      <c r="G9277" s="67" t="s">
        <v>21833</v>
      </c>
      <c r="I9277" s="3" t="s">
        <v>6298</v>
      </c>
      <c r="J9277" s="3" t="str">
        <f>IF($B9277="SINAPI",IF(ISNUMBER(MATCH(Banco!$C9277,Analitico!$A:$A,0)),INDEX(Analitico!E:E,MATCH(Banco!$C9277,Analitico!$A:$A,0))&amp;"%",""),"")</f>
        <v/>
      </c>
      <c r="K9277" s="3" t="str">
        <f>IF($B9277="SINAPI",IF(ISNUMBER(MATCH(Banco!$C9277,Analitico!$A:$A,0)),INDEX(Analitico!F:F,MATCH(Banco!$C9277,Analitico!$A:$A,0))&amp;"%",""),"")</f>
        <v/>
      </c>
    </row>
    <row r="9278" spans="1:11" ht="22.5" x14ac:dyDescent="0.2">
      <c r="A9278" s="1" t="str">
        <f t="shared" si="146"/>
        <v>SINAPI 93050</v>
      </c>
      <c r="B9278" s="3" t="s">
        <v>21527</v>
      </c>
      <c r="C9278" s="3" t="s">
        <v>10600</v>
      </c>
      <c r="D9278" s="2" t="s">
        <v>17752</v>
      </c>
      <c r="E9278" s="3" t="s">
        <v>20622</v>
      </c>
      <c r="F9278" s="67" t="s">
        <v>5288</v>
      </c>
      <c r="G9278" s="67" t="s">
        <v>21003</v>
      </c>
      <c r="I9278" s="3" t="s">
        <v>6300</v>
      </c>
      <c r="J9278" s="3" t="str">
        <f>IF($B9278="SINAPI",IF(ISNUMBER(MATCH(Banco!$C9278,Analitico!$A:$A,0)),INDEX(Analitico!E:E,MATCH(Banco!$C9278,Analitico!$A:$A,0))&amp;"%",""),"")</f>
        <v/>
      </c>
      <c r="K9278" s="3" t="str">
        <f>IF($B9278="SINAPI",IF(ISNUMBER(MATCH(Banco!$C9278,Analitico!$A:$A,0)),INDEX(Analitico!F:F,MATCH(Banco!$C9278,Analitico!$A:$A,0))&amp;"%",""),"")</f>
        <v/>
      </c>
    </row>
    <row r="9279" spans="1:11" ht="22.5" x14ac:dyDescent="0.2">
      <c r="A9279" s="1" t="str">
        <f t="shared" si="146"/>
        <v>SINAPI 93052</v>
      </c>
      <c r="B9279" s="3" t="s">
        <v>21527</v>
      </c>
      <c r="C9279" s="3" t="s">
        <v>10601</v>
      </c>
      <c r="D9279" s="2" t="s">
        <v>17753</v>
      </c>
      <c r="E9279" s="3" t="s">
        <v>20622</v>
      </c>
      <c r="F9279" s="67" t="s">
        <v>39572</v>
      </c>
      <c r="G9279" s="67" t="s">
        <v>36721</v>
      </c>
      <c r="I9279" s="3" t="s">
        <v>6300</v>
      </c>
      <c r="J9279" s="3" t="str">
        <f>IF($B9279="SINAPI",IF(ISNUMBER(MATCH(Banco!$C9279,Analitico!$A:$A,0)),INDEX(Analitico!E:E,MATCH(Banco!$C9279,Analitico!$A:$A,0))&amp;"%",""),"")</f>
        <v/>
      </c>
      <c r="K9279" s="3" t="str">
        <f>IF($B9279="SINAPI",IF(ISNUMBER(MATCH(Banco!$C9279,Analitico!$A:$A,0)),INDEX(Analitico!F:F,MATCH(Banco!$C9279,Analitico!$A:$A,0))&amp;"%",""),"")</f>
        <v/>
      </c>
    </row>
    <row r="9280" spans="1:11" ht="22.5" x14ac:dyDescent="0.2">
      <c r="A9280" s="1" t="str">
        <f t="shared" si="146"/>
        <v>SINAPI 93054</v>
      </c>
      <c r="B9280" s="3" t="s">
        <v>21527</v>
      </c>
      <c r="C9280" s="3" t="s">
        <v>10602</v>
      </c>
      <c r="D9280" s="2" t="s">
        <v>17754</v>
      </c>
      <c r="E9280" s="3" t="s">
        <v>20622</v>
      </c>
      <c r="F9280" s="67" t="s">
        <v>21398</v>
      </c>
      <c r="G9280" s="67" t="s">
        <v>21624</v>
      </c>
      <c r="I9280" s="3" t="s">
        <v>6300</v>
      </c>
      <c r="J9280" s="3" t="str">
        <f>IF($B9280="SINAPI",IF(ISNUMBER(MATCH(Banco!$C9280,Analitico!$A:$A,0)),INDEX(Analitico!E:E,MATCH(Banco!$C9280,Analitico!$A:$A,0))&amp;"%",""),"")</f>
        <v/>
      </c>
      <c r="K9280" s="3" t="str">
        <f>IF($B9280="SINAPI",IF(ISNUMBER(MATCH(Banco!$C9280,Analitico!$A:$A,0)),INDEX(Analitico!F:F,MATCH(Banco!$C9280,Analitico!$A:$A,0))&amp;"%",""),"")</f>
        <v/>
      </c>
    </row>
    <row r="9281" spans="1:11" ht="22.5" x14ac:dyDescent="0.2">
      <c r="A9281" s="1" t="str">
        <f t="shared" si="146"/>
        <v>SINAPI 93055</v>
      </c>
      <c r="B9281" s="3" t="s">
        <v>21527</v>
      </c>
      <c r="C9281" s="3" t="s">
        <v>10603</v>
      </c>
      <c r="D9281" s="2" t="s">
        <v>17755</v>
      </c>
      <c r="E9281" s="3" t="s">
        <v>20622</v>
      </c>
      <c r="F9281" s="67" t="s">
        <v>32052</v>
      </c>
      <c r="G9281" s="67" t="s">
        <v>31771</v>
      </c>
      <c r="I9281" s="3" t="s">
        <v>6300</v>
      </c>
      <c r="J9281" s="3" t="str">
        <f>IF($B9281="SINAPI",IF(ISNUMBER(MATCH(Banco!$C9281,Analitico!$A:$A,0)),INDEX(Analitico!E:E,MATCH(Banco!$C9281,Analitico!$A:$A,0))&amp;"%",""),"")</f>
        <v/>
      </c>
      <c r="K9281" s="3" t="str">
        <f>IF($B9281="SINAPI",IF(ISNUMBER(MATCH(Banco!$C9281,Analitico!$A:$A,0)),INDEX(Analitico!F:F,MATCH(Banco!$C9281,Analitico!$A:$A,0))&amp;"%",""),"")</f>
        <v/>
      </c>
    </row>
    <row r="9282" spans="1:11" ht="22.5" x14ac:dyDescent="0.2">
      <c r="A9282" s="1" t="str">
        <f t="shared" si="146"/>
        <v>SINAPI 93056</v>
      </c>
      <c r="B9282" s="3" t="s">
        <v>21527</v>
      </c>
      <c r="C9282" s="3" t="s">
        <v>10604</v>
      </c>
      <c r="D9282" s="2" t="s">
        <v>17756</v>
      </c>
      <c r="E9282" s="3" t="s">
        <v>20622</v>
      </c>
      <c r="F9282" s="67" t="s">
        <v>31928</v>
      </c>
      <c r="G9282" s="67" t="s">
        <v>20900</v>
      </c>
      <c r="I9282" s="3" t="s">
        <v>6300</v>
      </c>
      <c r="J9282" s="3" t="str">
        <f>IF($B9282="SINAPI",IF(ISNUMBER(MATCH(Banco!$C9282,Analitico!$A:$A,0)),INDEX(Analitico!E:E,MATCH(Banco!$C9282,Analitico!$A:$A,0))&amp;"%",""),"")</f>
        <v/>
      </c>
      <c r="K9282" s="3" t="str">
        <f>IF($B9282="SINAPI",IF(ISNUMBER(MATCH(Banco!$C9282,Analitico!$A:$A,0)),INDEX(Analitico!F:F,MATCH(Banco!$C9282,Analitico!$A:$A,0))&amp;"%",""),"")</f>
        <v/>
      </c>
    </row>
    <row r="9283" spans="1:11" ht="22.5" x14ac:dyDescent="0.2">
      <c r="A9283" s="1" t="str">
        <f t="shared" si="146"/>
        <v>SINAPI 93057</v>
      </c>
      <c r="B9283" s="3" t="s">
        <v>21527</v>
      </c>
      <c r="C9283" s="3" t="s">
        <v>10605</v>
      </c>
      <c r="D9283" s="2" t="s">
        <v>17757</v>
      </c>
      <c r="E9283" s="3" t="s">
        <v>20622</v>
      </c>
      <c r="F9283" s="67" t="s">
        <v>21844</v>
      </c>
      <c r="G9283" s="67" t="s">
        <v>5625</v>
      </c>
      <c r="I9283" s="3" t="s">
        <v>6300</v>
      </c>
      <c r="J9283" s="3" t="str">
        <f>IF($B9283="SINAPI",IF(ISNUMBER(MATCH(Banco!$C9283,Analitico!$A:$A,0)),INDEX(Analitico!E:E,MATCH(Banco!$C9283,Analitico!$A:$A,0))&amp;"%",""),"")</f>
        <v/>
      </c>
      <c r="K9283" s="3" t="str">
        <f>IF($B9283="SINAPI",IF(ISNUMBER(MATCH(Banco!$C9283,Analitico!$A:$A,0)),INDEX(Analitico!F:F,MATCH(Banco!$C9283,Analitico!$A:$A,0))&amp;"%",""),"")</f>
        <v/>
      </c>
    </row>
    <row r="9284" spans="1:11" ht="22.5" x14ac:dyDescent="0.2">
      <c r="A9284" s="1" t="str">
        <f t="shared" si="146"/>
        <v>SINAPI 93058</v>
      </c>
      <c r="B9284" s="3" t="s">
        <v>21527</v>
      </c>
      <c r="C9284" s="3" t="s">
        <v>10606</v>
      </c>
      <c r="D9284" s="2" t="s">
        <v>17758</v>
      </c>
      <c r="E9284" s="3" t="s">
        <v>20622</v>
      </c>
      <c r="F9284" s="67" t="s">
        <v>39573</v>
      </c>
      <c r="G9284" s="67" t="s">
        <v>36722</v>
      </c>
      <c r="I9284" s="3" t="s">
        <v>6300</v>
      </c>
      <c r="J9284" s="3" t="str">
        <f>IF($B9284="SINAPI",IF(ISNUMBER(MATCH(Banco!$C9284,Analitico!$A:$A,0)),INDEX(Analitico!E:E,MATCH(Banco!$C9284,Analitico!$A:$A,0))&amp;"%",""),"")</f>
        <v/>
      </c>
      <c r="K9284" s="3" t="str">
        <f>IF($B9284="SINAPI",IF(ISNUMBER(MATCH(Banco!$C9284,Analitico!$A:$A,0)),INDEX(Analitico!F:F,MATCH(Banco!$C9284,Analitico!$A:$A,0))&amp;"%",""),"")</f>
        <v/>
      </c>
    </row>
    <row r="9285" spans="1:11" ht="22.5" x14ac:dyDescent="0.2">
      <c r="A9285" s="1" t="str">
        <f t="shared" si="146"/>
        <v>SINAPI 93059</v>
      </c>
      <c r="B9285" s="3" t="s">
        <v>21527</v>
      </c>
      <c r="C9285" s="3" t="s">
        <v>10607</v>
      </c>
      <c r="D9285" s="2" t="s">
        <v>17759</v>
      </c>
      <c r="E9285" s="3" t="s">
        <v>20622</v>
      </c>
      <c r="F9285" s="67" t="s">
        <v>30741</v>
      </c>
      <c r="G9285" s="67" t="s">
        <v>36723</v>
      </c>
      <c r="I9285" s="3" t="s">
        <v>6300</v>
      </c>
      <c r="J9285" s="3" t="str">
        <f>IF($B9285="SINAPI",IF(ISNUMBER(MATCH(Banco!$C9285,Analitico!$A:$A,0)),INDEX(Analitico!E:E,MATCH(Banco!$C9285,Analitico!$A:$A,0))&amp;"%",""),"")</f>
        <v/>
      </c>
      <c r="K9285" s="3" t="str">
        <f>IF($B9285="SINAPI",IF(ISNUMBER(MATCH(Banco!$C9285,Analitico!$A:$A,0)),INDEX(Analitico!F:F,MATCH(Banco!$C9285,Analitico!$A:$A,0))&amp;"%",""),"")</f>
        <v/>
      </c>
    </row>
    <row r="9286" spans="1:11" ht="22.5" x14ac:dyDescent="0.2">
      <c r="A9286" s="1" t="str">
        <f t="shared" si="146"/>
        <v>SINAPI 93060</v>
      </c>
      <c r="B9286" s="3" t="s">
        <v>21527</v>
      </c>
      <c r="C9286" s="3" t="s">
        <v>10608</v>
      </c>
      <c r="D9286" s="2" t="s">
        <v>17760</v>
      </c>
      <c r="E9286" s="3" t="s">
        <v>20622</v>
      </c>
      <c r="F9286" s="67" t="s">
        <v>30128</v>
      </c>
      <c r="G9286" s="67" t="s">
        <v>36724</v>
      </c>
      <c r="I9286" s="3" t="s">
        <v>6300</v>
      </c>
      <c r="J9286" s="3" t="str">
        <f>IF($B9286="SINAPI",IF(ISNUMBER(MATCH(Banco!$C9286,Analitico!$A:$A,0)),INDEX(Analitico!E:E,MATCH(Banco!$C9286,Analitico!$A:$A,0))&amp;"%",""),"")</f>
        <v/>
      </c>
      <c r="K9286" s="3" t="str">
        <f>IF($B9286="SINAPI",IF(ISNUMBER(MATCH(Banco!$C9286,Analitico!$A:$A,0)),INDEX(Analitico!F:F,MATCH(Banco!$C9286,Analitico!$A:$A,0))&amp;"%",""),"")</f>
        <v/>
      </c>
    </row>
    <row r="9287" spans="1:11" ht="22.5" x14ac:dyDescent="0.2">
      <c r="A9287" s="1" t="str">
        <f t="shared" si="146"/>
        <v>SINAPI 93061</v>
      </c>
      <c r="B9287" s="3" t="s">
        <v>21527</v>
      </c>
      <c r="C9287" s="3" t="s">
        <v>10609</v>
      </c>
      <c r="D9287" s="2" t="s">
        <v>17761</v>
      </c>
      <c r="E9287" s="3" t="s">
        <v>20622</v>
      </c>
      <c r="F9287" s="67" t="s">
        <v>5501</v>
      </c>
      <c r="G9287" s="67" t="s">
        <v>36725</v>
      </c>
      <c r="I9287" s="3" t="s">
        <v>6300</v>
      </c>
      <c r="J9287" s="3" t="str">
        <f>IF($B9287="SINAPI",IF(ISNUMBER(MATCH(Banco!$C9287,Analitico!$A:$A,0)),INDEX(Analitico!E:E,MATCH(Banco!$C9287,Analitico!$A:$A,0))&amp;"%",""),"")</f>
        <v/>
      </c>
      <c r="K9287" s="3" t="str">
        <f>IF($B9287="SINAPI",IF(ISNUMBER(MATCH(Banco!$C9287,Analitico!$A:$A,0)),INDEX(Analitico!F:F,MATCH(Banco!$C9287,Analitico!$A:$A,0))&amp;"%",""),"")</f>
        <v/>
      </c>
    </row>
    <row r="9288" spans="1:11" ht="22.5" x14ac:dyDescent="0.2">
      <c r="A9288" s="1" t="str">
        <f t="shared" si="146"/>
        <v>SINAPI 93062</v>
      </c>
      <c r="B9288" s="3" t="s">
        <v>21527</v>
      </c>
      <c r="C9288" s="3" t="s">
        <v>10610</v>
      </c>
      <c r="D9288" s="2" t="s">
        <v>17762</v>
      </c>
      <c r="E9288" s="3" t="s">
        <v>20622</v>
      </c>
      <c r="F9288" s="67" t="s">
        <v>28739</v>
      </c>
      <c r="G9288" s="67" t="s">
        <v>34578</v>
      </c>
      <c r="I9288" s="3" t="s">
        <v>6300</v>
      </c>
      <c r="J9288" s="3" t="str">
        <f>IF($B9288="SINAPI",IF(ISNUMBER(MATCH(Banco!$C9288,Analitico!$A:$A,0)),INDEX(Analitico!E:E,MATCH(Banco!$C9288,Analitico!$A:$A,0))&amp;"%",""),"")</f>
        <v/>
      </c>
      <c r="K9288" s="3" t="str">
        <f>IF($B9288="SINAPI",IF(ISNUMBER(MATCH(Banco!$C9288,Analitico!$A:$A,0)),INDEX(Analitico!F:F,MATCH(Banco!$C9288,Analitico!$A:$A,0))&amp;"%",""),"")</f>
        <v/>
      </c>
    </row>
    <row r="9289" spans="1:11" ht="22.5" x14ac:dyDescent="0.2">
      <c r="A9289" s="1" t="str">
        <f t="shared" si="146"/>
        <v>SINAPI 93063</v>
      </c>
      <c r="B9289" s="3" t="s">
        <v>21527</v>
      </c>
      <c r="C9289" s="3" t="s">
        <v>10611</v>
      </c>
      <c r="D9289" s="2" t="s">
        <v>17763</v>
      </c>
      <c r="E9289" s="3" t="s">
        <v>20622</v>
      </c>
      <c r="F9289" s="67" t="s">
        <v>39574</v>
      </c>
      <c r="G9289" s="67" t="s">
        <v>36726</v>
      </c>
      <c r="I9289" s="3" t="s">
        <v>6300</v>
      </c>
      <c r="J9289" s="3" t="str">
        <f>IF($B9289="SINAPI",IF(ISNUMBER(MATCH(Banco!$C9289,Analitico!$A:$A,0)),INDEX(Analitico!E:E,MATCH(Banco!$C9289,Analitico!$A:$A,0))&amp;"%",""),"")</f>
        <v/>
      </c>
      <c r="K9289" s="3" t="str">
        <f>IF($B9289="SINAPI",IF(ISNUMBER(MATCH(Banco!$C9289,Analitico!$A:$A,0)),INDEX(Analitico!F:F,MATCH(Banco!$C9289,Analitico!$A:$A,0))&amp;"%",""),"")</f>
        <v/>
      </c>
    </row>
    <row r="9290" spans="1:11" ht="22.5" x14ac:dyDescent="0.2">
      <c r="A9290" s="1" t="str">
        <f t="shared" si="146"/>
        <v>SINAPI 93064</v>
      </c>
      <c r="B9290" s="3" t="s">
        <v>21527</v>
      </c>
      <c r="C9290" s="3" t="s">
        <v>10612</v>
      </c>
      <c r="D9290" s="2" t="s">
        <v>17764</v>
      </c>
      <c r="E9290" s="3" t="s">
        <v>20622</v>
      </c>
      <c r="F9290" s="67" t="s">
        <v>39575</v>
      </c>
      <c r="G9290" s="67" t="s">
        <v>29604</v>
      </c>
      <c r="I9290" s="3" t="s">
        <v>6300</v>
      </c>
      <c r="J9290" s="3" t="str">
        <f>IF($B9290="SINAPI",IF(ISNUMBER(MATCH(Banco!$C9290,Analitico!$A:$A,0)),INDEX(Analitico!E:E,MATCH(Banco!$C9290,Analitico!$A:$A,0))&amp;"%",""),"")</f>
        <v/>
      </c>
      <c r="K9290" s="3" t="str">
        <f>IF($B9290="SINAPI",IF(ISNUMBER(MATCH(Banco!$C9290,Analitico!$A:$A,0)),INDEX(Analitico!F:F,MATCH(Banco!$C9290,Analitico!$A:$A,0))&amp;"%",""),"")</f>
        <v/>
      </c>
    </row>
    <row r="9291" spans="1:11" ht="22.5" x14ac:dyDescent="0.2">
      <c r="A9291" s="1" t="str">
        <f t="shared" si="146"/>
        <v>SINAPI 93065</v>
      </c>
      <c r="B9291" s="3" t="s">
        <v>21527</v>
      </c>
      <c r="C9291" s="3" t="s">
        <v>10613</v>
      </c>
      <c r="D9291" s="2" t="s">
        <v>17765</v>
      </c>
      <c r="E9291" s="3" t="s">
        <v>20622</v>
      </c>
      <c r="F9291" s="67" t="s">
        <v>39576</v>
      </c>
      <c r="G9291" s="67" t="s">
        <v>36727</v>
      </c>
      <c r="I9291" s="3" t="s">
        <v>6300</v>
      </c>
      <c r="J9291" s="3" t="str">
        <f>IF($B9291="SINAPI",IF(ISNUMBER(MATCH(Banco!$C9291,Analitico!$A:$A,0)),INDEX(Analitico!E:E,MATCH(Banco!$C9291,Analitico!$A:$A,0))&amp;"%",""),"")</f>
        <v/>
      </c>
      <c r="K9291" s="3" t="str">
        <f>IF($B9291="SINAPI",IF(ISNUMBER(MATCH(Banco!$C9291,Analitico!$A:$A,0)),INDEX(Analitico!F:F,MATCH(Banco!$C9291,Analitico!$A:$A,0))&amp;"%",""),"")</f>
        <v/>
      </c>
    </row>
    <row r="9292" spans="1:11" ht="22.5" x14ac:dyDescent="0.2">
      <c r="A9292" s="1" t="str">
        <f t="shared" si="146"/>
        <v>SINAPI 93066</v>
      </c>
      <c r="B9292" s="3" t="s">
        <v>21527</v>
      </c>
      <c r="C9292" s="3" t="s">
        <v>10614</v>
      </c>
      <c r="D9292" s="2" t="s">
        <v>17766</v>
      </c>
      <c r="E9292" s="3" t="s">
        <v>20622</v>
      </c>
      <c r="F9292" s="67" t="s">
        <v>39577</v>
      </c>
      <c r="G9292" s="67" t="s">
        <v>36728</v>
      </c>
      <c r="I9292" s="3" t="s">
        <v>6300</v>
      </c>
      <c r="J9292" s="3" t="str">
        <f>IF($B9292="SINAPI",IF(ISNUMBER(MATCH(Banco!$C9292,Analitico!$A:$A,0)),INDEX(Analitico!E:E,MATCH(Banco!$C9292,Analitico!$A:$A,0))&amp;"%",""),"")</f>
        <v/>
      </c>
      <c r="K9292" s="3" t="str">
        <f>IF($B9292="SINAPI",IF(ISNUMBER(MATCH(Banco!$C9292,Analitico!$A:$A,0)),INDEX(Analitico!F:F,MATCH(Banco!$C9292,Analitico!$A:$A,0))&amp;"%",""),"")</f>
        <v/>
      </c>
    </row>
    <row r="9293" spans="1:11" ht="22.5" x14ac:dyDescent="0.2">
      <c r="A9293" s="1" t="str">
        <f t="shared" si="146"/>
        <v>SINAPI 93067</v>
      </c>
      <c r="B9293" s="3" t="s">
        <v>21527</v>
      </c>
      <c r="C9293" s="3" t="s">
        <v>10615</v>
      </c>
      <c r="D9293" s="2" t="s">
        <v>17767</v>
      </c>
      <c r="E9293" s="3" t="s">
        <v>20622</v>
      </c>
      <c r="F9293" s="67" t="s">
        <v>39578</v>
      </c>
      <c r="G9293" s="67" t="s">
        <v>36729</v>
      </c>
      <c r="I9293" s="3" t="s">
        <v>6300</v>
      </c>
      <c r="J9293" s="3" t="str">
        <f>IF($B9293="SINAPI",IF(ISNUMBER(MATCH(Banco!$C9293,Analitico!$A:$A,0)),INDEX(Analitico!E:E,MATCH(Banco!$C9293,Analitico!$A:$A,0))&amp;"%",""),"")</f>
        <v/>
      </c>
      <c r="K9293" s="3" t="str">
        <f>IF($B9293="SINAPI",IF(ISNUMBER(MATCH(Banco!$C9293,Analitico!$A:$A,0)),INDEX(Analitico!F:F,MATCH(Banco!$C9293,Analitico!$A:$A,0))&amp;"%",""),"")</f>
        <v/>
      </c>
    </row>
    <row r="9294" spans="1:11" ht="22.5" x14ac:dyDescent="0.2">
      <c r="A9294" s="1" t="str">
        <f t="shared" si="146"/>
        <v>SINAPI 93068</v>
      </c>
      <c r="B9294" s="3" t="s">
        <v>21527</v>
      </c>
      <c r="C9294" s="3" t="s">
        <v>10616</v>
      </c>
      <c r="D9294" s="2" t="s">
        <v>17768</v>
      </c>
      <c r="E9294" s="3" t="s">
        <v>20622</v>
      </c>
      <c r="F9294" s="67" t="s">
        <v>39579</v>
      </c>
      <c r="G9294" s="67" t="s">
        <v>31709</v>
      </c>
      <c r="I9294" s="3" t="s">
        <v>6300</v>
      </c>
      <c r="J9294" s="3" t="str">
        <f>IF($B9294="SINAPI",IF(ISNUMBER(MATCH(Banco!$C9294,Analitico!$A:$A,0)),INDEX(Analitico!E:E,MATCH(Banco!$C9294,Analitico!$A:$A,0))&amp;"%",""),"")</f>
        <v/>
      </c>
      <c r="K9294" s="3" t="str">
        <f>IF($B9294="SINAPI",IF(ISNUMBER(MATCH(Banco!$C9294,Analitico!$A:$A,0)),INDEX(Analitico!F:F,MATCH(Banco!$C9294,Analitico!$A:$A,0))&amp;"%",""),"")</f>
        <v/>
      </c>
    </row>
    <row r="9295" spans="1:11" ht="22.5" x14ac:dyDescent="0.2">
      <c r="A9295" s="1" t="str">
        <f t="shared" si="146"/>
        <v>SINAPI 93069</v>
      </c>
      <c r="B9295" s="3" t="s">
        <v>21527</v>
      </c>
      <c r="C9295" s="3" t="s">
        <v>10617</v>
      </c>
      <c r="D9295" s="2" t="s">
        <v>17769</v>
      </c>
      <c r="E9295" s="3" t="s">
        <v>20622</v>
      </c>
      <c r="F9295" s="67" t="s">
        <v>39580</v>
      </c>
      <c r="G9295" s="67" t="s">
        <v>36730</v>
      </c>
      <c r="I9295" s="3" t="s">
        <v>6300</v>
      </c>
      <c r="J9295" s="3" t="str">
        <f>IF($B9295="SINAPI",IF(ISNUMBER(MATCH(Banco!$C9295,Analitico!$A:$A,0)),INDEX(Analitico!E:E,MATCH(Banco!$C9295,Analitico!$A:$A,0))&amp;"%",""),"")</f>
        <v/>
      </c>
      <c r="K9295" s="3" t="str">
        <f>IF($B9295="SINAPI",IF(ISNUMBER(MATCH(Banco!$C9295,Analitico!$A:$A,0)),INDEX(Analitico!F:F,MATCH(Banco!$C9295,Analitico!$A:$A,0))&amp;"%",""),"")</f>
        <v/>
      </c>
    </row>
    <row r="9296" spans="1:11" ht="22.5" x14ac:dyDescent="0.2">
      <c r="A9296" s="1" t="str">
        <f t="shared" si="146"/>
        <v>SINAPI 93070</v>
      </c>
      <c r="B9296" s="3" t="s">
        <v>21527</v>
      </c>
      <c r="C9296" s="3" t="s">
        <v>10618</v>
      </c>
      <c r="D9296" s="2" t="s">
        <v>17770</v>
      </c>
      <c r="E9296" s="3" t="s">
        <v>20622</v>
      </c>
      <c r="F9296" s="67" t="s">
        <v>39518</v>
      </c>
      <c r="G9296" s="67" t="s">
        <v>36648</v>
      </c>
      <c r="I9296" s="3" t="s">
        <v>6300</v>
      </c>
      <c r="J9296" s="3" t="str">
        <f>IF($B9296="SINAPI",IF(ISNUMBER(MATCH(Banco!$C9296,Analitico!$A:$A,0)),INDEX(Analitico!E:E,MATCH(Banco!$C9296,Analitico!$A:$A,0))&amp;"%",""),"")</f>
        <v/>
      </c>
      <c r="K9296" s="3" t="str">
        <f>IF($B9296="SINAPI",IF(ISNUMBER(MATCH(Banco!$C9296,Analitico!$A:$A,0)),INDEX(Analitico!F:F,MATCH(Banco!$C9296,Analitico!$A:$A,0))&amp;"%",""),"")</f>
        <v/>
      </c>
    </row>
    <row r="9297" spans="1:11" ht="22.5" x14ac:dyDescent="0.2">
      <c r="A9297" s="1" t="str">
        <f t="shared" si="146"/>
        <v>SINAPI 93071</v>
      </c>
      <c r="B9297" s="3" t="s">
        <v>21527</v>
      </c>
      <c r="C9297" s="3" t="s">
        <v>10619</v>
      </c>
      <c r="D9297" s="2" t="s">
        <v>17771</v>
      </c>
      <c r="E9297" s="3" t="s">
        <v>20622</v>
      </c>
      <c r="F9297" s="67" t="s">
        <v>39581</v>
      </c>
      <c r="G9297" s="67" t="s">
        <v>32330</v>
      </c>
      <c r="I9297" s="3" t="s">
        <v>6300</v>
      </c>
      <c r="J9297" s="3" t="str">
        <f>IF($B9297="SINAPI",IF(ISNUMBER(MATCH(Banco!$C9297,Analitico!$A:$A,0)),INDEX(Analitico!E:E,MATCH(Banco!$C9297,Analitico!$A:$A,0))&amp;"%",""),"")</f>
        <v/>
      </c>
      <c r="K9297" s="3" t="str">
        <f>IF($B9297="SINAPI",IF(ISNUMBER(MATCH(Banco!$C9297,Analitico!$A:$A,0)),INDEX(Analitico!F:F,MATCH(Banco!$C9297,Analitico!$A:$A,0))&amp;"%",""),"")</f>
        <v/>
      </c>
    </row>
    <row r="9298" spans="1:11" ht="22.5" x14ac:dyDescent="0.2">
      <c r="A9298" s="1" t="str">
        <f t="shared" si="146"/>
        <v>SINAPI 93072</v>
      </c>
      <c r="B9298" s="3" t="s">
        <v>21527</v>
      </c>
      <c r="C9298" s="3" t="s">
        <v>10620</v>
      </c>
      <c r="D9298" s="2" t="s">
        <v>17772</v>
      </c>
      <c r="E9298" s="3" t="s">
        <v>20622</v>
      </c>
      <c r="F9298" s="67" t="s">
        <v>39582</v>
      </c>
      <c r="G9298" s="67" t="s">
        <v>36731</v>
      </c>
      <c r="I9298" s="3" t="s">
        <v>6300</v>
      </c>
      <c r="J9298" s="3" t="str">
        <f>IF($B9298="SINAPI",IF(ISNUMBER(MATCH(Banco!$C9298,Analitico!$A:$A,0)),INDEX(Analitico!E:E,MATCH(Banco!$C9298,Analitico!$A:$A,0))&amp;"%",""),"")</f>
        <v/>
      </c>
      <c r="K9298" s="3" t="str">
        <f>IF($B9298="SINAPI",IF(ISNUMBER(MATCH(Banco!$C9298,Analitico!$A:$A,0)),INDEX(Analitico!F:F,MATCH(Banco!$C9298,Analitico!$A:$A,0))&amp;"%",""),"")</f>
        <v/>
      </c>
    </row>
    <row r="9299" spans="1:11" ht="22.5" x14ac:dyDescent="0.2">
      <c r="A9299" s="1" t="str">
        <f t="shared" si="146"/>
        <v>SINAPI 93074</v>
      </c>
      <c r="B9299" s="3" t="s">
        <v>21527</v>
      </c>
      <c r="C9299" s="3" t="s">
        <v>10621</v>
      </c>
      <c r="D9299" s="2" t="s">
        <v>17773</v>
      </c>
      <c r="E9299" s="3" t="s">
        <v>20622</v>
      </c>
      <c r="F9299" s="67" t="s">
        <v>30088</v>
      </c>
      <c r="G9299" s="67" t="s">
        <v>5661</v>
      </c>
      <c r="I9299" s="3" t="s">
        <v>6300</v>
      </c>
      <c r="J9299" s="3" t="str">
        <f>IF($B9299="SINAPI",IF(ISNUMBER(MATCH(Banco!$C9299,Analitico!$A:$A,0)),INDEX(Analitico!E:E,MATCH(Banco!$C9299,Analitico!$A:$A,0))&amp;"%",""),"")</f>
        <v/>
      </c>
      <c r="K9299" s="3" t="str">
        <f>IF($B9299="SINAPI",IF(ISNUMBER(MATCH(Banco!$C9299,Analitico!$A:$A,0)),INDEX(Analitico!F:F,MATCH(Banco!$C9299,Analitico!$A:$A,0))&amp;"%",""),"")</f>
        <v/>
      </c>
    </row>
    <row r="9300" spans="1:11" ht="22.5" x14ac:dyDescent="0.2">
      <c r="A9300" s="1" t="str">
        <f t="shared" si="146"/>
        <v>SINAPI 93075</v>
      </c>
      <c r="B9300" s="3" t="s">
        <v>21527</v>
      </c>
      <c r="C9300" s="3" t="s">
        <v>10622</v>
      </c>
      <c r="D9300" s="2" t="s">
        <v>17774</v>
      </c>
      <c r="E9300" s="3" t="s">
        <v>20622</v>
      </c>
      <c r="F9300" s="67" t="s">
        <v>6335</v>
      </c>
      <c r="G9300" s="67" t="s">
        <v>5289</v>
      </c>
      <c r="I9300" s="3" t="s">
        <v>6300</v>
      </c>
      <c r="J9300" s="3" t="str">
        <f>IF($B9300="SINAPI",IF(ISNUMBER(MATCH(Banco!$C9300,Analitico!$A:$A,0)),INDEX(Analitico!E:E,MATCH(Banco!$C9300,Analitico!$A:$A,0))&amp;"%",""),"")</f>
        <v/>
      </c>
      <c r="K9300" s="3" t="str">
        <f>IF($B9300="SINAPI",IF(ISNUMBER(MATCH(Banco!$C9300,Analitico!$A:$A,0)),INDEX(Analitico!F:F,MATCH(Banco!$C9300,Analitico!$A:$A,0))&amp;"%",""),"")</f>
        <v/>
      </c>
    </row>
    <row r="9301" spans="1:11" ht="22.5" x14ac:dyDescent="0.2">
      <c r="A9301" s="1" t="str">
        <f t="shared" si="146"/>
        <v>SINAPI 93076</v>
      </c>
      <c r="B9301" s="3" t="s">
        <v>21527</v>
      </c>
      <c r="C9301" s="3" t="s">
        <v>10623</v>
      </c>
      <c r="D9301" s="2" t="s">
        <v>17775</v>
      </c>
      <c r="E9301" s="3" t="s">
        <v>20622</v>
      </c>
      <c r="F9301" s="67" t="s">
        <v>28968</v>
      </c>
      <c r="G9301" s="67" t="s">
        <v>21837</v>
      </c>
      <c r="I9301" s="3" t="s">
        <v>6300</v>
      </c>
      <c r="J9301" s="3" t="str">
        <f>IF($B9301="SINAPI",IF(ISNUMBER(MATCH(Banco!$C9301,Analitico!$A:$A,0)),INDEX(Analitico!E:E,MATCH(Banco!$C9301,Analitico!$A:$A,0))&amp;"%",""),"")</f>
        <v/>
      </c>
      <c r="K9301" s="3" t="str">
        <f>IF($B9301="SINAPI",IF(ISNUMBER(MATCH(Banco!$C9301,Analitico!$A:$A,0)),INDEX(Analitico!F:F,MATCH(Banco!$C9301,Analitico!$A:$A,0))&amp;"%",""),"")</f>
        <v/>
      </c>
    </row>
    <row r="9302" spans="1:11" ht="22.5" x14ac:dyDescent="0.2">
      <c r="A9302" s="1" t="str">
        <f t="shared" si="146"/>
        <v>SINAPI 93077</v>
      </c>
      <c r="B9302" s="3" t="s">
        <v>21527</v>
      </c>
      <c r="C9302" s="3" t="s">
        <v>10624</v>
      </c>
      <c r="D9302" s="2" t="s">
        <v>17776</v>
      </c>
      <c r="E9302" s="3" t="s">
        <v>20622</v>
      </c>
      <c r="F9302" s="67" t="s">
        <v>20782</v>
      </c>
      <c r="G9302" s="67" t="s">
        <v>20739</v>
      </c>
      <c r="I9302" s="3" t="s">
        <v>6300</v>
      </c>
      <c r="J9302" s="3" t="str">
        <f>IF($B9302="SINAPI",IF(ISNUMBER(MATCH(Banco!$C9302,Analitico!$A:$A,0)),INDEX(Analitico!E:E,MATCH(Banco!$C9302,Analitico!$A:$A,0))&amp;"%",""),"")</f>
        <v/>
      </c>
      <c r="K9302" s="3" t="str">
        <f>IF($B9302="SINAPI",IF(ISNUMBER(MATCH(Banco!$C9302,Analitico!$A:$A,0)),INDEX(Analitico!F:F,MATCH(Banco!$C9302,Analitico!$A:$A,0))&amp;"%",""),"")</f>
        <v/>
      </c>
    </row>
    <row r="9303" spans="1:11" ht="22.5" x14ac:dyDescent="0.2">
      <c r="A9303" s="1" t="str">
        <f t="shared" si="146"/>
        <v>SINAPI 93078</v>
      </c>
      <c r="B9303" s="3" t="s">
        <v>21527</v>
      </c>
      <c r="C9303" s="3" t="s">
        <v>10625</v>
      </c>
      <c r="D9303" s="2" t="s">
        <v>17777</v>
      </c>
      <c r="E9303" s="3" t="s">
        <v>20622</v>
      </c>
      <c r="F9303" s="67" t="s">
        <v>30731</v>
      </c>
      <c r="G9303" s="67" t="s">
        <v>4972</v>
      </c>
      <c r="I9303" s="3" t="s">
        <v>6300</v>
      </c>
      <c r="J9303" s="3" t="str">
        <f>IF($B9303="SINAPI",IF(ISNUMBER(MATCH(Banco!$C9303,Analitico!$A:$A,0)),INDEX(Analitico!E:E,MATCH(Banco!$C9303,Analitico!$A:$A,0))&amp;"%",""),"")</f>
        <v/>
      </c>
      <c r="K9303" s="3" t="str">
        <f>IF($B9303="SINAPI",IF(ISNUMBER(MATCH(Banco!$C9303,Analitico!$A:$A,0)),INDEX(Analitico!F:F,MATCH(Banco!$C9303,Analitico!$A:$A,0))&amp;"%",""),"")</f>
        <v/>
      </c>
    </row>
    <row r="9304" spans="1:11" ht="22.5" x14ac:dyDescent="0.2">
      <c r="A9304" s="1" t="str">
        <f t="shared" si="146"/>
        <v>SINAPI 93079</v>
      </c>
      <c r="B9304" s="3" t="s">
        <v>21527</v>
      </c>
      <c r="C9304" s="3" t="s">
        <v>10626</v>
      </c>
      <c r="D9304" s="2" t="s">
        <v>17778</v>
      </c>
      <c r="E9304" s="3" t="s">
        <v>20622</v>
      </c>
      <c r="F9304" s="67" t="s">
        <v>21617</v>
      </c>
      <c r="G9304" s="67" t="s">
        <v>33647</v>
      </c>
      <c r="I9304" s="3" t="s">
        <v>6300</v>
      </c>
      <c r="J9304" s="3" t="str">
        <f>IF($B9304="SINAPI",IF(ISNUMBER(MATCH(Banco!$C9304,Analitico!$A:$A,0)),INDEX(Analitico!E:E,MATCH(Banco!$C9304,Analitico!$A:$A,0))&amp;"%",""),"")</f>
        <v/>
      </c>
      <c r="K9304" s="3" t="str">
        <f>IF($B9304="SINAPI",IF(ISNUMBER(MATCH(Banco!$C9304,Analitico!$A:$A,0)),INDEX(Analitico!F:F,MATCH(Banco!$C9304,Analitico!$A:$A,0))&amp;"%",""),"")</f>
        <v/>
      </c>
    </row>
    <row r="9305" spans="1:11" ht="22.5" x14ac:dyDescent="0.2">
      <c r="A9305" s="1" t="str">
        <f t="shared" si="146"/>
        <v>SINAPI 93080</v>
      </c>
      <c r="B9305" s="3" t="s">
        <v>21527</v>
      </c>
      <c r="C9305" s="3" t="s">
        <v>10627</v>
      </c>
      <c r="D9305" s="2" t="s">
        <v>17779</v>
      </c>
      <c r="E9305" s="3" t="s">
        <v>20622</v>
      </c>
      <c r="F9305" s="67" t="s">
        <v>4518</v>
      </c>
      <c r="G9305" s="67" t="s">
        <v>21603</v>
      </c>
      <c r="I9305" s="3" t="s">
        <v>6300</v>
      </c>
      <c r="J9305" s="3" t="str">
        <f>IF($B9305="SINAPI",IF(ISNUMBER(MATCH(Banco!$C9305,Analitico!$A:$A,0)),INDEX(Analitico!E:E,MATCH(Banco!$C9305,Analitico!$A:$A,0))&amp;"%",""),"")</f>
        <v/>
      </c>
      <c r="K9305" s="3" t="str">
        <f>IF($B9305="SINAPI",IF(ISNUMBER(MATCH(Banco!$C9305,Analitico!$A:$A,0)),INDEX(Analitico!F:F,MATCH(Banco!$C9305,Analitico!$A:$A,0))&amp;"%",""),"")</f>
        <v/>
      </c>
    </row>
    <row r="9306" spans="1:11" ht="22.5" x14ac:dyDescent="0.2">
      <c r="A9306" s="1" t="str">
        <f t="shared" si="146"/>
        <v>SINAPI 93081</v>
      </c>
      <c r="B9306" s="3" t="s">
        <v>21527</v>
      </c>
      <c r="C9306" s="3" t="s">
        <v>10628</v>
      </c>
      <c r="D9306" s="2" t="s">
        <v>17780</v>
      </c>
      <c r="E9306" s="3" t="s">
        <v>20622</v>
      </c>
      <c r="F9306" s="67" t="s">
        <v>33582</v>
      </c>
      <c r="G9306" s="67" t="s">
        <v>34809</v>
      </c>
      <c r="I9306" s="3" t="s">
        <v>6300</v>
      </c>
      <c r="J9306" s="3" t="str">
        <f>IF($B9306="SINAPI",IF(ISNUMBER(MATCH(Banco!$C9306,Analitico!$A:$A,0)),INDEX(Analitico!E:E,MATCH(Banco!$C9306,Analitico!$A:$A,0))&amp;"%",""),"")</f>
        <v/>
      </c>
      <c r="K9306" s="3" t="str">
        <f>IF($B9306="SINAPI",IF(ISNUMBER(MATCH(Banco!$C9306,Analitico!$A:$A,0)),INDEX(Analitico!F:F,MATCH(Banco!$C9306,Analitico!$A:$A,0))&amp;"%",""),"")</f>
        <v/>
      </c>
    </row>
    <row r="9307" spans="1:11" ht="22.5" x14ac:dyDescent="0.2">
      <c r="A9307" s="1" t="str">
        <f t="shared" si="146"/>
        <v>SINAPI 93082</v>
      </c>
      <c r="B9307" s="3" t="s">
        <v>21527</v>
      </c>
      <c r="C9307" s="3" t="s">
        <v>10629</v>
      </c>
      <c r="D9307" s="2" t="s">
        <v>17781</v>
      </c>
      <c r="E9307" s="3" t="s">
        <v>20622</v>
      </c>
      <c r="F9307" s="67" t="s">
        <v>5679</v>
      </c>
      <c r="G9307" s="67" t="s">
        <v>29844</v>
      </c>
      <c r="I9307" s="3" t="s">
        <v>6300</v>
      </c>
      <c r="J9307" s="3" t="str">
        <f>IF($B9307="SINAPI",IF(ISNUMBER(MATCH(Banco!$C9307,Analitico!$A:$A,0)),INDEX(Analitico!E:E,MATCH(Banco!$C9307,Analitico!$A:$A,0))&amp;"%",""),"")</f>
        <v/>
      </c>
      <c r="K9307" s="3" t="str">
        <f>IF($B9307="SINAPI",IF(ISNUMBER(MATCH(Banco!$C9307,Analitico!$A:$A,0)),INDEX(Analitico!F:F,MATCH(Banco!$C9307,Analitico!$A:$A,0))&amp;"%",""),"")</f>
        <v/>
      </c>
    </row>
    <row r="9308" spans="1:11" ht="22.5" x14ac:dyDescent="0.2">
      <c r="A9308" s="1" t="str">
        <f t="shared" si="146"/>
        <v>SINAPI 93083</v>
      </c>
      <c r="B9308" s="3" t="s">
        <v>21527</v>
      </c>
      <c r="C9308" s="3" t="s">
        <v>10630</v>
      </c>
      <c r="D9308" s="2" t="s">
        <v>17782</v>
      </c>
      <c r="E9308" s="3" t="s">
        <v>20622</v>
      </c>
      <c r="F9308" s="67" t="s">
        <v>39583</v>
      </c>
      <c r="G9308" s="67" t="s">
        <v>36732</v>
      </c>
      <c r="I9308" s="3" t="s">
        <v>6300</v>
      </c>
      <c r="J9308" s="3" t="str">
        <f>IF($B9308="SINAPI",IF(ISNUMBER(MATCH(Banco!$C9308,Analitico!$A:$A,0)),INDEX(Analitico!E:E,MATCH(Banco!$C9308,Analitico!$A:$A,0))&amp;"%",""),"")</f>
        <v/>
      </c>
      <c r="K9308" s="3" t="str">
        <f>IF($B9308="SINAPI",IF(ISNUMBER(MATCH(Banco!$C9308,Analitico!$A:$A,0)),INDEX(Analitico!F:F,MATCH(Banco!$C9308,Analitico!$A:$A,0))&amp;"%",""),"")</f>
        <v/>
      </c>
    </row>
    <row r="9309" spans="1:11" ht="22.5" x14ac:dyDescent="0.2">
      <c r="A9309" s="1" t="str">
        <f t="shared" si="146"/>
        <v>SINAPI 93084</v>
      </c>
      <c r="B9309" s="3" t="s">
        <v>21527</v>
      </c>
      <c r="C9309" s="3" t="s">
        <v>10631</v>
      </c>
      <c r="D9309" s="2" t="s">
        <v>17783</v>
      </c>
      <c r="E9309" s="3" t="s">
        <v>20622</v>
      </c>
      <c r="F9309" s="67" t="s">
        <v>21620</v>
      </c>
      <c r="G9309" s="67" t="s">
        <v>30942</v>
      </c>
      <c r="I9309" s="3" t="s">
        <v>6300</v>
      </c>
      <c r="J9309" s="3" t="str">
        <f>IF($B9309="SINAPI",IF(ISNUMBER(MATCH(Banco!$C9309,Analitico!$A:$A,0)),INDEX(Analitico!E:E,MATCH(Banco!$C9309,Analitico!$A:$A,0))&amp;"%",""),"")</f>
        <v/>
      </c>
      <c r="K9309" s="3" t="str">
        <f>IF($B9309="SINAPI",IF(ISNUMBER(MATCH(Banco!$C9309,Analitico!$A:$A,0)),INDEX(Analitico!F:F,MATCH(Banco!$C9309,Analitico!$A:$A,0))&amp;"%",""),"")</f>
        <v/>
      </c>
    </row>
    <row r="9310" spans="1:11" ht="22.5" x14ac:dyDescent="0.2">
      <c r="A9310" s="1" t="str">
        <f t="shared" si="146"/>
        <v>SINAPI 93085</v>
      </c>
      <c r="B9310" s="3" t="s">
        <v>21527</v>
      </c>
      <c r="C9310" s="3" t="s">
        <v>10632</v>
      </c>
      <c r="D9310" s="2" t="s">
        <v>17784</v>
      </c>
      <c r="E9310" s="3" t="s">
        <v>20622</v>
      </c>
      <c r="F9310" s="67" t="s">
        <v>4846</v>
      </c>
      <c r="G9310" s="67" t="s">
        <v>21138</v>
      </c>
      <c r="I9310" s="3" t="s">
        <v>6300</v>
      </c>
      <c r="J9310" s="3" t="str">
        <f>IF($B9310="SINAPI",IF(ISNUMBER(MATCH(Banco!$C9310,Analitico!$A:$A,0)),INDEX(Analitico!E:E,MATCH(Banco!$C9310,Analitico!$A:$A,0))&amp;"%",""),"")</f>
        <v/>
      </c>
      <c r="K9310" s="3" t="str">
        <f>IF($B9310="SINAPI",IF(ISNUMBER(MATCH(Banco!$C9310,Analitico!$A:$A,0)),INDEX(Analitico!F:F,MATCH(Banco!$C9310,Analitico!$A:$A,0))&amp;"%",""),"")</f>
        <v/>
      </c>
    </row>
    <row r="9311" spans="1:11" ht="22.5" x14ac:dyDescent="0.2">
      <c r="A9311" s="1" t="str">
        <f t="shared" si="146"/>
        <v>SINAPI 93086</v>
      </c>
      <c r="B9311" s="3" t="s">
        <v>21527</v>
      </c>
      <c r="C9311" s="3" t="s">
        <v>10633</v>
      </c>
      <c r="D9311" s="2" t="s">
        <v>17785</v>
      </c>
      <c r="E9311" s="3" t="s">
        <v>20622</v>
      </c>
      <c r="F9311" s="67" t="s">
        <v>39584</v>
      </c>
      <c r="G9311" s="67" t="s">
        <v>36733</v>
      </c>
      <c r="I9311" s="3" t="s">
        <v>6300</v>
      </c>
      <c r="J9311" s="3" t="str">
        <f>IF($B9311="SINAPI",IF(ISNUMBER(MATCH(Banco!$C9311,Analitico!$A:$A,0)),INDEX(Analitico!E:E,MATCH(Banco!$C9311,Analitico!$A:$A,0))&amp;"%",""),"")</f>
        <v/>
      </c>
      <c r="K9311" s="3" t="str">
        <f>IF($B9311="SINAPI",IF(ISNUMBER(MATCH(Banco!$C9311,Analitico!$A:$A,0)),INDEX(Analitico!F:F,MATCH(Banco!$C9311,Analitico!$A:$A,0))&amp;"%",""),"")</f>
        <v/>
      </c>
    </row>
    <row r="9312" spans="1:11" ht="22.5" x14ac:dyDescent="0.2">
      <c r="A9312" s="1" t="str">
        <f t="shared" si="146"/>
        <v>SINAPI 93087</v>
      </c>
      <c r="B9312" s="3" t="s">
        <v>21527</v>
      </c>
      <c r="C9312" s="3" t="s">
        <v>10634</v>
      </c>
      <c r="D9312" s="2" t="s">
        <v>17786</v>
      </c>
      <c r="E9312" s="3" t="s">
        <v>20622</v>
      </c>
      <c r="F9312" s="67" t="s">
        <v>29750</v>
      </c>
      <c r="G9312" s="67" t="s">
        <v>5573</v>
      </c>
      <c r="I9312" s="3" t="s">
        <v>6300</v>
      </c>
      <c r="J9312" s="3" t="str">
        <f>IF($B9312="SINAPI",IF(ISNUMBER(MATCH(Banco!$C9312,Analitico!$A:$A,0)),INDEX(Analitico!E:E,MATCH(Banco!$C9312,Analitico!$A:$A,0))&amp;"%",""),"")</f>
        <v/>
      </c>
      <c r="K9312" s="3" t="str">
        <f>IF($B9312="SINAPI",IF(ISNUMBER(MATCH(Banco!$C9312,Analitico!$A:$A,0)),INDEX(Analitico!F:F,MATCH(Banco!$C9312,Analitico!$A:$A,0))&amp;"%",""),"")</f>
        <v/>
      </c>
    </row>
    <row r="9313" spans="1:11" ht="22.5" x14ac:dyDescent="0.2">
      <c r="A9313" s="1" t="str">
        <f t="shared" si="146"/>
        <v>SINAPI 93088</v>
      </c>
      <c r="B9313" s="3" t="s">
        <v>21527</v>
      </c>
      <c r="C9313" s="3" t="s">
        <v>10635</v>
      </c>
      <c r="D9313" s="2" t="s">
        <v>17787</v>
      </c>
      <c r="E9313" s="3" t="s">
        <v>20622</v>
      </c>
      <c r="F9313" s="67" t="s">
        <v>28770</v>
      </c>
      <c r="G9313" s="67" t="s">
        <v>4779</v>
      </c>
      <c r="I9313" s="3" t="s">
        <v>6300</v>
      </c>
      <c r="J9313" s="3" t="str">
        <f>IF($B9313="SINAPI",IF(ISNUMBER(MATCH(Banco!$C9313,Analitico!$A:$A,0)),INDEX(Analitico!E:E,MATCH(Banco!$C9313,Analitico!$A:$A,0))&amp;"%",""),"")</f>
        <v/>
      </c>
      <c r="K9313" s="3" t="str">
        <f>IF($B9313="SINAPI",IF(ISNUMBER(MATCH(Banco!$C9313,Analitico!$A:$A,0)),INDEX(Analitico!F:F,MATCH(Banco!$C9313,Analitico!$A:$A,0))&amp;"%",""),"")</f>
        <v/>
      </c>
    </row>
    <row r="9314" spans="1:11" ht="22.5" x14ac:dyDescent="0.2">
      <c r="A9314" s="1" t="str">
        <f t="shared" si="146"/>
        <v>SINAPI 93089</v>
      </c>
      <c r="B9314" s="3" t="s">
        <v>21527</v>
      </c>
      <c r="C9314" s="3" t="s">
        <v>10636</v>
      </c>
      <c r="D9314" s="2" t="s">
        <v>17788</v>
      </c>
      <c r="E9314" s="3" t="s">
        <v>20622</v>
      </c>
      <c r="F9314" s="67" t="s">
        <v>31835</v>
      </c>
      <c r="G9314" s="67" t="s">
        <v>28674</v>
      </c>
      <c r="I9314" s="3" t="s">
        <v>6300</v>
      </c>
      <c r="J9314" s="3" t="str">
        <f>IF($B9314="SINAPI",IF(ISNUMBER(MATCH(Banco!$C9314,Analitico!$A:$A,0)),INDEX(Analitico!E:E,MATCH(Banco!$C9314,Analitico!$A:$A,0))&amp;"%",""),"")</f>
        <v/>
      </c>
      <c r="K9314" s="3" t="str">
        <f>IF($B9314="SINAPI",IF(ISNUMBER(MATCH(Banco!$C9314,Analitico!$A:$A,0)),INDEX(Analitico!F:F,MATCH(Banco!$C9314,Analitico!$A:$A,0))&amp;"%",""),"")</f>
        <v/>
      </c>
    </row>
    <row r="9315" spans="1:11" ht="22.5" x14ac:dyDescent="0.2">
      <c r="A9315" s="1" t="str">
        <f t="shared" ref="A9315:A9378" si="147">CONCATENAR</f>
        <v>SINAPI 93090</v>
      </c>
      <c r="B9315" s="3" t="s">
        <v>21527</v>
      </c>
      <c r="C9315" s="3" t="s">
        <v>10637</v>
      </c>
      <c r="D9315" s="2" t="s">
        <v>17789</v>
      </c>
      <c r="E9315" s="3" t="s">
        <v>20622</v>
      </c>
      <c r="F9315" s="67" t="s">
        <v>33611</v>
      </c>
      <c r="G9315" s="67" t="s">
        <v>5634</v>
      </c>
      <c r="I9315" s="3" t="s">
        <v>6300</v>
      </c>
      <c r="J9315" s="3" t="str">
        <f>IF($B9315="SINAPI",IF(ISNUMBER(MATCH(Banco!$C9315,Analitico!$A:$A,0)),INDEX(Analitico!E:E,MATCH(Banco!$C9315,Analitico!$A:$A,0))&amp;"%",""),"")</f>
        <v/>
      </c>
      <c r="K9315" s="3" t="str">
        <f>IF($B9315="SINAPI",IF(ISNUMBER(MATCH(Banco!$C9315,Analitico!$A:$A,0)),INDEX(Analitico!F:F,MATCH(Banco!$C9315,Analitico!$A:$A,0))&amp;"%",""),"")</f>
        <v/>
      </c>
    </row>
    <row r="9316" spans="1:11" ht="22.5" x14ac:dyDescent="0.2">
      <c r="A9316" s="1" t="str">
        <f t="shared" si="147"/>
        <v>SINAPI 93091</v>
      </c>
      <c r="B9316" s="3" t="s">
        <v>21527</v>
      </c>
      <c r="C9316" s="3" t="s">
        <v>10638</v>
      </c>
      <c r="D9316" s="2" t="s">
        <v>17790</v>
      </c>
      <c r="E9316" s="3" t="s">
        <v>20622</v>
      </c>
      <c r="F9316" s="67" t="s">
        <v>30797</v>
      </c>
      <c r="G9316" s="67" t="s">
        <v>5591</v>
      </c>
      <c r="I9316" s="3" t="s">
        <v>6300</v>
      </c>
      <c r="J9316" s="3" t="str">
        <f>IF($B9316="SINAPI",IF(ISNUMBER(MATCH(Banco!$C9316,Analitico!$A:$A,0)),INDEX(Analitico!E:E,MATCH(Banco!$C9316,Analitico!$A:$A,0))&amp;"%",""),"")</f>
        <v/>
      </c>
      <c r="K9316" s="3" t="str">
        <f>IF($B9316="SINAPI",IF(ISNUMBER(MATCH(Banco!$C9316,Analitico!$A:$A,0)),INDEX(Analitico!F:F,MATCH(Banco!$C9316,Analitico!$A:$A,0))&amp;"%",""),"")</f>
        <v/>
      </c>
    </row>
    <row r="9317" spans="1:11" ht="22.5" x14ac:dyDescent="0.2">
      <c r="A9317" s="1" t="str">
        <f t="shared" si="147"/>
        <v>SINAPI 93092</v>
      </c>
      <c r="B9317" s="3" t="s">
        <v>21527</v>
      </c>
      <c r="C9317" s="3" t="s">
        <v>10639</v>
      </c>
      <c r="D9317" s="2" t="s">
        <v>17791</v>
      </c>
      <c r="E9317" s="3" t="s">
        <v>20622</v>
      </c>
      <c r="F9317" s="67" t="s">
        <v>39585</v>
      </c>
      <c r="G9317" s="67" t="s">
        <v>36734</v>
      </c>
      <c r="I9317" s="3" t="s">
        <v>6300</v>
      </c>
      <c r="J9317" s="3" t="str">
        <f>IF($B9317="SINAPI",IF(ISNUMBER(MATCH(Banco!$C9317,Analitico!$A:$A,0)),INDEX(Analitico!E:E,MATCH(Banco!$C9317,Analitico!$A:$A,0))&amp;"%",""),"")</f>
        <v/>
      </c>
      <c r="K9317" s="3" t="str">
        <f>IF($B9317="SINAPI",IF(ISNUMBER(MATCH(Banco!$C9317,Analitico!$A:$A,0)),INDEX(Analitico!F:F,MATCH(Banco!$C9317,Analitico!$A:$A,0))&amp;"%",""),"")</f>
        <v/>
      </c>
    </row>
    <row r="9318" spans="1:11" ht="22.5" x14ac:dyDescent="0.2">
      <c r="A9318" s="1" t="str">
        <f t="shared" si="147"/>
        <v>SINAPI 93093</v>
      </c>
      <c r="B9318" s="3" t="s">
        <v>21527</v>
      </c>
      <c r="C9318" s="3" t="s">
        <v>10640</v>
      </c>
      <c r="D9318" s="2" t="s">
        <v>17792</v>
      </c>
      <c r="E9318" s="3" t="s">
        <v>20622</v>
      </c>
      <c r="F9318" s="67" t="s">
        <v>5886</v>
      </c>
      <c r="G9318" s="67" t="s">
        <v>21199</v>
      </c>
      <c r="I9318" s="3" t="s">
        <v>6300</v>
      </c>
      <c r="J9318" s="3" t="str">
        <f>IF($B9318="SINAPI",IF(ISNUMBER(MATCH(Banco!$C9318,Analitico!$A:$A,0)),INDEX(Analitico!E:E,MATCH(Banco!$C9318,Analitico!$A:$A,0))&amp;"%",""),"")</f>
        <v/>
      </c>
      <c r="K9318" s="3" t="str">
        <f>IF($B9318="SINAPI",IF(ISNUMBER(MATCH(Banco!$C9318,Analitico!$A:$A,0)),INDEX(Analitico!F:F,MATCH(Banco!$C9318,Analitico!$A:$A,0))&amp;"%",""),"")</f>
        <v/>
      </c>
    </row>
    <row r="9319" spans="1:11" ht="22.5" x14ac:dyDescent="0.2">
      <c r="A9319" s="1" t="str">
        <f t="shared" si="147"/>
        <v>SINAPI 93094</v>
      </c>
      <c r="B9319" s="3" t="s">
        <v>21527</v>
      </c>
      <c r="C9319" s="3" t="s">
        <v>10641</v>
      </c>
      <c r="D9319" s="2" t="s">
        <v>17793</v>
      </c>
      <c r="E9319" s="3" t="s">
        <v>20622</v>
      </c>
      <c r="F9319" s="67" t="s">
        <v>29476</v>
      </c>
      <c r="G9319" s="67" t="s">
        <v>31597</v>
      </c>
      <c r="I9319" s="3" t="s">
        <v>6300</v>
      </c>
      <c r="J9319" s="3" t="str">
        <f>IF($B9319="SINAPI",IF(ISNUMBER(MATCH(Banco!$C9319,Analitico!$A:$A,0)),INDEX(Analitico!E:E,MATCH(Banco!$C9319,Analitico!$A:$A,0))&amp;"%",""),"")</f>
        <v/>
      </c>
      <c r="K9319" s="3" t="str">
        <f>IF($B9319="SINAPI",IF(ISNUMBER(MATCH(Banco!$C9319,Analitico!$A:$A,0)),INDEX(Analitico!F:F,MATCH(Banco!$C9319,Analitico!$A:$A,0))&amp;"%",""),"")</f>
        <v/>
      </c>
    </row>
    <row r="9320" spans="1:11" ht="22.5" x14ac:dyDescent="0.2">
      <c r="A9320" s="1" t="str">
        <f t="shared" si="147"/>
        <v>SINAPI 93097</v>
      </c>
      <c r="B9320" s="3" t="s">
        <v>21527</v>
      </c>
      <c r="C9320" s="3" t="s">
        <v>10642</v>
      </c>
      <c r="D9320" s="2" t="s">
        <v>17794</v>
      </c>
      <c r="E9320" s="3" t="s">
        <v>20622</v>
      </c>
      <c r="F9320" s="67" t="s">
        <v>20935</v>
      </c>
      <c r="G9320" s="67" t="s">
        <v>36032</v>
      </c>
      <c r="I9320" s="3" t="s">
        <v>6300</v>
      </c>
      <c r="J9320" s="3" t="str">
        <f>IF($B9320="SINAPI",IF(ISNUMBER(MATCH(Banco!$C9320,Analitico!$A:$A,0)),INDEX(Analitico!E:E,MATCH(Banco!$C9320,Analitico!$A:$A,0))&amp;"%",""),"")</f>
        <v/>
      </c>
      <c r="K9320" s="3" t="str">
        <f>IF($B9320="SINAPI",IF(ISNUMBER(MATCH(Banco!$C9320,Analitico!$A:$A,0)),INDEX(Analitico!F:F,MATCH(Banco!$C9320,Analitico!$A:$A,0))&amp;"%",""),"")</f>
        <v/>
      </c>
    </row>
    <row r="9321" spans="1:11" ht="22.5" x14ac:dyDescent="0.2">
      <c r="A9321" s="1" t="str">
        <f t="shared" si="147"/>
        <v>SINAPI 93098</v>
      </c>
      <c r="B9321" s="3" t="s">
        <v>21527</v>
      </c>
      <c r="C9321" s="3" t="s">
        <v>10643</v>
      </c>
      <c r="D9321" s="2" t="s">
        <v>17795</v>
      </c>
      <c r="E9321" s="3" t="s">
        <v>20622</v>
      </c>
      <c r="F9321" s="67" t="s">
        <v>20740</v>
      </c>
      <c r="G9321" s="67" t="s">
        <v>4919</v>
      </c>
      <c r="I9321" s="3" t="s">
        <v>6300</v>
      </c>
      <c r="J9321" s="3" t="str">
        <f>IF($B9321="SINAPI",IF(ISNUMBER(MATCH(Banco!$C9321,Analitico!$A:$A,0)),INDEX(Analitico!E:E,MATCH(Banco!$C9321,Analitico!$A:$A,0))&amp;"%",""),"")</f>
        <v/>
      </c>
      <c r="K9321" s="3" t="str">
        <f>IF($B9321="SINAPI",IF(ISNUMBER(MATCH(Banco!$C9321,Analitico!$A:$A,0)),INDEX(Analitico!F:F,MATCH(Banco!$C9321,Analitico!$A:$A,0))&amp;"%",""),"")</f>
        <v/>
      </c>
    </row>
    <row r="9322" spans="1:11" ht="22.5" x14ac:dyDescent="0.2">
      <c r="A9322" s="1" t="str">
        <f t="shared" si="147"/>
        <v>SINAPI 93099</v>
      </c>
      <c r="B9322" s="3" t="s">
        <v>21527</v>
      </c>
      <c r="C9322" s="3" t="s">
        <v>10644</v>
      </c>
      <c r="D9322" s="2" t="s">
        <v>17796</v>
      </c>
      <c r="E9322" s="3" t="s">
        <v>20622</v>
      </c>
      <c r="F9322" s="67" t="s">
        <v>5865</v>
      </c>
      <c r="G9322" s="67" t="s">
        <v>36735</v>
      </c>
      <c r="I9322" s="3" t="s">
        <v>6300</v>
      </c>
      <c r="J9322" s="3" t="str">
        <f>IF($B9322="SINAPI",IF(ISNUMBER(MATCH(Banco!$C9322,Analitico!$A:$A,0)),INDEX(Analitico!E:E,MATCH(Banco!$C9322,Analitico!$A:$A,0))&amp;"%",""),"")</f>
        <v/>
      </c>
      <c r="K9322" s="3" t="str">
        <f>IF($B9322="SINAPI",IF(ISNUMBER(MATCH(Banco!$C9322,Analitico!$A:$A,0)),INDEX(Analitico!F:F,MATCH(Banco!$C9322,Analitico!$A:$A,0))&amp;"%",""),"")</f>
        <v/>
      </c>
    </row>
    <row r="9323" spans="1:11" ht="22.5" x14ac:dyDescent="0.2">
      <c r="A9323" s="1" t="str">
        <f t="shared" si="147"/>
        <v>SINAPI 93100</v>
      </c>
      <c r="B9323" s="3" t="s">
        <v>21527</v>
      </c>
      <c r="C9323" s="3" t="s">
        <v>10645</v>
      </c>
      <c r="D9323" s="2" t="s">
        <v>17797</v>
      </c>
      <c r="E9323" s="3" t="s">
        <v>20622</v>
      </c>
      <c r="F9323" s="67" t="s">
        <v>32179</v>
      </c>
      <c r="G9323" s="67" t="s">
        <v>29978</v>
      </c>
      <c r="I9323" s="3" t="s">
        <v>6300</v>
      </c>
      <c r="J9323" s="3" t="str">
        <f>IF($B9323="SINAPI",IF(ISNUMBER(MATCH(Banco!$C9323,Analitico!$A:$A,0)),INDEX(Analitico!E:E,MATCH(Banco!$C9323,Analitico!$A:$A,0))&amp;"%",""),"")</f>
        <v/>
      </c>
      <c r="K9323" s="3" t="str">
        <f>IF($B9323="SINAPI",IF(ISNUMBER(MATCH(Banco!$C9323,Analitico!$A:$A,0)),INDEX(Analitico!F:F,MATCH(Banco!$C9323,Analitico!$A:$A,0))&amp;"%",""),"")</f>
        <v/>
      </c>
    </row>
    <row r="9324" spans="1:11" ht="22.5" x14ac:dyDescent="0.2">
      <c r="A9324" s="1" t="str">
        <f t="shared" si="147"/>
        <v>SINAPI 93101</v>
      </c>
      <c r="B9324" s="3" t="s">
        <v>21527</v>
      </c>
      <c r="C9324" s="3" t="s">
        <v>10646</v>
      </c>
      <c r="D9324" s="2" t="s">
        <v>17798</v>
      </c>
      <c r="E9324" s="3" t="s">
        <v>20622</v>
      </c>
      <c r="F9324" s="67" t="s">
        <v>39586</v>
      </c>
      <c r="G9324" s="67" t="s">
        <v>36736</v>
      </c>
      <c r="I9324" s="3" t="s">
        <v>6300</v>
      </c>
      <c r="J9324" s="3" t="str">
        <f>IF($B9324="SINAPI",IF(ISNUMBER(MATCH(Banco!$C9324,Analitico!$A:$A,0)),INDEX(Analitico!E:E,MATCH(Banco!$C9324,Analitico!$A:$A,0))&amp;"%",""),"")</f>
        <v/>
      </c>
      <c r="K9324" s="3" t="str">
        <f>IF($B9324="SINAPI",IF(ISNUMBER(MATCH(Banco!$C9324,Analitico!$A:$A,0)),INDEX(Analitico!F:F,MATCH(Banco!$C9324,Analitico!$A:$A,0))&amp;"%",""),"")</f>
        <v/>
      </c>
    </row>
    <row r="9325" spans="1:11" ht="22.5" x14ac:dyDescent="0.2">
      <c r="A9325" s="1" t="str">
        <f t="shared" si="147"/>
        <v>SINAPI 93102</v>
      </c>
      <c r="B9325" s="3" t="s">
        <v>21527</v>
      </c>
      <c r="C9325" s="3" t="s">
        <v>10647</v>
      </c>
      <c r="D9325" s="2" t="s">
        <v>17799</v>
      </c>
      <c r="E9325" s="3" t="s">
        <v>20622</v>
      </c>
      <c r="F9325" s="67" t="s">
        <v>29770</v>
      </c>
      <c r="G9325" s="67" t="s">
        <v>35123</v>
      </c>
      <c r="I9325" s="3" t="s">
        <v>6300</v>
      </c>
      <c r="J9325" s="3" t="str">
        <f>IF($B9325="SINAPI",IF(ISNUMBER(MATCH(Banco!$C9325,Analitico!$A:$A,0)),INDEX(Analitico!E:E,MATCH(Banco!$C9325,Analitico!$A:$A,0))&amp;"%",""),"")</f>
        <v/>
      </c>
      <c r="K9325" s="3" t="str">
        <f>IF($B9325="SINAPI",IF(ISNUMBER(MATCH(Banco!$C9325,Analitico!$A:$A,0)),INDEX(Analitico!F:F,MATCH(Banco!$C9325,Analitico!$A:$A,0))&amp;"%",""),"")</f>
        <v/>
      </c>
    </row>
    <row r="9326" spans="1:11" ht="22.5" x14ac:dyDescent="0.2">
      <c r="A9326" s="1" t="str">
        <f t="shared" si="147"/>
        <v>SINAPI 93103</v>
      </c>
      <c r="B9326" s="3" t="s">
        <v>21527</v>
      </c>
      <c r="C9326" s="3" t="s">
        <v>10648</v>
      </c>
      <c r="D9326" s="2" t="s">
        <v>17800</v>
      </c>
      <c r="E9326" s="3" t="s">
        <v>20622</v>
      </c>
      <c r="F9326" s="67" t="s">
        <v>21175</v>
      </c>
      <c r="G9326" s="67" t="s">
        <v>5511</v>
      </c>
      <c r="I9326" s="3" t="s">
        <v>6300</v>
      </c>
      <c r="J9326" s="3" t="str">
        <f>IF($B9326="SINAPI",IF(ISNUMBER(MATCH(Banco!$C9326,Analitico!$A:$A,0)),INDEX(Analitico!E:E,MATCH(Banco!$C9326,Analitico!$A:$A,0))&amp;"%",""),"")</f>
        <v/>
      </c>
      <c r="K9326" s="3" t="str">
        <f>IF($B9326="SINAPI",IF(ISNUMBER(MATCH(Banco!$C9326,Analitico!$A:$A,0)),INDEX(Analitico!F:F,MATCH(Banco!$C9326,Analitico!$A:$A,0))&amp;"%",""),"")</f>
        <v/>
      </c>
    </row>
    <row r="9327" spans="1:11" ht="22.5" x14ac:dyDescent="0.2">
      <c r="A9327" s="1" t="str">
        <f t="shared" si="147"/>
        <v>SINAPI 93104</v>
      </c>
      <c r="B9327" s="3" t="s">
        <v>21527</v>
      </c>
      <c r="C9327" s="3" t="s">
        <v>10649</v>
      </c>
      <c r="D9327" s="2" t="s">
        <v>17801</v>
      </c>
      <c r="E9327" s="3" t="s">
        <v>20622</v>
      </c>
      <c r="F9327" s="67" t="s">
        <v>21720</v>
      </c>
      <c r="G9327" s="67" t="s">
        <v>6240</v>
      </c>
      <c r="I9327" s="3" t="s">
        <v>6300</v>
      </c>
      <c r="J9327" s="3" t="str">
        <f>IF($B9327="SINAPI",IF(ISNUMBER(MATCH(Banco!$C9327,Analitico!$A:$A,0)),INDEX(Analitico!E:E,MATCH(Banco!$C9327,Analitico!$A:$A,0))&amp;"%",""),"")</f>
        <v/>
      </c>
      <c r="K9327" s="3" t="str">
        <f>IF($B9327="SINAPI",IF(ISNUMBER(MATCH(Banco!$C9327,Analitico!$A:$A,0)),INDEX(Analitico!F:F,MATCH(Banco!$C9327,Analitico!$A:$A,0))&amp;"%",""),"")</f>
        <v/>
      </c>
    </row>
    <row r="9328" spans="1:11" ht="22.5" x14ac:dyDescent="0.2">
      <c r="A9328" s="1" t="str">
        <f t="shared" si="147"/>
        <v>SINAPI 93105</v>
      </c>
      <c r="B9328" s="3" t="s">
        <v>21527</v>
      </c>
      <c r="C9328" s="3" t="s">
        <v>10650</v>
      </c>
      <c r="D9328" s="2" t="s">
        <v>17802</v>
      </c>
      <c r="E9328" s="3" t="s">
        <v>20622</v>
      </c>
      <c r="F9328" s="67" t="s">
        <v>21025</v>
      </c>
      <c r="G9328" s="67" t="s">
        <v>21695</v>
      </c>
      <c r="I9328" s="3" t="s">
        <v>6300</v>
      </c>
      <c r="J9328" s="3" t="str">
        <f>IF($B9328="SINAPI",IF(ISNUMBER(MATCH(Banco!$C9328,Analitico!$A:$A,0)),INDEX(Analitico!E:E,MATCH(Banco!$C9328,Analitico!$A:$A,0))&amp;"%",""),"")</f>
        <v/>
      </c>
      <c r="K9328" s="3" t="str">
        <f>IF($B9328="SINAPI",IF(ISNUMBER(MATCH(Banco!$C9328,Analitico!$A:$A,0)),INDEX(Analitico!F:F,MATCH(Banco!$C9328,Analitico!$A:$A,0))&amp;"%",""),"")</f>
        <v/>
      </c>
    </row>
    <row r="9329" spans="1:11" ht="22.5" x14ac:dyDescent="0.2">
      <c r="A9329" s="1" t="str">
        <f t="shared" si="147"/>
        <v>SINAPI 93106</v>
      </c>
      <c r="B9329" s="3" t="s">
        <v>21527</v>
      </c>
      <c r="C9329" s="3" t="s">
        <v>10651</v>
      </c>
      <c r="D9329" s="2" t="s">
        <v>17803</v>
      </c>
      <c r="E9329" s="3" t="s">
        <v>20622</v>
      </c>
      <c r="F9329" s="67" t="s">
        <v>39587</v>
      </c>
      <c r="G9329" s="67" t="s">
        <v>36737</v>
      </c>
      <c r="I9329" s="3" t="s">
        <v>6300</v>
      </c>
      <c r="J9329" s="3" t="str">
        <f>IF($B9329="SINAPI",IF(ISNUMBER(MATCH(Banco!$C9329,Analitico!$A:$A,0)),INDEX(Analitico!E:E,MATCH(Banco!$C9329,Analitico!$A:$A,0))&amp;"%",""),"")</f>
        <v/>
      </c>
      <c r="K9329" s="3" t="str">
        <f>IF($B9329="SINAPI",IF(ISNUMBER(MATCH(Banco!$C9329,Analitico!$A:$A,0)),INDEX(Analitico!F:F,MATCH(Banco!$C9329,Analitico!$A:$A,0))&amp;"%",""),"")</f>
        <v/>
      </c>
    </row>
    <row r="9330" spans="1:11" ht="22.5" x14ac:dyDescent="0.2">
      <c r="A9330" s="1" t="str">
        <f t="shared" si="147"/>
        <v>SINAPI 93107</v>
      </c>
      <c r="B9330" s="3" t="s">
        <v>21527</v>
      </c>
      <c r="C9330" s="3" t="s">
        <v>10652</v>
      </c>
      <c r="D9330" s="2" t="s">
        <v>17804</v>
      </c>
      <c r="E9330" s="3" t="s">
        <v>20622</v>
      </c>
      <c r="F9330" s="67" t="s">
        <v>5629</v>
      </c>
      <c r="G9330" s="67" t="s">
        <v>20992</v>
      </c>
      <c r="I9330" s="3" t="s">
        <v>6300</v>
      </c>
      <c r="J9330" s="3" t="str">
        <f>IF($B9330="SINAPI",IF(ISNUMBER(MATCH(Banco!$C9330,Analitico!$A:$A,0)),INDEX(Analitico!E:E,MATCH(Banco!$C9330,Analitico!$A:$A,0))&amp;"%",""),"")</f>
        <v/>
      </c>
      <c r="K9330" s="3" t="str">
        <f>IF($B9330="SINAPI",IF(ISNUMBER(MATCH(Banco!$C9330,Analitico!$A:$A,0)),INDEX(Analitico!F:F,MATCH(Banco!$C9330,Analitico!$A:$A,0))&amp;"%",""),"")</f>
        <v/>
      </c>
    </row>
    <row r="9331" spans="1:11" ht="22.5" x14ac:dyDescent="0.2">
      <c r="A9331" s="1" t="str">
        <f t="shared" si="147"/>
        <v>SINAPI 93108</v>
      </c>
      <c r="B9331" s="3" t="s">
        <v>21527</v>
      </c>
      <c r="C9331" s="3" t="s">
        <v>10653</v>
      </c>
      <c r="D9331" s="2" t="s">
        <v>17805</v>
      </c>
      <c r="E9331" s="3" t="s">
        <v>20622</v>
      </c>
      <c r="F9331" s="67" t="s">
        <v>33953</v>
      </c>
      <c r="G9331" s="67" t="s">
        <v>5033</v>
      </c>
      <c r="I9331" s="3" t="s">
        <v>6300</v>
      </c>
      <c r="J9331" s="3" t="str">
        <f>IF($B9331="SINAPI",IF(ISNUMBER(MATCH(Banco!$C9331,Analitico!$A:$A,0)),INDEX(Analitico!E:E,MATCH(Banco!$C9331,Analitico!$A:$A,0))&amp;"%",""),"")</f>
        <v/>
      </c>
      <c r="K9331" s="3" t="str">
        <f>IF($B9331="SINAPI",IF(ISNUMBER(MATCH(Banco!$C9331,Analitico!$A:$A,0)),INDEX(Analitico!F:F,MATCH(Banco!$C9331,Analitico!$A:$A,0))&amp;"%",""),"")</f>
        <v/>
      </c>
    </row>
    <row r="9332" spans="1:11" ht="22.5" x14ac:dyDescent="0.2">
      <c r="A9332" s="1" t="str">
        <f t="shared" si="147"/>
        <v>SINAPI 93109</v>
      </c>
      <c r="B9332" s="3" t="s">
        <v>21527</v>
      </c>
      <c r="C9332" s="3" t="s">
        <v>10654</v>
      </c>
      <c r="D9332" s="2" t="s">
        <v>17806</v>
      </c>
      <c r="E9332" s="3" t="s">
        <v>20622</v>
      </c>
      <c r="F9332" s="67" t="s">
        <v>39588</v>
      </c>
      <c r="G9332" s="67" t="s">
        <v>36738</v>
      </c>
      <c r="I9332" s="3" t="s">
        <v>6300</v>
      </c>
      <c r="J9332" s="3" t="str">
        <f>IF($B9332="SINAPI",IF(ISNUMBER(MATCH(Banco!$C9332,Analitico!$A:$A,0)),INDEX(Analitico!E:E,MATCH(Banco!$C9332,Analitico!$A:$A,0))&amp;"%",""),"")</f>
        <v/>
      </c>
      <c r="K9332" s="3" t="str">
        <f>IF($B9332="SINAPI",IF(ISNUMBER(MATCH(Banco!$C9332,Analitico!$A:$A,0)),INDEX(Analitico!F:F,MATCH(Banco!$C9332,Analitico!$A:$A,0))&amp;"%",""),"")</f>
        <v/>
      </c>
    </row>
    <row r="9333" spans="1:11" ht="22.5" x14ac:dyDescent="0.2">
      <c r="A9333" s="1" t="str">
        <f t="shared" si="147"/>
        <v>SINAPI 93110</v>
      </c>
      <c r="B9333" s="3" t="s">
        <v>21527</v>
      </c>
      <c r="C9333" s="3" t="s">
        <v>10655</v>
      </c>
      <c r="D9333" s="2" t="s">
        <v>17807</v>
      </c>
      <c r="E9333" s="3" t="s">
        <v>20622</v>
      </c>
      <c r="F9333" s="67" t="s">
        <v>4492</v>
      </c>
      <c r="G9333" s="67" t="s">
        <v>36739</v>
      </c>
      <c r="I9333" s="3" t="s">
        <v>6300</v>
      </c>
      <c r="J9333" s="3" t="str">
        <f>IF($B9333="SINAPI",IF(ISNUMBER(MATCH(Banco!$C9333,Analitico!$A:$A,0)),INDEX(Analitico!E:E,MATCH(Banco!$C9333,Analitico!$A:$A,0))&amp;"%",""),"")</f>
        <v/>
      </c>
      <c r="K9333" s="3" t="str">
        <f>IF($B9333="SINAPI",IF(ISNUMBER(MATCH(Banco!$C9333,Analitico!$A:$A,0)),INDEX(Analitico!F:F,MATCH(Banco!$C9333,Analitico!$A:$A,0))&amp;"%",""),"")</f>
        <v/>
      </c>
    </row>
    <row r="9334" spans="1:11" ht="22.5" x14ac:dyDescent="0.2">
      <c r="A9334" s="1" t="str">
        <f t="shared" si="147"/>
        <v>SINAPI 93111</v>
      </c>
      <c r="B9334" s="3" t="s">
        <v>21527</v>
      </c>
      <c r="C9334" s="3" t="s">
        <v>10656</v>
      </c>
      <c r="D9334" s="2" t="s">
        <v>17808</v>
      </c>
      <c r="E9334" s="3" t="s">
        <v>20622</v>
      </c>
      <c r="F9334" s="67" t="s">
        <v>31957</v>
      </c>
      <c r="G9334" s="67" t="s">
        <v>21136</v>
      </c>
      <c r="I9334" s="3" t="s">
        <v>6300</v>
      </c>
      <c r="J9334" s="3" t="str">
        <f>IF($B9334="SINAPI",IF(ISNUMBER(MATCH(Banco!$C9334,Analitico!$A:$A,0)),INDEX(Analitico!E:E,MATCH(Banco!$C9334,Analitico!$A:$A,0))&amp;"%",""),"")</f>
        <v/>
      </c>
      <c r="K9334" s="3" t="str">
        <f>IF($B9334="SINAPI",IF(ISNUMBER(MATCH(Banco!$C9334,Analitico!$A:$A,0)),INDEX(Analitico!F:F,MATCH(Banco!$C9334,Analitico!$A:$A,0))&amp;"%",""),"")</f>
        <v/>
      </c>
    </row>
    <row r="9335" spans="1:11" ht="22.5" x14ac:dyDescent="0.2">
      <c r="A9335" s="1" t="str">
        <f t="shared" si="147"/>
        <v>SINAPI 93112</v>
      </c>
      <c r="B9335" s="3" t="s">
        <v>21527</v>
      </c>
      <c r="C9335" s="3" t="s">
        <v>10657</v>
      </c>
      <c r="D9335" s="2" t="s">
        <v>17809</v>
      </c>
      <c r="E9335" s="3" t="s">
        <v>20622</v>
      </c>
      <c r="F9335" s="67" t="s">
        <v>32113</v>
      </c>
      <c r="G9335" s="67" t="s">
        <v>36740</v>
      </c>
      <c r="I9335" s="3" t="s">
        <v>6300</v>
      </c>
      <c r="J9335" s="3" t="str">
        <f>IF($B9335="SINAPI",IF(ISNUMBER(MATCH(Banco!$C9335,Analitico!$A:$A,0)),INDEX(Analitico!E:E,MATCH(Banco!$C9335,Analitico!$A:$A,0))&amp;"%",""),"")</f>
        <v/>
      </c>
      <c r="K9335" s="3" t="str">
        <f>IF($B9335="SINAPI",IF(ISNUMBER(MATCH(Banco!$C9335,Analitico!$A:$A,0)),INDEX(Analitico!F:F,MATCH(Banco!$C9335,Analitico!$A:$A,0))&amp;"%",""),"")</f>
        <v/>
      </c>
    </row>
    <row r="9336" spans="1:11" ht="22.5" x14ac:dyDescent="0.2">
      <c r="A9336" s="1" t="str">
        <f t="shared" si="147"/>
        <v>SINAPI 93113</v>
      </c>
      <c r="B9336" s="3" t="s">
        <v>21527</v>
      </c>
      <c r="C9336" s="3" t="s">
        <v>10658</v>
      </c>
      <c r="D9336" s="2" t="s">
        <v>17810</v>
      </c>
      <c r="E9336" s="3" t="s">
        <v>20622</v>
      </c>
      <c r="F9336" s="67" t="s">
        <v>6332</v>
      </c>
      <c r="G9336" s="67" t="s">
        <v>33589</v>
      </c>
      <c r="I9336" s="3" t="s">
        <v>6300</v>
      </c>
      <c r="J9336" s="3" t="str">
        <f>IF($B9336="SINAPI",IF(ISNUMBER(MATCH(Banco!$C9336,Analitico!$A:$A,0)),INDEX(Analitico!E:E,MATCH(Banco!$C9336,Analitico!$A:$A,0))&amp;"%",""),"")</f>
        <v/>
      </c>
      <c r="K9336" s="3" t="str">
        <f>IF($B9336="SINAPI",IF(ISNUMBER(MATCH(Banco!$C9336,Analitico!$A:$A,0)),INDEX(Analitico!F:F,MATCH(Banco!$C9336,Analitico!$A:$A,0))&amp;"%",""),"")</f>
        <v/>
      </c>
    </row>
    <row r="9337" spans="1:11" ht="22.5" x14ac:dyDescent="0.2">
      <c r="A9337" s="1" t="str">
        <f t="shared" si="147"/>
        <v>SINAPI 93114</v>
      </c>
      <c r="B9337" s="3" t="s">
        <v>21527</v>
      </c>
      <c r="C9337" s="3" t="s">
        <v>10659</v>
      </c>
      <c r="D9337" s="2" t="s">
        <v>17811</v>
      </c>
      <c r="E9337" s="3" t="s">
        <v>20622</v>
      </c>
      <c r="F9337" s="67" t="s">
        <v>21722</v>
      </c>
      <c r="G9337" s="67" t="s">
        <v>33773</v>
      </c>
      <c r="I9337" s="3" t="s">
        <v>6300</v>
      </c>
      <c r="J9337" s="3" t="str">
        <f>IF($B9337="SINAPI",IF(ISNUMBER(MATCH(Banco!$C9337,Analitico!$A:$A,0)),INDEX(Analitico!E:E,MATCH(Banco!$C9337,Analitico!$A:$A,0))&amp;"%",""),"")</f>
        <v/>
      </c>
      <c r="K9337" s="3" t="str">
        <f>IF($B9337="SINAPI",IF(ISNUMBER(MATCH(Banco!$C9337,Analitico!$A:$A,0)),INDEX(Analitico!F:F,MATCH(Banco!$C9337,Analitico!$A:$A,0))&amp;"%",""),"")</f>
        <v/>
      </c>
    </row>
    <row r="9338" spans="1:11" ht="22.5" x14ac:dyDescent="0.2">
      <c r="A9338" s="1" t="str">
        <f t="shared" si="147"/>
        <v>SINAPI 93115</v>
      </c>
      <c r="B9338" s="3" t="s">
        <v>21527</v>
      </c>
      <c r="C9338" s="3" t="s">
        <v>10660</v>
      </c>
      <c r="D9338" s="2" t="s">
        <v>17812</v>
      </c>
      <c r="E9338" s="3" t="s">
        <v>20622</v>
      </c>
      <c r="F9338" s="67" t="s">
        <v>29700</v>
      </c>
      <c r="G9338" s="67" t="s">
        <v>36741</v>
      </c>
      <c r="I9338" s="3" t="s">
        <v>6300</v>
      </c>
      <c r="J9338" s="3" t="str">
        <f>IF($B9338="SINAPI",IF(ISNUMBER(MATCH(Banco!$C9338,Analitico!$A:$A,0)),INDEX(Analitico!E:E,MATCH(Banco!$C9338,Analitico!$A:$A,0))&amp;"%",""),"")</f>
        <v/>
      </c>
      <c r="K9338" s="3" t="str">
        <f>IF($B9338="SINAPI",IF(ISNUMBER(MATCH(Banco!$C9338,Analitico!$A:$A,0)),INDEX(Analitico!F:F,MATCH(Banco!$C9338,Analitico!$A:$A,0))&amp;"%",""),"")</f>
        <v/>
      </c>
    </row>
    <row r="9339" spans="1:11" ht="22.5" x14ac:dyDescent="0.2">
      <c r="A9339" s="1" t="str">
        <f t="shared" si="147"/>
        <v>SINAPI 93116</v>
      </c>
      <c r="B9339" s="3" t="s">
        <v>21527</v>
      </c>
      <c r="C9339" s="3" t="s">
        <v>10661</v>
      </c>
      <c r="D9339" s="2" t="s">
        <v>17813</v>
      </c>
      <c r="E9339" s="3" t="s">
        <v>20622</v>
      </c>
      <c r="F9339" s="67" t="s">
        <v>39589</v>
      </c>
      <c r="G9339" s="67" t="s">
        <v>36742</v>
      </c>
      <c r="I9339" s="3" t="s">
        <v>6300</v>
      </c>
      <c r="J9339" s="3" t="str">
        <f>IF($B9339="SINAPI",IF(ISNUMBER(MATCH(Banco!$C9339,Analitico!$A:$A,0)),INDEX(Analitico!E:E,MATCH(Banco!$C9339,Analitico!$A:$A,0))&amp;"%",""),"")</f>
        <v/>
      </c>
      <c r="K9339" s="3" t="str">
        <f>IF($B9339="SINAPI",IF(ISNUMBER(MATCH(Banco!$C9339,Analitico!$A:$A,0)),INDEX(Analitico!F:F,MATCH(Banco!$C9339,Analitico!$A:$A,0))&amp;"%",""),"")</f>
        <v/>
      </c>
    </row>
    <row r="9340" spans="1:11" ht="22.5" x14ac:dyDescent="0.2">
      <c r="A9340" s="1" t="str">
        <f t="shared" si="147"/>
        <v>SINAPI 93117</v>
      </c>
      <c r="B9340" s="3" t="s">
        <v>21527</v>
      </c>
      <c r="C9340" s="3" t="s">
        <v>10662</v>
      </c>
      <c r="D9340" s="2" t="s">
        <v>17814</v>
      </c>
      <c r="E9340" s="3" t="s">
        <v>20622</v>
      </c>
      <c r="F9340" s="67" t="s">
        <v>33923</v>
      </c>
      <c r="G9340" s="67" t="s">
        <v>36743</v>
      </c>
      <c r="I9340" s="3" t="s">
        <v>6300</v>
      </c>
      <c r="J9340" s="3" t="str">
        <f>IF($B9340="SINAPI",IF(ISNUMBER(MATCH(Banco!$C9340,Analitico!$A:$A,0)),INDEX(Analitico!E:E,MATCH(Banco!$C9340,Analitico!$A:$A,0))&amp;"%",""),"")</f>
        <v/>
      </c>
      <c r="K9340" s="3" t="str">
        <f>IF($B9340="SINAPI",IF(ISNUMBER(MATCH(Banco!$C9340,Analitico!$A:$A,0)),INDEX(Analitico!F:F,MATCH(Banco!$C9340,Analitico!$A:$A,0))&amp;"%",""),"")</f>
        <v/>
      </c>
    </row>
    <row r="9341" spans="1:11" ht="22.5" x14ac:dyDescent="0.2">
      <c r="A9341" s="1" t="str">
        <f t="shared" si="147"/>
        <v>SINAPI 93118</v>
      </c>
      <c r="B9341" s="3" t="s">
        <v>21527</v>
      </c>
      <c r="C9341" s="3" t="s">
        <v>10663</v>
      </c>
      <c r="D9341" s="2" t="s">
        <v>17815</v>
      </c>
      <c r="E9341" s="3" t="s">
        <v>20622</v>
      </c>
      <c r="F9341" s="67" t="s">
        <v>39590</v>
      </c>
      <c r="G9341" s="67" t="s">
        <v>36744</v>
      </c>
      <c r="I9341" s="3" t="s">
        <v>6300</v>
      </c>
      <c r="J9341" s="3" t="str">
        <f>IF($B9341="SINAPI",IF(ISNUMBER(MATCH(Banco!$C9341,Analitico!$A:$A,0)),INDEX(Analitico!E:E,MATCH(Banco!$C9341,Analitico!$A:$A,0))&amp;"%",""),"")</f>
        <v/>
      </c>
      <c r="K9341" s="3" t="str">
        <f>IF($B9341="SINAPI",IF(ISNUMBER(MATCH(Banco!$C9341,Analitico!$A:$A,0)),INDEX(Analitico!F:F,MATCH(Banco!$C9341,Analitico!$A:$A,0))&amp;"%",""),"")</f>
        <v/>
      </c>
    </row>
    <row r="9342" spans="1:11" ht="22.5" x14ac:dyDescent="0.2">
      <c r="A9342" s="1" t="str">
        <f t="shared" si="147"/>
        <v>SINAPI 93119</v>
      </c>
      <c r="B9342" s="3" t="s">
        <v>21527</v>
      </c>
      <c r="C9342" s="3" t="s">
        <v>10664</v>
      </c>
      <c r="D9342" s="2" t="s">
        <v>17816</v>
      </c>
      <c r="E9342" s="3" t="s">
        <v>20622</v>
      </c>
      <c r="F9342" s="67" t="s">
        <v>29850</v>
      </c>
      <c r="G9342" s="67" t="s">
        <v>5277</v>
      </c>
      <c r="I9342" s="3" t="s">
        <v>6300</v>
      </c>
      <c r="J9342" s="3" t="str">
        <f>IF($B9342="SINAPI",IF(ISNUMBER(MATCH(Banco!$C9342,Analitico!$A:$A,0)),INDEX(Analitico!E:E,MATCH(Banco!$C9342,Analitico!$A:$A,0))&amp;"%",""),"")</f>
        <v/>
      </c>
      <c r="K9342" s="3" t="str">
        <f>IF($B9342="SINAPI",IF(ISNUMBER(MATCH(Banco!$C9342,Analitico!$A:$A,0)),INDEX(Analitico!F:F,MATCH(Banco!$C9342,Analitico!$A:$A,0))&amp;"%",""),"")</f>
        <v/>
      </c>
    </row>
    <row r="9343" spans="1:11" ht="22.5" x14ac:dyDescent="0.2">
      <c r="A9343" s="1" t="str">
        <f t="shared" si="147"/>
        <v>SINAPI 93120</v>
      </c>
      <c r="B9343" s="3" t="s">
        <v>21527</v>
      </c>
      <c r="C9343" s="3" t="s">
        <v>10665</v>
      </c>
      <c r="D9343" s="2" t="s">
        <v>17817</v>
      </c>
      <c r="E9343" s="3" t="s">
        <v>20622</v>
      </c>
      <c r="F9343" s="67" t="s">
        <v>21038</v>
      </c>
      <c r="G9343" s="67" t="s">
        <v>4901</v>
      </c>
      <c r="I9343" s="3" t="s">
        <v>6300</v>
      </c>
      <c r="J9343" s="3" t="str">
        <f>IF($B9343="SINAPI",IF(ISNUMBER(MATCH(Banco!$C9343,Analitico!$A:$A,0)),INDEX(Analitico!E:E,MATCH(Banco!$C9343,Analitico!$A:$A,0))&amp;"%",""),"")</f>
        <v/>
      </c>
      <c r="K9343" s="3" t="str">
        <f>IF($B9343="SINAPI",IF(ISNUMBER(MATCH(Banco!$C9343,Analitico!$A:$A,0)),INDEX(Analitico!F:F,MATCH(Banco!$C9343,Analitico!$A:$A,0))&amp;"%",""),"")</f>
        <v/>
      </c>
    </row>
    <row r="9344" spans="1:11" ht="22.5" x14ac:dyDescent="0.2">
      <c r="A9344" s="1" t="str">
        <f t="shared" si="147"/>
        <v>SINAPI 93121</v>
      </c>
      <c r="B9344" s="3" t="s">
        <v>21527</v>
      </c>
      <c r="C9344" s="3" t="s">
        <v>10666</v>
      </c>
      <c r="D9344" s="2" t="s">
        <v>17818</v>
      </c>
      <c r="E9344" s="3" t="s">
        <v>20622</v>
      </c>
      <c r="F9344" s="67" t="s">
        <v>5290</v>
      </c>
      <c r="G9344" s="67" t="s">
        <v>21152</v>
      </c>
      <c r="I9344" s="3" t="s">
        <v>6300</v>
      </c>
      <c r="J9344" s="3" t="str">
        <f>IF($B9344="SINAPI",IF(ISNUMBER(MATCH(Banco!$C9344,Analitico!$A:$A,0)),INDEX(Analitico!E:E,MATCH(Banco!$C9344,Analitico!$A:$A,0))&amp;"%",""),"")</f>
        <v/>
      </c>
      <c r="K9344" s="3" t="str">
        <f>IF($B9344="SINAPI",IF(ISNUMBER(MATCH(Banco!$C9344,Analitico!$A:$A,0)),INDEX(Analitico!F:F,MATCH(Banco!$C9344,Analitico!$A:$A,0))&amp;"%",""),"")</f>
        <v/>
      </c>
    </row>
    <row r="9345" spans="1:11" ht="22.5" x14ac:dyDescent="0.2">
      <c r="A9345" s="1" t="str">
        <f t="shared" si="147"/>
        <v>SINAPI 93122</v>
      </c>
      <c r="B9345" s="3" t="s">
        <v>21527</v>
      </c>
      <c r="C9345" s="3" t="s">
        <v>10667</v>
      </c>
      <c r="D9345" s="2" t="s">
        <v>17819</v>
      </c>
      <c r="E9345" s="3" t="s">
        <v>20622</v>
      </c>
      <c r="F9345" s="67" t="s">
        <v>30197</v>
      </c>
      <c r="G9345" s="67" t="s">
        <v>21917</v>
      </c>
      <c r="I9345" s="3" t="s">
        <v>6300</v>
      </c>
      <c r="J9345" s="3" t="str">
        <f>IF($B9345="SINAPI",IF(ISNUMBER(MATCH(Banco!$C9345,Analitico!$A:$A,0)),INDEX(Analitico!E:E,MATCH(Banco!$C9345,Analitico!$A:$A,0))&amp;"%",""),"")</f>
        <v/>
      </c>
      <c r="K9345" s="3" t="str">
        <f>IF($B9345="SINAPI",IF(ISNUMBER(MATCH(Banco!$C9345,Analitico!$A:$A,0)),INDEX(Analitico!F:F,MATCH(Banco!$C9345,Analitico!$A:$A,0))&amp;"%",""),"")</f>
        <v/>
      </c>
    </row>
    <row r="9346" spans="1:11" ht="22.5" x14ac:dyDescent="0.2">
      <c r="A9346" s="1" t="str">
        <f t="shared" si="147"/>
        <v>SINAPI 93123</v>
      </c>
      <c r="B9346" s="3" t="s">
        <v>21527</v>
      </c>
      <c r="C9346" s="3" t="s">
        <v>10668</v>
      </c>
      <c r="D9346" s="2" t="s">
        <v>17820</v>
      </c>
      <c r="E9346" s="3" t="s">
        <v>20622</v>
      </c>
      <c r="F9346" s="67" t="s">
        <v>39591</v>
      </c>
      <c r="G9346" s="67" t="s">
        <v>21338</v>
      </c>
      <c r="I9346" s="3" t="s">
        <v>6300</v>
      </c>
      <c r="J9346" s="3" t="str">
        <f>IF($B9346="SINAPI",IF(ISNUMBER(MATCH(Banco!$C9346,Analitico!$A:$A,0)),INDEX(Analitico!E:E,MATCH(Banco!$C9346,Analitico!$A:$A,0))&amp;"%",""),"")</f>
        <v/>
      </c>
      <c r="K9346" s="3" t="str">
        <f>IF($B9346="SINAPI",IF(ISNUMBER(MATCH(Banco!$C9346,Analitico!$A:$A,0)),INDEX(Analitico!F:F,MATCH(Banco!$C9346,Analitico!$A:$A,0))&amp;"%",""),"")</f>
        <v/>
      </c>
    </row>
    <row r="9347" spans="1:11" ht="22.5" x14ac:dyDescent="0.2">
      <c r="A9347" s="1" t="str">
        <f t="shared" si="147"/>
        <v>SINAPI 93124</v>
      </c>
      <c r="B9347" s="3" t="s">
        <v>21527</v>
      </c>
      <c r="C9347" s="3" t="s">
        <v>10669</v>
      </c>
      <c r="D9347" s="2" t="s">
        <v>17821</v>
      </c>
      <c r="E9347" s="3" t="s">
        <v>20622</v>
      </c>
      <c r="F9347" s="67" t="s">
        <v>38078</v>
      </c>
      <c r="G9347" s="67" t="s">
        <v>36745</v>
      </c>
      <c r="I9347" s="3" t="s">
        <v>6300</v>
      </c>
      <c r="J9347" s="3" t="str">
        <f>IF($B9347="SINAPI",IF(ISNUMBER(MATCH(Banco!$C9347,Analitico!$A:$A,0)),INDEX(Analitico!E:E,MATCH(Banco!$C9347,Analitico!$A:$A,0))&amp;"%",""),"")</f>
        <v/>
      </c>
      <c r="K9347" s="3" t="str">
        <f>IF($B9347="SINAPI",IF(ISNUMBER(MATCH(Banco!$C9347,Analitico!$A:$A,0)),INDEX(Analitico!F:F,MATCH(Banco!$C9347,Analitico!$A:$A,0))&amp;"%",""),"")</f>
        <v/>
      </c>
    </row>
    <row r="9348" spans="1:11" ht="22.5" x14ac:dyDescent="0.2">
      <c r="A9348" s="1" t="str">
        <f t="shared" si="147"/>
        <v>SINAPI 93125</v>
      </c>
      <c r="B9348" s="3" t="s">
        <v>21527</v>
      </c>
      <c r="C9348" s="3" t="s">
        <v>10670</v>
      </c>
      <c r="D9348" s="2" t="s">
        <v>17822</v>
      </c>
      <c r="E9348" s="3" t="s">
        <v>20622</v>
      </c>
      <c r="F9348" s="67" t="s">
        <v>30018</v>
      </c>
      <c r="G9348" s="67" t="s">
        <v>32243</v>
      </c>
      <c r="I9348" s="3" t="s">
        <v>6300</v>
      </c>
      <c r="J9348" s="3" t="str">
        <f>IF($B9348="SINAPI",IF(ISNUMBER(MATCH(Banco!$C9348,Analitico!$A:$A,0)),INDEX(Analitico!E:E,MATCH(Banco!$C9348,Analitico!$A:$A,0))&amp;"%",""),"")</f>
        <v/>
      </c>
      <c r="K9348" s="3" t="str">
        <f>IF($B9348="SINAPI",IF(ISNUMBER(MATCH(Banco!$C9348,Analitico!$A:$A,0)),INDEX(Analitico!F:F,MATCH(Banco!$C9348,Analitico!$A:$A,0))&amp;"%",""),"")</f>
        <v/>
      </c>
    </row>
    <row r="9349" spans="1:11" ht="22.5" x14ac:dyDescent="0.2">
      <c r="A9349" s="1" t="str">
        <f t="shared" si="147"/>
        <v>SINAPI 93126</v>
      </c>
      <c r="B9349" s="3" t="s">
        <v>21527</v>
      </c>
      <c r="C9349" s="3" t="s">
        <v>10671</v>
      </c>
      <c r="D9349" s="2" t="s">
        <v>17823</v>
      </c>
      <c r="E9349" s="3" t="s">
        <v>20622</v>
      </c>
      <c r="F9349" s="67" t="s">
        <v>39592</v>
      </c>
      <c r="G9349" s="67" t="s">
        <v>36746</v>
      </c>
      <c r="I9349" s="3" t="s">
        <v>6300</v>
      </c>
      <c r="J9349" s="3" t="str">
        <f>IF($B9349="SINAPI",IF(ISNUMBER(MATCH(Banco!$C9349,Analitico!$A:$A,0)),INDEX(Analitico!E:E,MATCH(Banco!$C9349,Analitico!$A:$A,0))&amp;"%",""),"")</f>
        <v/>
      </c>
      <c r="K9349" s="3" t="str">
        <f>IF($B9349="SINAPI",IF(ISNUMBER(MATCH(Banco!$C9349,Analitico!$A:$A,0)),INDEX(Analitico!F:F,MATCH(Banco!$C9349,Analitico!$A:$A,0))&amp;"%",""),"")</f>
        <v/>
      </c>
    </row>
    <row r="9350" spans="1:11" ht="22.5" x14ac:dyDescent="0.2">
      <c r="A9350" s="1" t="str">
        <f t="shared" si="147"/>
        <v>SINAPI 93133</v>
      </c>
      <c r="B9350" s="3" t="s">
        <v>21527</v>
      </c>
      <c r="C9350" s="3" t="s">
        <v>10672</v>
      </c>
      <c r="D9350" s="2" t="s">
        <v>17824</v>
      </c>
      <c r="E9350" s="3" t="s">
        <v>20622</v>
      </c>
      <c r="F9350" s="67" t="s">
        <v>6334</v>
      </c>
      <c r="G9350" s="67" t="s">
        <v>21368</v>
      </c>
      <c r="I9350" s="3" t="s">
        <v>6300</v>
      </c>
      <c r="J9350" s="3" t="str">
        <f>IF($B9350="SINAPI",IF(ISNUMBER(MATCH(Banco!$C9350,Analitico!$A:$A,0)),INDEX(Analitico!E:E,MATCH(Banco!$C9350,Analitico!$A:$A,0))&amp;"%",""),"")</f>
        <v/>
      </c>
      <c r="K9350" s="3" t="str">
        <f>IF($B9350="SINAPI",IF(ISNUMBER(MATCH(Banco!$C9350,Analitico!$A:$A,0)),INDEX(Analitico!F:F,MATCH(Banco!$C9350,Analitico!$A:$A,0))&amp;"%",""),"")</f>
        <v/>
      </c>
    </row>
    <row r="9351" spans="1:11" ht="22.5" x14ac:dyDescent="0.2">
      <c r="A9351" s="1" t="str">
        <f t="shared" si="147"/>
        <v>SINAPI 94465</v>
      </c>
      <c r="B9351" s="3" t="s">
        <v>21527</v>
      </c>
      <c r="C9351" s="3" t="s">
        <v>10673</v>
      </c>
      <c r="D9351" s="2" t="s">
        <v>29179</v>
      </c>
      <c r="E9351" s="3" t="s">
        <v>20622</v>
      </c>
      <c r="F9351" s="67" t="s">
        <v>33313</v>
      </c>
      <c r="G9351" s="67" t="s">
        <v>36747</v>
      </c>
      <c r="I9351" s="3" t="s">
        <v>6298</v>
      </c>
      <c r="J9351" s="3" t="str">
        <f>IF($B9351="SINAPI",IF(ISNUMBER(MATCH(Banco!$C9351,Analitico!$A:$A,0)),INDEX(Analitico!E:E,MATCH(Banco!$C9351,Analitico!$A:$A,0))&amp;"%",""),"")</f>
        <v/>
      </c>
      <c r="K9351" s="3" t="str">
        <f>IF($B9351="SINAPI",IF(ISNUMBER(MATCH(Banco!$C9351,Analitico!$A:$A,0)),INDEX(Analitico!F:F,MATCH(Banco!$C9351,Analitico!$A:$A,0))&amp;"%",""),"")</f>
        <v/>
      </c>
    </row>
    <row r="9352" spans="1:11" ht="22.5" x14ac:dyDescent="0.2">
      <c r="A9352" s="1" t="str">
        <f t="shared" si="147"/>
        <v>SINAPI 94466</v>
      </c>
      <c r="B9352" s="3" t="s">
        <v>21527</v>
      </c>
      <c r="C9352" s="3" t="s">
        <v>10674</v>
      </c>
      <c r="D9352" s="2" t="s">
        <v>29180</v>
      </c>
      <c r="E9352" s="3" t="s">
        <v>20622</v>
      </c>
      <c r="F9352" s="67" t="s">
        <v>32236</v>
      </c>
      <c r="G9352" s="67" t="s">
        <v>36748</v>
      </c>
      <c r="I9352" s="3" t="s">
        <v>6298</v>
      </c>
      <c r="J9352" s="3" t="str">
        <f>IF($B9352="SINAPI",IF(ISNUMBER(MATCH(Banco!$C9352,Analitico!$A:$A,0)),INDEX(Analitico!E:E,MATCH(Banco!$C9352,Analitico!$A:$A,0))&amp;"%",""),"")</f>
        <v/>
      </c>
      <c r="K9352" s="3" t="str">
        <f>IF($B9352="SINAPI",IF(ISNUMBER(MATCH(Banco!$C9352,Analitico!$A:$A,0)),INDEX(Analitico!F:F,MATCH(Banco!$C9352,Analitico!$A:$A,0))&amp;"%",""),"")</f>
        <v/>
      </c>
    </row>
    <row r="9353" spans="1:11" ht="22.5" x14ac:dyDescent="0.2">
      <c r="A9353" s="1" t="str">
        <f t="shared" si="147"/>
        <v>SINAPI 94467</v>
      </c>
      <c r="B9353" s="3" t="s">
        <v>21527</v>
      </c>
      <c r="C9353" s="3" t="s">
        <v>10675</v>
      </c>
      <c r="D9353" s="2" t="s">
        <v>29181</v>
      </c>
      <c r="E9353" s="3" t="s">
        <v>20622</v>
      </c>
      <c r="F9353" s="67" t="s">
        <v>4770</v>
      </c>
      <c r="G9353" s="67" t="s">
        <v>32191</v>
      </c>
      <c r="I9353" s="3" t="s">
        <v>6298</v>
      </c>
      <c r="J9353" s="3" t="str">
        <f>IF($B9353="SINAPI",IF(ISNUMBER(MATCH(Banco!$C9353,Analitico!$A:$A,0)),INDEX(Analitico!E:E,MATCH(Banco!$C9353,Analitico!$A:$A,0))&amp;"%",""),"")</f>
        <v/>
      </c>
      <c r="K9353" s="3" t="str">
        <f>IF($B9353="SINAPI",IF(ISNUMBER(MATCH(Banco!$C9353,Analitico!$A:$A,0)),INDEX(Analitico!F:F,MATCH(Banco!$C9353,Analitico!$A:$A,0))&amp;"%",""),"")</f>
        <v/>
      </c>
    </row>
    <row r="9354" spans="1:11" ht="22.5" x14ac:dyDescent="0.2">
      <c r="A9354" s="1" t="str">
        <f t="shared" si="147"/>
        <v>SINAPI 94468</v>
      </c>
      <c r="B9354" s="3" t="s">
        <v>21527</v>
      </c>
      <c r="C9354" s="3" t="s">
        <v>10676</v>
      </c>
      <c r="D9354" s="2" t="s">
        <v>29182</v>
      </c>
      <c r="E9354" s="3" t="s">
        <v>20622</v>
      </c>
      <c r="F9354" s="67" t="s">
        <v>39593</v>
      </c>
      <c r="G9354" s="67" t="s">
        <v>31551</v>
      </c>
      <c r="I9354" s="3" t="s">
        <v>6298</v>
      </c>
      <c r="J9354" s="3" t="str">
        <f>IF($B9354="SINAPI",IF(ISNUMBER(MATCH(Banco!$C9354,Analitico!$A:$A,0)),INDEX(Analitico!E:E,MATCH(Banco!$C9354,Analitico!$A:$A,0))&amp;"%",""),"")</f>
        <v/>
      </c>
      <c r="K9354" s="3" t="str">
        <f>IF($B9354="SINAPI",IF(ISNUMBER(MATCH(Banco!$C9354,Analitico!$A:$A,0)),INDEX(Analitico!F:F,MATCH(Banco!$C9354,Analitico!$A:$A,0))&amp;"%",""),"")</f>
        <v/>
      </c>
    </row>
    <row r="9355" spans="1:11" ht="22.5" x14ac:dyDescent="0.2">
      <c r="A9355" s="1" t="str">
        <f t="shared" si="147"/>
        <v>SINAPI 94469</v>
      </c>
      <c r="B9355" s="3" t="s">
        <v>21527</v>
      </c>
      <c r="C9355" s="3" t="s">
        <v>10677</v>
      </c>
      <c r="D9355" s="2" t="s">
        <v>29183</v>
      </c>
      <c r="E9355" s="3" t="s">
        <v>20622</v>
      </c>
      <c r="F9355" s="67" t="s">
        <v>39594</v>
      </c>
      <c r="G9355" s="67" t="s">
        <v>36749</v>
      </c>
      <c r="I9355" s="3" t="s">
        <v>6298</v>
      </c>
      <c r="J9355" s="3" t="str">
        <f>IF($B9355="SINAPI",IF(ISNUMBER(MATCH(Banco!$C9355,Analitico!$A:$A,0)),INDEX(Analitico!E:E,MATCH(Banco!$C9355,Analitico!$A:$A,0))&amp;"%",""),"")</f>
        <v/>
      </c>
      <c r="K9355" s="3" t="str">
        <f>IF($B9355="SINAPI",IF(ISNUMBER(MATCH(Banco!$C9355,Analitico!$A:$A,0)),INDEX(Analitico!F:F,MATCH(Banco!$C9355,Analitico!$A:$A,0))&amp;"%",""),"")</f>
        <v/>
      </c>
    </row>
    <row r="9356" spans="1:11" ht="22.5" x14ac:dyDescent="0.2">
      <c r="A9356" s="1" t="str">
        <f t="shared" si="147"/>
        <v>SINAPI 94470</v>
      </c>
      <c r="B9356" s="3" t="s">
        <v>21527</v>
      </c>
      <c r="C9356" s="3" t="s">
        <v>10678</v>
      </c>
      <c r="D9356" s="2" t="s">
        <v>29184</v>
      </c>
      <c r="E9356" s="3" t="s">
        <v>20622</v>
      </c>
      <c r="F9356" s="67" t="s">
        <v>39595</v>
      </c>
      <c r="G9356" s="67" t="s">
        <v>29485</v>
      </c>
      <c r="I9356" s="3" t="s">
        <v>6298</v>
      </c>
      <c r="J9356" s="3" t="str">
        <f>IF($B9356="SINAPI",IF(ISNUMBER(MATCH(Banco!$C9356,Analitico!$A:$A,0)),INDEX(Analitico!E:E,MATCH(Banco!$C9356,Analitico!$A:$A,0))&amp;"%",""),"")</f>
        <v/>
      </c>
      <c r="K9356" s="3" t="str">
        <f>IF($B9356="SINAPI",IF(ISNUMBER(MATCH(Banco!$C9356,Analitico!$A:$A,0)),INDEX(Analitico!F:F,MATCH(Banco!$C9356,Analitico!$A:$A,0))&amp;"%",""),"")</f>
        <v/>
      </c>
    </row>
    <row r="9357" spans="1:11" ht="22.5" x14ac:dyDescent="0.2">
      <c r="A9357" s="1" t="str">
        <f t="shared" si="147"/>
        <v>SINAPI 94471</v>
      </c>
      <c r="B9357" s="3" t="s">
        <v>21527</v>
      </c>
      <c r="C9357" s="3" t="s">
        <v>10679</v>
      </c>
      <c r="D9357" s="2" t="s">
        <v>29185</v>
      </c>
      <c r="E9357" s="3" t="s">
        <v>20622</v>
      </c>
      <c r="F9357" s="67" t="s">
        <v>32002</v>
      </c>
      <c r="G9357" s="67" t="s">
        <v>32003</v>
      </c>
      <c r="I9357" s="3" t="s">
        <v>6298</v>
      </c>
      <c r="J9357" s="3" t="str">
        <f>IF($B9357="SINAPI",IF(ISNUMBER(MATCH(Banco!$C9357,Analitico!$A:$A,0)),INDEX(Analitico!E:E,MATCH(Banco!$C9357,Analitico!$A:$A,0))&amp;"%",""),"")</f>
        <v/>
      </c>
      <c r="K9357" s="3" t="str">
        <f>IF($B9357="SINAPI",IF(ISNUMBER(MATCH(Banco!$C9357,Analitico!$A:$A,0)),INDEX(Analitico!F:F,MATCH(Banco!$C9357,Analitico!$A:$A,0))&amp;"%",""),"")</f>
        <v/>
      </c>
    </row>
    <row r="9358" spans="1:11" ht="22.5" x14ac:dyDescent="0.2">
      <c r="A9358" s="1" t="str">
        <f t="shared" si="147"/>
        <v>SINAPI 94472</v>
      </c>
      <c r="B9358" s="3" t="s">
        <v>21527</v>
      </c>
      <c r="C9358" s="3" t="s">
        <v>10680</v>
      </c>
      <c r="D9358" s="2" t="s">
        <v>29186</v>
      </c>
      <c r="E9358" s="3" t="s">
        <v>20622</v>
      </c>
      <c r="F9358" s="67" t="s">
        <v>39290</v>
      </c>
      <c r="G9358" s="67" t="s">
        <v>36750</v>
      </c>
      <c r="I9358" s="3" t="s">
        <v>6298</v>
      </c>
      <c r="J9358" s="3" t="str">
        <f>IF($B9358="SINAPI",IF(ISNUMBER(MATCH(Banco!$C9358,Analitico!$A:$A,0)),INDEX(Analitico!E:E,MATCH(Banco!$C9358,Analitico!$A:$A,0))&amp;"%",""),"")</f>
        <v/>
      </c>
      <c r="K9358" s="3" t="str">
        <f>IF($B9358="SINAPI",IF(ISNUMBER(MATCH(Banco!$C9358,Analitico!$A:$A,0)),INDEX(Analitico!F:F,MATCH(Banco!$C9358,Analitico!$A:$A,0))&amp;"%",""),"")</f>
        <v/>
      </c>
    </row>
    <row r="9359" spans="1:11" ht="22.5" x14ac:dyDescent="0.2">
      <c r="A9359" s="1" t="str">
        <f t="shared" si="147"/>
        <v>SINAPI 94473</v>
      </c>
      <c r="B9359" s="3" t="s">
        <v>21527</v>
      </c>
      <c r="C9359" s="3" t="s">
        <v>10681</v>
      </c>
      <c r="D9359" s="2" t="s">
        <v>29187</v>
      </c>
      <c r="E9359" s="3" t="s">
        <v>20622</v>
      </c>
      <c r="F9359" s="67" t="s">
        <v>28817</v>
      </c>
      <c r="G9359" s="67" t="s">
        <v>36751</v>
      </c>
      <c r="I9359" s="3" t="s">
        <v>6298</v>
      </c>
      <c r="J9359" s="3" t="str">
        <f>IF($B9359="SINAPI",IF(ISNUMBER(MATCH(Banco!$C9359,Analitico!$A:$A,0)),INDEX(Analitico!E:E,MATCH(Banco!$C9359,Analitico!$A:$A,0))&amp;"%",""),"")</f>
        <v/>
      </c>
      <c r="K9359" s="3" t="str">
        <f>IF($B9359="SINAPI",IF(ISNUMBER(MATCH(Banco!$C9359,Analitico!$A:$A,0)),INDEX(Analitico!F:F,MATCH(Banco!$C9359,Analitico!$A:$A,0))&amp;"%",""),"")</f>
        <v/>
      </c>
    </row>
    <row r="9360" spans="1:11" ht="22.5" x14ac:dyDescent="0.2">
      <c r="A9360" s="1" t="str">
        <f t="shared" si="147"/>
        <v>SINAPI 94474</v>
      </c>
      <c r="B9360" s="3" t="s">
        <v>21527</v>
      </c>
      <c r="C9360" s="3" t="s">
        <v>10682</v>
      </c>
      <c r="D9360" s="2" t="s">
        <v>29188</v>
      </c>
      <c r="E9360" s="3" t="s">
        <v>20622</v>
      </c>
      <c r="F9360" s="67" t="s">
        <v>35023</v>
      </c>
      <c r="G9360" s="67" t="s">
        <v>36752</v>
      </c>
      <c r="I9360" s="3" t="s">
        <v>6298</v>
      </c>
      <c r="J9360" s="3" t="str">
        <f>IF($B9360="SINAPI",IF(ISNUMBER(MATCH(Banco!$C9360,Analitico!$A:$A,0)),INDEX(Analitico!E:E,MATCH(Banco!$C9360,Analitico!$A:$A,0))&amp;"%",""),"")</f>
        <v/>
      </c>
      <c r="K9360" s="3" t="str">
        <f>IF($B9360="SINAPI",IF(ISNUMBER(MATCH(Banco!$C9360,Analitico!$A:$A,0)),INDEX(Analitico!F:F,MATCH(Banco!$C9360,Analitico!$A:$A,0))&amp;"%",""),"")</f>
        <v/>
      </c>
    </row>
    <row r="9361" spans="1:11" ht="22.5" x14ac:dyDescent="0.2">
      <c r="A9361" s="1" t="str">
        <f t="shared" si="147"/>
        <v>SINAPI 94475</v>
      </c>
      <c r="B9361" s="3" t="s">
        <v>21527</v>
      </c>
      <c r="C9361" s="3" t="s">
        <v>10683</v>
      </c>
      <c r="D9361" s="2" t="s">
        <v>29189</v>
      </c>
      <c r="E9361" s="3" t="s">
        <v>20622</v>
      </c>
      <c r="F9361" s="67" t="s">
        <v>39596</v>
      </c>
      <c r="G9361" s="67" t="s">
        <v>5047</v>
      </c>
      <c r="I9361" s="3" t="s">
        <v>6298</v>
      </c>
      <c r="J9361" s="3" t="str">
        <f>IF($B9361="SINAPI",IF(ISNUMBER(MATCH(Banco!$C9361,Analitico!$A:$A,0)),INDEX(Analitico!E:E,MATCH(Banco!$C9361,Analitico!$A:$A,0))&amp;"%",""),"")</f>
        <v/>
      </c>
      <c r="K9361" s="3" t="str">
        <f>IF($B9361="SINAPI",IF(ISNUMBER(MATCH(Banco!$C9361,Analitico!$A:$A,0)),INDEX(Analitico!F:F,MATCH(Banco!$C9361,Analitico!$A:$A,0))&amp;"%",""),"")</f>
        <v/>
      </c>
    </row>
    <row r="9362" spans="1:11" ht="22.5" x14ac:dyDescent="0.2">
      <c r="A9362" s="1" t="str">
        <f t="shared" si="147"/>
        <v>SINAPI 94476</v>
      </c>
      <c r="B9362" s="3" t="s">
        <v>21527</v>
      </c>
      <c r="C9362" s="3" t="s">
        <v>10684</v>
      </c>
      <c r="D9362" s="2" t="s">
        <v>29190</v>
      </c>
      <c r="E9362" s="3" t="s">
        <v>20622</v>
      </c>
      <c r="F9362" s="67" t="s">
        <v>39597</v>
      </c>
      <c r="G9362" s="67" t="s">
        <v>36753</v>
      </c>
      <c r="I9362" s="3" t="s">
        <v>6298</v>
      </c>
      <c r="J9362" s="3" t="str">
        <f>IF($B9362="SINAPI",IF(ISNUMBER(MATCH(Banco!$C9362,Analitico!$A:$A,0)),INDEX(Analitico!E:E,MATCH(Banco!$C9362,Analitico!$A:$A,0))&amp;"%",""),"")</f>
        <v/>
      </c>
      <c r="K9362" s="3" t="str">
        <f>IF($B9362="SINAPI",IF(ISNUMBER(MATCH(Banco!$C9362,Analitico!$A:$A,0)),INDEX(Analitico!F:F,MATCH(Banco!$C9362,Analitico!$A:$A,0))&amp;"%",""),"")</f>
        <v/>
      </c>
    </row>
    <row r="9363" spans="1:11" ht="22.5" x14ac:dyDescent="0.2">
      <c r="A9363" s="1" t="str">
        <f t="shared" si="147"/>
        <v>SINAPI 94477</v>
      </c>
      <c r="B9363" s="3" t="s">
        <v>21527</v>
      </c>
      <c r="C9363" s="3" t="s">
        <v>10685</v>
      </c>
      <c r="D9363" s="2" t="s">
        <v>29191</v>
      </c>
      <c r="E9363" s="3" t="s">
        <v>20622</v>
      </c>
      <c r="F9363" s="67" t="s">
        <v>39598</v>
      </c>
      <c r="G9363" s="67" t="s">
        <v>36754</v>
      </c>
      <c r="I9363" s="3" t="s">
        <v>6298</v>
      </c>
      <c r="J9363" s="3" t="str">
        <f>IF($B9363="SINAPI",IF(ISNUMBER(MATCH(Banco!$C9363,Analitico!$A:$A,0)),INDEX(Analitico!E:E,MATCH(Banco!$C9363,Analitico!$A:$A,0))&amp;"%",""),"")</f>
        <v/>
      </c>
      <c r="K9363" s="3" t="str">
        <f>IF($B9363="SINAPI",IF(ISNUMBER(MATCH(Banco!$C9363,Analitico!$A:$A,0)),INDEX(Analitico!F:F,MATCH(Banco!$C9363,Analitico!$A:$A,0))&amp;"%",""),"")</f>
        <v/>
      </c>
    </row>
    <row r="9364" spans="1:11" ht="22.5" x14ac:dyDescent="0.2">
      <c r="A9364" s="1" t="str">
        <f t="shared" si="147"/>
        <v>SINAPI 94478</v>
      </c>
      <c r="B9364" s="3" t="s">
        <v>21527</v>
      </c>
      <c r="C9364" s="3" t="s">
        <v>10686</v>
      </c>
      <c r="D9364" s="2" t="s">
        <v>29192</v>
      </c>
      <c r="E9364" s="3" t="s">
        <v>20622</v>
      </c>
      <c r="F9364" s="67" t="s">
        <v>39599</v>
      </c>
      <c r="G9364" s="67" t="s">
        <v>36755</v>
      </c>
      <c r="I9364" s="3" t="s">
        <v>6298</v>
      </c>
      <c r="J9364" s="3" t="str">
        <f>IF($B9364="SINAPI",IF(ISNUMBER(MATCH(Banco!$C9364,Analitico!$A:$A,0)),INDEX(Analitico!E:E,MATCH(Banco!$C9364,Analitico!$A:$A,0))&amp;"%",""),"")</f>
        <v/>
      </c>
      <c r="K9364" s="3" t="str">
        <f>IF($B9364="SINAPI",IF(ISNUMBER(MATCH(Banco!$C9364,Analitico!$A:$A,0)),INDEX(Analitico!F:F,MATCH(Banco!$C9364,Analitico!$A:$A,0))&amp;"%",""),"")</f>
        <v/>
      </c>
    </row>
    <row r="9365" spans="1:11" ht="22.5" x14ac:dyDescent="0.2">
      <c r="A9365" s="1" t="str">
        <f t="shared" si="147"/>
        <v>SINAPI 94479</v>
      </c>
      <c r="B9365" s="3" t="s">
        <v>21527</v>
      </c>
      <c r="C9365" s="3" t="s">
        <v>10687</v>
      </c>
      <c r="D9365" s="2" t="s">
        <v>29193</v>
      </c>
      <c r="E9365" s="3" t="s">
        <v>20622</v>
      </c>
      <c r="F9365" s="67" t="s">
        <v>39600</v>
      </c>
      <c r="G9365" s="67" t="s">
        <v>36756</v>
      </c>
      <c r="I9365" s="3" t="s">
        <v>6298</v>
      </c>
      <c r="J9365" s="3" t="str">
        <f>IF($B9365="SINAPI",IF(ISNUMBER(MATCH(Banco!$C9365,Analitico!$A:$A,0)),INDEX(Analitico!E:E,MATCH(Banco!$C9365,Analitico!$A:$A,0))&amp;"%",""),"")</f>
        <v/>
      </c>
      <c r="K9365" s="3" t="str">
        <f>IF($B9365="SINAPI",IF(ISNUMBER(MATCH(Banco!$C9365,Analitico!$A:$A,0)),INDEX(Analitico!F:F,MATCH(Banco!$C9365,Analitico!$A:$A,0))&amp;"%",""),"")</f>
        <v/>
      </c>
    </row>
    <row r="9366" spans="1:11" ht="22.5" x14ac:dyDescent="0.2">
      <c r="A9366" s="1" t="str">
        <f t="shared" si="147"/>
        <v>SINAPI 94606</v>
      </c>
      <c r="B9366" s="3" t="s">
        <v>21527</v>
      </c>
      <c r="C9366" s="3" t="s">
        <v>10688</v>
      </c>
      <c r="D9366" s="2" t="s">
        <v>29194</v>
      </c>
      <c r="E9366" s="3" t="s">
        <v>20622</v>
      </c>
      <c r="F9366" s="67" t="s">
        <v>39601</v>
      </c>
      <c r="G9366" s="67" t="s">
        <v>31561</v>
      </c>
      <c r="I9366" s="3" t="s">
        <v>6300</v>
      </c>
      <c r="J9366" s="3" t="str">
        <f>IF($B9366="SINAPI",IF(ISNUMBER(MATCH(Banco!$C9366,Analitico!$A:$A,0)),INDEX(Analitico!E:E,MATCH(Banco!$C9366,Analitico!$A:$A,0))&amp;"%",""),"")</f>
        <v/>
      </c>
      <c r="K9366" s="3" t="str">
        <f>IF($B9366="SINAPI",IF(ISNUMBER(MATCH(Banco!$C9366,Analitico!$A:$A,0)),INDEX(Analitico!F:F,MATCH(Banco!$C9366,Analitico!$A:$A,0))&amp;"%",""),"")</f>
        <v/>
      </c>
    </row>
    <row r="9367" spans="1:11" ht="22.5" x14ac:dyDescent="0.2">
      <c r="A9367" s="1" t="str">
        <f t="shared" si="147"/>
        <v>SINAPI 94608</v>
      </c>
      <c r="B9367" s="3" t="s">
        <v>21527</v>
      </c>
      <c r="C9367" s="3" t="s">
        <v>10689</v>
      </c>
      <c r="D9367" s="2" t="s">
        <v>29195</v>
      </c>
      <c r="E9367" s="3" t="s">
        <v>20622</v>
      </c>
      <c r="F9367" s="67" t="s">
        <v>32173</v>
      </c>
      <c r="G9367" s="67" t="s">
        <v>36757</v>
      </c>
      <c r="I9367" s="3" t="s">
        <v>6300</v>
      </c>
      <c r="J9367" s="3" t="str">
        <f>IF($B9367="SINAPI",IF(ISNUMBER(MATCH(Banco!$C9367,Analitico!$A:$A,0)),INDEX(Analitico!E:E,MATCH(Banco!$C9367,Analitico!$A:$A,0))&amp;"%",""),"")</f>
        <v/>
      </c>
      <c r="K9367" s="3" t="str">
        <f>IF($B9367="SINAPI",IF(ISNUMBER(MATCH(Banco!$C9367,Analitico!$A:$A,0)),INDEX(Analitico!F:F,MATCH(Banco!$C9367,Analitico!$A:$A,0))&amp;"%",""),"")</f>
        <v/>
      </c>
    </row>
    <row r="9368" spans="1:11" ht="22.5" x14ac:dyDescent="0.2">
      <c r="A9368" s="1" t="str">
        <f t="shared" si="147"/>
        <v>SINAPI 94610</v>
      </c>
      <c r="B9368" s="3" t="s">
        <v>21527</v>
      </c>
      <c r="C9368" s="3" t="s">
        <v>10690</v>
      </c>
      <c r="D9368" s="2" t="s">
        <v>29196</v>
      </c>
      <c r="E9368" s="3" t="s">
        <v>20622</v>
      </c>
      <c r="F9368" s="67" t="s">
        <v>39602</v>
      </c>
      <c r="G9368" s="67" t="s">
        <v>36758</v>
      </c>
      <c r="I9368" s="3" t="s">
        <v>6300</v>
      </c>
      <c r="J9368" s="3" t="str">
        <f>IF($B9368="SINAPI",IF(ISNUMBER(MATCH(Banco!$C9368,Analitico!$A:$A,0)),INDEX(Analitico!E:E,MATCH(Banco!$C9368,Analitico!$A:$A,0))&amp;"%",""),"")</f>
        <v/>
      </c>
      <c r="K9368" s="3" t="str">
        <f>IF($B9368="SINAPI",IF(ISNUMBER(MATCH(Banco!$C9368,Analitico!$A:$A,0)),INDEX(Analitico!F:F,MATCH(Banco!$C9368,Analitico!$A:$A,0))&amp;"%",""),"")</f>
        <v/>
      </c>
    </row>
    <row r="9369" spans="1:11" ht="22.5" x14ac:dyDescent="0.2">
      <c r="A9369" s="1" t="str">
        <f t="shared" si="147"/>
        <v>SINAPI 94612</v>
      </c>
      <c r="B9369" s="3" t="s">
        <v>21527</v>
      </c>
      <c r="C9369" s="3" t="s">
        <v>10691</v>
      </c>
      <c r="D9369" s="2" t="s">
        <v>29197</v>
      </c>
      <c r="E9369" s="3" t="s">
        <v>20622</v>
      </c>
      <c r="F9369" s="67" t="s">
        <v>39603</v>
      </c>
      <c r="G9369" s="67" t="s">
        <v>36759</v>
      </c>
      <c r="I9369" s="3" t="s">
        <v>6300</v>
      </c>
      <c r="J9369" s="3" t="str">
        <f>IF($B9369="SINAPI",IF(ISNUMBER(MATCH(Banco!$C9369,Analitico!$A:$A,0)),INDEX(Analitico!E:E,MATCH(Banco!$C9369,Analitico!$A:$A,0))&amp;"%",""),"")</f>
        <v/>
      </c>
      <c r="K9369" s="3" t="str">
        <f>IF($B9369="SINAPI",IF(ISNUMBER(MATCH(Banco!$C9369,Analitico!$A:$A,0)),INDEX(Analitico!F:F,MATCH(Banco!$C9369,Analitico!$A:$A,0))&amp;"%",""),"")</f>
        <v/>
      </c>
    </row>
    <row r="9370" spans="1:11" ht="22.5" x14ac:dyDescent="0.2">
      <c r="A9370" s="1" t="str">
        <f t="shared" si="147"/>
        <v>SINAPI 94614</v>
      </c>
      <c r="B9370" s="3" t="s">
        <v>21527</v>
      </c>
      <c r="C9370" s="3" t="s">
        <v>10692</v>
      </c>
      <c r="D9370" s="2" t="s">
        <v>29198</v>
      </c>
      <c r="E9370" s="3" t="s">
        <v>20622</v>
      </c>
      <c r="F9370" s="67" t="s">
        <v>32333</v>
      </c>
      <c r="G9370" s="67" t="s">
        <v>29675</v>
      </c>
      <c r="I9370" s="3" t="s">
        <v>6300</v>
      </c>
      <c r="J9370" s="3" t="str">
        <f>IF($B9370="SINAPI",IF(ISNUMBER(MATCH(Banco!$C9370,Analitico!$A:$A,0)),INDEX(Analitico!E:E,MATCH(Banco!$C9370,Analitico!$A:$A,0))&amp;"%",""),"")</f>
        <v/>
      </c>
      <c r="K9370" s="3" t="str">
        <f>IF($B9370="SINAPI",IF(ISNUMBER(MATCH(Banco!$C9370,Analitico!$A:$A,0)),INDEX(Analitico!F:F,MATCH(Banco!$C9370,Analitico!$A:$A,0))&amp;"%",""),"")</f>
        <v/>
      </c>
    </row>
    <row r="9371" spans="1:11" ht="22.5" x14ac:dyDescent="0.2">
      <c r="A9371" s="1" t="str">
        <f t="shared" si="147"/>
        <v>SINAPI 94615</v>
      </c>
      <c r="B9371" s="3" t="s">
        <v>21527</v>
      </c>
      <c r="C9371" s="3" t="s">
        <v>10693</v>
      </c>
      <c r="D9371" s="2" t="s">
        <v>29199</v>
      </c>
      <c r="E9371" s="3" t="s">
        <v>20622</v>
      </c>
      <c r="F9371" s="67" t="s">
        <v>39604</v>
      </c>
      <c r="G9371" s="67" t="s">
        <v>36760</v>
      </c>
      <c r="I9371" s="3" t="s">
        <v>6300</v>
      </c>
      <c r="J9371" s="3" t="str">
        <f>IF($B9371="SINAPI",IF(ISNUMBER(MATCH(Banco!$C9371,Analitico!$A:$A,0)),INDEX(Analitico!E:E,MATCH(Banco!$C9371,Analitico!$A:$A,0))&amp;"%",""),"")</f>
        <v/>
      </c>
      <c r="K9371" s="3" t="str">
        <f>IF($B9371="SINAPI",IF(ISNUMBER(MATCH(Banco!$C9371,Analitico!$A:$A,0)),INDEX(Analitico!F:F,MATCH(Banco!$C9371,Analitico!$A:$A,0))&amp;"%",""),"")</f>
        <v/>
      </c>
    </row>
    <row r="9372" spans="1:11" ht="22.5" x14ac:dyDescent="0.2">
      <c r="A9372" s="1" t="str">
        <f t="shared" si="147"/>
        <v>SINAPI 94616</v>
      </c>
      <c r="B9372" s="3" t="s">
        <v>21527</v>
      </c>
      <c r="C9372" s="3" t="s">
        <v>10694</v>
      </c>
      <c r="D9372" s="2" t="s">
        <v>29200</v>
      </c>
      <c r="E9372" s="3" t="s">
        <v>20622</v>
      </c>
      <c r="F9372" s="67" t="s">
        <v>39605</v>
      </c>
      <c r="G9372" s="67" t="s">
        <v>36761</v>
      </c>
      <c r="I9372" s="3" t="s">
        <v>6300</v>
      </c>
      <c r="J9372" s="3" t="str">
        <f>IF($B9372="SINAPI",IF(ISNUMBER(MATCH(Banco!$C9372,Analitico!$A:$A,0)),INDEX(Analitico!E:E,MATCH(Banco!$C9372,Analitico!$A:$A,0))&amp;"%",""),"")</f>
        <v/>
      </c>
      <c r="K9372" s="3" t="str">
        <f>IF($B9372="SINAPI",IF(ISNUMBER(MATCH(Banco!$C9372,Analitico!$A:$A,0)),INDEX(Analitico!F:F,MATCH(Banco!$C9372,Analitico!$A:$A,0))&amp;"%",""),"")</f>
        <v/>
      </c>
    </row>
    <row r="9373" spans="1:11" ht="22.5" x14ac:dyDescent="0.2">
      <c r="A9373" s="1" t="str">
        <f t="shared" si="147"/>
        <v>SINAPI 94617</v>
      </c>
      <c r="B9373" s="3" t="s">
        <v>21527</v>
      </c>
      <c r="C9373" s="3" t="s">
        <v>10695</v>
      </c>
      <c r="D9373" s="2" t="s">
        <v>29201</v>
      </c>
      <c r="E9373" s="3" t="s">
        <v>20622</v>
      </c>
      <c r="F9373" s="67" t="s">
        <v>39606</v>
      </c>
      <c r="G9373" s="67" t="s">
        <v>21314</v>
      </c>
      <c r="I9373" s="3" t="s">
        <v>6300</v>
      </c>
      <c r="J9373" s="3" t="str">
        <f>IF($B9373="SINAPI",IF(ISNUMBER(MATCH(Banco!$C9373,Analitico!$A:$A,0)),INDEX(Analitico!E:E,MATCH(Banco!$C9373,Analitico!$A:$A,0))&amp;"%",""),"")</f>
        <v/>
      </c>
      <c r="K9373" s="3" t="str">
        <f>IF($B9373="SINAPI",IF(ISNUMBER(MATCH(Banco!$C9373,Analitico!$A:$A,0)),INDEX(Analitico!F:F,MATCH(Banco!$C9373,Analitico!$A:$A,0))&amp;"%",""),"")</f>
        <v/>
      </c>
    </row>
    <row r="9374" spans="1:11" ht="22.5" x14ac:dyDescent="0.2">
      <c r="A9374" s="1" t="str">
        <f t="shared" si="147"/>
        <v>SINAPI 94618</v>
      </c>
      <c r="B9374" s="3" t="s">
        <v>21527</v>
      </c>
      <c r="C9374" s="3" t="s">
        <v>10696</v>
      </c>
      <c r="D9374" s="2" t="s">
        <v>29202</v>
      </c>
      <c r="E9374" s="3" t="s">
        <v>20622</v>
      </c>
      <c r="F9374" s="67" t="s">
        <v>39607</v>
      </c>
      <c r="G9374" s="67" t="s">
        <v>36762</v>
      </c>
      <c r="I9374" s="3" t="s">
        <v>6300</v>
      </c>
      <c r="J9374" s="3" t="str">
        <f>IF($B9374="SINAPI",IF(ISNUMBER(MATCH(Banco!$C9374,Analitico!$A:$A,0)),INDEX(Analitico!E:E,MATCH(Banco!$C9374,Analitico!$A:$A,0))&amp;"%",""),"")</f>
        <v/>
      </c>
      <c r="K9374" s="3" t="str">
        <f>IF($B9374="SINAPI",IF(ISNUMBER(MATCH(Banco!$C9374,Analitico!$A:$A,0)),INDEX(Analitico!F:F,MATCH(Banco!$C9374,Analitico!$A:$A,0))&amp;"%",""),"")</f>
        <v/>
      </c>
    </row>
    <row r="9375" spans="1:11" ht="22.5" x14ac:dyDescent="0.2">
      <c r="A9375" s="1" t="str">
        <f t="shared" si="147"/>
        <v>SINAPI 94620</v>
      </c>
      <c r="B9375" s="3" t="s">
        <v>21527</v>
      </c>
      <c r="C9375" s="3" t="s">
        <v>10697</v>
      </c>
      <c r="D9375" s="2" t="s">
        <v>29203</v>
      </c>
      <c r="E9375" s="3" t="s">
        <v>20622</v>
      </c>
      <c r="F9375" s="67" t="s">
        <v>39608</v>
      </c>
      <c r="G9375" s="67" t="s">
        <v>36763</v>
      </c>
      <c r="I9375" s="3" t="s">
        <v>6300</v>
      </c>
      <c r="J9375" s="3" t="str">
        <f>IF($B9375="SINAPI",IF(ISNUMBER(MATCH(Banco!$C9375,Analitico!$A:$A,0)),INDEX(Analitico!E:E,MATCH(Banco!$C9375,Analitico!$A:$A,0))&amp;"%",""),"")</f>
        <v/>
      </c>
      <c r="K9375" s="3" t="str">
        <f>IF($B9375="SINAPI",IF(ISNUMBER(MATCH(Banco!$C9375,Analitico!$A:$A,0)),INDEX(Analitico!F:F,MATCH(Banco!$C9375,Analitico!$A:$A,0))&amp;"%",""),"")</f>
        <v/>
      </c>
    </row>
    <row r="9376" spans="1:11" ht="22.5" x14ac:dyDescent="0.2">
      <c r="A9376" s="1" t="str">
        <f t="shared" si="147"/>
        <v>SINAPI 94622</v>
      </c>
      <c r="B9376" s="3" t="s">
        <v>21527</v>
      </c>
      <c r="C9376" s="3" t="s">
        <v>10698</v>
      </c>
      <c r="D9376" s="2" t="s">
        <v>29204</v>
      </c>
      <c r="E9376" s="3" t="s">
        <v>20622</v>
      </c>
      <c r="F9376" s="67" t="s">
        <v>30968</v>
      </c>
      <c r="G9376" s="67" t="s">
        <v>36764</v>
      </c>
      <c r="I9376" s="3" t="s">
        <v>6300</v>
      </c>
      <c r="J9376" s="3" t="str">
        <f>IF($B9376="SINAPI",IF(ISNUMBER(MATCH(Banco!$C9376,Analitico!$A:$A,0)),INDEX(Analitico!E:E,MATCH(Banco!$C9376,Analitico!$A:$A,0))&amp;"%",""),"")</f>
        <v/>
      </c>
      <c r="K9376" s="3" t="str">
        <f>IF($B9376="SINAPI",IF(ISNUMBER(MATCH(Banco!$C9376,Analitico!$A:$A,0)),INDEX(Analitico!F:F,MATCH(Banco!$C9376,Analitico!$A:$A,0))&amp;"%",""),"")</f>
        <v/>
      </c>
    </row>
    <row r="9377" spans="1:11" ht="22.5" x14ac:dyDescent="0.2">
      <c r="A9377" s="1" t="str">
        <f t="shared" si="147"/>
        <v>SINAPI 94623</v>
      </c>
      <c r="B9377" s="3" t="s">
        <v>21527</v>
      </c>
      <c r="C9377" s="3" t="s">
        <v>10699</v>
      </c>
      <c r="D9377" s="2" t="s">
        <v>29205</v>
      </c>
      <c r="E9377" s="3" t="s">
        <v>20622</v>
      </c>
      <c r="F9377" s="67" t="s">
        <v>39609</v>
      </c>
      <c r="G9377" s="67" t="s">
        <v>36765</v>
      </c>
      <c r="I9377" s="3" t="s">
        <v>6300</v>
      </c>
      <c r="J9377" s="3" t="str">
        <f>IF($B9377="SINAPI",IF(ISNUMBER(MATCH(Banco!$C9377,Analitico!$A:$A,0)),INDEX(Analitico!E:E,MATCH(Banco!$C9377,Analitico!$A:$A,0))&amp;"%",""),"")</f>
        <v/>
      </c>
      <c r="K9377" s="3" t="str">
        <f>IF($B9377="SINAPI",IF(ISNUMBER(MATCH(Banco!$C9377,Analitico!$A:$A,0)),INDEX(Analitico!F:F,MATCH(Banco!$C9377,Analitico!$A:$A,0))&amp;"%",""),"")</f>
        <v/>
      </c>
    </row>
    <row r="9378" spans="1:11" ht="22.5" x14ac:dyDescent="0.2">
      <c r="A9378" s="1" t="str">
        <f t="shared" si="147"/>
        <v>SINAPI 94624</v>
      </c>
      <c r="B9378" s="3" t="s">
        <v>21527</v>
      </c>
      <c r="C9378" s="3" t="s">
        <v>10700</v>
      </c>
      <c r="D9378" s="2" t="s">
        <v>29206</v>
      </c>
      <c r="E9378" s="3" t="s">
        <v>20622</v>
      </c>
      <c r="F9378" s="67" t="s">
        <v>39610</v>
      </c>
      <c r="G9378" s="67" t="s">
        <v>28945</v>
      </c>
      <c r="I9378" s="3" t="s">
        <v>6300</v>
      </c>
      <c r="J9378" s="3" t="str">
        <f>IF($B9378="SINAPI",IF(ISNUMBER(MATCH(Banco!$C9378,Analitico!$A:$A,0)),INDEX(Analitico!E:E,MATCH(Banco!$C9378,Analitico!$A:$A,0))&amp;"%",""),"")</f>
        <v/>
      </c>
      <c r="K9378" s="3" t="str">
        <f>IF($B9378="SINAPI",IF(ISNUMBER(MATCH(Banco!$C9378,Analitico!$A:$A,0)),INDEX(Analitico!F:F,MATCH(Banco!$C9378,Analitico!$A:$A,0))&amp;"%",""),"")</f>
        <v/>
      </c>
    </row>
    <row r="9379" spans="1:11" ht="22.5" x14ac:dyDescent="0.2">
      <c r="A9379" s="1" t="str">
        <f t="shared" ref="A9379:A9442" si="148">CONCATENAR</f>
        <v>SINAPI 94625</v>
      </c>
      <c r="B9379" s="3" t="s">
        <v>21527</v>
      </c>
      <c r="C9379" s="3" t="s">
        <v>10701</v>
      </c>
      <c r="D9379" s="2" t="s">
        <v>29207</v>
      </c>
      <c r="E9379" s="3" t="s">
        <v>20622</v>
      </c>
      <c r="F9379" s="67" t="s">
        <v>39611</v>
      </c>
      <c r="G9379" s="67" t="s">
        <v>36766</v>
      </c>
      <c r="I9379" s="3" t="s">
        <v>6300</v>
      </c>
      <c r="J9379" s="3" t="str">
        <f>IF($B9379="SINAPI",IF(ISNUMBER(MATCH(Banco!$C9379,Analitico!$A:$A,0)),INDEX(Analitico!E:E,MATCH(Banco!$C9379,Analitico!$A:$A,0))&amp;"%",""),"")</f>
        <v/>
      </c>
      <c r="K9379" s="3" t="str">
        <f>IF($B9379="SINAPI",IF(ISNUMBER(MATCH(Banco!$C9379,Analitico!$A:$A,0)),INDEX(Analitico!F:F,MATCH(Banco!$C9379,Analitico!$A:$A,0))&amp;"%",""),"")</f>
        <v/>
      </c>
    </row>
    <row r="9380" spans="1:11" ht="22.5" x14ac:dyDescent="0.2">
      <c r="A9380" s="1" t="str">
        <f t="shared" si="148"/>
        <v>SINAPI 94656</v>
      </c>
      <c r="B9380" s="3" t="s">
        <v>21527</v>
      </c>
      <c r="C9380" s="3" t="s">
        <v>10702</v>
      </c>
      <c r="D9380" s="2" t="s">
        <v>29208</v>
      </c>
      <c r="E9380" s="3" t="s">
        <v>20622</v>
      </c>
      <c r="F9380" s="67" t="s">
        <v>5292</v>
      </c>
      <c r="G9380" s="67" t="s">
        <v>28951</v>
      </c>
      <c r="I9380" s="3" t="s">
        <v>6298</v>
      </c>
      <c r="J9380" s="3" t="str">
        <f>IF($B9380="SINAPI",IF(ISNUMBER(MATCH(Banco!$C9380,Analitico!$A:$A,0)),INDEX(Analitico!E:E,MATCH(Banco!$C9380,Analitico!$A:$A,0))&amp;"%",""),"")</f>
        <v/>
      </c>
      <c r="K9380" s="3" t="str">
        <f>IF($B9380="SINAPI",IF(ISNUMBER(MATCH(Banco!$C9380,Analitico!$A:$A,0)),INDEX(Analitico!F:F,MATCH(Banco!$C9380,Analitico!$A:$A,0))&amp;"%",""),"")</f>
        <v/>
      </c>
    </row>
    <row r="9381" spans="1:11" ht="22.5" x14ac:dyDescent="0.2">
      <c r="A9381" s="1" t="str">
        <f t="shared" si="148"/>
        <v>SINAPI 94657</v>
      </c>
      <c r="B9381" s="3" t="s">
        <v>21527</v>
      </c>
      <c r="C9381" s="3" t="s">
        <v>10703</v>
      </c>
      <c r="D9381" s="2" t="s">
        <v>29209</v>
      </c>
      <c r="E9381" s="3" t="s">
        <v>20622</v>
      </c>
      <c r="F9381" s="67" t="s">
        <v>4712</v>
      </c>
      <c r="G9381" s="67" t="s">
        <v>5578</v>
      </c>
      <c r="I9381" s="3" t="s">
        <v>6298</v>
      </c>
      <c r="J9381" s="3" t="str">
        <f>IF($B9381="SINAPI",IF(ISNUMBER(MATCH(Banco!$C9381,Analitico!$A:$A,0)),INDEX(Analitico!E:E,MATCH(Banco!$C9381,Analitico!$A:$A,0))&amp;"%",""),"")</f>
        <v/>
      </c>
      <c r="K9381" s="3" t="str">
        <f>IF($B9381="SINAPI",IF(ISNUMBER(MATCH(Banco!$C9381,Analitico!$A:$A,0)),INDEX(Analitico!F:F,MATCH(Banco!$C9381,Analitico!$A:$A,0))&amp;"%",""),"")</f>
        <v/>
      </c>
    </row>
    <row r="9382" spans="1:11" ht="22.5" x14ac:dyDescent="0.2">
      <c r="A9382" s="1" t="str">
        <f t="shared" si="148"/>
        <v>SINAPI 94658</v>
      </c>
      <c r="B9382" s="3" t="s">
        <v>21527</v>
      </c>
      <c r="C9382" s="3" t="s">
        <v>10704</v>
      </c>
      <c r="D9382" s="2" t="s">
        <v>29210</v>
      </c>
      <c r="E9382" s="3" t="s">
        <v>20622</v>
      </c>
      <c r="F9382" s="67" t="s">
        <v>20760</v>
      </c>
      <c r="G9382" s="67" t="s">
        <v>4893</v>
      </c>
      <c r="I9382" s="3" t="s">
        <v>6298</v>
      </c>
      <c r="J9382" s="3" t="str">
        <f>IF($B9382="SINAPI",IF(ISNUMBER(MATCH(Banco!$C9382,Analitico!$A:$A,0)),INDEX(Analitico!E:E,MATCH(Banco!$C9382,Analitico!$A:$A,0))&amp;"%",""),"")</f>
        <v/>
      </c>
      <c r="K9382" s="3" t="str">
        <f>IF($B9382="SINAPI",IF(ISNUMBER(MATCH(Banco!$C9382,Analitico!$A:$A,0)),INDEX(Analitico!F:F,MATCH(Banco!$C9382,Analitico!$A:$A,0))&amp;"%",""),"")</f>
        <v/>
      </c>
    </row>
    <row r="9383" spans="1:11" ht="22.5" x14ac:dyDescent="0.2">
      <c r="A9383" s="1" t="str">
        <f t="shared" si="148"/>
        <v>SINAPI 94659</v>
      </c>
      <c r="B9383" s="3" t="s">
        <v>21527</v>
      </c>
      <c r="C9383" s="3" t="s">
        <v>10705</v>
      </c>
      <c r="D9383" s="2" t="s">
        <v>29211</v>
      </c>
      <c r="E9383" s="3" t="s">
        <v>20622</v>
      </c>
      <c r="F9383" s="67" t="s">
        <v>21424</v>
      </c>
      <c r="G9383" s="67" t="s">
        <v>5740</v>
      </c>
      <c r="I9383" s="3" t="s">
        <v>6298</v>
      </c>
      <c r="J9383" s="3" t="str">
        <f>IF($B9383="SINAPI",IF(ISNUMBER(MATCH(Banco!$C9383,Analitico!$A:$A,0)),INDEX(Analitico!E:E,MATCH(Banco!$C9383,Analitico!$A:$A,0))&amp;"%",""),"")</f>
        <v/>
      </c>
      <c r="K9383" s="3" t="str">
        <f>IF($B9383="SINAPI",IF(ISNUMBER(MATCH(Banco!$C9383,Analitico!$A:$A,0)),INDEX(Analitico!F:F,MATCH(Banco!$C9383,Analitico!$A:$A,0))&amp;"%",""),"")</f>
        <v/>
      </c>
    </row>
    <row r="9384" spans="1:11" ht="22.5" x14ac:dyDescent="0.2">
      <c r="A9384" s="1" t="str">
        <f t="shared" si="148"/>
        <v>SINAPI 94660</v>
      </c>
      <c r="B9384" s="3" t="s">
        <v>21527</v>
      </c>
      <c r="C9384" s="3" t="s">
        <v>10706</v>
      </c>
      <c r="D9384" s="2" t="s">
        <v>29212</v>
      </c>
      <c r="E9384" s="3" t="s">
        <v>20622</v>
      </c>
      <c r="F9384" s="67" t="s">
        <v>5097</v>
      </c>
      <c r="G9384" s="67" t="s">
        <v>4647</v>
      </c>
      <c r="I9384" s="3" t="s">
        <v>6298</v>
      </c>
      <c r="J9384" s="3" t="str">
        <f>IF($B9384="SINAPI",IF(ISNUMBER(MATCH(Banco!$C9384,Analitico!$A:$A,0)),INDEX(Analitico!E:E,MATCH(Banco!$C9384,Analitico!$A:$A,0))&amp;"%",""),"")</f>
        <v/>
      </c>
      <c r="K9384" s="3" t="str">
        <f>IF($B9384="SINAPI",IF(ISNUMBER(MATCH(Banco!$C9384,Analitico!$A:$A,0)),INDEX(Analitico!F:F,MATCH(Banco!$C9384,Analitico!$A:$A,0))&amp;"%",""),"")</f>
        <v/>
      </c>
    </row>
    <row r="9385" spans="1:11" ht="22.5" x14ac:dyDescent="0.2">
      <c r="A9385" s="1" t="str">
        <f t="shared" si="148"/>
        <v>SINAPI 94661</v>
      </c>
      <c r="B9385" s="3" t="s">
        <v>21527</v>
      </c>
      <c r="C9385" s="3" t="s">
        <v>10707</v>
      </c>
      <c r="D9385" s="2" t="s">
        <v>29213</v>
      </c>
      <c r="E9385" s="3" t="s">
        <v>20622</v>
      </c>
      <c r="F9385" s="67" t="s">
        <v>6183</v>
      </c>
      <c r="G9385" s="67" t="s">
        <v>5067</v>
      </c>
      <c r="I9385" s="3" t="s">
        <v>6298</v>
      </c>
      <c r="J9385" s="3" t="str">
        <f>IF($B9385="SINAPI",IF(ISNUMBER(MATCH(Banco!$C9385,Analitico!$A:$A,0)),INDEX(Analitico!E:E,MATCH(Banco!$C9385,Analitico!$A:$A,0))&amp;"%",""),"")</f>
        <v/>
      </c>
      <c r="K9385" s="3" t="str">
        <f>IF($B9385="SINAPI",IF(ISNUMBER(MATCH(Banco!$C9385,Analitico!$A:$A,0)),INDEX(Analitico!F:F,MATCH(Banco!$C9385,Analitico!$A:$A,0))&amp;"%",""),"")</f>
        <v/>
      </c>
    </row>
    <row r="9386" spans="1:11" ht="22.5" x14ac:dyDescent="0.2">
      <c r="A9386" s="1" t="str">
        <f t="shared" si="148"/>
        <v>SINAPI 94662</v>
      </c>
      <c r="B9386" s="3" t="s">
        <v>21527</v>
      </c>
      <c r="C9386" s="3" t="s">
        <v>10708</v>
      </c>
      <c r="D9386" s="2" t="s">
        <v>29214</v>
      </c>
      <c r="E9386" s="3" t="s">
        <v>20622</v>
      </c>
      <c r="F9386" s="67" t="s">
        <v>5297</v>
      </c>
      <c r="G9386" s="67" t="s">
        <v>4943</v>
      </c>
      <c r="I9386" s="3" t="s">
        <v>6298</v>
      </c>
      <c r="J9386" s="3" t="str">
        <f>IF($B9386="SINAPI",IF(ISNUMBER(MATCH(Banco!$C9386,Analitico!$A:$A,0)),INDEX(Analitico!E:E,MATCH(Banco!$C9386,Analitico!$A:$A,0))&amp;"%",""),"")</f>
        <v/>
      </c>
      <c r="K9386" s="3" t="str">
        <f>IF($B9386="SINAPI",IF(ISNUMBER(MATCH(Banco!$C9386,Analitico!$A:$A,0)),INDEX(Analitico!F:F,MATCH(Banco!$C9386,Analitico!$A:$A,0))&amp;"%",""),"")</f>
        <v/>
      </c>
    </row>
    <row r="9387" spans="1:11" ht="22.5" x14ac:dyDescent="0.2">
      <c r="A9387" s="1" t="str">
        <f t="shared" si="148"/>
        <v>SINAPI 94663</v>
      </c>
      <c r="B9387" s="3" t="s">
        <v>21527</v>
      </c>
      <c r="C9387" s="3" t="s">
        <v>10709</v>
      </c>
      <c r="D9387" s="2" t="s">
        <v>29215</v>
      </c>
      <c r="E9387" s="3" t="s">
        <v>20622</v>
      </c>
      <c r="F9387" s="67" t="s">
        <v>21134</v>
      </c>
      <c r="G9387" s="67" t="s">
        <v>21393</v>
      </c>
      <c r="I9387" s="3" t="s">
        <v>6298</v>
      </c>
      <c r="J9387" s="3" t="str">
        <f>IF($B9387="SINAPI",IF(ISNUMBER(MATCH(Banco!$C9387,Analitico!$A:$A,0)),INDEX(Analitico!E:E,MATCH(Banco!$C9387,Analitico!$A:$A,0))&amp;"%",""),"")</f>
        <v/>
      </c>
      <c r="K9387" s="3" t="str">
        <f>IF($B9387="SINAPI",IF(ISNUMBER(MATCH(Banco!$C9387,Analitico!$A:$A,0)),INDEX(Analitico!F:F,MATCH(Banco!$C9387,Analitico!$A:$A,0))&amp;"%",""),"")</f>
        <v/>
      </c>
    </row>
    <row r="9388" spans="1:11" ht="22.5" x14ac:dyDescent="0.2">
      <c r="A9388" s="1" t="str">
        <f t="shared" si="148"/>
        <v>SINAPI 94664</v>
      </c>
      <c r="B9388" s="3" t="s">
        <v>21527</v>
      </c>
      <c r="C9388" s="3" t="s">
        <v>10710</v>
      </c>
      <c r="D9388" s="2" t="s">
        <v>29216</v>
      </c>
      <c r="E9388" s="3" t="s">
        <v>20622</v>
      </c>
      <c r="F9388" s="67" t="s">
        <v>6034</v>
      </c>
      <c r="G9388" s="67" t="s">
        <v>21826</v>
      </c>
      <c r="I9388" s="3" t="s">
        <v>6298</v>
      </c>
      <c r="J9388" s="3" t="str">
        <f>IF($B9388="SINAPI",IF(ISNUMBER(MATCH(Banco!$C9388,Analitico!$A:$A,0)),INDEX(Analitico!E:E,MATCH(Banco!$C9388,Analitico!$A:$A,0))&amp;"%",""),"")</f>
        <v/>
      </c>
      <c r="K9388" s="3" t="str">
        <f>IF($B9388="SINAPI",IF(ISNUMBER(MATCH(Banco!$C9388,Analitico!$A:$A,0)),INDEX(Analitico!F:F,MATCH(Banco!$C9388,Analitico!$A:$A,0))&amp;"%",""),"")</f>
        <v/>
      </c>
    </row>
    <row r="9389" spans="1:11" ht="22.5" x14ac:dyDescent="0.2">
      <c r="A9389" s="1" t="str">
        <f t="shared" si="148"/>
        <v>SINAPI 94665</v>
      </c>
      <c r="B9389" s="3" t="s">
        <v>21527</v>
      </c>
      <c r="C9389" s="3" t="s">
        <v>10711</v>
      </c>
      <c r="D9389" s="2" t="s">
        <v>29217</v>
      </c>
      <c r="E9389" s="3" t="s">
        <v>20622</v>
      </c>
      <c r="F9389" s="67" t="s">
        <v>5603</v>
      </c>
      <c r="G9389" s="67" t="s">
        <v>36767</v>
      </c>
      <c r="I9389" s="3" t="s">
        <v>6298</v>
      </c>
      <c r="J9389" s="3" t="str">
        <f>IF($B9389="SINAPI",IF(ISNUMBER(MATCH(Banco!$C9389,Analitico!$A:$A,0)),INDEX(Analitico!E:E,MATCH(Banco!$C9389,Analitico!$A:$A,0))&amp;"%",""),"")</f>
        <v/>
      </c>
      <c r="K9389" s="3" t="str">
        <f>IF($B9389="SINAPI",IF(ISNUMBER(MATCH(Banco!$C9389,Analitico!$A:$A,0)),INDEX(Analitico!F:F,MATCH(Banco!$C9389,Analitico!$A:$A,0))&amp;"%",""),"")</f>
        <v/>
      </c>
    </row>
    <row r="9390" spans="1:11" ht="22.5" x14ac:dyDescent="0.2">
      <c r="A9390" s="1" t="str">
        <f t="shared" si="148"/>
        <v>SINAPI 94666</v>
      </c>
      <c r="B9390" s="3" t="s">
        <v>21527</v>
      </c>
      <c r="C9390" s="3" t="s">
        <v>10712</v>
      </c>
      <c r="D9390" s="2" t="s">
        <v>29218</v>
      </c>
      <c r="E9390" s="3" t="s">
        <v>20622</v>
      </c>
      <c r="F9390" s="67" t="s">
        <v>29473</v>
      </c>
      <c r="G9390" s="67" t="s">
        <v>31869</v>
      </c>
      <c r="I9390" s="3" t="s">
        <v>6298</v>
      </c>
      <c r="J9390" s="3" t="str">
        <f>IF($B9390="SINAPI",IF(ISNUMBER(MATCH(Banco!$C9390,Analitico!$A:$A,0)),INDEX(Analitico!E:E,MATCH(Banco!$C9390,Analitico!$A:$A,0))&amp;"%",""),"")</f>
        <v/>
      </c>
      <c r="K9390" s="3" t="str">
        <f>IF($B9390="SINAPI",IF(ISNUMBER(MATCH(Banco!$C9390,Analitico!$A:$A,0)),INDEX(Analitico!F:F,MATCH(Banco!$C9390,Analitico!$A:$A,0))&amp;"%",""),"")</f>
        <v/>
      </c>
    </row>
    <row r="9391" spans="1:11" ht="22.5" x14ac:dyDescent="0.2">
      <c r="A9391" s="1" t="str">
        <f t="shared" si="148"/>
        <v>SINAPI 94667</v>
      </c>
      <c r="B9391" s="3" t="s">
        <v>21527</v>
      </c>
      <c r="C9391" s="3" t="s">
        <v>10713</v>
      </c>
      <c r="D9391" s="2" t="s">
        <v>29219</v>
      </c>
      <c r="E9391" s="3" t="s">
        <v>20622</v>
      </c>
      <c r="F9391" s="67" t="s">
        <v>29486</v>
      </c>
      <c r="G9391" s="67" t="s">
        <v>21737</v>
      </c>
      <c r="I9391" s="3" t="s">
        <v>6298</v>
      </c>
      <c r="J9391" s="3" t="str">
        <f>IF($B9391="SINAPI",IF(ISNUMBER(MATCH(Banco!$C9391,Analitico!$A:$A,0)),INDEX(Analitico!E:E,MATCH(Banco!$C9391,Analitico!$A:$A,0))&amp;"%",""),"")</f>
        <v/>
      </c>
      <c r="K9391" s="3" t="str">
        <f>IF($B9391="SINAPI",IF(ISNUMBER(MATCH(Banco!$C9391,Analitico!$A:$A,0)),INDEX(Analitico!F:F,MATCH(Banco!$C9391,Analitico!$A:$A,0))&amp;"%",""),"")</f>
        <v/>
      </c>
    </row>
    <row r="9392" spans="1:11" ht="22.5" x14ac:dyDescent="0.2">
      <c r="A9392" s="1" t="str">
        <f t="shared" si="148"/>
        <v>SINAPI 94668</v>
      </c>
      <c r="B9392" s="3" t="s">
        <v>21527</v>
      </c>
      <c r="C9392" s="3" t="s">
        <v>10714</v>
      </c>
      <c r="D9392" s="2" t="s">
        <v>29220</v>
      </c>
      <c r="E9392" s="3" t="s">
        <v>20622</v>
      </c>
      <c r="F9392" s="67" t="s">
        <v>37483</v>
      </c>
      <c r="G9392" s="67" t="s">
        <v>29600</v>
      </c>
      <c r="I9392" s="3" t="s">
        <v>6298</v>
      </c>
      <c r="J9392" s="3" t="str">
        <f>IF($B9392="SINAPI",IF(ISNUMBER(MATCH(Banco!$C9392,Analitico!$A:$A,0)),INDEX(Analitico!E:E,MATCH(Banco!$C9392,Analitico!$A:$A,0))&amp;"%",""),"")</f>
        <v/>
      </c>
      <c r="K9392" s="3" t="str">
        <f>IF($B9392="SINAPI",IF(ISNUMBER(MATCH(Banco!$C9392,Analitico!$A:$A,0)),INDEX(Analitico!F:F,MATCH(Banco!$C9392,Analitico!$A:$A,0))&amp;"%",""),"")</f>
        <v/>
      </c>
    </row>
    <row r="9393" spans="1:11" ht="22.5" x14ac:dyDescent="0.2">
      <c r="A9393" s="1" t="str">
        <f t="shared" si="148"/>
        <v>SINAPI 94669</v>
      </c>
      <c r="B9393" s="3" t="s">
        <v>21527</v>
      </c>
      <c r="C9393" s="3" t="s">
        <v>10715</v>
      </c>
      <c r="D9393" s="2" t="s">
        <v>29221</v>
      </c>
      <c r="E9393" s="3" t="s">
        <v>20622</v>
      </c>
      <c r="F9393" s="67" t="s">
        <v>39612</v>
      </c>
      <c r="G9393" s="67" t="s">
        <v>34170</v>
      </c>
      <c r="I9393" s="3" t="s">
        <v>6298</v>
      </c>
      <c r="J9393" s="3" t="str">
        <f>IF($B9393="SINAPI",IF(ISNUMBER(MATCH(Banco!$C9393,Analitico!$A:$A,0)),INDEX(Analitico!E:E,MATCH(Banco!$C9393,Analitico!$A:$A,0))&amp;"%",""),"")</f>
        <v/>
      </c>
      <c r="K9393" s="3" t="str">
        <f>IF($B9393="SINAPI",IF(ISNUMBER(MATCH(Banco!$C9393,Analitico!$A:$A,0)),INDEX(Analitico!F:F,MATCH(Banco!$C9393,Analitico!$A:$A,0))&amp;"%",""),"")</f>
        <v/>
      </c>
    </row>
    <row r="9394" spans="1:11" ht="22.5" x14ac:dyDescent="0.2">
      <c r="A9394" s="1" t="str">
        <f t="shared" si="148"/>
        <v>SINAPI 94670</v>
      </c>
      <c r="B9394" s="3" t="s">
        <v>21527</v>
      </c>
      <c r="C9394" s="3" t="s">
        <v>10716</v>
      </c>
      <c r="D9394" s="2" t="s">
        <v>29222</v>
      </c>
      <c r="E9394" s="3" t="s">
        <v>20622</v>
      </c>
      <c r="F9394" s="67" t="s">
        <v>31839</v>
      </c>
      <c r="G9394" s="67" t="s">
        <v>29990</v>
      </c>
      <c r="I9394" s="3" t="s">
        <v>6298</v>
      </c>
      <c r="J9394" s="3" t="str">
        <f>IF($B9394="SINAPI",IF(ISNUMBER(MATCH(Banco!$C9394,Analitico!$A:$A,0)),INDEX(Analitico!E:E,MATCH(Banco!$C9394,Analitico!$A:$A,0))&amp;"%",""),"")</f>
        <v/>
      </c>
      <c r="K9394" s="3" t="str">
        <f>IF($B9394="SINAPI",IF(ISNUMBER(MATCH(Banco!$C9394,Analitico!$A:$A,0)),INDEX(Analitico!F:F,MATCH(Banco!$C9394,Analitico!$A:$A,0))&amp;"%",""),"")</f>
        <v/>
      </c>
    </row>
    <row r="9395" spans="1:11" ht="22.5" x14ac:dyDescent="0.2">
      <c r="A9395" s="1" t="str">
        <f t="shared" si="148"/>
        <v>SINAPI 94671</v>
      </c>
      <c r="B9395" s="3" t="s">
        <v>21527</v>
      </c>
      <c r="C9395" s="3" t="s">
        <v>10717</v>
      </c>
      <c r="D9395" s="2" t="s">
        <v>29223</v>
      </c>
      <c r="E9395" s="3" t="s">
        <v>20622</v>
      </c>
      <c r="F9395" s="67" t="s">
        <v>39476</v>
      </c>
      <c r="G9395" s="67" t="s">
        <v>36768</v>
      </c>
      <c r="I9395" s="3" t="s">
        <v>6298</v>
      </c>
      <c r="J9395" s="3" t="str">
        <f>IF($B9395="SINAPI",IF(ISNUMBER(MATCH(Banco!$C9395,Analitico!$A:$A,0)),INDEX(Analitico!E:E,MATCH(Banco!$C9395,Analitico!$A:$A,0))&amp;"%",""),"")</f>
        <v/>
      </c>
      <c r="K9395" s="3" t="str">
        <f>IF($B9395="SINAPI",IF(ISNUMBER(MATCH(Banco!$C9395,Analitico!$A:$A,0)),INDEX(Analitico!F:F,MATCH(Banco!$C9395,Analitico!$A:$A,0))&amp;"%",""),"")</f>
        <v/>
      </c>
    </row>
    <row r="9396" spans="1:11" ht="22.5" x14ac:dyDescent="0.2">
      <c r="A9396" s="1" t="str">
        <f t="shared" si="148"/>
        <v>SINAPI 94672</v>
      </c>
      <c r="B9396" s="3" t="s">
        <v>21527</v>
      </c>
      <c r="C9396" s="3" t="s">
        <v>10718</v>
      </c>
      <c r="D9396" s="2" t="s">
        <v>29224</v>
      </c>
      <c r="E9396" s="3" t="s">
        <v>20622</v>
      </c>
      <c r="F9396" s="67" t="s">
        <v>39613</v>
      </c>
      <c r="G9396" s="67" t="s">
        <v>5413</v>
      </c>
      <c r="I9396" s="3" t="s">
        <v>6298</v>
      </c>
      <c r="J9396" s="3" t="str">
        <f>IF($B9396="SINAPI",IF(ISNUMBER(MATCH(Banco!$C9396,Analitico!$A:$A,0)),INDEX(Analitico!E:E,MATCH(Banco!$C9396,Analitico!$A:$A,0))&amp;"%",""),"")</f>
        <v/>
      </c>
      <c r="K9396" s="3" t="str">
        <f>IF($B9396="SINAPI",IF(ISNUMBER(MATCH(Banco!$C9396,Analitico!$A:$A,0)),INDEX(Analitico!F:F,MATCH(Banco!$C9396,Analitico!$A:$A,0))&amp;"%",""),"")</f>
        <v/>
      </c>
    </row>
    <row r="9397" spans="1:11" ht="22.5" x14ac:dyDescent="0.2">
      <c r="A9397" s="1" t="str">
        <f t="shared" si="148"/>
        <v>SINAPI 94673</v>
      </c>
      <c r="B9397" s="3" t="s">
        <v>21527</v>
      </c>
      <c r="C9397" s="3" t="s">
        <v>10719</v>
      </c>
      <c r="D9397" s="2" t="s">
        <v>29225</v>
      </c>
      <c r="E9397" s="3" t="s">
        <v>20622</v>
      </c>
      <c r="F9397" s="67" t="s">
        <v>4553</v>
      </c>
      <c r="G9397" s="67" t="s">
        <v>5293</v>
      </c>
      <c r="I9397" s="3" t="s">
        <v>6298</v>
      </c>
      <c r="J9397" s="3" t="str">
        <f>IF($B9397="SINAPI",IF(ISNUMBER(MATCH(Banco!$C9397,Analitico!$A:$A,0)),INDEX(Analitico!E:E,MATCH(Banco!$C9397,Analitico!$A:$A,0))&amp;"%",""),"")</f>
        <v/>
      </c>
      <c r="K9397" s="3" t="str">
        <f>IF($B9397="SINAPI",IF(ISNUMBER(MATCH(Banco!$C9397,Analitico!$A:$A,0)),INDEX(Analitico!F:F,MATCH(Banco!$C9397,Analitico!$A:$A,0))&amp;"%",""),"")</f>
        <v/>
      </c>
    </row>
    <row r="9398" spans="1:11" ht="22.5" x14ac:dyDescent="0.2">
      <c r="A9398" s="1" t="str">
        <f t="shared" si="148"/>
        <v>SINAPI 94674</v>
      </c>
      <c r="B9398" s="3" t="s">
        <v>21527</v>
      </c>
      <c r="C9398" s="3" t="s">
        <v>10720</v>
      </c>
      <c r="D9398" s="2" t="s">
        <v>29226</v>
      </c>
      <c r="E9398" s="3" t="s">
        <v>20622</v>
      </c>
      <c r="F9398" s="67" t="s">
        <v>20925</v>
      </c>
      <c r="G9398" s="67" t="s">
        <v>5272</v>
      </c>
      <c r="I9398" s="3" t="s">
        <v>6298</v>
      </c>
      <c r="J9398" s="3" t="str">
        <f>IF($B9398="SINAPI",IF(ISNUMBER(MATCH(Banco!$C9398,Analitico!$A:$A,0)),INDEX(Analitico!E:E,MATCH(Banco!$C9398,Analitico!$A:$A,0))&amp;"%",""),"")</f>
        <v/>
      </c>
      <c r="K9398" s="3" t="str">
        <f>IF($B9398="SINAPI",IF(ISNUMBER(MATCH(Banco!$C9398,Analitico!$A:$A,0)),INDEX(Analitico!F:F,MATCH(Banco!$C9398,Analitico!$A:$A,0))&amp;"%",""),"")</f>
        <v/>
      </c>
    </row>
    <row r="9399" spans="1:11" ht="22.5" x14ac:dyDescent="0.2">
      <c r="A9399" s="1" t="str">
        <f t="shared" si="148"/>
        <v>SINAPI 94675</v>
      </c>
      <c r="B9399" s="3" t="s">
        <v>21527</v>
      </c>
      <c r="C9399" s="3" t="s">
        <v>10721</v>
      </c>
      <c r="D9399" s="2" t="s">
        <v>29227</v>
      </c>
      <c r="E9399" s="3" t="s">
        <v>20622</v>
      </c>
      <c r="F9399" s="67" t="s">
        <v>21155</v>
      </c>
      <c r="G9399" s="67" t="s">
        <v>29692</v>
      </c>
      <c r="I9399" s="3" t="s">
        <v>6298</v>
      </c>
      <c r="J9399" s="3" t="str">
        <f>IF($B9399="SINAPI",IF(ISNUMBER(MATCH(Banco!$C9399,Analitico!$A:$A,0)),INDEX(Analitico!E:E,MATCH(Banco!$C9399,Analitico!$A:$A,0))&amp;"%",""),"")</f>
        <v/>
      </c>
      <c r="K9399" s="3" t="str">
        <f>IF($B9399="SINAPI",IF(ISNUMBER(MATCH(Banco!$C9399,Analitico!$A:$A,0)),INDEX(Analitico!F:F,MATCH(Banco!$C9399,Analitico!$A:$A,0))&amp;"%",""),"")</f>
        <v/>
      </c>
    </row>
    <row r="9400" spans="1:11" ht="22.5" x14ac:dyDescent="0.2">
      <c r="A9400" s="1" t="str">
        <f t="shared" si="148"/>
        <v>SINAPI 94676</v>
      </c>
      <c r="B9400" s="3" t="s">
        <v>21527</v>
      </c>
      <c r="C9400" s="3" t="s">
        <v>10722</v>
      </c>
      <c r="D9400" s="2" t="s">
        <v>29228</v>
      </c>
      <c r="E9400" s="3" t="s">
        <v>20622</v>
      </c>
      <c r="F9400" s="67" t="s">
        <v>5295</v>
      </c>
      <c r="G9400" s="67" t="s">
        <v>5307</v>
      </c>
      <c r="I9400" s="3" t="s">
        <v>6298</v>
      </c>
      <c r="J9400" s="3" t="str">
        <f>IF($B9400="SINAPI",IF(ISNUMBER(MATCH(Banco!$C9400,Analitico!$A:$A,0)),INDEX(Analitico!E:E,MATCH(Banco!$C9400,Analitico!$A:$A,0))&amp;"%",""),"")</f>
        <v/>
      </c>
      <c r="K9400" s="3" t="str">
        <f>IF($B9400="SINAPI",IF(ISNUMBER(MATCH(Banco!$C9400,Analitico!$A:$A,0)),INDEX(Analitico!F:F,MATCH(Banco!$C9400,Analitico!$A:$A,0))&amp;"%",""),"")</f>
        <v/>
      </c>
    </row>
    <row r="9401" spans="1:11" ht="22.5" x14ac:dyDescent="0.2">
      <c r="A9401" s="1" t="str">
        <f t="shared" si="148"/>
        <v>SINAPI 94677</v>
      </c>
      <c r="B9401" s="3" t="s">
        <v>21527</v>
      </c>
      <c r="C9401" s="3" t="s">
        <v>10723</v>
      </c>
      <c r="D9401" s="2" t="s">
        <v>29229</v>
      </c>
      <c r="E9401" s="3" t="s">
        <v>20622</v>
      </c>
      <c r="F9401" s="67" t="s">
        <v>5455</v>
      </c>
      <c r="G9401" s="67" t="s">
        <v>30891</v>
      </c>
      <c r="I9401" s="3" t="s">
        <v>6298</v>
      </c>
      <c r="J9401" s="3" t="str">
        <f>IF($B9401="SINAPI",IF(ISNUMBER(MATCH(Banco!$C9401,Analitico!$A:$A,0)),INDEX(Analitico!E:E,MATCH(Banco!$C9401,Analitico!$A:$A,0))&amp;"%",""),"")</f>
        <v/>
      </c>
      <c r="K9401" s="3" t="str">
        <f>IF($B9401="SINAPI",IF(ISNUMBER(MATCH(Banco!$C9401,Analitico!$A:$A,0)),INDEX(Analitico!F:F,MATCH(Banco!$C9401,Analitico!$A:$A,0))&amp;"%",""),"")</f>
        <v/>
      </c>
    </row>
    <row r="9402" spans="1:11" ht="22.5" x14ac:dyDescent="0.2">
      <c r="A9402" s="1" t="str">
        <f t="shared" si="148"/>
        <v>SINAPI 94678</v>
      </c>
      <c r="B9402" s="3" t="s">
        <v>21527</v>
      </c>
      <c r="C9402" s="3" t="s">
        <v>10724</v>
      </c>
      <c r="D9402" s="2" t="s">
        <v>29230</v>
      </c>
      <c r="E9402" s="3" t="s">
        <v>20622</v>
      </c>
      <c r="F9402" s="67" t="s">
        <v>6070</v>
      </c>
      <c r="G9402" s="67" t="s">
        <v>6205</v>
      </c>
      <c r="I9402" s="3" t="s">
        <v>6298</v>
      </c>
      <c r="J9402" s="3" t="str">
        <f>IF($B9402="SINAPI",IF(ISNUMBER(MATCH(Banco!$C9402,Analitico!$A:$A,0)),INDEX(Analitico!E:E,MATCH(Banco!$C9402,Analitico!$A:$A,0))&amp;"%",""),"")</f>
        <v/>
      </c>
      <c r="K9402" s="3" t="str">
        <f>IF($B9402="SINAPI",IF(ISNUMBER(MATCH(Banco!$C9402,Analitico!$A:$A,0)),INDEX(Analitico!F:F,MATCH(Banco!$C9402,Analitico!$A:$A,0))&amp;"%",""),"")</f>
        <v/>
      </c>
    </row>
    <row r="9403" spans="1:11" ht="22.5" x14ac:dyDescent="0.2">
      <c r="A9403" s="1" t="str">
        <f t="shared" si="148"/>
        <v>SINAPI 94679</v>
      </c>
      <c r="B9403" s="3" t="s">
        <v>21527</v>
      </c>
      <c r="C9403" s="3" t="s">
        <v>10725</v>
      </c>
      <c r="D9403" s="2" t="s">
        <v>29231</v>
      </c>
      <c r="E9403" s="3" t="s">
        <v>20622</v>
      </c>
      <c r="F9403" s="67" t="s">
        <v>34204</v>
      </c>
      <c r="G9403" s="67" t="s">
        <v>5545</v>
      </c>
      <c r="I9403" s="3" t="s">
        <v>6298</v>
      </c>
      <c r="J9403" s="3" t="str">
        <f>IF($B9403="SINAPI",IF(ISNUMBER(MATCH(Banco!$C9403,Analitico!$A:$A,0)),INDEX(Analitico!E:E,MATCH(Banco!$C9403,Analitico!$A:$A,0))&amp;"%",""),"")</f>
        <v/>
      </c>
      <c r="K9403" s="3" t="str">
        <f>IF($B9403="SINAPI",IF(ISNUMBER(MATCH(Banco!$C9403,Analitico!$A:$A,0)),INDEX(Analitico!F:F,MATCH(Banco!$C9403,Analitico!$A:$A,0))&amp;"%",""),"")</f>
        <v/>
      </c>
    </row>
    <row r="9404" spans="1:11" ht="22.5" x14ac:dyDescent="0.2">
      <c r="A9404" s="1" t="str">
        <f t="shared" si="148"/>
        <v>SINAPI 94680</v>
      </c>
      <c r="B9404" s="3" t="s">
        <v>21527</v>
      </c>
      <c r="C9404" s="3" t="s">
        <v>10726</v>
      </c>
      <c r="D9404" s="2" t="s">
        <v>29232</v>
      </c>
      <c r="E9404" s="3" t="s">
        <v>20622</v>
      </c>
      <c r="F9404" s="67" t="s">
        <v>29613</v>
      </c>
      <c r="G9404" s="67" t="s">
        <v>36769</v>
      </c>
      <c r="I9404" s="3" t="s">
        <v>6298</v>
      </c>
      <c r="J9404" s="3" t="str">
        <f>IF($B9404="SINAPI",IF(ISNUMBER(MATCH(Banco!$C9404,Analitico!$A:$A,0)),INDEX(Analitico!E:E,MATCH(Banco!$C9404,Analitico!$A:$A,0))&amp;"%",""),"")</f>
        <v/>
      </c>
      <c r="K9404" s="3" t="str">
        <f>IF($B9404="SINAPI",IF(ISNUMBER(MATCH(Banco!$C9404,Analitico!$A:$A,0)),INDEX(Analitico!F:F,MATCH(Banco!$C9404,Analitico!$A:$A,0))&amp;"%",""),"")</f>
        <v/>
      </c>
    </row>
    <row r="9405" spans="1:11" ht="22.5" x14ac:dyDescent="0.2">
      <c r="A9405" s="1" t="str">
        <f t="shared" si="148"/>
        <v>SINAPI 94681</v>
      </c>
      <c r="B9405" s="3" t="s">
        <v>21527</v>
      </c>
      <c r="C9405" s="3" t="s">
        <v>10727</v>
      </c>
      <c r="D9405" s="2" t="s">
        <v>29233</v>
      </c>
      <c r="E9405" s="3" t="s">
        <v>20622</v>
      </c>
      <c r="F9405" s="67" t="s">
        <v>39614</v>
      </c>
      <c r="G9405" s="67" t="s">
        <v>30775</v>
      </c>
      <c r="I9405" s="3" t="s">
        <v>6298</v>
      </c>
      <c r="J9405" s="3" t="str">
        <f>IF($B9405="SINAPI",IF(ISNUMBER(MATCH(Banco!$C9405,Analitico!$A:$A,0)),INDEX(Analitico!E:E,MATCH(Banco!$C9405,Analitico!$A:$A,0))&amp;"%",""),"")</f>
        <v/>
      </c>
      <c r="K9405" s="3" t="str">
        <f>IF($B9405="SINAPI",IF(ISNUMBER(MATCH(Banco!$C9405,Analitico!$A:$A,0)),INDEX(Analitico!F:F,MATCH(Banco!$C9405,Analitico!$A:$A,0))&amp;"%",""),"")</f>
        <v/>
      </c>
    </row>
    <row r="9406" spans="1:11" ht="22.5" x14ac:dyDescent="0.2">
      <c r="A9406" s="1" t="str">
        <f t="shared" si="148"/>
        <v>SINAPI 94682</v>
      </c>
      <c r="B9406" s="3" t="s">
        <v>21527</v>
      </c>
      <c r="C9406" s="3" t="s">
        <v>10728</v>
      </c>
      <c r="D9406" s="2" t="s">
        <v>29234</v>
      </c>
      <c r="E9406" s="3" t="s">
        <v>20622</v>
      </c>
      <c r="F9406" s="67" t="s">
        <v>5560</v>
      </c>
      <c r="G9406" s="67" t="s">
        <v>36770</v>
      </c>
      <c r="I9406" s="3" t="s">
        <v>6298</v>
      </c>
      <c r="J9406" s="3" t="str">
        <f>IF($B9406="SINAPI",IF(ISNUMBER(MATCH(Banco!$C9406,Analitico!$A:$A,0)),INDEX(Analitico!E:E,MATCH(Banco!$C9406,Analitico!$A:$A,0))&amp;"%",""),"")</f>
        <v/>
      </c>
      <c r="K9406" s="3" t="str">
        <f>IF($B9406="SINAPI",IF(ISNUMBER(MATCH(Banco!$C9406,Analitico!$A:$A,0)),INDEX(Analitico!F:F,MATCH(Banco!$C9406,Analitico!$A:$A,0))&amp;"%",""),"")</f>
        <v/>
      </c>
    </row>
    <row r="9407" spans="1:11" ht="22.5" x14ac:dyDescent="0.2">
      <c r="A9407" s="1" t="str">
        <f t="shared" si="148"/>
        <v>SINAPI 94683</v>
      </c>
      <c r="B9407" s="3" t="s">
        <v>21527</v>
      </c>
      <c r="C9407" s="3" t="s">
        <v>10729</v>
      </c>
      <c r="D9407" s="2" t="s">
        <v>29235</v>
      </c>
      <c r="E9407" s="3" t="s">
        <v>20622</v>
      </c>
      <c r="F9407" s="67" t="s">
        <v>29479</v>
      </c>
      <c r="G9407" s="67" t="s">
        <v>36771</v>
      </c>
      <c r="I9407" s="3" t="s">
        <v>6298</v>
      </c>
      <c r="J9407" s="3" t="str">
        <f>IF($B9407="SINAPI",IF(ISNUMBER(MATCH(Banco!$C9407,Analitico!$A:$A,0)),INDEX(Analitico!E:E,MATCH(Banco!$C9407,Analitico!$A:$A,0))&amp;"%",""),"")</f>
        <v/>
      </c>
      <c r="K9407" s="3" t="str">
        <f>IF($B9407="SINAPI",IF(ISNUMBER(MATCH(Banco!$C9407,Analitico!$A:$A,0)),INDEX(Analitico!F:F,MATCH(Banco!$C9407,Analitico!$A:$A,0))&amp;"%",""),"")</f>
        <v/>
      </c>
    </row>
    <row r="9408" spans="1:11" ht="22.5" x14ac:dyDescent="0.2">
      <c r="A9408" s="1" t="str">
        <f t="shared" si="148"/>
        <v>SINAPI 94684</v>
      </c>
      <c r="B9408" s="3" t="s">
        <v>21527</v>
      </c>
      <c r="C9408" s="3" t="s">
        <v>10730</v>
      </c>
      <c r="D9408" s="2" t="s">
        <v>29236</v>
      </c>
      <c r="E9408" s="3" t="s">
        <v>20622</v>
      </c>
      <c r="F9408" s="67" t="s">
        <v>31831</v>
      </c>
      <c r="G9408" s="67" t="s">
        <v>36772</v>
      </c>
      <c r="I9408" s="3" t="s">
        <v>6298</v>
      </c>
      <c r="J9408" s="3" t="str">
        <f>IF($B9408="SINAPI",IF(ISNUMBER(MATCH(Banco!$C9408,Analitico!$A:$A,0)),INDEX(Analitico!E:E,MATCH(Banco!$C9408,Analitico!$A:$A,0))&amp;"%",""),"")</f>
        <v/>
      </c>
      <c r="K9408" s="3" t="str">
        <f>IF($B9408="SINAPI",IF(ISNUMBER(MATCH(Banco!$C9408,Analitico!$A:$A,0)),INDEX(Analitico!F:F,MATCH(Banco!$C9408,Analitico!$A:$A,0))&amp;"%",""),"")</f>
        <v/>
      </c>
    </row>
    <row r="9409" spans="1:11" ht="22.5" x14ac:dyDescent="0.2">
      <c r="A9409" s="1" t="str">
        <f t="shared" si="148"/>
        <v>SINAPI 94685</v>
      </c>
      <c r="B9409" s="3" t="s">
        <v>21527</v>
      </c>
      <c r="C9409" s="3" t="s">
        <v>10731</v>
      </c>
      <c r="D9409" s="2" t="s">
        <v>29237</v>
      </c>
      <c r="E9409" s="3" t="s">
        <v>20622</v>
      </c>
      <c r="F9409" s="67" t="s">
        <v>39590</v>
      </c>
      <c r="G9409" s="67" t="s">
        <v>36773</v>
      </c>
      <c r="I9409" s="3" t="s">
        <v>6298</v>
      </c>
      <c r="J9409" s="3" t="str">
        <f>IF($B9409="SINAPI",IF(ISNUMBER(MATCH(Banco!$C9409,Analitico!$A:$A,0)),INDEX(Analitico!E:E,MATCH(Banco!$C9409,Analitico!$A:$A,0))&amp;"%",""),"")</f>
        <v/>
      </c>
      <c r="K9409" s="3" t="str">
        <f>IF($B9409="SINAPI",IF(ISNUMBER(MATCH(Banco!$C9409,Analitico!$A:$A,0)),INDEX(Analitico!F:F,MATCH(Banco!$C9409,Analitico!$A:$A,0))&amp;"%",""),"")</f>
        <v/>
      </c>
    </row>
    <row r="9410" spans="1:11" ht="22.5" x14ac:dyDescent="0.2">
      <c r="A9410" s="1" t="str">
        <f t="shared" si="148"/>
        <v>SINAPI 94686</v>
      </c>
      <c r="B9410" s="3" t="s">
        <v>21527</v>
      </c>
      <c r="C9410" s="3" t="s">
        <v>10732</v>
      </c>
      <c r="D9410" s="2" t="s">
        <v>29238</v>
      </c>
      <c r="E9410" s="3" t="s">
        <v>20622</v>
      </c>
      <c r="F9410" s="67" t="s">
        <v>39615</v>
      </c>
      <c r="G9410" s="67" t="s">
        <v>36774</v>
      </c>
      <c r="I9410" s="3" t="s">
        <v>6298</v>
      </c>
      <c r="J9410" s="3" t="str">
        <f>IF($B9410="SINAPI",IF(ISNUMBER(MATCH(Banco!$C9410,Analitico!$A:$A,0)),INDEX(Analitico!E:E,MATCH(Banco!$C9410,Analitico!$A:$A,0))&amp;"%",""),"")</f>
        <v/>
      </c>
      <c r="K9410" s="3" t="str">
        <f>IF($B9410="SINAPI",IF(ISNUMBER(MATCH(Banco!$C9410,Analitico!$A:$A,0)),INDEX(Analitico!F:F,MATCH(Banco!$C9410,Analitico!$A:$A,0))&amp;"%",""),"")</f>
        <v/>
      </c>
    </row>
    <row r="9411" spans="1:11" ht="22.5" x14ac:dyDescent="0.2">
      <c r="A9411" s="1" t="str">
        <f t="shared" si="148"/>
        <v>SINAPI 94687</v>
      </c>
      <c r="B9411" s="3" t="s">
        <v>21527</v>
      </c>
      <c r="C9411" s="3" t="s">
        <v>10733</v>
      </c>
      <c r="D9411" s="2" t="s">
        <v>29239</v>
      </c>
      <c r="E9411" s="3" t="s">
        <v>20622</v>
      </c>
      <c r="F9411" s="67" t="s">
        <v>39616</v>
      </c>
      <c r="G9411" s="67" t="s">
        <v>36775</v>
      </c>
      <c r="I9411" s="3" t="s">
        <v>6298</v>
      </c>
      <c r="J9411" s="3" t="str">
        <f>IF($B9411="SINAPI",IF(ISNUMBER(MATCH(Banco!$C9411,Analitico!$A:$A,0)),INDEX(Analitico!E:E,MATCH(Banco!$C9411,Analitico!$A:$A,0))&amp;"%",""),"")</f>
        <v/>
      </c>
      <c r="K9411" s="3" t="str">
        <f>IF($B9411="SINAPI",IF(ISNUMBER(MATCH(Banco!$C9411,Analitico!$A:$A,0)),INDEX(Analitico!F:F,MATCH(Banco!$C9411,Analitico!$A:$A,0))&amp;"%",""),"")</f>
        <v/>
      </c>
    </row>
    <row r="9412" spans="1:11" ht="22.5" x14ac:dyDescent="0.2">
      <c r="A9412" s="1" t="str">
        <f t="shared" si="148"/>
        <v>SINAPI 94688</v>
      </c>
      <c r="B9412" s="3" t="s">
        <v>21527</v>
      </c>
      <c r="C9412" s="3" t="s">
        <v>10734</v>
      </c>
      <c r="D9412" s="2" t="s">
        <v>29240</v>
      </c>
      <c r="E9412" s="3" t="s">
        <v>20622</v>
      </c>
      <c r="F9412" s="67" t="s">
        <v>30961</v>
      </c>
      <c r="G9412" s="67" t="s">
        <v>36575</v>
      </c>
      <c r="I9412" s="3" t="s">
        <v>6298</v>
      </c>
      <c r="J9412" s="3" t="str">
        <f>IF($B9412="SINAPI",IF(ISNUMBER(MATCH(Banco!$C9412,Analitico!$A:$A,0)),INDEX(Analitico!E:E,MATCH(Banco!$C9412,Analitico!$A:$A,0))&amp;"%",""),"")</f>
        <v/>
      </c>
      <c r="K9412" s="3" t="str">
        <f>IF($B9412="SINAPI",IF(ISNUMBER(MATCH(Banco!$C9412,Analitico!$A:$A,0)),INDEX(Analitico!F:F,MATCH(Banco!$C9412,Analitico!$A:$A,0))&amp;"%",""),"")</f>
        <v/>
      </c>
    </row>
    <row r="9413" spans="1:11" ht="22.5" x14ac:dyDescent="0.2">
      <c r="A9413" s="1" t="str">
        <f t="shared" si="148"/>
        <v>SINAPI 94689</v>
      </c>
      <c r="B9413" s="3" t="s">
        <v>21527</v>
      </c>
      <c r="C9413" s="3" t="s">
        <v>10735</v>
      </c>
      <c r="D9413" s="2" t="s">
        <v>29241</v>
      </c>
      <c r="E9413" s="3" t="s">
        <v>20622</v>
      </c>
      <c r="F9413" s="67" t="s">
        <v>21604</v>
      </c>
      <c r="G9413" s="67" t="s">
        <v>36776</v>
      </c>
      <c r="I9413" s="3" t="s">
        <v>6298</v>
      </c>
      <c r="J9413" s="3" t="str">
        <f>IF($B9413="SINAPI",IF(ISNUMBER(MATCH(Banco!$C9413,Analitico!$A:$A,0)),INDEX(Analitico!E:E,MATCH(Banco!$C9413,Analitico!$A:$A,0))&amp;"%",""),"")</f>
        <v/>
      </c>
      <c r="K9413" s="3" t="str">
        <f>IF($B9413="SINAPI",IF(ISNUMBER(MATCH(Banco!$C9413,Analitico!$A:$A,0)),INDEX(Analitico!F:F,MATCH(Banco!$C9413,Analitico!$A:$A,0))&amp;"%",""),"")</f>
        <v/>
      </c>
    </row>
    <row r="9414" spans="1:11" ht="22.5" x14ac:dyDescent="0.2">
      <c r="A9414" s="1" t="str">
        <f t="shared" si="148"/>
        <v>SINAPI 94690</v>
      </c>
      <c r="B9414" s="3" t="s">
        <v>21527</v>
      </c>
      <c r="C9414" s="3" t="s">
        <v>10736</v>
      </c>
      <c r="D9414" s="2" t="s">
        <v>29242</v>
      </c>
      <c r="E9414" s="3" t="s">
        <v>20622</v>
      </c>
      <c r="F9414" s="67" t="s">
        <v>5035</v>
      </c>
      <c r="G9414" s="67" t="s">
        <v>21829</v>
      </c>
      <c r="I9414" s="3" t="s">
        <v>6298</v>
      </c>
      <c r="J9414" s="3" t="str">
        <f>IF($B9414="SINAPI",IF(ISNUMBER(MATCH(Banco!$C9414,Analitico!$A:$A,0)),INDEX(Analitico!E:E,MATCH(Banco!$C9414,Analitico!$A:$A,0))&amp;"%",""),"")</f>
        <v/>
      </c>
      <c r="K9414" s="3" t="str">
        <f>IF($B9414="SINAPI",IF(ISNUMBER(MATCH(Banco!$C9414,Analitico!$A:$A,0)),INDEX(Analitico!F:F,MATCH(Banco!$C9414,Analitico!$A:$A,0))&amp;"%",""),"")</f>
        <v/>
      </c>
    </row>
    <row r="9415" spans="1:11" ht="22.5" x14ac:dyDescent="0.2">
      <c r="A9415" s="1" t="str">
        <f t="shared" si="148"/>
        <v>SINAPI 94691</v>
      </c>
      <c r="B9415" s="3" t="s">
        <v>21527</v>
      </c>
      <c r="C9415" s="3" t="s">
        <v>10737</v>
      </c>
      <c r="D9415" s="2" t="s">
        <v>29243</v>
      </c>
      <c r="E9415" s="3" t="s">
        <v>20622</v>
      </c>
      <c r="F9415" s="67" t="s">
        <v>6011</v>
      </c>
      <c r="G9415" s="67" t="s">
        <v>21701</v>
      </c>
      <c r="I9415" s="3" t="s">
        <v>6298</v>
      </c>
      <c r="J9415" s="3" t="str">
        <f>IF($B9415="SINAPI",IF(ISNUMBER(MATCH(Banco!$C9415,Analitico!$A:$A,0)),INDEX(Analitico!E:E,MATCH(Banco!$C9415,Analitico!$A:$A,0))&amp;"%",""),"")</f>
        <v/>
      </c>
      <c r="K9415" s="3" t="str">
        <f>IF($B9415="SINAPI",IF(ISNUMBER(MATCH(Banco!$C9415,Analitico!$A:$A,0)),INDEX(Analitico!F:F,MATCH(Banco!$C9415,Analitico!$A:$A,0))&amp;"%",""),"")</f>
        <v/>
      </c>
    </row>
    <row r="9416" spans="1:11" ht="22.5" x14ac:dyDescent="0.2">
      <c r="A9416" s="1" t="str">
        <f t="shared" si="148"/>
        <v>SINAPI 94692</v>
      </c>
      <c r="B9416" s="3" t="s">
        <v>21527</v>
      </c>
      <c r="C9416" s="3" t="s">
        <v>10738</v>
      </c>
      <c r="D9416" s="2" t="s">
        <v>29244</v>
      </c>
      <c r="E9416" s="3" t="s">
        <v>20622</v>
      </c>
      <c r="F9416" s="67" t="s">
        <v>21364</v>
      </c>
      <c r="G9416" s="67" t="s">
        <v>21859</v>
      </c>
      <c r="I9416" s="3" t="s">
        <v>6298</v>
      </c>
      <c r="J9416" s="3" t="str">
        <f>IF($B9416="SINAPI",IF(ISNUMBER(MATCH(Banco!$C9416,Analitico!$A:$A,0)),INDEX(Analitico!E:E,MATCH(Banco!$C9416,Analitico!$A:$A,0))&amp;"%",""),"")</f>
        <v/>
      </c>
      <c r="K9416" s="3" t="str">
        <f>IF($B9416="SINAPI",IF(ISNUMBER(MATCH(Banco!$C9416,Analitico!$A:$A,0)),INDEX(Analitico!F:F,MATCH(Banco!$C9416,Analitico!$A:$A,0))&amp;"%",""),"")</f>
        <v/>
      </c>
    </row>
    <row r="9417" spans="1:11" ht="22.5" x14ac:dyDescent="0.2">
      <c r="A9417" s="1" t="str">
        <f t="shared" si="148"/>
        <v>SINAPI 94693</v>
      </c>
      <c r="B9417" s="3" t="s">
        <v>21527</v>
      </c>
      <c r="C9417" s="3" t="s">
        <v>10739</v>
      </c>
      <c r="D9417" s="2" t="s">
        <v>29245</v>
      </c>
      <c r="E9417" s="3" t="s">
        <v>20622</v>
      </c>
      <c r="F9417" s="67" t="s">
        <v>21166</v>
      </c>
      <c r="G9417" s="67" t="s">
        <v>31860</v>
      </c>
      <c r="I9417" s="3" t="s">
        <v>6298</v>
      </c>
      <c r="J9417" s="3" t="str">
        <f>IF($B9417="SINAPI",IF(ISNUMBER(MATCH(Banco!$C9417,Analitico!$A:$A,0)),INDEX(Analitico!E:E,MATCH(Banco!$C9417,Analitico!$A:$A,0))&amp;"%",""),"")</f>
        <v/>
      </c>
      <c r="K9417" s="3" t="str">
        <f>IF($B9417="SINAPI",IF(ISNUMBER(MATCH(Banco!$C9417,Analitico!$A:$A,0)),INDEX(Analitico!F:F,MATCH(Banco!$C9417,Analitico!$A:$A,0))&amp;"%",""),"")</f>
        <v/>
      </c>
    </row>
    <row r="9418" spans="1:11" ht="22.5" x14ac:dyDescent="0.2">
      <c r="A9418" s="1" t="str">
        <f t="shared" si="148"/>
        <v>SINAPI 94694</v>
      </c>
      <c r="B9418" s="3" t="s">
        <v>21527</v>
      </c>
      <c r="C9418" s="3" t="s">
        <v>10740</v>
      </c>
      <c r="D9418" s="2" t="s">
        <v>29246</v>
      </c>
      <c r="E9418" s="3" t="s">
        <v>20622</v>
      </c>
      <c r="F9418" s="67" t="s">
        <v>31867</v>
      </c>
      <c r="G9418" s="67" t="s">
        <v>21457</v>
      </c>
      <c r="I9418" s="3" t="s">
        <v>6298</v>
      </c>
      <c r="J9418" s="3" t="str">
        <f>IF($B9418="SINAPI",IF(ISNUMBER(MATCH(Banco!$C9418,Analitico!$A:$A,0)),INDEX(Analitico!E:E,MATCH(Banco!$C9418,Analitico!$A:$A,0))&amp;"%",""),"")</f>
        <v/>
      </c>
      <c r="K9418" s="3" t="str">
        <f>IF($B9418="SINAPI",IF(ISNUMBER(MATCH(Banco!$C9418,Analitico!$A:$A,0)),INDEX(Analitico!F:F,MATCH(Banco!$C9418,Analitico!$A:$A,0))&amp;"%",""),"")</f>
        <v/>
      </c>
    </row>
    <row r="9419" spans="1:11" ht="22.5" x14ac:dyDescent="0.2">
      <c r="A9419" s="1" t="str">
        <f t="shared" si="148"/>
        <v>SINAPI 94695</v>
      </c>
      <c r="B9419" s="3" t="s">
        <v>21527</v>
      </c>
      <c r="C9419" s="3" t="s">
        <v>10741</v>
      </c>
      <c r="D9419" s="2" t="s">
        <v>29247</v>
      </c>
      <c r="E9419" s="3" t="s">
        <v>20622</v>
      </c>
      <c r="F9419" s="67" t="s">
        <v>31567</v>
      </c>
      <c r="G9419" s="67" t="s">
        <v>5044</v>
      </c>
      <c r="I9419" s="3" t="s">
        <v>6298</v>
      </c>
      <c r="J9419" s="3" t="str">
        <f>IF($B9419="SINAPI",IF(ISNUMBER(MATCH(Banco!$C9419,Analitico!$A:$A,0)),INDEX(Analitico!E:E,MATCH(Banco!$C9419,Analitico!$A:$A,0))&amp;"%",""),"")</f>
        <v/>
      </c>
      <c r="K9419" s="3" t="str">
        <f>IF($B9419="SINAPI",IF(ISNUMBER(MATCH(Banco!$C9419,Analitico!$A:$A,0)),INDEX(Analitico!F:F,MATCH(Banco!$C9419,Analitico!$A:$A,0))&amp;"%",""),"")</f>
        <v/>
      </c>
    </row>
    <row r="9420" spans="1:11" ht="22.5" x14ac:dyDescent="0.2">
      <c r="A9420" s="1" t="str">
        <f t="shared" si="148"/>
        <v>SINAPI 94696</v>
      </c>
      <c r="B9420" s="3" t="s">
        <v>21527</v>
      </c>
      <c r="C9420" s="3" t="s">
        <v>10742</v>
      </c>
      <c r="D9420" s="2" t="s">
        <v>29248</v>
      </c>
      <c r="E9420" s="3" t="s">
        <v>20622</v>
      </c>
      <c r="F9420" s="67" t="s">
        <v>39617</v>
      </c>
      <c r="G9420" s="67" t="s">
        <v>36777</v>
      </c>
      <c r="I9420" s="3" t="s">
        <v>6298</v>
      </c>
      <c r="J9420" s="3" t="str">
        <f>IF($B9420="SINAPI",IF(ISNUMBER(MATCH(Banco!$C9420,Analitico!$A:$A,0)),INDEX(Analitico!E:E,MATCH(Banco!$C9420,Analitico!$A:$A,0))&amp;"%",""),"")</f>
        <v/>
      </c>
      <c r="K9420" s="3" t="str">
        <f>IF($B9420="SINAPI",IF(ISNUMBER(MATCH(Banco!$C9420,Analitico!$A:$A,0)),INDEX(Analitico!F:F,MATCH(Banco!$C9420,Analitico!$A:$A,0))&amp;"%",""),"")</f>
        <v/>
      </c>
    </row>
    <row r="9421" spans="1:11" ht="22.5" x14ac:dyDescent="0.2">
      <c r="A9421" s="1" t="str">
        <f t="shared" si="148"/>
        <v>SINAPI 94697</v>
      </c>
      <c r="B9421" s="3" t="s">
        <v>21527</v>
      </c>
      <c r="C9421" s="3" t="s">
        <v>10743</v>
      </c>
      <c r="D9421" s="2" t="s">
        <v>29249</v>
      </c>
      <c r="E9421" s="3" t="s">
        <v>20622</v>
      </c>
      <c r="F9421" s="67" t="s">
        <v>39618</v>
      </c>
      <c r="G9421" s="67" t="s">
        <v>30198</v>
      </c>
      <c r="I9421" s="3" t="s">
        <v>6298</v>
      </c>
      <c r="J9421" s="3" t="str">
        <f>IF($B9421="SINAPI",IF(ISNUMBER(MATCH(Banco!$C9421,Analitico!$A:$A,0)),INDEX(Analitico!E:E,MATCH(Banco!$C9421,Analitico!$A:$A,0))&amp;"%",""),"")</f>
        <v/>
      </c>
      <c r="K9421" s="3" t="str">
        <f>IF($B9421="SINAPI",IF(ISNUMBER(MATCH(Banco!$C9421,Analitico!$A:$A,0)),INDEX(Analitico!F:F,MATCH(Banco!$C9421,Analitico!$A:$A,0))&amp;"%",""),"")</f>
        <v/>
      </c>
    </row>
    <row r="9422" spans="1:11" ht="22.5" x14ac:dyDescent="0.2">
      <c r="A9422" s="1" t="str">
        <f t="shared" si="148"/>
        <v>SINAPI 94698</v>
      </c>
      <c r="B9422" s="3" t="s">
        <v>21527</v>
      </c>
      <c r="C9422" s="3" t="s">
        <v>10744</v>
      </c>
      <c r="D9422" s="2" t="s">
        <v>29250</v>
      </c>
      <c r="E9422" s="3" t="s">
        <v>20622</v>
      </c>
      <c r="F9422" s="67" t="s">
        <v>28984</v>
      </c>
      <c r="G9422" s="67" t="s">
        <v>36498</v>
      </c>
      <c r="I9422" s="3" t="s">
        <v>6298</v>
      </c>
      <c r="J9422" s="3" t="str">
        <f>IF($B9422="SINAPI",IF(ISNUMBER(MATCH(Banco!$C9422,Analitico!$A:$A,0)),INDEX(Analitico!E:E,MATCH(Banco!$C9422,Analitico!$A:$A,0))&amp;"%",""),"")</f>
        <v/>
      </c>
      <c r="K9422" s="3" t="str">
        <f>IF($B9422="SINAPI",IF(ISNUMBER(MATCH(Banco!$C9422,Analitico!$A:$A,0)),INDEX(Analitico!F:F,MATCH(Banco!$C9422,Analitico!$A:$A,0))&amp;"%",""),"")</f>
        <v/>
      </c>
    </row>
    <row r="9423" spans="1:11" ht="22.5" x14ac:dyDescent="0.2">
      <c r="A9423" s="1" t="str">
        <f t="shared" si="148"/>
        <v>SINAPI 94699</v>
      </c>
      <c r="B9423" s="3" t="s">
        <v>21527</v>
      </c>
      <c r="C9423" s="3" t="s">
        <v>10745</v>
      </c>
      <c r="D9423" s="2" t="s">
        <v>29251</v>
      </c>
      <c r="E9423" s="3" t="s">
        <v>20622</v>
      </c>
      <c r="F9423" s="67" t="s">
        <v>32057</v>
      </c>
      <c r="G9423" s="67" t="s">
        <v>36778</v>
      </c>
      <c r="I9423" s="3" t="s">
        <v>6298</v>
      </c>
      <c r="J9423" s="3" t="str">
        <f>IF($B9423="SINAPI",IF(ISNUMBER(MATCH(Banco!$C9423,Analitico!$A:$A,0)),INDEX(Analitico!E:E,MATCH(Banco!$C9423,Analitico!$A:$A,0))&amp;"%",""),"")</f>
        <v/>
      </c>
      <c r="K9423" s="3" t="str">
        <f>IF($B9423="SINAPI",IF(ISNUMBER(MATCH(Banco!$C9423,Analitico!$A:$A,0)),INDEX(Analitico!F:F,MATCH(Banco!$C9423,Analitico!$A:$A,0))&amp;"%",""),"")</f>
        <v/>
      </c>
    </row>
    <row r="9424" spans="1:11" ht="22.5" x14ac:dyDescent="0.2">
      <c r="A9424" s="1" t="str">
        <f t="shared" si="148"/>
        <v>SINAPI 94700</v>
      </c>
      <c r="B9424" s="3" t="s">
        <v>21527</v>
      </c>
      <c r="C9424" s="3" t="s">
        <v>10746</v>
      </c>
      <c r="D9424" s="2" t="s">
        <v>29252</v>
      </c>
      <c r="E9424" s="3" t="s">
        <v>20622</v>
      </c>
      <c r="F9424" s="67" t="s">
        <v>39619</v>
      </c>
      <c r="G9424" s="67" t="s">
        <v>36779</v>
      </c>
      <c r="I9424" s="3" t="s">
        <v>6298</v>
      </c>
      <c r="J9424" s="3" t="str">
        <f>IF($B9424="SINAPI",IF(ISNUMBER(MATCH(Banco!$C9424,Analitico!$A:$A,0)),INDEX(Analitico!E:E,MATCH(Banco!$C9424,Analitico!$A:$A,0))&amp;"%",""),"")</f>
        <v/>
      </c>
      <c r="K9424" s="3" t="str">
        <f>IF($B9424="SINAPI",IF(ISNUMBER(MATCH(Banco!$C9424,Analitico!$A:$A,0)),INDEX(Analitico!F:F,MATCH(Banco!$C9424,Analitico!$A:$A,0))&amp;"%",""),"")</f>
        <v/>
      </c>
    </row>
    <row r="9425" spans="1:11" ht="22.5" x14ac:dyDescent="0.2">
      <c r="A9425" s="1" t="str">
        <f t="shared" si="148"/>
        <v>SINAPI 94701</v>
      </c>
      <c r="B9425" s="3" t="s">
        <v>21527</v>
      </c>
      <c r="C9425" s="3" t="s">
        <v>10747</v>
      </c>
      <c r="D9425" s="2" t="s">
        <v>29253</v>
      </c>
      <c r="E9425" s="3" t="s">
        <v>20622</v>
      </c>
      <c r="F9425" s="67" t="s">
        <v>39620</v>
      </c>
      <c r="G9425" s="67" t="s">
        <v>36780</v>
      </c>
      <c r="I9425" s="3" t="s">
        <v>6298</v>
      </c>
      <c r="J9425" s="3" t="str">
        <f>IF($B9425="SINAPI",IF(ISNUMBER(MATCH(Banco!$C9425,Analitico!$A:$A,0)),INDEX(Analitico!E:E,MATCH(Banco!$C9425,Analitico!$A:$A,0))&amp;"%",""),"")</f>
        <v/>
      </c>
      <c r="K9425" s="3" t="str">
        <f>IF($B9425="SINAPI",IF(ISNUMBER(MATCH(Banco!$C9425,Analitico!$A:$A,0)),INDEX(Analitico!F:F,MATCH(Banco!$C9425,Analitico!$A:$A,0))&amp;"%",""),"")</f>
        <v/>
      </c>
    </row>
    <row r="9426" spans="1:11" ht="22.5" x14ac:dyDescent="0.2">
      <c r="A9426" s="1" t="str">
        <f t="shared" si="148"/>
        <v>SINAPI 94702</v>
      </c>
      <c r="B9426" s="3" t="s">
        <v>21527</v>
      </c>
      <c r="C9426" s="3" t="s">
        <v>10748</v>
      </c>
      <c r="D9426" s="2" t="s">
        <v>29254</v>
      </c>
      <c r="E9426" s="3" t="s">
        <v>20622</v>
      </c>
      <c r="F9426" s="67" t="s">
        <v>39621</v>
      </c>
      <c r="G9426" s="67" t="s">
        <v>34051</v>
      </c>
      <c r="I9426" s="3" t="s">
        <v>6298</v>
      </c>
      <c r="J9426" s="3" t="str">
        <f>IF($B9426="SINAPI",IF(ISNUMBER(MATCH(Banco!$C9426,Analitico!$A:$A,0)),INDEX(Analitico!E:E,MATCH(Banco!$C9426,Analitico!$A:$A,0))&amp;"%",""),"")</f>
        <v/>
      </c>
      <c r="K9426" s="3" t="str">
        <f>IF($B9426="SINAPI",IF(ISNUMBER(MATCH(Banco!$C9426,Analitico!$A:$A,0)),INDEX(Analitico!F:F,MATCH(Banco!$C9426,Analitico!$A:$A,0))&amp;"%",""),"")</f>
        <v/>
      </c>
    </row>
    <row r="9427" spans="1:11" ht="22.5" x14ac:dyDescent="0.2">
      <c r="A9427" s="1" t="str">
        <f t="shared" si="148"/>
        <v>SINAPI 94703</v>
      </c>
      <c r="B9427" s="3" t="s">
        <v>21527</v>
      </c>
      <c r="C9427" s="3" t="s">
        <v>10749</v>
      </c>
      <c r="D9427" s="2" t="s">
        <v>29255</v>
      </c>
      <c r="E9427" s="3" t="s">
        <v>20622</v>
      </c>
      <c r="F9427" s="67" t="s">
        <v>29676</v>
      </c>
      <c r="G9427" s="67" t="s">
        <v>34809</v>
      </c>
      <c r="I9427" s="3" t="s">
        <v>6298</v>
      </c>
      <c r="J9427" s="3" t="str">
        <f>IF($B9427="SINAPI",IF(ISNUMBER(MATCH(Banco!$C9427,Analitico!$A:$A,0)),INDEX(Analitico!E:E,MATCH(Banco!$C9427,Analitico!$A:$A,0))&amp;"%",""),"")</f>
        <v/>
      </c>
      <c r="K9427" s="3" t="str">
        <f>IF($B9427="SINAPI",IF(ISNUMBER(MATCH(Banco!$C9427,Analitico!$A:$A,0)),INDEX(Analitico!F:F,MATCH(Banco!$C9427,Analitico!$A:$A,0))&amp;"%",""),"")</f>
        <v/>
      </c>
    </row>
    <row r="9428" spans="1:11" ht="22.5" x14ac:dyDescent="0.2">
      <c r="A9428" s="1" t="str">
        <f t="shared" si="148"/>
        <v>SINAPI 94704</v>
      </c>
      <c r="B9428" s="3" t="s">
        <v>21527</v>
      </c>
      <c r="C9428" s="3" t="s">
        <v>10750</v>
      </c>
      <c r="D9428" s="2" t="s">
        <v>29256</v>
      </c>
      <c r="E9428" s="3" t="s">
        <v>20622</v>
      </c>
      <c r="F9428" s="67" t="s">
        <v>29844</v>
      </c>
      <c r="G9428" s="67" t="s">
        <v>32182</v>
      </c>
      <c r="I9428" s="3" t="s">
        <v>6298</v>
      </c>
      <c r="J9428" s="3" t="str">
        <f>IF($B9428="SINAPI",IF(ISNUMBER(MATCH(Banco!$C9428,Analitico!$A:$A,0)),INDEX(Analitico!E:E,MATCH(Banco!$C9428,Analitico!$A:$A,0))&amp;"%",""),"")</f>
        <v/>
      </c>
      <c r="K9428" s="3" t="str">
        <f>IF($B9428="SINAPI",IF(ISNUMBER(MATCH(Banco!$C9428,Analitico!$A:$A,0)),INDEX(Analitico!F:F,MATCH(Banco!$C9428,Analitico!$A:$A,0))&amp;"%",""),"")</f>
        <v/>
      </c>
    </row>
    <row r="9429" spans="1:11" ht="22.5" x14ac:dyDescent="0.2">
      <c r="A9429" s="1" t="str">
        <f t="shared" si="148"/>
        <v>SINAPI 94705</v>
      </c>
      <c r="B9429" s="3" t="s">
        <v>21527</v>
      </c>
      <c r="C9429" s="3" t="s">
        <v>10751</v>
      </c>
      <c r="D9429" s="2" t="s">
        <v>29257</v>
      </c>
      <c r="E9429" s="3" t="s">
        <v>20622</v>
      </c>
      <c r="F9429" s="67" t="s">
        <v>20676</v>
      </c>
      <c r="G9429" s="67" t="s">
        <v>5927</v>
      </c>
      <c r="I9429" s="3" t="s">
        <v>6298</v>
      </c>
      <c r="J9429" s="3" t="str">
        <f>IF($B9429="SINAPI",IF(ISNUMBER(MATCH(Banco!$C9429,Analitico!$A:$A,0)),INDEX(Analitico!E:E,MATCH(Banco!$C9429,Analitico!$A:$A,0))&amp;"%",""),"")</f>
        <v/>
      </c>
      <c r="K9429" s="3" t="str">
        <f>IF($B9429="SINAPI",IF(ISNUMBER(MATCH(Banco!$C9429,Analitico!$A:$A,0)),INDEX(Analitico!F:F,MATCH(Banco!$C9429,Analitico!$A:$A,0))&amp;"%",""),"")</f>
        <v/>
      </c>
    </row>
    <row r="9430" spans="1:11" ht="22.5" x14ac:dyDescent="0.2">
      <c r="A9430" s="1" t="str">
        <f t="shared" si="148"/>
        <v>SINAPI 94706</v>
      </c>
      <c r="B9430" s="3" t="s">
        <v>21527</v>
      </c>
      <c r="C9430" s="3" t="s">
        <v>10752</v>
      </c>
      <c r="D9430" s="2" t="s">
        <v>29258</v>
      </c>
      <c r="E9430" s="3" t="s">
        <v>20622</v>
      </c>
      <c r="F9430" s="67" t="s">
        <v>36915</v>
      </c>
      <c r="G9430" s="67" t="s">
        <v>20676</v>
      </c>
      <c r="I9430" s="3" t="s">
        <v>6298</v>
      </c>
      <c r="J9430" s="3" t="str">
        <f>IF($B9430="SINAPI",IF(ISNUMBER(MATCH(Banco!$C9430,Analitico!$A:$A,0)),INDEX(Analitico!E:E,MATCH(Banco!$C9430,Analitico!$A:$A,0))&amp;"%",""),"")</f>
        <v/>
      </c>
      <c r="K9430" s="3" t="str">
        <f>IF($B9430="SINAPI",IF(ISNUMBER(MATCH(Banco!$C9430,Analitico!$A:$A,0)),INDEX(Analitico!F:F,MATCH(Banco!$C9430,Analitico!$A:$A,0))&amp;"%",""),"")</f>
        <v/>
      </c>
    </row>
    <row r="9431" spans="1:11" ht="22.5" x14ac:dyDescent="0.2">
      <c r="A9431" s="1" t="str">
        <f t="shared" si="148"/>
        <v>SINAPI 94707</v>
      </c>
      <c r="B9431" s="3" t="s">
        <v>21527</v>
      </c>
      <c r="C9431" s="3" t="s">
        <v>10753</v>
      </c>
      <c r="D9431" s="2" t="s">
        <v>29259</v>
      </c>
      <c r="E9431" s="3" t="s">
        <v>20622</v>
      </c>
      <c r="F9431" s="67" t="s">
        <v>29504</v>
      </c>
      <c r="G9431" s="67" t="s">
        <v>30140</v>
      </c>
      <c r="I9431" s="3" t="s">
        <v>6298</v>
      </c>
      <c r="J9431" s="3" t="str">
        <f>IF($B9431="SINAPI",IF(ISNUMBER(MATCH(Banco!$C9431,Analitico!$A:$A,0)),INDEX(Analitico!E:E,MATCH(Banco!$C9431,Analitico!$A:$A,0))&amp;"%",""),"")</f>
        <v/>
      </c>
      <c r="K9431" s="3" t="str">
        <f>IF($B9431="SINAPI",IF(ISNUMBER(MATCH(Banco!$C9431,Analitico!$A:$A,0)),INDEX(Analitico!F:F,MATCH(Banco!$C9431,Analitico!$A:$A,0))&amp;"%",""),"")</f>
        <v/>
      </c>
    </row>
    <row r="9432" spans="1:11" ht="22.5" x14ac:dyDescent="0.2">
      <c r="A9432" s="1" t="str">
        <f t="shared" si="148"/>
        <v>SINAPI 94713</v>
      </c>
      <c r="B9432" s="3" t="s">
        <v>21527</v>
      </c>
      <c r="C9432" s="3" t="s">
        <v>10754</v>
      </c>
      <c r="D9432" s="2" t="s">
        <v>29260</v>
      </c>
      <c r="E9432" s="3" t="s">
        <v>20622</v>
      </c>
      <c r="F9432" s="67" t="s">
        <v>39622</v>
      </c>
      <c r="G9432" s="67" t="s">
        <v>36781</v>
      </c>
      <c r="I9432" s="3" t="s">
        <v>6298</v>
      </c>
      <c r="J9432" s="3" t="str">
        <f>IF($B9432="SINAPI",IF(ISNUMBER(MATCH(Banco!$C9432,Analitico!$A:$A,0)),INDEX(Analitico!E:E,MATCH(Banco!$C9432,Analitico!$A:$A,0))&amp;"%",""),"")</f>
        <v/>
      </c>
      <c r="K9432" s="3" t="str">
        <f>IF($B9432="SINAPI",IF(ISNUMBER(MATCH(Banco!$C9432,Analitico!$A:$A,0)),INDEX(Analitico!F:F,MATCH(Banco!$C9432,Analitico!$A:$A,0))&amp;"%",""),"")</f>
        <v/>
      </c>
    </row>
    <row r="9433" spans="1:11" ht="22.5" x14ac:dyDescent="0.2">
      <c r="A9433" s="1" t="str">
        <f t="shared" si="148"/>
        <v>SINAPI 94714</v>
      </c>
      <c r="B9433" s="3" t="s">
        <v>21527</v>
      </c>
      <c r="C9433" s="3" t="s">
        <v>10755</v>
      </c>
      <c r="D9433" s="2" t="s">
        <v>29261</v>
      </c>
      <c r="E9433" s="3" t="s">
        <v>20622</v>
      </c>
      <c r="F9433" s="67" t="s">
        <v>39623</v>
      </c>
      <c r="G9433" s="67" t="s">
        <v>36782</v>
      </c>
      <c r="I9433" s="3" t="s">
        <v>6298</v>
      </c>
      <c r="J9433" s="3" t="str">
        <f>IF($B9433="SINAPI",IF(ISNUMBER(MATCH(Banco!$C9433,Analitico!$A:$A,0)),INDEX(Analitico!E:E,MATCH(Banco!$C9433,Analitico!$A:$A,0))&amp;"%",""),"")</f>
        <v/>
      </c>
      <c r="K9433" s="3" t="str">
        <f>IF($B9433="SINAPI",IF(ISNUMBER(MATCH(Banco!$C9433,Analitico!$A:$A,0)),INDEX(Analitico!F:F,MATCH(Banco!$C9433,Analitico!$A:$A,0))&amp;"%",""),"")</f>
        <v/>
      </c>
    </row>
    <row r="9434" spans="1:11" ht="22.5" x14ac:dyDescent="0.2">
      <c r="A9434" s="1" t="str">
        <f t="shared" si="148"/>
        <v>SINAPI 94715</v>
      </c>
      <c r="B9434" s="3" t="s">
        <v>21527</v>
      </c>
      <c r="C9434" s="3" t="s">
        <v>10756</v>
      </c>
      <c r="D9434" s="2" t="s">
        <v>29262</v>
      </c>
      <c r="E9434" s="3" t="s">
        <v>20622</v>
      </c>
      <c r="F9434" s="67" t="s">
        <v>39624</v>
      </c>
      <c r="G9434" s="67" t="s">
        <v>36783</v>
      </c>
      <c r="I9434" s="3" t="s">
        <v>6298</v>
      </c>
      <c r="J9434" s="3" t="str">
        <f>IF($B9434="SINAPI",IF(ISNUMBER(MATCH(Banco!$C9434,Analitico!$A:$A,0)),INDEX(Analitico!E:E,MATCH(Banco!$C9434,Analitico!$A:$A,0))&amp;"%",""),"")</f>
        <v/>
      </c>
      <c r="K9434" s="3" t="str">
        <f>IF($B9434="SINAPI",IF(ISNUMBER(MATCH(Banco!$C9434,Analitico!$A:$A,0)),INDEX(Analitico!F:F,MATCH(Banco!$C9434,Analitico!$A:$A,0))&amp;"%",""),"")</f>
        <v/>
      </c>
    </row>
    <row r="9435" spans="1:11" ht="22.5" x14ac:dyDescent="0.2">
      <c r="A9435" s="1" t="str">
        <f t="shared" si="148"/>
        <v>SINAPI 94724</v>
      </c>
      <c r="B9435" s="3" t="s">
        <v>21527</v>
      </c>
      <c r="C9435" s="3" t="s">
        <v>10757</v>
      </c>
      <c r="D9435" s="2" t="s">
        <v>29263</v>
      </c>
      <c r="E9435" s="3" t="s">
        <v>20622</v>
      </c>
      <c r="F9435" s="67" t="s">
        <v>4513</v>
      </c>
      <c r="G9435" s="67" t="s">
        <v>28784</v>
      </c>
      <c r="I9435" s="3" t="s">
        <v>6298</v>
      </c>
      <c r="J9435" s="3" t="str">
        <f>IF($B9435="SINAPI",IF(ISNUMBER(MATCH(Banco!$C9435,Analitico!$A:$A,0)),INDEX(Analitico!E:E,MATCH(Banco!$C9435,Analitico!$A:$A,0))&amp;"%",""),"")</f>
        <v/>
      </c>
      <c r="K9435" s="3" t="str">
        <f>IF($B9435="SINAPI",IF(ISNUMBER(MATCH(Banco!$C9435,Analitico!$A:$A,0)),INDEX(Analitico!F:F,MATCH(Banco!$C9435,Analitico!$A:$A,0))&amp;"%",""),"")</f>
        <v/>
      </c>
    </row>
    <row r="9436" spans="1:11" ht="22.5" x14ac:dyDescent="0.2">
      <c r="A9436" s="1" t="str">
        <f t="shared" si="148"/>
        <v>SINAPI 94725</v>
      </c>
      <c r="B9436" s="3" t="s">
        <v>21527</v>
      </c>
      <c r="C9436" s="3" t="s">
        <v>10758</v>
      </c>
      <c r="D9436" s="2" t="s">
        <v>29264</v>
      </c>
      <c r="E9436" s="3" t="s">
        <v>20622</v>
      </c>
      <c r="F9436" s="67" t="s">
        <v>5414</v>
      </c>
      <c r="G9436" s="67" t="s">
        <v>33477</v>
      </c>
      <c r="I9436" s="3" t="s">
        <v>6298</v>
      </c>
      <c r="J9436" s="3" t="str">
        <f>IF($B9436="SINAPI",IF(ISNUMBER(MATCH(Banco!$C9436,Analitico!$A:$A,0)),INDEX(Analitico!E:E,MATCH(Banco!$C9436,Analitico!$A:$A,0))&amp;"%",""),"")</f>
        <v/>
      </c>
      <c r="K9436" s="3" t="str">
        <f>IF($B9436="SINAPI",IF(ISNUMBER(MATCH(Banco!$C9436,Analitico!$A:$A,0)),INDEX(Analitico!F:F,MATCH(Banco!$C9436,Analitico!$A:$A,0))&amp;"%",""),"")</f>
        <v/>
      </c>
    </row>
    <row r="9437" spans="1:11" ht="22.5" x14ac:dyDescent="0.2">
      <c r="A9437" s="1" t="str">
        <f t="shared" si="148"/>
        <v>SINAPI 94726</v>
      </c>
      <c r="B9437" s="3" t="s">
        <v>21527</v>
      </c>
      <c r="C9437" s="3" t="s">
        <v>10759</v>
      </c>
      <c r="D9437" s="2" t="s">
        <v>29265</v>
      </c>
      <c r="E9437" s="3" t="s">
        <v>20622</v>
      </c>
      <c r="F9437" s="67" t="s">
        <v>29758</v>
      </c>
      <c r="G9437" s="67" t="s">
        <v>36784</v>
      </c>
      <c r="I9437" s="3" t="s">
        <v>6298</v>
      </c>
      <c r="J9437" s="3" t="str">
        <f>IF($B9437="SINAPI",IF(ISNUMBER(MATCH(Banco!$C9437,Analitico!$A:$A,0)),INDEX(Analitico!E:E,MATCH(Banco!$C9437,Analitico!$A:$A,0))&amp;"%",""),"")</f>
        <v/>
      </c>
      <c r="K9437" s="3" t="str">
        <f>IF($B9437="SINAPI",IF(ISNUMBER(MATCH(Banco!$C9437,Analitico!$A:$A,0)),INDEX(Analitico!F:F,MATCH(Banco!$C9437,Analitico!$A:$A,0))&amp;"%",""),"")</f>
        <v/>
      </c>
    </row>
    <row r="9438" spans="1:11" ht="22.5" x14ac:dyDescent="0.2">
      <c r="A9438" s="1" t="str">
        <f t="shared" si="148"/>
        <v>SINAPI 94727</v>
      </c>
      <c r="B9438" s="3" t="s">
        <v>21527</v>
      </c>
      <c r="C9438" s="3" t="s">
        <v>10760</v>
      </c>
      <c r="D9438" s="2" t="s">
        <v>29266</v>
      </c>
      <c r="E9438" s="3" t="s">
        <v>20622</v>
      </c>
      <c r="F9438" s="67" t="s">
        <v>33329</v>
      </c>
      <c r="G9438" s="67" t="s">
        <v>4534</v>
      </c>
      <c r="I9438" s="3" t="s">
        <v>6298</v>
      </c>
      <c r="J9438" s="3" t="str">
        <f>IF($B9438="SINAPI",IF(ISNUMBER(MATCH(Banco!$C9438,Analitico!$A:$A,0)),INDEX(Analitico!E:E,MATCH(Banco!$C9438,Analitico!$A:$A,0))&amp;"%",""),"")</f>
        <v/>
      </c>
      <c r="K9438" s="3" t="str">
        <f>IF($B9438="SINAPI",IF(ISNUMBER(MATCH(Banco!$C9438,Analitico!$A:$A,0)),INDEX(Analitico!F:F,MATCH(Banco!$C9438,Analitico!$A:$A,0))&amp;"%",""),"")</f>
        <v/>
      </c>
    </row>
    <row r="9439" spans="1:11" ht="22.5" x14ac:dyDescent="0.2">
      <c r="A9439" s="1" t="str">
        <f t="shared" si="148"/>
        <v>SINAPI 94728</v>
      </c>
      <c r="B9439" s="3" t="s">
        <v>21527</v>
      </c>
      <c r="C9439" s="3" t="s">
        <v>10761</v>
      </c>
      <c r="D9439" s="2" t="s">
        <v>29267</v>
      </c>
      <c r="E9439" s="3" t="s">
        <v>20622</v>
      </c>
      <c r="F9439" s="67" t="s">
        <v>39625</v>
      </c>
      <c r="G9439" s="67" t="s">
        <v>33343</v>
      </c>
      <c r="I9439" s="3" t="s">
        <v>6298</v>
      </c>
      <c r="J9439" s="3" t="str">
        <f>IF($B9439="SINAPI",IF(ISNUMBER(MATCH(Banco!$C9439,Analitico!$A:$A,0)),INDEX(Analitico!E:E,MATCH(Banco!$C9439,Analitico!$A:$A,0))&amp;"%",""),"")</f>
        <v/>
      </c>
      <c r="K9439" s="3" t="str">
        <f>IF($B9439="SINAPI",IF(ISNUMBER(MATCH(Banco!$C9439,Analitico!$A:$A,0)),INDEX(Analitico!F:F,MATCH(Banco!$C9439,Analitico!$A:$A,0))&amp;"%",""),"")</f>
        <v/>
      </c>
    </row>
    <row r="9440" spans="1:11" ht="22.5" x14ac:dyDescent="0.2">
      <c r="A9440" s="1" t="str">
        <f t="shared" si="148"/>
        <v>SINAPI 94729</v>
      </c>
      <c r="B9440" s="3" t="s">
        <v>21527</v>
      </c>
      <c r="C9440" s="3" t="s">
        <v>10762</v>
      </c>
      <c r="D9440" s="2" t="s">
        <v>29268</v>
      </c>
      <c r="E9440" s="3" t="s">
        <v>20622</v>
      </c>
      <c r="F9440" s="67" t="s">
        <v>28949</v>
      </c>
      <c r="G9440" s="67" t="s">
        <v>21915</v>
      </c>
      <c r="I9440" s="3" t="s">
        <v>6298</v>
      </c>
      <c r="J9440" s="3" t="str">
        <f>IF($B9440="SINAPI",IF(ISNUMBER(MATCH(Banco!$C9440,Analitico!$A:$A,0)),INDEX(Analitico!E:E,MATCH(Banco!$C9440,Analitico!$A:$A,0))&amp;"%",""),"")</f>
        <v/>
      </c>
      <c r="K9440" s="3" t="str">
        <f>IF($B9440="SINAPI",IF(ISNUMBER(MATCH(Banco!$C9440,Analitico!$A:$A,0)),INDEX(Analitico!F:F,MATCH(Banco!$C9440,Analitico!$A:$A,0))&amp;"%",""),"")</f>
        <v/>
      </c>
    </row>
    <row r="9441" spans="1:11" ht="22.5" x14ac:dyDescent="0.2">
      <c r="A9441" s="1" t="str">
        <f t="shared" si="148"/>
        <v>SINAPI 94730</v>
      </c>
      <c r="B9441" s="3" t="s">
        <v>21527</v>
      </c>
      <c r="C9441" s="3" t="s">
        <v>10763</v>
      </c>
      <c r="D9441" s="2" t="s">
        <v>29269</v>
      </c>
      <c r="E9441" s="3" t="s">
        <v>20622</v>
      </c>
      <c r="F9441" s="67" t="s">
        <v>39626</v>
      </c>
      <c r="G9441" s="67" t="s">
        <v>32110</v>
      </c>
      <c r="I9441" s="3" t="s">
        <v>6298</v>
      </c>
      <c r="J9441" s="3" t="str">
        <f>IF($B9441="SINAPI",IF(ISNUMBER(MATCH(Banco!$C9441,Analitico!$A:$A,0)),INDEX(Analitico!E:E,MATCH(Banco!$C9441,Analitico!$A:$A,0))&amp;"%",""),"")</f>
        <v/>
      </c>
      <c r="K9441" s="3" t="str">
        <f>IF($B9441="SINAPI",IF(ISNUMBER(MATCH(Banco!$C9441,Analitico!$A:$A,0)),INDEX(Analitico!F:F,MATCH(Banco!$C9441,Analitico!$A:$A,0))&amp;"%",""),"")</f>
        <v/>
      </c>
    </row>
    <row r="9442" spans="1:11" ht="22.5" x14ac:dyDescent="0.2">
      <c r="A9442" s="1" t="str">
        <f t="shared" si="148"/>
        <v>SINAPI 94731</v>
      </c>
      <c r="B9442" s="3" t="s">
        <v>21527</v>
      </c>
      <c r="C9442" s="3" t="s">
        <v>10764</v>
      </c>
      <c r="D9442" s="2" t="s">
        <v>29270</v>
      </c>
      <c r="E9442" s="3" t="s">
        <v>20622</v>
      </c>
      <c r="F9442" s="67" t="s">
        <v>5787</v>
      </c>
      <c r="G9442" s="67" t="s">
        <v>21136</v>
      </c>
      <c r="I9442" s="3" t="s">
        <v>6298</v>
      </c>
      <c r="J9442" s="3" t="str">
        <f>IF($B9442="SINAPI",IF(ISNUMBER(MATCH(Banco!$C9442,Analitico!$A:$A,0)),INDEX(Analitico!E:E,MATCH(Banco!$C9442,Analitico!$A:$A,0))&amp;"%",""),"")</f>
        <v/>
      </c>
      <c r="K9442" s="3" t="str">
        <f>IF($B9442="SINAPI",IF(ISNUMBER(MATCH(Banco!$C9442,Analitico!$A:$A,0)),INDEX(Analitico!F:F,MATCH(Banco!$C9442,Analitico!$A:$A,0))&amp;"%",""),"")</f>
        <v/>
      </c>
    </row>
    <row r="9443" spans="1:11" ht="22.5" x14ac:dyDescent="0.2">
      <c r="A9443" s="1" t="str">
        <f t="shared" ref="A9443:A9506" si="149">CONCATENAR</f>
        <v>SINAPI 94732</v>
      </c>
      <c r="B9443" s="3" t="s">
        <v>21527</v>
      </c>
      <c r="C9443" s="3" t="s">
        <v>10765</v>
      </c>
      <c r="D9443" s="2" t="s">
        <v>29271</v>
      </c>
      <c r="E9443" s="3" t="s">
        <v>20622</v>
      </c>
      <c r="F9443" s="67" t="s">
        <v>31956</v>
      </c>
      <c r="G9443" s="67" t="s">
        <v>31968</v>
      </c>
      <c r="I9443" s="3" t="s">
        <v>6298</v>
      </c>
      <c r="J9443" s="3" t="str">
        <f>IF($B9443="SINAPI",IF(ISNUMBER(MATCH(Banco!$C9443,Analitico!$A:$A,0)),INDEX(Analitico!E:E,MATCH(Banco!$C9443,Analitico!$A:$A,0))&amp;"%",""),"")</f>
        <v/>
      </c>
      <c r="K9443" s="3" t="str">
        <f>IF($B9443="SINAPI",IF(ISNUMBER(MATCH(Banco!$C9443,Analitico!$A:$A,0)),INDEX(Analitico!F:F,MATCH(Banco!$C9443,Analitico!$A:$A,0))&amp;"%",""),"")</f>
        <v/>
      </c>
    </row>
    <row r="9444" spans="1:11" ht="22.5" x14ac:dyDescent="0.2">
      <c r="A9444" s="1" t="str">
        <f t="shared" si="149"/>
        <v>SINAPI 94733</v>
      </c>
      <c r="B9444" s="3" t="s">
        <v>21527</v>
      </c>
      <c r="C9444" s="3" t="s">
        <v>10766</v>
      </c>
      <c r="D9444" s="2" t="s">
        <v>29272</v>
      </c>
      <c r="E9444" s="3" t="s">
        <v>20622</v>
      </c>
      <c r="F9444" s="67" t="s">
        <v>38126</v>
      </c>
      <c r="G9444" s="67" t="s">
        <v>28789</v>
      </c>
      <c r="I9444" s="3" t="s">
        <v>6298</v>
      </c>
      <c r="J9444" s="3" t="str">
        <f>IF($B9444="SINAPI",IF(ISNUMBER(MATCH(Banco!$C9444,Analitico!$A:$A,0)),INDEX(Analitico!E:E,MATCH(Banco!$C9444,Analitico!$A:$A,0))&amp;"%",""),"")</f>
        <v/>
      </c>
      <c r="K9444" s="3" t="str">
        <f>IF($B9444="SINAPI",IF(ISNUMBER(MATCH(Banco!$C9444,Analitico!$A:$A,0)),INDEX(Analitico!F:F,MATCH(Banco!$C9444,Analitico!$A:$A,0))&amp;"%",""),"")</f>
        <v/>
      </c>
    </row>
    <row r="9445" spans="1:11" ht="22.5" x14ac:dyDescent="0.2">
      <c r="A9445" s="1" t="str">
        <f t="shared" si="149"/>
        <v>SINAPI 94734</v>
      </c>
      <c r="B9445" s="3" t="s">
        <v>21527</v>
      </c>
      <c r="C9445" s="3" t="s">
        <v>10767</v>
      </c>
      <c r="D9445" s="2" t="s">
        <v>29273</v>
      </c>
      <c r="E9445" s="3" t="s">
        <v>20622</v>
      </c>
      <c r="F9445" s="67" t="s">
        <v>39627</v>
      </c>
      <c r="G9445" s="67" t="s">
        <v>36785</v>
      </c>
      <c r="I9445" s="3" t="s">
        <v>6298</v>
      </c>
      <c r="J9445" s="3" t="str">
        <f>IF($B9445="SINAPI",IF(ISNUMBER(MATCH(Banco!$C9445,Analitico!$A:$A,0)),INDEX(Analitico!E:E,MATCH(Banco!$C9445,Analitico!$A:$A,0))&amp;"%",""),"")</f>
        <v/>
      </c>
      <c r="K9445" s="3" t="str">
        <f>IF($B9445="SINAPI",IF(ISNUMBER(MATCH(Banco!$C9445,Analitico!$A:$A,0)),INDEX(Analitico!F:F,MATCH(Banco!$C9445,Analitico!$A:$A,0))&amp;"%",""),"")</f>
        <v/>
      </c>
    </row>
    <row r="9446" spans="1:11" ht="22.5" x14ac:dyDescent="0.2">
      <c r="A9446" s="1" t="str">
        <f t="shared" si="149"/>
        <v>SINAPI 94736</v>
      </c>
      <c r="B9446" s="3" t="s">
        <v>21527</v>
      </c>
      <c r="C9446" s="3" t="s">
        <v>10768</v>
      </c>
      <c r="D9446" s="2" t="s">
        <v>29274</v>
      </c>
      <c r="E9446" s="3" t="s">
        <v>20622</v>
      </c>
      <c r="F9446" s="67" t="s">
        <v>39628</v>
      </c>
      <c r="G9446" s="67" t="s">
        <v>36786</v>
      </c>
      <c r="I9446" s="3" t="s">
        <v>6298</v>
      </c>
      <c r="J9446" s="3" t="str">
        <f>IF($B9446="SINAPI",IF(ISNUMBER(MATCH(Banco!$C9446,Analitico!$A:$A,0)),INDEX(Analitico!E:E,MATCH(Banco!$C9446,Analitico!$A:$A,0))&amp;"%",""),"")</f>
        <v/>
      </c>
      <c r="K9446" s="3" t="str">
        <f>IF($B9446="SINAPI",IF(ISNUMBER(MATCH(Banco!$C9446,Analitico!$A:$A,0)),INDEX(Analitico!F:F,MATCH(Banco!$C9446,Analitico!$A:$A,0))&amp;"%",""),"")</f>
        <v/>
      </c>
    </row>
    <row r="9447" spans="1:11" ht="22.5" x14ac:dyDescent="0.2">
      <c r="A9447" s="1" t="str">
        <f t="shared" si="149"/>
        <v>SINAPI 94737</v>
      </c>
      <c r="B9447" s="3" t="s">
        <v>21527</v>
      </c>
      <c r="C9447" s="3" t="s">
        <v>10769</v>
      </c>
      <c r="D9447" s="2" t="s">
        <v>29275</v>
      </c>
      <c r="E9447" s="3" t="s">
        <v>20622</v>
      </c>
      <c r="F9447" s="67" t="s">
        <v>39629</v>
      </c>
      <c r="G9447" s="67" t="s">
        <v>36787</v>
      </c>
      <c r="I9447" s="3" t="s">
        <v>6298</v>
      </c>
      <c r="J9447" s="3" t="str">
        <f>IF($B9447="SINAPI",IF(ISNUMBER(MATCH(Banco!$C9447,Analitico!$A:$A,0)),INDEX(Analitico!E:E,MATCH(Banco!$C9447,Analitico!$A:$A,0))&amp;"%",""),"")</f>
        <v/>
      </c>
      <c r="K9447" s="3" t="str">
        <f>IF($B9447="SINAPI",IF(ISNUMBER(MATCH(Banco!$C9447,Analitico!$A:$A,0)),INDEX(Analitico!F:F,MATCH(Banco!$C9447,Analitico!$A:$A,0))&amp;"%",""),"")</f>
        <v/>
      </c>
    </row>
    <row r="9448" spans="1:11" ht="22.5" x14ac:dyDescent="0.2">
      <c r="A9448" s="1" t="str">
        <f t="shared" si="149"/>
        <v>SINAPI 94738</v>
      </c>
      <c r="B9448" s="3" t="s">
        <v>21527</v>
      </c>
      <c r="C9448" s="3" t="s">
        <v>10770</v>
      </c>
      <c r="D9448" s="2" t="s">
        <v>29276</v>
      </c>
      <c r="E9448" s="3" t="s">
        <v>20622</v>
      </c>
      <c r="F9448" s="67" t="s">
        <v>39630</v>
      </c>
      <c r="G9448" s="67" t="s">
        <v>36788</v>
      </c>
      <c r="I9448" s="3" t="s">
        <v>6298</v>
      </c>
      <c r="J9448" s="3" t="str">
        <f>IF($B9448="SINAPI",IF(ISNUMBER(MATCH(Banco!$C9448,Analitico!$A:$A,0)),INDEX(Analitico!E:E,MATCH(Banco!$C9448,Analitico!$A:$A,0))&amp;"%",""),"")</f>
        <v/>
      </c>
      <c r="K9448" s="3" t="str">
        <f>IF($B9448="SINAPI",IF(ISNUMBER(MATCH(Banco!$C9448,Analitico!$A:$A,0)),INDEX(Analitico!F:F,MATCH(Banco!$C9448,Analitico!$A:$A,0))&amp;"%",""),"")</f>
        <v/>
      </c>
    </row>
    <row r="9449" spans="1:11" ht="22.5" x14ac:dyDescent="0.2">
      <c r="A9449" s="1" t="str">
        <f t="shared" si="149"/>
        <v>SINAPI 94739</v>
      </c>
      <c r="B9449" s="3" t="s">
        <v>21527</v>
      </c>
      <c r="C9449" s="3" t="s">
        <v>10771</v>
      </c>
      <c r="D9449" s="2" t="s">
        <v>29277</v>
      </c>
      <c r="E9449" s="3" t="s">
        <v>20622</v>
      </c>
      <c r="F9449" s="67" t="s">
        <v>39631</v>
      </c>
      <c r="G9449" s="67" t="s">
        <v>36789</v>
      </c>
      <c r="I9449" s="3" t="s">
        <v>6298</v>
      </c>
      <c r="J9449" s="3" t="str">
        <f>IF($B9449="SINAPI",IF(ISNUMBER(MATCH(Banco!$C9449,Analitico!$A:$A,0)),INDEX(Analitico!E:E,MATCH(Banco!$C9449,Analitico!$A:$A,0))&amp;"%",""),"")</f>
        <v/>
      </c>
      <c r="K9449" s="3" t="str">
        <f>IF($B9449="SINAPI",IF(ISNUMBER(MATCH(Banco!$C9449,Analitico!$A:$A,0)),INDEX(Analitico!F:F,MATCH(Banco!$C9449,Analitico!$A:$A,0))&amp;"%",""),"")</f>
        <v/>
      </c>
    </row>
    <row r="9450" spans="1:11" ht="22.5" x14ac:dyDescent="0.2">
      <c r="A9450" s="1" t="str">
        <f t="shared" si="149"/>
        <v>SINAPI 94740</v>
      </c>
      <c r="B9450" s="3" t="s">
        <v>21527</v>
      </c>
      <c r="C9450" s="3" t="s">
        <v>10772</v>
      </c>
      <c r="D9450" s="2" t="s">
        <v>29278</v>
      </c>
      <c r="E9450" s="3" t="s">
        <v>20622</v>
      </c>
      <c r="F9450" s="67" t="s">
        <v>5867</v>
      </c>
      <c r="G9450" s="67" t="s">
        <v>20945</v>
      </c>
      <c r="I9450" s="3" t="s">
        <v>6298</v>
      </c>
      <c r="J9450" s="3" t="str">
        <f>IF($B9450="SINAPI",IF(ISNUMBER(MATCH(Banco!$C9450,Analitico!$A:$A,0)),INDEX(Analitico!E:E,MATCH(Banco!$C9450,Analitico!$A:$A,0))&amp;"%",""),"")</f>
        <v/>
      </c>
      <c r="K9450" s="3" t="str">
        <f>IF($B9450="SINAPI",IF(ISNUMBER(MATCH(Banco!$C9450,Analitico!$A:$A,0)),INDEX(Analitico!F:F,MATCH(Banco!$C9450,Analitico!$A:$A,0))&amp;"%",""),"")</f>
        <v/>
      </c>
    </row>
    <row r="9451" spans="1:11" ht="22.5" x14ac:dyDescent="0.2">
      <c r="A9451" s="1" t="str">
        <f t="shared" si="149"/>
        <v>SINAPI 94741</v>
      </c>
      <c r="B9451" s="3" t="s">
        <v>21527</v>
      </c>
      <c r="C9451" s="3" t="s">
        <v>10773</v>
      </c>
      <c r="D9451" s="2" t="s">
        <v>29279</v>
      </c>
      <c r="E9451" s="3" t="s">
        <v>20622</v>
      </c>
      <c r="F9451" s="67" t="s">
        <v>4782</v>
      </c>
      <c r="G9451" s="67" t="s">
        <v>21600</v>
      </c>
      <c r="I9451" s="3" t="s">
        <v>6298</v>
      </c>
      <c r="J9451" s="3" t="str">
        <f>IF($B9451="SINAPI",IF(ISNUMBER(MATCH(Banco!$C9451,Analitico!$A:$A,0)),INDEX(Analitico!E:E,MATCH(Banco!$C9451,Analitico!$A:$A,0))&amp;"%",""),"")</f>
        <v/>
      </c>
      <c r="K9451" s="3" t="str">
        <f>IF($B9451="SINAPI",IF(ISNUMBER(MATCH(Banco!$C9451,Analitico!$A:$A,0)),INDEX(Analitico!F:F,MATCH(Banco!$C9451,Analitico!$A:$A,0))&amp;"%",""),"")</f>
        <v/>
      </c>
    </row>
    <row r="9452" spans="1:11" ht="22.5" x14ac:dyDescent="0.2">
      <c r="A9452" s="1" t="str">
        <f t="shared" si="149"/>
        <v>SINAPI 94742</v>
      </c>
      <c r="B9452" s="3" t="s">
        <v>21527</v>
      </c>
      <c r="C9452" s="3" t="s">
        <v>10774</v>
      </c>
      <c r="D9452" s="2" t="s">
        <v>29280</v>
      </c>
      <c r="E9452" s="3" t="s">
        <v>20622</v>
      </c>
      <c r="F9452" s="67" t="s">
        <v>20976</v>
      </c>
      <c r="G9452" s="67" t="s">
        <v>30732</v>
      </c>
      <c r="I9452" s="3" t="s">
        <v>6298</v>
      </c>
      <c r="J9452" s="3" t="str">
        <f>IF($B9452="SINAPI",IF(ISNUMBER(MATCH(Banco!$C9452,Analitico!$A:$A,0)),INDEX(Analitico!E:E,MATCH(Banco!$C9452,Analitico!$A:$A,0))&amp;"%",""),"")</f>
        <v/>
      </c>
      <c r="K9452" s="3" t="str">
        <f>IF($B9452="SINAPI",IF(ISNUMBER(MATCH(Banco!$C9452,Analitico!$A:$A,0)),INDEX(Analitico!F:F,MATCH(Banco!$C9452,Analitico!$A:$A,0))&amp;"%",""),"")</f>
        <v/>
      </c>
    </row>
    <row r="9453" spans="1:11" ht="22.5" x14ac:dyDescent="0.2">
      <c r="A9453" s="1" t="str">
        <f t="shared" si="149"/>
        <v>SINAPI 94743</v>
      </c>
      <c r="B9453" s="3" t="s">
        <v>21527</v>
      </c>
      <c r="C9453" s="3" t="s">
        <v>10775</v>
      </c>
      <c r="D9453" s="2" t="s">
        <v>29281</v>
      </c>
      <c r="E9453" s="3" t="s">
        <v>20622</v>
      </c>
      <c r="F9453" s="67" t="s">
        <v>21340</v>
      </c>
      <c r="G9453" s="67" t="s">
        <v>21741</v>
      </c>
      <c r="I9453" s="3" t="s">
        <v>6298</v>
      </c>
      <c r="J9453" s="3" t="str">
        <f>IF($B9453="SINAPI",IF(ISNUMBER(MATCH(Banco!$C9453,Analitico!$A:$A,0)),INDEX(Analitico!E:E,MATCH(Banco!$C9453,Analitico!$A:$A,0))&amp;"%",""),"")</f>
        <v/>
      </c>
      <c r="K9453" s="3" t="str">
        <f>IF($B9453="SINAPI",IF(ISNUMBER(MATCH(Banco!$C9453,Analitico!$A:$A,0)),INDEX(Analitico!F:F,MATCH(Banco!$C9453,Analitico!$A:$A,0))&amp;"%",""),"")</f>
        <v/>
      </c>
    </row>
    <row r="9454" spans="1:11" ht="22.5" x14ac:dyDescent="0.2">
      <c r="A9454" s="1" t="str">
        <f t="shared" si="149"/>
        <v>SINAPI 94744</v>
      </c>
      <c r="B9454" s="3" t="s">
        <v>21527</v>
      </c>
      <c r="C9454" s="3" t="s">
        <v>10776</v>
      </c>
      <c r="D9454" s="2" t="s">
        <v>29282</v>
      </c>
      <c r="E9454" s="3" t="s">
        <v>20622</v>
      </c>
      <c r="F9454" s="67" t="s">
        <v>32102</v>
      </c>
      <c r="G9454" s="67" t="s">
        <v>21343</v>
      </c>
      <c r="I9454" s="3" t="s">
        <v>6298</v>
      </c>
      <c r="J9454" s="3" t="str">
        <f>IF($B9454="SINAPI",IF(ISNUMBER(MATCH(Banco!$C9454,Analitico!$A:$A,0)),INDEX(Analitico!E:E,MATCH(Banco!$C9454,Analitico!$A:$A,0))&amp;"%",""),"")</f>
        <v/>
      </c>
      <c r="K9454" s="3" t="str">
        <f>IF($B9454="SINAPI",IF(ISNUMBER(MATCH(Banco!$C9454,Analitico!$A:$A,0)),INDEX(Analitico!F:F,MATCH(Banco!$C9454,Analitico!$A:$A,0))&amp;"%",""),"")</f>
        <v/>
      </c>
    </row>
    <row r="9455" spans="1:11" ht="22.5" x14ac:dyDescent="0.2">
      <c r="A9455" s="1" t="str">
        <f t="shared" si="149"/>
        <v>SINAPI 94746</v>
      </c>
      <c r="B9455" s="3" t="s">
        <v>21527</v>
      </c>
      <c r="C9455" s="3" t="s">
        <v>10777</v>
      </c>
      <c r="D9455" s="2" t="s">
        <v>29283</v>
      </c>
      <c r="E9455" s="3" t="s">
        <v>20622</v>
      </c>
      <c r="F9455" s="67" t="s">
        <v>35775</v>
      </c>
      <c r="G9455" s="67" t="s">
        <v>21902</v>
      </c>
      <c r="I9455" s="3" t="s">
        <v>6298</v>
      </c>
      <c r="J9455" s="3" t="str">
        <f>IF($B9455="SINAPI",IF(ISNUMBER(MATCH(Banco!$C9455,Analitico!$A:$A,0)),INDEX(Analitico!E:E,MATCH(Banco!$C9455,Analitico!$A:$A,0))&amp;"%",""),"")</f>
        <v/>
      </c>
      <c r="K9455" s="3" t="str">
        <f>IF($B9455="SINAPI",IF(ISNUMBER(MATCH(Banco!$C9455,Analitico!$A:$A,0)),INDEX(Analitico!F:F,MATCH(Banco!$C9455,Analitico!$A:$A,0))&amp;"%",""),"")</f>
        <v/>
      </c>
    </row>
    <row r="9456" spans="1:11" ht="22.5" x14ac:dyDescent="0.2">
      <c r="A9456" s="1" t="str">
        <f t="shared" si="149"/>
        <v>SINAPI 94748</v>
      </c>
      <c r="B9456" s="3" t="s">
        <v>21527</v>
      </c>
      <c r="C9456" s="3" t="s">
        <v>10778</v>
      </c>
      <c r="D9456" s="2" t="s">
        <v>29284</v>
      </c>
      <c r="E9456" s="3" t="s">
        <v>20622</v>
      </c>
      <c r="F9456" s="67" t="s">
        <v>39632</v>
      </c>
      <c r="G9456" s="67" t="s">
        <v>32311</v>
      </c>
      <c r="I9456" s="3" t="s">
        <v>6298</v>
      </c>
      <c r="J9456" s="3" t="str">
        <f>IF($B9456="SINAPI",IF(ISNUMBER(MATCH(Banco!$C9456,Analitico!$A:$A,0)),INDEX(Analitico!E:E,MATCH(Banco!$C9456,Analitico!$A:$A,0))&amp;"%",""),"")</f>
        <v/>
      </c>
      <c r="K9456" s="3" t="str">
        <f>IF($B9456="SINAPI",IF(ISNUMBER(MATCH(Banco!$C9456,Analitico!$A:$A,0)),INDEX(Analitico!F:F,MATCH(Banco!$C9456,Analitico!$A:$A,0))&amp;"%",""),"")</f>
        <v/>
      </c>
    </row>
    <row r="9457" spans="1:11" ht="22.5" x14ac:dyDescent="0.2">
      <c r="A9457" s="1" t="str">
        <f t="shared" si="149"/>
        <v>SINAPI 94750</v>
      </c>
      <c r="B9457" s="3" t="s">
        <v>21527</v>
      </c>
      <c r="C9457" s="3" t="s">
        <v>10779</v>
      </c>
      <c r="D9457" s="2" t="s">
        <v>29285</v>
      </c>
      <c r="E9457" s="3" t="s">
        <v>20622</v>
      </c>
      <c r="F9457" s="67" t="s">
        <v>39633</v>
      </c>
      <c r="G9457" s="67" t="s">
        <v>36790</v>
      </c>
      <c r="I9457" s="3" t="s">
        <v>6298</v>
      </c>
      <c r="J9457" s="3" t="str">
        <f>IF($B9457="SINAPI",IF(ISNUMBER(MATCH(Banco!$C9457,Analitico!$A:$A,0)),INDEX(Analitico!E:E,MATCH(Banco!$C9457,Analitico!$A:$A,0))&amp;"%",""),"")</f>
        <v/>
      </c>
      <c r="K9457" s="3" t="str">
        <f>IF($B9457="SINAPI",IF(ISNUMBER(MATCH(Banco!$C9457,Analitico!$A:$A,0)),INDEX(Analitico!F:F,MATCH(Banco!$C9457,Analitico!$A:$A,0))&amp;"%",""),"")</f>
        <v/>
      </c>
    </row>
    <row r="9458" spans="1:11" ht="22.5" x14ac:dyDescent="0.2">
      <c r="A9458" s="1" t="str">
        <f t="shared" si="149"/>
        <v>SINAPI 94752</v>
      </c>
      <c r="B9458" s="3" t="s">
        <v>21527</v>
      </c>
      <c r="C9458" s="3" t="s">
        <v>10780</v>
      </c>
      <c r="D9458" s="2" t="s">
        <v>29286</v>
      </c>
      <c r="E9458" s="3" t="s">
        <v>20622</v>
      </c>
      <c r="F9458" s="67" t="s">
        <v>39634</v>
      </c>
      <c r="G9458" s="67" t="s">
        <v>36791</v>
      </c>
      <c r="I9458" s="3" t="s">
        <v>6298</v>
      </c>
      <c r="J9458" s="3" t="str">
        <f>IF($B9458="SINAPI",IF(ISNUMBER(MATCH(Banco!$C9458,Analitico!$A:$A,0)),INDEX(Analitico!E:E,MATCH(Banco!$C9458,Analitico!$A:$A,0))&amp;"%",""),"")</f>
        <v/>
      </c>
      <c r="K9458" s="3" t="str">
        <f>IF($B9458="SINAPI",IF(ISNUMBER(MATCH(Banco!$C9458,Analitico!$A:$A,0)),INDEX(Analitico!F:F,MATCH(Banco!$C9458,Analitico!$A:$A,0))&amp;"%",""),"")</f>
        <v/>
      </c>
    </row>
    <row r="9459" spans="1:11" ht="22.5" x14ac:dyDescent="0.2">
      <c r="A9459" s="1" t="str">
        <f t="shared" si="149"/>
        <v>SINAPI 94754</v>
      </c>
      <c r="B9459" s="3" t="s">
        <v>21527</v>
      </c>
      <c r="C9459" s="3" t="s">
        <v>10781</v>
      </c>
      <c r="D9459" s="2" t="s">
        <v>29287</v>
      </c>
      <c r="E9459" s="3" t="s">
        <v>20622</v>
      </c>
      <c r="F9459" s="67" t="s">
        <v>39635</v>
      </c>
      <c r="G9459" s="67" t="s">
        <v>32281</v>
      </c>
      <c r="I9459" s="3" t="s">
        <v>6298</v>
      </c>
      <c r="J9459" s="3" t="str">
        <f>IF($B9459="SINAPI",IF(ISNUMBER(MATCH(Banco!$C9459,Analitico!$A:$A,0)),INDEX(Analitico!E:E,MATCH(Banco!$C9459,Analitico!$A:$A,0))&amp;"%",""),"")</f>
        <v/>
      </c>
      <c r="K9459" s="3" t="str">
        <f>IF($B9459="SINAPI",IF(ISNUMBER(MATCH(Banco!$C9459,Analitico!$A:$A,0)),INDEX(Analitico!F:F,MATCH(Banco!$C9459,Analitico!$A:$A,0))&amp;"%",""),"")</f>
        <v/>
      </c>
    </row>
    <row r="9460" spans="1:11" ht="22.5" x14ac:dyDescent="0.2">
      <c r="A9460" s="1" t="str">
        <f t="shared" si="149"/>
        <v>SINAPI 94756</v>
      </c>
      <c r="B9460" s="3" t="s">
        <v>21527</v>
      </c>
      <c r="C9460" s="3" t="s">
        <v>10782</v>
      </c>
      <c r="D9460" s="2" t="s">
        <v>29288</v>
      </c>
      <c r="E9460" s="3" t="s">
        <v>20622</v>
      </c>
      <c r="F9460" s="67" t="s">
        <v>29575</v>
      </c>
      <c r="G9460" s="67" t="s">
        <v>34331</v>
      </c>
      <c r="I9460" s="3" t="s">
        <v>6298</v>
      </c>
      <c r="J9460" s="3" t="str">
        <f>IF($B9460="SINAPI",IF(ISNUMBER(MATCH(Banco!$C9460,Analitico!$A:$A,0)),INDEX(Analitico!E:E,MATCH(Banco!$C9460,Analitico!$A:$A,0))&amp;"%",""),"")</f>
        <v/>
      </c>
      <c r="K9460" s="3" t="str">
        <f>IF($B9460="SINAPI",IF(ISNUMBER(MATCH(Banco!$C9460,Analitico!$A:$A,0)),INDEX(Analitico!F:F,MATCH(Banco!$C9460,Analitico!$A:$A,0))&amp;"%",""),"")</f>
        <v/>
      </c>
    </row>
    <row r="9461" spans="1:11" ht="22.5" x14ac:dyDescent="0.2">
      <c r="A9461" s="1" t="str">
        <f t="shared" si="149"/>
        <v>SINAPI 94757</v>
      </c>
      <c r="B9461" s="3" t="s">
        <v>21527</v>
      </c>
      <c r="C9461" s="3" t="s">
        <v>10783</v>
      </c>
      <c r="D9461" s="2" t="s">
        <v>29289</v>
      </c>
      <c r="E9461" s="3" t="s">
        <v>20622</v>
      </c>
      <c r="F9461" s="67" t="s">
        <v>21648</v>
      </c>
      <c r="G9461" s="67" t="s">
        <v>21783</v>
      </c>
      <c r="I9461" s="3" t="s">
        <v>6298</v>
      </c>
      <c r="J9461" s="3" t="str">
        <f>IF($B9461="SINAPI",IF(ISNUMBER(MATCH(Banco!$C9461,Analitico!$A:$A,0)),INDEX(Analitico!E:E,MATCH(Banco!$C9461,Analitico!$A:$A,0))&amp;"%",""),"")</f>
        <v/>
      </c>
      <c r="K9461" s="3" t="str">
        <f>IF($B9461="SINAPI",IF(ISNUMBER(MATCH(Banco!$C9461,Analitico!$A:$A,0)),INDEX(Analitico!F:F,MATCH(Banco!$C9461,Analitico!$A:$A,0))&amp;"%",""),"")</f>
        <v/>
      </c>
    </row>
    <row r="9462" spans="1:11" ht="22.5" x14ac:dyDescent="0.2">
      <c r="A9462" s="1" t="str">
        <f t="shared" si="149"/>
        <v>SINAPI 94758</v>
      </c>
      <c r="B9462" s="3" t="s">
        <v>21527</v>
      </c>
      <c r="C9462" s="3" t="s">
        <v>10784</v>
      </c>
      <c r="D9462" s="2" t="s">
        <v>29290</v>
      </c>
      <c r="E9462" s="3" t="s">
        <v>20622</v>
      </c>
      <c r="F9462" s="67" t="s">
        <v>39143</v>
      </c>
      <c r="G9462" s="67" t="s">
        <v>31583</v>
      </c>
      <c r="I9462" s="3" t="s">
        <v>6298</v>
      </c>
      <c r="J9462" s="3" t="str">
        <f>IF($B9462="SINAPI",IF(ISNUMBER(MATCH(Banco!$C9462,Analitico!$A:$A,0)),INDEX(Analitico!E:E,MATCH(Banco!$C9462,Analitico!$A:$A,0))&amp;"%",""),"")</f>
        <v/>
      </c>
      <c r="K9462" s="3" t="str">
        <f>IF($B9462="SINAPI",IF(ISNUMBER(MATCH(Banco!$C9462,Analitico!$A:$A,0)),INDEX(Analitico!F:F,MATCH(Banco!$C9462,Analitico!$A:$A,0))&amp;"%",""),"")</f>
        <v/>
      </c>
    </row>
    <row r="9463" spans="1:11" ht="22.5" x14ac:dyDescent="0.2">
      <c r="A9463" s="1" t="str">
        <f t="shared" si="149"/>
        <v>SINAPI 94759</v>
      </c>
      <c r="B9463" s="3" t="s">
        <v>21527</v>
      </c>
      <c r="C9463" s="3" t="s">
        <v>10785</v>
      </c>
      <c r="D9463" s="2" t="s">
        <v>29291</v>
      </c>
      <c r="E9463" s="3" t="s">
        <v>20622</v>
      </c>
      <c r="F9463" s="67" t="s">
        <v>39636</v>
      </c>
      <c r="G9463" s="67" t="s">
        <v>36792</v>
      </c>
      <c r="I9463" s="3" t="s">
        <v>6298</v>
      </c>
      <c r="J9463" s="3" t="str">
        <f>IF($B9463="SINAPI",IF(ISNUMBER(MATCH(Banco!$C9463,Analitico!$A:$A,0)),INDEX(Analitico!E:E,MATCH(Banco!$C9463,Analitico!$A:$A,0))&amp;"%",""),"")</f>
        <v/>
      </c>
      <c r="K9463" s="3" t="str">
        <f>IF($B9463="SINAPI",IF(ISNUMBER(MATCH(Banco!$C9463,Analitico!$A:$A,0)),INDEX(Analitico!F:F,MATCH(Banco!$C9463,Analitico!$A:$A,0))&amp;"%",""),"")</f>
        <v/>
      </c>
    </row>
    <row r="9464" spans="1:11" ht="22.5" x14ac:dyDescent="0.2">
      <c r="A9464" s="1" t="str">
        <f t="shared" si="149"/>
        <v>SINAPI 94760</v>
      </c>
      <c r="B9464" s="3" t="s">
        <v>21527</v>
      </c>
      <c r="C9464" s="3" t="s">
        <v>10786</v>
      </c>
      <c r="D9464" s="2" t="s">
        <v>29292</v>
      </c>
      <c r="E9464" s="3" t="s">
        <v>20622</v>
      </c>
      <c r="F9464" s="67" t="s">
        <v>32215</v>
      </c>
      <c r="G9464" s="67" t="s">
        <v>36793</v>
      </c>
      <c r="I9464" s="3" t="s">
        <v>6298</v>
      </c>
      <c r="J9464" s="3" t="str">
        <f>IF($B9464="SINAPI",IF(ISNUMBER(MATCH(Banco!$C9464,Analitico!$A:$A,0)),INDEX(Analitico!E:E,MATCH(Banco!$C9464,Analitico!$A:$A,0))&amp;"%",""),"")</f>
        <v/>
      </c>
      <c r="K9464" s="3" t="str">
        <f>IF($B9464="SINAPI",IF(ISNUMBER(MATCH(Banco!$C9464,Analitico!$A:$A,0)),INDEX(Analitico!F:F,MATCH(Banco!$C9464,Analitico!$A:$A,0))&amp;"%",""),"")</f>
        <v/>
      </c>
    </row>
    <row r="9465" spans="1:11" ht="22.5" x14ac:dyDescent="0.2">
      <c r="A9465" s="1" t="str">
        <f t="shared" si="149"/>
        <v>SINAPI 94761</v>
      </c>
      <c r="B9465" s="3" t="s">
        <v>21527</v>
      </c>
      <c r="C9465" s="3" t="s">
        <v>10787</v>
      </c>
      <c r="D9465" s="2" t="s">
        <v>29293</v>
      </c>
      <c r="E9465" s="3" t="s">
        <v>20622</v>
      </c>
      <c r="F9465" s="67" t="s">
        <v>35016</v>
      </c>
      <c r="G9465" s="67" t="s">
        <v>36794</v>
      </c>
      <c r="I9465" s="3" t="s">
        <v>6298</v>
      </c>
      <c r="J9465" s="3" t="str">
        <f>IF($B9465="SINAPI",IF(ISNUMBER(MATCH(Banco!$C9465,Analitico!$A:$A,0)),INDEX(Analitico!E:E,MATCH(Banco!$C9465,Analitico!$A:$A,0))&amp;"%",""),"")</f>
        <v/>
      </c>
      <c r="K9465" s="3" t="str">
        <f>IF($B9465="SINAPI",IF(ISNUMBER(MATCH(Banco!$C9465,Analitico!$A:$A,0)),INDEX(Analitico!F:F,MATCH(Banco!$C9465,Analitico!$A:$A,0))&amp;"%",""),"")</f>
        <v/>
      </c>
    </row>
    <row r="9466" spans="1:11" ht="22.5" x14ac:dyDescent="0.2">
      <c r="A9466" s="1" t="str">
        <f t="shared" si="149"/>
        <v>SINAPI 94762</v>
      </c>
      <c r="B9466" s="3" t="s">
        <v>21527</v>
      </c>
      <c r="C9466" s="3" t="s">
        <v>10788</v>
      </c>
      <c r="D9466" s="2" t="s">
        <v>29294</v>
      </c>
      <c r="E9466" s="3" t="s">
        <v>20622</v>
      </c>
      <c r="F9466" s="67" t="s">
        <v>39637</v>
      </c>
      <c r="G9466" s="67" t="s">
        <v>36795</v>
      </c>
      <c r="I9466" s="3" t="s">
        <v>6298</v>
      </c>
      <c r="J9466" s="3" t="str">
        <f>IF($B9466="SINAPI",IF(ISNUMBER(MATCH(Banco!$C9466,Analitico!$A:$A,0)),INDEX(Analitico!E:E,MATCH(Banco!$C9466,Analitico!$A:$A,0))&amp;"%",""),"")</f>
        <v/>
      </c>
      <c r="K9466" s="3" t="str">
        <f>IF($B9466="SINAPI",IF(ISNUMBER(MATCH(Banco!$C9466,Analitico!$A:$A,0)),INDEX(Analitico!F:F,MATCH(Banco!$C9466,Analitico!$A:$A,0))&amp;"%",""),"")</f>
        <v/>
      </c>
    </row>
    <row r="9467" spans="1:11" ht="22.5" x14ac:dyDescent="0.2">
      <c r="A9467" s="1" t="str">
        <f t="shared" si="149"/>
        <v>SINAPI 94763</v>
      </c>
      <c r="B9467" s="3" t="s">
        <v>21527</v>
      </c>
      <c r="C9467" s="3" t="s">
        <v>10789</v>
      </c>
      <c r="D9467" s="2" t="s">
        <v>29295</v>
      </c>
      <c r="E9467" s="3" t="s">
        <v>20622</v>
      </c>
      <c r="F9467" s="67" t="s">
        <v>39638</v>
      </c>
      <c r="G9467" s="67" t="s">
        <v>36796</v>
      </c>
      <c r="I9467" s="3" t="s">
        <v>6298</v>
      </c>
      <c r="J9467" s="3" t="str">
        <f>IF($B9467="SINAPI",IF(ISNUMBER(MATCH(Banco!$C9467,Analitico!$A:$A,0)),INDEX(Analitico!E:E,MATCH(Banco!$C9467,Analitico!$A:$A,0))&amp;"%",""),"")</f>
        <v/>
      </c>
      <c r="K9467" s="3" t="str">
        <f>IF($B9467="SINAPI",IF(ISNUMBER(MATCH(Banco!$C9467,Analitico!$A:$A,0)),INDEX(Analitico!F:F,MATCH(Banco!$C9467,Analitico!$A:$A,0))&amp;"%",""),"")</f>
        <v/>
      </c>
    </row>
    <row r="9468" spans="1:11" ht="22.5" x14ac:dyDescent="0.2">
      <c r="A9468" s="1" t="str">
        <f t="shared" si="149"/>
        <v>SINAPI 94764</v>
      </c>
      <c r="B9468" s="3" t="s">
        <v>21527</v>
      </c>
      <c r="C9468" s="3" t="s">
        <v>10790</v>
      </c>
      <c r="D9468" s="2" t="s">
        <v>29296</v>
      </c>
      <c r="E9468" s="3" t="s">
        <v>20622</v>
      </c>
      <c r="F9468" s="67" t="s">
        <v>5495</v>
      </c>
      <c r="G9468" s="67" t="s">
        <v>20862</v>
      </c>
      <c r="I9468" s="3" t="s">
        <v>6298</v>
      </c>
      <c r="J9468" s="3" t="str">
        <f>IF($B9468="SINAPI",IF(ISNUMBER(MATCH(Banco!$C9468,Analitico!$A:$A,0)),INDEX(Analitico!E:E,MATCH(Banco!$C9468,Analitico!$A:$A,0))&amp;"%",""),"")</f>
        <v/>
      </c>
      <c r="K9468" s="3" t="str">
        <f>IF($B9468="SINAPI",IF(ISNUMBER(MATCH(Banco!$C9468,Analitico!$A:$A,0)),INDEX(Analitico!F:F,MATCH(Banco!$C9468,Analitico!$A:$A,0))&amp;"%",""),"")</f>
        <v/>
      </c>
    </row>
    <row r="9469" spans="1:11" ht="22.5" x14ac:dyDescent="0.2">
      <c r="A9469" s="1" t="str">
        <f t="shared" si="149"/>
        <v>SINAPI 94765</v>
      </c>
      <c r="B9469" s="3" t="s">
        <v>21527</v>
      </c>
      <c r="C9469" s="3" t="s">
        <v>10791</v>
      </c>
      <c r="D9469" s="2" t="s">
        <v>29297</v>
      </c>
      <c r="E9469" s="3" t="s">
        <v>20622</v>
      </c>
      <c r="F9469" s="67" t="s">
        <v>31557</v>
      </c>
      <c r="G9469" s="67" t="s">
        <v>36797</v>
      </c>
      <c r="I9469" s="3" t="s">
        <v>6298</v>
      </c>
      <c r="J9469" s="3" t="str">
        <f>IF($B9469="SINAPI",IF(ISNUMBER(MATCH(Banco!$C9469,Analitico!$A:$A,0)),INDEX(Analitico!E:E,MATCH(Banco!$C9469,Analitico!$A:$A,0))&amp;"%",""),"")</f>
        <v/>
      </c>
      <c r="K9469" s="3" t="str">
        <f>IF($B9469="SINAPI",IF(ISNUMBER(MATCH(Banco!$C9469,Analitico!$A:$A,0)),INDEX(Analitico!F:F,MATCH(Banco!$C9469,Analitico!$A:$A,0))&amp;"%",""),"")</f>
        <v/>
      </c>
    </row>
    <row r="9470" spans="1:11" ht="22.5" x14ac:dyDescent="0.2">
      <c r="A9470" s="1" t="str">
        <f t="shared" si="149"/>
        <v>SINAPI 94766</v>
      </c>
      <c r="B9470" s="3" t="s">
        <v>21527</v>
      </c>
      <c r="C9470" s="3" t="s">
        <v>10792</v>
      </c>
      <c r="D9470" s="2" t="s">
        <v>29298</v>
      </c>
      <c r="E9470" s="3" t="s">
        <v>20622</v>
      </c>
      <c r="F9470" s="67" t="s">
        <v>20746</v>
      </c>
      <c r="G9470" s="67" t="s">
        <v>36798</v>
      </c>
      <c r="I9470" s="3" t="s">
        <v>6298</v>
      </c>
      <c r="J9470" s="3" t="str">
        <f>IF($B9470="SINAPI",IF(ISNUMBER(MATCH(Banco!$C9470,Analitico!$A:$A,0)),INDEX(Analitico!E:E,MATCH(Banco!$C9470,Analitico!$A:$A,0))&amp;"%",""),"")</f>
        <v/>
      </c>
      <c r="K9470" s="3" t="str">
        <f>IF($B9470="SINAPI",IF(ISNUMBER(MATCH(Banco!$C9470,Analitico!$A:$A,0)),INDEX(Analitico!F:F,MATCH(Banco!$C9470,Analitico!$A:$A,0))&amp;"%",""),"")</f>
        <v/>
      </c>
    </row>
    <row r="9471" spans="1:11" ht="22.5" x14ac:dyDescent="0.2">
      <c r="A9471" s="1" t="str">
        <f t="shared" si="149"/>
        <v>SINAPI 94767</v>
      </c>
      <c r="B9471" s="3" t="s">
        <v>21527</v>
      </c>
      <c r="C9471" s="3" t="s">
        <v>10793</v>
      </c>
      <c r="D9471" s="2" t="s">
        <v>29299</v>
      </c>
      <c r="E9471" s="3" t="s">
        <v>20622</v>
      </c>
      <c r="F9471" s="67" t="s">
        <v>5851</v>
      </c>
      <c r="G9471" s="67" t="s">
        <v>31995</v>
      </c>
      <c r="I9471" s="3" t="s">
        <v>6298</v>
      </c>
      <c r="J9471" s="3" t="str">
        <f>IF($B9471="SINAPI",IF(ISNUMBER(MATCH(Banco!$C9471,Analitico!$A:$A,0)),INDEX(Analitico!E:E,MATCH(Banco!$C9471,Analitico!$A:$A,0))&amp;"%",""),"")</f>
        <v/>
      </c>
      <c r="K9471" s="3" t="str">
        <f>IF($B9471="SINAPI",IF(ISNUMBER(MATCH(Banco!$C9471,Analitico!$A:$A,0)),INDEX(Analitico!F:F,MATCH(Banco!$C9471,Analitico!$A:$A,0))&amp;"%",""),"")</f>
        <v/>
      </c>
    </row>
    <row r="9472" spans="1:11" ht="22.5" x14ac:dyDescent="0.2">
      <c r="A9472" s="1" t="str">
        <f t="shared" si="149"/>
        <v>SINAPI 94768</v>
      </c>
      <c r="B9472" s="3" t="s">
        <v>21527</v>
      </c>
      <c r="C9472" s="3" t="s">
        <v>10794</v>
      </c>
      <c r="D9472" s="2" t="s">
        <v>29300</v>
      </c>
      <c r="E9472" s="3" t="s">
        <v>20622</v>
      </c>
      <c r="F9472" s="67" t="s">
        <v>32309</v>
      </c>
      <c r="G9472" s="67" t="s">
        <v>35067</v>
      </c>
      <c r="I9472" s="3" t="s">
        <v>6298</v>
      </c>
      <c r="J9472" s="3" t="str">
        <f>IF($B9472="SINAPI",IF(ISNUMBER(MATCH(Banco!$C9472,Analitico!$A:$A,0)),INDEX(Analitico!E:E,MATCH(Banco!$C9472,Analitico!$A:$A,0))&amp;"%",""),"")</f>
        <v/>
      </c>
      <c r="K9472" s="3" t="str">
        <f>IF($B9472="SINAPI",IF(ISNUMBER(MATCH(Banco!$C9472,Analitico!$A:$A,0)),INDEX(Analitico!F:F,MATCH(Banco!$C9472,Analitico!$A:$A,0))&amp;"%",""),"")</f>
        <v/>
      </c>
    </row>
    <row r="9473" spans="1:11" ht="22.5" x14ac:dyDescent="0.2">
      <c r="A9473" s="1" t="str">
        <f t="shared" si="149"/>
        <v>SINAPI 94769</v>
      </c>
      <c r="B9473" s="3" t="s">
        <v>21527</v>
      </c>
      <c r="C9473" s="3" t="s">
        <v>10795</v>
      </c>
      <c r="D9473" s="2" t="s">
        <v>29301</v>
      </c>
      <c r="E9473" s="3" t="s">
        <v>20622</v>
      </c>
      <c r="F9473" s="67" t="s">
        <v>31951</v>
      </c>
      <c r="G9473" s="67" t="s">
        <v>29572</v>
      </c>
      <c r="I9473" s="3" t="s">
        <v>6298</v>
      </c>
      <c r="J9473" s="3" t="str">
        <f>IF($B9473="SINAPI",IF(ISNUMBER(MATCH(Banco!$C9473,Analitico!$A:$A,0)),INDEX(Analitico!E:E,MATCH(Banco!$C9473,Analitico!$A:$A,0))&amp;"%",""),"")</f>
        <v/>
      </c>
      <c r="K9473" s="3" t="str">
        <f>IF($B9473="SINAPI",IF(ISNUMBER(MATCH(Banco!$C9473,Analitico!$A:$A,0)),INDEX(Analitico!F:F,MATCH(Banco!$C9473,Analitico!$A:$A,0))&amp;"%",""),"")</f>
        <v/>
      </c>
    </row>
    <row r="9474" spans="1:11" ht="22.5" x14ac:dyDescent="0.2">
      <c r="A9474" s="1" t="str">
        <f t="shared" si="149"/>
        <v>SINAPI 94783</v>
      </c>
      <c r="B9474" s="3" t="s">
        <v>21527</v>
      </c>
      <c r="C9474" s="3" t="s">
        <v>10796</v>
      </c>
      <c r="D9474" s="2" t="s">
        <v>29302</v>
      </c>
      <c r="E9474" s="3" t="s">
        <v>20622</v>
      </c>
      <c r="F9474" s="67" t="s">
        <v>5591</v>
      </c>
      <c r="G9474" s="67" t="s">
        <v>5455</v>
      </c>
      <c r="I9474" s="3" t="s">
        <v>6298</v>
      </c>
      <c r="J9474" s="3" t="str">
        <f>IF($B9474="SINAPI",IF(ISNUMBER(MATCH(Banco!$C9474,Analitico!$A:$A,0)),INDEX(Analitico!E:E,MATCH(Banco!$C9474,Analitico!$A:$A,0))&amp;"%",""),"")</f>
        <v/>
      </c>
      <c r="K9474" s="3" t="str">
        <f>IF($B9474="SINAPI",IF(ISNUMBER(MATCH(Banco!$C9474,Analitico!$A:$A,0)),INDEX(Analitico!F:F,MATCH(Banco!$C9474,Analitico!$A:$A,0))&amp;"%",""),"")</f>
        <v/>
      </c>
    </row>
    <row r="9475" spans="1:11" ht="22.5" x14ac:dyDescent="0.2">
      <c r="A9475" s="1" t="str">
        <f t="shared" si="149"/>
        <v>SINAPI 94863</v>
      </c>
      <c r="B9475" s="3" t="s">
        <v>21527</v>
      </c>
      <c r="C9475" s="3" t="s">
        <v>10797</v>
      </c>
      <c r="D9475" s="2" t="s">
        <v>29303</v>
      </c>
      <c r="E9475" s="3" t="s">
        <v>20622</v>
      </c>
      <c r="F9475" s="67" t="s">
        <v>39639</v>
      </c>
      <c r="G9475" s="67" t="s">
        <v>36799</v>
      </c>
      <c r="I9475" s="3" t="s">
        <v>6298</v>
      </c>
      <c r="J9475" s="3" t="str">
        <f>IF($B9475="SINAPI",IF(ISNUMBER(MATCH(Banco!$C9475,Analitico!$A:$A,0)),INDEX(Analitico!E:E,MATCH(Banco!$C9475,Analitico!$A:$A,0))&amp;"%",""),"")</f>
        <v/>
      </c>
      <c r="K9475" s="3" t="str">
        <f>IF($B9475="SINAPI",IF(ISNUMBER(MATCH(Banco!$C9475,Analitico!$A:$A,0)),INDEX(Analitico!F:F,MATCH(Banco!$C9475,Analitico!$A:$A,0))&amp;"%",""),"")</f>
        <v/>
      </c>
    </row>
    <row r="9476" spans="1:11" ht="22.5" x14ac:dyDescent="0.2">
      <c r="A9476" s="1" t="str">
        <f t="shared" si="149"/>
        <v>SINAPI 95237</v>
      </c>
      <c r="B9476" s="3" t="s">
        <v>21527</v>
      </c>
      <c r="C9476" s="3" t="s">
        <v>10798</v>
      </c>
      <c r="D9476" s="2" t="s">
        <v>17825</v>
      </c>
      <c r="E9476" s="3" t="s">
        <v>20622</v>
      </c>
      <c r="F9476" s="67" t="s">
        <v>5146</v>
      </c>
      <c r="G9476" s="67" t="s">
        <v>36601</v>
      </c>
      <c r="I9476" s="3" t="s">
        <v>6298</v>
      </c>
      <c r="J9476" s="3" t="str">
        <f>IF($B9476="SINAPI",IF(ISNUMBER(MATCH(Banco!$C9476,Analitico!$A:$A,0)),INDEX(Analitico!E:E,MATCH(Banco!$C9476,Analitico!$A:$A,0))&amp;"%",""),"")</f>
        <v/>
      </c>
      <c r="K9476" s="3" t="str">
        <f>IF($B9476="SINAPI",IF(ISNUMBER(MATCH(Banco!$C9476,Analitico!$A:$A,0)),INDEX(Analitico!F:F,MATCH(Banco!$C9476,Analitico!$A:$A,0))&amp;"%",""),"")</f>
        <v/>
      </c>
    </row>
    <row r="9477" spans="1:11" ht="22.5" x14ac:dyDescent="0.2">
      <c r="A9477" s="1" t="str">
        <f t="shared" si="149"/>
        <v>SINAPI 95693</v>
      </c>
      <c r="B9477" s="3" t="s">
        <v>21527</v>
      </c>
      <c r="C9477" s="3" t="s">
        <v>10799</v>
      </c>
      <c r="D9477" s="2" t="s">
        <v>17826</v>
      </c>
      <c r="E9477" s="3" t="s">
        <v>20622</v>
      </c>
      <c r="F9477" s="67" t="s">
        <v>39640</v>
      </c>
      <c r="G9477" s="67" t="s">
        <v>36800</v>
      </c>
      <c r="I9477" s="3" t="s">
        <v>6298</v>
      </c>
      <c r="J9477" s="3" t="str">
        <f>IF($B9477="SINAPI",IF(ISNUMBER(MATCH(Banco!$C9477,Analitico!$A:$A,0)),INDEX(Analitico!E:E,MATCH(Banco!$C9477,Analitico!$A:$A,0))&amp;"%",""),"")</f>
        <v/>
      </c>
      <c r="K9477" s="3" t="str">
        <f>IF($B9477="SINAPI",IF(ISNUMBER(MATCH(Banco!$C9477,Analitico!$A:$A,0)),INDEX(Analitico!F:F,MATCH(Banco!$C9477,Analitico!$A:$A,0))&amp;"%",""),"")</f>
        <v/>
      </c>
    </row>
    <row r="9478" spans="1:11" ht="22.5" x14ac:dyDescent="0.2">
      <c r="A9478" s="1" t="str">
        <f t="shared" si="149"/>
        <v>SINAPI 95694</v>
      </c>
      <c r="B9478" s="3" t="s">
        <v>21527</v>
      </c>
      <c r="C9478" s="3" t="s">
        <v>10800</v>
      </c>
      <c r="D9478" s="2" t="s">
        <v>17827</v>
      </c>
      <c r="E9478" s="3" t="s">
        <v>20622</v>
      </c>
      <c r="F9478" s="67" t="s">
        <v>36829</v>
      </c>
      <c r="G9478" s="67" t="s">
        <v>30918</v>
      </c>
      <c r="I9478" s="3" t="s">
        <v>6298</v>
      </c>
      <c r="J9478" s="3" t="str">
        <f>IF($B9478="SINAPI",IF(ISNUMBER(MATCH(Banco!$C9478,Analitico!$A:$A,0)),INDEX(Analitico!E:E,MATCH(Banco!$C9478,Analitico!$A:$A,0))&amp;"%",""),"")</f>
        <v/>
      </c>
      <c r="K9478" s="3" t="str">
        <f>IF($B9478="SINAPI",IF(ISNUMBER(MATCH(Banco!$C9478,Analitico!$A:$A,0)),INDEX(Analitico!F:F,MATCH(Banco!$C9478,Analitico!$A:$A,0))&amp;"%",""),"")</f>
        <v/>
      </c>
    </row>
    <row r="9479" spans="1:11" ht="22.5" x14ac:dyDescent="0.2">
      <c r="A9479" s="1" t="str">
        <f t="shared" si="149"/>
        <v>SINAPI 95695</v>
      </c>
      <c r="B9479" s="3" t="s">
        <v>21527</v>
      </c>
      <c r="C9479" s="3" t="s">
        <v>10801</v>
      </c>
      <c r="D9479" s="2" t="s">
        <v>17828</v>
      </c>
      <c r="E9479" s="3" t="s">
        <v>20622</v>
      </c>
      <c r="F9479" s="67" t="s">
        <v>33798</v>
      </c>
      <c r="G9479" s="67" t="s">
        <v>20683</v>
      </c>
      <c r="I9479" s="3" t="s">
        <v>6298</v>
      </c>
      <c r="J9479" s="3" t="str">
        <f>IF($B9479="SINAPI",IF(ISNUMBER(MATCH(Banco!$C9479,Analitico!$A:$A,0)),INDEX(Analitico!E:E,MATCH(Banco!$C9479,Analitico!$A:$A,0))&amp;"%",""),"")</f>
        <v/>
      </c>
      <c r="K9479" s="3" t="str">
        <f>IF($B9479="SINAPI",IF(ISNUMBER(MATCH(Banco!$C9479,Analitico!$A:$A,0)),INDEX(Analitico!F:F,MATCH(Banco!$C9479,Analitico!$A:$A,0))&amp;"%",""),"")</f>
        <v/>
      </c>
    </row>
    <row r="9480" spans="1:11" x14ac:dyDescent="0.2">
      <c r="A9480" s="1" t="str">
        <f t="shared" si="149"/>
        <v>SINAPI 95696</v>
      </c>
      <c r="B9480" s="3" t="s">
        <v>21527</v>
      </c>
      <c r="C9480" s="3" t="s">
        <v>10802</v>
      </c>
      <c r="D9480" s="2" t="s">
        <v>17829</v>
      </c>
      <c r="E9480" s="3" t="s">
        <v>20622</v>
      </c>
      <c r="F9480" s="67" t="s">
        <v>39641</v>
      </c>
      <c r="G9480" s="67" t="s">
        <v>36801</v>
      </c>
      <c r="I9480" s="3" t="s">
        <v>6300</v>
      </c>
      <c r="J9480" s="3" t="str">
        <f>IF($B9480="SINAPI",IF(ISNUMBER(MATCH(Banco!$C9480,Analitico!$A:$A,0)),INDEX(Analitico!E:E,MATCH(Banco!$C9480,Analitico!$A:$A,0))&amp;"%",""),"")</f>
        <v/>
      </c>
      <c r="K9480" s="3" t="str">
        <f>IF($B9480="SINAPI",IF(ISNUMBER(MATCH(Banco!$C9480,Analitico!$A:$A,0)),INDEX(Analitico!F:F,MATCH(Banco!$C9480,Analitico!$A:$A,0))&amp;"%",""),"")</f>
        <v/>
      </c>
    </row>
    <row r="9481" spans="1:11" ht="22.5" x14ac:dyDescent="0.2">
      <c r="A9481" s="1" t="str">
        <f t="shared" si="149"/>
        <v>SINAPI 96637</v>
      </c>
      <c r="B9481" s="3" t="s">
        <v>21527</v>
      </c>
      <c r="C9481" s="3" t="s">
        <v>10803</v>
      </c>
      <c r="D9481" s="2" t="s">
        <v>17830</v>
      </c>
      <c r="E9481" s="3" t="s">
        <v>20622</v>
      </c>
      <c r="F9481" s="67" t="s">
        <v>6078</v>
      </c>
      <c r="G9481" s="67" t="s">
        <v>21068</v>
      </c>
      <c r="I9481" s="3" t="s">
        <v>6300</v>
      </c>
      <c r="J9481" s="3" t="str">
        <f>IF($B9481="SINAPI",IF(ISNUMBER(MATCH(Banco!$C9481,Analitico!$A:$A,0)),INDEX(Analitico!E:E,MATCH(Banco!$C9481,Analitico!$A:$A,0))&amp;"%",""),"")</f>
        <v/>
      </c>
      <c r="K9481" s="3" t="str">
        <f>IF($B9481="SINAPI",IF(ISNUMBER(MATCH(Banco!$C9481,Analitico!$A:$A,0)),INDEX(Analitico!F:F,MATCH(Banco!$C9481,Analitico!$A:$A,0))&amp;"%",""),"")</f>
        <v/>
      </c>
    </row>
    <row r="9482" spans="1:11" ht="22.5" x14ac:dyDescent="0.2">
      <c r="A9482" s="1" t="str">
        <f t="shared" si="149"/>
        <v>SINAPI 96638</v>
      </c>
      <c r="B9482" s="3" t="s">
        <v>21527</v>
      </c>
      <c r="C9482" s="3" t="s">
        <v>10804</v>
      </c>
      <c r="D9482" s="2" t="s">
        <v>17831</v>
      </c>
      <c r="E9482" s="3" t="s">
        <v>20622</v>
      </c>
      <c r="F9482" s="67" t="s">
        <v>5528</v>
      </c>
      <c r="G9482" s="67" t="s">
        <v>6325</v>
      </c>
      <c r="I9482" s="3" t="s">
        <v>6300</v>
      </c>
      <c r="J9482" s="3" t="str">
        <f>IF($B9482="SINAPI",IF(ISNUMBER(MATCH(Banco!$C9482,Analitico!$A:$A,0)),INDEX(Analitico!E:E,MATCH(Banco!$C9482,Analitico!$A:$A,0))&amp;"%",""),"")</f>
        <v/>
      </c>
      <c r="K9482" s="3" t="str">
        <f>IF($B9482="SINAPI",IF(ISNUMBER(MATCH(Banco!$C9482,Analitico!$A:$A,0)),INDEX(Analitico!F:F,MATCH(Banco!$C9482,Analitico!$A:$A,0))&amp;"%",""),"")</f>
        <v/>
      </c>
    </row>
    <row r="9483" spans="1:11" ht="22.5" x14ac:dyDescent="0.2">
      <c r="A9483" s="1" t="str">
        <f t="shared" si="149"/>
        <v>SINAPI 96639</v>
      </c>
      <c r="B9483" s="3" t="s">
        <v>21527</v>
      </c>
      <c r="C9483" s="3" t="s">
        <v>10805</v>
      </c>
      <c r="D9483" s="2" t="s">
        <v>17832</v>
      </c>
      <c r="E9483" s="3" t="s">
        <v>20622</v>
      </c>
      <c r="F9483" s="67" t="s">
        <v>5703</v>
      </c>
      <c r="G9483" s="67" t="s">
        <v>21155</v>
      </c>
      <c r="I9483" s="3" t="s">
        <v>6300</v>
      </c>
      <c r="J9483" s="3" t="str">
        <f>IF($B9483="SINAPI",IF(ISNUMBER(MATCH(Banco!$C9483,Analitico!$A:$A,0)),INDEX(Analitico!E:E,MATCH(Banco!$C9483,Analitico!$A:$A,0))&amp;"%",""),"")</f>
        <v/>
      </c>
      <c r="K9483" s="3" t="str">
        <f>IF($B9483="SINAPI",IF(ISNUMBER(MATCH(Banco!$C9483,Analitico!$A:$A,0)),INDEX(Analitico!F:F,MATCH(Banco!$C9483,Analitico!$A:$A,0))&amp;"%",""),"")</f>
        <v/>
      </c>
    </row>
    <row r="9484" spans="1:11" ht="22.5" x14ac:dyDescent="0.2">
      <c r="A9484" s="1" t="str">
        <f t="shared" si="149"/>
        <v>SINAPI 96640</v>
      </c>
      <c r="B9484" s="3" t="s">
        <v>21527</v>
      </c>
      <c r="C9484" s="3" t="s">
        <v>10806</v>
      </c>
      <c r="D9484" s="2" t="s">
        <v>17833</v>
      </c>
      <c r="E9484" s="3" t="s">
        <v>20622</v>
      </c>
      <c r="F9484" s="67" t="s">
        <v>29432</v>
      </c>
      <c r="G9484" s="67" t="s">
        <v>21680</v>
      </c>
      <c r="I9484" s="3" t="s">
        <v>6300</v>
      </c>
      <c r="J9484" s="3" t="str">
        <f>IF($B9484="SINAPI",IF(ISNUMBER(MATCH(Banco!$C9484,Analitico!$A:$A,0)),INDEX(Analitico!E:E,MATCH(Banco!$C9484,Analitico!$A:$A,0))&amp;"%",""),"")</f>
        <v/>
      </c>
      <c r="K9484" s="3" t="str">
        <f>IF($B9484="SINAPI",IF(ISNUMBER(MATCH(Banco!$C9484,Analitico!$A:$A,0)),INDEX(Analitico!F:F,MATCH(Banco!$C9484,Analitico!$A:$A,0))&amp;"%",""),"")</f>
        <v/>
      </c>
    </row>
    <row r="9485" spans="1:11" ht="22.5" x14ac:dyDescent="0.2">
      <c r="A9485" s="1" t="str">
        <f t="shared" si="149"/>
        <v>SINAPI 96641</v>
      </c>
      <c r="B9485" s="3" t="s">
        <v>21527</v>
      </c>
      <c r="C9485" s="3" t="s">
        <v>10807</v>
      </c>
      <c r="D9485" s="2" t="s">
        <v>17834</v>
      </c>
      <c r="E9485" s="3" t="s">
        <v>20622</v>
      </c>
      <c r="F9485" s="67" t="s">
        <v>21160</v>
      </c>
      <c r="G9485" s="67" t="s">
        <v>21187</v>
      </c>
      <c r="I9485" s="3" t="s">
        <v>6300</v>
      </c>
      <c r="J9485" s="3" t="str">
        <f>IF($B9485="SINAPI",IF(ISNUMBER(MATCH(Banco!$C9485,Analitico!$A:$A,0)),INDEX(Analitico!E:E,MATCH(Banco!$C9485,Analitico!$A:$A,0))&amp;"%",""),"")</f>
        <v/>
      </c>
      <c r="K9485" s="3" t="str">
        <f>IF($B9485="SINAPI",IF(ISNUMBER(MATCH(Banco!$C9485,Analitico!$A:$A,0)),INDEX(Analitico!F:F,MATCH(Banco!$C9485,Analitico!$A:$A,0))&amp;"%",""),"")</f>
        <v/>
      </c>
    </row>
    <row r="9486" spans="1:11" ht="22.5" x14ac:dyDescent="0.2">
      <c r="A9486" s="1" t="str">
        <f t="shared" si="149"/>
        <v>SINAPI 96642</v>
      </c>
      <c r="B9486" s="3" t="s">
        <v>21527</v>
      </c>
      <c r="C9486" s="3" t="s">
        <v>10808</v>
      </c>
      <c r="D9486" s="2" t="s">
        <v>17835</v>
      </c>
      <c r="E9486" s="3" t="s">
        <v>20622</v>
      </c>
      <c r="F9486" s="67" t="s">
        <v>21826</v>
      </c>
      <c r="G9486" s="67" t="s">
        <v>30052</v>
      </c>
      <c r="I9486" s="3" t="s">
        <v>6300</v>
      </c>
      <c r="J9486" s="3" t="str">
        <f>IF($B9486="SINAPI",IF(ISNUMBER(MATCH(Banco!$C9486,Analitico!$A:$A,0)),INDEX(Analitico!E:E,MATCH(Banco!$C9486,Analitico!$A:$A,0))&amp;"%",""),"")</f>
        <v/>
      </c>
      <c r="K9486" s="3" t="str">
        <f>IF($B9486="SINAPI",IF(ISNUMBER(MATCH(Banco!$C9486,Analitico!$A:$A,0)),INDEX(Analitico!F:F,MATCH(Banco!$C9486,Analitico!$A:$A,0))&amp;"%",""),"")</f>
        <v/>
      </c>
    </row>
    <row r="9487" spans="1:11" ht="22.5" x14ac:dyDescent="0.2">
      <c r="A9487" s="1" t="str">
        <f t="shared" si="149"/>
        <v>SINAPI 96643</v>
      </c>
      <c r="B9487" s="3" t="s">
        <v>21527</v>
      </c>
      <c r="C9487" s="3" t="s">
        <v>10809</v>
      </c>
      <c r="D9487" s="2" t="s">
        <v>17836</v>
      </c>
      <c r="E9487" s="3" t="s">
        <v>20622</v>
      </c>
      <c r="F9487" s="67" t="s">
        <v>21262</v>
      </c>
      <c r="G9487" s="67" t="s">
        <v>30765</v>
      </c>
      <c r="I9487" s="3" t="s">
        <v>6300</v>
      </c>
      <c r="J9487" s="3" t="str">
        <f>IF($B9487="SINAPI",IF(ISNUMBER(MATCH(Banco!$C9487,Analitico!$A:$A,0)),INDEX(Analitico!E:E,MATCH(Banco!$C9487,Analitico!$A:$A,0))&amp;"%",""),"")</f>
        <v/>
      </c>
      <c r="K9487" s="3" t="str">
        <f>IF($B9487="SINAPI",IF(ISNUMBER(MATCH(Banco!$C9487,Analitico!$A:$A,0)),INDEX(Analitico!F:F,MATCH(Banco!$C9487,Analitico!$A:$A,0))&amp;"%",""),"")</f>
        <v/>
      </c>
    </row>
    <row r="9488" spans="1:11" ht="22.5" x14ac:dyDescent="0.2">
      <c r="A9488" s="1" t="str">
        <f t="shared" si="149"/>
        <v>SINAPI 96650</v>
      </c>
      <c r="B9488" s="3" t="s">
        <v>21527</v>
      </c>
      <c r="C9488" s="3" t="s">
        <v>10810</v>
      </c>
      <c r="D9488" s="2" t="s">
        <v>17837</v>
      </c>
      <c r="E9488" s="3" t="s">
        <v>20622</v>
      </c>
      <c r="F9488" s="67" t="s">
        <v>6089</v>
      </c>
      <c r="G9488" s="67" t="s">
        <v>5868</v>
      </c>
      <c r="I9488" s="3" t="s">
        <v>6300</v>
      </c>
      <c r="J9488" s="3" t="str">
        <f>IF($B9488="SINAPI",IF(ISNUMBER(MATCH(Banco!$C9488,Analitico!$A:$A,0)),INDEX(Analitico!E:E,MATCH(Banco!$C9488,Analitico!$A:$A,0))&amp;"%",""),"")</f>
        <v/>
      </c>
      <c r="K9488" s="3" t="str">
        <f>IF($B9488="SINAPI",IF(ISNUMBER(MATCH(Banco!$C9488,Analitico!$A:$A,0)),INDEX(Analitico!F:F,MATCH(Banco!$C9488,Analitico!$A:$A,0))&amp;"%",""),"")</f>
        <v/>
      </c>
    </row>
    <row r="9489" spans="1:11" ht="22.5" x14ac:dyDescent="0.2">
      <c r="A9489" s="1" t="str">
        <f t="shared" si="149"/>
        <v>SINAPI 96651</v>
      </c>
      <c r="B9489" s="3" t="s">
        <v>21527</v>
      </c>
      <c r="C9489" s="3" t="s">
        <v>10811</v>
      </c>
      <c r="D9489" s="2" t="s">
        <v>17838</v>
      </c>
      <c r="E9489" s="3" t="s">
        <v>20622</v>
      </c>
      <c r="F9489" s="67" t="s">
        <v>6121</v>
      </c>
      <c r="G9489" s="67" t="s">
        <v>20934</v>
      </c>
      <c r="I9489" s="3" t="s">
        <v>6300</v>
      </c>
      <c r="J9489" s="3" t="str">
        <f>IF($B9489="SINAPI",IF(ISNUMBER(MATCH(Banco!$C9489,Analitico!$A:$A,0)),INDEX(Analitico!E:E,MATCH(Banco!$C9489,Analitico!$A:$A,0))&amp;"%",""),"")</f>
        <v/>
      </c>
      <c r="K9489" s="3" t="str">
        <f>IF($B9489="SINAPI",IF(ISNUMBER(MATCH(Banco!$C9489,Analitico!$A:$A,0)),INDEX(Analitico!F:F,MATCH(Banco!$C9489,Analitico!$A:$A,0))&amp;"%",""),"")</f>
        <v/>
      </c>
    </row>
    <row r="9490" spans="1:11" ht="22.5" x14ac:dyDescent="0.2">
      <c r="A9490" s="1" t="str">
        <f t="shared" si="149"/>
        <v>SINAPI 96652</v>
      </c>
      <c r="B9490" s="3" t="s">
        <v>21527</v>
      </c>
      <c r="C9490" s="3" t="s">
        <v>10812</v>
      </c>
      <c r="D9490" s="2" t="s">
        <v>17839</v>
      </c>
      <c r="E9490" s="3" t="s">
        <v>20622</v>
      </c>
      <c r="F9490" s="67" t="s">
        <v>20838</v>
      </c>
      <c r="G9490" s="67" t="s">
        <v>5322</v>
      </c>
      <c r="I9490" s="3" t="s">
        <v>6300</v>
      </c>
      <c r="J9490" s="3" t="str">
        <f>IF($B9490="SINAPI",IF(ISNUMBER(MATCH(Banco!$C9490,Analitico!$A:$A,0)),INDEX(Analitico!E:E,MATCH(Banco!$C9490,Analitico!$A:$A,0))&amp;"%",""),"")</f>
        <v/>
      </c>
      <c r="K9490" s="3" t="str">
        <f>IF($B9490="SINAPI",IF(ISNUMBER(MATCH(Banco!$C9490,Analitico!$A:$A,0)),INDEX(Analitico!F:F,MATCH(Banco!$C9490,Analitico!$A:$A,0))&amp;"%",""),"")</f>
        <v/>
      </c>
    </row>
    <row r="9491" spans="1:11" ht="22.5" x14ac:dyDescent="0.2">
      <c r="A9491" s="1" t="str">
        <f t="shared" si="149"/>
        <v>SINAPI 96653</v>
      </c>
      <c r="B9491" s="3" t="s">
        <v>21527</v>
      </c>
      <c r="C9491" s="3" t="s">
        <v>10813</v>
      </c>
      <c r="D9491" s="2" t="s">
        <v>17840</v>
      </c>
      <c r="E9491" s="3" t="s">
        <v>20622</v>
      </c>
      <c r="F9491" s="67" t="s">
        <v>21161</v>
      </c>
      <c r="G9491" s="67" t="s">
        <v>30196</v>
      </c>
      <c r="I9491" s="3" t="s">
        <v>6300</v>
      </c>
      <c r="J9491" s="3" t="str">
        <f>IF($B9491="SINAPI",IF(ISNUMBER(MATCH(Banco!$C9491,Analitico!$A:$A,0)),INDEX(Analitico!E:E,MATCH(Banco!$C9491,Analitico!$A:$A,0))&amp;"%",""),"")</f>
        <v/>
      </c>
      <c r="K9491" s="3" t="str">
        <f>IF($B9491="SINAPI",IF(ISNUMBER(MATCH(Banco!$C9491,Analitico!$A:$A,0)),INDEX(Analitico!F:F,MATCH(Banco!$C9491,Analitico!$A:$A,0))&amp;"%",""),"")</f>
        <v/>
      </c>
    </row>
    <row r="9492" spans="1:11" ht="22.5" x14ac:dyDescent="0.2">
      <c r="A9492" s="1" t="str">
        <f t="shared" si="149"/>
        <v>SINAPI 96654</v>
      </c>
      <c r="B9492" s="3" t="s">
        <v>21527</v>
      </c>
      <c r="C9492" s="3" t="s">
        <v>10814</v>
      </c>
      <c r="D9492" s="2" t="s">
        <v>17841</v>
      </c>
      <c r="E9492" s="3" t="s">
        <v>20622</v>
      </c>
      <c r="F9492" s="67" t="s">
        <v>21599</v>
      </c>
      <c r="G9492" s="67" t="s">
        <v>20937</v>
      </c>
      <c r="I9492" s="3" t="s">
        <v>6300</v>
      </c>
      <c r="J9492" s="3" t="str">
        <f>IF($B9492="SINAPI",IF(ISNUMBER(MATCH(Banco!$C9492,Analitico!$A:$A,0)),INDEX(Analitico!E:E,MATCH(Banco!$C9492,Analitico!$A:$A,0))&amp;"%",""),"")</f>
        <v/>
      </c>
      <c r="K9492" s="3" t="str">
        <f>IF($B9492="SINAPI",IF(ISNUMBER(MATCH(Banco!$C9492,Analitico!$A:$A,0)),INDEX(Analitico!F:F,MATCH(Banco!$C9492,Analitico!$A:$A,0))&amp;"%",""),"")</f>
        <v/>
      </c>
    </row>
    <row r="9493" spans="1:11" ht="22.5" x14ac:dyDescent="0.2">
      <c r="A9493" s="1" t="str">
        <f t="shared" si="149"/>
        <v>SINAPI 96655</v>
      </c>
      <c r="B9493" s="3" t="s">
        <v>21527</v>
      </c>
      <c r="C9493" s="3" t="s">
        <v>10815</v>
      </c>
      <c r="D9493" s="2" t="s">
        <v>17842</v>
      </c>
      <c r="E9493" s="3" t="s">
        <v>20622</v>
      </c>
      <c r="F9493" s="67" t="s">
        <v>21182</v>
      </c>
      <c r="G9493" s="67" t="s">
        <v>21110</v>
      </c>
      <c r="I9493" s="3" t="s">
        <v>6300</v>
      </c>
      <c r="J9493" s="3" t="str">
        <f>IF($B9493="SINAPI",IF(ISNUMBER(MATCH(Banco!$C9493,Analitico!$A:$A,0)),INDEX(Analitico!E:E,MATCH(Banco!$C9493,Analitico!$A:$A,0))&amp;"%",""),"")</f>
        <v/>
      </c>
      <c r="K9493" s="3" t="str">
        <f>IF($B9493="SINAPI",IF(ISNUMBER(MATCH(Banco!$C9493,Analitico!$A:$A,0)),INDEX(Analitico!F:F,MATCH(Banco!$C9493,Analitico!$A:$A,0))&amp;"%",""),"")</f>
        <v/>
      </c>
    </row>
    <row r="9494" spans="1:11" ht="22.5" x14ac:dyDescent="0.2">
      <c r="A9494" s="1" t="str">
        <f t="shared" si="149"/>
        <v>SINAPI 96656</v>
      </c>
      <c r="B9494" s="3" t="s">
        <v>21527</v>
      </c>
      <c r="C9494" s="3" t="s">
        <v>10816</v>
      </c>
      <c r="D9494" s="2" t="s">
        <v>17843</v>
      </c>
      <c r="E9494" s="3" t="s">
        <v>20622</v>
      </c>
      <c r="F9494" s="67" t="s">
        <v>4858</v>
      </c>
      <c r="G9494" s="67" t="s">
        <v>5135</v>
      </c>
      <c r="I9494" s="3" t="s">
        <v>6300</v>
      </c>
      <c r="J9494" s="3" t="str">
        <f>IF($B9494="SINAPI",IF(ISNUMBER(MATCH(Banco!$C9494,Analitico!$A:$A,0)),INDEX(Analitico!E:E,MATCH(Banco!$C9494,Analitico!$A:$A,0))&amp;"%",""),"")</f>
        <v/>
      </c>
      <c r="K9494" s="3" t="str">
        <f>IF($B9494="SINAPI",IF(ISNUMBER(MATCH(Banco!$C9494,Analitico!$A:$A,0)),INDEX(Analitico!F:F,MATCH(Banco!$C9494,Analitico!$A:$A,0))&amp;"%",""),"")</f>
        <v/>
      </c>
    </row>
    <row r="9495" spans="1:11" ht="22.5" x14ac:dyDescent="0.2">
      <c r="A9495" s="1" t="str">
        <f t="shared" si="149"/>
        <v>SINAPI 96657</v>
      </c>
      <c r="B9495" s="3" t="s">
        <v>21527</v>
      </c>
      <c r="C9495" s="3" t="s">
        <v>10817</v>
      </c>
      <c r="D9495" s="2" t="s">
        <v>17844</v>
      </c>
      <c r="E9495" s="3" t="s">
        <v>20622</v>
      </c>
      <c r="F9495" s="67" t="s">
        <v>5121</v>
      </c>
      <c r="G9495" s="67" t="s">
        <v>21794</v>
      </c>
      <c r="I9495" s="3" t="s">
        <v>6300</v>
      </c>
      <c r="J9495" s="3" t="str">
        <f>IF($B9495="SINAPI",IF(ISNUMBER(MATCH(Banco!$C9495,Analitico!$A:$A,0)),INDEX(Analitico!E:E,MATCH(Banco!$C9495,Analitico!$A:$A,0))&amp;"%",""),"")</f>
        <v/>
      </c>
      <c r="K9495" s="3" t="str">
        <f>IF($B9495="SINAPI",IF(ISNUMBER(MATCH(Banco!$C9495,Analitico!$A:$A,0)),INDEX(Analitico!F:F,MATCH(Banco!$C9495,Analitico!$A:$A,0))&amp;"%",""),"")</f>
        <v/>
      </c>
    </row>
    <row r="9496" spans="1:11" ht="22.5" x14ac:dyDescent="0.2">
      <c r="A9496" s="1" t="str">
        <f t="shared" si="149"/>
        <v>SINAPI 96658</v>
      </c>
      <c r="B9496" s="3" t="s">
        <v>21527</v>
      </c>
      <c r="C9496" s="3" t="s">
        <v>10818</v>
      </c>
      <c r="D9496" s="2" t="s">
        <v>17845</v>
      </c>
      <c r="E9496" s="3" t="s">
        <v>20622</v>
      </c>
      <c r="F9496" s="67" t="s">
        <v>21631</v>
      </c>
      <c r="G9496" s="67" t="s">
        <v>20978</v>
      </c>
      <c r="I9496" s="3" t="s">
        <v>6300</v>
      </c>
      <c r="J9496" s="3" t="str">
        <f>IF($B9496="SINAPI",IF(ISNUMBER(MATCH(Banco!$C9496,Analitico!$A:$A,0)),INDEX(Analitico!E:E,MATCH(Banco!$C9496,Analitico!$A:$A,0))&amp;"%",""),"")</f>
        <v/>
      </c>
      <c r="K9496" s="3" t="str">
        <f>IF($B9496="SINAPI",IF(ISNUMBER(MATCH(Banco!$C9496,Analitico!$A:$A,0)),INDEX(Analitico!F:F,MATCH(Banco!$C9496,Analitico!$A:$A,0))&amp;"%",""),"")</f>
        <v/>
      </c>
    </row>
    <row r="9497" spans="1:11" ht="22.5" x14ac:dyDescent="0.2">
      <c r="A9497" s="1" t="str">
        <f t="shared" si="149"/>
        <v>SINAPI 96659</v>
      </c>
      <c r="B9497" s="3" t="s">
        <v>21527</v>
      </c>
      <c r="C9497" s="3" t="s">
        <v>10819</v>
      </c>
      <c r="D9497" s="2" t="s">
        <v>17846</v>
      </c>
      <c r="E9497" s="3" t="s">
        <v>20622</v>
      </c>
      <c r="F9497" s="67" t="s">
        <v>5872</v>
      </c>
      <c r="G9497" s="67" t="s">
        <v>21321</v>
      </c>
      <c r="I9497" s="3" t="s">
        <v>6300</v>
      </c>
      <c r="J9497" s="3" t="str">
        <f>IF($B9497="SINAPI",IF(ISNUMBER(MATCH(Banco!$C9497,Analitico!$A:$A,0)),INDEX(Analitico!E:E,MATCH(Banco!$C9497,Analitico!$A:$A,0))&amp;"%",""),"")</f>
        <v/>
      </c>
      <c r="K9497" s="3" t="str">
        <f>IF($B9497="SINAPI",IF(ISNUMBER(MATCH(Banco!$C9497,Analitico!$A:$A,0)),INDEX(Analitico!F:F,MATCH(Banco!$C9497,Analitico!$A:$A,0))&amp;"%",""),"")</f>
        <v/>
      </c>
    </row>
    <row r="9498" spans="1:11" ht="22.5" x14ac:dyDescent="0.2">
      <c r="A9498" s="1" t="str">
        <f t="shared" si="149"/>
        <v>SINAPI 96660</v>
      </c>
      <c r="B9498" s="3" t="s">
        <v>21527</v>
      </c>
      <c r="C9498" s="3" t="s">
        <v>10820</v>
      </c>
      <c r="D9498" s="2" t="s">
        <v>17847</v>
      </c>
      <c r="E9498" s="3" t="s">
        <v>20622</v>
      </c>
      <c r="F9498" s="67" t="s">
        <v>5106</v>
      </c>
      <c r="G9498" s="67" t="s">
        <v>21377</v>
      </c>
      <c r="I9498" s="3" t="s">
        <v>6300</v>
      </c>
      <c r="J9498" s="3" t="str">
        <f>IF($B9498="SINAPI",IF(ISNUMBER(MATCH(Banco!$C9498,Analitico!$A:$A,0)),INDEX(Analitico!E:E,MATCH(Banco!$C9498,Analitico!$A:$A,0))&amp;"%",""),"")</f>
        <v/>
      </c>
      <c r="K9498" s="3" t="str">
        <f>IF($B9498="SINAPI",IF(ISNUMBER(MATCH(Banco!$C9498,Analitico!$A:$A,0)),INDEX(Analitico!F:F,MATCH(Banco!$C9498,Analitico!$A:$A,0))&amp;"%",""),"")</f>
        <v/>
      </c>
    </row>
    <row r="9499" spans="1:11" ht="22.5" x14ac:dyDescent="0.2">
      <c r="A9499" s="1" t="str">
        <f t="shared" si="149"/>
        <v>SINAPI 96661</v>
      </c>
      <c r="B9499" s="3" t="s">
        <v>21527</v>
      </c>
      <c r="C9499" s="3" t="s">
        <v>10821</v>
      </c>
      <c r="D9499" s="2" t="s">
        <v>17848</v>
      </c>
      <c r="E9499" s="3" t="s">
        <v>20622</v>
      </c>
      <c r="F9499" s="67" t="s">
        <v>30002</v>
      </c>
      <c r="G9499" s="67" t="s">
        <v>21065</v>
      </c>
      <c r="I9499" s="3" t="s">
        <v>6300</v>
      </c>
      <c r="J9499" s="3" t="str">
        <f>IF($B9499="SINAPI",IF(ISNUMBER(MATCH(Banco!$C9499,Analitico!$A:$A,0)),INDEX(Analitico!E:E,MATCH(Banco!$C9499,Analitico!$A:$A,0))&amp;"%",""),"")</f>
        <v/>
      </c>
      <c r="K9499" s="3" t="str">
        <f>IF($B9499="SINAPI",IF(ISNUMBER(MATCH(Banco!$C9499,Analitico!$A:$A,0)),INDEX(Analitico!F:F,MATCH(Banco!$C9499,Analitico!$A:$A,0))&amp;"%",""),"")</f>
        <v/>
      </c>
    </row>
    <row r="9500" spans="1:11" ht="22.5" x14ac:dyDescent="0.2">
      <c r="A9500" s="1" t="str">
        <f t="shared" si="149"/>
        <v>SINAPI 96662</v>
      </c>
      <c r="B9500" s="3" t="s">
        <v>21527</v>
      </c>
      <c r="C9500" s="3" t="s">
        <v>10822</v>
      </c>
      <c r="D9500" s="2" t="s">
        <v>17849</v>
      </c>
      <c r="E9500" s="3" t="s">
        <v>20622</v>
      </c>
      <c r="F9500" s="67" t="s">
        <v>5617</v>
      </c>
      <c r="G9500" s="67" t="s">
        <v>5130</v>
      </c>
      <c r="I9500" s="3" t="s">
        <v>6300</v>
      </c>
      <c r="J9500" s="3" t="str">
        <f>IF($B9500="SINAPI",IF(ISNUMBER(MATCH(Banco!$C9500,Analitico!$A:$A,0)),INDEX(Analitico!E:E,MATCH(Banco!$C9500,Analitico!$A:$A,0))&amp;"%",""),"")</f>
        <v/>
      </c>
      <c r="K9500" s="3" t="str">
        <f>IF($B9500="SINAPI",IF(ISNUMBER(MATCH(Banco!$C9500,Analitico!$A:$A,0)),INDEX(Analitico!F:F,MATCH(Banco!$C9500,Analitico!$A:$A,0))&amp;"%",""),"")</f>
        <v/>
      </c>
    </row>
    <row r="9501" spans="1:11" ht="22.5" x14ac:dyDescent="0.2">
      <c r="A9501" s="1" t="str">
        <f t="shared" si="149"/>
        <v>SINAPI 96663</v>
      </c>
      <c r="B9501" s="3" t="s">
        <v>21527</v>
      </c>
      <c r="C9501" s="3" t="s">
        <v>10823</v>
      </c>
      <c r="D9501" s="2" t="s">
        <v>17850</v>
      </c>
      <c r="E9501" s="3" t="s">
        <v>20622</v>
      </c>
      <c r="F9501" s="67" t="s">
        <v>20943</v>
      </c>
      <c r="G9501" s="67" t="s">
        <v>21758</v>
      </c>
      <c r="I9501" s="3" t="s">
        <v>6300</v>
      </c>
      <c r="J9501" s="3" t="str">
        <f>IF($B9501="SINAPI",IF(ISNUMBER(MATCH(Banco!$C9501,Analitico!$A:$A,0)),INDEX(Analitico!E:E,MATCH(Banco!$C9501,Analitico!$A:$A,0))&amp;"%",""),"")</f>
        <v/>
      </c>
      <c r="K9501" s="3" t="str">
        <f>IF($B9501="SINAPI",IF(ISNUMBER(MATCH(Banco!$C9501,Analitico!$A:$A,0)),INDEX(Analitico!F:F,MATCH(Banco!$C9501,Analitico!$A:$A,0))&amp;"%",""),"")</f>
        <v/>
      </c>
    </row>
    <row r="9502" spans="1:11" ht="22.5" x14ac:dyDescent="0.2">
      <c r="A9502" s="1" t="str">
        <f t="shared" si="149"/>
        <v>SINAPI 96664</v>
      </c>
      <c r="B9502" s="3" t="s">
        <v>21527</v>
      </c>
      <c r="C9502" s="3" t="s">
        <v>10824</v>
      </c>
      <c r="D9502" s="2" t="s">
        <v>17851</v>
      </c>
      <c r="E9502" s="3" t="s">
        <v>20622</v>
      </c>
      <c r="F9502" s="67" t="s">
        <v>5833</v>
      </c>
      <c r="G9502" s="67" t="s">
        <v>21386</v>
      </c>
      <c r="I9502" s="3" t="s">
        <v>6300</v>
      </c>
      <c r="J9502" s="3" t="str">
        <f>IF($B9502="SINAPI",IF(ISNUMBER(MATCH(Banco!$C9502,Analitico!$A:$A,0)),INDEX(Analitico!E:E,MATCH(Banco!$C9502,Analitico!$A:$A,0))&amp;"%",""),"")</f>
        <v/>
      </c>
      <c r="K9502" s="3" t="str">
        <f>IF($B9502="SINAPI",IF(ISNUMBER(MATCH(Banco!$C9502,Analitico!$A:$A,0)),INDEX(Analitico!F:F,MATCH(Banco!$C9502,Analitico!$A:$A,0))&amp;"%",""),"")</f>
        <v/>
      </c>
    </row>
    <row r="9503" spans="1:11" ht="22.5" x14ac:dyDescent="0.2">
      <c r="A9503" s="1" t="str">
        <f t="shared" si="149"/>
        <v>SINAPI 96665</v>
      </c>
      <c r="B9503" s="3" t="s">
        <v>21527</v>
      </c>
      <c r="C9503" s="3" t="s">
        <v>10825</v>
      </c>
      <c r="D9503" s="2" t="s">
        <v>17852</v>
      </c>
      <c r="E9503" s="3" t="s">
        <v>20622</v>
      </c>
      <c r="F9503" s="67" t="s">
        <v>4539</v>
      </c>
      <c r="G9503" s="67" t="s">
        <v>32026</v>
      </c>
      <c r="I9503" s="3" t="s">
        <v>6300</v>
      </c>
      <c r="J9503" s="3" t="str">
        <f>IF($B9503="SINAPI",IF(ISNUMBER(MATCH(Banco!$C9503,Analitico!$A:$A,0)),INDEX(Analitico!E:E,MATCH(Banco!$C9503,Analitico!$A:$A,0))&amp;"%",""),"")</f>
        <v/>
      </c>
      <c r="K9503" s="3" t="str">
        <f>IF($B9503="SINAPI",IF(ISNUMBER(MATCH(Banco!$C9503,Analitico!$A:$A,0)),INDEX(Analitico!F:F,MATCH(Banco!$C9503,Analitico!$A:$A,0))&amp;"%",""),"")</f>
        <v/>
      </c>
    </row>
    <row r="9504" spans="1:11" ht="22.5" x14ac:dyDescent="0.2">
      <c r="A9504" s="1" t="str">
        <f t="shared" si="149"/>
        <v>SINAPI 96666</v>
      </c>
      <c r="B9504" s="3" t="s">
        <v>21527</v>
      </c>
      <c r="C9504" s="3" t="s">
        <v>10826</v>
      </c>
      <c r="D9504" s="2" t="s">
        <v>17853</v>
      </c>
      <c r="E9504" s="3" t="s">
        <v>20622</v>
      </c>
      <c r="F9504" s="67" t="s">
        <v>6326</v>
      </c>
      <c r="G9504" s="67" t="s">
        <v>5513</v>
      </c>
      <c r="I9504" s="3" t="s">
        <v>6300</v>
      </c>
      <c r="J9504" s="3" t="str">
        <f>IF($B9504="SINAPI",IF(ISNUMBER(MATCH(Banco!$C9504,Analitico!$A:$A,0)),INDEX(Analitico!E:E,MATCH(Banco!$C9504,Analitico!$A:$A,0))&amp;"%",""),"")</f>
        <v/>
      </c>
      <c r="K9504" s="3" t="str">
        <f>IF($B9504="SINAPI",IF(ISNUMBER(MATCH(Banco!$C9504,Analitico!$A:$A,0)),INDEX(Analitico!F:F,MATCH(Banco!$C9504,Analitico!$A:$A,0))&amp;"%",""),"")</f>
        <v/>
      </c>
    </row>
    <row r="9505" spans="1:11" ht="22.5" x14ac:dyDescent="0.2">
      <c r="A9505" s="1" t="str">
        <f t="shared" si="149"/>
        <v>SINAPI 96667</v>
      </c>
      <c r="B9505" s="3" t="s">
        <v>21527</v>
      </c>
      <c r="C9505" s="3" t="s">
        <v>10827</v>
      </c>
      <c r="D9505" s="2" t="s">
        <v>17854</v>
      </c>
      <c r="E9505" s="3" t="s">
        <v>20622</v>
      </c>
      <c r="F9505" s="67" t="s">
        <v>5303</v>
      </c>
      <c r="G9505" s="67" t="s">
        <v>29560</v>
      </c>
      <c r="I9505" s="3" t="s">
        <v>6300</v>
      </c>
      <c r="J9505" s="3" t="str">
        <f>IF($B9505="SINAPI",IF(ISNUMBER(MATCH(Banco!$C9505,Analitico!$A:$A,0)),INDEX(Analitico!E:E,MATCH(Banco!$C9505,Analitico!$A:$A,0))&amp;"%",""),"")</f>
        <v/>
      </c>
      <c r="K9505" s="3" t="str">
        <f>IF($B9505="SINAPI",IF(ISNUMBER(MATCH(Banco!$C9505,Analitico!$A:$A,0)),INDEX(Analitico!F:F,MATCH(Banco!$C9505,Analitico!$A:$A,0))&amp;"%",""),"")</f>
        <v/>
      </c>
    </row>
    <row r="9506" spans="1:11" ht="22.5" x14ac:dyDescent="0.2">
      <c r="A9506" s="1" t="str">
        <f t="shared" si="149"/>
        <v>SINAPI 96684</v>
      </c>
      <c r="B9506" s="3" t="s">
        <v>21527</v>
      </c>
      <c r="C9506" s="3" t="s">
        <v>10828</v>
      </c>
      <c r="D9506" s="2" t="s">
        <v>17855</v>
      </c>
      <c r="E9506" s="3" t="s">
        <v>20622</v>
      </c>
      <c r="F9506" s="67" t="s">
        <v>21630</v>
      </c>
      <c r="G9506" s="67" t="s">
        <v>20816</v>
      </c>
      <c r="I9506" s="3" t="s">
        <v>6300</v>
      </c>
      <c r="J9506" s="3" t="str">
        <f>IF($B9506="SINAPI",IF(ISNUMBER(MATCH(Banco!$C9506,Analitico!$A:$A,0)),INDEX(Analitico!E:E,MATCH(Banco!$C9506,Analitico!$A:$A,0))&amp;"%",""),"")</f>
        <v/>
      </c>
      <c r="K9506" s="3" t="str">
        <f>IF($B9506="SINAPI",IF(ISNUMBER(MATCH(Banco!$C9506,Analitico!$A:$A,0)),INDEX(Analitico!F:F,MATCH(Banco!$C9506,Analitico!$A:$A,0))&amp;"%",""),"")</f>
        <v/>
      </c>
    </row>
    <row r="9507" spans="1:11" ht="22.5" x14ac:dyDescent="0.2">
      <c r="A9507" s="1" t="str">
        <f t="shared" ref="A9507:A9570" si="150">CONCATENAR</f>
        <v>SINAPI 96685</v>
      </c>
      <c r="B9507" s="3" t="s">
        <v>21527</v>
      </c>
      <c r="C9507" s="3" t="s">
        <v>10829</v>
      </c>
      <c r="D9507" s="2" t="s">
        <v>17856</v>
      </c>
      <c r="E9507" s="3" t="s">
        <v>20622</v>
      </c>
      <c r="F9507" s="67" t="s">
        <v>21552</v>
      </c>
      <c r="G9507" s="67" t="s">
        <v>5660</v>
      </c>
      <c r="I9507" s="3" t="s">
        <v>6300</v>
      </c>
      <c r="J9507" s="3" t="str">
        <f>IF($B9507="SINAPI",IF(ISNUMBER(MATCH(Banco!$C9507,Analitico!$A:$A,0)),INDEX(Analitico!E:E,MATCH(Banco!$C9507,Analitico!$A:$A,0))&amp;"%",""),"")</f>
        <v/>
      </c>
      <c r="K9507" s="3" t="str">
        <f>IF($B9507="SINAPI",IF(ISNUMBER(MATCH(Banco!$C9507,Analitico!$A:$A,0)),INDEX(Analitico!F:F,MATCH(Banco!$C9507,Analitico!$A:$A,0))&amp;"%",""),"")</f>
        <v/>
      </c>
    </row>
    <row r="9508" spans="1:11" ht="22.5" x14ac:dyDescent="0.2">
      <c r="A9508" s="1" t="str">
        <f t="shared" si="150"/>
        <v>SINAPI 96686</v>
      </c>
      <c r="B9508" s="3" t="s">
        <v>21527</v>
      </c>
      <c r="C9508" s="3" t="s">
        <v>10830</v>
      </c>
      <c r="D9508" s="2" t="s">
        <v>17857</v>
      </c>
      <c r="E9508" s="3" t="s">
        <v>20622</v>
      </c>
      <c r="F9508" s="67" t="s">
        <v>5388</v>
      </c>
      <c r="G9508" s="67" t="s">
        <v>5211</v>
      </c>
      <c r="I9508" s="3" t="s">
        <v>6300</v>
      </c>
      <c r="J9508" s="3" t="str">
        <f>IF($B9508="SINAPI",IF(ISNUMBER(MATCH(Banco!$C9508,Analitico!$A:$A,0)),INDEX(Analitico!E:E,MATCH(Banco!$C9508,Analitico!$A:$A,0))&amp;"%",""),"")</f>
        <v/>
      </c>
      <c r="K9508" s="3" t="str">
        <f>IF($B9508="SINAPI",IF(ISNUMBER(MATCH(Banco!$C9508,Analitico!$A:$A,0)),INDEX(Analitico!F:F,MATCH(Banco!$C9508,Analitico!$A:$A,0))&amp;"%",""),"")</f>
        <v/>
      </c>
    </row>
    <row r="9509" spans="1:11" ht="22.5" x14ac:dyDescent="0.2">
      <c r="A9509" s="1" t="str">
        <f t="shared" si="150"/>
        <v>SINAPI 96687</v>
      </c>
      <c r="B9509" s="3" t="s">
        <v>21527</v>
      </c>
      <c r="C9509" s="3" t="s">
        <v>10831</v>
      </c>
      <c r="D9509" s="2" t="s">
        <v>17858</v>
      </c>
      <c r="E9509" s="3" t="s">
        <v>20622</v>
      </c>
      <c r="F9509" s="67" t="s">
        <v>20959</v>
      </c>
      <c r="G9509" s="67" t="s">
        <v>4975</v>
      </c>
      <c r="I9509" s="3" t="s">
        <v>6300</v>
      </c>
      <c r="J9509" s="3" t="str">
        <f>IF($B9509="SINAPI",IF(ISNUMBER(MATCH(Banco!$C9509,Analitico!$A:$A,0)),INDEX(Analitico!E:E,MATCH(Banco!$C9509,Analitico!$A:$A,0))&amp;"%",""),"")</f>
        <v/>
      </c>
      <c r="K9509" s="3" t="str">
        <f>IF($B9509="SINAPI",IF(ISNUMBER(MATCH(Banco!$C9509,Analitico!$A:$A,0)),INDEX(Analitico!F:F,MATCH(Banco!$C9509,Analitico!$A:$A,0))&amp;"%",""),"")</f>
        <v/>
      </c>
    </row>
    <row r="9510" spans="1:11" ht="22.5" x14ac:dyDescent="0.2">
      <c r="A9510" s="1" t="str">
        <f t="shared" si="150"/>
        <v>SINAPI 96688</v>
      </c>
      <c r="B9510" s="3" t="s">
        <v>21527</v>
      </c>
      <c r="C9510" s="3" t="s">
        <v>10832</v>
      </c>
      <c r="D9510" s="2" t="s">
        <v>17859</v>
      </c>
      <c r="E9510" s="3" t="s">
        <v>20622</v>
      </c>
      <c r="F9510" s="67" t="s">
        <v>5890</v>
      </c>
      <c r="G9510" s="67" t="s">
        <v>5456</v>
      </c>
      <c r="I9510" s="3" t="s">
        <v>6300</v>
      </c>
      <c r="J9510" s="3" t="str">
        <f>IF($B9510="SINAPI",IF(ISNUMBER(MATCH(Banco!$C9510,Analitico!$A:$A,0)),INDEX(Analitico!E:E,MATCH(Banco!$C9510,Analitico!$A:$A,0))&amp;"%",""),"")</f>
        <v/>
      </c>
      <c r="K9510" s="3" t="str">
        <f>IF($B9510="SINAPI",IF(ISNUMBER(MATCH(Banco!$C9510,Analitico!$A:$A,0)),INDEX(Analitico!F:F,MATCH(Banco!$C9510,Analitico!$A:$A,0))&amp;"%",""),"")</f>
        <v/>
      </c>
    </row>
    <row r="9511" spans="1:11" ht="22.5" x14ac:dyDescent="0.2">
      <c r="A9511" s="1" t="str">
        <f t="shared" si="150"/>
        <v>SINAPI 96689</v>
      </c>
      <c r="B9511" s="3" t="s">
        <v>21527</v>
      </c>
      <c r="C9511" s="3" t="s">
        <v>10833</v>
      </c>
      <c r="D9511" s="2" t="s">
        <v>17860</v>
      </c>
      <c r="E9511" s="3" t="s">
        <v>20622</v>
      </c>
      <c r="F9511" s="67" t="s">
        <v>35165</v>
      </c>
      <c r="G9511" s="67" t="s">
        <v>28801</v>
      </c>
      <c r="I9511" s="3" t="s">
        <v>6300</v>
      </c>
      <c r="J9511" s="3" t="str">
        <f>IF($B9511="SINAPI",IF(ISNUMBER(MATCH(Banco!$C9511,Analitico!$A:$A,0)),INDEX(Analitico!E:E,MATCH(Banco!$C9511,Analitico!$A:$A,0))&amp;"%",""),"")</f>
        <v/>
      </c>
      <c r="K9511" s="3" t="str">
        <f>IF($B9511="SINAPI",IF(ISNUMBER(MATCH(Banco!$C9511,Analitico!$A:$A,0)),INDEX(Analitico!F:F,MATCH(Banco!$C9511,Analitico!$A:$A,0))&amp;"%",""),"")</f>
        <v/>
      </c>
    </row>
    <row r="9512" spans="1:11" ht="22.5" x14ac:dyDescent="0.2">
      <c r="A9512" s="1" t="str">
        <f t="shared" si="150"/>
        <v>SINAPI 96690</v>
      </c>
      <c r="B9512" s="3" t="s">
        <v>21527</v>
      </c>
      <c r="C9512" s="3" t="s">
        <v>10834</v>
      </c>
      <c r="D9512" s="2" t="s">
        <v>17861</v>
      </c>
      <c r="E9512" s="3" t="s">
        <v>20622</v>
      </c>
      <c r="F9512" s="67" t="s">
        <v>31843</v>
      </c>
      <c r="G9512" s="67" t="s">
        <v>29648</v>
      </c>
      <c r="I9512" s="3" t="s">
        <v>6300</v>
      </c>
      <c r="J9512" s="3" t="str">
        <f>IF($B9512="SINAPI",IF(ISNUMBER(MATCH(Banco!$C9512,Analitico!$A:$A,0)),INDEX(Analitico!E:E,MATCH(Banco!$C9512,Analitico!$A:$A,0))&amp;"%",""),"")</f>
        <v/>
      </c>
      <c r="K9512" s="3" t="str">
        <f>IF($B9512="SINAPI",IF(ISNUMBER(MATCH(Banco!$C9512,Analitico!$A:$A,0)),INDEX(Analitico!F:F,MATCH(Banco!$C9512,Analitico!$A:$A,0))&amp;"%",""),"")</f>
        <v/>
      </c>
    </row>
    <row r="9513" spans="1:11" ht="22.5" x14ac:dyDescent="0.2">
      <c r="A9513" s="1" t="str">
        <f t="shared" si="150"/>
        <v>SINAPI 96691</v>
      </c>
      <c r="B9513" s="3" t="s">
        <v>21527</v>
      </c>
      <c r="C9513" s="3" t="s">
        <v>10835</v>
      </c>
      <c r="D9513" s="2" t="s">
        <v>17862</v>
      </c>
      <c r="E9513" s="3" t="s">
        <v>20622</v>
      </c>
      <c r="F9513" s="67" t="s">
        <v>39642</v>
      </c>
      <c r="G9513" s="67" t="s">
        <v>36802</v>
      </c>
      <c r="I9513" s="3" t="s">
        <v>6300</v>
      </c>
      <c r="J9513" s="3" t="str">
        <f>IF($B9513="SINAPI",IF(ISNUMBER(MATCH(Banco!$C9513,Analitico!$A:$A,0)),INDEX(Analitico!E:E,MATCH(Banco!$C9513,Analitico!$A:$A,0))&amp;"%",""),"")</f>
        <v/>
      </c>
      <c r="K9513" s="3" t="str">
        <f>IF($B9513="SINAPI",IF(ISNUMBER(MATCH(Banco!$C9513,Analitico!$A:$A,0)),INDEX(Analitico!F:F,MATCH(Banco!$C9513,Analitico!$A:$A,0))&amp;"%",""),"")</f>
        <v/>
      </c>
    </row>
    <row r="9514" spans="1:11" ht="22.5" x14ac:dyDescent="0.2">
      <c r="A9514" s="1" t="str">
        <f t="shared" si="150"/>
        <v>SINAPI 96692</v>
      </c>
      <c r="B9514" s="3" t="s">
        <v>21527</v>
      </c>
      <c r="C9514" s="3" t="s">
        <v>10836</v>
      </c>
      <c r="D9514" s="2" t="s">
        <v>17863</v>
      </c>
      <c r="E9514" s="3" t="s">
        <v>20622</v>
      </c>
      <c r="F9514" s="67" t="s">
        <v>30164</v>
      </c>
      <c r="G9514" s="67" t="s">
        <v>21521</v>
      </c>
      <c r="I9514" s="3" t="s">
        <v>6300</v>
      </c>
      <c r="J9514" s="3" t="str">
        <f>IF($B9514="SINAPI",IF(ISNUMBER(MATCH(Banco!$C9514,Analitico!$A:$A,0)),INDEX(Analitico!E:E,MATCH(Banco!$C9514,Analitico!$A:$A,0))&amp;"%",""),"")</f>
        <v/>
      </c>
      <c r="K9514" s="3" t="str">
        <f>IF($B9514="SINAPI",IF(ISNUMBER(MATCH(Banco!$C9514,Analitico!$A:$A,0)),INDEX(Analitico!F:F,MATCH(Banco!$C9514,Analitico!$A:$A,0))&amp;"%",""),"")</f>
        <v/>
      </c>
    </row>
    <row r="9515" spans="1:11" ht="22.5" x14ac:dyDescent="0.2">
      <c r="A9515" s="1" t="str">
        <f t="shared" si="150"/>
        <v>SINAPI 96693</v>
      </c>
      <c r="B9515" s="3" t="s">
        <v>21527</v>
      </c>
      <c r="C9515" s="3" t="s">
        <v>10837</v>
      </c>
      <c r="D9515" s="2" t="s">
        <v>17864</v>
      </c>
      <c r="E9515" s="3" t="s">
        <v>20622</v>
      </c>
      <c r="F9515" s="67" t="s">
        <v>33273</v>
      </c>
      <c r="G9515" s="67" t="s">
        <v>32234</v>
      </c>
      <c r="I9515" s="3" t="s">
        <v>6300</v>
      </c>
      <c r="J9515" s="3" t="str">
        <f>IF($B9515="SINAPI",IF(ISNUMBER(MATCH(Banco!$C9515,Analitico!$A:$A,0)),INDEX(Analitico!E:E,MATCH(Banco!$C9515,Analitico!$A:$A,0))&amp;"%",""),"")</f>
        <v/>
      </c>
      <c r="K9515" s="3" t="str">
        <f>IF($B9515="SINAPI",IF(ISNUMBER(MATCH(Banco!$C9515,Analitico!$A:$A,0)),INDEX(Analitico!F:F,MATCH(Banco!$C9515,Analitico!$A:$A,0))&amp;"%",""),"")</f>
        <v/>
      </c>
    </row>
    <row r="9516" spans="1:11" ht="22.5" x14ac:dyDescent="0.2">
      <c r="A9516" s="1" t="str">
        <f t="shared" si="150"/>
        <v>SINAPI 96694</v>
      </c>
      <c r="B9516" s="3" t="s">
        <v>21527</v>
      </c>
      <c r="C9516" s="3" t="s">
        <v>10838</v>
      </c>
      <c r="D9516" s="2" t="s">
        <v>17865</v>
      </c>
      <c r="E9516" s="3" t="s">
        <v>20622</v>
      </c>
      <c r="F9516" s="67" t="s">
        <v>35883</v>
      </c>
      <c r="G9516" s="67" t="s">
        <v>36803</v>
      </c>
      <c r="I9516" s="3" t="s">
        <v>6300</v>
      </c>
      <c r="J9516" s="3" t="str">
        <f>IF($B9516="SINAPI",IF(ISNUMBER(MATCH(Banco!$C9516,Analitico!$A:$A,0)),INDEX(Analitico!E:E,MATCH(Banco!$C9516,Analitico!$A:$A,0))&amp;"%",""),"")</f>
        <v/>
      </c>
      <c r="K9516" s="3" t="str">
        <f>IF($B9516="SINAPI",IF(ISNUMBER(MATCH(Banco!$C9516,Analitico!$A:$A,0)),INDEX(Analitico!F:F,MATCH(Banco!$C9516,Analitico!$A:$A,0))&amp;"%",""),"")</f>
        <v/>
      </c>
    </row>
    <row r="9517" spans="1:11" ht="22.5" x14ac:dyDescent="0.2">
      <c r="A9517" s="1" t="str">
        <f t="shared" si="150"/>
        <v>SINAPI 96695</v>
      </c>
      <c r="B9517" s="3" t="s">
        <v>21527</v>
      </c>
      <c r="C9517" s="3" t="s">
        <v>10839</v>
      </c>
      <c r="D9517" s="2" t="s">
        <v>17866</v>
      </c>
      <c r="E9517" s="3" t="s">
        <v>20622</v>
      </c>
      <c r="F9517" s="67" t="s">
        <v>39643</v>
      </c>
      <c r="G9517" s="67" t="s">
        <v>31586</v>
      </c>
      <c r="I9517" s="3" t="s">
        <v>6300</v>
      </c>
      <c r="J9517" s="3" t="str">
        <f>IF($B9517="SINAPI",IF(ISNUMBER(MATCH(Banco!$C9517,Analitico!$A:$A,0)),INDEX(Analitico!E:E,MATCH(Banco!$C9517,Analitico!$A:$A,0))&amp;"%",""),"")</f>
        <v/>
      </c>
      <c r="K9517" s="3" t="str">
        <f>IF($B9517="SINAPI",IF(ISNUMBER(MATCH(Banco!$C9517,Analitico!$A:$A,0)),INDEX(Analitico!F:F,MATCH(Banco!$C9517,Analitico!$A:$A,0))&amp;"%",""),"")</f>
        <v/>
      </c>
    </row>
    <row r="9518" spans="1:11" ht="22.5" x14ac:dyDescent="0.2">
      <c r="A9518" s="1" t="str">
        <f t="shared" si="150"/>
        <v>SINAPI 96696</v>
      </c>
      <c r="B9518" s="3" t="s">
        <v>21527</v>
      </c>
      <c r="C9518" s="3" t="s">
        <v>10840</v>
      </c>
      <c r="D9518" s="2" t="s">
        <v>17867</v>
      </c>
      <c r="E9518" s="3" t="s">
        <v>20622</v>
      </c>
      <c r="F9518" s="67" t="s">
        <v>39644</v>
      </c>
      <c r="G9518" s="67" t="s">
        <v>36804</v>
      </c>
      <c r="I9518" s="3" t="s">
        <v>6300</v>
      </c>
      <c r="J9518" s="3" t="str">
        <f>IF($B9518="SINAPI",IF(ISNUMBER(MATCH(Banco!$C9518,Analitico!$A:$A,0)),INDEX(Analitico!E:E,MATCH(Banco!$C9518,Analitico!$A:$A,0))&amp;"%",""),"")</f>
        <v/>
      </c>
      <c r="K9518" s="3" t="str">
        <f>IF($B9518="SINAPI",IF(ISNUMBER(MATCH(Banco!$C9518,Analitico!$A:$A,0)),INDEX(Analitico!F:F,MATCH(Banco!$C9518,Analitico!$A:$A,0))&amp;"%",""),"")</f>
        <v/>
      </c>
    </row>
    <row r="9519" spans="1:11" ht="22.5" x14ac:dyDescent="0.2">
      <c r="A9519" s="1" t="str">
        <f t="shared" si="150"/>
        <v>SINAPI 96697</v>
      </c>
      <c r="B9519" s="3" t="s">
        <v>21527</v>
      </c>
      <c r="C9519" s="3" t="s">
        <v>10841</v>
      </c>
      <c r="D9519" s="2" t="s">
        <v>17868</v>
      </c>
      <c r="E9519" s="3" t="s">
        <v>20622</v>
      </c>
      <c r="F9519" s="67" t="s">
        <v>39645</v>
      </c>
      <c r="G9519" s="67" t="s">
        <v>36805</v>
      </c>
      <c r="I9519" s="3" t="s">
        <v>6300</v>
      </c>
      <c r="J9519" s="3" t="str">
        <f>IF($B9519="SINAPI",IF(ISNUMBER(MATCH(Banco!$C9519,Analitico!$A:$A,0)),INDEX(Analitico!E:E,MATCH(Banco!$C9519,Analitico!$A:$A,0))&amp;"%",""),"")</f>
        <v/>
      </c>
      <c r="K9519" s="3" t="str">
        <f>IF($B9519="SINAPI",IF(ISNUMBER(MATCH(Banco!$C9519,Analitico!$A:$A,0)),INDEX(Analitico!F:F,MATCH(Banco!$C9519,Analitico!$A:$A,0))&amp;"%",""),"")</f>
        <v/>
      </c>
    </row>
    <row r="9520" spans="1:11" ht="22.5" x14ac:dyDescent="0.2">
      <c r="A9520" s="1" t="str">
        <f t="shared" si="150"/>
        <v>SINAPI 96698</v>
      </c>
      <c r="B9520" s="3" t="s">
        <v>21527</v>
      </c>
      <c r="C9520" s="3" t="s">
        <v>10842</v>
      </c>
      <c r="D9520" s="2" t="s">
        <v>17869</v>
      </c>
      <c r="E9520" s="3" t="s">
        <v>20622</v>
      </c>
      <c r="F9520" s="67" t="s">
        <v>20786</v>
      </c>
      <c r="G9520" s="67" t="s">
        <v>4503</v>
      </c>
      <c r="I9520" s="3" t="s">
        <v>6300</v>
      </c>
      <c r="J9520" s="3" t="str">
        <f>IF($B9520="SINAPI",IF(ISNUMBER(MATCH(Banco!$C9520,Analitico!$A:$A,0)),INDEX(Analitico!E:E,MATCH(Banco!$C9520,Analitico!$A:$A,0))&amp;"%",""),"")</f>
        <v/>
      </c>
      <c r="K9520" s="3" t="str">
        <f>IF($B9520="SINAPI",IF(ISNUMBER(MATCH(Banco!$C9520,Analitico!$A:$A,0)),INDEX(Analitico!F:F,MATCH(Banco!$C9520,Analitico!$A:$A,0))&amp;"%",""),"")</f>
        <v/>
      </c>
    </row>
    <row r="9521" spans="1:11" ht="22.5" x14ac:dyDescent="0.2">
      <c r="A9521" s="1" t="str">
        <f t="shared" si="150"/>
        <v>SINAPI 96699</v>
      </c>
      <c r="B9521" s="3" t="s">
        <v>21527</v>
      </c>
      <c r="C9521" s="3" t="s">
        <v>10843</v>
      </c>
      <c r="D9521" s="2" t="s">
        <v>17870</v>
      </c>
      <c r="E9521" s="3" t="s">
        <v>20622</v>
      </c>
      <c r="F9521" s="67" t="s">
        <v>21084</v>
      </c>
      <c r="G9521" s="67" t="s">
        <v>5393</v>
      </c>
      <c r="I9521" s="3" t="s">
        <v>6300</v>
      </c>
      <c r="J9521" s="3" t="str">
        <f>IF($B9521="SINAPI",IF(ISNUMBER(MATCH(Banco!$C9521,Analitico!$A:$A,0)),INDEX(Analitico!E:E,MATCH(Banco!$C9521,Analitico!$A:$A,0))&amp;"%",""),"")</f>
        <v/>
      </c>
      <c r="K9521" s="3" t="str">
        <f>IF($B9521="SINAPI",IF(ISNUMBER(MATCH(Banco!$C9521,Analitico!$A:$A,0)),INDEX(Analitico!F:F,MATCH(Banco!$C9521,Analitico!$A:$A,0))&amp;"%",""),"")</f>
        <v/>
      </c>
    </row>
    <row r="9522" spans="1:11" ht="22.5" x14ac:dyDescent="0.2">
      <c r="A9522" s="1" t="str">
        <f t="shared" si="150"/>
        <v>SINAPI 96700</v>
      </c>
      <c r="B9522" s="3" t="s">
        <v>21527</v>
      </c>
      <c r="C9522" s="3" t="s">
        <v>10844</v>
      </c>
      <c r="D9522" s="2" t="s">
        <v>17871</v>
      </c>
      <c r="E9522" s="3" t="s">
        <v>20622</v>
      </c>
      <c r="F9522" s="67" t="s">
        <v>29984</v>
      </c>
      <c r="G9522" s="67" t="s">
        <v>5051</v>
      </c>
      <c r="I9522" s="3" t="s">
        <v>6300</v>
      </c>
      <c r="J9522" s="3" t="str">
        <f>IF($B9522="SINAPI",IF(ISNUMBER(MATCH(Banco!$C9522,Analitico!$A:$A,0)),INDEX(Analitico!E:E,MATCH(Banco!$C9522,Analitico!$A:$A,0))&amp;"%",""),"")</f>
        <v/>
      </c>
      <c r="K9522" s="3" t="str">
        <f>IF($B9522="SINAPI",IF(ISNUMBER(MATCH(Banco!$C9522,Analitico!$A:$A,0)),INDEX(Analitico!F:F,MATCH(Banco!$C9522,Analitico!$A:$A,0))&amp;"%",""),"")</f>
        <v/>
      </c>
    </row>
    <row r="9523" spans="1:11" ht="22.5" x14ac:dyDescent="0.2">
      <c r="A9523" s="1" t="str">
        <f t="shared" si="150"/>
        <v>SINAPI 96701</v>
      </c>
      <c r="B9523" s="3" t="s">
        <v>21527</v>
      </c>
      <c r="C9523" s="3" t="s">
        <v>10845</v>
      </c>
      <c r="D9523" s="2" t="s">
        <v>17872</v>
      </c>
      <c r="E9523" s="3" t="s">
        <v>20622</v>
      </c>
      <c r="F9523" s="67" t="s">
        <v>5301</v>
      </c>
      <c r="G9523" s="67" t="s">
        <v>21184</v>
      </c>
      <c r="I9523" s="3" t="s">
        <v>6300</v>
      </c>
      <c r="J9523" s="3" t="str">
        <f>IF($B9523="SINAPI",IF(ISNUMBER(MATCH(Banco!$C9523,Analitico!$A:$A,0)),INDEX(Analitico!E:E,MATCH(Banco!$C9523,Analitico!$A:$A,0))&amp;"%",""),"")</f>
        <v/>
      </c>
      <c r="K9523" s="3" t="str">
        <f>IF($B9523="SINAPI",IF(ISNUMBER(MATCH(Banco!$C9523,Analitico!$A:$A,0)),INDEX(Analitico!F:F,MATCH(Banco!$C9523,Analitico!$A:$A,0))&amp;"%",""),"")</f>
        <v/>
      </c>
    </row>
    <row r="9524" spans="1:11" ht="22.5" x14ac:dyDescent="0.2">
      <c r="A9524" s="1" t="str">
        <f t="shared" si="150"/>
        <v>SINAPI 96702</v>
      </c>
      <c r="B9524" s="3" t="s">
        <v>21527</v>
      </c>
      <c r="C9524" s="3" t="s">
        <v>10846</v>
      </c>
      <c r="D9524" s="2" t="s">
        <v>17873</v>
      </c>
      <c r="E9524" s="3" t="s">
        <v>20622</v>
      </c>
      <c r="F9524" s="67" t="s">
        <v>5454</v>
      </c>
      <c r="G9524" s="67" t="s">
        <v>20990</v>
      </c>
      <c r="I9524" s="3" t="s">
        <v>6300</v>
      </c>
      <c r="J9524" s="3" t="str">
        <f>IF($B9524="SINAPI",IF(ISNUMBER(MATCH(Banco!$C9524,Analitico!$A:$A,0)),INDEX(Analitico!E:E,MATCH(Banco!$C9524,Analitico!$A:$A,0))&amp;"%",""),"")</f>
        <v/>
      </c>
      <c r="K9524" s="3" t="str">
        <f>IF($B9524="SINAPI",IF(ISNUMBER(MATCH(Banco!$C9524,Analitico!$A:$A,0)),INDEX(Analitico!F:F,MATCH(Banco!$C9524,Analitico!$A:$A,0))&amp;"%",""),"")</f>
        <v/>
      </c>
    </row>
    <row r="9525" spans="1:11" ht="22.5" x14ac:dyDescent="0.2">
      <c r="A9525" s="1" t="str">
        <f t="shared" si="150"/>
        <v>SINAPI 96703</v>
      </c>
      <c r="B9525" s="3" t="s">
        <v>21527</v>
      </c>
      <c r="C9525" s="3" t="s">
        <v>10847</v>
      </c>
      <c r="D9525" s="2" t="s">
        <v>17874</v>
      </c>
      <c r="E9525" s="3" t="s">
        <v>20622</v>
      </c>
      <c r="F9525" s="67" t="s">
        <v>30891</v>
      </c>
      <c r="G9525" s="67" t="s">
        <v>6035</v>
      </c>
      <c r="I9525" s="3" t="s">
        <v>6300</v>
      </c>
      <c r="J9525" s="3" t="str">
        <f>IF($B9525="SINAPI",IF(ISNUMBER(MATCH(Banco!$C9525,Analitico!$A:$A,0)),INDEX(Analitico!E:E,MATCH(Banco!$C9525,Analitico!$A:$A,0))&amp;"%",""),"")</f>
        <v/>
      </c>
      <c r="K9525" s="3" t="str">
        <f>IF($B9525="SINAPI",IF(ISNUMBER(MATCH(Banco!$C9525,Analitico!$A:$A,0)),INDEX(Analitico!F:F,MATCH(Banco!$C9525,Analitico!$A:$A,0))&amp;"%",""),"")</f>
        <v/>
      </c>
    </row>
    <row r="9526" spans="1:11" ht="22.5" x14ac:dyDescent="0.2">
      <c r="A9526" s="1" t="str">
        <f t="shared" si="150"/>
        <v>SINAPI 96704</v>
      </c>
      <c r="B9526" s="3" t="s">
        <v>21527</v>
      </c>
      <c r="C9526" s="3" t="s">
        <v>10848</v>
      </c>
      <c r="D9526" s="2" t="s">
        <v>17875</v>
      </c>
      <c r="E9526" s="3" t="s">
        <v>20622</v>
      </c>
      <c r="F9526" s="67" t="s">
        <v>4639</v>
      </c>
      <c r="G9526" s="67" t="s">
        <v>28772</v>
      </c>
      <c r="I9526" s="3" t="s">
        <v>6300</v>
      </c>
      <c r="J9526" s="3" t="str">
        <f>IF($B9526="SINAPI",IF(ISNUMBER(MATCH(Banco!$C9526,Analitico!$A:$A,0)),INDEX(Analitico!E:E,MATCH(Banco!$C9526,Analitico!$A:$A,0))&amp;"%",""),"")</f>
        <v/>
      </c>
      <c r="K9526" s="3" t="str">
        <f>IF($B9526="SINAPI",IF(ISNUMBER(MATCH(Banco!$C9526,Analitico!$A:$A,0)),INDEX(Analitico!F:F,MATCH(Banco!$C9526,Analitico!$A:$A,0))&amp;"%",""),"")</f>
        <v/>
      </c>
    </row>
    <row r="9527" spans="1:11" ht="22.5" x14ac:dyDescent="0.2">
      <c r="A9527" s="1" t="str">
        <f t="shared" si="150"/>
        <v>SINAPI 96705</v>
      </c>
      <c r="B9527" s="3" t="s">
        <v>21527</v>
      </c>
      <c r="C9527" s="3" t="s">
        <v>10849</v>
      </c>
      <c r="D9527" s="2" t="s">
        <v>17876</v>
      </c>
      <c r="E9527" s="3" t="s">
        <v>20622</v>
      </c>
      <c r="F9527" s="67" t="s">
        <v>21906</v>
      </c>
      <c r="G9527" s="67" t="s">
        <v>21147</v>
      </c>
      <c r="I9527" s="3" t="s">
        <v>6300</v>
      </c>
      <c r="J9527" s="3" t="str">
        <f>IF($B9527="SINAPI",IF(ISNUMBER(MATCH(Banco!$C9527,Analitico!$A:$A,0)),INDEX(Analitico!E:E,MATCH(Banco!$C9527,Analitico!$A:$A,0))&amp;"%",""),"")</f>
        <v/>
      </c>
      <c r="K9527" s="3" t="str">
        <f>IF($B9527="SINAPI",IF(ISNUMBER(MATCH(Banco!$C9527,Analitico!$A:$A,0)),INDEX(Analitico!F:F,MATCH(Banco!$C9527,Analitico!$A:$A,0))&amp;"%",""),"")</f>
        <v/>
      </c>
    </row>
    <row r="9528" spans="1:11" ht="22.5" x14ac:dyDescent="0.2">
      <c r="A9528" s="1" t="str">
        <f t="shared" si="150"/>
        <v>SINAPI 96706</v>
      </c>
      <c r="B9528" s="3" t="s">
        <v>21527</v>
      </c>
      <c r="C9528" s="3" t="s">
        <v>10850</v>
      </c>
      <c r="D9528" s="2" t="s">
        <v>17877</v>
      </c>
      <c r="E9528" s="3" t="s">
        <v>20622</v>
      </c>
      <c r="F9528" s="67" t="s">
        <v>6114</v>
      </c>
      <c r="G9528" s="67" t="s">
        <v>21681</v>
      </c>
      <c r="I9528" s="3" t="s">
        <v>6300</v>
      </c>
      <c r="J9528" s="3" t="str">
        <f>IF($B9528="SINAPI",IF(ISNUMBER(MATCH(Banco!$C9528,Analitico!$A:$A,0)),INDEX(Analitico!E:E,MATCH(Banco!$C9528,Analitico!$A:$A,0))&amp;"%",""),"")</f>
        <v/>
      </c>
      <c r="K9528" s="3" t="str">
        <f>IF($B9528="SINAPI",IF(ISNUMBER(MATCH(Banco!$C9528,Analitico!$A:$A,0)),INDEX(Analitico!F:F,MATCH(Banco!$C9528,Analitico!$A:$A,0))&amp;"%",""),"")</f>
        <v/>
      </c>
    </row>
    <row r="9529" spans="1:11" ht="22.5" x14ac:dyDescent="0.2">
      <c r="A9529" s="1" t="str">
        <f t="shared" si="150"/>
        <v>SINAPI 96707</v>
      </c>
      <c r="B9529" s="3" t="s">
        <v>21527</v>
      </c>
      <c r="C9529" s="3" t="s">
        <v>10851</v>
      </c>
      <c r="D9529" s="2" t="s">
        <v>17878</v>
      </c>
      <c r="E9529" s="3" t="s">
        <v>20622</v>
      </c>
      <c r="F9529" s="67" t="s">
        <v>4774</v>
      </c>
      <c r="G9529" s="67" t="s">
        <v>36806</v>
      </c>
      <c r="I9529" s="3" t="s">
        <v>6300</v>
      </c>
      <c r="J9529" s="3" t="str">
        <f>IF($B9529="SINAPI",IF(ISNUMBER(MATCH(Banco!$C9529,Analitico!$A:$A,0)),INDEX(Analitico!E:E,MATCH(Banco!$C9529,Analitico!$A:$A,0))&amp;"%",""),"")</f>
        <v/>
      </c>
      <c r="K9529" s="3" t="str">
        <f>IF($B9529="SINAPI",IF(ISNUMBER(MATCH(Banco!$C9529,Analitico!$A:$A,0)),INDEX(Analitico!F:F,MATCH(Banco!$C9529,Analitico!$A:$A,0))&amp;"%",""),"")</f>
        <v/>
      </c>
    </row>
    <row r="9530" spans="1:11" ht="22.5" x14ac:dyDescent="0.2">
      <c r="A9530" s="1" t="str">
        <f t="shared" si="150"/>
        <v>SINAPI 96708</v>
      </c>
      <c r="B9530" s="3" t="s">
        <v>21527</v>
      </c>
      <c r="C9530" s="3" t="s">
        <v>10852</v>
      </c>
      <c r="D9530" s="2" t="s">
        <v>17879</v>
      </c>
      <c r="E9530" s="3" t="s">
        <v>20622</v>
      </c>
      <c r="F9530" s="67" t="s">
        <v>37749</v>
      </c>
      <c r="G9530" s="67" t="s">
        <v>36807</v>
      </c>
      <c r="I9530" s="3" t="s">
        <v>6300</v>
      </c>
      <c r="J9530" s="3" t="str">
        <f>IF($B9530="SINAPI",IF(ISNUMBER(MATCH(Banco!$C9530,Analitico!$A:$A,0)),INDEX(Analitico!E:E,MATCH(Banco!$C9530,Analitico!$A:$A,0))&amp;"%",""),"")</f>
        <v/>
      </c>
      <c r="K9530" s="3" t="str">
        <f>IF($B9530="SINAPI",IF(ISNUMBER(MATCH(Banco!$C9530,Analitico!$A:$A,0)),INDEX(Analitico!F:F,MATCH(Banco!$C9530,Analitico!$A:$A,0))&amp;"%",""),"")</f>
        <v/>
      </c>
    </row>
    <row r="9531" spans="1:11" ht="22.5" x14ac:dyDescent="0.2">
      <c r="A9531" s="1" t="str">
        <f t="shared" si="150"/>
        <v>SINAPI 96709</v>
      </c>
      <c r="B9531" s="3" t="s">
        <v>21527</v>
      </c>
      <c r="C9531" s="3" t="s">
        <v>10853</v>
      </c>
      <c r="D9531" s="2" t="s">
        <v>17880</v>
      </c>
      <c r="E9531" s="3" t="s">
        <v>20622</v>
      </c>
      <c r="F9531" s="67" t="s">
        <v>35026</v>
      </c>
      <c r="G9531" s="67" t="s">
        <v>36808</v>
      </c>
      <c r="I9531" s="3" t="s">
        <v>6300</v>
      </c>
      <c r="J9531" s="3" t="str">
        <f>IF($B9531="SINAPI",IF(ISNUMBER(MATCH(Banco!$C9531,Analitico!$A:$A,0)),INDEX(Analitico!E:E,MATCH(Banco!$C9531,Analitico!$A:$A,0))&amp;"%",""),"")</f>
        <v/>
      </c>
      <c r="K9531" s="3" t="str">
        <f>IF($B9531="SINAPI",IF(ISNUMBER(MATCH(Banco!$C9531,Analitico!$A:$A,0)),INDEX(Analitico!F:F,MATCH(Banco!$C9531,Analitico!$A:$A,0))&amp;"%",""),"")</f>
        <v/>
      </c>
    </row>
    <row r="9532" spans="1:11" ht="22.5" x14ac:dyDescent="0.2">
      <c r="A9532" s="1" t="str">
        <f t="shared" si="150"/>
        <v>SINAPI 96710</v>
      </c>
      <c r="B9532" s="3" t="s">
        <v>21527</v>
      </c>
      <c r="C9532" s="3" t="s">
        <v>10854</v>
      </c>
      <c r="D9532" s="2" t="s">
        <v>17881</v>
      </c>
      <c r="E9532" s="3" t="s">
        <v>20622</v>
      </c>
      <c r="F9532" s="67" t="s">
        <v>4923</v>
      </c>
      <c r="G9532" s="67" t="s">
        <v>21366</v>
      </c>
      <c r="I9532" s="3" t="s">
        <v>6300</v>
      </c>
      <c r="J9532" s="3" t="str">
        <f>IF($B9532="SINAPI",IF(ISNUMBER(MATCH(Banco!$C9532,Analitico!$A:$A,0)),INDEX(Analitico!E:E,MATCH(Banco!$C9532,Analitico!$A:$A,0))&amp;"%",""),"")</f>
        <v/>
      </c>
      <c r="K9532" s="3" t="str">
        <f>IF($B9532="SINAPI",IF(ISNUMBER(MATCH(Banco!$C9532,Analitico!$A:$A,0)),INDEX(Analitico!F:F,MATCH(Banco!$C9532,Analitico!$A:$A,0))&amp;"%",""),"")</f>
        <v/>
      </c>
    </row>
    <row r="9533" spans="1:11" ht="22.5" x14ac:dyDescent="0.2">
      <c r="A9533" s="1" t="str">
        <f t="shared" si="150"/>
        <v>SINAPI 96711</v>
      </c>
      <c r="B9533" s="3" t="s">
        <v>21527</v>
      </c>
      <c r="C9533" s="3" t="s">
        <v>10855</v>
      </c>
      <c r="D9533" s="2" t="s">
        <v>17882</v>
      </c>
      <c r="E9533" s="3" t="s">
        <v>20622</v>
      </c>
      <c r="F9533" s="67" t="s">
        <v>39646</v>
      </c>
      <c r="G9533" s="67" t="s">
        <v>20873</v>
      </c>
      <c r="I9533" s="3" t="s">
        <v>6300</v>
      </c>
      <c r="J9533" s="3" t="str">
        <f>IF($B9533="SINAPI",IF(ISNUMBER(MATCH(Banco!$C9533,Analitico!$A:$A,0)),INDEX(Analitico!E:E,MATCH(Banco!$C9533,Analitico!$A:$A,0))&amp;"%",""),"")</f>
        <v/>
      </c>
      <c r="K9533" s="3" t="str">
        <f>IF($B9533="SINAPI",IF(ISNUMBER(MATCH(Banco!$C9533,Analitico!$A:$A,0)),INDEX(Analitico!F:F,MATCH(Banco!$C9533,Analitico!$A:$A,0))&amp;"%",""),"")</f>
        <v/>
      </c>
    </row>
    <row r="9534" spans="1:11" ht="22.5" x14ac:dyDescent="0.2">
      <c r="A9534" s="1" t="str">
        <f t="shared" si="150"/>
        <v>SINAPI 96712</v>
      </c>
      <c r="B9534" s="3" t="s">
        <v>21527</v>
      </c>
      <c r="C9534" s="3" t="s">
        <v>10856</v>
      </c>
      <c r="D9534" s="2" t="s">
        <v>17883</v>
      </c>
      <c r="E9534" s="3" t="s">
        <v>20622</v>
      </c>
      <c r="F9534" s="67" t="s">
        <v>29673</v>
      </c>
      <c r="G9534" s="67" t="s">
        <v>31869</v>
      </c>
      <c r="I9534" s="3" t="s">
        <v>6300</v>
      </c>
      <c r="J9534" s="3" t="str">
        <f>IF($B9534="SINAPI",IF(ISNUMBER(MATCH(Banco!$C9534,Analitico!$A:$A,0)),INDEX(Analitico!E:E,MATCH(Banco!$C9534,Analitico!$A:$A,0))&amp;"%",""),"")</f>
        <v/>
      </c>
      <c r="K9534" s="3" t="str">
        <f>IF($B9534="SINAPI",IF(ISNUMBER(MATCH(Banco!$C9534,Analitico!$A:$A,0)),INDEX(Analitico!F:F,MATCH(Banco!$C9534,Analitico!$A:$A,0))&amp;"%",""),"")</f>
        <v/>
      </c>
    </row>
    <row r="9535" spans="1:11" ht="22.5" x14ac:dyDescent="0.2">
      <c r="A9535" s="1" t="str">
        <f t="shared" si="150"/>
        <v>SINAPI 96713</v>
      </c>
      <c r="B9535" s="3" t="s">
        <v>21527</v>
      </c>
      <c r="C9535" s="3" t="s">
        <v>10857</v>
      </c>
      <c r="D9535" s="2" t="s">
        <v>17884</v>
      </c>
      <c r="E9535" s="3" t="s">
        <v>20622</v>
      </c>
      <c r="F9535" s="67" t="s">
        <v>20885</v>
      </c>
      <c r="G9535" s="67" t="s">
        <v>35183</v>
      </c>
      <c r="I9535" s="3" t="s">
        <v>6300</v>
      </c>
      <c r="J9535" s="3" t="str">
        <f>IF($B9535="SINAPI",IF(ISNUMBER(MATCH(Banco!$C9535,Analitico!$A:$A,0)),INDEX(Analitico!E:E,MATCH(Banco!$C9535,Analitico!$A:$A,0))&amp;"%",""),"")</f>
        <v/>
      </c>
      <c r="K9535" s="3" t="str">
        <f>IF($B9535="SINAPI",IF(ISNUMBER(MATCH(Banco!$C9535,Analitico!$A:$A,0)),INDEX(Analitico!F:F,MATCH(Banco!$C9535,Analitico!$A:$A,0))&amp;"%",""),"")</f>
        <v/>
      </c>
    </row>
    <row r="9536" spans="1:11" ht="22.5" x14ac:dyDescent="0.2">
      <c r="A9536" s="1" t="str">
        <f t="shared" si="150"/>
        <v>SINAPI 96714</v>
      </c>
      <c r="B9536" s="3" t="s">
        <v>21527</v>
      </c>
      <c r="C9536" s="3" t="s">
        <v>10858</v>
      </c>
      <c r="D9536" s="2" t="s">
        <v>17885</v>
      </c>
      <c r="E9536" s="3" t="s">
        <v>20622</v>
      </c>
      <c r="F9536" s="67" t="s">
        <v>31603</v>
      </c>
      <c r="G9536" s="67" t="s">
        <v>31733</v>
      </c>
      <c r="I9536" s="3" t="s">
        <v>6300</v>
      </c>
      <c r="J9536" s="3" t="str">
        <f>IF($B9536="SINAPI",IF(ISNUMBER(MATCH(Banco!$C9536,Analitico!$A:$A,0)),INDEX(Analitico!E:E,MATCH(Banco!$C9536,Analitico!$A:$A,0))&amp;"%",""),"")</f>
        <v/>
      </c>
      <c r="K9536" s="3" t="str">
        <f>IF($B9536="SINAPI",IF(ISNUMBER(MATCH(Banco!$C9536,Analitico!$A:$A,0)),INDEX(Analitico!F:F,MATCH(Banco!$C9536,Analitico!$A:$A,0))&amp;"%",""),"")</f>
        <v/>
      </c>
    </row>
    <row r="9537" spans="1:11" ht="22.5" x14ac:dyDescent="0.2">
      <c r="A9537" s="1" t="str">
        <f t="shared" si="150"/>
        <v>SINAPI 96715</v>
      </c>
      <c r="B9537" s="3" t="s">
        <v>21527</v>
      </c>
      <c r="C9537" s="3" t="s">
        <v>10859</v>
      </c>
      <c r="D9537" s="2" t="s">
        <v>17886</v>
      </c>
      <c r="E9537" s="3" t="s">
        <v>20622</v>
      </c>
      <c r="F9537" s="67" t="s">
        <v>39647</v>
      </c>
      <c r="G9537" s="67" t="s">
        <v>36809</v>
      </c>
      <c r="I9537" s="3" t="s">
        <v>6300</v>
      </c>
      <c r="J9537" s="3" t="str">
        <f>IF($B9537="SINAPI",IF(ISNUMBER(MATCH(Banco!$C9537,Analitico!$A:$A,0)),INDEX(Analitico!E:E,MATCH(Banco!$C9537,Analitico!$A:$A,0))&amp;"%",""),"")</f>
        <v/>
      </c>
      <c r="K9537" s="3" t="str">
        <f>IF($B9537="SINAPI",IF(ISNUMBER(MATCH(Banco!$C9537,Analitico!$A:$A,0)),INDEX(Analitico!F:F,MATCH(Banco!$C9537,Analitico!$A:$A,0))&amp;"%",""),"")</f>
        <v/>
      </c>
    </row>
    <row r="9538" spans="1:11" ht="22.5" x14ac:dyDescent="0.2">
      <c r="A9538" s="1" t="str">
        <f t="shared" si="150"/>
        <v>SINAPI 96716</v>
      </c>
      <c r="B9538" s="3" t="s">
        <v>21527</v>
      </c>
      <c r="C9538" s="3" t="s">
        <v>10860</v>
      </c>
      <c r="D9538" s="2" t="s">
        <v>17887</v>
      </c>
      <c r="E9538" s="3" t="s">
        <v>20622</v>
      </c>
      <c r="F9538" s="67" t="s">
        <v>37986</v>
      </c>
      <c r="G9538" s="67" t="s">
        <v>32121</v>
      </c>
      <c r="I9538" s="3" t="s">
        <v>6300</v>
      </c>
      <c r="J9538" s="3" t="str">
        <f>IF($B9538="SINAPI",IF(ISNUMBER(MATCH(Banco!$C9538,Analitico!$A:$A,0)),INDEX(Analitico!E:E,MATCH(Banco!$C9538,Analitico!$A:$A,0))&amp;"%",""),"")</f>
        <v/>
      </c>
      <c r="K9538" s="3" t="str">
        <f>IF($B9538="SINAPI",IF(ISNUMBER(MATCH(Banco!$C9538,Analitico!$A:$A,0)),INDEX(Analitico!F:F,MATCH(Banco!$C9538,Analitico!$A:$A,0))&amp;"%",""),"")</f>
        <v/>
      </c>
    </row>
    <row r="9539" spans="1:11" ht="22.5" x14ac:dyDescent="0.2">
      <c r="A9539" s="1" t="str">
        <f t="shared" si="150"/>
        <v>SINAPI 96717</v>
      </c>
      <c r="B9539" s="3" t="s">
        <v>21527</v>
      </c>
      <c r="C9539" s="3" t="s">
        <v>10861</v>
      </c>
      <c r="D9539" s="2" t="s">
        <v>17888</v>
      </c>
      <c r="E9539" s="3" t="s">
        <v>20622</v>
      </c>
      <c r="F9539" s="67" t="s">
        <v>39648</v>
      </c>
      <c r="G9539" s="67" t="s">
        <v>36810</v>
      </c>
      <c r="I9539" s="3" t="s">
        <v>6300</v>
      </c>
      <c r="J9539" s="3" t="str">
        <f>IF($B9539="SINAPI",IF(ISNUMBER(MATCH(Banco!$C9539,Analitico!$A:$A,0)),INDEX(Analitico!E:E,MATCH(Banco!$C9539,Analitico!$A:$A,0))&amp;"%",""),"")</f>
        <v/>
      </c>
      <c r="K9539" s="3" t="str">
        <f>IF($B9539="SINAPI",IF(ISNUMBER(MATCH(Banco!$C9539,Analitico!$A:$A,0)),INDEX(Analitico!F:F,MATCH(Banco!$C9539,Analitico!$A:$A,0))&amp;"%",""),"")</f>
        <v/>
      </c>
    </row>
    <row r="9540" spans="1:11" x14ac:dyDescent="0.2">
      <c r="A9540" s="1" t="str">
        <f t="shared" si="150"/>
        <v>SINAPI 96736</v>
      </c>
      <c r="B9540" s="3" t="s">
        <v>21527</v>
      </c>
      <c r="C9540" s="3" t="s">
        <v>10862</v>
      </c>
      <c r="D9540" s="2" t="s">
        <v>29304</v>
      </c>
      <c r="E9540" s="3" t="s">
        <v>20622</v>
      </c>
      <c r="F9540" s="67" t="s">
        <v>21912</v>
      </c>
      <c r="G9540" s="67" t="s">
        <v>28735</v>
      </c>
      <c r="I9540" s="3" t="s">
        <v>6300</v>
      </c>
      <c r="J9540" s="3" t="str">
        <f>IF($B9540="SINAPI",IF(ISNUMBER(MATCH(Banco!$C9540,Analitico!$A:$A,0)),INDEX(Analitico!E:E,MATCH(Banco!$C9540,Analitico!$A:$A,0))&amp;"%",""),"")</f>
        <v/>
      </c>
      <c r="K9540" s="3" t="str">
        <f>IF($B9540="SINAPI",IF(ISNUMBER(MATCH(Banco!$C9540,Analitico!$A:$A,0)),INDEX(Analitico!F:F,MATCH(Banco!$C9540,Analitico!$A:$A,0))&amp;"%",""),"")</f>
        <v/>
      </c>
    </row>
    <row r="9541" spans="1:11" x14ac:dyDescent="0.2">
      <c r="A9541" s="1" t="str">
        <f t="shared" si="150"/>
        <v>SINAPI 96737</v>
      </c>
      <c r="B9541" s="3" t="s">
        <v>21527</v>
      </c>
      <c r="C9541" s="3" t="s">
        <v>10863</v>
      </c>
      <c r="D9541" s="2" t="s">
        <v>29305</v>
      </c>
      <c r="E9541" s="3" t="s">
        <v>20622</v>
      </c>
      <c r="F9541" s="67" t="s">
        <v>33656</v>
      </c>
      <c r="G9541" s="67" t="s">
        <v>20679</v>
      </c>
      <c r="I9541" s="3" t="s">
        <v>6300</v>
      </c>
      <c r="J9541" s="3" t="str">
        <f>IF($B9541="SINAPI",IF(ISNUMBER(MATCH(Banco!$C9541,Analitico!$A:$A,0)),INDEX(Analitico!E:E,MATCH(Banco!$C9541,Analitico!$A:$A,0))&amp;"%",""),"")</f>
        <v/>
      </c>
      <c r="K9541" s="3" t="str">
        <f>IF($B9541="SINAPI",IF(ISNUMBER(MATCH(Banco!$C9541,Analitico!$A:$A,0)),INDEX(Analitico!F:F,MATCH(Banco!$C9541,Analitico!$A:$A,0))&amp;"%",""),"")</f>
        <v/>
      </c>
    </row>
    <row r="9542" spans="1:11" ht="22.5" x14ac:dyDescent="0.2">
      <c r="A9542" s="1" t="str">
        <f t="shared" si="150"/>
        <v>SINAPI 96738</v>
      </c>
      <c r="B9542" s="3" t="s">
        <v>21527</v>
      </c>
      <c r="C9542" s="3" t="s">
        <v>10864</v>
      </c>
      <c r="D9542" s="2" t="s">
        <v>29306</v>
      </c>
      <c r="E9542" s="3" t="s">
        <v>20622</v>
      </c>
      <c r="F9542" s="67" t="s">
        <v>5537</v>
      </c>
      <c r="G9542" s="67" t="s">
        <v>21020</v>
      </c>
      <c r="I9542" s="3" t="s">
        <v>6300</v>
      </c>
      <c r="J9542" s="3" t="str">
        <f>IF($B9542="SINAPI",IF(ISNUMBER(MATCH(Banco!$C9542,Analitico!$A:$A,0)),INDEX(Analitico!E:E,MATCH(Banco!$C9542,Analitico!$A:$A,0))&amp;"%",""),"")</f>
        <v/>
      </c>
      <c r="K9542" s="3" t="str">
        <f>IF($B9542="SINAPI",IF(ISNUMBER(MATCH(Banco!$C9542,Analitico!$A:$A,0)),INDEX(Analitico!F:F,MATCH(Banco!$C9542,Analitico!$A:$A,0))&amp;"%",""),"")</f>
        <v/>
      </c>
    </row>
    <row r="9543" spans="1:11" ht="22.5" x14ac:dyDescent="0.2">
      <c r="A9543" s="1" t="str">
        <f t="shared" si="150"/>
        <v>SINAPI 96739</v>
      </c>
      <c r="B9543" s="3" t="s">
        <v>21527</v>
      </c>
      <c r="C9543" s="3" t="s">
        <v>10865</v>
      </c>
      <c r="D9543" s="2" t="s">
        <v>29307</v>
      </c>
      <c r="E9543" s="3" t="s">
        <v>20622</v>
      </c>
      <c r="F9543" s="67" t="s">
        <v>4509</v>
      </c>
      <c r="G9543" s="67" t="s">
        <v>21423</v>
      </c>
      <c r="I9543" s="3" t="s">
        <v>6300</v>
      </c>
      <c r="J9543" s="3" t="str">
        <f>IF($B9543="SINAPI",IF(ISNUMBER(MATCH(Banco!$C9543,Analitico!$A:$A,0)),INDEX(Analitico!E:E,MATCH(Banco!$C9543,Analitico!$A:$A,0))&amp;"%",""),"")</f>
        <v/>
      </c>
      <c r="K9543" s="3" t="str">
        <f>IF($B9543="SINAPI",IF(ISNUMBER(MATCH(Banco!$C9543,Analitico!$A:$A,0)),INDEX(Analitico!F:F,MATCH(Banco!$C9543,Analitico!$A:$A,0))&amp;"%",""),"")</f>
        <v/>
      </c>
    </row>
    <row r="9544" spans="1:11" ht="22.5" x14ac:dyDescent="0.2">
      <c r="A9544" s="1" t="str">
        <f t="shared" si="150"/>
        <v>SINAPI 96740</v>
      </c>
      <c r="B9544" s="3" t="s">
        <v>21527</v>
      </c>
      <c r="C9544" s="3" t="s">
        <v>10866</v>
      </c>
      <c r="D9544" s="2" t="s">
        <v>29308</v>
      </c>
      <c r="E9544" s="3" t="s">
        <v>20622</v>
      </c>
      <c r="F9544" s="67" t="s">
        <v>21426</v>
      </c>
      <c r="G9544" s="67" t="s">
        <v>31841</v>
      </c>
      <c r="I9544" s="3" t="s">
        <v>6300</v>
      </c>
      <c r="J9544" s="3" t="str">
        <f>IF($B9544="SINAPI",IF(ISNUMBER(MATCH(Banco!$C9544,Analitico!$A:$A,0)),INDEX(Analitico!E:E,MATCH(Banco!$C9544,Analitico!$A:$A,0))&amp;"%",""),"")</f>
        <v/>
      </c>
      <c r="K9544" s="3" t="str">
        <f>IF($B9544="SINAPI",IF(ISNUMBER(MATCH(Banco!$C9544,Analitico!$A:$A,0)),INDEX(Analitico!F:F,MATCH(Banco!$C9544,Analitico!$A:$A,0))&amp;"%",""),"")</f>
        <v/>
      </c>
    </row>
    <row r="9545" spans="1:11" ht="22.5" x14ac:dyDescent="0.2">
      <c r="A9545" s="1" t="str">
        <f t="shared" si="150"/>
        <v>SINAPI 96741</v>
      </c>
      <c r="B9545" s="3" t="s">
        <v>21527</v>
      </c>
      <c r="C9545" s="3" t="s">
        <v>10867</v>
      </c>
      <c r="D9545" s="2" t="s">
        <v>29309</v>
      </c>
      <c r="E9545" s="3" t="s">
        <v>20622</v>
      </c>
      <c r="F9545" s="67" t="s">
        <v>21758</v>
      </c>
      <c r="G9545" s="67" t="s">
        <v>21293</v>
      </c>
      <c r="I9545" s="3" t="s">
        <v>6300</v>
      </c>
      <c r="J9545" s="3" t="str">
        <f>IF($B9545="SINAPI",IF(ISNUMBER(MATCH(Banco!$C9545,Analitico!$A:$A,0)),INDEX(Analitico!E:E,MATCH(Banco!$C9545,Analitico!$A:$A,0))&amp;"%",""),"")</f>
        <v/>
      </c>
      <c r="K9545" s="3" t="str">
        <f>IF($B9545="SINAPI",IF(ISNUMBER(MATCH(Banco!$C9545,Analitico!$A:$A,0)),INDEX(Analitico!F:F,MATCH(Banco!$C9545,Analitico!$A:$A,0))&amp;"%",""),"")</f>
        <v/>
      </c>
    </row>
    <row r="9546" spans="1:11" ht="22.5" x14ac:dyDescent="0.2">
      <c r="A9546" s="1" t="str">
        <f t="shared" si="150"/>
        <v>SINAPI 96742</v>
      </c>
      <c r="B9546" s="3" t="s">
        <v>21527</v>
      </c>
      <c r="C9546" s="3" t="s">
        <v>10868</v>
      </c>
      <c r="D9546" s="2" t="s">
        <v>29310</v>
      </c>
      <c r="E9546" s="3" t="s">
        <v>20622</v>
      </c>
      <c r="F9546" s="67" t="s">
        <v>21720</v>
      </c>
      <c r="G9546" s="67" t="s">
        <v>33682</v>
      </c>
      <c r="I9546" s="3" t="s">
        <v>6300</v>
      </c>
      <c r="J9546" s="3" t="str">
        <f>IF($B9546="SINAPI",IF(ISNUMBER(MATCH(Banco!$C9546,Analitico!$A:$A,0)),INDEX(Analitico!E:E,MATCH(Banco!$C9546,Analitico!$A:$A,0))&amp;"%",""),"")</f>
        <v/>
      </c>
      <c r="K9546" s="3" t="str">
        <f>IF($B9546="SINAPI",IF(ISNUMBER(MATCH(Banco!$C9546,Analitico!$A:$A,0)),INDEX(Analitico!F:F,MATCH(Banco!$C9546,Analitico!$A:$A,0))&amp;"%",""),"")</f>
        <v/>
      </c>
    </row>
    <row r="9547" spans="1:11" ht="22.5" x14ac:dyDescent="0.2">
      <c r="A9547" s="1" t="str">
        <f t="shared" si="150"/>
        <v>SINAPI 96743</v>
      </c>
      <c r="B9547" s="3" t="s">
        <v>21527</v>
      </c>
      <c r="C9547" s="3" t="s">
        <v>10869</v>
      </c>
      <c r="D9547" s="2" t="s">
        <v>29311</v>
      </c>
      <c r="E9547" s="3" t="s">
        <v>20622</v>
      </c>
      <c r="F9547" s="67" t="s">
        <v>28985</v>
      </c>
      <c r="G9547" s="67" t="s">
        <v>21426</v>
      </c>
      <c r="I9547" s="3" t="s">
        <v>6300</v>
      </c>
      <c r="J9547" s="3" t="str">
        <f>IF($B9547="SINAPI",IF(ISNUMBER(MATCH(Banco!$C9547,Analitico!$A:$A,0)),INDEX(Analitico!E:E,MATCH(Banco!$C9547,Analitico!$A:$A,0))&amp;"%",""),"")</f>
        <v/>
      </c>
      <c r="K9547" s="3" t="str">
        <f>IF($B9547="SINAPI",IF(ISNUMBER(MATCH(Banco!$C9547,Analitico!$A:$A,0)),INDEX(Analitico!F:F,MATCH(Banco!$C9547,Analitico!$A:$A,0))&amp;"%",""),"")</f>
        <v/>
      </c>
    </row>
    <row r="9548" spans="1:11" ht="22.5" x14ac:dyDescent="0.2">
      <c r="A9548" s="1" t="str">
        <f t="shared" si="150"/>
        <v>SINAPI 96744</v>
      </c>
      <c r="B9548" s="3" t="s">
        <v>21527</v>
      </c>
      <c r="C9548" s="3" t="s">
        <v>10870</v>
      </c>
      <c r="D9548" s="2" t="s">
        <v>29312</v>
      </c>
      <c r="E9548" s="3" t="s">
        <v>20622</v>
      </c>
      <c r="F9548" s="67" t="s">
        <v>39649</v>
      </c>
      <c r="G9548" s="67" t="s">
        <v>29501</v>
      </c>
      <c r="I9548" s="3" t="s">
        <v>6300</v>
      </c>
      <c r="J9548" s="3" t="str">
        <f>IF($B9548="SINAPI",IF(ISNUMBER(MATCH(Banco!$C9548,Analitico!$A:$A,0)),INDEX(Analitico!E:E,MATCH(Banco!$C9548,Analitico!$A:$A,0))&amp;"%",""),"")</f>
        <v/>
      </c>
      <c r="K9548" s="3" t="str">
        <f>IF($B9548="SINAPI",IF(ISNUMBER(MATCH(Banco!$C9548,Analitico!$A:$A,0)),INDEX(Analitico!F:F,MATCH(Banco!$C9548,Analitico!$A:$A,0))&amp;"%",""),"")</f>
        <v/>
      </c>
    </row>
    <row r="9549" spans="1:11" ht="22.5" x14ac:dyDescent="0.2">
      <c r="A9549" s="1" t="str">
        <f t="shared" si="150"/>
        <v>SINAPI 96745</v>
      </c>
      <c r="B9549" s="3" t="s">
        <v>21527</v>
      </c>
      <c r="C9549" s="3" t="s">
        <v>10871</v>
      </c>
      <c r="D9549" s="2" t="s">
        <v>29313</v>
      </c>
      <c r="E9549" s="3" t="s">
        <v>20622</v>
      </c>
      <c r="F9549" s="67" t="s">
        <v>29495</v>
      </c>
      <c r="G9549" s="67" t="s">
        <v>29749</v>
      </c>
      <c r="I9549" s="3" t="s">
        <v>6300</v>
      </c>
      <c r="J9549" s="3" t="str">
        <f>IF($B9549="SINAPI",IF(ISNUMBER(MATCH(Banco!$C9549,Analitico!$A:$A,0)),INDEX(Analitico!E:E,MATCH(Banco!$C9549,Analitico!$A:$A,0))&amp;"%",""),"")</f>
        <v/>
      </c>
      <c r="K9549" s="3" t="str">
        <f>IF($B9549="SINAPI",IF(ISNUMBER(MATCH(Banco!$C9549,Analitico!$A:$A,0)),INDEX(Analitico!F:F,MATCH(Banco!$C9549,Analitico!$A:$A,0))&amp;"%",""),"")</f>
        <v/>
      </c>
    </row>
    <row r="9550" spans="1:11" ht="22.5" x14ac:dyDescent="0.2">
      <c r="A9550" s="1" t="str">
        <f t="shared" si="150"/>
        <v>SINAPI 96746</v>
      </c>
      <c r="B9550" s="3" t="s">
        <v>21527</v>
      </c>
      <c r="C9550" s="3" t="s">
        <v>10872</v>
      </c>
      <c r="D9550" s="2" t="s">
        <v>29314</v>
      </c>
      <c r="E9550" s="3" t="s">
        <v>20622</v>
      </c>
      <c r="F9550" s="67" t="s">
        <v>38768</v>
      </c>
      <c r="G9550" s="67" t="s">
        <v>36811</v>
      </c>
      <c r="I9550" s="3" t="s">
        <v>6300</v>
      </c>
      <c r="J9550" s="3" t="str">
        <f>IF($B9550="SINAPI",IF(ISNUMBER(MATCH(Banco!$C9550,Analitico!$A:$A,0)),INDEX(Analitico!E:E,MATCH(Banco!$C9550,Analitico!$A:$A,0))&amp;"%",""),"")</f>
        <v/>
      </c>
      <c r="K9550" s="3" t="str">
        <f>IF($B9550="SINAPI",IF(ISNUMBER(MATCH(Banco!$C9550,Analitico!$A:$A,0)),INDEX(Analitico!F:F,MATCH(Banco!$C9550,Analitico!$A:$A,0))&amp;"%",""),"")</f>
        <v/>
      </c>
    </row>
    <row r="9551" spans="1:11" ht="22.5" x14ac:dyDescent="0.2">
      <c r="A9551" s="1" t="str">
        <f t="shared" si="150"/>
        <v>SINAPI 96747</v>
      </c>
      <c r="B9551" s="3" t="s">
        <v>21527</v>
      </c>
      <c r="C9551" s="3" t="s">
        <v>10873</v>
      </c>
      <c r="D9551" s="2" t="s">
        <v>29315</v>
      </c>
      <c r="E9551" s="3" t="s">
        <v>20622</v>
      </c>
      <c r="F9551" s="67" t="s">
        <v>21903</v>
      </c>
      <c r="G9551" s="67" t="s">
        <v>4692</v>
      </c>
      <c r="I9551" s="3" t="s">
        <v>6300</v>
      </c>
      <c r="J9551" s="3" t="str">
        <f>IF($B9551="SINAPI",IF(ISNUMBER(MATCH(Banco!$C9551,Analitico!$A:$A,0)),INDEX(Analitico!E:E,MATCH(Banco!$C9551,Analitico!$A:$A,0))&amp;"%",""),"")</f>
        <v/>
      </c>
      <c r="K9551" s="3" t="str">
        <f>IF($B9551="SINAPI",IF(ISNUMBER(MATCH(Banco!$C9551,Analitico!$A:$A,0)),INDEX(Analitico!F:F,MATCH(Banco!$C9551,Analitico!$A:$A,0))&amp;"%",""),"")</f>
        <v/>
      </c>
    </row>
    <row r="9552" spans="1:11" ht="22.5" x14ac:dyDescent="0.2">
      <c r="A9552" s="1" t="str">
        <f t="shared" si="150"/>
        <v>SINAPI 96748</v>
      </c>
      <c r="B9552" s="3" t="s">
        <v>21527</v>
      </c>
      <c r="C9552" s="3" t="s">
        <v>10874</v>
      </c>
      <c r="D9552" s="2" t="s">
        <v>29316</v>
      </c>
      <c r="E9552" s="3" t="s">
        <v>20622</v>
      </c>
      <c r="F9552" s="67" t="s">
        <v>5272</v>
      </c>
      <c r="G9552" s="67" t="s">
        <v>31721</v>
      </c>
      <c r="I9552" s="3" t="s">
        <v>6300</v>
      </c>
      <c r="J9552" s="3" t="str">
        <f>IF($B9552="SINAPI",IF(ISNUMBER(MATCH(Banco!$C9552,Analitico!$A:$A,0)),INDEX(Analitico!E:E,MATCH(Banco!$C9552,Analitico!$A:$A,0))&amp;"%",""),"")</f>
        <v/>
      </c>
      <c r="K9552" s="3" t="str">
        <f>IF($B9552="SINAPI",IF(ISNUMBER(MATCH(Banco!$C9552,Analitico!$A:$A,0)),INDEX(Analitico!F:F,MATCH(Banco!$C9552,Analitico!$A:$A,0))&amp;"%",""),"")</f>
        <v/>
      </c>
    </row>
    <row r="9553" spans="1:11" ht="22.5" x14ac:dyDescent="0.2">
      <c r="A9553" s="1" t="str">
        <f t="shared" si="150"/>
        <v>SINAPI 96749</v>
      </c>
      <c r="B9553" s="3" t="s">
        <v>21527</v>
      </c>
      <c r="C9553" s="3" t="s">
        <v>10875</v>
      </c>
      <c r="D9553" s="2" t="s">
        <v>29317</v>
      </c>
      <c r="E9553" s="3" t="s">
        <v>20622</v>
      </c>
      <c r="F9553" s="67" t="s">
        <v>4990</v>
      </c>
      <c r="G9553" s="67" t="s">
        <v>21298</v>
      </c>
      <c r="I9553" s="3" t="s">
        <v>6300</v>
      </c>
      <c r="J9553" s="3" t="str">
        <f>IF($B9553="SINAPI",IF(ISNUMBER(MATCH(Banco!$C9553,Analitico!$A:$A,0)),INDEX(Analitico!E:E,MATCH(Banco!$C9553,Analitico!$A:$A,0))&amp;"%",""),"")</f>
        <v/>
      </c>
      <c r="K9553" s="3" t="str">
        <f>IF($B9553="SINAPI",IF(ISNUMBER(MATCH(Banco!$C9553,Analitico!$A:$A,0)),INDEX(Analitico!F:F,MATCH(Banco!$C9553,Analitico!$A:$A,0))&amp;"%",""),"")</f>
        <v/>
      </c>
    </row>
    <row r="9554" spans="1:11" ht="22.5" x14ac:dyDescent="0.2">
      <c r="A9554" s="1" t="str">
        <f t="shared" si="150"/>
        <v>SINAPI 96750</v>
      </c>
      <c r="B9554" s="3" t="s">
        <v>21527</v>
      </c>
      <c r="C9554" s="3" t="s">
        <v>10876</v>
      </c>
      <c r="D9554" s="2" t="s">
        <v>29318</v>
      </c>
      <c r="E9554" s="3" t="s">
        <v>20622</v>
      </c>
      <c r="F9554" s="67" t="s">
        <v>6305</v>
      </c>
      <c r="G9554" s="67" t="s">
        <v>5580</v>
      </c>
      <c r="I9554" s="3" t="s">
        <v>6300</v>
      </c>
      <c r="J9554" s="3" t="str">
        <f>IF($B9554="SINAPI",IF(ISNUMBER(MATCH(Banco!$C9554,Analitico!$A:$A,0)),INDEX(Analitico!E:E,MATCH(Banco!$C9554,Analitico!$A:$A,0))&amp;"%",""),"")</f>
        <v/>
      </c>
      <c r="K9554" s="3" t="str">
        <f>IF($B9554="SINAPI",IF(ISNUMBER(MATCH(Banco!$C9554,Analitico!$A:$A,0)),INDEX(Analitico!F:F,MATCH(Banco!$C9554,Analitico!$A:$A,0))&amp;"%",""),"")</f>
        <v/>
      </c>
    </row>
    <row r="9555" spans="1:11" ht="22.5" x14ac:dyDescent="0.2">
      <c r="A9555" s="1" t="str">
        <f t="shared" si="150"/>
        <v>SINAPI 96751</v>
      </c>
      <c r="B9555" s="3" t="s">
        <v>21527</v>
      </c>
      <c r="C9555" s="3" t="s">
        <v>10877</v>
      </c>
      <c r="D9555" s="2" t="s">
        <v>29319</v>
      </c>
      <c r="E9555" s="3" t="s">
        <v>20622</v>
      </c>
      <c r="F9555" s="67" t="s">
        <v>29991</v>
      </c>
      <c r="G9555" s="67" t="s">
        <v>5512</v>
      </c>
      <c r="I9555" s="3" t="s">
        <v>6300</v>
      </c>
      <c r="J9555" s="3" t="str">
        <f>IF($B9555="SINAPI",IF(ISNUMBER(MATCH(Banco!$C9555,Analitico!$A:$A,0)),INDEX(Analitico!E:E,MATCH(Banco!$C9555,Analitico!$A:$A,0))&amp;"%",""),"")</f>
        <v/>
      </c>
      <c r="K9555" s="3" t="str">
        <f>IF($B9555="SINAPI",IF(ISNUMBER(MATCH(Banco!$C9555,Analitico!$A:$A,0)),INDEX(Analitico!F:F,MATCH(Banco!$C9555,Analitico!$A:$A,0))&amp;"%",""),"")</f>
        <v/>
      </c>
    </row>
    <row r="9556" spans="1:11" ht="22.5" x14ac:dyDescent="0.2">
      <c r="A9556" s="1" t="str">
        <f t="shared" si="150"/>
        <v>SINAPI 96752</v>
      </c>
      <c r="B9556" s="3" t="s">
        <v>21527</v>
      </c>
      <c r="C9556" s="3" t="s">
        <v>10878</v>
      </c>
      <c r="D9556" s="2" t="s">
        <v>29320</v>
      </c>
      <c r="E9556" s="3" t="s">
        <v>20622</v>
      </c>
      <c r="F9556" s="67" t="s">
        <v>39650</v>
      </c>
      <c r="G9556" s="67" t="s">
        <v>31517</v>
      </c>
      <c r="I9556" s="3" t="s">
        <v>6300</v>
      </c>
      <c r="J9556" s="3" t="str">
        <f>IF($B9556="SINAPI",IF(ISNUMBER(MATCH(Banco!$C9556,Analitico!$A:$A,0)),INDEX(Analitico!E:E,MATCH(Banco!$C9556,Analitico!$A:$A,0))&amp;"%",""),"")</f>
        <v/>
      </c>
      <c r="K9556" s="3" t="str">
        <f>IF($B9556="SINAPI",IF(ISNUMBER(MATCH(Banco!$C9556,Analitico!$A:$A,0)),INDEX(Analitico!F:F,MATCH(Banco!$C9556,Analitico!$A:$A,0))&amp;"%",""),"")</f>
        <v/>
      </c>
    </row>
    <row r="9557" spans="1:11" ht="22.5" x14ac:dyDescent="0.2">
      <c r="A9557" s="1" t="str">
        <f t="shared" si="150"/>
        <v>SINAPI 96753</v>
      </c>
      <c r="B9557" s="3" t="s">
        <v>21527</v>
      </c>
      <c r="C9557" s="3" t="s">
        <v>10879</v>
      </c>
      <c r="D9557" s="2" t="s">
        <v>29321</v>
      </c>
      <c r="E9557" s="3" t="s">
        <v>20622</v>
      </c>
      <c r="F9557" s="67" t="s">
        <v>29650</v>
      </c>
      <c r="G9557" s="67" t="s">
        <v>33778</v>
      </c>
      <c r="I9557" s="3" t="s">
        <v>6300</v>
      </c>
      <c r="J9557" s="3" t="str">
        <f>IF($B9557="SINAPI",IF(ISNUMBER(MATCH(Banco!$C9557,Analitico!$A:$A,0)),INDEX(Analitico!E:E,MATCH(Banco!$C9557,Analitico!$A:$A,0))&amp;"%",""),"")</f>
        <v/>
      </c>
      <c r="K9557" s="3" t="str">
        <f>IF($B9557="SINAPI",IF(ISNUMBER(MATCH(Banco!$C9557,Analitico!$A:$A,0)),INDEX(Analitico!F:F,MATCH(Banco!$C9557,Analitico!$A:$A,0))&amp;"%",""),"")</f>
        <v/>
      </c>
    </row>
    <row r="9558" spans="1:11" ht="22.5" x14ac:dyDescent="0.2">
      <c r="A9558" s="1" t="str">
        <f t="shared" si="150"/>
        <v>SINAPI 96754</v>
      </c>
      <c r="B9558" s="3" t="s">
        <v>21527</v>
      </c>
      <c r="C9558" s="3" t="s">
        <v>10880</v>
      </c>
      <c r="D9558" s="2" t="s">
        <v>29322</v>
      </c>
      <c r="E9558" s="3" t="s">
        <v>20622</v>
      </c>
      <c r="F9558" s="67" t="s">
        <v>31577</v>
      </c>
      <c r="G9558" s="67" t="s">
        <v>36812</v>
      </c>
      <c r="I9558" s="3" t="s">
        <v>6300</v>
      </c>
      <c r="J9558" s="3" t="str">
        <f>IF($B9558="SINAPI",IF(ISNUMBER(MATCH(Banco!$C9558,Analitico!$A:$A,0)),INDEX(Analitico!E:E,MATCH(Banco!$C9558,Analitico!$A:$A,0))&amp;"%",""),"")</f>
        <v/>
      </c>
      <c r="K9558" s="3" t="str">
        <f>IF($B9558="SINAPI",IF(ISNUMBER(MATCH(Banco!$C9558,Analitico!$A:$A,0)),INDEX(Analitico!F:F,MATCH(Banco!$C9558,Analitico!$A:$A,0))&amp;"%",""),"")</f>
        <v/>
      </c>
    </row>
    <row r="9559" spans="1:11" ht="22.5" x14ac:dyDescent="0.2">
      <c r="A9559" s="1" t="str">
        <f t="shared" si="150"/>
        <v>SINAPI 96755</v>
      </c>
      <c r="B9559" s="3" t="s">
        <v>21527</v>
      </c>
      <c r="C9559" s="3" t="s">
        <v>10881</v>
      </c>
      <c r="D9559" s="2" t="s">
        <v>29323</v>
      </c>
      <c r="E9559" s="3" t="s">
        <v>20622</v>
      </c>
      <c r="F9559" s="67" t="s">
        <v>39651</v>
      </c>
      <c r="G9559" s="67" t="s">
        <v>36813</v>
      </c>
      <c r="I9559" s="3" t="s">
        <v>6300</v>
      </c>
      <c r="J9559" s="3" t="str">
        <f>IF($B9559="SINAPI",IF(ISNUMBER(MATCH(Banco!$C9559,Analitico!$A:$A,0)),INDEX(Analitico!E:E,MATCH(Banco!$C9559,Analitico!$A:$A,0))&amp;"%",""),"")</f>
        <v/>
      </c>
      <c r="K9559" s="3" t="str">
        <f>IF($B9559="SINAPI",IF(ISNUMBER(MATCH(Banco!$C9559,Analitico!$A:$A,0)),INDEX(Analitico!F:F,MATCH(Banco!$C9559,Analitico!$A:$A,0))&amp;"%",""),"")</f>
        <v/>
      </c>
    </row>
    <row r="9560" spans="1:11" x14ac:dyDescent="0.2">
      <c r="A9560" s="1" t="str">
        <f t="shared" si="150"/>
        <v>SINAPI 96758</v>
      </c>
      <c r="B9560" s="3" t="s">
        <v>21527</v>
      </c>
      <c r="C9560" s="3" t="s">
        <v>10882</v>
      </c>
      <c r="D9560" s="2" t="s">
        <v>29324</v>
      </c>
      <c r="E9560" s="3" t="s">
        <v>20622</v>
      </c>
      <c r="F9560" s="67" t="s">
        <v>31821</v>
      </c>
      <c r="G9560" s="67" t="s">
        <v>20974</v>
      </c>
      <c r="I9560" s="3" t="s">
        <v>6300</v>
      </c>
      <c r="J9560" s="3" t="str">
        <f>IF($B9560="SINAPI",IF(ISNUMBER(MATCH(Banco!$C9560,Analitico!$A:$A,0)),INDEX(Analitico!E:E,MATCH(Banco!$C9560,Analitico!$A:$A,0))&amp;"%",""),"")</f>
        <v/>
      </c>
      <c r="K9560" s="3" t="str">
        <f>IF($B9560="SINAPI",IF(ISNUMBER(MATCH(Banco!$C9560,Analitico!$A:$A,0)),INDEX(Analitico!F:F,MATCH(Banco!$C9560,Analitico!$A:$A,0))&amp;"%",""),"")</f>
        <v/>
      </c>
    </row>
    <row r="9561" spans="1:11" x14ac:dyDescent="0.2">
      <c r="A9561" s="1" t="str">
        <f t="shared" si="150"/>
        <v>SINAPI 96759</v>
      </c>
      <c r="B9561" s="3" t="s">
        <v>21527</v>
      </c>
      <c r="C9561" s="3" t="s">
        <v>10883</v>
      </c>
      <c r="D9561" s="2" t="s">
        <v>29325</v>
      </c>
      <c r="E9561" s="3" t="s">
        <v>20622</v>
      </c>
      <c r="F9561" s="67" t="s">
        <v>20756</v>
      </c>
      <c r="G9561" s="67" t="s">
        <v>5888</v>
      </c>
      <c r="I9561" s="3" t="s">
        <v>6300</v>
      </c>
      <c r="J9561" s="3" t="str">
        <f>IF($B9561="SINAPI",IF(ISNUMBER(MATCH(Banco!$C9561,Analitico!$A:$A,0)),INDEX(Analitico!E:E,MATCH(Banco!$C9561,Analitico!$A:$A,0))&amp;"%",""),"")</f>
        <v/>
      </c>
      <c r="K9561" s="3" t="str">
        <f>IF($B9561="SINAPI",IF(ISNUMBER(MATCH(Banco!$C9561,Analitico!$A:$A,0)),INDEX(Analitico!F:F,MATCH(Banco!$C9561,Analitico!$A:$A,0))&amp;"%",""),"")</f>
        <v/>
      </c>
    </row>
    <row r="9562" spans="1:11" x14ac:dyDescent="0.2">
      <c r="A9562" s="1" t="str">
        <f t="shared" si="150"/>
        <v>SINAPI 96760</v>
      </c>
      <c r="B9562" s="3" t="s">
        <v>21527</v>
      </c>
      <c r="C9562" s="3" t="s">
        <v>10884</v>
      </c>
      <c r="D9562" s="2" t="s">
        <v>29326</v>
      </c>
      <c r="E9562" s="3" t="s">
        <v>20622</v>
      </c>
      <c r="F9562" s="67" t="s">
        <v>32078</v>
      </c>
      <c r="G9562" s="67" t="s">
        <v>29997</v>
      </c>
      <c r="I9562" s="3" t="s">
        <v>6300</v>
      </c>
      <c r="J9562" s="3" t="str">
        <f>IF($B9562="SINAPI",IF(ISNUMBER(MATCH(Banco!$C9562,Analitico!$A:$A,0)),INDEX(Analitico!E:E,MATCH(Banco!$C9562,Analitico!$A:$A,0))&amp;"%",""),"")</f>
        <v/>
      </c>
      <c r="K9562" s="3" t="str">
        <f>IF($B9562="SINAPI",IF(ISNUMBER(MATCH(Banco!$C9562,Analitico!$A:$A,0)),INDEX(Analitico!F:F,MATCH(Banco!$C9562,Analitico!$A:$A,0))&amp;"%",""),"")</f>
        <v/>
      </c>
    </row>
    <row r="9563" spans="1:11" x14ac:dyDescent="0.2">
      <c r="A9563" s="1" t="str">
        <f t="shared" si="150"/>
        <v>SINAPI 96761</v>
      </c>
      <c r="B9563" s="3" t="s">
        <v>21527</v>
      </c>
      <c r="C9563" s="3" t="s">
        <v>10885</v>
      </c>
      <c r="D9563" s="2" t="s">
        <v>29327</v>
      </c>
      <c r="E9563" s="3" t="s">
        <v>20622</v>
      </c>
      <c r="F9563" s="67" t="s">
        <v>39483</v>
      </c>
      <c r="G9563" s="67" t="s">
        <v>36814</v>
      </c>
      <c r="I9563" s="3" t="s">
        <v>6300</v>
      </c>
      <c r="J9563" s="3" t="str">
        <f>IF($B9563="SINAPI",IF(ISNUMBER(MATCH(Banco!$C9563,Analitico!$A:$A,0)),INDEX(Analitico!E:E,MATCH(Banco!$C9563,Analitico!$A:$A,0))&amp;"%",""),"")</f>
        <v/>
      </c>
      <c r="K9563" s="3" t="str">
        <f>IF($B9563="SINAPI",IF(ISNUMBER(MATCH(Banco!$C9563,Analitico!$A:$A,0)),INDEX(Analitico!F:F,MATCH(Banco!$C9563,Analitico!$A:$A,0))&amp;"%",""),"")</f>
        <v/>
      </c>
    </row>
    <row r="9564" spans="1:11" x14ac:dyDescent="0.2">
      <c r="A9564" s="1" t="str">
        <f t="shared" si="150"/>
        <v>SINAPI 96762</v>
      </c>
      <c r="B9564" s="3" t="s">
        <v>21527</v>
      </c>
      <c r="C9564" s="3" t="s">
        <v>10886</v>
      </c>
      <c r="D9564" s="2" t="s">
        <v>29328</v>
      </c>
      <c r="E9564" s="3" t="s">
        <v>20622</v>
      </c>
      <c r="F9564" s="67" t="s">
        <v>39652</v>
      </c>
      <c r="G9564" s="67" t="s">
        <v>36815</v>
      </c>
      <c r="I9564" s="3" t="s">
        <v>6300</v>
      </c>
      <c r="J9564" s="3" t="str">
        <f>IF($B9564="SINAPI",IF(ISNUMBER(MATCH(Banco!$C9564,Analitico!$A:$A,0)),INDEX(Analitico!E:E,MATCH(Banco!$C9564,Analitico!$A:$A,0))&amp;"%",""),"")</f>
        <v/>
      </c>
      <c r="K9564" s="3" t="str">
        <f>IF($B9564="SINAPI",IF(ISNUMBER(MATCH(Banco!$C9564,Analitico!$A:$A,0)),INDEX(Analitico!F:F,MATCH(Banco!$C9564,Analitico!$A:$A,0))&amp;"%",""),"")</f>
        <v/>
      </c>
    </row>
    <row r="9565" spans="1:11" x14ac:dyDescent="0.2">
      <c r="A9565" s="1" t="str">
        <f t="shared" si="150"/>
        <v>SINAPI 96763</v>
      </c>
      <c r="B9565" s="3" t="s">
        <v>21527</v>
      </c>
      <c r="C9565" s="3" t="s">
        <v>10887</v>
      </c>
      <c r="D9565" s="2" t="s">
        <v>29329</v>
      </c>
      <c r="E9565" s="3" t="s">
        <v>20622</v>
      </c>
      <c r="F9565" s="67" t="s">
        <v>21247</v>
      </c>
      <c r="G9565" s="67" t="s">
        <v>36816</v>
      </c>
      <c r="I9565" s="3" t="s">
        <v>6300</v>
      </c>
      <c r="J9565" s="3" t="str">
        <f>IF($B9565="SINAPI",IF(ISNUMBER(MATCH(Banco!$C9565,Analitico!$A:$A,0)),INDEX(Analitico!E:E,MATCH(Banco!$C9565,Analitico!$A:$A,0))&amp;"%",""),"")</f>
        <v/>
      </c>
      <c r="K9565" s="3" t="str">
        <f>IF($B9565="SINAPI",IF(ISNUMBER(MATCH(Banco!$C9565,Analitico!$A:$A,0)),INDEX(Analitico!F:F,MATCH(Banco!$C9565,Analitico!$A:$A,0))&amp;"%",""),"")</f>
        <v/>
      </c>
    </row>
    <row r="9566" spans="1:11" x14ac:dyDescent="0.2">
      <c r="A9566" s="1" t="str">
        <f t="shared" si="150"/>
        <v>SINAPI 96764</v>
      </c>
      <c r="B9566" s="3" t="s">
        <v>21527</v>
      </c>
      <c r="C9566" s="3" t="s">
        <v>10888</v>
      </c>
      <c r="D9566" s="2" t="s">
        <v>29330</v>
      </c>
      <c r="E9566" s="3" t="s">
        <v>20622</v>
      </c>
      <c r="F9566" s="67" t="s">
        <v>39653</v>
      </c>
      <c r="G9566" s="67" t="s">
        <v>36817</v>
      </c>
      <c r="I9566" s="3" t="s">
        <v>6300</v>
      </c>
      <c r="J9566" s="3" t="str">
        <f>IF($B9566="SINAPI",IF(ISNUMBER(MATCH(Banco!$C9566,Analitico!$A:$A,0)),INDEX(Analitico!E:E,MATCH(Banco!$C9566,Analitico!$A:$A,0))&amp;"%",""),"")</f>
        <v/>
      </c>
      <c r="K9566" s="3" t="str">
        <f>IF($B9566="SINAPI",IF(ISNUMBER(MATCH(Banco!$C9566,Analitico!$A:$A,0)),INDEX(Analitico!F:F,MATCH(Banco!$C9566,Analitico!$A:$A,0))&amp;"%",""),"")</f>
        <v/>
      </c>
    </row>
    <row r="9567" spans="1:11" ht="22.5" x14ac:dyDescent="0.2">
      <c r="A9567" s="1" t="str">
        <f t="shared" si="150"/>
        <v>SINAPI 96802</v>
      </c>
      <c r="B9567" s="3" t="s">
        <v>21527</v>
      </c>
      <c r="C9567" s="3" t="s">
        <v>10889</v>
      </c>
      <c r="D9567" s="2" t="s">
        <v>17889</v>
      </c>
      <c r="E9567" s="3" t="s">
        <v>20622</v>
      </c>
      <c r="F9567" s="67" t="s">
        <v>39654</v>
      </c>
      <c r="G9567" s="67" t="s">
        <v>36818</v>
      </c>
      <c r="I9567" s="3" t="s">
        <v>6300</v>
      </c>
      <c r="J9567" s="3" t="str">
        <f>IF($B9567="SINAPI",IF(ISNUMBER(MATCH(Banco!$C9567,Analitico!$A:$A,0)),INDEX(Analitico!E:E,MATCH(Banco!$C9567,Analitico!$A:$A,0))&amp;"%",""),"")</f>
        <v/>
      </c>
      <c r="K9567" s="3" t="str">
        <f>IF($B9567="SINAPI",IF(ISNUMBER(MATCH(Banco!$C9567,Analitico!$A:$A,0)),INDEX(Analitico!F:F,MATCH(Banco!$C9567,Analitico!$A:$A,0))&amp;"%",""),"")</f>
        <v/>
      </c>
    </row>
    <row r="9568" spans="1:11" ht="22.5" x14ac:dyDescent="0.2">
      <c r="A9568" s="1" t="str">
        <f t="shared" si="150"/>
        <v>SINAPI 96803</v>
      </c>
      <c r="B9568" s="3" t="s">
        <v>21527</v>
      </c>
      <c r="C9568" s="3" t="s">
        <v>10890</v>
      </c>
      <c r="D9568" s="2" t="s">
        <v>17890</v>
      </c>
      <c r="E9568" s="3" t="s">
        <v>20622</v>
      </c>
      <c r="F9568" s="67" t="s">
        <v>39655</v>
      </c>
      <c r="G9568" s="67" t="s">
        <v>36819</v>
      </c>
      <c r="I9568" s="3" t="s">
        <v>6300</v>
      </c>
      <c r="J9568" s="3" t="str">
        <f>IF($B9568="SINAPI",IF(ISNUMBER(MATCH(Banco!$C9568,Analitico!$A:$A,0)),INDEX(Analitico!E:E,MATCH(Banco!$C9568,Analitico!$A:$A,0))&amp;"%",""),"")</f>
        <v/>
      </c>
      <c r="K9568" s="3" t="str">
        <f>IF($B9568="SINAPI",IF(ISNUMBER(MATCH(Banco!$C9568,Analitico!$A:$A,0)),INDEX(Analitico!F:F,MATCH(Banco!$C9568,Analitico!$A:$A,0))&amp;"%",""),"")</f>
        <v/>
      </c>
    </row>
    <row r="9569" spans="1:11" ht="22.5" x14ac:dyDescent="0.2">
      <c r="A9569" s="1" t="str">
        <f t="shared" si="150"/>
        <v>SINAPI 96804</v>
      </c>
      <c r="B9569" s="3" t="s">
        <v>21527</v>
      </c>
      <c r="C9569" s="3" t="s">
        <v>10891</v>
      </c>
      <c r="D9569" s="2" t="s">
        <v>17891</v>
      </c>
      <c r="E9569" s="3" t="s">
        <v>20622</v>
      </c>
      <c r="F9569" s="67" t="s">
        <v>39656</v>
      </c>
      <c r="G9569" s="67" t="s">
        <v>36820</v>
      </c>
      <c r="I9569" s="3" t="s">
        <v>6300</v>
      </c>
      <c r="J9569" s="3" t="str">
        <f>IF($B9569="SINAPI",IF(ISNUMBER(MATCH(Banco!$C9569,Analitico!$A:$A,0)),INDEX(Analitico!E:E,MATCH(Banco!$C9569,Analitico!$A:$A,0))&amp;"%",""),"")</f>
        <v/>
      </c>
      <c r="K9569" s="3" t="str">
        <f>IF($B9569="SINAPI",IF(ISNUMBER(MATCH(Banco!$C9569,Analitico!$A:$A,0)),INDEX(Analitico!F:F,MATCH(Banco!$C9569,Analitico!$A:$A,0))&amp;"%",""),"")</f>
        <v/>
      </c>
    </row>
    <row r="9570" spans="1:11" ht="22.5" x14ac:dyDescent="0.2">
      <c r="A9570" s="1" t="str">
        <f t="shared" si="150"/>
        <v>SINAPI 96805</v>
      </c>
      <c r="B9570" s="3" t="s">
        <v>21527</v>
      </c>
      <c r="C9570" s="3" t="s">
        <v>10892</v>
      </c>
      <c r="D9570" s="2" t="s">
        <v>17892</v>
      </c>
      <c r="E9570" s="3" t="s">
        <v>20622</v>
      </c>
      <c r="F9570" s="67" t="s">
        <v>31807</v>
      </c>
      <c r="G9570" s="67" t="s">
        <v>36821</v>
      </c>
      <c r="I9570" s="3" t="s">
        <v>6300</v>
      </c>
      <c r="J9570" s="3" t="str">
        <f>IF($B9570="SINAPI",IF(ISNUMBER(MATCH(Banco!$C9570,Analitico!$A:$A,0)),INDEX(Analitico!E:E,MATCH(Banco!$C9570,Analitico!$A:$A,0))&amp;"%",""),"")</f>
        <v/>
      </c>
      <c r="K9570" s="3" t="str">
        <f>IF($B9570="SINAPI",IF(ISNUMBER(MATCH(Banco!$C9570,Analitico!$A:$A,0)),INDEX(Analitico!F:F,MATCH(Banco!$C9570,Analitico!$A:$A,0))&amp;"%",""),"")</f>
        <v/>
      </c>
    </row>
    <row r="9571" spans="1:11" ht="22.5" x14ac:dyDescent="0.2">
      <c r="A9571" s="1" t="str">
        <f t="shared" ref="A9571:A9634" si="151">CONCATENAR</f>
        <v>SINAPI 96806</v>
      </c>
      <c r="B9571" s="3" t="s">
        <v>21527</v>
      </c>
      <c r="C9571" s="3" t="s">
        <v>10893</v>
      </c>
      <c r="D9571" s="2" t="s">
        <v>17893</v>
      </c>
      <c r="E9571" s="3" t="s">
        <v>20622</v>
      </c>
      <c r="F9571" s="67" t="s">
        <v>28938</v>
      </c>
      <c r="G9571" s="67" t="s">
        <v>36822</v>
      </c>
      <c r="I9571" s="3" t="s">
        <v>6300</v>
      </c>
      <c r="J9571" s="3" t="str">
        <f>IF($B9571="SINAPI",IF(ISNUMBER(MATCH(Banco!$C9571,Analitico!$A:$A,0)),INDEX(Analitico!E:E,MATCH(Banco!$C9571,Analitico!$A:$A,0))&amp;"%",""),"")</f>
        <v/>
      </c>
      <c r="K9571" s="3" t="str">
        <f>IF($B9571="SINAPI",IF(ISNUMBER(MATCH(Banco!$C9571,Analitico!$A:$A,0)),INDEX(Analitico!F:F,MATCH(Banco!$C9571,Analitico!$A:$A,0))&amp;"%",""),"")</f>
        <v/>
      </c>
    </row>
    <row r="9572" spans="1:11" ht="22.5" x14ac:dyDescent="0.2">
      <c r="A9572" s="1" t="str">
        <f t="shared" si="151"/>
        <v>SINAPI 96807</v>
      </c>
      <c r="B9572" s="3" t="s">
        <v>21527</v>
      </c>
      <c r="C9572" s="3" t="s">
        <v>10894</v>
      </c>
      <c r="D9572" s="2" t="s">
        <v>17894</v>
      </c>
      <c r="E9572" s="3" t="s">
        <v>20622</v>
      </c>
      <c r="F9572" s="67" t="s">
        <v>36515</v>
      </c>
      <c r="G9572" s="67" t="s">
        <v>36823</v>
      </c>
      <c r="I9572" s="3" t="s">
        <v>6300</v>
      </c>
      <c r="J9572" s="3" t="str">
        <f>IF($B9572="SINAPI",IF(ISNUMBER(MATCH(Banco!$C9572,Analitico!$A:$A,0)),INDEX(Analitico!E:E,MATCH(Banco!$C9572,Analitico!$A:$A,0))&amp;"%",""),"")</f>
        <v/>
      </c>
      <c r="K9572" s="3" t="str">
        <f>IF($B9572="SINAPI",IF(ISNUMBER(MATCH(Banco!$C9572,Analitico!$A:$A,0)),INDEX(Analitico!F:F,MATCH(Banco!$C9572,Analitico!$A:$A,0))&amp;"%",""),"")</f>
        <v/>
      </c>
    </row>
    <row r="9573" spans="1:11" ht="22.5" x14ac:dyDescent="0.2">
      <c r="A9573" s="1" t="str">
        <f t="shared" si="151"/>
        <v>SINAPI 96808</v>
      </c>
      <c r="B9573" s="3" t="s">
        <v>21527</v>
      </c>
      <c r="C9573" s="3" t="s">
        <v>10895</v>
      </c>
      <c r="D9573" s="2" t="s">
        <v>17895</v>
      </c>
      <c r="E9573" s="3" t="s">
        <v>20622</v>
      </c>
      <c r="F9573" s="67" t="s">
        <v>5165</v>
      </c>
      <c r="G9573" s="67" t="s">
        <v>34502</v>
      </c>
      <c r="I9573" s="3" t="s">
        <v>6300</v>
      </c>
      <c r="J9573" s="3" t="str">
        <f>IF($B9573="SINAPI",IF(ISNUMBER(MATCH(Banco!$C9573,Analitico!$A:$A,0)),INDEX(Analitico!E:E,MATCH(Banco!$C9573,Analitico!$A:$A,0))&amp;"%",""),"")</f>
        <v/>
      </c>
      <c r="K9573" s="3" t="str">
        <f>IF($B9573="SINAPI",IF(ISNUMBER(MATCH(Banco!$C9573,Analitico!$A:$A,0)),INDEX(Analitico!F:F,MATCH(Banco!$C9573,Analitico!$A:$A,0))&amp;"%",""),"")</f>
        <v/>
      </c>
    </row>
    <row r="9574" spans="1:11" ht="22.5" x14ac:dyDescent="0.2">
      <c r="A9574" s="1" t="str">
        <f t="shared" si="151"/>
        <v>SINAPI 96809</v>
      </c>
      <c r="B9574" s="3" t="s">
        <v>21527</v>
      </c>
      <c r="C9574" s="3" t="s">
        <v>10896</v>
      </c>
      <c r="D9574" s="2" t="s">
        <v>17896</v>
      </c>
      <c r="E9574" s="3" t="s">
        <v>20622</v>
      </c>
      <c r="F9574" s="67" t="s">
        <v>36194</v>
      </c>
      <c r="G9574" s="67" t="s">
        <v>21000</v>
      </c>
      <c r="I9574" s="3" t="s">
        <v>6300</v>
      </c>
      <c r="J9574" s="3" t="str">
        <f>IF($B9574="SINAPI",IF(ISNUMBER(MATCH(Banco!$C9574,Analitico!$A:$A,0)),INDEX(Analitico!E:E,MATCH(Banco!$C9574,Analitico!$A:$A,0))&amp;"%",""),"")</f>
        <v/>
      </c>
      <c r="K9574" s="3" t="str">
        <f>IF($B9574="SINAPI",IF(ISNUMBER(MATCH(Banco!$C9574,Analitico!$A:$A,0)),INDEX(Analitico!F:F,MATCH(Banco!$C9574,Analitico!$A:$A,0))&amp;"%",""),"")</f>
        <v/>
      </c>
    </row>
    <row r="9575" spans="1:11" ht="22.5" x14ac:dyDescent="0.2">
      <c r="A9575" s="1" t="str">
        <f t="shared" si="151"/>
        <v>SINAPI 96810</v>
      </c>
      <c r="B9575" s="3" t="s">
        <v>21527</v>
      </c>
      <c r="C9575" s="3" t="s">
        <v>10897</v>
      </c>
      <c r="D9575" s="2" t="s">
        <v>17897</v>
      </c>
      <c r="E9575" s="3" t="s">
        <v>20622</v>
      </c>
      <c r="F9575" s="67" t="s">
        <v>5504</v>
      </c>
      <c r="G9575" s="67" t="s">
        <v>21158</v>
      </c>
      <c r="I9575" s="3" t="s">
        <v>6300</v>
      </c>
      <c r="J9575" s="3" t="str">
        <f>IF($B9575="SINAPI",IF(ISNUMBER(MATCH(Banco!$C9575,Analitico!$A:$A,0)),INDEX(Analitico!E:E,MATCH(Banco!$C9575,Analitico!$A:$A,0))&amp;"%",""),"")</f>
        <v/>
      </c>
      <c r="K9575" s="3" t="str">
        <f>IF($B9575="SINAPI",IF(ISNUMBER(MATCH(Banco!$C9575,Analitico!$A:$A,0)),INDEX(Analitico!F:F,MATCH(Banco!$C9575,Analitico!$A:$A,0))&amp;"%",""),"")</f>
        <v/>
      </c>
    </row>
    <row r="9576" spans="1:11" ht="22.5" x14ac:dyDescent="0.2">
      <c r="A9576" s="1" t="str">
        <f t="shared" si="151"/>
        <v>SINAPI 96811</v>
      </c>
      <c r="B9576" s="3" t="s">
        <v>21527</v>
      </c>
      <c r="C9576" s="3" t="s">
        <v>10898</v>
      </c>
      <c r="D9576" s="2" t="s">
        <v>17898</v>
      </c>
      <c r="E9576" s="3" t="s">
        <v>20622</v>
      </c>
      <c r="F9576" s="67" t="s">
        <v>21261</v>
      </c>
      <c r="G9576" s="67" t="s">
        <v>5835</v>
      </c>
      <c r="I9576" s="3" t="s">
        <v>6300</v>
      </c>
      <c r="J9576" s="3" t="str">
        <f>IF($B9576="SINAPI",IF(ISNUMBER(MATCH(Banco!$C9576,Analitico!$A:$A,0)),INDEX(Analitico!E:E,MATCH(Banco!$C9576,Analitico!$A:$A,0))&amp;"%",""),"")</f>
        <v/>
      </c>
      <c r="K9576" s="3" t="str">
        <f>IF($B9576="SINAPI",IF(ISNUMBER(MATCH(Banco!$C9576,Analitico!$A:$A,0)),INDEX(Analitico!F:F,MATCH(Banco!$C9576,Analitico!$A:$A,0))&amp;"%",""),"")</f>
        <v/>
      </c>
    </row>
    <row r="9577" spans="1:11" ht="22.5" x14ac:dyDescent="0.2">
      <c r="A9577" s="1" t="str">
        <f t="shared" si="151"/>
        <v>SINAPI 96812</v>
      </c>
      <c r="B9577" s="3" t="s">
        <v>21527</v>
      </c>
      <c r="C9577" s="3" t="s">
        <v>10899</v>
      </c>
      <c r="D9577" s="2" t="s">
        <v>17899</v>
      </c>
      <c r="E9577" s="3" t="s">
        <v>20622</v>
      </c>
      <c r="F9577" s="67" t="s">
        <v>30811</v>
      </c>
      <c r="G9577" s="67" t="s">
        <v>6234</v>
      </c>
      <c r="I9577" s="3" t="s">
        <v>6300</v>
      </c>
      <c r="J9577" s="3" t="str">
        <f>IF($B9577="SINAPI",IF(ISNUMBER(MATCH(Banco!$C9577,Analitico!$A:$A,0)),INDEX(Analitico!E:E,MATCH(Banco!$C9577,Analitico!$A:$A,0))&amp;"%",""),"")</f>
        <v/>
      </c>
      <c r="K9577" s="3" t="str">
        <f>IF($B9577="SINAPI",IF(ISNUMBER(MATCH(Banco!$C9577,Analitico!$A:$A,0)),INDEX(Analitico!F:F,MATCH(Banco!$C9577,Analitico!$A:$A,0))&amp;"%",""),"")</f>
        <v/>
      </c>
    </row>
    <row r="9578" spans="1:11" ht="22.5" x14ac:dyDescent="0.2">
      <c r="A9578" s="1" t="str">
        <f t="shared" si="151"/>
        <v>SINAPI 96813</v>
      </c>
      <c r="B9578" s="3" t="s">
        <v>21527</v>
      </c>
      <c r="C9578" s="3" t="s">
        <v>10900</v>
      </c>
      <c r="D9578" s="2" t="s">
        <v>17900</v>
      </c>
      <c r="E9578" s="3" t="s">
        <v>20622</v>
      </c>
      <c r="F9578" s="67" t="s">
        <v>34506</v>
      </c>
      <c r="G9578" s="67" t="s">
        <v>5278</v>
      </c>
      <c r="I9578" s="3" t="s">
        <v>6300</v>
      </c>
      <c r="J9578" s="3" t="str">
        <f>IF($B9578="SINAPI",IF(ISNUMBER(MATCH(Banco!$C9578,Analitico!$A:$A,0)),INDEX(Analitico!E:E,MATCH(Banco!$C9578,Analitico!$A:$A,0))&amp;"%",""),"")</f>
        <v/>
      </c>
      <c r="K9578" s="3" t="str">
        <f>IF($B9578="SINAPI",IF(ISNUMBER(MATCH(Banco!$C9578,Analitico!$A:$A,0)),INDEX(Analitico!F:F,MATCH(Banco!$C9578,Analitico!$A:$A,0))&amp;"%",""),"")</f>
        <v/>
      </c>
    </row>
    <row r="9579" spans="1:11" ht="22.5" x14ac:dyDescent="0.2">
      <c r="A9579" s="1" t="str">
        <f t="shared" si="151"/>
        <v>SINAPI 96814</v>
      </c>
      <c r="B9579" s="3" t="s">
        <v>21527</v>
      </c>
      <c r="C9579" s="3" t="s">
        <v>10901</v>
      </c>
      <c r="D9579" s="2" t="s">
        <v>17901</v>
      </c>
      <c r="E9579" s="3" t="s">
        <v>20622</v>
      </c>
      <c r="F9579" s="67" t="s">
        <v>21599</v>
      </c>
      <c r="G9579" s="67" t="s">
        <v>21588</v>
      </c>
      <c r="I9579" s="3" t="s">
        <v>6300</v>
      </c>
      <c r="J9579" s="3" t="str">
        <f>IF($B9579="SINAPI",IF(ISNUMBER(MATCH(Banco!$C9579,Analitico!$A:$A,0)),INDEX(Analitico!E:E,MATCH(Banco!$C9579,Analitico!$A:$A,0))&amp;"%",""),"")</f>
        <v/>
      </c>
      <c r="K9579" s="3" t="str">
        <f>IF($B9579="SINAPI",IF(ISNUMBER(MATCH(Banco!$C9579,Analitico!$A:$A,0)),INDEX(Analitico!F:F,MATCH(Banco!$C9579,Analitico!$A:$A,0))&amp;"%",""),"")</f>
        <v/>
      </c>
    </row>
    <row r="9580" spans="1:11" ht="22.5" x14ac:dyDescent="0.2">
      <c r="A9580" s="1" t="str">
        <f t="shared" si="151"/>
        <v>SINAPI 96815</v>
      </c>
      <c r="B9580" s="3" t="s">
        <v>21527</v>
      </c>
      <c r="C9580" s="3" t="s">
        <v>10902</v>
      </c>
      <c r="D9580" s="2" t="s">
        <v>17902</v>
      </c>
      <c r="E9580" s="3" t="s">
        <v>20622</v>
      </c>
      <c r="F9580" s="67" t="s">
        <v>20647</v>
      </c>
      <c r="G9580" s="67" t="s">
        <v>32370</v>
      </c>
      <c r="I9580" s="3" t="s">
        <v>6300</v>
      </c>
      <c r="J9580" s="3" t="str">
        <f>IF($B9580="SINAPI",IF(ISNUMBER(MATCH(Banco!$C9580,Analitico!$A:$A,0)),INDEX(Analitico!E:E,MATCH(Banco!$C9580,Analitico!$A:$A,0))&amp;"%",""),"")</f>
        <v/>
      </c>
      <c r="K9580" s="3" t="str">
        <f>IF($B9580="SINAPI",IF(ISNUMBER(MATCH(Banco!$C9580,Analitico!$A:$A,0)),INDEX(Analitico!F:F,MATCH(Banco!$C9580,Analitico!$A:$A,0))&amp;"%",""),"")</f>
        <v/>
      </c>
    </row>
    <row r="9581" spans="1:11" ht="22.5" x14ac:dyDescent="0.2">
      <c r="A9581" s="1" t="str">
        <f t="shared" si="151"/>
        <v>SINAPI 96816</v>
      </c>
      <c r="B9581" s="3" t="s">
        <v>21527</v>
      </c>
      <c r="C9581" s="3" t="s">
        <v>10903</v>
      </c>
      <c r="D9581" s="2" t="s">
        <v>17903</v>
      </c>
      <c r="E9581" s="3" t="s">
        <v>20622</v>
      </c>
      <c r="F9581" s="67" t="s">
        <v>29616</v>
      </c>
      <c r="G9581" s="67" t="s">
        <v>32248</v>
      </c>
      <c r="I9581" s="3" t="s">
        <v>6300</v>
      </c>
      <c r="J9581" s="3" t="str">
        <f>IF($B9581="SINAPI",IF(ISNUMBER(MATCH(Banco!$C9581,Analitico!$A:$A,0)),INDEX(Analitico!E:E,MATCH(Banco!$C9581,Analitico!$A:$A,0))&amp;"%",""),"")</f>
        <v/>
      </c>
      <c r="K9581" s="3" t="str">
        <f>IF($B9581="SINAPI",IF(ISNUMBER(MATCH(Banco!$C9581,Analitico!$A:$A,0)),INDEX(Analitico!F:F,MATCH(Banco!$C9581,Analitico!$A:$A,0))&amp;"%",""),"")</f>
        <v/>
      </c>
    </row>
    <row r="9582" spans="1:11" ht="22.5" x14ac:dyDescent="0.2">
      <c r="A9582" s="1" t="str">
        <f t="shared" si="151"/>
        <v>SINAPI 96817</v>
      </c>
      <c r="B9582" s="3" t="s">
        <v>21527</v>
      </c>
      <c r="C9582" s="3" t="s">
        <v>10904</v>
      </c>
      <c r="D9582" s="2" t="s">
        <v>17904</v>
      </c>
      <c r="E9582" s="3" t="s">
        <v>20622</v>
      </c>
      <c r="F9582" s="67" t="s">
        <v>21250</v>
      </c>
      <c r="G9582" s="67" t="s">
        <v>34168</v>
      </c>
      <c r="I9582" s="3" t="s">
        <v>6300</v>
      </c>
      <c r="J9582" s="3" t="str">
        <f>IF($B9582="SINAPI",IF(ISNUMBER(MATCH(Banco!$C9582,Analitico!$A:$A,0)),INDEX(Analitico!E:E,MATCH(Banco!$C9582,Analitico!$A:$A,0))&amp;"%",""),"")</f>
        <v/>
      </c>
      <c r="K9582" s="3" t="str">
        <f>IF($B9582="SINAPI",IF(ISNUMBER(MATCH(Banco!$C9582,Analitico!$A:$A,0)),INDEX(Analitico!F:F,MATCH(Banco!$C9582,Analitico!$A:$A,0))&amp;"%",""),"")</f>
        <v/>
      </c>
    </row>
    <row r="9583" spans="1:11" ht="22.5" x14ac:dyDescent="0.2">
      <c r="A9583" s="1" t="str">
        <f t="shared" si="151"/>
        <v>SINAPI 96818</v>
      </c>
      <c r="B9583" s="3" t="s">
        <v>21527</v>
      </c>
      <c r="C9583" s="3" t="s">
        <v>10905</v>
      </c>
      <c r="D9583" s="2" t="s">
        <v>17905</v>
      </c>
      <c r="E9583" s="3" t="s">
        <v>20622</v>
      </c>
      <c r="F9583" s="67" t="s">
        <v>31927</v>
      </c>
      <c r="G9583" s="67" t="s">
        <v>5154</v>
      </c>
      <c r="I9583" s="3" t="s">
        <v>6300</v>
      </c>
      <c r="J9583" s="3" t="str">
        <f>IF($B9583="SINAPI",IF(ISNUMBER(MATCH(Banco!$C9583,Analitico!$A:$A,0)),INDEX(Analitico!E:E,MATCH(Banco!$C9583,Analitico!$A:$A,0))&amp;"%",""),"")</f>
        <v/>
      </c>
      <c r="K9583" s="3" t="str">
        <f>IF($B9583="SINAPI",IF(ISNUMBER(MATCH(Banco!$C9583,Analitico!$A:$A,0)),INDEX(Analitico!F:F,MATCH(Banco!$C9583,Analitico!$A:$A,0))&amp;"%",""),"")</f>
        <v/>
      </c>
    </row>
    <row r="9584" spans="1:11" ht="22.5" x14ac:dyDescent="0.2">
      <c r="A9584" s="1" t="str">
        <f t="shared" si="151"/>
        <v>SINAPI 96819</v>
      </c>
      <c r="B9584" s="3" t="s">
        <v>21527</v>
      </c>
      <c r="C9584" s="3" t="s">
        <v>10906</v>
      </c>
      <c r="D9584" s="2" t="s">
        <v>17906</v>
      </c>
      <c r="E9584" s="3" t="s">
        <v>20622</v>
      </c>
      <c r="F9584" s="67" t="s">
        <v>21251</v>
      </c>
      <c r="G9584" s="67" t="s">
        <v>21275</v>
      </c>
      <c r="I9584" s="3" t="s">
        <v>6300</v>
      </c>
      <c r="J9584" s="3" t="str">
        <f>IF($B9584="SINAPI",IF(ISNUMBER(MATCH(Banco!$C9584,Analitico!$A:$A,0)),INDEX(Analitico!E:E,MATCH(Banco!$C9584,Analitico!$A:$A,0))&amp;"%",""),"")</f>
        <v/>
      </c>
      <c r="K9584" s="3" t="str">
        <f>IF($B9584="SINAPI",IF(ISNUMBER(MATCH(Banco!$C9584,Analitico!$A:$A,0)),INDEX(Analitico!F:F,MATCH(Banco!$C9584,Analitico!$A:$A,0))&amp;"%",""),"")</f>
        <v/>
      </c>
    </row>
    <row r="9585" spans="1:11" ht="22.5" x14ac:dyDescent="0.2">
      <c r="A9585" s="1" t="str">
        <f t="shared" si="151"/>
        <v>SINAPI 96820</v>
      </c>
      <c r="B9585" s="3" t="s">
        <v>21527</v>
      </c>
      <c r="C9585" s="3" t="s">
        <v>10907</v>
      </c>
      <c r="D9585" s="2" t="s">
        <v>17907</v>
      </c>
      <c r="E9585" s="3" t="s">
        <v>20622</v>
      </c>
      <c r="F9585" s="67" t="s">
        <v>39529</v>
      </c>
      <c r="G9585" s="67" t="s">
        <v>34408</v>
      </c>
      <c r="I9585" s="3" t="s">
        <v>6300</v>
      </c>
      <c r="J9585" s="3" t="str">
        <f>IF($B9585="SINAPI",IF(ISNUMBER(MATCH(Banco!$C9585,Analitico!$A:$A,0)),INDEX(Analitico!E:E,MATCH(Banco!$C9585,Analitico!$A:$A,0))&amp;"%",""),"")</f>
        <v/>
      </c>
      <c r="K9585" s="3" t="str">
        <f>IF($B9585="SINAPI",IF(ISNUMBER(MATCH(Banco!$C9585,Analitico!$A:$A,0)),INDEX(Analitico!F:F,MATCH(Banco!$C9585,Analitico!$A:$A,0))&amp;"%",""),"")</f>
        <v/>
      </c>
    </row>
    <row r="9586" spans="1:11" ht="22.5" x14ac:dyDescent="0.2">
      <c r="A9586" s="1" t="str">
        <f t="shared" si="151"/>
        <v>SINAPI 96821</v>
      </c>
      <c r="B9586" s="3" t="s">
        <v>21527</v>
      </c>
      <c r="C9586" s="3" t="s">
        <v>10908</v>
      </c>
      <c r="D9586" s="2" t="s">
        <v>17908</v>
      </c>
      <c r="E9586" s="3" t="s">
        <v>20622</v>
      </c>
      <c r="F9586" s="67" t="s">
        <v>5109</v>
      </c>
      <c r="G9586" s="67" t="s">
        <v>36824</v>
      </c>
      <c r="I9586" s="3" t="s">
        <v>6300</v>
      </c>
      <c r="J9586" s="3" t="str">
        <f>IF($B9586="SINAPI",IF(ISNUMBER(MATCH(Banco!$C9586,Analitico!$A:$A,0)),INDEX(Analitico!E:E,MATCH(Banco!$C9586,Analitico!$A:$A,0))&amp;"%",""),"")</f>
        <v/>
      </c>
      <c r="K9586" s="3" t="str">
        <f>IF($B9586="SINAPI",IF(ISNUMBER(MATCH(Banco!$C9586,Analitico!$A:$A,0)),INDEX(Analitico!F:F,MATCH(Banco!$C9586,Analitico!$A:$A,0))&amp;"%",""),"")</f>
        <v/>
      </c>
    </row>
    <row r="9587" spans="1:11" ht="22.5" x14ac:dyDescent="0.2">
      <c r="A9587" s="1" t="str">
        <f t="shared" si="151"/>
        <v>SINAPI 96822</v>
      </c>
      <c r="B9587" s="3" t="s">
        <v>21527</v>
      </c>
      <c r="C9587" s="3" t="s">
        <v>10909</v>
      </c>
      <c r="D9587" s="2" t="s">
        <v>17909</v>
      </c>
      <c r="E9587" s="3" t="s">
        <v>20622</v>
      </c>
      <c r="F9587" s="67" t="s">
        <v>21429</v>
      </c>
      <c r="G9587" s="67" t="s">
        <v>4977</v>
      </c>
      <c r="I9587" s="3" t="s">
        <v>6300</v>
      </c>
      <c r="J9587" s="3" t="str">
        <f>IF($B9587="SINAPI",IF(ISNUMBER(MATCH(Banco!$C9587,Analitico!$A:$A,0)),INDEX(Analitico!E:E,MATCH(Banco!$C9587,Analitico!$A:$A,0))&amp;"%",""),"")</f>
        <v/>
      </c>
      <c r="K9587" s="3" t="str">
        <f>IF($B9587="SINAPI",IF(ISNUMBER(MATCH(Banco!$C9587,Analitico!$A:$A,0)),INDEX(Analitico!F:F,MATCH(Banco!$C9587,Analitico!$A:$A,0))&amp;"%",""),"")</f>
        <v/>
      </c>
    </row>
    <row r="9588" spans="1:11" ht="22.5" x14ac:dyDescent="0.2">
      <c r="A9588" s="1" t="str">
        <f t="shared" si="151"/>
        <v>SINAPI 96823</v>
      </c>
      <c r="B9588" s="3" t="s">
        <v>21527</v>
      </c>
      <c r="C9588" s="3" t="s">
        <v>10910</v>
      </c>
      <c r="D9588" s="2" t="s">
        <v>17910</v>
      </c>
      <c r="E9588" s="3" t="s">
        <v>20622</v>
      </c>
      <c r="F9588" s="67" t="s">
        <v>5653</v>
      </c>
      <c r="G9588" s="67" t="s">
        <v>21829</v>
      </c>
      <c r="I9588" s="3" t="s">
        <v>6300</v>
      </c>
      <c r="J9588" s="3" t="str">
        <f>IF($B9588="SINAPI",IF(ISNUMBER(MATCH(Banco!$C9588,Analitico!$A:$A,0)),INDEX(Analitico!E:E,MATCH(Banco!$C9588,Analitico!$A:$A,0))&amp;"%",""),"")</f>
        <v/>
      </c>
      <c r="K9588" s="3" t="str">
        <f>IF($B9588="SINAPI",IF(ISNUMBER(MATCH(Banco!$C9588,Analitico!$A:$A,0)),INDEX(Analitico!F:F,MATCH(Banco!$C9588,Analitico!$A:$A,0))&amp;"%",""),"")</f>
        <v/>
      </c>
    </row>
    <row r="9589" spans="1:11" ht="22.5" x14ac:dyDescent="0.2">
      <c r="A9589" s="1" t="str">
        <f t="shared" si="151"/>
        <v>SINAPI 96824</v>
      </c>
      <c r="B9589" s="3" t="s">
        <v>21527</v>
      </c>
      <c r="C9589" s="3" t="s">
        <v>10911</v>
      </c>
      <c r="D9589" s="2" t="s">
        <v>17911</v>
      </c>
      <c r="E9589" s="3" t="s">
        <v>20622</v>
      </c>
      <c r="F9589" s="67" t="s">
        <v>30732</v>
      </c>
      <c r="G9589" s="67" t="s">
        <v>21093</v>
      </c>
      <c r="I9589" s="3" t="s">
        <v>6300</v>
      </c>
      <c r="J9589" s="3" t="str">
        <f>IF($B9589="SINAPI",IF(ISNUMBER(MATCH(Banco!$C9589,Analitico!$A:$A,0)),INDEX(Analitico!E:E,MATCH(Banco!$C9589,Analitico!$A:$A,0))&amp;"%",""),"")</f>
        <v/>
      </c>
      <c r="K9589" s="3" t="str">
        <f>IF($B9589="SINAPI",IF(ISNUMBER(MATCH(Banco!$C9589,Analitico!$A:$A,0)),INDEX(Analitico!F:F,MATCH(Banco!$C9589,Analitico!$A:$A,0))&amp;"%",""),"")</f>
        <v/>
      </c>
    </row>
    <row r="9590" spans="1:11" ht="22.5" x14ac:dyDescent="0.2">
      <c r="A9590" s="1" t="str">
        <f t="shared" si="151"/>
        <v>SINAPI 96826</v>
      </c>
      <c r="B9590" s="3" t="s">
        <v>21527</v>
      </c>
      <c r="C9590" s="3" t="s">
        <v>10912</v>
      </c>
      <c r="D9590" s="2" t="s">
        <v>17912</v>
      </c>
      <c r="E9590" s="3" t="s">
        <v>20622</v>
      </c>
      <c r="F9590" s="67" t="s">
        <v>5706</v>
      </c>
      <c r="G9590" s="67" t="s">
        <v>21119</v>
      </c>
      <c r="I9590" s="3" t="s">
        <v>6300</v>
      </c>
      <c r="J9590" s="3" t="str">
        <f>IF($B9590="SINAPI",IF(ISNUMBER(MATCH(Banco!$C9590,Analitico!$A:$A,0)),INDEX(Analitico!E:E,MATCH(Banco!$C9590,Analitico!$A:$A,0))&amp;"%",""),"")</f>
        <v/>
      </c>
      <c r="K9590" s="3" t="str">
        <f>IF($B9590="SINAPI",IF(ISNUMBER(MATCH(Banco!$C9590,Analitico!$A:$A,0)),INDEX(Analitico!F:F,MATCH(Banco!$C9590,Analitico!$A:$A,0))&amp;"%",""),"")</f>
        <v/>
      </c>
    </row>
    <row r="9591" spans="1:11" ht="22.5" x14ac:dyDescent="0.2">
      <c r="A9591" s="1" t="str">
        <f t="shared" si="151"/>
        <v>SINAPI 96827</v>
      </c>
      <c r="B9591" s="3" t="s">
        <v>21527</v>
      </c>
      <c r="C9591" s="3" t="s">
        <v>10913</v>
      </c>
      <c r="D9591" s="2" t="s">
        <v>17913</v>
      </c>
      <c r="E9591" s="3" t="s">
        <v>20622</v>
      </c>
      <c r="F9591" s="67" t="s">
        <v>5799</v>
      </c>
      <c r="G9591" s="67" t="s">
        <v>29676</v>
      </c>
      <c r="I9591" s="3" t="s">
        <v>6300</v>
      </c>
      <c r="J9591" s="3" t="str">
        <f>IF($B9591="SINAPI",IF(ISNUMBER(MATCH(Banco!$C9591,Analitico!$A:$A,0)),INDEX(Analitico!E:E,MATCH(Banco!$C9591,Analitico!$A:$A,0))&amp;"%",""),"")</f>
        <v/>
      </c>
      <c r="K9591" s="3" t="str">
        <f>IF($B9591="SINAPI",IF(ISNUMBER(MATCH(Banco!$C9591,Analitico!$A:$A,0)),INDEX(Analitico!F:F,MATCH(Banco!$C9591,Analitico!$A:$A,0))&amp;"%",""),"")</f>
        <v/>
      </c>
    </row>
    <row r="9592" spans="1:11" ht="22.5" x14ac:dyDescent="0.2">
      <c r="A9592" s="1" t="str">
        <f t="shared" si="151"/>
        <v>SINAPI 96828</v>
      </c>
      <c r="B9592" s="3" t="s">
        <v>21527</v>
      </c>
      <c r="C9592" s="3" t="s">
        <v>10914</v>
      </c>
      <c r="D9592" s="2" t="s">
        <v>17914</v>
      </c>
      <c r="E9592" s="3" t="s">
        <v>20622</v>
      </c>
      <c r="F9592" s="67" t="s">
        <v>21638</v>
      </c>
      <c r="G9592" s="67" t="s">
        <v>5179</v>
      </c>
      <c r="I9592" s="3" t="s">
        <v>6300</v>
      </c>
      <c r="J9592" s="3" t="str">
        <f>IF($B9592="SINAPI",IF(ISNUMBER(MATCH(Banco!$C9592,Analitico!$A:$A,0)),INDEX(Analitico!E:E,MATCH(Banco!$C9592,Analitico!$A:$A,0))&amp;"%",""),"")</f>
        <v/>
      </c>
      <c r="K9592" s="3" t="str">
        <f>IF($B9592="SINAPI",IF(ISNUMBER(MATCH(Banco!$C9592,Analitico!$A:$A,0)),INDEX(Analitico!F:F,MATCH(Banco!$C9592,Analitico!$A:$A,0))&amp;"%",""),"")</f>
        <v/>
      </c>
    </row>
    <row r="9593" spans="1:11" ht="22.5" x14ac:dyDescent="0.2">
      <c r="A9593" s="1" t="str">
        <f t="shared" si="151"/>
        <v>SINAPI 96829</v>
      </c>
      <c r="B9593" s="3" t="s">
        <v>21527</v>
      </c>
      <c r="C9593" s="3" t="s">
        <v>10915</v>
      </c>
      <c r="D9593" s="2" t="s">
        <v>17915</v>
      </c>
      <c r="E9593" s="3" t="s">
        <v>20622</v>
      </c>
      <c r="F9593" s="67" t="s">
        <v>29535</v>
      </c>
      <c r="G9593" s="67" t="s">
        <v>6340</v>
      </c>
      <c r="I9593" s="3" t="s">
        <v>6300</v>
      </c>
      <c r="J9593" s="3" t="str">
        <f>IF($B9593="SINAPI",IF(ISNUMBER(MATCH(Banco!$C9593,Analitico!$A:$A,0)),INDEX(Analitico!E:E,MATCH(Banco!$C9593,Analitico!$A:$A,0))&amp;"%",""),"")</f>
        <v/>
      </c>
      <c r="K9593" s="3" t="str">
        <f>IF($B9593="SINAPI",IF(ISNUMBER(MATCH(Banco!$C9593,Analitico!$A:$A,0)),INDEX(Analitico!F:F,MATCH(Banco!$C9593,Analitico!$A:$A,0))&amp;"%",""),"")</f>
        <v/>
      </c>
    </row>
    <row r="9594" spans="1:11" ht="22.5" x14ac:dyDescent="0.2">
      <c r="A9594" s="1" t="str">
        <f t="shared" si="151"/>
        <v>SINAPI 96830</v>
      </c>
      <c r="B9594" s="3" t="s">
        <v>21527</v>
      </c>
      <c r="C9594" s="3" t="s">
        <v>10916</v>
      </c>
      <c r="D9594" s="2" t="s">
        <v>17916</v>
      </c>
      <c r="E9594" s="3" t="s">
        <v>20622</v>
      </c>
      <c r="F9594" s="67" t="s">
        <v>34809</v>
      </c>
      <c r="G9594" s="67" t="s">
        <v>6190</v>
      </c>
      <c r="I9594" s="3" t="s">
        <v>6300</v>
      </c>
      <c r="J9594" s="3" t="str">
        <f>IF($B9594="SINAPI",IF(ISNUMBER(MATCH(Banco!$C9594,Analitico!$A:$A,0)),INDEX(Analitico!E:E,MATCH(Banco!$C9594,Analitico!$A:$A,0))&amp;"%",""),"")</f>
        <v/>
      </c>
      <c r="K9594" s="3" t="str">
        <f>IF($B9594="SINAPI",IF(ISNUMBER(MATCH(Banco!$C9594,Analitico!$A:$A,0)),INDEX(Analitico!F:F,MATCH(Banco!$C9594,Analitico!$A:$A,0))&amp;"%",""),"")</f>
        <v/>
      </c>
    </row>
    <row r="9595" spans="1:11" ht="22.5" x14ac:dyDescent="0.2">
      <c r="A9595" s="1" t="str">
        <f t="shared" si="151"/>
        <v>SINAPI 96832</v>
      </c>
      <c r="B9595" s="3" t="s">
        <v>21527</v>
      </c>
      <c r="C9595" s="3" t="s">
        <v>10917</v>
      </c>
      <c r="D9595" s="2" t="s">
        <v>17917</v>
      </c>
      <c r="E9595" s="3" t="s">
        <v>20622</v>
      </c>
      <c r="F9595" s="67" t="s">
        <v>21723</v>
      </c>
      <c r="G9595" s="67" t="s">
        <v>20707</v>
      </c>
      <c r="I9595" s="3" t="s">
        <v>6300</v>
      </c>
      <c r="J9595" s="3" t="str">
        <f>IF($B9595="SINAPI",IF(ISNUMBER(MATCH(Banco!$C9595,Analitico!$A:$A,0)),INDEX(Analitico!E:E,MATCH(Banco!$C9595,Analitico!$A:$A,0))&amp;"%",""),"")</f>
        <v/>
      </c>
      <c r="K9595" s="3" t="str">
        <f>IF($B9595="SINAPI",IF(ISNUMBER(MATCH(Banco!$C9595,Analitico!$A:$A,0)),INDEX(Analitico!F:F,MATCH(Banco!$C9595,Analitico!$A:$A,0))&amp;"%",""),"")</f>
        <v/>
      </c>
    </row>
    <row r="9596" spans="1:11" ht="22.5" x14ac:dyDescent="0.2">
      <c r="A9596" s="1" t="str">
        <f t="shared" si="151"/>
        <v>SINAPI 96833</v>
      </c>
      <c r="B9596" s="3" t="s">
        <v>21527</v>
      </c>
      <c r="C9596" s="3" t="s">
        <v>10918</v>
      </c>
      <c r="D9596" s="2" t="s">
        <v>17918</v>
      </c>
      <c r="E9596" s="3" t="s">
        <v>20622</v>
      </c>
      <c r="F9596" s="67" t="s">
        <v>5012</v>
      </c>
      <c r="G9596" s="67" t="s">
        <v>29655</v>
      </c>
      <c r="I9596" s="3" t="s">
        <v>6300</v>
      </c>
      <c r="J9596" s="3" t="str">
        <f>IF($B9596="SINAPI",IF(ISNUMBER(MATCH(Banco!$C9596,Analitico!$A:$A,0)),INDEX(Analitico!E:E,MATCH(Banco!$C9596,Analitico!$A:$A,0))&amp;"%",""),"")</f>
        <v/>
      </c>
      <c r="K9596" s="3" t="str">
        <f>IF($B9596="SINAPI",IF(ISNUMBER(MATCH(Banco!$C9596,Analitico!$A:$A,0)),INDEX(Analitico!F:F,MATCH(Banco!$C9596,Analitico!$A:$A,0))&amp;"%",""),"")</f>
        <v/>
      </c>
    </row>
    <row r="9597" spans="1:11" ht="22.5" x14ac:dyDescent="0.2">
      <c r="A9597" s="1" t="str">
        <f t="shared" si="151"/>
        <v>SINAPI 96834</v>
      </c>
      <c r="B9597" s="3" t="s">
        <v>21527</v>
      </c>
      <c r="C9597" s="3" t="s">
        <v>10919</v>
      </c>
      <c r="D9597" s="2" t="s">
        <v>17919</v>
      </c>
      <c r="E9597" s="3" t="s">
        <v>20622</v>
      </c>
      <c r="F9597" s="67" t="s">
        <v>5202</v>
      </c>
      <c r="G9597" s="67" t="s">
        <v>31964</v>
      </c>
      <c r="I9597" s="3" t="s">
        <v>6300</v>
      </c>
      <c r="J9597" s="3" t="str">
        <f>IF($B9597="SINAPI",IF(ISNUMBER(MATCH(Banco!$C9597,Analitico!$A:$A,0)),INDEX(Analitico!E:E,MATCH(Banco!$C9597,Analitico!$A:$A,0))&amp;"%",""),"")</f>
        <v/>
      </c>
      <c r="K9597" s="3" t="str">
        <f>IF($B9597="SINAPI",IF(ISNUMBER(MATCH(Banco!$C9597,Analitico!$A:$A,0)),INDEX(Analitico!F:F,MATCH(Banco!$C9597,Analitico!$A:$A,0))&amp;"%",""),"")</f>
        <v/>
      </c>
    </row>
    <row r="9598" spans="1:11" ht="22.5" x14ac:dyDescent="0.2">
      <c r="A9598" s="1" t="str">
        <f t="shared" si="151"/>
        <v>SINAPI 96836</v>
      </c>
      <c r="B9598" s="3" t="s">
        <v>21527</v>
      </c>
      <c r="C9598" s="3" t="s">
        <v>10920</v>
      </c>
      <c r="D9598" s="2" t="s">
        <v>17920</v>
      </c>
      <c r="E9598" s="3" t="s">
        <v>20622</v>
      </c>
      <c r="F9598" s="67" t="s">
        <v>34160</v>
      </c>
      <c r="G9598" s="67" t="s">
        <v>34503</v>
      </c>
      <c r="I9598" s="3" t="s">
        <v>6300</v>
      </c>
      <c r="J9598" s="3" t="str">
        <f>IF($B9598="SINAPI",IF(ISNUMBER(MATCH(Banco!$C9598,Analitico!$A:$A,0)),INDEX(Analitico!E:E,MATCH(Banco!$C9598,Analitico!$A:$A,0))&amp;"%",""),"")</f>
        <v/>
      </c>
      <c r="K9598" s="3" t="str">
        <f>IF($B9598="SINAPI",IF(ISNUMBER(MATCH(Banco!$C9598,Analitico!$A:$A,0)),INDEX(Analitico!F:F,MATCH(Banco!$C9598,Analitico!$A:$A,0))&amp;"%",""),"")</f>
        <v/>
      </c>
    </row>
    <row r="9599" spans="1:11" ht="22.5" x14ac:dyDescent="0.2">
      <c r="A9599" s="1" t="str">
        <f t="shared" si="151"/>
        <v>SINAPI 96837</v>
      </c>
      <c r="B9599" s="3" t="s">
        <v>21527</v>
      </c>
      <c r="C9599" s="3" t="s">
        <v>10921</v>
      </c>
      <c r="D9599" s="2" t="s">
        <v>17921</v>
      </c>
      <c r="E9599" s="3" t="s">
        <v>20622</v>
      </c>
      <c r="F9599" s="67" t="s">
        <v>5045</v>
      </c>
      <c r="G9599" s="67" t="s">
        <v>5890</v>
      </c>
      <c r="I9599" s="3" t="s">
        <v>6300</v>
      </c>
      <c r="J9599" s="3" t="str">
        <f>IF($B9599="SINAPI",IF(ISNUMBER(MATCH(Banco!$C9599,Analitico!$A:$A,0)),INDEX(Analitico!E:E,MATCH(Banco!$C9599,Analitico!$A:$A,0))&amp;"%",""),"")</f>
        <v/>
      </c>
      <c r="K9599" s="3" t="str">
        <f>IF($B9599="SINAPI",IF(ISNUMBER(MATCH(Banco!$C9599,Analitico!$A:$A,0)),INDEX(Analitico!F:F,MATCH(Banco!$C9599,Analitico!$A:$A,0))&amp;"%",""),"")</f>
        <v/>
      </c>
    </row>
    <row r="9600" spans="1:11" ht="22.5" x14ac:dyDescent="0.2">
      <c r="A9600" s="1" t="str">
        <f t="shared" si="151"/>
        <v>SINAPI 96838</v>
      </c>
      <c r="B9600" s="3" t="s">
        <v>21527</v>
      </c>
      <c r="C9600" s="3" t="s">
        <v>10922</v>
      </c>
      <c r="D9600" s="2" t="s">
        <v>17922</v>
      </c>
      <c r="E9600" s="3" t="s">
        <v>20622</v>
      </c>
      <c r="F9600" s="67" t="s">
        <v>5529</v>
      </c>
      <c r="G9600" s="67" t="s">
        <v>20645</v>
      </c>
      <c r="I9600" s="3" t="s">
        <v>6300</v>
      </c>
      <c r="J9600" s="3" t="str">
        <f>IF($B9600="SINAPI",IF(ISNUMBER(MATCH(Banco!$C9600,Analitico!$A:$A,0)),INDEX(Analitico!E:E,MATCH(Banco!$C9600,Analitico!$A:$A,0))&amp;"%",""),"")</f>
        <v/>
      </c>
      <c r="K9600" s="3" t="str">
        <f>IF($B9600="SINAPI",IF(ISNUMBER(MATCH(Banco!$C9600,Analitico!$A:$A,0)),INDEX(Analitico!F:F,MATCH(Banco!$C9600,Analitico!$A:$A,0))&amp;"%",""),"")</f>
        <v/>
      </c>
    </row>
    <row r="9601" spans="1:11" ht="22.5" x14ac:dyDescent="0.2">
      <c r="A9601" s="1" t="str">
        <f t="shared" si="151"/>
        <v>SINAPI 96839</v>
      </c>
      <c r="B9601" s="3" t="s">
        <v>21527</v>
      </c>
      <c r="C9601" s="3" t="s">
        <v>10923</v>
      </c>
      <c r="D9601" s="2" t="s">
        <v>17923</v>
      </c>
      <c r="E9601" s="3" t="s">
        <v>20622</v>
      </c>
      <c r="F9601" s="67" t="s">
        <v>28700</v>
      </c>
      <c r="G9601" s="67" t="s">
        <v>35169</v>
      </c>
      <c r="I9601" s="3" t="s">
        <v>6300</v>
      </c>
      <c r="J9601" s="3" t="str">
        <f>IF($B9601="SINAPI",IF(ISNUMBER(MATCH(Banco!$C9601,Analitico!$A:$A,0)),INDEX(Analitico!E:E,MATCH(Banco!$C9601,Analitico!$A:$A,0))&amp;"%",""),"")</f>
        <v/>
      </c>
      <c r="K9601" s="3" t="str">
        <f>IF($B9601="SINAPI",IF(ISNUMBER(MATCH(Banco!$C9601,Analitico!$A:$A,0)),INDEX(Analitico!F:F,MATCH(Banco!$C9601,Analitico!$A:$A,0))&amp;"%",""),"")</f>
        <v/>
      </c>
    </row>
    <row r="9602" spans="1:11" ht="22.5" x14ac:dyDescent="0.2">
      <c r="A9602" s="1" t="str">
        <f t="shared" si="151"/>
        <v>SINAPI 96840</v>
      </c>
      <c r="B9602" s="3" t="s">
        <v>21527</v>
      </c>
      <c r="C9602" s="3" t="s">
        <v>10924</v>
      </c>
      <c r="D9602" s="2" t="s">
        <v>17924</v>
      </c>
      <c r="E9602" s="3" t="s">
        <v>20622</v>
      </c>
      <c r="F9602" s="67" t="s">
        <v>29616</v>
      </c>
      <c r="G9602" s="67" t="s">
        <v>32250</v>
      </c>
      <c r="I9602" s="3" t="s">
        <v>6300</v>
      </c>
      <c r="J9602" s="3" t="str">
        <f>IF($B9602="SINAPI",IF(ISNUMBER(MATCH(Banco!$C9602,Analitico!$A:$A,0)),INDEX(Analitico!E:E,MATCH(Banco!$C9602,Analitico!$A:$A,0))&amp;"%",""),"")</f>
        <v/>
      </c>
      <c r="K9602" s="3" t="str">
        <f>IF($B9602="SINAPI",IF(ISNUMBER(MATCH(Banco!$C9602,Analitico!$A:$A,0)),INDEX(Analitico!F:F,MATCH(Banco!$C9602,Analitico!$A:$A,0))&amp;"%",""),"")</f>
        <v/>
      </c>
    </row>
    <row r="9603" spans="1:11" ht="22.5" x14ac:dyDescent="0.2">
      <c r="A9603" s="1" t="str">
        <f t="shared" si="151"/>
        <v>SINAPI 96841</v>
      </c>
      <c r="B9603" s="3" t="s">
        <v>21527</v>
      </c>
      <c r="C9603" s="3" t="s">
        <v>10925</v>
      </c>
      <c r="D9603" s="2" t="s">
        <v>17925</v>
      </c>
      <c r="E9603" s="3" t="s">
        <v>20622</v>
      </c>
      <c r="F9603" s="67" t="s">
        <v>31925</v>
      </c>
      <c r="G9603" s="67" t="s">
        <v>5269</v>
      </c>
      <c r="I9603" s="3" t="s">
        <v>6300</v>
      </c>
      <c r="J9603" s="3" t="str">
        <f>IF($B9603="SINAPI",IF(ISNUMBER(MATCH(Banco!$C9603,Analitico!$A:$A,0)),INDEX(Analitico!E:E,MATCH(Banco!$C9603,Analitico!$A:$A,0))&amp;"%",""),"")</f>
        <v/>
      </c>
      <c r="K9603" s="3" t="str">
        <f>IF($B9603="SINAPI",IF(ISNUMBER(MATCH(Banco!$C9603,Analitico!$A:$A,0)),INDEX(Analitico!F:F,MATCH(Banco!$C9603,Analitico!$A:$A,0))&amp;"%",""),"")</f>
        <v/>
      </c>
    </row>
    <row r="9604" spans="1:11" ht="22.5" x14ac:dyDescent="0.2">
      <c r="A9604" s="1" t="str">
        <f t="shared" si="151"/>
        <v>SINAPI 96842</v>
      </c>
      <c r="B9604" s="3" t="s">
        <v>21527</v>
      </c>
      <c r="C9604" s="3" t="s">
        <v>10926</v>
      </c>
      <c r="D9604" s="2" t="s">
        <v>17926</v>
      </c>
      <c r="E9604" s="3" t="s">
        <v>20622</v>
      </c>
      <c r="F9604" s="67" t="s">
        <v>21098</v>
      </c>
      <c r="G9604" s="67" t="s">
        <v>21249</v>
      </c>
      <c r="I9604" s="3" t="s">
        <v>6300</v>
      </c>
      <c r="J9604" s="3" t="str">
        <f>IF($B9604="SINAPI",IF(ISNUMBER(MATCH(Banco!$C9604,Analitico!$A:$A,0)),INDEX(Analitico!E:E,MATCH(Banco!$C9604,Analitico!$A:$A,0))&amp;"%",""),"")</f>
        <v/>
      </c>
      <c r="K9604" s="3" t="str">
        <f>IF($B9604="SINAPI",IF(ISNUMBER(MATCH(Banco!$C9604,Analitico!$A:$A,0)),INDEX(Analitico!F:F,MATCH(Banco!$C9604,Analitico!$A:$A,0))&amp;"%",""),"")</f>
        <v/>
      </c>
    </row>
    <row r="9605" spans="1:11" ht="22.5" x14ac:dyDescent="0.2">
      <c r="A9605" s="1" t="str">
        <f t="shared" si="151"/>
        <v>SINAPI 96843</v>
      </c>
      <c r="B9605" s="3" t="s">
        <v>21527</v>
      </c>
      <c r="C9605" s="3" t="s">
        <v>10927</v>
      </c>
      <c r="D9605" s="2" t="s">
        <v>17927</v>
      </c>
      <c r="E9605" s="3" t="s">
        <v>20622</v>
      </c>
      <c r="F9605" s="67" t="s">
        <v>21089</v>
      </c>
      <c r="G9605" s="67" t="s">
        <v>5941</v>
      </c>
      <c r="I9605" s="3" t="s">
        <v>6300</v>
      </c>
      <c r="J9605" s="3" t="str">
        <f>IF($B9605="SINAPI",IF(ISNUMBER(MATCH(Banco!$C9605,Analitico!$A:$A,0)),INDEX(Analitico!E:E,MATCH(Banco!$C9605,Analitico!$A:$A,0))&amp;"%",""),"")</f>
        <v/>
      </c>
      <c r="K9605" s="3" t="str">
        <f>IF($B9605="SINAPI",IF(ISNUMBER(MATCH(Banco!$C9605,Analitico!$A:$A,0)),INDEX(Analitico!F:F,MATCH(Banco!$C9605,Analitico!$A:$A,0))&amp;"%",""),"")</f>
        <v/>
      </c>
    </row>
    <row r="9606" spans="1:11" ht="22.5" x14ac:dyDescent="0.2">
      <c r="A9606" s="1" t="str">
        <f t="shared" si="151"/>
        <v>SINAPI 96844</v>
      </c>
      <c r="B9606" s="3" t="s">
        <v>21527</v>
      </c>
      <c r="C9606" s="3" t="s">
        <v>10928</v>
      </c>
      <c r="D9606" s="2" t="s">
        <v>17928</v>
      </c>
      <c r="E9606" s="3" t="s">
        <v>20622</v>
      </c>
      <c r="F9606" s="67" t="s">
        <v>39113</v>
      </c>
      <c r="G9606" s="67" t="s">
        <v>31515</v>
      </c>
      <c r="I9606" s="3" t="s">
        <v>6300</v>
      </c>
      <c r="J9606" s="3" t="str">
        <f>IF($B9606="SINAPI",IF(ISNUMBER(MATCH(Banco!$C9606,Analitico!$A:$A,0)),INDEX(Analitico!E:E,MATCH(Banco!$C9606,Analitico!$A:$A,0))&amp;"%",""),"")</f>
        <v/>
      </c>
      <c r="K9606" s="3" t="str">
        <f>IF($B9606="SINAPI",IF(ISNUMBER(MATCH(Banco!$C9606,Analitico!$A:$A,0)),INDEX(Analitico!F:F,MATCH(Banco!$C9606,Analitico!$A:$A,0))&amp;"%",""),"")</f>
        <v/>
      </c>
    </row>
    <row r="9607" spans="1:11" ht="22.5" x14ac:dyDescent="0.2">
      <c r="A9607" s="1" t="str">
        <f t="shared" si="151"/>
        <v>SINAPI 96845</v>
      </c>
      <c r="B9607" s="3" t="s">
        <v>21527</v>
      </c>
      <c r="C9607" s="3" t="s">
        <v>10929</v>
      </c>
      <c r="D9607" s="2" t="s">
        <v>17929</v>
      </c>
      <c r="E9607" s="3" t="s">
        <v>20622</v>
      </c>
      <c r="F9607" s="67" t="s">
        <v>21514</v>
      </c>
      <c r="G9607" s="67" t="s">
        <v>6001</v>
      </c>
      <c r="I9607" s="3" t="s">
        <v>6300</v>
      </c>
      <c r="J9607" s="3" t="str">
        <f>IF($B9607="SINAPI",IF(ISNUMBER(MATCH(Banco!$C9607,Analitico!$A:$A,0)),INDEX(Analitico!E:E,MATCH(Banco!$C9607,Analitico!$A:$A,0))&amp;"%",""),"")</f>
        <v/>
      </c>
      <c r="K9607" s="3" t="str">
        <f>IF($B9607="SINAPI",IF(ISNUMBER(MATCH(Banco!$C9607,Analitico!$A:$A,0)),INDEX(Analitico!F:F,MATCH(Banco!$C9607,Analitico!$A:$A,0))&amp;"%",""),"")</f>
        <v/>
      </c>
    </row>
    <row r="9608" spans="1:11" ht="22.5" x14ac:dyDescent="0.2">
      <c r="A9608" s="1" t="str">
        <f t="shared" si="151"/>
        <v>SINAPI 96846</v>
      </c>
      <c r="B9608" s="3" t="s">
        <v>21527</v>
      </c>
      <c r="C9608" s="3" t="s">
        <v>10930</v>
      </c>
      <c r="D9608" s="2" t="s">
        <v>17930</v>
      </c>
      <c r="E9608" s="3" t="s">
        <v>20622</v>
      </c>
      <c r="F9608" s="67" t="s">
        <v>20648</v>
      </c>
      <c r="G9608" s="67" t="s">
        <v>36269</v>
      </c>
      <c r="I9608" s="3" t="s">
        <v>6300</v>
      </c>
      <c r="J9608" s="3" t="str">
        <f>IF($B9608="SINAPI",IF(ISNUMBER(MATCH(Banco!$C9608,Analitico!$A:$A,0)),INDEX(Analitico!E:E,MATCH(Banco!$C9608,Analitico!$A:$A,0))&amp;"%",""),"")</f>
        <v/>
      </c>
      <c r="K9608" s="3" t="str">
        <f>IF($B9608="SINAPI",IF(ISNUMBER(MATCH(Banco!$C9608,Analitico!$A:$A,0)),INDEX(Analitico!F:F,MATCH(Banco!$C9608,Analitico!$A:$A,0))&amp;"%",""),"")</f>
        <v/>
      </c>
    </row>
    <row r="9609" spans="1:11" ht="22.5" x14ac:dyDescent="0.2">
      <c r="A9609" s="1" t="str">
        <f t="shared" si="151"/>
        <v>SINAPI 96847</v>
      </c>
      <c r="B9609" s="3" t="s">
        <v>21527</v>
      </c>
      <c r="C9609" s="3" t="s">
        <v>10931</v>
      </c>
      <c r="D9609" s="2" t="s">
        <v>17931</v>
      </c>
      <c r="E9609" s="3" t="s">
        <v>20622</v>
      </c>
      <c r="F9609" s="67" t="s">
        <v>21881</v>
      </c>
      <c r="G9609" s="67" t="s">
        <v>29686</v>
      </c>
      <c r="I9609" s="3" t="s">
        <v>6300</v>
      </c>
      <c r="J9609" s="3" t="str">
        <f>IF($B9609="SINAPI",IF(ISNUMBER(MATCH(Banco!$C9609,Analitico!$A:$A,0)),INDEX(Analitico!E:E,MATCH(Banco!$C9609,Analitico!$A:$A,0))&amp;"%",""),"")</f>
        <v/>
      </c>
      <c r="K9609" s="3" t="str">
        <f>IF($B9609="SINAPI",IF(ISNUMBER(MATCH(Banco!$C9609,Analitico!$A:$A,0)),INDEX(Analitico!F:F,MATCH(Banco!$C9609,Analitico!$A:$A,0))&amp;"%",""),"")</f>
        <v/>
      </c>
    </row>
    <row r="9610" spans="1:11" ht="22.5" x14ac:dyDescent="0.2">
      <c r="A9610" s="1" t="str">
        <f t="shared" si="151"/>
        <v>SINAPI 96848</v>
      </c>
      <c r="B9610" s="3" t="s">
        <v>21527</v>
      </c>
      <c r="C9610" s="3" t="s">
        <v>10932</v>
      </c>
      <c r="D9610" s="2" t="s">
        <v>17932</v>
      </c>
      <c r="E9610" s="3" t="s">
        <v>20622</v>
      </c>
      <c r="F9610" s="67" t="s">
        <v>29646</v>
      </c>
      <c r="G9610" s="67" t="s">
        <v>36825</v>
      </c>
      <c r="I9610" s="3" t="s">
        <v>6300</v>
      </c>
      <c r="J9610" s="3" t="str">
        <f>IF($B9610="SINAPI",IF(ISNUMBER(MATCH(Banco!$C9610,Analitico!$A:$A,0)),INDEX(Analitico!E:E,MATCH(Banco!$C9610,Analitico!$A:$A,0))&amp;"%",""),"")</f>
        <v/>
      </c>
      <c r="K9610" s="3" t="str">
        <f>IF($B9610="SINAPI",IF(ISNUMBER(MATCH(Banco!$C9610,Analitico!$A:$A,0)),INDEX(Analitico!F:F,MATCH(Banco!$C9610,Analitico!$A:$A,0))&amp;"%",""),"")</f>
        <v/>
      </c>
    </row>
    <row r="9611" spans="1:11" ht="22.5" x14ac:dyDescent="0.2">
      <c r="A9611" s="1" t="str">
        <f t="shared" si="151"/>
        <v>SINAPI 96849</v>
      </c>
      <c r="B9611" s="3" t="s">
        <v>21527</v>
      </c>
      <c r="C9611" s="3" t="s">
        <v>10933</v>
      </c>
      <c r="D9611" s="2" t="s">
        <v>17933</v>
      </c>
      <c r="E9611" s="3" t="s">
        <v>20622</v>
      </c>
      <c r="F9611" s="67" t="s">
        <v>31821</v>
      </c>
      <c r="G9611" s="67" t="s">
        <v>21001</v>
      </c>
      <c r="I9611" s="3" t="s">
        <v>6300</v>
      </c>
      <c r="J9611" s="3" t="str">
        <f>IF($B9611="SINAPI",IF(ISNUMBER(MATCH(Banco!$C9611,Analitico!$A:$A,0)),INDEX(Analitico!E:E,MATCH(Banco!$C9611,Analitico!$A:$A,0))&amp;"%",""),"")</f>
        <v/>
      </c>
      <c r="K9611" s="3" t="str">
        <f>IF($B9611="SINAPI",IF(ISNUMBER(MATCH(Banco!$C9611,Analitico!$A:$A,0)),INDEX(Analitico!F:F,MATCH(Banco!$C9611,Analitico!$A:$A,0))&amp;"%",""),"")</f>
        <v/>
      </c>
    </row>
    <row r="9612" spans="1:11" ht="22.5" x14ac:dyDescent="0.2">
      <c r="A9612" s="1" t="str">
        <f t="shared" si="151"/>
        <v>SINAPI 96850</v>
      </c>
      <c r="B9612" s="3" t="s">
        <v>21527</v>
      </c>
      <c r="C9612" s="3" t="s">
        <v>10934</v>
      </c>
      <c r="D9612" s="2" t="s">
        <v>17934</v>
      </c>
      <c r="E9612" s="3" t="s">
        <v>20622</v>
      </c>
      <c r="F9612" s="67" t="s">
        <v>39657</v>
      </c>
      <c r="G9612" s="67" t="s">
        <v>36826</v>
      </c>
      <c r="I9612" s="3" t="s">
        <v>6300</v>
      </c>
      <c r="J9612" s="3" t="str">
        <f>IF($B9612="SINAPI",IF(ISNUMBER(MATCH(Banco!$C9612,Analitico!$A:$A,0)),INDEX(Analitico!E:E,MATCH(Banco!$C9612,Analitico!$A:$A,0))&amp;"%",""),"")</f>
        <v/>
      </c>
      <c r="K9612" s="3" t="str">
        <f>IF($B9612="SINAPI",IF(ISNUMBER(MATCH(Banco!$C9612,Analitico!$A:$A,0)),INDEX(Analitico!F:F,MATCH(Banco!$C9612,Analitico!$A:$A,0))&amp;"%",""),"")</f>
        <v/>
      </c>
    </row>
    <row r="9613" spans="1:11" ht="22.5" x14ac:dyDescent="0.2">
      <c r="A9613" s="1" t="str">
        <f t="shared" si="151"/>
        <v>SINAPI 96852</v>
      </c>
      <c r="B9613" s="3" t="s">
        <v>21527</v>
      </c>
      <c r="C9613" s="3" t="s">
        <v>10935</v>
      </c>
      <c r="D9613" s="2" t="s">
        <v>17935</v>
      </c>
      <c r="E9613" s="3" t="s">
        <v>20622</v>
      </c>
      <c r="F9613" s="67" t="s">
        <v>20700</v>
      </c>
      <c r="G9613" s="67" t="s">
        <v>21064</v>
      </c>
      <c r="I9613" s="3" t="s">
        <v>6300</v>
      </c>
      <c r="J9613" s="3" t="str">
        <f>IF($B9613="SINAPI",IF(ISNUMBER(MATCH(Banco!$C9613,Analitico!$A:$A,0)),INDEX(Analitico!E:E,MATCH(Banco!$C9613,Analitico!$A:$A,0))&amp;"%",""),"")</f>
        <v/>
      </c>
      <c r="K9613" s="3" t="str">
        <f>IF($B9613="SINAPI",IF(ISNUMBER(MATCH(Banco!$C9613,Analitico!$A:$A,0)),INDEX(Analitico!F:F,MATCH(Banco!$C9613,Analitico!$A:$A,0))&amp;"%",""),"")</f>
        <v/>
      </c>
    </row>
    <row r="9614" spans="1:11" ht="22.5" x14ac:dyDescent="0.2">
      <c r="A9614" s="1" t="str">
        <f t="shared" si="151"/>
        <v>SINAPI 96853</v>
      </c>
      <c r="B9614" s="3" t="s">
        <v>21527</v>
      </c>
      <c r="C9614" s="3" t="s">
        <v>10936</v>
      </c>
      <c r="D9614" s="2" t="s">
        <v>17936</v>
      </c>
      <c r="E9614" s="3" t="s">
        <v>20622</v>
      </c>
      <c r="F9614" s="67" t="s">
        <v>21204</v>
      </c>
      <c r="G9614" s="67" t="s">
        <v>28785</v>
      </c>
      <c r="I9614" s="3" t="s">
        <v>6300</v>
      </c>
      <c r="J9614" s="3" t="str">
        <f>IF($B9614="SINAPI",IF(ISNUMBER(MATCH(Banco!$C9614,Analitico!$A:$A,0)),INDEX(Analitico!E:E,MATCH(Banco!$C9614,Analitico!$A:$A,0))&amp;"%",""),"")</f>
        <v/>
      </c>
      <c r="K9614" s="3" t="str">
        <f>IF($B9614="SINAPI",IF(ISNUMBER(MATCH(Banco!$C9614,Analitico!$A:$A,0)),INDEX(Analitico!F:F,MATCH(Banco!$C9614,Analitico!$A:$A,0))&amp;"%",""),"")</f>
        <v/>
      </c>
    </row>
    <row r="9615" spans="1:11" ht="22.5" x14ac:dyDescent="0.2">
      <c r="A9615" s="1" t="str">
        <f t="shared" si="151"/>
        <v>SINAPI 96854</v>
      </c>
      <c r="B9615" s="3" t="s">
        <v>21527</v>
      </c>
      <c r="C9615" s="3" t="s">
        <v>10937</v>
      </c>
      <c r="D9615" s="2" t="s">
        <v>17937</v>
      </c>
      <c r="E9615" s="3" t="s">
        <v>20622</v>
      </c>
      <c r="F9615" s="67" t="s">
        <v>21203</v>
      </c>
      <c r="G9615" s="67" t="s">
        <v>36682</v>
      </c>
      <c r="I9615" s="3" t="s">
        <v>6300</v>
      </c>
      <c r="J9615" s="3" t="str">
        <f>IF($B9615="SINAPI",IF(ISNUMBER(MATCH(Banco!$C9615,Analitico!$A:$A,0)),INDEX(Analitico!E:E,MATCH(Banco!$C9615,Analitico!$A:$A,0))&amp;"%",""),"")</f>
        <v/>
      </c>
      <c r="K9615" s="3" t="str">
        <f>IF($B9615="SINAPI",IF(ISNUMBER(MATCH(Banco!$C9615,Analitico!$A:$A,0)),INDEX(Analitico!F:F,MATCH(Banco!$C9615,Analitico!$A:$A,0))&amp;"%",""),"")</f>
        <v/>
      </c>
    </row>
    <row r="9616" spans="1:11" ht="22.5" x14ac:dyDescent="0.2">
      <c r="A9616" s="1" t="str">
        <f t="shared" si="151"/>
        <v>SINAPI 96855</v>
      </c>
      <c r="B9616" s="3" t="s">
        <v>21527</v>
      </c>
      <c r="C9616" s="3" t="s">
        <v>10938</v>
      </c>
      <c r="D9616" s="2" t="s">
        <v>17938</v>
      </c>
      <c r="E9616" s="3" t="s">
        <v>20622</v>
      </c>
      <c r="F9616" s="67" t="s">
        <v>31869</v>
      </c>
      <c r="G9616" s="67" t="s">
        <v>4514</v>
      </c>
      <c r="I9616" s="3" t="s">
        <v>6300</v>
      </c>
      <c r="J9616" s="3" t="str">
        <f>IF($B9616="SINAPI",IF(ISNUMBER(MATCH(Banco!$C9616,Analitico!$A:$A,0)),INDEX(Analitico!E:E,MATCH(Banco!$C9616,Analitico!$A:$A,0))&amp;"%",""),"")</f>
        <v/>
      </c>
      <c r="K9616" s="3" t="str">
        <f>IF($B9616="SINAPI",IF(ISNUMBER(MATCH(Banco!$C9616,Analitico!$A:$A,0)),INDEX(Analitico!F:F,MATCH(Banco!$C9616,Analitico!$A:$A,0))&amp;"%",""),"")</f>
        <v/>
      </c>
    </row>
    <row r="9617" spans="1:11" ht="22.5" x14ac:dyDescent="0.2">
      <c r="A9617" s="1" t="str">
        <f t="shared" si="151"/>
        <v>SINAPI 96856</v>
      </c>
      <c r="B9617" s="3" t="s">
        <v>21527</v>
      </c>
      <c r="C9617" s="3" t="s">
        <v>10939</v>
      </c>
      <c r="D9617" s="2" t="s">
        <v>17939</v>
      </c>
      <c r="E9617" s="3" t="s">
        <v>20622</v>
      </c>
      <c r="F9617" s="67" t="s">
        <v>21230</v>
      </c>
      <c r="G9617" s="67" t="s">
        <v>29477</v>
      </c>
      <c r="I9617" s="3" t="s">
        <v>6300</v>
      </c>
      <c r="J9617" s="3" t="str">
        <f>IF($B9617="SINAPI",IF(ISNUMBER(MATCH(Banco!$C9617,Analitico!$A:$A,0)),INDEX(Analitico!E:E,MATCH(Banco!$C9617,Analitico!$A:$A,0))&amp;"%",""),"")</f>
        <v/>
      </c>
      <c r="K9617" s="3" t="str">
        <f>IF($B9617="SINAPI",IF(ISNUMBER(MATCH(Banco!$C9617,Analitico!$A:$A,0)),INDEX(Analitico!F:F,MATCH(Banco!$C9617,Analitico!$A:$A,0))&amp;"%",""),"")</f>
        <v/>
      </c>
    </row>
    <row r="9618" spans="1:11" ht="22.5" x14ac:dyDescent="0.2">
      <c r="A9618" s="1" t="str">
        <f t="shared" si="151"/>
        <v>SINAPI 96860</v>
      </c>
      <c r="B9618" s="3" t="s">
        <v>21527</v>
      </c>
      <c r="C9618" s="3" t="s">
        <v>10940</v>
      </c>
      <c r="D9618" s="2" t="s">
        <v>17940</v>
      </c>
      <c r="E9618" s="3" t="s">
        <v>20622</v>
      </c>
      <c r="F9618" s="67" t="s">
        <v>21255</v>
      </c>
      <c r="G9618" s="67" t="s">
        <v>32334</v>
      </c>
      <c r="I9618" s="3" t="s">
        <v>6300</v>
      </c>
      <c r="J9618" s="3" t="str">
        <f>IF($B9618="SINAPI",IF(ISNUMBER(MATCH(Banco!$C9618,Analitico!$A:$A,0)),INDEX(Analitico!E:E,MATCH(Banco!$C9618,Analitico!$A:$A,0))&amp;"%",""),"")</f>
        <v/>
      </c>
      <c r="K9618" s="3" t="str">
        <f>IF($B9618="SINAPI",IF(ISNUMBER(MATCH(Banco!$C9618,Analitico!$A:$A,0)),INDEX(Analitico!F:F,MATCH(Banco!$C9618,Analitico!$A:$A,0))&amp;"%",""),"")</f>
        <v/>
      </c>
    </row>
    <row r="9619" spans="1:11" ht="22.5" x14ac:dyDescent="0.2">
      <c r="A9619" s="1" t="str">
        <f t="shared" si="151"/>
        <v>SINAPI 96861</v>
      </c>
      <c r="B9619" s="3" t="s">
        <v>21527</v>
      </c>
      <c r="C9619" s="3" t="s">
        <v>10941</v>
      </c>
      <c r="D9619" s="2" t="s">
        <v>17941</v>
      </c>
      <c r="E9619" s="3" t="s">
        <v>20622</v>
      </c>
      <c r="F9619" s="67" t="s">
        <v>21133</v>
      </c>
      <c r="G9619" s="67" t="s">
        <v>36827</v>
      </c>
      <c r="I9619" s="3" t="s">
        <v>6300</v>
      </c>
      <c r="J9619" s="3" t="str">
        <f>IF($B9619="SINAPI",IF(ISNUMBER(MATCH(Banco!$C9619,Analitico!$A:$A,0)),INDEX(Analitico!E:E,MATCH(Banco!$C9619,Analitico!$A:$A,0))&amp;"%",""),"")</f>
        <v/>
      </c>
      <c r="K9619" s="3" t="str">
        <f>IF($B9619="SINAPI",IF(ISNUMBER(MATCH(Banco!$C9619,Analitico!$A:$A,0)),INDEX(Analitico!F:F,MATCH(Banco!$C9619,Analitico!$A:$A,0))&amp;"%",""),"")</f>
        <v/>
      </c>
    </row>
    <row r="9620" spans="1:11" ht="22.5" x14ac:dyDescent="0.2">
      <c r="A9620" s="1" t="str">
        <f t="shared" si="151"/>
        <v>SINAPI 96862</v>
      </c>
      <c r="B9620" s="3" t="s">
        <v>21527</v>
      </c>
      <c r="C9620" s="3" t="s">
        <v>10942</v>
      </c>
      <c r="D9620" s="2" t="s">
        <v>17942</v>
      </c>
      <c r="E9620" s="3" t="s">
        <v>20622</v>
      </c>
      <c r="F9620" s="67" t="s">
        <v>20848</v>
      </c>
      <c r="G9620" s="67" t="s">
        <v>32178</v>
      </c>
      <c r="I9620" s="3" t="s">
        <v>6300</v>
      </c>
      <c r="J9620" s="3" t="str">
        <f>IF($B9620="SINAPI",IF(ISNUMBER(MATCH(Banco!$C9620,Analitico!$A:$A,0)),INDEX(Analitico!E:E,MATCH(Banco!$C9620,Analitico!$A:$A,0))&amp;"%",""),"")</f>
        <v/>
      </c>
      <c r="K9620" s="3" t="str">
        <f>IF($B9620="SINAPI",IF(ISNUMBER(MATCH(Banco!$C9620,Analitico!$A:$A,0)),INDEX(Analitico!F:F,MATCH(Banco!$C9620,Analitico!$A:$A,0))&amp;"%",""),"")</f>
        <v/>
      </c>
    </row>
    <row r="9621" spans="1:11" ht="22.5" x14ac:dyDescent="0.2">
      <c r="A9621" s="1" t="str">
        <f t="shared" si="151"/>
        <v>SINAPI 96863</v>
      </c>
      <c r="B9621" s="3" t="s">
        <v>21527</v>
      </c>
      <c r="C9621" s="3" t="s">
        <v>10943</v>
      </c>
      <c r="D9621" s="2" t="s">
        <v>17943</v>
      </c>
      <c r="E9621" s="3" t="s">
        <v>20622</v>
      </c>
      <c r="F9621" s="67" t="s">
        <v>31844</v>
      </c>
      <c r="G9621" s="67" t="s">
        <v>36828</v>
      </c>
      <c r="I9621" s="3" t="s">
        <v>6300</v>
      </c>
      <c r="J9621" s="3" t="str">
        <f>IF($B9621="SINAPI",IF(ISNUMBER(MATCH(Banco!$C9621,Analitico!$A:$A,0)),INDEX(Analitico!E:E,MATCH(Banco!$C9621,Analitico!$A:$A,0))&amp;"%",""),"")</f>
        <v/>
      </c>
      <c r="K9621" s="3" t="str">
        <f>IF($B9621="SINAPI",IF(ISNUMBER(MATCH(Banco!$C9621,Analitico!$A:$A,0)),INDEX(Analitico!F:F,MATCH(Banco!$C9621,Analitico!$A:$A,0))&amp;"%",""),"")</f>
        <v/>
      </c>
    </row>
    <row r="9622" spans="1:11" ht="22.5" x14ac:dyDescent="0.2">
      <c r="A9622" s="1" t="str">
        <f t="shared" si="151"/>
        <v>SINAPI 96864</v>
      </c>
      <c r="B9622" s="3" t="s">
        <v>21527</v>
      </c>
      <c r="C9622" s="3" t="s">
        <v>10944</v>
      </c>
      <c r="D9622" s="2" t="s">
        <v>17944</v>
      </c>
      <c r="E9622" s="3" t="s">
        <v>20622</v>
      </c>
      <c r="F9622" s="67" t="s">
        <v>39658</v>
      </c>
      <c r="G9622" s="67" t="s">
        <v>36829</v>
      </c>
      <c r="I9622" s="3" t="s">
        <v>6300</v>
      </c>
      <c r="J9622" s="3" t="str">
        <f>IF($B9622="SINAPI",IF(ISNUMBER(MATCH(Banco!$C9622,Analitico!$A:$A,0)),INDEX(Analitico!E:E,MATCH(Banco!$C9622,Analitico!$A:$A,0))&amp;"%",""),"")</f>
        <v/>
      </c>
      <c r="K9622" s="3" t="str">
        <f>IF($B9622="SINAPI",IF(ISNUMBER(MATCH(Banco!$C9622,Analitico!$A:$A,0)),INDEX(Analitico!F:F,MATCH(Banco!$C9622,Analitico!$A:$A,0))&amp;"%",""),"")</f>
        <v/>
      </c>
    </row>
    <row r="9623" spans="1:11" ht="22.5" x14ac:dyDescent="0.2">
      <c r="A9623" s="1" t="str">
        <f t="shared" si="151"/>
        <v>SINAPI 96865</v>
      </c>
      <c r="B9623" s="3" t="s">
        <v>21527</v>
      </c>
      <c r="C9623" s="3" t="s">
        <v>10945</v>
      </c>
      <c r="D9623" s="2" t="s">
        <v>17945</v>
      </c>
      <c r="E9623" s="3" t="s">
        <v>20622</v>
      </c>
      <c r="F9623" s="67" t="s">
        <v>29553</v>
      </c>
      <c r="G9623" s="67" t="s">
        <v>30042</v>
      </c>
      <c r="I9623" s="3" t="s">
        <v>6300</v>
      </c>
      <c r="J9623" s="3" t="str">
        <f>IF($B9623="SINAPI",IF(ISNUMBER(MATCH(Banco!$C9623,Analitico!$A:$A,0)),INDEX(Analitico!E:E,MATCH(Banco!$C9623,Analitico!$A:$A,0))&amp;"%",""),"")</f>
        <v/>
      </c>
      <c r="K9623" s="3" t="str">
        <f>IF($B9623="SINAPI",IF(ISNUMBER(MATCH(Banco!$C9623,Analitico!$A:$A,0)),INDEX(Analitico!F:F,MATCH(Banco!$C9623,Analitico!$A:$A,0))&amp;"%",""),"")</f>
        <v/>
      </c>
    </row>
    <row r="9624" spans="1:11" ht="22.5" x14ac:dyDescent="0.2">
      <c r="A9624" s="1" t="str">
        <f t="shared" si="151"/>
        <v>SINAPI 96866</v>
      </c>
      <c r="B9624" s="3" t="s">
        <v>21527</v>
      </c>
      <c r="C9624" s="3" t="s">
        <v>10946</v>
      </c>
      <c r="D9624" s="2" t="s">
        <v>17946</v>
      </c>
      <c r="E9624" s="3" t="s">
        <v>20622</v>
      </c>
      <c r="F9624" s="67" t="s">
        <v>39380</v>
      </c>
      <c r="G9624" s="67" t="s">
        <v>29521</v>
      </c>
      <c r="I9624" s="3" t="s">
        <v>6300</v>
      </c>
      <c r="J9624" s="3" t="str">
        <f>IF($B9624="SINAPI",IF(ISNUMBER(MATCH(Banco!$C9624,Analitico!$A:$A,0)),INDEX(Analitico!E:E,MATCH(Banco!$C9624,Analitico!$A:$A,0))&amp;"%",""),"")</f>
        <v/>
      </c>
      <c r="K9624" s="3" t="str">
        <f>IF($B9624="SINAPI",IF(ISNUMBER(MATCH(Banco!$C9624,Analitico!$A:$A,0)),INDEX(Analitico!F:F,MATCH(Banco!$C9624,Analitico!$A:$A,0))&amp;"%",""),"")</f>
        <v/>
      </c>
    </row>
    <row r="9625" spans="1:11" ht="22.5" x14ac:dyDescent="0.2">
      <c r="A9625" s="1" t="str">
        <f t="shared" si="151"/>
        <v>SINAPI 96868</v>
      </c>
      <c r="B9625" s="3" t="s">
        <v>21527</v>
      </c>
      <c r="C9625" s="3" t="s">
        <v>10947</v>
      </c>
      <c r="D9625" s="2" t="s">
        <v>17947</v>
      </c>
      <c r="E9625" s="3" t="s">
        <v>20622</v>
      </c>
      <c r="F9625" s="67" t="s">
        <v>20905</v>
      </c>
      <c r="G9625" s="67" t="s">
        <v>21766</v>
      </c>
      <c r="I9625" s="3" t="s">
        <v>6300</v>
      </c>
      <c r="J9625" s="3" t="str">
        <f>IF($B9625="SINAPI",IF(ISNUMBER(MATCH(Banco!$C9625,Analitico!$A:$A,0)),INDEX(Analitico!E:E,MATCH(Banco!$C9625,Analitico!$A:$A,0))&amp;"%",""),"")</f>
        <v/>
      </c>
      <c r="K9625" s="3" t="str">
        <f>IF($B9625="SINAPI",IF(ISNUMBER(MATCH(Banco!$C9625,Analitico!$A:$A,0)),INDEX(Analitico!F:F,MATCH(Banco!$C9625,Analitico!$A:$A,0))&amp;"%",""),"")</f>
        <v/>
      </c>
    </row>
    <row r="9626" spans="1:11" ht="22.5" x14ac:dyDescent="0.2">
      <c r="A9626" s="1" t="str">
        <f t="shared" si="151"/>
        <v>SINAPI 96869</v>
      </c>
      <c r="B9626" s="3" t="s">
        <v>21527</v>
      </c>
      <c r="C9626" s="3" t="s">
        <v>10948</v>
      </c>
      <c r="D9626" s="2" t="s">
        <v>17948</v>
      </c>
      <c r="E9626" s="3" t="s">
        <v>20622</v>
      </c>
      <c r="F9626" s="67" t="s">
        <v>31579</v>
      </c>
      <c r="G9626" s="67" t="s">
        <v>5500</v>
      </c>
      <c r="I9626" s="3" t="s">
        <v>6300</v>
      </c>
      <c r="J9626" s="3" t="str">
        <f>IF($B9626="SINAPI",IF(ISNUMBER(MATCH(Banco!$C9626,Analitico!$A:$A,0)),INDEX(Analitico!E:E,MATCH(Banco!$C9626,Analitico!$A:$A,0))&amp;"%",""),"")</f>
        <v/>
      </c>
      <c r="K9626" s="3" t="str">
        <f>IF($B9626="SINAPI",IF(ISNUMBER(MATCH(Banco!$C9626,Analitico!$A:$A,0)),INDEX(Analitico!F:F,MATCH(Banco!$C9626,Analitico!$A:$A,0))&amp;"%",""),"")</f>
        <v/>
      </c>
    </row>
    <row r="9627" spans="1:11" ht="22.5" x14ac:dyDescent="0.2">
      <c r="A9627" s="1" t="str">
        <f t="shared" si="151"/>
        <v>SINAPI 96870</v>
      </c>
      <c r="B9627" s="3" t="s">
        <v>21527</v>
      </c>
      <c r="C9627" s="3" t="s">
        <v>10949</v>
      </c>
      <c r="D9627" s="2" t="s">
        <v>17949</v>
      </c>
      <c r="E9627" s="3" t="s">
        <v>20622</v>
      </c>
      <c r="F9627" s="67" t="s">
        <v>28934</v>
      </c>
      <c r="G9627" s="67" t="s">
        <v>36830</v>
      </c>
      <c r="I9627" s="3" t="s">
        <v>6300</v>
      </c>
      <c r="J9627" s="3" t="str">
        <f>IF($B9627="SINAPI",IF(ISNUMBER(MATCH(Banco!$C9627,Analitico!$A:$A,0)),INDEX(Analitico!E:E,MATCH(Banco!$C9627,Analitico!$A:$A,0))&amp;"%",""),"")</f>
        <v/>
      </c>
      <c r="K9627" s="3" t="str">
        <f>IF($B9627="SINAPI",IF(ISNUMBER(MATCH(Banco!$C9627,Analitico!$A:$A,0)),INDEX(Analitico!F:F,MATCH(Banco!$C9627,Analitico!$A:$A,0))&amp;"%",""),"")</f>
        <v/>
      </c>
    </row>
    <row r="9628" spans="1:11" ht="22.5" x14ac:dyDescent="0.2">
      <c r="A9628" s="1" t="str">
        <f t="shared" si="151"/>
        <v>SINAPI 96871</v>
      </c>
      <c r="B9628" s="3" t="s">
        <v>21527</v>
      </c>
      <c r="C9628" s="3" t="s">
        <v>10950</v>
      </c>
      <c r="D9628" s="2" t="s">
        <v>17950</v>
      </c>
      <c r="E9628" s="3" t="s">
        <v>20622</v>
      </c>
      <c r="F9628" s="67" t="s">
        <v>39659</v>
      </c>
      <c r="G9628" s="67" t="s">
        <v>21889</v>
      </c>
      <c r="I9628" s="3" t="s">
        <v>6300</v>
      </c>
      <c r="J9628" s="3" t="str">
        <f>IF($B9628="SINAPI",IF(ISNUMBER(MATCH(Banco!$C9628,Analitico!$A:$A,0)),INDEX(Analitico!E:E,MATCH(Banco!$C9628,Analitico!$A:$A,0))&amp;"%",""),"")</f>
        <v/>
      </c>
      <c r="K9628" s="3" t="str">
        <f>IF($B9628="SINAPI",IF(ISNUMBER(MATCH(Banco!$C9628,Analitico!$A:$A,0)),INDEX(Analitico!F:F,MATCH(Banco!$C9628,Analitico!$A:$A,0))&amp;"%",""),"")</f>
        <v/>
      </c>
    </row>
    <row r="9629" spans="1:11" ht="22.5" x14ac:dyDescent="0.2">
      <c r="A9629" s="1" t="str">
        <f t="shared" si="151"/>
        <v>SINAPI 96872</v>
      </c>
      <c r="B9629" s="3" t="s">
        <v>21527</v>
      </c>
      <c r="C9629" s="3" t="s">
        <v>10951</v>
      </c>
      <c r="D9629" s="2" t="s">
        <v>17951</v>
      </c>
      <c r="E9629" s="3" t="s">
        <v>20622</v>
      </c>
      <c r="F9629" s="67" t="s">
        <v>32198</v>
      </c>
      <c r="G9629" s="67" t="s">
        <v>31978</v>
      </c>
      <c r="I9629" s="3" t="s">
        <v>6300</v>
      </c>
      <c r="J9629" s="3" t="str">
        <f>IF($B9629="SINAPI",IF(ISNUMBER(MATCH(Banco!$C9629,Analitico!$A:$A,0)),INDEX(Analitico!E:E,MATCH(Banco!$C9629,Analitico!$A:$A,0))&amp;"%",""),"")</f>
        <v/>
      </c>
      <c r="K9629" s="3" t="str">
        <f>IF($B9629="SINAPI",IF(ISNUMBER(MATCH(Banco!$C9629,Analitico!$A:$A,0)),INDEX(Analitico!F:F,MATCH(Banco!$C9629,Analitico!$A:$A,0))&amp;"%",""),"")</f>
        <v/>
      </c>
    </row>
    <row r="9630" spans="1:11" ht="22.5" x14ac:dyDescent="0.2">
      <c r="A9630" s="1" t="str">
        <f t="shared" si="151"/>
        <v>SINAPI 96873</v>
      </c>
      <c r="B9630" s="3" t="s">
        <v>21527</v>
      </c>
      <c r="C9630" s="3" t="s">
        <v>10952</v>
      </c>
      <c r="D9630" s="2" t="s">
        <v>17952</v>
      </c>
      <c r="E9630" s="3" t="s">
        <v>20622</v>
      </c>
      <c r="F9630" s="67" t="s">
        <v>39660</v>
      </c>
      <c r="G9630" s="67" t="s">
        <v>29453</v>
      </c>
      <c r="I9630" s="3" t="s">
        <v>6300</v>
      </c>
      <c r="J9630" s="3" t="str">
        <f>IF($B9630="SINAPI",IF(ISNUMBER(MATCH(Banco!$C9630,Analitico!$A:$A,0)),INDEX(Analitico!E:E,MATCH(Banco!$C9630,Analitico!$A:$A,0))&amp;"%",""),"")</f>
        <v/>
      </c>
      <c r="K9630" s="3" t="str">
        <f>IF($B9630="SINAPI",IF(ISNUMBER(MATCH(Banco!$C9630,Analitico!$A:$A,0)),INDEX(Analitico!F:F,MATCH(Banco!$C9630,Analitico!$A:$A,0))&amp;"%",""),"")</f>
        <v/>
      </c>
    </row>
    <row r="9631" spans="1:11" ht="22.5" x14ac:dyDescent="0.2">
      <c r="A9631" s="1" t="str">
        <f t="shared" si="151"/>
        <v>SINAPI 96874</v>
      </c>
      <c r="B9631" s="3" t="s">
        <v>21527</v>
      </c>
      <c r="C9631" s="3" t="s">
        <v>10953</v>
      </c>
      <c r="D9631" s="2" t="s">
        <v>17953</v>
      </c>
      <c r="E9631" s="3" t="s">
        <v>20622</v>
      </c>
      <c r="F9631" s="67" t="s">
        <v>39661</v>
      </c>
      <c r="G9631" s="67" t="s">
        <v>33288</v>
      </c>
      <c r="I9631" s="3" t="s">
        <v>6300</v>
      </c>
      <c r="J9631" s="3" t="str">
        <f>IF($B9631="SINAPI",IF(ISNUMBER(MATCH(Banco!$C9631,Analitico!$A:$A,0)),INDEX(Analitico!E:E,MATCH(Banco!$C9631,Analitico!$A:$A,0))&amp;"%",""),"")</f>
        <v/>
      </c>
      <c r="K9631" s="3" t="str">
        <f>IF($B9631="SINAPI",IF(ISNUMBER(MATCH(Banco!$C9631,Analitico!$A:$A,0)),INDEX(Analitico!F:F,MATCH(Banco!$C9631,Analitico!$A:$A,0))&amp;"%",""),"")</f>
        <v/>
      </c>
    </row>
    <row r="9632" spans="1:11" ht="22.5" x14ac:dyDescent="0.2">
      <c r="A9632" s="1" t="str">
        <f t="shared" si="151"/>
        <v>SINAPI 96875</v>
      </c>
      <c r="B9632" s="3" t="s">
        <v>21527</v>
      </c>
      <c r="C9632" s="3" t="s">
        <v>10954</v>
      </c>
      <c r="D9632" s="2" t="s">
        <v>17954</v>
      </c>
      <c r="E9632" s="3" t="s">
        <v>20622</v>
      </c>
      <c r="F9632" s="67" t="s">
        <v>39662</v>
      </c>
      <c r="G9632" s="67" t="s">
        <v>36831</v>
      </c>
      <c r="I9632" s="3" t="s">
        <v>6300</v>
      </c>
      <c r="J9632" s="3" t="str">
        <f>IF($B9632="SINAPI",IF(ISNUMBER(MATCH(Banco!$C9632,Analitico!$A:$A,0)),INDEX(Analitico!E:E,MATCH(Banco!$C9632,Analitico!$A:$A,0))&amp;"%",""),"")</f>
        <v/>
      </c>
      <c r="K9632" s="3" t="str">
        <f>IF($B9632="SINAPI",IF(ISNUMBER(MATCH(Banco!$C9632,Analitico!$A:$A,0)),INDEX(Analitico!F:F,MATCH(Banco!$C9632,Analitico!$A:$A,0))&amp;"%",""),"")</f>
        <v/>
      </c>
    </row>
    <row r="9633" spans="1:11" ht="22.5" x14ac:dyDescent="0.2">
      <c r="A9633" s="1" t="str">
        <f t="shared" si="151"/>
        <v>SINAPI 96876</v>
      </c>
      <c r="B9633" s="3" t="s">
        <v>21527</v>
      </c>
      <c r="C9633" s="3" t="s">
        <v>10955</v>
      </c>
      <c r="D9633" s="2" t="s">
        <v>17955</v>
      </c>
      <c r="E9633" s="3" t="s">
        <v>20622</v>
      </c>
      <c r="F9633" s="67" t="s">
        <v>39663</v>
      </c>
      <c r="G9633" s="67" t="s">
        <v>36832</v>
      </c>
      <c r="I9633" s="3" t="s">
        <v>6300</v>
      </c>
      <c r="J9633" s="3" t="str">
        <f>IF($B9633="SINAPI",IF(ISNUMBER(MATCH(Banco!$C9633,Analitico!$A:$A,0)),INDEX(Analitico!E:E,MATCH(Banco!$C9633,Analitico!$A:$A,0))&amp;"%",""),"")</f>
        <v/>
      </c>
      <c r="K9633" s="3" t="str">
        <f>IF($B9633="SINAPI",IF(ISNUMBER(MATCH(Banco!$C9633,Analitico!$A:$A,0)),INDEX(Analitico!F:F,MATCH(Banco!$C9633,Analitico!$A:$A,0))&amp;"%",""),"")</f>
        <v/>
      </c>
    </row>
    <row r="9634" spans="1:11" ht="22.5" x14ac:dyDescent="0.2">
      <c r="A9634" s="1" t="str">
        <f t="shared" si="151"/>
        <v>SINAPI 96878</v>
      </c>
      <c r="B9634" s="3" t="s">
        <v>21527</v>
      </c>
      <c r="C9634" s="3" t="s">
        <v>10956</v>
      </c>
      <c r="D9634" s="2" t="s">
        <v>17956</v>
      </c>
      <c r="E9634" s="3" t="s">
        <v>20622</v>
      </c>
      <c r="F9634" s="67" t="s">
        <v>39664</v>
      </c>
      <c r="G9634" s="67" t="s">
        <v>36833</v>
      </c>
      <c r="I9634" s="3" t="s">
        <v>6300</v>
      </c>
      <c r="J9634" s="3" t="str">
        <f>IF($B9634="SINAPI",IF(ISNUMBER(MATCH(Banco!$C9634,Analitico!$A:$A,0)),INDEX(Analitico!E:E,MATCH(Banco!$C9634,Analitico!$A:$A,0))&amp;"%",""),"")</f>
        <v/>
      </c>
      <c r="K9634" s="3" t="str">
        <f>IF($B9634="SINAPI",IF(ISNUMBER(MATCH(Banco!$C9634,Analitico!$A:$A,0)),INDEX(Analitico!F:F,MATCH(Banco!$C9634,Analitico!$A:$A,0))&amp;"%",""),"")</f>
        <v/>
      </c>
    </row>
    <row r="9635" spans="1:11" ht="22.5" x14ac:dyDescent="0.2">
      <c r="A9635" s="1" t="str">
        <f t="shared" ref="A9635:A9698" si="152">CONCATENAR</f>
        <v>SINAPI 96879</v>
      </c>
      <c r="B9635" s="3" t="s">
        <v>21527</v>
      </c>
      <c r="C9635" s="3" t="s">
        <v>10957</v>
      </c>
      <c r="D9635" s="2" t="s">
        <v>17957</v>
      </c>
      <c r="E9635" s="3" t="s">
        <v>20622</v>
      </c>
      <c r="F9635" s="67" t="s">
        <v>39665</v>
      </c>
      <c r="G9635" s="67" t="s">
        <v>36834</v>
      </c>
      <c r="I9635" s="3" t="s">
        <v>6300</v>
      </c>
      <c r="J9635" s="3" t="str">
        <f>IF($B9635="SINAPI",IF(ISNUMBER(MATCH(Banco!$C9635,Analitico!$A:$A,0)),INDEX(Analitico!E:E,MATCH(Banco!$C9635,Analitico!$A:$A,0))&amp;"%",""),"")</f>
        <v/>
      </c>
      <c r="K9635" s="3" t="str">
        <f>IF($B9635="SINAPI",IF(ISNUMBER(MATCH(Banco!$C9635,Analitico!$A:$A,0)),INDEX(Analitico!F:F,MATCH(Banco!$C9635,Analitico!$A:$A,0))&amp;"%",""),"")</f>
        <v/>
      </c>
    </row>
    <row r="9636" spans="1:11" ht="22.5" x14ac:dyDescent="0.2">
      <c r="A9636" s="1" t="str">
        <f t="shared" si="152"/>
        <v>SINAPI 96881</v>
      </c>
      <c r="B9636" s="3" t="s">
        <v>21527</v>
      </c>
      <c r="C9636" s="3" t="s">
        <v>10958</v>
      </c>
      <c r="D9636" s="2" t="s">
        <v>17958</v>
      </c>
      <c r="E9636" s="3" t="s">
        <v>20622</v>
      </c>
      <c r="F9636" s="67" t="s">
        <v>39666</v>
      </c>
      <c r="G9636" s="67" t="s">
        <v>36835</v>
      </c>
      <c r="I9636" s="3" t="s">
        <v>6300</v>
      </c>
      <c r="J9636" s="3" t="str">
        <f>IF($B9636="SINAPI",IF(ISNUMBER(MATCH(Banco!$C9636,Analitico!$A:$A,0)),INDEX(Analitico!E:E,MATCH(Banco!$C9636,Analitico!$A:$A,0))&amp;"%",""),"")</f>
        <v/>
      </c>
      <c r="K9636" s="3" t="str">
        <f>IF($B9636="SINAPI",IF(ISNUMBER(MATCH(Banco!$C9636,Analitico!$A:$A,0)),INDEX(Analitico!F:F,MATCH(Banco!$C9636,Analitico!$A:$A,0))&amp;"%",""),"")</f>
        <v/>
      </c>
    </row>
    <row r="9637" spans="1:11" ht="22.5" x14ac:dyDescent="0.2">
      <c r="A9637" s="1" t="str">
        <f t="shared" si="152"/>
        <v>SINAPI 97430</v>
      </c>
      <c r="B9637" s="3" t="s">
        <v>21527</v>
      </c>
      <c r="C9637" s="3" t="s">
        <v>10959</v>
      </c>
      <c r="D9637" s="2" t="s">
        <v>17959</v>
      </c>
      <c r="E9637" s="3" t="s">
        <v>20622</v>
      </c>
      <c r="F9637" s="67" t="s">
        <v>30066</v>
      </c>
      <c r="G9637" s="67" t="s">
        <v>36836</v>
      </c>
      <c r="I9637" s="3" t="s">
        <v>6300</v>
      </c>
      <c r="J9637" s="3" t="str">
        <f>IF($B9637="SINAPI",IF(ISNUMBER(MATCH(Banco!$C9637,Analitico!$A:$A,0)),INDEX(Analitico!E:E,MATCH(Banco!$C9637,Analitico!$A:$A,0))&amp;"%",""),"")</f>
        <v/>
      </c>
      <c r="K9637" s="3" t="str">
        <f>IF($B9637="SINAPI",IF(ISNUMBER(MATCH(Banco!$C9637,Analitico!$A:$A,0)),INDEX(Analitico!F:F,MATCH(Banco!$C9637,Analitico!$A:$A,0))&amp;"%",""),"")</f>
        <v/>
      </c>
    </row>
    <row r="9638" spans="1:11" ht="22.5" x14ac:dyDescent="0.2">
      <c r="A9638" s="1" t="str">
        <f t="shared" si="152"/>
        <v>SINAPI 97431</v>
      </c>
      <c r="B9638" s="3" t="s">
        <v>21527</v>
      </c>
      <c r="C9638" s="3" t="s">
        <v>10960</v>
      </c>
      <c r="D9638" s="2" t="s">
        <v>17960</v>
      </c>
      <c r="E9638" s="3" t="s">
        <v>20622</v>
      </c>
      <c r="F9638" s="67" t="s">
        <v>39667</v>
      </c>
      <c r="G9638" s="67" t="s">
        <v>29734</v>
      </c>
      <c r="I9638" s="3" t="s">
        <v>6300</v>
      </c>
      <c r="J9638" s="3" t="str">
        <f>IF($B9638="SINAPI",IF(ISNUMBER(MATCH(Banco!$C9638,Analitico!$A:$A,0)),INDEX(Analitico!E:E,MATCH(Banco!$C9638,Analitico!$A:$A,0))&amp;"%",""),"")</f>
        <v/>
      </c>
      <c r="K9638" s="3" t="str">
        <f>IF($B9638="SINAPI",IF(ISNUMBER(MATCH(Banco!$C9638,Analitico!$A:$A,0)),INDEX(Analitico!F:F,MATCH(Banco!$C9638,Analitico!$A:$A,0))&amp;"%",""),"")</f>
        <v/>
      </c>
    </row>
    <row r="9639" spans="1:11" ht="22.5" x14ac:dyDescent="0.2">
      <c r="A9639" s="1" t="str">
        <f t="shared" si="152"/>
        <v>SINAPI 97432</v>
      </c>
      <c r="B9639" s="3" t="s">
        <v>21527</v>
      </c>
      <c r="C9639" s="3" t="s">
        <v>10961</v>
      </c>
      <c r="D9639" s="2" t="s">
        <v>17961</v>
      </c>
      <c r="E9639" s="3" t="s">
        <v>20622</v>
      </c>
      <c r="F9639" s="67" t="s">
        <v>31967</v>
      </c>
      <c r="G9639" s="67" t="s">
        <v>20882</v>
      </c>
      <c r="I9639" s="3" t="s">
        <v>6300</v>
      </c>
      <c r="J9639" s="3" t="str">
        <f>IF($B9639="SINAPI",IF(ISNUMBER(MATCH(Banco!$C9639,Analitico!$A:$A,0)),INDEX(Analitico!E:E,MATCH(Banco!$C9639,Analitico!$A:$A,0))&amp;"%",""),"")</f>
        <v/>
      </c>
      <c r="K9639" s="3" t="str">
        <f>IF($B9639="SINAPI",IF(ISNUMBER(MATCH(Banco!$C9639,Analitico!$A:$A,0)),INDEX(Analitico!F:F,MATCH(Banco!$C9639,Analitico!$A:$A,0))&amp;"%",""),"")</f>
        <v/>
      </c>
    </row>
    <row r="9640" spans="1:11" ht="22.5" x14ac:dyDescent="0.2">
      <c r="A9640" s="1" t="str">
        <f t="shared" si="152"/>
        <v>SINAPI 97433</v>
      </c>
      <c r="B9640" s="3" t="s">
        <v>21527</v>
      </c>
      <c r="C9640" s="3" t="s">
        <v>10962</v>
      </c>
      <c r="D9640" s="2" t="s">
        <v>17962</v>
      </c>
      <c r="E9640" s="3" t="s">
        <v>20622</v>
      </c>
      <c r="F9640" s="67" t="s">
        <v>21887</v>
      </c>
      <c r="G9640" s="67" t="s">
        <v>36837</v>
      </c>
      <c r="I9640" s="3" t="s">
        <v>6300</v>
      </c>
      <c r="J9640" s="3" t="str">
        <f>IF($B9640="SINAPI",IF(ISNUMBER(MATCH(Banco!$C9640,Analitico!$A:$A,0)),INDEX(Analitico!E:E,MATCH(Banco!$C9640,Analitico!$A:$A,0))&amp;"%",""),"")</f>
        <v/>
      </c>
      <c r="K9640" s="3" t="str">
        <f>IF($B9640="SINAPI",IF(ISNUMBER(MATCH(Banco!$C9640,Analitico!$A:$A,0)),INDEX(Analitico!F:F,MATCH(Banco!$C9640,Analitico!$A:$A,0))&amp;"%",""),"")</f>
        <v/>
      </c>
    </row>
    <row r="9641" spans="1:11" ht="22.5" x14ac:dyDescent="0.2">
      <c r="A9641" s="1" t="str">
        <f t="shared" si="152"/>
        <v>SINAPI 97434</v>
      </c>
      <c r="B9641" s="3" t="s">
        <v>21527</v>
      </c>
      <c r="C9641" s="3" t="s">
        <v>10963</v>
      </c>
      <c r="D9641" s="2" t="s">
        <v>17963</v>
      </c>
      <c r="E9641" s="3" t="s">
        <v>20622</v>
      </c>
      <c r="F9641" s="67" t="s">
        <v>39668</v>
      </c>
      <c r="G9641" s="67" t="s">
        <v>36838</v>
      </c>
      <c r="I9641" s="3" t="s">
        <v>6300</v>
      </c>
      <c r="J9641" s="3" t="str">
        <f>IF($B9641="SINAPI",IF(ISNUMBER(MATCH(Banco!$C9641,Analitico!$A:$A,0)),INDEX(Analitico!E:E,MATCH(Banco!$C9641,Analitico!$A:$A,0))&amp;"%",""),"")</f>
        <v/>
      </c>
      <c r="K9641" s="3" t="str">
        <f>IF($B9641="SINAPI",IF(ISNUMBER(MATCH(Banco!$C9641,Analitico!$A:$A,0)),INDEX(Analitico!F:F,MATCH(Banco!$C9641,Analitico!$A:$A,0))&amp;"%",""),"")</f>
        <v/>
      </c>
    </row>
    <row r="9642" spans="1:11" ht="22.5" x14ac:dyDescent="0.2">
      <c r="A9642" s="1" t="str">
        <f t="shared" si="152"/>
        <v>SINAPI 97435</v>
      </c>
      <c r="B9642" s="3" t="s">
        <v>21527</v>
      </c>
      <c r="C9642" s="3" t="s">
        <v>10964</v>
      </c>
      <c r="D9642" s="2" t="s">
        <v>17964</v>
      </c>
      <c r="E9642" s="3" t="s">
        <v>20622</v>
      </c>
      <c r="F9642" s="67" t="s">
        <v>39669</v>
      </c>
      <c r="G9642" s="67" t="s">
        <v>21740</v>
      </c>
      <c r="I9642" s="3" t="s">
        <v>6300</v>
      </c>
      <c r="J9642" s="3" t="str">
        <f>IF($B9642="SINAPI",IF(ISNUMBER(MATCH(Banco!$C9642,Analitico!$A:$A,0)),INDEX(Analitico!E:E,MATCH(Banco!$C9642,Analitico!$A:$A,0))&amp;"%",""),"")</f>
        <v/>
      </c>
      <c r="K9642" s="3" t="str">
        <f>IF($B9642="SINAPI",IF(ISNUMBER(MATCH(Banco!$C9642,Analitico!$A:$A,0)),INDEX(Analitico!F:F,MATCH(Banco!$C9642,Analitico!$A:$A,0))&amp;"%",""),"")</f>
        <v/>
      </c>
    </row>
    <row r="9643" spans="1:11" ht="22.5" x14ac:dyDescent="0.2">
      <c r="A9643" s="1" t="str">
        <f t="shared" si="152"/>
        <v>SINAPI 97436</v>
      </c>
      <c r="B9643" s="3" t="s">
        <v>21527</v>
      </c>
      <c r="C9643" s="3" t="s">
        <v>10965</v>
      </c>
      <c r="D9643" s="2" t="s">
        <v>17965</v>
      </c>
      <c r="E9643" s="3" t="s">
        <v>20622</v>
      </c>
      <c r="F9643" s="67" t="s">
        <v>39670</v>
      </c>
      <c r="G9643" s="67" t="s">
        <v>31673</v>
      </c>
      <c r="I9643" s="3" t="s">
        <v>6300</v>
      </c>
      <c r="J9643" s="3" t="str">
        <f>IF($B9643="SINAPI",IF(ISNUMBER(MATCH(Banco!$C9643,Analitico!$A:$A,0)),INDEX(Analitico!E:E,MATCH(Banco!$C9643,Analitico!$A:$A,0))&amp;"%",""),"")</f>
        <v/>
      </c>
      <c r="K9643" s="3" t="str">
        <f>IF($B9643="SINAPI",IF(ISNUMBER(MATCH(Banco!$C9643,Analitico!$A:$A,0)),INDEX(Analitico!F:F,MATCH(Banco!$C9643,Analitico!$A:$A,0))&amp;"%",""),"")</f>
        <v/>
      </c>
    </row>
    <row r="9644" spans="1:11" ht="22.5" x14ac:dyDescent="0.2">
      <c r="A9644" s="1" t="str">
        <f t="shared" si="152"/>
        <v>SINAPI 97437</v>
      </c>
      <c r="B9644" s="3" t="s">
        <v>21527</v>
      </c>
      <c r="C9644" s="3" t="s">
        <v>10966</v>
      </c>
      <c r="D9644" s="2" t="s">
        <v>17966</v>
      </c>
      <c r="E9644" s="3" t="s">
        <v>20622</v>
      </c>
      <c r="F9644" s="67" t="s">
        <v>39671</v>
      </c>
      <c r="G9644" s="67" t="s">
        <v>36839</v>
      </c>
      <c r="I9644" s="3" t="s">
        <v>6300</v>
      </c>
      <c r="J9644" s="3" t="str">
        <f>IF($B9644="SINAPI",IF(ISNUMBER(MATCH(Banco!$C9644,Analitico!$A:$A,0)),INDEX(Analitico!E:E,MATCH(Banco!$C9644,Analitico!$A:$A,0))&amp;"%",""),"")</f>
        <v/>
      </c>
      <c r="K9644" s="3" t="str">
        <f>IF($B9644="SINAPI",IF(ISNUMBER(MATCH(Banco!$C9644,Analitico!$A:$A,0)),INDEX(Analitico!F:F,MATCH(Banco!$C9644,Analitico!$A:$A,0))&amp;"%",""),"")</f>
        <v/>
      </c>
    </row>
    <row r="9645" spans="1:11" ht="22.5" x14ac:dyDescent="0.2">
      <c r="A9645" s="1" t="str">
        <f t="shared" si="152"/>
        <v>SINAPI 97438</v>
      </c>
      <c r="B9645" s="3" t="s">
        <v>21527</v>
      </c>
      <c r="C9645" s="3" t="s">
        <v>10967</v>
      </c>
      <c r="D9645" s="2" t="s">
        <v>17967</v>
      </c>
      <c r="E9645" s="3" t="s">
        <v>20622</v>
      </c>
      <c r="F9645" s="67" t="s">
        <v>34760</v>
      </c>
      <c r="G9645" s="67" t="s">
        <v>36840</v>
      </c>
      <c r="I9645" s="3" t="s">
        <v>6300</v>
      </c>
      <c r="J9645" s="3" t="str">
        <f>IF($B9645="SINAPI",IF(ISNUMBER(MATCH(Banco!$C9645,Analitico!$A:$A,0)),INDEX(Analitico!E:E,MATCH(Banco!$C9645,Analitico!$A:$A,0))&amp;"%",""),"")</f>
        <v/>
      </c>
      <c r="K9645" s="3" t="str">
        <f>IF($B9645="SINAPI",IF(ISNUMBER(MATCH(Banco!$C9645,Analitico!$A:$A,0)),INDEX(Analitico!F:F,MATCH(Banco!$C9645,Analitico!$A:$A,0))&amp;"%",""),"")</f>
        <v/>
      </c>
    </row>
    <row r="9646" spans="1:11" ht="22.5" x14ac:dyDescent="0.2">
      <c r="A9646" s="1" t="str">
        <f t="shared" si="152"/>
        <v>SINAPI 97439</v>
      </c>
      <c r="B9646" s="3" t="s">
        <v>21527</v>
      </c>
      <c r="C9646" s="3" t="s">
        <v>10968</v>
      </c>
      <c r="D9646" s="2" t="s">
        <v>17968</v>
      </c>
      <c r="E9646" s="3" t="s">
        <v>20622</v>
      </c>
      <c r="F9646" s="67" t="s">
        <v>35054</v>
      </c>
      <c r="G9646" s="67" t="s">
        <v>36841</v>
      </c>
      <c r="I9646" s="3" t="s">
        <v>6300</v>
      </c>
      <c r="J9646" s="3" t="str">
        <f>IF($B9646="SINAPI",IF(ISNUMBER(MATCH(Banco!$C9646,Analitico!$A:$A,0)),INDEX(Analitico!E:E,MATCH(Banco!$C9646,Analitico!$A:$A,0))&amp;"%",""),"")</f>
        <v/>
      </c>
      <c r="K9646" s="3" t="str">
        <f>IF($B9646="SINAPI",IF(ISNUMBER(MATCH(Banco!$C9646,Analitico!$A:$A,0)),INDEX(Analitico!F:F,MATCH(Banco!$C9646,Analitico!$A:$A,0))&amp;"%",""),"")</f>
        <v/>
      </c>
    </row>
    <row r="9647" spans="1:11" ht="22.5" x14ac:dyDescent="0.2">
      <c r="A9647" s="1" t="str">
        <f t="shared" si="152"/>
        <v>SINAPI 97440</v>
      </c>
      <c r="B9647" s="3" t="s">
        <v>21527</v>
      </c>
      <c r="C9647" s="3" t="s">
        <v>10969</v>
      </c>
      <c r="D9647" s="2" t="s">
        <v>17969</v>
      </c>
      <c r="E9647" s="3" t="s">
        <v>20622</v>
      </c>
      <c r="F9647" s="67" t="s">
        <v>30012</v>
      </c>
      <c r="G9647" s="67" t="s">
        <v>36842</v>
      </c>
      <c r="I9647" s="3" t="s">
        <v>6300</v>
      </c>
      <c r="J9647" s="3" t="str">
        <f>IF($B9647="SINAPI",IF(ISNUMBER(MATCH(Banco!$C9647,Analitico!$A:$A,0)),INDEX(Analitico!E:E,MATCH(Banco!$C9647,Analitico!$A:$A,0))&amp;"%",""),"")</f>
        <v/>
      </c>
      <c r="K9647" s="3" t="str">
        <f>IF($B9647="SINAPI",IF(ISNUMBER(MATCH(Banco!$C9647,Analitico!$A:$A,0)),INDEX(Analitico!F:F,MATCH(Banco!$C9647,Analitico!$A:$A,0))&amp;"%",""),"")</f>
        <v/>
      </c>
    </row>
    <row r="9648" spans="1:11" ht="22.5" x14ac:dyDescent="0.2">
      <c r="A9648" s="1" t="str">
        <f t="shared" si="152"/>
        <v>SINAPI 97442</v>
      </c>
      <c r="B9648" s="3" t="s">
        <v>21527</v>
      </c>
      <c r="C9648" s="3" t="s">
        <v>10970</v>
      </c>
      <c r="D9648" s="2" t="s">
        <v>17970</v>
      </c>
      <c r="E9648" s="3" t="s">
        <v>20622</v>
      </c>
      <c r="F9648" s="67" t="s">
        <v>29437</v>
      </c>
      <c r="G9648" s="67" t="s">
        <v>36843</v>
      </c>
      <c r="I9648" s="3" t="s">
        <v>6300</v>
      </c>
      <c r="J9648" s="3" t="str">
        <f>IF($B9648="SINAPI",IF(ISNUMBER(MATCH(Banco!$C9648,Analitico!$A:$A,0)),INDEX(Analitico!E:E,MATCH(Banco!$C9648,Analitico!$A:$A,0))&amp;"%",""),"")</f>
        <v/>
      </c>
      <c r="K9648" s="3" t="str">
        <f>IF($B9648="SINAPI",IF(ISNUMBER(MATCH(Banco!$C9648,Analitico!$A:$A,0)),INDEX(Analitico!F:F,MATCH(Banco!$C9648,Analitico!$A:$A,0))&amp;"%",""),"")</f>
        <v/>
      </c>
    </row>
    <row r="9649" spans="1:11" ht="22.5" x14ac:dyDescent="0.2">
      <c r="A9649" s="1" t="str">
        <f t="shared" si="152"/>
        <v>SINAPI 97443</v>
      </c>
      <c r="B9649" s="3" t="s">
        <v>21527</v>
      </c>
      <c r="C9649" s="3" t="s">
        <v>10971</v>
      </c>
      <c r="D9649" s="2" t="s">
        <v>17971</v>
      </c>
      <c r="E9649" s="3" t="s">
        <v>20622</v>
      </c>
      <c r="F9649" s="67" t="s">
        <v>31752</v>
      </c>
      <c r="G9649" s="67" t="s">
        <v>6208</v>
      </c>
      <c r="I9649" s="3" t="s">
        <v>6300</v>
      </c>
      <c r="J9649" s="3" t="str">
        <f>IF($B9649="SINAPI",IF(ISNUMBER(MATCH(Banco!$C9649,Analitico!$A:$A,0)),INDEX(Analitico!E:E,MATCH(Banco!$C9649,Analitico!$A:$A,0))&amp;"%",""),"")</f>
        <v/>
      </c>
      <c r="K9649" s="3" t="str">
        <f>IF($B9649="SINAPI",IF(ISNUMBER(MATCH(Banco!$C9649,Analitico!$A:$A,0)),INDEX(Analitico!F:F,MATCH(Banco!$C9649,Analitico!$A:$A,0))&amp;"%",""),"")</f>
        <v/>
      </c>
    </row>
    <row r="9650" spans="1:11" ht="22.5" x14ac:dyDescent="0.2">
      <c r="A9650" s="1" t="str">
        <f t="shared" si="152"/>
        <v>SINAPI 97444</v>
      </c>
      <c r="B9650" s="3" t="s">
        <v>21527</v>
      </c>
      <c r="C9650" s="3" t="s">
        <v>10972</v>
      </c>
      <c r="D9650" s="2" t="s">
        <v>17972</v>
      </c>
      <c r="E9650" s="3" t="s">
        <v>20622</v>
      </c>
      <c r="F9650" s="67" t="s">
        <v>21551</v>
      </c>
      <c r="G9650" s="67" t="s">
        <v>36844</v>
      </c>
      <c r="I9650" s="3" t="s">
        <v>6300</v>
      </c>
      <c r="J9650" s="3" t="str">
        <f>IF($B9650="SINAPI",IF(ISNUMBER(MATCH(Banco!$C9650,Analitico!$A:$A,0)),INDEX(Analitico!E:E,MATCH(Banco!$C9650,Analitico!$A:$A,0))&amp;"%",""),"")</f>
        <v/>
      </c>
      <c r="K9650" s="3" t="str">
        <f>IF($B9650="SINAPI",IF(ISNUMBER(MATCH(Banco!$C9650,Analitico!$A:$A,0)),INDEX(Analitico!F:F,MATCH(Banco!$C9650,Analitico!$A:$A,0))&amp;"%",""),"")</f>
        <v/>
      </c>
    </row>
    <row r="9651" spans="1:11" ht="22.5" x14ac:dyDescent="0.2">
      <c r="A9651" s="1" t="str">
        <f t="shared" si="152"/>
        <v>SINAPI 97446</v>
      </c>
      <c r="B9651" s="3" t="s">
        <v>21527</v>
      </c>
      <c r="C9651" s="3" t="s">
        <v>10973</v>
      </c>
      <c r="D9651" s="2" t="s">
        <v>17973</v>
      </c>
      <c r="E9651" s="3" t="s">
        <v>20622</v>
      </c>
      <c r="F9651" s="67" t="s">
        <v>39672</v>
      </c>
      <c r="G9651" s="67" t="s">
        <v>36845</v>
      </c>
      <c r="I9651" s="3" t="s">
        <v>6300</v>
      </c>
      <c r="J9651" s="3" t="str">
        <f>IF($B9651="SINAPI",IF(ISNUMBER(MATCH(Banco!$C9651,Analitico!$A:$A,0)),INDEX(Analitico!E:E,MATCH(Banco!$C9651,Analitico!$A:$A,0))&amp;"%",""),"")</f>
        <v/>
      </c>
      <c r="K9651" s="3" t="str">
        <f>IF($B9651="SINAPI",IF(ISNUMBER(MATCH(Banco!$C9651,Analitico!$A:$A,0)),INDEX(Analitico!F:F,MATCH(Banco!$C9651,Analitico!$A:$A,0))&amp;"%",""),"")</f>
        <v/>
      </c>
    </row>
    <row r="9652" spans="1:11" ht="22.5" x14ac:dyDescent="0.2">
      <c r="A9652" s="1" t="str">
        <f t="shared" si="152"/>
        <v>SINAPI 97447</v>
      </c>
      <c r="B9652" s="3" t="s">
        <v>21527</v>
      </c>
      <c r="C9652" s="3" t="s">
        <v>10974</v>
      </c>
      <c r="D9652" s="2" t="s">
        <v>17974</v>
      </c>
      <c r="E9652" s="3" t="s">
        <v>20622</v>
      </c>
      <c r="F9652" s="67" t="s">
        <v>39672</v>
      </c>
      <c r="G9652" s="67" t="s">
        <v>36845</v>
      </c>
      <c r="I9652" s="3" t="s">
        <v>6300</v>
      </c>
      <c r="J9652" s="3" t="str">
        <f>IF($B9652="SINAPI",IF(ISNUMBER(MATCH(Banco!$C9652,Analitico!$A:$A,0)),INDEX(Analitico!E:E,MATCH(Banco!$C9652,Analitico!$A:$A,0))&amp;"%",""),"")</f>
        <v/>
      </c>
      <c r="K9652" s="3" t="str">
        <f>IF($B9652="SINAPI",IF(ISNUMBER(MATCH(Banco!$C9652,Analitico!$A:$A,0)),INDEX(Analitico!F:F,MATCH(Banco!$C9652,Analitico!$A:$A,0))&amp;"%",""),"")</f>
        <v/>
      </c>
    </row>
    <row r="9653" spans="1:11" ht="22.5" x14ac:dyDescent="0.2">
      <c r="A9653" s="1" t="str">
        <f t="shared" si="152"/>
        <v>SINAPI 97449</v>
      </c>
      <c r="B9653" s="3" t="s">
        <v>21527</v>
      </c>
      <c r="C9653" s="3" t="s">
        <v>10975</v>
      </c>
      <c r="D9653" s="2" t="s">
        <v>17975</v>
      </c>
      <c r="E9653" s="3" t="s">
        <v>20622</v>
      </c>
      <c r="F9653" s="67" t="s">
        <v>39673</v>
      </c>
      <c r="G9653" s="67" t="s">
        <v>36846</v>
      </c>
      <c r="I9653" s="3" t="s">
        <v>6300</v>
      </c>
      <c r="J9653" s="3" t="str">
        <f>IF($B9653="SINAPI",IF(ISNUMBER(MATCH(Banco!$C9653,Analitico!$A:$A,0)),INDEX(Analitico!E:E,MATCH(Banco!$C9653,Analitico!$A:$A,0))&amp;"%",""),"")</f>
        <v/>
      </c>
      <c r="K9653" s="3" t="str">
        <f>IF($B9653="SINAPI",IF(ISNUMBER(MATCH(Banco!$C9653,Analitico!$A:$A,0)),INDEX(Analitico!F:F,MATCH(Banco!$C9653,Analitico!$A:$A,0))&amp;"%",""),"")</f>
        <v/>
      </c>
    </row>
    <row r="9654" spans="1:11" ht="22.5" x14ac:dyDescent="0.2">
      <c r="A9654" s="1" t="str">
        <f t="shared" si="152"/>
        <v>SINAPI 97450</v>
      </c>
      <c r="B9654" s="3" t="s">
        <v>21527</v>
      </c>
      <c r="C9654" s="3" t="s">
        <v>10976</v>
      </c>
      <c r="D9654" s="2" t="s">
        <v>17976</v>
      </c>
      <c r="E9654" s="3" t="s">
        <v>20622</v>
      </c>
      <c r="F9654" s="67" t="s">
        <v>39674</v>
      </c>
      <c r="G9654" s="67" t="s">
        <v>36847</v>
      </c>
      <c r="I9654" s="3" t="s">
        <v>6300</v>
      </c>
      <c r="J9654" s="3" t="str">
        <f>IF($B9654="SINAPI",IF(ISNUMBER(MATCH(Banco!$C9654,Analitico!$A:$A,0)),INDEX(Analitico!E:E,MATCH(Banco!$C9654,Analitico!$A:$A,0))&amp;"%",""),"")</f>
        <v/>
      </c>
      <c r="K9654" s="3" t="str">
        <f>IF($B9654="SINAPI",IF(ISNUMBER(MATCH(Banco!$C9654,Analitico!$A:$A,0)),INDEX(Analitico!F:F,MATCH(Banco!$C9654,Analitico!$A:$A,0))&amp;"%",""),"")</f>
        <v/>
      </c>
    </row>
    <row r="9655" spans="1:11" ht="22.5" x14ac:dyDescent="0.2">
      <c r="A9655" s="1" t="str">
        <f t="shared" si="152"/>
        <v>SINAPI 97452</v>
      </c>
      <c r="B9655" s="3" t="s">
        <v>21527</v>
      </c>
      <c r="C9655" s="3" t="s">
        <v>10977</v>
      </c>
      <c r="D9655" s="2" t="s">
        <v>17977</v>
      </c>
      <c r="E9655" s="3" t="s">
        <v>20622</v>
      </c>
      <c r="F9655" s="67" t="s">
        <v>31581</v>
      </c>
      <c r="G9655" s="67" t="s">
        <v>36848</v>
      </c>
      <c r="I9655" s="3" t="s">
        <v>6300</v>
      </c>
      <c r="J9655" s="3" t="str">
        <f>IF($B9655="SINAPI",IF(ISNUMBER(MATCH(Banco!$C9655,Analitico!$A:$A,0)),INDEX(Analitico!E:E,MATCH(Banco!$C9655,Analitico!$A:$A,0))&amp;"%",""),"")</f>
        <v/>
      </c>
      <c r="K9655" s="3" t="str">
        <f>IF($B9655="SINAPI",IF(ISNUMBER(MATCH(Banco!$C9655,Analitico!$A:$A,0)),INDEX(Analitico!F:F,MATCH(Banco!$C9655,Analitico!$A:$A,0))&amp;"%",""),"")</f>
        <v/>
      </c>
    </row>
    <row r="9656" spans="1:11" ht="22.5" x14ac:dyDescent="0.2">
      <c r="A9656" s="1" t="str">
        <f t="shared" si="152"/>
        <v>SINAPI 97453</v>
      </c>
      <c r="B9656" s="3" t="s">
        <v>21527</v>
      </c>
      <c r="C9656" s="3" t="s">
        <v>10978</v>
      </c>
      <c r="D9656" s="2" t="s">
        <v>17978</v>
      </c>
      <c r="E9656" s="3" t="s">
        <v>20622</v>
      </c>
      <c r="F9656" s="67" t="s">
        <v>39675</v>
      </c>
      <c r="G9656" s="67" t="s">
        <v>31905</v>
      </c>
      <c r="I9656" s="3" t="s">
        <v>6300</v>
      </c>
      <c r="J9656" s="3" t="str">
        <f>IF($B9656="SINAPI",IF(ISNUMBER(MATCH(Banco!$C9656,Analitico!$A:$A,0)),INDEX(Analitico!E:E,MATCH(Banco!$C9656,Analitico!$A:$A,0))&amp;"%",""),"")</f>
        <v/>
      </c>
      <c r="K9656" s="3" t="str">
        <f>IF($B9656="SINAPI",IF(ISNUMBER(MATCH(Banco!$C9656,Analitico!$A:$A,0)),INDEX(Analitico!F:F,MATCH(Banco!$C9656,Analitico!$A:$A,0))&amp;"%",""),"")</f>
        <v/>
      </c>
    </row>
    <row r="9657" spans="1:11" ht="22.5" x14ac:dyDescent="0.2">
      <c r="A9657" s="1" t="str">
        <f t="shared" si="152"/>
        <v>SINAPI 97454</v>
      </c>
      <c r="B9657" s="3" t="s">
        <v>21527</v>
      </c>
      <c r="C9657" s="3" t="s">
        <v>10979</v>
      </c>
      <c r="D9657" s="2" t="s">
        <v>17979</v>
      </c>
      <c r="E9657" s="3" t="s">
        <v>20622</v>
      </c>
      <c r="F9657" s="67" t="s">
        <v>39676</v>
      </c>
      <c r="G9657" s="67" t="s">
        <v>36849</v>
      </c>
      <c r="I9657" s="3" t="s">
        <v>6300</v>
      </c>
      <c r="J9657" s="3" t="str">
        <f>IF($B9657="SINAPI",IF(ISNUMBER(MATCH(Banco!$C9657,Analitico!$A:$A,0)),INDEX(Analitico!E:E,MATCH(Banco!$C9657,Analitico!$A:$A,0))&amp;"%",""),"")</f>
        <v/>
      </c>
      <c r="K9657" s="3" t="str">
        <f>IF($B9657="SINAPI",IF(ISNUMBER(MATCH(Banco!$C9657,Analitico!$A:$A,0)),INDEX(Analitico!F:F,MATCH(Banco!$C9657,Analitico!$A:$A,0))&amp;"%",""),"")</f>
        <v/>
      </c>
    </row>
    <row r="9658" spans="1:11" ht="22.5" x14ac:dyDescent="0.2">
      <c r="A9658" s="1" t="str">
        <f t="shared" si="152"/>
        <v>SINAPI 97455</v>
      </c>
      <c r="B9658" s="3" t="s">
        <v>21527</v>
      </c>
      <c r="C9658" s="3" t="s">
        <v>10980</v>
      </c>
      <c r="D9658" s="2" t="s">
        <v>17980</v>
      </c>
      <c r="E9658" s="3" t="s">
        <v>20622</v>
      </c>
      <c r="F9658" s="67" t="s">
        <v>39677</v>
      </c>
      <c r="G9658" s="67" t="s">
        <v>31032</v>
      </c>
      <c r="I9658" s="3" t="s">
        <v>6300</v>
      </c>
      <c r="J9658" s="3" t="str">
        <f>IF($B9658="SINAPI",IF(ISNUMBER(MATCH(Banco!$C9658,Analitico!$A:$A,0)),INDEX(Analitico!E:E,MATCH(Banco!$C9658,Analitico!$A:$A,0))&amp;"%",""),"")</f>
        <v/>
      </c>
      <c r="K9658" s="3" t="str">
        <f>IF($B9658="SINAPI",IF(ISNUMBER(MATCH(Banco!$C9658,Analitico!$A:$A,0)),INDEX(Analitico!F:F,MATCH(Banco!$C9658,Analitico!$A:$A,0))&amp;"%",""),"")</f>
        <v/>
      </c>
    </row>
    <row r="9659" spans="1:11" ht="22.5" x14ac:dyDescent="0.2">
      <c r="A9659" s="1" t="str">
        <f t="shared" si="152"/>
        <v>SINAPI 97456</v>
      </c>
      <c r="B9659" s="3" t="s">
        <v>21527</v>
      </c>
      <c r="C9659" s="3" t="s">
        <v>10981</v>
      </c>
      <c r="D9659" s="2" t="s">
        <v>17981</v>
      </c>
      <c r="E9659" s="3" t="s">
        <v>20622</v>
      </c>
      <c r="F9659" s="67" t="s">
        <v>39678</v>
      </c>
      <c r="G9659" s="67" t="s">
        <v>36850</v>
      </c>
      <c r="I9659" s="3" t="s">
        <v>6300</v>
      </c>
      <c r="J9659" s="3" t="str">
        <f>IF($B9659="SINAPI",IF(ISNUMBER(MATCH(Banco!$C9659,Analitico!$A:$A,0)),INDEX(Analitico!E:E,MATCH(Banco!$C9659,Analitico!$A:$A,0))&amp;"%",""),"")</f>
        <v/>
      </c>
      <c r="K9659" s="3" t="str">
        <f>IF($B9659="SINAPI",IF(ISNUMBER(MATCH(Banco!$C9659,Analitico!$A:$A,0)),INDEX(Analitico!F:F,MATCH(Banco!$C9659,Analitico!$A:$A,0))&amp;"%",""),"")</f>
        <v/>
      </c>
    </row>
    <row r="9660" spans="1:11" ht="22.5" x14ac:dyDescent="0.2">
      <c r="A9660" s="1" t="str">
        <f t="shared" si="152"/>
        <v>SINAPI 97457</v>
      </c>
      <c r="B9660" s="3" t="s">
        <v>21527</v>
      </c>
      <c r="C9660" s="3" t="s">
        <v>10982</v>
      </c>
      <c r="D9660" s="2" t="s">
        <v>17982</v>
      </c>
      <c r="E9660" s="3" t="s">
        <v>20622</v>
      </c>
      <c r="F9660" s="67" t="s">
        <v>39679</v>
      </c>
      <c r="G9660" s="67" t="s">
        <v>36851</v>
      </c>
      <c r="I9660" s="3" t="s">
        <v>6300</v>
      </c>
      <c r="J9660" s="3" t="str">
        <f>IF($B9660="SINAPI",IF(ISNUMBER(MATCH(Banco!$C9660,Analitico!$A:$A,0)),INDEX(Analitico!E:E,MATCH(Banco!$C9660,Analitico!$A:$A,0))&amp;"%",""),"")</f>
        <v/>
      </c>
      <c r="K9660" s="3" t="str">
        <f>IF($B9660="SINAPI",IF(ISNUMBER(MATCH(Banco!$C9660,Analitico!$A:$A,0)),INDEX(Analitico!F:F,MATCH(Banco!$C9660,Analitico!$A:$A,0))&amp;"%",""),"")</f>
        <v/>
      </c>
    </row>
    <row r="9661" spans="1:11" x14ac:dyDescent="0.2">
      <c r="A9661" s="1" t="str">
        <f t="shared" si="152"/>
        <v>SINAPI 97458</v>
      </c>
      <c r="B9661" s="3" t="s">
        <v>21527</v>
      </c>
      <c r="C9661" s="3" t="s">
        <v>10983</v>
      </c>
      <c r="D9661" s="2" t="s">
        <v>17983</v>
      </c>
      <c r="E9661" s="3" t="s">
        <v>20622</v>
      </c>
      <c r="F9661" s="67" t="s">
        <v>39680</v>
      </c>
      <c r="G9661" s="67" t="s">
        <v>36852</v>
      </c>
      <c r="I9661" s="3" t="s">
        <v>6300</v>
      </c>
      <c r="J9661" s="3" t="str">
        <f>IF($B9661="SINAPI",IF(ISNUMBER(MATCH(Banco!$C9661,Analitico!$A:$A,0)),INDEX(Analitico!E:E,MATCH(Banco!$C9661,Analitico!$A:$A,0))&amp;"%",""),"")</f>
        <v/>
      </c>
      <c r="K9661" s="3" t="str">
        <f>IF($B9661="SINAPI",IF(ISNUMBER(MATCH(Banco!$C9661,Analitico!$A:$A,0)),INDEX(Analitico!F:F,MATCH(Banco!$C9661,Analitico!$A:$A,0))&amp;"%",""),"")</f>
        <v/>
      </c>
    </row>
    <row r="9662" spans="1:11" ht="22.5" x14ac:dyDescent="0.2">
      <c r="A9662" s="1" t="str">
        <f t="shared" si="152"/>
        <v>SINAPI 97459</v>
      </c>
      <c r="B9662" s="3" t="s">
        <v>21527</v>
      </c>
      <c r="C9662" s="3" t="s">
        <v>10984</v>
      </c>
      <c r="D9662" s="2" t="s">
        <v>17984</v>
      </c>
      <c r="E9662" s="3" t="s">
        <v>20622</v>
      </c>
      <c r="F9662" s="67" t="s">
        <v>39681</v>
      </c>
      <c r="G9662" s="67" t="s">
        <v>36853</v>
      </c>
      <c r="I9662" s="3" t="s">
        <v>6300</v>
      </c>
      <c r="J9662" s="3" t="str">
        <f>IF($B9662="SINAPI",IF(ISNUMBER(MATCH(Banco!$C9662,Analitico!$A:$A,0)),INDEX(Analitico!E:E,MATCH(Banco!$C9662,Analitico!$A:$A,0))&amp;"%",""),"")</f>
        <v/>
      </c>
      <c r="K9662" s="3" t="str">
        <f>IF($B9662="SINAPI",IF(ISNUMBER(MATCH(Banco!$C9662,Analitico!$A:$A,0)),INDEX(Analitico!F:F,MATCH(Banco!$C9662,Analitico!$A:$A,0))&amp;"%",""),"")</f>
        <v/>
      </c>
    </row>
    <row r="9663" spans="1:11" x14ac:dyDescent="0.2">
      <c r="A9663" s="1" t="str">
        <f t="shared" si="152"/>
        <v>SINAPI 97460</v>
      </c>
      <c r="B9663" s="3" t="s">
        <v>21527</v>
      </c>
      <c r="C9663" s="3" t="s">
        <v>10985</v>
      </c>
      <c r="D9663" s="2" t="s">
        <v>17985</v>
      </c>
      <c r="E9663" s="3" t="s">
        <v>20622</v>
      </c>
      <c r="F9663" s="67" t="s">
        <v>39682</v>
      </c>
      <c r="G9663" s="67" t="s">
        <v>36854</v>
      </c>
      <c r="I9663" s="3" t="s">
        <v>6300</v>
      </c>
      <c r="J9663" s="3" t="str">
        <f>IF($B9663="SINAPI",IF(ISNUMBER(MATCH(Banco!$C9663,Analitico!$A:$A,0)),INDEX(Analitico!E:E,MATCH(Banco!$C9663,Analitico!$A:$A,0))&amp;"%",""),"")</f>
        <v/>
      </c>
      <c r="K9663" s="3" t="str">
        <f>IF($B9663="SINAPI",IF(ISNUMBER(MATCH(Banco!$C9663,Analitico!$A:$A,0)),INDEX(Analitico!F:F,MATCH(Banco!$C9663,Analitico!$A:$A,0))&amp;"%",""),"")</f>
        <v/>
      </c>
    </row>
    <row r="9664" spans="1:11" ht="22.5" x14ac:dyDescent="0.2">
      <c r="A9664" s="1" t="str">
        <f t="shared" si="152"/>
        <v>SINAPI 97461</v>
      </c>
      <c r="B9664" s="3" t="s">
        <v>21527</v>
      </c>
      <c r="C9664" s="3" t="s">
        <v>10986</v>
      </c>
      <c r="D9664" s="2" t="s">
        <v>17986</v>
      </c>
      <c r="E9664" s="3" t="s">
        <v>20622</v>
      </c>
      <c r="F9664" s="67" t="s">
        <v>34734</v>
      </c>
      <c r="G9664" s="67" t="s">
        <v>31599</v>
      </c>
      <c r="I9664" s="3" t="s">
        <v>6300</v>
      </c>
      <c r="J9664" s="3" t="str">
        <f>IF($B9664="SINAPI",IF(ISNUMBER(MATCH(Banco!$C9664,Analitico!$A:$A,0)),INDEX(Analitico!E:E,MATCH(Banco!$C9664,Analitico!$A:$A,0))&amp;"%",""),"")</f>
        <v/>
      </c>
      <c r="K9664" s="3" t="str">
        <f>IF($B9664="SINAPI",IF(ISNUMBER(MATCH(Banco!$C9664,Analitico!$A:$A,0)),INDEX(Analitico!F:F,MATCH(Banco!$C9664,Analitico!$A:$A,0))&amp;"%",""),"")</f>
        <v/>
      </c>
    </row>
    <row r="9665" spans="1:11" ht="22.5" x14ac:dyDescent="0.2">
      <c r="A9665" s="1" t="str">
        <f t="shared" si="152"/>
        <v>SINAPI 97462</v>
      </c>
      <c r="B9665" s="3" t="s">
        <v>21527</v>
      </c>
      <c r="C9665" s="3" t="s">
        <v>10987</v>
      </c>
      <c r="D9665" s="2" t="s">
        <v>17987</v>
      </c>
      <c r="E9665" s="3" t="s">
        <v>20622</v>
      </c>
      <c r="F9665" s="67" t="s">
        <v>39683</v>
      </c>
      <c r="G9665" s="67" t="s">
        <v>36855</v>
      </c>
      <c r="I9665" s="3" t="s">
        <v>6300</v>
      </c>
      <c r="J9665" s="3" t="str">
        <f>IF($B9665="SINAPI",IF(ISNUMBER(MATCH(Banco!$C9665,Analitico!$A:$A,0)),INDEX(Analitico!E:E,MATCH(Banco!$C9665,Analitico!$A:$A,0))&amp;"%",""),"")</f>
        <v/>
      </c>
      <c r="K9665" s="3" t="str">
        <f>IF($B9665="SINAPI",IF(ISNUMBER(MATCH(Banco!$C9665,Analitico!$A:$A,0)),INDEX(Analitico!F:F,MATCH(Banco!$C9665,Analitico!$A:$A,0))&amp;"%",""),"")</f>
        <v/>
      </c>
    </row>
    <row r="9666" spans="1:11" ht="22.5" x14ac:dyDescent="0.2">
      <c r="A9666" s="1" t="str">
        <f t="shared" si="152"/>
        <v>SINAPI 97464</v>
      </c>
      <c r="B9666" s="3" t="s">
        <v>21527</v>
      </c>
      <c r="C9666" s="3" t="s">
        <v>10988</v>
      </c>
      <c r="D9666" s="2" t="s">
        <v>17988</v>
      </c>
      <c r="E9666" s="3" t="s">
        <v>20622</v>
      </c>
      <c r="F9666" s="67" t="s">
        <v>29682</v>
      </c>
      <c r="G9666" s="67" t="s">
        <v>21024</v>
      </c>
      <c r="I9666" s="3" t="s">
        <v>6300</v>
      </c>
      <c r="J9666" s="3" t="str">
        <f>IF($B9666="SINAPI",IF(ISNUMBER(MATCH(Banco!$C9666,Analitico!$A:$A,0)),INDEX(Analitico!E:E,MATCH(Banco!$C9666,Analitico!$A:$A,0))&amp;"%",""),"")</f>
        <v/>
      </c>
      <c r="K9666" s="3" t="str">
        <f>IF($B9666="SINAPI",IF(ISNUMBER(MATCH(Banco!$C9666,Analitico!$A:$A,0)),INDEX(Analitico!F:F,MATCH(Banco!$C9666,Analitico!$A:$A,0))&amp;"%",""),"")</f>
        <v/>
      </c>
    </row>
    <row r="9667" spans="1:11" ht="22.5" x14ac:dyDescent="0.2">
      <c r="A9667" s="1" t="str">
        <f t="shared" si="152"/>
        <v>SINAPI 97465</v>
      </c>
      <c r="B9667" s="3" t="s">
        <v>21527</v>
      </c>
      <c r="C9667" s="3" t="s">
        <v>10989</v>
      </c>
      <c r="D9667" s="2" t="s">
        <v>17989</v>
      </c>
      <c r="E9667" s="3" t="s">
        <v>20622</v>
      </c>
      <c r="F9667" s="67" t="s">
        <v>36278</v>
      </c>
      <c r="G9667" s="67" t="s">
        <v>36856</v>
      </c>
      <c r="I9667" s="3" t="s">
        <v>6300</v>
      </c>
      <c r="J9667" s="3" t="str">
        <f>IF($B9667="SINAPI",IF(ISNUMBER(MATCH(Banco!$C9667,Analitico!$A:$A,0)),INDEX(Analitico!E:E,MATCH(Banco!$C9667,Analitico!$A:$A,0))&amp;"%",""),"")</f>
        <v/>
      </c>
      <c r="K9667" s="3" t="str">
        <f>IF($B9667="SINAPI",IF(ISNUMBER(MATCH(Banco!$C9667,Analitico!$A:$A,0)),INDEX(Analitico!F:F,MATCH(Banco!$C9667,Analitico!$A:$A,0))&amp;"%",""),"")</f>
        <v/>
      </c>
    </row>
    <row r="9668" spans="1:11" ht="22.5" x14ac:dyDescent="0.2">
      <c r="A9668" s="1" t="str">
        <f t="shared" si="152"/>
        <v>SINAPI 97467</v>
      </c>
      <c r="B9668" s="3" t="s">
        <v>21527</v>
      </c>
      <c r="C9668" s="3" t="s">
        <v>10990</v>
      </c>
      <c r="D9668" s="2" t="s">
        <v>17990</v>
      </c>
      <c r="E9668" s="3" t="s">
        <v>20622</v>
      </c>
      <c r="F9668" s="67" t="s">
        <v>39085</v>
      </c>
      <c r="G9668" s="67" t="s">
        <v>36857</v>
      </c>
      <c r="I9668" s="3" t="s">
        <v>6300</v>
      </c>
      <c r="J9668" s="3" t="str">
        <f>IF($B9668="SINAPI",IF(ISNUMBER(MATCH(Banco!$C9668,Analitico!$A:$A,0)),INDEX(Analitico!E:E,MATCH(Banco!$C9668,Analitico!$A:$A,0))&amp;"%",""),"")</f>
        <v/>
      </c>
      <c r="K9668" s="3" t="str">
        <f>IF($B9668="SINAPI",IF(ISNUMBER(MATCH(Banco!$C9668,Analitico!$A:$A,0)),INDEX(Analitico!F:F,MATCH(Banco!$C9668,Analitico!$A:$A,0))&amp;"%",""),"")</f>
        <v/>
      </c>
    </row>
    <row r="9669" spans="1:11" ht="22.5" x14ac:dyDescent="0.2">
      <c r="A9669" s="1" t="str">
        <f t="shared" si="152"/>
        <v>SINAPI 97468</v>
      </c>
      <c r="B9669" s="3" t="s">
        <v>21527</v>
      </c>
      <c r="C9669" s="3" t="s">
        <v>10991</v>
      </c>
      <c r="D9669" s="2" t="s">
        <v>17991</v>
      </c>
      <c r="E9669" s="3" t="s">
        <v>20622</v>
      </c>
      <c r="F9669" s="67" t="s">
        <v>39684</v>
      </c>
      <c r="G9669" s="67" t="s">
        <v>5147</v>
      </c>
      <c r="I9669" s="3" t="s">
        <v>6300</v>
      </c>
      <c r="J9669" s="3" t="str">
        <f>IF($B9669="SINAPI",IF(ISNUMBER(MATCH(Banco!$C9669,Analitico!$A:$A,0)),INDEX(Analitico!E:E,MATCH(Banco!$C9669,Analitico!$A:$A,0))&amp;"%",""),"")</f>
        <v/>
      </c>
      <c r="K9669" s="3" t="str">
        <f>IF($B9669="SINAPI",IF(ISNUMBER(MATCH(Banco!$C9669,Analitico!$A:$A,0)),INDEX(Analitico!F:F,MATCH(Banco!$C9669,Analitico!$A:$A,0))&amp;"%",""),"")</f>
        <v/>
      </c>
    </row>
    <row r="9670" spans="1:11" ht="22.5" x14ac:dyDescent="0.2">
      <c r="A9670" s="1" t="str">
        <f t="shared" si="152"/>
        <v>SINAPI 97470</v>
      </c>
      <c r="B9670" s="3" t="s">
        <v>21527</v>
      </c>
      <c r="C9670" s="3" t="s">
        <v>10992</v>
      </c>
      <c r="D9670" s="2" t="s">
        <v>17992</v>
      </c>
      <c r="E9670" s="3" t="s">
        <v>20622</v>
      </c>
      <c r="F9670" s="67" t="s">
        <v>39685</v>
      </c>
      <c r="G9670" s="67" t="s">
        <v>36858</v>
      </c>
      <c r="I9670" s="3" t="s">
        <v>6300</v>
      </c>
      <c r="J9670" s="3" t="str">
        <f>IF($B9670="SINAPI",IF(ISNUMBER(MATCH(Banco!$C9670,Analitico!$A:$A,0)),INDEX(Analitico!E:E,MATCH(Banco!$C9670,Analitico!$A:$A,0))&amp;"%",""),"")</f>
        <v/>
      </c>
      <c r="K9670" s="3" t="str">
        <f>IF($B9670="SINAPI",IF(ISNUMBER(MATCH(Banco!$C9670,Analitico!$A:$A,0)),INDEX(Analitico!F:F,MATCH(Banco!$C9670,Analitico!$A:$A,0))&amp;"%",""),"")</f>
        <v/>
      </c>
    </row>
    <row r="9671" spans="1:11" ht="22.5" x14ac:dyDescent="0.2">
      <c r="A9671" s="1" t="str">
        <f t="shared" si="152"/>
        <v>SINAPI 97471</v>
      </c>
      <c r="B9671" s="3" t="s">
        <v>21527</v>
      </c>
      <c r="C9671" s="3" t="s">
        <v>10993</v>
      </c>
      <c r="D9671" s="2" t="s">
        <v>17993</v>
      </c>
      <c r="E9671" s="3" t="s">
        <v>20622</v>
      </c>
      <c r="F9671" s="67" t="s">
        <v>39686</v>
      </c>
      <c r="G9671" s="67" t="s">
        <v>36859</v>
      </c>
      <c r="I9671" s="3" t="s">
        <v>6300</v>
      </c>
      <c r="J9671" s="3" t="str">
        <f>IF($B9671="SINAPI",IF(ISNUMBER(MATCH(Banco!$C9671,Analitico!$A:$A,0)),INDEX(Analitico!E:E,MATCH(Banco!$C9671,Analitico!$A:$A,0))&amp;"%",""),"")</f>
        <v/>
      </c>
      <c r="K9671" s="3" t="str">
        <f>IF($B9671="SINAPI",IF(ISNUMBER(MATCH(Banco!$C9671,Analitico!$A:$A,0)),INDEX(Analitico!F:F,MATCH(Banco!$C9671,Analitico!$A:$A,0))&amp;"%",""),"")</f>
        <v/>
      </c>
    </row>
    <row r="9672" spans="1:11" ht="22.5" x14ac:dyDescent="0.2">
      <c r="A9672" s="1" t="str">
        <f t="shared" si="152"/>
        <v>SINAPI 97474</v>
      </c>
      <c r="B9672" s="3" t="s">
        <v>21527</v>
      </c>
      <c r="C9672" s="3" t="s">
        <v>10994</v>
      </c>
      <c r="D9672" s="2" t="s">
        <v>17994</v>
      </c>
      <c r="E9672" s="3" t="s">
        <v>20622</v>
      </c>
      <c r="F9672" s="67" t="s">
        <v>29608</v>
      </c>
      <c r="G9672" s="67" t="s">
        <v>36860</v>
      </c>
      <c r="I9672" s="3" t="s">
        <v>6300</v>
      </c>
      <c r="J9672" s="3" t="str">
        <f>IF($B9672="SINAPI",IF(ISNUMBER(MATCH(Banco!$C9672,Analitico!$A:$A,0)),INDEX(Analitico!E:E,MATCH(Banco!$C9672,Analitico!$A:$A,0))&amp;"%",""),"")</f>
        <v/>
      </c>
      <c r="K9672" s="3" t="str">
        <f>IF($B9672="SINAPI",IF(ISNUMBER(MATCH(Banco!$C9672,Analitico!$A:$A,0)),INDEX(Analitico!F:F,MATCH(Banco!$C9672,Analitico!$A:$A,0))&amp;"%",""),"")</f>
        <v/>
      </c>
    </row>
    <row r="9673" spans="1:11" ht="22.5" x14ac:dyDescent="0.2">
      <c r="A9673" s="1" t="str">
        <f t="shared" si="152"/>
        <v>SINAPI 97475</v>
      </c>
      <c r="B9673" s="3" t="s">
        <v>21527</v>
      </c>
      <c r="C9673" s="3" t="s">
        <v>10995</v>
      </c>
      <c r="D9673" s="2" t="s">
        <v>17995</v>
      </c>
      <c r="E9673" s="3" t="s">
        <v>20622</v>
      </c>
      <c r="F9673" s="67" t="s">
        <v>39687</v>
      </c>
      <c r="G9673" s="67" t="s">
        <v>36861</v>
      </c>
      <c r="I9673" s="3" t="s">
        <v>6300</v>
      </c>
      <c r="J9673" s="3" t="str">
        <f>IF($B9673="SINAPI",IF(ISNUMBER(MATCH(Banco!$C9673,Analitico!$A:$A,0)),INDEX(Analitico!E:E,MATCH(Banco!$C9673,Analitico!$A:$A,0))&amp;"%",""),"")</f>
        <v/>
      </c>
      <c r="K9673" s="3" t="str">
        <f>IF($B9673="SINAPI",IF(ISNUMBER(MATCH(Banco!$C9673,Analitico!$A:$A,0)),INDEX(Analitico!F:F,MATCH(Banco!$C9673,Analitico!$A:$A,0))&amp;"%",""),"")</f>
        <v/>
      </c>
    </row>
    <row r="9674" spans="1:11" ht="22.5" x14ac:dyDescent="0.2">
      <c r="A9674" s="1" t="str">
        <f t="shared" si="152"/>
        <v>SINAPI 97477</v>
      </c>
      <c r="B9674" s="3" t="s">
        <v>21527</v>
      </c>
      <c r="C9674" s="3" t="s">
        <v>10996</v>
      </c>
      <c r="D9674" s="2" t="s">
        <v>17996</v>
      </c>
      <c r="E9674" s="3" t="s">
        <v>20622</v>
      </c>
      <c r="F9674" s="67" t="s">
        <v>39688</v>
      </c>
      <c r="G9674" s="67" t="s">
        <v>36862</v>
      </c>
      <c r="I9674" s="3" t="s">
        <v>6300</v>
      </c>
      <c r="J9674" s="3" t="str">
        <f>IF($B9674="SINAPI",IF(ISNUMBER(MATCH(Banco!$C9674,Analitico!$A:$A,0)),INDEX(Analitico!E:E,MATCH(Banco!$C9674,Analitico!$A:$A,0))&amp;"%",""),"")</f>
        <v/>
      </c>
      <c r="K9674" s="3" t="str">
        <f>IF($B9674="SINAPI",IF(ISNUMBER(MATCH(Banco!$C9674,Analitico!$A:$A,0)),INDEX(Analitico!F:F,MATCH(Banco!$C9674,Analitico!$A:$A,0))&amp;"%",""),"")</f>
        <v/>
      </c>
    </row>
    <row r="9675" spans="1:11" ht="22.5" x14ac:dyDescent="0.2">
      <c r="A9675" s="1" t="str">
        <f t="shared" si="152"/>
        <v>SINAPI 97478</v>
      </c>
      <c r="B9675" s="3" t="s">
        <v>21527</v>
      </c>
      <c r="C9675" s="3" t="s">
        <v>10997</v>
      </c>
      <c r="D9675" s="2" t="s">
        <v>17997</v>
      </c>
      <c r="E9675" s="3" t="s">
        <v>20622</v>
      </c>
      <c r="F9675" s="67" t="s">
        <v>39689</v>
      </c>
      <c r="G9675" s="67" t="s">
        <v>36863</v>
      </c>
      <c r="I9675" s="3" t="s">
        <v>6300</v>
      </c>
      <c r="J9675" s="3" t="str">
        <f>IF($B9675="SINAPI",IF(ISNUMBER(MATCH(Banco!$C9675,Analitico!$A:$A,0)),INDEX(Analitico!E:E,MATCH(Banco!$C9675,Analitico!$A:$A,0))&amp;"%",""),"")</f>
        <v/>
      </c>
      <c r="K9675" s="3" t="str">
        <f>IF($B9675="SINAPI",IF(ISNUMBER(MATCH(Banco!$C9675,Analitico!$A:$A,0)),INDEX(Analitico!F:F,MATCH(Banco!$C9675,Analitico!$A:$A,0))&amp;"%",""),"")</f>
        <v/>
      </c>
    </row>
    <row r="9676" spans="1:11" ht="22.5" x14ac:dyDescent="0.2">
      <c r="A9676" s="1" t="str">
        <f t="shared" si="152"/>
        <v>SINAPI 97479</v>
      </c>
      <c r="B9676" s="3" t="s">
        <v>21527</v>
      </c>
      <c r="C9676" s="3" t="s">
        <v>10998</v>
      </c>
      <c r="D9676" s="2" t="s">
        <v>17998</v>
      </c>
      <c r="E9676" s="3" t="s">
        <v>20622</v>
      </c>
      <c r="F9676" s="67" t="s">
        <v>29913</v>
      </c>
      <c r="G9676" s="67" t="s">
        <v>30058</v>
      </c>
      <c r="I9676" s="3" t="s">
        <v>6300</v>
      </c>
      <c r="J9676" s="3" t="str">
        <f>IF($B9676="SINAPI",IF(ISNUMBER(MATCH(Banco!$C9676,Analitico!$A:$A,0)),INDEX(Analitico!E:E,MATCH(Banco!$C9676,Analitico!$A:$A,0))&amp;"%",""),"")</f>
        <v/>
      </c>
      <c r="K9676" s="3" t="str">
        <f>IF($B9676="SINAPI",IF(ISNUMBER(MATCH(Banco!$C9676,Analitico!$A:$A,0)),INDEX(Analitico!F:F,MATCH(Banco!$C9676,Analitico!$A:$A,0))&amp;"%",""),"")</f>
        <v/>
      </c>
    </row>
    <row r="9677" spans="1:11" ht="22.5" x14ac:dyDescent="0.2">
      <c r="A9677" s="1" t="str">
        <f t="shared" si="152"/>
        <v>SINAPI 97480</v>
      </c>
      <c r="B9677" s="3" t="s">
        <v>21527</v>
      </c>
      <c r="C9677" s="3" t="s">
        <v>10999</v>
      </c>
      <c r="D9677" s="2" t="s">
        <v>17999</v>
      </c>
      <c r="E9677" s="3" t="s">
        <v>20622</v>
      </c>
      <c r="F9677" s="67" t="s">
        <v>29913</v>
      </c>
      <c r="G9677" s="67" t="s">
        <v>30058</v>
      </c>
      <c r="I9677" s="3" t="s">
        <v>6300</v>
      </c>
      <c r="J9677" s="3" t="str">
        <f>IF($B9677="SINAPI",IF(ISNUMBER(MATCH(Banco!$C9677,Analitico!$A:$A,0)),INDEX(Analitico!E:E,MATCH(Banco!$C9677,Analitico!$A:$A,0))&amp;"%",""),"")</f>
        <v/>
      </c>
      <c r="K9677" s="3" t="str">
        <f>IF($B9677="SINAPI",IF(ISNUMBER(MATCH(Banco!$C9677,Analitico!$A:$A,0)),INDEX(Analitico!F:F,MATCH(Banco!$C9677,Analitico!$A:$A,0))&amp;"%",""),"")</f>
        <v/>
      </c>
    </row>
    <row r="9678" spans="1:11" ht="22.5" x14ac:dyDescent="0.2">
      <c r="A9678" s="1" t="str">
        <f t="shared" si="152"/>
        <v>SINAPI 97481</v>
      </c>
      <c r="B9678" s="3" t="s">
        <v>21527</v>
      </c>
      <c r="C9678" s="3" t="s">
        <v>11000</v>
      </c>
      <c r="D9678" s="2" t="s">
        <v>18000</v>
      </c>
      <c r="E9678" s="3" t="s">
        <v>20622</v>
      </c>
      <c r="F9678" s="67" t="s">
        <v>35070</v>
      </c>
      <c r="G9678" s="67" t="s">
        <v>36864</v>
      </c>
      <c r="I9678" s="3" t="s">
        <v>6300</v>
      </c>
      <c r="J9678" s="3" t="str">
        <f>IF($B9678="SINAPI",IF(ISNUMBER(MATCH(Banco!$C9678,Analitico!$A:$A,0)),INDEX(Analitico!E:E,MATCH(Banco!$C9678,Analitico!$A:$A,0))&amp;"%",""),"")</f>
        <v/>
      </c>
      <c r="K9678" s="3" t="str">
        <f>IF($B9678="SINAPI",IF(ISNUMBER(MATCH(Banco!$C9678,Analitico!$A:$A,0)),INDEX(Analitico!F:F,MATCH(Banco!$C9678,Analitico!$A:$A,0))&amp;"%",""),"")</f>
        <v/>
      </c>
    </row>
    <row r="9679" spans="1:11" ht="22.5" x14ac:dyDescent="0.2">
      <c r="A9679" s="1" t="str">
        <f t="shared" si="152"/>
        <v>SINAPI 97482</v>
      </c>
      <c r="B9679" s="3" t="s">
        <v>21527</v>
      </c>
      <c r="C9679" s="3" t="s">
        <v>11001</v>
      </c>
      <c r="D9679" s="2" t="s">
        <v>18001</v>
      </c>
      <c r="E9679" s="3" t="s">
        <v>20622</v>
      </c>
      <c r="F9679" s="67" t="s">
        <v>35070</v>
      </c>
      <c r="G9679" s="67" t="s">
        <v>36864</v>
      </c>
      <c r="I9679" s="3" t="s">
        <v>6300</v>
      </c>
      <c r="J9679" s="3" t="str">
        <f>IF($B9679="SINAPI",IF(ISNUMBER(MATCH(Banco!$C9679,Analitico!$A:$A,0)),INDEX(Analitico!E:E,MATCH(Banco!$C9679,Analitico!$A:$A,0))&amp;"%",""),"")</f>
        <v/>
      </c>
      <c r="K9679" s="3" t="str">
        <f>IF($B9679="SINAPI",IF(ISNUMBER(MATCH(Banco!$C9679,Analitico!$A:$A,0)),INDEX(Analitico!F:F,MATCH(Banco!$C9679,Analitico!$A:$A,0))&amp;"%",""),"")</f>
        <v/>
      </c>
    </row>
    <row r="9680" spans="1:11" ht="22.5" x14ac:dyDescent="0.2">
      <c r="A9680" s="1" t="str">
        <f t="shared" si="152"/>
        <v>SINAPI 97483</v>
      </c>
      <c r="B9680" s="3" t="s">
        <v>21527</v>
      </c>
      <c r="C9680" s="3" t="s">
        <v>11002</v>
      </c>
      <c r="D9680" s="2" t="s">
        <v>18002</v>
      </c>
      <c r="E9680" s="3" t="s">
        <v>20622</v>
      </c>
      <c r="F9680" s="67" t="s">
        <v>39690</v>
      </c>
      <c r="G9680" s="67" t="s">
        <v>5232</v>
      </c>
      <c r="I9680" s="3" t="s">
        <v>6300</v>
      </c>
      <c r="J9680" s="3" t="str">
        <f>IF($B9680="SINAPI",IF(ISNUMBER(MATCH(Banco!$C9680,Analitico!$A:$A,0)),INDEX(Analitico!E:E,MATCH(Banco!$C9680,Analitico!$A:$A,0))&amp;"%",""),"")</f>
        <v/>
      </c>
      <c r="K9680" s="3" t="str">
        <f>IF($B9680="SINAPI",IF(ISNUMBER(MATCH(Banco!$C9680,Analitico!$A:$A,0)),INDEX(Analitico!F:F,MATCH(Banco!$C9680,Analitico!$A:$A,0))&amp;"%",""),"")</f>
        <v/>
      </c>
    </row>
    <row r="9681" spans="1:11" ht="22.5" x14ac:dyDescent="0.2">
      <c r="A9681" s="1" t="str">
        <f t="shared" si="152"/>
        <v>SINAPI 97484</v>
      </c>
      <c r="B9681" s="3" t="s">
        <v>21527</v>
      </c>
      <c r="C9681" s="3" t="s">
        <v>11003</v>
      </c>
      <c r="D9681" s="2" t="s">
        <v>18003</v>
      </c>
      <c r="E9681" s="3" t="s">
        <v>20622</v>
      </c>
      <c r="F9681" s="67" t="s">
        <v>39690</v>
      </c>
      <c r="G9681" s="67" t="s">
        <v>5232</v>
      </c>
      <c r="I9681" s="3" t="s">
        <v>6300</v>
      </c>
      <c r="J9681" s="3" t="str">
        <f>IF($B9681="SINAPI",IF(ISNUMBER(MATCH(Banco!$C9681,Analitico!$A:$A,0)),INDEX(Analitico!E:E,MATCH(Banco!$C9681,Analitico!$A:$A,0))&amp;"%",""),"")</f>
        <v/>
      </c>
      <c r="K9681" s="3" t="str">
        <f>IF($B9681="SINAPI",IF(ISNUMBER(MATCH(Banco!$C9681,Analitico!$A:$A,0)),INDEX(Analitico!F:F,MATCH(Banco!$C9681,Analitico!$A:$A,0))&amp;"%",""),"")</f>
        <v/>
      </c>
    </row>
    <row r="9682" spans="1:11" ht="22.5" x14ac:dyDescent="0.2">
      <c r="A9682" s="1" t="str">
        <f t="shared" si="152"/>
        <v>SINAPI 97485</v>
      </c>
      <c r="B9682" s="3" t="s">
        <v>21527</v>
      </c>
      <c r="C9682" s="3" t="s">
        <v>11004</v>
      </c>
      <c r="D9682" s="2" t="s">
        <v>18004</v>
      </c>
      <c r="E9682" s="3" t="s">
        <v>20622</v>
      </c>
      <c r="F9682" s="67" t="s">
        <v>39691</v>
      </c>
      <c r="G9682" s="67" t="s">
        <v>36865</v>
      </c>
      <c r="I9682" s="3" t="s">
        <v>6300</v>
      </c>
      <c r="J9682" s="3" t="str">
        <f>IF($B9682="SINAPI",IF(ISNUMBER(MATCH(Banco!$C9682,Analitico!$A:$A,0)),INDEX(Analitico!E:E,MATCH(Banco!$C9682,Analitico!$A:$A,0))&amp;"%",""),"")</f>
        <v/>
      </c>
      <c r="K9682" s="3" t="str">
        <f>IF($B9682="SINAPI",IF(ISNUMBER(MATCH(Banco!$C9682,Analitico!$A:$A,0)),INDEX(Analitico!F:F,MATCH(Banco!$C9682,Analitico!$A:$A,0))&amp;"%",""),"")</f>
        <v/>
      </c>
    </row>
    <row r="9683" spans="1:11" ht="22.5" x14ac:dyDescent="0.2">
      <c r="A9683" s="1" t="str">
        <f t="shared" si="152"/>
        <v>SINAPI 97486</v>
      </c>
      <c r="B9683" s="3" t="s">
        <v>21527</v>
      </c>
      <c r="C9683" s="3" t="s">
        <v>11005</v>
      </c>
      <c r="D9683" s="2" t="s">
        <v>18005</v>
      </c>
      <c r="E9683" s="3" t="s">
        <v>20622</v>
      </c>
      <c r="F9683" s="67" t="s">
        <v>39692</v>
      </c>
      <c r="G9683" s="67" t="s">
        <v>31909</v>
      </c>
      <c r="I9683" s="3" t="s">
        <v>6300</v>
      </c>
      <c r="J9683" s="3" t="str">
        <f>IF($B9683="SINAPI",IF(ISNUMBER(MATCH(Banco!$C9683,Analitico!$A:$A,0)),INDEX(Analitico!E:E,MATCH(Banco!$C9683,Analitico!$A:$A,0))&amp;"%",""),"")</f>
        <v/>
      </c>
      <c r="K9683" s="3" t="str">
        <f>IF($B9683="SINAPI",IF(ISNUMBER(MATCH(Banco!$C9683,Analitico!$A:$A,0)),INDEX(Analitico!F:F,MATCH(Banco!$C9683,Analitico!$A:$A,0))&amp;"%",""),"")</f>
        <v/>
      </c>
    </row>
    <row r="9684" spans="1:11" ht="22.5" x14ac:dyDescent="0.2">
      <c r="A9684" s="1" t="str">
        <f t="shared" si="152"/>
        <v>SINAPI 97487</v>
      </c>
      <c r="B9684" s="3" t="s">
        <v>21527</v>
      </c>
      <c r="C9684" s="3" t="s">
        <v>11006</v>
      </c>
      <c r="D9684" s="2" t="s">
        <v>18006</v>
      </c>
      <c r="E9684" s="3" t="s">
        <v>20622</v>
      </c>
      <c r="F9684" s="67" t="s">
        <v>39693</v>
      </c>
      <c r="G9684" s="67" t="s">
        <v>36866</v>
      </c>
      <c r="I9684" s="3" t="s">
        <v>6300</v>
      </c>
      <c r="J9684" s="3" t="str">
        <f>IF($B9684="SINAPI",IF(ISNUMBER(MATCH(Banco!$C9684,Analitico!$A:$A,0)),INDEX(Analitico!E:E,MATCH(Banco!$C9684,Analitico!$A:$A,0))&amp;"%",""),"")</f>
        <v/>
      </c>
      <c r="K9684" s="3" t="str">
        <f>IF($B9684="SINAPI",IF(ISNUMBER(MATCH(Banco!$C9684,Analitico!$A:$A,0)),INDEX(Analitico!F:F,MATCH(Banco!$C9684,Analitico!$A:$A,0))&amp;"%",""),"")</f>
        <v/>
      </c>
    </row>
    <row r="9685" spans="1:11" ht="22.5" x14ac:dyDescent="0.2">
      <c r="A9685" s="1" t="str">
        <f t="shared" si="152"/>
        <v>SINAPI 97488</v>
      </c>
      <c r="B9685" s="3" t="s">
        <v>21527</v>
      </c>
      <c r="C9685" s="3" t="s">
        <v>11007</v>
      </c>
      <c r="D9685" s="2" t="s">
        <v>18007</v>
      </c>
      <c r="E9685" s="3" t="s">
        <v>20622</v>
      </c>
      <c r="F9685" s="67" t="s">
        <v>39694</v>
      </c>
      <c r="G9685" s="67" t="s">
        <v>36867</v>
      </c>
      <c r="I9685" s="3" t="s">
        <v>6300</v>
      </c>
      <c r="J9685" s="3" t="str">
        <f>IF($B9685="SINAPI",IF(ISNUMBER(MATCH(Banco!$C9685,Analitico!$A:$A,0)),INDEX(Analitico!E:E,MATCH(Banco!$C9685,Analitico!$A:$A,0))&amp;"%",""),"")</f>
        <v/>
      </c>
      <c r="K9685" s="3" t="str">
        <f>IF($B9685="SINAPI",IF(ISNUMBER(MATCH(Banco!$C9685,Analitico!$A:$A,0)),INDEX(Analitico!F:F,MATCH(Banco!$C9685,Analitico!$A:$A,0))&amp;"%",""),"")</f>
        <v/>
      </c>
    </row>
    <row r="9686" spans="1:11" ht="22.5" x14ac:dyDescent="0.2">
      <c r="A9686" s="1" t="str">
        <f t="shared" si="152"/>
        <v>SINAPI 97489</v>
      </c>
      <c r="B9686" s="3" t="s">
        <v>21527</v>
      </c>
      <c r="C9686" s="3" t="s">
        <v>11008</v>
      </c>
      <c r="D9686" s="2" t="s">
        <v>18008</v>
      </c>
      <c r="E9686" s="3" t="s">
        <v>20622</v>
      </c>
      <c r="F9686" s="67" t="s">
        <v>39695</v>
      </c>
      <c r="G9686" s="67" t="s">
        <v>36868</v>
      </c>
      <c r="I9686" s="3" t="s">
        <v>6300</v>
      </c>
      <c r="J9686" s="3" t="str">
        <f>IF($B9686="SINAPI",IF(ISNUMBER(MATCH(Banco!$C9686,Analitico!$A:$A,0)),INDEX(Analitico!E:E,MATCH(Banco!$C9686,Analitico!$A:$A,0))&amp;"%",""),"")</f>
        <v/>
      </c>
      <c r="K9686" s="3" t="str">
        <f>IF($B9686="SINAPI",IF(ISNUMBER(MATCH(Banco!$C9686,Analitico!$A:$A,0)),INDEX(Analitico!F:F,MATCH(Banco!$C9686,Analitico!$A:$A,0))&amp;"%",""),"")</f>
        <v/>
      </c>
    </row>
    <row r="9687" spans="1:11" ht="22.5" x14ac:dyDescent="0.2">
      <c r="A9687" s="1" t="str">
        <f t="shared" si="152"/>
        <v>SINAPI 97490</v>
      </c>
      <c r="B9687" s="3" t="s">
        <v>21527</v>
      </c>
      <c r="C9687" s="3" t="s">
        <v>11009</v>
      </c>
      <c r="D9687" s="2" t="s">
        <v>18009</v>
      </c>
      <c r="E9687" s="3" t="s">
        <v>20622</v>
      </c>
      <c r="F9687" s="67" t="s">
        <v>39696</v>
      </c>
      <c r="G9687" s="67" t="s">
        <v>36869</v>
      </c>
      <c r="I9687" s="3" t="s">
        <v>6300</v>
      </c>
      <c r="J9687" s="3" t="str">
        <f>IF($B9687="SINAPI",IF(ISNUMBER(MATCH(Banco!$C9687,Analitico!$A:$A,0)),INDEX(Analitico!E:E,MATCH(Banco!$C9687,Analitico!$A:$A,0))&amp;"%",""),"")</f>
        <v/>
      </c>
      <c r="K9687" s="3" t="str">
        <f>IF($B9687="SINAPI",IF(ISNUMBER(MATCH(Banco!$C9687,Analitico!$A:$A,0)),INDEX(Analitico!F:F,MATCH(Banco!$C9687,Analitico!$A:$A,0))&amp;"%",""),"")</f>
        <v/>
      </c>
    </row>
    <row r="9688" spans="1:11" ht="22.5" x14ac:dyDescent="0.2">
      <c r="A9688" s="1" t="str">
        <f t="shared" si="152"/>
        <v>SINAPI 97491</v>
      </c>
      <c r="B9688" s="3" t="s">
        <v>21527</v>
      </c>
      <c r="C9688" s="3" t="s">
        <v>11010</v>
      </c>
      <c r="D9688" s="2" t="s">
        <v>18010</v>
      </c>
      <c r="E9688" s="3" t="s">
        <v>20622</v>
      </c>
      <c r="F9688" s="67" t="s">
        <v>39697</v>
      </c>
      <c r="G9688" s="67" t="s">
        <v>36870</v>
      </c>
      <c r="I9688" s="3" t="s">
        <v>6300</v>
      </c>
      <c r="J9688" s="3" t="str">
        <f>IF($B9688="SINAPI",IF(ISNUMBER(MATCH(Banco!$C9688,Analitico!$A:$A,0)),INDEX(Analitico!E:E,MATCH(Banco!$C9688,Analitico!$A:$A,0))&amp;"%",""),"")</f>
        <v/>
      </c>
      <c r="K9688" s="3" t="str">
        <f>IF($B9688="SINAPI",IF(ISNUMBER(MATCH(Banco!$C9688,Analitico!$A:$A,0)),INDEX(Analitico!F:F,MATCH(Banco!$C9688,Analitico!$A:$A,0))&amp;"%",""),"")</f>
        <v/>
      </c>
    </row>
    <row r="9689" spans="1:11" ht="22.5" x14ac:dyDescent="0.2">
      <c r="A9689" s="1" t="str">
        <f t="shared" si="152"/>
        <v>SINAPI 97492</v>
      </c>
      <c r="B9689" s="3" t="s">
        <v>21527</v>
      </c>
      <c r="C9689" s="3" t="s">
        <v>11011</v>
      </c>
      <c r="D9689" s="2" t="s">
        <v>18011</v>
      </c>
      <c r="E9689" s="3" t="s">
        <v>20622</v>
      </c>
      <c r="F9689" s="67" t="s">
        <v>39698</v>
      </c>
      <c r="G9689" s="67" t="s">
        <v>32149</v>
      </c>
      <c r="I9689" s="3" t="s">
        <v>6300</v>
      </c>
      <c r="J9689" s="3" t="str">
        <f>IF($B9689="SINAPI",IF(ISNUMBER(MATCH(Banco!$C9689,Analitico!$A:$A,0)),INDEX(Analitico!E:E,MATCH(Banco!$C9689,Analitico!$A:$A,0))&amp;"%",""),"")</f>
        <v/>
      </c>
      <c r="K9689" s="3" t="str">
        <f>IF($B9689="SINAPI",IF(ISNUMBER(MATCH(Banco!$C9689,Analitico!$A:$A,0)),INDEX(Analitico!F:F,MATCH(Banco!$C9689,Analitico!$A:$A,0))&amp;"%",""),"")</f>
        <v/>
      </c>
    </row>
    <row r="9690" spans="1:11" ht="22.5" x14ac:dyDescent="0.2">
      <c r="A9690" s="1" t="str">
        <f t="shared" si="152"/>
        <v>SINAPI 97493</v>
      </c>
      <c r="B9690" s="3" t="s">
        <v>21527</v>
      </c>
      <c r="C9690" s="3" t="s">
        <v>11012</v>
      </c>
      <c r="D9690" s="2" t="s">
        <v>18012</v>
      </c>
      <c r="E9690" s="3" t="s">
        <v>20622</v>
      </c>
      <c r="F9690" s="67" t="s">
        <v>39699</v>
      </c>
      <c r="G9690" s="67" t="s">
        <v>36871</v>
      </c>
      <c r="I9690" s="3" t="s">
        <v>6300</v>
      </c>
      <c r="J9690" s="3" t="str">
        <f>IF($B9690="SINAPI",IF(ISNUMBER(MATCH(Banco!$C9690,Analitico!$A:$A,0)),INDEX(Analitico!E:E,MATCH(Banco!$C9690,Analitico!$A:$A,0))&amp;"%",""),"")</f>
        <v/>
      </c>
      <c r="K9690" s="3" t="str">
        <f>IF($B9690="SINAPI",IF(ISNUMBER(MATCH(Banco!$C9690,Analitico!$A:$A,0)),INDEX(Analitico!F:F,MATCH(Banco!$C9690,Analitico!$A:$A,0))&amp;"%",""),"")</f>
        <v/>
      </c>
    </row>
    <row r="9691" spans="1:11" ht="22.5" x14ac:dyDescent="0.2">
      <c r="A9691" s="1" t="str">
        <f t="shared" si="152"/>
        <v>SINAPI 97494</v>
      </c>
      <c r="B9691" s="3" t="s">
        <v>21527</v>
      </c>
      <c r="C9691" s="3" t="s">
        <v>11013</v>
      </c>
      <c r="D9691" s="2" t="s">
        <v>18013</v>
      </c>
      <c r="E9691" s="3" t="s">
        <v>20622</v>
      </c>
      <c r="F9691" s="67" t="s">
        <v>39700</v>
      </c>
      <c r="G9691" s="67" t="s">
        <v>29963</v>
      </c>
      <c r="I9691" s="3" t="s">
        <v>6300</v>
      </c>
      <c r="J9691" s="3" t="str">
        <f>IF($B9691="SINAPI",IF(ISNUMBER(MATCH(Banco!$C9691,Analitico!$A:$A,0)),INDEX(Analitico!E:E,MATCH(Banco!$C9691,Analitico!$A:$A,0))&amp;"%",""),"")</f>
        <v/>
      </c>
      <c r="K9691" s="3" t="str">
        <f>IF($B9691="SINAPI",IF(ISNUMBER(MATCH(Banco!$C9691,Analitico!$A:$A,0)),INDEX(Analitico!F:F,MATCH(Banco!$C9691,Analitico!$A:$A,0))&amp;"%",""),"")</f>
        <v/>
      </c>
    </row>
    <row r="9692" spans="1:11" ht="22.5" x14ac:dyDescent="0.2">
      <c r="A9692" s="1" t="str">
        <f t="shared" si="152"/>
        <v>SINAPI 97495</v>
      </c>
      <c r="B9692" s="3" t="s">
        <v>21527</v>
      </c>
      <c r="C9692" s="3" t="s">
        <v>11014</v>
      </c>
      <c r="D9692" s="2" t="s">
        <v>18014</v>
      </c>
      <c r="E9692" s="3" t="s">
        <v>20622</v>
      </c>
      <c r="F9692" s="67" t="s">
        <v>39701</v>
      </c>
      <c r="G9692" s="67" t="s">
        <v>36872</v>
      </c>
      <c r="I9692" s="3" t="s">
        <v>6300</v>
      </c>
      <c r="J9692" s="3" t="str">
        <f>IF($B9692="SINAPI",IF(ISNUMBER(MATCH(Banco!$C9692,Analitico!$A:$A,0)),INDEX(Analitico!E:E,MATCH(Banco!$C9692,Analitico!$A:$A,0))&amp;"%",""),"")</f>
        <v/>
      </c>
      <c r="K9692" s="3" t="str">
        <f>IF($B9692="SINAPI",IF(ISNUMBER(MATCH(Banco!$C9692,Analitico!$A:$A,0)),INDEX(Analitico!F:F,MATCH(Banco!$C9692,Analitico!$A:$A,0))&amp;"%",""),"")</f>
        <v/>
      </c>
    </row>
    <row r="9693" spans="1:11" ht="22.5" x14ac:dyDescent="0.2">
      <c r="A9693" s="1" t="str">
        <f t="shared" si="152"/>
        <v>SINAPI 97496</v>
      </c>
      <c r="B9693" s="3" t="s">
        <v>21527</v>
      </c>
      <c r="C9693" s="3" t="s">
        <v>11015</v>
      </c>
      <c r="D9693" s="2" t="s">
        <v>18015</v>
      </c>
      <c r="E9693" s="3" t="s">
        <v>20622</v>
      </c>
      <c r="F9693" s="67" t="s">
        <v>39702</v>
      </c>
      <c r="G9693" s="67" t="s">
        <v>36873</v>
      </c>
      <c r="I9693" s="3" t="s">
        <v>6300</v>
      </c>
      <c r="J9693" s="3" t="str">
        <f>IF($B9693="SINAPI",IF(ISNUMBER(MATCH(Banco!$C9693,Analitico!$A:$A,0)),INDEX(Analitico!E:E,MATCH(Banco!$C9693,Analitico!$A:$A,0))&amp;"%",""),"")</f>
        <v/>
      </c>
      <c r="K9693" s="3" t="str">
        <f>IF($B9693="SINAPI",IF(ISNUMBER(MATCH(Banco!$C9693,Analitico!$A:$A,0)),INDEX(Analitico!F:F,MATCH(Banco!$C9693,Analitico!$A:$A,0))&amp;"%",""),"")</f>
        <v/>
      </c>
    </row>
    <row r="9694" spans="1:11" ht="22.5" x14ac:dyDescent="0.2">
      <c r="A9694" s="1" t="str">
        <f t="shared" si="152"/>
        <v>SINAPI 97499</v>
      </c>
      <c r="B9694" s="3" t="s">
        <v>21527</v>
      </c>
      <c r="C9694" s="3" t="s">
        <v>11016</v>
      </c>
      <c r="D9694" s="2" t="s">
        <v>18016</v>
      </c>
      <c r="E9694" s="3" t="s">
        <v>20622</v>
      </c>
      <c r="F9694" s="67" t="s">
        <v>31547</v>
      </c>
      <c r="G9694" s="67" t="s">
        <v>36874</v>
      </c>
      <c r="I9694" s="3" t="s">
        <v>6300</v>
      </c>
      <c r="J9694" s="3" t="str">
        <f>IF($B9694="SINAPI",IF(ISNUMBER(MATCH(Banco!$C9694,Analitico!$A:$A,0)),INDEX(Analitico!E:E,MATCH(Banco!$C9694,Analitico!$A:$A,0))&amp;"%",""),"")</f>
        <v/>
      </c>
      <c r="K9694" s="3" t="str">
        <f>IF($B9694="SINAPI",IF(ISNUMBER(MATCH(Banco!$C9694,Analitico!$A:$A,0)),INDEX(Analitico!F:F,MATCH(Banco!$C9694,Analitico!$A:$A,0))&amp;"%",""),"")</f>
        <v/>
      </c>
    </row>
    <row r="9695" spans="1:11" ht="22.5" x14ac:dyDescent="0.2">
      <c r="A9695" s="1" t="str">
        <f t="shared" si="152"/>
        <v>SINAPI 97500</v>
      </c>
      <c r="B9695" s="3" t="s">
        <v>21527</v>
      </c>
      <c r="C9695" s="3" t="s">
        <v>11017</v>
      </c>
      <c r="D9695" s="2" t="s">
        <v>18017</v>
      </c>
      <c r="E9695" s="3" t="s">
        <v>20622</v>
      </c>
      <c r="F9695" s="67" t="s">
        <v>6056</v>
      </c>
      <c r="G9695" s="67" t="s">
        <v>31567</v>
      </c>
      <c r="I9695" s="3" t="s">
        <v>6300</v>
      </c>
      <c r="J9695" s="3" t="str">
        <f>IF($B9695="SINAPI",IF(ISNUMBER(MATCH(Banco!$C9695,Analitico!$A:$A,0)),INDEX(Analitico!E:E,MATCH(Banco!$C9695,Analitico!$A:$A,0))&amp;"%",""),"")</f>
        <v/>
      </c>
      <c r="K9695" s="3" t="str">
        <f>IF($B9695="SINAPI",IF(ISNUMBER(MATCH(Banco!$C9695,Analitico!$A:$A,0)),INDEX(Analitico!F:F,MATCH(Banco!$C9695,Analitico!$A:$A,0))&amp;"%",""),"")</f>
        <v/>
      </c>
    </row>
    <row r="9696" spans="1:11" ht="22.5" x14ac:dyDescent="0.2">
      <c r="A9696" s="1" t="str">
        <f t="shared" si="152"/>
        <v>SINAPI 97502</v>
      </c>
      <c r="B9696" s="3" t="s">
        <v>21527</v>
      </c>
      <c r="C9696" s="3" t="s">
        <v>11018</v>
      </c>
      <c r="D9696" s="2" t="s">
        <v>18018</v>
      </c>
      <c r="E9696" s="3" t="s">
        <v>20622</v>
      </c>
      <c r="F9696" s="67" t="s">
        <v>38085</v>
      </c>
      <c r="G9696" s="67" t="s">
        <v>31518</v>
      </c>
      <c r="I9696" s="3" t="s">
        <v>6300</v>
      </c>
      <c r="J9696" s="3" t="str">
        <f>IF($B9696="SINAPI",IF(ISNUMBER(MATCH(Banco!$C9696,Analitico!$A:$A,0)),INDEX(Analitico!E:E,MATCH(Banco!$C9696,Analitico!$A:$A,0))&amp;"%",""),"")</f>
        <v/>
      </c>
      <c r="K9696" s="3" t="str">
        <f>IF($B9696="SINAPI",IF(ISNUMBER(MATCH(Banco!$C9696,Analitico!$A:$A,0)),INDEX(Analitico!F:F,MATCH(Banco!$C9696,Analitico!$A:$A,0))&amp;"%",""),"")</f>
        <v/>
      </c>
    </row>
    <row r="9697" spans="1:11" ht="22.5" x14ac:dyDescent="0.2">
      <c r="A9697" s="1" t="str">
        <f t="shared" si="152"/>
        <v>SINAPI 97503</v>
      </c>
      <c r="B9697" s="3" t="s">
        <v>21527</v>
      </c>
      <c r="C9697" s="3" t="s">
        <v>11019</v>
      </c>
      <c r="D9697" s="2" t="s">
        <v>18019</v>
      </c>
      <c r="E9697" s="3" t="s">
        <v>20622</v>
      </c>
      <c r="F9697" s="67" t="s">
        <v>6281</v>
      </c>
      <c r="G9697" s="67" t="s">
        <v>36875</v>
      </c>
      <c r="I9697" s="3" t="s">
        <v>6300</v>
      </c>
      <c r="J9697" s="3" t="str">
        <f>IF($B9697="SINAPI",IF(ISNUMBER(MATCH(Banco!$C9697,Analitico!$A:$A,0)),INDEX(Analitico!E:E,MATCH(Banco!$C9697,Analitico!$A:$A,0))&amp;"%",""),"")</f>
        <v/>
      </c>
      <c r="K9697" s="3" t="str">
        <f>IF($B9697="SINAPI",IF(ISNUMBER(MATCH(Banco!$C9697,Analitico!$A:$A,0)),INDEX(Analitico!F:F,MATCH(Banco!$C9697,Analitico!$A:$A,0))&amp;"%",""),"")</f>
        <v/>
      </c>
    </row>
    <row r="9698" spans="1:11" ht="22.5" x14ac:dyDescent="0.2">
      <c r="A9698" s="1" t="str">
        <f t="shared" si="152"/>
        <v>SINAPI 97505</v>
      </c>
      <c r="B9698" s="3" t="s">
        <v>21527</v>
      </c>
      <c r="C9698" s="3" t="s">
        <v>11020</v>
      </c>
      <c r="D9698" s="2" t="s">
        <v>18020</v>
      </c>
      <c r="E9698" s="3" t="s">
        <v>20622</v>
      </c>
      <c r="F9698" s="67" t="s">
        <v>6244</v>
      </c>
      <c r="G9698" s="67" t="s">
        <v>31989</v>
      </c>
      <c r="I9698" s="3" t="s">
        <v>6300</v>
      </c>
      <c r="J9698" s="3" t="str">
        <f>IF($B9698="SINAPI",IF(ISNUMBER(MATCH(Banco!$C9698,Analitico!$A:$A,0)),INDEX(Analitico!E:E,MATCH(Banco!$C9698,Analitico!$A:$A,0))&amp;"%",""),"")</f>
        <v/>
      </c>
      <c r="K9698" s="3" t="str">
        <f>IF($B9698="SINAPI",IF(ISNUMBER(MATCH(Banco!$C9698,Analitico!$A:$A,0)),INDEX(Analitico!F:F,MATCH(Banco!$C9698,Analitico!$A:$A,0))&amp;"%",""),"")</f>
        <v/>
      </c>
    </row>
    <row r="9699" spans="1:11" ht="22.5" x14ac:dyDescent="0.2">
      <c r="A9699" s="1" t="str">
        <f t="shared" ref="A9699:A9762" si="153">CONCATENAR</f>
        <v>SINAPI 97506</v>
      </c>
      <c r="B9699" s="3" t="s">
        <v>21527</v>
      </c>
      <c r="C9699" s="3" t="s">
        <v>11021</v>
      </c>
      <c r="D9699" s="2" t="s">
        <v>18021</v>
      </c>
      <c r="E9699" s="3" t="s">
        <v>20622</v>
      </c>
      <c r="F9699" s="67" t="s">
        <v>30034</v>
      </c>
      <c r="G9699" s="67" t="s">
        <v>5753</v>
      </c>
      <c r="I9699" s="3" t="s">
        <v>6300</v>
      </c>
      <c r="J9699" s="3" t="str">
        <f>IF($B9699="SINAPI",IF(ISNUMBER(MATCH(Banco!$C9699,Analitico!$A:$A,0)),INDEX(Analitico!E:E,MATCH(Banco!$C9699,Analitico!$A:$A,0))&amp;"%",""),"")</f>
        <v/>
      </c>
      <c r="K9699" s="3" t="str">
        <f>IF($B9699="SINAPI",IF(ISNUMBER(MATCH(Banco!$C9699,Analitico!$A:$A,0)),INDEX(Analitico!F:F,MATCH(Banco!$C9699,Analitico!$A:$A,0))&amp;"%",""),"")</f>
        <v/>
      </c>
    </row>
    <row r="9700" spans="1:11" ht="22.5" x14ac:dyDescent="0.2">
      <c r="A9700" s="1" t="str">
        <f t="shared" si="153"/>
        <v>SINAPI 97508</v>
      </c>
      <c r="B9700" s="3" t="s">
        <v>21527</v>
      </c>
      <c r="C9700" s="3" t="s">
        <v>11022</v>
      </c>
      <c r="D9700" s="2" t="s">
        <v>18022</v>
      </c>
      <c r="E9700" s="3" t="s">
        <v>20622</v>
      </c>
      <c r="F9700" s="67" t="s">
        <v>32103</v>
      </c>
      <c r="G9700" s="67" t="s">
        <v>29776</v>
      </c>
      <c r="I9700" s="3" t="s">
        <v>6300</v>
      </c>
      <c r="J9700" s="3" t="str">
        <f>IF($B9700="SINAPI",IF(ISNUMBER(MATCH(Banco!$C9700,Analitico!$A:$A,0)),INDEX(Analitico!E:E,MATCH(Banco!$C9700,Analitico!$A:$A,0))&amp;"%",""),"")</f>
        <v/>
      </c>
      <c r="K9700" s="3" t="str">
        <f>IF($B9700="SINAPI",IF(ISNUMBER(MATCH(Banco!$C9700,Analitico!$A:$A,0)),INDEX(Analitico!F:F,MATCH(Banco!$C9700,Analitico!$A:$A,0))&amp;"%",""),"")</f>
        <v/>
      </c>
    </row>
    <row r="9701" spans="1:11" ht="22.5" x14ac:dyDescent="0.2">
      <c r="A9701" s="1" t="str">
        <f t="shared" si="153"/>
        <v>SINAPI 97509</v>
      </c>
      <c r="B9701" s="3" t="s">
        <v>21527</v>
      </c>
      <c r="C9701" s="3" t="s">
        <v>11023</v>
      </c>
      <c r="D9701" s="2" t="s">
        <v>18023</v>
      </c>
      <c r="E9701" s="3" t="s">
        <v>20622</v>
      </c>
      <c r="F9701" s="67" t="s">
        <v>39703</v>
      </c>
      <c r="G9701" s="67" t="s">
        <v>36876</v>
      </c>
      <c r="I9701" s="3" t="s">
        <v>6300</v>
      </c>
      <c r="J9701" s="3" t="str">
        <f>IF($B9701="SINAPI",IF(ISNUMBER(MATCH(Banco!$C9701,Analitico!$A:$A,0)),INDEX(Analitico!E:E,MATCH(Banco!$C9701,Analitico!$A:$A,0))&amp;"%",""),"")</f>
        <v/>
      </c>
      <c r="K9701" s="3" t="str">
        <f>IF($B9701="SINAPI",IF(ISNUMBER(MATCH(Banco!$C9701,Analitico!$A:$A,0)),INDEX(Analitico!F:F,MATCH(Banco!$C9701,Analitico!$A:$A,0))&amp;"%",""),"")</f>
        <v/>
      </c>
    </row>
    <row r="9702" spans="1:11" ht="22.5" x14ac:dyDescent="0.2">
      <c r="A9702" s="1" t="str">
        <f t="shared" si="153"/>
        <v>SINAPI 97511</v>
      </c>
      <c r="B9702" s="3" t="s">
        <v>21527</v>
      </c>
      <c r="C9702" s="3" t="s">
        <v>11024</v>
      </c>
      <c r="D9702" s="2" t="s">
        <v>18024</v>
      </c>
      <c r="E9702" s="3" t="s">
        <v>20622</v>
      </c>
      <c r="F9702" s="67" t="s">
        <v>39704</v>
      </c>
      <c r="G9702" s="67" t="s">
        <v>36877</v>
      </c>
      <c r="I9702" s="3" t="s">
        <v>6300</v>
      </c>
      <c r="J9702" s="3" t="str">
        <f>IF($B9702="SINAPI",IF(ISNUMBER(MATCH(Banco!$C9702,Analitico!$A:$A,0)),INDEX(Analitico!E:E,MATCH(Banco!$C9702,Analitico!$A:$A,0))&amp;"%",""),"")</f>
        <v/>
      </c>
      <c r="K9702" s="3" t="str">
        <f>IF($B9702="SINAPI",IF(ISNUMBER(MATCH(Banco!$C9702,Analitico!$A:$A,0)),INDEX(Analitico!F:F,MATCH(Banco!$C9702,Analitico!$A:$A,0))&amp;"%",""),"")</f>
        <v/>
      </c>
    </row>
    <row r="9703" spans="1:11" ht="22.5" x14ac:dyDescent="0.2">
      <c r="A9703" s="1" t="str">
        <f t="shared" si="153"/>
        <v>SINAPI 97512</v>
      </c>
      <c r="B9703" s="3" t="s">
        <v>21527</v>
      </c>
      <c r="C9703" s="3" t="s">
        <v>11025</v>
      </c>
      <c r="D9703" s="2" t="s">
        <v>18025</v>
      </c>
      <c r="E9703" s="3" t="s">
        <v>20622</v>
      </c>
      <c r="F9703" s="67" t="s">
        <v>33601</v>
      </c>
      <c r="G9703" s="67" t="s">
        <v>4658</v>
      </c>
      <c r="I9703" s="3" t="s">
        <v>6300</v>
      </c>
      <c r="J9703" s="3" t="str">
        <f>IF($B9703="SINAPI",IF(ISNUMBER(MATCH(Banco!$C9703,Analitico!$A:$A,0)),INDEX(Analitico!E:E,MATCH(Banco!$C9703,Analitico!$A:$A,0))&amp;"%",""),"")</f>
        <v/>
      </c>
      <c r="K9703" s="3" t="str">
        <f>IF($B9703="SINAPI",IF(ISNUMBER(MATCH(Banco!$C9703,Analitico!$A:$A,0)),INDEX(Analitico!F:F,MATCH(Banco!$C9703,Analitico!$A:$A,0))&amp;"%",""),"")</f>
        <v/>
      </c>
    </row>
    <row r="9704" spans="1:11" ht="22.5" x14ac:dyDescent="0.2">
      <c r="A9704" s="1" t="str">
        <f t="shared" si="153"/>
        <v>SINAPI 97514</v>
      </c>
      <c r="B9704" s="3" t="s">
        <v>21527</v>
      </c>
      <c r="C9704" s="3" t="s">
        <v>11026</v>
      </c>
      <c r="D9704" s="2" t="s">
        <v>18026</v>
      </c>
      <c r="E9704" s="3" t="s">
        <v>20622</v>
      </c>
      <c r="F9704" s="67" t="s">
        <v>39705</v>
      </c>
      <c r="G9704" s="67" t="s">
        <v>36878</v>
      </c>
      <c r="I9704" s="3" t="s">
        <v>6300</v>
      </c>
      <c r="J9704" s="3" t="str">
        <f>IF($B9704="SINAPI",IF(ISNUMBER(MATCH(Banco!$C9704,Analitico!$A:$A,0)),INDEX(Analitico!E:E,MATCH(Banco!$C9704,Analitico!$A:$A,0))&amp;"%",""),"")</f>
        <v/>
      </c>
      <c r="K9704" s="3" t="str">
        <f>IF($B9704="SINAPI",IF(ISNUMBER(MATCH(Banco!$C9704,Analitico!$A:$A,0)),INDEX(Analitico!F:F,MATCH(Banco!$C9704,Analitico!$A:$A,0))&amp;"%",""),"")</f>
        <v/>
      </c>
    </row>
    <row r="9705" spans="1:11" ht="22.5" x14ac:dyDescent="0.2">
      <c r="A9705" s="1" t="str">
        <f t="shared" si="153"/>
        <v>SINAPI 97515</v>
      </c>
      <c r="B9705" s="3" t="s">
        <v>21527</v>
      </c>
      <c r="C9705" s="3" t="s">
        <v>11027</v>
      </c>
      <c r="D9705" s="2" t="s">
        <v>18027</v>
      </c>
      <c r="E9705" s="3" t="s">
        <v>20622</v>
      </c>
      <c r="F9705" s="67" t="s">
        <v>39706</v>
      </c>
      <c r="G9705" s="67" t="s">
        <v>36879</v>
      </c>
      <c r="I9705" s="3" t="s">
        <v>6300</v>
      </c>
      <c r="J9705" s="3" t="str">
        <f>IF($B9705="SINAPI",IF(ISNUMBER(MATCH(Banco!$C9705,Analitico!$A:$A,0)),INDEX(Analitico!E:E,MATCH(Banco!$C9705,Analitico!$A:$A,0))&amp;"%",""),"")</f>
        <v/>
      </c>
      <c r="K9705" s="3" t="str">
        <f>IF($B9705="SINAPI",IF(ISNUMBER(MATCH(Banco!$C9705,Analitico!$A:$A,0)),INDEX(Analitico!F:F,MATCH(Banco!$C9705,Analitico!$A:$A,0))&amp;"%",""),"")</f>
        <v/>
      </c>
    </row>
    <row r="9706" spans="1:11" ht="22.5" x14ac:dyDescent="0.2">
      <c r="A9706" s="1" t="str">
        <f t="shared" si="153"/>
        <v>SINAPI 97517</v>
      </c>
      <c r="B9706" s="3" t="s">
        <v>21527</v>
      </c>
      <c r="C9706" s="3" t="s">
        <v>11028</v>
      </c>
      <c r="D9706" s="2" t="s">
        <v>18028</v>
      </c>
      <c r="E9706" s="3" t="s">
        <v>20622</v>
      </c>
      <c r="F9706" s="67" t="s">
        <v>39707</v>
      </c>
      <c r="G9706" s="67" t="s">
        <v>20963</v>
      </c>
      <c r="I9706" s="3" t="s">
        <v>6300</v>
      </c>
      <c r="J9706" s="3" t="str">
        <f>IF($B9706="SINAPI",IF(ISNUMBER(MATCH(Banco!$C9706,Analitico!$A:$A,0)),INDEX(Analitico!E:E,MATCH(Banco!$C9706,Analitico!$A:$A,0))&amp;"%",""),"")</f>
        <v/>
      </c>
      <c r="K9706" s="3" t="str">
        <f>IF($B9706="SINAPI",IF(ISNUMBER(MATCH(Banco!$C9706,Analitico!$A:$A,0)),INDEX(Analitico!F:F,MATCH(Banco!$C9706,Analitico!$A:$A,0))&amp;"%",""),"")</f>
        <v/>
      </c>
    </row>
    <row r="9707" spans="1:11" ht="22.5" x14ac:dyDescent="0.2">
      <c r="A9707" s="1" t="str">
        <f t="shared" si="153"/>
        <v>SINAPI 97518</v>
      </c>
      <c r="B9707" s="3" t="s">
        <v>21527</v>
      </c>
      <c r="C9707" s="3" t="s">
        <v>11029</v>
      </c>
      <c r="D9707" s="2" t="s">
        <v>18029</v>
      </c>
      <c r="E9707" s="3" t="s">
        <v>20622</v>
      </c>
      <c r="F9707" s="67" t="s">
        <v>39707</v>
      </c>
      <c r="G9707" s="67" t="s">
        <v>20963</v>
      </c>
      <c r="I9707" s="3" t="s">
        <v>6300</v>
      </c>
      <c r="J9707" s="3" t="str">
        <f>IF($B9707="SINAPI",IF(ISNUMBER(MATCH(Banco!$C9707,Analitico!$A:$A,0)),INDEX(Analitico!E:E,MATCH(Banco!$C9707,Analitico!$A:$A,0))&amp;"%",""),"")</f>
        <v/>
      </c>
      <c r="K9707" s="3" t="str">
        <f>IF($B9707="SINAPI",IF(ISNUMBER(MATCH(Banco!$C9707,Analitico!$A:$A,0)),INDEX(Analitico!F:F,MATCH(Banco!$C9707,Analitico!$A:$A,0))&amp;"%",""),"")</f>
        <v/>
      </c>
    </row>
    <row r="9708" spans="1:11" ht="22.5" x14ac:dyDescent="0.2">
      <c r="A9708" s="1" t="str">
        <f t="shared" si="153"/>
        <v>SINAPI 97519</v>
      </c>
      <c r="B9708" s="3" t="s">
        <v>21527</v>
      </c>
      <c r="C9708" s="3" t="s">
        <v>11030</v>
      </c>
      <c r="D9708" s="2" t="s">
        <v>18030</v>
      </c>
      <c r="E9708" s="3" t="s">
        <v>20622</v>
      </c>
      <c r="F9708" s="67" t="s">
        <v>33800</v>
      </c>
      <c r="G9708" s="67" t="s">
        <v>32174</v>
      </c>
      <c r="I9708" s="3" t="s">
        <v>6300</v>
      </c>
      <c r="J9708" s="3" t="str">
        <f>IF($B9708="SINAPI",IF(ISNUMBER(MATCH(Banco!$C9708,Analitico!$A:$A,0)),INDEX(Analitico!E:E,MATCH(Banco!$C9708,Analitico!$A:$A,0))&amp;"%",""),"")</f>
        <v/>
      </c>
      <c r="K9708" s="3" t="str">
        <f>IF($B9708="SINAPI",IF(ISNUMBER(MATCH(Banco!$C9708,Analitico!$A:$A,0)),INDEX(Analitico!F:F,MATCH(Banco!$C9708,Analitico!$A:$A,0))&amp;"%",""),"")</f>
        <v/>
      </c>
    </row>
    <row r="9709" spans="1:11" ht="22.5" x14ac:dyDescent="0.2">
      <c r="A9709" s="1" t="str">
        <f t="shared" si="153"/>
        <v>SINAPI 97520</v>
      </c>
      <c r="B9709" s="3" t="s">
        <v>21527</v>
      </c>
      <c r="C9709" s="3" t="s">
        <v>11031</v>
      </c>
      <c r="D9709" s="2" t="s">
        <v>18031</v>
      </c>
      <c r="E9709" s="3" t="s">
        <v>20622</v>
      </c>
      <c r="F9709" s="67" t="s">
        <v>33800</v>
      </c>
      <c r="G9709" s="67" t="s">
        <v>32174</v>
      </c>
      <c r="I9709" s="3" t="s">
        <v>6300</v>
      </c>
      <c r="J9709" s="3" t="str">
        <f>IF($B9709="SINAPI",IF(ISNUMBER(MATCH(Banco!$C9709,Analitico!$A:$A,0)),INDEX(Analitico!E:E,MATCH(Banco!$C9709,Analitico!$A:$A,0))&amp;"%",""),"")</f>
        <v/>
      </c>
      <c r="K9709" s="3" t="str">
        <f>IF($B9709="SINAPI",IF(ISNUMBER(MATCH(Banco!$C9709,Analitico!$A:$A,0)),INDEX(Analitico!F:F,MATCH(Banco!$C9709,Analitico!$A:$A,0))&amp;"%",""),"")</f>
        <v/>
      </c>
    </row>
    <row r="9710" spans="1:11" ht="22.5" x14ac:dyDescent="0.2">
      <c r="A9710" s="1" t="str">
        <f t="shared" si="153"/>
        <v>SINAPI 97521</v>
      </c>
      <c r="B9710" s="3" t="s">
        <v>21527</v>
      </c>
      <c r="C9710" s="3" t="s">
        <v>11032</v>
      </c>
      <c r="D9710" s="2" t="s">
        <v>18032</v>
      </c>
      <c r="E9710" s="3" t="s">
        <v>20622</v>
      </c>
      <c r="F9710" s="67" t="s">
        <v>34382</v>
      </c>
      <c r="G9710" s="67" t="s">
        <v>36880</v>
      </c>
      <c r="I9710" s="3" t="s">
        <v>6300</v>
      </c>
      <c r="J9710" s="3" t="str">
        <f>IF($B9710="SINAPI",IF(ISNUMBER(MATCH(Banco!$C9710,Analitico!$A:$A,0)),INDEX(Analitico!E:E,MATCH(Banco!$C9710,Analitico!$A:$A,0))&amp;"%",""),"")</f>
        <v/>
      </c>
      <c r="K9710" s="3" t="str">
        <f>IF($B9710="SINAPI",IF(ISNUMBER(MATCH(Banco!$C9710,Analitico!$A:$A,0)),INDEX(Analitico!F:F,MATCH(Banco!$C9710,Analitico!$A:$A,0))&amp;"%",""),"")</f>
        <v/>
      </c>
    </row>
    <row r="9711" spans="1:11" ht="22.5" x14ac:dyDescent="0.2">
      <c r="A9711" s="1" t="str">
        <f t="shared" si="153"/>
        <v>SINAPI 97522</v>
      </c>
      <c r="B9711" s="3" t="s">
        <v>21527</v>
      </c>
      <c r="C9711" s="3" t="s">
        <v>11033</v>
      </c>
      <c r="D9711" s="2" t="s">
        <v>18033</v>
      </c>
      <c r="E9711" s="3" t="s">
        <v>20622</v>
      </c>
      <c r="F9711" s="67" t="s">
        <v>34382</v>
      </c>
      <c r="G9711" s="67" t="s">
        <v>36880</v>
      </c>
      <c r="I9711" s="3" t="s">
        <v>6300</v>
      </c>
      <c r="J9711" s="3" t="str">
        <f>IF($B9711="SINAPI",IF(ISNUMBER(MATCH(Banco!$C9711,Analitico!$A:$A,0)),INDEX(Analitico!E:E,MATCH(Banco!$C9711,Analitico!$A:$A,0))&amp;"%",""),"")</f>
        <v/>
      </c>
      <c r="K9711" s="3" t="str">
        <f>IF($B9711="SINAPI",IF(ISNUMBER(MATCH(Banco!$C9711,Analitico!$A:$A,0)),INDEX(Analitico!F:F,MATCH(Banco!$C9711,Analitico!$A:$A,0))&amp;"%",""),"")</f>
        <v/>
      </c>
    </row>
    <row r="9712" spans="1:11" ht="22.5" x14ac:dyDescent="0.2">
      <c r="A9712" s="1" t="str">
        <f t="shared" si="153"/>
        <v>SINAPI 97523</v>
      </c>
      <c r="B9712" s="3" t="s">
        <v>21527</v>
      </c>
      <c r="C9712" s="3" t="s">
        <v>11034</v>
      </c>
      <c r="D9712" s="2" t="s">
        <v>18034</v>
      </c>
      <c r="E9712" s="3" t="s">
        <v>20622</v>
      </c>
      <c r="F9712" s="67" t="s">
        <v>39708</v>
      </c>
      <c r="G9712" s="67" t="s">
        <v>36881</v>
      </c>
      <c r="I9712" s="3" t="s">
        <v>6300</v>
      </c>
      <c r="J9712" s="3" t="str">
        <f>IF($B9712="SINAPI",IF(ISNUMBER(MATCH(Banco!$C9712,Analitico!$A:$A,0)),INDEX(Analitico!E:E,MATCH(Banco!$C9712,Analitico!$A:$A,0))&amp;"%",""),"")</f>
        <v/>
      </c>
      <c r="K9712" s="3" t="str">
        <f>IF($B9712="SINAPI",IF(ISNUMBER(MATCH(Banco!$C9712,Analitico!$A:$A,0)),INDEX(Analitico!F:F,MATCH(Banco!$C9712,Analitico!$A:$A,0))&amp;"%",""),"")</f>
        <v/>
      </c>
    </row>
    <row r="9713" spans="1:11" ht="22.5" x14ac:dyDescent="0.2">
      <c r="A9713" s="1" t="str">
        <f t="shared" si="153"/>
        <v>SINAPI 97524</v>
      </c>
      <c r="B9713" s="3" t="s">
        <v>21527</v>
      </c>
      <c r="C9713" s="3" t="s">
        <v>11035</v>
      </c>
      <c r="D9713" s="2" t="s">
        <v>18035</v>
      </c>
      <c r="E9713" s="3" t="s">
        <v>20622</v>
      </c>
      <c r="F9713" s="67" t="s">
        <v>36136</v>
      </c>
      <c r="G9713" s="67" t="s">
        <v>36882</v>
      </c>
      <c r="I9713" s="3" t="s">
        <v>6300</v>
      </c>
      <c r="J9713" s="3" t="str">
        <f>IF($B9713="SINAPI",IF(ISNUMBER(MATCH(Banco!$C9713,Analitico!$A:$A,0)),INDEX(Analitico!E:E,MATCH(Banco!$C9713,Analitico!$A:$A,0))&amp;"%",""),"")</f>
        <v/>
      </c>
      <c r="K9713" s="3" t="str">
        <f>IF($B9713="SINAPI",IF(ISNUMBER(MATCH(Banco!$C9713,Analitico!$A:$A,0)),INDEX(Analitico!F:F,MATCH(Banco!$C9713,Analitico!$A:$A,0))&amp;"%",""),"")</f>
        <v/>
      </c>
    </row>
    <row r="9714" spans="1:11" ht="22.5" x14ac:dyDescent="0.2">
      <c r="A9714" s="1" t="str">
        <f t="shared" si="153"/>
        <v>SINAPI 97525</v>
      </c>
      <c r="B9714" s="3" t="s">
        <v>21527</v>
      </c>
      <c r="C9714" s="3" t="s">
        <v>11036</v>
      </c>
      <c r="D9714" s="2" t="s">
        <v>18036</v>
      </c>
      <c r="E9714" s="3" t="s">
        <v>20622</v>
      </c>
      <c r="F9714" s="67" t="s">
        <v>39709</v>
      </c>
      <c r="G9714" s="67" t="s">
        <v>36883</v>
      </c>
      <c r="I9714" s="3" t="s">
        <v>6300</v>
      </c>
      <c r="J9714" s="3" t="str">
        <f>IF($B9714="SINAPI",IF(ISNUMBER(MATCH(Banco!$C9714,Analitico!$A:$A,0)),INDEX(Analitico!E:E,MATCH(Banco!$C9714,Analitico!$A:$A,0))&amp;"%",""),"")</f>
        <v/>
      </c>
      <c r="K9714" s="3" t="str">
        <f>IF($B9714="SINAPI",IF(ISNUMBER(MATCH(Banco!$C9714,Analitico!$A:$A,0)),INDEX(Analitico!F:F,MATCH(Banco!$C9714,Analitico!$A:$A,0))&amp;"%",""),"")</f>
        <v/>
      </c>
    </row>
    <row r="9715" spans="1:11" ht="22.5" x14ac:dyDescent="0.2">
      <c r="A9715" s="1" t="str">
        <f t="shared" si="153"/>
        <v>SINAPI 97526</v>
      </c>
      <c r="B9715" s="3" t="s">
        <v>21527</v>
      </c>
      <c r="C9715" s="3" t="s">
        <v>11037</v>
      </c>
      <c r="D9715" s="2" t="s">
        <v>18037</v>
      </c>
      <c r="E9715" s="3" t="s">
        <v>20622</v>
      </c>
      <c r="F9715" s="67" t="s">
        <v>39710</v>
      </c>
      <c r="G9715" s="67" t="s">
        <v>36884</v>
      </c>
      <c r="I9715" s="3" t="s">
        <v>6300</v>
      </c>
      <c r="J9715" s="3" t="str">
        <f>IF($B9715="SINAPI",IF(ISNUMBER(MATCH(Banco!$C9715,Analitico!$A:$A,0)),INDEX(Analitico!E:E,MATCH(Banco!$C9715,Analitico!$A:$A,0))&amp;"%",""),"")</f>
        <v/>
      </c>
      <c r="K9715" s="3" t="str">
        <f>IF($B9715="SINAPI",IF(ISNUMBER(MATCH(Banco!$C9715,Analitico!$A:$A,0)),INDEX(Analitico!F:F,MATCH(Banco!$C9715,Analitico!$A:$A,0))&amp;"%",""),"")</f>
        <v/>
      </c>
    </row>
    <row r="9716" spans="1:11" ht="22.5" x14ac:dyDescent="0.2">
      <c r="A9716" s="1" t="str">
        <f t="shared" si="153"/>
        <v>SINAPI 97527</v>
      </c>
      <c r="B9716" s="3" t="s">
        <v>21527</v>
      </c>
      <c r="C9716" s="3" t="s">
        <v>11038</v>
      </c>
      <c r="D9716" s="2" t="s">
        <v>18038</v>
      </c>
      <c r="E9716" s="3" t="s">
        <v>20622</v>
      </c>
      <c r="F9716" s="67" t="s">
        <v>39711</v>
      </c>
      <c r="G9716" s="67" t="s">
        <v>36885</v>
      </c>
      <c r="I9716" s="3" t="s">
        <v>6300</v>
      </c>
      <c r="J9716" s="3" t="str">
        <f>IF($B9716="SINAPI",IF(ISNUMBER(MATCH(Banco!$C9716,Analitico!$A:$A,0)),INDEX(Analitico!E:E,MATCH(Banco!$C9716,Analitico!$A:$A,0))&amp;"%",""),"")</f>
        <v/>
      </c>
      <c r="K9716" s="3" t="str">
        <f>IF($B9716="SINAPI",IF(ISNUMBER(MATCH(Banco!$C9716,Analitico!$A:$A,0)),INDEX(Analitico!F:F,MATCH(Banco!$C9716,Analitico!$A:$A,0))&amp;"%",""),"")</f>
        <v/>
      </c>
    </row>
    <row r="9717" spans="1:11" ht="22.5" x14ac:dyDescent="0.2">
      <c r="A9717" s="1" t="str">
        <f t="shared" si="153"/>
        <v>SINAPI 97528</v>
      </c>
      <c r="B9717" s="3" t="s">
        <v>21527</v>
      </c>
      <c r="C9717" s="3" t="s">
        <v>11039</v>
      </c>
      <c r="D9717" s="2" t="s">
        <v>18039</v>
      </c>
      <c r="E9717" s="3" t="s">
        <v>20622</v>
      </c>
      <c r="F9717" s="67" t="s">
        <v>39712</v>
      </c>
      <c r="G9717" s="67" t="s">
        <v>36886</v>
      </c>
      <c r="I9717" s="3" t="s">
        <v>6300</v>
      </c>
      <c r="J9717" s="3" t="str">
        <f>IF($B9717="SINAPI",IF(ISNUMBER(MATCH(Banco!$C9717,Analitico!$A:$A,0)),INDEX(Analitico!E:E,MATCH(Banco!$C9717,Analitico!$A:$A,0))&amp;"%",""),"")</f>
        <v/>
      </c>
      <c r="K9717" s="3" t="str">
        <f>IF($B9717="SINAPI",IF(ISNUMBER(MATCH(Banco!$C9717,Analitico!$A:$A,0)),INDEX(Analitico!F:F,MATCH(Banco!$C9717,Analitico!$A:$A,0))&amp;"%",""),"")</f>
        <v/>
      </c>
    </row>
    <row r="9718" spans="1:11" ht="22.5" x14ac:dyDescent="0.2">
      <c r="A9718" s="1" t="str">
        <f t="shared" si="153"/>
        <v>SINAPI 97529</v>
      </c>
      <c r="B9718" s="3" t="s">
        <v>21527</v>
      </c>
      <c r="C9718" s="3" t="s">
        <v>11040</v>
      </c>
      <c r="D9718" s="2" t="s">
        <v>18040</v>
      </c>
      <c r="E9718" s="3" t="s">
        <v>20622</v>
      </c>
      <c r="F9718" s="67" t="s">
        <v>31705</v>
      </c>
      <c r="G9718" s="67" t="s">
        <v>36887</v>
      </c>
      <c r="I9718" s="3" t="s">
        <v>6300</v>
      </c>
      <c r="J9718" s="3" t="str">
        <f>IF($B9718="SINAPI",IF(ISNUMBER(MATCH(Banco!$C9718,Analitico!$A:$A,0)),INDEX(Analitico!E:E,MATCH(Banco!$C9718,Analitico!$A:$A,0))&amp;"%",""),"")</f>
        <v/>
      </c>
      <c r="K9718" s="3" t="str">
        <f>IF($B9718="SINAPI",IF(ISNUMBER(MATCH(Banco!$C9718,Analitico!$A:$A,0)),INDEX(Analitico!F:F,MATCH(Banco!$C9718,Analitico!$A:$A,0))&amp;"%",""),"")</f>
        <v/>
      </c>
    </row>
    <row r="9719" spans="1:11" ht="22.5" x14ac:dyDescent="0.2">
      <c r="A9719" s="1" t="str">
        <f t="shared" si="153"/>
        <v>SINAPI 97530</v>
      </c>
      <c r="B9719" s="3" t="s">
        <v>21527</v>
      </c>
      <c r="C9719" s="3" t="s">
        <v>11041</v>
      </c>
      <c r="D9719" s="2" t="s">
        <v>18041</v>
      </c>
      <c r="E9719" s="3" t="s">
        <v>20622</v>
      </c>
      <c r="F9719" s="67" t="s">
        <v>39713</v>
      </c>
      <c r="G9719" s="67" t="s">
        <v>31539</v>
      </c>
      <c r="I9719" s="3" t="s">
        <v>6300</v>
      </c>
      <c r="J9719" s="3" t="str">
        <f>IF($B9719="SINAPI",IF(ISNUMBER(MATCH(Banco!$C9719,Analitico!$A:$A,0)),INDEX(Analitico!E:E,MATCH(Banco!$C9719,Analitico!$A:$A,0))&amp;"%",""),"")</f>
        <v/>
      </c>
      <c r="K9719" s="3" t="str">
        <f>IF($B9719="SINAPI",IF(ISNUMBER(MATCH(Banco!$C9719,Analitico!$A:$A,0)),INDEX(Analitico!F:F,MATCH(Banco!$C9719,Analitico!$A:$A,0))&amp;"%",""),"")</f>
        <v/>
      </c>
    </row>
    <row r="9720" spans="1:11" ht="22.5" x14ac:dyDescent="0.2">
      <c r="A9720" s="1" t="str">
        <f t="shared" si="153"/>
        <v>SINAPI 97531</v>
      </c>
      <c r="B9720" s="3" t="s">
        <v>21527</v>
      </c>
      <c r="C9720" s="3" t="s">
        <v>11042</v>
      </c>
      <c r="D9720" s="2" t="s">
        <v>18042</v>
      </c>
      <c r="E9720" s="3" t="s">
        <v>20622</v>
      </c>
      <c r="F9720" s="67" t="s">
        <v>32169</v>
      </c>
      <c r="G9720" s="67" t="s">
        <v>36888</v>
      </c>
      <c r="I9720" s="3" t="s">
        <v>6300</v>
      </c>
      <c r="J9720" s="3" t="str">
        <f>IF($B9720="SINAPI",IF(ISNUMBER(MATCH(Banco!$C9720,Analitico!$A:$A,0)),INDEX(Analitico!E:E,MATCH(Banco!$C9720,Analitico!$A:$A,0))&amp;"%",""),"")</f>
        <v/>
      </c>
      <c r="K9720" s="3" t="str">
        <f>IF($B9720="SINAPI",IF(ISNUMBER(MATCH(Banco!$C9720,Analitico!$A:$A,0)),INDEX(Analitico!F:F,MATCH(Banco!$C9720,Analitico!$A:$A,0))&amp;"%",""),"")</f>
        <v/>
      </c>
    </row>
    <row r="9721" spans="1:11" ht="22.5" x14ac:dyDescent="0.2">
      <c r="A9721" s="1" t="str">
        <f t="shared" si="153"/>
        <v>SINAPI 97532</v>
      </c>
      <c r="B9721" s="3" t="s">
        <v>21527</v>
      </c>
      <c r="C9721" s="3" t="s">
        <v>11043</v>
      </c>
      <c r="D9721" s="2" t="s">
        <v>18043</v>
      </c>
      <c r="E9721" s="3" t="s">
        <v>20622</v>
      </c>
      <c r="F9721" s="67" t="s">
        <v>39714</v>
      </c>
      <c r="G9721" s="67" t="s">
        <v>36889</v>
      </c>
      <c r="I9721" s="3" t="s">
        <v>6300</v>
      </c>
      <c r="J9721" s="3" t="str">
        <f>IF($B9721="SINAPI",IF(ISNUMBER(MATCH(Banco!$C9721,Analitico!$A:$A,0)),INDEX(Analitico!E:E,MATCH(Banco!$C9721,Analitico!$A:$A,0))&amp;"%",""),"")</f>
        <v/>
      </c>
      <c r="K9721" s="3" t="str">
        <f>IF($B9721="SINAPI",IF(ISNUMBER(MATCH(Banco!$C9721,Analitico!$A:$A,0)),INDEX(Analitico!F:F,MATCH(Banco!$C9721,Analitico!$A:$A,0))&amp;"%",""),"")</f>
        <v/>
      </c>
    </row>
    <row r="9722" spans="1:11" ht="22.5" x14ac:dyDescent="0.2">
      <c r="A9722" s="1" t="str">
        <f t="shared" si="153"/>
        <v>SINAPI 97533</v>
      </c>
      <c r="B9722" s="3" t="s">
        <v>21527</v>
      </c>
      <c r="C9722" s="3" t="s">
        <v>11044</v>
      </c>
      <c r="D9722" s="2" t="s">
        <v>18044</v>
      </c>
      <c r="E9722" s="3" t="s">
        <v>20622</v>
      </c>
      <c r="F9722" s="67" t="s">
        <v>39715</v>
      </c>
      <c r="G9722" s="67" t="s">
        <v>36890</v>
      </c>
      <c r="I9722" s="3" t="s">
        <v>6300</v>
      </c>
      <c r="J9722" s="3" t="str">
        <f>IF($B9722="SINAPI",IF(ISNUMBER(MATCH(Banco!$C9722,Analitico!$A:$A,0)),INDEX(Analitico!E:E,MATCH(Banco!$C9722,Analitico!$A:$A,0))&amp;"%",""),"")</f>
        <v/>
      </c>
      <c r="K9722" s="3" t="str">
        <f>IF($B9722="SINAPI",IF(ISNUMBER(MATCH(Banco!$C9722,Analitico!$A:$A,0)),INDEX(Analitico!F:F,MATCH(Banco!$C9722,Analitico!$A:$A,0))&amp;"%",""),"")</f>
        <v/>
      </c>
    </row>
    <row r="9723" spans="1:11" ht="22.5" x14ac:dyDescent="0.2">
      <c r="A9723" s="1" t="str">
        <f t="shared" si="153"/>
        <v>SINAPI 97534</v>
      </c>
      <c r="B9723" s="3" t="s">
        <v>21527</v>
      </c>
      <c r="C9723" s="3" t="s">
        <v>11045</v>
      </c>
      <c r="D9723" s="2" t="s">
        <v>18045</v>
      </c>
      <c r="E9723" s="3" t="s">
        <v>20622</v>
      </c>
      <c r="F9723" s="67" t="s">
        <v>39716</v>
      </c>
      <c r="G9723" s="67" t="s">
        <v>36891</v>
      </c>
      <c r="I9723" s="3" t="s">
        <v>6300</v>
      </c>
      <c r="J9723" s="3" t="str">
        <f>IF($B9723="SINAPI",IF(ISNUMBER(MATCH(Banco!$C9723,Analitico!$A:$A,0)),INDEX(Analitico!E:E,MATCH(Banco!$C9723,Analitico!$A:$A,0))&amp;"%",""),"")</f>
        <v/>
      </c>
      <c r="K9723" s="3" t="str">
        <f>IF($B9723="SINAPI",IF(ISNUMBER(MATCH(Banco!$C9723,Analitico!$A:$A,0)),INDEX(Analitico!F:F,MATCH(Banco!$C9723,Analitico!$A:$A,0))&amp;"%",""),"")</f>
        <v/>
      </c>
    </row>
    <row r="9724" spans="1:11" ht="22.5" x14ac:dyDescent="0.2">
      <c r="A9724" s="1" t="str">
        <f t="shared" si="153"/>
        <v>SINAPI 97537</v>
      </c>
      <c r="B9724" s="3" t="s">
        <v>21527</v>
      </c>
      <c r="C9724" s="3" t="s">
        <v>11046</v>
      </c>
      <c r="D9724" s="2" t="s">
        <v>18046</v>
      </c>
      <c r="E9724" s="3" t="s">
        <v>20622</v>
      </c>
      <c r="F9724" s="67" t="s">
        <v>21759</v>
      </c>
      <c r="G9724" s="67" t="s">
        <v>5882</v>
      </c>
      <c r="I9724" s="3" t="s">
        <v>6300</v>
      </c>
      <c r="J9724" s="3" t="str">
        <f>IF($B9724="SINAPI",IF(ISNUMBER(MATCH(Banco!$C9724,Analitico!$A:$A,0)),INDEX(Analitico!E:E,MATCH(Banco!$C9724,Analitico!$A:$A,0))&amp;"%",""),"")</f>
        <v/>
      </c>
      <c r="K9724" s="3" t="str">
        <f>IF($B9724="SINAPI",IF(ISNUMBER(MATCH(Banco!$C9724,Analitico!$A:$A,0)),INDEX(Analitico!F:F,MATCH(Banco!$C9724,Analitico!$A:$A,0))&amp;"%",""),"")</f>
        <v/>
      </c>
    </row>
    <row r="9725" spans="1:11" ht="22.5" x14ac:dyDescent="0.2">
      <c r="A9725" s="1" t="str">
        <f t="shared" si="153"/>
        <v>SINAPI 97540</v>
      </c>
      <c r="B9725" s="3" t="s">
        <v>21527</v>
      </c>
      <c r="C9725" s="3" t="s">
        <v>11047</v>
      </c>
      <c r="D9725" s="2" t="s">
        <v>18047</v>
      </c>
      <c r="E9725" s="3" t="s">
        <v>20622</v>
      </c>
      <c r="F9725" s="67" t="s">
        <v>36531</v>
      </c>
      <c r="G9725" s="67" t="s">
        <v>21820</v>
      </c>
      <c r="I9725" s="3" t="s">
        <v>6300</v>
      </c>
      <c r="J9725" s="3" t="str">
        <f>IF($B9725="SINAPI",IF(ISNUMBER(MATCH(Banco!$C9725,Analitico!$A:$A,0)),INDEX(Analitico!E:E,MATCH(Banco!$C9725,Analitico!$A:$A,0))&amp;"%",""),"")</f>
        <v/>
      </c>
      <c r="K9725" s="3" t="str">
        <f>IF($B9725="SINAPI",IF(ISNUMBER(MATCH(Banco!$C9725,Analitico!$A:$A,0)),INDEX(Analitico!F:F,MATCH(Banco!$C9725,Analitico!$A:$A,0))&amp;"%",""),"")</f>
        <v/>
      </c>
    </row>
    <row r="9726" spans="1:11" ht="22.5" x14ac:dyDescent="0.2">
      <c r="A9726" s="1" t="str">
        <f t="shared" si="153"/>
        <v>SINAPI 97541</v>
      </c>
      <c r="B9726" s="3" t="s">
        <v>21527</v>
      </c>
      <c r="C9726" s="3" t="s">
        <v>11048</v>
      </c>
      <c r="D9726" s="2" t="s">
        <v>18048</v>
      </c>
      <c r="E9726" s="3" t="s">
        <v>20622</v>
      </c>
      <c r="F9726" s="67" t="s">
        <v>36928</v>
      </c>
      <c r="G9726" s="67" t="s">
        <v>5116</v>
      </c>
      <c r="I9726" s="3" t="s">
        <v>6300</v>
      </c>
      <c r="J9726" s="3" t="str">
        <f>IF($B9726="SINAPI",IF(ISNUMBER(MATCH(Banco!$C9726,Analitico!$A:$A,0)),INDEX(Analitico!E:E,MATCH(Banco!$C9726,Analitico!$A:$A,0))&amp;"%",""),"")</f>
        <v/>
      </c>
      <c r="K9726" s="3" t="str">
        <f>IF($B9726="SINAPI",IF(ISNUMBER(MATCH(Banco!$C9726,Analitico!$A:$A,0)),INDEX(Analitico!F:F,MATCH(Banco!$C9726,Analitico!$A:$A,0))&amp;"%",""),"")</f>
        <v/>
      </c>
    </row>
    <row r="9727" spans="1:11" ht="22.5" x14ac:dyDescent="0.2">
      <c r="A9727" s="1" t="str">
        <f t="shared" si="153"/>
        <v>SINAPI 97543</v>
      </c>
      <c r="B9727" s="3" t="s">
        <v>21527</v>
      </c>
      <c r="C9727" s="3" t="s">
        <v>11049</v>
      </c>
      <c r="D9727" s="2" t="s">
        <v>18049</v>
      </c>
      <c r="E9727" s="3" t="s">
        <v>20622</v>
      </c>
      <c r="F9727" s="67" t="s">
        <v>33819</v>
      </c>
      <c r="G9727" s="67" t="s">
        <v>36892</v>
      </c>
      <c r="I9727" s="3" t="s">
        <v>6300</v>
      </c>
      <c r="J9727" s="3" t="str">
        <f>IF($B9727="SINAPI",IF(ISNUMBER(MATCH(Banco!$C9727,Analitico!$A:$A,0)),INDEX(Analitico!E:E,MATCH(Banco!$C9727,Analitico!$A:$A,0))&amp;"%",""),"")</f>
        <v/>
      </c>
      <c r="K9727" s="3" t="str">
        <f>IF($B9727="SINAPI",IF(ISNUMBER(MATCH(Banco!$C9727,Analitico!$A:$A,0)),INDEX(Analitico!F:F,MATCH(Banco!$C9727,Analitico!$A:$A,0))&amp;"%",""),"")</f>
        <v/>
      </c>
    </row>
    <row r="9728" spans="1:11" ht="22.5" x14ac:dyDescent="0.2">
      <c r="A9728" s="1" t="str">
        <f t="shared" si="153"/>
        <v>SINAPI 97544</v>
      </c>
      <c r="B9728" s="3" t="s">
        <v>21527</v>
      </c>
      <c r="C9728" s="3" t="s">
        <v>11050</v>
      </c>
      <c r="D9728" s="2" t="s">
        <v>18050</v>
      </c>
      <c r="E9728" s="3" t="s">
        <v>20622</v>
      </c>
      <c r="F9728" s="67" t="s">
        <v>33871</v>
      </c>
      <c r="G9728" s="67" t="s">
        <v>5162</v>
      </c>
      <c r="I9728" s="3" t="s">
        <v>6300</v>
      </c>
      <c r="J9728" s="3" t="str">
        <f>IF($B9728="SINAPI",IF(ISNUMBER(MATCH(Banco!$C9728,Analitico!$A:$A,0)),INDEX(Analitico!E:E,MATCH(Banco!$C9728,Analitico!$A:$A,0))&amp;"%",""),"")</f>
        <v/>
      </c>
      <c r="K9728" s="3" t="str">
        <f>IF($B9728="SINAPI",IF(ISNUMBER(MATCH(Banco!$C9728,Analitico!$A:$A,0)),INDEX(Analitico!F:F,MATCH(Banco!$C9728,Analitico!$A:$A,0))&amp;"%",""),"")</f>
        <v/>
      </c>
    </row>
    <row r="9729" spans="1:11" ht="22.5" x14ac:dyDescent="0.2">
      <c r="A9729" s="1" t="str">
        <f t="shared" si="153"/>
        <v>SINAPI 97546</v>
      </c>
      <c r="B9729" s="3" t="s">
        <v>21527</v>
      </c>
      <c r="C9729" s="3" t="s">
        <v>11051</v>
      </c>
      <c r="D9729" s="2" t="s">
        <v>18051</v>
      </c>
      <c r="E9729" s="3" t="s">
        <v>20622</v>
      </c>
      <c r="F9729" s="67" t="s">
        <v>39717</v>
      </c>
      <c r="G9729" s="67" t="s">
        <v>36827</v>
      </c>
      <c r="I9729" s="3" t="s">
        <v>6300</v>
      </c>
      <c r="J9729" s="3" t="str">
        <f>IF($B9729="SINAPI",IF(ISNUMBER(MATCH(Banco!$C9729,Analitico!$A:$A,0)),INDEX(Analitico!E:E,MATCH(Banco!$C9729,Analitico!$A:$A,0))&amp;"%",""),"")</f>
        <v/>
      </c>
      <c r="K9729" s="3" t="str">
        <f>IF($B9729="SINAPI",IF(ISNUMBER(MATCH(Banco!$C9729,Analitico!$A:$A,0)),INDEX(Analitico!F:F,MATCH(Banco!$C9729,Analitico!$A:$A,0))&amp;"%",""),"")</f>
        <v/>
      </c>
    </row>
    <row r="9730" spans="1:11" ht="22.5" x14ac:dyDescent="0.2">
      <c r="A9730" s="1" t="str">
        <f t="shared" si="153"/>
        <v>SINAPI 97547</v>
      </c>
      <c r="B9730" s="3" t="s">
        <v>21527</v>
      </c>
      <c r="C9730" s="3" t="s">
        <v>11052</v>
      </c>
      <c r="D9730" s="2" t="s">
        <v>18052</v>
      </c>
      <c r="E9730" s="3" t="s">
        <v>20622</v>
      </c>
      <c r="F9730" s="67" t="s">
        <v>39717</v>
      </c>
      <c r="G9730" s="67" t="s">
        <v>36827</v>
      </c>
      <c r="I9730" s="3" t="s">
        <v>6300</v>
      </c>
      <c r="J9730" s="3" t="str">
        <f>IF($B9730="SINAPI",IF(ISNUMBER(MATCH(Banco!$C9730,Analitico!$A:$A,0)),INDEX(Analitico!E:E,MATCH(Banco!$C9730,Analitico!$A:$A,0))&amp;"%",""),"")</f>
        <v/>
      </c>
      <c r="K9730" s="3" t="str">
        <f>IF($B9730="SINAPI",IF(ISNUMBER(MATCH(Banco!$C9730,Analitico!$A:$A,0)),INDEX(Analitico!F:F,MATCH(Banco!$C9730,Analitico!$A:$A,0))&amp;"%",""),"")</f>
        <v/>
      </c>
    </row>
    <row r="9731" spans="1:11" ht="22.5" x14ac:dyDescent="0.2">
      <c r="A9731" s="1" t="str">
        <f t="shared" si="153"/>
        <v>SINAPI 97548</v>
      </c>
      <c r="B9731" s="3" t="s">
        <v>21527</v>
      </c>
      <c r="C9731" s="3" t="s">
        <v>11053</v>
      </c>
      <c r="D9731" s="2" t="s">
        <v>18053</v>
      </c>
      <c r="E9731" s="3" t="s">
        <v>20622</v>
      </c>
      <c r="F9731" s="67" t="s">
        <v>30077</v>
      </c>
      <c r="G9731" s="67" t="s">
        <v>36893</v>
      </c>
      <c r="I9731" s="3" t="s">
        <v>6300</v>
      </c>
      <c r="J9731" s="3" t="str">
        <f>IF($B9731="SINAPI",IF(ISNUMBER(MATCH(Banco!$C9731,Analitico!$A:$A,0)),INDEX(Analitico!E:E,MATCH(Banco!$C9731,Analitico!$A:$A,0))&amp;"%",""),"")</f>
        <v/>
      </c>
      <c r="K9731" s="3" t="str">
        <f>IF($B9731="SINAPI",IF(ISNUMBER(MATCH(Banco!$C9731,Analitico!$A:$A,0)),INDEX(Analitico!F:F,MATCH(Banco!$C9731,Analitico!$A:$A,0))&amp;"%",""),"")</f>
        <v/>
      </c>
    </row>
    <row r="9732" spans="1:11" ht="22.5" x14ac:dyDescent="0.2">
      <c r="A9732" s="1" t="str">
        <f t="shared" si="153"/>
        <v>SINAPI 97549</v>
      </c>
      <c r="B9732" s="3" t="s">
        <v>21527</v>
      </c>
      <c r="C9732" s="3" t="s">
        <v>11054</v>
      </c>
      <c r="D9732" s="2" t="s">
        <v>18054</v>
      </c>
      <c r="E9732" s="3" t="s">
        <v>20622</v>
      </c>
      <c r="F9732" s="67" t="s">
        <v>30077</v>
      </c>
      <c r="G9732" s="67" t="s">
        <v>36893</v>
      </c>
      <c r="I9732" s="3" t="s">
        <v>6300</v>
      </c>
      <c r="J9732" s="3" t="str">
        <f>IF($B9732="SINAPI",IF(ISNUMBER(MATCH(Banco!$C9732,Analitico!$A:$A,0)),INDEX(Analitico!E:E,MATCH(Banco!$C9732,Analitico!$A:$A,0))&amp;"%",""),"")</f>
        <v/>
      </c>
      <c r="K9732" s="3" t="str">
        <f>IF($B9732="SINAPI",IF(ISNUMBER(MATCH(Banco!$C9732,Analitico!$A:$A,0)),INDEX(Analitico!F:F,MATCH(Banco!$C9732,Analitico!$A:$A,0))&amp;"%",""),"")</f>
        <v/>
      </c>
    </row>
    <row r="9733" spans="1:11" ht="22.5" x14ac:dyDescent="0.2">
      <c r="A9733" s="1" t="str">
        <f t="shared" si="153"/>
        <v>SINAPI 97550</v>
      </c>
      <c r="B9733" s="3" t="s">
        <v>21527</v>
      </c>
      <c r="C9733" s="3" t="s">
        <v>11055</v>
      </c>
      <c r="D9733" s="2" t="s">
        <v>18055</v>
      </c>
      <c r="E9733" s="3" t="s">
        <v>20622</v>
      </c>
      <c r="F9733" s="67" t="s">
        <v>39718</v>
      </c>
      <c r="G9733" s="67" t="s">
        <v>36894</v>
      </c>
      <c r="I9733" s="3" t="s">
        <v>6300</v>
      </c>
      <c r="J9733" s="3" t="str">
        <f>IF($B9733="SINAPI",IF(ISNUMBER(MATCH(Banco!$C9733,Analitico!$A:$A,0)),INDEX(Analitico!E:E,MATCH(Banco!$C9733,Analitico!$A:$A,0))&amp;"%",""),"")</f>
        <v/>
      </c>
      <c r="K9733" s="3" t="str">
        <f>IF($B9733="SINAPI",IF(ISNUMBER(MATCH(Banco!$C9733,Analitico!$A:$A,0)),INDEX(Analitico!F:F,MATCH(Banco!$C9733,Analitico!$A:$A,0))&amp;"%",""),"")</f>
        <v/>
      </c>
    </row>
    <row r="9734" spans="1:11" ht="22.5" x14ac:dyDescent="0.2">
      <c r="A9734" s="1" t="str">
        <f t="shared" si="153"/>
        <v>SINAPI 97551</v>
      </c>
      <c r="B9734" s="3" t="s">
        <v>21527</v>
      </c>
      <c r="C9734" s="3" t="s">
        <v>11056</v>
      </c>
      <c r="D9734" s="2" t="s">
        <v>18056</v>
      </c>
      <c r="E9734" s="3" t="s">
        <v>20622</v>
      </c>
      <c r="F9734" s="67" t="s">
        <v>39718</v>
      </c>
      <c r="G9734" s="67" t="s">
        <v>36894</v>
      </c>
      <c r="I9734" s="3" t="s">
        <v>6300</v>
      </c>
      <c r="J9734" s="3" t="str">
        <f>IF($B9734="SINAPI",IF(ISNUMBER(MATCH(Banco!$C9734,Analitico!$A:$A,0)),INDEX(Analitico!E:E,MATCH(Banco!$C9734,Analitico!$A:$A,0))&amp;"%",""),"")</f>
        <v/>
      </c>
      <c r="K9734" s="3" t="str">
        <f>IF($B9734="SINAPI",IF(ISNUMBER(MATCH(Banco!$C9734,Analitico!$A:$A,0)),INDEX(Analitico!F:F,MATCH(Banco!$C9734,Analitico!$A:$A,0))&amp;"%",""),"")</f>
        <v/>
      </c>
    </row>
    <row r="9735" spans="1:11" ht="22.5" x14ac:dyDescent="0.2">
      <c r="A9735" s="1" t="str">
        <f t="shared" si="153"/>
        <v>SINAPI 97552</v>
      </c>
      <c r="B9735" s="3" t="s">
        <v>21527</v>
      </c>
      <c r="C9735" s="3" t="s">
        <v>11057</v>
      </c>
      <c r="D9735" s="2" t="s">
        <v>18057</v>
      </c>
      <c r="E9735" s="3" t="s">
        <v>20622</v>
      </c>
      <c r="F9735" s="67" t="s">
        <v>29434</v>
      </c>
      <c r="G9735" s="67" t="s">
        <v>36895</v>
      </c>
      <c r="I9735" s="3" t="s">
        <v>6300</v>
      </c>
      <c r="J9735" s="3" t="str">
        <f>IF($B9735="SINAPI",IF(ISNUMBER(MATCH(Banco!$C9735,Analitico!$A:$A,0)),INDEX(Analitico!E:E,MATCH(Banco!$C9735,Analitico!$A:$A,0))&amp;"%",""),"")</f>
        <v/>
      </c>
      <c r="K9735" s="3" t="str">
        <f>IF($B9735="SINAPI",IF(ISNUMBER(MATCH(Banco!$C9735,Analitico!$A:$A,0)),INDEX(Analitico!F:F,MATCH(Banco!$C9735,Analitico!$A:$A,0))&amp;"%",""),"")</f>
        <v/>
      </c>
    </row>
    <row r="9736" spans="1:11" ht="22.5" x14ac:dyDescent="0.2">
      <c r="A9736" s="1" t="str">
        <f t="shared" si="153"/>
        <v>SINAPI 97553</v>
      </c>
      <c r="B9736" s="3" t="s">
        <v>21527</v>
      </c>
      <c r="C9736" s="3" t="s">
        <v>11058</v>
      </c>
      <c r="D9736" s="2" t="s">
        <v>18058</v>
      </c>
      <c r="E9736" s="3" t="s">
        <v>20622</v>
      </c>
      <c r="F9736" s="67" t="s">
        <v>39719</v>
      </c>
      <c r="G9736" s="67" t="s">
        <v>30909</v>
      </c>
      <c r="I9736" s="3" t="s">
        <v>6300</v>
      </c>
      <c r="J9736" s="3" t="str">
        <f>IF($B9736="SINAPI",IF(ISNUMBER(MATCH(Banco!$C9736,Analitico!$A:$A,0)),INDEX(Analitico!E:E,MATCH(Banco!$C9736,Analitico!$A:$A,0))&amp;"%",""),"")</f>
        <v/>
      </c>
      <c r="K9736" s="3" t="str">
        <f>IF($B9736="SINAPI",IF(ISNUMBER(MATCH(Banco!$C9736,Analitico!$A:$A,0)),INDEX(Analitico!F:F,MATCH(Banco!$C9736,Analitico!$A:$A,0))&amp;"%",""),"")</f>
        <v/>
      </c>
    </row>
    <row r="9737" spans="1:11" ht="22.5" x14ac:dyDescent="0.2">
      <c r="A9737" s="1" t="str">
        <f t="shared" si="153"/>
        <v>SINAPI 97554</v>
      </c>
      <c r="B9737" s="3" t="s">
        <v>21527</v>
      </c>
      <c r="C9737" s="3" t="s">
        <v>11059</v>
      </c>
      <c r="D9737" s="2" t="s">
        <v>18059</v>
      </c>
      <c r="E9737" s="3" t="s">
        <v>20622</v>
      </c>
      <c r="F9737" s="67" t="s">
        <v>39720</v>
      </c>
      <c r="G9737" s="67" t="s">
        <v>33620</v>
      </c>
      <c r="I9737" s="3" t="s">
        <v>6300</v>
      </c>
      <c r="J9737" s="3" t="str">
        <f>IF($B9737="SINAPI",IF(ISNUMBER(MATCH(Banco!$C9737,Analitico!$A:$A,0)),INDEX(Analitico!E:E,MATCH(Banco!$C9737,Analitico!$A:$A,0))&amp;"%",""),"")</f>
        <v/>
      </c>
      <c r="K9737" s="3" t="str">
        <f>IF($B9737="SINAPI",IF(ISNUMBER(MATCH(Banco!$C9737,Analitico!$A:$A,0)),INDEX(Analitico!F:F,MATCH(Banco!$C9737,Analitico!$A:$A,0))&amp;"%",""),"")</f>
        <v/>
      </c>
    </row>
    <row r="9738" spans="1:11" ht="22.5" x14ac:dyDescent="0.2">
      <c r="A9738" s="1" t="str">
        <f t="shared" si="153"/>
        <v>SINAPI 98602</v>
      </c>
      <c r="B9738" s="3" t="s">
        <v>21527</v>
      </c>
      <c r="C9738" s="3" t="s">
        <v>11060</v>
      </c>
      <c r="D9738" s="2" t="s">
        <v>18060</v>
      </c>
      <c r="E9738" s="3" t="s">
        <v>20622</v>
      </c>
      <c r="F9738" s="67" t="s">
        <v>21676</v>
      </c>
      <c r="G9738" s="67" t="s">
        <v>21125</v>
      </c>
      <c r="I9738" s="3" t="s">
        <v>6300</v>
      </c>
      <c r="J9738" s="3" t="str">
        <f>IF($B9738="SINAPI",IF(ISNUMBER(MATCH(Banco!$C9738,Analitico!$A:$A,0)),INDEX(Analitico!E:E,MATCH(Banco!$C9738,Analitico!$A:$A,0))&amp;"%",""),"")</f>
        <v/>
      </c>
      <c r="K9738" s="3" t="str">
        <f>IF($B9738="SINAPI",IF(ISNUMBER(MATCH(Banco!$C9738,Analitico!$A:$A,0)),INDEX(Analitico!F:F,MATCH(Banco!$C9738,Analitico!$A:$A,0))&amp;"%",""),"")</f>
        <v/>
      </c>
    </row>
    <row r="9739" spans="1:11" ht="22.5" x14ac:dyDescent="0.2">
      <c r="A9739" s="1" t="str">
        <f t="shared" si="153"/>
        <v>SINAPI 103805</v>
      </c>
      <c r="B9739" s="3" t="s">
        <v>21527</v>
      </c>
      <c r="C9739" s="3" t="s">
        <v>11061</v>
      </c>
      <c r="D9739" s="2" t="s">
        <v>18061</v>
      </c>
      <c r="E9739" s="3" t="s">
        <v>20622</v>
      </c>
      <c r="F9739" s="67" t="s">
        <v>20695</v>
      </c>
      <c r="G9739" s="67" t="s">
        <v>21484</v>
      </c>
      <c r="I9739" s="3" t="s">
        <v>6300</v>
      </c>
      <c r="J9739" s="3" t="str">
        <f>IF($B9739="SINAPI",IF(ISNUMBER(MATCH(Banco!$C9739,Analitico!$A:$A,0)),INDEX(Analitico!E:E,MATCH(Banco!$C9739,Analitico!$A:$A,0))&amp;"%",""),"")</f>
        <v/>
      </c>
      <c r="K9739" s="3" t="str">
        <f>IF($B9739="SINAPI",IF(ISNUMBER(MATCH(Banco!$C9739,Analitico!$A:$A,0)),INDEX(Analitico!F:F,MATCH(Banco!$C9739,Analitico!$A:$A,0))&amp;"%",""),"")</f>
        <v/>
      </c>
    </row>
    <row r="9740" spans="1:11" ht="22.5" x14ac:dyDescent="0.2">
      <c r="A9740" s="1" t="str">
        <f t="shared" si="153"/>
        <v>SINAPI 103806</v>
      </c>
      <c r="B9740" s="3" t="s">
        <v>21527</v>
      </c>
      <c r="C9740" s="3" t="s">
        <v>11062</v>
      </c>
      <c r="D9740" s="2" t="s">
        <v>18062</v>
      </c>
      <c r="E9740" s="3" t="s">
        <v>20622</v>
      </c>
      <c r="F9740" s="67" t="s">
        <v>20776</v>
      </c>
      <c r="G9740" s="67" t="s">
        <v>36896</v>
      </c>
      <c r="I9740" s="3" t="s">
        <v>6300</v>
      </c>
      <c r="J9740" s="3" t="str">
        <f>IF($B9740="SINAPI",IF(ISNUMBER(MATCH(Banco!$C9740,Analitico!$A:$A,0)),INDEX(Analitico!E:E,MATCH(Banco!$C9740,Analitico!$A:$A,0))&amp;"%",""),"")</f>
        <v/>
      </c>
      <c r="K9740" s="3" t="str">
        <f>IF($B9740="SINAPI",IF(ISNUMBER(MATCH(Banco!$C9740,Analitico!$A:$A,0)),INDEX(Analitico!F:F,MATCH(Banco!$C9740,Analitico!$A:$A,0))&amp;"%",""),"")</f>
        <v/>
      </c>
    </row>
    <row r="9741" spans="1:11" ht="22.5" x14ac:dyDescent="0.2">
      <c r="A9741" s="1" t="str">
        <f t="shared" si="153"/>
        <v>SINAPI 103807</v>
      </c>
      <c r="B9741" s="3" t="s">
        <v>21527</v>
      </c>
      <c r="C9741" s="3" t="s">
        <v>11063</v>
      </c>
      <c r="D9741" s="2" t="s">
        <v>18063</v>
      </c>
      <c r="E9741" s="3" t="s">
        <v>20622</v>
      </c>
      <c r="F9741" s="67" t="s">
        <v>20639</v>
      </c>
      <c r="G9741" s="67" t="s">
        <v>5179</v>
      </c>
      <c r="I9741" s="3" t="s">
        <v>6300</v>
      </c>
      <c r="J9741" s="3" t="str">
        <f>IF($B9741="SINAPI",IF(ISNUMBER(MATCH(Banco!$C9741,Analitico!$A:$A,0)),INDEX(Analitico!E:E,MATCH(Banco!$C9741,Analitico!$A:$A,0))&amp;"%",""),"")</f>
        <v/>
      </c>
      <c r="K9741" s="3" t="str">
        <f>IF($B9741="SINAPI",IF(ISNUMBER(MATCH(Banco!$C9741,Analitico!$A:$A,0)),INDEX(Analitico!F:F,MATCH(Banco!$C9741,Analitico!$A:$A,0))&amp;"%",""),"")</f>
        <v/>
      </c>
    </row>
    <row r="9742" spans="1:11" ht="22.5" x14ac:dyDescent="0.2">
      <c r="A9742" s="1" t="str">
        <f t="shared" si="153"/>
        <v>SINAPI 103808</v>
      </c>
      <c r="B9742" s="3" t="s">
        <v>21527</v>
      </c>
      <c r="C9742" s="3" t="s">
        <v>11064</v>
      </c>
      <c r="D9742" s="2" t="s">
        <v>18064</v>
      </c>
      <c r="E9742" s="3" t="s">
        <v>20622</v>
      </c>
      <c r="F9742" s="67" t="s">
        <v>32326</v>
      </c>
      <c r="G9742" s="67" t="s">
        <v>21011</v>
      </c>
      <c r="I9742" s="3" t="s">
        <v>6300</v>
      </c>
      <c r="J9742" s="3" t="str">
        <f>IF($B9742="SINAPI",IF(ISNUMBER(MATCH(Banco!$C9742,Analitico!$A:$A,0)),INDEX(Analitico!E:E,MATCH(Banco!$C9742,Analitico!$A:$A,0))&amp;"%",""),"")</f>
        <v/>
      </c>
      <c r="K9742" s="3" t="str">
        <f>IF($B9742="SINAPI",IF(ISNUMBER(MATCH(Banco!$C9742,Analitico!$A:$A,0)),INDEX(Analitico!F:F,MATCH(Banco!$C9742,Analitico!$A:$A,0))&amp;"%",""),"")</f>
        <v/>
      </c>
    </row>
    <row r="9743" spans="1:11" ht="22.5" x14ac:dyDescent="0.2">
      <c r="A9743" s="1" t="str">
        <f t="shared" si="153"/>
        <v>SINAPI 103809</v>
      </c>
      <c r="B9743" s="3" t="s">
        <v>21527</v>
      </c>
      <c r="C9743" s="3" t="s">
        <v>11065</v>
      </c>
      <c r="D9743" s="2" t="s">
        <v>18065</v>
      </c>
      <c r="E9743" s="3" t="s">
        <v>20622</v>
      </c>
      <c r="F9743" s="67" t="s">
        <v>21763</v>
      </c>
      <c r="G9743" s="67" t="s">
        <v>36897</v>
      </c>
      <c r="I9743" s="3" t="s">
        <v>6300</v>
      </c>
      <c r="J9743" s="3" t="str">
        <f>IF($B9743="SINAPI",IF(ISNUMBER(MATCH(Banco!$C9743,Analitico!$A:$A,0)),INDEX(Analitico!E:E,MATCH(Banco!$C9743,Analitico!$A:$A,0))&amp;"%",""),"")</f>
        <v/>
      </c>
      <c r="K9743" s="3" t="str">
        <f>IF($B9743="SINAPI",IF(ISNUMBER(MATCH(Banco!$C9743,Analitico!$A:$A,0)),INDEX(Analitico!F:F,MATCH(Banco!$C9743,Analitico!$A:$A,0))&amp;"%",""),"")</f>
        <v/>
      </c>
    </row>
    <row r="9744" spans="1:11" ht="22.5" x14ac:dyDescent="0.2">
      <c r="A9744" s="1" t="str">
        <f t="shared" si="153"/>
        <v>SINAPI 103810</v>
      </c>
      <c r="B9744" s="3" t="s">
        <v>21527</v>
      </c>
      <c r="C9744" s="3" t="s">
        <v>11066</v>
      </c>
      <c r="D9744" s="2" t="s">
        <v>18066</v>
      </c>
      <c r="E9744" s="3" t="s">
        <v>20622</v>
      </c>
      <c r="F9744" s="67" t="s">
        <v>36913</v>
      </c>
      <c r="G9744" s="67" t="s">
        <v>21011</v>
      </c>
      <c r="I9744" s="3" t="s">
        <v>6300</v>
      </c>
      <c r="J9744" s="3" t="str">
        <f>IF($B9744="SINAPI",IF(ISNUMBER(MATCH(Banco!$C9744,Analitico!$A:$A,0)),INDEX(Analitico!E:E,MATCH(Banco!$C9744,Analitico!$A:$A,0))&amp;"%",""),"")</f>
        <v/>
      </c>
      <c r="K9744" s="3" t="str">
        <f>IF($B9744="SINAPI",IF(ISNUMBER(MATCH(Banco!$C9744,Analitico!$A:$A,0)),INDEX(Analitico!F:F,MATCH(Banco!$C9744,Analitico!$A:$A,0))&amp;"%",""),"")</f>
        <v/>
      </c>
    </row>
    <row r="9745" spans="1:11" ht="22.5" x14ac:dyDescent="0.2">
      <c r="A9745" s="1" t="str">
        <f t="shared" si="153"/>
        <v>SINAPI 103811</v>
      </c>
      <c r="B9745" s="3" t="s">
        <v>21527</v>
      </c>
      <c r="C9745" s="3" t="s">
        <v>11067</v>
      </c>
      <c r="D9745" s="2" t="s">
        <v>18067</v>
      </c>
      <c r="E9745" s="3" t="s">
        <v>20622</v>
      </c>
      <c r="F9745" s="67" t="s">
        <v>21194</v>
      </c>
      <c r="G9745" s="67" t="s">
        <v>4616</v>
      </c>
      <c r="I9745" s="3" t="s">
        <v>6300</v>
      </c>
      <c r="J9745" s="3" t="str">
        <f>IF($B9745="SINAPI",IF(ISNUMBER(MATCH(Banco!$C9745,Analitico!$A:$A,0)),INDEX(Analitico!E:E,MATCH(Banco!$C9745,Analitico!$A:$A,0))&amp;"%",""),"")</f>
        <v/>
      </c>
      <c r="K9745" s="3" t="str">
        <f>IF($B9745="SINAPI",IF(ISNUMBER(MATCH(Banco!$C9745,Analitico!$A:$A,0)),INDEX(Analitico!F:F,MATCH(Banco!$C9745,Analitico!$A:$A,0))&amp;"%",""),"")</f>
        <v/>
      </c>
    </row>
    <row r="9746" spans="1:11" ht="22.5" x14ac:dyDescent="0.2">
      <c r="A9746" s="1" t="str">
        <f t="shared" si="153"/>
        <v>SINAPI 103812</v>
      </c>
      <c r="B9746" s="3" t="s">
        <v>21527</v>
      </c>
      <c r="C9746" s="3" t="s">
        <v>11068</v>
      </c>
      <c r="D9746" s="2" t="s">
        <v>18068</v>
      </c>
      <c r="E9746" s="3" t="s">
        <v>20622</v>
      </c>
      <c r="F9746" s="67" t="s">
        <v>29647</v>
      </c>
      <c r="G9746" s="67" t="s">
        <v>31993</v>
      </c>
      <c r="I9746" s="3" t="s">
        <v>6300</v>
      </c>
      <c r="J9746" s="3" t="str">
        <f>IF($B9746="SINAPI",IF(ISNUMBER(MATCH(Banco!$C9746,Analitico!$A:$A,0)),INDEX(Analitico!E:E,MATCH(Banco!$C9746,Analitico!$A:$A,0))&amp;"%",""),"")</f>
        <v/>
      </c>
      <c r="K9746" s="3" t="str">
        <f>IF($B9746="SINAPI",IF(ISNUMBER(MATCH(Banco!$C9746,Analitico!$A:$A,0)),INDEX(Analitico!F:F,MATCH(Banco!$C9746,Analitico!$A:$A,0))&amp;"%",""),"")</f>
        <v/>
      </c>
    </row>
    <row r="9747" spans="1:11" ht="22.5" x14ac:dyDescent="0.2">
      <c r="A9747" s="1" t="str">
        <f t="shared" si="153"/>
        <v>SINAPI 103813</v>
      </c>
      <c r="B9747" s="3" t="s">
        <v>21527</v>
      </c>
      <c r="C9747" s="3" t="s">
        <v>11069</v>
      </c>
      <c r="D9747" s="2" t="s">
        <v>18069</v>
      </c>
      <c r="E9747" s="3" t="s">
        <v>20622</v>
      </c>
      <c r="F9747" s="67" t="s">
        <v>39721</v>
      </c>
      <c r="G9747" s="67" t="s">
        <v>21273</v>
      </c>
      <c r="I9747" s="3" t="s">
        <v>6300</v>
      </c>
      <c r="J9747" s="3" t="str">
        <f>IF($B9747="SINAPI",IF(ISNUMBER(MATCH(Banco!$C9747,Analitico!$A:$A,0)),INDEX(Analitico!E:E,MATCH(Banco!$C9747,Analitico!$A:$A,0))&amp;"%",""),"")</f>
        <v/>
      </c>
      <c r="K9747" s="3" t="str">
        <f>IF($B9747="SINAPI",IF(ISNUMBER(MATCH(Banco!$C9747,Analitico!$A:$A,0)),INDEX(Analitico!F:F,MATCH(Banco!$C9747,Analitico!$A:$A,0))&amp;"%",""),"")</f>
        <v/>
      </c>
    </row>
    <row r="9748" spans="1:11" ht="22.5" x14ac:dyDescent="0.2">
      <c r="A9748" s="1" t="str">
        <f t="shared" si="153"/>
        <v>SINAPI 103814</v>
      </c>
      <c r="B9748" s="3" t="s">
        <v>21527</v>
      </c>
      <c r="C9748" s="3" t="s">
        <v>11070</v>
      </c>
      <c r="D9748" s="2" t="s">
        <v>18070</v>
      </c>
      <c r="E9748" s="3" t="s">
        <v>20622</v>
      </c>
      <c r="F9748" s="67" t="s">
        <v>37705</v>
      </c>
      <c r="G9748" s="67" t="s">
        <v>6099</v>
      </c>
      <c r="I9748" s="3" t="s">
        <v>6300</v>
      </c>
      <c r="J9748" s="3" t="str">
        <f>IF($B9748="SINAPI",IF(ISNUMBER(MATCH(Banco!$C9748,Analitico!$A:$A,0)),INDEX(Analitico!E:E,MATCH(Banco!$C9748,Analitico!$A:$A,0))&amp;"%",""),"")</f>
        <v/>
      </c>
      <c r="K9748" s="3" t="str">
        <f>IF($B9748="SINAPI",IF(ISNUMBER(MATCH(Banco!$C9748,Analitico!$A:$A,0)),INDEX(Analitico!F:F,MATCH(Banco!$C9748,Analitico!$A:$A,0))&amp;"%",""),"")</f>
        <v/>
      </c>
    </row>
    <row r="9749" spans="1:11" ht="22.5" x14ac:dyDescent="0.2">
      <c r="A9749" s="1" t="str">
        <f t="shared" si="153"/>
        <v>SINAPI 103815</v>
      </c>
      <c r="B9749" s="3" t="s">
        <v>21527</v>
      </c>
      <c r="C9749" s="3" t="s">
        <v>11071</v>
      </c>
      <c r="D9749" s="2" t="s">
        <v>18071</v>
      </c>
      <c r="E9749" s="3" t="s">
        <v>20622</v>
      </c>
      <c r="F9749" s="67" t="s">
        <v>5102</v>
      </c>
      <c r="G9749" s="67" t="s">
        <v>21626</v>
      </c>
      <c r="I9749" s="3" t="s">
        <v>6300</v>
      </c>
      <c r="J9749" s="3" t="str">
        <f>IF($B9749="SINAPI",IF(ISNUMBER(MATCH(Banco!$C9749,Analitico!$A:$A,0)),INDEX(Analitico!E:E,MATCH(Banco!$C9749,Analitico!$A:$A,0))&amp;"%",""),"")</f>
        <v/>
      </c>
      <c r="K9749" s="3" t="str">
        <f>IF($B9749="SINAPI",IF(ISNUMBER(MATCH(Banco!$C9749,Analitico!$A:$A,0)),INDEX(Analitico!F:F,MATCH(Banco!$C9749,Analitico!$A:$A,0))&amp;"%",""),"")</f>
        <v/>
      </c>
    </row>
    <row r="9750" spans="1:11" ht="22.5" x14ac:dyDescent="0.2">
      <c r="A9750" s="1" t="str">
        <f t="shared" si="153"/>
        <v>SINAPI 103816</v>
      </c>
      <c r="B9750" s="3" t="s">
        <v>21527</v>
      </c>
      <c r="C9750" s="3" t="s">
        <v>11072</v>
      </c>
      <c r="D9750" s="2" t="s">
        <v>18072</v>
      </c>
      <c r="E9750" s="3" t="s">
        <v>20622</v>
      </c>
      <c r="F9750" s="67" t="s">
        <v>20730</v>
      </c>
      <c r="G9750" s="67" t="s">
        <v>21482</v>
      </c>
      <c r="I9750" s="3" t="s">
        <v>6300</v>
      </c>
      <c r="J9750" s="3" t="str">
        <f>IF($B9750="SINAPI",IF(ISNUMBER(MATCH(Banco!$C9750,Analitico!$A:$A,0)),INDEX(Analitico!E:E,MATCH(Banco!$C9750,Analitico!$A:$A,0))&amp;"%",""),"")</f>
        <v/>
      </c>
      <c r="K9750" s="3" t="str">
        <f>IF($B9750="SINAPI",IF(ISNUMBER(MATCH(Banco!$C9750,Analitico!$A:$A,0)),INDEX(Analitico!F:F,MATCH(Banco!$C9750,Analitico!$A:$A,0))&amp;"%",""),"")</f>
        <v/>
      </c>
    </row>
    <row r="9751" spans="1:11" ht="22.5" x14ac:dyDescent="0.2">
      <c r="A9751" s="1" t="str">
        <f t="shared" si="153"/>
        <v>SINAPI 103817</v>
      </c>
      <c r="B9751" s="3" t="s">
        <v>21527</v>
      </c>
      <c r="C9751" s="3" t="s">
        <v>11073</v>
      </c>
      <c r="D9751" s="2" t="s">
        <v>18073</v>
      </c>
      <c r="E9751" s="3" t="s">
        <v>20622</v>
      </c>
      <c r="F9751" s="67" t="s">
        <v>39722</v>
      </c>
      <c r="G9751" s="67" t="s">
        <v>36898</v>
      </c>
      <c r="I9751" s="3" t="s">
        <v>6300</v>
      </c>
      <c r="J9751" s="3" t="str">
        <f>IF($B9751="SINAPI",IF(ISNUMBER(MATCH(Banco!$C9751,Analitico!$A:$A,0)),INDEX(Analitico!E:E,MATCH(Banco!$C9751,Analitico!$A:$A,0))&amp;"%",""),"")</f>
        <v/>
      </c>
      <c r="K9751" s="3" t="str">
        <f>IF($B9751="SINAPI",IF(ISNUMBER(MATCH(Banco!$C9751,Analitico!$A:$A,0)),INDEX(Analitico!F:F,MATCH(Banco!$C9751,Analitico!$A:$A,0))&amp;"%",""),"")</f>
        <v/>
      </c>
    </row>
    <row r="9752" spans="1:11" ht="22.5" x14ac:dyDescent="0.2">
      <c r="A9752" s="1" t="str">
        <f t="shared" si="153"/>
        <v>SINAPI 103818</v>
      </c>
      <c r="B9752" s="3" t="s">
        <v>21527</v>
      </c>
      <c r="C9752" s="3" t="s">
        <v>11074</v>
      </c>
      <c r="D9752" s="2" t="s">
        <v>18074</v>
      </c>
      <c r="E9752" s="3" t="s">
        <v>20622</v>
      </c>
      <c r="F9752" s="67" t="s">
        <v>35229</v>
      </c>
      <c r="G9752" s="67" t="s">
        <v>32050</v>
      </c>
      <c r="I9752" s="3" t="s">
        <v>6300</v>
      </c>
      <c r="J9752" s="3" t="str">
        <f>IF($B9752="SINAPI",IF(ISNUMBER(MATCH(Banco!$C9752,Analitico!$A:$A,0)),INDEX(Analitico!E:E,MATCH(Banco!$C9752,Analitico!$A:$A,0))&amp;"%",""),"")</f>
        <v/>
      </c>
      <c r="K9752" s="3" t="str">
        <f>IF($B9752="SINAPI",IF(ISNUMBER(MATCH(Banco!$C9752,Analitico!$A:$A,0)),INDEX(Analitico!F:F,MATCH(Banco!$C9752,Analitico!$A:$A,0))&amp;"%",""),"")</f>
        <v/>
      </c>
    </row>
    <row r="9753" spans="1:11" ht="22.5" x14ac:dyDescent="0.2">
      <c r="A9753" s="1" t="str">
        <f t="shared" si="153"/>
        <v>SINAPI 103819</v>
      </c>
      <c r="B9753" s="3" t="s">
        <v>21527</v>
      </c>
      <c r="C9753" s="3" t="s">
        <v>11075</v>
      </c>
      <c r="D9753" s="2" t="s">
        <v>18075</v>
      </c>
      <c r="E9753" s="3" t="s">
        <v>20622</v>
      </c>
      <c r="F9753" s="67" t="s">
        <v>5664</v>
      </c>
      <c r="G9753" s="67" t="s">
        <v>36899</v>
      </c>
      <c r="I9753" s="3" t="s">
        <v>6300</v>
      </c>
      <c r="J9753" s="3" t="str">
        <f>IF($B9753="SINAPI",IF(ISNUMBER(MATCH(Banco!$C9753,Analitico!$A:$A,0)),INDEX(Analitico!E:E,MATCH(Banco!$C9753,Analitico!$A:$A,0))&amp;"%",""),"")</f>
        <v/>
      </c>
      <c r="K9753" s="3" t="str">
        <f>IF($B9753="SINAPI",IF(ISNUMBER(MATCH(Banco!$C9753,Analitico!$A:$A,0)),INDEX(Analitico!F:F,MATCH(Banco!$C9753,Analitico!$A:$A,0))&amp;"%",""),"")</f>
        <v/>
      </c>
    </row>
    <row r="9754" spans="1:11" ht="22.5" x14ac:dyDescent="0.2">
      <c r="A9754" s="1" t="str">
        <f t="shared" si="153"/>
        <v>SINAPI 103820</v>
      </c>
      <c r="B9754" s="3" t="s">
        <v>21527</v>
      </c>
      <c r="C9754" s="3" t="s">
        <v>11076</v>
      </c>
      <c r="D9754" s="2" t="s">
        <v>18076</v>
      </c>
      <c r="E9754" s="3" t="s">
        <v>20622</v>
      </c>
      <c r="F9754" s="67" t="s">
        <v>34204</v>
      </c>
      <c r="G9754" s="67" t="s">
        <v>36601</v>
      </c>
      <c r="I9754" s="3" t="s">
        <v>6300</v>
      </c>
      <c r="J9754" s="3" t="str">
        <f>IF($B9754="SINAPI",IF(ISNUMBER(MATCH(Banco!$C9754,Analitico!$A:$A,0)),INDEX(Analitico!E:E,MATCH(Banco!$C9754,Analitico!$A:$A,0))&amp;"%",""),"")</f>
        <v/>
      </c>
      <c r="K9754" s="3" t="str">
        <f>IF($B9754="SINAPI",IF(ISNUMBER(MATCH(Banco!$C9754,Analitico!$A:$A,0)),INDEX(Analitico!F:F,MATCH(Banco!$C9754,Analitico!$A:$A,0))&amp;"%",""),"")</f>
        <v/>
      </c>
    </row>
    <row r="9755" spans="1:11" ht="22.5" x14ac:dyDescent="0.2">
      <c r="A9755" s="1" t="str">
        <f t="shared" si="153"/>
        <v>SINAPI 103821</v>
      </c>
      <c r="B9755" s="3" t="s">
        <v>21527</v>
      </c>
      <c r="C9755" s="3" t="s">
        <v>11077</v>
      </c>
      <c r="D9755" s="2" t="s">
        <v>18077</v>
      </c>
      <c r="E9755" s="3" t="s">
        <v>20622</v>
      </c>
      <c r="F9755" s="67" t="s">
        <v>39723</v>
      </c>
      <c r="G9755" s="67" t="s">
        <v>36900</v>
      </c>
      <c r="I9755" s="3" t="s">
        <v>6300</v>
      </c>
      <c r="J9755" s="3" t="str">
        <f>IF($B9755="SINAPI",IF(ISNUMBER(MATCH(Banco!$C9755,Analitico!$A:$A,0)),INDEX(Analitico!E:E,MATCH(Banco!$C9755,Analitico!$A:$A,0))&amp;"%",""),"")</f>
        <v/>
      </c>
      <c r="K9755" s="3" t="str">
        <f>IF($B9755="SINAPI",IF(ISNUMBER(MATCH(Banco!$C9755,Analitico!$A:$A,0)),INDEX(Analitico!F:F,MATCH(Banco!$C9755,Analitico!$A:$A,0))&amp;"%",""),"")</f>
        <v/>
      </c>
    </row>
    <row r="9756" spans="1:11" ht="22.5" x14ac:dyDescent="0.2">
      <c r="A9756" s="1" t="str">
        <f t="shared" si="153"/>
        <v>SINAPI 103822</v>
      </c>
      <c r="B9756" s="3" t="s">
        <v>21527</v>
      </c>
      <c r="C9756" s="3" t="s">
        <v>11078</v>
      </c>
      <c r="D9756" s="2" t="s">
        <v>18078</v>
      </c>
      <c r="E9756" s="3" t="s">
        <v>20622</v>
      </c>
      <c r="F9756" s="67" t="s">
        <v>39724</v>
      </c>
      <c r="G9756" s="67" t="s">
        <v>36901</v>
      </c>
      <c r="I9756" s="3" t="s">
        <v>6300</v>
      </c>
      <c r="J9756" s="3" t="str">
        <f>IF($B9756="SINAPI",IF(ISNUMBER(MATCH(Banco!$C9756,Analitico!$A:$A,0)),INDEX(Analitico!E:E,MATCH(Banco!$C9756,Analitico!$A:$A,0))&amp;"%",""),"")</f>
        <v/>
      </c>
      <c r="K9756" s="3" t="str">
        <f>IF($B9756="SINAPI",IF(ISNUMBER(MATCH(Banco!$C9756,Analitico!$A:$A,0)),INDEX(Analitico!F:F,MATCH(Banco!$C9756,Analitico!$A:$A,0))&amp;"%",""),"")</f>
        <v/>
      </c>
    </row>
    <row r="9757" spans="1:11" ht="22.5" x14ac:dyDescent="0.2">
      <c r="A9757" s="1" t="str">
        <f t="shared" si="153"/>
        <v>SINAPI 103823</v>
      </c>
      <c r="B9757" s="3" t="s">
        <v>21527</v>
      </c>
      <c r="C9757" s="3" t="s">
        <v>11079</v>
      </c>
      <c r="D9757" s="2" t="s">
        <v>18079</v>
      </c>
      <c r="E9757" s="3" t="s">
        <v>20622</v>
      </c>
      <c r="F9757" s="67" t="s">
        <v>6340</v>
      </c>
      <c r="G9757" s="67" t="s">
        <v>29626</v>
      </c>
      <c r="I9757" s="3" t="s">
        <v>6300</v>
      </c>
      <c r="J9757" s="3" t="str">
        <f>IF($B9757="SINAPI",IF(ISNUMBER(MATCH(Banco!$C9757,Analitico!$A:$A,0)),INDEX(Analitico!E:E,MATCH(Banco!$C9757,Analitico!$A:$A,0))&amp;"%",""),"")</f>
        <v/>
      </c>
      <c r="K9757" s="3" t="str">
        <f>IF($B9757="SINAPI",IF(ISNUMBER(MATCH(Banco!$C9757,Analitico!$A:$A,0)),INDEX(Analitico!F:F,MATCH(Banco!$C9757,Analitico!$A:$A,0))&amp;"%",""),"")</f>
        <v/>
      </c>
    </row>
    <row r="9758" spans="1:11" ht="22.5" x14ac:dyDescent="0.2">
      <c r="A9758" s="1" t="str">
        <f t="shared" si="153"/>
        <v>SINAPI 103824</v>
      </c>
      <c r="B9758" s="3" t="s">
        <v>21527</v>
      </c>
      <c r="C9758" s="3" t="s">
        <v>11080</v>
      </c>
      <c r="D9758" s="2" t="s">
        <v>18080</v>
      </c>
      <c r="E9758" s="3" t="s">
        <v>20622</v>
      </c>
      <c r="F9758" s="67" t="s">
        <v>21147</v>
      </c>
      <c r="G9758" s="67" t="s">
        <v>5922</v>
      </c>
      <c r="I9758" s="3" t="s">
        <v>6300</v>
      </c>
      <c r="J9758" s="3" t="str">
        <f>IF($B9758="SINAPI",IF(ISNUMBER(MATCH(Banco!$C9758,Analitico!$A:$A,0)),INDEX(Analitico!E:E,MATCH(Banco!$C9758,Analitico!$A:$A,0))&amp;"%",""),"")</f>
        <v/>
      </c>
      <c r="K9758" s="3" t="str">
        <f>IF($B9758="SINAPI",IF(ISNUMBER(MATCH(Banco!$C9758,Analitico!$A:$A,0)),INDEX(Analitico!F:F,MATCH(Banco!$C9758,Analitico!$A:$A,0))&amp;"%",""),"")</f>
        <v/>
      </c>
    </row>
    <row r="9759" spans="1:11" ht="22.5" x14ac:dyDescent="0.2">
      <c r="A9759" s="1" t="str">
        <f t="shared" si="153"/>
        <v>SINAPI 103825</v>
      </c>
      <c r="B9759" s="3" t="s">
        <v>21527</v>
      </c>
      <c r="C9759" s="3" t="s">
        <v>11081</v>
      </c>
      <c r="D9759" s="2" t="s">
        <v>18081</v>
      </c>
      <c r="E9759" s="3" t="s">
        <v>20622</v>
      </c>
      <c r="F9759" s="67" t="s">
        <v>5975</v>
      </c>
      <c r="G9759" s="67" t="s">
        <v>20787</v>
      </c>
      <c r="I9759" s="3" t="s">
        <v>6300</v>
      </c>
      <c r="J9759" s="3" t="str">
        <f>IF($B9759="SINAPI",IF(ISNUMBER(MATCH(Banco!$C9759,Analitico!$A:$A,0)),INDEX(Analitico!E:E,MATCH(Banco!$C9759,Analitico!$A:$A,0))&amp;"%",""),"")</f>
        <v/>
      </c>
      <c r="K9759" s="3" t="str">
        <f>IF($B9759="SINAPI",IF(ISNUMBER(MATCH(Banco!$C9759,Analitico!$A:$A,0)),INDEX(Analitico!F:F,MATCH(Banco!$C9759,Analitico!$A:$A,0))&amp;"%",""),"")</f>
        <v/>
      </c>
    </row>
    <row r="9760" spans="1:11" ht="22.5" x14ac:dyDescent="0.2">
      <c r="A9760" s="1" t="str">
        <f t="shared" si="153"/>
        <v>SINAPI 103826</v>
      </c>
      <c r="B9760" s="3" t="s">
        <v>21527</v>
      </c>
      <c r="C9760" s="3" t="s">
        <v>11082</v>
      </c>
      <c r="D9760" s="2" t="s">
        <v>18082</v>
      </c>
      <c r="E9760" s="3" t="s">
        <v>20622</v>
      </c>
      <c r="F9760" s="67" t="s">
        <v>6043</v>
      </c>
      <c r="G9760" s="67" t="s">
        <v>29570</v>
      </c>
      <c r="I9760" s="3" t="s">
        <v>6300</v>
      </c>
      <c r="J9760" s="3" t="str">
        <f>IF($B9760="SINAPI",IF(ISNUMBER(MATCH(Banco!$C9760,Analitico!$A:$A,0)),INDEX(Analitico!E:E,MATCH(Banco!$C9760,Analitico!$A:$A,0))&amp;"%",""),"")</f>
        <v/>
      </c>
      <c r="K9760" s="3" t="str">
        <f>IF($B9760="SINAPI",IF(ISNUMBER(MATCH(Banco!$C9760,Analitico!$A:$A,0)),INDEX(Analitico!F:F,MATCH(Banco!$C9760,Analitico!$A:$A,0))&amp;"%",""),"")</f>
        <v/>
      </c>
    </row>
    <row r="9761" spans="1:11" ht="22.5" x14ac:dyDescent="0.2">
      <c r="A9761" s="1" t="str">
        <f t="shared" si="153"/>
        <v>SINAPI 103827</v>
      </c>
      <c r="B9761" s="3" t="s">
        <v>21527</v>
      </c>
      <c r="C9761" s="3" t="s">
        <v>11083</v>
      </c>
      <c r="D9761" s="2" t="s">
        <v>18083</v>
      </c>
      <c r="E9761" s="3" t="s">
        <v>20622</v>
      </c>
      <c r="F9761" s="67" t="s">
        <v>6043</v>
      </c>
      <c r="G9761" s="67" t="s">
        <v>29570</v>
      </c>
      <c r="I9761" s="3" t="s">
        <v>6300</v>
      </c>
      <c r="J9761" s="3" t="str">
        <f>IF($B9761="SINAPI",IF(ISNUMBER(MATCH(Banco!$C9761,Analitico!$A:$A,0)),INDEX(Analitico!E:E,MATCH(Banco!$C9761,Analitico!$A:$A,0))&amp;"%",""),"")</f>
        <v/>
      </c>
      <c r="K9761" s="3" t="str">
        <f>IF($B9761="SINAPI",IF(ISNUMBER(MATCH(Banco!$C9761,Analitico!$A:$A,0)),INDEX(Analitico!F:F,MATCH(Banco!$C9761,Analitico!$A:$A,0))&amp;"%",""),"")</f>
        <v/>
      </c>
    </row>
    <row r="9762" spans="1:11" ht="22.5" x14ac:dyDescent="0.2">
      <c r="A9762" s="1" t="str">
        <f t="shared" si="153"/>
        <v>SINAPI 103828</v>
      </c>
      <c r="B9762" s="3" t="s">
        <v>21527</v>
      </c>
      <c r="C9762" s="3" t="s">
        <v>11084</v>
      </c>
      <c r="D9762" s="2" t="s">
        <v>18084</v>
      </c>
      <c r="E9762" s="3" t="s">
        <v>20622</v>
      </c>
      <c r="F9762" s="67" t="s">
        <v>31788</v>
      </c>
      <c r="G9762" s="67" t="s">
        <v>32268</v>
      </c>
      <c r="I9762" s="3" t="s">
        <v>6300</v>
      </c>
      <c r="J9762" s="3" t="str">
        <f>IF($B9762="SINAPI",IF(ISNUMBER(MATCH(Banco!$C9762,Analitico!$A:$A,0)),INDEX(Analitico!E:E,MATCH(Banco!$C9762,Analitico!$A:$A,0))&amp;"%",""),"")</f>
        <v/>
      </c>
      <c r="K9762" s="3" t="str">
        <f>IF($B9762="SINAPI",IF(ISNUMBER(MATCH(Banco!$C9762,Analitico!$A:$A,0)),INDEX(Analitico!F:F,MATCH(Banco!$C9762,Analitico!$A:$A,0))&amp;"%",""),"")</f>
        <v/>
      </c>
    </row>
    <row r="9763" spans="1:11" ht="22.5" x14ac:dyDescent="0.2">
      <c r="A9763" s="1" t="str">
        <f t="shared" ref="A9763:A9826" si="154">CONCATENAR</f>
        <v>SINAPI 103829</v>
      </c>
      <c r="B9763" s="3" t="s">
        <v>21527</v>
      </c>
      <c r="C9763" s="3" t="s">
        <v>11085</v>
      </c>
      <c r="D9763" s="2" t="s">
        <v>18085</v>
      </c>
      <c r="E9763" s="3" t="s">
        <v>20622</v>
      </c>
      <c r="F9763" s="67" t="s">
        <v>39725</v>
      </c>
      <c r="G9763" s="67" t="s">
        <v>36902</v>
      </c>
      <c r="I9763" s="3" t="s">
        <v>6300</v>
      </c>
      <c r="J9763" s="3" t="str">
        <f>IF($B9763="SINAPI",IF(ISNUMBER(MATCH(Banco!$C9763,Analitico!$A:$A,0)),INDEX(Analitico!E:E,MATCH(Banco!$C9763,Analitico!$A:$A,0))&amp;"%",""),"")</f>
        <v/>
      </c>
      <c r="K9763" s="3" t="str">
        <f>IF($B9763="SINAPI",IF(ISNUMBER(MATCH(Banco!$C9763,Analitico!$A:$A,0)),INDEX(Analitico!F:F,MATCH(Banco!$C9763,Analitico!$A:$A,0))&amp;"%",""),"")</f>
        <v/>
      </c>
    </row>
    <row r="9764" spans="1:11" ht="22.5" x14ac:dyDescent="0.2">
      <c r="A9764" s="1" t="str">
        <f t="shared" si="154"/>
        <v>SINAPI 103830</v>
      </c>
      <c r="B9764" s="3" t="s">
        <v>21527</v>
      </c>
      <c r="C9764" s="3" t="s">
        <v>11086</v>
      </c>
      <c r="D9764" s="2" t="s">
        <v>18086</v>
      </c>
      <c r="E9764" s="3" t="s">
        <v>20622</v>
      </c>
      <c r="F9764" s="67" t="s">
        <v>29678</v>
      </c>
      <c r="G9764" s="67" t="s">
        <v>32266</v>
      </c>
      <c r="I9764" s="3" t="s">
        <v>6300</v>
      </c>
      <c r="J9764" s="3" t="str">
        <f>IF($B9764="SINAPI",IF(ISNUMBER(MATCH(Banco!$C9764,Analitico!$A:$A,0)),INDEX(Analitico!E:E,MATCH(Banco!$C9764,Analitico!$A:$A,0))&amp;"%",""),"")</f>
        <v/>
      </c>
      <c r="K9764" s="3" t="str">
        <f>IF($B9764="SINAPI",IF(ISNUMBER(MATCH(Banco!$C9764,Analitico!$A:$A,0)),INDEX(Analitico!F:F,MATCH(Banco!$C9764,Analitico!$A:$A,0))&amp;"%",""),"")</f>
        <v/>
      </c>
    </row>
    <row r="9765" spans="1:11" ht="22.5" x14ac:dyDescent="0.2">
      <c r="A9765" s="1" t="str">
        <f t="shared" si="154"/>
        <v>SINAPI 103831</v>
      </c>
      <c r="B9765" s="3" t="s">
        <v>21527</v>
      </c>
      <c r="C9765" s="3" t="s">
        <v>11087</v>
      </c>
      <c r="D9765" s="2" t="s">
        <v>18087</v>
      </c>
      <c r="E9765" s="3" t="s">
        <v>20622</v>
      </c>
      <c r="F9765" s="67" t="s">
        <v>34205</v>
      </c>
      <c r="G9765" s="67" t="s">
        <v>29942</v>
      </c>
      <c r="I9765" s="3" t="s">
        <v>6300</v>
      </c>
      <c r="J9765" s="3" t="str">
        <f>IF($B9765="SINAPI",IF(ISNUMBER(MATCH(Banco!$C9765,Analitico!$A:$A,0)),INDEX(Analitico!E:E,MATCH(Banco!$C9765,Analitico!$A:$A,0))&amp;"%",""),"")</f>
        <v/>
      </c>
      <c r="K9765" s="3" t="str">
        <f>IF($B9765="SINAPI",IF(ISNUMBER(MATCH(Banco!$C9765,Analitico!$A:$A,0)),INDEX(Analitico!F:F,MATCH(Banco!$C9765,Analitico!$A:$A,0))&amp;"%",""),"")</f>
        <v/>
      </c>
    </row>
    <row r="9766" spans="1:11" ht="22.5" x14ac:dyDescent="0.2">
      <c r="A9766" s="1" t="str">
        <f t="shared" si="154"/>
        <v>SINAPI 103832</v>
      </c>
      <c r="B9766" s="3" t="s">
        <v>21527</v>
      </c>
      <c r="C9766" s="3" t="s">
        <v>11088</v>
      </c>
      <c r="D9766" s="2" t="s">
        <v>18088</v>
      </c>
      <c r="E9766" s="3" t="s">
        <v>20622</v>
      </c>
      <c r="F9766" s="67" t="s">
        <v>20952</v>
      </c>
      <c r="G9766" s="67" t="s">
        <v>36903</v>
      </c>
      <c r="I9766" s="3" t="s">
        <v>6300</v>
      </c>
      <c r="J9766" s="3" t="str">
        <f>IF($B9766="SINAPI",IF(ISNUMBER(MATCH(Banco!$C9766,Analitico!$A:$A,0)),INDEX(Analitico!E:E,MATCH(Banco!$C9766,Analitico!$A:$A,0))&amp;"%",""),"")</f>
        <v/>
      </c>
      <c r="K9766" s="3" t="str">
        <f>IF($B9766="SINAPI",IF(ISNUMBER(MATCH(Banco!$C9766,Analitico!$A:$A,0)),INDEX(Analitico!F:F,MATCH(Banco!$C9766,Analitico!$A:$A,0))&amp;"%",""),"")</f>
        <v/>
      </c>
    </row>
    <row r="9767" spans="1:11" ht="22.5" x14ac:dyDescent="0.2">
      <c r="A9767" s="1" t="str">
        <f t="shared" si="154"/>
        <v>SINAPI 103833</v>
      </c>
      <c r="B9767" s="3" t="s">
        <v>21527</v>
      </c>
      <c r="C9767" s="3" t="s">
        <v>11089</v>
      </c>
      <c r="D9767" s="2" t="s">
        <v>18089</v>
      </c>
      <c r="E9767" s="3" t="s">
        <v>20622</v>
      </c>
      <c r="F9767" s="67" t="s">
        <v>29866</v>
      </c>
      <c r="G9767" s="67" t="s">
        <v>31891</v>
      </c>
      <c r="I9767" s="3" t="s">
        <v>6300</v>
      </c>
      <c r="J9767" s="3" t="str">
        <f>IF($B9767="SINAPI",IF(ISNUMBER(MATCH(Banco!$C9767,Analitico!$A:$A,0)),INDEX(Analitico!E:E,MATCH(Banco!$C9767,Analitico!$A:$A,0))&amp;"%",""),"")</f>
        <v/>
      </c>
      <c r="K9767" s="3" t="str">
        <f>IF($B9767="SINAPI",IF(ISNUMBER(MATCH(Banco!$C9767,Analitico!$A:$A,0)),INDEX(Analitico!F:F,MATCH(Banco!$C9767,Analitico!$A:$A,0))&amp;"%",""),"")</f>
        <v/>
      </c>
    </row>
    <row r="9768" spans="1:11" ht="22.5" x14ac:dyDescent="0.2">
      <c r="A9768" s="1" t="str">
        <f t="shared" si="154"/>
        <v>SINAPI 103834</v>
      </c>
      <c r="B9768" s="3" t="s">
        <v>21527</v>
      </c>
      <c r="C9768" s="3" t="s">
        <v>11090</v>
      </c>
      <c r="D9768" s="2" t="s">
        <v>18090</v>
      </c>
      <c r="E9768" s="3" t="s">
        <v>20622</v>
      </c>
      <c r="F9768" s="67" t="s">
        <v>31047</v>
      </c>
      <c r="G9768" s="67" t="s">
        <v>4921</v>
      </c>
      <c r="I9768" s="3" t="s">
        <v>6300</v>
      </c>
      <c r="J9768" s="3" t="str">
        <f>IF($B9768="SINAPI",IF(ISNUMBER(MATCH(Banco!$C9768,Analitico!$A:$A,0)),INDEX(Analitico!E:E,MATCH(Banco!$C9768,Analitico!$A:$A,0))&amp;"%",""),"")</f>
        <v/>
      </c>
      <c r="K9768" s="3" t="str">
        <f>IF($B9768="SINAPI",IF(ISNUMBER(MATCH(Banco!$C9768,Analitico!$A:$A,0)),INDEX(Analitico!F:F,MATCH(Banco!$C9768,Analitico!$A:$A,0))&amp;"%",""),"")</f>
        <v/>
      </c>
    </row>
    <row r="9769" spans="1:11" ht="22.5" x14ac:dyDescent="0.2">
      <c r="A9769" s="1" t="str">
        <f t="shared" si="154"/>
        <v>SINAPI 103838</v>
      </c>
      <c r="B9769" s="3" t="s">
        <v>21527</v>
      </c>
      <c r="C9769" s="3" t="s">
        <v>11091</v>
      </c>
      <c r="D9769" s="2" t="s">
        <v>18091</v>
      </c>
      <c r="E9769" s="3" t="s">
        <v>20622</v>
      </c>
      <c r="F9769" s="67" t="s">
        <v>21085</v>
      </c>
      <c r="G9769" s="67" t="s">
        <v>21326</v>
      </c>
      <c r="I9769" s="3" t="s">
        <v>6300</v>
      </c>
      <c r="J9769" s="3" t="str">
        <f>IF($B9769="SINAPI",IF(ISNUMBER(MATCH(Banco!$C9769,Analitico!$A:$A,0)),INDEX(Analitico!E:E,MATCH(Banco!$C9769,Analitico!$A:$A,0))&amp;"%",""),"")</f>
        <v/>
      </c>
      <c r="K9769" s="3" t="str">
        <f>IF($B9769="SINAPI",IF(ISNUMBER(MATCH(Banco!$C9769,Analitico!$A:$A,0)),INDEX(Analitico!F:F,MATCH(Banco!$C9769,Analitico!$A:$A,0))&amp;"%",""),"")</f>
        <v/>
      </c>
    </row>
    <row r="9770" spans="1:11" ht="22.5" x14ac:dyDescent="0.2">
      <c r="A9770" s="1" t="str">
        <f t="shared" si="154"/>
        <v>SINAPI 103839</v>
      </c>
      <c r="B9770" s="3" t="s">
        <v>21527</v>
      </c>
      <c r="C9770" s="3" t="s">
        <v>11092</v>
      </c>
      <c r="D9770" s="2" t="s">
        <v>18092</v>
      </c>
      <c r="E9770" s="3" t="s">
        <v>20622</v>
      </c>
      <c r="F9770" s="67" t="s">
        <v>5786</v>
      </c>
      <c r="G9770" s="67" t="s">
        <v>5711</v>
      </c>
      <c r="I9770" s="3" t="s">
        <v>6300</v>
      </c>
      <c r="J9770" s="3" t="str">
        <f>IF($B9770="SINAPI",IF(ISNUMBER(MATCH(Banco!$C9770,Analitico!$A:$A,0)),INDEX(Analitico!E:E,MATCH(Banco!$C9770,Analitico!$A:$A,0))&amp;"%",""),"")</f>
        <v/>
      </c>
      <c r="K9770" s="3" t="str">
        <f>IF($B9770="SINAPI",IF(ISNUMBER(MATCH(Banco!$C9770,Analitico!$A:$A,0)),INDEX(Analitico!F:F,MATCH(Banco!$C9770,Analitico!$A:$A,0))&amp;"%",""),"")</f>
        <v/>
      </c>
    </row>
    <row r="9771" spans="1:11" ht="22.5" x14ac:dyDescent="0.2">
      <c r="A9771" s="1" t="str">
        <f t="shared" si="154"/>
        <v>SINAPI 103840</v>
      </c>
      <c r="B9771" s="3" t="s">
        <v>21527</v>
      </c>
      <c r="C9771" s="3" t="s">
        <v>11093</v>
      </c>
      <c r="D9771" s="2" t="s">
        <v>18093</v>
      </c>
      <c r="E9771" s="3" t="s">
        <v>20622</v>
      </c>
      <c r="F9771" s="67" t="s">
        <v>28940</v>
      </c>
      <c r="G9771" s="67" t="s">
        <v>21645</v>
      </c>
      <c r="I9771" s="3" t="s">
        <v>6300</v>
      </c>
      <c r="J9771" s="3" t="str">
        <f>IF($B9771="SINAPI",IF(ISNUMBER(MATCH(Banco!$C9771,Analitico!$A:$A,0)),INDEX(Analitico!E:E,MATCH(Banco!$C9771,Analitico!$A:$A,0))&amp;"%",""),"")</f>
        <v/>
      </c>
      <c r="K9771" s="3" t="str">
        <f>IF($B9771="SINAPI",IF(ISNUMBER(MATCH(Banco!$C9771,Analitico!$A:$A,0)),INDEX(Analitico!F:F,MATCH(Banco!$C9771,Analitico!$A:$A,0))&amp;"%",""),"")</f>
        <v/>
      </c>
    </row>
    <row r="9772" spans="1:11" ht="22.5" x14ac:dyDescent="0.2">
      <c r="A9772" s="1" t="str">
        <f t="shared" si="154"/>
        <v>SINAPI 103841</v>
      </c>
      <c r="B9772" s="3" t="s">
        <v>21527</v>
      </c>
      <c r="C9772" s="3" t="s">
        <v>11094</v>
      </c>
      <c r="D9772" s="2" t="s">
        <v>18094</v>
      </c>
      <c r="E9772" s="3" t="s">
        <v>20622</v>
      </c>
      <c r="F9772" s="67" t="s">
        <v>39499</v>
      </c>
      <c r="G9772" s="67" t="s">
        <v>21052</v>
      </c>
      <c r="I9772" s="3" t="s">
        <v>6300</v>
      </c>
      <c r="J9772" s="3" t="str">
        <f>IF($B9772="SINAPI",IF(ISNUMBER(MATCH(Banco!$C9772,Analitico!$A:$A,0)),INDEX(Analitico!E:E,MATCH(Banco!$C9772,Analitico!$A:$A,0))&amp;"%",""),"")</f>
        <v/>
      </c>
      <c r="K9772" s="3" t="str">
        <f>IF($B9772="SINAPI",IF(ISNUMBER(MATCH(Banco!$C9772,Analitico!$A:$A,0)),INDEX(Analitico!F:F,MATCH(Banco!$C9772,Analitico!$A:$A,0))&amp;"%",""),"")</f>
        <v/>
      </c>
    </row>
    <row r="9773" spans="1:11" ht="22.5" x14ac:dyDescent="0.2">
      <c r="A9773" s="1" t="str">
        <f t="shared" si="154"/>
        <v>SINAPI 103842</v>
      </c>
      <c r="B9773" s="3" t="s">
        <v>21527</v>
      </c>
      <c r="C9773" s="3" t="s">
        <v>11095</v>
      </c>
      <c r="D9773" s="2" t="s">
        <v>18095</v>
      </c>
      <c r="E9773" s="3" t="s">
        <v>20622</v>
      </c>
      <c r="F9773" s="67" t="s">
        <v>33437</v>
      </c>
      <c r="G9773" s="67" t="s">
        <v>21486</v>
      </c>
      <c r="I9773" s="3" t="s">
        <v>6300</v>
      </c>
      <c r="J9773" s="3" t="str">
        <f>IF($B9773="SINAPI",IF(ISNUMBER(MATCH(Banco!$C9773,Analitico!$A:$A,0)),INDEX(Analitico!E:E,MATCH(Banco!$C9773,Analitico!$A:$A,0))&amp;"%",""),"")</f>
        <v/>
      </c>
      <c r="K9773" s="3" t="str">
        <f>IF($B9773="SINAPI",IF(ISNUMBER(MATCH(Banco!$C9773,Analitico!$A:$A,0)),INDEX(Analitico!F:F,MATCH(Banco!$C9773,Analitico!$A:$A,0))&amp;"%",""),"")</f>
        <v/>
      </c>
    </row>
    <row r="9774" spans="1:11" ht="22.5" x14ac:dyDescent="0.2">
      <c r="A9774" s="1" t="str">
        <f t="shared" si="154"/>
        <v>SINAPI 103843</v>
      </c>
      <c r="B9774" s="3" t="s">
        <v>21527</v>
      </c>
      <c r="C9774" s="3" t="s">
        <v>11096</v>
      </c>
      <c r="D9774" s="2" t="s">
        <v>18096</v>
      </c>
      <c r="E9774" s="3" t="s">
        <v>20622</v>
      </c>
      <c r="F9774" s="67" t="s">
        <v>39440</v>
      </c>
      <c r="G9774" s="67" t="s">
        <v>34503</v>
      </c>
      <c r="I9774" s="3" t="s">
        <v>6300</v>
      </c>
      <c r="J9774" s="3" t="str">
        <f>IF($B9774="SINAPI",IF(ISNUMBER(MATCH(Banco!$C9774,Analitico!$A:$A,0)),INDEX(Analitico!E:E,MATCH(Banco!$C9774,Analitico!$A:$A,0))&amp;"%",""),"")</f>
        <v/>
      </c>
      <c r="K9774" s="3" t="str">
        <f>IF($B9774="SINAPI",IF(ISNUMBER(MATCH(Banco!$C9774,Analitico!$A:$A,0)),INDEX(Analitico!F:F,MATCH(Banco!$C9774,Analitico!$A:$A,0))&amp;"%",""),"")</f>
        <v/>
      </c>
    </row>
    <row r="9775" spans="1:11" ht="22.5" x14ac:dyDescent="0.2">
      <c r="A9775" s="1" t="str">
        <f t="shared" si="154"/>
        <v>SINAPI 103844</v>
      </c>
      <c r="B9775" s="3" t="s">
        <v>21527</v>
      </c>
      <c r="C9775" s="3" t="s">
        <v>11097</v>
      </c>
      <c r="D9775" s="2" t="s">
        <v>18097</v>
      </c>
      <c r="E9775" s="3" t="s">
        <v>20622</v>
      </c>
      <c r="F9775" s="67" t="s">
        <v>21133</v>
      </c>
      <c r="G9775" s="67" t="s">
        <v>35835</v>
      </c>
      <c r="I9775" s="3" t="s">
        <v>6300</v>
      </c>
      <c r="J9775" s="3" t="str">
        <f>IF($B9775="SINAPI",IF(ISNUMBER(MATCH(Banco!$C9775,Analitico!$A:$A,0)),INDEX(Analitico!E:E,MATCH(Banco!$C9775,Analitico!$A:$A,0))&amp;"%",""),"")</f>
        <v/>
      </c>
      <c r="K9775" s="3" t="str">
        <f>IF($B9775="SINAPI",IF(ISNUMBER(MATCH(Banco!$C9775,Analitico!$A:$A,0)),INDEX(Analitico!F:F,MATCH(Banco!$C9775,Analitico!$A:$A,0))&amp;"%",""),"")</f>
        <v/>
      </c>
    </row>
    <row r="9776" spans="1:11" ht="22.5" x14ac:dyDescent="0.2">
      <c r="A9776" s="1" t="str">
        <f t="shared" si="154"/>
        <v>SINAPI 103845</v>
      </c>
      <c r="B9776" s="3" t="s">
        <v>21527</v>
      </c>
      <c r="C9776" s="3" t="s">
        <v>11098</v>
      </c>
      <c r="D9776" s="2" t="s">
        <v>18098</v>
      </c>
      <c r="E9776" s="3" t="s">
        <v>20622</v>
      </c>
      <c r="F9776" s="67" t="s">
        <v>39726</v>
      </c>
      <c r="G9776" s="67" t="s">
        <v>6079</v>
      </c>
      <c r="I9776" s="3" t="s">
        <v>6300</v>
      </c>
      <c r="J9776" s="3" t="str">
        <f>IF($B9776="SINAPI",IF(ISNUMBER(MATCH(Banco!$C9776,Analitico!$A:$A,0)),INDEX(Analitico!E:E,MATCH(Banco!$C9776,Analitico!$A:$A,0))&amp;"%",""),"")</f>
        <v/>
      </c>
      <c r="K9776" s="3" t="str">
        <f>IF($B9776="SINAPI",IF(ISNUMBER(MATCH(Banco!$C9776,Analitico!$A:$A,0)),INDEX(Analitico!F:F,MATCH(Banco!$C9776,Analitico!$A:$A,0))&amp;"%",""),"")</f>
        <v/>
      </c>
    </row>
    <row r="9777" spans="1:11" ht="22.5" x14ac:dyDescent="0.2">
      <c r="A9777" s="1" t="str">
        <f t="shared" si="154"/>
        <v>SINAPI 103846</v>
      </c>
      <c r="B9777" s="3" t="s">
        <v>21527</v>
      </c>
      <c r="C9777" s="3" t="s">
        <v>11099</v>
      </c>
      <c r="D9777" s="2" t="s">
        <v>18099</v>
      </c>
      <c r="E9777" s="3" t="s">
        <v>20622</v>
      </c>
      <c r="F9777" s="67" t="s">
        <v>21294</v>
      </c>
      <c r="G9777" s="67" t="s">
        <v>5696</v>
      </c>
      <c r="I9777" s="3" t="s">
        <v>6300</v>
      </c>
      <c r="J9777" s="3" t="str">
        <f>IF($B9777="SINAPI",IF(ISNUMBER(MATCH(Banco!$C9777,Analitico!$A:$A,0)),INDEX(Analitico!E:E,MATCH(Banco!$C9777,Analitico!$A:$A,0))&amp;"%",""),"")</f>
        <v/>
      </c>
      <c r="K9777" s="3" t="str">
        <f>IF($B9777="SINAPI",IF(ISNUMBER(MATCH(Banco!$C9777,Analitico!$A:$A,0)),INDEX(Analitico!F:F,MATCH(Banco!$C9777,Analitico!$A:$A,0))&amp;"%",""),"")</f>
        <v/>
      </c>
    </row>
    <row r="9778" spans="1:11" ht="22.5" x14ac:dyDescent="0.2">
      <c r="A9778" s="1" t="str">
        <f t="shared" si="154"/>
        <v>SINAPI 103847</v>
      </c>
      <c r="B9778" s="3" t="s">
        <v>21527</v>
      </c>
      <c r="C9778" s="3" t="s">
        <v>11100</v>
      </c>
      <c r="D9778" s="2" t="s">
        <v>18100</v>
      </c>
      <c r="E9778" s="3" t="s">
        <v>20622</v>
      </c>
      <c r="F9778" s="67" t="s">
        <v>28760</v>
      </c>
      <c r="G9778" s="67" t="s">
        <v>20684</v>
      </c>
      <c r="I9778" s="3" t="s">
        <v>6300</v>
      </c>
      <c r="J9778" s="3" t="str">
        <f>IF($B9778="SINAPI",IF(ISNUMBER(MATCH(Banco!$C9778,Analitico!$A:$A,0)),INDEX(Analitico!E:E,MATCH(Banco!$C9778,Analitico!$A:$A,0))&amp;"%",""),"")</f>
        <v/>
      </c>
      <c r="K9778" s="3" t="str">
        <f>IF($B9778="SINAPI",IF(ISNUMBER(MATCH(Banco!$C9778,Analitico!$A:$A,0)),INDEX(Analitico!F:F,MATCH(Banco!$C9778,Analitico!$A:$A,0))&amp;"%",""),"")</f>
        <v/>
      </c>
    </row>
    <row r="9779" spans="1:11" ht="22.5" x14ac:dyDescent="0.2">
      <c r="A9779" s="1" t="str">
        <f t="shared" si="154"/>
        <v>SINAPI 103848</v>
      </c>
      <c r="B9779" s="3" t="s">
        <v>21527</v>
      </c>
      <c r="C9779" s="3" t="s">
        <v>11101</v>
      </c>
      <c r="D9779" s="2" t="s">
        <v>18101</v>
      </c>
      <c r="E9779" s="3" t="s">
        <v>20622</v>
      </c>
      <c r="F9779" s="67" t="s">
        <v>21289</v>
      </c>
      <c r="G9779" s="67" t="s">
        <v>4992</v>
      </c>
      <c r="I9779" s="3" t="s">
        <v>6300</v>
      </c>
      <c r="J9779" s="3" t="str">
        <f>IF($B9779="SINAPI",IF(ISNUMBER(MATCH(Banco!$C9779,Analitico!$A:$A,0)),INDEX(Analitico!E:E,MATCH(Banco!$C9779,Analitico!$A:$A,0))&amp;"%",""),"")</f>
        <v/>
      </c>
      <c r="K9779" s="3" t="str">
        <f>IF($B9779="SINAPI",IF(ISNUMBER(MATCH(Banco!$C9779,Analitico!$A:$A,0)),INDEX(Analitico!F:F,MATCH(Banco!$C9779,Analitico!$A:$A,0))&amp;"%",""),"")</f>
        <v/>
      </c>
    </row>
    <row r="9780" spans="1:11" ht="22.5" x14ac:dyDescent="0.2">
      <c r="A9780" s="1" t="str">
        <f t="shared" si="154"/>
        <v>SINAPI 103849</v>
      </c>
      <c r="B9780" s="3" t="s">
        <v>21527</v>
      </c>
      <c r="C9780" s="3" t="s">
        <v>11102</v>
      </c>
      <c r="D9780" s="2" t="s">
        <v>18102</v>
      </c>
      <c r="E9780" s="3" t="s">
        <v>20622</v>
      </c>
      <c r="F9780" s="67" t="s">
        <v>21785</v>
      </c>
      <c r="G9780" s="67" t="s">
        <v>30053</v>
      </c>
      <c r="I9780" s="3" t="s">
        <v>6300</v>
      </c>
      <c r="J9780" s="3" t="str">
        <f>IF($B9780="SINAPI",IF(ISNUMBER(MATCH(Banco!$C9780,Analitico!$A:$A,0)),INDEX(Analitico!E:E,MATCH(Banco!$C9780,Analitico!$A:$A,0))&amp;"%",""),"")</f>
        <v/>
      </c>
      <c r="K9780" s="3" t="str">
        <f>IF($B9780="SINAPI",IF(ISNUMBER(MATCH(Banco!$C9780,Analitico!$A:$A,0)),INDEX(Analitico!F:F,MATCH(Banco!$C9780,Analitico!$A:$A,0))&amp;"%",""),"")</f>
        <v/>
      </c>
    </row>
    <row r="9781" spans="1:11" ht="22.5" x14ac:dyDescent="0.2">
      <c r="A9781" s="1" t="str">
        <f t="shared" si="154"/>
        <v>SINAPI 103850</v>
      </c>
      <c r="B9781" s="3" t="s">
        <v>21527</v>
      </c>
      <c r="C9781" s="3" t="s">
        <v>11103</v>
      </c>
      <c r="D9781" s="2" t="s">
        <v>18103</v>
      </c>
      <c r="E9781" s="3" t="s">
        <v>20622</v>
      </c>
      <c r="F9781" s="67" t="s">
        <v>39727</v>
      </c>
      <c r="G9781" s="67" t="s">
        <v>36904</v>
      </c>
      <c r="I9781" s="3" t="s">
        <v>6300</v>
      </c>
      <c r="J9781" s="3" t="str">
        <f>IF($B9781="SINAPI",IF(ISNUMBER(MATCH(Banco!$C9781,Analitico!$A:$A,0)),INDEX(Analitico!E:E,MATCH(Banco!$C9781,Analitico!$A:$A,0))&amp;"%",""),"")</f>
        <v/>
      </c>
      <c r="K9781" s="3" t="str">
        <f>IF($B9781="SINAPI",IF(ISNUMBER(MATCH(Banco!$C9781,Analitico!$A:$A,0)),INDEX(Analitico!F:F,MATCH(Banco!$C9781,Analitico!$A:$A,0))&amp;"%",""),"")</f>
        <v/>
      </c>
    </row>
    <row r="9782" spans="1:11" ht="22.5" x14ac:dyDescent="0.2">
      <c r="A9782" s="1" t="str">
        <f t="shared" si="154"/>
        <v>SINAPI 103851</v>
      </c>
      <c r="B9782" s="3" t="s">
        <v>21527</v>
      </c>
      <c r="C9782" s="3" t="s">
        <v>11104</v>
      </c>
      <c r="D9782" s="2" t="s">
        <v>18104</v>
      </c>
      <c r="E9782" s="3" t="s">
        <v>20622</v>
      </c>
      <c r="F9782" s="67" t="s">
        <v>21493</v>
      </c>
      <c r="G9782" s="67" t="s">
        <v>32028</v>
      </c>
      <c r="I9782" s="3" t="s">
        <v>6300</v>
      </c>
      <c r="J9782" s="3" t="str">
        <f>IF($B9782="SINAPI",IF(ISNUMBER(MATCH(Banco!$C9782,Analitico!$A:$A,0)),INDEX(Analitico!E:E,MATCH(Banco!$C9782,Analitico!$A:$A,0))&amp;"%",""),"")</f>
        <v/>
      </c>
      <c r="K9782" s="3" t="str">
        <f>IF($B9782="SINAPI",IF(ISNUMBER(MATCH(Banco!$C9782,Analitico!$A:$A,0)),INDEX(Analitico!F:F,MATCH(Banco!$C9782,Analitico!$A:$A,0))&amp;"%",""),"")</f>
        <v/>
      </c>
    </row>
    <row r="9783" spans="1:11" ht="22.5" x14ac:dyDescent="0.2">
      <c r="A9783" s="1" t="str">
        <f t="shared" si="154"/>
        <v>SINAPI 103852</v>
      </c>
      <c r="B9783" s="3" t="s">
        <v>21527</v>
      </c>
      <c r="C9783" s="3" t="s">
        <v>11105</v>
      </c>
      <c r="D9783" s="2" t="s">
        <v>18105</v>
      </c>
      <c r="E9783" s="3" t="s">
        <v>20622</v>
      </c>
      <c r="F9783" s="67" t="s">
        <v>21864</v>
      </c>
      <c r="G9783" s="67" t="s">
        <v>20668</v>
      </c>
      <c r="I9783" s="3" t="s">
        <v>6300</v>
      </c>
      <c r="J9783" s="3" t="str">
        <f>IF($B9783="SINAPI",IF(ISNUMBER(MATCH(Banco!$C9783,Analitico!$A:$A,0)),INDEX(Analitico!E:E,MATCH(Banco!$C9783,Analitico!$A:$A,0))&amp;"%",""),"")</f>
        <v/>
      </c>
      <c r="K9783" s="3" t="str">
        <f>IF($B9783="SINAPI",IF(ISNUMBER(MATCH(Banco!$C9783,Analitico!$A:$A,0)),INDEX(Analitico!F:F,MATCH(Banco!$C9783,Analitico!$A:$A,0))&amp;"%",""),"")</f>
        <v/>
      </c>
    </row>
    <row r="9784" spans="1:11" ht="22.5" x14ac:dyDescent="0.2">
      <c r="A9784" s="1" t="str">
        <f t="shared" si="154"/>
        <v>SINAPI 103853</v>
      </c>
      <c r="B9784" s="3" t="s">
        <v>21527</v>
      </c>
      <c r="C9784" s="3" t="s">
        <v>11106</v>
      </c>
      <c r="D9784" s="2" t="s">
        <v>18106</v>
      </c>
      <c r="E9784" s="3" t="s">
        <v>20622</v>
      </c>
      <c r="F9784" s="67" t="s">
        <v>20803</v>
      </c>
      <c r="G9784" s="67" t="s">
        <v>21775</v>
      </c>
      <c r="I9784" s="3" t="s">
        <v>6300</v>
      </c>
      <c r="J9784" s="3" t="str">
        <f>IF($B9784="SINAPI",IF(ISNUMBER(MATCH(Banco!$C9784,Analitico!$A:$A,0)),INDEX(Analitico!E:E,MATCH(Banco!$C9784,Analitico!$A:$A,0))&amp;"%",""),"")</f>
        <v/>
      </c>
      <c r="K9784" s="3" t="str">
        <f>IF($B9784="SINAPI",IF(ISNUMBER(MATCH(Banco!$C9784,Analitico!$A:$A,0)),INDEX(Analitico!F:F,MATCH(Banco!$C9784,Analitico!$A:$A,0))&amp;"%",""),"")</f>
        <v/>
      </c>
    </row>
    <row r="9785" spans="1:11" ht="22.5" x14ac:dyDescent="0.2">
      <c r="A9785" s="1" t="str">
        <f t="shared" si="154"/>
        <v>SINAPI 103854</v>
      </c>
      <c r="B9785" s="3" t="s">
        <v>21527</v>
      </c>
      <c r="C9785" s="3" t="s">
        <v>11107</v>
      </c>
      <c r="D9785" s="2" t="s">
        <v>18107</v>
      </c>
      <c r="E9785" s="3" t="s">
        <v>20622</v>
      </c>
      <c r="F9785" s="67" t="s">
        <v>32280</v>
      </c>
      <c r="G9785" s="67" t="s">
        <v>36905</v>
      </c>
      <c r="I9785" s="3" t="s">
        <v>6300</v>
      </c>
      <c r="J9785" s="3" t="str">
        <f>IF($B9785="SINAPI",IF(ISNUMBER(MATCH(Banco!$C9785,Analitico!$A:$A,0)),INDEX(Analitico!E:E,MATCH(Banco!$C9785,Analitico!$A:$A,0))&amp;"%",""),"")</f>
        <v/>
      </c>
      <c r="K9785" s="3" t="str">
        <f>IF($B9785="SINAPI",IF(ISNUMBER(MATCH(Banco!$C9785,Analitico!$A:$A,0)),INDEX(Analitico!F:F,MATCH(Banco!$C9785,Analitico!$A:$A,0))&amp;"%",""),"")</f>
        <v/>
      </c>
    </row>
    <row r="9786" spans="1:11" ht="22.5" x14ac:dyDescent="0.2">
      <c r="A9786" s="1" t="str">
        <f t="shared" si="154"/>
        <v>SINAPI 103855</v>
      </c>
      <c r="B9786" s="3" t="s">
        <v>21527</v>
      </c>
      <c r="C9786" s="3" t="s">
        <v>11108</v>
      </c>
      <c r="D9786" s="2" t="s">
        <v>18108</v>
      </c>
      <c r="E9786" s="3" t="s">
        <v>20622</v>
      </c>
      <c r="F9786" s="67" t="s">
        <v>39405</v>
      </c>
      <c r="G9786" s="67" t="s">
        <v>32302</v>
      </c>
      <c r="I9786" s="3" t="s">
        <v>6300</v>
      </c>
      <c r="J9786" s="3" t="str">
        <f>IF($B9786="SINAPI",IF(ISNUMBER(MATCH(Banco!$C9786,Analitico!$A:$A,0)),INDEX(Analitico!E:E,MATCH(Banco!$C9786,Analitico!$A:$A,0))&amp;"%",""),"")</f>
        <v/>
      </c>
      <c r="K9786" s="3" t="str">
        <f>IF($B9786="SINAPI",IF(ISNUMBER(MATCH(Banco!$C9786,Analitico!$A:$A,0)),INDEX(Analitico!F:F,MATCH(Banco!$C9786,Analitico!$A:$A,0))&amp;"%",""),"")</f>
        <v/>
      </c>
    </row>
    <row r="9787" spans="1:11" ht="22.5" x14ac:dyDescent="0.2">
      <c r="A9787" s="1" t="str">
        <f t="shared" si="154"/>
        <v>SINAPI 103856</v>
      </c>
      <c r="B9787" s="3" t="s">
        <v>21527</v>
      </c>
      <c r="C9787" s="3" t="s">
        <v>11109</v>
      </c>
      <c r="D9787" s="2" t="s">
        <v>18109</v>
      </c>
      <c r="E9787" s="3" t="s">
        <v>20622</v>
      </c>
      <c r="F9787" s="67" t="s">
        <v>4736</v>
      </c>
      <c r="G9787" s="67" t="s">
        <v>30766</v>
      </c>
      <c r="I9787" s="3" t="s">
        <v>6300</v>
      </c>
      <c r="J9787" s="3" t="str">
        <f>IF($B9787="SINAPI",IF(ISNUMBER(MATCH(Banco!$C9787,Analitico!$A:$A,0)),INDEX(Analitico!E:E,MATCH(Banco!$C9787,Analitico!$A:$A,0))&amp;"%",""),"")</f>
        <v/>
      </c>
      <c r="K9787" s="3" t="str">
        <f>IF($B9787="SINAPI",IF(ISNUMBER(MATCH(Banco!$C9787,Analitico!$A:$A,0)),INDEX(Analitico!F:F,MATCH(Banco!$C9787,Analitico!$A:$A,0))&amp;"%",""),"")</f>
        <v/>
      </c>
    </row>
    <row r="9788" spans="1:11" ht="22.5" x14ac:dyDescent="0.2">
      <c r="A9788" s="1" t="str">
        <f t="shared" si="154"/>
        <v>SINAPI 103857</v>
      </c>
      <c r="B9788" s="3" t="s">
        <v>21527</v>
      </c>
      <c r="C9788" s="3" t="s">
        <v>11110</v>
      </c>
      <c r="D9788" s="2" t="s">
        <v>18110</v>
      </c>
      <c r="E9788" s="3" t="s">
        <v>20622</v>
      </c>
      <c r="F9788" s="67" t="s">
        <v>36899</v>
      </c>
      <c r="G9788" s="67" t="s">
        <v>31594</v>
      </c>
      <c r="I9788" s="3" t="s">
        <v>6300</v>
      </c>
      <c r="J9788" s="3" t="str">
        <f>IF($B9788="SINAPI",IF(ISNUMBER(MATCH(Banco!$C9788,Analitico!$A:$A,0)),INDEX(Analitico!E:E,MATCH(Banco!$C9788,Analitico!$A:$A,0))&amp;"%",""),"")</f>
        <v/>
      </c>
      <c r="K9788" s="3" t="str">
        <f>IF($B9788="SINAPI",IF(ISNUMBER(MATCH(Banco!$C9788,Analitico!$A:$A,0)),INDEX(Analitico!F:F,MATCH(Banco!$C9788,Analitico!$A:$A,0))&amp;"%",""),"")</f>
        <v/>
      </c>
    </row>
    <row r="9789" spans="1:11" ht="22.5" x14ac:dyDescent="0.2">
      <c r="A9789" s="1" t="str">
        <f t="shared" si="154"/>
        <v>SINAPI 103858</v>
      </c>
      <c r="B9789" s="3" t="s">
        <v>21527</v>
      </c>
      <c r="C9789" s="3" t="s">
        <v>11111</v>
      </c>
      <c r="D9789" s="2" t="s">
        <v>18111</v>
      </c>
      <c r="E9789" s="3" t="s">
        <v>20622</v>
      </c>
      <c r="F9789" s="67" t="s">
        <v>5882</v>
      </c>
      <c r="G9789" s="67" t="s">
        <v>20662</v>
      </c>
      <c r="I9789" s="3" t="s">
        <v>6300</v>
      </c>
      <c r="J9789" s="3" t="str">
        <f>IF($B9789="SINAPI",IF(ISNUMBER(MATCH(Banco!$C9789,Analitico!$A:$A,0)),INDEX(Analitico!E:E,MATCH(Banco!$C9789,Analitico!$A:$A,0))&amp;"%",""),"")</f>
        <v/>
      </c>
      <c r="K9789" s="3" t="str">
        <f>IF($B9789="SINAPI",IF(ISNUMBER(MATCH(Banco!$C9789,Analitico!$A:$A,0)),INDEX(Analitico!F:F,MATCH(Banco!$C9789,Analitico!$A:$A,0))&amp;"%",""),"")</f>
        <v/>
      </c>
    </row>
    <row r="9790" spans="1:11" ht="22.5" x14ac:dyDescent="0.2">
      <c r="A9790" s="1" t="str">
        <f t="shared" si="154"/>
        <v>SINAPI 103859</v>
      </c>
      <c r="B9790" s="3" t="s">
        <v>21527</v>
      </c>
      <c r="C9790" s="3" t="s">
        <v>11112</v>
      </c>
      <c r="D9790" s="2" t="s">
        <v>18112</v>
      </c>
      <c r="E9790" s="3" t="s">
        <v>20622</v>
      </c>
      <c r="F9790" s="67" t="s">
        <v>21695</v>
      </c>
      <c r="G9790" s="67" t="s">
        <v>30730</v>
      </c>
      <c r="I9790" s="3" t="s">
        <v>6300</v>
      </c>
      <c r="J9790" s="3" t="str">
        <f>IF($B9790="SINAPI",IF(ISNUMBER(MATCH(Banco!$C9790,Analitico!$A:$A,0)),INDEX(Analitico!E:E,MATCH(Banco!$C9790,Analitico!$A:$A,0))&amp;"%",""),"")</f>
        <v/>
      </c>
      <c r="K9790" s="3" t="str">
        <f>IF($B9790="SINAPI",IF(ISNUMBER(MATCH(Banco!$C9790,Analitico!$A:$A,0)),INDEX(Analitico!F:F,MATCH(Banco!$C9790,Analitico!$A:$A,0))&amp;"%",""),"")</f>
        <v/>
      </c>
    </row>
    <row r="9791" spans="1:11" ht="22.5" x14ac:dyDescent="0.2">
      <c r="A9791" s="1" t="str">
        <f t="shared" si="154"/>
        <v>SINAPI 103860</v>
      </c>
      <c r="B9791" s="3" t="s">
        <v>21527</v>
      </c>
      <c r="C9791" s="3" t="s">
        <v>11113</v>
      </c>
      <c r="D9791" s="2" t="s">
        <v>18113</v>
      </c>
      <c r="E9791" s="3" t="s">
        <v>20622</v>
      </c>
      <c r="F9791" s="67" t="s">
        <v>21695</v>
      </c>
      <c r="G9791" s="67" t="s">
        <v>30730</v>
      </c>
      <c r="I9791" s="3" t="s">
        <v>6300</v>
      </c>
      <c r="J9791" s="3" t="str">
        <f>IF($B9791="SINAPI",IF(ISNUMBER(MATCH(Banco!$C9791,Analitico!$A:$A,0)),INDEX(Analitico!E:E,MATCH(Banco!$C9791,Analitico!$A:$A,0))&amp;"%",""),"")</f>
        <v/>
      </c>
      <c r="K9791" s="3" t="str">
        <f>IF($B9791="SINAPI",IF(ISNUMBER(MATCH(Banco!$C9791,Analitico!$A:$A,0)),INDEX(Analitico!F:F,MATCH(Banco!$C9791,Analitico!$A:$A,0))&amp;"%",""),"")</f>
        <v/>
      </c>
    </row>
    <row r="9792" spans="1:11" ht="22.5" x14ac:dyDescent="0.2">
      <c r="A9792" s="1" t="str">
        <f t="shared" si="154"/>
        <v>SINAPI 103861</v>
      </c>
      <c r="B9792" s="3" t="s">
        <v>21527</v>
      </c>
      <c r="C9792" s="3" t="s">
        <v>11114</v>
      </c>
      <c r="D9792" s="2" t="s">
        <v>18114</v>
      </c>
      <c r="E9792" s="3" t="s">
        <v>20622</v>
      </c>
      <c r="F9792" s="67" t="s">
        <v>30061</v>
      </c>
      <c r="G9792" s="67" t="s">
        <v>30051</v>
      </c>
      <c r="I9792" s="3" t="s">
        <v>6300</v>
      </c>
      <c r="J9792" s="3" t="str">
        <f>IF($B9792="SINAPI",IF(ISNUMBER(MATCH(Banco!$C9792,Analitico!$A:$A,0)),INDEX(Analitico!E:E,MATCH(Banco!$C9792,Analitico!$A:$A,0))&amp;"%",""),"")</f>
        <v/>
      </c>
      <c r="K9792" s="3" t="str">
        <f>IF($B9792="SINAPI",IF(ISNUMBER(MATCH(Banco!$C9792,Analitico!$A:$A,0)),INDEX(Analitico!F:F,MATCH(Banco!$C9792,Analitico!$A:$A,0))&amp;"%",""),"")</f>
        <v/>
      </c>
    </row>
    <row r="9793" spans="1:11" ht="22.5" x14ac:dyDescent="0.2">
      <c r="A9793" s="1" t="str">
        <f t="shared" si="154"/>
        <v>SINAPI 103862</v>
      </c>
      <c r="B9793" s="3" t="s">
        <v>21527</v>
      </c>
      <c r="C9793" s="3" t="s">
        <v>11115</v>
      </c>
      <c r="D9793" s="2" t="s">
        <v>18115</v>
      </c>
      <c r="E9793" s="3" t="s">
        <v>20622</v>
      </c>
      <c r="F9793" s="67" t="s">
        <v>39728</v>
      </c>
      <c r="G9793" s="67" t="s">
        <v>36906</v>
      </c>
      <c r="I9793" s="3" t="s">
        <v>6300</v>
      </c>
      <c r="J9793" s="3" t="str">
        <f>IF($B9793="SINAPI",IF(ISNUMBER(MATCH(Banco!$C9793,Analitico!$A:$A,0)),INDEX(Analitico!E:E,MATCH(Banco!$C9793,Analitico!$A:$A,0))&amp;"%",""),"")</f>
        <v/>
      </c>
      <c r="K9793" s="3" t="str">
        <f>IF($B9793="SINAPI",IF(ISNUMBER(MATCH(Banco!$C9793,Analitico!$A:$A,0)),INDEX(Analitico!F:F,MATCH(Banco!$C9793,Analitico!$A:$A,0))&amp;"%",""),"")</f>
        <v/>
      </c>
    </row>
    <row r="9794" spans="1:11" ht="22.5" x14ac:dyDescent="0.2">
      <c r="A9794" s="1" t="str">
        <f t="shared" si="154"/>
        <v>SINAPI 103863</v>
      </c>
      <c r="B9794" s="3" t="s">
        <v>21527</v>
      </c>
      <c r="C9794" s="3" t="s">
        <v>11116</v>
      </c>
      <c r="D9794" s="2" t="s">
        <v>18116</v>
      </c>
      <c r="E9794" s="3" t="s">
        <v>20622</v>
      </c>
      <c r="F9794" s="67" t="s">
        <v>21148</v>
      </c>
      <c r="G9794" s="67" t="s">
        <v>21681</v>
      </c>
      <c r="I9794" s="3" t="s">
        <v>6300</v>
      </c>
      <c r="J9794" s="3" t="str">
        <f>IF($B9794="SINAPI",IF(ISNUMBER(MATCH(Banco!$C9794,Analitico!$A:$A,0)),INDEX(Analitico!E:E,MATCH(Banco!$C9794,Analitico!$A:$A,0))&amp;"%",""),"")</f>
        <v/>
      </c>
      <c r="K9794" s="3" t="str">
        <f>IF($B9794="SINAPI",IF(ISNUMBER(MATCH(Banco!$C9794,Analitico!$A:$A,0)),INDEX(Analitico!F:F,MATCH(Banco!$C9794,Analitico!$A:$A,0))&amp;"%",""),"")</f>
        <v/>
      </c>
    </row>
    <row r="9795" spans="1:11" ht="22.5" x14ac:dyDescent="0.2">
      <c r="A9795" s="1" t="str">
        <f t="shared" si="154"/>
        <v>SINAPI 103864</v>
      </c>
      <c r="B9795" s="3" t="s">
        <v>21527</v>
      </c>
      <c r="C9795" s="3" t="s">
        <v>11117</v>
      </c>
      <c r="D9795" s="2" t="s">
        <v>18117</v>
      </c>
      <c r="E9795" s="3" t="s">
        <v>20622</v>
      </c>
      <c r="F9795" s="67" t="s">
        <v>20936</v>
      </c>
      <c r="G9795" s="67" t="s">
        <v>21477</v>
      </c>
      <c r="I9795" s="3" t="s">
        <v>6300</v>
      </c>
      <c r="J9795" s="3" t="str">
        <f>IF($B9795="SINAPI",IF(ISNUMBER(MATCH(Banco!$C9795,Analitico!$A:$A,0)),INDEX(Analitico!E:E,MATCH(Banco!$C9795,Analitico!$A:$A,0))&amp;"%",""),"")</f>
        <v/>
      </c>
      <c r="K9795" s="3" t="str">
        <f>IF($B9795="SINAPI",IF(ISNUMBER(MATCH(Banco!$C9795,Analitico!$A:$A,0)),INDEX(Analitico!F:F,MATCH(Banco!$C9795,Analitico!$A:$A,0))&amp;"%",""),"")</f>
        <v/>
      </c>
    </row>
    <row r="9796" spans="1:11" ht="22.5" x14ac:dyDescent="0.2">
      <c r="A9796" s="1" t="str">
        <f t="shared" si="154"/>
        <v>SINAPI 103865</v>
      </c>
      <c r="B9796" s="3" t="s">
        <v>21527</v>
      </c>
      <c r="C9796" s="3" t="s">
        <v>11118</v>
      </c>
      <c r="D9796" s="2" t="s">
        <v>18118</v>
      </c>
      <c r="E9796" s="3" t="s">
        <v>20622</v>
      </c>
      <c r="F9796" s="67" t="s">
        <v>21533</v>
      </c>
      <c r="G9796" s="67" t="s">
        <v>5734</v>
      </c>
      <c r="I9796" s="3" t="s">
        <v>6300</v>
      </c>
      <c r="J9796" s="3" t="str">
        <f>IF($B9796="SINAPI",IF(ISNUMBER(MATCH(Banco!$C9796,Analitico!$A:$A,0)),INDEX(Analitico!E:E,MATCH(Banco!$C9796,Analitico!$A:$A,0))&amp;"%",""),"")</f>
        <v/>
      </c>
      <c r="K9796" s="3" t="str">
        <f>IF($B9796="SINAPI",IF(ISNUMBER(MATCH(Banco!$C9796,Analitico!$A:$A,0)),INDEX(Analitico!F:F,MATCH(Banco!$C9796,Analitico!$A:$A,0))&amp;"%",""),"")</f>
        <v/>
      </c>
    </row>
    <row r="9797" spans="1:11" ht="22.5" x14ac:dyDescent="0.2">
      <c r="A9797" s="1" t="str">
        <f t="shared" si="154"/>
        <v>SINAPI 103866</v>
      </c>
      <c r="B9797" s="3" t="s">
        <v>21527</v>
      </c>
      <c r="C9797" s="3" t="s">
        <v>11119</v>
      </c>
      <c r="D9797" s="2" t="s">
        <v>18119</v>
      </c>
      <c r="E9797" s="3" t="s">
        <v>20622</v>
      </c>
      <c r="F9797" s="67" t="s">
        <v>39729</v>
      </c>
      <c r="G9797" s="67" t="s">
        <v>21743</v>
      </c>
      <c r="I9797" s="3" t="s">
        <v>6300</v>
      </c>
      <c r="J9797" s="3" t="str">
        <f>IF($B9797="SINAPI",IF(ISNUMBER(MATCH(Banco!$C9797,Analitico!$A:$A,0)),INDEX(Analitico!E:E,MATCH(Banco!$C9797,Analitico!$A:$A,0))&amp;"%",""),"")</f>
        <v/>
      </c>
      <c r="K9797" s="3" t="str">
        <f>IF($B9797="SINAPI",IF(ISNUMBER(MATCH(Banco!$C9797,Analitico!$A:$A,0)),INDEX(Analitico!F:F,MATCH(Banco!$C9797,Analitico!$A:$A,0))&amp;"%",""),"")</f>
        <v/>
      </c>
    </row>
    <row r="9798" spans="1:11" ht="22.5" x14ac:dyDescent="0.2">
      <c r="A9798" s="1" t="str">
        <f t="shared" si="154"/>
        <v>SINAPI 103867</v>
      </c>
      <c r="B9798" s="3" t="s">
        <v>21527</v>
      </c>
      <c r="C9798" s="3" t="s">
        <v>11120</v>
      </c>
      <c r="D9798" s="2" t="s">
        <v>18120</v>
      </c>
      <c r="E9798" s="3" t="s">
        <v>20622</v>
      </c>
      <c r="F9798" s="67" t="s">
        <v>30883</v>
      </c>
      <c r="G9798" s="67" t="s">
        <v>36907</v>
      </c>
      <c r="I9798" s="3" t="s">
        <v>6300</v>
      </c>
      <c r="J9798" s="3" t="str">
        <f>IF($B9798="SINAPI",IF(ISNUMBER(MATCH(Banco!$C9798,Analitico!$A:$A,0)),INDEX(Analitico!E:E,MATCH(Banco!$C9798,Analitico!$A:$A,0))&amp;"%",""),"")</f>
        <v/>
      </c>
      <c r="K9798" s="3" t="str">
        <f>IF($B9798="SINAPI",IF(ISNUMBER(MATCH(Banco!$C9798,Analitico!$A:$A,0)),INDEX(Analitico!F:F,MATCH(Banco!$C9798,Analitico!$A:$A,0))&amp;"%",""),"")</f>
        <v/>
      </c>
    </row>
    <row r="9799" spans="1:11" ht="22.5" x14ac:dyDescent="0.2">
      <c r="A9799" s="1" t="str">
        <f t="shared" si="154"/>
        <v>SINAPI 103874</v>
      </c>
      <c r="B9799" s="3" t="s">
        <v>21527</v>
      </c>
      <c r="C9799" s="3" t="s">
        <v>11121</v>
      </c>
      <c r="D9799" s="2" t="s">
        <v>18121</v>
      </c>
      <c r="E9799" s="3" t="s">
        <v>20622</v>
      </c>
      <c r="F9799" s="67" t="s">
        <v>5596</v>
      </c>
      <c r="G9799" s="67" t="s">
        <v>6086</v>
      </c>
      <c r="I9799" s="3" t="s">
        <v>6300</v>
      </c>
      <c r="J9799" s="3" t="str">
        <f>IF($B9799="SINAPI",IF(ISNUMBER(MATCH(Banco!$C9799,Analitico!$A:$A,0)),INDEX(Analitico!E:E,MATCH(Banco!$C9799,Analitico!$A:$A,0))&amp;"%",""),"")</f>
        <v/>
      </c>
      <c r="K9799" s="3" t="str">
        <f>IF($B9799="SINAPI",IF(ISNUMBER(MATCH(Banco!$C9799,Analitico!$A:$A,0)),INDEX(Analitico!F:F,MATCH(Banco!$C9799,Analitico!$A:$A,0))&amp;"%",""),"")</f>
        <v/>
      </c>
    </row>
    <row r="9800" spans="1:11" ht="22.5" x14ac:dyDescent="0.2">
      <c r="A9800" s="1" t="str">
        <f t="shared" si="154"/>
        <v>SINAPI 103875</v>
      </c>
      <c r="B9800" s="3" t="s">
        <v>21527</v>
      </c>
      <c r="C9800" s="3" t="s">
        <v>11122</v>
      </c>
      <c r="D9800" s="2" t="s">
        <v>18122</v>
      </c>
      <c r="E9800" s="3" t="s">
        <v>20622</v>
      </c>
      <c r="F9800" s="67" t="s">
        <v>29779</v>
      </c>
      <c r="G9800" s="67" t="s">
        <v>5620</v>
      </c>
      <c r="I9800" s="3" t="s">
        <v>6300</v>
      </c>
      <c r="J9800" s="3" t="str">
        <f>IF($B9800="SINAPI",IF(ISNUMBER(MATCH(Banco!$C9800,Analitico!$A:$A,0)),INDEX(Analitico!E:E,MATCH(Banco!$C9800,Analitico!$A:$A,0))&amp;"%",""),"")</f>
        <v/>
      </c>
      <c r="K9800" s="3" t="str">
        <f>IF($B9800="SINAPI",IF(ISNUMBER(MATCH(Banco!$C9800,Analitico!$A:$A,0)),INDEX(Analitico!F:F,MATCH(Banco!$C9800,Analitico!$A:$A,0))&amp;"%",""),"")</f>
        <v/>
      </c>
    </row>
    <row r="9801" spans="1:11" ht="22.5" x14ac:dyDescent="0.2">
      <c r="A9801" s="1" t="str">
        <f t="shared" si="154"/>
        <v>SINAPI 103876</v>
      </c>
      <c r="B9801" s="3" t="s">
        <v>21527</v>
      </c>
      <c r="C9801" s="3" t="s">
        <v>11123</v>
      </c>
      <c r="D9801" s="2" t="s">
        <v>18123</v>
      </c>
      <c r="E9801" s="3" t="s">
        <v>20622</v>
      </c>
      <c r="F9801" s="67" t="s">
        <v>5811</v>
      </c>
      <c r="G9801" s="67" t="s">
        <v>36767</v>
      </c>
      <c r="I9801" s="3" t="s">
        <v>6300</v>
      </c>
      <c r="J9801" s="3" t="str">
        <f>IF($B9801="SINAPI",IF(ISNUMBER(MATCH(Banco!$C9801,Analitico!$A:$A,0)),INDEX(Analitico!E:E,MATCH(Banco!$C9801,Analitico!$A:$A,0))&amp;"%",""),"")</f>
        <v/>
      </c>
      <c r="K9801" s="3" t="str">
        <f>IF($B9801="SINAPI",IF(ISNUMBER(MATCH(Banco!$C9801,Analitico!$A:$A,0)),INDEX(Analitico!F:F,MATCH(Banco!$C9801,Analitico!$A:$A,0))&amp;"%",""),"")</f>
        <v/>
      </c>
    </row>
    <row r="9802" spans="1:11" ht="22.5" x14ac:dyDescent="0.2">
      <c r="A9802" s="1" t="str">
        <f t="shared" si="154"/>
        <v>SINAPI 103877</v>
      </c>
      <c r="B9802" s="3" t="s">
        <v>21527</v>
      </c>
      <c r="C9802" s="3" t="s">
        <v>11124</v>
      </c>
      <c r="D9802" s="2" t="s">
        <v>18124</v>
      </c>
      <c r="E9802" s="3" t="s">
        <v>20622</v>
      </c>
      <c r="F9802" s="67" t="s">
        <v>33539</v>
      </c>
      <c r="G9802" s="67" t="s">
        <v>21866</v>
      </c>
      <c r="I9802" s="3" t="s">
        <v>6300</v>
      </c>
      <c r="J9802" s="3" t="str">
        <f>IF($B9802="SINAPI",IF(ISNUMBER(MATCH(Banco!$C9802,Analitico!$A:$A,0)),INDEX(Analitico!E:E,MATCH(Banco!$C9802,Analitico!$A:$A,0))&amp;"%",""),"")</f>
        <v/>
      </c>
      <c r="K9802" s="3" t="str">
        <f>IF($B9802="SINAPI",IF(ISNUMBER(MATCH(Banco!$C9802,Analitico!$A:$A,0)),INDEX(Analitico!F:F,MATCH(Banco!$C9802,Analitico!$A:$A,0))&amp;"%",""),"")</f>
        <v/>
      </c>
    </row>
    <row r="9803" spans="1:11" ht="22.5" x14ac:dyDescent="0.2">
      <c r="A9803" s="1" t="str">
        <f t="shared" si="154"/>
        <v>SINAPI 103878</v>
      </c>
      <c r="B9803" s="3" t="s">
        <v>21527</v>
      </c>
      <c r="C9803" s="3" t="s">
        <v>11125</v>
      </c>
      <c r="D9803" s="2" t="s">
        <v>18125</v>
      </c>
      <c r="E9803" s="3" t="s">
        <v>20622</v>
      </c>
      <c r="F9803" s="67" t="s">
        <v>4901</v>
      </c>
      <c r="G9803" s="67" t="s">
        <v>35071</v>
      </c>
      <c r="I9803" s="3" t="s">
        <v>6300</v>
      </c>
      <c r="J9803" s="3" t="str">
        <f>IF($B9803="SINAPI",IF(ISNUMBER(MATCH(Banco!$C9803,Analitico!$A:$A,0)),INDEX(Analitico!E:E,MATCH(Banco!$C9803,Analitico!$A:$A,0))&amp;"%",""),"")</f>
        <v/>
      </c>
      <c r="K9803" s="3" t="str">
        <f>IF($B9803="SINAPI",IF(ISNUMBER(MATCH(Banco!$C9803,Analitico!$A:$A,0)),INDEX(Analitico!F:F,MATCH(Banco!$C9803,Analitico!$A:$A,0))&amp;"%",""),"")</f>
        <v/>
      </c>
    </row>
    <row r="9804" spans="1:11" ht="22.5" x14ac:dyDescent="0.2">
      <c r="A9804" s="1" t="str">
        <f t="shared" si="154"/>
        <v>SINAPI 103879</v>
      </c>
      <c r="B9804" s="3" t="s">
        <v>21527</v>
      </c>
      <c r="C9804" s="3" t="s">
        <v>11126</v>
      </c>
      <c r="D9804" s="2" t="s">
        <v>18126</v>
      </c>
      <c r="E9804" s="3" t="s">
        <v>20622</v>
      </c>
      <c r="F9804" s="67" t="s">
        <v>21249</v>
      </c>
      <c r="G9804" s="67" t="s">
        <v>36908</v>
      </c>
      <c r="I9804" s="3" t="s">
        <v>6300</v>
      </c>
      <c r="J9804" s="3" t="str">
        <f>IF($B9804="SINAPI",IF(ISNUMBER(MATCH(Banco!$C9804,Analitico!$A:$A,0)),INDEX(Analitico!E:E,MATCH(Banco!$C9804,Analitico!$A:$A,0))&amp;"%",""),"")</f>
        <v/>
      </c>
      <c r="K9804" s="3" t="str">
        <f>IF($B9804="SINAPI",IF(ISNUMBER(MATCH(Banco!$C9804,Analitico!$A:$A,0)),INDEX(Analitico!F:F,MATCH(Banco!$C9804,Analitico!$A:$A,0))&amp;"%",""),"")</f>
        <v/>
      </c>
    </row>
    <row r="9805" spans="1:11" ht="22.5" x14ac:dyDescent="0.2">
      <c r="A9805" s="1" t="str">
        <f t="shared" si="154"/>
        <v>SINAPI 103880</v>
      </c>
      <c r="B9805" s="3" t="s">
        <v>21527</v>
      </c>
      <c r="C9805" s="3" t="s">
        <v>11127</v>
      </c>
      <c r="D9805" s="2" t="s">
        <v>18127</v>
      </c>
      <c r="E9805" s="3" t="s">
        <v>20622</v>
      </c>
      <c r="F9805" s="67" t="s">
        <v>21795</v>
      </c>
      <c r="G9805" s="67" t="s">
        <v>28933</v>
      </c>
      <c r="I9805" s="3" t="s">
        <v>6300</v>
      </c>
      <c r="J9805" s="3" t="str">
        <f>IF($B9805="SINAPI",IF(ISNUMBER(MATCH(Banco!$C9805,Analitico!$A:$A,0)),INDEX(Analitico!E:E,MATCH(Banco!$C9805,Analitico!$A:$A,0))&amp;"%",""),"")</f>
        <v/>
      </c>
      <c r="K9805" s="3" t="str">
        <f>IF($B9805="SINAPI",IF(ISNUMBER(MATCH(Banco!$C9805,Analitico!$A:$A,0)),INDEX(Analitico!F:F,MATCH(Banco!$C9805,Analitico!$A:$A,0))&amp;"%",""),"")</f>
        <v/>
      </c>
    </row>
    <row r="9806" spans="1:11" ht="22.5" x14ac:dyDescent="0.2">
      <c r="A9806" s="1" t="str">
        <f t="shared" si="154"/>
        <v>SINAPI 103881</v>
      </c>
      <c r="B9806" s="3" t="s">
        <v>21527</v>
      </c>
      <c r="C9806" s="3" t="s">
        <v>11128</v>
      </c>
      <c r="D9806" s="2" t="s">
        <v>18128</v>
      </c>
      <c r="E9806" s="3" t="s">
        <v>20622</v>
      </c>
      <c r="F9806" s="67" t="s">
        <v>29558</v>
      </c>
      <c r="G9806" s="67" t="s">
        <v>34266</v>
      </c>
      <c r="I9806" s="3" t="s">
        <v>6300</v>
      </c>
      <c r="J9806" s="3" t="str">
        <f>IF($B9806="SINAPI",IF(ISNUMBER(MATCH(Banco!$C9806,Analitico!$A:$A,0)),INDEX(Analitico!E:E,MATCH(Banco!$C9806,Analitico!$A:$A,0))&amp;"%",""),"")</f>
        <v/>
      </c>
      <c r="K9806" s="3" t="str">
        <f>IF($B9806="SINAPI",IF(ISNUMBER(MATCH(Banco!$C9806,Analitico!$A:$A,0)),INDEX(Analitico!F:F,MATCH(Banco!$C9806,Analitico!$A:$A,0))&amp;"%",""),"")</f>
        <v/>
      </c>
    </row>
    <row r="9807" spans="1:11" ht="22.5" x14ac:dyDescent="0.2">
      <c r="A9807" s="1" t="str">
        <f t="shared" si="154"/>
        <v>SINAPI 103882</v>
      </c>
      <c r="B9807" s="3" t="s">
        <v>21527</v>
      </c>
      <c r="C9807" s="3" t="s">
        <v>11129</v>
      </c>
      <c r="D9807" s="2" t="s">
        <v>18129</v>
      </c>
      <c r="E9807" s="3" t="s">
        <v>20622</v>
      </c>
      <c r="F9807" s="67" t="s">
        <v>21883</v>
      </c>
      <c r="G9807" s="67" t="s">
        <v>31750</v>
      </c>
      <c r="I9807" s="3" t="s">
        <v>6300</v>
      </c>
      <c r="J9807" s="3" t="str">
        <f>IF($B9807="SINAPI",IF(ISNUMBER(MATCH(Banco!$C9807,Analitico!$A:$A,0)),INDEX(Analitico!E:E,MATCH(Banco!$C9807,Analitico!$A:$A,0))&amp;"%",""),"")</f>
        <v/>
      </c>
      <c r="K9807" s="3" t="str">
        <f>IF($B9807="SINAPI",IF(ISNUMBER(MATCH(Banco!$C9807,Analitico!$A:$A,0)),INDEX(Analitico!F:F,MATCH(Banco!$C9807,Analitico!$A:$A,0))&amp;"%",""),"")</f>
        <v/>
      </c>
    </row>
    <row r="9808" spans="1:11" ht="22.5" x14ac:dyDescent="0.2">
      <c r="A9808" s="1" t="str">
        <f t="shared" si="154"/>
        <v>SINAPI 103883</v>
      </c>
      <c r="B9808" s="3" t="s">
        <v>21527</v>
      </c>
      <c r="C9808" s="3" t="s">
        <v>11130</v>
      </c>
      <c r="D9808" s="2" t="s">
        <v>18130</v>
      </c>
      <c r="E9808" s="3" t="s">
        <v>20622</v>
      </c>
      <c r="F9808" s="67" t="s">
        <v>6024</v>
      </c>
      <c r="G9808" s="67" t="s">
        <v>29599</v>
      </c>
      <c r="I9808" s="3" t="s">
        <v>6300</v>
      </c>
      <c r="J9808" s="3" t="str">
        <f>IF($B9808="SINAPI",IF(ISNUMBER(MATCH(Banco!$C9808,Analitico!$A:$A,0)),INDEX(Analitico!E:E,MATCH(Banco!$C9808,Analitico!$A:$A,0))&amp;"%",""),"")</f>
        <v/>
      </c>
      <c r="K9808" s="3" t="str">
        <f>IF($B9808="SINAPI",IF(ISNUMBER(MATCH(Banco!$C9808,Analitico!$A:$A,0)),INDEX(Analitico!F:F,MATCH(Banco!$C9808,Analitico!$A:$A,0))&amp;"%",""),"")</f>
        <v/>
      </c>
    </row>
    <row r="9809" spans="1:11" ht="22.5" x14ac:dyDescent="0.2">
      <c r="A9809" s="1" t="str">
        <f t="shared" si="154"/>
        <v>SINAPI 103884</v>
      </c>
      <c r="B9809" s="3" t="s">
        <v>21527</v>
      </c>
      <c r="C9809" s="3" t="s">
        <v>11131</v>
      </c>
      <c r="D9809" s="2" t="s">
        <v>18131</v>
      </c>
      <c r="E9809" s="3" t="s">
        <v>20622</v>
      </c>
      <c r="F9809" s="67" t="s">
        <v>21102</v>
      </c>
      <c r="G9809" s="67" t="s">
        <v>20987</v>
      </c>
      <c r="I9809" s="3" t="s">
        <v>6300</v>
      </c>
      <c r="J9809" s="3" t="str">
        <f>IF($B9809="SINAPI",IF(ISNUMBER(MATCH(Banco!$C9809,Analitico!$A:$A,0)),INDEX(Analitico!E:E,MATCH(Banco!$C9809,Analitico!$A:$A,0))&amp;"%",""),"")</f>
        <v/>
      </c>
      <c r="K9809" s="3" t="str">
        <f>IF($B9809="SINAPI",IF(ISNUMBER(MATCH(Banco!$C9809,Analitico!$A:$A,0)),INDEX(Analitico!F:F,MATCH(Banco!$C9809,Analitico!$A:$A,0))&amp;"%",""),"")</f>
        <v/>
      </c>
    </row>
    <row r="9810" spans="1:11" ht="22.5" x14ac:dyDescent="0.2">
      <c r="A9810" s="1" t="str">
        <f t="shared" si="154"/>
        <v>SINAPI 103885</v>
      </c>
      <c r="B9810" s="3" t="s">
        <v>21527</v>
      </c>
      <c r="C9810" s="3" t="s">
        <v>11132</v>
      </c>
      <c r="D9810" s="2" t="s">
        <v>18132</v>
      </c>
      <c r="E9810" s="3" t="s">
        <v>20622</v>
      </c>
      <c r="F9810" s="67" t="s">
        <v>31727</v>
      </c>
      <c r="G9810" s="67" t="s">
        <v>32252</v>
      </c>
      <c r="I9810" s="3" t="s">
        <v>6300</v>
      </c>
      <c r="J9810" s="3" t="str">
        <f>IF($B9810="SINAPI",IF(ISNUMBER(MATCH(Banco!$C9810,Analitico!$A:$A,0)),INDEX(Analitico!E:E,MATCH(Banco!$C9810,Analitico!$A:$A,0))&amp;"%",""),"")</f>
        <v/>
      </c>
      <c r="K9810" s="3" t="str">
        <f>IF($B9810="SINAPI",IF(ISNUMBER(MATCH(Banco!$C9810,Analitico!$A:$A,0)),INDEX(Analitico!F:F,MATCH(Banco!$C9810,Analitico!$A:$A,0))&amp;"%",""),"")</f>
        <v/>
      </c>
    </row>
    <row r="9811" spans="1:11" ht="22.5" x14ac:dyDescent="0.2">
      <c r="A9811" s="1" t="str">
        <f t="shared" si="154"/>
        <v>SINAPI 103886</v>
      </c>
      <c r="B9811" s="3" t="s">
        <v>21527</v>
      </c>
      <c r="C9811" s="3" t="s">
        <v>11133</v>
      </c>
      <c r="D9811" s="2" t="s">
        <v>18133</v>
      </c>
      <c r="E9811" s="3" t="s">
        <v>20622</v>
      </c>
      <c r="F9811" s="67" t="s">
        <v>39730</v>
      </c>
      <c r="G9811" s="67" t="s">
        <v>36909</v>
      </c>
      <c r="I9811" s="3" t="s">
        <v>6300</v>
      </c>
      <c r="J9811" s="3" t="str">
        <f>IF($B9811="SINAPI",IF(ISNUMBER(MATCH(Banco!$C9811,Analitico!$A:$A,0)),INDEX(Analitico!E:E,MATCH(Banco!$C9811,Analitico!$A:$A,0))&amp;"%",""),"")</f>
        <v/>
      </c>
      <c r="K9811" s="3" t="str">
        <f>IF($B9811="SINAPI",IF(ISNUMBER(MATCH(Banco!$C9811,Analitico!$A:$A,0)),INDEX(Analitico!F:F,MATCH(Banco!$C9811,Analitico!$A:$A,0))&amp;"%",""),"")</f>
        <v/>
      </c>
    </row>
    <row r="9812" spans="1:11" ht="22.5" x14ac:dyDescent="0.2">
      <c r="A9812" s="1" t="str">
        <f t="shared" si="154"/>
        <v>SINAPI 103887</v>
      </c>
      <c r="B9812" s="3" t="s">
        <v>21527</v>
      </c>
      <c r="C9812" s="3" t="s">
        <v>11134</v>
      </c>
      <c r="D9812" s="2" t="s">
        <v>18134</v>
      </c>
      <c r="E9812" s="3" t="s">
        <v>20622</v>
      </c>
      <c r="F9812" s="67" t="s">
        <v>21066</v>
      </c>
      <c r="G9812" s="67" t="s">
        <v>20644</v>
      </c>
      <c r="I9812" s="3" t="s">
        <v>6300</v>
      </c>
      <c r="J9812" s="3" t="str">
        <f>IF($B9812="SINAPI",IF(ISNUMBER(MATCH(Banco!$C9812,Analitico!$A:$A,0)),INDEX(Analitico!E:E,MATCH(Banco!$C9812,Analitico!$A:$A,0))&amp;"%",""),"")</f>
        <v/>
      </c>
      <c r="K9812" s="3" t="str">
        <f>IF($B9812="SINAPI",IF(ISNUMBER(MATCH(Banco!$C9812,Analitico!$A:$A,0)),INDEX(Analitico!F:F,MATCH(Banco!$C9812,Analitico!$A:$A,0))&amp;"%",""),"")</f>
        <v/>
      </c>
    </row>
    <row r="9813" spans="1:11" ht="22.5" x14ac:dyDescent="0.2">
      <c r="A9813" s="1" t="str">
        <f t="shared" si="154"/>
        <v>SINAPI 103888</v>
      </c>
      <c r="B9813" s="3" t="s">
        <v>21527</v>
      </c>
      <c r="C9813" s="3" t="s">
        <v>11135</v>
      </c>
      <c r="D9813" s="2" t="s">
        <v>18135</v>
      </c>
      <c r="E9813" s="3" t="s">
        <v>20622</v>
      </c>
      <c r="F9813" s="67" t="s">
        <v>4760</v>
      </c>
      <c r="G9813" s="67" t="s">
        <v>36910</v>
      </c>
      <c r="I9813" s="3" t="s">
        <v>6300</v>
      </c>
      <c r="J9813" s="3" t="str">
        <f>IF($B9813="SINAPI",IF(ISNUMBER(MATCH(Banco!$C9813,Analitico!$A:$A,0)),INDEX(Analitico!E:E,MATCH(Banco!$C9813,Analitico!$A:$A,0))&amp;"%",""),"")</f>
        <v/>
      </c>
      <c r="K9813" s="3" t="str">
        <f>IF($B9813="SINAPI",IF(ISNUMBER(MATCH(Banco!$C9813,Analitico!$A:$A,0)),INDEX(Analitico!F:F,MATCH(Banco!$C9813,Analitico!$A:$A,0))&amp;"%",""),"")</f>
        <v/>
      </c>
    </row>
    <row r="9814" spans="1:11" ht="22.5" x14ac:dyDescent="0.2">
      <c r="A9814" s="1" t="str">
        <f t="shared" si="154"/>
        <v>SINAPI 103889</v>
      </c>
      <c r="B9814" s="3" t="s">
        <v>21527</v>
      </c>
      <c r="C9814" s="3" t="s">
        <v>11136</v>
      </c>
      <c r="D9814" s="2" t="s">
        <v>18136</v>
      </c>
      <c r="E9814" s="3" t="s">
        <v>20622</v>
      </c>
      <c r="F9814" s="67" t="s">
        <v>20970</v>
      </c>
      <c r="G9814" s="67" t="s">
        <v>30048</v>
      </c>
      <c r="I9814" s="3" t="s">
        <v>6300</v>
      </c>
      <c r="J9814" s="3" t="str">
        <f>IF($B9814="SINAPI",IF(ISNUMBER(MATCH(Banco!$C9814,Analitico!$A:$A,0)),INDEX(Analitico!E:E,MATCH(Banco!$C9814,Analitico!$A:$A,0))&amp;"%",""),"")</f>
        <v/>
      </c>
      <c r="K9814" s="3" t="str">
        <f>IF($B9814="SINAPI",IF(ISNUMBER(MATCH(Banco!$C9814,Analitico!$A:$A,0)),INDEX(Analitico!F:F,MATCH(Banco!$C9814,Analitico!$A:$A,0))&amp;"%",""),"")</f>
        <v/>
      </c>
    </row>
    <row r="9815" spans="1:11" ht="22.5" x14ac:dyDescent="0.2">
      <c r="A9815" s="1" t="str">
        <f t="shared" si="154"/>
        <v>SINAPI 103890</v>
      </c>
      <c r="B9815" s="3" t="s">
        <v>21527</v>
      </c>
      <c r="C9815" s="3" t="s">
        <v>11137</v>
      </c>
      <c r="D9815" s="2" t="s">
        <v>18137</v>
      </c>
      <c r="E9815" s="3" t="s">
        <v>20622</v>
      </c>
      <c r="F9815" s="67" t="s">
        <v>39731</v>
      </c>
      <c r="G9815" s="67" t="s">
        <v>36911</v>
      </c>
      <c r="I9815" s="3" t="s">
        <v>6300</v>
      </c>
      <c r="J9815" s="3" t="str">
        <f>IF($B9815="SINAPI",IF(ISNUMBER(MATCH(Banco!$C9815,Analitico!$A:$A,0)),INDEX(Analitico!E:E,MATCH(Banco!$C9815,Analitico!$A:$A,0))&amp;"%",""),"")</f>
        <v/>
      </c>
      <c r="K9815" s="3" t="str">
        <f>IF($B9815="SINAPI",IF(ISNUMBER(MATCH(Banco!$C9815,Analitico!$A:$A,0)),INDEX(Analitico!F:F,MATCH(Banco!$C9815,Analitico!$A:$A,0))&amp;"%",""),"")</f>
        <v/>
      </c>
    </row>
    <row r="9816" spans="1:11" ht="22.5" x14ac:dyDescent="0.2">
      <c r="A9816" s="1" t="str">
        <f t="shared" si="154"/>
        <v>SINAPI 103891</v>
      </c>
      <c r="B9816" s="3" t="s">
        <v>21527</v>
      </c>
      <c r="C9816" s="3" t="s">
        <v>11138</v>
      </c>
      <c r="D9816" s="2" t="s">
        <v>18138</v>
      </c>
      <c r="E9816" s="3" t="s">
        <v>20622</v>
      </c>
      <c r="F9816" s="67" t="s">
        <v>30062</v>
      </c>
      <c r="G9816" s="67" t="s">
        <v>34157</v>
      </c>
      <c r="I9816" s="3" t="s">
        <v>6300</v>
      </c>
      <c r="J9816" s="3" t="str">
        <f>IF($B9816="SINAPI",IF(ISNUMBER(MATCH(Banco!$C9816,Analitico!$A:$A,0)),INDEX(Analitico!E:E,MATCH(Banco!$C9816,Analitico!$A:$A,0))&amp;"%",""),"")</f>
        <v/>
      </c>
      <c r="K9816" s="3" t="str">
        <f>IF($B9816="SINAPI",IF(ISNUMBER(MATCH(Banco!$C9816,Analitico!$A:$A,0)),INDEX(Analitico!F:F,MATCH(Banco!$C9816,Analitico!$A:$A,0))&amp;"%",""),"")</f>
        <v/>
      </c>
    </row>
    <row r="9817" spans="1:11" ht="22.5" x14ac:dyDescent="0.2">
      <c r="A9817" s="1" t="str">
        <f t="shared" si="154"/>
        <v>SINAPI 103892</v>
      </c>
      <c r="B9817" s="3" t="s">
        <v>21527</v>
      </c>
      <c r="C9817" s="3" t="s">
        <v>11139</v>
      </c>
      <c r="D9817" s="2" t="s">
        <v>18139</v>
      </c>
      <c r="E9817" s="3" t="s">
        <v>20622</v>
      </c>
      <c r="F9817" s="67" t="s">
        <v>5143</v>
      </c>
      <c r="G9817" s="67" t="s">
        <v>5068</v>
      </c>
      <c r="I9817" s="3" t="s">
        <v>6300</v>
      </c>
      <c r="J9817" s="3" t="str">
        <f>IF($B9817="SINAPI",IF(ISNUMBER(MATCH(Banco!$C9817,Analitico!$A:$A,0)),INDEX(Analitico!E:E,MATCH(Banco!$C9817,Analitico!$A:$A,0))&amp;"%",""),"")</f>
        <v/>
      </c>
      <c r="K9817" s="3" t="str">
        <f>IF($B9817="SINAPI",IF(ISNUMBER(MATCH(Banco!$C9817,Analitico!$A:$A,0)),INDEX(Analitico!F:F,MATCH(Banco!$C9817,Analitico!$A:$A,0))&amp;"%",""),"")</f>
        <v/>
      </c>
    </row>
    <row r="9818" spans="1:11" ht="22.5" x14ac:dyDescent="0.2">
      <c r="A9818" s="1" t="str">
        <f t="shared" si="154"/>
        <v>SINAPI 103893</v>
      </c>
      <c r="B9818" s="3" t="s">
        <v>21527</v>
      </c>
      <c r="C9818" s="3" t="s">
        <v>11140</v>
      </c>
      <c r="D9818" s="2" t="s">
        <v>18140</v>
      </c>
      <c r="E9818" s="3" t="s">
        <v>20622</v>
      </c>
      <c r="F9818" s="67" t="s">
        <v>39657</v>
      </c>
      <c r="G9818" s="67" t="s">
        <v>21837</v>
      </c>
      <c r="I9818" s="3" t="s">
        <v>6300</v>
      </c>
      <c r="J9818" s="3" t="str">
        <f>IF($B9818="SINAPI",IF(ISNUMBER(MATCH(Banco!$C9818,Analitico!$A:$A,0)),INDEX(Analitico!E:E,MATCH(Banco!$C9818,Analitico!$A:$A,0))&amp;"%",""),"")</f>
        <v/>
      </c>
      <c r="K9818" s="3" t="str">
        <f>IF($B9818="SINAPI",IF(ISNUMBER(MATCH(Banco!$C9818,Analitico!$A:$A,0)),INDEX(Analitico!F:F,MATCH(Banco!$C9818,Analitico!$A:$A,0))&amp;"%",""),"")</f>
        <v/>
      </c>
    </row>
    <row r="9819" spans="1:11" ht="22.5" x14ac:dyDescent="0.2">
      <c r="A9819" s="1" t="str">
        <f t="shared" si="154"/>
        <v>SINAPI 103894</v>
      </c>
      <c r="B9819" s="3" t="s">
        <v>21527</v>
      </c>
      <c r="C9819" s="3" t="s">
        <v>11141</v>
      </c>
      <c r="D9819" s="2" t="s">
        <v>18141</v>
      </c>
      <c r="E9819" s="3" t="s">
        <v>20622</v>
      </c>
      <c r="F9819" s="67" t="s">
        <v>21256</v>
      </c>
      <c r="G9819" s="67" t="s">
        <v>21089</v>
      </c>
      <c r="I9819" s="3" t="s">
        <v>6300</v>
      </c>
      <c r="J9819" s="3" t="str">
        <f>IF($B9819="SINAPI",IF(ISNUMBER(MATCH(Banco!$C9819,Analitico!$A:$A,0)),INDEX(Analitico!E:E,MATCH(Banco!$C9819,Analitico!$A:$A,0))&amp;"%",""),"")</f>
        <v/>
      </c>
      <c r="K9819" s="3" t="str">
        <f>IF($B9819="SINAPI",IF(ISNUMBER(MATCH(Banco!$C9819,Analitico!$A:$A,0)),INDEX(Analitico!F:F,MATCH(Banco!$C9819,Analitico!$A:$A,0))&amp;"%",""),"")</f>
        <v/>
      </c>
    </row>
    <row r="9820" spans="1:11" ht="22.5" x14ac:dyDescent="0.2">
      <c r="A9820" s="1" t="str">
        <f t="shared" si="154"/>
        <v>SINAPI 103895</v>
      </c>
      <c r="B9820" s="3" t="s">
        <v>21527</v>
      </c>
      <c r="C9820" s="3" t="s">
        <v>11142</v>
      </c>
      <c r="D9820" s="2" t="s">
        <v>18142</v>
      </c>
      <c r="E9820" s="3" t="s">
        <v>20622</v>
      </c>
      <c r="F9820" s="67" t="s">
        <v>34161</v>
      </c>
      <c r="G9820" s="67" t="s">
        <v>31861</v>
      </c>
      <c r="I9820" s="3" t="s">
        <v>6300</v>
      </c>
      <c r="J9820" s="3" t="str">
        <f>IF($B9820="SINAPI",IF(ISNUMBER(MATCH(Banco!$C9820,Analitico!$A:$A,0)),INDEX(Analitico!E:E,MATCH(Banco!$C9820,Analitico!$A:$A,0))&amp;"%",""),"")</f>
        <v/>
      </c>
      <c r="K9820" s="3" t="str">
        <f>IF($B9820="SINAPI",IF(ISNUMBER(MATCH(Banco!$C9820,Analitico!$A:$A,0)),INDEX(Analitico!F:F,MATCH(Banco!$C9820,Analitico!$A:$A,0))&amp;"%",""),"")</f>
        <v/>
      </c>
    </row>
    <row r="9821" spans="1:11" ht="22.5" x14ac:dyDescent="0.2">
      <c r="A9821" s="1" t="str">
        <f t="shared" si="154"/>
        <v>SINAPI 103896</v>
      </c>
      <c r="B9821" s="3" t="s">
        <v>21527</v>
      </c>
      <c r="C9821" s="3" t="s">
        <v>11143</v>
      </c>
      <c r="D9821" s="2" t="s">
        <v>18143</v>
      </c>
      <c r="E9821" s="3" t="s">
        <v>20622</v>
      </c>
      <c r="F9821" s="67" t="s">
        <v>34161</v>
      </c>
      <c r="G9821" s="67" t="s">
        <v>31861</v>
      </c>
      <c r="I9821" s="3" t="s">
        <v>6300</v>
      </c>
      <c r="J9821" s="3" t="str">
        <f>IF($B9821="SINAPI",IF(ISNUMBER(MATCH(Banco!$C9821,Analitico!$A:$A,0)),INDEX(Analitico!E:E,MATCH(Banco!$C9821,Analitico!$A:$A,0))&amp;"%",""),"")</f>
        <v/>
      </c>
      <c r="K9821" s="3" t="str">
        <f>IF($B9821="SINAPI",IF(ISNUMBER(MATCH(Banco!$C9821,Analitico!$A:$A,0)),INDEX(Analitico!F:F,MATCH(Banco!$C9821,Analitico!$A:$A,0))&amp;"%",""),"")</f>
        <v/>
      </c>
    </row>
    <row r="9822" spans="1:11" ht="22.5" x14ac:dyDescent="0.2">
      <c r="A9822" s="1" t="str">
        <f t="shared" si="154"/>
        <v>SINAPI 103897</v>
      </c>
      <c r="B9822" s="3" t="s">
        <v>21527</v>
      </c>
      <c r="C9822" s="3" t="s">
        <v>11144</v>
      </c>
      <c r="D9822" s="2" t="s">
        <v>18144</v>
      </c>
      <c r="E9822" s="3" t="s">
        <v>20622</v>
      </c>
      <c r="F9822" s="67" t="s">
        <v>21751</v>
      </c>
      <c r="G9822" s="67" t="s">
        <v>33593</v>
      </c>
      <c r="I9822" s="3" t="s">
        <v>6300</v>
      </c>
      <c r="J9822" s="3" t="str">
        <f>IF($B9822="SINAPI",IF(ISNUMBER(MATCH(Banco!$C9822,Analitico!$A:$A,0)),INDEX(Analitico!E:E,MATCH(Banco!$C9822,Analitico!$A:$A,0))&amp;"%",""),"")</f>
        <v/>
      </c>
      <c r="K9822" s="3" t="str">
        <f>IF($B9822="SINAPI",IF(ISNUMBER(MATCH(Banco!$C9822,Analitico!$A:$A,0)),INDEX(Analitico!F:F,MATCH(Banco!$C9822,Analitico!$A:$A,0))&amp;"%",""),"")</f>
        <v/>
      </c>
    </row>
    <row r="9823" spans="1:11" ht="22.5" x14ac:dyDescent="0.2">
      <c r="A9823" s="1" t="str">
        <f t="shared" si="154"/>
        <v>SINAPI 103898</v>
      </c>
      <c r="B9823" s="3" t="s">
        <v>21527</v>
      </c>
      <c r="C9823" s="3" t="s">
        <v>11145</v>
      </c>
      <c r="D9823" s="2" t="s">
        <v>18145</v>
      </c>
      <c r="E9823" s="3" t="s">
        <v>20622</v>
      </c>
      <c r="F9823" s="67" t="s">
        <v>39732</v>
      </c>
      <c r="G9823" s="67" t="s">
        <v>36912</v>
      </c>
      <c r="I9823" s="3" t="s">
        <v>6300</v>
      </c>
      <c r="J9823" s="3" t="str">
        <f>IF($B9823="SINAPI",IF(ISNUMBER(MATCH(Banco!$C9823,Analitico!$A:$A,0)),INDEX(Analitico!E:E,MATCH(Banco!$C9823,Analitico!$A:$A,0))&amp;"%",""),"")</f>
        <v/>
      </c>
      <c r="K9823" s="3" t="str">
        <f>IF($B9823="SINAPI",IF(ISNUMBER(MATCH(Banco!$C9823,Analitico!$A:$A,0)),INDEX(Analitico!F:F,MATCH(Banco!$C9823,Analitico!$A:$A,0))&amp;"%",""),"")</f>
        <v/>
      </c>
    </row>
    <row r="9824" spans="1:11" ht="22.5" x14ac:dyDescent="0.2">
      <c r="A9824" s="1" t="str">
        <f t="shared" si="154"/>
        <v>SINAPI 103899</v>
      </c>
      <c r="B9824" s="3" t="s">
        <v>21527</v>
      </c>
      <c r="C9824" s="3" t="s">
        <v>11146</v>
      </c>
      <c r="D9824" s="2" t="s">
        <v>18146</v>
      </c>
      <c r="E9824" s="3" t="s">
        <v>20622</v>
      </c>
      <c r="F9824" s="67" t="s">
        <v>39586</v>
      </c>
      <c r="G9824" s="67" t="s">
        <v>36913</v>
      </c>
      <c r="I9824" s="3" t="s">
        <v>6300</v>
      </c>
      <c r="J9824" s="3" t="str">
        <f>IF($B9824="SINAPI",IF(ISNUMBER(MATCH(Banco!$C9824,Analitico!$A:$A,0)),INDEX(Analitico!E:E,MATCH(Banco!$C9824,Analitico!$A:$A,0))&amp;"%",""),"")</f>
        <v/>
      </c>
      <c r="K9824" s="3" t="str">
        <f>IF($B9824="SINAPI",IF(ISNUMBER(MATCH(Banco!$C9824,Analitico!$A:$A,0)),INDEX(Analitico!F:F,MATCH(Banco!$C9824,Analitico!$A:$A,0))&amp;"%",""),"")</f>
        <v/>
      </c>
    </row>
    <row r="9825" spans="1:11" ht="22.5" x14ac:dyDescent="0.2">
      <c r="A9825" s="1" t="str">
        <f t="shared" si="154"/>
        <v>SINAPI 103900</v>
      </c>
      <c r="B9825" s="3" t="s">
        <v>21527</v>
      </c>
      <c r="C9825" s="3" t="s">
        <v>11147</v>
      </c>
      <c r="D9825" s="2" t="s">
        <v>18147</v>
      </c>
      <c r="E9825" s="3" t="s">
        <v>20622</v>
      </c>
      <c r="F9825" s="67" t="s">
        <v>5441</v>
      </c>
      <c r="G9825" s="67" t="s">
        <v>21127</v>
      </c>
      <c r="I9825" s="3" t="s">
        <v>6300</v>
      </c>
      <c r="J9825" s="3" t="str">
        <f>IF($B9825="SINAPI",IF(ISNUMBER(MATCH(Banco!$C9825,Analitico!$A:$A,0)),INDEX(Analitico!E:E,MATCH(Banco!$C9825,Analitico!$A:$A,0))&amp;"%",""),"")</f>
        <v/>
      </c>
      <c r="K9825" s="3" t="str">
        <f>IF($B9825="SINAPI",IF(ISNUMBER(MATCH(Banco!$C9825,Analitico!$A:$A,0)),INDEX(Analitico!F:F,MATCH(Banco!$C9825,Analitico!$A:$A,0))&amp;"%",""),"")</f>
        <v/>
      </c>
    </row>
    <row r="9826" spans="1:11" ht="22.5" x14ac:dyDescent="0.2">
      <c r="A9826" s="1" t="str">
        <f t="shared" si="154"/>
        <v>SINAPI 103901</v>
      </c>
      <c r="B9826" s="3" t="s">
        <v>21527</v>
      </c>
      <c r="C9826" s="3" t="s">
        <v>11148</v>
      </c>
      <c r="D9826" s="2" t="s">
        <v>18148</v>
      </c>
      <c r="E9826" s="3" t="s">
        <v>20622</v>
      </c>
      <c r="F9826" s="67" t="s">
        <v>28700</v>
      </c>
      <c r="G9826" s="67" t="s">
        <v>33883</v>
      </c>
      <c r="I9826" s="3" t="s">
        <v>6300</v>
      </c>
      <c r="J9826" s="3" t="str">
        <f>IF($B9826="SINAPI",IF(ISNUMBER(MATCH(Banco!$C9826,Analitico!$A:$A,0)),INDEX(Analitico!E:E,MATCH(Banco!$C9826,Analitico!$A:$A,0))&amp;"%",""),"")</f>
        <v/>
      </c>
      <c r="K9826" s="3" t="str">
        <f>IF($B9826="SINAPI",IF(ISNUMBER(MATCH(Banco!$C9826,Analitico!$A:$A,0)),INDEX(Analitico!F:F,MATCH(Banco!$C9826,Analitico!$A:$A,0))&amp;"%",""),"")</f>
        <v/>
      </c>
    </row>
    <row r="9827" spans="1:11" ht="22.5" x14ac:dyDescent="0.2">
      <c r="A9827" s="1" t="str">
        <f t="shared" ref="A9827:A9890" si="155">CONCATENAR</f>
        <v>SINAPI 103902</v>
      </c>
      <c r="B9827" s="3" t="s">
        <v>21527</v>
      </c>
      <c r="C9827" s="3" t="s">
        <v>11149</v>
      </c>
      <c r="D9827" s="2" t="s">
        <v>18149</v>
      </c>
      <c r="E9827" s="3" t="s">
        <v>20622</v>
      </c>
      <c r="F9827" s="67" t="s">
        <v>30050</v>
      </c>
      <c r="G9827" s="67" t="s">
        <v>4967</v>
      </c>
      <c r="I9827" s="3" t="s">
        <v>6300</v>
      </c>
      <c r="J9827" s="3" t="str">
        <f>IF($B9827="SINAPI",IF(ISNUMBER(MATCH(Banco!$C9827,Analitico!$A:$A,0)),INDEX(Analitico!E:E,MATCH(Banco!$C9827,Analitico!$A:$A,0))&amp;"%",""),"")</f>
        <v/>
      </c>
      <c r="K9827" s="3" t="str">
        <f>IF($B9827="SINAPI",IF(ISNUMBER(MATCH(Banco!$C9827,Analitico!$A:$A,0)),INDEX(Analitico!F:F,MATCH(Banco!$C9827,Analitico!$A:$A,0))&amp;"%",""),"")</f>
        <v/>
      </c>
    </row>
    <row r="9828" spans="1:11" ht="22.5" x14ac:dyDescent="0.2">
      <c r="A9828" s="1" t="str">
        <f t="shared" si="155"/>
        <v>SINAPI 103903</v>
      </c>
      <c r="B9828" s="3" t="s">
        <v>21527</v>
      </c>
      <c r="C9828" s="3" t="s">
        <v>11150</v>
      </c>
      <c r="D9828" s="2" t="s">
        <v>18150</v>
      </c>
      <c r="E9828" s="3" t="s">
        <v>20622</v>
      </c>
      <c r="F9828" s="67" t="s">
        <v>30761</v>
      </c>
      <c r="G9828" s="67" t="s">
        <v>31980</v>
      </c>
      <c r="I9828" s="3" t="s">
        <v>6300</v>
      </c>
      <c r="J9828" s="3" t="str">
        <f>IF($B9828="SINAPI",IF(ISNUMBER(MATCH(Banco!$C9828,Analitico!$A:$A,0)),INDEX(Analitico!E:E,MATCH(Banco!$C9828,Analitico!$A:$A,0))&amp;"%",""),"")</f>
        <v/>
      </c>
      <c r="K9828" s="3" t="str">
        <f>IF($B9828="SINAPI",IF(ISNUMBER(MATCH(Banco!$C9828,Analitico!$A:$A,0)),INDEX(Analitico!F:F,MATCH(Banco!$C9828,Analitico!$A:$A,0))&amp;"%",""),"")</f>
        <v/>
      </c>
    </row>
    <row r="9829" spans="1:11" ht="22.5" x14ac:dyDescent="0.2">
      <c r="A9829" s="1" t="str">
        <f t="shared" si="155"/>
        <v>SINAPI 103947</v>
      </c>
      <c r="B9829" s="3" t="s">
        <v>21527</v>
      </c>
      <c r="C9829" s="3" t="s">
        <v>11151</v>
      </c>
      <c r="D9829" s="2" t="s">
        <v>18151</v>
      </c>
      <c r="E9829" s="3" t="s">
        <v>20622</v>
      </c>
      <c r="F9829" s="67" t="s">
        <v>6046</v>
      </c>
      <c r="G9829" s="67" t="s">
        <v>4501</v>
      </c>
      <c r="I9829" s="3" t="s">
        <v>6298</v>
      </c>
      <c r="J9829" s="3" t="str">
        <f>IF($B9829="SINAPI",IF(ISNUMBER(MATCH(Banco!$C9829,Analitico!$A:$A,0)),INDEX(Analitico!E:E,MATCH(Banco!$C9829,Analitico!$A:$A,0))&amp;"%",""),"")</f>
        <v/>
      </c>
      <c r="K9829" s="3" t="str">
        <f>IF($B9829="SINAPI",IF(ISNUMBER(MATCH(Banco!$C9829,Analitico!$A:$A,0)),INDEX(Analitico!F:F,MATCH(Banco!$C9829,Analitico!$A:$A,0))&amp;"%",""),"")</f>
        <v/>
      </c>
    </row>
    <row r="9830" spans="1:11" ht="22.5" x14ac:dyDescent="0.2">
      <c r="A9830" s="1" t="str">
        <f t="shared" si="155"/>
        <v>SINAPI 103948</v>
      </c>
      <c r="B9830" s="3" t="s">
        <v>21527</v>
      </c>
      <c r="C9830" s="3" t="s">
        <v>11152</v>
      </c>
      <c r="D9830" s="2" t="s">
        <v>18152</v>
      </c>
      <c r="E9830" s="3" t="s">
        <v>20622</v>
      </c>
      <c r="F9830" s="67" t="s">
        <v>4502</v>
      </c>
      <c r="G9830" s="67" t="s">
        <v>36914</v>
      </c>
      <c r="I9830" s="3" t="s">
        <v>6298</v>
      </c>
      <c r="J9830" s="3" t="str">
        <f>IF($B9830="SINAPI",IF(ISNUMBER(MATCH(Banco!$C9830,Analitico!$A:$A,0)),INDEX(Analitico!E:E,MATCH(Banco!$C9830,Analitico!$A:$A,0))&amp;"%",""),"")</f>
        <v/>
      </c>
      <c r="K9830" s="3" t="str">
        <f>IF($B9830="SINAPI",IF(ISNUMBER(MATCH(Banco!$C9830,Analitico!$A:$A,0)),INDEX(Analitico!F:F,MATCH(Banco!$C9830,Analitico!$A:$A,0))&amp;"%",""),"")</f>
        <v/>
      </c>
    </row>
    <row r="9831" spans="1:11" ht="22.5" x14ac:dyDescent="0.2">
      <c r="A9831" s="1" t="str">
        <f t="shared" si="155"/>
        <v>SINAPI 103949</v>
      </c>
      <c r="B9831" s="3" t="s">
        <v>21527</v>
      </c>
      <c r="C9831" s="3" t="s">
        <v>11153</v>
      </c>
      <c r="D9831" s="2" t="s">
        <v>18153</v>
      </c>
      <c r="E9831" s="3" t="s">
        <v>20622</v>
      </c>
      <c r="F9831" s="67" t="s">
        <v>21468</v>
      </c>
      <c r="G9831" s="67" t="s">
        <v>5979</v>
      </c>
      <c r="I9831" s="3" t="s">
        <v>6298</v>
      </c>
      <c r="J9831" s="3" t="str">
        <f>IF($B9831="SINAPI",IF(ISNUMBER(MATCH(Banco!$C9831,Analitico!$A:$A,0)),INDEX(Analitico!E:E,MATCH(Banco!$C9831,Analitico!$A:$A,0))&amp;"%",""),"")</f>
        <v/>
      </c>
      <c r="K9831" s="3" t="str">
        <f>IF($B9831="SINAPI",IF(ISNUMBER(MATCH(Banco!$C9831,Analitico!$A:$A,0)),INDEX(Analitico!F:F,MATCH(Banco!$C9831,Analitico!$A:$A,0))&amp;"%",""),"")</f>
        <v/>
      </c>
    </row>
    <row r="9832" spans="1:11" ht="22.5" x14ac:dyDescent="0.2">
      <c r="A9832" s="1" t="str">
        <f t="shared" si="155"/>
        <v>SINAPI 103950</v>
      </c>
      <c r="B9832" s="3" t="s">
        <v>21527</v>
      </c>
      <c r="C9832" s="3" t="s">
        <v>11154</v>
      </c>
      <c r="D9832" s="2" t="s">
        <v>18154</v>
      </c>
      <c r="E9832" s="3" t="s">
        <v>20622</v>
      </c>
      <c r="F9832" s="67" t="s">
        <v>20819</v>
      </c>
      <c r="G9832" s="67" t="s">
        <v>21079</v>
      </c>
      <c r="I9832" s="3" t="s">
        <v>6298</v>
      </c>
      <c r="J9832" s="3" t="str">
        <f>IF($B9832="SINAPI",IF(ISNUMBER(MATCH(Banco!$C9832,Analitico!$A:$A,0)),INDEX(Analitico!E:E,MATCH(Banco!$C9832,Analitico!$A:$A,0))&amp;"%",""),"")</f>
        <v/>
      </c>
      <c r="K9832" s="3" t="str">
        <f>IF($B9832="SINAPI",IF(ISNUMBER(MATCH(Banco!$C9832,Analitico!$A:$A,0)),INDEX(Analitico!F:F,MATCH(Banco!$C9832,Analitico!$A:$A,0))&amp;"%",""),"")</f>
        <v/>
      </c>
    </row>
    <row r="9833" spans="1:11" ht="22.5" x14ac:dyDescent="0.2">
      <c r="A9833" s="1" t="str">
        <f t="shared" si="155"/>
        <v>SINAPI 103951</v>
      </c>
      <c r="B9833" s="3" t="s">
        <v>21527</v>
      </c>
      <c r="C9833" s="3" t="s">
        <v>11155</v>
      </c>
      <c r="D9833" s="2" t="s">
        <v>18155</v>
      </c>
      <c r="E9833" s="3" t="s">
        <v>20622</v>
      </c>
      <c r="F9833" s="67" t="s">
        <v>21620</v>
      </c>
      <c r="G9833" s="67" t="s">
        <v>33962</v>
      </c>
      <c r="I9833" s="3" t="s">
        <v>6298</v>
      </c>
      <c r="J9833" s="3" t="str">
        <f>IF($B9833="SINAPI",IF(ISNUMBER(MATCH(Banco!$C9833,Analitico!$A:$A,0)),INDEX(Analitico!E:E,MATCH(Banco!$C9833,Analitico!$A:$A,0))&amp;"%",""),"")</f>
        <v/>
      </c>
      <c r="K9833" s="3" t="str">
        <f>IF($B9833="SINAPI",IF(ISNUMBER(MATCH(Banco!$C9833,Analitico!$A:$A,0)),INDEX(Analitico!F:F,MATCH(Banco!$C9833,Analitico!$A:$A,0))&amp;"%",""),"")</f>
        <v/>
      </c>
    </row>
    <row r="9834" spans="1:11" ht="22.5" x14ac:dyDescent="0.2">
      <c r="A9834" s="1" t="str">
        <f t="shared" si="155"/>
        <v>SINAPI 103952</v>
      </c>
      <c r="B9834" s="3" t="s">
        <v>21527</v>
      </c>
      <c r="C9834" s="3" t="s">
        <v>11156</v>
      </c>
      <c r="D9834" s="2" t="s">
        <v>18156</v>
      </c>
      <c r="E9834" s="3" t="s">
        <v>20622</v>
      </c>
      <c r="F9834" s="67" t="s">
        <v>21912</v>
      </c>
      <c r="G9834" s="67" t="s">
        <v>21843</v>
      </c>
      <c r="I9834" s="3" t="s">
        <v>6298</v>
      </c>
      <c r="J9834" s="3" t="str">
        <f>IF($B9834="SINAPI",IF(ISNUMBER(MATCH(Banco!$C9834,Analitico!$A:$A,0)),INDEX(Analitico!E:E,MATCH(Banco!$C9834,Analitico!$A:$A,0))&amp;"%",""),"")</f>
        <v/>
      </c>
      <c r="K9834" s="3" t="str">
        <f>IF($B9834="SINAPI",IF(ISNUMBER(MATCH(Banco!$C9834,Analitico!$A:$A,0)),INDEX(Analitico!F:F,MATCH(Banco!$C9834,Analitico!$A:$A,0))&amp;"%",""),"")</f>
        <v/>
      </c>
    </row>
    <row r="9835" spans="1:11" ht="22.5" x14ac:dyDescent="0.2">
      <c r="A9835" s="1" t="str">
        <f t="shared" si="155"/>
        <v>SINAPI 103953</v>
      </c>
      <c r="B9835" s="3" t="s">
        <v>21527</v>
      </c>
      <c r="C9835" s="3" t="s">
        <v>11157</v>
      </c>
      <c r="D9835" s="2" t="s">
        <v>18157</v>
      </c>
      <c r="E9835" s="3" t="s">
        <v>20622</v>
      </c>
      <c r="F9835" s="67" t="s">
        <v>21465</v>
      </c>
      <c r="G9835" s="67" t="s">
        <v>29823</v>
      </c>
      <c r="I9835" s="3" t="s">
        <v>6298</v>
      </c>
      <c r="J9835" s="3" t="str">
        <f>IF($B9835="SINAPI",IF(ISNUMBER(MATCH(Banco!$C9835,Analitico!$A:$A,0)),INDEX(Analitico!E:E,MATCH(Banco!$C9835,Analitico!$A:$A,0))&amp;"%",""),"")</f>
        <v/>
      </c>
      <c r="K9835" s="3" t="str">
        <f>IF($B9835="SINAPI",IF(ISNUMBER(MATCH(Banco!$C9835,Analitico!$A:$A,0)),INDEX(Analitico!F:F,MATCH(Banco!$C9835,Analitico!$A:$A,0))&amp;"%",""),"")</f>
        <v/>
      </c>
    </row>
    <row r="9836" spans="1:11" ht="22.5" x14ac:dyDescent="0.2">
      <c r="A9836" s="1" t="str">
        <f t="shared" si="155"/>
        <v>SINAPI 103954</v>
      </c>
      <c r="B9836" s="3" t="s">
        <v>21527</v>
      </c>
      <c r="C9836" s="3" t="s">
        <v>11158</v>
      </c>
      <c r="D9836" s="2" t="s">
        <v>18158</v>
      </c>
      <c r="E9836" s="3" t="s">
        <v>20622</v>
      </c>
      <c r="F9836" s="67" t="s">
        <v>21574</v>
      </c>
      <c r="G9836" s="67" t="s">
        <v>4796</v>
      </c>
      <c r="I9836" s="3" t="s">
        <v>6298</v>
      </c>
      <c r="J9836" s="3" t="str">
        <f>IF($B9836="SINAPI",IF(ISNUMBER(MATCH(Banco!$C9836,Analitico!$A:$A,0)),INDEX(Analitico!E:E,MATCH(Banco!$C9836,Analitico!$A:$A,0))&amp;"%",""),"")</f>
        <v/>
      </c>
      <c r="K9836" s="3" t="str">
        <f>IF($B9836="SINAPI",IF(ISNUMBER(MATCH(Banco!$C9836,Analitico!$A:$A,0)),INDEX(Analitico!F:F,MATCH(Banco!$C9836,Analitico!$A:$A,0))&amp;"%",""),"")</f>
        <v/>
      </c>
    </row>
    <row r="9837" spans="1:11" ht="22.5" x14ac:dyDescent="0.2">
      <c r="A9837" s="1" t="str">
        <f t="shared" si="155"/>
        <v>SINAPI 103955</v>
      </c>
      <c r="B9837" s="3" t="s">
        <v>21527</v>
      </c>
      <c r="C9837" s="3" t="s">
        <v>11159</v>
      </c>
      <c r="D9837" s="2" t="s">
        <v>18159</v>
      </c>
      <c r="E9837" s="3" t="s">
        <v>20622</v>
      </c>
      <c r="F9837" s="67" t="s">
        <v>20923</v>
      </c>
      <c r="G9837" s="67" t="s">
        <v>5110</v>
      </c>
      <c r="I9837" s="3" t="s">
        <v>6298</v>
      </c>
      <c r="J9837" s="3" t="str">
        <f>IF($B9837="SINAPI",IF(ISNUMBER(MATCH(Banco!$C9837,Analitico!$A:$A,0)),INDEX(Analitico!E:E,MATCH(Banco!$C9837,Analitico!$A:$A,0))&amp;"%",""),"")</f>
        <v/>
      </c>
      <c r="K9837" s="3" t="str">
        <f>IF($B9837="SINAPI",IF(ISNUMBER(MATCH(Banco!$C9837,Analitico!$A:$A,0)),INDEX(Analitico!F:F,MATCH(Banco!$C9837,Analitico!$A:$A,0))&amp;"%",""),"")</f>
        <v/>
      </c>
    </row>
    <row r="9838" spans="1:11" ht="22.5" x14ac:dyDescent="0.2">
      <c r="A9838" s="1" t="str">
        <f t="shared" si="155"/>
        <v>SINAPI 103956</v>
      </c>
      <c r="B9838" s="3" t="s">
        <v>21527</v>
      </c>
      <c r="C9838" s="3" t="s">
        <v>11160</v>
      </c>
      <c r="D9838" s="2" t="s">
        <v>18160</v>
      </c>
      <c r="E9838" s="3" t="s">
        <v>20622</v>
      </c>
      <c r="F9838" s="67" t="s">
        <v>5690</v>
      </c>
      <c r="G9838" s="67" t="s">
        <v>21381</v>
      </c>
      <c r="I9838" s="3" t="s">
        <v>6298</v>
      </c>
      <c r="J9838" s="3" t="str">
        <f>IF($B9838="SINAPI",IF(ISNUMBER(MATCH(Banco!$C9838,Analitico!$A:$A,0)),INDEX(Analitico!E:E,MATCH(Banco!$C9838,Analitico!$A:$A,0))&amp;"%",""),"")</f>
        <v/>
      </c>
      <c r="K9838" s="3" t="str">
        <f>IF($B9838="SINAPI",IF(ISNUMBER(MATCH(Banco!$C9838,Analitico!$A:$A,0)),INDEX(Analitico!F:F,MATCH(Banco!$C9838,Analitico!$A:$A,0))&amp;"%",""),"")</f>
        <v/>
      </c>
    </row>
    <row r="9839" spans="1:11" ht="22.5" x14ac:dyDescent="0.2">
      <c r="A9839" s="1" t="str">
        <f t="shared" si="155"/>
        <v>SINAPI 103957</v>
      </c>
      <c r="B9839" s="3" t="s">
        <v>21527</v>
      </c>
      <c r="C9839" s="3" t="s">
        <v>11161</v>
      </c>
      <c r="D9839" s="2" t="s">
        <v>18161</v>
      </c>
      <c r="E9839" s="3" t="s">
        <v>20622</v>
      </c>
      <c r="F9839" s="67" t="s">
        <v>5127</v>
      </c>
      <c r="G9839" s="67" t="s">
        <v>31641</v>
      </c>
      <c r="I9839" s="3" t="s">
        <v>6298</v>
      </c>
      <c r="J9839" s="3" t="str">
        <f>IF($B9839="SINAPI",IF(ISNUMBER(MATCH(Banco!$C9839,Analitico!$A:$A,0)),INDEX(Analitico!E:E,MATCH(Banco!$C9839,Analitico!$A:$A,0))&amp;"%",""),"")</f>
        <v/>
      </c>
      <c r="K9839" s="3" t="str">
        <f>IF($B9839="SINAPI",IF(ISNUMBER(MATCH(Banco!$C9839,Analitico!$A:$A,0)),INDEX(Analitico!F:F,MATCH(Banco!$C9839,Analitico!$A:$A,0))&amp;"%",""),"")</f>
        <v/>
      </c>
    </row>
    <row r="9840" spans="1:11" ht="22.5" x14ac:dyDescent="0.2">
      <c r="A9840" s="1" t="str">
        <f t="shared" si="155"/>
        <v>SINAPI 103958</v>
      </c>
      <c r="B9840" s="3" t="s">
        <v>21527</v>
      </c>
      <c r="C9840" s="3" t="s">
        <v>11162</v>
      </c>
      <c r="D9840" s="2" t="s">
        <v>18162</v>
      </c>
      <c r="E9840" s="3" t="s">
        <v>20622</v>
      </c>
      <c r="F9840" s="67" t="s">
        <v>36030</v>
      </c>
      <c r="G9840" s="67" t="s">
        <v>36028</v>
      </c>
      <c r="I9840" s="3" t="s">
        <v>6298</v>
      </c>
      <c r="J9840" s="3" t="str">
        <f>IF($B9840="SINAPI",IF(ISNUMBER(MATCH(Banco!$C9840,Analitico!$A:$A,0)),INDEX(Analitico!E:E,MATCH(Banco!$C9840,Analitico!$A:$A,0))&amp;"%",""),"")</f>
        <v/>
      </c>
      <c r="K9840" s="3" t="str">
        <f>IF($B9840="SINAPI",IF(ISNUMBER(MATCH(Banco!$C9840,Analitico!$A:$A,0)),INDEX(Analitico!F:F,MATCH(Banco!$C9840,Analitico!$A:$A,0))&amp;"%",""),"")</f>
        <v/>
      </c>
    </row>
    <row r="9841" spans="1:11" ht="22.5" x14ac:dyDescent="0.2">
      <c r="A9841" s="1" t="str">
        <f t="shared" si="155"/>
        <v>SINAPI 103959</v>
      </c>
      <c r="B9841" s="3" t="s">
        <v>21527</v>
      </c>
      <c r="C9841" s="3" t="s">
        <v>11163</v>
      </c>
      <c r="D9841" s="2" t="s">
        <v>18163</v>
      </c>
      <c r="E9841" s="3" t="s">
        <v>20622</v>
      </c>
      <c r="F9841" s="67" t="s">
        <v>6051</v>
      </c>
      <c r="G9841" s="67" t="s">
        <v>31646</v>
      </c>
      <c r="I9841" s="3" t="s">
        <v>6298</v>
      </c>
      <c r="J9841" s="3" t="str">
        <f>IF($B9841="SINAPI",IF(ISNUMBER(MATCH(Banco!$C9841,Analitico!$A:$A,0)),INDEX(Analitico!E:E,MATCH(Banco!$C9841,Analitico!$A:$A,0))&amp;"%",""),"")</f>
        <v/>
      </c>
      <c r="K9841" s="3" t="str">
        <f>IF($B9841="SINAPI",IF(ISNUMBER(MATCH(Banco!$C9841,Analitico!$A:$A,0)),INDEX(Analitico!F:F,MATCH(Banco!$C9841,Analitico!$A:$A,0))&amp;"%",""),"")</f>
        <v/>
      </c>
    </row>
    <row r="9842" spans="1:11" ht="22.5" x14ac:dyDescent="0.2">
      <c r="A9842" s="1" t="str">
        <f t="shared" si="155"/>
        <v>SINAPI 103962</v>
      </c>
      <c r="B9842" s="3" t="s">
        <v>21527</v>
      </c>
      <c r="C9842" s="3" t="s">
        <v>11164</v>
      </c>
      <c r="D9842" s="2" t="s">
        <v>18164</v>
      </c>
      <c r="E9842" s="3" t="s">
        <v>20622</v>
      </c>
      <c r="F9842" s="67" t="s">
        <v>5708</v>
      </c>
      <c r="G9842" s="67" t="s">
        <v>30961</v>
      </c>
      <c r="I9842" s="3" t="s">
        <v>6298</v>
      </c>
      <c r="J9842" s="3" t="str">
        <f>IF($B9842="SINAPI",IF(ISNUMBER(MATCH(Banco!$C9842,Analitico!$A:$A,0)),INDEX(Analitico!E:E,MATCH(Banco!$C9842,Analitico!$A:$A,0))&amp;"%",""),"")</f>
        <v/>
      </c>
      <c r="K9842" s="3" t="str">
        <f>IF($B9842="SINAPI",IF(ISNUMBER(MATCH(Banco!$C9842,Analitico!$A:$A,0)),INDEX(Analitico!F:F,MATCH(Banco!$C9842,Analitico!$A:$A,0))&amp;"%",""),"")</f>
        <v/>
      </c>
    </row>
    <row r="9843" spans="1:11" ht="22.5" x14ac:dyDescent="0.2">
      <c r="A9843" s="1" t="str">
        <f t="shared" si="155"/>
        <v>SINAPI 103964</v>
      </c>
      <c r="B9843" s="3" t="s">
        <v>21527</v>
      </c>
      <c r="C9843" s="3" t="s">
        <v>11165</v>
      </c>
      <c r="D9843" s="2" t="s">
        <v>18165</v>
      </c>
      <c r="E9843" s="3" t="s">
        <v>20622</v>
      </c>
      <c r="F9843" s="67" t="s">
        <v>6022</v>
      </c>
      <c r="G9843" s="67" t="s">
        <v>21121</v>
      </c>
      <c r="I9843" s="3" t="s">
        <v>6298</v>
      </c>
      <c r="J9843" s="3" t="str">
        <f>IF($B9843="SINAPI",IF(ISNUMBER(MATCH(Banco!$C9843,Analitico!$A:$A,0)),INDEX(Analitico!E:E,MATCH(Banco!$C9843,Analitico!$A:$A,0))&amp;"%",""),"")</f>
        <v/>
      </c>
      <c r="K9843" s="3" t="str">
        <f>IF($B9843="SINAPI",IF(ISNUMBER(MATCH(Banco!$C9843,Analitico!$A:$A,0)),INDEX(Analitico!F:F,MATCH(Banco!$C9843,Analitico!$A:$A,0))&amp;"%",""),"")</f>
        <v/>
      </c>
    </row>
    <row r="9844" spans="1:11" ht="22.5" x14ac:dyDescent="0.2">
      <c r="A9844" s="1" t="str">
        <f t="shared" si="155"/>
        <v>SINAPI 103966</v>
      </c>
      <c r="B9844" s="3" t="s">
        <v>21527</v>
      </c>
      <c r="C9844" s="3" t="s">
        <v>11166</v>
      </c>
      <c r="D9844" s="2" t="s">
        <v>18166</v>
      </c>
      <c r="E9844" s="3" t="s">
        <v>20622</v>
      </c>
      <c r="F9844" s="67" t="s">
        <v>21711</v>
      </c>
      <c r="G9844" s="67" t="s">
        <v>21142</v>
      </c>
      <c r="I9844" s="3" t="s">
        <v>6298</v>
      </c>
      <c r="J9844" s="3" t="str">
        <f>IF($B9844="SINAPI",IF(ISNUMBER(MATCH(Banco!$C9844,Analitico!$A:$A,0)),INDEX(Analitico!E:E,MATCH(Banco!$C9844,Analitico!$A:$A,0))&amp;"%",""),"")</f>
        <v/>
      </c>
      <c r="K9844" s="3" t="str">
        <f>IF($B9844="SINAPI",IF(ISNUMBER(MATCH(Banco!$C9844,Analitico!$A:$A,0)),INDEX(Analitico!F:F,MATCH(Banco!$C9844,Analitico!$A:$A,0))&amp;"%",""),"")</f>
        <v/>
      </c>
    </row>
    <row r="9845" spans="1:11" ht="22.5" x14ac:dyDescent="0.2">
      <c r="A9845" s="1" t="str">
        <f t="shared" si="155"/>
        <v>SINAPI 103967</v>
      </c>
      <c r="B9845" s="3" t="s">
        <v>21527</v>
      </c>
      <c r="C9845" s="3" t="s">
        <v>11167</v>
      </c>
      <c r="D9845" s="2" t="s">
        <v>18167</v>
      </c>
      <c r="E9845" s="3" t="s">
        <v>20622</v>
      </c>
      <c r="F9845" s="67" t="s">
        <v>5145</v>
      </c>
      <c r="G9845" s="67" t="s">
        <v>21359</v>
      </c>
      <c r="I9845" s="3" t="s">
        <v>6298</v>
      </c>
      <c r="J9845" s="3" t="str">
        <f>IF($B9845="SINAPI",IF(ISNUMBER(MATCH(Banco!$C9845,Analitico!$A:$A,0)),INDEX(Analitico!E:E,MATCH(Banco!$C9845,Analitico!$A:$A,0))&amp;"%",""),"")</f>
        <v/>
      </c>
      <c r="K9845" s="3" t="str">
        <f>IF($B9845="SINAPI",IF(ISNUMBER(MATCH(Banco!$C9845,Analitico!$A:$A,0)),INDEX(Analitico!F:F,MATCH(Banco!$C9845,Analitico!$A:$A,0))&amp;"%",""),"")</f>
        <v/>
      </c>
    </row>
    <row r="9846" spans="1:11" ht="22.5" x14ac:dyDescent="0.2">
      <c r="A9846" s="1" t="str">
        <f t="shared" si="155"/>
        <v>SINAPI 103968</v>
      </c>
      <c r="B9846" s="3" t="s">
        <v>21527</v>
      </c>
      <c r="C9846" s="3" t="s">
        <v>11168</v>
      </c>
      <c r="D9846" s="2" t="s">
        <v>18168</v>
      </c>
      <c r="E9846" s="3" t="s">
        <v>20622</v>
      </c>
      <c r="F9846" s="67" t="s">
        <v>6305</v>
      </c>
      <c r="G9846" s="67" t="s">
        <v>20976</v>
      </c>
      <c r="I9846" s="3" t="s">
        <v>6298</v>
      </c>
      <c r="J9846" s="3" t="str">
        <f>IF($B9846="SINAPI",IF(ISNUMBER(MATCH(Banco!$C9846,Analitico!$A:$A,0)),INDEX(Analitico!E:E,MATCH(Banco!$C9846,Analitico!$A:$A,0))&amp;"%",""),"")</f>
        <v/>
      </c>
      <c r="K9846" s="3" t="str">
        <f>IF($B9846="SINAPI",IF(ISNUMBER(MATCH(Banco!$C9846,Analitico!$A:$A,0)),INDEX(Analitico!F:F,MATCH(Banco!$C9846,Analitico!$A:$A,0))&amp;"%",""),"")</f>
        <v/>
      </c>
    </row>
    <row r="9847" spans="1:11" ht="22.5" x14ac:dyDescent="0.2">
      <c r="A9847" s="1" t="str">
        <f t="shared" si="155"/>
        <v>SINAPI 103969</v>
      </c>
      <c r="B9847" s="3" t="s">
        <v>21527</v>
      </c>
      <c r="C9847" s="3" t="s">
        <v>11169</v>
      </c>
      <c r="D9847" s="2" t="s">
        <v>18169</v>
      </c>
      <c r="E9847" s="3" t="s">
        <v>20622</v>
      </c>
      <c r="F9847" s="67" t="s">
        <v>21390</v>
      </c>
      <c r="G9847" s="67" t="s">
        <v>21125</v>
      </c>
      <c r="I9847" s="3" t="s">
        <v>6298</v>
      </c>
      <c r="J9847" s="3" t="str">
        <f>IF($B9847="SINAPI",IF(ISNUMBER(MATCH(Banco!$C9847,Analitico!$A:$A,0)),INDEX(Analitico!E:E,MATCH(Banco!$C9847,Analitico!$A:$A,0))&amp;"%",""),"")</f>
        <v/>
      </c>
      <c r="K9847" s="3" t="str">
        <f>IF($B9847="SINAPI",IF(ISNUMBER(MATCH(Banco!$C9847,Analitico!$A:$A,0)),INDEX(Analitico!F:F,MATCH(Banco!$C9847,Analitico!$A:$A,0))&amp;"%",""),"")</f>
        <v/>
      </c>
    </row>
    <row r="9848" spans="1:11" ht="22.5" x14ac:dyDescent="0.2">
      <c r="A9848" s="1" t="str">
        <f t="shared" si="155"/>
        <v>SINAPI 103971</v>
      </c>
      <c r="B9848" s="3" t="s">
        <v>21527</v>
      </c>
      <c r="C9848" s="3" t="s">
        <v>11170</v>
      </c>
      <c r="D9848" s="2" t="s">
        <v>18170</v>
      </c>
      <c r="E9848" s="3" t="s">
        <v>20622</v>
      </c>
      <c r="F9848" s="67" t="s">
        <v>5666</v>
      </c>
      <c r="G9848" s="67" t="s">
        <v>34942</v>
      </c>
      <c r="I9848" s="3" t="s">
        <v>6298</v>
      </c>
      <c r="J9848" s="3" t="str">
        <f>IF($B9848="SINAPI",IF(ISNUMBER(MATCH(Banco!$C9848,Analitico!$A:$A,0)),INDEX(Analitico!E:E,MATCH(Banco!$C9848,Analitico!$A:$A,0))&amp;"%",""),"")</f>
        <v/>
      </c>
      <c r="K9848" s="3" t="str">
        <f>IF($B9848="SINAPI",IF(ISNUMBER(MATCH(Banco!$C9848,Analitico!$A:$A,0)),INDEX(Analitico!F:F,MATCH(Banco!$C9848,Analitico!$A:$A,0))&amp;"%",""),"")</f>
        <v/>
      </c>
    </row>
    <row r="9849" spans="1:11" ht="22.5" x14ac:dyDescent="0.2">
      <c r="A9849" s="1" t="str">
        <f t="shared" si="155"/>
        <v>SINAPI 103972</v>
      </c>
      <c r="B9849" s="3" t="s">
        <v>21527</v>
      </c>
      <c r="C9849" s="3" t="s">
        <v>11171</v>
      </c>
      <c r="D9849" s="2" t="s">
        <v>18171</v>
      </c>
      <c r="E9849" s="3" t="s">
        <v>20622</v>
      </c>
      <c r="F9849" s="67" t="s">
        <v>31964</v>
      </c>
      <c r="G9849" s="67" t="s">
        <v>20747</v>
      </c>
      <c r="I9849" s="3" t="s">
        <v>6298</v>
      </c>
      <c r="J9849" s="3" t="str">
        <f>IF($B9849="SINAPI",IF(ISNUMBER(MATCH(Banco!$C9849,Analitico!$A:$A,0)),INDEX(Analitico!E:E,MATCH(Banco!$C9849,Analitico!$A:$A,0))&amp;"%",""),"")</f>
        <v/>
      </c>
      <c r="K9849" s="3" t="str">
        <f>IF($B9849="SINAPI",IF(ISNUMBER(MATCH(Banco!$C9849,Analitico!$A:$A,0)),INDEX(Analitico!F:F,MATCH(Banco!$C9849,Analitico!$A:$A,0))&amp;"%",""),"")</f>
        <v/>
      </c>
    </row>
    <row r="9850" spans="1:11" ht="22.5" x14ac:dyDescent="0.2">
      <c r="A9850" s="1" t="str">
        <f t="shared" si="155"/>
        <v>SINAPI 103974</v>
      </c>
      <c r="B9850" s="3" t="s">
        <v>21527</v>
      </c>
      <c r="C9850" s="3" t="s">
        <v>11172</v>
      </c>
      <c r="D9850" s="2" t="s">
        <v>18172</v>
      </c>
      <c r="E9850" s="3" t="s">
        <v>20622</v>
      </c>
      <c r="F9850" s="67" t="s">
        <v>4650</v>
      </c>
      <c r="G9850" s="67" t="s">
        <v>5980</v>
      </c>
      <c r="I9850" s="3" t="s">
        <v>6298</v>
      </c>
      <c r="J9850" s="3" t="str">
        <f>IF($B9850="SINAPI",IF(ISNUMBER(MATCH(Banco!$C9850,Analitico!$A:$A,0)),INDEX(Analitico!E:E,MATCH(Banco!$C9850,Analitico!$A:$A,0))&amp;"%",""),"")</f>
        <v/>
      </c>
      <c r="K9850" s="3" t="str">
        <f>IF($B9850="SINAPI",IF(ISNUMBER(MATCH(Banco!$C9850,Analitico!$A:$A,0)),INDEX(Analitico!F:F,MATCH(Banco!$C9850,Analitico!$A:$A,0))&amp;"%",""),"")</f>
        <v/>
      </c>
    </row>
    <row r="9851" spans="1:11" ht="22.5" x14ac:dyDescent="0.2">
      <c r="A9851" s="1" t="str">
        <f t="shared" si="155"/>
        <v>SINAPI 103975</v>
      </c>
      <c r="B9851" s="3" t="s">
        <v>21527</v>
      </c>
      <c r="C9851" s="3" t="s">
        <v>11173</v>
      </c>
      <c r="D9851" s="2" t="s">
        <v>18173</v>
      </c>
      <c r="E9851" s="3" t="s">
        <v>20622</v>
      </c>
      <c r="F9851" s="67" t="s">
        <v>21236</v>
      </c>
      <c r="G9851" s="67" t="s">
        <v>29535</v>
      </c>
      <c r="I9851" s="3" t="s">
        <v>6298</v>
      </c>
      <c r="J9851" s="3" t="str">
        <f>IF($B9851="SINAPI",IF(ISNUMBER(MATCH(Banco!$C9851,Analitico!$A:$A,0)),INDEX(Analitico!E:E,MATCH(Banco!$C9851,Analitico!$A:$A,0))&amp;"%",""),"")</f>
        <v/>
      </c>
      <c r="K9851" s="3" t="str">
        <f>IF($B9851="SINAPI",IF(ISNUMBER(MATCH(Banco!$C9851,Analitico!$A:$A,0)),INDEX(Analitico!F:F,MATCH(Banco!$C9851,Analitico!$A:$A,0))&amp;"%",""),"")</f>
        <v/>
      </c>
    </row>
    <row r="9852" spans="1:11" ht="22.5" x14ac:dyDescent="0.2">
      <c r="A9852" s="1" t="str">
        <f t="shared" si="155"/>
        <v>SINAPI 103976</v>
      </c>
      <c r="B9852" s="3" t="s">
        <v>21527</v>
      </c>
      <c r="C9852" s="3" t="s">
        <v>11174</v>
      </c>
      <c r="D9852" s="2" t="s">
        <v>18174</v>
      </c>
      <c r="E9852" s="3" t="s">
        <v>20622</v>
      </c>
      <c r="F9852" s="67" t="s">
        <v>31780</v>
      </c>
      <c r="G9852" s="67" t="s">
        <v>21042</v>
      </c>
      <c r="I9852" s="3" t="s">
        <v>6298</v>
      </c>
      <c r="J9852" s="3" t="str">
        <f>IF($B9852="SINAPI",IF(ISNUMBER(MATCH(Banco!$C9852,Analitico!$A:$A,0)),INDEX(Analitico!E:E,MATCH(Banco!$C9852,Analitico!$A:$A,0))&amp;"%",""),"")</f>
        <v/>
      </c>
      <c r="K9852" s="3" t="str">
        <f>IF($B9852="SINAPI",IF(ISNUMBER(MATCH(Banco!$C9852,Analitico!$A:$A,0)),INDEX(Analitico!F:F,MATCH(Banco!$C9852,Analitico!$A:$A,0))&amp;"%",""),"")</f>
        <v/>
      </c>
    </row>
    <row r="9853" spans="1:11" ht="22.5" x14ac:dyDescent="0.2">
      <c r="A9853" s="1" t="str">
        <f t="shared" si="155"/>
        <v>SINAPI 103980</v>
      </c>
      <c r="B9853" s="3" t="s">
        <v>21527</v>
      </c>
      <c r="C9853" s="3" t="s">
        <v>11175</v>
      </c>
      <c r="D9853" s="2" t="s">
        <v>18175</v>
      </c>
      <c r="E9853" s="3" t="s">
        <v>20622</v>
      </c>
      <c r="F9853" s="67" t="s">
        <v>32299</v>
      </c>
      <c r="G9853" s="67" t="s">
        <v>20942</v>
      </c>
      <c r="I9853" s="3" t="s">
        <v>6298</v>
      </c>
      <c r="J9853" s="3" t="str">
        <f>IF($B9853="SINAPI",IF(ISNUMBER(MATCH(Banco!$C9853,Analitico!$A:$A,0)),INDEX(Analitico!E:E,MATCH(Banco!$C9853,Analitico!$A:$A,0))&amp;"%",""),"")</f>
        <v/>
      </c>
      <c r="K9853" s="3" t="str">
        <f>IF($B9853="SINAPI",IF(ISNUMBER(MATCH(Banco!$C9853,Analitico!$A:$A,0)),INDEX(Analitico!F:F,MATCH(Banco!$C9853,Analitico!$A:$A,0))&amp;"%",""),"")</f>
        <v/>
      </c>
    </row>
    <row r="9854" spans="1:11" ht="22.5" x14ac:dyDescent="0.2">
      <c r="A9854" s="1" t="str">
        <f t="shared" si="155"/>
        <v>SINAPI 103981</v>
      </c>
      <c r="B9854" s="3" t="s">
        <v>21527</v>
      </c>
      <c r="C9854" s="3" t="s">
        <v>11176</v>
      </c>
      <c r="D9854" s="2" t="s">
        <v>18176</v>
      </c>
      <c r="E9854" s="3" t="s">
        <v>20622</v>
      </c>
      <c r="F9854" s="67" t="s">
        <v>34502</v>
      </c>
      <c r="G9854" s="67" t="s">
        <v>21197</v>
      </c>
      <c r="I9854" s="3" t="s">
        <v>6298</v>
      </c>
      <c r="J9854" s="3" t="str">
        <f>IF($B9854="SINAPI",IF(ISNUMBER(MATCH(Banco!$C9854,Analitico!$A:$A,0)),INDEX(Analitico!E:E,MATCH(Banco!$C9854,Analitico!$A:$A,0))&amp;"%",""),"")</f>
        <v/>
      </c>
      <c r="K9854" s="3" t="str">
        <f>IF($B9854="SINAPI",IF(ISNUMBER(MATCH(Banco!$C9854,Analitico!$A:$A,0)),INDEX(Analitico!F:F,MATCH(Banco!$C9854,Analitico!$A:$A,0))&amp;"%",""),"")</f>
        <v/>
      </c>
    </row>
    <row r="9855" spans="1:11" ht="22.5" x14ac:dyDescent="0.2">
      <c r="A9855" s="1" t="str">
        <f t="shared" si="155"/>
        <v>SINAPI 103982</v>
      </c>
      <c r="B9855" s="3" t="s">
        <v>21527</v>
      </c>
      <c r="C9855" s="3" t="s">
        <v>11177</v>
      </c>
      <c r="D9855" s="2" t="s">
        <v>18177</v>
      </c>
      <c r="E9855" s="3" t="s">
        <v>20622</v>
      </c>
      <c r="F9855" s="67" t="s">
        <v>21216</v>
      </c>
      <c r="G9855" s="67" t="s">
        <v>5892</v>
      </c>
      <c r="I9855" s="3" t="s">
        <v>6298</v>
      </c>
      <c r="J9855" s="3" t="str">
        <f>IF($B9855="SINAPI",IF(ISNUMBER(MATCH(Banco!$C9855,Analitico!$A:$A,0)),INDEX(Analitico!E:E,MATCH(Banco!$C9855,Analitico!$A:$A,0))&amp;"%",""),"")</f>
        <v/>
      </c>
      <c r="K9855" s="3" t="str">
        <f>IF($B9855="SINAPI",IF(ISNUMBER(MATCH(Banco!$C9855,Analitico!$A:$A,0)),INDEX(Analitico!F:F,MATCH(Banco!$C9855,Analitico!$A:$A,0))&amp;"%",""),"")</f>
        <v/>
      </c>
    </row>
    <row r="9856" spans="1:11" ht="22.5" x14ac:dyDescent="0.2">
      <c r="A9856" s="1" t="str">
        <f t="shared" si="155"/>
        <v>SINAPI 103983</v>
      </c>
      <c r="B9856" s="3" t="s">
        <v>21527</v>
      </c>
      <c r="C9856" s="3" t="s">
        <v>11178</v>
      </c>
      <c r="D9856" s="2" t="s">
        <v>18178</v>
      </c>
      <c r="E9856" s="3" t="s">
        <v>20622</v>
      </c>
      <c r="F9856" s="67" t="s">
        <v>21068</v>
      </c>
      <c r="G9856" s="67" t="s">
        <v>29617</v>
      </c>
      <c r="I9856" s="3" t="s">
        <v>6298</v>
      </c>
      <c r="J9856" s="3" t="str">
        <f>IF($B9856="SINAPI",IF(ISNUMBER(MATCH(Banco!$C9856,Analitico!$A:$A,0)),INDEX(Analitico!E:E,MATCH(Banco!$C9856,Analitico!$A:$A,0))&amp;"%",""),"")</f>
        <v/>
      </c>
      <c r="K9856" s="3" t="str">
        <f>IF($B9856="SINAPI",IF(ISNUMBER(MATCH(Banco!$C9856,Analitico!$A:$A,0)),INDEX(Analitico!F:F,MATCH(Banco!$C9856,Analitico!$A:$A,0))&amp;"%",""),"")</f>
        <v/>
      </c>
    </row>
    <row r="9857" spans="1:11" ht="22.5" x14ac:dyDescent="0.2">
      <c r="A9857" s="1" t="str">
        <f t="shared" si="155"/>
        <v>SINAPI 103984</v>
      </c>
      <c r="B9857" s="3" t="s">
        <v>21527</v>
      </c>
      <c r="C9857" s="3" t="s">
        <v>11179</v>
      </c>
      <c r="D9857" s="2" t="s">
        <v>18179</v>
      </c>
      <c r="E9857" s="3" t="s">
        <v>20622</v>
      </c>
      <c r="F9857" s="67" t="s">
        <v>20803</v>
      </c>
      <c r="G9857" s="67" t="s">
        <v>21830</v>
      </c>
      <c r="I9857" s="3" t="s">
        <v>6298</v>
      </c>
      <c r="J9857" s="3" t="str">
        <f>IF($B9857="SINAPI",IF(ISNUMBER(MATCH(Banco!$C9857,Analitico!$A:$A,0)),INDEX(Analitico!E:E,MATCH(Banco!$C9857,Analitico!$A:$A,0))&amp;"%",""),"")</f>
        <v/>
      </c>
      <c r="K9857" s="3" t="str">
        <f>IF($B9857="SINAPI",IF(ISNUMBER(MATCH(Banco!$C9857,Analitico!$A:$A,0)),INDEX(Analitico!F:F,MATCH(Banco!$C9857,Analitico!$A:$A,0))&amp;"%",""),"")</f>
        <v/>
      </c>
    </row>
    <row r="9858" spans="1:11" ht="22.5" x14ac:dyDescent="0.2">
      <c r="A9858" s="1" t="str">
        <f t="shared" si="155"/>
        <v>SINAPI 103985</v>
      </c>
      <c r="B9858" s="3" t="s">
        <v>21527</v>
      </c>
      <c r="C9858" s="3" t="s">
        <v>11180</v>
      </c>
      <c r="D9858" s="2" t="s">
        <v>18180</v>
      </c>
      <c r="E9858" s="3" t="s">
        <v>20622</v>
      </c>
      <c r="F9858" s="67" t="s">
        <v>4919</v>
      </c>
      <c r="G9858" s="67" t="s">
        <v>20904</v>
      </c>
      <c r="I9858" s="3" t="s">
        <v>6298</v>
      </c>
      <c r="J9858" s="3" t="str">
        <f>IF($B9858="SINAPI",IF(ISNUMBER(MATCH(Banco!$C9858,Analitico!$A:$A,0)),INDEX(Analitico!E:E,MATCH(Banco!$C9858,Analitico!$A:$A,0))&amp;"%",""),"")</f>
        <v/>
      </c>
      <c r="K9858" s="3" t="str">
        <f>IF($B9858="SINAPI",IF(ISNUMBER(MATCH(Banco!$C9858,Analitico!$A:$A,0)),INDEX(Analitico!F:F,MATCH(Banco!$C9858,Analitico!$A:$A,0))&amp;"%",""),"")</f>
        <v/>
      </c>
    </row>
    <row r="9859" spans="1:11" ht="22.5" x14ac:dyDescent="0.2">
      <c r="A9859" s="1" t="str">
        <f t="shared" si="155"/>
        <v>SINAPI 103986</v>
      </c>
      <c r="B9859" s="3" t="s">
        <v>21527</v>
      </c>
      <c r="C9859" s="3" t="s">
        <v>11181</v>
      </c>
      <c r="D9859" s="2" t="s">
        <v>18181</v>
      </c>
      <c r="E9859" s="3" t="s">
        <v>20622</v>
      </c>
      <c r="F9859" s="67" t="s">
        <v>21327</v>
      </c>
      <c r="G9859" s="67" t="s">
        <v>5171</v>
      </c>
      <c r="I9859" s="3" t="s">
        <v>6298</v>
      </c>
      <c r="J9859" s="3" t="str">
        <f>IF($B9859="SINAPI",IF(ISNUMBER(MATCH(Banco!$C9859,Analitico!$A:$A,0)),INDEX(Analitico!E:E,MATCH(Banco!$C9859,Analitico!$A:$A,0))&amp;"%",""),"")</f>
        <v/>
      </c>
      <c r="K9859" s="3" t="str">
        <f>IF($B9859="SINAPI",IF(ISNUMBER(MATCH(Banco!$C9859,Analitico!$A:$A,0)),INDEX(Analitico!F:F,MATCH(Banco!$C9859,Analitico!$A:$A,0))&amp;"%",""),"")</f>
        <v/>
      </c>
    </row>
    <row r="9860" spans="1:11" ht="22.5" x14ac:dyDescent="0.2">
      <c r="A9860" s="1" t="str">
        <f t="shared" si="155"/>
        <v>SINAPI 103987</v>
      </c>
      <c r="B9860" s="3" t="s">
        <v>21527</v>
      </c>
      <c r="C9860" s="3" t="s">
        <v>11182</v>
      </c>
      <c r="D9860" s="2" t="s">
        <v>18182</v>
      </c>
      <c r="E9860" s="3" t="s">
        <v>20622</v>
      </c>
      <c r="F9860" s="67" t="s">
        <v>6294</v>
      </c>
      <c r="G9860" s="67" t="s">
        <v>5798</v>
      </c>
      <c r="I9860" s="3" t="s">
        <v>6298</v>
      </c>
      <c r="J9860" s="3" t="str">
        <f>IF($B9860="SINAPI",IF(ISNUMBER(MATCH(Banco!$C9860,Analitico!$A:$A,0)),INDEX(Analitico!E:E,MATCH(Banco!$C9860,Analitico!$A:$A,0))&amp;"%",""),"")</f>
        <v/>
      </c>
      <c r="K9860" s="3" t="str">
        <f>IF($B9860="SINAPI",IF(ISNUMBER(MATCH(Banco!$C9860,Analitico!$A:$A,0)),INDEX(Analitico!F:F,MATCH(Banco!$C9860,Analitico!$A:$A,0))&amp;"%",""),"")</f>
        <v/>
      </c>
    </row>
    <row r="9861" spans="1:11" ht="22.5" x14ac:dyDescent="0.2">
      <c r="A9861" s="1" t="str">
        <f t="shared" si="155"/>
        <v>SINAPI 103988</v>
      </c>
      <c r="B9861" s="3" t="s">
        <v>21527</v>
      </c>
      <c r="C9861" s="3" t="s">
        <v>11183</v>
      </c>
      <c r="D9861" s="2" t="s">
        <v>18183</v>
      </c>
      <c r="E9861" s="3" t="s">
        <v>20622</v>
      </c>
      <c r="F9861" s="67" t="s">
        <v>4992</v>
      </c>
      <c r="G9861" s="67" t="s">
        <v>20794</v>
      </c>
      <c r="I9861" s="3" t="s">
        <v>6298</v>
      </c>
      <c r="J9861" s="3" t="str">
        <f>IF($B9861="SINAPI",IF(ISNUMBER(MATCH(Banco!$C9861,Analitico!$A:$A,0)),INDEX(Analitico!E:E,MATCH(Banco!$C9861,Analitico!$A:$A,0))&amp;"%",""),"")</f>
        <v/>
      </c>
      <c r="K9861" s="3" t="str">
        <f>IF($B9861="SINAPI",IF(ISNUMBER(MATCH(Banco!$C9861,Analitico!$A:$A,0)),INDEX(Analitico!F:F,MATCH(Banco!$C9861,Analitico!$A:$A,0))&amp;"%",""),"")</f>
        <v/>
      </c>
    </row>
    <row r="9862" spans="1:11" ht="22.5" x14ac:dyDescent="0.2">
      <c r="A9862" s="1" t="str">
        <f t="shared" si="155"/>
        <v>SINAPI 103990</v>
      </c>
      <c r="B9862" s="3" t="s">
        <v>21527</v>
      </c>
      <c r="C9862" s="3" t="s">
        <v>11184</v>
      </c>
      <c r="D9862" s="2" t="s">
        <v>18184</v>
      </c>
      <c r="E9862" s="3" t="s">
        <v>20622</v>
      </c>
      <c r="F9862" s="67" t="s">
        <v>29486</v>
      </c>
      <c r="G9862" s="67" t="s">
        <v>36915</v>
      </c>
      <c r="I9862" s="3" t="s">
        <v>6298</v>
      </c>
      <c r="J9862" s="3" t="str">
        <f>IF($B9862="SINAPI",IF(ISNUMBER(MATCH(Banco!$C9862,Analitico!$A:$A,0)),INDEX(Analitico!E:E,MATCH(Banco!$C9862,Analitico!$A:$A,0))&amp;"%",""),"")</f>
        <v/>
      </c>
      <c r="K9862" s="3" t="str">
        <f>IF($B9862="SINAPI",IF(ISNUMBER(MATCH(Banco!$C9862,Analitico!$A:$A,0)),INDEX(Analitico!F:F,MATCH(Banco!$C9862,Analitico!$A:$A,0))&amp;"%",""),"")</f>
        <v/>
      </c>
    </row>
    <row r="9863" spans="1:11" ht="22.5" x14ac:dyDescent="0.2">
      <c r="A9863" s="1" t="str">
        <f t="shared" si="155"/>
        <v>SINAPI 103991</v>
      </c>
      <c r="B9863" s="3" t="s">
        <v>21527</v>
      </c>
      <c r="C9863" s="3" t="s">
        <v>11185</v>
      </c>
      <c r="D9863" s="2" t="s">
        <v>18185</v>
      </c>
      <c r="E9863" s="3" t="s">
        <v>20622</v>
      </c>
      <c r="F9863" s="67" t="s">
        <v>31793</v>
      </c>
      <c r="G9863" s="67" t="s">
        <v>31918</v>
      </c>
      <c r="I9863" s="3" t="s">
        <v>6298</v>
      </c>
      <c r="J9863" s="3" t="str">
        <f>IF($B9863="SINAPI",IF(ISNUMBER(MATCH(Banco!$C9863,Analitico!$A:$A,0)),INDEX(Analitico!E:E,MATCH(Banco!$C9863,Analitico!$A:$A,0))&amp;"%",""),"")</f>
        <v/>
      </c>
      <c r="K9863" s="3" t="str">
        <f>IF($B9863="SINAPI",IF(ISNUMBER(MATCH(Banco!$C9863,Analitico!$A:$A,0)),INDEX(Analitico!F:F,MATCH(Banco!$C9863,Analitico!$A:$A,0))&amp;"%",""),"")</f>
        <v/>
      </c>
    </row>
    <row r="9864" spans="1:11" ht="22.5" x14ac:dyDescent="0.2">
      <c r="A9864" s="1" t="str">
        <f t="shared" si="155"/>
        <v>SINAPI 103992</v>
      </c>
      <c r="B9864" s="3" t="s">
        <v>21527</v>
      </c>
      <c r="C9864" s="3" t="s">
        <v>11186</v>
      </c>
      <c r="D9864" s="2" t="s">
        <v>18186</v>
      </c>
      <c r="E9864" s="3" t="s">
        <v>20622</v>
      </c>
      <c r="F9864" s="67" t="s">
        <v>20769</v>
      </c>
      <c r="G9864" s="67" t="s">
        <v>21842</v>
      </c>
      <c r="I9864" s="3" t="s">
        <v>6298</v>
      </c>
      <c r="J9864" s="3" t="str">
        <f>IF($B9864="SINAPI",IF(ISNUMBER(MATCH(Banco!$C9864,Analitico!$A:$A,0)),INDEX(Analitico!E:E,MATCH(Banco!$C9864,Analitico!$A:$A,0))&amp;"%",""),"")</f>
        <v/>
      </c>
      <c r="K9864" s="3" t="str">
        <f>IF($B9864="SINAPI",IF(ISNUMBER(MATCH(Banco!$C9864,Analitico!$A:$A,0)),INDEX(Analitico!F:F,MATCH(Banco!$C9864,Analitico!$A:$A,0))&amp;"%",""),"")</f>
        <v/>
      </c>
    </row>
    <row r="9865" spans="1:11" ht="22.5" x14ac:dyDescent="0.2">
      <c r="A9865" s="1" t="str">
        <f t="shared" si="155"/>
        <v>SINAPI 103993</v>
      </c>
      <c r="B9865" s="3" t="s">
        <v>21527</v>
      </c>
      <c r="C9865" s="3" t="s">
        <v>11187</v>
      </c>
      <c r="D9865" s="2" t="s">
        <v>18187</v>
      </c>
      <c r="E9865" s="3" t="s">
        <v>20622</v>
      </c>
      <c r="F9865" s="67" t="s">
        <v>21531</v>
      </c>
      <c r="G9865" s="67" t="s">
        <v>21320</v>
      </c>
      <c r="I9865" s="3" t="s">
        <v>6298</v>
      </c>
      <c r="J9865" s="3" t="str">
        <f>IF($B9865="SINAPI",IF(ISNUMBER(MATCH(Banco!$C9865,Analitico!$A:$A,0)),INDEX(Analitico!E:E,MATCH(Banco!$C9865,Analitico!$A:$A,0))&amp;"%",""),"")</f>
        <v/>
      </c>
      <c r="K9865" s="3" t="str">
        <f>IF($B9865="SINAPI",IF(ISNUMBER(MATCH(Banco!$C9865,Analitico!$A:$A,0)),INDEX(Analitico!F:F,MATCH(Banco!$C9865,Analitico!$A:$A,0))&amp;"%",""),"")</f>
        <v/>
      </c>
    </row>
    <row r="9866" spans="1:11" ht="22.5" x14ac:dyDescent="0.2">
      <c r="A9866" s="1" t="str">
        <f t="shared" si="155"/>
        <v>SINAPI 103994</v>
      </c>
      <c r="B9866" s="3" t="s">
        <v>21527</v>
      </c>
      <c r="C9866" s="3" t="s">
        <v>11188</v>
      </c>
      <c r="D9866" s="2" t="s">
        <v>18188</v>
      </c>
      <c r="E9866" s="3" t="s">
        <v>20622</v>
      </c>
      <c r="F9866" s="67" t="s">
        <v>21812</v>
      </c>
      <c r="G9866" s="67" t="s">
        <v>5651</v>
      </c>
      <c r="I9866" s="3" t="s">
        <v>6298</v>
      </c>
      <c r="J9866" s="3" t="str">
        <f>IF($B9866="SINAPI",IF(ISNUMBER(MATCH(Banco!$C9866,Analitico!$A:$A,0)),INDEX(Analitico!E:E,MATCH(Banco!$C9866,Analitico!$A:$A,0))&amp;"%",""),"")</f>
        <v/>
      </c>
      <c r="K9866" s="3" t="str">
        <f>IF($B9866="SINAPI",IF(ISNUMBER(MATCH(Banco!$C9866,Analitico!$A:$A,0)),INDEX(Analitico!F:F,MATCH(Banco!$C9866,Analitico!$A:$A,0))&amp;"%",""),"")</f>
        <v/>
      </c>
    </row>
    <row r="9867" spans="1:11" ht="22.5" x14ac:dyDescent="0.2">
      <c r="A9867" s="1" t="str">
        <f t="shared" si="155"/>
        <v>SINAPI 103995</v>
      </c>
      <c r="B9867" s="3" t="s">
        <v>21527</v>
      </c>
      <c r="C9867" s="3" t="s">
        <v>11189</v>
      </c>
      <c r="D9867" s="2" t="s">
        <v>18189</v>
      </c>
      <c r="E9867" s="3" t="s">
        <v>20622</v>
      </c>
      <c r="F9867" s="67" t="s">
        <v>28967</v>
      </c>
      <c r="G9867" s="67" t="s">
        <v>31746</v>
      </c>
      <c r="I9867" s="3" t="s">
        <v>6298</v>
      </c>
      <c r="J9867" s="3" t="str">
        <f>IF($B9867="SINAPI",IF(ISNUMBER(MATCH(Banco!$C9867,Analitico!$A:$A,0)),INDEX(Analitico!E:E,MATCH(Banco!$C9867,Analitico!$A:$A,0))&amp;"%",""),"")</f>
        <v/>
      </c>
      <c r="K9867" s="3" t="str">
        <f>IF($B9867="SINAPI",IF(ISNUMBER(MATCH(Banco!$C9867,Analitico!$A:$A,0)),INDEX(Analitico!F:F,MATCH(Banco!$C9867,Analitico!$A:$A,0))&amp;"%",""),"")</f>
        <v/>
      </c>
    </row>
    <row r="9868" spans="1:11" ht="22.5" x14ac:dyDescent="0.2">
      <c r="A9868" s="1" t="str">
        <f t="shared" si="155"/>
        <v>SINAPI 103996</v>
      </c>
      <c r="B9868" s="3" t="s">
        <v>21527</v>
      </c>
      <c r="C9868" s="3" t="s">
        <v>11190</v>
      </c>
      <c r="D9868" s="2" t="s">
        <v>18190</v>
      </c>
      <c r="E9868" s="3" t="s">
        <v>20622</v>
      </c>
      <c r="F9868" s="67" t="s">
        <v>6074</v>
      </c>
      <c r="G9868" s="67" t="s">
        <v>21294</v>
      </c>
      <c r="I9868" s="3" t="s">
        <v>6298</v>
      </c>
      <c r="J9868" s="3" t="str">
        <f>IF($B9868="SINAPI",IF(ISNUMBER(MATCH(Banco!$C9868,Analitico!$A:$A,0)),INDEX(Analitico!E:E,MATCH(Banco!$C9868,Analitico!$A:$A,0))&amp;"%",""),"")</f>
        <v/>
      </c>
      <c r="K9868" s="3" t="str">
        <f>IF($B9868="SINAPI",IF(ISNUMBER(MATCH(Banco!$C9868,Analitico!$A:$A,0)),INDEX(Analitico!F:F,MATCH(Banco!$C9868,Analitico!$A:$A,0))&amp;"%",""),"")</f>
        <v/>
      </c>
    </row>
    <row r="9869" spans="1:11" ht="22.5" x14ac:dyDescent="0.2">
      <c r="A9869" s="1" t="str">
        <f t="shared" si="155"/>
        <v>SINAPI 103997</v>
      </c>
      <c r="B9869" s="3" t="s">
        <v>21527</v>
      </c>
      <c r="C9869" s="3" t="s">
        <v>11191</v>
      </c>
      <c r="D9869" s="2" t="s">
        <v>18191</v>
      </c>
      <c r="E9869" s="3" t="s">
        <v>20622</v>
      </c>
      <c r="F9869" s="67" t="s">
        <v>20748</v>
      </c>
      <c r="G9869" s="67" t="s">
        <v>21039</v>
      </c>
      <c r="I9869" s="3" t="s">
        <v>6298</v>
      </c>
      <c r="J9869" s="3" t="str">
        <f>IF($B9869="SINAPI",IF(ISNUMBER(MATCH(Banco!$C9869,Analitico!$A:$A,0)),INDEX(Analitico!E:E,MATCH(Banco!$C9869,Analitico!$A:$A,0))&amp;"%",""),"")</f>
        <v/>
      </c>
      <c r="K9869" s="3" t="str">
        <f>IF($B9869="SINAPI",IF(ISNUMBER(MATCH(Banco!$C9869,Analitico!$A:$A,0)),INDEX(Analitico!F:F,MATCH(Banco!$C9869,Analitico!$A:$A,0))&amp;"%",""),"")</f>
        <v/>
      </c>
    </row>
    <row r="9870" spans="1:11" ht="22.5" x14ac:dyDescent="0.2">
      <c r="A9870" s="1" t="str">
        <f t="shared" si="155"/>
        <v>SINAPI 103998</v>
      </c>
      <c r="B9870" s="3" t="s">
        <v>21527</v>
      </c>
      <c r="C9870" s="3" t="s">
        <v>11192</v>
      </c>
      <c r="D9870" s="2" t="s">
        <v>18192</v>
      </c>
      <c r="E9870" s="3" t="s">
        <v>20622</v>
      </c>
      <c r="F9870" s="67" t="s">
        <v>5388</v>
      </c>
      <c r="G9870" s="67" t="s">
        <v>21827</v>
      </c>
      <c r="I9870" s="3" t="s">
        <v>6298</v>
      </c>
      <c r="J9870" s="3" t="str">
        <f>IF($B9870="SINAPI",IF(ISNUMBER(MATCH(Banco!$C9870,Analitico!$A:$A,0)),INDEX(Analitico!E:E,MATCH(Banco!$C9870,Analitico!$A:$A,0))&amp;"%",""),"")</f>
        <v/>
      </c>
      <c r="K9870" s="3" t="str">
        <f>IF($B9870="SINAPI",IF(ISNUMBER(MATCH(Banco!$C9870,Analitico!$A:$A,0)),INDEX(Analitico!F:F,MATCH(Banco!$C9870,Analitico!$A:$A,0))&amp;"%",""),"")</f>
        <v/>
      </c>
    </row>
    <row r="9871" spans="1:11" ht="22.5" x14ac:dyDescent="0.2">
      <c r="A9871" s="1" t="str">
        <f t="shared" si="155"/>
        <v>SINAPI 103999</v>
      </c>
      <c r="B9871" s="3" t="s">
        <v>21527</v>
      </c>
      <c r="C9871" s="3" t="s">
        <v>11193</v>
      </c>
      <c r="D9871" s="2" t="s">
        <v>18193</v>
      </c>
      <c r="E9871" s="3" t="s">
        <v>20622</v>
      </c>
      <c r="F9871" s="67" t="s">
        <v>29530</v>
      </c>
      <c r="G9871" s="67" t="s">
        <v>5856</v>
      </c>
      <c r="I9871" s="3" t="s">
        <v>6298</v>
      </c>
      <c r="J9871" s="3" t="str">
        <f>IF($B9871="SINAPI",IF(ISNUMBER(MATCH(Banco!$C9871,Analitico!$A:$A,0)),INDEX(Analitico!E:E,MATCH(Banco!$C9871,Analitico!$A:$A,0))&amp;"%",""),"")</f>
        <v/>
      </c>
      <c r="K9871" s="3" t="str">
        <f>IF($B9871="SINAPI",IF(ISNUMBER(MATCH(Banco!$C9871,Analitico!$A:$A,0)),INDEX(Analitico!F:F,MATCH(Banco!$C9871,Analitico!$A:$A,0))&amp;"%",""),"")</f>
        <v/>
      </c>
    </row>
    <row r="9872" spans="1:11" ht="22.5" x14ac:dyDescent="0.2">
      <c r="A9872" s="1" t="str">
        <f t="shared" si="155"/>
        <v>SINAPI 104000</v>
      </c>
      <c r="B9872" s="3" t="s">
        <v>21527</v>
      </c>
      <c r="C9872" s="3" t="s">
        <v>11194</v>
      </c>
      <c r="D9872" s="2" t="s">
        <v>18194</v>
      </c>
      <c r="E9872" s="3" t="s">
        <v>20622</v>
      </c>
      <c r="F9872" s="67" t="s">
        <v>4615</v>
      </c>
      <c r="G9872" s="67" t="s">
        <v>21483</v>
      </c>
      <c r="I9872" s="3" t="s">
        <v>6298</v>
      </c>
      <c r="J9872" s="3" t="str">
        <f>IF($B9872="SINAPI",IF(ISNUMBER(MATCH(Banco!$C9872,Analitico!$A:$A,0)),INDEX(Analitico!E:E,MATCH(Banco!$C9872,Analitico!$A:$A,0))&amp;"%",""),"")</f>
        <v/>
      </c>
      <c r="K9872" s="3" t="str">
        <f>IF($B9872="SINAPI",IF(ISNUMBER(MATCH(Banco!$C9872,Analitico!$A:$A,0)),INDEX(Analitico!F:F,MATCH(Banco!$C9872,Analitico!$A:$A,0))&amp;"%",""),"")</f>
        <v/>
      </c>
    </row>
    <row r="9873" spans="1:11" ht="22.5" x14ac:dyDescent="0.2">
      <c r="A9873" s="1" t="str">
        <f t="shared" si="155"/>
        <v>SINAPI 104001</v>
      </c>
      <c r="B9873" s="3" t="s">
        <v>21527</v>
      </c>
      <c r="C9873" s="3" t="s">
        <v>11195</v>
      </c>
      <c r="D9873" s="2" t="s">
        <v>18195</v>
      </c>
      <c r="E9873" s="3" t="s">
        <v>20622</v>
      </c>
      <c r="F9873" s="67" t="s">
        <v>20854</v>
      </c>
      <c r="G9873" s="67" t="s">
        <v>5536</v>
      </c>
      <c r="I9873" s="3" t="s">
        <v>6298</v>
      </c>
      <c r="J9873" s="3" t="str">
        <f>IF($B9873="SINAPI",IF(ISNUMBER(MATCH(Banco!$C9873,Analitico!$A:$A,0)),INDEX(Analitico!E:E,MATCH(Banco!$C9873,Analitico!$A:$A,0))&amp;"%",""),"")</f>
        <v/>
      </c>
      <c r="K9873" s="3" t="str">
        <f>IF($B9873="SINAPI",IF(ISNUMBER(MATCH(Banco!$C9873,Analitico!$A:$A,0)),INDEX(Analitico!F:F,MATCH(Banco!$C9873,Analitico!$A:$A,0))&amp;"%",""),"")</f>
        <v/>
      </c>
    </row>
    <row r="9874" spans="1:11" ht="22.5" x14ac:dyDescent="0.2">
      <c r="A9874" s="1" t="str">
        <f t="shared" si="155"/>
        <v>SINAPI 104002</v>
      </c>
      <c r="B9874" s="3" t="s">
        <v>21527</v>
      </c>
      <c r="C9874" s="3" t="s">
        <v>11196</v>
      </c>
      <c r="D9874" s="2" t="s">
        <v>18196</v>
      </c>
      <c r="E9874" s="3" t="s">
        <v>20622</v>
      </c>
      <c r="F9874" s="67" t="s">
        <v>31842</v>
      </c>
      <c r="G9874" s="67" t="s">
        <v>29617</v>
      </c>
      <c r="I9874" s="3" t="s">
        <v>6298</v>
      </c>
      <c r="J9874" s="3" t="str">
        <f>IF($B9874="SINAPI",IF(ISNUMBER(MATCH(Banco!$C9874,Analitico!$A:$A,0)),INDEX(Analitico!E:E,MATCH(Banco!$C9874,Analitico!$A:$A,0))&amp;"%",""),"")</f>
        <v/>
      </c>
      <c r="K9874" s="3" t="str">
        <f>IF($B9874="SINAPI",IF(ISNUMBER(MATCH(Banco!$C9874,Analitico!$A:$A,0)),INDEX(Analitico!F:F,MATCH(Banco!$C9874,Analitico!$A:$A,0))&amp;"%",""),"")</f>
        <v/>
      </c>
    </row>
    <row r="9875" spans="1:11" ht="22.5" x14ac:dyDescent="0.2">
      <c r="A9875" s="1" t="str">
        <f t="shared" si="155"/>
        <v>SINAPI 104003</v>
      </c>
      <c r="B9875" s="3" t="s">
        <v>21527</v>
      </c>
      <c r="C9875" s="3" t="s">
        <v>11197</v>
      </c>
      <c r="D9875" s="2" t="s">
        <v>18197</v>
      </c>
      <c r="E9875" s="3" t="s">
        <v>20622</v>
      </c>
      <c r="F9875" s="67" t="s">
        <v>29629</v>
      </c>
      <c r="G9875" s="67" t="s">
        <v>21636</v>
      </c>
      <c r="I9875" s="3" t="s">
        <v>6298</v>
      </c>
      <c r="J9875" s="3" t="str">
        <f>IF($B9875="SINAPI",IF(ISNUMBER(MATCH(Banco!$C9875,Analitico!$A:$A,0)),INDEX(Analitico!E:E,MATCH(Banco!$C9875,Analitico!$A:$A,0))&amp;"%",""),"")</f>
        <v/>
      </c>
      <c r="K9875" s="3" t="str">
        <f>IF($B9875="SINAPI",IF(ISNUMBER(MATCH(Banco!$C9875,Analitico!$A:$A,0)),INDEX(Analitico!F:F,MATCH(Banco!$C9875,Analitico!$A:$A,0))&amp;"%",""),"")</f>
        <v/>
      </c>
    </row>
    <row r="9876" spans="1:11" ht="22.5" x14ac:dyDescent="0.2">
      <c r="A9876" s="1" t="str">
        <f t="shared" si="155"/>
        <v>SINAPI 104004</v>
      </c>
      <c r="B9876" s="3" t="s">
        <v>21527</v>
      </c>
      <c r="C9876" s="3" t="s">
        <v>11198</v>
      </c>
      <c r="D9876" s="2" t="s">
        <v>18198</v>
      </c>
      <c r="E9876" s="3" t="s">
        <v>20622</v>
      </c>
      <c r="F9876" s="67" t="s">
        <v>5439</v>
      </c>
      <c r="G9876" s="67" t="s">
        <v>21884</v>
      </c>
      <c r="I9876" s="3" t="s">
        <v>6298</v>
      </c>
      <c r="J9876" s="3" t="str">
        <f>IF($B9876="SINAPI",IF(ISNUMBER(MATCH(Banco!$C9876,Analitico!$A:$A,0)),INDEX(Analitico!E:E,MATCH(Banco!$C9876,Analitico!$A:$A,0))&amp;"%",""),"")</f>
        <v/>
      </c>
      <c r="K9876" s="3" t="str">
        <f>IF($B9876="SINAPI",IF(ISNUMBER(MATCH(Banco!$C9876,Analitico!$A:$A,0)),INDEX(Analitico!F:F,MATCH(Banco!$C9876,Analitico!$A:$A,0))&amp;"%",""),"")</f>
        <v/>
      </c>
    </row>
    <row r="9877" spans="1:11" ht="22.5" x14ac:dyDescent="0.2">
      <c r="A9877" s="1" t="str">
        <f t="shared" si="155"/>
        <v>SINAPI 104005</v>
      </c>
      <c r="B9877" s="3" t="s">
        <v>21527</v>
      </c>
      <c r="C9877" s="3" t="s">
        <v>11199</v>
      </c>
      <c r="D9877" s="2" t="s">
        <v>18199</v>
      </c>
      <c r="E9877" s="3" t="s">
        <v>20622</v>
      </c>
      <c r="F9877" s="67" t="s">
        <v>39733</v>
      </c>
      <c r="G9877" s="67" t="s">
        <v>36916</v>
      </c>
      <c r="I9877" s="3" t="s">
        <v>6298</v>
      </c>
      <c r="J9877" s="3" t="str">
        <f>IF($B9877="SINAPI",IF(ISNUMBER(MATCH(Banco!$C9877,Analitico!$A:$A,0)),INDEX(Analitico!E:E,MATCH(Banco!$C9877,Analitico!$A:$A,0))&amp;"%",""),"")</f>
        <v/>
      </c>
      <c r="K9877" s="3" t="str">
        <f>IF($B9877="SINAPI",IF(ISNUMBER(MATCH(Banco!$C9877,Analitico!$A:$A,0)),INDEX(Analitico!F:F,MATCH(Banco!$C9877,Analitico!$A:$A,0))&amp;"%",""),"")</f>
        <v/>
      </c>
    </row>
    <row r="9878" spans="1:11" ht="22.5" x14ac:dyDescent="0.2">
      <c r="A9878" s="1" t="str">
        <f t="shared" si="155"/>
        <v>SINAPI 104006</v>
      </c>
      <c r="B9878" s="3" t="s">
        <v>21527</v>
      </c>
      <c r="C9878" s="3" t="s">
        <v>11200</v>
      </c>
      <c r="D9878" s="2" t="s">
        <v>18200</v>
      </c>
      <c r="E9878" s="3" t="s">
        <v>20622</v>
      </c>
      <c r="F9878" s="67" t="s">
        <v>29584</v>
      </c>
      <c r="G9878" s="67" t="s">
        <v>21168</v>
      </c>
      <c r="I9878" s="3" t="s">
        <v>6298</v>
      </c>
      <c r="J9878" s="3" t="str">
        <f>IF($B9878="SINAPI",IF(ISNUMBER(MATCH(Banco!$C9878,Analitico!$A:$A,0)),INDEX(Analitico!E:E,MATCH(Banco!$C9878,Analitico!$A:$A,0))&amp;"%",""),"")</f>
        <v/>
      </c>
      <c r="K9878" s="3" t="str">
        <f>IF($B9878="SINAPI",IF(ISNUMBER(MATCH(Banco!$C9878,Analitico!$A:$A,0)),INDEX(Analitico!F:F,MATCH(Banco!$C9878,Analitico!$A:$A,0))&amp;"%",""),"")</f>
        <v/>
      </c>
    </row>
    <row r="9879" spans="1:11" ht="22.5" x14ac:dyDescent="0.2">
      <c r="A9879" s="1" t="str">
        <f t="shared" si="155"/>
        <v>SINAPI 104007</v>
      </c>
      <c r="B9879" s="3" t="s">
        <v>21527</v>
      </c>
      <c r="C9879" s="3" t="s">
        <v>11201</v>
      </c>
      <c r="D9879" s="2" t="s">
        <v>18201</v>
      </c>
      <c r="E9879" s="3" t="s">
        <v>20622</v>
      </c>
      <c r="F9879" s="67" t="s">
        <v>4652</v>
      </c>
      <c r="G9879" s="67" t="s">
        <v>31007</v>
      </c>
      <c r="I9879" s="3" t="s">
        <v>6298</v>
      </c>
      <c r="J9879" s="3" t="str">
        <f>IF($B9879="SINAPI",IF(ISNUMBER(MATCH(Banco!$C9879,Analitico!$A:$A,0)),INDEX(Analitico!E:E,MATCH(Banco!$C9879,Analitico!$A:$A,0))&amp;"%",""),"")</f>
        <v/>
      </c>
      <c r="K9879" s="3" t="str">
        <f>IF($B9879="SINAPI",IF(ISNUMBER(MATCH(Banco!$C9879,Analitico!$A:$A,0)),INDEX(Analitico!F:F,MATCH(Banco!$C9879,Analitico!$A:$A,0))&amp;"%",""),"")</f>
        <v/>
      </c>
    </row>
    <row r="9880" spans="1:11" ht="22.5" x14ac:dyDescent="0.2">
      <c r="A9880" s="1" t="str">
        <f t="shared" si="155"/>
        <v>SINAPI 104008</v>
      </c>
      <c r="B9880" s="3" t="s">
        <v>21527</v>
      </c>
      <c r="C9880" s="3" t="s">
        <v>11202</v>
      </c>
      <c r="D9880" s="2" t="s">
        <v>18202</v>
      </c>
      <c r="E9880" s="3" t="s">
        <v>20622</v>
      </c>
      <c r="F9880" s="67" t="s">
        <v>21545</v>
      </c>
      <c r="G9880" s="67" t="s">
        <v>30756</v>
      </c>
      <c r="I9880" s="3" t="s">
        <v>6298</v>
      </c>
      <c r="J9880" s="3" t="str">
        <f>IF($B9880="SINAPI",IF(ISNUMBER(MATCH(Banco!$C9880,Analitico!$A:$A,0)),INDEX(Analitico!E:E,MATCH(Banco!$C9880,Analitico!$A:$A,0))&amp;"%",""),"")</f>
        <v/>
      </c>
      <c r="K9880" s="3" t="str">
        <f>IF($B9880="SINAPI",IF(ISNUMBER(MATCH(Banco!$C9880,Analitico!$A:$A,0)),INDEX(Analitico!F:F,MATCH(Banco!$C9880,Analitico!$A:$A,0))&amp;"%",""),"")</f>
        <v/>
      </c>
    </row>
    <row r="9881" spans="1:11" ht="22.5" x14ac:dyDescent="0.2">
      <c r="A9881" s="1" t="str">
        <f t="shared" si="155"/>
        <v>SINAPI 104009</v>
      </c>
      <c r="B9881" s="3" t="s">
        <v>21527</v>
      </c>
      <c r="C9881" s="3" t="s">
        <v>11203</v>
      </c>
      <c r="D9881" s="2" t="s">
        <v>18203</v>
      </c>
      <c r="E9881" s="3" t="s">
        <v>20622</v>
      </c>
      <c r="F9881" s="67" t="s">
        <v>21357</v>
      </c>
      <c r="G9881" s="67" t="s">
        <v>30804</v>
      </c>
      <c r="I9881" s="3" t="s">
        <v>6298</v>
      </c>
      <c r="J9881" s="3" t="str">
        <f>IF($B9881="SINAPI",IF(ISNUMBER(MATCH(Banco!$C9881,Analitico!$A:$A,0)),INDEX(Analitico!E:E,MATCH(Banco!$C9881,Analitico!$A:$A,0))&amp;"%",""),"")</f>
        <v/>
      </c>
      <c r="K9881" s="3" t="str">
        <f>IF($B9881="SINAPI",IF(ISNUMBER(MATCH(Banco!$C9881,Analitico!$A:$A,0)),INDEX(Analitico!F:F,MATCH(Banco!$C9881,Analitico!$A:$A,0))&amp;"%",""),"")</f>
        <v/>
      </c>
    </row>
    <row r="9882" spans="1:11" ht="22.5" x14ac:dyDescent="0.2">
      <c r="A9882" s="1" t="str">
        <f t="shared" si="155"/>
        <v>SINAPI 104011</v>
      </c>
      <c r="B9882" s="3" t="s">
        <v>21527</v>
      </c>
      <c r="C9882" s="3" t="s">
        <v>11204</v>
      </c>
      <c r="D9882" s="2" t="s">
        <v>18204</v>
      </c>
      <c r="E9882" s="3" t="s">
        <v>20622</v>
      </c>
      <c r="F9882" s="67" t="s">
        <v>5798</v>
      </c>
      <c r="G9882" s="67" t="s">
        <v>33591</v>
      </c>
      <c r="I9882" s="3" t="s">
        <v>6298</v>
      </c>
      <c r="J9882" s="3" t="str">
        <f>IF($B9882="SINAPI",IF(ISNUMBER(MATCH(Banco!$C9882,Analitico!$A:$A,0)),INDEX(Analitico!E:E,MATCH(Banco!$C9882,Analitico!$A:$A,0))&amp;"%",""),"")</f>
        <v/>
      </c>
      <c r="K9882" s="3" t="str">
        <f>IF($B9882="SINAPI",IF(ISNUMBER(MATCH(Banco!$C9882,Analitico!$A:$A,0)),INDEX(Analitico!F:F,MATCH(Banco!$C9882,Analitico!$A:$A,0))&amp;"%",""),"")</f>
        <v/>
      </c>
    </row>
    <row r="9883" spans="1:11" ht="22.5" x14ac:dyDescent="0.2">
      <c r="A9883" s="1" t="str">
        <f t="shared" si="155"/>
        <v>SINAPI 104012</v>
      </c>
      <c r="B9883" s="3" t="s">
        <v>21527</v>
      </c>
      <c r="C9883" s="3" t="s">
        <v>11205</v>
      </c>
      <c r="D9883" s="2" t="s">
        <v>18205</v>
      </c>
      <c r="E9883" s="3" t="s">
        <v>20622</v>
      </c>
      <c r="F9883" s="67" t="s">
        <v>33678</v>
      </c>
      <c r="G9883" s="67" t="s">
        <v>31680</v>
      </c>
      <c r="I9883" s="3" t="s">
        <v>6298</v>
      </c>
      <c r="J9883" s="3" t="str">
        <f>IF($B9883="SINAPI",IF(ISNUMBER(MATCH(Banco!$C9883,Analitico!$A:$A,0)),INDEX(Analitico!E:E,MATCH(Banco!$C9883,Analitico!$A:$A,0))&amp;"%",""),"")</f>
        <v/>
      </c>
      <c r="K9883" s="3" t="str">
        <f>IF($B9883="SINAPI",IF(ISNUMBER(MATCH(Banco!$C9883,Analitico!$A:$A,0)),INDEX(Analitico!F:F,MATCH(Banco!$C9883,Analitico!$A:$A,0))&amp;"%",""),"")</f>
        <v/>
      </c>
    </row>
    <row r="9884" spans="1:11" ht="22.5" x14ac:dyDescent="0.2">
      <c r="A9884" s="1" t="str">
        <f t="shared" si="155"/>
        <v>SINAPI 104014</v>
      </c>
      <c r="B9884" s="3" t="s">
        <v>21527</v>
      </c>
      <c r="C9884" s="3" t="s">
        <v>11206</v>
      </c>
      <c r="D9884" s="2" t="s">
        <v>18206</v>
      </c>
      <c r="E9884" s="3" t="s">
        <v>20622</v>
      </c>
      <c r="F9884" s="67" t="s">
        <v>4759</v>
      </c>
      <c r="G9884" s="67" t="s">
        <v>21702</v>
      </c>
      <c r="I9884" s="3" t="s">
        <v>6298</v>
      </c>
      <c r="J9884" s="3" t="str">
        <f>IF($B9884="SINAPI",IF(ISNUMBER(MATCH(Banco!$C9884,Analitico!$A:$A,0)),INDEX(Analitico!E:E,MATCH(Banco!$C9884,Analitico!$A:$A,0))&amp;"%",""),"")</f>
        <v/>
      </c>
      <c r="K9884" s="3" t="str">
        <f>IF($B9884="SINAPI",IF(ISNUMBER(MATCH(Banco!$C9884,Analitico!$A:$A,0)),INDEX(Analitico!F:F,MATCH(Banco!$C9884,Analitico!$A:$A,0))&amp;"%",""),"")</f>
        <v/>
      </c>
    </row>
    <row r="9885" spans="1:11" ht="22.5" x14ac:dyDescent="0.2">
      <c r="A9885" s="1" t="str">
        <f t="shared" si="155"/>
        <v>SINAPI 104015</v>
      </c>
      <c r="B9885" s="3" t="s">
        <v>21527</v>
      </c>
      <c r="C9885" s="3" t="s">
        <v>11207</v>
      </c>
      <c r="D9885" s="2" t="s">
        <v>18207</v>
      </c>
      <c r="E9885" s="3" t="s">
        <v>20622</v>
      </c>
      <c r="F9885" s="67" t="s">
        <v>6292</v>
      </c>
      <c r="G9885" s="67" t="s">
        <v>21093</v>
      </c>
      <c r="I9885" s="3" t="s">
        <v>6298</v>
      </c>
      <c r="J9885" s="3" t="str">
        <f>IF($B9885="SINAPI",IF(ISNUMBER(MATCH(Banco!$C9885,Analitico!$A:$A,0)),INDEX(Analitico!E:E,MATCH(Banco!$C9885,Analitico!$A:$A,0))&amp;"%",""),"")</f>
        <v/>
      </c>
      <c r="K9885" s="3" t="str">
        <f>IF($B9885="SINAPI",IF(ISNUMBER(MATCH(Banco!$C9885,Analitico!$A:$A,0)),INDEX(Analitico!F:F,MATCH(Banco!$C9885,Analitico!$A:$A,0))&amp;"%",""),"")</f>
        <v/>
      </c>
    </row>
    <row r="9886" spans="1:11" ht="22.5" x14ac:dyDescent="0.2">
      <c r="A9886" s="1" t="str">
        <f t="shared" si="155"/>
        <v>SINAPI 104016</v>
      </c>
      <c r="B9886" s="3" t="s">
        <v>21527</v>
      </c>
      <c r="C9886" s="3" t="s">
        <v>11208</v>
      </c>
      <c r="D9886" s="2" t="s">
        <v>18208</v>
      </c>
      <c r="E9886" s="3" t="s">
        <v>20622</v>
      </c>
      <c r="F9886" s="67" t="s">
        <v>36899</v>
      </c>
      <c r="G9886" s="67" t="s">
        <v>29991</v>
      </c>
      <c r="I9886" s="3" t="s">
        <v>6298</v>
      </c>
      <c r="J9886" s="3" t="str">
        <f>IF($B9886="SINAPI",IF(ISNUMBER(MATCH(Banco!$C9886,Analitico!$A:$A,0)),INDEX(Analitico!E:E,MATCH(Banco!$C9886,Analitico!$A:$A,0))&amp;"%",""),"")</f>
        <v/>
      </c>
      <c r="K9886" s="3" t="str">
        <f>IF($B9886="SINAPI",IF(ISNUMBER(MATCH(Banco!$C9886,Analitico!$A:$A,0)),INDEX(Analitico!F:F,MATCH(Banco!$C9886,Analitico!$A:$A,0))&amp;"%",""),"")</f>
        <v/>
      </c>
    </row>
    <row r="9887" spans="1:11" ht="22.5" x14ac:dyDescent="0.2">
      <c r="A9887" s="1" t="str">
        <f t="shared" si="155"/>
        <v>SINAPI 104017</v>
      </c>
      <c r="B9887" s="3" t="s">
        <v>21527</v>
      </c>
      <c r="C9887" s="3" t="s">
        <v>11209</v>
      </c>
      <c r="D9887" s="2" t="s">
        <v>18209</v>
      </c>
      <c r="E9887" s="3" t="s">
        <v>20622</v>
      </c>
      <c r="F9887" s="67" t="s">
        <v>33557</v>
      </c>
      <c r="G9887" s="67" t="s">
        <v>5715</v>
      </c>
      <c r="I9887" s="3" t="s">
        <v>6298</v>
      </c>
      <c r="J9887" s="3" t="str">
        <f>IF($B9887="SINAPI",IF(ISNUMBER(MATCH(Banco!$C9887,Analitico!$A:$A,0)),INDEX(Analitico!E:E,MATCH(Banco!$C9887,Analitico!$A:$A,0))&amp;"%",""),"")</f>
        <v/>
      </c>
      <c r="K9887" s="3" t="str">
        <f>IF($B9887="SINAPI",IF(ISNUMBER(MATCH(Banco!$C9887,Analitico!$A:$A,0)),INDEX(Analitico!F:F,MATCH(Banco!$C9887,Analitico!$A:$A,0))&amp;"%",""),"")</f>
        <v/>
      </c>
    </row>
    <row r="9888" spans="1:11" ht="22.5" x14ac:dyDescent="0.2">
      <c r="A9888" s="1" t="str">
        <f t="shared" si="155"/>
        <v>SINAPI 104018</v>
      </c>
      <c r="B9888" s="3" t="s">
        <v>21527</v>
      </c>
      <c r="C9888" s="3" t="s">
        <v>11210</v>
      </c>
      <c r="D9888" s="2" t="s">
        <v>18210</v>
      </c>
      <c r="E9888" s="3" t="s">
        <v>20622</v>
      </c>
      <c r="F9888" s="67" t="s">
        <v>5627</v>
      </c>
      <c r="G9888" s="67" t="s">
        <v>29490</v>
      </c>
      <c r="I9888" s="3" t="s">
        <v>6298</v>
      </c>
      <c r="J9888" s="3" t="str">
        <f>IF($B9888="SINAPI",IF(ISNUMBER(MATCH(Banco!$C9888,Analitico!$A:$A,0)),INDEX(Analitico!E:E,MATCH(Banco!$C9888,Analitico!$A:$A,0))&amp;"%",""),"")</f>
        <v/>
      </c>
      <c r="K9888" s="3" t="str">
        <f>IF($B9888="SINAPI",IF(ISNUMBER(MATCH(Banco!$C9888,Analitico!$A:$A,0)),INDEX(Analitico!F:F,MATCH(Banco!$C9888,Analitico!$A:$A,0))&amp;"%",""),"")</f>
        <v/>
      </c>
    </row>
    <row r="9889" spans="1:11" ht="22.5" x14ac:dyDescent="0.2">
      <c r="A9889" s="1" t="str">
        <f t="shared" si="155"/>
        <v>SINAPI 104019</v>
      </c>
      <c r="B9889" s="3" t="s">
        <v>21527</v>
      </c>
      <c r="C9889" s="3" t="s">
        <v>11211</v>
      </c>
      <c r="D9889" s="2" t="s">
        <v>18211</v>
      </c>
      <c r="E9889" s="3" t="s">
        <v>20622</v>
      </c>
      <c r="F9889" s="67" t="s">
        <v>39734</v>
      </c>
      <c r="G9889" s="67" t="s">
        <v>36917</v>
      </c>
      <c r="I9889" s="3" t="s">
        <v>6298</v>
      </c>
      <c r="J9889" s="3" t="str">
        <f>IF($B9889="SINAPI",IF(ISNUMBER(MATCH(Banco!$C9889,Analitico!$A:$A,0)),INDEX(Analitico!E:E,MATCH(Banco!$C9889,Analitico!$A:$A,0))&amp;"%",""),"")</f>
        <v/>
      </c>
      <c r="K9889" s="3" t="str">
        <f>IF($B9889="SINAPI",IF(ISNUMBER(MATCH(Banco!$C9889,Analitico!$A:$A,0)),INDEX(Analitico!F:F,MATCH(Banco!$C9889,Analitico!$A:$A,0))&amp;"%",""),"")</f>
        <v/>
      </c>
    </row>
    <row r="9890" spans="1:11" ht="22.5" x14ac:dyDescent="0.2">
      <c r="A9890" s="1" t="str">
        <f t="shared" si="155"/>
        <v>SINAPI 104020</v>
      </c>
      <c r="B9890" s="3" t="s">
        <v>21527</v>
      </c>
      <c r="C9890" s="3" t="s">
        <v>11212</v>
      </c>
      <c r="D9890" s="2" t="s">
        <v>18212</v>
      </c>
      <c r="E9890" s="3" t="s">
        <v>20622</v>
      </c>
      <c r="F9890" s="67" t="s">
        <v>39735</v>
      </c>
      <c r="G9890" s="67" t="s">
        <v>36918</v>
      </c>
      <c r="I9890" s="3" t="s">
        <v>6298</v>
      </c>
      <c r="J9890" s="3" t="str">
        <f>IF($B9890="SINAPI",IF(ISNUMBER(MATCH(Banco!$C9890,Analitico!$A:$A,0)),INDEX(Analitico!E:E,MATCH(Banco!$C9890,Analitico!$A:$A,0))&amp;"%",""),"")</f>
        <v/>
      </c>
      <c r="K9890" s="3" t="str">
        <f>IF($B9890="SINAPI",IF(ISNUMBER(MATCH(Banco!$C9890,Analitico!$A:$A,0)),INDEX(Analitico!F:F,MATCH(Banco!$C9890,Analitico!$A:$A,0))&amp;"%",""),"")</f>
        <v/>
      </c>
    </row>
    <row r="9891" spans="1:11" ht="22.5" x14ac:dyDescent="0.2">
      <c r="A9891" s="1" t="str">
        <f t="shared" ref="A9891:A9954" si="156">CONCATENAR</f>
        <v>SINAPI 104022</v>
      </c>
      <c r="B9891" s="3" t="s">
        <v>21527</v>
      </c>
      <c r="C9891" s="3" t="s">
        <v>11213</v>
      </c>
      <c r="D9891" s="2" t="s">
        <v>18213</v>
      </c>
      <c r="E9891" s="3" t="s">
        <v>20622</v>
      </c>
      <c r="F9891" s="67" t="s">
        <v>34428</v>
      </c>
      <c r="G9891" s="67" t="s">
        <v>32062</v>
      </c>
      <c r="I9891" s="3" t="s">
        <v>6298</v>
      </c>
      <c r="J9891" s="3" t="str">
        <f>IF($B9891="SINAPI",IF(ISNUMBER(MATCH(Banco!$C9891,Analitico!$A:$A,0)),INDEX(Analitico!E:E,MATCH(Banco!$C9891,Analitico!$A:$A,0))&amp;"%",""),"")</f>
        <v/>
      </c>
      <c r="K9891" s="3" t="str">
        <f>IF($B9891="SINAPI",IF(ISNUMBER(MATCH(Banco!$C9891,Analitico!$A:$A,0)),INDEX(Analitico!F:F,MATCH(Banco!$C9891,Analitico!$A:$A,0))&amp;"%",""),"")</f>
        <v/>
      </c>
    </row>
    <row r="9892" spans="1:11" ht="22.5" x14ac:dyDescent="0.2">
      <c r="A9892" s="1" t="str">
        <f t="shared" si="156"/>
        <v>SINAPI 104023</v>
      </c>
      <c r="B9892" s="3" t="s">
        <v>21527</v>
      </c>
      <c r="C9892" s="3" t="s">
        <v>11214</v>
      </c>
      <c r="D9892" s="2" t="s">
        <v>18214</v>
      </c>
      <c r="E9892" s="3" t="s">
        <v>20622</v>
      </c>
      <c r="F9892" s="67" t="s">
        <v>39736</v>
      </c>
      <c r="G9892" s="67" t="s">
        <v>4575</v>
      </c>
      <c r="I9892" s="3" t="s">
        <v>6298</v>
      </c>
      <c r="J9892" s="3" t="str">
        <f>IF($B9892="SINAPI",IF(ISNUMBER(MATCH(Banco!$C9892,Analitico!$A:$A,0)),INDEX(Analitico!E:E,MATCH(Banco!$C9892,Analitico!$A:$A,0))&amp;"%",""),"")</f>
        <v/>
      </c>
      <c r="K9892" s="3" t="str">
        <f>IF($B9892="SINAPI",IF(ISNUMBER(MATCH(Banco!$C9892,Analitico!$A:$A,0)),INDEX(Analitico!F:F,MATCH(Banco!$C9892,Analitico!$A:$A,0))&amp;"%",""),"")</f>
        <v/>
      </c>
    </row>
    <row r="9893" spans="1:11" ht="22.5" x14ac:dyDescent="0.2">
      <c r="A9893" s="1" t="str">
        <f t="shared" si="156"/>
        <v>SINAPI 104024</v>
      </c>
      <c r="B9893" s="3" t="s">
        <v>21527</v>
      </c>
      <c r="C9893" s="3" t="s">
        <v>11215</v>
      </c>
      <c r="D9893" s="2" t="s">
        <v>18215</v>
      </c>
      <c r="E9893" s="3" t="s">
        <v>20622</v>
      </c>
      <c r="F9893" s="67" t="s">
        <v>29583</v>
      </c>
      <c r="G9893" s="67" t="s">
        <v>21070</v>
      </c>
      <c r="I9893" s="3" t="s">
        <v>6298</v>
      </c>
      <c r="J9893" s="3" t="str">
        <f>IF($B9893="SINAPI",IF(ISNUMBER(MATCH(Banco!$C9893,Analitico!$A:$A,0)),INDEX(Analitico!E:E,MATCH(Banco!$C9893,Analitico!$A:$A,0))&amp;"%",""),"")</f>
        <v/>
      </c>
      <c r="K9893" s="3" t="str">
        <f>IF($B9893="SINAPI",IF(ISNUMBER(MATCH(Banco!$C9893,Analitico!$A:$A,0)),INDEX(Analitico!F:F,MATCH(Banco!$C9893,Analitico!$A:$A,0))&amp;"%",""),"")</f>
        <v/>
      </c>
    </row>
    <row r="9894" spans="1:11" ht="22.5" x14ac:dyDescent="0.2">
      <c r="A9894" s="1" t="str">
        <f t="shared" si="156"/>
        <v>SINAPI 104025</v>
      </c>
      <c r="B9894" s="3" t="s">
        <v>21527</v>
      </c>
      <c r="C9894" s="3" t="s">
        <v>11216</v>
      </c>
      <c r="D9894" s="2" t="s">
        <v>18216</v>
      </c>
      <c r="E9894" s="3" t="s">
        <v>20622</v>
      </c>
      <c r="F9894" s="67" t="s">
        <v>21482</v>
      </c>
      <c r="G9894" s="67" t="s">
        <v>21297</v>
      </c>
      <c r="I9894" s="3" t="s">
        <v>6298</v>
      </c>
      <c r="J9894" s="3" t="str">
        <f>IF($B9894="SINAPI",IF(ISNUMBER(MATCH(Banco!$C9894,Analitico!$A:$A,0)),INDEX(Analitico!E:E,MATCH(Banco!$C9894,Analitico!$A:$A,0))&amp;"%",""),"")</f>
        <v/>
      </c>
      <c r="K9894" s="3" t="str">
        <f>IF($B9894="SINAPI",IF(ISNUMBER(MATCH(Banco!$C9894,Analitico!$A:$A,0)),INDEX(Analitico!F:F,MATCH(Banco!$C9894,Analitico!$A:$A,0))&amp;"%",""),"")</f>
        <v/>
      </c>
    </row>
    <row r="9895" spans="1:11" ht="22.5" x14ac:dyDescent="0.2">
      <c r="A9895" s="1" t="str">
        <f t="shared" si="156"/>
        <v>SINAPI 104026</v>
      </c>
      <c r="B9895" s="3" t="s">
        <v>21527</v>
      </c>
      <c r="C9895" s="3" t="s">
        <v>11217</v>
      </c>
      <c r="D9895" s="2" t="s">
        <v>18217</v>
      </c>
      <c r="E9895" s="3" t="s">
        <v>20622</v>
      </c>
      <c r="F9895" s="67" t="s">
        <v>30735</v>
      </c>
      <c r="G9895" s="67" t="s">
        <v>21047</v>
      </c>
      <c r="I9895" s="3" t="s">
        <v>6298</v>
      </c>
      <c r="J9895" s="3" t="str">
        <f>IF($B9895="SINAPI",IF(ISNUMBER(MATCH(Banco!$C9895,Analitico!$A:$A,0)),INDEX(Analitico!E:E,MATCH(Banco!$C9895,Analitico!$A:$A,0))&amp;"%",""),"")</f>
        <v/>
      </c>
      <c r="K9895" s="3" t="str">
        <f>IF($B9895="SINAPI",IF(ISNUMBER(MATCH(Banco!$C9895,Analitico!$A:$A,0)),INDEX(Analitico!F:F,MATCH(Banco!$C9895,Analitico!$A:$A,0))&amp;"%",""),"")</f>
        <v/>
      </c>
    </row>
    <row r="9896" spans="1:11" ht="22.5" x14ac:dyDescent="0.2">
      <c r="A9896" s="1" t="str">
        <f t="shared" si="156"/>
        <v>SINAPI 104027</v>
      </c>
      <c r="B9896" s="3" t="s">
        <v>21527</v>
      </c>
      <c r="C9896" s="3" t="s">
        <v>11218</v>
      </c>
      <c r="D9896" s="2" t="s">
        <v>18218</v>
      </c>
      <c r="E9896" s="3" t="s">
        <v>20622</v>
      </c>
      <c r="F9896" s="67" t="s">
        <v>21579</v>
      </c>
      <c r="G9896" s="67" t="s">
        <v>29954</v>
      </c>
      <c r="I9896" s="3" t="s">
        <v>6298</v>
      </c>
      <c r="J9896" s="3" t="str">
        <f>IF($B9896="SINAPI",IF(ISNUMBER(MATCH(Banco!$C9896,Analitico!$A:$A,0)),INDEX(Analitico!E:E,MATCH(Banco!$C9896,Analitico!$A:$A,0))&amp;"%",""),"")</f>
        <v/>
      </c>
      <c r="K9896" s="3" t="str">
        <f>IF($B9896="SINAPI",IF(ISNUMBER(MATCH(Banco!$C9896,Analitico!$A:$A,0)),INDEX(Analitico!F:F,MATCH(Banco!$C9896,Analitico!$A:$A,0))&amp;"%",""),"")</f>
        <v/>
      </c>
    </row>
    <row r="9897" spans="1:11" ht="22.5" x14ac:dyDescent="0.2">
      <c r="A9897" s="1" t="str">
        <f t="shared" si="156"/>
        <v>SINAPI 104028</v>
      </c>
      <c r="B9897" s="3" t="s">
        <v>21527</v>
      </c>
      <c r="C9897" s="3" t="s">
        <v>11219</v>
      </c>
      <c r="D9897" s="2" t="s">
        <v>18219</v>
      </c>
      <c r="E9897" s="3" t="s">
        <v>20622</v>
      </c>
      <c r="F9897" s="67" t="s">
        <v>39737</v>
      </c>
      <c r="G9897" s="67" t="s">
        <v>36919</v>
      </c>
      <c r="I9897" s="3" t="s">
        <v>6298</v>
      </c>
      <c r="J9897" s="3" t="str">
        <f>IF($B9897="SINAPI",IF(ISNUMBER(MATCH(Banco!$C9897,Analitico!$A:$A,0)),INDEX(Analitico!E:E,MATCH(Banco!$C9897,Analitico!$A:$A,0))&amp;"%",""),"")</f>
        <v/>
      </c>
      <c r="K9897" s="3" t="str">
        <f>IF($B9897="SINAPI",IF(ISNUMBER(MATCH(Banco!$C9897,Analitico!$A:$A,0)),INDEX(Analitico!F:F,MATCH(Banco!$C9897,Analitico!$A:$A,0))&amp;"%",""),"")</f>
        <v/>
      </c>
    </row>
    <row r="9898" spans="1:11" ht="22.5" x14ac:dyDescent="0.2">
      <c r="A9898" s="1" t="str">
        <f t="shared" si="156"/>
        <v>SINAPI 104029</v>
      </c>
      <c r="B9898" s="3" t="s">
        <v>21527</v>
      </c>
      <c r="C9898" s="3" t="s">
        <v>11220</v>
      </c>
      <c r="D9898" s="2" t="s">
        <v>18220</v>
      </c>
      <c r="E9898" s="3" t="s">
        <v>20622</v>
      </c>
      <c r="F9898" s="67" t="s">
        <v>5880</v>
      </c>
      <c r="G9898" s="67" t="s">
        <v>36920</v>
      </c>
      <c r="I9898" s="3" t="s">
        <v>6298</v>
      </c>
      <c r="J9898" s="3" t="str">
        <f>IF($B9898="SINAPI",IF(ISNUMBER(MATCH(Banco!$C9898,Analitico!$A:$A,0)),INDEX(Analitico!E:E,MATCH(Banco!$C9898,Analitico!$A:$A,0))&amp;"%",""),"")</f>
        <v/>
      </c>
      <c r="K9898" s="3" t="str">
        <f>IF($B9898="SINAPI",IF(ISNUMBER(MATCH(Banco!$C9898,Analitico!$A:$A,0)),INDEX(Analitico!F:F,MATCH(Banco!$C9898,Analitico!$A:$A,0))&amp;"%",""),"")</f>
        <v/>
      </c>
    </row>
    <row r="9899" spans="1:11" ht="22.5" x14ac:dyDescent="0.2">
      <c r="A9899" s="1" t="str">
        <f t="shared" si="156"/>
        <v>SINAPI 104030</v>
      </c>
      <c r="B9899" s="3" t="s">
        <v>21527</v>
      </c>
      <c r="C9899" s="3" t="s">
        <v>11221</v>
      </c>
      <c r="D9899" s="2" t="s">
        <v>18221</v>
      </c>
      <c r="E9899" s="3" t="s">
        <v>20622</v>
      </c>
      <c r="F9899" s="67" t="s">
        <v>5390</v>
      </c>
      <c r="G9899" s="67" t="s">
        <v>21097</v>
      </c>
      <c r="I9899" s="3" t="s">
        <v>6298</v>
      </c>
      <c r="J9899" s="3" t="str">
        <f>IF($B9899="SINAPI",IF(ISNUMBER(MATCH(Banco!$C9899,Analitico!$A:$A,0)),INDEX(Analitico!E:E,MATCH(Banco!$C9899,Analitico!$A:$A,0))&amp;"%",""),"")</f>
        <v/>
      </c>
      <c r="K9899" s="3" t="str">
        <f>IF($B9899="SINAPI",IF(ISNUMBER(MATCH(Banco!$C9899,Analitico!$A:$A,0)),INDEX(Analitico!F:F,MATCH(Banco!$C9899,Analitico!$A:$A,0))&amp;"%",""),"")</f>
        <v/>
      </c>
    </row>
    <row r="9900" spans="1:11" ht="22.5" x14ac:dyDescent="0.2">
      <c r="A9900" s="1" t="str">
        <f t="shared" si="156"/>
        <v>SINAPI 104159</v>
      </c>
      <c r="B9900" s="3" t="s">
        <v>21527</v>
      </c>
      <c r="C9900" s="3" t="s">
        <v>11222</v>
      </c>
      <c r="D9900" s="2" t="s">
        <v>18222</v>
      </c>
      <c r="E9900" s="3" t="s">
        <v>20622</v>
      </c>
      <c r="F9900" s="67" t="s">
        <v>32345</v>
      </c>
      <c r="G9900" s="67" t="s">
        <v>31900</v>
      </c>
      <c r="I9900" s="3" t="s">
        <v>6298</v>
      </c>
      <c r="J9900" s="3" t="str">
        <f>IF($B9900="SINAPI",IF(ISNUMBER(MATCH(Banco!$C9900,Analitico!$A:$A,0)),INDEX(Analitico!E:E,MATCH(Banco!$C9900,Analitico!$A:$A,0))&amp;"%",""),"")</f>
        <v/>
      </c>
      <c r="K9900" s="3" t="str">
        <f>IF($B9900="SINAPI",IF(ISNUMBER(MATCH(Banco!$C9900,Analitico!$A:$A,0)),INDEX(Analitico!F:F,MATCH(Banco!$C9900,Analitico!$A:$A,0))&amp;"%",""),"")</f>
        <v/>
      </c>
    </row>
    <row r="9901" spans="1:11" ht="22.5" x14ac:dyDescent="0.2">
      <c r="A9901" s="1" t="str">
        <f t="shared" si="156"/>
        <v>SINAPI 104167</v>
      </c>
      <c r="B9901" s="3" t="s">
        <v>21527</v>
      </c>
      <c r="C9901" s="3" t="s">
        <v>11223</v>
      </c>
      <c r="D9901" s="2" t="s">
        <v>18223</v>
      </c>
      <c r="E9901" s="3" t="s">
        <v>20622</v>
      </c>
      <c r="F9901" s="67" t="s">
        <v>39738</v>
      </c>
      <c r="G9901" s="67" t="s">
        <v>20685</v>
      </c>
      <c r="I9901" s="3" t="s">
        <v>6298</v>
      </c>
      <c r="J9901" s="3" t="str">
        <f>IF($B9901="SINAPI",IF(ISNUMBER(MATCH(Banco!$C9901,Analitico!$A:$A,0)),INDEX(Analitico!E:E,MATCH(Banco!$C9901,Analitico!$A:$A,0))&amp;"%",""),"")</f>
        <v/>
      </c>
      <c r="K9901" s="3" t="str">
        <f>IF($B9901="SINAPI",IF(ISNUMBER(MATCH(Banco!$C9901,Analitico!$A:$A,0)),INDEX(Analitico!F:F,MATCH(Banco!$C9901,Analitico!$A:$A,0))&amp;"%",""),"")</f>
        <v/>
      </c>
    </row>
    <row r="9902" spans="1:11" ht="22.5" x14ac:dyDescent="0.2">
      <c r="A9902" s="1" t="str">
        <f t="shared" si="156"/>
        <v>SINAPI 104168</v>
      </c>
      <c r="B9902" s="3" t="s">
        <v>21527</v>
      </c>
      <c r="C9902" s="3" t="s">
        <v>11224</v>
      </c>
      <c r="D9902" s="2" t="s">
        <v>18224</v>
      </c>
      <c r="E9902" s="3" t="s">
        <v>20622</v>
      </c>
      <c r="F9902" s="67" t="s">
        <v>39739</v>
      </c>
      <c r="G9902" s="67" t="s">
        <v>36921</v>
      </c>
      <c r="I9902" s="3" t="s">
        <v>6298</v>
      </c>
      <c r="J9902" s="3" t="str">
        <f>IF($B9902="SINAPI",IF(ISNUMBER(MATCH(Banco!$C9902,Analitico!$A:$A,0)),INDEX(Analitico!E:E,MATCH(Banco!$C9902,Analitico!$A:$A,0))&amp;"%",""),"")</f>
        <v/>
      </c>
      <c r="K9902" s="3" t="str">
        <f>IF($B9902="SINAPI",IF(ISNUMBER(MATCH(Banco!$C9902,Analitico!$A:$A,0)),INDEX(Analitico!F:F,MATCH(Banco!$C9902,Analitico!$A:$A,0))&amp;"%",""),"")</f>
        <v/>
      </c>
    </row>
    <row r="9903" spans="1:11" ht="22.5" x14ac:dyDescent="0.2">
      <c r="A9903" s="1" t="str">
        <f t="shared" si="156"/>
        <v>SINAPI 104169</v>
      </c>
      <c r="B9903" s="3" t="s">
        <v>21527</v>
      </c>
      <c r="C9903" s="3" t="s">
        <v>11225</v>
      </c>
      <c r="D9903" s="2" t="s">
        <v>18225</v>
      </c>
      <c r="E9903" s="3" t="s">
        <v>20622</v>
      </c>
      <c r="F9903" s="67" t="s">
        <v>31576</v>
      </c>
      <c r="G9903" s="67" t="s">
        <v>34785</v>
      </c>
      <c r="I9903" s="3" t="s">
        <v>6298</v>
      </c>
      <c r="J9903" s="3" t="str">
        <f>IF($B9903="SINAPI",IF(ISNUMBER(MATCH(Banco!$C9903,Analitico!$A:$A,0)),INDEX(Analitico!E:E,MATCH(Banco!$C9903,Analitico!$A:$A,0))&amp;"%",""),"")</f>
        <v/>
      </c>
      <c r="K9903" s="3" t="str">
        <f>IF($B9903="SINAPI",IF(ISNUMBER(MATCH(Banco!$C9903,Analitico!$A:$A,0)),INDEX(Analitico!F:F,MATCH(Banco!$C9903,Analitico!$A:$A,0))&amp;"%",""),"")</f>
        <v/>
      </c>
    </row>
    <row r="9904" spans="1:11" ht="22.5" x14ac:dyDescent="0.2">
      <c r="A9904" s="1" t="str">
        <f t="shared" si="156"/>
        <v>SINAPI 104170</v>
      </c>
      <c r="B9904" s="3" t="s">
        <v>21527</v>
      </c>
      <c r="C9904" s="3" t="s">
        <v>11226</v>
      </c>
      <c r="D9904" s="2" t="s">
        <v>18226</v>
      </c>
      <c r="E9904" s="3" t="s">
        <v>20622</v>
      </c>
      <c r="F9904" s="67" t="s">
        <v>31587</v>
      </c>
      <c r="G9904" s="67" t="s">
        <v>31817</v>
      </c>
      <c r="I9904" s="3" t="s">
        <v>6298</v>
      </c>
      <c r="J9904" s="3" t="str">
        <f>IF($B9904="SINAPI",IF(ISNUMBER(MATCH(Banco!$C9904,Analitico!$A:$A,0)),INDEX(Analitico!E:E,MATCH(Banco!$C9904,Analitico!$A:$A,0))&amp;"%",""),"")</f>
        <v/>
      </c>
      <c r="K9904" s="3" t="str">
        <f>IF($B9904="SINAPI",IF(ISNUMBER(MATCH(Banco!$C9904,Analitico!$A:$A,0)),INDEX(Analitico!F:F,MATCH(Banco!$C9904,Analitico!$A:$A,0))&amp;"%",""),"")</f>
        <v/>
      </c>
    </row>
    <row r="9905" spans="1:11" ht="22.5" x14ac:dyDescent="0.2">
      <c r="A9905" s="1" t="str">
        <f t="shared" si="156"/>
        <v>SINAPI 104171</v>
      </c>
      <c r="B9905" s="3" t="s">
        <v>21527</v>
      </c>
      <c r="C9905" s="3" t="s">
        <v>11227</v>
      </c>
      <c r="D9905" s="2" t="s">
        <v>18227</v>
      </c>
      <c r="E9905" s="3" t="s">
        <v>20622</v>
      </c>
      <c r="F9905" s="67" t="s">
        <v>39740</v>
      </c>
      <c r="G9905" s="67" t="s">
        <v>36922</v>
      </c>
      <c r="I9905" s="3" t="s">
        <v>6298</v>
      </c>
      <c r="J9905" s="3" t="str">
        <f>IF($B9905="SINAPI",IF(ISNUMBER(MATCH(Banco!$C9905,Analitico!$A:$A,0)),INDEX(Analitico!E:E,MATCH(Banco!$C9905,Analitico!$A:$A,0))&amp;"%",""),"")</f>
        <v/>
      </c>
      <c r="K9905" s="3" t="str">
        <f>IF($B9905="SINAPI",IF(ISNUMBER(MATCH(Banco!$C9905,Analitico!$A:$A,0)),INDEX(Analitico!F:F,MATCH(Banco!$C9905,Analitico!$A:$A,0))&amp;"%",""),"")</f>
        <v/>
      </c>
    </row>
    <row r="9906" spans="1:11" ht="22.5" x14ac:dyDescent="0.2">
      <c r="A9906" s="1" t="str">
        <f t="shared" si="156"/>
        <v>SINAPI 104172</v>
      </c>
      <c r="B9906" s="3" t="s">
        <v>21527</v>
      </c>
      <c r="C9906" s="3" t="s">
        <v>11228</v>
      </c>
      <c r="D9906" s="2" t="s">
        <v>18228</v>
      </c>
      <c r="E9906" s="3" t="s">
        <v>20622</v>
      </c>
      <c r="F9906" s="67" t="s">
        <v>39741</v>
      </c>
      <c r="G9906" s="67" t="s">
        <v>36923</v>
      </c>
      <c r="I9906" s="3" t="s">
        <v>6298</v>
      </c>
      <c r="J9906" s="3" t="str">
        <f>IF($B9906="SINAPI",IF(ISNUMBER(MATCH(Banco!$C9906,Analitico!$A:$A,0)),INDEX(Analitico!E:E,MATCH(Banco!$C9906,Analitico!$A:$A,0))&amp;"%",""),"")</f>
        <v/>
      </c>
      <c r="K9906" s="3" t="str">
        <f>IF($B9906="SINAPI",IF(ISNUMBER(MATCH(Banco!$C9906,Analitico!$A:$A,0)),INDEX(Analitico!F:F,MATCH(Banco!$C9906,Analitico!$A:$A,0))&amp;"%",""),"")</f>
        <v/>
      </c>
    </row>
    <row r="9907" spans="1:11" ht="22.5" x14ac:dyDescent="0.2">
      <c r="A9907" s="1" t="str">
        <f t="shared" si="156"/>
        <v>SINAPI 104173</v>
      </c>
      <c r="B9907" s="3" t="s">
        <v>21527</v>
      </c>
      <c r="C9907" s="3" t="s">
        <v>11229</v>
      </c>
      <c r="D9907" s="2" t="s">
        <v>18229</v>
      </c>
      <c r="E9907" s="3" t="s">
        <v>20622</v>
      </c>
      <c r="F9907" s="67" t="s">
        <v>28866</v>
      </c>
      <c r="G9907" s="67" t="s">
        <v>29790</v>
      </c>
      <c r="I9907" s="3" t="s">
        <v>6298</v>
      </c>
      <c r="J9907" s="3" t="str">
        <f>IF($B9907="SINAPI",IF(ISNUMBER(MATCH(Banco!$C9907,Analitico!$A:$A,0)),INDEX(Analitico!E:E,MATCH(Banco!$C9907,Analitico!$A:$A,0))&amp;"%",""),"")</f>
        <v/>
      </c>
      <c r="K9907" s="3" t="str">
        <f>IF($B9907="SINAPI",IF(ISNUMBER(MATCH(Banco!$C9907,Analitico!$A:$A,0)),INDEX(Analitico!F:F,MATCH(Banco!$C9907,Analitico!$A:$A,0))&amp;"%",""),"")</f>
        <v/>
      </c>
    </row>
    <row r="9908" spans="1:11" ht="22.5" x14ac:dyDescent="0.2">
      <c r="A9908" s="1" t="str">
        <f t="shared" si="156"/>
        <v>SINAPI 104174</v>
      </c>
      <c r="B9908" s="3" t="s">
        <v>21527</v>
      </c>
      <c r="C9908" s="3" t="s">
        <v>11230</v>
      </c>
      <c r="D9908" s="2" t="s">
        <v>18230</v>
      </c>
      <c r="E9908" s="3" t="s">
        <v>20622</v>
      </c>
      <c r="F9908" s="67" t="s">
        <v>39742</v>
      </c>
      <c r="G9908" s="67" t="s">
        <v>36924</v>
      </c>
      <c r="I9908" s="3" t="s">
        <v>6298</v>
      </c>
      <c r="J9908" s="3" t="str">
        <f>IF($B9908="SINAPI",IF(ISNUMBER(MATCH(Banco!$C9908,Analitico!$A:$A,0)),INDEX(Analitico!E:E,MATCH(Banco!$C9908,Analitico!$A:$A,0))&amp;"%",""),"")</f>
        <v/>
      </c>
      <c r="K9908" s="3" t="str">
        <f>IF($B9908="SINAPI",IF(ISNUMBER(MATCH(Banco!$C9908,Analitico!$A:$A,0)),INDEX(Analitico!F:F,MATCH(Banco!$C9908,Analitico!$A:$A,0))&amp;"%",""),"")</f>
        <v/>
      </c>
    </row>
    <row r="9909" spans="1:11" ht="22.5" x14ac:dyDescent="0.2">
      <c r="A9909" s="1" t="str">
        <f t="shared" si="156"/>
        <v>SINAPI 104175</v>
      </c>
      <c r="B9909" s="3" t="s">
        <v>21527</v>
      </c>
      <c r="C9909" s="3" t="s">
        <v>11231</v>
      </c>
      <c r="D9909" s="2" t="s">
        <v>18231</v>
      </c>
      <c r="E9909" s="3" t="s">
        <v>20622</v>
      </c>
      <c r="F9909" s="67" t="s">
        <v>39743</v>
      </c>
      <c r="G9909" s="67" t="s">
        <v>36925</v>
      </c>
      <c r="I9909" s="3" t="s">
        <v>6298</v>
      </c>
      <c r="J9909" s="3" t="str">
        <f>IF($B9909="SINAPI",IF(ISNUMBER(MATCH(Banco!$C9909,Analitico!$A:$A,0)),INDEX(Analitico!E:E,MATCH(Banco!$C9909,Analitico!$A:$A,0))&amp;"%",""),"")</f>
        <v/>
      </c>
      <c r="K9909" s="3" t="str">
        <f>IF($B9909="SINAPI",IF(ISNUMBER(MATCH(Banco!$C9909,Analitico!$A:$A,0)),INDEX(Analitico!F:F,MATCH(Banco!$C9909,Analitico!$A:$A,0))&amp;"%",""),"")</f>
        <v/>
      </c>
    </row>
    <row r="9910" spans="1:11" ht="22.5" x14ac:dyDescent="0.2">
      <c r="A9910" s="1" t="str">
        <f t="shared" si="156"/>
        <v>SINAPI 104176</v>
      </c>
      <c r="B9910" s="3" t="s">
        <v>21527</v>
      </c>
      <c r="C9910" s="3" t="s">
        <v>11232</v>
      </c>
      <c r="D9910" s="2" t="s">
        <v>18232</v>
      </c>
      <c r="E9910" s="3" t="s">
        <v>20622</v>
      </c>
      <c r="F9910" s="67" t="s">
        <v>39744</v>
      </c>
      <c r="G9910" s="67" t="s">
        <v>36926</v>
      </c>
      <c r="I9910" s="3" t="s">
        <v>6298</v>
      </c>
      <c r="J9910" s="3" t="str">
        <f>IF($B9910="SINAPI",IF(ISNUMBER(MATCH(Banco!$C9910,Analitico!$A:$A,0)),INDEX(Analitico!E:E,MATCH(Banco!$C9910,Analitico!$A:$A,0))&amp;"%",""),"")</f>
        <v/>
      </c>
      <c r="K9910" s="3" t="str">
        <f>IF($B9910="SINAPI",IF(ISNUMBER(MATCH(Banco!$C9910,Analitico!$A:$A,0)),INDEX(Analitico!F:F,MATCH(Banco!$C9910,Analitico!$A:$A,0))&amp;"%",""),"")</f>
        <v/>
      </c>
    </row>
    <row r="9911" spans="1:11" ht="22.5" x14ac:dyDescent="0.2">
      <c r="A9911" s="1" t="str">
        <f t="shared" si="156"/>
        <v>SINAPI 104177</v>
      </c>
      <c r="B9911" s="3" t="s">
        <v>21527</v>
      </c>
      <c r="C9911" s="3" t="s">
        <v>11233</v>
      </c>
      <c r="D9911" s="2" t="s">
        <v>18233</v>
      </c>
      <c r="E9911" s="3" t="s">
        <v>20622</v>
      </c>
      <c r="F9911" s="67" t="s">
        <v>39745</v>
      </c>
      <c r="G9911" s="67" t="s">
        <v>36927</v>
      </c>
      <c r="I9911" s="3" t="s">
        <v>6298</v>
      </c>
      <c r="J9911" s="3" t="str">
        <f>IF($B9911="SINAPI",IF(ISNUMBER(MATCH(Banco!$C9911,Analitico!$A:$A,0)),INDEX(Analitico!E:E,MATCH(Banco!$C9911,Analitico!$A:$A,0))&amp;"%",""),"")</f>
        <v/>
      </c>
      <c r="K9911" s="3" t="str">
        <f>IF($B9911="SINAPI",IF(ISNUMBER(MATCH(Banco!$C9911,Analitico!$A:$A,0)),INDEX(Analitico!F:F,MATCH(Banco!$C9911,Analitico!$A:$A,0))&amp;"%",""),"")</f>
        <v/>
      </c>
    </row>
    <row r="9912" spans="1:11" ht="22.5" x14ac:dyDescent="0.2">
      <c r="A9912" s="1" t="str">
        <f t="shared" si="156"/>
        <v>SINAPI 104178</v>
      </c>
      <c r="B9912" s="3" t="s">
        <v>21527</v>
      </c>
      <c r="C9912" s="3" t="s">
        <v>11234</v>
      </c>
      <c r="D9912" s="2" t="s">
        <v>18234</v>
      </c>
      <c r="E9912" s="3" t="s">
        <v>20622</v>
      </c>
      <c r="F9912" s="67" t="s">
        <v>31916</v>
      </c>
      <c r="G9912" s="67" t="s">
        <v>5812</v>
      </c>
      <c r="I9912" s="3" t="s">
        <v>6298</v>
      </c>
      <c r="J9912" s="3" t="str">
        <f>IF($B9912="SINAPI",IF(ISNUMBER(MATCH(Banco!$C9912,Analitico!$A:$A,0)),INDEX(Analitico!E:E,MATCH(Banco!$C9912,Analitico!$A:$A,0))&amp;"%",""),"")</f>
        <v/>
      </c>
      <c r="K9912" s="3" t="str">
        <f>IF($B9912="SINAPI",IF(ISNUMBER(MATCH(Banco!$C9912,Analitico!$A:$A,0)),INDEX(Analitico!F:F,MATCH(Banco!$C9912,Analitico!$A:$A,0))&amp;"%",""),"")</f>
        <v/>
      </c>
    </row>
    <row r="9913" spans="1:11" ht="22.5" x14ac:dyDescent="0.2">
      <c r="A9913" s="1" t="str">
        <f t="shared" si="156"/>
        <v>SINAPI 104179</v>
      </c>
      <c r="B9913" s="3" t="s">
        <v>21527</v>
      </c>
      <c r="C9913" s="3" t="s">
        <v>11235</v>
      </c>
      <c r="D9913" s="2" t="s">
        <v>18235</v>
      </c>
      <c r="E9913" s="3" t="s">
        <v>20622</v>
      </c>
      <c r="F9913" s="67" t="s">
        <v>39746</v>
      </c>
      <c r="G9913" s="67" t="s">
        <v>30055</v>
      </c>
      <c r="I9913" s="3" t="s">
        <v>6298</v>
      </c>
      <c r="J9913" s="3" t="str">
        <f>IF($B9913="SINAPI",IF(ISNUMBER(MATCH(Banco!$C9913,Analitico!$A:$A,0)),INDEX(Analitico!E:E,MATCH(Banco!$C9913,Analitico!$A:$A,0))&amp;"%",""),"")</f>
        <v/>
      </c>
      <c r="K9913" s="3" t="str">
        <f>IF($B9913="SINAPI",IF(ISNUMBER(MATCH(Banco!$C9913,Analitico!$A:$A,0)),INDEX(Analitico!F:F,MATCH(Banco!$C9913,Analitico!$A:$A,0))&amp;"%",""),"")</f>
        <v/>
      </c>
    </row>
    <row r="9914" spans="1:11" ht="22.5" x14ac:dyDescent="0.2">
      <c r="A9914" s="1" t="str">
        <f t="shared" si="156"/>
        <v>SINAPI 104191</v>
      </c>
      <c r="B9914" s="3" t="s">
        <v>21527</v>
      </c>
      <c r="C9914" s="3" t="s">
        <v>11236</v>
      </c>
      <c r="D9914" s="2" t="s">
        <v>18236</v>
      </c>
      <c r="E9914" s="3" t="s">
        <v>20622</v>
      </c>
      <c r="F9914" s="67" t="s">
        <v>5944</v>
      </c>
      <c r="G9914" s="67" t="s">
        <v>29690</v>
      </c>
      <c r="I9914" s="3" t="s">
        <v>6300</v>
      </c>
      <c r="J9914" s="3" t="str">
        <f>IF($B9914="SINAPI",IF(ISNUMBER(MATCH(Banco!$C9914,Analitico!$A:$A,0)),INDEX(Analitico!E:E,MATCH(Banco!$C9914,Analitico!$A:$A,0))&amp;"%",""),"")</f>
        <v/>
      </c>
      <c r="K9914" s="3" t="str">
        <f>IF($B9914="SINAPI",IF(ISNUMBER(MATCH(Banco!$C9914,Analitico!$A:$A,0)),INDEX(Analitico!F:F,MATCH(Banco!$C9914,Analitico!$A:$A,0))&amp;"%",""),"")</f>
        <v/>
      </c>
    </row>
    <row r="9915" spans="1:11" ht="22.5" x14ac:dyDescent="0.2">
      <c r="A9915" s="1" t="str">
        <f t="shared" si="156"/>
        <v>SINAPI 104192</v>
      </c>
      <c r="B9915" s="3" t="s">
        <v>21527</v>
      </c>
      <c r="C9915" s="3" t="s">
        <v>11237</v>
      </c>
      <c r="D9915" s="2" t="s">
        <v>18237</v>
      </c>
      <c r="E9915" s="3" t="s">
        <v>20622</v>
      </c>
      <c r="F9915" s="67" t="s">
        <v>21178</v>
      </c>
      <c r="G9915" s="67" t="s">
        <v>36928</v>
      </c>
      <c r="I9915" s="3" t="s">
        <v>6300</v>
      </c>
      <c r="J9915" s="3" t="str">
        <f>IF($B9915="SINAPI",IF(ISNUMBER(MATCH(Banco!$C9915,Analitico!$A:$A,0)),INDEX(Analitico!E:E,MATCH(Banco!$C9915,Analitico!$A:$A,0))&amp;"%",""),"")</f>
        <v/>
      </c>
      <c r="K9915" s="3" t="str">
        <f>IF($B9915="SINAPI",IF(ISNUMBER(MATCH(Banco!$C9915,Analitico!$A:$A,0)),INDEX(Analitico!F:F,MATCH(Banco!$C9915,Analitico!$A:$A,0))&amp;"%",""),"")</f>
        <v/>
      </c>
    </row>
    <row r="9916" spans="1:11" ht="22.5" x14ac:dyDescent="0.2">
      <c r="A9916" s="1" t="str">
        <f t="shared" si="156"/>
        <v>SINAPI 104193</v>
      </c>
      <c r="B9916" s="3" t="s">
        <v>21527</v>
      </c>
      <c r="C9916" s="3" t="s">
        <v>11238</v>
      </c>
      <c r="D9916" s="2" t="s">
        <v>18238</v>
      </c>
      <c r="E9916" s="3" t="s">
        <v>20622</v>
      </c>
      <c r="F9916" s="67" t="s">
        <v>39747</v>
      </c>
      <c r="G9916" s="67" t="s">
        <v>36929</v>
      </c>
      <c r="I9916" s="3" t="s">
        <v>6300</v>
      </c>
      <c r="J9916" s="3" t="str">
        <f>IF($B9916="SINAPI",IF(ISNUMBER(MATCH(Banco!$C9916,Analitico!$A:$A,0)),INDEX(Analitico!E:E,MATCH(Banco!$C9916,Analitico!$A:$A,0))&amp;"%",""),"")</f>
        <v/>
      </c>
      <c r="K9916" s="3" t="str">
        <f>IF($B9916="SINAPI",IF(ISNUMBER(MATCH(Banco!$C9916,Analitico!$A:$A,0)),INDEX(Analitico!F:F,MATCH(Banco!$C9916,Analitico!$A:$A,0))&amp;"%",""),"")</f>
        <v/>
      </c>
    </row>
    <row r="9917" spans="1:11" ht="22.5" x14ac:dyDescent="0.2">
      <c r="A9917" s="1" t="str">
        <f t="shared" si="156"/>
        <v>SINAPI 104196</v>
      </c>
      <c r="B9917" s="3" t="s">
        <v>21527</v>
      </c>
      <c r="C9917" s="3" t="s">
        <v>11239</v>
      </c>
      <c r="D9917" s="2" t="s">
        <v>18239</v>
      </c>
      <c r="E9917" s="3" t="s">
        <v>20622</v>
      </c>
      <c r="F9917" s="67" t="s">
        <v>6085</v>
      </c>
      <c r="G9917" s="67" t="s">
        <v>21588</v>
      </c>
      <c r="I9917" s="3" t="s">
        <v>6300</v>
      </c>
      <c r="J9917" s="3" t="str">
        <f>IF($B9917="SINAPI",IF(ISNUMBER(MATCH(Banco!$C9917,Analitico!$A:$A,0)),INDEX(Analitico!E:E,MATCH(Banco!$C9917,Analitico!$A:$A,0))&amp;"%",""),"")</f>
        <v/>
      </c>
      <c r="K9917" s="3" t="str">
        <f>IF($B9917="SINAPI",IF(ISNUMBER(MATCH(Banco!$C9917,Analitico!$A:$A,0)),INDEX(Analitico!F:F,MATCH(Banco!$C9917,Analitico!$A:$A,0))&amp;"%",""),"")</f>
        <v/>
      </c>
    </row>
    <row r="9918" spans="1:11" ht="22.5" x14ac:dyDescent="0.2">
      <c r="A9918" s="1" t="str">
        <f t="shared" si="156"/>
        <v>SINAPI 104197</v>
      </c>
      <c r="B9918" s="3" t="s">
        <v>21527</v>
      </c>
      <c r="C9918" s="3" t="s">
        <v>11240</v>
      </c>
      <c r="D9918" s="2" t="s">
        <v>18240</v>
      </c>
      <c r="E9918" s="3" t="s">
        <v>20622</v>
      </c>
      <c r="F9918" s="67" t="s">
        <v>21938</v>
      </c>
      <c r="G9918" s="67" t="s">
        <v>29673</v>
      </c>
      <c r="I9918" s="3" t="s">
        <v>6300</v>
      </c>
      <c r="J9918" s="3" t="str">
        <f>IF($B9918="SINAPI",IF(ISNUMBER(MATCH(Banco!$C9918,Analitico!$A:$A,0)),INDEX(Analitico!E:E,MATCH(Banco!$C9918,Analitico!$A:$A,0))&amp;"%",""),"")</f>
        <v/>
      </c>
      <c r="K9918" s="3" t="str">
        <f>IF($B9918="SINAPI",IF(ISNUMBER(MATCH(Banco!$C9918,Analitico!$A:$A,0)),INDEX(Analitico!F:F,MATCH(Banco!$C9918,Analitico!$A:$A,0))&amp;"%",""),"")</f>
        <v/>
      </c>
    </row>
    <row r="9919" spans="1:11" ht="22.5" x14ac:dyDescent="0.2">
      <c r="A9919" s="1" t="str">
        <f t="shared" si="156"/>
        <v>SINAPI 104198</v>
      </c>
      <c r="B9919" s="3" t="s">
        <v>21527</v>
      </c>
      <c r="C9919" s="3" t="s">
        <v>11241</v>
      </c>
      <c r="D9919" s="2" t="s">
        <v>18241</v>
      </c>
      <c r="E9919" s="3" t="s">
        <v>20622</v>
      </c>
      <c r="F9919" s="67" t="s">
        <v>4788</v>
      </c>
      <c r="G9919" s="67" t="s">
        <v>4509</v>
      </c>
      <c r="I9919" s="3" t="s">
        <v>6300</v>
      </c>
      <c r="J9919" s="3" t="str">
        <f>IF($B9919="SINAPI",IF(ISNUMBER(MATCH(Banco!$C9919,Analitico!$A:$A,0)),INDEX(Analitico!E:E,MATCH(Banco!$C9919,Analitico!$A:$A,0))&amp;"%",""),"")</f>
        <v/>
      </c>
      <c r="K9919" s="3" t="str">
        <f>IF($B9919="SINAPI",IF(ISNUMBER(MATCH(Banco!$C9919,Analitico!$A:$A,0)),INDEX(Analitico!F:F,MATCH(Banco!$C9919,Analitico!$A:$A,0))&amp;"%",""),"")</f>
        <v/>
      </c>
    </row>
    <row r="9920" spans="1:11" ht="22.5" x14ac:dyDescent="0.2">
      <c r="A9920" s="1" t="str">
        <f t="shared" si="156"/>
        <v>SINAPI 104199</v>
      </c>
      <c r="B9920" s="3" t="s">
        <v>21527</v>
      </c>
      <c r="C9920" s="3" t="s">
        <v>11242</v>
      </c>
      <c r="D9920" s="2" t="s">
        <v>18242</v>
      </c>
      <c r="E9920" s="3" t="s">
        <v>20622</v>
      </c>
      <c r="F9920" s="67" t="s">
        <v>5874</v>
      </c>
      <c r="G9920" s="67" t="s">
        <v>5548</v>
      </c>
      <c r="I9920" s="3" t="s">
        <v>6300</v>
      </c>
      <c r="J9920" s="3" t="str">
        <f>IF($B9920="SINAPI",IF(ISNUMBER(MATCH(Banco!$C9920,Analitico!$A:$A,0)),INDEX(Analitico!E:E,MATCH(Banco!$C9920,Analitico!$A:$A,0))&amp;"%",""),"")</f>
        <v/>
      </c>
      <c r="K9920" s="3" t="str">
        <f>IF($B9920="SINAPI",IF(ISNUMBER(MATCH(Banco!$C9920,Analitico!$A:$A,0)),INDEX(Analitico!F:F,MATCH(Banco!$C9920,Analitico!$A:$A,0))&amp;"%",""),"")</f>
        <v/>
      </c>
    </row>
    <row r="9921" spans="1:11" x14ac:dyDescent="0.2">
      <c r="A9921" s="1" t="str">
        <f t="shared" si="156"/>
        <v>SINAPI 104200</v>
      </c>
      <c r="B9921" s="3" t="s">
        <v>21527</v>
      </c>
      <c r="C9921" s="3" t="s">
        <v>11243</v>
      </c>
      <c r="D9921" s="2" t="s">
        <v>18243</v>
      </c>
      <c r="E9921" s="3" t="s">
        <v>20622</v>
      </c>
      <c r="F9921" s="67" t="s">
        <v>4540</v>
      </c>
      <c r="G9921" s="67" t="s">
        <v>4510</v>
      </c>
      <c r="I9921" s="3" t="s">
        <v>6300</v>
      </c>
      <c r="J9921" s="3" t="str">
        <f>IF($B9921="SINAPI",IF(ISNUMBER(MATCH(Banco!$C9921,Analitico!$A:$A,0)),INDEX(Analitico!E:E,MATCH(Banco!$C9921,Analitico!$A:$A,0))&amp;"%",""),"")</f>
        <v/>
      </c>
      <c r="K9921" s="3" t="str">
        <f>IF($B9921="SINAPI",IF(ISNUMBER(MATCH(Banco!$C9921,Analitico!$A:$A,0)),INDEX(Analitico!F:F,MATCH(Banco!$C9921,Analitico!$A:$A,0))&amp;"%",""),"")</f>
        <v/>
      </c>
    </row>
    <row r="9922" spans="1:11" ht="22.5" x14ac:dyDescent="0.2">
      <c r="A9922" s="1" t="str">
        <f t="shared" si="156"/>
        <v>SINAPI 104201</v>
      </c>
      <c r="B9922" s="3" t="s">
        <v>21527</v>
      </c>
      <c r="C9922" s="3" t="s">
        <v>11244</v>
      </c>
      <c r="D9922" s="2" t="s">
        <v>18244</v>
      </c>
      <c r="E9922" s="3" t="s">
        <v>20622</v>
      </c>
      <c r="F9922" s="67" t="s">
        <v>6105</v>
      </c>
      <c r="G9922" s="67" t="s">
        <v>5714</v>
      </c>
      <c r="I9922" s="3" t="s">
        <v>6300</v>
      </c>
      <c r="J9922" s="3" t="str">
        <f>IF($B9922="SINAPI",IF(ISNUMBER(MATCH(Banco!$C9922,Analitico!$A:$A,0)),INDEX(Analitico!E:E,MATCH(Banco!$C9922,Analitico!$A:$A,0))&amp;"%",""),"")</f>
        <v/>
      </c>
      <c r="K9922" s="3" t="str">
        <f>IF($B9922="SINAPI",IF(ISNUMBER(MATCH(Banco!$C9922,Analitico!$A:$A,0)),INDEX(Analitico!F:F,MATCH(Banco!$C9922,Analitico!$A:$A,0))&amp;"%",""),"")</f>
        <v/>
      </c>
    </row>
    <row r="9923" spans="1:11" ht="22.5" x14ac:dyDescent="0.2">
      <c r="A9923" s="1" t="str">
        <f t="shared" si="156"/>
        <v>SINAPI 104202</v>
      </c>
      <c r="B9923" s="3" t="s">
        <v>21527</v>
      </c>
      <c r="C9923" s="3" t="s">
        <v>11245</v>
      </c>
      <c r="D9923" s="2" t="s">
        <v>18245</v>
      </c>
      <c r="E9923" s="3" t="s">
        <v>20622</v>
      </c>
      <c r="F9923" s="67" t="s">
        <v>4496</v>
      </c>
      <c r="G9923" s="67" t="s">
        <v>21184</v>
      </c>
      <c r="I9923" s="3" t="s">
        <v>6300</v>
      </c>
      <c r="J9923" s="3" t="str">
        <f>IF($B9923="SINAPI",IF(ISNUMBER(MATCH(Banco!$C9923,Analitico!$A:$A,0)),INDEX(Analitico!E:E,MATCH(Banco!$C9923,Analitico!$A:$A,0))&amp;"%",""),"")</f>
        <v/>
      </c>
      <c r="K9923" s="3" t="str">
        <f>IF($B9923="SINAPI",IF(ISNUMBER(MATCH(Banco!$C9923,Analitico!$A:$A,0)),INDEX(Analitico!F:F,MATCH(Banco!$C9923,Analitico!$A:$A,0))&amp;"%",""),"")</f>
        <v/>
      </c>
    </row>
    <row r="9924" spans="1:11" ht="22.5" x14ac:dyDescent="0.2">
      <c r="A9924" s="1" t="str">
        <f t="shared" si="156"/>
        <v>SINAPI 104317</v>
      </c>
      <c r="B9924" s="3" t="s">
        <v>21527</v>
      </c>
      <c r="C9924" s="3" t="s">
        <v>11246</v>
      </c>
      <c r="D9924" s="2" t="s">
        <v>18246</v>
      </c>
      <c r="E9924" s="3" t="s">
        <v>20622</v>
      </c>
      <c r="F9924" s="67" t="s">
        <v>5657</v>
      </c>
      <c r="G9924" s="67" t="s">
        <v>29748</v>
      </c>
      <c r="I9924" s="3" t="s">
        <v>6298</v>
      </c>
      <c r="J9924" s="3" t="str">
        <f>IF($B9924="SINAPI",IF(ISNUMBER(MATCH(Banco!$C9924,Analitico!$A:$A,0)),INDEX(Analitico!E:E,MATCH(Banco!$C9924,Analitico!$A:$A,0))&amp;"%",""),"")</f>
        <v/>
      </c>
      <c r="K9924" s="3" t="str">
        <f>IF($B9924="SINAPI",IF(ISNUMBER(MATCH(Banco!$C9924,Analitico!$A:$A,0)),INDEX(Analitico!F:F,MATCH(Banco!$C9924,Analitico!$A:$A,0))&amp;"%",""),"")</f>
        <v/>
      </c>
    </row>
    <row r="9925" spans="1:11" ht="22.5" x14ac:dyDescent="0.2">
      <c r="A9925" s="1" t="str">
        <f t="shared" si="156"/>
        <v>SINAPI 104318</v>
      </c>
      <c r="B9925" s="3" t="s">
        <v>21527</v>
      </c>
      <c r="C9925" s="3" t="s">
        <v>11247</v>
      </c>
      <c r="D9925" s="2" t="s">
        <v>18247</v>
      </c>
      <c r="E9925" s="3" t="s">
        <v>20622</v>
      </c>
      <c r="F9925" s="67" t="s">
        <v>34374</v>
      </c>
      <c r="G9925" s="67" t="s">
        <v>21610</v>
      </c>
      <c r="I9925" s="3" t="s">
        <v>6298</v>
      </c>
      <c r="J9925" s="3" t="str">
        <f>IF($B9925="SINAPI",IF(ISNUMBER(MATCH(Banco!$C9925,Analitico!$A:$A,0)),INDEX(Analitico!E:E,MATCH(Banco!$C9925,Analitico!$A:$A,0))&amp;"%",""),"")</f>
        <v/>
      </c>
      <c r="K9925" s="3" t="str">
        <f>IF($B9925="SINAPI",IF(ISNUMBER(MATCH(Banco!$C9925,Analitico!$A:$A,0)),INDEX(Analitico!F:F,MATCH(Banco!$C9925,Analitico!$A:$A,0))&amp;"%",""),"")</f>
        <v/>
      </c>
    </row>
    <row r="9926" spans="1:11" ht="22.5" x14ac:dyDescent="0.2">
      <c r="A9926" s="1" t="str">
        <f t="shared" si="156"/>
        <v>SINAPI 104319</v>
      </c>
      <c r="B9926" s="3" t="s">
        <v>21527</v>
      </c>
      <c r="C9926" s="3" t="s">
        <v>11248</v>
      </c>
      <c r="D9926" s="2" t="s">
        <v>18248</v>
      </c>
      <c r="E9926" s="3" t="s">
        <v>20622</v>
      </c>
      <c r="F9926" s="67" t="s">
        <v>5323</v>
      </c>
      <c r="G9926" s="67" t="s">
        <v>29615</v>
      </c>
      <c r="I9926" s="3" t="s">
        <v>6298</v>
      </c>
      <c r="J9926" s="3" t="str">
        <f>IF($B9926="SINAPI",IF(ISNUMBER(MATCH(Banco!$C9926,Analitico!$A:$A,0)),INDEX(Analitico!E:E,MATCH(Banco!$C9926,Analitico!$A:$A,0))&amp;"%",""),"")</f>
        <v/>
      </c>
      <c r="K9926" s="3" t="str">
        <f>IF($B9926="SINAPI",IF(ISNUMBER(MATCH(Banco!$C9926,Analitico!$A:$A,0)),INDEX(Analitico!F:F,MATCH(Banco!$C9926,Analitico!$A:$A,0))&amp;"%",""),"")</f>
        <v/>
      </c>
    </row>
    <row r="9927" spans="1:11" ht="22.5" x14ac:dyDescent="0.2">
      <c r="A9927" s="1" t="str">
        <f t="shared" si="156"/>
        <v>SINAPI 104320</v>
      </c>
      <c r="B9927" s="3" t="s">
        <v>21527</v>
      </c>
      <c r="C9927" s="3" t="s">
        <v>11249</v>
      </c>
      <c r="D9927" s="2" t="s">
        <v>18249</v>
      </c>
      <c r="E9927" s="3" t="s">
        <v>20622</v>
      </c>
      <c r="F9927" s="67" t="s">
        <v>5676</v>
      </c>
      <c r="G9927" s="67" t="s">
        <v>21154</v>
      </c>
      <c r="I9927" s="3" t="s">
        <v>6298</v>
      </c>
      <c r="J9927" s="3" t="str">
        <f>IF($B9927="SINAPI",IF(ISNUMBER(MATCH(Banco!$C9927,Analitico!$A:$A,0)),INDEX(Analitico!E:E,MATCH(Banco!$C9927,Analitico!$A:$A,0))&amp;"%",""),"")</f>
        <v/>
      </c>
      <c r="K9927" s="3" t="str">
        <f>IF($B9927="SINAPI",IF(ISNUMBER(MATCH(Banco!$C9927,Analitico!$A:$A,0)),INDEX(Analitico!F:F,MATCH(Banco!$C9927,Analitico!$A:$A,0))&amp;"%",""),"")</f>
        <v/>
      </c>
    </row>
    <row r="9928" spans="1:11" ht="22.5" x14ac:dyDescent="0.2">
      <c r="A9928" s="1" t="str">
        <f t="shared" si="156"/>
        <v>SINAPI 104321</v>
      </c>
      <c r="B9928" s="3" t="s">
        <v>21527</v>
      </c>
      <c r="C9928" s="3" t="s">
        <v>11250</v>
      </c>
      <c r="D9928" s="2" t="s">
        <v>18250</v>
      </c>
      <c r="E9928" s="3" t="s">
        <v>20622</v>
      </c>
      <c r="F9928" s="67" t="s">
        <v>34167</v>
      </c>
      <c r="G9928" s="67" t="s">
        <v>20689</v>
      </c>
      <c r="I9928" s="3" t="s">
        <v>6298</v>
      </c>
      <c r="J9928" s="3" t="str">
        <f>IF($B9928="SINAPI",IF(ISNUMBER(MATCH(Banco!$C9928,Analitico!$A:$A,0)),INDEX(Analitico!E:E,MATCH(Banco!$C9928,Analitico!$A:$A,0))&amp;"%",""),"")</f>
        <v/>
      </c>
      <c r="K9928" s="3" t="str">
        <f>IF($B9928="SINAPI",IF(ISNUMBER(MATCH(Banco!$C9928,Analitico!$A:$A,0)),INDEX(Analitico!F:F,MATCH(Banco!$C9928,Analitico!$A:$A,0))&amp;"%",""),"")</f>
        <v/>
      </c>
    </row>
    <row r="9929" spans="1:11" ht="22.5" x14ac:dyDescent="0.2">
      <c r="A9929" s="1" t="str">
        <f t="shared" si="156"/>
        <v>SINAPI 104322</v>
      </c>
      <c r="B9929" s="3" t="s">
        <v>21527</v>
      </c>
      <c r="C9929" s="3" t="s">
        <v>11251</v>
      </c>
      <c r="D9929" s="2" t="s">
        <v>18251</v>
      </c>
      <c r="E9929" s="3" t="s">
        <v>20622</v>
      </c>
      <c r="F9929" s="67" t="s">
        <v>4508</v>
      </c>
      <c r="G9929" s="67" t="s">
        <v>21063</v>
      </c>
      <c r="I9929" s="3" t="s">
        <v>6298</v>
      </c>
      <c r="J9929" s="3" t="str">
        <f>IF($B9929="SINAPI",IF(ISNUMBER(MATCH(Banco!$C9929,Analitico!$A:$A,0)),INDEX(Analitico!E:E,MATCH(Banco!$C9929,Analitico!$A:$A,0))&amp;"%",""),"")</f>
        <v/>
      </c>
      <c r="K9929" s="3" t="str">
        <f>IF($B9929="SINAPI",IF(ISNUMBER(MATCH(Banco!$C9929,Analitico!$A:$A,0)),INDEX(Analitico!F:F,MATCH(Banco!$C9929,Analitico!$A:$A,0))&amp;"%",""),"")</f>
        <v/>
      </c>
    </row>
    <row r="9930" spans="1:11" ht="22.5" x14ac:dyDescent="0.2">
      <c r="A9930" s="1" t="str">
        <f t="shared" si="156"/>
        <v>SINAPI 104323</v>
      </c>
      <c r="B9930" s="3" t="s">
        <v>21527</v>
      </c>
      <c r="C9930" s="3" t="s">
        <v>11252</v>
      </c>
      <c r="D9930" s="2" t="s">
        <v>18252</v>
      </c>
      <c r="E9930" s="3" t="s">
        <v>20622</v>
      </c>
      <c r="F9930" s="67" t="s">
        <v>5617</v>
      </c>
      <c r="G9930" s="67" t="s">
        <v>20698</v>
      </c>
      <c r="I9930" s="3" t="s">
        <v>6298</v>
      </c>
      <c r="J9930" s="3" t="str">
        <f>IF($B9930="SINAPI",IF(ISNUMBER(MATCH(Banco!$C9930,Analitico!$A:$A,0)),INDEX(Analitico!E:E,MATCH(Banco!$C9930,Analitico!$A:$A,0))&amp;"%",""),"")</f>
        <v/>
      </c>
      <c r="K9930" s="3" t="str">
        <f>IF($B9930="SINAPI",IF(ISNUMBER(MATCH(Banco!$C9930,Analitico!$A:$A,0)),INDEX(Analitico!F:F,MATCH(Banco!$C9930,Analitico!$A:$A,0))&amp;"%",""),"")</f>
        <v/>
      </c>
    </row>
    <row r="9931" spans="1:11" ht="22.5" x14ac:dyDescent="0.2">
      <c r="A9931" s="1" t="str">
        <f t="shared" si="156"/>
        <v>SINAPI 104324</v>
      </c>
      <c r="B9931" s="3" t="s">
        <v>21527</v>
      </c>
      <c r="C9931" s="3" t="s">
        <v>11253</v>
      </c>
      <c r="D9931" s="2" t="s">
        <v>18253</v>
      </c>
      <c r="E9931" s="3" t="s">
        <v>20622</v>
      </c>
      <c r="F9931" s="67" t="s">
        <v>33874</v>
      </c>
      <c r="G9931" s="67" t="s">
        <v>5544</v>
      </c>
      <c r="I9931" s="3" t="s">
        <v>6298</v>
      </c>
      <c r="J9931" s="3" t="str">
        <f>IF($B9931="SINAPI",IF(ISNUMBER(MATCH(Banco!$C9931,Analitico!$A:$A,0)),INDEX(Analitico!E:E,MATCH(Banco!$C9931,Analitico!$A:$A,0))&amp;"%",""),"")</f>
        <v/>
      </c>
      <c r="K9931" s="3" t="str">
        <f>IF($B9931="SINAPI",IF(ISNUMBER(MATCH(Banco!$C9931,Analitico!$A:$A,0)),INDEX(Analitico!F:F,MATCH(Banco!$C9931,Analitico!$A:$A,0))&amp;"%",""),"")</f>
        <v/>
      </c>
    </row>
    <row r="9932" spans="1:11" ht="22.5" x14ac:dyDescent="0.2">
      <c r="A9932" s="1" t="str">
        <f t="shared" si="156"/>
        <v>SINAPI 104341</v>
      </c>
      <c r="B9932" s="3" t="s">
        <v>21527</v>
      </c>
      <c r="C9932" s="3" t="s">
        <v>11254</v>
      </c>
      <c r="D9932" s="2" t="s">
        <v>18254</v>
      </c>
      <c r="E9932" s="3" t="s">
        <v>20622</v>
      </c>
      <c r="F9932" s="67" t="s">
        <v>6232</v>
      </c>
      <c r="G9932" s="67" t="s">
        <v>4539</v>
      </c>
      <c r="I9932" s="3" t="s">
        <v>6298</v>
      </c>
      <c r="J9932" s="3" t="str">
        <f>IF($B9932="SINAPI",IF(ISNUMBER(MATCH(Banco!$C9932,Analitico!$A:$A,0)),INDEX(Analitico!E:E,MATCH(Banco!$C9932,Analitico!$A:$A,0))&amp;"%",""),"")</f>
        <v/>
      </c>
      <c r="K9932" s="3" t="str">
        <f>IF($B9932="SINAPI",IF(ISNUMBER(MATCH(Banco!$C9932,Analitico!$A:$A,0)),INDEX(Analitico!F:F,MATCH(Banco!$C9932,Analitico!$A:$A,0))&amp;"%",""),"")</f>
        <v/>
      </c>
    </row>
    <row r="9933" spans="1:11" ht="22.5" x14ac:dyDescent="0.2">
      <c r="A9933" s="1" t="str">
        <f t="shared" si="156"/>
        <v>SINAPI 104343</v>
      </c>
      <c r="B9933" s="3" t="s">
        <v>21527</v>
      </c>
      <c r="C9933" s="3" t="s">
        <v>11255</v>
      </c>
      <c r="D9933" s="2" t="s">
        <v>18255</v>
      </c>
      <c r="E9933" s="3" t="s">
        <v>20622</v>
      </c>
      <c r="F9933" s="67" t="s">
        <v>31947</v>
      </c>
      <c r="G9933" s="67" t="s">
        <v>21230</v>
      </c>
      <c r="I9933" s="3" t="s">
        <v>6298</v>
      </c>
      <c r="J9933" s="3" t="str">
        <f>IF($B9933="SINAPI",IF(ISNUMBER(MATCH(Banco!$C9933,Analitico!$A:$A,0)),INDEX(Analitico!E:E,MATCH(Banco!$C9933,Analitico!$A:$A,0))&amp;"%",""),"")</f>
        <v/>
      </c>
      <c r="K9933" s="3" t="str">
        <f>IF($B9933="SINAPI",IF(ISNUMBER(MATCH(Banco!$C9933,Analitico!$A:$A,0)),INDEX(Analitico!F:F,MATCH(Banco!$C9933,Analitico!$A:$A,0))&amp;"%",""),"")</f>
        <v/>
      </c>
    </row>
    <row r="9934" spans="1:11" ht="22.5" x14ac:dyDescent="0.2">
      <c r="A9934" s="1" t="str">
        <f t="shared" si="156"/>
        <v>SINAPI 104344</v>
      </c>
      <c r="B9934" s="3" t="s">
        <v>21527</v>
      </c>
      <c r="C9934" s="3" t="s">
        <v>11256</v>
      </c>
      <c r="D9934" s="2" t="s">
        <v>18256</v>
      </c>
      <c r="E9934" s="3" t="s">
        <v>20622</v>
      </c>
      <c r="F9934" s="67" t="s">
        <v>31810</v>
      </c>
      <c r="G9934" s="67" t="s">
        <v>36930</v>
      </c>
      <c r="I9934" s="3" t="s">
        <v>6298</v>
      </c>
      <c r="J9934" s="3" t="str">
        <f>IF($B9934="SINAPI",IF(ISNUMBER(MATCH(Banco!$C9934,Analitico!$A:$A,0)),INDEX(Analitico!E:E,MATCH(Banco!$C9934,Analitico!$A:$A,0))&amp;"%",""),"")</f>
        <v/>
      </c>
      <c r="K9934" s="3" t="str">
        <f>IF($B9934="SINAPI",IF(ISNUMBER(MATCH(Banco!$C9934,Analitico!$A:$A,0)),INDEX(Analitico!F:F,MATCH(Banco!$C9934,Analitico!$A:$A,0))&amp;"%",""),"")</f>
        <v/>
      </c>
    </row>
    <row r="9935" spans="1:11" ht="22.5" x14ac:dyDescent="0.2">
      <c r="A9935" s="1" t="str">
        <f t="shared" si="156"/>
        <v>SINAPI 104345</v>
      </c>
      <c r="B9935" s="3" t="s">
        <v>21527</v>
      </c>
      <c r="C9935" s="3" t="s">
        <v>11257</v>
      </c>
      <c r="D9935" s="2" t="s">
        <v>18257</v>
      </c>
      <c r="E9935" s="3" t="s">
        <v>20622</v>
      </c>
      <c r="F9935" s="67" t="s">
        <v>39748</v>
      </c>
      <c r="G9935" s="67" t="s">
        <v>6125</v>
      </c>
      <c r="I9935" s="3" t="s">
        <v>6298</v>
      </c>
      <c r="J9935" s="3" t="str">
        <f>IF($B9935="SINAPI",IF(ISNUMBER(MATCH(Banco!$C9935,Analitico!$A:$A,0)),INDEX(Analitico!E:E,MATCH(Banco!$C9935,Analitico!$A:$A,0))&amp;"%",""),"")</f>
        <v/>
      </c>
      <c r="K9935" s="3" t="str">
        <f>IF($B9935="SINAPI",IF(ISNUMBER(MATCH(Banco!$C9935,Analitico!$A:$A,0)),INDEX(Analitico!F:F,MATCH(Banco!$C9935,Analitico!$A:$A,0))&amp;"%",""),"")</f>
        <v/>
      </c>
    </row>
    <row r="9936" spans="1:11" ht="22.5" x14ac:dyDescent="0.2">
      <c r="A9936" s="1" t="str">
        <f t="shared" si="156"/>
        <v>SINAPI 104346</v>
      </c>
      <c r="B9936" s="3" t="s">
        <v>21527</v>
      </c>
      <c r="C9936" s="3" t="s">
        <v>11258</v>
      </c>
      <c r="D9936" s="2" t="s">
        <v>18258</v>
      </c>
      <c r="E9936" s="3" t="s">
        <v>20622</v>
      </c>
      <c r="F9936" s="67" t="s">
        <v>32201</v>
      </c>
      <c r="G9936" s="67" t="s">
        <v>29866</v>
      </c>
      <c r="I9936" s="3" t="s">
        <v>6298</v>
      </c>
      <c r="J9936" s="3" t="str">
        <f>IF($B9936="SINAPI",IF(ISNUMBER(MATCH(Banco!$C9936,Analitico!$A:$A,0)),INDEX(Analitico!E:E,MATCH(Banco!$C9936,Analitico!$A:$A,0))&amp;"%",""),"")</f>
        <v/>
      </c>
      <c r="K9936" s="3" t="str">
        <f>IF($B9936="SINAPI",IF(ISNUMBER(MATCH(Banco!$C9936,Analitico!$A:$A,0)),INDEX(Analitico!F:F,MATCH(Banco!$C9936,Analitico!$A:$A,0))&amp;"%",""),"")</f>
        <v/>
      </c>
    </row>
    <row r="9937" spans="1:11" ht="22.5" x14ac:dyDescent="0.2">
      <c r="A9937" s="1" t="str">
        <f t="shared" si="156"/>
        <v>SINAPI 104347</v>
      </c>
      <c r="B9937" s="3" t="s">
        <v>21527</v>
      </c>
      <c r="C9937" s="3" t="s">
        <v>11259</v>
      </c>
      <c r="D9937" s="2" t="s">
        <v>18259</v>
      </c>
      <c r="E9937" s="3" t="s">
        <v>20622</v>
      </c>
      <c r="F9937" s="67" t="s">
        <v>36581</v>
      </c>
      <c r="G9937" s="67" t="s">
        <v>28712</v>
      </c>
      <c r="I9937" s="3" t="s">
        <v>6298</v>
      </c>
      <c r="J9937" s="3" t="str">
        <f>IF($B9937="SINAPI",IF(ISNUMBER(MATCH(Banco!$C9937,Analitico!$A:$A,0)),INDEX(Analitico!E:E,MATCH(Banco!$C9937,Analitico!$A:$A,0))&amp;"%",""),"")</f>
        <v/>
      </c>
      <c r="K9937" s="3" t="str">
        <f>IF($B9937="SINAPI",IF(ISNUMBER(MATCH(Banco!$C9937,Analitico!$A:$A,0)),INDEX(Analitico!F:F,MATCH(Banco!$C9937,Analitico!$A:$A,0))&amp;"%",""),"")</f>
        <v/>
      </c>
    </row>
    <row r="9938" spans="1:11" ht="22.5" x14ac:dyDescent="0.2">
      <c r="A9938" s="1" t="str">
        <f t="shared" si="156"/>
        <v>SINAPI 104348</v>
      </c>
      <c r="B9938" s="3" t="s">
        <v>21527</v>
      </c>
      <c r="C9938" s="3" t="s">
        <v>11260</v>
      </c>
      <c r="D9938" s="2" t="s">
        <v>18260</v>
      </c>
      <c r="E9938" s="3" t="s">
        <v>20622</v>
      </c>
      <c r="F9938" s="67" t="s">
        <v>30721</v>
      </c>
      <c r="G9938" s="67" t="s">
        <v>34272</v>
      </c>
      <c r="I9938" s="3" t="s">
        <v>6298</v>
      </c>
      <c r="J9938" s="3" t="str">
        <f>IF($B9938="SINAPI",IF(ISNUMBER(MATCH(Banco!$C9938,Analitico!$A:$A,0)),INDEX(Analitico!E:E,MATCH(Banco!$C9938,Analitico!$A:$A,0))&amp;"%",""),"")</f>
        <v/>
      </c>
      <c r="K9938" s="3" t="str">
        <f>IF($B9938="SINAPI",IF(ISNUMBER(MATCH(Banco!$C9938,Analitico!$A:$A,0)),INDEX(Analitico!F:F,MATCH(Banco!$C9938,Analitico!$A:$A,0))&amp;"%",""),"")</f>
        <v/>
      </c>
    </row>
    <row r="9939" spans="1:11" ht="22.5" x14ac:dyDescent="0.2">
      <c r="A9939" s="1" t="str">
        <f t="shared" si="156"/>
        <v>SINAPI 104350</v>
      </c>
      <c r="B9939" s="3" t="s">
        <v>21527</v>
      </c>
      <c r="C9939" s="3" t="s">
        <v>11261</v>
      </c>
      <c r="D9939" s="2" t="s">
        <v>18261</v>
      </c>
      <c r="E9939" s="3" t="s">
        <v>20622</v>
      </c>
      <c r="F9939" s="67" t="s">
        <v>5447</v>
      </c>
      <c r="G9939" s="67" t="s">
        <v>32334</v>
      </c>
      <c r="I9939" s="3" t="s">
        <v>6298</v>
      </c>
      <c r="J9939" s="3" t="str">
        <f>IF($B9939="SINAPI",IF(ISNUMBER(MATCH(Banco!$C9939,Analitico!$A:$A,0)),INDEX(Analitico!E:E,MATCH(Banco!$C9939,Analitico!$A:$A,0))&amp;"%",""),"")</f>
        <v/>
      </c>
      <c r="K9939" s="3" t="str">
        <f>IF($B9939="SINAPI",IF(ISNUMBER(MATCH(Banco!$C9939,Analitico!$A:$A,0)),INDEX(Analitico!F:F,MATCH(Banco!$C9939,Analitico!$A:$A,0))&amp;"%",""),"")</f>
        <v/>
      </c>
    </row>
    <row r="9940" spans="1:11" ht="22.5" x14ac:dyDescent="0.2">
      <c r="A9940" s="1" t="str">
        <f t="shared" si="156"/>
        <v>SINAPI 104351</v>
      </c>
      <c r="B9940" s="3" t="s">
        <v>21527</v>
      </c>
      <c r="C9940" s="3" t="s">
        <v>11262</v>
      </c>
      <c r="D9940" s="2" t="s">
        <v>18262</v>
      </c>
      <c r="E9940" s="3" t="s">
        <v>20622</v>
      </c>
      <c r="F9940" s="67" t="s">
        <v>21638</v>
      </c>
      <c r="G9940" s="67" t="s">
        <v>4823</v>
      </c>
      <c r="I9940" s="3" t="s">
        <v>6298</v>
      </c>
      <c r="J9940" s="3" t="str">
        <f>IF($B9940="SINAPI",IF(ISNUMBER(MATCH(Banco!$C9940,Analitico!$A:$A,0)),INDEX(Analitico!E:E,MATCH(Banco!$C9940,Analitico!$A:$A,0))&amp;"%",""),"")</f>
        <v/>
      </c>
      <c r="K9940" s="3" t="str">
        <f>IF($B9940="SINAPI",IF(ISNUMBER(MATCH(Banco!$C9940,Analitico!$A:$A,0)),INDEX(Analitico!F:F,MATCH(Banco!$C9940,Analitico!$A:$A,0))&amp;"%",""),"")</f>
        <v/>
      </c>
    </row>
    <row r="9941" spans="1:11" ht="22.5" x14ac:dyDescent="0.2">
      <c r="A9941" s="1" t="str">
        <f t="shared" si="156"/>
        <v>SINAPI 104352</v>
      </c>
      <c r="B9941" s="3" t="s">
        <v>21527</v>
      </c>
      <c r="C9941" s="3" t="s">
        <v>11263</v>
      </c>
      <c r="D9941" s="2" t="s">
        <v>18263</v>
      </c>
      <c r="E9941" s="3" t="s">
        <v>20622</v>
      </c>
      <c r="F9941" s="67" t="s">
        <v>5973</v>
      </c>
      <c r="G9941" s="67" t="s">
        <v>34752</v>
      </c>
      <c r="I9941" s="3" t="s">
        <v>6298</v>
      </c>
      <c r="J9941" s="3" t="str">
        <f>IF($B9941="SINAPI",IF(ISNUMBER(MATCH(Banco!$C9941,Analitico!$A:$A,0)),INDEX(Analitico!E:E,MATCH(Banco!$C9941,Analitico!$A:$A,0))&amp;"%",""),"")</f>
        <v/>
      </c>
      <c r="K9941" s="3" t="str">
        <f>IF($B9941="SINAPI",IF(ISNUMBER(MATCH(Banco!$C9941,Analitico!$A:$A,0)),INDEX(Analitico!F:F,MATCH(Banco!$C9941,Analitico!$A:$A,0))&amp;"%",""),"")</f>
        <v/>
      </c>
    </row>
    <row r="9942" spans="1:11" ht="22.5" x14ac:dyDescent="0.2">
      <c r="A9942" s="1" t="str">
        <f t="shared" si="156"/>
        <v>SINAPI 104353</v>
      </c>
      <c r="B9942" s="3" t="s">
        <v>21527</v>
      </c>
      <c r="C9942" s="3" t="s">
        <v>11264</v>
      </c>
      <c r="D9942" s="2" t="s">
        <v>18264</v>
      </c>
      <c r="E9942" s="3" t="s">
        <v>20622</v>
      </c>
      <c r="F9942" s="67" t="s">
        <v>5808</v>
      </c>
      <c r="G9942" s="67" t="s">
        <v>36931</v>
      </c>
      <c r="I9942" s="3" t="s">
        <v>6298</v>
      </c>
      <c r="J9942" s="3" t="str">
        <f>IF($B9942="SINAPI",IF(ISNUMBER(MATCH(Banco!$C9942,Analitico!$A:$A,0)),INDEX(Analitico!E:E,MATCH(Banco!$C9942,Analitico!$A:$A,0))&amp;"%",""),"")</f>
        <v/>
      </c>
      <c r="K9942" s="3" t="str">
        <f>IF($B9942="SINAPI",IF(ISNUMBER(MATCH(Banco!$C9942,Analitico!$A:$A,0)),INDEX(Analitico!F:F,MATCH(Banco!$C9942,Analitico!$A:$A,0))&amp;"%",""),"")</f>
        <v/>
      </c>
    </row>
    <row r="9943" spans="1:11" ht="22.5" x14ac:dyDescent="0.2">
      <c r="A9943" s="1" t="str">
        <f t="shared" si="156"/>
        <v>SINAPI 104354</v>
      </c>
      <c r="B9943" s="3" t="s">
        <v>21527</v>
      </c>
      <c r="C9943" s="3" t="s">
        <v>11265</v>
      </c>
      <c r="D9943" s="2" t="s">
        <v>18265</v>
      </c>
      <c r="E9943" s="3" t="s">
        <v>20622</v>
      </c>
      <c r="F9943" s="67" t="s">
        <v>6289</v>
      </c>
      <c r="G9943" s="67" t="s">
        <v>32166</v>
      </c>
      <c r="I9943" s="3" t="s">
        <v>6298</v>
      </c>
      <c r="J9943" s="3" t="str">
        <f>IF($B9943="SINAPI",IF(ISNUMBER(MATCH(Banco!$C9943,Analitico!$A:$A,0)),INDEX(Analitico!E:E,MATCH(Banco!$C9943,Analitico!$A:$A,0))&amp;"%",""),"")</f>
        <v/>
      </c>
      <c r="K9943" s="3" t="str">
        <f>IF($B9943="SINAPI",IF(ISNUMBER(MATCH(Banco!$C9943,Analitico!$A:$A,0)),INDEX(Analitico!F:F,MATCH(Banco!$C9943,Analitico!$A:$A,0))&amp;"%",""),"")</f>
        <v/>
      </c>
    </row>
    <row r="9944" spans="1:11" ht="22.5" x14ac:dyDescent="0.2">
      <c r="A9944" s="1" t="str">
        <f t="shared" si="156"/>
        <v>SINAPI 104355</v>
      </c>
      <c r="B9944" s="3" t="s">
        <v>21527</v>
      </c>
      <c r="C9944" s="3" t="s">
        <v>11266</v>
      </c>
      <c r="D9944" s="2" t="s">
        <v>18266</v>
      </c>
      <c r="E9944" s="3" t="s">
        <v>20622</v>
      </c>
      <c r="F9944" s="67" t="s">
        <v>30138</v>
      </c>
      <c r="G9944" s="67" t="s">
        <v>36932</v>
      </c>
      <c r="I9944" s="3" t="s">
        <v>6298</v>
      </c>
      <c r="J9944" s="3" t="str">
        <f>IF($B9944="SINAPI",IF(ISNUMBER(MATCH(Banco!$C9944,Analitico!$A:$A,0)),INDEX(Analitico!E:E,MATCH(Banco!$C9944,Analitico!$A:$A,0))&amp;"%",""),"")</f>
        <v/>
      </c>
      <c r="K9944" s="3" t="str">
        <f>IF($B9944="SINAPI",IF(ISNUMBER(MATCH(Banco!$C9944,Analitico!$A:$A,0)),INDEX(Analitico!F:F,MATCH(Banco!$C9944,Analitico!$A:$A,0))&amp;"%",""),"")</f>
        <v/>
      </c>
    </row>
    <row r="9945" spans="1:11" ht="22.5" x14ac:dyDescent="0.2">
      <c r="A9945" s="1" t="str">
        <f t="shared" si="156"/>
        <v>SINAPI 104356</v>
      </c>
      <c r="B9945" s="3" t="s">
        <v>21527</v>
      </c>
      <c r="C9945" s="3" t="s">
        <v>11267</v>
      </c>
      <c r="D9945" s="2" t="s">
        <v>18267</v>
      </c>
      <c r="E9945" s="3" t="s">
        <v>20622</v>
      </c>
      <c r="F9945" s="67" t="s">
        <v>5170</v>
      </c>
      <c r="G9945" s="67" t="s">
        <v>20861</v>
      </c>
      <c r="I9945" s="3" t="s">
        <v>6298</v>
      </c>
      <c r="J9945" s="3" t="str">
        <f>IF($B9945="SINAPI",IF(ISNUMBER(MATCH(Banco!$C9945,Analitico!$A:$A,0)),INDEX(Analitico!E:E,MATCH(Banco!$C9945,Analitico!$A:$A,0))&amp;"%",""),"")</f>
        <v/>
      </c>
      <c r="K9945" s="3" t="str">
        <f>IF($B9945="SINAPI",IF(ISNUMBER(MATCH(Banco!$C9945,Analitico!$A:$A,0)),INDEX(Analitico!F:F,MATCH(Banco!$C9945,Analitico!$A:$A,0))&amp;"%",""),"")</f>
        <v/>
      </c>
    </row>
    <row r="9946" spans="1:11" ht="22.5" x14ac:dyDescent="0.2">
      <c r="A9946" s="1" t="str">
        <f t="shared" si="156"/>
        <v>SINAPI 104357</v>
      </c>
      <c r="B9946" s="3" t="s">
        <v>21527</v>
      </c>
      <c r="C9946" s="3" t="s">
        <v>11268</v>
      </c>
      <c r="D9946" s="2" t="s">
        <v>18268</v>
      </c>
      <c r="E9946" s="3" t="s">
        <v>20622</v>
      </c>
      <c r="F9946" s="67" t="s">
        <v>5969</v>
      </c>
      <c r="G9946" s="67" t="s">
        <v>5182</v>
      </c>
      <c r="I9946" s="3" t="s">
        <v>6298</v>
      </c>
      <c r="J9946" s="3" t="str">
        <f>IF($B9946="SINAPI",IF(ISNUMBER(MATCH(Banco!$C9946,Analitico!$A:$A,0)),INDEX(Analitico!E:E,MATCH(Banco!$C9946,Analitico!$A:$A,0))&amp;"%",""),"")</f>
        <v/>
      </c>
      <c r="K9946" s="3" t="str">
        <f>IF($B9946="SINAPI",IF(ISNUMBER(MATCH(Banco!$C9946,Analitico!$A:$A,0)),INDEX(Analitico!F:F,MATCH(Banco!$C9946,Analitico!$A:$A,0))&amp;"%",""),"")</f>
        <v/>
      </c>
    </row>
    <row r="9947" spans="1:11" ht="22.5" x14ac:dyDescent="0.2">
      <c r="A9947" s="1" t="str">
        <f t="shared" si="156"/>
        <v>SINAPI 104576</v>
      </c>
      <c r="B9947" s="3" t="s">
        <v>21527</v>
      </c>
      <c r="C9947" s="3" t="s">
        <v>11269</v>
      </c>
      <c r="D9947" s="2" t="s">
        <v>18269</v>
      </c>
      <c r="E9947" s="3" t="s">
        <v>20622</v>
      </c>
      <c r="F9947" s="67" t="s">
        <v>21599</v>
      </c>
      <c r="G9947" s="67" t="s">
        <v>21588</v>
      </c>
      <c r="I9947" s="3" t="s">
        <v>6300</v>
      </c>
      <c r="J9947" s="3" t="str">
        <f>IF($B9947="SINAPI",IF(ISNUMBER(MATCH(Banco!$C9947,Analitico!$A:$A,0)),INDEX(Analitico!E:E,MATCH(Banco!$C9947,Analitico!$A:$A,0))&amp;"%",""),"")</f>
        <v/>
      </c>
      <c r="K9947" s="3" t="str">
        <f>IF($B9947="SINAPI",IF(ISNUMBER(MATCH(Banco!$C9947,Analitico!$A:$A,0)),INDEX(Analitico!F:F,MATCH(Banco!$C9947,Analitico!$A:$A,0))&amp;"%",""),"")</f>
        <v/>
      </c>
    </row>
    <row r="9948" spans="1:11" ht="22.5" x14ac:dyDescent="0.2">
      <c r="A9948" s="1" t="str">
        <f t="shared" si="156"/>
        <v>SINAPI 104577</v>
      </c>
      <c r="B9948" s="3" t="s">
        <v>21527</v>
      </c>
      <c r="C9948" s="3" t="s">
        <v>11270</v>
      </c>
      <c r="D9948" s="2" t="s">
        <v>18270</v>
      </c>
      <c r="E9948" s="3" t="s">
        <v>20622</v>
      </c>
      <c r="F9948" s="67" t="s">
        <v>31927</v>
      </c>
      <c r="G9948" s="67" t="s">
        <v>5154</v>
      </c>
      <c r="I9948" s="3" t="s">
        <v>6300</v>
      </c>
      <c r="J9948" s="3" t="str">
        <f>IF($B9948="SINAPI",IF(ISNUMBER(MATCH(Banco!$C9948,Analitico!$A:$A,0)),INDEX(Analitico!E:E,MATCH(Banco!$C9948,Analitico!$A:$A,0))&amp;"%",""),"")</f>
        <v/>
      </c>
      <c r="K9948" s="3" t="str">
        <f>IF($B9948="SINAPI",IF(ISNUMBER(MATCH(Banco!$C9948,Analitico!$A:$A,0)),INDEX(Analitico!F:F,MATCH(Banco!$C9948,Analitico!$A:$A,0))&amp;"%",""),"")</f>
        <v/>
      </c>
    </row>
    <row r="9949" spans="1:11" ht="22.5" x14ac:dyDescent="0.2">
      <c r="A9949" s="1" t="str">
        <f t="shared" si="156"/>
        <v>SINAPI 104578</v>
      </c>
      <c r="B9949" s="3" t="s">
        <v>21527</v>
      </c>
      <c r="C9949" s="3" t="s">
        <v>11271</v>
      </c>
      <c r="D9949" s="2" t="s">
        <v>18271</v>
      </c>
      <c r="E9949" s="3" t="s">
        <v>20622</v>
      </c>
      <c r="F9949" s="67" t="s">
        <v>21251</v>
      </c>
      <c r="G9949" s="67" t="s">
        <v>21275</v>
      </c>
      <c r="I9949" s="3" t="s">
        <v>6300</v>
      </c>
      <c r="J9949" s="3" t="str">
        <f>IF($B9949="SINAPI",IF(ISNUMBER(MATCH(Banco!$C9949,Analitico!$A:$A,0)),INDEX(Analitico!E:E,MATCH(Banco!$C9949,Analitico!$A:$A,0))&amp;"%",""),"")</f>
        <v/>
      </c>
      <c r="K9949" s="3" t="str">
        <f>IF($B9949="SINAPI",IF(ISNUMBER(MATCH(Banco!$C9949,Analitico!$A:$A,0)),INDEX(Analitico!F:F,MATCH(Banco!$C9949,Analitico!$A:$A,0))&amp;"%",""),"")</f>
        <v/>
      </c>
    </row>
    <row r="9950" spans="1:11" ht="22.5" x14ac:dyDescent="0.2">
      <c r="A9950" s="1" t="str">
        <f t="shared" si="156"/>
        <v>SINAPI 104579</v>
      </c>
      <c r="B9950" s="3" t="s">
        <v>21527</v>
      </c>
      <c r="C9950" s="3" t="s">
        <v>11272</v>
      </c>
      <c r="D9950" s="2" t="s">
        <v>18272</v>
      </c>
      <c r="E9950" s="3" t="s">
        <v>20622</v>
      </c>
      <c r="F9950" s="67" t="s">
        <v>21429</v>
      </c>
      <c r="G9950" s="67" t="s">
        <v>4977</v>
      </c>
      <c r="I9950" s="3" t="s">
        <v>6300</v>
      </c>
      <c r="J9950" s="3" t="str">
        <f>IF($B9950="SINAPI",IF(ISNUMBER(MATCH(Banco!$C9950,Analitico!$A:$A,0)),INDEX(Analitico!E:E,MATCH(Banco!$C9950,Analitico!$A:$A,0))&amp;"%",""),"")</f>
        <v/>
      </c>
      <c r="K9950" s="3" t="str">
        <f>IF($B9950="SINAPI",IF(ISNUMBER(MATCH(Banco!$C9950,Analitico!$A:$A,0)),INDEX(Analitico!F:F,MATCH(Banco!$C9950,Analitico!$A:$A,0))&amp;"%",""),"")</f>
        <v/>
      </c>
    </row>
    <row r="9951" spans="1:11" ht="22.5" x14ac:dyDescent="0.2">
      <c r="A9951" s="1" t="str">
        <f t="shared" si="156"/>
        <v>SINAPI 104581</v>
      </c>
      <c r="B9951" s="3" t="s">
        <v>21527</v>
      </c>
      <c r="C9951" s="3" t="s">
        <v>11273</v>
      </c>
      <c r="D9951" s="2" t="s">
        <v>18273</v>
      </c>
      <c r="E9951" s="3" t="s">
        <v>20622</v>
      </c>
      <c r="F9951" s="67" t="s">
        <v>6143</v>
      </c>
      <c r="G9951" s="67" t="s">
        <v>6019</v>
      </c>
      <c r="I9951" s="3" t="s">
        <v>6300</v>
      </c>
      <c r="J9951" s="3" t="str">
        <f>IF($B9951="SINAPI",IF(ISNUMBER(MATCH(Banco!$C9951,Analitico!$A:$A,0)),INDEX(Analitico!E:E,MATCH(Banco!$C9951,Analitico!$A:$A,0))&amp;"%",""),"")</f>
        <v/>
      </c>
      <c r="K9951" s="3" t="str">
        <f>IF($B9951="SINAPI",IF(ISNUMBER(MATCH(Banco!$C9951,Analitico!$A:$A,0)),INDEX(Analitico!F:F,MATCH(Banco!$C9951,Analitico!$A:$A,0))&amp;"%",""),"")</f>
        <v/>
      </c>
    </row>
    <row r="9952" spans="1:11" ht="22.5" x14ac:dyDescent="0.2">
      <c r="A9952" s="1" t="str">
        <f t="shared" si="156"/>
        <v>SINAPI 104582</v>
      </c>
      <c r="B9952" s="3" t="s">
        <v>21527</v>
      </c>
      <c r="C9952" s="3" t="s">
        <v>11274</v>
      </c>
      <c r="D9952" s="2" t="s">
        <v>18274</v>
      </c>
      <c r="E9952" s="3" t="s">
        <v>20622</v>
      </c>
      <c r="F9952" s="67" t="s">
        <v>4634</v>
      </c>
      <c r="G9952" s="67" t="s">
        <v>5711</v>
      </c>
      <c r="I9952" s="3" t="s">
        <v>6300</v>
      </c>
      <c r="J9952" s="3" t="str">
        <f>IF($B9952="SINAPI",IF(ISNUMBER(MATCH(Banco!$C9952,Analitico!$A:$A,0)),INDEX(Analitico!E:E,MATCH(Banco!$C9952,Analitico!$A:$A,0))&amp;"%",""),"")</f>
        <v/>
      </c>
      <c r="K9952" s="3" t="str">
        <f>IF($B9952="SINAPI",IF(ISNUMBER(MATCH(Banco!$C9952,Analitico!$A:$A,0)),INDEX(Analitico!F:F,MATCH(Banco!$C9952,Analitico!$A:$A,0))&amp;"%",""),"")</f>
        <v/>
      </c>
    </row>
    <row r="9953" spans="1:11" ht="22.5" x14ac:dyDescent="0.2">
      <c r="A9953" s="1" t="str">
        <f t="shared" si="156"/>
        <v>SINAPI 104583</v>
      </c>
      <c r="B9953" s="3" t="s">
        <v>21527</v>
      </c>
      <c r="C9953" s="3" t="s">
        <v>11275</v>
      </c>
      <c r="D9953" s="2" t="s">
        <v>18275</v>
      </c>
      <c r="E9953" s="3" t="s">
        <v>20622</v>
      </c>
      <c r="F9953" s="67" t="s">
        <v>21485</v>
      </c>
      <c r="G9953" s="67" t="s">
        <v>29845</v>
      </c>
      <c r="I9953" s="3" t="s">
        <v>6300</v>
      </c>
      <c r="J9953" s="3" t="str">
        <f>IF($B9953="SINAPI",IF(ISNUMBER(MATCH(Banco!$C9953,Analitico!$A:$A,0)),INDEX(Analitico!E:E,MATCH(Banco!$C9953,Analitico!$A:$A,0))&amp;"%",""),"")</f>
        <v/>
      </c>
      <c r="K9953" s="3" t="str">
        <f>IF($B9953="SINAPI",IF(ISNUMBER(MATCH(Banco!$C9953,Analitico!$A:$A,0)),INDEX(Analitico!F:F,MATCH(Banco!$C9953,Analitico!$A:$A,0))&amp;"%",""),"")</f>
        <v/>
      </c>
    </row>
    <row r="9954" spans="1:11" ht="22.5" x14ac:dyDescent="0.2">
      <c r="A9954" s="1" t="str">
        <f t="shared" si="156"/>
        <v>SINAPI 104584</v>
      </c>
      <c r="B9954" s="3" t="s">
        <v>21527</v>
      </c>
      <c r="C9954" s="3" t="s">
        <v>11276</v>
      </c>
      <c r="D9954" s="2" t="s">
        <v>18276</v>
      </c>
      <c r="E9954" s="3" t="s">
        <v>20622</v>
      </c>
      <c r="F9954" s="67" t="s">
        <v>39749</v>
      </c>
      <c r="G9954" s="67" t="s">
        <v>28783</v>
      </c>
      <c r="I9954" s="3" t="s">
        <v>6300</v>
      </c>
      <c r="J9954" s="3" t="str">
        <f>IF($B9954="SINAPI",IF(ISNUMBER(MATCH(Banco!$C9954,Analitico!$A:$A,0)),INDEX(Analitico!E:E,MATCH(Banco!$C9954,Analitico!$A:$A,0))&amp;"%",""),"")</f>
        <v/>
      </c>
      <c r="K9954" s="3" t="str">
        <f>IF($B9954="SINAPI",IF(ISNUMBER(MATCH(Banco!$C9954,Analitico!$A:$A,0)),INDEX(Analitico!F:F,MATCH(Banco!$C9954,Analitico!$A:$A,0))&amp;"%",""),"")</f>
        <v/>
      </c>
    </row>
    <row r="9955" spans="1:11" ht="22.5" x14ac:dyDescent="0.2">
      <c r="A9955" s="1" t="str">
        <f t="shared" ref="A9955:A10018" si="157">CONCATENAR</f>
        <v>SINAPI 105146</v>
      </c>
      <c r="B9955" s="3" t="s">
        <v>21527</v>
      </c>
      <c r="C9955" s="3" t="s">
        <v>29034</v>
      </c>
      <c r="D9955" s="2" t="s">
        <v>29331</v>
      </c>
      <c r="E9955" s="3" t="s">
        <v>20622</v>
      </c>
      <c r="F9955" s="67" t="s">
        <v>30089</v>
      </c>
      <c r="G9955" s="67" t="s">
        <v>21071</v>
      </c>
      <c r="I9955" s="3" t="s">
        <v>6300</v>
      </c>
      <c r="J9955" s="3" t="str">
        <f>IF($B9955="SINAPI",IF(ISNUMBER(MATCH(Banco!$C9955,Analitico!$A:$A,0)),INDEX(Analitico!E:E,MATCH(Banco!$C9955,Analitico!$A:$A,0))&amp;"%",""),"")</f>
        <v/>
      </c>
      <c r="K9955" s="3" t="str">
        <f>IF($B9955="SINAPI",IF(ISNUMBER(MATCH(Banco!$C9955,Analitico!$A:$A,0)),INDEX(Analitico!F:F,MATCH(Banco!$C9955,Analitico!$A:$A,0))&amp;"%",""),"")</f>
        <v/>
      </c>
    </row>
    <row r="9956" spans="1:11" ht="22.5" x14ac:dyDescent="0.2">
      <c r="A9956" s="1" t="str">
        <f t="shared" si="157"/>
        <v>SINAPI 105147</v>
      </c>
      <c r="B9956" s="3" t="s">
        <v>21527</v>
      </c>
      <c r="C9956" s="3" t="s">
        <v>29035</v>
      </c>
      <c r="D9956" s="2" t="s">
        <v>29332</v>
      </c>
      <c r="E9956" s="3" t="s">
        <v>20622</v>
      </c>
      <c r="F9956" s="67" t="s">
        <v>30059</v>
      </c>
      <c r="G9956" s="67" t="s">
        <v>29632</v>
      </c>
      <c r="I9956" s="3" t="s">
        <v>6300</v>
      </c>
      <c r="J9956" s="3" t="str">
        <f>IF($B9956="SINAPI",IF(ISNUMBER(MATCH(Banco!$C9956,Analitico!$A:$A,0)),INDEX(Analitico!E:E,MATCH(Banco!$C9956,Analitico!$A:$A,0))&amp;"%",""),"")</f>
        <v/>
      </c>
      <c r="K9956" s="3" t="str">
        <f>IF($B9956="SINAPI",IF(ISNUMBER(MATCH(Banco!$C9956,Analitico!$A:$A,0)),INDEX(Analitico!F:F,MATCH(Banco!$C9956,Analitico!$A:$A,0))&amp;"%",""),"")</f>
        <v/>
      </c>
    </row>
    <row r="9957" spans="1:11" ht="22.5" x14ac:dyDescent="0.2">
      <c r="A9957" s="1" t="str">
        <f t="shared" si="157"/>
        <v>SINAPI 105148</v>
      </c>
      <c r="B9957" s="3" t="s">
        <v>21527</v>
      </c>
      <c r="C9957" s="3" t="s">
        <v>29036</v>
      </c>
      <c r="D9957" s="2" t="s">
        <v>29333</v>
      </c>
      <c r="E9957" s="3" t="s">
        <v>20622</v>
      </c>
      <c r="F9957" s="67" t="s">
        <v>36627</v>
      </c>
      <c r="G9957" s="67" t="s">
        <v>31744</v>
      </c>
      <c r="I9957" s="3" t="s">
        <v>6300</v>
      </c>
      <c r="J9957" s="3" t="str">
        <f>IF($B9957="SINAPI",IF(ISNUMBER(MATCH(Banco!$C9957,Analitico!$A:$A,0)),INDEX(Analitico!E:E,MATCH(Banco!$C9957,Analitico!$A:$A,0))&amp;"%",""),"")</f>
        <v/>
      </c>
      <c r="K9957" s="3" t="str">
        <f>IF($B9957="SINAPI",IF(ISNUMBER(MATCH(Banco!$C9957,Analitico!$A:$A,0)),INDEX(Analitico!F:F,MATCH(Banco!$C9957,Analitico!$A:$A,0))&amp;"%",""),"")</f>
        <v/>
      </c>
    </row>
    <row r="9958" spans="1:11" ht="22.5" x14ac:dyDescent="0.2">
      <c r="A9958" s="1" t="str">
        <f t="shared" si="157"/>
        <v>SINAPI 105149</v>
      </c>
      <c r="B9958" s="3" t="s">
        <v>21527</v>
      </c>
      <c r="C9958" s="3" t="s">
        <v>29037</v>
      </c>
      <c r="D9958" s="2" t="s">
        <v>29334</v>
      </c>
      <c r="E9958" s="3" t="s">
        <v>20622</v>
      </c>
      <c r="F9958" s="67" t="s">
        <v>5750</v>
      </c>
      <c r="G9958" s="67" t="s">
        <v>4907</v>
      </c>
      <c r="I9958" s="3" t="s">
        <v>6300</v>
      </c>
      <c r="J9958" s="3" t="str">
        <f>IF($B9958="SINAPI",IF(ISNUMBER(MATCH(Banco!$C9958,Analitico!$A:$A,0)),INDEX(Analitico!E:E,MATCH(Banco!$C9958,Analitico!$A:$A,0))&amp;"%",""),"")</f>
        <v/>
      </c>
      <c r="K9958" s="3" t="str">
        <f>IF($B9958="SINAPI",IF(ISNUMBER(MATCH(Banco!$C9958,Analitico!$A:$A,0)),INDEX(Analitico!F:F,MATCH(Banco!$C9958,Analitico!$A:$A,0))&amp;"%",""),"")</f>
        <v/>
      </c>
    </row>
    <row r="9959" spans="1:11" ht="22.5" x14ac:dyDescent="0.2">
      <c r="A9959" s="1" t="str">
        <f t="shared" si="157"/>
        <v>SINAPI 105150</v>
      </c>
      <c r="B9959" s="3" t="s">
        <v>21527</v>
      </c>
      <c r="C9959" s="3" t="s">
        <v>29038</v>
      </c>
      <c r="D9959" s="2" t="s">
        <v>29335</v>
      </c>
      <c r="E9959" s="3" t="s">
        <v>20622</v>
      </c>
      <c r="F9959" s="67" t="s">
        <v>31723</v>
      </c>
      <c r="G9959" s="67" t="s">
        <v>21304</v>
      </c>
      <c r="I9959" s="3" t="s">
        <v>6300</v>
      </c>
      <c r="J9959" s="3" t="str">
        <f>IF($B9959="SINAPI",IF(ISNUMBER(MATCH(Banco!$C9959,Analitico!$A:$A,0)),INDEX(Analitico!E:E,MATCH(Banco!$C9959,Analitico!$A:$A,0))&amp;"%",""),"")</f>
        <v/>
      </c>
      <c r="K9959" s="3" t="str">
        <f>IF($B9959="SINAPI",IF(ISNUMBER(MATCH(Banco!$C9959,Analitico!$A:$A,0)),INDEX(Analitico!F:F,MATCH(Banco!$C9959,Analitico!$A:$A,0))&amp;"%",""),"")</f>
        <v/>
      </c>
    </row>
    <row r="9960" spans="1:11" ht="22.5" x14ac:dyDescent="0.2">
      <c r="A9960" s="1" t="str">
        <f t="shared" si="157"/>
        <v>SINAPI 105151</v>
      </c>
      <c r="B9960" s="3" t="s">
        <v>21527</v>
      </c>
      <c r="C9960" s="3" t="s">
        <v>29039</v>
      </c>
      <c r="D9960" s="2" t="s">
        <v>29336</v>
      </c>
      <c r="E9960" s="3" t="s">
        <v>20622</v>
      </c>
      <c r="F9960" s="67" t="s">
        <v>4492</v>
      </c>
      <c r="G9960" s="67" t="s">
        <v>21251</v>
      </c>
      <c r="I9960" s="3" t="s">
        <v>6300</v>
      </c>
      <c r="J9960" s="3" t="str">
        <f>IF($B9960="SINAPI",IF(ISNUMBER(MATCH(Banco!$C9960,Analitico!$A:$A,0)),INDEX(Analitico!E:E,MATCH(Banco!$C9960,Analitico!$A:$A,0))&amp;"%",""),"")</f>
        <v/>
      </c>
      <c r="K9960" s="3" t="str">
        <f>IF($B9960="SINAPI",IF(ISNUMBER(MATCH(Banco!$C9960,Analitico!$A:$A,0)),INDEX(Analitico!F:F,MATCH(Banco!$C9960,Analitico!$A:$A,0))&amp;"%",""),"")</f>
        <v/>
      </c>
    </row>
    <row r="9961" spans="1:11" ht="22.5" x14ac:dyDescent="0.2">
      <c r="A9961" s="1" t="str">
        <f t="shared" si="157"/>
        <v>SINAPI 105152</v>
      </c>
      <c r="B9961" s="3" t="s">
        <v>21527</v>
      </c>
      <c r="C9961" s="3" t="s">
        <v>29040</v>
      </c>
      <c r="D9961" s="2" t="s">
        <v>29337</v>
      </c>
      <c r="E9961" s="3" t="s">
        <v>20622</v>
      </c>
      <c r="F9961" s="67" t="s">
        <v>30090</v>
      </c>
      <c r="G9961" s="67" t="s">
        <v>29694</v>
      </c>
      <c r="I9961" s="3" t="s">
        <v>6300</v>
      </c>
      <c r="J9961" s="3" t="str">
        <f>IF($B9961="SINAPI",IF(ISNUMBER(MATCH(Banco!$C9961,Analitico!$A:$A,0)),INDEX(Analitico!E:E,MATCH(Banco!$C9961,Analitico!$A:$A,0))&amp;"%",""),"")</f>
        <v/>
      </c>
      <c r="K9961" s="3" t="str">
        <f>IF($B9961="SINAPI",IF(ISNUMBER(MATCH(Banco!$C9961,Analitico!$A:$A,0)),INDEX(Analitico!F:F,MATCH(Banco!$C9961,Analitico!$A:$A,0))&amp;"%",""),"")</f>
        <v/>
      </c>
    </row>
    <row r="9962" spans="1:11" ht="22.5" x14ac:dyDescent="0.2">
      <c r="A9962" s="1" t="str">
        <f t="shared" si="157"/>
        <v>SINAPI 105154</v>
      </c>
      <c r="B9962" s="3" t="s">
        <v>21527</v>
      </c>
      <c r="C9962" s="3" t="s">
        <v>29041</v>
      </c>
      <c r="D9962" s="2" t="s">
        <v>29338</v>
      </c>
      <c r="E9962" s="3" t="s">
        <v>20622</v>
      </c>
      <c r="F9962" s="67" t="s">
        <v>20692</v>
      </c>
      <c r="G9962" s="67" t="s">
        <v>4696</v>
      </c>
      <c r="I9962" s="3" t="s">
        <v>6298</v>
      </c>
      <c r="J9962" s="3" t="str">
        <f>IF($B9962="SINAPI",IF(ISNUMBER(MATCH(Banco!$C9962,Analitico!$A:$A,0)),INDEX(Analitico!E:E,MATCH(Banco!$C9962,Analitico!$A:$A,0))&amp;"%",""),"")</f>
        <v/>
      </c>
      <c r="K9962" s="3" t="str">
        <f>IF($B9962="SINAPI",IF(ISNUMBER(MATCH(Banco!$C9962,Analitico!$A:$A,0)),INDEX(Analitico!F:F,MATCH(Banco!$C9962,Analitico!$A:$A,0))&amp;"%",""),"")</f>
        <v/>
      </c>
    </row>
    <row r="9963" spans="1:11" ht="22.5" x14ac:dyDescent="0.2">
      <c r="A9963" s="1" t="str">
        <f t="shared" si="157"/>
        <v>SINAPI 105155</v>
      </c>
      <c r="B9963" s="3" t="s">
        <v>21527</v>
      </c>
      <c r="C9963" s="3" t="s">
        <v>29042</v>
      </c>
      <c r="D9963" s="2" t="s">
        <v>29339</v>
      </c>
      <c r="E9963" s="3" t="s">
        <v>20622</v>
      </c>
      <c r="F9963" s="67" t="s">
        <v>5905</v>
      </c>
      <c r="G9963" s="67" t="s">
        <v>4792</v>
      </c>
      <c r="I9963" s="3" t="s">
        <v>6298</v>
      </c>
      <c r="J9963" s="3" t="str">
        <f>IF($B9963="SINAPI",IF(ISNUMBER(MATCH(Banco!$C9963,Analitico!$A:$A,0)),INDEX(Analitico!E:E,MATCH(Banco!$C9963,Analitico!$A:$A,0))&amp;"%",""),"")</f>
        <v/>
      </c>
      <c r="K9963" s="3" t="str">
        <f>IF($B9963="SINAPI",IF(ISNUMBER(MATCH(Banco!$C9963,Analitico!$A:$A,0)),INDEX(Analitico!F:F,MATCH(Banco!$C9963,Analitico!$A:$A,0))&amp;"%",""),"")</f>
        <v/>
      </c>
    </row>
    <row r="9964" spans="1:11" ht="22.5" x14ac:dyDescent="0.2">
      <c r="A9964" s="1" t="str">
        <f t="shared" si="157"/>
        <v>SINAPI 105156</v>
      </c>
      <c r="B9964" s="3" t="s">
        <v>21527</v>
      </c>
      <c r="C9964" s="3" t="s">
        <v>29043</v>
      </c>
      <c r="D9964" s="2" t="s">
        <v>29340</v>
      </c>
      <c r="E9964" s="3" t="s">
        <v>20622</v>
      </c>
      <c r="F9964" s="67" t="s">
        <v>29530</v>
      </c>
      <c r="G9964" s="67" t="s">
        <v>5654</v>
      </c>
      <c r="I9964" s="3" t="s">
        <v>6298</v>
      </c>
      <c r="J9964" s="3" t="str">
        <f>IF($B9964="SINAPI",IF(ISNUMBER(MATCH(Banco!$C9964,Analitico!$A:$A,0)),INDEX(Analitico!E:E,MATCH(Banco!$C9964,Analitico!$A:$A,0))&amp;"%",""),"")</f>
        <v/>
      </c>
      <c r="K9964" s="3" t="str">
        <f>IF($B9964="SINAPI",IF(ISNUMBER(MATCH(Banco!$C9964,Analitico!$A:$A,0)),INDEX(Analitico!F:F,MATCH(Banco!$C9964,Analitico!$A:$A,0))&amp;"%",""),"")</f>
        <v/>
      </c>
    </row>
    <row r="9965" spans="1:11" ht="22.5" x14ac:dyDescent="0.2">
      <c r="A9965" s="1" t="str">
        <f t="shared" si="157"/>
        <v>SINAPI 105157</v>
      </c>
      <c r="B9965" s="3" t="s">
        <v>21527</v>
      </c>
      <c r="C9965" s="3" t="s">
        <v>29044</v>
      </c>
      <c r="D9965" s="2" t="s">
        <v>29341</v>
      </c>
      <c r="E9965" s="3" t="s">
        <v>20622</v>
      </c>
      <c r="F9965" s="67" t="s">
        <v>36031</v>
      </c>
      <c r="G9965" s="67" t="s">
        <v>33582</v>
      </c>
      <c r="I9965" s="3" t="s">
        <v>6298</v>
      </c>
      <c r="J9965" s="3" t="str">
        <f>IF($B9965="SINAPI",IF(ISNUMBER(MATCH(Banco!$C9965,Analitico!$A:$A,0)),INDEX(Analitico!E:E,MATCH(Banco!$C9965,Analitico!$A:$A,0))&amp;"%",""),"")</f>
        <v/>
      </c>
      <c r="K9965" s="3" t="str">
        <f>IF($B9965="SINAPI",IF(ISNUMBER(MATCH(Banco!$C9965,Analitico!$A:$A,0)),INDEX(Analitico!F:F,MATCH(Banco!$C9965,Analitico!$A:$A,0))&amp;"%",""),"")</f>
        <v/>
      </c>
    </row>
    <row r="9966" spans="1:11" ht="22.5" x14ac:dyDescent="0.2">
      <c r="A9966" s="1" t="str">
        <f t="shared" si="157"/>
        <v>SINAPI 105158</v>
      </c>
      <c r="B9966" s="3" t="s">
        <v>21527</v>
      </c>
      <c r="C9966" s="3" t="s">
        <v>29045</v>
      </c>
      <c r="D9966" s="2" t="s">
        <v>29342</v>
      </c>
      <c r="E9966" s="3" t="s">
        <v>20622</v>
      </c>
      <c r="F9966" s="67" t="s">
        <v>29607</v>
      </c>
      <c r="G9966" s="67" t="s">
        <v>30053</v>
      </c>
      <c r="I9966" s="3" t="s">
        <v>6298</v>
      </c>
      <c r="J9966" s="3" t="str">
        <f>IF($B9966="SINAPI",IF(ISNUMBER(MATCH(Banco!$C9966,Analitico!$A:$A,0)),INDEX(Analitico!E:E,MATCH(Banco!$C9966,Analitico!$A:$A,0))&amp;"%",""),"")</f>
        <v/>
      </c>
      <c r="K9966" s="3" t="str">
        <f>IF($B9966="SINAPI",IF(ISNUMBER(MATCH(Banco!$C9966,Analitico!$A:$A,0)),INDEX(Analitico!F:F,MATCH(Banco!$C9966,Analitico!$A:$A,0))&amp;"%",""),"")</f>
        <v/>
      </c>
    </row>
    <row r="9967" spans="1:11" ht="22.5" x14ac:dyDescent="0.2">
      <c r="A9967" s="1" t="str">
        <f t="shared" si="157"/>
        <v>SINAPI 105159</v>
      </c>
      <c r="B9967" s="3" t="s">
        <v>21527</v>
      </c>
      <c r="C9967" s="3" t="s">
        <v>29046</v>
      </c>
      <c r="D9967" s="2" t="s">
        <v>29343</v>
      </c>
      <c r="E9967" s="3" t="s">
        <v>20622</v>
      </c>
      <c r="F9967" s="67" t="s">
        <v>33843</v>
      </c>
      <c r="G9967" s="67" t="s">
        <v>36466</v>
      </c>
      <c r="I9967" s="3" t="s">
        <v>6298</v>
      </c>
      <c r="J9967" s="3" t="str">
        <f>IF($B9967="SINAPI",IF(ISNUMBER(MATCH(Banco!$C9967,Analitico!$A:$A,0)),INDEX(Analitico!E:E,MATCH(Banco!$C9967,Analitico!$A:$A,0))&amp;"%",""),"")</f>
        <v/>
      </c>
      <c r="K9967" s="3" t="str">
        <f>IF($B9967="SINAPI",IF(ISNUMBER(MATCH(Banco!$C9967,Analitico!$A:$A,0)),INDEX(Analitico!F:F,MATCH(Banco!$C9967,Analitico!$A:$A,0))&amp;"%",""),"")</f>
        <v/>
      </c>
    </row>
    <row r="9968" spans="1:11" ht="22.5" x14ac:dyDescent="0.2">
      <c r="A9968" s="1" t="str">
        <f t="shared" si="157"/>
        <v>SINAPI 105160</v>
      </c>
      <c r="B9968" s="3" t="s">
        <v>21527</v>
      </c>
      <c r="C9968" s="3" t="s">
        <v>29047</v>
      </c>
      <c r="D9968" s="2" t="s">
        <v>29344</v>
      </c>
      <c r="E9968" s="3" t="s">
        <v>20622</v>
      </c>
      <c r="F9968" s="67" t="s">
        <v>31729</v>
      </c>
      <c r="G9968" s="67" t="s">
        <v>36933</v>
      </c>
      <c r="I9968" s="3" t="s">
        <v>6298</v>
      </c>
      <c r="J9968" s="3" t="str">
        <f>IF($B9968="SINAPI",IF(ISNUMBER(MATCH(Banco!$C9968,Analitico!$A:$A,0)),INDEX(Analitico!E:E,MATCH(Banco!$C9968,Analitico!$A:$A,0))&amp;"%",""),"")</f>
        <v/>
      </c>
      <c r="K9968" s="3" t="str">
        <f>IF($B9968="SINAPI",IF(ISNUMBER(MATCH(Banco!$C9968,Analitico!$A:$A,0)),INDEX(Analitico!F:F,MATCH(Banco!$C9968,Analitico!$A:$A,0))&amp;"%",""),"")</f>
        <v/>
      </c>
    </row>
    <row r="9969" spans="1:11" ht="22.5" x14ac:dyDescent="0.2">
      <c r="A9969" s="1" t="str">
        <f t="shared" si="157"/>
        <v>SINAPI 105161</v>
      </c>
      <c r="B9969" s="3" t="s">
        <v>21527</v>
      </c>
      <c r="C9969" s="3" t="s">
        <v>29048</v>
      </c>
      <c r="D9969" s="2" t="s">
        <v>29345</v>
      </c>
      <c r="E9969" s="3" t="s">
        <v>20622</v>
      </c>
      <c r="F9969" s="67" t="s">
        <v>32132</v>
      </c>
      <c r="G9969" s="67" t="s">
        <v>21512</v>
      </c>
      <c r="I9969" s="3" t="s">
        <v>6300</v>
      </c>
      <c r="J9969" s="3" t="str">
        <f>IF($B9969="SINAPI",IF(ISNUMBER(MATCH(Banco!$C9969,Analitico!$A:$A,0)),INDEX(Analitico!E:E,MATCH(Banco!$C9969,Analitico!$A:$A,0))&amp;"%",""),"")</f>
        <v/>
      </c>
      <c r="K9969" s="3" t="str">
        <f>IF($B9969="SINAPI",IF(ISNUMBER(MATCH(Banco!$C9969,Analitico!$A:$A,0)),INDEX(Analitico!F:F,MATCH(Banco!$C9969,Analitico!$A:$A,0))&amp;"%",""),"")</f>
        <v/>
      </c>
    </row>
    <row r="9970" spans="1:11" ht="22.5" x14ac:dyDescent="0.2">
      <c r="A9970" s="1" t="str">
        <f t="shared" si="157"/>
        <v>SINAPI 105162</v>
      </c>
      <c r="B9970" s="3" t="s">
        <v>21527</v>
      </c>
      <c r="C9970" s="3" t="s">
        <v>29049</v>
      </c>
      <c r="D9970" s="2" t="s">
        <v>29346</v>
      </c>
      <c r="E9970" s="3" t="s">
        <v>20622</v>
      </c>
      <c r="F9970" s="67" t="s">
        <v>39750</v>
      </c>
      <c r="G9970" s="67" t="s">
        <v>28796</v>
      </c>
      <c r="I9970" s="3" t="s">
        <v>6300</v>
      </c>
      <c r="J9970" s="3" t="str">
        <f>IF($B9970="SINAPI",IF(ISNUMBER(MATCH(Banco!$C9970,Analitico!$A:$A,0)),INDEX(Analitico!E:E,MATCH(Banco!$C9970,Analitico!$A:$A,0))&amp;"%",""),"")</f>
        <v/>
      </c>
      <c r="K9970" s="3" t="str">
        <f>IF($B9970="SINAPI",IF(ISNUMBER(MATCH(Banco!$C9970,Analitico!$A:$A,0)),INDEX(Analitico!F:F,MATCH(Banco!$C9970,Analitico!$A:$A,0))&amp;"%",""),"")</f>
        <v/>
      </c>
    </row>
    <row r="9971" spans="1:11" ht="22.5" x14ac:dyDescent="0.2">
      <c r="A9971" s="1" t="str">
        <f t="shared" si="157"/>
        <v>SINAPI 105163</v>
      </c>
      <c r="B9971" s="3" t="s">
        <v>21527</v>
      </c>
      <c r="C9971" s="3" t="s">
        <v>29050</v>
      </c>
      <c r="D9971" s="2" t="s">
        <v>29347</v>
      </c>
      <c r="E9971" s="3" t="s">
        <v>20622</v>
      </c>
      <c r="F9971" s="67" t="s">
        <v>4585</v>
      </c>
      <c r="G9971" s="67" t="s">
        <v>21674</v>
      </c>
      <c r="I9971" s="3" t="s">
        <v>6300</v>
      </c>
      <c r="J9971" s="3" t="str">
        <f>IF($B9971="SINAPI",IF(ISNUMBER(MATCH(Banco!$C9971,Analitico!$A:$A,0)),INDEX(Analitico!E:E,MATCH(Banco!$C9971,Analitico!$A:$A,0))&amp;"%",""),"")</f>
        <v/>
      </c>
      <c r="K9971" s="3" t="str">
        <f>IF($B9971="SINAPI",IF(ISNUMBER(MATCH(Banco!$C9971,Analitico!$A:$A,0)),INDEX(Analitico!F:F,MATCH(Banco!$C9971,Analitico!$A:$A,0))&amp;"%",""),"")</f>
        <v/>
      </c>
    </row>
    <row r="9972" spans="1:11" x14ac:dyDescent="0.2">
      <c r="A9972" s="1" t="str">
        <f t="shared" si="157"/>
        <v>SINAPI 105164</v>
      </c>
      <c r="B9972" s="3" t="s">
        <v>21527</v>
      </c>
      <c r="C9972" s="3" t="s">
        <v>29051</v>
      </c>
      <c r="D9972" s="2" t="s">
        <v>29348</v>
      </c>
      <c r="E9972" s="3" t="s">
        <v>20622</v>
      </c>
      <c r="F9972" s="67" t="s">
        <v>21598</v>
      </c>
      <c r="G9972" s="67" t="s">
        <v>5653</v>
      </c>
      <c r="I9972" s="3" t="s">
        <v>6300</v>
      </c>
      <c r="J9972" s="3" t="str">
        <f>IF($B9972="SINAPI",IF(ISNUMBER(MATCH(Banco!$C9972,Analitico!$A:$A,0)),INDEX(Analitico!E:E,MATCH(Banco!$C9972,Analitico!$A:$A,0))&amp;"%",""),"")</f>
        <v/>
      </c>
      <c r="K9972" s="3" t="str">
        <f>IF($B9972="SINAPI",IF(ISNUMBER(MATCH(Banco!$C9972,Analitico!$A:$A,0)),INDEX(Analitico!F:F,MATCH(Banco!$C9972,Analitico!$A:$A,0))&amp;"%",""),"")</f>
        <v/>
      </c>
    </row>
    <row r="9973" spans="1:11" x14ac:dyDescent="0.2">
      <c r="A9973" s="1" t="str">
        <f t="shared" si="157"/>
        <v>SINAPI 105165</v>
      </c>
      <c r="B9973" s="3" t="s">
        <v>21527</v>
      </c>
      <c r="C9973" s="3" t="s">
        <v>29052</v>
      </c>
      <c r="D9973" s="2" t="s">
        <v>29349</v>
      </c>
      <c r="E9973" s="3" t="s">
        <v>20622</v>
      </c>
      <c r="F9973" s="67" t="s">
        <v>21625</v>
      </c>
      <c r="G9973" s="67" t="s">
        <v>21613</v>
      </c>
      <c r="I9973" s="3" t="s">
        <v>6300</v>
      </c>
      <c r="J9973" s="3" t="str">
        <f>IF($B9973="SINAPI",IF(ISNUMBER(MATCH(Banco!$C9973,Analitico!$A:$A,0)),INDEX(Analitico!E:E,MATCH(Banco!$C9973,Analitico!$A:$A,0))&amp;"%",""),"")</f>
        <v/>
      </c>
      <c r="K9973" s="3" t="str">
        <f>IF($B9973="SINAPI",IF(ISNUMBER(MATCH(Banco!$C9973,Analitico!$A:$A,0)),INDEX(Analitico!F:F,MATCH(Banco!$C9973,Analitico!$A:$A,0))&amp;"%",""),"")</f>
        <v/>
      </c>
    </row>
    <row r="9974" spans="1:11" ht="22.5" x14ac:dyDescent="0.2">
      <c r="A9974" s="1" t="str">
        <f t="shared" si="157"/>
        <v>SINAPI 105166</v>
      </c>
      <c r="B9974" s="3" t="s">
        <v>21527</v>
      </c>
      <c r="C9974" s="3" t="s">
        <v>29053</v>
      </c>
      <c r="D9974" s="2" t="s">
        <v>29350</v>
      </c>
      <c r="E9974" s="3" t="s">
        <v>20622</v>
      </c>
      <c r="F9974" s="67" t="s">
        <v>21769</v>
      </c>
      <c r="G9974" s="67" t="s">
        <v>36827</v>
      </c>
      <c r="I9974" s="3" t="s">
        <v>6298</v>
      </c>
      <c r="J9974" s="3" t="str">
        <f>IF($B9974="SINAPI",IF(ISNUMBER(MATCH(Banco!$C9974,Analitico!$A:$A,0)),INDEX(Analitico!E:E,MATCH(Banco!$C9974,Analitico!$A:$A,0))&amp;"%",""),"")</f>
        <v/>
      </c>
      <c r="K9974" s="3" t="str">
        <f>IF($B9974="SINAPI",IF(ISNUMBER(MATCH(Banco!$C9974,Analitico!$A:$A,0)),INDEX(Analitico!F:F,MATCH(Banco!$C9974,Analitico!$A:$A,0))&amp;"%",""),"")</f>
        <v/>
      </c>
    </row>
    <row r="9975" spans="1:11" ht="22.5" x14ac:dyDescent="0.2">
      <c r="A9975" s="1" t="str">
        <f t="shared" si="157"/>
        <v>SINAPI 105167</v>
      </c>
      <c r="B9975" s="3" t="s">
        <v>21527</v>
      </c>
      <c r="C9975" s="3" t="s">
        <v>29054</v>
      </c>
      <c r="D9975" s="2" t="s">
        <v>29351</v>
      </c>
      <c r="E9975" s="3" t="s">
        <v>20622</v>
      </c>
      <c r="F9975" s="67" t="s">
        <v>29970</v>
      </c>
      <c r="G9975" s="67" t="s">
        <v>21096</v>
      </c>
      <c r="I9975" s="3" t="s">
        <v>6300</v>
      </c>
      <c r="J9975" s="3" t="str">
        <f>IF($B9975="SINAPI",IF(ISNUMBER(MATCH(Banco!$C9975,Analitico!$A:$A,0)),INDEX(Analitico!E:E,MATCH(Banco!$C9975,Analitico!$A:$A,0))&amp;"%",""),"")</f>
        <v/>
      </c>
      <c r="K9975" s="3" t="str">
        <f>IF($B9975="SINAPI",IF(ISNUMBER(MATCH(Banco!$C9975,Analitico!$A:$A,0)),INDEX(Analitico!F:F,MATCH(Banco!$C9975,Analitico!$A:$A,0))&amp;"%",""),"")</f>
        <v/>
      </c>
    </row>
    <row r="9976" spans="1:11" ht="22.5" x14ac:dyDescent="0.2">
      <c r="A9976" s="1" t="str">
        <f t="shared" si="157"/>
        <v>SINAPI 105169</v>
      </c>
      <c r="B9976" s="3" t="s">
        <v>21527</v>
      </c>
      <c r="C9976" s="3" t="s">
        <v>29055</v>
      </c>
      <c r="D9976" s="2" t="s">
        <v>29352</v>
      </c>
      <c r="E9976" s="3" t="s">
        <v>20622</v>
      </c>
      <c r="F9976" s="67" t="s">
        <v>39751</v>
      </c>
      <c r="G9976" s="67" t="s">
        <v>36934</v>
      </c>
      <c r="I9976" s="3" t="s">
        <v>6298</v>
      </c>
      <c r="J9976" s="3" t="str">
        <f>IF($B9976="SINAPI",IF(ISNUMBER(MATCH(Banco!$C9976,Analitico!$A:$A,0)),INDEX(Analitico!E:E,MATCH(Banco!$C9976,Analitico!$A:$A,0))&amp;"%",""),"")</f>
        <v/>
      </c>
      <c r="K9976" s="3" t="str">
        <f>IF($B9976="SINAPI",IF(ISNUMBER(MATCH(Banco!$C9976,Analitico!$A:$A,0)),INDEX(Analitico!F:F,MATCH(Banco!$C9976,Analitico!$A:$A,0))&amp;"%",""),"")</f>
        <v/>
      </c>
    </row>
    <row r="9977" spans="1:11" ht="22.5" x14ac:dyDescent="0.2">
      <c r="A9977" s="1" t="str">
        <f t="shared" si="157"/>
        <v>SINAPI 105170</v>
      </c>
      <c r="B9977" s="3" t="s">
        <v>21527</v>
      </c>
      <c r="C9977" s="3" t="s">
        <v>29056</v>
      </c>
      <c r="D9977" s="2" t="s">
        <v>29353</v>
      </c>
      <c r="E9977" s="3" t="s">
        <v>20622</v>
      </c>
      <c r="F9977" s="67" t="s">
        <v>6005</v>
      </c>
      <c r="G9977" s="67" t="s">
        <v>33585</v>
      </c>
      <c r="I9977" s="3" t="s">
        <v>6298</v>
      </c>
      <c r="J9977" s="3" t="str">
        <f>IF($B9977="SINAPI",IF(ISNUMBER(MATCH(Banco!$C9977,Analitico!$A:$A,0)),INDEX(Analitico!E:E,MATCH(Banco!$C9977,Analitico!$A:$A,0))&amp;"%",""),"")</f>
        <v/>
      </c>
      <c r="K9977" s="3" t="str">
        <f>IF($B9977="SINAPI",IF(ISNUMBER(MATCH(Banco!$C9977,Analitico!$A:$A,0)),INDEX(Analitico!F:F,MATCH(Banco!$C9977,Analitico!$A:$A,0))&amp;"%",""),"")</f>
        <v/>
      </c>
    </row>
    <row r="9978" spans="1:11" ht="22.5" x14ac:dyDescent="0.2">
      <c r="A9978" s="1" t="str">
        <f t="shared" si="157"/>
        <v>SINAPI 105172</v>
      </c>
      <c r="B9978" s="3" t="s">
        <v>21527</v>
      </c>
      <c r="C9978" s="3" t="s">
        <v>29057</v>
      </c>
      <c r="D9978" s="2" t="s">
        <v>29354</v>
      </c>
      <c r="E9978" s="3" t="s">
        <v>20622</v>
      </c>
      <c r="F9978" s="67" t="s">
        <v>37734</v>
      </c>
      <c r="G9978" s="67" t="s">
        <v>36935</v>
      </c>
      <c r="I9978" s="3" t="s">
        <v>6298</v>
      </c>
      <c r="J9978" s="3" t="str">
        <f>IF($B9978="SINAPI",IF(ISNUMBER(MATCH(Banco!$C9978,Analitico!$A:$A,0)),INDEX(Analitico!E:E,MATCH(Banco!$C9978,Analitico!$A:$A,0))&amp;"%",""),"")</f>
        <v/>
      </c>
      <c r="K9978" s="3" t="str">
        <f>IF($B9978="SINAPI",IF(ISNUMBER(MATCH(Banco!$C9978,Analitico!$A:$A,0)),INDEX(Analitico!F:F,MATCH(Banco!$C9978,Analitico!$A:$A,0))&amp;"%",""),"")</f>
        <v/>
      </c>
    </row>
    <row r="9979" spans="1:11" ht="22.5" x14ac:dyDescent="0.2">
      <c r="A9979" s="1" t="str">
        <f t="shared" si="157"/>
        <v>SINAPI 105173</v>
      </c>
      <c r="B9979" s="3" t="s">
        <v>21527</v>
      </c>
      <c r="C9979" s="3" t="s">
        <v>29058</v>
      </c>
      <c r="D9979" s="2" t="s">
        <v>29355</v>
      </c>
      <c r="E9979" s="3" t="s">
        <v>20622</v>
      </c>
      <c r="F9979" s="67" t="s">
        <v>37285</v>
      </c>
      <c r="G9979" s="67" t="s">
        <v>36936</v>
      </c>
      <c r="I9979" s="3" t="s">
        <v>6298</v>
      </c>
      <c r="J9979" s="3" t="str">
        <f>IF($B9979="SINAPI",IF(ISNUMBER(MATCH(Banco!$C9979,Analitico!$A:$A,0)),INDEX(Analitico!E:E,MATCH(Banco!$C9979,Analitico!$A:$A,0))&amp;"%",""),"")</f>
        <v/>
      </c>
      <c r="K9979" s="3" t="str">
        <f>IF($B9979="SINAPI",IF(ISNUMBER(MATCH(Banco!$C9979,Analitico!$A:$A,0)),INDEX(Analitico!F:F,MATCH(Banco!$C9979,Analitico!$A:$A,0))&amp;"%",""),"")</f>
        <v/>
      </c>
    </row>
    <row r="9980" spans="1:11" ht="22.5" x14ac:dyDescent="0.2">
      <c r="A9980" s="1" t="str">
        <f t="shared" si="157"/>
        <v>SINAPI 105174</v>
      </c>
      <c r="B9980" s="3" t="s">
        <v>21527</v>
      </c>
      <c r="C9980" s="3" t="s">
        <v>29059</v>
      </c>
      <c r="D9980" s="2" t="s">
        <v>29356</v>
      </c>
      <c r="E9980" s="3" t="s">
        <v>20622</v>
      </c>
      <c r="F9980" s="67" t="s">
        <v>39752</v>
      </c>
      <c r="G9980" s="67" t="s">
        <v>36937</v>
      </c>
      <c r="I9980" s="3" t="s">
        <v>6298</v>
      </c>
      <c r="J9980" s="3" t="str">
        <f>IF($B9980="SINAPI",IF(ISNUMBER(MATCH(Banco!$C9980,Analitico!$A:$A,0)),INDEX(Analitico!E:E,MATCH(Banco!$C9980,Analitico!$A:$A,0))&amp;"%",""),"")</f>
        <v/>
      </c>
      <c r="K9980" s="3" t="str">
        <f>IF($B9980="SINAPI",IF(ISNUMBER(MATCH(Banco!$C9980,Analitico!$A:$A,0)),INDEX(Analitico!F:F,MATCH(Banco!$C9980,Analitico!$A:$A,0))&amp;"%",""),"")</f>
        <v/>
      </c>
    </row>
    <row r="9981" spans="1:11" ht="22.5" x14ac:dyDescent="0.2">
      <c r="A9981" s="1" t="str">
        <f t="shared" si="157"/>
        <v>SINAPI 105175</v>
      </c>
      <c r="B9981" s="3" t="s">
        <v>21527</v>
      </c>
      <c r="C9981" s="3" t="s">
        <v>29060</v>
      </c>
      <c r="D9981" s="2" t="s">
        <v>29357</v>
      </c>
      <c r="E9981" s="3" t="s">
        <v>20622</v>
      </c>
      <c r="F9981" s="67" t="s">
        <v>39753</v>
      </c>
      <c r="G9981" s="67" t="s">
        <v>36938</v>
      </c>
      <c r="I9981" s="3" t="s">
        <v>6298</v>
      </c>
      <c r="J9981" s="3" t="str">
        <f>IF($B9981="SINAPI",IF(ISNUMBER(MATCH(Banco!$C9981,Analitico!$A:$A,0)),INDEX(Analitico!E:E,MATCH(Banco!$C9981,Analitico!$A:$A,0))&amp;"%",""),"")</f>
        <v/>
      </c>
      <c r="K9981" s="3" t="str">
        <f>IF($B9981="SINAPI",IF(ISNUMBER(MATCH(Banco!$C9981,Analitico!$A:$A,0)),INDEX(Analitico!F:F,MATCH(Banco!$C9981,Analitico!$A:$A,0))&amp;"%",""),"")</f>
        <v/>
      </c>
    </row>
    <row r="9982" spans="1:11" ht="22.5" x14ac:dyDescent="0.2">
      <c r="A9982" s="1" t="str">
        <f t="shared" si="157"/>
        <v>SINAPI 105176</v>
      </c>
      <c r="B9982" s="3" t="s">
        <v>21527</v>
      </c>
      <c r="C9982" s="3" t="s">
        <v>29061</v>
      </c>
      <c r="D9982" s="2" t="s">
        <v>29358</v>
      </c>
      <c r="E9982" s="3" t="s">
        <v>20622</v>
      </c>
      <c r="F9982" s="67" t="s">
        <v>30762</v>
      </c>
      <c r="G9982" s="67" t="s">
        <v>30728</v>
      </c>
      <c r="I9982" s="3" t="s">
        <v>6298</v>
      </c>
      <c r="J9982" s="3" t="str">
        <f>IF($B9982="SINAPI",IF(ISNUMBER(MATCH(Banco!$C9982,Analitico!$A:$A,0)),INDEX(Analitico!E:E,MATCH(Banco!$C9982,Analitico!$A:$A,0))&amp;"%",""),"")</f>
        <v/>
      </c>
      <c r="K9982" s="3" t="str">
        <f>IF($B9982="SINAPI",IF(ISNUMBER(MATCH(Banco!$C9982,Analitico!$A:$A,0)),INDEX(Analitico!F:F,MATCH(Banco!$C9982,Analitico!$A:$A,0))&amp;"%",""),"")</f>
        <v/>
      </c>
    </row>
    <row r="9983" spans="1:11" ht="22.5" x14ac:dyDescent="0.2">
      <c r="A9983" s="1" t="str">
        <f t="shared" si="157"/>
        <v>SINAPI 105177</v>
      </c>
      <c r="B9983" s="3" t="s">
        <v>21527</v>
      </c>
      <c r="C9983" s="3" t="s">
        <v>29062</v>
      </c>
      <c r="D9983" s="2" t="s">
        <v>29359</v>
      </c>
      <c r="E9983" s="3" t="s">
        <v>20622</v>
      </c>
      <c r="F9983" s="67" t="s">
        <v>39754</v>
      </c>
      <c r="G9983" s="67" t="s">
        <v>36939</v>
      </c>
      <c r="I9983" s="3" t="s">
        <v>6298</v>
      </c>
      <c r="J9983" s="3" t="str">
        <f>IF($B9983="SINAPI",IF(ISNUMBER(MATCH(Banco!$C9983,Analitico!$A:$A,0)),INDEX(Analitico!E:E,MATCH(Banco!$C9983,Analitico!$A:$A,0))&amp;"%",""),"")</f>
        <v/>
      </c>
      <c r="K9983" s="3" t="str">
        <f>IF($B9983="SINAPI",IF(ISNUMBER(MATCH(Banco!$C9983,Analitico!$A:$A,0)),INDEX(Analitico!F:F,MATCH(Banco!$C9983,Analitico!$A:$A,0))&amp;"%",""),"")</f>
        <v/>
      </c>
    </row>
    <row r="9984" spans="1:11" ht="22.5" x14ac:dyDescent="0.2">
      <c r="A9984" s="1" t="str">
        <f t="shared" si="157"/>
        <v>SINAPI 105178</v>
      </c>
      <c r="B9984" s="3" t="s">
        <v>21527</v>
      </c>
      <c r="C9984" s="3" t="s">
        <v>29063</v>
      </c>
      <c r="D9984" s="2" t="s">
        <v>29360</v>
      </c>
      <c r="E9984" s="3" t="s">
        <v>20622</v>
      </c>
      <c r="F9984" s="67" t="s">
        <v>39755</v>
      </c>
      <c r="G9984" s="67" t="s">
        <v>36940</v>
      </c>
      <c r="I9984" s="3" t="s">
        <v>6298</v>
      </c>
      <c r="J9984" s="3" t="str">
        <f>IF($B9984="SINAPI",IF(ISNUMBER(MATCH(Banco!$C9984,Analitico!$A:$A,0)),INDEX(Analitico!E:E,MATCH(Banco!$C9984,Analitico!$A:$A,0))&amp;"%",""),"")</f>
        <v/>
      </c>
      <c r="K9984" s="3" t="str">
        <f>IF($B9984="SINAPI",IF(ISNUMBER(MATCH(Banco!$C9984,Analitico!$A:$A,0)),INDEX(Analitico!F:F,MATCH(Banco!$C9984,Analitico!$A:$A,0))&amp;"%",""),"")</f>
        <v/>
      </c>
    </row>
    <row r="9985" spans="1:11" ht="22.5" x14ac:dyDescent="0.2">
      <c r="A9985" s="1" t="str">
        <f t="shared" si="157"/>
        <v>SINAPI 105179</v>
      </c>
      <c r="B9985" s="3" t="s">
        <v>21527</v>
      </c>
      <c r="C9985" s="3" t="s">
        <v>29064</v>
      </c>
      <c r="D9985" s="2" t="s">
        <v>29361</v>
      </c>
      <c r="E9985" s="3" t="s">
        <v>20622</v>
      </c>
      <c r="F9985" s="67" t="s">
        <v>5868</v>
      </c>
      <c r="G9985" s="67" t="s">
        <v>20832</v>
      </c>
      <c r="I9985" s="3" t="s">
        <v>6298</v>
      </c>
      <c r="J9985" s="3" t="str">
        <f>IF($B9985="SINAPI",IF(ISNUMBER(MATCH(Banco!$C9985,Analitico!$A:$A,0)),INDEX(Analitico!E:E,MATCH(Banco!$C9985,Analitico!$A:$A,0))&amp;"%",""),"")</f>
        <v/>
      </c>
      <c r="K9985" s="3" t="str">
        <f>IF($B9985="SINAPI",IF(ISNUMBER(MATCH(Banco!$C9985,Analitico!$A:$A,0)),INDEX(Analitico!F:F,MATCH(Banco!$C9985,Analitico!$A:$A,0))&amp;"%",""),"")</f>
        <v/>
      </c>
    </row>
    <row r="9986" spans="1:11" ht="22.5" x14ac:dyDescent="0.2">
      <c r="A9986" s="1" t="str">
        <f t="shared" si="157"/>
        <v>SINAPI 105180</v>
      </c>
      <c r="B9986" s="3" t="s">
        <v>21527</v>
      </c>
      <c r="C9986" s="3" t="s">
        <v>29065</v>
      </c>
      <c r="D9986" s="2" t="s">
        <v>29362</v>
      </c>
      <c r="E9986" s="3" t="s">
        <v>20622</v>
      </c>
      <c r="F9986" s="67" t="s">
        <v>5654</v>
      </c>
      <c r="G9986" s="67" t="s">
        <v>4567</v>
      </c>
      <c r="I9986" s="3" t="s">
        <v>6298</v>
      </c>
      <c r="J9986" s="3" t="str">
        <f>IF($B9986="SINAPI",IF(ISNUMBER(MATCH(Banco!$C9986,Analitico!$A:$A,0)),INDEX(Analitico!E:E,MATCH(Banco!$C9986,Analitico!$A:$A,0))&amp;"%",""),"")</f>
        <v/>
      </c>
      <c r="K9986" s="3" t="str">
        <f>IF($B9986="SINAPI",IF(ISNUMBER(MATCH(Banco!$C9986,Analitico!$A:$A,0)),INDEX(Analitico!F:F,MATCH(Banco!$C9986,Analitico!$A:$A,0))&amp;"%",""),"")</f>
        <v/>
      </c>
    </row>
    <row r="9987" spans="1:11" ht="22.5" x14ac:dyDescent="0.2">
      <c r="A9987" s="1" t="str">
        <f t="shared" si="157"/>
        <v>SINAPI 105181</v>
      </c>
      <c r="B9987" s="3" t="s">
        <v>21527</v>
      </c>
      <c r="C9987" s="3" t="s">
        <v>29066</v>
      </c>
      <c r="D9987" s="2" t="s">
        <v>29363</v>
      </c>
      <c r="E9987" s="3" t="s">
        <v>20622</v>
      </c>
      <c r="F9987" s="67" t="s">
        <v>5051</v>
      </c>
      <c r="G9987" s="67" t="s">
        <v>31793</v>
      </c>
      <c r="I9987" s="3" t="s">
        <v>6298</v>
      </c>
      <c r="J9987" s="3" t="str">
        <f>IF($B9987="SINAPI",IF(ISNUMBER(MATCH(Banco!$C9987,Analitico!$A:$A,0)),INDEX(Analitico!E:E,MATCH(Banco!$C9987,Analitico!$A:$A,0))&amp;"%",""),"")</f>
        <v/>
      </c>
      <c r="K9987" s="3" t="str">
        <f>IF($B9987="SINAPI",IF(ISNUMBER(MATCH(Banco!$C9987,Analitico!$A:$A,0)),INDEX(Analitico!F:F,MATCH(Banco!$C9987,Analitico!$A:$A,0))&amp;"%",""),"")</f>
        <v/>
      </c>
    </row>
    <row r="9988" spans="1:11" ht="22.5" x14ac:dyDescent="0.2">
      <c r="A9988" s="1" t="str">
        <f t="shared" si="157"/>
        <v>SINAPI 105182</v>
      </c>
      <c r="B9988" s="3" t="s">
        <v>21527</v>
      </c>
      <c r="C9988" s="3" t="s">
        <v>29067</v>
      </c>
      <c r="D9988" s="2" t="s">
        <v>29364</v>
      </c>
      <c r="E9988" s="3" t="s">
        <v>20622</v>
      </c>
      <c r="F9988" s="67" t="s">
        <v>29732</v>
      </c>
      <c r="G9988" s="67" t="s">
        <v>36941</v>
      </c>
      <c r="I9988" s="3" t="s">
        <v>6298</v>
      </c>
      <c r="J9988" s="3" t="str">
        <f>IF($B9988="SINAPI",IF(ISNUMBER(MATCH(Banco!$C9988,Analitico!$A:$A,0)),INDEX(Analitico!E:E,MATCH(Banco!$C9988,Analitico!$A:$A,0))&amp;"%",""),"")</f>
        <v/>
      </c>
      <c r="K9988" s="3" t="str">
        <f>IF($B9988="SINAPI",IF(ISNUMBER(MATCH(Banco!$C9988,Analitico!$A:$A,0)),INDEX(Analitico!F:F,MATCH(Banco!$C9988,Analitico!$A:$A,0))&amp;"%",""),"")</f>
        <v/>
      </c>
    </row>
    <row r="9989" spans="1:11" ht="22.5" x14ac:dyDescent="0.2">
      <c r="A9989" s="1" t="str">
        <f t="shared" si="157"/>
        <v>SINAPI 105183</v>
      </c>
      <c r="B9989" s="3" t="s">
        <v>21527</v>
      </c>
      <c r="C9989" s="3" t="s">
        <v>29068</v>
      </c>
      <c r="D9989" s="2" t="s">
        <v>29365</v>
      </c>
      <c r="E9989" s="3" t="s">
        <v>20622</v>
      </c>
      <c r="F9989" s="67" t="s">
        <v>39756</v>
      </c>
      <c r="G9989" s="67" t="s">
        <v>36942</v>
      </c>
      <c r="I9989" s="3" t="s">
        <v>6298</v>
      </c>
      <c r="J9989" s="3" t="str">
        <f>IF($B9989="SINAPI",IF(ISNUMBER(MATCH(Banco!$C9989,Analitico!$A:$A,0)),INDEX(Analitico!E:E,MATCH(Banco!$C9989,Analitico!$A:$A,0))&amp;"%",""),"")</f>
        <v/>
      </c>
      <c r="K9989" s="3" t="str">
        <f>IF($B9989="SINAPI",IF(ISNUMBER(MATCH(Banco!$C9989,Analitico!$A:$A,0)),INDEX(Analitico!F:F,MATCH(Banco!$C9989,Analitico!$A:$A,0))&amp;"%",""),"")</f>
        <v/>
      </c>
    </row>
    <row r="9990" spans="1:11" ht="22.5" x14ac:dyDescent="0.2">
      <c r="A9990" s="1" t="str">
        <f t="shared" si="157"/>
        <v>SINAPI 105184</v>
      </c>
      <c r="B9990" s="3" t="s">
        <v>21527</v>
      </c>
      <c r="C9990" s="3" t="s">
        <v>29069</v>
      </c>
      <c r="D9990" s="2" t="s">
        <v>29366</v>
      </c>
      <c r="E9990" s="3" t="s">
        <v>20622</v>
      </c>
      <c r="F9990" s="67" t="s">
        <v>39757</v>
      </c>
      <c r="G9990" s="67" t="s">
        <v>5224</v>
      </c>
      <c r="I9990" s="3" t="s">
        <v>6298</v>
      </c>
      <c r="J9990" s="3" t="str">
        <f>IF($B9990="SINAPI",IF(ISNUMBER(MATCH(Banco!$C9990,Analitico!$A:$A,0)),INDEX(Analitico!E:E,MATCH(Banco!$C9990,Analitico!$A:$A,0))&amp;"%",""),"")</f>
        <v/>
      </c>
      <c r="K9990" s="3" t="str">
        <f>IF($B9990="SINAPI",IF(ISNUMBER(MATCH(Banco!$C9990,Analitico!$A:$A,0)),INDEX(Analitico!F:F,MATCH(Banco!$C9990,Analitico!$A:$A,0))&amp;"%",""),"")</f>
        <v/>
      </c>
    </row>
    <row r="9991" spans="1:11" ht="22.5" x14ac:dyDescent="0.2">
      <c r="A9991" s="1" t="str">
        <f t="shared" si="157"/>
        <v>SINAPI 105189</v>
      </c>
      <c r="B9991" s="3" t="s">
        <v>21527</v>
      </c>
      <c r="C9991" s="3" t="s">
        <v>29070</v>
      </c>
      <c r="D9991" s="2" t="s">
        <v>29367</v>
      </c>
      <c r="E9991" s="3" t="s">
        <v>20622</v>
      </c>
      <c r="F9991" s="67" t="s">
        <v>6190</v>
      </c>
      <c r="G9991" s="67" t="s">
        <v>4768</v>
      </c>
      <c r="I9991" s="3" t="s">
        <v>6298</v>
      </c>
      <c r="J9991" s="3" t="str">
        <f>IF($B9991="SINAPI",IF(ISNUMBER(MATCH(Banco!$C9991,Analitico!$A:$A,0)),INDEX(Analitico!E:E,MATCH(Banco!$C9991,Analitico!$A:$A,0))&amp;"%",""),"")</f>
        <v/>
      </c>
      <c r="K9991" s="3" t="str">
        <f>IF($B9991="SINAPI",IF(ISNUMBER(MATCH(Banco!$C9991,Analitico!$A:$A,0)),INDEX(Analitico!F:F,MATCH(Banco!$C9991,Analitico!$A:$A,0))&amp;"%",""),"")</f>
        <v/>
      </c>
    </row>
    <row r="9992" spans="1:11" ht="22.5" x14ac:dyDescent="0.2">
      <c r="A9992" s="1" t="str">
        <f t="shared" si="157"/>
        <v>SINAPI 105190</v>
      </c>
      <c r="B9992" s="3" t="s">
        <v>21527</v>
      </c>
      <c r="C9992" s="3" t="s">
        <v>29071</v>
      </c>
      <c r="D9992" s="2" t="s">
        <v>29368</v>
      </c>
      <c r="E9992" s="3" t="s">
        <v>20622</v>
      </c>
      <c r="F9992" s="67" t="s">
        <v>39758</v>
      </c>
      <c r="G9992" s="67" t="s">
        <v>31523</v>
      </c>
      <c r="I9992" s="3" t="s">
        <v>6298</v>
      </c>
      <c r="J9992" s="3" t="str">
        <f>IF($B9992="SINAPI",IF(ISNUMBER(MATCH(Banco!$C9992,Analitico!$A:$A,0)),INDEX(Analitico!E:E,MATCH(Banco!$C9992,Analitico!$A:$A,0))&amp;"%",""),"")</f>
        <v/>
      </c>
      <c r="K9992" s="3" t="str">
        <f>IF($B9992="SINAPI",IF(ISNUMBER(MATCH(Banco!$C9992,Analitico!$A:$A,0)),INDEX(Analitico!F:F,MATCH(Banco!$C9992,Analitico!$A:$A,0))&amp;"%",""),"")</f>
        <v/>
      </c>
    </row>
    <row r="9993" spans="1:11" ht="22.5" x14ac:dyDescent="0.2">
      <c r="A9993" s="1" t="str">
        <f t="shared" si="157"/>
        <v>SINAPI 105193</v>
      </c>
      <c r="B9993" s="3" t="s">
        <v>21527</v>
      </c>
      <c r="C9993" s="3" t="s">
        <v>29072</v>
      </c>
      <c r="D9993" s="2" t="s">
        <v>29369</v>
      </c>
      <c r="E9993" s="3" t="s">
        <v>20622</v>
      </c>
      <c r="F9993" s="67" t="s">
        <v>39759</v>
      </c>
      <c r="G9993" s="67" t="s">
        <v>21329</v>
      </c>
      <c r="I9993" s="3" t="s">
        <v>6298</v>
      </c>
      <c r="J9993" s="3" t="str">
        <f>IF($B9993="SINAPI",IF(ISNUMBER(MATCH(Banco!$C9993,Analitico!$A:$A,0)),INDEX(Analitico!E:E,MATCH(Banco!$C9993,Analitico!$A:$A,0))&amp;"%",""),"")</f>
        <v/>
      </c>
      <c r="K9993" s="3" t="str">
        <f>IF($B9993="SINAPI",IF(ISNUMBER(MATCH(Banco!$C9993,Analitico!$A:$A,0)),INDEX(Analitico!F:F,MATCH(Banco!$C9993,Analitico!$A:$A,0))&amp;"%",""),"")</f>
        <v/>
      </c>
    </row>
    <row r="9994" spans="1:11" ht="22.5" x14ac:dyDescent="0.2">
      <c r="A9994" s="1" t="str">
        <f t="shared" si="157"/>
        <v>SINAPI 105194</v>
      </c>
      <c r="B9994" s="3" t="s">
        <v>21527</v>
      </c>
      <c r="C9994" s="3" t="s">
        <v>29073</v>
      </c>
      <c r="D9994" s="2" t="s">
        <v>29370</v>
      </c>
      <c r="E9994" s="3" t="s">
        <v>20622</v>
      </c>
      <c r="F9994" s="67" t="s">
        <v>21223</v>
      </c>
      <c r="G9994" s="67" t="s">
        <v>36943</v>
      </c>
      <c r="I9994" s="3" t="s">
        <v>6298</v>
      </c>
      <c r="J9994" s="3" t="str">
        <f>IF($B9994="SINAPI",IF(ISNUMBER(MATCH(Banco!$C9994,Analitico!$A:$A,0)),INDEX(Analitico!E:E,MATCH(Banco!$C9994,Analitico!$A:$A,0))&amp;"%",""),"")</f>
        <v/>
      </c>
      <c r="K9994" s="3" t="str">
        <f>IF($B9994="SINAPI",IF(ISNUMBER(MATCH(Banco!$C9994,Analitico!$A:$A,0)),INDEX(Analitico!F:F,MATCH(Banco!$C9994,Analitico!$A:$A,0))&amp;"%",""),"")</f>
        <v/>
      </c>
    </row>
    <row r="9995" spans="1:11" ht="22.5" x14ac:dyDescent="0.2">
      <c r="A9995" s="1" t="str">
        <f t="shared" si="157"/>
        <v>SINAPI 105195</v>
      </c>
      <c r="B9995" s="3" t="s">
        <v>21527</v>
      </c>
      <c r="C9995" s="3" t="s">
        <v>29074</v>
      </c>
      <c r="D9995" s="2" t="s">
        <v>29371</v>
      </c>
      <c r="E9995" s="3" t="s">
        <v>20622</v>
      </c>
      <c r="F9995" s="67" t="s">
        <v>39760</v>
      </c>
      <c r="G9995" s="67" t="s">
        <v>36944</v>
      </c>
      <c r="I9995" s="3" t="s">
        <v>6298</v>
      </c>
      <c r="J9995" s="3" t="str">
        <f>IF($B9995="SINAPI",IF(ISNUMBER(MATCH(Banco!$C9995,Analitico!$A:$A,0)),INDEX(Analitico!E:E,MATCH(Banco!$C9995,Analitico!$A:$A,0))&amp;"%",""),"")</f>
        <v/>
      </c>
      <c r="K9995" s="3" t="str">
        <f>IF($B9995="SINAPI",IF(ISNUMBER(MATCH(Banco!$C9995,Analitico!$A:$A,0)),INDEX(Analitico!F:F,MATCH(Banco!$C9995,Analitico!$A:$A,0))&amp;"%",""),"")</f>
        <v/>
      </c>
    </row>
    <row r="9996" spans="1:11" ht="22.5" x14ac:dyDescent="0.2">
      <c r="A9996" s="1" t="str">
        <f t="shared" si="157"/>
        <v>SINAPI 105196</v>
      </c>
      <c r="B9996" s="3" t="s">
        <v>21527</v>
      </c>
      <c r="C9996" s="3" t="s">
        <v>29075</v>
      </c>
      <c r="D9996" s="2" t="s">
        <v>29372</v>
      </c>
      <c r="E9996" s="3" t="s">
        <v>20622</v>
      </c>
      <c r="F9996" s="67" t="s">
        <v>38185</v>
      </c>
      <c r="G9996" s="67" t="s">
        <v>36945</v>
      </c>
      <c r="I9996" s="3" t="s">
        <v>6298</v>
      </c>
      <c r="J9996" s="3" t="str">
        <f>IF($B9996="SINAPI",IF(ISNUMBER(MATCH(Banco!$C9996,Analitico!$A:$A,0)),INDEX(Analitico!E:E,MATCH(Banco!$C9996,Analitico!$A:$A,0))&amp;"%",""),"")</f>
        <v/>
      </c>
      <c r="K9996" s="3" t="str">
        <f>IF($B9996="SINAPI",IF(ISNUMBER(MATCH(Banco!$C9996,Analitico!$A:$A,0)),INDEX(Analitico!F:F,MATCH(Banco!$C9996,Analitico!$A:$A,0))&amp;"%",""),"")</f>
        <v/>
      </c>
    </row>
    <row r="9997" spans="1:11" ht="22.5" x14ac:dyDescent="0.2">
      <c r="A9997" s="1" t="str">
        <f t="shared" si="157"/>
        <v>SINAPI 105197</v>
      </c>
      <c r="B9997" s="3" t="s">
        <v>21527</v>
      </c>
      <c r="C9997" s="3" t="s">
        <v>29076</v>
      </c>
      <c r="D9997" s="2" t="s">
        <v>29373</v>
      </c>
      <c r="E9997" s="3" t="s">
        <v>20622</v>
      </c>
      <c r="F9997" s="67" t="s">
        <v>39761</v>
      </c>
      <c r="G9997" s="67" t="s">
        <v>36946</v>
      </c>
      <c r="I9997" s="3" t="s">
        <v>6298</v>
      </c>
      <c r="J9997" s="3" t="str">
        <f>IF($B9997="SINAPI",IF(ISNUMBER(MATCH(Banco!$C9997,Analitico!$A:$A,0)),INDEX(Analitico!E:E,MATCH(Banco!$C9997,Analitico!$A:$A,0))&amp;"%",""),"")</f>
        <v/>
      </c>
      <c r="K9997" s="3" t="str">
        <f>IF($B9997="SINAPI",IF(ISNUMBER(MATCH(Banco!$C9997,Analitico!$A:$A,0)),INDEX(Analitico!F:F,MATCH(Banco!$C9997,Analitico!$A:$A,0))&amp;"%",""),"")</f>
        <v/>
      </c>
    </row>
    <row r="9998" spans="1:11" ht="22.5" x14ac:dyDescent="0.2">
      <c r="A9998" s="1" t="str">
        <f t="shared" si="157"/>
        <v>SINAPI 105198</v>
      </c>
      <c r="B9998" s="3" t="s">
        <v>21527</v>
      </c>
      <c r="C9998" s="3" t="s">
        <v>29077</v>
      </c>
      <c r="D9998" s="2" t="s">
        <v>29374</v>
      </c>
      <c r="E9998" s="3" t="s">
        <v>20622</v>
      </c>
      <c r="F9998" s="67" t="s">
        <v>39762</v>
      </c>
      <c r="G9998" s="67" t="s">
        <v>36947</v>
      </c>
      <c r="I9998" s="3" t="s">
        <v>6298</v>
      </c>
      <c r="J9998" s="3" t="str">
        <f>IF($B9998="SINAPI",IF(ISNUMBER(MATCH(Banco!$C9998,Analitico!$A:$A,0)),INDEX(Analitico!E:E,MATCH(Banco!$C9998,Analitico!$A:$A,0))&amp;"%",""),"")</f>
        <v/>
      </c>
      <c r="K9998" s="3" t="str">
        <f>IF($B9998="SINAPI",IF(ISNUMBER(MATCH(Banco!$C9998,Analitico!$A:$A,0)),INDEX(Analitico!F:F,MATCH(Banco!$C9998,Analitico!$A:$A,0))&amp;"%",""),"")</f>
        <v/>
      </c>
    </row>
    <row r="9999" spans="1:11" ht="22.5" x14ac:dyDescent="0.2">
      <c r="A9999" s="1" t="str">
        <f t="shared" si="157"/>
        <v>SINAPI 105199</v>
      </c>
      <c r="B9999" s="3" t="s">
        <v>21527</v>
      </c>
      <c r="C9999" s="3" t="s">
        <v>29078</v>
      </c>
      <c r="D9999" s="2" t="s">
        <v>29375</v>
      </c>
      <c r="E9999" s="3" t="s">
        <v>20622</v>
      </c>
      <c r="F9999" s="67" t="s">
        <v>39763</v>
      </c>
      <c r="G9999" s="67" t="s">
        <v>36948</v>
      </c>
      <c r="I9999" s="3" t="s">
        <v>6298</v>
      </c>
      <c r="J9999" s="3" t="str">
        <f>IF($B9999="SINAPI",IF(ISNUMBER(MATCH(Banco!$C9999,Analitico!$A:$A,0)),INDEX(Analitico!E:E,MATCH(Banco!$C9999,Analitico!$A:$A,0))&amp;"%",""),"")</f>
        <v/>
      </c>
      <c r="K9999" s="3" t="str">
        <f>IF($B9999="SINAPI",IF(ISNUMBER(MATCH(Banco!$C9999,Analitico!$A:$A,0)),INDEX(Analitico!F:F,MATCH(Banco!$C9999,Analitico!$A:$A,0))&amp;"%",""),"")</f>
        <v/>
      </c>
    </row>
    <row r="10000" spans="1:11" ht="22.5" x14ac:dyDescent="0.2">
      <c r="A10000" s="1" t="str">
        <f t="shared" si="157"/>
        <v>SINAPI 105200</v>
      </c>
      <c r="B10000" s="3" t="s">
        <v>21527</v>
      </c>
      <c r="C10000" s="3" t="s">
        <v>29079</v>
      </c>
      <c r="D10000" s="2" t="s">
        <v>29376</v>
      </c>
      <c r="E10000" s="3" t="s">
        <v>20622</v>
      </c>
      <c r="F10000" s="67" t="s">
        <v>39764</v>
      </c>
      <c r="G10000" s="67" t="s">
        <v>36949</v>
      </c>
      <c r="I10000" s="3" t="s">
        <v>6298</v>
      </c>
      <c r="J10000" s="3" t="str">
        <f>IF($B10000="SINAPI",IF(ISNUMBER(MATCH(Banco!$C10000,Analitico!$A:$A,0)),INDEX(Analitico!E:E,MATCH(Banco!$C10000,Analitico!$A:$A,0))&amp;"%",""),"")</f>
        <v/>
      </c>
      <c r="K10000" s="3" t="str">
        <f>IF($B10000="SINAPI",IF(ISNUMBER(MATCH(Banco!$C10000,Analitico!$A:$A,0)),INDEX(Analitico!F:F,MATCH(Banco!$C10000,Analitico!$A:$A,0))&amp;"%",""),"")</f>
        <v/>
      </c>
    </row>
    <row r="10001" spans="1:11" ht="22.5" x14ac:dyDescent="0.2">
      <c r="A10001" s="1" t="str">
        <f t="shared" si="157"/>
        <v>SINAPI 105201</v>
      </c>
      <c r="B10001" s="3" t="s">
        <v>21527</v>
      </c>
      <c r="C10001" s="3" t="s">
        <v>29080</v>
      </c>
      <c r="D10001" s="2" t="s">
        <v>29377</v>
      </c>
      <c r="E10001" s="3" t="s">
        <v>20622</v>
      </c>
      <c r="F10001" s="67" t="s">
        <v>39765</v>
      </c>
      <c r="G10001" s="67" t="s">
        <v>36950</v>
      </c>
      <c r="I10001" s="3" t="s">
        <v>6298</v>
      </c>
      <c r="J10001" s="3" t="str">
        <f>IF($B10001="SINAPI",IF(ISNUMBER(MATCH(Banco!$C10001,Analitico!$A:$A,0)),INDEX(Analitico!E:E,MATCH(Banco!$C10001,Analitico!$A:$A,0))&amp;"%",""),"")</f>
        <v/>
      </c>
      <c r="K10001" s="3" t="str">
        <f>IF($B10001="SINAPI",IF(ISNUMBER(MATCH(Banco!$C10001,Analitico!$A:$A,0)),INDEX(Analitico!F:F,MATCH(Banco!$C10001,Analitico!$A:$A,0))&amp;"%",""),"")</f>
        <v/>
      </c>
    </row>
    <row r="10002" spans="1:11" ht="22.5" x14ac:dyDescent="0.2">
      <c r="A10002" s="1" t="str">
        <f t="shared" si="157"/>
        <v>SINAPI 105202</v>
      </c>
      <c r="B10002" s="3" t="s">
        <v>21527</v>
      </c>
      <c r="C10002" s="3" t="s">
        <v>29081</v>
      </c>
      <c r="D10002" s="2" t="s">
        <v>29378</v>
      </c>
      <c r="E10002" s="3" t="s">
        <v>20622</v>
      </c>
      <c r="F10002" s="67" t="s">
        <v>39766</v>
      </c>
      <c r="G10002" s="67" t="s">
        <v>36951</v>
      </c>
      <c r="I10002" s="3" t="s">
        <v>6298</v>
      </c>
      <c r="J10002" s="3" t="str">
        <f>IF($B10002="SINAPI",IF(ISNUMBER(MATCH(Banco!$C10002,Analitico!$A:$A,0)),INDEX(Analitico!E:E,MATCH(Banco!$C10002,Analitico!$A:$A,0))&amp;"%",""),"")</f>
        <v/>
      </c>
      <c r="K10002" s="3" t="str">
        <f>IF($B10002="SINAPI",IF(ISNUMBER(MATCH(Banco!$C10002,Analitico!$A:$A,0)),INDEX(Analitico!F:F,MATCH(Banco!$C10002,Analitico!$A:$A,0))&amp;"%",""),"")</f>
        <v/>
      </c>
    </row>
    <row r="10003" spans="1:11" ht="22.5" x14ac:dyDescent="0.2">
      <c r="A10003" s="1" t="str">
        <f t="shared" si="157"/>
        <v>SINAPI 105203</v>
      </c>
      <c r="B10003" s="3" t="s">
        <v>21527</v>
      </c>
      <c r="C10003" s="3" t="s">
        <v>29082</v>
      </c>
      <c r="D10003" s="2" t="s">
        <v>29379</v>
      </c>
      <c r="E10003" s="3" t="s">
        <v>20622</v>
      </c>
      <c r="F10003" s="67" t="s">
        <v>39767</v>
      </c>
      <c r="G10003" s="67" t="s">
        <v>36952</v>
      </c>
      <c r="I10003" s="3" t="s">
        <v>6298</v>
      </c>
      <c r="J10003" s="3" t="str">
        <f>IF($B10003="SINAPI",IF(ISNUMBER(MATCH(Banco!$C10003,Analitico!$A:$A,0)),INDEX(Analitico!E:E,MATCH(Banco!$C10003,Analitico!$A:$A,0))&amp;"%",""),"")</f>
        <v/>
      </c>
      <c r="K10003" s="3" t="str">
        <f>IF($B10003="SINAPI",IF(ISNUMBER(MATCH(Banco!$C10003,Analitico!$A:$A,0)),INDEX(Analitico!F:F,MATCH(Banco!$C10003,Analitico!$A:$A,0))&amp;"%",""),"")</f>
        <v/>
      </c>
    </row>
    <row r="10004" spans="1:11" ht="22.5" x14ac:dyDescent="0.2">
      <c r="A10004" s="1" t="str">
        <f t="shared" si="157"/>
        <v>SINAPI 105204</v>
      </c>
      <c r="B10004" s="3" t="s">
        <v>21527</v>
      </c>
      <c r="C10004" s="3" t="s">
        <v>29083</v>
      </c>
      <c r="D10004" s="2" t="s">
        <v>29380</v>
      </c>
      <c r="E10004" s="3" t="s">
        <v>20622</v>
      </c>
      <c r="F10004" s="67" t="s">
        <v>39768</v>
      </c>
      <c r="G10004" s="67" t="s">
        <v>36953</v>
      </c>
      <c r="I10004" s="3" t="s">
        <v>6298</v>
      </c>
      <c r="J10004" s="3" t="str">
        <f>IF($B10004="SINAPI",IF(ISNUMBER(MATCH(Banco!$C10004,Analitico!$A:$A,0)),INDEX(Analitico!E:E,MATCH(Banco!$C10004,Analitico!$A:$A,0))&amp;"%",""),"")</f>
        <v/>
      </c>
      <c r="K10004" s="3" t="str">
        <f>IF($B10004="SINAPI",IF(ISNUMBER(MATCH(Banco!$C10004,Analitico!$A:$A,0)),INDEX(Analitico!F:F,MATCH(Banco!$C10004,Analitico!$A:$A,0))&amp;"%",""),"")</f>
        <v/>
      </c>
    </row>
    <row r="10005" spans="1:11" ht="22.5" x14ac:dyDescent="0.2">
      <c r="A10005" s="1" t="str">
        <f t="shared" si="157"/>
        <v>SINAPI 105205</v>
      </c>
      <c r="B10005" s="3" t="s">
        <v>21527</v>
      </c>
      <c r="C10005" s="3" t="s">
        <v>29084</v>
      </c>
      <c r="D10005" s="2" t="s">
        <v>29381</v>
      </c>
      <c r="E10005" s="3" t="s">
        <v>20622</v>
      </c>
      <c r="F10005" s="67" t="s">
        <v>39769</v>
      </c>
      <c r="G10005" s="67" t="s">
        <v>36607</v>
      </c>
      <c r="I10005" s="3" t="s">
        <v>6298</v>
      </c>
      <c r="J10005" s="3" t="str">
        <f>IF($B10005="SINAPI",IF(ISNUMBER(MATCH(Banco!$C10005,Analitico!$A:$A,0)),INDEX(Analitico!E:E,MATCH(Banco!$C10005,Analitico!$A:$A,0))&amp;"%",""),"")</f>
        <v/>
      </c>
      <c r="K10005" s="3" t="str">
        <f>IF($B10005="SINAPI",IF(ISNUMBER(MATCH(Banco!$C10005,Analitico!$A:$A,0)),INDEX(Analitico!F:F,MATCH(Banco!$C10005,Analitico!$A:$A,0))&amp;"%",""),"")</f>
        <v/>
      </c>
    </row>
    <row r="10006" spans="1:11" ht="22.5" x14ac:dyDescent="0.2">
      <c r="A10006" s="1" t="str">
        <f t="shared" si="157"/>
        <v>SINAPI 105206</v>
      </c>
      <c r="B10006" s="3" t="s">
        <v>21527</v>
      </c>
      <c r="C10006" s="3" t="s">
        <v>29085</v>
      </c>
      <c r="D10006" s="2" t="s">
        <v>29382</v>
      </c>
      <c r="E10006" s="3" t="s">
        <v>20622</v>
      </c>
      <c r="F10006" s="67" t="s">
        <v>39770</v>
      </c>
      <c r="G10006" s="67" t="s">
        <v>36954</v>
      </c>
      <c r="I10006" s="3" t="s">
        <v>6298</v>
      </c>
      <c r="J10006" s="3" t="str">
        <f>IF($B10006="SINAPI",IF(ISNUMBER(MATCH(Banco!$C10006,Analitico!$A:$A,0)),INDEX(Analitico!E:E,MATCH(Banco!$C10006,Analitico!$A:$A,0))&amp;"%",""),"")</f>
        <v/>
      </c>
      <c r="K10006" s="3" t="str">
        <f>IF($B10006="SINAPI",IF(ISNUMBER(MATCH(Banco!$C10006,Analitico!$A:$A,0)),INDEX(Analitico!F:F,MATCH(Banco!$C10006,Analitico!$A:$A,0))&amp;"%",""),"")</f>
        <v/>
      </c>
    </row>
    <row r="10007" spans="1:11" ht="22.5" x14ac:dyDescent="0.2">
      <c r="A10007" s="1" t="str">
        <f t="shared" si="157"/>
        <v>SINAPI 105207</v>
      </c>
      <c r="B10007" s="3" t="s">
        <v>21527</v>
      </c>
      <c r="C10007" s="3" t="s">
        <v>29086</v>
      </c>
      <c r="D10007" s="2" t="s">
        <v>29383</v>
      </c>
      <c r="E10007" s="3" t="s">
        <v>20622</v>
      </c>
      <c r="F10007" s="67" t="s">
        <v>39771</v>
      </c>
      <c r="G10007" s="67" t="s">
        <v>36955</v>
      </c>
      <c r="I10007" s="3" t="s">
        <v>6298</v>
      </c>
      <c r="J10007" s="3" t="str">
        <f>IF($B10007="SINAPI",IF(ISNUMBER(MATCH(Banco!$C10007,Analitico!$A:$A,0)),INDEX(Analitico!E:E,MATCH(Banco!$C10007,Analitico!$A:$A,0))&amp;"%",""),"")</f>
        <v/>
      </c>
      <c r="K10007" s="3" t="str">
        <f>IF($B10007="SINAPI",IF(ISNUMBER(MATCH(Banco!$C10007,Analitico!$A:$A,0)),INDEX(Analitico!F:F,MATCH(Banco!$C10007,Analitico!$A:$A,0))&amp;"%",""),"")</f>
        <v/>
      </c>
    </row>
    <row r="10008" spans="1:11" ht="22.5" x14ac:dyDescent="0.2">
      <c r="A10008" s="1" t="str">
        <f t="shared" si="157"/>
        <v>SINAPI 105208</v>
      </c>
      <c r="B10008" s="3" t="s">
        <v>21527</v>
      </c>
      <c r="C10008" s="3" t="s">
        <v>29087</v>
      </c>
      <c r="D10008" s="2" t="s">
        <v>29384</v>
      </c>
      <c r="E10008" s="3" t="s">
        <v>20622</v>
      </c>
      <c r="F10008" s="67" t="s">
        <v>39772</v>
      </c>
      <c r="G10008" s="67" t="s">
        <v>36956</v>
      </c>
      <c r="I10008" s="3" t="s">
        <v>6298</v>
      </c>
      <c r="J10008" s="3" t="str">
        <f>IF($B10008="SINAPI",IF(ISNUMBER(MATCH(Banco!$C10008,Analitico!$A:$A,0)),INDEX(Analitico!E:E,MATCH(Banco!$C10008,Analitico!$A:$A,0))&amp;"%",""),"")</f>
        <v/>
      </c>
      <c r="K10008" s="3" t="str">
        <f>IF($B10008="SINAPI",IF(ISNUMBER(MATCH(Banco!$C10008,Analitico!$A:$A,0)),INDEX(Analitico!F:F,MATCH(Banco!$C10008,Analitico!$A:$A,0))&amp;"%",""),"")</f>
        <v/>
      </c>
    </row>
    <row r="10009" spans="1:11" ht="22.5" x14ac:dyDescent="0.2">
      <c r="A10009" s="1" t="str">
        <f t="shared" si="157"/>
        <v>SINAPI 105209</v>
      </c>
      <c r="B10009" s="3" t="s">
        <v>21527</v>
      </c>
      <c r="C10009" s="3" t="s">
        <v>29088</v>
      </c>
      <c r="D10009" s="2" t="s">
        <v>29385</v>
      </c>
      <c r="E10009" s="3" t="s">
        <v>20622</v>
      </c>
      <c r="F10009" s="67" t="s">
        <v>39773</v>
      </c>
      <c r="G10009" s="67" t="s">
        <v>36957</v>
      </c>
      <c r="I10009" s="3" t="s">
        <v>6298</v>
      </c>
      <c r="J10009" s="3" t="str">
        <f>IF($B10009="SINAPI",IF(ISNUMBER(MATCH(Banco!$C10009,Analitico!$A:$A,0)),INDEX(Analitico!E:E,MATCH(Banco!$C10009,Analitico!$A:$A,0))&amp;"%",""),"")</f>
        <v/>
      </c>
      <c r="K10009" s="3" t="str">
        <f>IF($B10009="SINAPI",IF(ISNUMBER(MATCH(Banco!$C10009,Analitico!$A:$A,0)),INDEX(Analitico!F:F,MATCH(Banco!$C10009,Analitico!$A:$A,0))&amp;"%",""),"")</f>
        <v/>
      </c>
    </row>
    <row r="10010" spans="1:11" ht="22.5" x14ac:dyDescent="0.2">
      <c r="A10010" s="1" t="str">
        <f t="shared" si="157"/>
        <v>SINAPI 105210</v>
      </c>
      <c r="B10010" s="3" t="s">
        <v>21527</v>
      </c>
      <c r="C10010" s="3" t="s">
        <v>29089</v>
      </c>
      <c r="D10010" s="2" t="s">
        <v>29386</v>
      </c>
      <c r="E10010" s="3" t="s">
        <v>20622</v>
      </c>
      <c r="F10010" s="67" t="s">
        <v>39774</v>
      </c>
      <c r="G10010" s="67" t="s">
        <v>36958</v>
      </c>
      <c r="I10010" s="3" t="s">
        <v>6298</v>
      </c>
      <c r="J10010" s="3" t="str">
        <f>IF($B10010="SINAPI",IF(ISNUMBER(MATCH(Banco!$C10010,Analitico!$A:$A,0)),INDEX(Analitico!E:E,MATCH(Banco!$C10010,Analitico!$A:$A,0))&amp;"%",""),"")</f>
        <v/>
      </c>
      <c r="K10010" s="3" t="str">
        <f>IF($B10010="SINAPI",IF(ISNUMBER(MATCH(Banco!$C10010,Analitico!$A:$A,0)),INDEX(Analitico!F:F,MATCH(Banco!$C10010,Analitico!$A:$A,0))&amp;"%",""),"")</f>
        <v/>
      </c>
    </row>
    <row r="10011" spans="1:11" ht="22.5" x14ac:dyDescent="0.2">
      <c r="A10011" s="1" t="str">
        <f t="shared" si="157"/>
        <v>SINAPI 105211</v>
      </c>
      <c r="B10011" s="3" t="s">
        <v>21527</v>
      </c>
      <c r="C10011" s="3" t="s">
        <v>29090</v>
      </c>
      <c r="D10011" s="2" t="s">
        <v>29387</v>
      </c>
      <c r="E10011" s="3" t="s">
        <v>20622</v>
      </c>
      <c r="F10011" s="67" t="s">
        <v>38764</v>
      </c>
      <c r="G10011" s="67" t="s">
        <v>36959</v>
      </c>
      <c r="I10011" s="3" t="s">
        <v>6298</v>
      </c>
      <c r="J10011" s="3" t="str">
        <f>IF($B10011="SINAPI",IF(ISNUMBER(MATCH(Banco!$C10011,Analitico!$A:$A,0)),INDEX(Analitico!E:E,MATCH(Banco!$C10011,Analitico!$A:$A,0))&amp;"%",""),"")</f>
        <v/>
      </c>
      <c r="K10011" s="3" t="str">
        <f>IF($B10011="SINAPI",IF(ISNUMBER(MATCH(Banco!$C10011,Analitico!$A:$A,0)),INDEX(Analitico!F:F,MATCH(Banco!$C10011,Analitico!$A:$A,0))&amp;"%",""),"")</f>
        <v/>
      </c>
    </row>
    <row r="10012" spans="1:11" ht="22.5" x14ac:dyDescent="0.2">
      <c r="A10012" s="1" t="str">
        <f t="shared" si="157"/>
        <v>SINAPI 105212</v>
      </c>
      <c r="B10012" s="3" t="s">
        <v>21527</v>
      </c>
      <c r="C10012" s="3" t="s">
        <v>29091</v>
      </c>
      <c r="D10012" s="2" t="s">
        <v>29388</v>
      </c>
      <c r="E10012" s="3" t="s">
        <v>20622</v>
      </c>
      <c r="F10012" s="67" t="s">
        <v>39775</v>
      </c>
      <c r="G10012" s="67" t="s">
        <v>36960</v>
      </c>
      <c r="I10012" s="3" t="s">
        <v>6298</v>
      </c>
      <c r="J10012" s="3" t="str">
        <f>IF($B10012="SINAPI",IF(ISNUMBER(MATCH(Banco!$C10012,Analitico!$A:$A,0)),INDEX(Analitico!E:E,MATCH(Banco!$C10012,Analitico!$A:$A,0))&amp;"%",""),"")</f>
        <v/>
      </c>
      <c r="K10012" s="3" t="str">
        <f>IF($B10012="SINAPI",IF(ISNUMBER(MATCH(Banco!$C10012,Analitico!$A:$A,0)),INDEX(Analitico!F:F,MATCH(Banco!$C10012,Analitico!$A:$A,0))&amp;"%",""),"")</f>
        <v/>
      </c>
    </row>
    <row r="10013" spans="1:11" ht="22.5" x14ac:dyDescent="0.2">
      <c r="A10013" s="1" t="str">
        <f t="shared" si="157"/>
        <v>SINAPI 105213</v>
      </c>
      <c r="B10013" s="3" t="s">
        <v>21527</v>
      </c>
      <c r="C10013" s="3" t="s">
        <v>29092</v>
      </c>
      <c r="D10013" s="2" t="s">
        <v>29389</v>
      </c>
      <c r="E10013" s="3" t="s">
        <v>20622</v>
      </c>
      <c r="F10013" s="67" t="s">
        <v>39776</v>
      </c>
      <c r="G10013" s="67" t="s">
        <v>36961</v>
      </c>
      <c r="I10013" s="3" t="s">
        <v>6300</v>
      </c>
      <c r="J10013" s="3" t="str">
        <f>IF($B10013="SINAPI",IF(ISNUMBER(MATCH(Banco!$C10013,Analitico!$A:$A,0)),INDEX(Analitico!E:E,MATCH(Banco!$C10013,Analitico!$A:$A,0))&amp;"%",""),"")</f>
        <v/>
      </c>
      <c r="K10013" s="3" t="str">
        <f>IF($B10013="SINAPI",IF(ISNUMBER(MATCH(Banco!$C10013,Analitico!$A:$A,0)),INDEX(Analitico!F:F,MATCH(Banco!$C10013,Analitico!$A:$A,0))&amp;"%",""),"")</f>
        <v/>
      </c>
    </row>
    <row r="10014" spans="1:11" ht="22.5" x14ac:dyDescent="0.2">
      <c r="A10014" s="1" t="str">
        <f t="shared" si="157"/>
        <v>SINAPI 105214</v>
      </c>
      <c r="B10014" s="3" t="s">
        <v>21527</v>
      </c>
      <c r="C10014" s="3" t="s">
        <v>29093</v>
      </c>
      <c r="D10014" s="2" t="s">
        <v>29390</v>
      </c>
      <c r="E10014" s="3" t="s">
        <v>20622</v>
      </c>
      <c r="F10014" s="67" t="s">
        <v>21210</v>
      </c>
      <c r="G10014" s="67" t="s">
        <v>32153</v>
      </c>
      <c r="I10014" s="3" t="s">
        <v>6298</v>
      </c>
      <c r="J10014" s="3" t="str">
        <f>IF($B10014="SINAPI",IF(ISNUMBER(MATCH(Banco!$C10014,Analitico!$A:$A,0)),INDEX(Analitico!E:E,MATCH(Banco!$C10014,Analitico!$A:$A,0))&amp;"%",""),"")</f>
        <v/>
      </c>
      <c r="K10014" s="3" t="str">
        <f>IF($B10014="SINAPI",IF(ISNUMBER(MATCH(Banco!$C10014,Analitico!$A:$A,0)),INDEX(Analitico!F:F,MATCH(Banco!$C10014,Analitico!$A:$A,0))&amp;"%",""),"")</f>
        <v/>
      </c>
    </row>
    <row r="10015" spans="1:11" ht="22.5" x14ac:dyDescent="0.2">
      <c r="A10015" s="1" t="str">
        <f t="shared" si="157"/>
        <v>SINAPI 105215</v>
      </c>
      <c r="B10015" s="3" t="s">
        <v>21527</v>
      </c>
      <c r="C10015" s="3" t="s">
        <v>29094</v>
      </c>
      <c r="D10015" s="2" t="s">
        <v>29391</v>
      </c>
      <c r="E10015" s="3" t="s">
        <v>20622</v>
      </c>
      <c r="F10015" s="67" t="s">
        <v>5149</v>
      </c>
      <c r="G10015" s="67" t="s">
        <v>4945</v>
      </c>
      <c r="I10015" s="3" t="s">
        <v>6298</v>
      </c>
      <c r="J10015" s="3" t="str">
        <f>IF($B10015="SINAPI",IF(ISNUMBER(MATCH(Banco!$C10015,Analitico!$A:$A,0)),INDEX(Analitico!E:E,MATCH(Banco!$C10015,Analitico!$A:$A,0))&amp;"%",""),"")</f>
        <v/>
      </c>
      <c r="K10015" s="3" t="str">
        <f>IF($B10015="SINAPI",IF(ISNUMBER(MATCH(Banco!$C10015,Analitico!$A:$A,0)),INDEX(Analitico!F:F,MATCH(Banco!$C10015,Analitico!$A:$A,0))&amp;"%",""),"")</f>
        <v/>
      </c>
    </row>
    <row r="10016" spans="1:11" ht="22.5" x14ac:dyDescent="0.2">
      <c r="A10016" s="1" t="str">
        <f t="shared" si="157"/>
        <v>SINAPI 105216</v>
      </c>
      <c r="B10016" s="3" t="s">
        <v>21527</v>
      </c>
      <c r="C10016" s="3" t="s">
        <v>29095</v>
      </c>
      <c r="D10016" s="2" t="s">
        <v>29392</v>
      </c>
      <c r="E10016" s="3" t="s">
        <v>20622</v>
      </c>
      <c r="F10016" s="67" t="s">
        <v>21258</v>
      </c>
      <c r="G10016" s="67" t="s">
        <v>6103</v>
      </c>
      <c r="I10016" s="3" t="s">
        <v>6298</v>
      </c>
      <c r="J10016" s="3" t="str">
        <f>IF($B10016="SINAPI",IF(ISNUMBER(MATCH(Banco!$C10016,Analitico!$A:$A,0)),INDEX(Analitico!E:E,MATCH(Banco!$C10016,Analitico!$A:$A,0))&amp;"%",""),"")</f>
        <v/>
      </c>
      <c r="K10016" s="3" t="str">
        <f>IF($B10016="SINAPI",IF(ISNUMBER(MATCH(Banco!$C10016,Analitico!$A:$A,0)),INDEX(Analitico!F:F,MATCH(Banco!$C10016,Analitico!$A:$A,0))&amp;"%",""),"")</f>
        <v/>
      </c>
    </row>
    <row r="10017" spans="1:11" ht="22.5" x14ac:dyDescent="0.2">
      <c r="A10017" s="1" t="str">
        <f t="shared" si="157"/>
        <v>SINAPI 105217</v>
      </c>
      <c r="B10017" s="3" t="s">
        <v>21527</v>
      </c>
      <c r="C10017" s="3" t="s">
        <v>29096</v>
      </c>
      <c r="D10017" s="2" t="s">
        <v>29393</v>
      </c>
      <c r="E10017" s="3" t="s">
        <v>20622</v>
      </c>
      <c r="F10017" s="67" t="s">
        <v>5268</v>
      </c>
      <c r="G10017" s="67" t="s">
        <v>21263</v>
      </c>
      <c r="I10017" s="3" t="s">
        <v>6298</v>
      </c>
      <c r="J10017" s="3" t="str">
        <f>IF($B10017="SINAPI",IF(ISNUMBER(MATCH(Banco!$C10017,Analitico!$A:$A,0)),INDEX(Analitico!E:E,MATCH(Banco!$C10017,Analitico!$A:$A,0))&amp;"%",""),"")</f>
        <v/>
      </c>
      <c r="K10017" s="3" t="str">
        <f>IF($B10017="SINAPI",IF(ISNUMBER(MATCH(Banco!$C10017,Analitico!$A:$A,0)),INDEX(Analitico!F:F,MATCH(Banco!$C10017,Analitico!$A:$A,0))&amp;"%",""),"")</f>
        <v/>
      </c>
    </row>
    <row r="10018" spans="1:11" ht="22.5" x14ac:dyDescent="0.2">
      <c r="A10018" s="1" t="str">
        <f t="shared" si="157"/>
        <v>SINAPI 105218</v>
      </c>
      <c r="B10018" s="3" t="s">
        <v>21527</v>
      </c>
      <c r="C10018" s="3" t="s">
        <v>29097</v>
      </c>
      <c r="D10018" s="2" t="s">
        <v>29394</v>
      </c>
      <c r="E10018" s="3" t="s">
        <v>20622</v>
      </c>
      <c r="F10018" s="67" t="s">
        <v>34944</v>
      </c>
      <c r="G10018" s="67" t="s">
        <v>29956</v>
      </c>
      <c r="I10018" s="3" t="s">
        <v>6298</v>
      </c>
      <c r="J10018" s="3" t="str">
        <f>IF($B10018="SINAPI",IF(ISNUMBER(MATCH(Banco!$C10018,Analitico!$A:$A,0)),INDEX(Analitico!E:E,MATCH(Banco!$C10018,Analitico!$A:$A,0))&amp;"%",""),"")</f>
        <v/>
      </c>
      <c r="K10018" s="3" t="str">
        <f>IF($B10018="SINAPI",IF(ISNUMBER(MATCH(Banco!$C10018,Analitico!$A:$A,0)),INDEX(Analitico!F:F,MATCH(Banco!$C10018,Analitico!$A:$A,0))&amp;"%",""),"")</f>
        <v/>
      </c>
    </row>
    <row r="10019" spans="1:11" ht="22.5" x14ac:dyDescent="0.2">
      <c r="A10019" s="1" t="str">
        <f t="shared" ref="A10019:A10082" si="158">CONCATENAR</f>
        <v>SINAPI 105219</v>
      </c>
      <c r="B10019" s="3" t="s">
        <v>21527</v>
      </c>
      <c r="C10019" s="3" t="s">
        <v>29098</v>
      </c>
      <c r="D10019" s="2" t="s">
        <v>29395</v>
      </c>
      <c r="E10019" s="3" t="s">
        <v>20622</v>
      </c>
      <c r="F10019" s="67" t="s">
        <v>21184</v>
      </c>
      <c r="G10019" s="67" t="s">
        <v>5855</v>
      </c>
      <c r="I10019" s="3" t="s">
        <v>6298</v>
      </c>
      <c r="J10019" s="3" t="str">
        <f>IF($B10019="SINAPI",IF(ISNUMBER(MATCH(Banco!$C10019,Analitico!$A:$A,0)),INDEX(Analitico!E:E,MATCH(Banco!$C10019,Analitico!$A:$A,0))&amp;"%",""),"")</f>
        <v/>
      </c>
      <c r="K10019" s="3" t="str">
        <f>IF($B10019="SINAPI",IF(ISNUMBER(MATCH(Banco!$C10019,Analitico!$A:$A,0)),INDEX(Analitico!F:F,MATCH(Banco!$C10019,Analitico!$A:$A,0))&amp;"%",""),"")</f>
        <v/>
      </c>
    </row>
    <row r="10020" spans="1:11" ht="22.5" x14ac:dyDescent="0.2">
      <c r="A10020" s="1" t="str">
        <f t="shared" si="158"/>
        <v>SINAPI 105220</v>
      </c>
      <c r="B10020" s="3" t="s">
        <v>21527</v>
      </c>
      <c r="C10020" s="3" t="s">
        <v>29099</v>
      </c>
      <c r="D10020" s="2" t="s">
        <v>29396</v>
      </c>
      <c r="E10020" s="3" t="s">
        <v>20622</v>
      </c>
      <c r="F10020" s="67" t="s">
        <v>4978</v>
      </c>
      <c r="G10020" s="67" t="s">
        <v>36962</v>
      </c>
      <c r="I10020" s="3" t="s">
        <v>6298</v>
      </c>
      <c r="J10020" s="3" t="str">
        <f>IF($B10020="SINAPI",IF(ISNUMBER(MATCH(Banco!$C10020,Analitico!$A:$A,0)),INDEX(Analitico!E:E,MATCH(Banco!$C10020,Analitico!$A:$A,0))&amp;"%",""),"")</f>
        <v/>
      </c>
      <c r="K10020" s="3" t="str">
        <f>IF($B10020="SINAPI",IF(ISNUMBER(MATCH(Banco!$C10020,Analitico!$A:$A,0)),INDEX(Analitico!F:F,MATCH(Banco!$C10020,Analitico!$A:$A,0))&amp;"%",""),"")</f>
        <v/>
      </c>
    </row>
    <row r="10021" spans="1:11" ht="22.5" x14ac:dyDescent="0.2">
      <c r="A10021" s="1" t="str">
        <f t="shared" si="158"/>
        <v>SINAPI 105221</v>
      </c>
      <c r="B10021" s="3" t="s">
        <v>21527</v>
      </c>
      <c r="C10021" s="3" t="s">
        <v>29100</v>
      </c>
      <c r="D10021" s="2" t="s">
        <v>29397</v>
      </c>
      <c r="E10021" s="3" t="s">
        <v>20622</v>
      </c>
      <c r="F10021" s="67" t="s">
        <v>6185</v>
      </c>
      <c r="G10021" s="67" t="s">
        <v>21220</v>
      </c>
      <c r="I10021" s="3" t="s">
        <v>6298</v>
      </c>
      <c r="J10021" s="3" t="str">
        <f>IF($B10021="SINAPI",IF(ISNUMBER(MATCH(Banco!$C10021,Analitico!$A:$A,0)),INDEX(Analitico!E:E,MATCH(Banco!$C10021,Analitico!$A:$A,0))&amp;"%",""),"")</f>
        <v/>
      </c>
      <c r="K10021" s="3" t="str">
        <f>IF($B10021="SINAPI",IF(ISNUMBER(MATCH(Banco!$C10021,Analitico!$A:$A,0)),INDEX(Analitico!F:F,MATCH(Banco!$C10021,Analitico!$A:$A,0))&amp;"%",""),"")</f>
        <v/>
      </c>
    </row>
    <row r="10022" spans="1:11" ht="22.5" x14ac:dyDescent="0.2">
      <c r="A10022" s="1" t="str">
        <f t="shared" si="158"/>
        <v>SINAPI 105222</v>
      </c>
      <c r="B10022" s="3" t="s">
        <v>21527</v>
      </c>
      <c r="C10022" s="3" t="s">
        <v>29101</v>
      </c>
      <c r="D10022" s="2" t="s">
        <v>29398</v>
      </c>
      <c r="E10022" s="3" t="s">
        <v>20622</v>
      </c>
      <c r="F10022" s="67" t="s">
        <v>39287</v>
      </c>
      <c r="G10022" s="67" t="s">
        <v>36963</v>
      </c>
      <c r="I10022" s="3" t="s">
        <v>6298</v>
      </c>
      <c r="J10022" s="3" t="str">
        <f>IF($B10022="SINAPI",IF(ISNUMBER(MATCH(Banco!$C10022,Analitico!$A:$A,0)),INDEX(Analitico!E:E,MATCH(Banco!$C10022,Analitico!$A:$A,0))&amp;"%",""),"")</f>
        <v/>
      </c>
      <c r="K10022" s="3" t="str">
        <f>IF($B10022="SINAPI",IF(ISNUMBER(MATCH(Banco!$C10022,Analitico!$A:$A,0)),INDEX(Analitico!F:F,MATCH(Banco!$C10022,Analitico!$A:$A,0))&amp;"%",""),"")</f>
        <v/>
      </c>
    </row>
    <row r="10023" spans="1:11" ht="22.5" x14ac:dyDescent="0.2">
      <c r="A10023" s="1" t="str">
        <f t="shared" si="158"/>
        <v>SINAPI 105223</v>
      </c>
      <c r="B10023" s="3" t="s">
        <v>21527</v>
      </c>
      <c r="C10023" s="3" t="s">
        <v>29102</v>
      </c>
      <c r="D10023" s="2" t="s">
        <v>29399</v>
      </c>
      <c r="E10023" s="3" t="s">
        <v>20622</v>
      </c>
      <c r="F10023" s="67" t="s">
        <v>39777</v>
      </c>
      <c r="G10023" s="67" t="s">
        <v>36964</v>
      </c>
      <c r="I10023" s="3" t="s">
        <v>6298</v>
      </c>
      <c r="J10023" s="3" t="str">
        <f>IF($B10023="SINAPI",IF(ISNUMBER(MATCH(Banco!$C10023,Analitico!$A:$A,0)),INDEX(Analitico!E:E,MATCH(Banco!$C10023,Analitico!$A:$A,0))&amp;"%",""),"")</f>
        <v/>
      </c>
      <c r="K10023" s="3" t="str">
        <f>IF($B10023="SINAPI",IF(ISNUMBER(MATCH(Banco!$C10023,Analitico!$A:$A,0)),INDEX(Analitico!F:F,MATCH(Banco!$C10023,Analitico!$A:$A,0))&amp;"%",""),"")</f>
        <v/>
      </c>
    </row>
    <row r="10024" spans="1:11" ht="22.5" x14ac:dyDescent="0.2">
      <c r="A10024" s="1" t="str">
        <f t="shared" si="158"/>
        <v>SINAPI 105224</v>
      </c>
      <c r="B10024" s="3" t="s">
        <v>21527</v>
      </c>
      <c r="C10024" s="3" t="s">
        <v>29103</v>
      </c>
      <c r="D10024" s="2" t="s">
        <v>29400</v>
      </c>
      <c r="E10024" s="3" t="s">
        <v>20622</v>
      </c>
      <c r="F10024" s="67" t="s">
        <v>39778</v>
      </c>
      <c r="G10024" s="67" t="s">
        <v>36965</v>
      </c>
      <c r="I10024" s="3" t="s">
        <v>6298</v>
      </c>
      <c r="J10024" s="3" t="str">
        <f>IF($B10024="SINAPI",IF(ISNUMBER(MATCH(Banco!$C10024,Analitico!$A:$A,0)),INDEX(Analitico!E:E,MATCH(Banco!$C10024,Analitico!$A:$A,0))&amp;"%",""),"")</f>
        <v/>
      </c>
      <c r="K10024" s="3" t="str">
        <f>IF($B10024="SINAPI",IF(ISNUMBER(MATCH(Banco!$C10024,Analitico!$A:$A,0)),INDEX(Analitico!F:F,MATCH(Banco!$C10024,Analitico!$A:$A,0))&amp;"%",""),"")</f>
        <v/>
      </c>
    </row>
    <row r="10025" spans="1:11" ht="22.5" x14ac:dyDescent="0.2">
      <c r="A10025" s="1" t="str">
        <f t="shared" si="158"/>
        <v>SINAPI 105225</v>
      </c>
      <c r="B10025" s="3" t="s">
        <v>21527</v>
      </c>
      <c r="C10025" s="3" t="s">
        <v>29104</v>
      </c>
      <c r="D10025" s="2" t="s">
        <v>29401</v>
      </c>
      <c r="E10025" s="3" t="s">
        <v>20622</v>
      </c>
      <c r="F10025" s="67" t="s">
        <v>5051</v>
      </c>
      <c r="G10025" s="67" t="s">
        <v>21642</v>
      </c>
      <c r="I10025" s="3" t="s">
        <v>6298</v>
      </c>
      <c r="J10025" s="3" t="str">
        <f>IF($B10025="SINAPI",IF(ISNUMBER(MATCH(Banco!$C10025,Analitico!$A:$A,0)),INDEX(Analitico!E:E,MATCH(Banco!$C10025,Analitico!$A:$A,0))&amp;"%",""),"")</f>
        <v/>
      </c>
      <c r="K10025" s="3" t="str">
        <f>IF($B10025="SINAPI",IF(ISNUMBER(MATCH(Banco!$C10025,Analitico!$A:$A,0)),INDEX(Analitico!F:F,MATCH(Banco!$C10025,Analitico!$A:$A,0))&amp;"%",""),"")</f>
        <v/>
      </c>
    </row>
    <row r="10026" spans="1:11" ht="22.5" x14ac:dyDescent="0.2">
      <c r="A10026" s="1" t="str">
        <f t="shared" si="158"/>
        <v>SINAPI 105226</v>
      </c>
      <c r="B10026" s="3" t="s">
        <v>21527</v>
      </c>
      <c r="C10026" s="3" t="s">
        <v>29105</v>
      </c>
      <c r="D10026" s="2" t="s">
        <v>29402</v>
      </c>
      <c r="E10026" s="3" t="s">
        <v>20622</v>
      </c>
      <c r="F10026" s="67" t="s">
        <v>39086</v>
      </c>
      <c r="G10026" s="67" t="s">
        <v>36966</v>
      </c>
      <c r="I10026" s="3" t="s">
        <v>6298</v>
      </c>
      <c r="J10026" s="3" t="str">
        <f>IF($B10026="SINAPI",IF(ISNUMBER(MATCH(Banco!$C10026,Analitico!$A:$A,0)),INDEX(Analitico!E:E,MATCH(Banco!$C10026,Analitico!$A:$A,0))&amp;"%",""),"")</f>
        <v/>
      </c>
      <c r="K10026" s="3" t="str">
        <f>IF($B10026="SINAPI",IF(ISNUMBER(MATCH(Banco!$C10026,Analitico!$A:$A,0)),INDEX(Analitico!F:F,MATCH(Banco!$C10026,Analitico!$A:$A,0))&amp;"%",""),"")</f>
        <v/>
      </c>
    </row>
    <row r="10027" spans="1:11" ht="22.5" x14ac:dyDescent="0.2">
      <c r="A10027" s="1" t="str">
        <f t="shared" si="158"/>
        <v>SINAPI 105227</v>
      </c>
      <c r="B10027" s="3" t="s">
        <v>21527</v>
      </c>
      <c r="C10027" s="3" t="s">
        <v>29106</v>
      </c>
      <c r="D10027" s="2" t="s">
        <v>29403</v>
      </c>
      <c r="E10027" s="3" t="s">
        <v>20622</v>
      </c>
      <c r="F10027" s="67" t="s">
        <v>33646</v>
      </c>
      <c r="G10027" s="67" t="s">
        <v>21410</v>
      </c>
      <c r="I10027" s="3" t="s">
        <v>6298</v>
      </c>
      <c r="J10027" s="3" t="str">
        <f>IF($B10027="SINAPI",IF(ISNUMBER(MATCH(Banco!$C10027,Analitico!$A:$A,0)),INDEX(Analitico!E:E,MATCH(Banco!$C10027,Analitico!$A:$A,0))&amp;"%",""),"")</f>
        <v/>
      </c>
      <c r="K10027" s="3" t="str">
        <f>IF($B10027="SINAPI",IF(ISNUMBER(MATCH(Banco!$C10027,Analitico!$A:$A,0)),INDEX(Analitico!F:F,MATCH(Banco!$C10027,Analitico!$A:$A,0))&amp;"%",""),"")</f>
        <v/>
      </c>
    </row>
    <row r="10028" spans="1:11" ht="22.5" x14ac:dyDescent="0.2">
      <c r="A10028" s="1" t="str">
        <f t="shared" si="158"/>
        <v>SINAPI 105228</v>
      </c>
      <c r="B10028" s="3" t="s">
        <v>21527</v>
      </c>
      <c r="C10028" s="3" t="s">
        <v>29107</v>
      </c>
      <c r="D10028" s="2" t="s">
        <v>29404</v>
      </c>
      <c r="E10028" s="3" t="s">
        <v>20622</v>
      </c>
      <c r="F10028" s="67" t="s">
        <v>21079</v>
      </c>
      <c r="G10028" s="67" t="s">
        <v>4951</v>
      </c>
      <c r="I10028" s="3" t="s">
        <v>6298</v>
      </c>
      <c r="J10028" s="3" t="str">
        <f>IF($B10028="SINAPI",IF(ISNUMBER(MATCH(Banco!$C10028,Analitico!$A:$A,0)),INDEX(Analitico!E:E,MATCH(Banco!$C10028,Analitico!$A:$A,0))&amp;"%",""),"")</f>
        <v/>
      </c>
      <c r="K10028" s="3" t="str">
        <f>IF($B10028="SINAPI",IF(ISNUMBER(MATCH(Banco!$C10028,Analitico!$A:$A,0)),INDEX(Analitico!F:F,MATCH(Banco!$C10028,Analitico!$A:$A,0))&amp;"%",""),"")</f>
        <v/>
      </c>
    </row>
    <row r="10029" spans="1:11" ht="22.5" x14ac:dyDescent="0.2">
      <c r="A10029" s="1" t="str">
        <f t="shared" si="158"/>
        <v>SINAPI 105229</v>
      </c>
      <c r="B10029" s="3" t="s">
        <v>21527</v>
      </c>
      <c r="C10029" s="3" t="s">
        <v>29108</v>
      </c>
      <c r="D10029" s="2" t="s">
        <v>29405</v>
      </c>
      <c r="E10029" s="3" t="s">
        <v>20622</v>
      </c>
      <c r="F10029" s="67" t="s">
        <v>21523</v>
      </c>
      <c r="G10029" s="67" t="s">
        <v>29605</v>
      </c>
      <c r="I10029" s="3" t="s">
        <v>6300</v>
      </c>
      <c r="J10029" s="3" t="str">
        <f>IF($B10029="SINAPI",IF(ISNUMBER(MATCH(Banco!$C10029,Analitico!$A:$A,0)),INDEX(Analitico!E:E,MATCH(Banco!$C10029,Analitico!$A:$A,0))&amp;"%",""),"")</f>
        <v/>
      </c>
      <c r="K10029" s="3" t="str">
        <f>IF($B10029="SINAPI",IF(ISNUMBER(MATCH(Banco!$C10029,Analitico!$A:$A,0)),INDEX(Analitico!F:F,MATCH(Banco!$C10029,Analitico!$A:$A,0))&amp;"%",""),"")</f>
        <v/>
      </c>
    </row>
    <row r="10030" spans="1:11" ht="22.5" x14ac:dyDescent="0.2">
      <c r="A10030" s="1" t="str">
        <f t="shared" si="158"/>
        <v>SINAPI 105230</v>
      </c>
      <c r="B10030" s="3" t="s">
        <v>21527</v>
      </c>
      <c r="C10030" s="3" t="s">
        <v>29109</v>
      </c>
      <c r="D10030" s="2" t="s">
        <v>29406</v>
      </c>
      <c r="E10030" s="3" t="s">
        <v>20622</v>
      </c>
      <c r="F10030" s="67" t="s">
        <v>5804</v>
      </c>
      <c r="G10030" s="67" t="s">
        <v>4494</v>
      </c>
      <c r="I10030" s="3" t="s">
        <v>6300</v>
      </c>
      <c r="J10030" s="3" t="str">
        <f>IF($B10030="SINAPI",IF(ISNUMBER(MATCH(Banco!$C10030,Analitico!$A:$A,0)),INDEX(Analitico!E:E,MATCH(Banco!$C10030,Analitico!$A:$A,0))&amp;"%",""),"")</f>
        <v/>
      </c>
      <c r="K10030" s="3" t="str">
        <f>IF($B10030="SINAPI",IF(ISNUMBER(MATCH(Banco!$C10030,Analitico!$A:$A,0)),INDEX(Analitico!F:F,MATCH(Banco!$C10030,Analitico!$A:$A,0))&amp;"%",""),"")</f>
        <v/>
      </c>
    </row>
    <row r="10031" spans="1:11" ht="22.5" x14ac:dyDescent="0.2">
      <c r="A10031" s="1" t="str">
        <f t="shared" si="158"/>
        <v>SINAPI 105231</v>
      </c>
      <c r="B10031" s="3" t="s">
        <v>21527</v>
      </c>
      <c r="C10031" s="3" t="s">
        <v>29110</v>
      </c>
      <c r="D10031" s="2" t="s">
        <v>29407</v>
      </c>
      <c r="E10031" s="3" t="s">
        <v>20622</v>
      </c>
      <c r="F10031" s="67" t="s">
        <v>5970</v>
      </c>
      <c r="G10031" s="67" t="s">
        <v>5777</v>
      </c>
      <c r="I10031" s="3" t="s">
        <v>6300</v>
      </c>
      <c r="J10031" s="3" t="str">
        <f>IF($B10031="SINAPI",IF(ISNUMBER(MATCH(Banco!$C10031,Analitico!$A:$A,0)),INDEX(Analitico!E:E,MATCH(Banco!$C10031,Analitico!$A:$A,0))&amp;"%",""),"")</f>
        <v/>
      </c>
      <c r="K10031" s="3" t="str">
        <f>IF($B10031="SINAPI",IF(ISNUMBER(MATCH(Banco!$C10031,Analitico!$A:$A,0)),INDEX(Analitico!F:F,MATCH(Banco!$C10031,Analitico!$A:$A,0))&amp;"%",""),"")</f>
        <v/>
      </c>
    </row>
    <row r="10032" spans="1:11" ht="22.5" x14ac:dyDescent="0.2">
      <c r="A10032" s="1" t="str">
        <f t="shared" si="158"/>
        <v>SINAPI 105232</v>
      </c>
      <c r="B10032" s="3" t="s">
        <v>21527</v>
      </c>
      <c r="C10032" s="3" t="s">
        <v>29111</v>
      </c>
      <c r="D10032" s="2" t="s">
        <v>29408</v>
      </c>
      <c r="E10032" s="3" t="s">
        <v>20622</v>
      </c>
      <c r="F10032" s="67" t="s">
        <v>5172</v>
      </c>
      <c r="G10032" s="67" t="s">
        <v>5786</v>
      </c>
      <c r="I10032" s="3" t="s">
        <v>6300</v>
      </c>
      <c r="J10032" s="3" t="str">
        <f>IF($B10032="SINAPI",IF(ISNUMBER(MATCH(Banco!$C10032,Analitico!$A:$A,0)),INDEX(Analitico!E:E,MATCH(Banco!$C10032,Analitico!$A:$A,0))&amp;"%",""),"")</f>
        <v/>
      </c>
      <c r="K10032" s="3" t="str">
        <f>IF($B10032="SINAPI",IF(ISNUMBER(MATCH(Banco!$C10032,Analitico!$A:$A,0)),INDEX(Analitico!F:F,MATCH(Banco!$C10032,Analitico!$A:$A,0))&amp;"%",""),"")</f>
        <v/>
      </c>
    </row>
    <row r="10033" spans="1:11" ht="22.5" x14ac:dyDescent="0.2">
      <c r="A10033" s="1" t="str">
        <f t="shared" si="158"/>
        <v>SINAPI 105233</v>
      </c>
      <c r="B10033" s="3" t="s">
        <v>21527</v>
      </c>
      <c r="C10033" s="3" t="s">
        <v>29112</v>
      </c>
      <c r="D10033" s="2" t="s">
        <v>29409</v>
      </c>
      <c r="E10033" s="3" t="s">
        <v>20622</v>
      </c>
      <c r="F10033" s="67" t="s">
        <v>21063</v>
      </c>
      <c r="G10033" s="67" t="s">
        <v>21324</v>
      </c>
      <c r="I10033" s="3" t="s">
        <v>6298</v>
      </c>
      <c r="J10033" s="3" t="str">
        <f>IF($B10033="SINAPI",IF(ISNUMBER(MATCH(Banco!$C10033,Analitico!$A:$A,0)),INDEX(Analitico!E:E,MATCH(Banco!$C10033,Analitico!$A:$A,0))&amp;"%",""),"")</f>
        <v/>
      </c>
      <c r="K10033" s="3" t="str">
        <f>IF($B10033="SINAPI",IF(ISNUMBER(MATCH(Banco!$C10033,Analitico!$A:$A,0)),INDEX(Analitico!F:F,MATCH(Banco!$C10033,Analitico!$A:$A,0))&amp;"%",""),"")</f>
        <v/>
      </c>
    </row>
    <row r="10034" spans="1:11" ht="22.5" x14ac:dyDescent="0.2">
      <c r="A10034" s="1" t="str">
        <f t="shared" si="158"/>
        <v>SINAPI 105234</v>
      </c>
      <c r="B10034" s="3" t="s">
        <v>21527</v>
      </c>
      <c r="C10034" s="3" t="s">
        <v>29113</v>
      </c>
      <c r="D10034" s="2" t="s">
        <v>29410</v>
      </c>
      <c r="E10034" s="3" t="s">
        <v>20622</v>
      </c>
      <c r="F10034" s="67" t="s">
        <v>4829</v>
      </c>
      <c r="G10034" s="67" t="s">
        <v>5067</v>
      </c>
      <c r="I10034" s="3" t="s">
        <v>6298</v>
      </c>
      <c r="J10034" s="3" t="str">
        <f>IF($B10034="SINAPI",IF(ISNUMBER(MATCH(Banco!$C10034,Analitico!$A:$A,0)),INDEX(Analitico!E:E,MATCH(Banco!$C10034,Analitico!$A:$A,0))&amp;"%",""),"")</f>
        <v/>
      </c>
      <c r="K10034" s="3" t="str">
        <f>IF($B10034="SINAPI",IF(ISNUMBER(MATCH(Banco!$C10034,Analitico!$A:$A,0)),INDEX(Analitico!F:F,MATCH(Banco!$C10034,Analitico!$A:$A,0))&amp;"%",""),"")</f>
        <v/>
      </c>
    </row>
    <row r="10035" spans="1:11" ht="22.5" x14ac:dyDescent="0.2">
      <c r="A10035" s="1" t="str">
        <f t="shared" si="158"/>
        <v>SINAPI 97895</v>
      </c>
      <c r="B10035" s="3" t="s">
        <v>21527</v>
      </c>
      <c r="C10035" s="3" t="s">
        <v>11277</v>
      </c>
      <c r="D10035" s="2" t="s">
        <v>18277</v>
      </c>
      <c r="E10035" s="3" t="s">
        <v>20622</v>
      </c>
      <c r="F10035" s="67" t="s">
        <v>39779</v>
      </c>
      <c r="G10035" s="67" t="s">
        <v>36967</v>
      </c>
      <c r="I10035" s="3" t="s">
        <v>6298</v>
      </c>
      <c r="J10035" s="3" t="str">
        <f>IF($B10035="SINAPI",IF(ISNUMBER(MATCH(Banco!$C10035,Analitico!$A:$A,0)),INDEX(Analitico!E:E,MATCH(Banco!$C10035,Analitico!$A:$A,0))&amp;"%",""),"")</f>
        <v/>
      </c>
      <c r="K10035" s="3" t="str">
        <f>IF($B10035="SINAPI",IF(ISNUMBER(MATCH(Banco!$C10035,Analitico!$A:$A,0)),INDEX(Analitico!F:F,MATCH(Banco!$C10035,Analitico!$A:$A,0))&amp;"%",""),"")</f>
        <v/>
      </c>
    </row>
    <row r="10036" spans="1:11" ht="22.5" x14ac:dyDescent="0.2">
      <c r="A10036" s="1" t="str">
        <f t="shared" si="158"/>
        <v>SINAPI 97896</v>
      </c>
      <c r="B10036" s="3" t="s">
        <v>21527</v>
      </c>
      <c r="C10036" s="3" t="s">
        <v>11278</v>
      </c>
      <c r="D10036" s="2" t="s">
        <v>18278</v>
      </c>
      <c r="E10036" s="3" t="s">
        <v>20622</v>
      </c>
      <c r="F10036" s="67" t="s">
        <v>39780</v>
      </c>
      <c r="G10036" s="67" t="s">
        <v>36968</v>
      </c>
      <c r="I10036" s="3" t="s">
        <v>6298</v>
      </c>
      <c r="J10036" s="3" t="str">
        <f>IF($B10036="SINAPI",IF(ISNUMBER(MATCH(Banco!$C10036,Analitico!$A:$A,0)),INDEX(Analitico!E:E,MATCH(Banco!$C10036,Analitico!$A:$A,0))&amp;"%",""),"")</f>
        <v/>
      </c>
      <c r="K10036" s="3" t="str">
        <f>IF($B10036="SINAPI",IF(ISNUMBER(MATCH(Banco!$C10036,Analitico!$A:$A,0)),INDEX(Analitico!F:F,MATCH(Banco!$C10036,Analitico!$A:$A,0))&amp;"%",""),"")</f>
        <v/>
      </c>
    </row>
    <row r="10037" spans="1:11" ht="22.5" x14ac:dyDescent="0.2">
      <c r="A10037" s="1" t="str">
        <f t="shared" si="158"/>
        <v>SINAPI 97897</v>
      </c>
      <c r="B10037" s="3" t="s">
        <v>21527</v>
      </c>
      <c r="C10037" s="3" t="s">
        <v>11279</v>
      </c>
      <c r="D10037" s="2" t="s">
        <v>18279</v>
      </c>
      <c r="E10037" s="3" t="s">
        <v>20622</v>
      </c>
      <c r="F10037" s="67" t="s">
        <v>39781</v>
      </c>
      <c r="G10037" s="67" t="s">
        <v>36969</v>
      </c>
      <c r="I10037" s="3" t="s">
        <v>6298</v>
      </c>
      <c r="J10037" s="3" t="str">
        <f>IF($B10037="SINAPI",IF(ISNUMBER(MATCH(Banco!$C10037,Analitico!$A:$A,0)),INDEX(Analitico!E:E,MATCH(Banco!$C10037,Analitico!$A:$A,0))&amp;"%",""),"")</f>
        <v/>
      </c>
      <c r="K10037" s="3" t="str">
        <f>IF($B10037="SINAPI",IF(ISNUMBER(MATCH(Banco!$C10037,Analitico!$A:$A,0)),INDEX(Analitico!F:F,MATCH(Banco!$C10037,Analitico!$A:$A,0))&amp;"%",""),"")</f>
        <v/>
      </c>
    </row>
    <row r="10038" spans="1:11" ht="22.5" x14ac:dyDescent="0.2">
      <c r="A10038" s="1" t="str">
        <f t="shared" si="158"/>
        <v>SINAPI 97898</v>
      </c>
      <c r="B10038" s="3" t="s">
        <v>21527</v>
      </c>
      <c r="C10038" s="3" t="s">
        <v>11280</v>
      </c>
      <c r="D10038" s="2" t="s">
        <v>18280</v>
      </c>
      <c r="E10038" s="3" t="s">
        <v>20622</v>
      </c>
      <c r="F10038" s="67" t="s">
        <v>39782</v>
      </c>
      <c r="G10038" s="67" t="s">
        <v>36970</v>
      </c>
      <c r="I10038" s="3" t="s">
        <v>6300</v>
      </c>
      <c r="J10038" s="3" t="str">
        <f>IF($B10038="SINAPI",IF(ISNUMBER(MATCH(Banco!$C10038,Analitico!$A:$A,0)),INDEX(Analitico!E:E,MATCH(Banco!$C10038,Analitico!$A:$A,0))&amp;"%",""),"")</f>
        <v/>
      </c>
      <c r="K10038" s="3" t="str">
        <f>IF($B10038="SINAPI",IF(ISNUMBER(MATCH(Banco!$C10038,Analitico!$A:$A,0)),INDEX(Analitico!F:F,MATCH(Banco!$C10038,Analitico!$A:$A,0))&amp;"%",""),"")</f>
        <v/>
      </c>
    </row>
    <row r="10039" spans="1:11" ht="22.5" x14ac:dyDescent="0.2">
      <c r="A10039" s="1" t="str">
        <f t="shared" si="158"/>
        <v>SINAPI 97900</v>
      </c>
      <c r="B10039" s="3" t="s">
        <v>21527</v>
      </c>
      <c r="C10039" s="3" t="s">
        <v>11281</v>
      </c>
      <c r="D10039" s="2" t="s">
        <v>18281</v>
      </c>
      <c r="E10039" s="3" t="s">
        <v>20622</v>
      </c>
      <c r="F10039" s="67" t="s">
        <v>32133</v>
      </c>
      <c r="G10039" s="67" t="s">
        <v>36971</v>
      </c>
      <c r="I10039" s="3" t="s">
        <v>6300</v>
      </c>
      <c r="J10039" s="3" t="str">
        <f>IF($B10039="SINAPI",IF(ISNUMBER(MATCH(Banco!$C10039,Analitico!$A:$A,0)),INDEX(Analitico!E:E,MATCH(Banco!$C10039,Analitico!$A:$A,0))&amp;"%",""),"")</f>
        <v/>
      </c>
      <c r="K10039" s="3" t="str">
        <f>IF($B10039="SINAPI",IF(ISNUMBER(MATCH(Banco!$C10039,Analitico!$A:$A,0)),INDEX(Analitico!F:F,MATCH(Banco!$C10039,Analitico!$A:$A,0))&amp;"%",""),"")</f>
        <v/>
      </c>
    </row>
    <row r="10040" spans="1:11" ht="22.5" x14ac:dyDescent="0.2">
      <c r="A10040" s="1" t="str">
        <f t="shared" si="158"/>
        <v>SINAPI 97901</v>
      </c>
      <c r="B10040" s="3" t="s">
        <v>21527</v>
      </c>
      <c r="C10040" s="3" t="s">
        <v>11282</v>
      </c>
      <c r="D10040" s="2" t="s">
        <v>18282</v>
      </c>
      <c r="E10040" s="3" t="s">
        <v>20622</v>
      </c>
      <c r="F10040" s="67" t="s">
        <v>31696</v>
      </c>
      <c r="G10040" s="67" t="s">
        <v>36972</v>
      </c>
      <c r="I10040" s="3" t="s">
        <v>6300</v>
      </c>
      <c r="J10040" s="3" t="str">
        <f>IF($B10040="SINAPI",IF(ISNUMBER(MATCH(Banco!$C10040,Analitico!$A:$A,0)),INDEX(Analitico!E:E,MATCH(Banco!$C10040,Analitico!$A:$A,0))&amp;"%",""),"")</f>
        <v/>
      </c>
      <c r="K10040" s="3" t="str">
        <f>IF($B10040="SINAPI",IF(ISNUMBER(MATCH(Banco!$C10040,Analitico!$A:$A,0)),INDEX(Analitico!F:F,MATCH(Banco!$C10040,Analitico!$A:$A,0))&amp;"%",""),"")</f>
        <v/>
      </c>
    </row>
    <row r="10041" spans="1:11" ht="22.5" x14ac:dyDescent="0.2">
      <c r="A10041" s="1" t="str">
        <f t="shared" si="158"/>
        <v>SINAPI 97902</v>
      </c>
      <c r="B10041" s="3" t="s">
        <v>21527</v>
      </c>
      <c r="C10041" s="3" t="s">
        <v>11283</v>
      </c>
      <c r="D10041" s="2" t="s">
        <v>18283</v>
      </c>
      <c r="E10041" s="3" t="s">
        <v>20622</v>
      </c>
      <c r="F10041" s="67" t="s">
        <v>39783</v>
      </c>
      <c r="G10041" s="67" t="s">
        <v>36973</v>
      </c>
      <c r="I10041" s="3" t="s">
        <v>6300</v>
      </c>
      <c r="J10041" s="3" t="str">
        <f>IF($B10041="SINAPI",IF(ISNUMBER(MATCH(Banco!$C10041,Analitico!$A:$A,0)),INDEX(Analitico!E:E,MATCH(Banco!$C10041,Analitico!$A:$A,0))&amp;"%",""),"")</f>
        <v/>
      </c>
      <c r="K10041" s="3" t="str">
        <f>IF($B10041="SINAPI",IF(ISNUMBER(MATCH(Banco!$C10041,Analitico!$A:$A,0)),INDEX(Analitico!F:F,MATCH(Banco!$C10041,Analitico!$A:$A,0))&amp;"%",""),"")</f>
        <v/>
      </c>
    </row>
    <row r="10042" spans="1:11" ht="22.5" x14ac:dyDescent="0.2">
      <c r="A10042" s="1" t="str">
        <f t="shared" si="158"/>
        <v>SINAPI 97903</v>
      </c>
      <c r="B10042" s="3" t="s">
        <v>21527</v>
      </c>
      <c r="C10042" s="3" t="s">
        <v>11284</v>
      </c>
      <c r="D10042" s="2" t="s">
        <v>18284</v>
      </c>
      <c r="E10042" s="3" t="s">
        <v>20622</v>
      </c>
      <c r="F10042" s="67" t="s">
        <v>39784</v>
      </c>
      <c r="G10042" s="67" t="s">
        <v>36974</v>
      </c>
      <c r="I10042" s="3" t="s">
        <v>6300</v>
      </c>
      <c r="J10042" s="3" t="str">
        <f>IF($B10042="SINAPI",IF(ISNUMBER(MATCH(Banco!$C10042,Analitico!$A:$A,0)),INDEX(Analitico!E:E,MATCH(Banco!$C10042,Analitico!$A:$A,0))&amp;"%",""),"")</f>
        <v/>
      </c>
      <c r="K10042" s="3" t="str">
        <f>IF($B10042="SINAPI",IF(ISNUMBER(MATCH(Banco!$C10042,Analitico!$A:$A,0)),INDEX(Analitico!F:F,MATCH(Banco!$C10042,Analitico!$A:$A,0))&amp;"%",""),"")</f>
        <v/>
      </c>
    </row>
    <row r="10043" spans="1:11" ht="22.5" x14ac:dyDescent="0.2">
      <c r="A10043" s="1" t="str">
        <f t="shared" si="158"/>
        <v>SINAPI 97904</v>
      </c>
      <c r="B10043" s="3" t="s">
        <v>21527</v>
      </c>
      <c r="C10043" s="3" t="s">
        <v>11285</v>
      </c>
      <c r="D10043" s="2" t="s">
        <v>18285</v>
      </c>
      <c r="E10043" s="3" t="s">
        <v>20622</v>
      </c>
      <c r="F10043" s="67" t="s">
        <v>39785</v>
      </c>
      <c r="G10043" s="67" t="s">
        <v>36975</v>
      </c>
      <c r="I10043" s="3" t="s">
        <v>6300</v>
      </c>
      <c r="J10043" s="3" t="str">
        <f>IF($B10043="SINAPI",IF(ISNUMBER(MATCH(Banco!$C10043,Analitico!$A:$A,0)),INDEX(Analitico!E:E,MATCH(Banco!$C10043,Analitico!$A:$A,0))&amp;"%",""),"")</f>
        <v/>
      </c>
      <c r="K10043" s="3" t="str">
        <f>IF($B10043="SINAPI",IF(ISNUMBER(MATCH(Banco!$C10043,Analitico!$A:$A,0)),INDEX(Analitico!F:F,MATCH(Banco!$C10043,Analitico!$A:$A,0))&amp;"%",""),"")</f>
        <v/>
      </c>
    </row>
    <row r="10044" spans="1:11" ht="22.5" x14ac:dyDescent="0.2">
      <c r="A10044" s="1" t="str">
        <f t="shared" si="158"/>
        <v>SINAPI 97905</v>
      </c>
      <c r="B10044" s="3" t="s">
        <v>21527</v>
      </c>
      <c r="C10044" s="3" t="s">
        <v>11286</v>
      </c>
      <c r="D10044" s="2" t="s">
        <v>18286</v>
      </c>
      <c r="E10044" s="3" t="s">
        <v>20622</v>
      </c>
      <c r="F10044" s="67" t="s">
        <v>39786</v>
      </c>
      <c r="G10044" s="67" t="s">
        <v>36976</v>
      </c>
      <c r="I10044" s="3" t="s">
        <v>6300</v>
      </c>
      <c r="J10044" s="3" t="str">
        <f>IF($B10044="SINAPI",IF(ISNUMBER(MATCH(Banco!$C10044,Analitico!$A:$A,0)),INDEX(Analitico!E:E,MATCH(Banco!$C10044,Analitico!$A:$A,0))&amp;"%",""),"")</f>
        <v/>
      </c>
      <c r="K10044" s="3" t="str">
        <f>IF($B10044="SINAPI",IF(ISNUMBER(MATCH(Banco!$C10044,Analitico!$A:$A,0)),INDEX(Analitico!F:F,MATCH(Banco!$C10044,Analitico!$A:$A,0))&amp;"%",""),"")</f>
        <v/>
      </c>
    </row>
    <row r="10045" spans="1:11" ht="22.5" x14ac:dyDescent="0.2">
      <c r="A10045" s="1" t="str">
        <f t="shared" si="158"/>
        <v>SINAPI 97906</v>
      </c>
      <c r="B10045" s="3" t="s">
        <v>21527</v>
      </c>
      <c r="C10045" s="3" t="s">
        <v>11287</v>
      </c>
      <c r="D10045" s="2" t="s">
        <v>18287</v>
      </c>
      <c r="E10045" s="3" t="s">
        <v>20622</v>
      </c>
      <c r="F10045" s="67" t="s">
        <v>39787</v>
      </c>
      <c r="G10045" s="67" t="s">
        <v>36977</v>
      </c>
      <c r="I10045" s="3" t="s">
        <v>6300</v>
      </c>
      <c r="J10045" s="3" t="str">
        <f>IF($B10045="SINAPI",IF(ISNUMBER(MATCH(Banco!$C10045,Analitico!$A:$A,0)),INDEX(Analitico!E:E,MATCH(Banco!$C10045,Analitico!$A:$A,0))&amp;"%",""),"")</f>
        <v/>
      </c>
      <c r="K10045" s="3" t="str">
        <f>IF($B10045="SINAPI",IF(ISNUMBER(MATCH(Banco!$C10045,Analitico!$A:$A,0)),INDEX(Analitico!F:F,MATCH(Banco!$C10045,Analitico!$A:$A,0))&amp;"%",""),"")</f>
        <v/>
      </c>
    </row>
    <row r="10046" spans="1:11" ht="22.5" x14ac:dyDescent="0.2">
      <c r="A10046" s="1" t="str">
        <f t="shared" si="158"/>
        <v>SINAPI 97907</v>
      </c>
      <c r="B10046" s="3" t="s">
        <v>21527</v>
      </c>
      <c r="C10046" s="3" t="s">
        <v>11288</v>
      </c>
      <c r="D10046" s="2" t="s">
        <v>18288</v>
      </c>
      <c r="E10046" s="3" t="s">
        <v>20622</v>
      </c>
      <c r="F10046" s="67" t="s">
        <v>39788</v>
      </c>
      <c r="G10046" s="67" t="s">
        <v>36978</v>
      </c>
      <c r="I10046" s="3" t="s">
        <v>6300</v>
      </c>
      <c r="J10046" s="3" t="str">
        <f>IF($B10046="SINAPI",IF(ISNUMBER(MATCH(Banco!$C10046,Analitico!$A:$A,0)),INDEX(Analitico!E:E,MATCH(Banco!$C10046,Analitico!$A:$A,0))&amp;"%",""),"")</f>
        <v/>
      </c>
      <c r="K10046" s="3" t="str">
        <f>IF($B10046="SINAPI",IF(ISNUMBER(MATCH(Banco!$C10046,Analitico!$A:$A,0)),INDEX(Analitico!F:F,MATCH(Banco!$C10046,Analitico!$A:$A,0))&amp;"%",""),"")</f>
        <v/>
      </c>
    </row>
    <row r="10047" spans="1:11" ht="22.5" x14ac:dyDescent="0.2">
      <c r="A10047" s="1" t="str">
        <f t="shared" si="158"/>
        <v>SINAPI 97908</v>
      </c>
      <c r="B10047" s="3" t="s">
        <v>21527</v>
      </c>
      <c r="C10047" s="3" t="s">
        <v>11289</v>
      </c>
      <c r="D10047" s="2" t="s">
        <v>18289</v>
      </c>
      <c r="E10047" s="3" t="s">
        <v>20622</v>
      </c>
      <c r="F10047" s="67" t="s">
        <v>39789</v>
      </c>
      <c r="G10047" s="67" t="s">
        <v>36979</v>
      </c>
      <c r="I10047" s="3" t="s">
        <v>6300</v>
      </c>
      <c r="J10047" s="3" t="str">
        <f>IF($B10047="SINAPI",IF(ISNUMBER(MATCH(Banco!$C10047,Analitico!$A:$A,0)),INDEX(Analitico!E:E,MATCH(Banco!$C10047,Analitico!$A:$A,0))&amp;"%",""),"")</f>
        <v/>
      </c>
      <c r="K10047" s="3" t="str">
        <f>IF($B10047="SINAPI",IF(ISNUMBER(MATCH(Banco!$C10047,Analitico!$A:$A,0)),INDEX(Analitico!F:F,MATCH(Banco!$C10047,Analitico!$A:$A,0))&amp;"%",""),"")</f>
        <v/>
      </c>
    </row>
    <row r="10048" spans="1:11" ht="22.5" x14ac:dyDescent="0.2">
      <c r="A10048" s="1" t="str">
        <f t="shared" si="158"/>
        <v>SINAPI 98102</v>
      </c>
      <c r="B10048" s="3" t="s">
        <v>21527</v>
      </c>
      <c r="C10048" s="3" t="s">
        <v>11290</v>
      </c>
      <c r="D10048" s="2" t="s">
        <v>18290</v>
      </c>
      <c r="E10048" s="3" t="s">
        <v>20622</v>
      </c>
      <c r="F10048" s="67" t="s">
        <v>39790</v>
      </c>
      <c r="G10048" s="67" t="s">
        <v>31562</v>
      </c>
      <c r="I10048" s="3" t="s">
        <v>6298</v>
      </c>
      <c r="J10048" s="3" t="str">
        <f>IF($B10048="SINAPI",IF(ISNUMBER(MATCH(Banco!$C10048,Analitico!$A:$A,0)),INDEX(Analitico!E:E,MATCH(Banco!$C10048,Analitico!$A:$A,0))&amp;"%",""),"")</f>
        <v/>
      </c>
      <c r="K10048" s="3" t="str">
        <f>IF($B10048="SINAPI",IF(ISNUMBER(MATCH(Banco!$C10048,Analitico!$A:$A,0)),INDEX(Analitico!F:F,MATCH(Banco!$C10048,Analitico!$A:$A,0))&amp;"%",""),"")</f>
        <v/>
      </c>
    </row>
    <row r="10049" spans="1:11" ht="22.5" x14ac:dyDescent="0.2">
      <c r="A10049" s="1" t="str">
        <f t="shared" si="158"/>
        <v>SINAPI 98104</v>
      </c>
      <c r="B10049" s="3" t="s">
        <v>21527</v>
      </c>
      <c r="C10049" s="3" t="s">
        <v>11291</v>
      </c>
      <c r="D10049" s="2" t="s">
        <v>18291</v>
      </c>
      <c r="E10049" s="3" t="s">
        <v>20622</v>
      </c>
      <c r="F10049" s="67" t="s">
        <v>39791</v>
      </c>
      <c r="G10049" s="67" t="s">
        <v>36980</v>
      </c>
      <c r="I10049" s="3" t="s">
        <v>6300</v>
      </c>
      <c r="J10049" s="3" t="str">
        <f>IF($B10049="SINAPI",IF(ISNUMBER(MATCH(Banco!$C10049,Analitico!$A:$A,0)),INDEX(Analitico!E:E,MATCH(Banco!$C10049,Analitico!$A:$A,0))&amp;"%",""),"")</f>
        <v/>
      </c>
      <c r="K10049" s="3" t="str">
        <f>IF($B10049="SINAPI",IF(ISNUMBER(MATCH(Banco!$C10049,Analitico!$A:$A,0)),INDEX(Analitico!F:F,MATCH(Banco!$C10049,Analitico!$A:$A,0))&amp;"%",""),"")</f>
        <v/>
      </c>
    </row>
    <row r="10050" spans="1:11" ht="22.5" x14ac:dyDescent="0.2">
      <c r="A10050" s="1" t="str">
        <f t="shared" si="158"/>
        <v>SINAPI 98105</v>
      </c>
      <c r="B10050" s="3" t="s">
        <v>21527</v>
      </c>
      <c r="C10050" s="3" t="s">
        <v>11292</v>
      </c>
      <c r="D10050" s="2" t="s">
        <v>18292</v>
      </c>
      <c r="E10050" s="3" t="s">
        <v>20622</v>
      </c>
      <c r="F10050" s="67" t="s">
        <v>39792</v>
      </c>
      <c r="G10050" s="67" t="s">
        <v>36981</v>
      </c>
      <c r="I10050" s="3" t="s">
        <v>6300</v>
      </c>
      <c r="J10050" s="3" t="str">
        <f>IF($B10050="SINAPI",IF(ISNUMBER(MATCH(Banco!$C10050,Analitico!$A:$A,0)),INDEX(Analitico!E:E,MATCH(Banco!$C10050,Analitico!$A:$A,0))&amp;"%",""),"")</f>
        <v/>
      </c>
      <c r="K10050" s="3" t="str">
        <f>IF($B10050="SINAPI",IF(ISNUMBER(MATCH(Banco!$C10050,Analitico!$A:$A,0)),INDEX(Analitico!F:F,MATCH(Banco!$C10050,Analitico!$A:$A,0))&amp;"%",""),"")</f>
        <v/>
      </c>
    </row>
    <row r="10051" spans="1:11" ht="33.75" x14ac:dyDescent="0.2">
      <c r="A10051" s="1" t="str">
        <f t="shared" si="158"/>
        <v>SINAPI 98106</v>
      </c>
      <c r="B10051" s="3" t="s">
        <v>21527</v>
      </c>
      <c r="C10051" s="3" t="s">
        <v>11293</v>
      </c>
      <c r="D10051" s="2" t="s">
        <v>18293</v>
      </c>
      <c r="E10051" s="3" t="s">
        <v>20622</v>
      </c>
      <c r="F10051" s="67" t="s">
        <v>39793</v>
      </c>
      <c r="G10051" s="67" t="s">
        <v>36982</v>
      </c>
      <c r="I10051" s="3" t="s">
        <v>6300</v>
      </c>
      <c r="J10051" s="3" t="str">
        <f>IF($B10051="SINAPI",IF(ISNUMBER(MATCH(Banco!$C10051,Analitico!$A:$A,0)),INDEX(Analitico!E:E,MATCH(Banco!$C10051,Analitico!$A:$A,0))&amp;"%",""),"")</f>
        <v/>
      </c>
      <c r="K10051" s="3" t="str">
        <f>IF($B10051="SINAPI",IF(ISNUMBER(MATCH(Banco!$C10051,Analitico!$A:$A,0)),INDEX(Analitico!F:F,MATCH(Banco!$C10051,Analitico!$A:$A,0))&amp;"%",""),"")</f>
        <v/>
      </c>
    </row>
    <row r="10052" spans="1:11" ht="22.5" x14ac:dyDescent="0.2">
      <c r="A10052" s="1" t="str">
        <f t="shared" si="158"/>
        <v>SINAPI 98107</v>
      </c>
      <c r="B10052" s="3" t="s">
        <v>21527</v>
      </c>
      <c r="C10052" s="3" t="s">
        <v>11294</v>
      </c>
      <c r="D10052" s="2" t="s">
        <v>18294</v>
      </c>
      <c r="E10052" s="3" t="s">
        <v>20622</v>
      </c>
      <c r="F10052" s="67" t="s">
        <v>39794</v>
      </c>
      <c r="G10052" s="67" t="s">
        <v>36983</v>
      </c>
      <c r="I10052" s="3" t="s">
        <v>6300</v>
      </c>
      <c r="J10052" s="3" t="str">
        <f>IF($B10052="SINAPI",IF(ISNUMBER(MATCH(Banco!$C10052,Analitico!$A:$A,0)),INDEX(Analitico!E:E,MATCH(Banco!$C10052,Analitico!$A:$A,0))&amp;"%",""),"")</f>
        <v/>
      </c>
      <c r="K10052" s="3" t="str">
        <f>IF($B10052="SINAPI",IF(ISNUMBER(MATCH(Banco!$C10052,Analitico!$A:$A,0)),INDEX(Analitico!F:F,MATCH(Banco!$C10052,Analitico!$A:$A,0))&amp;"%",""),"")</f>
        <v/>
      </c>
    </row>
    <row r="10053" spans="1:11" ht="22.5" x14ac:dyDescent="0.2">
      <c r="A10053" s="1" t="str">
        <f t="shared" si="158"/>
        <v>SINAPI 98108</v>
      </c>
      <c r="B10053" s="3" t="s">
        <v>21527</v>
      </c>
      <c r="C10053" s="3" t="s">
        <v>11295</v>
      </c>
      <c r="D10053" s="2" t="s">
        <v>18295</v>
      </c>
      <c r="E10053" s="3" t="s">
        <v>20622</v>
      </c>
      <c r="F10053" s="67" t="s">
        <v>32139</v>
      </c>
      <c r="G10053" s="67" t="s">
        <v>36984</v>
      </c>
      <c r="I10053" s="3" t="s">
        <v>6300</v>
      </c>
      <c r="J10053" s="3" t="str">
        <f>IF($B10053="SINAPI",IF(ISNUMBER(MATCH(Banco!$C10053,Analitico!$A:$A,0)),INDEX(Analitico!E:E,MATCH(Banco!$C10053,Analitico!$A:$A,0))&amp;"%",""),"")</f>
        <v/>
      </c>
      <c r="K10053" s="3" t="str">
        <f>IF($B10053="SINAPI",IF(ISNUMBER(MATCH(Banco!$C10053,Analitico!$A:$A,0)),INDEX(Analitico!F:F,MATCH(Banco!$C10053,Analitico!$A:$A,0))&amp;"%",""),"")</f>
        <v/>
      </c>
    </row>
    <row r="10054" spans="1:11" ht="22.5" x14ac:dyDescent="0.2">
      <c r="A10054" s="1" t="str">
        <f t="shared" si="158"/>
        <v>SINAPI 99250</v>
      </c>
      <c r="B10054" s="3" t="s">
        <v>21527</v>
      </c>
      <c r="C10054" s="3" t="s">
        <v>11296</v>
      </c>
      <c r="D10054" s="2" t="s">
        <v>18296</v>
      </c>
      <c r="E10054" s="3" t="s">
        <v>20622</v>
      </c>
      <c r="F10054" s="67" t="s">
        <v>39795</v>
      </c>
      <c r="G10054" s="67" t="s">
        <v>36985</v>
      </c>
      <c r="I10054" s="3" t="s">
        <v>6300</v>
      </c>
      <c r="J10054" s="3" t="str">
        <f>IF($B10054="SINAPI",IF(ISNUMBER(MATCH(Banco!$C10054,Analitico!$A:$A,0)),INDEX(Analitico!E:E,MATCH(Banco!$C10054,Analitico!$A:$A,0))&amp;"%",""),"")</f>
        <v/>
      </c>
      <c r="K10054" s="3" t="str">
        <f>IF($B10054="SINAPI",IF(ISNUMBER(MATCH(Banco!$C10054,Analitico!$A:$A,0)),INDEX(Analitico!F:F,MATCH(Banco!$C10054,Analitico!$A:$A,0))&amp;"%",""),"")</f>
        <v/>
      </c>
    </row>
    <row r="10055" spans="1:11" ht="22.5" x14ac:dyDescent="0.2">
      <c r="A10055" s="1" t="str">
        <f t="shared" si="158"/>
        <v>SINAPI 99251</v>
      </c>
      <c r="B10055" s="3" t="s">
        <v>21527</v>
      </c>
      <c r="C10055" s="3" t="s">
        <v>11297</v>
      </c>
      <c r="D10055" s="2" t="s">
        <v>18297</v>
      </c>
      <c r="E10055" s="3" t="s">
        <v>20622</v>
      </c>
      <c r="F10055" s="67" t="s">
        <v>39796</v>
      </c>
      <c r="G10055" s="67" t="s">
        <v>36986</v>
      </c>
      <c r="I10055" s="3" t="s">
        <v>6300</v>
      </c>
      <c r="J10055" s="3" t="str">
        <f>IF($B10055="SINAPI",IF(ISNUMBER(MATCH(Banco!$C10055,Analitico!$A:$A,0)),INDEX(Analitico!E:E,MATCH(Banco!$C10055,Analitico!$A:$A,0))&amp;"%",""),"")</f>
        <v/>
      </c>
      <c r="K10055" s="3" t="str">
        <f>IF($B10055="SINAPI",IF(ISNUMBER(MATCH(Banco!$C10055,Analitico!$A:$A,0)),INDEX(Analitico!F:F,MATCH(Banco!$C10055,Analitico!$A:$A,0))&amp;"%",""),"")</f>
        <v/>
      </c>
    </row>
    <row r="10056" spans="1:11" ht="22.5" x14ac:dyDescent="0.2">
      <c r="A10056" s="1" t="str">
        <f t="shared" si="158"/>
        <v>SINAPI 99253</v>
      </c>
      <c r="B10056" s="3" t="s">
        <v>21527</v>
      </c>
      <c r="C10056" s="3" t="s">
        <v>11298</v>
      </c>
      <c r="D10056" s="2" t="s">
        <v>18298</v>
      </c>
      <c r="E10056" s="3" t="s">
        <v>20622</v>
      </c>
      <c r="F10056" s="67" t="s">
        <v>39797</v>
      </c>
      <c r="G10056" s="67" t="s">
        <v>36987</v>
      </c>
      <c r="I10056" s="3" t="s">
        <v>6300</v>
      </c>
      <c r="J10056" s="3" t="str">
        <f>IF($B10056="SINAPI",IF(ISNUMBER(MATCH(Banco!$C10056,Analitico!$A:$A,0)),INDEX(Analitico!E:E,MATCH(Banco!$C10056,Analitico!$A:$A,0))&amp;"%",""),"")</f>
        <v/>
      </c>
      <c r="K10056" s="3" t="str">
        <f>IF($B10056="SINAPI",IF(ISNUMBER(MATCH(Banco!$C10056,Analitico!$A:$A,0)),INDEX(Analitico!F:F,MATCH(Banco!$C10056,Analitico!$A:$A,0))&amp;"%",""),"")</f>
        <v/>
      </c>
    </row>
    <row r="10057" spans="1:11" ht="22.5" x14ac:dyDescent="0.2">
      <c r="A10057" s="1" t="str">
        <f t="shared" si="158"/>
        <v>SINAPI 99255</v>
      </c>
      <c r="B10057" s="3" t="s">
        <v>21527</v>
      </c>
      <c r="C10057" s="3" t="s">
        <v>11299</v>
      </c>
      <c r="D10057" s="2" t="s">
        <v>18299</v>
      </c>
      <c r="E10057" s="3" t="s">
        <v>20622</v>
      </c>
      <c r="F10057" s="67" t="s">
        <v>39798</v>
      </c>
      <c r="G10057" s="67" t="s">
        <v>36988</v>
      </c>
      <c r="I10057" s="3" t="s">
        <v>6300</v>
      </c>
      <c r="J10057" s="3" t="str">
        <f>IF($B10057="SINAPI",IF(ISNUMBER(MATCH(Banco!$C10057,Analitico!$A:$A,0)),INDEX(Analitico!E:E,MATCH(Banco!$C10057,Analitico!$A:$A,0))&amp;"%",""),"")</f>
        <v/>
      </c>
      <c r="K10057" s="3" t="str">
        <f>IF($B10057="SINAPI",IF(ISNUMBER(MATCH(Banco!$C10057,Analitico!$A:$A,0)),INDEX(Analitico!F:F,MATCH(Banco!$C10057,Analitico!$A:$A,0))&amp;"%",""),"")</f>
        <v/>
      </c>
    </row>
    <row r="10058" spans="1:11" ht="22.5" x14ac:dyDescent="0.2">
      <c r="A10058" s="1" t="str">
        <f t="shared" si="158"/>
        <v>SINAPI 99257</v>
      </c>
      <c r="B10058" s="3" t="s">
        <v>21527</v>
      </c>
      <c r="C10058" s="3" t="s">
        <v>11300</v>
      </c>
      <c r="D10058" s="2" t="s">
        <v>18300</v>
      </c>
      <c r="E10058" s="3" t="s">
        <v>20622</v>
      </c>
      <c r="F10058" s="67" t="s">
        <v>39799</v>
      </c>
      <c r="G10058" s="67" t="s">
        <v>36989</v>
      </c>
      <c r="I10058" s="3" t="s">
        <v>6300</v>
      </c>
      <c r="J10058" s="3" t="str">
        <f>IF($B10058="SINAPI",IF(ISNUMBER(MATCH(Banco!$C10058,Analitico!$A:$A,0)),INDEX(Analitico!E:E,MATCH(Banco!$C10058,Analitico!$A:$A,0))&amp;"%",""),"")</f>
        <v/>
      </c>
      <c r="K10058" s="3" t="str">
        <f>IF($B10058="SINAPI",IF(ISNUMBER(MATCH(Banco!$C10058,Analitico!$A:$A,0)),INDEX(Analitico!F:F,MATCH(Banco!$C10058,Analitico!$A:$A,0))&amp;"%",""),"")</f>
        <v/>
      </c>
    </row>
    <row r="10059" spans="1:11" ht="22.5" x14ac:dyDescent="0.2">
      <c r="A10059" s="1" t="str">
        <f t="shared" si="158"/>
        <v>SINAPI 99258</v>
      </c>
      <c r="B10059" s="3" t="s">
        <v>21527</v>
      </c>
      <c r="C10059" s="3" t="s">
        <v>11301</v>
      </c>
      <c r="D10059" s="2" t="s">
        <v>18301</v>
      </c>
      <c r="E10059" s="3" t="s">
        <v>20622</v>
      </c>
      <c r="F10059" s="67" t="s">
        <v>36180</v>
      </c>
      <c r="G10059" s="67" t="s">
        <v>36990</v>
      </c>
      <c r="I10059" s="3" t="s">
        <v>6300</v>
      </c>
      <c r="J10059" s="3" t="str">
        <f>IF($B10059="SINAPI",IF(ISNUMBER(MATCH(Banco!$C10059,Analitico!$A:$A,0)),INDEX(Analitico!E:E,MATCH(Banco!$C10059,Analitico!$A:$A,0))&amp;"%",""),"")</f>
        <v/>
      </c>
      <c r="K10059" s="3" t="str">
        <f>IF($B10059="SINAPI",IF(ISNUMBER(MATCH(Banco!$C10059,Analitico!$A:$A,0)),INDEX(Analitico!F:F,MATCH(Banco!$C10059,Analitico!$A:$A,0))&amp;"%",""),"")</f>
        <v/>
      </c>
    </row>
    <row r="10060" spans="1:11" ht="22.5" x14ac:dyDescent="0.2">
      <c r="A10060" s="1" t="str">
        <f t="shared" si="158"/>
        <v>SINAPI 99260</v>
      </c>
      <c r="B10060" s="3" t="s">
        <v>21527</v>
      </c>
      <c r="C10060" s="3" t="s">
        <v>11302</v>
      </c>
      <c r="D10060" s="2" t="s">
        <v>18302</v>
      </c>
      <c r="E10060" s="3" t="s">
        <v>20622</v>
      </c>
      <c r="F10060" s="67" t="s">
        <v>28872</v>
      </c>
      <c r="G10060" s="67" t="s">
        <v>36991</v>
      </c>
      <c r="I10060" s="3" t="s">
        <v>6300</v>
      </c>
      <c r="J10060" s="3" t="str">
        <f>IF($B10060="SINAPI",IF(ISNUMBER(MATCH(Banco!$C10060,Analitico!$A:$A,0)),INDEX(Analitico!E:E,MATCH(Banco!$C10060,Analitico!$A:$A,0))&amp;"%",""),"")</f>
        <v/>
      </c>
      <c r="K10060" s="3" t="str">
        <f>IF($B10060="SINAPI",IF(ISNUMBER(MATCH(Banco!$C10060,Analitico!$A:$A,0)),INDEX(Analitico!F:F,MATCH(Banco!$C10060,Analitico!$A:$A,0))&amp;"%",""),"")</f>
        <v/>
      </c>
    </row>
    <row r="10061" spans="1:11" ht="22.5" x14ac:dyDescent="0.2">
      <c r="A10061" s="1" t="str">
        <f t="shared" si="158"/>
        <v>SINAPI 99262</v>
      </c>
      <c r="B10061" s="3" t="s">
        <v>21527</v>
      </c>
      <c r="C10061" s="3" t="s">
        <v>11303</v>
      </c>
      <c r="D10061" s="2" t="s">
        <v>18303</v>
      </c>
      <c r="E10061" s="3" t="s">
        <v>20622</v>
      </c>
      <c r="F10061" s="67" t="s">
        <v>39800</v>
      </c>
      <c r="G10061" s="67" t="s">
        <v>36992</v>
      </c>
      <c r="I10061" s="3" t="s">
        <v>6300</v>
      </c>
      <c r="J10061" s="3" t="str">
        <f>IF($B10061="SINAPI",IF(ISNUMBER(MATCH(Banco!$C10061,Analitico!$A:$A,0)),INDEX(Analitico!E:E,MATCH(Banco!$C10061,Analitico!$A:$A,0))&amp;"%",""),"")</f>
        <v/>
      </c>
      <c r="K10061" s="3" t="str">
        <f>IF($B10061="SINAPI",IF(ISNUMBER(MATCH(Banco!$C10061,Analitico!$A:$A,0)),INDEX(Analitico!F:F,MATCH(Banco!$C10061,Analitico!$A:$A,0))&amp;"%",""),"")</f>
        <v/>
      </c>
    </row>
    <row r="10062" spans="1:11" ht="22.5" x14ac:dyDescent="0.2">
      <c r="A10062" s="1" t="str">
        <f t="shared" si="158"/>
        <v>SINAPI 99264</v>
      </c>
      <c r="B10062" s="3" t="s">
        <v>21527</v>
      </c>
      <c r="C10062" s="3" t="s">
        <v>11304</v>
      </c>
      <c r="D10062" s="2" t="s">
        <v>18304</v>
      </c>
      <c r="E10062" s="3" t="s">
        <v>20622</v>
      </c>
      <c r="F10062" s="67" t="s">
        <v>39801</v>
      </c>
      <c r="G10062" s="67" t="s">
        <v>36993</v>
      </c>
      <c r="I10062" s="3" t="s">
        <v>6300</v>
      </c>
      <c r="J10062" s="3" t="str">
        <f>IF($B10062="SINAPI",IF(ISNUMBER(MATCH(Banco!$C10062,Analitico!$A:$A,0)),INDEX(Analitico!E:E,MATCH(Banco!$C10062,Analitico!$A:$A,0))&amp;"%",""),"")</f>
        <v/>
      </c>
      <c r="K10062" s="3" t="str">
        <f>IF($B10062="SINAPI",IF(ISNUMBER(MATCH(Banco!$C10062,Analitico!$A:$A,0)),INDEX(Analitico!F:F,MATCH(Banco!$C10062,Analitico!$A:$A,0))&amp;"%",""),"")</f>
        <v/>
      </c>
    </row>
    <row r="10063" spans="1:11" x14ac:dyDescent="0.2">
      <c r="A10063" s="1" t="str">
        <f t="shared" si="158"/>
        <v>SINAPI 102587</v>
      </c>
      <c r="B10063" s="3" t="s">
        <v>21527</v>
      </c>
      <c r="C10063" s="3" t="s">
        <v>11305</v>
      </c>
      <c r="D10063" s="2" t="s">
        <v>18305</v>
      </c>
      <c r="E10063" s="3" t="s">
        <v>20622</v>
      </c>
      <c r="F10063" s="67" t="s">
        <v>21449</v>
      </c>
      <c r="G10063" s="67" t="s">
        <v>21823</v>
      </c>
      <c r="I10063" s="3" t="s">
        <v>6298</v>
      </c>
      <c r="J10063" s="3" t="str">
        <f>IF($B10063="SINAPI",IF(ISNUMBER(MATCH(Banco!$C10063,Analitico!$A:$A,0)),INDEX(Analitico!E:E,MATCH(Banco!$C10063,Analitico!$A:$A,0))&amp;"%",""),"")</f>
        <v/>
      </c>
      <c r="K10063" s="3" t="str">
        <f>IF($B10063="SINAPI",IF(ISNUMBER(MATCH(Banco!$C10063,Analitico!$A:$A,0)),INDEX(Analitico!F:F,MATCH(Banco!$C10063,Analitico!$A:$A,0))&amp;"%",""),"")</f>
        <v/>
      </c>
    </row>
    <row r="10064" spans="1:11" x14ac:dyDescent="0.2">
      <c r="A10064" s="1" t="str">
        <f t="shared" si="158"/>
        <v>SINAPI 102588</v>
      </c>
      <c r="B10064" s="3" t="s">
        <v>21527</v>
      </c>
      <c r="C10064" s="3" t="s">
        <v>11306</v>
      </c>
      <c r="D10064" s="2" t="s">
        <v>18306</v>
      </c>
      <c r="E10064" s="3" t="s">
        <v>20622</v>
      </c>
      <c r="F10064" s="67" t="s">
        <v>21897</v>
      </c>
      <c r="G10064" s="67" t="s">
        <v>21124</v>
      </c>
      <c r="I10064" s="3" t="s">
        <v>6298</v>
      </c>
      <c r="J10064" s="3" t="str">
        <f>IF($B10064="SINAPI",IF(ISNUMBER(MATCH(Banco!$C10064,Analitico!$A:$A,0)),INDEX(Analitico!E:E,MATCH(Banco!$C10064,Analitico!$A:$A,0))&amp;"%",""),"")</f>
        <v/>
      </c>
      <c r="K10064" s="3" t="str">
        <f>IF($B10064="SINAPI",IF(ISNUMBER(MATCH(Banco!$C10064,Analitico!$A:$A,0)),INDEX(Analitico!F:F,MATCH(Banco!$C10064,Analitico!$A:$A,0))&amp;"%",""),"")</f>
        <v/>
      </c>
    </row>
    <row r="10065" spans="1:11" x14ac:dyDescent="0.2">
      <c r="A10065" s="1" t="str">
        <f t="shared" si="158"/>
        <v>SINAPI 102589</v>
      </c>
      <c r="B10065" s="3" t="s">
        <v>21527</v>
      </c>
      <c r="C10065" s="3" t="s">
        <v>11307</v>
      </c>
      <c r="D10065" s="2" t="s">
        <v>18307</v>
      </c>
      <c r="E10065" s="3" t="s">
        <v>20622</v>
      </c>
      <c r="F10065" s="67" t="s">
        <v>21823</v>
      </c>
      <c r="G10065" s="67" t="s">
        <v>20699</v>
      </c>
      <c r="I10065" s="3" t="s">
        <v>6298</v>
      </c>
      <c r="J10065" s="3" t="str">
        <f>IF($B10065="SINAPI",IF(ISNUMBER(MATCH(Banco!$C10065,Analitico!$A:$A,0)),INDEX(Analitico!E:E,MATCH(Banco!$C10065,Analitico!$A:$A,0))&amp;"%",""),"")</f>
        <v/>
      </c>
      <c r="K10065" s="3" t="str">
        <f>IF($B10065="SINAPI",IF(ISNUMBER(MATCH(Banco!$C10065,Analitico!$A:$A,0)),INDEX(Analitico!F:F,MATCH(Banco!$C10065,Analitico!$A:$A,0))&amp;"%",""),"")</f>
        <v/>
      </c>
    </row>
    <row r="10066" spans="1:11" x14ac:dyDescent="0.2">
      <c r="A10066" s="1" t="str">
        <f t="shared" si="158"/>
        <v>SINAPI 102590</v>
      </c>
      <c r="B10066" s="3" t="s">
        <v>21527</v>
      </c>
      <c r="C10066" s="3" t="s">
        <v>11308</v>
      </c>
      <c r="D10066" s="2" t="s">
        <v>18308</v>
      </c>
      <c r="E10066" s="3" t="s">
        <v>20622</v>
      </c>
      <c r="F10066" s="67" t="s">
        <v>21302</v>
      </c>
      <c r="G10066" s="67" t="s">
        <v>5631</v>
      </c>
      <c r="I10066" s="3" t="s">
        <v>6298</v>
      </c>
      <c r="J10066" s="3" t="str">
        <f>IF($B10066="SINAPI",IF(ISNUMBER(MATCH(Banco!$C10066,Analitico!$A:$A,0)),INDEX(Analitico!E:E,MATCH(Banco!$C10066,Analitico!$A:$A,0))&amp;"%",""),"")</f>
        <v/>
      </c>
      <c r="K10066" s="3" t="str">
        <f>IF($B10066="SINAPI",IF(ISNUMBER(MATCH(Banco!$C10066,Analitico!$A:$A,0)),INDEX(Analitico!F:F,MATCH(Banco!$C10066,Analitico!$A:$A,0))&amp;"%",""),"")</f>
        <v/>
      </c>
    </row>
    <row r="10067" spans="1:11" x14ac:dyDescent="0.2">
      <c r="A10067" s="1" t="str">
        <f t="shared" si="158"/>
        <v>SINAPI 102591</v>
      </c>
      <c r="B10067" s="3" t="s">
        <v>21527</v>
      </c>
      <c r="C10067" s="3" t="s">
        <v>11309</v>
      </c>
      <c r="D10067" s="2" t="s">
        <v>18309</v>
      </c>
      <c r="E10067" s="3" t="s">
        <v>20622</v>
      </c>
      <c r="F10067" s="67" t="s">
        <v>4613</v>
      </c>
      <c r="G10067" s="67" t="s">
        <v>4530</v>
      </c>
      <c r="I10067" s="3" t="s">
        <v>6298</v>
      </c>
      <c r="J10067" s="3" t="str">
        <f>IF($B10067="SINAPI",IF(ISNUMBER(MATCH(Banco!$C10067,Analitico!$A:$A,0)),INDEX(Analitico!E:E,MATCH(Banco!$C10067,Analitico!$A:$A,0))&amp;"%",""),"")</f>
        <v/>
      </c>
      <c r="K10067" s="3" t="str">
        <f>IF($B10067="SINAPI",IF(ISNUMBER(MATCH(Banco!$C10067,Analitico!$A:$A,0)),INDEX(Analitico!F:F,MATCH(Banco!$C10067,Analitico!$A:$A,0))&amp;"%",""),"")</f>
        <v/>
      </c>
    </row>
    <row r="10068" spans="1:11" x14ac:dyDescent="0.2">
      <c r="A10068" s="1" t="str">
        <f t="shared" si="158"/>
        <v>SINAPI 102592</v>
      </c>
      <c r="B10068" s="3" t="s">
        <v>21527</v>
      </c>
      <c r="C10068" s="3" t="s">
        <v>11310</v>
      </c>
      <c r="D10068" s="2" t="s">
        <v>18310</v>
      </c>
      <c r="E10068" s="3" t="s">
        <v>20622</v>
      </c>
      <c r="F10068" s="67" t="s">
        <v>20669</v>
      </c>
      <c r="G10068" s="67" t="s">
        <v>5708</v>
      </c>
      <c r="I10068" s="3" t="s">
        <v>6298</v>
      </c>
      <c r="J10068" s="3" t="str">
        <f>IF($B10068="SINAPI",IF(ISNUMBER(MATCH(Banco!$C10068,Analitico!$A:$A,0)),INDEX(Analitico!E:E,MATCH(Banco!$C10068,Analitico!$A:$A,0))&amp;"%",""),"")</f>
        <v/>
      </c>
      <c r="K10068" s="3" t="str">
        <f>IF($B10068="SINAPI",IF(ISNUMBER(MATCH(Banco!$C10068,Analitico!$A:$A,0)),INDEX(Analitico!F:F,MATCH(Banco!$C10068,Analitico!$A:$A,0))&amp;"%",""),"")</f>
        <v/>
      </c>
    </row>
    <row r="10069" spans="1:11" x14ac:dyDescent="0.2">
      <c r="A10069" s="1" t="str">
        <f t="shared" si="158"/>
        <v>SINAPI 102593</v>
      </c>
      <c r="B10069" s="3" t="s">
        <v>21527</v>
      </c>
      <c r="C10069" s="3" t="s">
        <v>11311</v>
      </c>
      <c r="D10069" s="2" t="s">
        <v>18311</v>
      </c>
      <c r="E10069" s="3" t="s">
        <v>20622</v>
      </c>
      <c r="F10069" s="67" t="s">
        <v>20652</v>
      </c>
      <c r="G10069" s="67" t="s">
        <v>20720</v>
      </c>
      <c r="I10069" s="3" t="s">
        <v>6298</v>
      </c>
      <c r="J10069" s="3" t="str">
        <f>IF($B10069="SINAPI",IF(ISNUMBER(MATCH(Banco!$C10069,Analitico!$A:$A,0)),INDEX(Analitico!E:E,MATCH(Banco!$C10069,Analitico!$A:$A,0))&amp;"%",""),"")</f>
        <v/>
      </c>
      <c r="K10069" s="3" t="str">
        <f>IF($B10069="SINAPI",IF(ISNUMBER(MATCH(Banco!$C10069,Analitico!$A:$A,0)),INDEX(Analitico!F:F,MATCH(Banco!$C10069,Analitico!$A:$A,0))&amp;"%",""),"")</f>
        <v/>
      </c>
    </row>
    <row r="10070" spans="1:11" x14ac:dyDescent="0.2">
      <c r="A10070" s="1" t="str">
        <f t="shared" si="158"/>
        <v>SINAPI 102594</v>
      </c>
      <c r="B10070" s="3" t="s">
        <v>21527</v>
      </c>
      <c r="C10070" s="3" t="s">
        <v>11312</v>
      </c>
      <c r="D10070" s="2" t="s">
        <v>18312</v>
      </c>
      <c r="E10070" s="3" t="s">
        <v>20622</v>
      </c>
      <c r="F10070" s="67" t="s">
        <v>4798</v>
      </c>
      <c r="G10070" s="67" t="s">
        <v>4553</v>
      </c>
      <c r="I10070" s="3" t="s">
        <v>6298</v>
      </c>
      <c r="J10070" s="3" t="str">
        <f>IF($B10070="SINAPI",IF(ISNUMBER(MATCH(Banco!$C10070,Analitico!$A:$A,0)),INDEX(Analitico!E:E,MATCH(Banco!$C10070,Analitico!$A:$A,0))&amp;"%",""),"")</f>
        <v/>
      </c>
      <c r="K10070" s="3" t="str">
        <f>IF($B10070="SINAPI",IF(ISNUMBER(MATCH(Banco!$C10070,Analitico!$A:$A,0)),INDEX(Analitico!F:F,MATCH(Banco!$C10070,Analitico!$A:$A,0))&amp;"%",""),"")</f>
        <v/>
      </c>
    </row>
    <row r="10071" spans="1:11" x14ac:dyDescent="0.2">
      <c r="A10071" s="1" t="str">
        <f t="shared" si="158"/>
        <v>SINAPI 102595</v>
      </c>
      <c r="B10071" s="3" t="s">
        <v>21527</v>
      </c>
      <c r="C10071" s="3" t="s">
        <v>11313</v>
      </c>
      <c r="D10071" s="2" t="s">
        <v>18313</v>
      </c>
      <c r="E10071" s="3" t="s">
        <v>20622</v>
      </c>
      <c r="F10071" s="67" t="s">
        <v>21302</v>
      </c>
      <c r="G10071" s="67" t="s">
        <v>20823</v>
      </c>
      <c r="I10071" s="3" t="s">
        <v>6298</v>
      </c>
      <c r="J10071" s="3" t="str">
        <f>IF($B10071="SINAPI",IF(ISNUMBER(MATCH(Banco!$C10071,Analitico!$A:$A,0)),INDEX(Analitico!E:E,MATCH(Banco!$C10071,Analitico!$A:$A,0))&amp;"%",""),"")</f>
        <v/>
      </c>
      <c r="K10071" s="3" t="str">
        <f>IF($B10071="SINAPI",IF(ISNUMBER(MATCH(Banco!$C10071,Analitico!$A:$A,0)),INDEX(Analitico!F:F,MATCH(Banco!$C10071,Analitico!$A:$A,0))&amp;"%",""),"")</f>
        <v/>
      </c>
    </row>
    <row r="10072" spans="1:11" x14ac:dyDescent="0.2">
      <c r="A10072" s="1" t="str">
        <f t="shared" si="158"/>
        <v>SINAPI 102596</v>
      </c>
      <c r="B10072" s="3" t="s">
        <v>21527</v>
      </c>
      <c r="C10072" s="3" t="s">
        <v>11314</v>
      </c>
      <c r="D10072" s="2" t="s">
        <v>18314</v>
      </c>
      <c r="E10072" s="3" t="s">
        <v>20622</v>
      </c>
      <c r="F10072" s="67" t="s">
        <v>20860</v>
      </c>
      <c r="G10072" s="67" t="s">
        <v>5113</v>
      </c>
      <c r="I10072" s="3" t="s">
        <v>6298</v>
      </c>
      <c r="J10072" s="3" t="str">
        <f>IF($B10072="SINAPI",IF(ISNUMBER(MATCH(Banco!$C10072,Analitico!$A:$A,0)),INDEX(Analitico!E:E,MATCH(Banco!$C10072,Analitico!$A:$A,0))&amp;"%",""),"")</f>
        <v/>
      </c>
      <c r="K10072" s="3" t="str">
        <f>IF($B10072="SINAPI",IF(ISNUMBER(MATCH(Banco!$C10072,Analitico!$A:$A,0)),INDEX(Analitico!F:F,MATCH(Banco!$C10072,Analitico!$A:$A,0))&amp;"%",""),"")</f>
        <v/>
      </c>
    </row>
    <row r="10073" spans="1:11" x14ac:dyDescent="0.2">
      <c r="A10073" s="1" t="str">
        <f t="shared" si="158"/>
        <v>SINAPI 102597</v>
      </c>
      <c r="B10073" s="3" t="s">
        <v>21527</v>
      </c>
      <c r="C10073" s="3" t="s">
        <v>11315</v>
      </c>
      <c r="D10073" s="2" t="s">
        <v>18315</v>
      </c>
      <c r="E10073" s="3" t="s">
        <v>20622</v>
      </c>
      <c r="F10073" s="67" t="s">
        <v>30092</v>
      </c>
      <c r="G10073" s="67" t="s">
        <v>5451</v>
      </c>
      <c r="I10073" s="3" t="s">
        <v>6298</v>
      </c>
      <c r="J10073" s="3" t="str">
        <f>IF($B10073="SINAPI",IF(ISNUMBER(MATCH(Banco!$C10073,Analitico!$A:$A,0)),INDEX(Analitico!E:E,MATCH(Banco!$C10073,Analitico!$A:$A,0))&amp;"%",""),"")</f>
        <v/>
      </c>
      <c r="K10073" s="3" t="str">
        <f>IF($B10073="SINAPI",IF(ISNUMBER(MATCH(Banco!$C10073,Analitico!$A:$A,0)),INDEX(Analitico!F:F,MATCH(Banco!$C10073,Analitico!$A:$A,0))&amp;"%",""),"")</f>
        <v/>
      </c>
    </row>
    <row r="10074" spans="1:11" x14ac:dyDescent="0.2">
      <c r="A10074" s="1" t="str">
        <f t="shared" si="158"/>
        <v>SINAPI 102598</v>
      </c>
      <c r="B10074" s="3" t="s">
        <v>21527</v>
      </c>
      <c r="C10074" s="3" t="s">
        <v>11316</v>
      </c>
      <c r="D10074" s="2" t="s">
        <v>18316</v>
      </c>
      <c r="E10074" s="3" t="s">
        <v>20622</v>
      </c>
      <c r="F10074" s="67" t="s">
        <v>20925</v>
      </c>
      <c r="G10074" s="67" t="s">
        <v>4647</v>
      </c>
      <c r="I10074" s="3" t="s">
        <v>6298</v>
      </c>
      <c r="J10074" s="3" t="str">
        <f>IF($B10074="SINAPI",IF(ISNUMBER(MATCH(Banco!$C10074,Analitico!$A:$A,0)),INDEX(Analitico!E:E,MATCH(Banco!$C10074,Analitico!$A:$A,0))&amp;"%",""),"")</f>
        <v/>
      </c>
      <c r="K10074" s="3" t="str">
        <f>IF($B10074="SINAPI",IF(ISNUMBER(MATCH(Banco!$C10074,Analitico!$A:$A,0)),INDEX(Analitico!F:F,MATCH(Banco!$C10074,Analitico!$A:$A,0))&amp;"%",""),"")</f>
        <v/>
      </c>
    </row>
    <row r="10075" spans="1:11" x14ac:dyDescent="0.2">
      <c r="A10075" s="1" t="str">
        <f t="shared" si="158"/>
        <v>SINAPI 102599</v>
      </c>
      <c r="B10075" s="3" t="s">
        <v>21527</v>
      </c>
      <c r="C10075" s="3" t="s">
        <v>11317</v>
      </c>
      <c r="D10075" s="2" t="s">
        <v>18317</v>
      </c>
      <c r="E10075" s="3" t="s">
        <v>20622</v>
      </c>
      <c r="F10075" s="67" t="s">
        <v>4894</v>
      </c>
      <c r="G10075" s="67" t="s">
        <v>29705</v>
      </c>
      <c r="I10075" s="3" t="s">
        <v>6298</v>
      </c>
      <c r="J10075" s="3" t="str">
        <f>IF($B10075="SINAPI",IF(ISNUMBER(MATCH(Banco!$C10075,Analitico!$A:$A,0)),INDEX(Analitico!E:E,MATCH(Banco!$C10075,Analitico!$A:$A,0))&amp;"%",""),"")</f>
        <v/>
      </c>
      <c r="K10075" s="3" t="str">
        <f>IF($B10075="SINAPI",IF(ISNUMBER(MATCH(Banco!$C10075,Analitico!$A:$A,0)),INDEX(Analitico!F:F,MATCH(Banco!$C10075,Analitico!$A:$A,0))&amp;"%",""),"")</f>
        <v/>
      </c>
    </row>
    <row r="10076" spans="1:11" x14ac:dyDescent="0.2">
      <c r="A10076" s="1" t="str">
        <f t="shared" si="158"/>
        <v>SINAPI 102600</v>
      </c>
      <c r="B10076" s="3" t="s">
        <v>21527</v>
      </c>
      <c r="C10076" s="3" t="s">
        <v>11318</v>
      </c>
      <c r="D10076" s="2" t="s">
        <v>18318</v>
      </c>
      <c r="E10076" s="3" t="s">
        <v>20622</v>
      </c>
      <c r="F10076" s="67" t="s">
        <v>20800</v>
      </c>
      <c r="G10076" s="67" t="s">
        <v>20642</v>
      </c>
      <c r="I10076" s="3" t="s">
        <v>6298</v>
      </c>
      <c r="J10076" s="3" t="str">
        <f>IF($B10076="SINAPI",IF(ISNUMBER(MATCH(Banco!$C10076,Analitico!$A:$A,0)),INDEX(Analitico!E:E,MATCH(Banco!$C10076,Analitico!$A:$A,0))&amp;"%",""),"")</f>
        <v/>
      </c>
      <c r="K10076" s="3" t="str">
        <f>IF($B10076="SINAPI",IF(ISNUMBER(MATCH(Banco!$C10076,Analitico!$A:$A,0)),INDEX(Analitico!F:F,MATCH(Banco!$C10076,Analitico!$A:$A,0))&amp;"%",""),"")</f>
        <v/>
      </c>
    </row>
    <row r="10077" spans="1:11" x14ac:dyDescent="0.2">
      <c r="A10077" s="1" t="str">
        <f t="shared" si="158"/>
        <v>SINAPI 102601</v>
      </c>
      <c r="B10077" s="3" t="s">
        <v>21527</v>
      </c>
      <c r="C10077" s="3" t="s">
        <v>11319</v>
      </c>
      <c r="D10077" s="2" t="s">
        <v>18319</v>
      </c>
      <c r="E10077" s="3" t="s">
        <v>20622</v>
      </c>
      <c r="F10077" s="67" t="s">
        <v>4914</v>
      </c>
      <c r="G10077" s="67" t="s">
        <v>5776</v>
      </c>
      <c r="I10077" s="3" t="s">
        <v>6298</v>
      </c>
      <c r="J10077" s="3" t="str">
        <f>IF($B10077="SINAPI",IF(ISNUMBER(MATCH(Banco!$C10077,Analitico!$A:$A,0)),INDEX(Analitico!E:E,MATCH(Banco!$C10077,Analitico!$A:$A,0))&amp;"%",""),"")</f>
        <v/>
      </c>
      <c r="K10077" s="3" t="str">
        <f>IF($B10077="SINAPI",IF(ISNUMBER(MATCH(Banco!$C10077,Analitico!$A:$A,0)),INDEX(Analitico!F:F,MATCH(Banco!$C10077,Analitico!$A:$A,0))&amp;"%",""),"")</f>
        <v/>
      </c>
    </row>
    <row r="10078" spans="1:11" x14ac:dyDescent="0.2">
      <c r="A10078" s="1" t="str">
        <f t="shared" si="158"/>
        <v>SINAPI 102602</v>
      </c>
      <c r="B10078" s="3" t="s">
        <v>21527</v>
      </c>
      <c r="C10078" s="3" t="s">
        <v>11320</v>
      </c>
      <c r="D10078" s="2" t="s">
        <v>18320</v>
      </c>
      <c r="E10078" s="3" t="s">
        <v>20622</v>
      </c>
      <c r="F10078" s="67" t="s">
        <v>28713</v>
      </c>
      <c r="G10078" s="67" t="s">
        <v>5098</v>
      </c>
      <c r="I10078" s="3" t="s">
        <v>6298</v>
      </c>
      <c r="J10078" s="3" t="str">
        <f>IF($B10078="SINAPI",IF(ISNUMBER(MATCH(Banco!$C10078,Analitico!$A:$A,0)),INDEX(Analitico!E:E,MATCH(Banco!$C10078,Analitico!$A:$A,0))&amp;"%",""),"")</f>
        <v/>
      </c>
      <c r="K10078" s="3" t="str">
        <f>IF($B10078="SINAPI",IF(ISNUMBER(MATCH(Banco!$C10078,Analitico!$A:$A,0)),INDEX(Analitico!F:F,MATCH(Banco!$C10078,Analitico!$A:$A,0))&amp;"%",""),"")</f>
        <v/>
      </c>
    </row>
    <row r="10079" spans="1:11" x14ac:dyDescent="0.2">
      <c r="A10079" s="1" t="str">
        <f t="shared" si="158"/>
        <v>SINAPI 102603</v>
      </c>
      <c r="B10079" s="3" t="s">
        <v>21527</v>
      </c>
      <c r="C10079" s="3" t="s">
        <v>11321</v>
      </c>
      <c r="D10079" s="2" t="s">
        <v>18321</v>
      </c>
      <c r="E10079" s="3" t="s">
        <v>20622</v>
      </c>
      <c r="F10079" s="67" t="s">
        <v>5867</v>
      </c>
      <c r="G10079" s="67" t="s">
        <v>5322</v>
      </c>
      <c r="I10079" s="3" t="s">
        <v>6298</v>
      </c>
      <c r="J10079" s="3" t="str">
        <f>IF($B10079="SINAPI",IF(ISNUMBER(MATCH(Banco!$C10079,Analitico!$A:$A,0)),INDEX(Analitico!E:E,MATCH(Banco!$C10079,Analitico!$A:$A,0))&amp;"%",""),"")</f>
        <v/>
      </c>
      <c r="K10079" s="3" t="str">
        <f>IF($B10079="SINAPI",IF(ISNUMBER(MATCH(Banco!$C10079,Analitico!$A:$A,0)),INDEX(Analitico!F:F,MATCH(Banco!$C10079,Analitico!$A:$A,0))&amp;"%",""),"")</f>
        <v/>
      </c>
    </row>
    <row r="10080" spans="1:11" x14ac:dyDescent="0.2">
      <c r="A10080" s="1" t="str">
        <f t="shared" si="158"/>
        <v>SINAPI 102604</v>
      </c>
      <c r="B10080" s="3" t="s">
        <v>21527</v>
      </c>
      <c r="C10080" s="3" t="s">
        <v>11322</v>
      </c>
      <c r="D10080" s="2" t="s">
        <v>18322</v>
      </c>
      <c r="E10080" s="3" t="s">
        <v>20622</v>
      </c>
      <c r="F10080" s="67" t="s">
        <v>5676</v>
      </c>
      <c r="G10080" s="67" t="s">
        <v>5112</v>
      </c>
      <c r="I10080" s="3" t="s">
        <v>6298</v>
      </c>
      <c r="J10080" s="3" t="str">
        <f>IF($B10080="SINAPI",IF(ISNUMBER(MATCH(Banco!$C10080,Analitico!$A:$A,0)),INDEX(Analitico!E:E,MATCH(Banco!$C10080,Analitico!$A:$A,0))&amp;"%",""),"")</f>
        <v/>
      </c>
      <c r="K10080" s="3" t="str">
        <f>IF($B10080="SINAPI",IF(ISNUMBER(MATCH(Banco!$C10080,Analitico!$A:$A,0)),INDEX(Analitico!F:F,MATCH(Banco!$C10080,Analitico!$A:$A,0))&amp;"%",""),"")</f>
        <v/>
      </c>
    </row>
    <row r="10081" spans="1:11" x14ac:dyDescent="0.2">
      <c r="A10081" s="1" t="str">
        <f t="shared" si="158"/>
        <v>SINAPI 102605</v>
      </c>
      <c r="B10081" s="3" t="s">
        <v>21527</v>
      </c>
      <c r="C10081" s="3" t="s">
        <v>11323</v>
      </c>
      <c r="D10081" s="2" t="s">
        <v>18323</v>
      </c>
      <c r="E10081" s="3" t="s">
        <v>20622</v>
      </c>
      <c r="F10081" s="67" t="s">
        <v>30093</v>
      </c>
      <c r="G10081" s="67" t="s">
        <v>29706</v>
      </c>
      <c r="I10081" s="3" t="s">
        <v>6298</v>
      </c>
      <c r="J10081" s="3" t="str">
        <f>IF($B10081="SINAPI",IF(ISNUMBER(MATCH(Banco!$C10081,Analitico!$A:$A,0)),INDEX(Analitico!E:E,MATCH(Banco!$C10081,Analitico!$A:$A,0))&amp;"%",""),"")</f>
        <v/>
      </c>
      <c r="K10081" s="3" t="str">
        <f>IF($B10081="SINAPI",IF(ISNUMBER(MATCH(Banco!$C10081,Analitico!$A:$A,0)),INDEX(Analitico!F:F,MATCH(Banco!$C10081,Analitico!$A:$A,0))&amp;"%",""),"")</f>
        <v/>
      </c>
    </row>
    <row r="10082" spans="1:11" x14ac:dyDescent="0.2">
      <c r="A10082" s="1" t="str">
        <f t="shared" si="158"/>
        <v>SINAPI 102606</v>
      </c>
      <c r="B10082" s="3" t="s">
        <v>21527</v>
      </c>
      <c r="C10082" s="3" t="s">
        <v>11324</v>
      </c>
      <c r="D10082" s="2" t="s">
        <v>18324</v>
      </c>
      <c r="E10082" s="3" t="s">
        <v>20622</v>
      </c>
      <c r="F10082" s="67" t="s">
        <v>30094</v>
      </c>
      <c r="G10082" s="67" t="s">
        <v>29707</v>
      </c>
      <c r="I10082" s="3" t="s">
        <v>6298</v>
      </c>
      <c r="J10082" s="3" t="str">
        <f>IF($B10082="SINAPI",IF(ISNUMBER(MATCH(Banco!$C10082,Analitico!$A:$A,0)),INDEX(Analitico!E:E,MATCH(Banco!$C10082,Analitico!$A:$A,0))&amp;"%",""),"")</f>
        <v/>
      </c>
      <c r="K10082" s="3" t="str">
        <f>IF($B10082="SINAPI",IF(ISNUMBER(MATCH(Banco!$C10082,Analitico!$A:$A,0)),INDEX(Analitico!F:F,MATCH(Banco!$C10082,Analitico!$A:$A,0))&amp;"%",""),"")</f>
        <v/>
      </c>
    </row>
    <row r="10083" spans="1:11" x14ac:dyDescent="0.2">
      <c r="A10083" s="1" t="str">
        <f t="shared" ref="A10083:A10146" si="159">CONCATENAR</f>
        <v>SINAPI 102607</v>
      </c>
      <c r="B10083" s="3" t="s">
        <v>21527</v>
      </c>
      <c r="C10083" s="3" t="s">
        <v>11325</v>
      </c>
      <c r="D10083" s="2" t="s">
        <v>18325</v>
      </c>
      <c r="E10083" s="3" t="s">
        <v>20622</v>
      </c>
      <c r="F10083" s="67" t="s">
        <v>30095</v>
      </c>
      <c r="G10083" s="67" t="s">
        <v>29708</v>
      </c>
      <c r="I10083" s="3" t="s">
        <v>6298</v>
      </c>
      <c r="J10083" s="3" t="str">
        <f>IF($B10083="SINAPI",IF(ISNUMBER(MATCH(Banco!$C10083,Analitico!$A:$A,0)),INDEX(Analitico!E:E,MATCH(Banco!$C10083,Analitico!$A:$A,0))&amp;"%",""),"")</f>
        <v/>
      </c>
      <c r="K10083" s="3" t="str">
        <f>IF($B10083="SINAPI",IF(ISNUMBER(MATCH(Banco!$C10083,Analitico!$A:$A,0)),INDEX(Analitico!F:F,MATCH(Banco!$C10083,Analitico!$A:$A,0))&amp;"%",""),"")</f>
        <v/>
      </c>
    </row>
    <row r="10084" spans="1:11" x14ac:dyDescent="0.2">
      <c r="A10084" s="1" t="str">
        <f t="shared" si="159"/>
        <v>SINAPI 102608</v>
      </c>
      <c r="B10084" s="3" t="s">
        <v>21527</v>
      </c>
      <c r="C10084" s="3" t="s">
        <v>11326</v>
      </c>
      <c r="D10084" s="2" t="s">
        <v>18326</v>
      </c>
      <c r="E10084" s="3" t="s">
        <v>20622</v>
      </c>
      <c r="F10084" s="67" t="s">
        <v>30096</v>
      </c>
      <c r="G10084" s="67" t="s">
        <v>29709</v>
      </c>
      <c r="I10084" s="3" t="s">
        <v>6298</v>
      </c>
      <c r="J10084" s="3" t="str">
        <f>IF($B10084="SINAPI",IF(ISNUMBER(MATCH(Banco!$C10084,Analitico!$A:$A,0)),INDEX(Analitico!E:E,MATCH(Banco!$C10084,Analitico!$A:$A,0))&amp;"%",""),"")</f>
        <v/>
      </c>
      <c r="K10084" s="3" t="str">
        <f>IF($B10084="SINAPI",IF(ISNUMBER(MATCH(Banco!$C10084,Analitico!$A:$A,0)),INDEX(Analitico!F:F,MATCH(Banco!$C10084,Analitico!$A:$A,0))&amp;"%",""),"")</f>
        <v/>
      </c>
    </row>
    <row r="10085" spans="1:11" x14ac:dyDescent="0.2">
      <c r="A10085" s="1" t="str">
        <f t="shared" si="159"/>
        <v>SINAPI 102609</v>
      </c>
      <c r="B10085" s="3" t="s">
        <v>21527</v>
      </c>
      <c r="C10085" s="3" t="s">
        <v>11327</v>
      </c>
      <c r="D10085" s="2" t="s">
        <v>18327</v>
      </c>
      <c r="E10085" s="3" t="s">
        <v>20622</v>
      </c>
      <c r="F10085" s="67" t="s">
        <v>30097</v>
      </c>
      <c r="G10085" s="67" t="s">
        <v>29710</v>
      </c>
      <c r="I10085" s="3" t="s">
        <v>6298</v>
      </c>
      <c r="J10085" s="3" t="str">
        <f>IF($B10085="SINAPI",IF(ISNUMBER(MATCH(Banco!$C10085,Analitico!$A:$A,0)),INDEX(Analitico!E:E,MATCH(Banco!$C10085,Analitico!$A:$A,0))&amp;"%",""),"")</f>
        <v/>
      </c>
      <c r="K10085" s="3" t="str">
        <f>IF($B10085="SINAPI",IF(ISNUMBER(MATCH(Banco!$C10085,Analitico!$A:$A,0)),INDEX(Analitico!F:F,MATCH(Banco!$C10085,Analitico!$A:$A,0))&amp;"%",""),"")</f>
        <v/>
      </c>
    </row>
    <row r="10086" spans="1:11" x14ac:dyDescent="0.2">
      <c r="A10086" s="1" t="str">
        <f t="shared" si="159"/>
        <v>SINAPI 102610</v>
      </c>
      <c r="B10086" s="3" t="s">
        <v>21527</v>
      </c>
      <c r="C10086" s="3" t="s">
        <v>11328</v>
      </c>
      <c r="D10086" s="2" t="s">
        <v>18328</v>
      </c>
      <c r="E10086" s="3" t="s">
        <v>20622</v>
      </c>
      <c r="F10086" s="67" t="s">
        <v>30098</v>
      </c>
      <c r="G10086" s="67" t="s">
        <v>29711</v>
      </c>
      <c r="I10086" s="3" t="s">
        <v>6298</v>
      </c>
      <c r="J10086" s="3" t="str">
        <f>IF($B10086="SINAPI",IF(ISNUMBER(MATCH(Banco!$C10086,Analitico!$A:$A,0)),INDEX(Analitico!E:E,MATCH(Banco!$C10086,Analitico!$A:$A,0))&amp;"%",""),"")</f>
        <v/>
      </c>
      <c r="K10086" s="3" t="str">
        <f>IF($B10086="SINAPI",IF(ISNUMBER(MATCH(Banco!$C10086,Analitico!$A:$A,0)),INDEX(Analitico!F:F,MATCH(Banco!$C10086,Analitico!$A:$A,0))&amp;"%",""),"")</f>
        <v/>
      </c>
    </row>
    <row r="10087" spans="1:11" ht="22.5" x14ac:dyDescent="0.2">
      <c r="A10087" s="1" t="str">
        <f t="shared" si="159"/>
        <v>SINAPI 102611</v>
      </c>
      <c r="B10087" s="3" t="s">
        <v>21527</v>
      </c>
      <c r="C10087" s="3" t="s">
        <v>11329</v>
      </c>
      <c r="D10087" s="2" t="s">
        <v>18329</v>
      </c>
      <c r="E10087" s="3" t="s">
        <v>20622</v>
      </c>
      <c r="F10087" s="67" t="s">
        <v>30099</v>
      </c>
      <c r="G10087" s="67" t="s">
        <v>29712</v>
      </c>
      <c r="I10087" s="3" t="s">
        <v>6298</v>
      </c>
      <c r="J10087" s="3" t="str">
        <f>IF($B10087="SINAPI",IF(ISNUMBER(MATCH(Banco!$C10087,Analitico!$A:$A,0)),INDEX(Analitico!E:E,MATCH(Banco!$C10087,Analitico!$A:$A,0))&amp;"%",""),"")</f>
        <v/>
      </c>
      <c r="K10087" s="3" t="str">
        <f>IF($B10087="SINAPI",IF(ISNUMBER(MATCH(Banco!$C10087,Analitico!$A:$A,0)),INDEX(Analitico!F:F,MATCH(Banco!$C10087,Analitico!$A:$A,0))&amp;"%",""),"")</f>
        <v/>
      </c>
    </row>
    <row r="10088" spans="1:11" ht="22.5" x14ac:dyDescent="0.2">
      <c r="A10088" s="1" t="str">
        <f t="shared" si="159"/>
        <v>SINAPI 102612</v>
      </c>
      <c r="B10088" s="3" t="s">
        <v>21527</v>
      </c>
      <c r="C10088" s="3" t="s">
        <v>11330</v>
      </c>
      <c r="D10088" s="2" t="s">
        <v>18330</v>
      </c>
      <c r="E10088" s="3" t="s">
        <v>20622</v>
      </c>
      <c r="F10088" s="67" t="s">
        <v>30100</v>
      </c>
      <c r="G10088" s="67" t="s">
        <v>29713</v>
      </c>
      <c r="I10088" s="3" t="s">
        <v>6298</v>
      </c>
      <c r="J10088" s="3" t="str">
        <f>IF($B10088="SINAPI",IF(ISNUMBER(MATCH(Banco!$C10088,Analitico!$A:$A,0)),INDEX(Analitico!E:E,MATCH(Banco!$C10088,Analitico!$A:$A,0))&amp;"%",""),"")</f>
        <v/>
      </c>
      <c r="K10088" s="3" t="str">
        <f>IF($B10088="SINAPI",IF(ISNUMBER(MATCH(Banco!$C10088,Analitico!$A:$A,0)),INDEX(Analitico!F:F,MATCH(Banco!$C10088,Analitico!$A:$A,0))&amp;"%",""),"")</f>
        <v/>
      </c>
    </row>
    <row r="10089" spans="1:11" ht="22.5" x14ac:dyDescent="0.2">
      <c r="A10089" s="1" t="str">
        <f t="shared" si="159"/>
        <v>SINAPI 102613</v>
      </c>
      <c r="B10089" s="3" t="s">
        <v>21527</v>
      </c>
      <c r="C10089" s="3" t="s">
        <v>11331</v>
      </c>
      <c r="D10089" s="2" t="s">
        <v>18331</v>
      </c>
      <c r="E10089" s="3" t="s">
        <v>20622</v>
      </c>
      <c r="F10089" s="67" t="s">
        <v>30101</v>
      </c>
      <c r="G10089" s="67" t="s">
        <v>29714</v>
      </c>
      <c r="I10089" s="3" t="s">
        <v>6298</v>
      </c>
      <c r="J10089" s="3" t="str">
        <f>IF($B10089="SINAPI",IF(ISNUMBER(MATCH(Banco!$C10089,Analitico!$A:$A,0)),INDEX(Analitico!E:E,MATCH(Banco!$C10089,Analitico!$A:$A,0))&amp;"%",""),"")</f>
        <v/>
      </c>
      <c r="K10089" s="3" t="str">
        <f>IF($B10089="SINAPI",IF(ISNUMBER(MATCH(Banco!$C10089,Analitico!$A:$A,0)),INDEX(Analitico!F:F,MATCH(Banco!$C10089,Analitico!$A:$A,0))&amp;"%",""),"")</f>
        <v/>
      </c>
    </row>
    <row r="10090" spans="1:11" ht="22.5" x14ac:dyDescent="0.2">
      <c r="A10090" s="1" t="str">
        <f t="shared" si="159"/>
        <v>SINAPI 102614</v>
      </c>
      <c r="B10090" s="3" t="s">
        <v>21527</v>
      </c>
      <c r="C10090" s="3" t="s">
        <v>11332</v>
      </c>
      <c r="D10090" s="2" t="s">
        <v>18332</v>
      </c>
      <c r="E10090" s="3" t="s">
        <v>20622</v>
      </c>
      <c r="F10090" s="67" t="s">
        <v>30102</v>
      </c>
      <c r="G10090" s="67" t="s">
        <v>29715</v>
      </c>
      <c r="I10090" s="3" t="s">
        <v>6298</v>
      </c>
      <c r="J10090" s="3" t="str">
        <f>IF($B10090="SINAPI",IF(ISNUMBER(MATCH(Banco!$C10090,Analitico!$A:$A,0)),INDEX(Analitico!E:E,MATCH(Banco!$C10090,Analitico!$A:$A,0))&amp;"%",""),"")</f>
        <v/>
      </c>
      <c r="K10090" s="3" t="str">
        <f>IF($B10090="SINAPI",IF(ISNUMBER(MATCH(Banco!$C10090,Analitico!$A:$A,0)),INDEX(Analitico!F:F,MATCH(Banco!$C10090,Analitico!$A:$A,0))&amp;"%",""),"")</f>
        <v/>
      </c>
    </row>
    <row r="10091" spans="1:11" ht="22.5" x14ac:dyDescent="0.2">
      <c r="A10091" s="1" t="str">
        <f t="shared" si="159"/>
        <v>SINAPI 102615</v>
      </c>
      <c r="B10091" s="3" t="s">
        <v>21527</v>
      </c>
      <c r="C10091" s="3" t="s">
        <v>11333</v>
      </c>
      <c r="D10091" s="2" t="s">
        <v>18333</v>
      </c>
      <c r="E10091" s="3" t="s">
        <v>20622</v>
      </c>
      <c r="F10091" s="67" t="s">
        <v>30103</v>
      </c>
      <c r="G10091" s="67" t="s">
        <v>29716</v>
      </c>
      <c r="I10091" s="3" t="s">
        <v>6298</v>
      </c>
      <c r="J10091" s="3" t="str">
        <f>IF($B10091="SINAPI",IF(ISNUMBER(MATCH(Banco!$C10091,Analitico!$A:$A,0)),INDEX(Analitico!E:E,MATCH(Banco!$C10091,Analitico!$A:$A,0))&amp;"%",""),"")</f>
        <v/>
      </c>
      <c r="K10091" s="3" t="str">
        <f>IF($B10091="SINAPI",IF(ISNUMBER(MATCH(Banco!$C10091,Analitico!$A:$A,0)),INDEX(Analitico!F:F,MATCH(Banco!$C10091,Analitico!$A:$A,0))&amp;"%",""),"")</f>
        <v/>
      </c>
    </row>
    <row r="10092" spans="1:11" ht="22.5" x14ac:dyDescent="0.2">
      <c r="A10092" s="1" t="str">
        <f t="shared" si="159"/>
        <v>SINAPI 102616</v>
      </c>
      <c r="B10092" s="3" t="s">
        <v>21527</v>
      </c>
      <c r="C10092" s="3" t="s">
        <v>11334</v>
      </c>
      <c r="D10092" s="2" t="s">
        <v>18334</v>
      </c>
      <c r="E10092" s="3" t="s">
        <v>20622</v>
      </c>
      <c r="F10092" s="67" t="s">
        <v>30104</v>
      </c>
      <c r="G10092" s="67" t="s">
        <v>29717</v>
      </c>
      <c r="I10092" s="3" t="s">
        <v>6298</v>
      </c>
      <c r="J10092" s="3" t="str">
        <f>IF($B10092="SINAPI",IF(ISNUMBER(MATCH(Banco!$C10092,Analitico!$A:$A,0)),INDEX(Analitico!E:E,MATCH(Banco!$C10092,Analitico!$A:$A,0))&amp;"%",""),"")</f>
        <v/>
      </c>
      <c r="K10092" s="3" t="str">
        <f>IF($B10092="SINAPI",IF(ISNUMBER(MATCH(Banco!$C10092,Analitico!$A:$A,0)),INDEX(Analitico!F:F,MATCH(Banco!$C10092,Analitico!$A:$A,0))&amp;"%",""),"")</f>
        <v/>
      </c>
    </row>
    <row r="10093" spans="1:11" ht="22.5" x14ac:dyDescent="0.2">
      <c r="A10093" s="1" t="str">
        <f t="shared" si="159"/>
        <v>SINAPI 102617</v>
      </c>
      <c r="B10093" s="3" t="s">
        <v>21527</v>
      </c>
      <c r="C10093" s="3" t="s">
        <v>11335</v>
      </c>
      <c r="D10093" s="2" t="s">
        <v>18335</v>
      </c>
      <c r="E10093" s="3" t="s">
        <v>20622</v>
      </c>
      <c r="F10093" s="67" t="s">
        <v>39802</v>
      </c>
      <c r="G10093" s="67" t="s">
        <v>36994</v>
      </c>
      <c r="I10093" s="3" t="s">
        <v>6300</v>
      </c>
      <c r="J10093" s="3" t="str">
        <f>IF($B10093="SINAPI",IF(ISNUMBER(MATCH(Banco!$C10093,Analitico!$A:$A,0)),INDEX(Analitico!E:E,MATCH(Banco!$C10093,Analitico!$A:$A,0))&amp;"%",""),"")</f>
        <v/>
      </c>
      <c r="K10093" s="3" t="str">
        <f>IF($B10093="SINAPI",IF(ISNUMBER(MATCH(Banco!$C10093,Analitico!$A:$A,0)),INDEX(Analitico!F:F,MATCH(Banco!$C10093,Analitico!$A:$A,0))&amp;"%",""),"")</f>
        <v/>
      </c>
    </row>
    <row r="10094" spans="1:11" ht="22.5" x14ac:dyDescent="0.2">
      <c r="A10094" s="1" t="str">
        <f t="shared" si="159"/>
        <v>SINAPI 102618</v>
      </c>
      <c r="B10094" s="3" t="s">
        <v>21527</v>
      </c>
      <c r="C10094" s="3" t="s">
        <v>11336</v>
      </c>
      <c r="D10094" s="2" t="s">
        <v>18336</v>
      </c>
      <c r="E10094" s="3" t="s">
        <v>20622</v>
      </c>
      <c r="F10094" s="67" t="s">
        <v>39803</v>
      </c>
      <c r="G10094" s="67" t="s">
        <v>36995</v>
      </c>
      <c r="I10094" s="3" t="s">
        <v>6300</v>
      </c>
      <c r="J10094" s="3" t="str">
        <f>IF($B10094="SINAPI",IF(ISNUMBER(MATCH(Banco!$C10094,Analitico!$A:$A,0)),INDEX(Analitico!E:E,MATCH(Banco!$C10094,Analitico!$A:$A,0))&amp;"%",""),"")</f>
        <v/>
      </c>
      <c r="K10094" s="3" t="str">
        <f>IF($B10094="SINAPI",IF(ISNUMBER(MATCH(Banco!$C10094,Analitico!$A:$A,0)),INDEX(Analitico!F:F,MATCH(Banco!$C10094,Analitico!$A:$A,0))&amp;"%",""),"")</f>
        <v/>
      </c>
    </row>
    <row r="10095" spans="1:11" ht="22.5" x14ac:dyDescent="0.2">
      <c r="A10095" s="1" t="str">
        <f t="shared" si="159"/>
        <v>SINAPI 102619</v>
      </c>
      <c r="B10095" s="3" t="s">
        <v>21527</v>
      </c>
      <c r="C10095" s="3" t="s">
        <v>11337</v>
      </c>
      <c r="D10095" s="2" t="s">
        <v>18337</v>
      </c>
      <c r="E10095" s="3" t="s">
        <v>20622</v>
      </c>
      <c r="F10095" s="67" t="s">
        <v>39804</v>
      </c>
      <c r="G10095" s="67" t="s">
        <v>36996</v>
      </c>
      <c r="I10095" s="3" t="s">
        <v>6300</v>
      </c>
      <c r="J10095" s="3" t="str">
        <f>IF($B10095="SINAPI",IF(ISNUMBER(MATCH(Banco!$C10095,Analitico!$A:$A,0)),INDEX(Analitico!E:E,MATCH(Banco!$C10095,Analitico!$A:$A,0))&amp;"%",""),"")</f>
        <v/>
      </c>
      <c r="K10095" s="3" t="str">
        <f>IF($B10095="SINAPI",IF(ISNUMBER(MATCH(Banco!$C10095,Analitico!$A:$A,0)),INDEX(Analitico!F:F,MATCH(Banco!$C10095,Analitico!$A:$A,0))&amp;"%",""),"")</f>
        <v/>
      </c>
    </row>
    <row r="10096" spans="1:11" ht="22.5" x14ac:dyDescent="0.2">
      <c r="A10096" s="1" t="str">
        <f t="shared" si="159"/>
        <v>SINAPI 102620</v>
      </c>
      <c r="B10096" s="3" t="s">
        <v>21527</v>
      </c>
      <c r="C10096" s="3" t="s">
        <v>11338</v>
      </c>
      <c r="D10096" s="2" t="s">
        <v>18338</v>
      </c>
      <c r="E10096" s="3" t="s">
        <v>20622</v>
      </c>
      <c r="F10096" s="67" t="s">
        <v>39805</v>
      </c>
      <c r="G10096" s="67" t="s">
        <v>36997</v>
      </c>
      <c r="I10096" s="3" t="s">
        <v>6300</v>
      </c>
      <c r="J10096" s="3" t="str">
        <f>IF($B10096="SINAPI",IF(ISNUMBER(MATCH(Banco!$C10096,Analitico!$A:$A,0)),INDEX(Analitico!E:E,MATCH(Banco!$C10096,Analitico!$A:$A,0))&amp;"%",""),"")</f>
        <v/>
      </c>
      <c r="K10096" s="3" t="str">
        <f>IF($B10096="SINAPI",IF(ISNUMBER(MATCH(Banco!$C10096,Analitico!$A:$A,0)),INDEX(Analitico!F:F,MATCH(Banco!$C10096,Analitico!$A:$A,0))&amp;"%",""),"")</f>
        <v/>
      </c>
    </row>
    <row r="10097" spans="1:11" ht="22.5" x14ac:dyDescent="0.2">
      <c r="A10097" s="1" t="str">
        <f t="shared" si="159"/>
        <v>SINAPI 102621</v>
      </c>
      <c r="B10097" s="3" t="s">
        <v>21527</v>
      </c>
      <c r="C10097" s="3" t="s">
        <v>11339</v>
      </c>
      <c r="D10097" s="2" t="s">
        <v>18339</v>
      </c>
      <c r="E10097" s="3" t="s">
        <v>20622</v>
      </c>
      <c r="F10097" s="67" t="s">
        <v>39806</v>
      </c>
      <c r="G10097" s="67" t="s">
        <v>36998</v>
      </c>
      <c r="I10097" s="3" t="s">
        <v>6300</v>
      </c>
      <c r="J10097" s="3" t="str">
        <f>IF($B10097="SINAPI",IF(ISNUMBER(MATCH(Banco!$C10097,Analitico!$A:$A,0)),INDEX(Analitico!E:E,MATCH(Banco!$C10097,Analitico!$A:$A,0))&amp;"%",""),"")</f>
        <v/>
      </c>
      <c r="K10097" s="3" t="str">
        <f>IF($B10097="SINAPI",IF(ISNUMBER(MATCH(Banco!$C10097,Analitico!$A:$A,0)),INDEX(Analitico!F:F,MATCH(Banco!$C10097,Analitico!$A:$A,0))&amp;"%",""),"")</f>
        <v/>
      </c>
    </row>
    <row r="10098" spans="1:11" ht="22.5" x14ac:dyDescent="0.2">
      <c r="A10098" s="1" t="str">
        <f t="shared" si="159"/>
        <v>SINAPI 102622</v>
      </c>
      <c r="B10098" s="3" t="s">
        <v>21527</v>
      </c>
      <c r="C10098" s="3" t="s">
        <v>11340</v>
      </c>
      <c r="D10098" s="2" t="s">
        <v>18340</v>
      </c>
      <c r="E10098" s="3" t="s">
        <v>20622</v>
      </c>
      <c r="F10098" s="67" t="s">
        <v>39807</v>
      </c>
      <c r="G10098" s="67" t="s">
        <v>36999</v>
      </c>
      <c r="I10098" s="3" t="s">
        <v>6298</v>
      </c>
      <c r="J10098" s="3" t="str">
        <f>IF($B10098="SINAPI",IF(ISNUMBER(MATCH(Banco!$C10098,Analitico!$A:$A,0)),INDEX(Analitico!E:E,MATCH(Banco!$C10098,Analitico!$A:$A,0))&amp;"%",""),"")</f>
        <v/>
      </c>
      <c r="K10098" s="3" t="str">
        <f>IF($B10098="SINAPI",IF(ISNUMBER(MATCH(Banco!$C10098,Analitico!$A:$A,0)),INDEX(Analitico!F:F,MATCH(Banco!$C10098,Analitico!$A:$A,0))&amp;"%",""),"")</f>
        <v/>
      </c>
    </row>
    <row r="10099" spans="1:11" ht="22.5" x14ac:dyDescent="0.2">
      <c r="A10099" s="1" t="str">
        <f t="shared" si="159"/>
        <v>SINAPI 102623</v>
      </c>
      <c r="B10099" s="3" t="s">
        <v>21527</v>
      </c>
      <c r="C10099" s="3" t="s">
        <v>11341</v>
      </c>
      <c r="D10099" s="2" t="s">
        <v>18341</v>
      </c>
      <c r="E10099" s="3" t="s">
        <v>20622</v>
      </c>
      <c r="F10099" s="67" t="s">
        <v>39808</v>
      </c>
      <c r="G10099" s="67" t="s">
        <v>37000</v>
      </c>
      <c r="I10099" s="3" t="s">
        <v>6298</v>
      </c>
      <c r="J10099" s="3" t="str">
        <f>IF($B10099="SINAPI",IF(ISNUMBER(MATCH(Banco!$C10099,Analitico!$A:$A,0)),INDEX(Analitico!E:E,MATCH(Banco!$C10099,Analitico!$A:$A,0))&amp;"%",""),"")</f>
        <v/>
      </c>
      <c r="K10099" s="3" t="str">
        <f>IF($B10099="SINAPI",IF(ISNUMBER(MATCH(Banco!$C10099,Analitico!$A:$A,0)),INDEX(Analitico!F:F,MATCH(Banco!$C10099,Analitico!$A:$A,0))&amp;"%",""),"")</f>
        <v/>
      </c>
    </row>
    <row r="10100" spans="1:11" ht="22.5" x14ac:dyDescent="0.2">
      <c r="A10100" s="1" t="str">
        <f t="shared" si="159"/>
        <v>SINAPI 89482</v>
      </c>
      <c r="B10100" s="3" t="s">
        <v>21527</v>
      </c>
      <c r="C10100" s="3" t="s">
        <v>11342</v>
      </c>
      <c r="D10100" s="2" t="s">
        <v>18342</v>
      </c>
      <c r="E10100" s="3" t="s">
        <v>20622</v>
      </c>
      <c r="F10100" s="67" t="s">
        <v>32322</v>
      </c>
      <c r="G10100" s="67" t="s">
        <v>37001</v>
      </c>
      <c r="I10100" s="3" t="s">
        <v>6298</v>
      </c>
      <c r="J10100" s="3" t="str">
        <f>IF($B10100="SINAPI",IF(ISNUMBER(MATCH(Banco!$C10100,Analitico!$A:$A,0)),INDEX(Analitico!E:E,MATCH(Banco!$C10100,Analitico!$A:$A,0))&amp;"%",""),"")</f>
        <v/>
      </c>
      <c r="K10100" s="3" t="str">
        <f>IF($B10100="SINAPI",IF(ISNUMBER(MATCH(Banco!$C10100,Analitico!$A:$A,0)),INDEX(Analitico!F:F,MATCH(Banco!$C10100,Analitico!$A:$A,0))&amp;"%",""),"")</f>
        <v/>
      </c>
    </row>
    <row r="10101" spans="1:11" ht="22.5" x14ac:dyDescent="0.2">
      <c r="A10101" s="1" t="str">
        <f t="shared" si="159"/>
        <v>SINAPI 89491</v>
      </c>
      <c r="B10101" s="3" t="s">
        <v>21527</v>
      </c>
      <c r="C10101" s="3" t="s">
        <v>11343</v>
      </c>
      <c r="D10101" s="2" t="s">
        <v>18343</v>
      </c>
      <c r="E10101" s="3" t="s">
        <v>20622</v>
      </c>
      <c r="F10101" s="67" t="s">
        <v>39809</v>
      </c>
      <c r="G10101" s="67" t="s">
        <v>37002</v>
      </c>
      <c r="I10101" s="3" t="s">
        <v>6298</v>
      </c>
      <c r="J10101" s="3" t="str">
        <f>IF($B10101="SINAPI",IF(ISNUMBER(MATCH(Banco!$C10101,Analitico!$A:$A,0)),INDEX(Analitico!E:E,MATCH(Banco!$C10101,Analitico!$A:$A,0))&amp;"%",""),"")</f>
        <v/>
      </c>
      <c r="K10101" s="3" t="str">
        <f>IF($B10101="SINAPI",IF(ISNUMBER(MATCH(Banco!$C10101,Analitico!$A:$A,0)),INDEX(Analitico!F:F,MATCH(Banco!$C10101,Analitico!$A:$A,0))&amp;"%",""),"")</f>
        <v/>
      </c>
    </row>
    <row r="10102" spans="1:11" ht="22.5" x14ac:dyDescent="0.2">
      <c r="A10102" s="1" t="str">
        <f t="shared" si="159"/>
        <v>SINAPI 89495</v>
      </c>
      <c r="B10102" s="3" t="s">
        <v>21527</v>
      </c>
      <c r="C10102" s="3" t="s">
        <v>11344</v>
      </c>
      <c r="D10102" s="2" t="s">
        <v>18344</v>
      </c>
      <c r="E10102" s="3" t="s">
        <v>20622</v>
      </c>
      <c r="F10102" s="67" t="s">
        <v>4550</v>
      </c>
      <c r="G10102" s="67" t="s">
        <v>5442</v>
      </c>
      <c r="I10102" s="3" t="s">
        <v>6298</v>
      </c>
      <c r="J10102" s="3" t="str">
        <f>IF($B10102="SINAPI",IF(ISNUMBER(MATCH(Banco!$C10102,Analitico!$A:$A,0)),INDEX(Analitico!E:E,MATCH(Banco!$C10102,Analitico!$A:$A,0))&amp;"%",""),"")</f>
        <v/>
      </c>
      <c r="K10102" s="3" t="str">
        <f>IF($B10102="SINAPI",IF(ISNUMBER(MATCH(Banco!$C10102,Analitico!$A:$A,0)),INDEX(Analitico!F:F,MATCH(Banco!$C10102,Analitico!$A:$A,0))&amp;"%",""),"")</f>
        <v/>
      </c>
    </row>
    <row r="10103" spans="1:11" ht="22.5" x14ac:dyDescent="0.2">
      <c r="A10103" s="1" t="str">
        <f t="shared" si="159"/>
        <v>SINAPI 89707</v>
      </c>
      <c r="B10103" s="3" t="s">
        <v>21527</v>
      </c>
      <c r="C10103" s="3" t="s">
        <v>11345</v>
      </c>
      <c r="D10103" s="2" t="s">
        <v>18345</v>
      </c>
      <c r="E10103" s="3" t="s">
        <v>20622</v>
      </c>
      <c r="F10103" s="67" t="s">
        <v>29443</v>
      </c>
      <c r="G10103" s="67" t="s">
        <v>31518</v>
      </c>
      <c r="I10103" s="3" t="s">
        <v>6298</v>
      </c>
      <c r="J10103" s="3" t="str">
        <f>IF($B10103="SINAPI",IF(ISNUMBER(MATCH(Banco!$C10103,Analitico!$A:$A,0)),INDEX(Analitico!E:E,MATCH(Banco!$C10103,Analitico!$A:$A,0))&amp;"%",""),"")</f>
        <v/>
      </c>
      <c r="K10103" s="3" t="str">
        <f>IF($B10103="SINAPI",IF(ISNUMBER(MATCH(Banco!$C10103,Analitico!$A:$A,0)),INDEX(Analitico!F:F,MATCH(Banco!$C10103,Analitico!$A:$A,0))&amp;"%",""),"")</f>
        <v/>
      </c>
    </row>
    <row r="10104" spans="1:11" ht="22.5" x14ac:dyDescent="0.2">
      <c r="A10104" s="1" t="str">
        <f t="shared" si="159"/>
        <v>SINAPI 89708</v>
      </c>
      <c r="B10104" s="3" t="s">
        <v>21527</v>
      </c>
      <c r="C10104" s="3" t="s">
        <v>11346</v>
      </c>
      <c r="D10104" s="2" t="s">
        <v>18346</v>
      </c>
      <c r="E10104" s="3" t="s">
        <v>20622</v>
      </c>
      <c r="F10104" s="67" t="s">
        <v>31704</v>
      </c>
      <c r="G10104" s="67" t="s">
        <v>37003</v>
      </c>
      <c r="I10104" s="3" t="s">
        <v>6298</v>
      </c>
      <c r="J10104" s="3" t="str">
        <f>IF($B10104="SINAPI",IF(ISNUMBER(MATCH(Banco!$C10104,Analitico!$A:$A,0)),INDEX(Analitico!E:E,MATCH(Banco!$C10104,Analitico!$A:$A,0))&amp;"%",""),"")</f>
        <v/>
      </c>
      <c r="K10104" s="3" t="str">
        <f>IF($B10104="SINAPI",IF(ISNUMBER(MATCH(Banco!$C10104,Analitico!$A:$A,0)),INDEX(Analitico!F:F,MATCH(Banco!$C10104,Analitico!$A:$A,0))&amp;"%",""),"")</f>
        <v/>
      </c>
    </row>
    <row r="10105" spans="1:11" ht="22.5" x14ac:dyDescent="0.2">
      <c r="A10105" s="1" t="str">
        <f t="shared" si="159"/>
        <v>SINAPI 89709</v>
      </c>
      <c r="B10105" s="3" t="s">
        <v>21527</v>
      </c>
      <c r="C10105" s="3" t="s">
        <v>11347</v>
      </c>
      <c r="D10105" s="2" t="s">
        <v>18347</v>
      </c>
      <c r="E10105" s="3" t="s">
        <v>20622</v>
      </c>
      <c r="F10105" s="67" t="s">
        <v>5813</v>
      </c>
      <c r="G10105" s="67" t="s">
        <v>5021</v>
      </c>
      <c r="I10105" s="3" t="s">
        <v>6298</v>
      </c>
      <c r="J10105" s="3" t="str">
        <f>IF($B10105="SINAPI",IF(ISNUMBER(MATCH(Banco!$C10105,Analitico!$A:$A,0)),INDEX(Analitico!E:E,MATCH(Banco!$C10105,Analitico!$A:$A,0))&amp;"%",""),"")</f>
        <v/>
      </c>
      <c r="K10105" s="3" t="str">
        <f>IF($B10105="SINAPI",IF(ISNUMBER(MATCH(Banco!$C10105,Analitico!$A:$A,0)),INDEX(Analitico!F:F,MATCH(Banco!$C10105,Analitico!$A:$A,0))&amp;"%",""),"")</f>
        <v/>
      </c>
    </row>
    <row r="10106" spans="1:11" ht="22.5" x14ac:dyDescent="0.2">
      <c r="A10106" s="1" t="str">
        <f t="shared" si="159"/>
        <v>SINAPI 89710</v>
      </c>
      <c r="B10106" s="3" t="s">
        <v>21527</v>
      </c>
      <c r="C10106" s="3" t="s">
        <v>11348</v>
      </c>
      <c r="D10106" s="2" t="s">
        <v>18348</v>
      </c>
      <c r="E10106" s="3" t="s">
        <v>20622</v>
      </c>
      <c r="F10106" s="67" t="s">
        <v>21396</v>
      </c>
      <c r="G10106" s="67" t="s">
        <v>21772</v>
      </c>
      <c r="I10106" s="3" t="s">
        <v>6298</v>
      </c>
      <c r="J10106" s="3" t="str">
        <f>IF($B10106="SINAPI",IF(ISNUMBER(MATCH(Banco!$C10106,Analitico!$A:$A,0)),INDEX(Analitico!E:E,MATCH(Banco!$C10106,Analitico!$A:$A,0))&amp;"%",""),"")</f>
        <v/>
      </c>
      <c r="K10106" s="3" t="str">
        <f>IF($B10106="SINAPI",IF(ISNUMBER(MATCH(Banco!$C10106,Analitico!$A:$A,0)),INDEX(Analitico!F:F,MATCH(Banco!$C10106,Analitico!$A:$A,0))&amp;"%",""),"")</f>
        <v/>
      </c>
    </row>
    <row r="10107" spans="1:11" ht="22.5" x14ac:dyDescent="0.2">
      <c r="A10107" s="1" t="str">
        <f t="shared" si="159"/>
        <v>SINAPI 104326</v>
      </c>
      <c r="B10107" s="3" t="s">
        <v>21527</v>
      </c>
      <c r="C10107" s="3" t="s">
        <v>11349</v>
      </c>
      <c r="D10107" s="2" t="s">
        <v>18349</v>
      </c>
      <c r="E10107" s="3" t="s">
        <v>20622</v>
      </c>
      <c r="F10107" s="67" t="s">
        <v>4671</v>
      </c>
      <c r="G10107" s="67" t="s">
        <v>20681</v>
      </c>
      <c r="I10107" s="3" t="s">
        <v>6298</v>
      </c>
      <c r="J10107" s="3" t="str">
        <f>IF($B10107="SINAPI",IF(ISNUMBER(MATCH(Banco!$C10107,Analitico!$A:$A,0)),INDEX(Analitico!E:E,MATCH(Banco!$C10107,Analitico!$A:$A,0))&amp;"%",""),"")</f>
        <v/>
      </c>
      <c r="K10107" s="3" t="str">
        <f>IF($B10107="SINAPI",IF(ISNUMBER(MATCH(Banco!$C10107,Analitico!$A:$A,0)),INDEX(Analitico!F:F,MATCH(Banco!$C10107,Analitico!$A:$A,0))&amp;"%",""),"")</f>
        <v/>
      </c>
    </row>
    <row r="10108" spans="1:11" ht="22.5" x14ac:dyDescent="0.2">
      <c r="A10108" s="1" t="str">
        <f t="shared" si="159"/>
        <v>SINAPI 104327</v>
      </c>
      <c r="B10108" s="3" t="s">
        <v>21527</v>
      </c>
      <c r="C10108" s="3" t="s">
        <v>11350</v>
      </c>
      <c r="D10108" s="2" t="s">
        <v>18350</v>
      </c>
      <c r="E10108" s="3" t="s">
        <v>20622</v>
      </c>
      <c r="F10108" s="67" t="s">
        <v>29676</v>
      </c>
      <c r="G10108" s="67" t="s">
        <v>6035</v>
      </c>
      <c r="I10108" s="3" t="s">
        <v>6298</v>
      </c>
      <c r="J10108" s="3" t="str">
        <f>IF($B10108="SINAPI",IF(ISNUMBER(MATCH(Banco!$C10108,Analitico!$A:$A,0)),INDEX(Analitico!E:E,MATCH(Banco!$C10108,Analitico!$A:$A,0))&amp;"%",""),"")</f>
        <v/>
      </c>
      <c r="K10108" s="3" t="str">
        <f>IF($B10108="SINAPI",IF(ISNUMBER(MATCH(Banco!$C10108,Analitico!$A:$A,0)),INDEX(Analitico!F:F,MATCH(Banco!$C10108,Analitico!$A:$A,0))&amp;"%",""),"")</f>
        <v/>
      </c>
    </row>
    <row r="10109" spans="1:11" ht="22.5" x14ac:dyDescent="0.2">
      <c r="A10109" s="1" t="str">
        <f t="shared" si="159"/>
        <v>SINAPI 104328</v>
      </c>
      <c r="B10109" s="3" t="s">
        <v>21527</v>
      </c>
      <c r="C10109" s="3" t="s">
        <v>11351</v>
      </c>
      <c r="D10109" s="2" t="s">
        <v>18351</v>
      </c>
      <c r="E10109" s="3" t="s">
        <v>20622</v>
      </c>
      <c r="F10109" s="67" t="s">
        <v>37246</v>
      </c>
      <c r="G10109" s="67" t="s">
        <v>29544</v>
      </c>
      <c r="I10109" s="3" t="s">
        <v>6298</v>
      </c>
      <c r="J10109" s="3" t="str">
        <f>IF($B10109="SINAPI",IF(ISNUMBER(MATCH(Banco!$C10109,Analitico!$A:$A,0)),INDEX(Analitico!E:E,MATCH(Banco!$C10109,Analitico!$A:$A,0))&amp;"%",""),"")</f>
        <v/>
      </c>
      <c r="K10109" s="3" t="str">
        <f>IF($B10109="SINAPI",IF(ISNUMBER(MATCH(Banco!$C10109,Analitico!$A:$A,0)),INDEX(Analitico!F:F,MATCH(Banco!$C10109,Analitico!$A:$A,0))&amp;"%",""),"")</f>
        <v/>
      </c>
    </row>
    <row r="10110" spans="1:11" ht="22.5" x14ac:dyDescent="0.2">
      <c r="A10110" s="1" t="str">
        <f t="shared" si="159"/>
        <v>SINAPI 104329</v>
      </c>
      <c r="B10110" s="3" t="s">
        <v>21527</v>
      </c>
      <c r="C10110" s="3" t="s">
        <v>11352</v>
      </c>
      <c r="D10110" s="2" t="s">
        <v>18352</v>
      </c>
      <c r="E10110" s="3" t="s">
        <v>20622</v>
      </c>
      <c r="F10110" s="67" t="s">
        <v>38320</v>
      </c>
      <c r="G10110" s="67" t="s">
        <v>32369</v>
      </c>
      <c r="I10110" s="3" t="s">
        <v>6298</v>
      </c>
      <c r="J10110" s="3" t="str">
        <f>IF($B10110="SINAPI",IF(ISNUMBER(MATCH(Banco!$C10110,Analitico!$A:$A,0)),INDEX(Analitico!E:E,MATCH(Banco!$C10110,Analitico!$A:$A,0))&amp;"%",""),"")</f>
        <v/>
      </c>
      <c r="K10110" s="3" t="str">
        <f>IF($B10110="SINAPI",IF(ISNUMBER(MATCH(Banco!$C10110,Analitico!$A:$A,0)),INDEX(Analitico!F:F,MATCH(Banco!$C10110,Analitico!$A:$A,0))&amp;"%",""),"")</f>
        <v/>
      </c>
    </row>
    <row r="10111" spans="1:11" x14ac:dyDescent="0.2">
      <c r="A10111" s="1" t="str">
        <f t="shared" si="159"/>
        <v>SINAPI 86872</v>
      </c>
      <c r="B10111" s="3" t="s">
        <v>21527</v>
      </c>
      <c r="C10111" s="3" t="s">
        <v>11353</v>
      </c>
      <c r="D10111" s="2" t="s">
        <v>18353</v>
      </c>
      <c r="E10111" s="3" t="s">
        <v>20622</v>
      </c>
      <c r="F10111" s="67" t="s">
        <v>39810</v>
      </c>
      <c r="G10111" s="67" t="s">
        <v>37004</v>
      </c>
      <c r="I10111" s="3" t="s">
        <v>6298</v>
      </c>
      <c r="J10111" s="3" t="str">
        <f>IF($B10111="SINAPI",IF(ISNUMBER(MATCH(Banco!$C10111,Analitico!$A:$A,0)),INDEX(Analitico!E:E,MATCH(Banco!$C10111,Analitico!$A:$A,0))&amp;"%",""),"")</f>
        <v/>
      </c>
      <c r="K10111" s="3" t="str">
        <f>IF($B10111="SINAPI",IF(ISNUMBER(MATCH(Banco!$C10111,Analitico!$A:$A,0)),INDEX(Analitico!F:F,MATCH(Banco!$C10111,Analitico!$A:$A,0))&amp;"%",""),"")</f>
        <v/>
      </c>
    </row>
    <row r="10112" spans="1:11" x14ac:dyDescent="0.2">
      <c r="A10112" s="1" t="str">
        <f t="shared" si="159"/>
        <v>SINAPI 86874</v>
      </c>
      <c r="B10112" s="3" t="s">
        <v>21527</v>
      </c>
      <c r="C10112" s="3" t="s">
        <v>11354</v>
      </c>
      <c r="D10112" s="2" t="s">
        <v>18354</v>
      </c>
      <c r="E10112" s="3" t="s">
        <v>20622</v>
      </c>
      <c r="F10112" s="67" t="s">
        <v>39811</v>
      </c>
      <c r="G10112" s="67" t="s">
        <v>37005</v>
      </c>
      <c r="I10112" s="3" t="s">
        <v>6298</v>
      </c>
      <c r="J10112" s="3" t="str">
        <f>IF($B10112="SINAPI",IF(ISNUMBER(MATCH(Banco!$C10112,Analitico!$A:$A,0)),INDEX(Analitico!E:E,MATCH(Banco!$C10112,Analitico!$A:$A,0))&amp;"%",""),"")</f>
        <v/>
      </c>
      <c r="K10112" s="3" t="str">
        <f>IF($B10112="SINAPI",IF(ISNUMBER(MATCH(Banco!$C10112,Analitico!$A:$A,0)),INDEX(Analitico!F:F,MATCH(Banco!$C10112,Analitico!$A:$A,0))&amp;"%",""),"")</f>
        <v/>
      </c>
    </row>
    <row r="10113" spans="1:11" x14ac:dyDescent="0.2">
      <c r="A10113" s="1" t="str">
        <f t="shared" si="159"/>
        <v>SINAPI 86875</v>
      </c>
      <c r="B10113" s="3" t="s">
        <v>21527</v>
      </c>
      <c r="C10113" s="3" t="s">
        <v>11355</v>
      </c>
      <c r="D10113" s="2" t="s">
        <v>18355</v>
      </c>
      <c r="E10113" s="3" t="s">
        <v>20622</v>
      </c>
      <c r="F10113" s="67" t="s">
        <v>39812</v>
      </c>
      <c r="G10113" s="67" t="s">
        <v>37006</v>
      </c>
      <c r="I10113" s="3" t="s">
        <v>6298</v>
      </c>
      <c r="J10113" s="3" t="str">
        <f>IF($B10113="SINAPI",IF(ISNUMBER(MATCH(Banco!$C10113,Analitico!$A:$A,0)),INDEX(Analitico!E:E,MATCH(Banco!$C10113,Analitico!$A:$A,0))&amp;"%",""),"")</f>
        <v/>
      </c>
      <c r="K10113" s="3" t="str">
        <f>IF($B10113="SINAPI",IF(ISNUMBER(MATCH(Banco!$C10113,Analitico!$A:$A,0)),INDEX(Analitico!F:F,MATCH(Banco!$C10113,Analitico!$A:$A,0))&amp;"%",""),"")</f>
        <v/>
      </c>
    </row>
    <row r="10114" spans="1:11" x14ac:dyDescent="0.2">
      <c r="A10114" s="1" t="str">
        <f t="shared" si="159"/>
        <v>SINAPI 86876</v>
      </c>
      <c r="B10114" s="3" t="s">
        <v>21527</v>
      </c>
      <c r="C10114" s="3" t="s">
        <v>11356</v>
      </c>
      <c r="D10114" s="2" t="s">
        <v>18356</v>
      </c>
      <c r="E10114" s="3" t="s">
        <v>20622</v>
      </c>
      <c r="F10114" s="67" t="s">
        <v>39813</v>
      </c>
      <c r="G10114" s="67" t="s">
        <v>37007</v>
      </c>
      <c r="I10114" s="3" t="s">
        <v>6298</v>
      </c>
      <c r="J10114" s="3" t="str">
        <f>IF($B10114="SINAPI",IF(ISNUMBER(MATCH(Banco!$C10114,Analitico!$A:$A,0)),INDEX(Analitico!E:E,MATCH(Banco!$C10114,Analitico!$A:$A,0))&amp;"%",""),"")</f>
        <v/>
      </c>
      <c r="K10114" s="3" t="str">
        <f>IF($B10114="SINAPI",IF(ISNUMBER(MATCH(Banco!$C10114,Analitico!$A:$A,0)),INDEX(Analitico!F:F,MATCH(Banco!$C10114,Analitico!$A:$A,0))&amp;"%",""),"")</f>
        <v/>
      </c>
    </row>
    <row r="10115" spans="1:11" ht="22.5" x14ac:dyDescent="0.2">
      <c r="A10115" s="1" t="str">
        <f t="shared" si="159"/>
        <v>SINAPI 86877</v>
      </c>
      <c r="B10115" s="3" t="s">
        <v>21527</v>
      </c>
      <c r="C10115" s="3" t="s">
        <v>11357</v>
      </c>
      <c r="D10115" s="2" t="s">
        <v>18357</v>
      </c>
      <c r="E10115" s="3" t="s">
        <v>20622</v>
      </c>
      <c r="F10115" s="67" t="s">
        <v>31813</v>
      </c>
      <c r="G10115" s="67" t="s">
        <v>31800</v>
      </c>
      <c r="I10115" s="3" t="s">
        <v>6298</v>
      </c>
      <c r="J10115" s="3" t="str">
        <f>IF($B10115="SINAPI",IF(ISNUMBER(MATCH(Banco!$C10115,Analitico!$A:$A,0)),INDEX(Analitico!E:E,MATCH(Banco!$C10115,Analitico!$A:$A,0))&amp;"%",""),"")</f>
        <v/>
      </c>
      <c r="K10115" s="3" t="str">
        <f>IF($B10115="SINAPI",IF(ISNUMBER(MATCH(Banco!$C10115,Analitico!$A:$A,0)),INDEX(Analitico!F:F,MATCH(Banco!$C10115,Analitico!$A:$A,0))&amp;"%",""),"")</f>
        <v/>
      </c>
    </row>
    <row r="10116" spans="1:11" ht="22.5" x14ac:dyDescent="0.2">
      <c r="A10116" s="1" t="str">
        <f t="shared" si="159"/>
        <v>SINAPI 86878</v>
      </c>
      <c r="B10116" s="3" t="s">
        <v>21527</v>
      </c>
      <c r="C10116" s="3" t="s">
        <v>11358</v>
      </c>
      <c r="D10116" s="2" t="s">
        <v>18358</v>
      </c>
      <c r="E10116" s="3" t="s">
        <v>20622</v>
      </c>
      <c r="F10116" s="67" t="s">
        <v>29958</v>
      </c>
      <c r="G10116" s="67" t="s">
        <v>6186</v>
      </c>
      <c r="I10116" s="3" t="s">
        <v>6298</v>
      </c>
      <c r="J10116" s="3" t="str">
        <f>IF($B10116="SINAPI",IF(ISNUMBER(MATCH(Banco!$C10116,Analitico!$A:$A,0)),INDEX(Analitico!E:E,MATCH(Banco!$C10116,Analitico!$A:$A,0))&amp;"%",""),"")</f>
        <v/>
      </c>
      <c r="K10116" s="3" t="str">
        <f>IF($B10116="SINAPI",IF(ISNUMBER(MATCH(Banco!$C10116,Analitico!$A:$A,0)),INDEX(Analitico!F:F,MATCH(Banco!$C10116,Analitico!$A:$A,0))&amp;"%",""),"")</f>
        <v/>
      </c>
    </row>
    <row r="10117" spans="1:11" ht="22.5" x14ac:dyDescent="0.2">
      <c r="A10117" s="1" t="str">
        <f t="shared" si="159"/>
        <v>SINAPI 86879</v>
      </c>
      <c r="B10117" s="3" t="s">
        <v>21527</v>
      </c>
      <c r="C10117" s="3" t="s">
        <v>11359</v>
      </c>
      <c r="D10117" s="2" t="s">
        <v>18359</v>
      </c>
      <c r="E10117" s="3" t="s">
        <v>20622</v>
      </c>
      <c r="F10117" s="67" t="s">
        <v>21107</v>
      </c>
      <c r="G10117" s="67" t="s">
        <v>36027</v>
      </c>
      <c r="I10117" s="3" t="s">
        <v>6298</v>
      </c>
      <c r="J10117" s="3" t="str">
        <f>IF($B10117="SINAPI",IF(ISNUMBER(MATCH(Banco!$C10117,Analitico!$A:$A,0)),INDEX(Analitico!E:E,MATCH(Banco!$C10117,Analitico!$A:$A,0))&amp;"%",""),"")</f>
        <v/>
      </c>
      <c r="K10117" s="3" t="str">
        <f>IF($B10117="SINAPI",IF(ISNUMBER(MATCH(Banco!$C10117,Analitico!$A:$A,0)),INDEX(Analitico!F:F,MATCH(Banco!$C10117,Analitico!$A:$A,0))&amp;"%",""),"")</f>
        <v/>
      </c>
    </row>
    <row r="10118" spans="1:11" ht="22.5" x14ac:dyDescent="0.2">
      <c r="A10118" s="1" t="str">
        <f t="shared" si="159"/>
        <v>SINAPI 86880</v>
      </c>
      <c r="B10118" s="3" t="s">
        <v>21527</v>
      </c>
      <c r="C10118" s="3" t="s">
        <v>11360</v>
      </c>
      <c r="D10118" s="2" t="s">
        <v>18360</v>
      </c>
      <c r="E10118" s="3" t="s">
        <v>20622</v>
      </c>
      <c r="F10118" s="67" t="s">
        <v>21279</v>
      </c>
      <c r="G10118" s="67" t="s">
        <v>31567</v>
      </c>
      <c r="I10118" s="3" t="s">
        <v>6298</v>
      </c>
      <c r="J10118" s="3" t="str">
        <f>IF($B10118="SINAPI",IF(ISNUMBER(MATCH(Banco!$C10118,Analitico!$A:$A,0)),INDEX(Analitico!E:E,MATCH(Banco!$C10118,Analitico!$A:$A,0))&amp;"%",""),"")</f>
        <v/>
      </c>
      <c r="K10118" s="3" t="str">
        <f>IF($B10118="SINAPI",IF(ISNUMBER(MATCH(Banco!$C10118,Analitico!$A:$A,0)),INDEX(Analitico!F:F,MATCH(Banco!$C10118,Analitico!$A:$A,0))&amp;"%",""),"")</f>
        <v/>
      </c>
    </row>
    <row r="10119" spans="1:11" x14ac:dyDescent="0.2">
      <c r="A10119" s="1" t="str">
        <f t="shared" si="159"/>
        <v>SINAPI 86881</v>
      </c>
      <c r="B10119" s="3" t="s">
        <v>21527</v>
      </c>
      <c r="C10119" s="3" t="s">
        <v>11361</v>
      </c>
      <c r="D10119" s="2" t="s">
        <v>18361</v>
      </c>
      <c r="E10119" s="3" t="s">
        <v>20622</v>
      </c>
      <c r="F10119" s="67" t="s">
        <v>39814</v>
      </c>
      <c r="G10119" s="67" t="s">
        <v>37008</v>
      </c>
      <c r="I10119" s="3" t="s">
        <v>41</v>
      </c>
      <c r="J10119" s="3" t="str">
        <f>IF($B10119="SINAPI",IF(ISNUMBER(MATCH(Banco!$C10119,Analitico!$A:$A,0)),INDEX(Analitico!E:E,MATCH(Banco!$C10119,Analitico!$A:$A,0))&amp;"%",""),"")</f>
        <v/>
      </c>
      <c r="K10119" s="3" t="str">
        <f>IF($B10119="SINAPI",IF(ISNUMBER(MATCH(Banco!$C10119,Analitico!$A:$A,0)),INDEX(Analitico!F:F,MATCH(Banco!$C10119,Analitico!$A:$A,0))&amp;"%",""),"")</f>
        <v/>
      </c>
    </row>
    <row r="10120" spans="1:11" x14ac:dyDescent="0.2">
      <c r="A10120" s="1" t="str">
        <f t="shared" si="159"/>
        <v>SINAPI 86882</v>
      </c>
      <c r="B10120" s="3" t="s">
        <v>21527</v>
      </c>
      <c r="C10120" s="3" t="s">
        <v>11362</v>
      </c>
      <c r="D10120" s="2" t="s">
        <v>18362</v>
      </c>
      <c r="E10120" s="3" t="s">
        <v>20622</v>
      </c>
      <c r="F10120" s="67" t="s">
        <v>5512</v>
      </c>
      <c r="G10120" s="67" t="s">
        <v>29987</v>
      </c>
      <c r="I10120" s="3" t="s">
        <v>6298</v>
      </c>
      <c r="J10120" s="3" t="str">
        <f>IF($B10120="SINAPI",IF(ISNUMBER(MATCH(Banco!$C10120,Analitico!$A:$A,0)),INDEX(Analitico!E:E,MATCH(Banco!$C10120,Analitico!$A:$A,0))&amp;"%",""),"")</f>
        <v/>
      </c>
      <c r="K10120" s="3" t="str">
        <f>IF($B10120="SINAPI",IF(ISNUMBER(MATCH(Banco!$C10120,Analitico!$A:$A,0)),INDEX(Analitico!F:F,MATCH(Banco!$C10120,Analitico!$A:$A,0))&amp;"%",""),"")</f>
        <v/>
      </c>
    </row>
    <row r="10121" spans="1:11" x14ac:dyDescent="0.2">
      <c r="A10121" s="1" t="str">
        <f t="shared" si="159"/>
        <v>SINAPI 86883</v>
      </c>
      <c r="B10121" s="3" t="s">
        <v>21527</v>
      </c>
      <c r="C10121" s="3" t="s">
        <v>11363</v>
      </c>
      <c r="D10121" s="2" t="s">
        <v>18363</v>
      </c>
      <c r="E10121" s="3" t="s">
        <v>20622</v>
      </c>
      <c r="F10121" s="67" t="s">
        <v>4818</v>
      </c>
      <c r="G10121" s="67" t="s">
        <v>20931</v>
      </c>
      <c r="I10121" s="3" t="s">
        <v>41</v>
      </c>
      <c r="J10121" s="3" t="str">
        <f>IF($B10121="SINAPI",IF(ISNUMBER(MATCH(Banco!$C10121,Analitico!$A:$A,0)),INDEX(Analitico!E:E,MATCH(Banco!$C10121,Analitico!$A:$A,0))&amp;"%",""),"")</f>
        <v/>
      </c>
      <c r="K10121" s="3" t="str">
        <f>IF($B10121="SINAPI",IF(ISNUMBER(MATCH(Banco!$C10121,Analitico!$A:$A,0)),INDEX(Analitico!F:F,MATCH(Banco!$C10121,Analitico!$A:$A,0))&amp;"%",""),"")</f>
        <v/>
      </c>
    </row>
    <row r="10122" spans="1:11" x14ac:dyDescent="0.2">
      <c r="A10122" s="1" t="str">
        <f t="shared" si="159"/>
        <v>SINAPI 86884</v>
      </c>
      <c r="B10122" s="3" t="s">
        <v>21527</v>
      </c>
      <c r="C10122" s="3" t="s">
        <v>11364</v>
      </c>
      <c r="D10122" s="2" t="s">
        <v>18364</v>
      </c>
      <c r="E10122" s="3" t="s">
        <v>20622</v>
      </c>
      <c r="F10122" s="67" t="s">
        <v>4531</v>
      </c>
      <c r="G10122" s="67" t="s">
        <v>32026</v>
      </c>
      <c r="I10122" s="3" t="s">
        <v>6298</v>
      </c>
      <c r="J10122" s="3" t="str">
        <f>IF($B10122="SINAPI",IF(ISNUMBER(MATCH(Banco!$C10122,Analitico!$A:$A,0)),INDEX(Analitico!E:E,MATCH(Banco!$C10122,Analitico!$A:$A,0))&amp;"%",""),"")</f>
        <v/>
      </c>
      <c r="K10122" s="3" t="str">
        <f>IF($B10122="SINAPI",IF(ISNUMBER(MATCH(Banco!$C10122,Analitico!$A:$A,0)),INDEX(Analitico!F:F,MATCH(Banco!$C10122,Analitico!$A:$A,0))&amp;"%",""),"")</f>
        <v/>
      </c>
    </row>
    <row r="10123" spans="1:11" x14ac:dyDescent="0.2">
      <c r="A10123" s="1" t="str">
        <f t="shared" si="159"/>
        <v>SINAPI 86885</v>
      </c>
      <c r="B10123" s="3" t="s">
        <v>21527</v>
      </c>
      <c r="C10123" s="3" t="s">
        <v>11365</v>
      </c>
      <c r="D10123" s="2" t="s">
        <v>18365</v>
      </c>
      <c r="E10123" s="3" t="s">
        <v>20622</v>
      </c>
      <c r="F10123" s="67" t="s">
        <v>21600</v>
      </c>
      <c r="G10123" s="67" t="s">
        <v>5690</v>
      </c>
      <c r="I10123" s="3" t="s">
        <v>6298</v>
      </c>
      <c r="J10123" s="3" t="str">
        <f>IF($B10123="SINAPI",IF(ISNUMBER(MATCH(Banco!$C10123,Analitico!$A:$A,0)),INDEX(Analitico!E:E,MATCH(Banco!$C10123,Analitico!$A:$A,0))&amp;"%",""),"")</f>
        <v/>
      </c>
      <c r="K10123" s="3" t="str">
        <f>IF($B10123="SINAPI",IF(ISNUMBER(MATCH(Banco!$C10123,Analitico!$A:$A,0)),INDEX(Analitico!F:F,MATCH(Banco!$C10123,Analitico!$A:$A,0))&amp;"%",""),"")</f>
        <v/>
      </c>
    </row>
    <row r="10124" spans="1:11" x14ac:dyDescent="0.2">
      <c r="A10124" s="1" t="str">
        <f t="shared" si="159"/>
        <v>SINAPI 86886</v>
      </c>
      <c r="B10124" s="3" t="s">
        <v>21527</v>
      </c>
      <c r="C10124" s="3" t="s">
        <v>11366</v>
      </c>
      <c r="D10124" s="2" t="s">
        <v>18366</v>
      </c>
      <c r="E10124" s="3" t="s">
        <v>20622</v>
      </c>
      <c r="F10124" s="67" t="s">
        <v>39018</v>
      </c>
      <c r="G10124" s="67" t="s">
        <v>37009</v>
      </c>
      <c r="I10124" s="3" t="s">
        <v>6298</v>
      </c>
      <c r="J10124" s="3" t="str">
        <f>IF($B10124="SINAPI",IF(ISNUMBER(MATCH(Banco!$C10124,Analitico!$A:$A,0)),INDEX(Analitico!E:E,MATCH(Banco!$C10124,Analitico!$A:$A,0))&amp;"%",""),"")</f>
        <v/>
      </c>
      <c r="K10124" s="3" t="str">
        <f>IF($B10124="SINAPI",IF(ISNUMBER(MATCH(Banco!$C10124,Analitico!$A:$A,0)),INDEX(Analitico!F:F,MATCH(Banco!$C10124,Analitico!$A:$A,0))&amp;"%",""),"")</f>
        <v/>
      </c>
    </row>
    <row r="10125" spans="1:11" x14ac:dyDescent="0.2">
      <c r="A10125" s="1" t="str">
        <f t="shared" si="159"/>
        <v>SINAPI 86887</v>
      </c>
      <c r="B10125" s="3" t="s">
        <v>21527</v>
      </c>
      <c r="C10125" s="3" t="s">
        <v>11367</v>
      </c>
      <c r="D10125" s="2" t="s">
        <v>18367</v>
      </c>
      <c r="E10125" s="3" t="s">
        <v>20622</v>
      </c>
      <c r="F10125" s="67" t="s">
        <v>31990</v>
      </c>
      <c r="G10125" s="67" t="s">
        <v>37010</v>
      </c>
      <c r="I10125" s="3" t="s">
        <v>6298</v>
      </c>
      <c r="J10125" s="3" t="str">
        <f>IF($B10125="SINAPI",IF(ISNUMBER(MATCH(Banco!$C10125,Analitico!$A:$A,0)),INDEX(Analitico!E:E,MATCH(Banco!$C10125,Analitico!$A:$A,0))&amp;"%",""),"")</f>
        <v/>
      </c>
      <c r="K10125" s="3" t="str">
        <f>IF($B10125="SINAPI",IF(ISNUMBER(MATCH(Banco!$C10125,Analitico!$A:$A,0)),INDEX(Analitico!F:F,MATCH(Banco!$C10125,Analitico!$A:$A,0))&amp;"%",""),"")</f>
        <v/>
      </c>
    </row>
    <row r="10126" spans="1:11" x14ac:dyDescent="0.2">
      <c r="A10126" s="1" t="str">
        <f t="shared" si="159"/>
        <v>SINAPI 86888</v>
      </c>
      <c r="B10126" s="3" t="s">
        <v>21527</v>
      </c>
      <c r="C10126" s="3" t="s">
        <v>11368</v>
      </c>
      <c r="D10126" s="2" t="s">
        <v>18368</v>
      </c>
      <c r="E10126" s="3" t="s">
        <v>20622</v>
      </c>
      <c r="F10126" s="67" t="s">
        <v>39815</v>
      </c>
      <c r="G10126" s="67" t="s">
        <v>37011</v>
      </c>
      <c r="I10126" s="3" t="s">
        <v>6298</v>
      </c>
      <c r="J10126" s="3" t="str">
        <f>IF($B10126="SINAPI",IF(ISNUMBER(MATCH(Banco!$C10126,Analitico!$A:$A,0)),INDEX(Analitico!E:E,MATCH(Banco!$C10126,Analitico!$A:$A,0))&amp;"%",""),"")</f>
        <v/>
      </c>
      <c r="K10126" s="3" t="str">
        <f>IF($B10126="SINAPI",IF(ISNUMBER(MATCH(Banco!$C10126,Analitico!$A:$A,0)),INDEX(Analitico!F:F,MATCH(Banco!$C10126,Analitico!$A:$A,0))&amp;"%",""),"")</f>
        <v/>
      </c>
    </row>
    <row r="10127" spans="1:11" ht="22.5" x14ac:dyDescent="0.2">
      <c r="A10127" s="1" t="str">
        <f t="shared" si="159"/>
        <v>SINAPI 86889</v>
      </c>
      <c r="B10127" s="3" t="s">
        <v>21527</v>
      </c>
      <c r="C10127" s="3" t="s">
        <v>11369</v>
      </c>
      <c r="D10127" s="2" t="s">
        <v>18369</v>
      </c>
      <c r="E10127" s="3" t="s">
        <v>20622</v>
      </c>
      <c r="F10127" s="67" t="s">
        <v>39816</v>
      </c>
      <c r="G10127" s="67" t="s">
        <v>37012</v>
      </c>
      <c r="I10127" s="3" t="s">
        <v>6298</v>
      </c>
      <c r="J10127" s="3" t="str">
        <f>IF($B10127="SINAPI",IF(ISNUMBER(MATCH(Banco!$C10127,Analitico!$A:$A,0)),INDEX(Analitico!E:E,MATCH(Banco!$C10127,Analitico!$A:$A,0))&amp;"%",""),"")</f>
        <v/>
      </c>
      <c r="K10127" s="3" t="str">
        <f>IF($B10127="SINAPI",IF(ISNUMBER(MATCH(Banco!$C10127,Analitico!$A:$A,0)),INDEX(Analitico!F:F,MATCH(Banco!$C10127,Analitico!$A:$A,0))&amp;"%",""),"")</f>
        <v/>
      </c>
    </row>
    <row r="10128" spans="1:11" ht="22.5" x14ac:dyDescent="0.2">
      <c r="A10128" s="1" t="str">
        <f t="shared" si="159"/>
        <v>SINAPI 86893</v>
      </c>
      <c r="B10128" s="3" t="s">
        <v>21527</v>
      </c>
      <c r="C10128" s="3" t="s">
        <v>11370</v>
      </c>
      <c r="D10128" s="2" t="s">
        <v>18370</v>
      </c>
      <c r="E10128" s="3" t="s">
        <v>20622</v>
      </c>
      <c r="F10128" s="67" t="s">
        <v>39817</v>
      </c>
      <c r="G10128" s="67" t="s">
        <v>37013</v>
      </c>
      <c r="I10128" s="3" t="s">
        <v>6298</v>
      </c>
      <c r="J10128" s="3" t="str">
        <f>IF($B10128="SINAPI",IF(ISNUMBER(MATCH(Banco!$C10128,Analitico!$A:$A,0)),INDEX(Analitico!E:E,MATCH(Banco!$C10128,Analitico!$A:$A,0))&amp;"%",""),"")</f>
        <v/>
      </c>
      <c r="K10128" s="3" t="str">
        <f>IF($B10128="SINAPI",IF(ISNUMBER(MATCH(Banco!$C10128,Analitico!$A:$A,0)),INDEX(Analitico!F:F,MATCH(Banco!$C10128,Analitico!$A:$A,0))&amp;"%",""),"")</f>
        <v/>
      </c>
    </row>
    <row r="10129" spans="1:11" ht="22.5" x14ac:dyDescent="0.2">
      <c r="A10129" s="1" t="str">
        <f t="shared" si="159"/>
        <v>SINAPI 86894</v>
      </c>
      <c r="B10129" s="3" t="s">
        <v>21527</v>
      </c>
      <c r="C10129" s="3" t="s">
        <v>11371</v>
      </c>
      <c r="D10129" s="2" t="s">
        <v>18371</v>
      </c>
      <c r="E10129" s="3" t="s">
        <v>20622</v>
      </c>
      <c r="F10129" s="67" t="s">
        <v>39818</v>
      </c>
      <c r="G10129" s="67" t="s">
        <v>37014</v>
      </c>
      <c r="I10129" s="3" t="s">
        <v>6298</v>
      </c>
      <c r="J10129" s="3" t="str">
        <f>IF($B10129="SINAPI",IF(ISNUMBER(MATCH(Banco!$C10129,Analitico!$A:$A,0)),INDEX(Analitico!E:E,MATCH(Banco!$C10129,Analitico!$A:$A,0))&amp;"%",""),"")</f>
        <v/>
      </c>
      <c r="K10129" s="3" t="str">
        <f>IF($B10129="SINAPI",IF(ISNUMBER(MATCH(Banco!$C10129,Analitico!$A:$A,0)),INDEX(Analitico!F:F,MATCH(Banco!$C10129,Analitico!$A:$A,0))&amp;"%",""),"")</f>
        <v/>
      </c>
    </row>
    <row r="10130" spans="1:11" ht="22.5" x14ac:dyDescent="0.2">
      <c r="A10130" s="1" t="str">
        <f t="shared" si="159"/>
        <v>SINAPI 86895</v>
      </c>
      <c r="B10130" s="3" t="s">
        <v>21527</v>
      </c>
      <c r="C10130" s="3" t="s">
        <v>11372</v>
      </c>
      <c r="D10130" s="2" t="s">
        <v>18372</v>
      </c>
      <c r="E10130" s="3" t="s">
        <v>20622</v>
      </c>
      <c r="F10130" s="67" t="s">
        <v>39819</v>
      </c>
      <c r="G10130" s="67" t="s">
        <v>37015</v>
      </c>
      <c r="I10130" s="3" t="s">
        <v>6298</v>
      </c>
      <c r="J10130" s="3" t="str">
        <f>IF($B10130="SINAPI",IF(ISNUMBER(MATCH(Banco!$C10130,Analitico!$A:$A,0)),INDEX(Analitico!E:E,MATCH(Banco!$C10130,Analitico!$A:$A,0))&amp;"%",""),"")</f>
        <v/>
      </c>
      <c r="K10130" s="3" t="str">
        <f>IF($B10130="SINAPI",IF(ISNUMBER(MATCH(Banco!$C10130,Analitico!$A:$A,0)),INDEX(Analitico!F:F,MATCH(Banco!$C10130,Analitico!$A:$A,0))&amp;"%",""),"")</f>
        <v/>
      </c>
    </row>
    <row r="10131" spans="1:11" ht="22.5" x14ac:dyDescent="0.2">
      <c r="A10131" s="1" t="str">
        <f t="shared" si="159"/>
        <v>SINAPI 86899</v>
      </c>
      <c r="B10131" s="3" t="s">
        <v>21527</v>
      </c>
      <c r="C10131" s="3" t="s">
        <v>11373</v>
      </c>
      <c r="D10131" s="2" t="s">
        <v>18373</v>
      </c>
      <c r="E10131" s="3" t="s">
        <v>20622</v>
      </c>
      <c r="F10131" s="67" t="s">
        <v>39820</v>
      </c>
      <c r="G10131" s="67" t="s">
        <v>37016</v>
      </c>
      <c r="I10131" s="3" t="s">
        <v>6298</v>
      </c>
      <c r="J10131" s="3" t="str">
        <f>IF($B10131="SINAPI",IF(ISNUMBER(MATCH(Banco!$C10131,Analitico!$A:$A,0)),INDEX(Analitico!E:E,MATCH(Banco!$C10131,Analitico!$A:$A,0))&amp;"%",""),"")</f>
        <v/>
      </c>
      <c r="K10131" s="3" t="str">
        <f>IF($B10131="SINAPI",IF(ISNUMBER(MATCH(Banco!$C10131,Analitico!$A:$A,0)),INDEX(Analitico!F:F,MATCH(Banco!$C10131,Analitico!$A:$A,0))&amp;"%",""),"")</f>
        <v/>
      </c>
    </row>
    <row r="10132" spans="1:11" x14ac:dyDescent="0.2">
      <c r="A10132" s="1" t="str">
        <f t="shared" si="159"/>
        <v>SINAPI 86900</v>
      </c>
      <c r="B10132" s="3" t="s">
        <v>21527</v>
      </c>
      <c r="C10132" s="3" t="s">
        <v>11374</v>
      </c>
      <c r="D10132" s="2" t="s">
        <v>18374</v>
      </c>
      <c r="E10132" s="3" t="s">
        <v>20622</v>
      </c>
      <c r="F10132" s="67" t="s">
        <v>39821</v>
      </c>
      <c r="G10132" s="67" t="s">
        <v>35299</v>
      </c>
      <c r="I10132" s="3" t="s">
        <v>6298</v>
      </c>
      <c r="J10132" s="3" t="str">
        <f>IF($B10132="SINAPI",IF(ISNUMBER(MATCH(Banco!$C10132,Analitico!$A:$A,0)),INDEX(Analitico!E:E,MATCH(Banco!$C10132,Analitico!$A:$A,0))&amp;"%",""),"")</f>
        <v/>
      </c>
      <c r="K10132" s="3" t="str">
        <f>IF($B10132="SINAPI",IF(ISNUMBER(MATCH(Banco!$C10132,Analitico!$A:$A,0)),INDEX(Analitico!F:F,MATCH(Banco!$C10132,Analitico!$A:$A,0))&amp;"%",""),"")</f>
        <v/>
      </c>
    </row>
    <row r="10133" spans="1:11" ht="22.5" x14ac:dyDescent="0.2">
      <c r="A10133" s="1" t="str">
        <f t="shared" si="159"/>
        <v>SINAPI 86901</v>
      </c>
      <c r="B10133" s="3" t="s">
        <v>21527</v>
      </c>
      <c r="C10133" s="3" t="s">
        <v>11375</v>
      </c>
      <c r="D10133" s="2" t="s">
        <v>18375</v>
      </c>
      <c r="E10133" s="3" t="s">
        <v>20622</v>
      </c>
      <c r="F10133" s="67" t="s">
        <v>39822</v>
      </c>
      <c r="G10133" s="67" t="s">
        <v>34977</v>
      </c>
      <c r="I10133" s="3" t="s">
        <v>6298</v>
      </c>
      <c r="J10133" s="3" t="str">
        <f>IF($B10133="SINAPI",IF(ISNUMBER(MATCH(Banco!$C10133,Analitico!$A:$A,0)),INDEX(Analitico!E:E,MATCH(Banco!$C10133,Analitico!$A:$A,0))&amp;"%",""),"")</f>
        <v/>
      </c>
      <c r="K10133" s="3" t="str">
        <f>IF($B10133="SINAPI",IF(ISNUMBER(MATCH(Banco!$C10133,Analitico!$A:$A,0)),INDEX(Analitico!F:F,MATCH(Banco!$C10133,Analitico!$A:$A,0))&amp;"%",""),"")</f>
        <v/>
      </c>
    </row>
    <row r="10134" spans="1:11" ht="22.5" x14ac:dyDescent="0.2">
      <c r="A10134" s="1" t="str">
        <f t="shared" si="159"/>
        <v>SINAPI 86902</v>
      </c>
      <c r="B10134" s="3" t="s">
        <v>21527</v>
      </c>
      <c r="C10134" s="3" t="s">
        <v>11376</v>
      </c>
      <c r="D10134" s="2" t="s">
        <v>18376</v>
      </c>
      <c r="E10134" s="3" t="s">
        <v>20622</v>
      </c>
      <c r="F10134" s="67" t="s">
        <v>39823</v>
      </c>
      <c r="G10134" s="67" t="s">
        <v>37017</v>
      </c>
      <c r="I10134" s="3" t="s">
        <v>6298</v>
      </c>
      <c r="J10134" s="3" t="str">
        <f>IF($B10134="SINAPI",IF(ISNUMBER(MATCH(Banco!$C10134,Analitico!$A:$A,0)),INDEX(Analitico!E:E,MATCH(Banco!$C10134,Analitico!$A:$A,0))&amp;"%",""),"")</f>
        <v/>
      </c>
      <c r="K10134" s="3" t="str">
        <f>IF($B10134="SINAPI",IF(ISNUMBER(MATCH(Banco!$C10134,Analitico!$A:$A,0)),INDEX(Analitico!F:F,MATCH(Banco!$C10134,Analitico!$A:$A,0))&amp;"%",""),"")</f>
        <v/>
      </c>
    </row>
    <row r="10135" spans="1:11" ht="22.5" x14ac:dyDescent="0.2">
      <c r="A10135" s="1" t="str">
        <f t="shared" si="159"/>
        <v>SINAPI 86903</v>
      </c>
      <c r="B10135" s="3" t="s">
        <v>21527</v>
      </c>
      <c r="C10135" s="3" t="s">
        <v>11377</v>
      </c>
      <c r="D10135" s="2" t="s">
        <v>18377</v>
      </c>
      <c r="E10135" s="3" t="s">
        <v>20622</v>
      </c>
      <c r="F10135" s="67" t="s">
        <v>39824</v>
      </c>
      <c r="G10135" s="67" t="s">
        <v>32279</v>
      </c>
      <c r="I10135" s="3" t="s">
        <v>6298</v>
      </c>
      <c r="J10135" s="3" t="str">
        <f>IF($B10135="SINAPI",IF(ISNUMBER(MATCH(Banco!$C10135,Analitico!$A:$A,0)),INDEX(Analitico!E:E,MATCH(Banco!$C10135,Analitico!$A:$A,0))&amp;"%",""),"")</f>
        <v/>
      </c>
      <c r="K10135" s="3" t="str">
        <f>IF($B10135="SINAPI",IF(ISNUMBER(MATCH(Banco!$C10135,Analitico!$A:$A,0)),INDEX(Analitico!F:F,MATCH(Banco!$C10135,Analitico!$A:$A,0))&amp;"%",""),"")</f>
        <v/>
      </c>
    </row>
    <row r="10136" spans="1:11" ht="22.5" x14ac:dyDescent="0.2">
      <c r="A10136" s="1" t="str">
        <f t="shared" si="159"/>
        <v>SINAPI 86904</v>
      </c>
      <c r="B10136" s="3" t="s">
        <v>21527</v>
      </c>
      <c r="C10136" s="3" t="s">
        <v>11378</v>
      </c>
      <c r="D10136" s="2" t="s">
        <v>18378</v>
      </c>
      <c r="E10136" s="3" t="s">
        <v>20622</v>
      </c>
      <c r="F10136" s="67" t="s">
        <v>39825</v>
      </c>
      <c r="G10136" s="67" t="s">
        <v>37018</v>
      </c>
      <c r="I10136" s="3" t="s">
        <v>6298</v>
      </c>
      <c r="J10136" s="3" t="str">
        <f>IF($B10136="SINAPI",IF(ISNUMBER(MATCH(Banco!$C10136,Analitico!$A:$A,0)),INDEX(Analitico!E:E,MATCH(Banco!$C10136,Analitico!$A:$A,0))&amp;"%",""),"")</f>
        <v/>
      </c>
      <c r="K10136" s="3" t="str">
        <f>IF($B10136="SINAPI",IF(ISNUMBER(MATCH(Banco!$C10136,Analitico!$A:$A,0)),INDEX(Analitico!F:F,MATCH(Banco!$C10136,Analitico!$A:$A,0))&amp;"%",""),"")</f>
        <v/>
      </c>
    </row>
    <row r="10137" spans="1:11" x14ac:dyDescent="0.2">
      <c r="A10137" s="1" t="str">
        <f t="shared" si="159"/>
        <v>SINAPI 86905</v>
      </c>
      <c r="B10137" s="3" t="s">
        <v>21527</v>
      </c>
      <c r="C10137" s="3" t="s">
        <v>11379</v>
      </c>
      <c r="D10137" s="2" t="s">
        <v>18379</v>
      </c>
      <c r="E10137" s="3" t="s">
        <v>20622</v>
      </c>
      <c r="F10137" s="67" t="s">
        <v>39826</v>
      </c>
      <c r="G10137" s="67" t="s">
        <v>37019</v>
      </c>
      <c r="I10137" s="3" t="s">
        <v>6298</v>
      </c>
      <c r="J10137" s="3" t="str">
        <f>IF($B10137="SINAPI",IF(ISNUMBER(MATCH(Banco!$C10137,Analitico!$A:$A,0)),INDEX(Analitico!E:E,MATCH(Banco!$C10137,Analitico!$A:$A,0))&amp;"%",""),"")</f>
        <v/>
      </c>
      <c r="K10137" s="3" t="str">
        <f>IF($B10137="SINAPI",IF(ISNUMBER(MATCH(Banco!$C10137,Analitico!$A:$A,0)),INDEX(Analitico!F:F,MATCH(Banco!$C10137,Analitico!$A:$A,0))&amp;"%",""),"")</f>
        <v/>
      </c>
    </row>
    <row r="10138" spans="1:11" ht="22.5" x14ac:dyDescent="0.2">
      <c r="A10138" s="1" t="str">
        <f t="shared" si="159"/>
        <v>SINAPI 86906</v>
      </c>
      <c r="B10138" s="3" t="s">
        <v>21527</v>
      </c>
      <c r="C10138" s="3" t="s">
        <v>11380</v>
      </c>
      <c r="D10138" s="2" t="s">
        <v>18380</v>
      </c>
      <c r="E10138" s="3" t="s">
        <v>20622</v>
      </c>
      <c r="F10138" s="67" t="s">
        <v>31994</v>
      </c>
      <c r="G10138" s="67" t="s">
        <v>29765</v>
      </c>
      <c r="I10138" s="3" t="s">
        <v>41</v>
      </c>
      <c r="J10138" s="3" t="str">
        <f>IF($B10138="SINAPI",IF(ISNUMBER(MATCH(Banco!$C10138,Analitico!$A:$A,0)),INDEX(Analitico!E:E,MATCH(Banco!$C10138,Analitico!$A:$A,0))&amp;"%",""),"")</f>
        <v/>
      </c>
      <c r="K10138" s="3" t="str">
        <f>IF($B10138="SINAPI",IF(ISNUMBER(MATCH(Banco!$C10138,Analitico!$A:$A,0)),INDEX(Analitico!F:F,MATCH(Banco!$C10138,Analitico!$A:$A,0))&amp;"%",""),"")</f>
        <v/>
      </c>
    </row>
    <row r="10139" spans="1:11" ht="22.5" x14ac:dyDescent="0.2">
      <c r="A10139" s="1" t="str">
        <f t="shared" si="159"/>
        <v>SINAPI 86908</v>
      </c>
      <c r="B10139" s="3" t="s">
        <v>21527</v>
      </c>
      <c r="C10139" s="3" t="s">
        <v>11381</v>
      </c>
      <c r="D10139" s="2" t="s">
        <v>18381</v>
      </c>
      <c r="E10139" s="3" t="s">
        <v>20622</v>
      </c>
      <c r="F10139" s="67" t="s">
        <v>39827</v>
      </c>
      <c r="G10139" s="67" t="s">
        <v>37011</v>
      </c>
      <c r="I10139" s="3" t="s">
        <v>6298</v>
      </c>
      <c r="J10139" s="3" t="str">
        <f>IF($B10139="SINAPI",IF(ISNUMBER(MATCH(Banco!$C10139,Analitico!$A:$A,0)),INDEX(Analitico!E:E,MATCH(Banco!$C10139,Analitico!$A:$A,0))&amp;"%",""),"")</f>
        <v/>
      </c>
      <c r="K10139" s="3" t="str">
        <f>IF($B10139="SINAPI",IF(ISNUMBER(MATCH(Banco!$C10139,Analitico!$A:$A,0)),INDEX(Analitico!F:F,MATCH(Banco!$C10139,Analitico!$A:$A,0))&amp;"%",""),"")</f>
        <v/>
      </c>
    </row>
    <row r="10140" spans="1:11" ht="22.5" x14ac:dyDescent="0.2">
      <c r="A10140" s="1" t="str">
        <f t="shared" si="159"/>
        <v>SINAPI 86909</v>
      </c>
      <c r="B10140" s="3" t="s">
        <v>21527</v>
      </c>
      <c r="C10140" s="3" t="s">
        <v>11382</v>
      </c>
      <c r="D10140" s="2" t="s">
        <v>18382</v>
      </c>
      <c r="E10140" s="3" t="s">
        <v>20622</v>
      </c>
      <c r="F10140" s="67" t="s">
        <v>39828</v>
      </c>
      <c r="G10140" s="67" t="s">
        <v>37020</v>
      </c>
      <c r="I10140" s="3" t="s">
        <v>6298</v>
      </c>
      <c r="J10140" s="3" t="str">
        <f>IF($B10140="SINAPI",IF(ISNUMBER(MATCH(Banco!$C10140,Analitico!$A:$A,0)),INDEX(Analitico!E:E,MATCH(Banco!$C10140,Analitico!$A:$A,0))&amp;"%",""),"")</f>
        <v/>
      </c>
      <c r="K10140" s="3" t="str">
        <f>IF($B10140="SINAPI",IF(ISNUMBER(MATCH(Banco!$C10140,Analitico!$A:$A,0)),INDEX(Analitico!F:F,MATCH(Banco!$C10140,Analitico!$A:$A,0))&amp;"%",""),"")</f>
        <v/>
      </c>
    </row>
    <row r="10141" spans="1:11" ht="22.5" x14ac:dyDescent="0.2">
      <c r="A10141" s="1" t="str">
        <f t="shared" si="159"/>
        <v>SINAPI 86910</v>
      </c>
      <c r="B10141" s="3" t="s">
        <v>21527</v>
      </c>
      <c r="C10141" s="3" t="s">
        <v>11383</v>
      </c>
      <c r="D10141" s="2" t="s">
        <v>18383</v>
      </c>
      <c r="E10141" s="3" t="s">
        <v>20622</v>
      </c>
      <c r="F10141" s="67" t="s">
        <v>29590</v>
      </c>
      <c r="G10141" s="67" t="s">
        <v>5925</v>
      </c>
      <c r="I10141" s="3" t="s">
        <v>6298</v>
      </c>
      <c r="J10141" s="3" t="str">
        <f>IF($B10141="SINAPI",IF(ISNUMBER(MATCH(Banco!$C10141,Analitico!$A:$A,0)),INDEX(Analitico!E:E,MATCH(Banco!$C10141,Analitico!$A:$A,0))&amp;"%",""),"")</f>
        <v/>
      </c>
      <c r="K10141" s="3" t="str">
        <f>IF($B10141="SINAPI",IF(ISNUMBER(MATCH(Banco!$C10141,Analitico!$A:$A,0)),INDEX(Analitico!F:F,MATCH(Banco!$C10141,Analitico!$A:$A,0))&amp;"%",""),"")</f>
        <v/>
      </c>
    </row>
    <row r="10142" spans="1:11" ht="22.5" x14ac:dyDescent="0.2">
      <c r="A10142" s="1" t="str">
        <f t="shared" si="159"/>
        <v>SINAPI 86911</v>
      </c>
      <c r="B10142" s="3" t="s">
        <v>21527</v>
      </c>
      <c r="C10142" s="3" t="s">
        <v>11384</v>
      </c>
      <c r="D10142" s="2" t="s">
        <v>18384</v>
      </c>
      <c r="E10142" s="3" t="s">
        <v>20622</v>
      </c>
      <c r="F10142" s="67" t="s">
        <v>21804</v>
      </c>
      <c r="G10142" s="67" t="s">
        <v>37021</v>
      </c>
      <c r="I10142" s="3" t="s">
        <v>6298</v>
      </c>
      <c r="J10142" s="3" t="str">
        <f>IF($B10142="SINAPI",IF(ISNUMBER(MATCH(Banco!$C10142,Analitico!$A:$A,0)),INDEX(Analitico!E:E,MATCH(Banco!$C10142,Analitico!$A:$A,0))&amp;"%",""),"")</f>
        <v/>
      </c>
      <c r="K10142" s="3" t="str">
        <f>IF($B10142="SINAPI",IF(ISNUMBER(MATCH(Banco!$C10142,Analitico!$A:$A,0)),INDEX(Analitico!F:F,MATCH(Banco!$C10142,Analitico!$A:$A,0))&amp;"%",""),"")</f>
        <v/>
      </c>
    </row>
    <row r="10143" spans="1:11" x14ac:dyDescent="0.2">
      <c r="A10143" s="1" t="str">
        <f t="shared" si="159"/>
        <v>SINAPI 86913</v>
      </c>
      <c r="B10143" s="3" t="s">
        <v>21527</v>
      </c>
      <c r="C10143" s="3" t="s">
        <v>11385</v>
      </c>
      <c r="D10143" s="2" t="s">
        <v>18385</v>
      </c>
      <c r="E10143" s="3" t="s">
        <v>20622</v>
      </c>
      <c r="F10143" s="67" t="s">
        <v>20845</v>
      </c>
      <c r="G10143" s="67" t="s">
        <v>37022</v>
      </c>
      <c r="I10143" s="3" t="s">
        <v>6298</v>
      </c>
      <c r="J10143" s="3" t="str">
        <f>IF($B10143="SINAPI",IF(ISNUMBER(MATCH(Banco!$C10143,Analitico!$A:$A,0)),INDEX(Analitico!E:E,MATCH(Banco!$C10143,Analitico!$A:$A,0))&amp;"%",""),"")</f>
        <v/>
      </c>
      <c r="K10143" s="3" t="str">
        <f>IF($B10143="SINAPI",IF(ISNUMBER(MATCH(Banco!$C10143,Analitico!$A:$A,0)),INDEX(Analitico!F:F,MATCH(Banco!$C10143,Analitico!$A:$A,0))&amp;"%",""),"")</f>
        <v/>
      </c>
    </row>
    <row r="10144" spans="1:11" x14ac:dyDescent="0.2">
      <c r="A10144" s="1" t="str">
        <f t="shared" si="159"/>
        <v>SINAPI 86914</v>
      </c>
      <c r="B10144" s="3" t="s">
        <v>21527</v>
      </c>
      <c r="C10144" s="3" t="s">
        <v>11386</v>
      </c>
      <c r="D10144" s="2" t="s">
        <v>18386</v>
      </c>
      <c r="E10144" s="3" t="s">
        <v>20622</v>
      </c>
      <c r="F10144" s="67" t="s">
        <v>29674</v>
      </c>
      <c r="G10144" s="67" t="s">
        <v>37023</v>
      </c>
      <c r="I10144" s="3" t="s">
        <v>6298</v>
      </c>
      <c r="J10144" s="3" t="str">
        <f>IF($B10144="SINAPI",IF(ISNUMBER(MATCH(Banco!$C10144,Analitico!$A:$A,0)),INDEX(Analitico!E:E,MATCH(Banco!$C10144,Analitico!$A:$A,0))&amp;"%",""),"")</f>
        <v/>
      </c>
      <c r="K10144" s="3" t="str">
        <f>IF($B10144="SINAPI",IF(ISNUMBER(MATCH(Banco!$C10144,Analitico!$A:$A,0)),INDEX(Analitico!F:F,MATCH(Banco!$C10144,Analitico!$A:$A,0))&amp;"%",""),"")</f>
        <v/>
      </c>
    </row>
    <row r="10145" spans="1:11" ht="22.5" x14ac:dyDescent="0.2">
      <c r="A10145" s="1" t="str">
        <f t="shared" si="159"/>
        <v>SINAPI 86915</v>
      </c>
      <c r="B10145" s="3" t="s">
        <v>21527</v>
      </c>
      <c r="C10145" s="3" t="s">
        <v>11387</v>
      </c>
      <c r="D10145" s="2" t="s">
        <v>18387</v>
      </c>
      <c r="E10145" s="3" t="s">
        <v>20622</v>
      </c>
      <c r="F10145" s="67" t="s">
        <v>36336</v>
      </c>
      <c r="G10145" s="67" t="s">
        <v>37024</v>
      </c>
      <c r="I10145" s="3" t="s">
        <v>6298</v>
      </c>
      <c r="J10145" s="3" t="str">
        <f>IF($B10145="SINAPI",IF(ISNUMBER(MATCH(Banco!$C10145,Analitico!$A:$A,0)),INDEX(Analitico!E:E,MATCH(Banco!$C10145,Analitico!$A:$A,0))&amp;"%",""),"")</f>
        <v/>
      </c>
      <c r="K10145" s="3" t="str">
        <f>IF($B10145="SINAPI",IF(ISNUMBER(MATCH(Banco!$C10145,Analitico!$A:$A,0)),INDEX(Analitico!F:F,MATCH(Banco!$C10145,Analitico!$A:$A,0))&amp;"%",""),"")</f>
        <v/>
      </c>
    </row>
    <row r="10146" spans="1:11" x14ac:dyDescent="0.2">
      <c r="A10146" s="1" t="str">
        <f t="shared" si="159"/>
        <v>SINAPI 86916</v>
      </c>
      <c r="B10146" s="3" t="s">
        <v>21527</v>
      </c>
      <c r="C10146" s="3" t="s">
        <v>11388</v>
      </c>
      <c r="D10146" s="2" t="s">
        <v>18388</v>
      </c>
      <c r="E10146" s="3" t="s">
        <v>20622</v>
      </c>
      <c r="F10146" s="67" t="s">
        <v>4763</v>
      </c>
      <c r="G10146" s="67" t="s">
        <v>33591</v>
      </c>
      <c r="I10146" s="3" t="s">
        <v>6298</v>
      </c>
      <c r="J10146" s="3" t="str">
        <f>IF($B10146="SINAPI",IF(ISNUMBER(MATCH(Banco!$C10146,Analitico!$A:$A,0)),INDEX(Analitico!E:E,MATCH(Banco!$C10146,Analitico!$A:$A,0))&amp;"%",""),"")</f>
        <v/>
      </c>
      <c r="K10146" s="3" t="str">
        <f>IF($B10146="SINAPI",IF(ISNUMBER(MATCH(Banco!$C10146,Analitico!$A:$A,0)),INDEX(Analitico!F:F,MATCH(Banco!$C10146,Analitico!$A:$A,0))&amp;"%",""),"")</f>
        <v/>
      </c>
    </row>
    <row r="10147" spans="1:11" ht="22.5" x14ac:dyDescent="0.2">
      <c r="A10147" s="1" t="str">
        <f t="shared" ref="A10147:A10210" si="160">CONCATENAR</f>
        <v>SINAPI 86919</v>
      </c>
      <c r="B10147" s="3" t="s">
        <v>21527</v>
      </c>
      <c r="C10147" s="3" t="s">
        <v>11389</v>
      </c>
      <c r="D10147" s="2" t="s">
        <v>18389</v>
      </c>
      <c r="E10147" s="3" t="s">
        <v>20622</v>
      </c>
      <c r="F10147" s="67" t="s">
        <v>39829</v>
      </c>
      <c r="G10147" s="67" t="s">
        <v>37025</v>
      </c>
      <c r="I10147" s="3" t="s">
        <v>6298</v>
      </c>
      <c r="J10147" s="3" t="str">
        <f>IF($B10147="SINAPI",IF(ISNUMBER(MATCH(Banco!$C10147,Analitico!$A:$A,0)),INDEX(Analitico!E:E,MATCH(Banco!$C10147,Analitico!$A:$A,0))&amp;"%",""),"")</f>
        <v/>
      </c>
      <c r="K10147" s="3" t="str">
        <f>IF($B10147="SINAPI",IF(ISNUMBER(MATCH(Banco!$C10147,Analitico!$A:$A,0)),INDEX(Analitico!F:F,MATCH(Banco!$C10147,Analitico!$A:$A,0))&amp;"%",""),"")</f>
        <v/>
      </c>
    </row>
    <row r="10148" spans="1:11" ht="22.5" x14ac:dyDescent="0.2">
      <c r="A10148" s="1" t="str">
        <f t="shared" si="160"/>
        <v>SINAPI 86920</v>
      </c>
      <c r="B10148" s="3" t="s">
        <v>21527</v>
      </c>
      <c r="C10148" s="3" t="s">
        <v>11390</v>
      </c>
      <c r="D10148" s="2" t="s">
        <v>18390</v>
      </c>
      <c r="E10148" s="3" t="s">
        <v>20622</v>
      </c>
      <c r="F10148" s="67" t="s">
        <v>39830</v>
      </c>
      <c r="G10148" s="67" t="s">
        <v>37026</v>
      </c>
      <c r="I10148" s="3" t="s">
        <v>6298</v>
      </c>
      <c r="J10148" s="3" t="str">
        <f>IF($B10148="SINAPI",IF(ISNUMBER(MATCH(Banco!$C10148,Analitico!$A:$A,0)),INDEX(Analitico!E:E,MATCH(Banco!$C10148,Analitico!$A:$A,0))&amp;"%",""),"")</f>
        <v/>
      </c>
      <c r="K10148" s="3" t="str">
        <f>IF($B10148="SINAPI",IF(ISNUMBER(MATCH(Banco!$C10148,Analitico!$A:$A,0)),INDEX(Analitico!F:F,MATCH(Banco!$C10148,Analitico!$A:$A,0))&amp;"%",""),"")</f>
        <v/>
      </c>
    </row>
    <row r="10149" spans="1:11" ht="22.5" x14ac:dyDescent="0.2">
      <c r="A10149" s="1" t="str">
        <f t="shared" si="160"/>
        <v>SINAPI 86921</v>
      </c>
      <c r="B10149" s="3" t="s">
        <v>21527</v>
      </c>
      <c r="C10149" s="3" t="s">
        <v>11391</v>
      </c>
      <c r="D10149" s="2" t="s">
        <v>18391</v>
      </c>
      <c r="E10149" s="3" t="s">
        <v>20622</v>
      </c>
      <c r="F10149" s="67" t="s">
        <v>39831</v>
      </c>
      <c r="G10149" s="67" t="s">
        <v>37027</v>
      </c>
      <c r="I10149" s="3" t="s">
        <v>6298</v>
      </c>
      <c r="J10149" s="3" t="str">
        <f>IF($B10149="SINAPI",IF(ISNUMBER(MATCH(Banco!$C10149,Analitico!$A:$A,0)),INDEX(Analitico!E:E,MATCH(Banco!$C10149,Analitico!$A:$A,0))&amp;"%",""),"")</f>
        <v/>
      </c>
      <c r="K10149" s="3" t="str">
        <f>IF($B10149="SINAPI",IF(ISNUMBER(MATCH(Banco!$C10149,Analitico!$A:$A,0)),INDEX(Analitico!F:F,MATCH(Banco!$C10149,Analitico!$A:$A,0))&amp;"%",""),"")</f>
        <v/>
      </c>
    </row>
    <row r="10150" spans="1:11" ht="22.5" x14ac:dyDescent="0.2">
      <c r="A10150" s="1" t="str">
        <f t="shared" si="160"/>
        <v>SINAPI 86922</v>
      </c>
      <c r="B10150" s="3" t="s">
        <v>21527</v>
      </c>
      <c r="C10150" s="3" t="s">
        <v>11392</v>
      </c>
      <c r="D10150" s="2" t="s">
        <v>18392</v>
      </c>
      <c r="E10150" s="3" t="s">
        <v>20622</v>
      </c>
      <c r="F10150" s="67" t="s">
        <v>39832</v>
      </c>
      <c r="G10150" s="67" t="s">
        <v>37028</v>
      </c>
      <c r="I10150" s="3" t="s">
        <v>6298</v>
      </c>
      <c r="J10150" s="3" t="str">
        <f>IF($B10150="SINAPI",IF(ISNUMBER(MATCH(Banco!$C10150,Analitico!$A:$A,0)),INDEX(Analitico!E:E,MATCH(Banco!$C10150,Analitico!$A:$A,0))&amp;"%",""),"")</f>
        <v/>
      </c>
      <c r="K10150" s="3" t="str">
        <f>IF($B10150="SINAPI",IF(ISNUMBER(MATCH(Banco!$C10150,Analitico!$A:$A,0)),INDEX(Analitico!F:F,MATCH(Banco!$C10150,Analitico!$A:$A,0))&amp;"%",""),"")</f>
        <v/>
      </c>
    </row>
    <row r="10151" spans="1:11" ht="22.5" x14ac:dyDescent="0.2">
      <c r="A10151" s="1" t="str">
        <f t="shared" si="160"/>
        <v>SINAPI 86923</v>
      </c>
      <c r="B10151" s="3" t="s">
        <v>21527</v>
      </c>
      <c r="C10151" s="3" t="s">
        <v>11393</v>
      </c>
      <c r="D10151" s="2" t="s">
        <v>18393</v>
      </c>
      <c r="E10151" s="3" t="s">
        <v>20622</v>
      </c>
      <c r="F10151" s="67" t="s">
        <v>39833</v>
      </c>
      <c r="G10151" s="67" t="s">
        <v>37029</v>
      </c>
      <c r="I10151" s="3" t="s">
        <v>6298</v>
      </c>
      <c r="J10151" s="3" t="str">
        <f>IF($B10151="SINAPI",IF(ISNUMBER(MATCH(Banco!$C10151,Analitico!$A:$A,0)),INDEX(Analitico!E:E,MATCH(Banco!$C10151,Analitico!$A:$A,0))&amp;"%",""),"")</f>
        <v/>
      </c>
      <c r="K10151" s="3" t="str">
        <f>IF($B10151="SINAPI",IF(ISNUMBER(MATCH(Banco!$C10151,Analitico!$A:$A,0)),INDEX(Analitico!F:F,MATCH(Banco!$C10151,Analitico!$A:$A,0))&amp;"%",""),"")</f>
        <v/>
      </c>
    </row>
    <row r="10152" spans="1:11" ht="22.5" x14ac:dyDescent="0.2">
      <c r="A10152" s="1" t="str">
        <f t="shared" si="160"/>
        <v>SINAPI 86924</v>
      </c>
      <c r="B10152" s="3" t="s">
        <v>21527</v>
      </c>
      <c r="C10152" s="3" t="s">
        <v>11394</v>
      </c>
      <c r="D10152" s="2" t="s">
        <v>18394</v>
      </c>
      <c r="E10152" s="3" t="s">
        <v>20622</v>
      </c>
      <c r="F10152" s="67" t="s">
        <v>32017</v>
      </c>
      <c r="G10152" s="67" t="s">
        <v>37030</v>
      </c>
      <c r="I10152" s="3" t="s">
        <v>6298</v>
      </c>
      <c r="J10152" s="3" t="str">
        <f>IF($B10152="SINAPI",IF(ISNUMBER(MATCH(Banco!$C10152,Analitico!$A:$A,0)),INDEX(Analitico!E:E,MATCH(Banco!$C10152,Analitico!$A:$A,0))&amp;"%",""),"")</f>
        <v/>
      </c>
      <c r="K10152" s="3" t="str">
        <f>IF($B10152="SINAPI",IF(ISNUMBER(MATCH(Banco!$C10152,Analitico!$A:$A,0)),INDEX(Analitico!F:F,MATCH(Banco!$C10152,Analitico!$A:$A,0))&amp;"%",""),"")</f>
        <v/>
      </c>
    </row>
    <row r="10153" spans="1:11" ht="22.5" x14ac:dyDescent="0.2">
      <c r="A10153" s="1" t="str">
        <f t="shared" si="160"/>
        <v>SINAPI 86925</v>
      </c>
      <c r="B10153" s="3" t="s">
        <v>21527</v>
      </c>
      <c r="C10153" s="3" t="s">
        <v>11395</v>
      </c>
      <c r="D10153" s="2" t="s">
        <v>18395</v>
      </c>
      <c r="E10153" s="3" t="s">
        <v>20622</v>
      </c>
      <c r="F10153" s="67" t="s">
        <v>39834</v>
      </c>
      <c r="G10153" s="67" t="s">
        <v>37031</v>
      </c>
      <c r="I10153" s="3" t="s">
        <v>6298</v>
      </c>
      <c r="J10153" s="3" t="str">
        <f>IF($B10153="SINAPI",IF(ISNUMBER(MATCH(Banco!$C10153,Analitico!$A:$A,0)),INDEX(Analitico!E:E,MATCH(Banco!$C10153,Analitico!$A:$A,0))&amp;"%",""),"")</f>
        <v/>
      </c>
      <c r="K10153" s="3" t="str">
        <f>IF($B10153="SINAPI",IF(ISNUMBER(MATCH(Banco!$C10153,Analitico!$A:$A,0)),INDEX(Analitico!F:F,MATCH(Banco!$C10153,Analitico!$A:$A,0))&amp;"%",""),"")</f>
        <v/>
      </c>
    </row>
    <row r="10154" spans="1:11" ht="22.5" x14ac:dyDescent="0.2">
      <c r="A10154" s="1" t="str">
        <f t="shared" si="160"/>
        <v>SINAPI 86926</v>
      </c>
      <c r="B10154" s="3" t="s">
        <v>21527</v>
      </c>
      <c r="C10154" s="3" t="s">
        <v>11396</v>
      </c>
      <c r="D10154" s="2" t="s">
        <v>18396</v>
      </c>
      <c r="E10154" s="3" t="s">
        <v>20622</v>
      </c>
      <c r="F10154" s="67" t="s">
        <v>39835</v>
      </c>
      <c r="G10154" s="67" t="s">
        <v>37032</v>
      </c>
      <c r="I10154" s="3" t="s">
        <v>6298</v>
      </c>
      <c r="J10154" s="3" t="str">
        <f>IF($B10154="SINAPI",IF(ISNUMBER(MATCH(Banco!$C10154,Analitico!$A:$A,0)),INDEX(Analitico!E:E,MATCH(Banco!$C10154,Analitico!$A:$A,0))&amp;"%",""),"")</f>
        <v/>
      </c>
      <c r="K10154" s="3" t="str">
        <f>IF($B10154="SINAPI",IF(ISNUMBER(MATCH(Banco!$C10154,Analitico!$A:$A,0)),INDEX(Analitico!F:F,MATCH(Banco!$C10154,Analitico!$A:$A,0))&amp;"%",""),"")</f>
        <v/>
      </c>
    </row>
    <row r="10155" spans="1:11" ht="22.5" x14ac:dyDescent="0.2">
      <c r="A10155" s="1" t="str">
        <f t="shared" si="160"/>
        <v>SINAPI 86927</v>
      </c>
      <c r="B10155" s="3" t="s">
        <v>21527</v>
      </c>
      <c r="C10155" s="3" t="s">
        <v>11397</v>
      </c>
      <c r="D10155" s="2" t="s">
        <v>18397</v>
      </c>
      <c r="E10155" s="3" t="s">
        <v>20622</v>
      </c>
      <c r="F10155" s="67" t="s">
        <v>39836</v>
      </c>
      <c r="G10155" s="67" t="s">
        <v>37033</v>
      </c>
      <c r="I10155" s="3" t="s">
        <v>6298</v>
      </c>
      <c r="J10155" s="3" t="str">
        <f>IF($B10155="SINAPI",IF(ISNUMBER(MATCH(Banco!$C10155,Analitico!$A:$A,0)),INDEX(Analitico!E:E,MATCH(Banco!$C10155,Analitico!$A:$A,0))&amp;"%",""),"")</f>
        <v/>
      </c>
      <c r="K10155" s="3" t="str">
        <f>IF($B10155="SINAPI",IF(ISNUMBER(MATCH(Banco!$C10155,Analitico!$A:$A,0)),INDEX(Analitico!F:F,MATCH(Banco!$C10155,Analitico!$A:$A,0))&amp;"%",""),"")</f>
        <v/>
      </c>
    </row>
    <row r="10156" spans="1:11" ht="22.5" x14ac:dyDescent="0.2">
      <c r="A10156" s="1" t="str">
        <f t="shared" si="160"/>
        <v>SINAPI 86928</v>
      </c>
      <c r="B10156" s="3" t="s">
        <v>21527</v>
      </c>
      <c r="C10156" s="3" t="s">
        <v>11398</v>
      </c>
      <c r="D10156" s="2" t="s">
        <v>18398</v>
      </c>
      <c r="E10156" s="3" t="s">
        <v>20622</v>
      </c>
      <c r="F10156" s="67" t="s">
        <v>39837</v>
      </c>
      <c r="G10156" s="67" t="s">
        <v>37034</v>
      </c>
      <c r="I10156" s="3" t="s">
        <v>6298</v>
      </c>
      <c r="J10156" s="3" t="str">
        <f>IF($B10156="SINAPI",IF(ISNUMBER(MATCH(Banco!$C10156,Analitico!$A:$A,0)),INDEX(Analitico!E:E,MATCH(Banco!$C10156,Analitico!$A:$A,0))&amp;"%",""),"")</f>
        <v/>
      </c>
      <c r="K10156" s="3" t="str">
        <f>IF($B10156="SINAPI",IF(ISNUMBER(MATCH(Banco!$C10156,Analitico!$A:$A,0)),INDEX(Analitico!F:F,MATCH(Banco!$C10156,Analitico!$A:$A,0))&amp;"%",""),"")</f>
        <v/>
      </c>
    </row>
    <row r="10157" spans="1:11" ht="22.5" x14ac:dyDescent="0.2">
      <c r="A10157" s="1" t="str">
        <f t="shared" si="160"/>
        <v>SINAPI 86929</v>
      </c>
      <c r="B10157" s="3" t="s">
        <v>21527</v>
      </c>
      <c r="C10157" s="3" t="s">
        <v>11399</v>
      </c>
      <c r="D10157" s="2" t="s">
        <v>18399</v>
      </c>
      <c r="E10157" s="3" t="s">
        <v>20622</v>
      </c>
      <c r="F10157" s="67" t="s">
        <v>39838</v>
      </c>
      <c r="G10157" s="67" t="s">
        <v>37035</v>
      </c>
      <c r="I10157" s="3" t="s">
        <v>6298</v>
      </c>
      <c r="J10157" s="3" t="str">
        <f>IF($B10157="SINAPI",IF(ISNUMBER(MATCH(Banco!$C10157,Analitico!$A:$A,0)),INDEX(Analitico!E:E,MATCH(Banco!$C10157,Analitico!$A:$A,0))&amp;"%",""),"")</f>
        <v/>
      </c>
      <c r="K10157" s="3" t="str">
        <f>IF($B10157="SINAPI",IF(ISNUMBER(MATCH(Banco!$C10157,Analitico!$A:$A,0)),INDEX(Analitico!F:F,MATCH(Banco!$C10157,Analitico!$A:$A,0))&amp;"%",""),"")</f>
        <v/>
      </c>
    </row>
    <row r="10158" spans="1:11" ht="22.5" x14ac:dyDescent="0.2">
      <c r="A10158" s="1" t="str">
        <f t="shared" si="160"/>
        <v>SINAPI 86930</v>
      </c>
      <c r="B10158" s="3" t="s">
        <v>21527</v>
      </c>
      <c r="C10158" s="3" t="s">
        <v>11400</v>
      </c>
      <c r="D10158" s="2" t="s">
        <v>18400</v>
      </c>
      <c r="E10158" s="3" t="s">
        <v>20622</v>
      </c>
      <c r="F10158" s="67" t="s">
        <v>39839</v>
      </c>
      <c r="G10158" s="67" t="s">
        <v>37036</v>
      </c>
      <c r="I10158" s="3" t="s">
        <v>6298</v>
      </c>
      <c r="J10158" s="3" t="str">
        <f>IF($B10158="SINAPI",IF(ISNUMBER(MATCH(Banco!$C10158,Analitico!$A:$A,0)),INDEX(Analitico!E:E,MATCH(Banco!$C10158,Analitico!$A:$A,0))&amp;"%",""),"")</f>
        <v/>
      </c>
      <c r="K10158" s="3" t="str">
        <f>IF($B10158="SINAPI",IF(ISNUMBER(MATCH(Banco!$C10158,Analitico!$A:$A,0)),INDEX(Analitico!F:F,MATCH(Banco!$C10158,Analitico!$A:$A,0))&amp;"%",""),"")</f>
        <v/>
      </c>
    </row>
    <row r="10159" spans="1:11" ht="22.5" x14ac:dyDescent="0.2">
      <c r="A10159" s="1" t="str">
        <f t="shared" si="160"/>
        <v>SINAPI 86931</v>
      </c>
      <c r="B10159" s="3" t="s">
        <v>21527</v>
      </c>
      <c r="C10159" s="3" t="s">
        <v>11401</v>
      </c>
      <c r="D10159" s="2" t="s">
        <v>18401</v>
      </c>
      <c r="E10159" s="3" t="s">
        <v>20622</v>
      </c>
      <c r="F10159" s="67" t="s">
        <v>39840</v>
      </c>
      <c r="G10159" s="67" t="s">
        <v>37037</v>
      </c>
      <c r="I10159" s="3" t="s">
        <v>6298</v>
      </c>
      <c r="J10159" s="3" t="str">
        <f>IF($B10159="SINAPI",IF(ISNUMBER(MATCH(Banco!$C10159,Analitico!$A:$A,0)),INDEX(Analitico!E:E,MATCH(Banco!$C10159,Analitico!$A:$A,0))&amp;"%",""),"")</f>
        <v/>
      </c>
      <c r="K10159" s="3" t="str">
        <f>IF($B10159="SINAPI",IF(ISNUMBER(MATCH(Banco!$C10159,Analitico!$A:$A,0)),INDEX(Analitico!F:F,MATCH(Banco!$C10159,Analitico!$A:$A,0))&amp;"%",""),"")</f>
        <v/>
      </c>
    </row>
    <row r="10160" spans="1:11" ht="22.5" x14ac:dyDescent="0.2">
      <c r="A10160" s="1" t="str">
        <f t="shared" si="160"/>
        <v>SINAPI 86932</v>
      </c>
      <c r="B10160" s="3" t="s">
        <v>21527</v>
      </c>
      <c r="C10160" s="3" t="s">
        <v>11402</v>
      </c>
      <c r="D10160" s="2" t="s">
        <v>18402</v>
      </c>
      <c r="E10160" s="3" t="s">
        <v>20622</v>
      </c>
      <c r="F10160" s="67" t="s">
        <v>39841</v>
      </c>
      <c r="G10160" s="67" t="s">
        <v>37038</v>
      </c>
      <c r="I10160" s="3" t="s">
        <v>6298</v>
      </c>
      <c r="J10160" s="3" t="str">
        <f>IF($B10160="SINAPI",IF(ISNUMBER(MATCH(Banco!$C10160,Analitico!$A:$A,0)),INDEX(Analitico!E:E,MATCH(Banco!$C10160,Analitico!$A:$A,0))&amp;"%",""),"")</f>
        <v/>
      </c>
      <c r="K10160" s="3" t="str">
        <f>IF($B10160="SINAPI",IF(ISNUMBER(MATCH(Banco!$C10160,Analitico!$A:$A,0)),INDEX(Analitico!F:F,MATCH(Banco!$C10160,Analitico!$A:$A,0))&amp;"%",""),"")</f>
        <v/>
      </c>
    </row>
    <row r="10161" spans="1:11" ht="33.75" x14ac:dyDescent="0.2">
      <c r="A10161" s="1" t="str">
        <f t="shared" si="160"/>
        <v>SINAPI 86933</v>
      </c>
      <c r="B10161" s="3" t="s">
        <v>21527</v>
      </c>
      <c r="C10161" s="3" t="s">
        <v>11403</v>
      </c>
      <c r="D10161" s="2" t="s">
        <v>18403</v>
      </c>
      <c r="E10161" s="3" t="s">
        <v>20622</v>
      </c>
      <c r="F10161" s="67" t="s">
        <v>39842</v>
      </c>
      <c r="G10161" s="67" t="s">
        <v>37039</v>
      </c>
      <c r="I10161" s="3" t="s">
        <v>6298</v>
      </c>
      <c r="J10161" s="3" t="str">
        <f>IF($B10161="SINAPI",IF(ISNUMBER(MATCH(Banco!$C10161,Analitico!$A:$A,0)),INDEX(Analitico!E:E,MATCH(Banco!$C10161,Analitico!$A:$A,0))&amp;"%",""),"")</f>
        <v/>
      </c>
      <c r="K10161" s="3" t="str">
        <f>IF($B10161="SINAPI",IF(ISNUMBER(MATCH(Banco!$C10161,Analitico!$A:$A,0)),INDEX(Analitico!F:F,MATCH(Banco!$C10161,Analitico!$A:$A,0))&amp;"%",""),"")</f>
        <v/>
      </c>
    </row>
    <row r="10162" spans="1:11" ht="33.75" x14ac:dyDescent="0.2">
      <c r="A10162" s="1" t="str">
        <f t="shared" si="160"/>
        <v>SINAPI 86934</v>
      </c>
      <c r="B10162" s="3" t="s">
        <v>21527</v>
      </c>
      <c r="C10162" s="3" t="s">
        <v>11404</v>
      </c>
      <c r="D10162" s="2" t="s">
        <v>18404</v>
      </c>
      <c r="E10162" s="3" t="s">
        <v>20622</v>
      </c>
      <c r="F10162" s="67" t="s">
        <v>39843</v>
      </c>
      <c r="G10162" s="67" t="s">
        <v>37040</v>
      </c>
      <c r="I10162" s="3" t="s">
        <v>6298</v>
      </c>
      <c r="J10162" s="3" t="str">
        <f>IF($B10162="SINAPI",IF(ISNUMBER(MATCH(Banco!$C10162,Analitico!$A:$A,0)),INDEX(Analitico!E:E,MATCH(Banco!$C10162,Analitico!$A:$A,0))&amp;"%",""),"")</f>
        <v/>
      </c>
      <c r="K10162" s="3" t="str">
        <f>IF($B10162="SINAPI",IF(ISNUMBER(MATCH(Banco!$C10162,Analitico!$A:$A,0)),INDEX(Analitico!F:F,MATCH(Banco!$C10162,Analitico!$A:$A,0))&amp;"%",""),"")</f>
        <v/>
      </c>
    </row>
    <row r="10163" spans="1:11" ht="22.5" x14ac:dyDescent="0.2">
      <c r="A10163" s="1" t="str">
        <f t="shared" si="160"/>
        <v>SINAPI 86935</v>
      </c>
      <c r="B10163" s="3" t="s">
        <v>21527</v>
      </c>
      <c r="C10163" s="3" t="s">
        <v>11405</v>
      </c>
      <c r="D10163" s="2" t="s">
        <v>18405</v>
      </c>
      <c r="E10163" s="3" t="s">
        <v>20622</v>
      </c>
      <c r="F10163" s="67" t="s">
        <v>39844</v>
      </c>
      <c r="G10163" s="67" t="s">
        <v>37041</v>
      </c>
      <c r="I10163" s="3" t="s">
        <v>6298</v>
      </c>
      <c r="J10163" s="3" t="str">
        <f>IF($B10163="SINAPI",IF(ISNUMBER(MATCH(Banco!$C10163,Analitico!$A:$A,0)),INDEX(Analitico!E:E,MATCH(Banco!$C10163,Analitico!$A:$A,0))&amp;"%",""),"")</f>
        <v/>
      </c>
      <c r="K10163" s="3" t="str">
        <f>IF($B10163="SINAPI",IF(ISNUMBER(MATCH(Banco!$C10163,Analitico!$A:$A,0)),INDEX(Analitico!F:F,MATCH(Banco!$C10163,Analitico!$A:$A,0))&amp;"%",""),"")</f>
        <v/>
      </c>
    </row>
    <row r="10164" spans="1:11" ht="22.5" x14ac:dyDescent="0.2">
      <c r="A10164" s="1" t="str">
        <f t="shared" si="160"/>
        <v>SINAPI 86936</v>
      </c>
      <c r="B10164" s="3" t="s">
        <v>21527</v>
      </c>
      <c r="C10164" s="3" t="s">
        <v>11406</v>
      </c>
      <c r="D10164" s="2" t="s">
        <v>18406</v>
      </c>
      <c r="E10164" s="3" t="s">
        <v>20622</v>
      </c>
      <c r="F10164" s="67" t="s">
        <v>39845</v>
      </c>
      <c r="G10164" s="67" t="s">
        <v>37042</v>
      </c>
      <c r="I10164" s="3" t="s">
        <v>6298</v>
      </c>
      <c r="J10164" s="3" t="str">
        <f>IF($B10164="SINAPI",IF(ISNUMBER(MATCH(Banco!$C10164,Analitico!$A:$A,0)),INDEX(Analitico!E:E,MATCH(Banco!$C10164,Analitico!$A:$A,0))&amp;"%",""),"")</f>
        <v/>
      </c>
      <c r="K10164" s="3" t="str">
        <f>IF($B10164="SINAPI",IF(ISNUMBER(MATCH(Banco!$C10164,Analitico!$A:$A,0)),INDEX(Analitico!F:F,MATCH(Banco!$C10164,Analitico!$A:$A,0))&amp;"%",""),"")</f>
        <v/>
      </c>
    </row>
    <row r="10165" spans="1:11" ht="22.5" x14ac:dyDescent="0.2">
      <c r="A10165" s="1" t="str">
        <f t="shared" si="160"/>
        <v>SINAPI 86937</v>
      </c>
      <c r="B10165" s="3" t="s">
        <v>21527</v>
      </c>
      <c r="C10165" s="3" t="s">
        <v>11407</v>
      </c>
      <c r="D10165" s="2" t="s">
        <v>18407</v>
      </c>
      <c r="E10165" s="3" t="s">
        <v>20622</v>
      </c>
      <c r="F10165" s="67" t="s">
        <v>6231</v>
      </c>
      <c r="G10165" s="67" t="s">
        <v>37043</v>
      </c>
      <c r="I10165" s="3" t="s">
        <v>6298</v>
      </c>
      <c r="J10165" s="3" t="str">
        <f>IF($B10165="SINAPI",IF(ISNUMBER(MATCH(Banco!$C10165,Analitico!$A:$A,0)),INDEX(Analitico!E:E,MATCH(Banco!$C10165,Analitico!$A:$A,0))&amp;"%",""),"")</f>
        <v/>
      </c>
      <c r="K10165" s="3" t="str">
        <f>IF($B10165="SINAPI",IF(ISNUMBER(MATCH(Banco!$C10165,Analitico!$A:$A,0)),INDEX(Analitico!F:F,MATCH(Banco!$C10165,Analitico!$A:$A,0))&amp;"%",""),"")</f>
        <v/>
      </c>
    </row>
    <row r="10166" spans="1:11" ht="22.5" x14ac:dyDescent="0.2">
      <c r="A10166" s="1" t="str">
        <f t="shared" si="160"/>
        <v>SINAPI 86938</v>
      </c>
      <c r="B10166" s="3" t="s">
        <v>21527</v>
      </c>
      <c r="C10166" s="3" t="s">
        <v>11408</v>
      </c>
      <c r="D10166" s="2" t="s">
        <v>18408</v>
      </c>
      <c r="E10166" s="3" t="s">
        <v>20622</v>
      </c>
      <c r="F10166" s="67" t="s">
        <v>39846</v>
      </c>
      <c r="G10166" s="67" t="s">
        <v>37044</v>
      </c>
      <c r="I10166" s="3" t="s">
        <v>6298</v>
      </c>
      <c r="J10166" s="3" t="str">
        <f>IF($B10166="SINAPI",IF(ISNUMBER(MATCH(Banco!$C10166,Analitico!$A:$A,0)),INDEX(Analitico!E:E,MATCH(Banco!$C10166,Analitico!$A:$A,0))&amp;"%",""),"")</f>
        <v/>
      </c>
      <c r="K10166" s="3" t="str">
        <f>IF($B10166="SINAPI",IF(ISNUMBER(MATCH(Banco!$C10166,Analitico!$A:$A,0)),INDEX(Analitico!F:F,MATCH(Banco!$C10166,Analitico!$A:$A,0))&amp;"%",""),"")</f>
        <v/>
      </c>
    </row>
    <row r="10167" spans="1:11" ht="33.75" x14ac:dyDescent="0.2">
      <c r="A10167" s="1" t="str">
        <f t="shared" si="160"/>
        <v>SINAPI 86939</v>
      </c>
      <c r="B10167" s="3" t="s">
        <v>21527</v>
      </c>
      <c r="C10167" s="3" t="s">
        <v>11409</v>
      </c>
      <c r="D10167" s="2" t="s">
        <v>18409</v>
      </c>
      <c r="E10167" s="3" t="s">
        <v>20622</v>
      </c>
      <c r="F10167" s="67" t="s">
        <v>39847</v>
      </c>
      <c r="G10167" s="67" t="s">
        <v>37045</v>
      </c>
      <c r="I10167" s="3" t="s">
        <v>6298</v>
      </c>
      <c r="J10167" s="3" t="str">
        <f>IF($B10167="SINAPI",IF(ISNUMBER(MATCH(Banco!$C10167,Analitico!$A:$A,0)),INDEX(Analitico!E:E,MATCH(Banco!$C10167,Analitico!$A:$A,0))&amp;"%",""),"")</f>
        <v/>
      </c>
      <c r="K10167" s="3" t="str">
        <f>IF($B10167="SINAPI",IF(ISNUMBER(MATCH(Banco!$C10167,Analitico!$A:$A,0)),INDEX(Analitico!F:F,MATCH(Banco!$C10167,Analitico!$A:$A,0))&amp;"%",""),"")</f>
        <v/>
      </c>
    </row>
    <row r="10168" spans="1:11" ht="33.75" x14ac:dyDescent="0.2">
      <c r="A10168" s="1" t="str">
        <f t="shared" si="160"/>
        <v>SINAPI 86940</v>
      </c>
      <c r="B10168" s="3" t="s">
        <v>21527</v>
      </c>
      <c r="C10168" s="3" t="s">
        <v>11410</v>
      </c>
      <c r="D10168" s="2" t="s">
        <v>18410</v>
      </c>
      <c r="E10168" s="3" t="s">
        <v>20622</v>
      </c>
      <c r="F10168" s="67" t="s">
        <v>39848</v>
      </c>
      <c r="G10168" s="67" t="s">
        <v>37046</v>
      </c>
      <c r="I10168" s="3" t="s">
        <v>6298</v>
      </c>
      <c r="J10168" s="3" t="str">
        <f>IF($B10168="SINAPI",IF(ISNUMBER(MATCH(Banco!$C10168,Analitico!$A:$A,0)),INDEX(Analitico!E:E,MATCH(Banco!$C10168,Analitico!$A:$A,0))&amp;"%",""),"")</f>
        <v/>
      </c>
      <c r="K10168" s="3" t="str">
        <f>IF($B10168="SINAPI",IF(ISNUMBER(MATCH(Banco!$C10168,Analitico!$A:$A,0)),INDEX(Analitico!F:F,MATCH(Banco!$C10168,Analitico!$A:$A,0))&amp;"%",""),"")</f>
        <v/>
      </c>
    </row>
    <row r="10169" spans="1:11" ht="33.75" x14ac:dyDescent="0.2">
      <c r="A10169" s="1" t="str">
        <f t="shared" si="160"/>
        <v>SINAPI 86941</v>
      </c>
      <c r="B10169" s="3" t="s">
        <v>21527</v>
      </c>
      <c r="C10169" s="3" t="s">
        <v>11411</v>
      </c>
      <c r="D10169" s="2" t="s">
        <v>18411</v>
      </c>
      <c r="E10169" s="3" t="s">
        <v>20622</v>
      </c>
      <c r="F10169" s="67" t="s">
        <v>39849</v>
      </c>
      <c r="G10169" s="67" t="s">
        <v>37047</v>
      </c>
      <c r="I10169" s="3" t="s">
        <v>6298</v>
      </c>
      <c r="J10169" s="3" t="str">
        <f>IF($B10169="SINAPI",IF(ISNUMBER(MATCH(Banco!$C10169,Analitico!$A:$A,0)),INDEX(Analitico!E:E,MATCH(Banco!$C10169,Analitico!$A:$A,0))&amp;"%",""),"")</f>
        <v/>
      </c>
      <c r="K10169" s="3" t="str">
        <f>IF($B10169="SINAPI",IF(ISNUMBER(MATCH(Banco!$C10169,Analitico!$A:$A,0)),INDEX(Analitico!F:F,MATCH(Banco!$C10169,Analitico!$A:$A,0))&amp;"%",""),"")</f>
        <v/>
      </c>
    </row>
    <row r="10170" spans="1:11" ht="33.75" x14ac:dyDescent="0.2">
      <c r="A10170" s="1" t="str">
        <f t="shared" si="160"/>
        <v>SINAPI 86942</v>
      </c>
      <c r="B10170" s="3" t="s">
        <v>21527</v>
      </c>
      <c r="C10170" s="3" t="s">
        <v>11412</v>
      </c>
      <c r="D10170" s="2" t="s">
        <v>18412</v>
      </c>
      <c r="E10170" s="3" t="s">
        <v>20622</v>
      </c>
      <c r="F10170" s="67" t="s">
        <v>39850</v>
      </c>
      <c r="G10170" s="67" t="s">
        <v>31942</v>
      </c>
      <c r="I10170" s="3" t="s">
        <v>6298</v>
      </c>
      <c r="J10170" s="3" t="str">
        <f>IF($B10170="SINAPI",IF(ISNUMBER(MATCH(Banco!$C10170,Analitico!$A:$A,0)),INDEX(Analitico!E:E,MATCH(Banco!$C10170,Analitico!$A:$A,0))&amp;"%",""),"")</f>
        <v/>
      </c>
      <c r="K10170" s="3" t="str">
        <f>IF($B10170="SINAPI",IF(ISNUMBER(MATCH(Banco!$C10170,Analitico!$A:$A,0)),INDEX(Analitico!F:F,MATCH(Banco!$C10170,Analitico!$A:$A,0))&amp;"%",""),"")</f>
        <v/>
      </c>
    </row>
    <row r="10171" spans="1:11" ht="33.75" x14ac:dyDescent="0.2">
      <c r="A10171" s="1" t="str">
        <f t="shared" si="160"/>
        <v>SINAPI 86943</v>
      </c>
      <c r="B10171" s="3" t="s">
        <v>21527</v>
      </c>
      <c r="C10171" s="3" t="s">
        <v>11413</v>
      </c>
      <c r="D10171" s="2" t="s">
        <v>18413</v>
      </c>
      <c r="E10171" s="3" t="s">
        <v>20622</v>
      </c>
      <c r="F10171" s="67" t="s">
        <v>29440</v>
      </c>
      <c r="G10171" s="67" t="s">
        <v>31033</v>
      </c>
      <c r="I10171" s="3" t="s">
        <v>6298</v>
      </c>
      <c r="J10171" s="3" t="str">
        <f>IF($B10171="SINAPI",IF(ISNUMBER(MATCH(Banco!$C10171,Analitico!$A:$A,0)),INDEX(Analitico!E:E,MATCH(Banco!$C10171,Analitico!$A:$A,0))&amp;"%",""),"")</f>
        <v/>
      </c>
      <c r="K10171" s="3" t="str">
        <f>IF($B10171="SINAPI",IF(ISNUMBER(MATCH(Banco!$C10171,Analitico!$A:$A,0)),INDEX(Analitico!F:F,MATCH(Banco!$C10171,Analitico!$A:$A,0))&amp;"%",""),"")</f>
        <v/>
      </c>
    </row>
    <row r="10172" spans="1:11" ht="33.75" x14ac:dyDescent="0.2">
      <c r="A10172" s="1" t="str">
        <f t="shared" si="160"/>
        <v>SINAPI 86947</v>
      </c>
      <c r="B10172" s="3" t="s">
        <v>21527</v>
      </c>
      <c r="C10172" s="3" t="s">
        <v>11414</v>
      </c>
      <c r="D10172" s="2" t="s">
        <v>18414</v>
      </c>
      <c r="E10172" s="3" t="s">
        <v>20622</v>
      </c>
      <c r="F10172" s="67" t="s">
        <v>39851</v>
      </c>
      <c r="G10172" s="67" t="s">
        <v>37048</v>
      </c>
      <c r="I10172" s="3" t="s">
        <v>6298</v>
      </c>
      <c r="J10172" s="3" t="str">
        <f>IF($B10172="SINAPI",IF(ISNUMBER(MATCH(Banco!$C10172,Analitico!$A:$A,0)),INDEX(Analitico!E:E,MATCH(Banco!$C10172,Analitico!$A:$A,0))&amp;"%",""),"")</f>
        <v/>
      </c>
      <c r="K10172" s="3" t="str">
        <f>IF($B10172="SINAPI",IF(ISNUMBER(MATCH(Banco!$C10172,Analitico!$A:$A,0)),INDEX(Analitico!F:F,MATCH(Banco!$C10172,Analitico!$A:$A,0))&amp;"%",""),"")</f>
        <v/>
      </c>
    </row>
    <row r="10173" spans="1:11" ht="33.75" x14ac:dyDescent="0.2">
      <c r="A10173" s="1" t="str">
        <f t="shared" si="160"/>
        <v>SINAPI 93396</v>
      </c>
      <c r="B10173" s="3" t="s">
        <v>21527</v>
      </c>
      <c r="C10173" s="3" t="s">
        <v>11415</v>
      </c>
      <c r="D10173" s="2" t="s">
        <v>18415</v>
      </c>
      <c r="E10173" s="3" t="s">
        <v>20622</v>
      </c>
      <c r="F10173" s="67" t="s">
        <v>39852</v>
      </c>
      <c r="G10173" s="67" t="s">
        <v>37049</v>
      </c>
      <c r="I10173" s="3" t="s">
        <v>6298</v>
      </c>
      <c r="J10173" s="3" t="str">
        <f>IF($B10173="SINAPI",IF(ISNUMBER(MATCH(Banco!$C10173,Analitico!$A:$A,0)),INDEX(Analitico!E:E,MATCH(Banco!$C10173,Analitico!$A:$A,0))&amp;"%",""),"")</f>
        <v/>
      </c>
      <c r="K10173" s="3" t="str">
        <f>IF($B10173="SINAPI",IF(ISNUMBER(MATCH(Banco!$C10173,Analitico!$A:$A,0)),INDEX(Analitico!F:F,MATCH(Banco!$C10173,Analitico!$A:$A,0))&amp;"%",""),"")</f>
        <v/>
      </c>
    </row>
    <row r="10174" spans="1:11" ht="33.75" x14ac:dyDescent="0.2">
      <c r="A10174" s="1" t="str">
        <f t="shared" si="160"/>
        <v>SINAPI 93441</v>
      </c>
      <c r="B10174" s="3" t="s">
        <v>21527</v>
      </c>
      <c r="C10174" s="3" t="s">
        <v>11416</v>
      </c>
      <c r="D10174" s="2" t="s">
        <v>18416</v>
      </c>
      <c r="E10174" s="3" t="s">
        <v>20622</v>
      </c>
      <c r="F10174" s="67" t="s">
        <v>39853</v>
      </c>
      <c r="G10174" s="67" t="s">
        <v>37050</v>
      </c>
      <c r="I10174" s="3" t="s">
        <v>6298</v>
      </c>
      <c r="J10174" s="3" t="str">
        <f>IF($B10174="SINAPI",IF(ISNUMBER(MATCH(Banco!$C10174,Analitico!$A:$A,0)),INDEX(Analitico!E:E,MATCH(Banco!$C10174,Analitico!$A:$A,0))&amp;"%",""),"")</f>
        <v/>
      </c>
      <c r="K10174" s="3" t="str">
        <f>IF($B10174="SINAPI",IF(ISNUMBER(MATCH(Banco!$C10174,Analitico!$A:$A,0)),INDEX(Analitico!F:F,MATCH(Banco!$C10174,Analitico!$A:$A,0))&amp;"%",""),"")</f>
        <v/>
      </c>
    </row>
    <row r="10175" spans="1:11" ht="33.75" x14ac:dyDescent="0.2">
      <c r="A10175" s="1" t="str">
        <f t="shared" si="160"/>
        <v>SINAPI 93442</v>
      </c>
      <c r="B10175" s="3" t="s">
        <v>21527</v>
      </c>
      <c r="C10175" s="3" t="s">
        <v>11417</v>
      </c>
      <c r="D10175" s="2" t="s">
        <v>18417</v>
      </c>
      <c r="E10175" s="3" t="s">
        <v>20622</v>
      </c>
      <c r="F10175" s="67" t="s">
        <v>39854</v>
      </c>
      <c r="G10175" s="67" t="s">
        <v>37051</v>
      </c>
      <c r="I10175" s="3" t="s">
        <v>6298</v>
      </c>
      <c r="J10175" s="3" t="str">
        <f>IF($B10175="SINAPI",IF(ISNUMBER(MATCH(Banco!$C10175,Analitico!$A:$A,0)),INDEX(Analitico!E:E,MATCH(Banco!$C10175,Analitico!$A:$A,0))&amp;"%",""),"")</f>
        <v/>
      </c>
      <c r="K10175" s="3" t="str">
        <f>IF($B10175="SINAPI",IF(ISNUMBER(MATCH(Banco!$C10175,Analitico!$A:$A,0)),INDEX(Analitico!F:F,MATCH(Banco!$C10175,Analitico!$A:$A,0))&amp;"%",""),"")</f>
        <v/>
      </c>
    </row>
    <row r="10176" spans="1:11" x14ac:dyDescent="0.2">
      <c r="A10176" s="1" t="str">
        <f t="shared" si="160"/>
        <v>SINAPI 95469</v>
      </c>
      <c r="B10176" s="3" t="s">
        <v>21527</v>
      </c>
      <c r="C10176" s="3" t="s">
        <v>11418</v>
      </c>
      <c r="D10176" s="2" t="s">
        <v>18418</v>
      </c>
      <c r="E10176" s="3" t="s">
        <v>20622</v>
      </c>
      <c r="F10176" s="67" t="s">
        <v>39855</v>
      </c>
      <c r="G10176" s="67" t="s">
        <v>37052</v>
      </c>
      <c r="I10176" s="3" t="s">
        <v>6298</v>
      </c>
      <c r="J10176" s="3" t="str">
        <f>IF($B10176="SINAPI",IF(ISNUMBER(MATCH(Banco!$C10176,Analitico!$A:$A,0)),INDEX(Analitico!E:E,MATCH(Banco!$C10176,Analitico!$A:$A,0))&amp;"%",""),"")</f>
        <v/>
      </c>
      <c r="K10176" s="3" t="str">
        <f>IF($B10176="SINAPI",IF(ISNUMBER(MATCH(Banco!$C10176,Analitico!$A:$A,0)),INDEX(Analitico!F:F,MATCH(Banco!$C10176,Analitico!$A:$A,0))&amp;"%",""),"")</f>
        <v/>
      </c>
    </row>
    <row r="10177" spans="1:11" ht="22.5" x14ac:dyDescent="0.2">
      <c r="A10177" s="1" t="str">
        <f t="shared" si="160"/>
        <v>SINAPI 95470</v>
      </c>
      <c r="B10177" s="3" t="s">
        <v>21527</v>
      </c>
      <c r="C10177" s="3" t="s">
        <v>11419</v>
      </c>
      <c r="D10177" s="2" t="s">
        <v>31509</v>
      </c>
      <c r="E10177" s="3" t="s">
        <v>20622</v>
      </c>
      <c r="F10177" s="67" t="s">
        <v>39856</v>
      </c>
      <c r="G10177" s="67" t="s">
        <v>37053</v>
      </c>
      <c r="I10177" s="3" t="s">
        <v>6298</v>
      </c>
      <c r="J10177" s="3" t="str">
        <f>IF($B10177="SINAPI",IF(ISNUMBER(MATCH(Banco!$C10177,Analitico!$A:$A,0)),INDEX(Analitico!E:E,MATCH(Banco!$C10177,Analitico!$A:$A,0))&amp;"%",""),"")</f>
        <v/>
      </c>
      <c r="K10177" s="3" t="str">
        <f>IF($B10177="SINAPI",IF(ISNUMBER(MATCH(Banco!$C10177,Analitico!$A:$A,0)),INDEX(Analitico!F:F,MATCH(Banco!$C10177,Analitico!$A:$A,0))&amp;"%",""),"")</f>
        <v/>
      </c>
    </row>
    <row r="10178" spans="1:11" ht="22.5" x14ac:dyDescent="0.2">
      <c r="A10178" s="1" t="str">
        <f t="shared" si="160"/>
        <v>SINAPI 95471</v>
      </c>
      <c r="B10178" s="3" t="s">
        <v>21527</v>
      </c>
      <c r="C10178" s="3" t="s">
        <v>11420</v>
      </c>
      <c r="D10178" s="2" t="s">
        <v>18419</v>
      </c>
      <c r="E10178" s="3" t="s">
        <v>20622</v>
      </c>
      <c r="F10178" s="67" t="s">
        <v>39857</v>
      </c>
      <c r="G10178" s="67" t="s">
        <v>37054</v>
      </c>
      <c r="I10178" s="3" t="s">
        <v>6298</v>
      </c>
      <c r="J10178" s="3" t="str">
        <f>IF($B10178="SINAPI",IF(ISNUMBER(MATCH(Banco!$C10178,Analitico!$A:$A,0)),INDEX(Analitico!E:E,MATCH(Banco!$C10178,Analitico!$A:$A,0))&amp;"%",""),"")</f>
        <v/>
      </c>
      <c r="K10178" s="3" t="str">
        <f>IF($B10178="SINAPI",IF(ISNUMBER(MATCH(Banco!$C10178,Analitico!$A:$A,0)),INDEX(Analitico!F:F,MATCH(Banco!$C10178,Analitico!$A:$A,0))&amp;"%",""),"")</f>
        <v/>
      </c>
    </row>
    <row r="10179" spans="1:11" ht="22.5" x14ac:dyDescent="0.2">
      <c r="A10179" s="1" t="str">
        <f t="shared" si="160"/>
        <v>SINAPI 95472</v>
      </c>
      <c r="B10179" s="3" t="s">
        <v>21527</v>
      </c>
      <c r="C10179" s="3" t="s">
        <v>11421</v>
      </c>
      <c r="D10179" s="2" t="s">
        <v>18420</v>
      </c>
      <c r="E10179" s="3" t="s">
        <v>20622</v>
      </c>
      <c r="F10179" s="67" t="s">
        <v>39858</v>
      </c>
      <c r="G10179" s="67" t="s">
        <v>37055</v>
      </c>
      <c r="I10179" s="3" t="s">
        <v>6298</v>
      </c>
      <c r="J10179" s="3" t="str">
        <f>IF($B10179="SINAPI",IF(ISNUMBER(MATCH(Banco!$C10179,Analitico!$A:$A,0)),INDEX(Analitico!E:E,MATCH(Banco!$C10179,Analitico!$A:$A,0))&amp;"%",""),"")</f>
        <v/>
      </c>
      <c r="K10179" s="3" t="str">
        <f>IF($B10179="SINAPI",IF(ISNUMBER(MATCH(Banco!$C10179,Analitico!$A:$A,0)),INDEX(Analitico!F:F,MATCH(Banco!$C10179,Analitico!$A:$A,0))&amp;"%",""),"")</f>
        <v/>
      </c>
    </row>
    <row r="10180" spans="1:11" x14ac:dyDescent="0.2">
      <c r="A10180" s="1" t="str">
        <f t="shared" si="160"/>
        <v>SINAPI 95542</v>
      </c>
      <c r="B10180" s="3" t="s">
        <v>21527</v>
      </c>
      <c r="C10180" s="3" t="s">
        <v>11422</v>
      </c>
      <c r="D10180" s="2" t="s">
        <v>18421</v>
      </c>
      <c r="E10180" s="3" t="s">
        <v>20622</v>
      </c>
      <c r="F10180" s="67" t="s">
        <v>29477</v>
      </c>
      <c r="G10180" s="67" t="s">
        <v>5099</v>
      </c>
      <c r="I10180" s="3" t="s">
        <v>6298</v>
      </c>
      <c r="J10180" s="3" t="str">
        <f>IF($B10180="SINAPI",IF(ISNUMBER(MATCH(Banco!$C10180,Analitico!$A:$A,0)),INDEX(Analitico!E:E,MATCH(Banco!$C10180,Analitico!$A:$A,0))&amp;"%",""),"")</f>
        <v/>
      </c>
      <c r="K10180" s="3" t="str">
        <f>IF($B10180="SINAPI",IF(ISNUMBER(MATCH(Banco!$C10180,Analitico!$A:$A,0)),INDEX(Analitico!F:F,MATCH(Banco!$C10180,Analitico!$A:$A,0))&amp;"%",""),"")</f>
        <v/>
      </c>
    </row>
    <row r="10181" spans="1:11" x14ac:dyDescent="0.2">
      <c r="A10181" s="1" t="str">
        <f t="shared" si="160"/>
        <v>SINAPI 95543</v>
      </c>
      <c r="B10181" s="3" t="s">
        <v>21527</v>
      </c>
      <c r="C10181" s="3" t="s">
        <v>11423</v>
      </c>
      <c r="D10181" s="2" t="s">
        <v>18422</v>
      </c>
      <c r="E10181" s="3" t="s">
        <v>20622</v>
      </c>
      <c r="F10181" s="67" t="s">
        <v>29556</v>
      </c>
      <c r="G10181" s="67" t="s">
        <v>29721</v>
      </c>
      <c r="I10181" s="3" t="s">
        <v>6298</v>
      </c>
      <c r="J10181" s="3" t="str">
        <f>IF($B10181="SINAPI",IF(ISNUMBER(MATCH(Banco!$C10181,Analitico!$A:$A,0)),INDEX(Analitico!E:E,MATCH(Banco!$C10181,Analitico!$A:$A,0))&amp;"%",""),"")</f>
        <v/>
      </c>
      <c r="K10181" s="3" t="str">
        <f>IF($B10181="SINAPI",IF(ISNUMBER(MATCH(Banco!$C10181,Analitico!$A:$A,0)),INDEX(Analitico!F:F,MATCH(Banco!$C10181,Analitico!$A:$A,0))&amp;"%",""),"")</f>
        <v/>
      </c>
    </row>
    <row r="10182" spans="1:11" x14ac:dyDescent="0.2">
      <c r="A10182" s="1" t="str">
        <f t="shared" si="160"/>
        <v>SINAPI 95544</v>
      </c>
      <c r="B10182" s="3" t="s">
        <v>21527</v>
      </c>
      <c r="C10182" s="3" t="s">
        <v>11424</v>
      </c>
      <c r="D10182" s="2" t="s">
        <v>18423</v>
      </c>
      <c r="E10182" s="3" t="s">
        <v>20622</v>
      </c>
      <c r="F10182" s="67" t="s">
        <v>28986</v>
      </c>
      <c r="G10182" s="67" t="s">
        <v>5957</v>
      </c>
      <c r="I10182" s="3" t="s">
        <v>6298</v>
      </c>
      <c r="J10182" s="3" t="str">
        <f>IF($B10182="SINAPI",IF(ISNUMBER(MATCH(Banco!$C10182,Analitico!$A:$A,0)),INDEX(Analitico!E:E,MATCH(Banco!$C10182,Analitico!$A:$A,0))&amp;"%",""),"")</f>
        <v/>
      </c>
      <c r="K10182" s="3" t="str">
        <f>IF($B10182="SINAPI",IF(ISNUMBER(MATCH(Banco!$C10182,Analitico!$A:$A,0)),INDEX(Analitico!F:F,MATCH(Banco!$C10182,Analitico!$A:$A,0))&amp;"%",""),"")</f>
        <v/>
      </c>
    </row>
    <row r="10183" spans="1:11" x14ac:dyDescent="0.2">
      <c r="A10183" s="1" t="str">
        <f t="shared" si="160"/>
        <v>SINAPI 95545</v>
      </c>
      <c r="B10183" s="3" t="s">
        <v>21527</v>
      </c>
      <c r="C10183" s="3" t="s">
        <v>11425</v>
      </c>
      <c r="D10183" s="2" t="s">
        <v>18424</v>
      </c>
      <c r="E10183" s="3" t="s">
        <v>20622</v>
      </c>
      <c r="F10183" s="67" t="s">
        <v>30047</v>
      </c>
      <c r="G10183" s="67" t="s">
        <v>29722</v>
      </c>
      <c r="I10183" s="3" t="s">
        <v>41</v>
      </c>
      <c r="J10183" s="3" t="str">
        <f>IF($B10183="SINAPI",IF(ISNUMBER(MATCH(Banco!$C10183,Analitico!$A:$A,0)),INDEX(Analitico!E:E,MATCH(Banco!$C10183,Analitico!$A:$A,0))&amp;"%",""),"")</f>
        <v/>
      </c>
      <c r="K10183" s="3" t="str">
        <f>IF($B10183="SINAPI",IF(ISNUMBER(MATCH(Banco!$C10183,Analitico!$A:$A,0)),INDEX(Analitico!F:F,MATCH(Banco!$C10183,Analitico!$A:$A,0))&amp;"%",""),"")</f>
        <v/>
      </c>
    </row>
    <row r="10184" spans="1:11" x14ac:dyDescent="0.2">
      <c r="A10184" s="1" t="str">
        <f t="shared" si="160"/>
        <v>SINAPI 95546</v>
      </c>
      <c r="B10184" s="3" t="s">
        <v>21527</v>
      </c>
      <c r="C10184" s="3" t="s">
        <v>11426</v>
      </c>
      <c r="D10184" s="2" t="s">
        <v>18425</v>
      </c>
      <c r="E10184" s="3" t="s">
        <v>20622</v>
      </c>
      <c r="F10184" s="67" t="s">
        <v>30108</v>
      </c>
      <c r="G10184" s="67" t="s">
        <v>29723</v>
      </c>
      <c r="I10184" s="3" t="s">
        <v>6298</v>
      </c>
      <c r="J10184" s="3" t="str">
        <f>IF($B10184="SINAPI",IF(ISNUMBER(MATCH(Banco!$C10184,Analitico!$A:$A,0)),INDEX(Analitico!E:E,MATCH(Banco!$C10184,Analitico!$A:$A,0))&amp;"%",""),"")</f>
        <v/>
      </c>
      <c r="K10184" s="3" t="str">
        <f>IF($B10184="SINAPI",IF(ISNUMBER(MATCH(Banco!$C10184,Analitico!$A:$A,0)),INDEX(Analitico!F:F,MATCH(Banco!$C10184,Analitico!$A:$A,0))&amp;"%",""),"")</f>
        <v/>
      </c>
    </row>
    <row r="10185" spans="1:11" ht="22.5" x14ac:dyDescent="0.2">
      <c r="A10185" s="1" t="str">
        <f t="shared" si="160"/>
        <v>SINAPI 95547</v>
      </c>
      <c r="B10185" s="3" t="s">
        <v>21527</v>
      </c>
      <c r="C10185" s="3" t="s">
        <v>11427</v>
      </c>
      <c r="D10185" s="2" t="s">
        <v>18426</v>
      </c>
      <c r="E10185" s="3" t="s">
        <v>20622</v>
      </c>
      <c r="F10185" s="67" t="s">
        <v>30109</v>
      </c>
      <c r="G10185" s="67" t="s">
        <v>21872</v>
      </c>
      <c r="I10185" s="3" t="s">
        <v>41</v>
      </c>
      <c r="J10185" s="3" t="str">
        <f>IF($B10185="SINAPI",IF(ISNUMBER(MATCH(Banco!$C10185,Analitico!$A:$A,0)),INDEX(Analitico!E:E,MATCH(Banco!$C10185,Analitico!$A:$A,0))&amp;"%",""),"")</f>
        <v/>
      </c>
      <c r="K10185" s="3" t="str">
        <f>IF($B10185="SINAPI",IF(ISNUMBER(MATCH(Banco!$C10185,Analitico!$A:$A,0)),INDEX(Analitico!F:F,MATCH(Banco!$C10185,Analitico!$A:$A,0))&amp;"%",""),"")</f>
        <v/>
      </c>
    </row>
    <row r="10186" spans="1:11" x14ac:dyDescent="0.2">
      <c r="A10186" s="1" t="str">
        <f t="shared" si="160"/>
        <v>SINAPI 100848</v>
      </c>
      <c r="B10186" s="3" t="s">
        <v>21527</v>
      </c>
      <c r="C10186" s="3" t="s">
        <v>11428</v>
      </c>
      <c r="D10186" s="2" t="s">
        <v>18427</v>
      </c>
      <c r="E10186" s="3" t="s">
        <v>20622</v>
      </c>
      <c r="F10186" s="67" t="s">
        <v>39859</v>
      </c>
      <c r="G10186" s="67" t="s">
        <v>37056</v>
      </c>
      <c r="I10186" s="3" t="s">
        <v>6298</v>
      </c>
      <c r="J10186" s="3" t="str">
        <f>IF($B10186="SINAPI",IF(ISNUMBER(MATCH(Banco!$C10186,Analitico!$A:$A,0)),INDEX(Analitico!E:E,MATCH(Banco!$C10186,Analitico!$A:$A,0))&amp;"%",""),"")</f>
        <v/>
      </c>
      <c r="K10186" s="3" t="str">
        <f>IF($B10186="SINAPI",IF(ISNUMBER(MATCH(Banco!$C10186,Analitico!$A:$A,0)),INDEX(Analitico!F:F,MATCH(Banco!$C10186,Analitico!$A:$A,0))&amp;"%",""),"")</f>
        <v/>
      </c>
    </row>
    <row r="10187" spans="1:11" x14ac:dyDescent="0.2">
      <c r="A10187" s="1" t="str">
        <f t="shared" si="160"/>
        <v>SINAPI 100849</v>
      </c>
      <c r="B10187" s="3" t="s">
        <v>21527</v>
      </c>
      <c r="C10187" s="3" t="s">
        <v>11429</v>
      </c>
      <c r="D10187" s="2" t="s">
        <v>18428</v>
      </c>
      <c r="E10187" s="3" t="s">
        <v>20622</v>
      </c>
      <c r="F10187" s="67" t="s">
        <v>28789</v>
      </c>
      <c r="G10187" s="67" t="s">
        <v>29627</v>
      </c>
      <c r="I10187" s="3" t="s">
        <v>41</v>
      </c>
      <c r="J10187" s="3" t="str">
        <f>IF($B10187="SINAPI",IF(ISNUMBER(MATCH(Banco!$C10187,Analitico!$A:$A,0)),INDEX(Analitico!E:E,MATCH(Banco!$C10187,Analitico!$A:$A,0))&amp;"%",""),"")</f>
        <v/>
      </c>
      <c r="K10187" s="3" t="str">
        <f>IF($B10187="SINAPI",IF(ISNUMBER(MATCH(Banco!$C10187,Analitico!$A:$A,0)),INDEX(Analitico!F:F,MATCH(Banco!$C10187,Analitico!$A:$A,0))&amp;"%",""),"")</f>
        <v/>
      </c>
    </row>
    <row r="10188" spans="1:11" x14ac:dyDescent="0.2">
      <c r="A10188" s="1" t="str">
        <f t="shared" si="160"/>
        <v>SINAPI 100851</v>
      </c>
      <c r="B10188" s="3" t="s">
        <v>21527</v>
      </c>
      <c r="C10188" s="3" t="s">
        <v>11430</v>
      </c>
      <c r="D10188" s="2" t="s">
        <v>18429</v>
      </c>
      <c r="E10188" s="3" t="s">
        <v>20622</v>
      </c>
      <c r="F10188" s="67" t="s">
        <v>32283</v>
      </c>
      <c r="G10188" s="67" t="s">
        <v>29776</v>
      </c>
      <c r="I10188" s="3" t="s">
        <v>6298</v>
      </c>
      <c r="J10188" s="3" t="str">
        <f>IF($B10188="SINAPI",IF(ISNUMBER(MATCH(Banco!$C10188,Analitico!$A:$A,0)),INDEX(Analitico!E:E,MATCH(Banco!$C10188,Analitico!$A:$A,0))&amp;"%",""),"")</f>
        <v/>
      </c>
      <c r="K10188" s="3" t="str">
        <f>IF($B10188="SINAPI",IF(ISNUMBER(MATCH(Banco!$C10188,Analitico!$A:$A,0)),INDEX(Analitico!F:F,MATCH(Banco!$C10188,Analitico!$A:$A,0))&amp;"%",""),"")</f>
        <v/>
      </c>
    </row>
    <row r="10189" spans="1:11" x14ac:dyDescent="0.2">
      <c r="A10189" s="1" t="str">
        <f t="shared" si="160"/>
        <v>SINAPI 100852</v>
      </c>
      <c r="B10189" s="3" t="s">
        <v>21527</v>
      </c>
      <c r="C10189" s="3" t="s">
        <v>11431</v>
      </c>
      <c r="D10189" s="2" t="s">
        <v>18430</v>
      </c>
      <c r="E10189" s="3" t="s">
        <v>20622</v>
      </c>
      <c r="F10189" s="67" t="s">
        <v>32331</v>
      </c>
      <c r="G10189" s="67" t="s">
        <v>37057</v>
      </c>
      <c r="I10189" s="3" t="s">
        <v>6298</v>
      </c>
      <c r="J10189" s="3" t="str">
        <f>IF($B10189="SINAPI",IF(ISNUMBER(MATCH(Banco!$C10189,Analitico!$A:$A,0)),INDEX(Analitico!E:E,MATCH(Banco!$C10189,Analitico!$A:$A,0))&amp;"%",""),"")</f>
        <v/>
      </c>
      <c r="K10189" s="3" t="str">
        <f>IF($B10189="SINAPI",IF(ISNUMBER(MATCH(Banco!$C10189,Analitico!$A:$A,0)),INDEX(Analitico!F:F,MATCH(Banco!$C10189,Analitico!$A:$A,0))&amp;"%",""),"")</f>
        <v/>
      </c>
    </row>
    <row r="10190" spans="1:11" x14ac:dyDescent="0.2">
      <c r="A10190" s="1" t="str">
        <f t="shared" si="160"/>
        <v>SINAPI 100853</v>
      </c>
      <c r="B10190" s="3" t="s">
        <v>21527</v>
      </c>
      <c r="C10190" s="3" t="s">
        <v>11432</v>
      </c>
      <c r="D10190" s="2" t="s">
        <v>18431</v>
      </c>
      <c r="E10190" s="3" t="s">
        <v>20622</v>
      </c>
      <c r="F10190" s="67" t="s">
        <v>39860</v>
      </c>
      <c r="G10190" s="67" t="s">
        <v>37058</v>
      </c>
      <c r="I10190" s="3" t="s">
        <v>6298</v>
      </c>
      <c r="J10190" s="3" t="str">
        <f>IF($B10190="SINAPI",IF(ISNUMBER(MATCH(Banco!$C10190,Analitico!$A:$A,0)),INDEX(Analitico!E:E,MATCH(Banco!$C10190,Analitico!$A:$A,0))&amp;"%",""),"")</f>
        <v/>
      </c>
      <c r="K10190" s="3" t="str">
        <f>IF($B10190="SINAPI",IF(ISNUMBER(MATCH(Banco!$C10190,Analitico!$A:$A,0)),INDEX(Analitico!F:F,MATCH(Banco!$C10190,Analitico!$A:$A,0))&amp;"%",""),"")</f>
        <v/>
      </c>
    </row>
    <row r="10191" spans="1:11" x14ac:dyDescent="0.2">
      <c r="A10191" s="1" t="str">
        <f t="shared" si="160"/>
        <v>SINAPI 100854</v>
      </c>
      <c r="B10191" s="3" t="s">
        <v>21527</v>
      </c>
      <c r="C10191" s="3" t="s">
        <v>11433</v>
      </c>
      <c r="D10191" s="2" t="s">
        <v>18432</v>
      </c>
      <c r="E10191" s="3" t="s">
        <v>20622</v>
      </c>
      <c r="F10191" s="67" t="s">
        <v>39861</v>
      </c>
      <c r="G10191" s="67" t="s">
        <v>37059</v>
      </c>
      <c r="I10191" s="3" t="s">
        <v>6298</v>
      </c>
      <c r="J10191" s="3" t="str">
        <f>IF($B10191="SINAPI",IF(ISNUMBER(MATCH(Banco!$C10191,Analitico!$A:$A,0)),INDEX(Analitico!E:E,MATCH(Banco!$C10191,Analitico!$A:$A,0))&amp;"%",""),"")</f>
        <v/>
      </c>
      <c r="K10191" s="3" t="str">
        <f>IF($B10191="SINAPI",IF(ISNUMBER(MATCH(Banco!$C10191,Analitico!$A:$A,0)),INDEX(Analitico!F:F,MATCH(Banco!$C10191,Analitico!$A:$A,0))&amp;"%",""),"")</f>
        <v/>
      </c>
    </row>
    <row r="10192" spans="1:11" x14ac:dyDescent="0.2">
      <c r="A10192" s="1" t="str">
        <f t="shared" si="160"/>
        <v>SINAPI 100856</v>
      </c>
      <c r="B10192" s="3" t="s">
        <v>21527</v>
      </c>
      <c r="C10192" s="3" t="s">
        <v>11434</v>
      </c>
      <c r="D10192" s="2" t="s">
        <v>18433</v>
      </c>
      <c r="E10192" s="3" t="s">
        <v>20622</v>
      </c>
      <c r="F10192" s="67" t="s">
        <v>21179</v>
      </c>
      <c r="G10192" s="67" t="s">
        <v>4854</v>
      </c>
      <c r="I10192" s="3" t="s">
        <v>6298</v>
      </c>
      <c r="J10192" s="3" t="str">
        <f>IF($B10192="SINAPI",IF(ISNUMBER(MATCH(Banco!$C10192,Analitico!$A:$A,0)),INDEX(Analitico!E:E,MATCH(Banco!$C10192,Analitico!$A:$A,0))&amp;"%",""),"")</f>
        <v/>
      </c>
      <c r="K10192" s="3" t="str">
        <f>IF($B10192="SINAPI",IF(ISNUMBER(MATCH(Banco!$C10192,Analitico!$A:$A,0)),INDEX(Analitico!F:F,MATCH(Banco!$C10192,Analitico!$A:$A,0))&amp;"%",""),"")</f>
        <v/>
      </c>
    </row>
    <row r="10193" spans="1:11" x14ac:dyDescent="0.2">
      <c r="A10193" s="1" t="str">
        <f t="shared" si="160"/>
        <v>SINAPI 100857</v>
      </c>
      <c r="B10193" s="3" t="s">
        <v>21527</v>
      </c>
      <c r="C10193" s="3" t="s">
        <v>11435</v>
      </c>
      <c r="D10193" s="2" t="s">
        <v>18434</v>
      </c>
      <c r="E10193" s="3" t="s">
        <v>20622</v>
      </c>
      <c r="F10193" s="67" t="s">
        <v>39862</v>
      </c>
      <c r="G10193" s="67" t="s">
        <v>37060</v>
      </c>
      <c r="I10193" s="3" t="s">
        <v>6298</v>
      </c>
      <c r="J10193" s="3" t="str">
        <f>IF($B10193="SINAPI",IF(ISNUMBER(MATCH(Banco!$C10193,Analitico!$A:$A,0)),INDEX(Analitico!E:E,MATCH(Banco!$C10193,Analitico!$A:$A,0))&amp;"%",""),"")</f>
        <v/>
      </c>
      <c r="K10193" s="3" t="str">
        <f>IF($B10193="SINAPI",IF(ISNUMBER(MATCH(Banco!$C10193,Analitico!$A:$A,0)),INDEX(Analitico!F:F,MATCH(Banco!$C10193,Analitico!$A:$A,0))&amp;"%",""),"")</f>
        <v/>
      </c>
    </row>
    <row r="10194" spans="1:11" x14ac:dyDescent="0.2">
      <c r="A10194" s="1" t="str">
        <f t="shared" si="160"/>
        <v>SINAPI 100858</v>
      </c>
      <c r="B10194" s="3" t="s">
        <v>21527</v>
      </c>
      <c r="C10194" s="3" t="s">
        <v>11436</v>
      </c>
      <c r="D10194" s="2" t="s">
        <v>18435</v>
      </c>
      <c r="E10194" s="3" t="s">
        <v>20622</v>
      </c>
      <c r="F10194" s="67" t="s">
        <v>39863</v>
      </c>
      <c r="G10194" s="67" t="s">
        <v>37061</v>
      </c>
      <c r="I10194" s="3" t="s">
        <v>6298</v>
      </c>
      <c r="J10194" s="3" t="str">
        <f>IF($B10194="SINAPI",IF(ISNUMBER(MATCH(Banco!$C10194,Analitico!$A:$A,0)),INDEX(Analitico!E:E,MATCH(Banco!$C10194,Analitico!$A:$A,0))&amp;"%",""),"")</f>
        <v/>
      </c>
      <c r="K10194" s="3" t="str">
        <f>IF($B10194="SINAPI",IF(ISNUMBER(MATCH(Banco!$C10194,Analitico!$A:$A,0)),INDEX(Analitico!F:F,MATCH(Banco!$C10194,Analitico!$A:$A,0))&amp;"%",""),"")</f>
        <v/>
      </c>
    </row>
    <row r="10195" spans="1:11" ht="22.5" x14ac:dyDescent="0.2">
      <c r="A10195" s="1" t="str">
        <f t="shared" si="160"/>
        <v>SINAPI 100859</v>
      </c>
      <c r="B10195" s="3" t="s">
        <v>21527</v>
      </c>
      <c r="C10195" s="3" t="s">
        <v>11437</v>
      </c>
      <c r="D10195" s="2" t="s">
        <v>18436</v>
      </c>
      <c r="E10195" s="3" t="s">
        <v>20622</v>
      </c>
      <c r="F10195" s="67" t="s">
        <v>39864</v>
      </c>
      <c r="G10195" s="67" t="s">
        <v>37062</v>
      </c>
      <c r="I10195" s="3" t="s">
        <v>6298</v>
      </c>
      <c r="J10195" s="3" t="str">
        <f>IF($B10195="SINAPI",IF(ISNUMBER(MATCH(Banco!$C10195,Analitico!$A:$A,0)),INDEX(Analitico!E:E,MATCH(Banco!$C10195,Analitico!$A:$A,0))&amp;"%",""),"")</f>
        <v/>
      </c>
      <c r="K10195" s="3" t="str">
        <f>IF($B10195="SINAPI",IF(ISNUMBER(MATCH(Banco!$C10195,Analitico!$A:$A,0)),INDEX(Analitico!F:F,MATCH(Banco!$C10195,Analitico!$A:$A,0))&amp;"%",""),"")</f>
        <v/>
      </c>
    </row>
    <row r="10196" spans="1:11" x14ac:dyDescent="0.2">
      <c r="A10196" s="1" t="str">
        <f t="shared" si="160"/>
        <v>SINAPI 100860</v>
      </c>
      <c r="B10196" s="3" t="s">
        <v>21527</v>
      </c>
      <c r="C10196" s="3" t="s">
        <v>11438</v>
      </c>
      <c r="D10196" s="2" t="s">
        <v>18437</v>
      </c>
      <c r="E10196" s="3" t="s">
        <v>20622</v>
      </c>
      <c r="F10196" s="67" t="s">
        <v>39865</v>
      </c>
      <c r="G10196" s="67" t="s">
        <v>32319</v>
      </c>
      <c r="I10196" s="3" t="s">
        <v>41</v>
      </c>
      <c r="J10196" s="3" t="str">
        <f>IF($B10196="SINAPI",IF(ISNUMBER(MATCH(Banco!$C10196,Analitico!$A:$A,0)),INDEX(Analitico!E:E,MATCH(Banco!$C10196,Analitico!$A:$A,0))&amp;"%",""),"")</f>
        <v/>
      </c>
      <c r="K10196" s="3" t="str">
        <f>IF($B10196="SINAPI",IF(ISNUMBER(MATCH(Banco!$C10196,Analitico!$A:$A,0)),INDEX(Analitico!F:F,MATCH(Banco!$C10196,Analitico!$A:$A,0))&amp;"%",""),"")</f>
        <v/>
      </c>
    </row>
    <row r="10197" spans="1:11" ht="22.5" x14ac:dyDescent="0.2">
      <c r="A10197" s="1" t="str">
        <f t="shared" si="160"/>
        <v>SINAPI 100861</v>
      </c>
      <c r="B10197" s="3" t="s">
        <v>21527</v>
      </c>
      <c r="C10197" s="3" t="s">
        <v>11439</v>
      </c>
      <c r="D10197" s="2" t="s">
        <v>18438</v>
      </c>
      <c r="E10197" s="3" t="s">
        <v>20622</v>
      </c>
      <c r="F10197" s="67" t="s">
        <v>21019</v>
      </c>
      <c r="G10197" s="67" t="s">
        <v>37063</v>
      </c>
      <c r="I10197" s="3" t="s">
        <v>6298</v>
      </c>
      <c r="J10197" s="3" t="str">
        <f>IF($B10197="SINAPI",IF(ISNUMBER(MATCH(Banco!$C10197,Analitico!$A:$A,0)),INDEX(Analitico!E:E,MATCH(Banco!$C10197,Analitico!$A:$A,0))&amp;"%",""),"")</f>
        <v/>
      </c>
      <c r="K10197" s="3" t="str">
        <f>IF($B10197="SINAPI",IF(ISNUMBER(MATCH(Banco!$C10197,Analitico!$A:$A,0)),INDEX(Analitico!F:F,MATCH(Banco!$C10197,Analitico!$A:$A,0))&amp;"%",""),"")</f>
        <v/>
      </c>
    </row>
    <row r="10198" spans="1:11" ht="22.5" x14ac:dyDescent="0.2">
      <c r="A10198" s="1" t="str">
        <f t="shared" si="160"/>
        <v>SINAPI 100862</v>
      </c>
      <c r="B10198" s="3" t="s">
        <v>21527</v>
      </c>
      <c r="C10198" s="3" t="s">
        <v>11440</v>
      </c>
      <c r="D10198" s="2" t="s">
        <v>18439</v>
      </c>
      <c r="E10198" s="3" t="s">
        <v>20622</v>
      </c>
      <c r="F10198" s="67" t="s">
        <v>39866</v>
      </c>
      <c r="G10198" s="67" t="s">
        <v>34734</v>
      </c>
      <c r="I10198" s="3" t="s">
        <v>6298</v>
      </c>
      <c r="J10198" s="3" t="str">
        <f>IF($B10198="SINAPI",IF(ISNUMBER(MATCH(Banco!$C10198,Analitico!$A:$A,0)),INDEX(Analitico!E:E,MATCH(Banco!$C10198,Analitico!$A:$A,0))&amp;"%",""),"")</f>
        <v/>
      </c>
      <c r="K10198" s="3" t="str">
        <f>IF($B10198="SINAPI",IF(ISNUMBER(MATCH(Banco!$C10198,Analitico!$A:$A,0)),INDEX(Analitico!F:F,MATCH(Banco!$C10198,Analitico!$A:$A,0))&amp;"%",""),"")</f>
        <v/>
      </c>
    </row>
    <row r="10199" spans="1:11" ht="22.5" x14ac:dyDescent="0.2">
      <c r="A10199" s="1" t="str">
        <f t="shared" si="160"/>
        <v>SINAPI 100863</v>
      </c>
      <c r="B10199" s="3" t="s">
        <v>21527</v>
      </c>
      <c r="C10199" s="3" t="s">
        <v>11441</v>
      </c>
      <c r="D10199" s="2" t="s">
        <v>18440</v>
      </c>
      <c r="E10199" s="3" t="s">
        <v>20622</v>
      </c>
      <c r="F10199" s="67" t="s">
        <v>30110</v>
      </c>
      <c r="G10199" s="67" t="s">
        <v>29724</v>
      </c>
      <c r="I10199" s="3" t="s">
        <v>6300</v>
      </c>
      <c r="J10199" s="3" t="str">
        <f>IF($B10199="SINAPI",IF(ISNUMBER(MATCH(Banco!$C10199,Analitico!$A:$A,0)),INDEX(Analitico!E:E,MATCH(Banco!$C10199,Analitico!$A:$A,0))&amp;"%",""),"")</f>
        <v/>
      </c>
      <c r="K10199" s="3" t="str">
        <f>IF($B10199="SINAPI",IF(ISNUMBER(MATCH(Banco!$C10199,Analitico!$A:$A,0)),INDEX(Analitico!F:F,MATCH(Banco!$C10199,Analitico!$A:$A,0))&amp;"%",""),"")</f>
        <v/>
      </c>
    </row>
    <row r="10200" spans="1:11" ht="22.5" x14ac:dyDescent="0.2">
      <c r="A10200" s="1" t="str">
        <f t="shared" si="160"/>
        <v>SINAPI 100864</v>
      </c>
      <c r="B10200" s="3" t="s">
        <v>21527</v>
      </c>
      <c r="C10200" s="3" t="s">
        <v>11442</v>
      </c>
      <c r="D10200" s="2" t="s">
        <v>18441</v>
      </c>
      <c r="E10200" s="3" t="s">
        <v>20622</v>
      </c>
      <c r="F10200" s="67" t="s">
        <v>30111</v>
      </c>
      <c r="G10200" s="67" t="s">
        <v>29725</v>
      </c>
      <c r="I10200" s="3" t="s">
        <v>6300</v>
      </c>
      <c r="J10200" s="3" t="str">
        <f>IF($B10200="SINAPI",IF(ISNUMBER(MATCH(Banco!$C10200,Analitico!$A:$A,0)),INDEX(Analitico!E:E,MATCH(Banco!$C10200,Analitico!$A:$A,0))&amp;"%",""),"")</f>
        <v/>
      </c>
      <c r="K10200" s="3" t="str">
        <f>IF($B10200="SINAPI",IF(ISNUMBER(MATCH(Banco!$C10200,Analitico!$A:$A,0)),INDEX(Analitico!F:F,MATCH(Banco!$C10200,Analitico!$A:$A,0))&amp;"%",""),"")</f>
        <v/>
      </c>
    </row>
    <row r="10201" spans="1:11" ht="22.5" x14ac:dyDescent="0.2">
      <c r="A10201" s="1" t="str">
        <f t="shared" si="160"/>
        <v>SINAPI 100865</v>
      </c>
      <c r="B10201" s="3" t="s">
        <v>21527</v>
      </c>
      <c r="C10201" s="3" t="s">
        <v>11443</v>
      </c>
      <c r="D10201" s="2" t="s">
        <v>18442</v>
      </c>
      <c r="E10201" s="3" t="s">
        <v>20622</v>
      </c>
      <c r="F10201" s="67" t="s">
        <v>30112</v>
      </c>
      <c r="G10201" s="67" t="s">
        <v>29726</v>
      </c>
      <c r="I10201" s="3" t="s">
        <v>6300</v>
      </c>
      <c r="J10201" s="3" t="str">
        <f>IF($B10201="SINAPI",IF(ISNUMBER(MATCH(Banco!$C10201,Analitico!$A:$A,0)),INDEX(Analitico!E:E,MATCH(Banco!$C10201,Analitico!$A:$A,0))&amp;"%",""),"")</f>
        <v/>
      </c>
      <c r="K10201" s="3" t="str">
        <f>IF($B10201="SINAPI",IF(ISNUMBER(MATCH(Banco!$C10201,Analitico!$A:$A,0)),INDEX(Analitico!F:F,MATCH(Banco!$C10201,Analitico!$A:$A,0))&amp;"%",""),"")</f>
        <v/>
      </c>
    </row>
    <row r="10202" spans="1:11" ht="22.5" x14ac:dyDescent="0.2">
      <c r="A10202" s="1" t="str">
        <f t="shared" si="160"/>
        <v>SINAPI 100866</v>
      </c>
      <c r="B10202" s="3" t="s">
        <v>21527</v>
      </c>
      <c r="C10202" s="3" t="s">
        <v>11444</v>
      </c>
      <c r="D10202" s="2" t="s">
        <v>18443</v>
      </c>
      <c r="E10202" s="3" t="s">
        <v>20622</v>
      </c>
      <c r="F10202" s="67" t="s">
        <v>30113</v>
      </c>
      <c r="G10202" s="67" t="s">
        <v>29727</v>
      </c>
      <c r="I10202" s="3" t="s">
        <v>6300</v>
      </c>
      <c r="J10202" s="3" t="str">
        <f>IF($B10202="SINAPI",IF(ISNUMBER(MATCH(Banco!$C10202,Analitico!$A:$A,0)),INDEX(Analitico!E:E,MATCH(Banco!$C10202,Analitico!$A:$A,0))&amp;"%",""),"")</f>
        <v/>
      </c>
      <c r="K10202" s="3" t="str">
        <f>IF($B10202="SINAPI",IF(ISNUMBER(MATCH(Banco!$C10202,Analitico!$A:$A,0)),INDEX(Analitico!F:F,MATCH(Banco!$C10202,Analitico!$A:$A,0))&amp;"%",""),"")</f>
        <v/>
      </c>
    </row>
    <row r="10203" spans="1:11" ht="22.5" x14ac:dyDescent="0.2">
      <c r="A10203" s="1" t="str">
        <f t="shared" si="160"/>
        <v>SINAPI 100867</v>
      </c>
      <c r="B10203" s="3" t="s">
        <v>21527</v>
      </c>
      <c r="C10203" s="3" t="s">
        <v>11445</v>
      </c>
      <c r="D10203" s="2" t="s">
        <v>18444</v>
      </c>
      <c r="E10203" s="3" t="s">
        <v>20622</v>
      </c>
      <c r="F10203" s="67" t="s">
        <v>30114</v>
      </c>
      <c r="G10203" s="67" t="s">
        <v>29728</v>
      </c>
      <c r="I10203" s="3" t="s">
        <v>6300</v>
      </c>
      <c r="J10203" s="3" t="str">
        <f>IF($B10203="SINAPI",IF(ISNUMBER(MATCH(Banco!$C10203,Analitico!$A:$A,0)),INDEX(Analitico!E:E,MATCH(Banco!$C10203,Analitico!$A:$A,0))&amp;"%",""),"")</f>
        <v/>
      </c>
      <c r="K10203" s="3" t="str">
        <f>IF($B10203="SINAPI",IF(ISNUMBER(MATCH(Banco!$C10203,Analitico!$A:$A,0)),INDEX(Analitico!F:F,MATCH(Banco!$C10203,Analitico!$A:$A,0))&amp;"%",""),"")</f>
        <v/>
      </c>
    </row>
    <row r="10204" spans="1:11" ht="22.5" x14ac:dyDescent="0.2">
      <c r="A10204" s="1" t="str">
        <f t="shared" si="160"/>
        <v>SINAPI 100868</v>
      </c>
      <c r="B10204" s="3" t="s">
        <v>21527</v>
      </c>
      <c r="C10204" s="3" t="s">
        <v>11446</v>
      </c>
      <c r="D10204" s="2" t="s">
        <v>18445</v>
      </c>
      <c r="E10204" s="3" t="s">
        <v>20622</v>
      </c>
      <c r="F10204" s="67" t="s">
        <v>30115</v>
      </c>
      <c r="G10204" s="67" t="s">
        <v>29729</v>
      </c>
      <c r="I10204" s="3" t="s">
        <v>6300</v>
      </c>
      <c r="J10204" s="3" t="str">
        <f>IF($B10204="SINAPI",IF(ISNUMBER(MATCH(Banco!$C10204,Analitico!$A:$A,0)),INDEX(Analitico!E:E,MATCH(Banco!$C10204,Analitico!$A:$A,0))&amp;"%",""),"")</f>
        <v/>
      </c>
      <c r="K10204" s="3" t="str">
        <f>IF($B10204="SINAPI",IF(ISNUMBER(MATCH(Banco!$C10204,Analitico!$A:$A,0)),INDEX(Analitico!F:F,MATCH(Banco!$C10204,Analitico!$A:$A,0))&amp;"%",""),"")</f>
        <v/>
      </c>
    </row>
    <row r="10205" spans="1:11" ht="22.5" x14ac:dyDescent="0.2">
      <c r="A10205" s="1" t="str">
        <f t="shared" si="160"/>
        <v>SINAPI 100869</v>
      </c>
      <c r="B10205" s="3" t="s">
        <v>21527</v>
      </c>
      <c r="C10205" s="3" t="s">
        <v>11447</v>
      </c>
      <c r="D10205" s="2" t="s">
        <v>18446</v>
      </c>
      <c r="E10205" s="3" t="s">
        <v>20622</v>
      </c>
      <c r="F10205" s="67" t="s">
        <v>30116</v>
      </c>
      <c r="G10205" s="67" t="s">
        <v>29730</v>
      </c>
      <c r="I10205" s="3" t="s">
        <v>6300</v>
      </c>
      <c r="J10205" s="3" t="str">
        <f>IF($B10205="SINAPI",IF(ISNUMBER(MATCH(Banco!$C10205,Analitico!$A:$A,0)),INDEX(Analitico!E:E,MATCH(Banco!$C10205,Analitico!$A:$A,0))&amp;"%",""),"")</f>
        <v/>
      </c>
      <c r="K10205" s="3" t="str">
        <f>IF($B10205="SINAPI",IF(ISNUMBER(MATCH(Banco!$C10205,Analitico!$A:$A,0)),INDEX(Analitico!F:F,MATCH(Banco!$C10205,Analitico!$A:$A,0))&amp;"%",""),"")</f>
        <v/>
      </c>
    </row>
    <row r="10206" spans="1:11" ht="22.5" x14ac:dyDescent="0.2">
      <c r="A10206" s="1" t="str">
        <f t="shared" si="160"/>
        <v>SINAPI 100870</v>
      </c>
      <c r="B10206" s="3" t="s">
        <v>21527</v>
      </c>
      <c r="C10206" s="3" t="s">
        <v>11448</v>
      </c>
      <c r="D10206" s="2" t="s">
        <v>18447</v>
      </c>
      <c r="E10206" s="3" t="s">
        <v>20622</v>
      </c>
      <c r="F10206" s="67" t="s">
        <v>32284</v>
      </c>
      <c r="G10206" s="67" t="s">
        <v>31883</v>
      </c>
      <c r="I10206" s="3" t="s">
        <v>6300</v>
      </c>
      <c r="J10206" s="3" t="str">
        <f>IF($B10206="SINAPI",IF(ISNUMBER(MATCH(Banco!$C10206,Analitico!$A:$A,0)),INDEX(Analitico!E:E,MATCH(Banco!$C10206,Analitico!$A:$A,0))&amp;"%",""),"")</f>
        <v/>
      </c>
      <c r="K10206" s="3" t="str">
        <f>IF($B10206="SINAPI",IF(ISNUMBER(MATCH(Banco!$C10206,Analitico!$A:$A,0)),INDEX(Analitico!F:F,MATCH(Banco!$C10206,Analitico!$A:$A,0))&amp;"%",""),"")</f>
        <v/>
      </c>
    </row>
    <row r="10207" spans="1:11" ht="22.5" x14ac:dyDescent="0.2">
      <c r="A10207" s="1" t="str">
        <f t="shared" si="160"/>
        <v>SINAPI 100871</v>
      </c>
      <c r="B10207" s="3" t="s">
        <v>21527</v>
      </c>
      <c r="C10207" s="3" t="s">
        <v>11449</v>
      </c>
      <c r="D10207" s="2" t="s">
        <v>18448</v>
      </c>
      <c r="E10207" s="3" t="s">
        <v>20622</v>
      </c>
      <c r="F10207" s="67" t="s">
        <v>32285</v>
      </c>
      <c r="G10207" s="67" t="s">
        <v>31884</v>
      </c>
      <c r="I10207" s="3" t="s">
        <v>6300</v>
      </c>
      <c r="J10207" s="3" t="str">
        <f>IF($B10207="SINAPI",IF(ISNUMBER(MATCH(Banco!$C10207,Analitico!$A:$A,0)),INDEX(Analitico!E:E,MATCH(Banco!$C10207,Analitico!$A:$A,0))&amp;"%",""),"")</f>
        <v/>
      </c>
      <c r="K10207" s="3" t="str">
        <f>IF($B10207="SINAPI",IF(ISNUMBER(MATCH(Banco!$C10207,Analitico!$A:$A,0)),INDEX(Analitico!F:F,MATCH(Banco!$C10207,Analitico!$A:$A,0))&amp;"%",""),"")</f>
        <v/>
      </c>
    </row>
    <row r="10208" spans="1:11" ht="22.5" x14ac:dyDescent="0.2">
      <c r="A10208" s="1" t="str">
        <f t="shared" si="160"/>
        <v>SINAPI 100872</v>
      </c>
      <c r="B10208" s="3" t="s">
        <v>21527</v>
      </c>
      <c r="C10208" s="3" t="s">
        <v>11450</v>
      </c>
      <c r="D10208" s="2" t="s">
        <v>18449</v>
      </c>
      <c r="E10208" s="3" t="s">
        <v>20622</v>
      </c>
      <c r="F10208" s="67" t="s">
        <v>32286</v>
      </c>
      <c r="G10208" s="67" t="s">
        <v>31885</v>
      </c>
      <c r="I10208" s="3" t="s">
        <v>6300</v>
      </c>
      <c r="J10208" s="3" t="str">
        <f>IF($B10208="SINAPI",IF(ISNUMBER(MATCH(Banco!$C10208,Analitico!$A:$A,0)),INDEX(Analitico!E:E,MATCH(Banco!$C10208,Analitico!$A:$A,0))&amp;"%",""),"")</f>
        <v/>
      </c>
      <c r="K10208" s="3" t="str">
        <f>IF($B10208="SINAPI",IF(ISNUMBER(MATCH(Banco!$C10208,Analitico!$A:$A,0)),INDEX(Analitico!F:F,MATCH(Banco!$C10208,Analitico!$A:$A,0))&amp;"%",""),"")</f>
        <v/>
      </c>
    </row>
    <row r="10209" spans="1:11" ht="22.5" x14ac:dyDescent="0.2">
      <c r="A10209" s="1" t="str">
        <f t="shared" si="160"/>
        <v>SINAPI 100873</v>
      </c>
      <c r="B10209" s="3" t="s">
        <v>21527</v>
      </c>
      <c r="C10209" s="3" t="s">
        <v>11451</v>
      </c>
      <c r="D10209" s="2" t="s">
        <v>18450</v>
      </c>
      <c r="E10209" s="3" t="s">
        <v>20622</v>
      </c>
      <c r="F10209" s="67" t="s">
        <v>32287</v>
      </c>
      <c r="G10209" s="67" t="s">
        <v>31886</v>
      </c>
      <c r="I10209" s="3" t="s">
        <v>6300</v>
      </c>
      <c r="J10209" s="3" t="str">
        <f>IF($B10209="SINAPI",IF(ISNUMBER(MATCH(Banco!$C10209,Analitico!$A:$A,0)),INDEX(Analitico!E:E,MATCH(Banco!$C10209,Analitico!$A:$A,0))&amp;"%",""),"")</f>
        <v/>
      </c>
      <c r="K10209" s="3" t="str">
        <f>IF($B10209="SINAPI",IF(ISNUMBER(MATCH(Banco!$C10209,Analitico!$A:$A,0)),INDEX(Analitico!F:F,MATCH(Banco!$C10209,Analitico!$A:$A,0))&amp;"%",""),"")</f>
        <v/>
      </c>
    </row>
    <row r="10210" spans="1:11" x14ac:dyDescent="0.2">
      <c r="A10210" s="1" t="str">
        <f t="shared" si="160"/>
        <v>SINAPI 100874</v>
      </c>
      <c r="B10210" s="3" t="s">
        <v>21527</v>
      </c>
      <c r="C10210" s="3" t="s">
        <v>11452</v>
      </c>
      <c r="D10210" s="2" t="s">
        <v>18451</v>
      </c>
      <c r="E10210" s="3" t="s">
        <v>20622</v>
      </c>
      <c r="F10210" s="67" t="s">
        <v>30113</v>
      </c>
      <c r="G10210" s="67" t="s">
        <v>29727</v>
      </c>
      <c r="I10210" s="3" t="s">
        <v>6300</v>
      </c>
      <c r="J10210" s="3" t="str">
        <f>IF($B10210="SINAPI",IF(ISNUMBER(MATCH(Banco!$C10210,Analitico!$A:$A,0)),INDEX(Analitico!E:E,MATCH(Banco!$C10210,Analitico!$A:$A,0))&amp;"%",""),"")</f>
        <v/>
      </c>
      <c r="K10210" s="3" t="str">
        <f>IF($B10210="SINAPI",IF(ISNUMBER(MATCH(Banco!$C10210,Analitico!$A:$A,0)),INDEX(Analitico!F:F,MATCH(Banco!$C10210,Analitico!$A:$A,0))&amp;"%",""),"")</f>
        <v/>
      </c>
    </row>
    <row r="10211" spans="1:11" x14ac:dyDescent="0.2">
      <c r="A10211" s="1" t="str">
        <f t="shared" ref="A10211:A10274" si="161">CONCATENAR</f>
        <v>SINAPI 100875</v>
      </c>
      <c r="B10211" s="3" t="s">
        <v>21527</v>
      </c>
      <c r="C10211" s="3" t="s">
        <v>11453</v>
      </c>
      <c r="D10211" s="2" t="s">
        <v>18452</v>
      </c>
      <c r="E10211" s="3" t="s">
        <v>20622</v>
      </c>
      <c r="F10211" s="67" t="s">
        <v>30117</v>
      </c>
      <c r="G10211" s="67" t="s">
        <v>29731</v>
      </c>
      <c r="I10211" s="3" t="s">
        <v>6300</v>
      </c>
      <c r="J10211" s="3" t="str">
        <f>IF($B10211="SINAPI",IF(ISNUMBER(MATCH(Banco!$C10211,Analitico!$A:$A,0)),INDEX(Analitico!E:E,MATCH(Banco!$C10211,Analitico!$A:$A,0))&amp;"%",""),"")</f>
        <v/>
      </c>
      <c r="K10211" s="3" t="str">
        <f>IF($B10211="SINAPI",IF(ISNUMBER(MATCH(Banco!$C10211,Analitico!$A:$A,0)),INDEX(Analitico!F:F,MATCH(Banco!$C10211,Analitico!$A:$A,0))&amp;"%",""),"")</f>
        <v/>
      </c>
    </row>
    <row r="10212" spans="1:11" ht="22.5" x14ac:dyDescent="0.2">
      <c r="A10212" s="1" t="str">
        <f t="shared" si="161"/>
        <v>SINAPI 100878</v>
      </c>
      <c r="B10212" s="3" t="s">
        <v>21527</v>
      </c>
      <c r="C10212" s="3" t="s">
        <v>11454</v>
      </c>
      <c r="D10212" s="2" t="s">
        <v>18453</v>
      </c>
      <c r="E10212" s="3" t="s">
        <v>20622</v>
      </c>
      <c r="F10212" s="67" t="s">
        <v>39867</v>
      </c>
      <c r="G10212" s="67" t="s">
        <v>37064</v>
      </c>
      <c r="I10212" s="3" t="s">
        <v>6298</v>
      </c>
      <c r="J10212" s="3" t="str">
        <f>IF($B10212="SINAPI",IF(ISNUMBER(MATCH(Banco!$C10212,Analitico!$A:$A,0)),INDEX(Analitico!E:E,MATCH(Banco!$C10212,Analitico!$A:$A,0))&amp;"%",""),"")</f>
        <v/>
      </c>
      <c r="K10212" s="3" t="str">
        <f>IF($B10212="SINAPI",IF(ISNUMBER(MATCH(Banco!$C10212,Analitico!$A:$A,0)),INDEX(Analitico!F:F,MATCH(Banco!$C10212,Analitico!$A:$A,0))&amp;"%",""),"")</f>
        <v/>
      </c>
    </row>
    <row r="10213" spans="1:11" ht="22.5" x14ac:dyDescent="0.2">
      <c r="A10213" s="1" t="str">
        <f t="shared" si="161"/>
        <v>SINAPI 98052</v>
      </c>
      <c r="B10213" s="3" t="s">
        <v>21527</v>
      </c>
      <c r="C10213" s="3" t="s">
        <v>11455</v>
      </c>
      <c r="D10213" s="2" t="s">
        <v>18454</v>
      </c>
      <c r="E10213" s="3" t="s">
        <v>20622</v>
      </c>
      <c r="F10213" s="67" t="s">
        <v>39868</v>
      </c>
      <c r="G10213" s="67" t="s">
        <v>37065</v>
      </c>
      <c r="I10213" s="3" t="s">
        <v>6300</v>
      </c>
      <c r="J10213" s="3" t="str">
        <f>IF($B10213="SINAPI",IF(ISNUMBER(MATCH(Banco!$C10213,Analitico!$A:$A,0)),INDEX(Analitico!E:E,MATCH(Banco!$C10213,Analitico!$A:$A,0))&amp;"%",""),"")</f>
        <v/>
      </c>
      <c r="K10213" s="3" t="str">
        <f>IF($B10213="SINAPI",IF(ISNUMBER(MATCH(Banco!$C10213,Analitico!$A:$A,0)),INDEX(Analitico!F:F,MATCH(Banco!$C10213,Analitico!$A:$A,0))&amp;"%",""),"")</f>
        <v/>
      </c>
    </row>
    <row r="10214" spans="1:11" ht="22.5" x14ac:dyDescent="0.2">
      <c r="A10214" s="1" t="str">
        <f t="shared" si="161"/>
        <v>SINAPI 98053</v>
      </c>
      <c r="B10214" s="3" t="s">
        <v>21527</v>
      </c>
      <c r="C10214" s="3" t="s">
        <v>11456</v>
      </c>
      <c r="D10214" s="2" t="s">
        <v>18455</v>
      </c>
      <c r="E10214" s="3" t="s">
        <v>20622</v>
      </c>
      <c r="F10214" s="67" t="s">
        <v>39869</v>
      </c>
      <c r="G10214" s="67" t="s">
        <v>37066</v>
      </c>
      <c r="I10214" s="3" t="s">
        <v>6300</v>
      </c>
      <c r="J10214" s="3" t="str">
        <f>IF($B10214="SINAPI",IF(ISNUMBER(MATCH(Banco!$C10214,Analitico!$A:$A,0)),INDEX(Analitico!E:E,MATCH(Banco!$C10214,Analitico!$A:$A,0))&amp;"%",""),"")</f>
        <v/>
      </c>
      <c r="K10214" s="3" t="str">
        <f>IF($B10214="SINAPI",IF(ISNUMBER(MATCH(Banco!$C10214,Analitico!$A:$A,0)),INDEX(Analitico!F:F,MATCH(Banco!$C10214,Analitico!$A:$A,0))&amp;"%",""),"")</f>
        <v/>
      </c>
    </row>
    <row r="10215" spans="1:11" ht="22.5" x14ac:dyDescent="0.2">
      <c r="A10215" s="1" t="str">
        <f t="shared" si="161"/>
        <v>SINAPI 98054</v>
      </c>
      <c r="B10215" s="3" t="s">
        <v>21527</v>
      </c>
      <c r="C10215" s="3" t="s">
        <v>11457</v>
      </c>
      <c r="D10215" s="2" t="s">
        <v>18456</v>
      </c>
      <c r="E10215" s="3" t="s">
        <v>20622</v>
      </c>
      <c r="F10215" s="67" t="s">
        <v>39870</v>
      </c>
      <c r="G10215" s="67" t="s">
        <v>37067</v>
      </c>
      <c r="I10215" s="3" t="s">
        <v>6300</v>
      </c>
      <c r="J10215" s="3" t="str">
        <f>IF($B10215="SINAPI",IF(ISNUMBER(MATCH(Banco!$C10215,Analitico!$A:$A,0)),INDEX(Analitico!E:E,MATCH(Banco!$C10215,Analitico!$A:$A,0))&amp;"%",""),"")</f>
        <v/>
      </c>
      <c r="K10215" s="3" t="str">
        <f>IF($B10215="SINAPI",IF(ISNUMBER(MATCH(Banco!$C10215,Analitico!$A:$A,0)),INDEX(Analitico!F:F,MATCH(Banco!$C10215,Analitico!$A:$A,0))&amp;"%",""),"")</f>
        <v/>
      </c>
    </row>
    <row r="10216" spans="1:11" ht="22.5" x14ac:dyDescent="0.2">
      <c r="A10216" s="1" t="str">
        <f t="shared" si="161"/>
        <v>SINAPI 98055</v>
      </c>
      <c r="B10216" s="3" t="s">
        <v>21527</v>
      </c>
      <c r="C10216" s="3" t="s">
        <v>11458</v>
      </c>
      <c r="D10216" s="2" t="s">
        <v>18457</v>
      </c>
      <c r="E10216" s="3" t="s">
        <v>20622</v>
      </c>
      <c r="F10216" s="67" t="s">
        <v>39871</v>
      </c>
      <c r="G10216" s="67" t="s">
        <v>37068</v>
      </c>
      <c r="I10216" s="3" t="s">
        <v>6300</v>
      </c>
      <c r="J10216" s="3" t="str">
        <f>IF($B10216="SINAPI",IF(ISNUMBER(MATCH(Banco!$C10216,Analitico!$A:$A,0)),INDEX(Analitico!E:E,MATCH(Banco!$C10216,Analitico!$A:$A,0))&amp;"%",""),"")</f>
        <v/>
      </c>
      <c r="K10216" s="3" t="str">
        <f>IF($B10216="SINAPI",IF(ISNUMBER(MATCH(Banco!$C10216,Analitico!$A:$A,0)),INDEX(Analitico!F:F,MATCH(Banco!$C10216,Analitico!$A:$A,0))&amp;"%",""),"")</f>
        <v/>
      </c>
    </row>
    <row r="10217" spans="1:11" ht="22.5" x14ac:dyDescent="0.2">
      <c r="A10217" s="1" t="str">
        <f t="shared" si="161"/>
        <v>SINAPI 98056</v>
      </c>
      <c r="B10217" s="3" t="s">
        <v>21527</v>
      </c>
      <c r="C10217" s="3" t="s">
        <v>11459</v>
      </c>
      <c r="D10217" s="2" t="s">
        <v>18458</v>
      </c>
      <c r="E10217" s="3" t="s">
        <v>20622</v>
      </c>
      <c r="F10217" s="67" t="s">
        <v>39872</v>
      </c>
      <c r="G10217" s="67" t="s">
        <v>37069</v>
      </c>
      <c r="I10217" s="3" t="s">
        <v>6300</v>
      </c>
      <c r="J10217" s="3" t="str">
        <f>IF($B10217="SINAPI",IF(ISNUMBER(MATCH(Banco!$C10217,Analitico!$A:$A,0)),INDEX(Analitico!E:E,MATCH(Banco!$C10217,Analitico!$A:$A,0))&amp;"%",""),"")</f>
        <v/>
      </c>
      <c r="K10217" s="3" t="str">
        <f>IF($B10217="SINAPI",IF(ISNUMBER(MATCH(Banco!$C10217,Analitico!$A:$A,0)),INDEX(Analitico!F:F,MATCH(Banco!$C10217,Analitico!$A:$A,0))&amp;"%",""),"")</f>
        <v/>
      </c>
    </row>
    <row r="10218" spans="1:11" ht="22.5" x14ac:dyDescent="0.2">
      <c r="A10218" s="1" t="str">
        <f t="shared" si="161"/>
        <v>SINAPI 98057</v>
      </c>
      <c r="B10218" s="3" t="s">
        <v>21527</v>
      </c>
      <c r="C10218" s="3" t="s">
        <v>11460</v>
      </c>
      <c r="D10218" s="2" t="s">
        <v>18459</v>
      </c>
      <c r="E10218" s="3" t="s">
        <v>20622</v>
      </c>
      <c r="F10218" s="67" t="s">
        <v>39873</v>
      </c>
      <c r="G10218" s="67" t="s">
        <v>37070</v>
      </c>
      <c r="I10218" s="3" t="s">
        <v>6300</v>
      </c>
      <c r="J10218" s="3" t="str">
        <f>IF($B10218="SINAPI",IF(ISNUMBER(MATCH(Banco!$C10218,Analitico!$A:$A,0)),INDEX(Analitico!E:E,MATCH(Banco!$C10218,Analitico!$A:$A,0))&amp;"%",""),"")</f>
        <v/>
      </c>
      <c r="K10218" s="3" t="str">
        <f>IF($B10218="SINAPI",IF(ISNUMBER(MATCH(Banco!$C10218,Analitico!$A:$A,0)),INDEX(Analitico!F:F,MATCH(Banco!$C10218,Analitico!$A:$A,0))&amp;"%",""),"")</f>
        <v/>
      </c>
    </row>
    <row r="10219" spans="1:11" ht="22.5" x14ac:dyDescent="0.2">
      <c r="A10219" s="1" t="str">
        <f t="shared" si="161"/>
        <v>SINAPI 98058</v>
      </c>
      <c r="B10219" s="3" t="s">
        <v>21527</v>
      </c>
      <c r="C10219" s="3" t="s">
        <v>11461</v>
      </c>
      <c r="D10219" s="2" t="s">
        <v>18460</v>
      </c>
      <c r="E10219" s="3" t="s">
        <v>20622</v>
      </c>
      <c r="F10219" s="67" t="s">
        <v>39874</v>
      </c>
      <c r="G10219" s="67" t="s">
        <v>37071</v>
      </c>
      <c r="I10219" s="3" t="s">
        <v>6300</v>
      </c>
      <c r="J10219" s="3" t="str">
        <f>IF($B10219="SINAPI",IF(ISNUMBER(MATCH(Banco!$C10219,Analitico!$A:$A,0)),INDEX(Analitico!E:E,MATCH(Banco!$C10219,Analitico!$A:$A,0))&amp;"%",""),"")</f>
        <v/>
      </c>
      <c r="K10219" s="3" t="str">
        <f>IF($B10219="SINAPI",IF(ISNUMBER(MATCH(Banco!$C10219,Analitico!$A:$A,0)),INDEX(Analitico!F:F,MATCH(Banco!$C10219,Analitico!$A:$A,0))&amp;"%",""),"")</f>
        <v/>
      </c>
    </row>
    <row r="10220" spans="1:11" ht="22.5" x14ac:dyDescent="0.2">
      <c r="A10220" s="1" t="str">
        <f t="shared" si="161"/>
        <v>SINAPI 98059</v>
      </c>
      <c r="B10220" s="3" t="s">
        <v>21527</v>
      </c>
      <c r="C10220" s="3" t="s">
        <v>11462</v>
      </c>
      <c r="D10220" s="2" t="s">
        <v>18461</v>
      </c>
      <c r="E10220" s="3" t="s">
        <v>20622</v>
      </c>
      <c r="F10220" s="67" t="s">
        <v>39875</v>
      </c>
      <c r="G10220" s="67" t="s">
        <v>37072</v>
      </c>
      <c r="I10220" s="3" t="s">
        <v>6300</v>
      </c>
      <c r="J10220" s="3" t="str">
        <f>IF($B10220="SINAPI",IF(ISNUMBER(MATCH(Banco!$C10220,Analitico!$A:$A,0)),INDEX(Analitico!E:E,MATCH(Banco!$C10220,Analitico!$A:$A,0))&amp;"%",""),"")</f>
        <v/>
      </c>
      <c r="K10220" s="3" t="str">
        <f>IF($B10220="SINAPI",IF(ISNUMBER(MATCH(Banco!$C10220,Analitico!$A:$A,0)),INDEX(Analitico!F:F,MATCH(Banco!$C10220,Analitico!$A:$A,0))&amp;"%",""),"")</f>
        <v/>
      </c>
    </row>
    <row r="10221" spans="1:11" ht="22.5" x14ac:dyDescent="0.2">
      <c r="A10221" s="1" t="str">
        <f t="shared" si="161"/>
        <v>SINAPI 98060</v>
      </c>
      <c r="B10221" s="3" t="s">
        <v>21527</v>
      </c>
      <c r="C10221" s="3" t="s">
        <v>11463</v>
      </c>
      <c r="D10221" s="2" t="s">
        <v>18462</v>
      </c>
      <c r="E10221" s="3" t="s">
        <v>20622</v>
      </c>
      <c r="F10221" s="67" t="s">
        <v>39876</v>
      </c>
      <c r="G10221" s="67" t="s">
        <v>37073</v>
      </c>
      <c r="I10221" s="3" t="s">
        <v>6300</v>
      </c>
      <c r="J10221" s="3" t="str">
        <f>IF($B10221="SINAPI",IF(ISNUMBER(MATCH(Banco!$C10221,Analitico!$A:$A,0)),INDEX(Analitico!E:E,MATCH(Banco!$C10221,Analitico!$A:$A,0))&amp;"%",""),"")</f>
        <v/>
      </c>
      <c r="K10221" s="3" t="str">
        <f>IF($B10221="SINAPI",IF(ISNUMBER(MATCH(Banco!$C10221,Analitico!$A:$A,0)),INDEX(Analitico!F:F,MATCH(Banco!$C10221,Analitico!$A:$A,0))&amp;"%",""),"")</f>
        <v/>
      </c>
    </row>
    <row r="10222" spans="1:11" ht="22.5" x14ac:dyDescent="0.2">
      <c r="A10222" s="1" t="str">
        <f t="shared" si="161"/>
        <v>SINAPI 98061</v>
      </c>
      <c r="B10222" s="3" t="s">
        <v>21527</v>
      </c>
      <c r="C10222" s="3" t="s">
        <v>11464</v>
      </c>
      <c r="D10222" s="2" t="s">
        <v>18463</v>
      </c>
      <c r="E10222" s="3" t="s">
        <v>20622</v>
      </c>
      <c r="F10222" s="67" t="s">
        <v>39877</v>
      </c>
      <c r="G10222" s="67" t="s">
        <v>37074</v>
      </c>
      <c r="I10222" s="3" t="s">
        <v>6300</v>
      </c>
      <c r="J10222" s="3" t="str">
        <f>IF($B10222="SINAPI",IF(ISNUMBER(MATCH(Banco!$C10222,Analitico!$A:$A,0)),INDEX(Analitico!E:E,MATCH(Banco!$C10222,Analitico!$A:$A,0))&amp;"%",""),"")</f>
        <v/>
      </c>
      <c r="K10222" s="3" t="str">
        <f>IF($B10222="SINAPI",IF(ISNUMBER(MATCH(Banco!$C10222,Analitico!$A:$A,0)),INDEX(Analitico!F:F,MATCH(Banco!$C10222,Analitico!$A:$A,0))&amp;"%",""),"")</f>
        <v/>
      </c>
    </row>
    <row r="10223" spans="1:11" ht="22.5" x14ac:dyDescent="0.2">
      <c r="A10223" s="1" t="str">
        <f t="shared" si="161"/>
        <v>SINAPI 98062</v>
      </c>
      <c r="B10223" s="3" t="s">
        <v>21527</v>
      </c>
      <c r="C10223" s="3" t="s">
        <v>11465</v>
      </c>
      <c r="D10223" s="2" t="s">
        <v>18464</v>
      </c>
      <c r="E10223" s="3" t="s">
        <v>20622</v>
      </c>
      <c r="F10223" s="67" t="s">
        <v>39878</v>
      </c>
      <c r="G10223" s="67" t="s">
        <v>37075</v>
      </c>
      <c r="I10223" s="3" t="s">
        <v>6300</v>
      </c>
      <c r="J10223" s="3" t="str">
        <f>IF($B10223="SINAPI",IF(ISNUMBER(MATCH(Banco!$C10223,Analitico!$A:$A,0)),INDEX(Analitico!E:E,MATCH(Banco!$C10223,Analitico!$A:$A,0))&amp;"%",""),"")</f>
        <v/>
      </c>
      <c r="K10223" s="3" t="str">
        <f>IF($B10223="SINAPI",IF(ISNUMBER(MATCH(Banco!$C10223,Analitico!$A:$A,0)),INDEX(Analitico!F:F,MATCH(Banco!$C10223,Analitico!$A:$A,0))&amp;"%",""),"")</f>
        <v/>
      </c>
    </row>
    <row r="10224" spans="1:11" ht="22.5" x14ac:dyDescent="0.2">
      <c r="A10224" s="1" t="str">
        <f t="shared" si="161"/>
        <v>SINAPI 98063</v>
      </c>
      <c r="B10224" s="3" t="s">
        <v>21527</v>
      </c>
      <c r="C10224" s="3" t="s">
        <v>11466</v>
      </c>
      <c r="D10224" s="2" t="s">
        <v>18465</v>
      </c>
      <c r="E10224" s="3" t="s">
        <v>20622</v>
      </c>
      <c r="F10224" s="67" t="s">
        <v>39879</v>
      </c>
      <c r="G10224" s="67" t="s">
        <v>37076</v>
      </c>
      <c r="I10224" s="3" t="s">
        <v>6300</v>
      </c>
      <c r="J10224" s="3" t="str">
        <f>IF($B10224="SINAPI",IF(ISNUMBER(MATCH(Banco!$C10224,Analitico!$A:$A,0)),INDEX(Analitico!E:E,MATCH(Banco!$C10224,Analitico!$A:$A,0))&amp;"%",""),"")</f>
        <v/>
      </c>
      <c r="K10224" s="3" t="str">
        <f>IF($B10224="SINAPI",IF(ISNUMBER(MATCH(Banco!$C10224,Analitico!$A:$A,0)),INDEX(Analitico!F:F,MATCH(Banco!$C10224,Analitico!$A:$A,0))&amp;"%",""),"")</f>
        <v/>
      </c>
    </row>
    <row r="10225" spans="1:11" ht="22.5" x14ac:dyDescent="0.2">
      <c r="A10225" s="1" t="str">
        <f t="shared" si="161"/>
        <v>SINAPI 98064</v>
      </c>
      <c r="B10225" s="3" t="s">
        <v>21527</v>
      </c>
      <c r="C10225" s="3" t="s">
        <v>11467</v>
      </c>
      <c r="D10225" s="2" t="s">
        <v>18466</v>
      </c>
      <c r="E10225" s="3" t="s">
        <v>20622</v>
      </c>
      <c r="F10225" s="67" t="s">
        <v>39880</v>
      </c>
      <c r="G10225" s="67" t="s">
        <v>37077</v>
      </c>
      <c r="I10225" s="3" t="s">
        <v>6300</v>
      </c>
      <c r="J10225" s="3" t="str">
        <f>IF($B10225="SINAPI",IF(ISNUMBER(MATCH(Banco!$C10225,Analitico!$A:$A,0)),INDEX(Analitico!E:E,MATCH(Banco!$C10225,Analitico!$A:$A,0))&amp;"%",""),"")</f>
        <v/>
      </c>
      <c r="K10225" s="3" t="str">
        <f>IF($B10225="SINAPI",IF(ISNUMBER(MATCH(Banco!$C10225,Analitico!$A:$A,0)),INDEX(Analitico!F:F,MATCH(Banco!$C10225,Analitico!$A:$A,0))&amp;"%",""),"")</f>
        <v/>
      </c>
    </row>
    <row r="10226" spans="1:11" ht="22.5" x14ac:dyDescent="0.2">
      <c r="A10226" s="1" t="str">
        <f t="shared" si="161"/>
        <v>SINAPI 98065</v>
      </c>
      <c r="B10226" s="3" t="s">
        <v>21527</v>
      </c>
      <c r="C10226" s="3" t="s">
        <v>11468</v>
      </c>
      <c r="D10226" s="2" t="s">
        <v>18467</v>
      </c>
      <c r="E10226" s="3" t="s">
        <v>20622</v>
      </c>
      <c r="F10226" s="67" t="s">
        <v>39881</v>
      </c>
      <c r="G10226" s="67" t="s">
        <v>37078</v>
      </c>
      <c r="I10226" s="3" t="s">
        <v>6300</v>
      </c>
      <c r="J10226" s="3" t="str">
        <f>IF($B10226="SINAPI",IF(ISNUMBER(MATCH(Banco!$C10226,Analitico!$A:$A,0)),INDEX(Analitico!E:E,MATCH(Banco!$C10226,Analitico!$A:$A,0))&amp;"%",""),"")</f>
        <v/>
      </c>
      <c r="K10226" s="3" t="str">
        <f>IF($B10226="SINAPI",IF(ISNUMBER(MATCH(Banco!$C10226,Analitico!$A:$A,0)),INDEX(Analitico!F:F,MATCH(Banco!$C10226,Analitico!$A:$A,0))&amp;"%",""),"")</f>
        <v/>
      </c>
    </row>
    <row r="10227" spans="1:11" ht="22.5" x14ac:dyDescent="0.2">
      <c r="A10227" s="1" t="str">
        <f t="shared" si="161"/>
        <v>SINAPI 98066</v>
      </c>
      <c r="B10227" s="3" t="s">
        <v>21527</v>
      </c>
      <c r="C10227" s="3" t="s">
        <v>11469</v>
      </c>
      <c r="D10227" s="2" t="s">
        <v>18468</v>
      </c>
      <c r="E10227" s="3" t="s">
        <v>20622</v>
      </c>
      <c r="F10227" s="67" t="s">
        <v>39882</v>
      </c>
      <c r="G10227" s="67" t="s">
        <v>37079</v>
      </c>
      <c r="I10227" s="3" t="s">
        <v>6300</v>
      </c>
      <c r="J10227" s="3" t="str">
        <f>IF($B10227="SINAPI",IF(ISNUMBER(MATCH(Banco!$C10227,Analitico!$A:$A,0)),INDEX(Analitico!E:E,MATCH(Banco!$C10227,Analitico!$A:$A,0))&amp;"%",""),"")</f>
        <v/>
      </c>
      <c r="K10227" s="3" t="str">
        <f>IF($B10227="SINAPI",IF(ISNUMBER(MATCH(Banco!$C10227,Analitico!$A:$A,0)),INDEX(Analitico!F:F,MATCH(Banco!$C10227,Analitico!$A:$A,0))&amp;"%",""),"")</f>
        <v/>
      </c>
    </row>
    <row r="10228" spans="1:11" ht="22.5" x14ac:dyDescent="0.2">
      <c r="A10228" s="1" t="str">
        <f t="shared" si="161"/>
        <v>SINAPI 98067</v>
      </c>
      <c r="B10228" s="3" t="s">
        <v>21527</v>
      </c>
      <c r="C10228" s="3" t="s">
        <v>11470</v>
      </c>
      <c r="D10228" s="2" t="s">
        <v>18469</v>
      </c>
      <c r="E10228" s="3" t="s">
        <v>20622</v>
      </c>
      <c r="F10228" s="67" t="s">
        <v>39883</v>
      </c>
      <c r="G10228" s="67" t="s">
        <v>37080</v>
      </c>
      <c r="I10228" s="3" t="s">
        <v>6300</v>
      </c>
      <c r="J10228" s="3" t="str">
        <f>IF($B10228="SINAPI",IF(ISNUMBER(MATCH(Banco!$C10228,Analitico!$A:$A,0)),INDEX(Analitico!E:E,MATCH(Banco!$C10228,Analitico!$A:$A,0))&amp;"%",""),"")</f>
        <v/>
      </c>
      <c r="K10228" s="3" t="str">
        <f>IF($B10228="SINAPI",IF(ISNUMBER(MATCH(Banco!$C10228,Analitico!$A:$A,0)),INDEX(Analitico!F:F,MATCH(Banco!$C10228,Analitico!$A:$A,0))&amp;"%",""),"")</f>
        <v/>
      </c>
    </row>
    <row r="10229" spans="1:11" ht="22.5" x14ac:dyDescent="0.2">
      <c r="A10229" s="1" t="str">
        <f t="shared" si="161"/>
        <v>SINAPI 98068</v>
      </c>
      <c r="B10229" s="3" t="s">
        <v>21527</v>
      </c>
      <c r="C10229" s="3" t="s">
        <v>11471</v>
      </c>
      <c r="D10229" s="2" t="s">
        <v>18470</v>
      </c>
      <c r="E10229" s="3" t="s">
        <v>20622</v>
      </c>
      <c r="F10229" s="67" t="s">
        <v>39884</v>
      </c>
      <c r="G10229" s="67" t="s">
        <v>37081</v>
      </c>
      <c r="I10229" s="3" t="s">
        <v>6300</v>
      </c>
      <c r="J10229" s="3" t="str">
        <f>IF($B10229="SINAPI",IF(ISNUMBER(MATCH(Banco!$C10229,Analitico!$A:$A,0)),INDEX(Analitico!E:E,MATCH(Banco!$C10229,Analitico!$A:$A,0))&amp;"%",""),"")</f>
        <v/>
      </c>
      <c r="K10229" s="3" t="str">
        <f>IF($B10229="SINAPI",IF(ISNUMBER(MATCH(Banco!$C10229,Analitico!$A:$A,0)),INDEX(Analitico!F:F,MATCH(Banco!$C10229,Analitico!$A:$A,0))&amp;"%",""),"")</f>
        <v/>
      </c>
    </row>
    <row r="10230" spans="1:11" ht="22.5" x14ac:dyDescent="0.2">
      <c r="A10230" s="1" t="str">
        <f t="shared" si="161"/>
        <v>SINAPI 98069</v>
      </c>
      <c r="B10230" s="3" t="s">
        <v>21527</v>
      </c>
      <c r="C10230" s="3" t="s">
        <v>11472</v>
      </c>
      <c r="D10230" s="2" t="s">
        <v>18471</v>
      </c>
      <c r="E10230" s="3" t="s">
        <v>20622</v>
      </c>
      <c r="F10230" s="67" t="s">
        <v>39885</v>
      </c>
      <c r="G10230" s="67" t="s">
        <v>37082</v>
      </c>
      <c r="I10230" s="3" t="s">
        <v>6300</v>
      </c>
      <c r="J10230" s="3" t="str">
        <f>IF($B10230="SINAPI",IF(ISNUMBER(MATCH(Banco!$C10230,Analitico!$A:$A,0)),INDEX(Analitico!E:E,MATCH(Banco!$C10230,Analitico!$A:$A,0))&amp;"%",""),"")</f>
        <v/>
      </c>
      <c r="K10230" s="3" t="str">
        <f>IF($B10230="SINAPI",IF(ISNUMBER(MATCH(Banco!$C10230,Analitico!$A:$A,0)),INDEX(Analitico!F:F,MATCH(Banco!$C10230,Analitico!$A:$A,0))&amp;"%",""),"")</f>
        <v/>
      </c>
    </row>
    <row r="10231" spans="1:11" ht="22.5" x14ac:dyDescent="0.2">
      <c r="A10231" s="1" t="str">
        <f t="shared" si="161"/>
        <v>SINAPI 98070</v>
      </c>
      <c r="B10231" s="3" t="s">
        <v>21527</v>
      </c>
      <c r="C10231" s="3" t="s">
        <v>11473</v>
      </c>
      <c r="D10231" s="2" t="s">
        <v>18472</v>
      </c>
      <c r="E10231" s="3" t="s">
        <v>20622</v>
      </c>
      <c r="F10231" s="67" t="s">
        <v>39886</v>
      </c>
      <c r="G10231" s="67" t="s">
        <v>37083</v>
      </c>
      <c r="I10231" s="3" t="s">
        <v>6300</v>
      </c>
      <c r="J10231" s="3" t="str">
        <f>IF($B10231="SINAPI",IF(ISNUMBER(MATCH(Banco!$C10231,Analitico!$A:$A,0)),INDEX(Analitico!E:E,MATCH(Banco!$C10231,Analitico!$A:$A,0))&amp;"%",""),"")</f>
        <v/>
      </c>
      <c r="K10231" s="3" t="str">
        <f>IF($B10231="SINAPI",IF(ISNUMBER(MATCH(Banco!$C10231,Analitico!$A:$A,0)),INDEX(Analitico!F:F,MATCH(Banco!$C10231,Analitico!$A:$A,0))&amp;"%",""),"")</f>
        <v/>
      </c>
    </row>
    <row r="10232" spans="1:11" ht="22.5" x14ac:dyDescent="0.2">
      <c r="A10232" s="1" t="str">
        <f t="shared" si="161"/>
        <v>SINAPI 98071</v>
      </c>
      <c r="B10232" s="3" t="s">
        <v>21527</v>
      </c>
      <c r="C10232" s="3" t="s">
        <v>11474</v>
      </c>
      <c r="D10232" s="2" t="s">
        <v>18473</v>
      </c>
      <c r="E10232" s="3" t="s">
        <v>20622</v>
      </c>
      <c r="F10232" s="67" t="s">
        <v>39887</v>
      </c>
      <c r="G10232" s="67" t="s">
        <v>37084</v>
      </c>
      <c r="I10232" s="3" t="s">
        <v>6300</v>
      </c>
      <c r="J10232" s="3" t="str">
        <f>IF($B10232="SINAPI",IF(ISNUMBER(MATCH(Banco!$C10232,Analitico!$A:$A,0)),INDEX(Analitico!E:E,MATCH(Banco!$C10232,Analitico!$A:$A,0))&amp;"%",""),"")</f>
        <v/>
      </c>
      <c r="K10232" s="3" t="str">
        <f>IF($B10232="SINAPI",IF(ISNUMBER(MATCH(Banco!$C10232,Analitico!$A:$A,0)),INDEX(Analitico!F:F,MATCH(Banco!$C10232,Analitico!$A:$A,0))&amp;"%",""),"")</f>
        <v/>
      </c>
    </row>
    <row r="10233" spans="1:11" ht="22.5" x14ac:dyDescent="0.2">
      <c r="A10233" s="1" t="str">
        <f t="shared" si="161"/>
        <v>SINAPI 98072</v>
      </c>
      <c r="B10233" s="3" t="s">
        <v>21527</v>
      </c>
      <c r="C10233" s="3" t="s">
        <v>11475</v>
      </c>
      <c r="D10233" s="2" t="s">
        <v>18474</v>
      </c>
      <c r="E10233" s="3" t="s">
        <v>20622</v>
      </c>
      <c r="F10233" s="67" t="s">
        <v>39888</v>
      </c>
      <c r="G10233" s="67" t="s">
        <v>37085</v>
      </c>
      <c r="I10233" s="3" t="s">
        <v>6300</v>
      </c>
      <c r="J10233" s="3" t="str">
        <f>IF($B10233="SINAPI",IF(ISNUMBER(MATCH(Banco!$C10233,Analitico!$A:$A,0)),INDEX(Analitico!E:E,MATCH(Banco!$C10233,Analitico!$A:$A,0))&amp;"%",""),"")</f>
        <v/>
      </c>
      <c r="K10233" s="3" t="str">
        <f>IF($B10233="SINAPI",IF(ISNUMBER(MATCH(Banco!$C10233,Analitico!$A:$A,0)),INDEX(Analitico!F:F,MATCH(Banco!$C10233,Analitico!$A:$A,0))&amp;"%",""),"")</f>
        <v/>
      </c>
    </row>
    <row r="10234" spans="1:11" ht="22.5" x14ac:dyDescent="0.2">
      <c r="A10234" s="1" t="str">
        <f t="shared" si="161"/>
        <v>SINAPI 98073</v>
      </c>
      <c r="B10234" s="3" t="s">
        <v>21527</v>
      </c>
      <c r="C10234" s="3" t="s">
        <v>11476</v>
      </c>
      <c r="D10234" s="2" t="s">
        <v>18475</v>
      </c>
      <c r="E10234" s="3" t="s">
        <v>20622</v>
      </c>
      <c r="F10234" s="67" t="s">
        <v>39889</v>
      </c>
      <c r="G10234" s="67" t="s">
        <v>37086</v>
      </c>
      <c r="I10234" s="3" t="s">
        <v>6300</v>
      </c>
      <c r="J10234" s="3" t="str">
        <f>IF($B10234="SINAPI",IF(ISNUMBER(MATCH(Banco!$C10234,Analitico!$A:$A,0)),INDEX(Analitico!E:E,MATCH(Banco!$C10234,Analitico!$A:$A,0))&amp;"%",""),"")</f>
        <v/>
      </c>
      <c r="K10234" s="3" t="str">
        <f>IF($B10234="SINAPI",IF(ISNUMBER(MATCH(Banco!$C10234,Analitico!$A:$A,0)),INDEX(Analitico!F:F,MATCH(Banco!$C10234,Analitico!$A:$A,0))&amp;"%",""),"")</f>
        <v/>
      </c>
    </row>
    <row r="10235" spans="1:11" ht="22.5" x14ac:dyDescent="0.2">
      <c r="A10235" s="1" t="str">
        <f t="shared" si="161"/>
        <v>SINAPI 98074</v>
      </c>
      <c r="B10235" s="3" t="s">
        <v>21527</v>
      </c>
      <c r="C10235" s="3" t="s">
        <v>11477</v>
      </c>
      <c r="D10235" s="2" t="s">
        <v>18476</v>
      </c>
      <c r="E10235" s="3" t="s">
        <v>20622</v>
      </c>
      <c r="F10235" s="67" t="s">
        <v>39890</v>
      </c>
      <c r="G10235" s="67" t="s">
        <v>37087</v>
      </c>
      <c r="I10235" s="3" t="s">
        <v>6300</v>
      </c>
      <c r="J10235" s="3" t="str">
        <f>IF($B10235="SINAPI",IF(ISNUMBER(MATCH(Banco!$C10235,Analitico!$A:$A,0)),INDEX(Analitico!E:E,MATCH(Banco!$C10235,Analitico!$A:$A,0))&amp;"%",""),"")</f>
        <v/>
      </c>
      <c r="K10235" s="3" t="str">
        <f>IF($B10235="SINAPI",IF(ISNUMBER(MATCH(Banco!$C10235,Analitico!$A:$A,0)),INDEX(Analitico!F:F,MATCH(Banco!$C10235,Analitico!$A:$A,0))&amp;"%",""),"")</f>
        <v/>
      </c>
    </row>
    <row r="10236" spans="1:11" ht="22.5" x14ac:dyDescent="0.2">
      <c r="A10236" s="1" t="str">
        <f t="shared" si="161"/>
        <v>SINAPI 98075</v>
      </c>
      <c r="B10236" s="3" t="s">
        <v>21527</v>
      </c>
      <c r="C10236" s="3" t="s">
        <v>11478</v>
      </c>
      <c r="D10236" s="2" t="s">
        <v>18477</v>
      </c>
      <c r="E10236" s="3" t="s">
        <v>20622</v>
      </c>
      <c r="F10236" s="67" t="s">
        <v>39891</v>
      </c>
      <c r="G10236" s="67" t="s">
        <v>37088</v>
      </c>
      <c r="I10236" s="3" t="s">
        <v>6300</v>
      </c>
      <c r="J10236" s="3" t="str">
        <f>IF($B10236="SINAPI",IF(ISNUMBER(MATCH(Banco!$C10236,Analitico!$A:$A,0)),INDEX(Analitico!E:E,MATCH(Banco!$C10236,Analitico!$A:$A,0))&amp;"%",""),"")</f>
        <v/>
      </c>
      <c r="K10236" s="3" t="str">
        <f>IF($B10236="SINAPI",IF(ISNUMBER(MATCH(Banco!$C10236,Analitico!$A:$A,0)),INDEX(Analitico!F:F,MATCH(Banco!$C10236,Analitico!$A:$A,0))&amp;"%",""),"")</f>
        <v/>
      </c>
    </row>
    <row r="10237" spans="1:11" ht="22.5" x14ac:dyDescent="0.2">
      <c r="A10237" s="1" t="str">
        <f t="shared" si="161"/>
        <v>SINAPI 98076</v>
      </c>
      <c r="B10237" s="3" t="s">
        <v>21527</v>
      </c>
      <c r="C10237" s="3" t="s">
        <v>11479</v>
      </c>
      <c r="D10237" s="2" t="s">
        <v>18478</v>
      </c>
      <c r="E10237" s="3" t="s">
        <v>20622</v>
      </c>
      <c r="F10237" s="67" t="s">
        <v>39892</v>
      </c>
      <c r="G10237" s="67" t="s">
        <v>37089</v>
      </c>
      <c r="I10237" s="3" t="s">
        <v>6300</v>
      </c>
      <c r="J10237" s="3" t="str">
        <f>IF($B10237="SINAPI",IF(ISNUMBER(MATCH(Banco!$C10237,Analitico!$A:$A,0)),INDEX(Analitico!E:E,MATCH(Banco!$C10237,Analitico!$A:$A,0))&amp;"%",""),"")</f>
        <v/>
      </c>
      <c r="K10237" s="3" t="str">
        <f>IF($B10237="SINAPI",IF(ISNUMBER(MATCH(Banco!$C10237,Analitico!$A:$A,0)),INDEX(Analitico!F:F,MATCH(Banco!$C10237,Analitico!$A:$A,0))&amp;"%",""),"")</f>
        <v/>
      </c>
    </row>
    <row r="10238" spans="1:11" ht="22.5" x14ac:dyDescent="0.2">
      <c r="A10238" s="1" t="str">
        <f t="shared" si="161"/>
        <v>SINAPI 98077</v>
      </c>
      <c r="B10238" s="3" t="s">
        <v>21527</v>
      </c>
      <c r="C10238" s="3" t="s">
        <v>11480</v>
      </c>
      <c r="D10238" s="2" t="s">
        <v>18479</v>
      </c>
      <c r="E10238" s="3" t="s">
        <v>20622</v>
      </c>
      <c r="F10238" s="67" t="s">
        <v>39893</v>
      </c>
      <c r="G10238" s="67" t="s">
        <v>37090</v>
      </c>
      <c r="I10238" s="3" t="s">
        <v>6300</v>
      </c>
      <c r="J10238" s="3" t="str">
        <f>IF($B10238="SINAPI",IF(ISNUMBER(MATCH(Banco!$C10238,Analitico!$A:$A,0)),INDEX(Analitico!E:E,MATCH(Banco!$C10238,Analitico!$A:$A,0))&amp;"%",""),"")</f>
        <v/>
      </c>
      <c r="K10238" s="3" t="str">
        <f>IF($B10238="SINAPI",IF(ISNUMBER(MATCH(Banco!$C10238,Analitico!$A:$A,0)),INDEX(Analitico!F:F,MATCH(Banco!$C10238,Analitico!$A:$A,0))&amp;"%",""),"")</f>
        <v/>
      </c>
    </row>
    <row r="10239" spans="1:11" ht="22.5" x14ac:dyDescent="0.2">
      <c r="A10239" s="1" t="str">
        <f t="shared" si="161"/>
        <v>SINAPI 98078</v>
      </c>
      <c r="B10239" s="3" t="s">
        <v>21527</v>
      </c>
      <c r="C10239" s="3" t="s">
        <v>11481</v>
      </c>
      <c r="D10239" s="2" t="s">
        <v>18480</v>
      </c>
      <c r="E10239" s="3" t="s">
        <v>20622</v>
      </c>
      <c r="F10239" s="67" t="s">
        <v>39894</v>
      </c>
      <c r="G10239" s="67" t="s">
        <v>37091</v>
      </c>
      <c r="I10239" s="3" t="s">
        <v>6300</v>
      </c>
      <c r="J10239" s="3" t="str">
        <f>IF($B10239="SINAPI",IF(ISNUMBER(MATCH(Banco!$C10239,Analitico!$A:$A,0)),INDEX(Analitico!E:E,MATCH(Banco!$C10239,Analitico!$A:$A,0))&amp;"%",""),"")</f>
        <v/>
      </c>
      <c r="K10239" s="3" t="str">
        <f>IF($B10239="SINAPI",IF(ISNUMBER(MATCH(Banco!$C10239,Analitico!$A:$A,0)),INDEX(Analitico!F:F,MATCH(Banco!$C10239,Analitico!$A:$A,0))&amp;"%",""),"")</f>
        <v/>
      </c>
    </row>
    <row r="10240" spans="1:11" ht="22.5" x14ac:dyDescent="0.2">
      <c r="A10240" s="1" t="str">
        <f t="shared" si="161"/>
        <v>SINAPI 98079</v>
      </c>
      <c r="B10240" s="3" t="s">
        <v>21527</v>
      </c>
      <c r="C10240" s="3" t="s">
        <v>11482</v>
      </c>
      <c r="D10240" s="2" t="s">
        <v>18481</v>
      </c>
      <c r="E10240" s="3" t="s">
        <v>20622</v>
      </c>
      <c r="F10240" s="67" t="s">
        <v>39895</v>
      </c>
      <c r="G10240" s="67" t="s">
        <v>37092</v>
      </c>
      <c r="I10240" s="3" t="s">
        <v>6300</v>
      </c>
      <c r="J10240" s="3" t="str">
        <f>IF($B10240="SINAPI",IF(ISNUMBER(MATCH(Banco!$C10240,Analitico!$A:$A,0)),INDEX(Analitico!E:E,MATCH(Banco!$C10240,Analitico!$A:$A,0))&amp;"%",""),"")</f>
        <v/>
      </c>
      <c r="K10240" s="3" t="str">
        <f>IF($B10240="SINAPI",IF(ISNUMBER(MATCH(Banco!$C10240,Analitico!$A:$A,0)),INDEX(Analitico!F:F,MATCH(Banco!$C10240,Analitico!$A:$A,0))&amp;"%",""),"")</f>
        <v/>
      </c>
    </row>
    <row r="10241" spans="1:11" ht="22.5" x14ac:dyDescent="0.2">
      <c r="A10241" s="1" t="str">
        <f t="shared" si="161"/>
        <v>SINAPI 98080</v>
      </c>
      <c r="B10241" s="3" t="s">
        <v>21527</v>
      </c>
      <c r="C10241" s="3" t="s">
        <v>11483</v>
      </c>
      <c r="D10241" s="2" t="s">
        <v>18482</v>
      </c>
      <c r="E10241" s="3" t="s">
        <v>20622</v>
      </c>
      <c r="F10241" s="67" t="s">
        <v>39896</v>
      </c>
      <c r="G10241" s="67" t="s">
        <v>37093</v>
      </c>
      <c r="I10241" s="3" t="s">
        <v>6300</v>
      </c>
      <c r="J10241" s="3" t="str">
        <f>IF($B10241="SINAPI",IF(ISNUMBER(MATCH(Banco!$C10241,Analitico!$A:$A,0)),INDEX(Analitico!E:E,MATCH(Banco!$C10241,Analitico!$A:$A,0))&amp;"%",""),"")</f>
        <v/>
      </c>
      <c r="K10241" s="3" t="str">
        <f>IF($B10241="SINAPI",IF(ISNUMBER(MATCH(Banco!$C10241,Analitico!$A:$A,0)),INDEX(Analitico!F:F,MATCH(Banco!$C10241,Analitico!$A:$A,0))&amp;"%",""),"")</f>
        <v/>
      </c>
    </row>
    <row r="10242" spans="1:11" ht="22.5" x14ac:dyDescent="0.2">
      <c r="A10242" s="1" t="str">
        <f t="shared" si="161"/>
        <v>SINAPI 98081</v>
      </c>
      <c r="B10242" s="3" t="s">
        <v>21527</v>
      </c>
      <c r="C10242" s="3" t="s">
        <v>11484</v>
      </c>
      <c r="D10242" s="2" t="s">
        <v>18483</v>
      </c>
      <c r="E10242" s="3" t="s">
        <v>20622</v>
      </c>
      <c r="F10242" s="67" t="s">
        <v>39897</v>
      </c>
      <c r="G10242" s="67" t="s">
        <v>37094</v>
      </c>
      <c r="I10242" s="3" t="s">
        <v>6300</v>
      </c>
      <c r="J10242" s="3" t="str">
        <f>IF($B10242="SINAPI",IF(ISNUMBER(MATCH(Banco!$C10242,Analitico!$A:$A,0)),INDEX(Analitico!E:E,MATCH(Banco!$C10242,Analitico!$A:$A,0))&amp;"%",""),"")</f>
        <v/>
      </c>
      <c r="K10242" s="3" t="str">
        <f>IF($B10242="SINAPI",IF(ISNUMBER(MATCH(Banco!$C10242,Analitico!$A:$A,0)),INDEX(Analitico!F:F,MATCH(Banco!$C10242,Analitico!$A:$A,0))&amp;"%",""),"")</f>
        <v/>
      </c>
    </row>
    <row r="10243" spans="1:11" ht="22.5" x14ac:dyDescent="0.2">
      <c r="A10243" s="1" t="str">
        <f t="shared" si="161"/>
        <v>SINAPI 98082</v>
      </c>
      <c r="B10243" s="3" t="s">
        <v>21527</v>
      </c>
      <c r="C10243" s="3" t="s">
        <v>11485</v>
      </c>
      <c r="D10243" s="2" t="s">
        <v>18484</v>
      </c>
      <c r="E10243" s="3" t="s">
        <v>20622</v>
      </c>
      <c r="F10243" s="67" t="s">
        <v>39898</v>
      </c>
      <c r="G10243" s="67" t="s">
        <v>37095</v>
      </c>
      <c r="I10243" s="3" t="s">
        <v>6300</v>
      </c>
      <c r="J10243" s="3" t="str">
        <f>IF($B10243="SINAPI",IF(ISNUMBER(MATCH(Banco!$C10243,Analitico!$A:$A,0)),INDEX(Analitico!E:E,MATCH(Banco!$C10243,Analitico!$A:$A,0))&amp;"%",""),"")</f>
        <v/>
      </c>
      <c r="K10243" s="3" t="str">
        <f>IF($B10243="SINAPI",IF(ISNUMBER(MATCH(Banco!$C10243,Analitico!$A:$A,0)),INDEX(Analitico!F:F,MATCH(Banco!$C10243,Analitico!$A:$A,0))&amp;"%",""),"")</f>
        <v/>
      </c>
    </row>
    <row r="10244" spans="1:11" ht="22.5" x14ac:dyDescent="0.2">
      <c r="A10244" s="1" t="str">
        <f t="shared" si="161"/>
        <v>SINAPI 98083</v>
      </c>
      <c r="B10244" s="3" t="s">
        <v>21527</v>
      </c>
      <c r="C10244" s="3" t="s">
        <v>11486</v>
      </c>
      <c r="D10244" s="2" t="s">
        <v>18485</v>
      </c>
      <c r="E10244" s="3" t="s">
        <v>20622</v>
      </c>
      <c r="F10244" s="67" t="s">
        <v>39899</v>
      </c>
      <c r="G10244" s="67" t="s">
        <v>37096</v>
      </c>
      <c r="I10244" s="3" t="s">
        <v>6300</v>
      </c>
      <c r="J10244" s="3" t="str">
        <f>IF($B10244="SINAPI",IF(ISNUMBER(MATCH(Banco!$C10244,Analitico!$A:$A,0)),INDEX(Analitico!E:E,MATCH(Banco!$C10244,Analitico!$A:$A,0))&amp;"%",""),"")</f>
        <v/>
      </c>
      <c r="K10244" s="3" t="str">
        <f>IF($B10244="SINAPI",IF(ISNUMBER(MATCH(Banco!$C10244,Analitico!$A:$A,0)),INDEX(Analitico!F:F,MATCH(Banco!$C10244,Analitico!$A:$A,0))&amp;"%",""),"")</f>
        <v/>
      </c>
    </row>
    <row r="10245" spans="1:11" ht="22.5" x14ac:dyDescent="0.2">
      <c r="A10245" s="1" t="str">
        <f t="shared" si="161"/>
        <v>SINAPI 98084</v>
      </c>
      <c r="B10245" s="3" t="s">
        <v>21527</v>
      </c>
      <c r="C10245" s="3" t="s">
        <v>11487</v>
      </c>
      <c r="D10245" s="2" t="s">
        <v>18486</v>
      </c>
      <c r="E10245" s="3" t="s">
        <v>20622</v>
      </c>
      <c r="F10245" s="67" t="s">
        <v>39900</v>
      </c>
      <c r="G10245" s="67" t="s">
        <v>37097</v>
      </c>
      <c r="I10245" s="3" t="s">
        <v>6300</v>
      </c>
      <c r="J10245" s="3" t="str">
        <f>IF($B10245="SINAPI",IF(ISNUMBER(MATCH(Banco!$C10245,Analitico!$A:$A,0)),INDEX(Analitico!E:E,MATCH(Banco!$C10245,Analitico!$A:$A,0))&amp;"%",""),"")</f>
        <v/>
      </c>
      <c r="K10245" s="3" t="str">
        <f>IF($B10245="SINAPI",IF(ISNUMBER(MATCH(Banco!$C10245,Analitico!$A:$A,0)),INDEX(Analitico!F:F,MATCH(Banco!$C10245,Analitico!$A:$A,0))&amp;"%",""),"")</f>
        <v/>
      </c>
    </row>
    <row r="10246" spans="1:11" ht="22.5" x14ac:dyDescent="0.2">
      <c r="A10246" s="1" t="str">
        <f t="shared" si="161"/>
        <v>SINAPI 98085</v>
      </c>
      <c r="B10246" s="3" t="s">
        <v>21527</v>
      </c>
      <c r="C10246" s="3" t="s">
        <v>11488</v>
      </c>
      <c r="D10246" s="2" t="s">
        <v>18487</v>
      </c>
      <c r="E10246" s="3" t="s">
        <v>20622</v>
      </c>
      <c r="F10246" s="67" t="s">
        <v>39901</v>
      </c>
      <c r="G10246" s="67" t="s">
        <v>37098</v>
      </c>
      <c r="I10246" s="3" t="s">
        <v>6300</v>
      </c>
      <c r="J10246" s="3" t="str">
        <f>IF($B10246="SINAPI",IF(ISNUMBER(MATCH(Banco!$C10246,Analitico!$A:$A,0)),INDEX(Analitico!E:E,MATCH(Banco!$C10246,Analitico!$A:$A,0))&amp;"%",""),"")</f>
        <v/>
      </c>
      <c r="K10246" s="3" t="str">
        <f>IF($B10246="SINAPI",IF(ISNUMBER(MATCH(Banco!$C10246,Analitico!$A:$A,0)),INDEX(Analitico!F:F,MATCH(Banco!$C10246,Analitico!$A:$A,0))&amp;"%",""),"")</f>
        <v/>
      </c>
    </row>
    <row r="10247" spans="1:11" ht="22.5" x14ac:dyDescent="0.2">
      <c r="A10247" s="1" t="str">
        <f t="shared" si="161"/>
        <v>SINAPI 98086</v>
      </c>
      <c r="B10247" s="3" t="s">
        <v>21527</v>
      </c>
      <c r="C10247" s="3" t="s">
        <v>11489</v>
      </c>
      <c r="D10247" s="2" t="s">
        <v>18488</v>
      </c>
      <c r="E10247" s="3" t="s">
        <v>20622</v>
      </c>
      <c r="F10247" s="67" t="s">
        <v>39902</v>
      </c>
      <c r="G10247" s="67" t="s">
        <v>37099</v>
      </c>
      <c r="I10247" s="3" t="s">
        <v>6300</v>
      </c>
      <c r="J10247" s="3" t="str">
        <f>IF($B10247="SINAPI",IF(ISNUMBER(MATCH(Banco!$C10247,Analitico!$A:$A,0)),INDEX(Analitico!E:E,MATCH(Banco!$C10247,Analitico!$A:$A,0))&amp;"%",""),"")</f>
        <v/>
      </c>
      <c r="K10247" s="3" t="str">
        <f>IF($B10247="SINAPI",IF(ISNUMBER(MATCH(Banco!$C10247,Analitico!$A:$A,0)),INDEX(Analitico!F:F,MATCH(Banco!$C10247,Analitico!$A:$A,0))&amp;"%",""),"")</f>
        <v/>
      </c>
    </row>
    <row r="10248" spans="1:11" ht="22.5" x14ac:dyDescent="0.2">
      <c r="A10248" s="1" t="str">
        <f t="shared" si="161"/>
        <v>SINAPI 98087</v>
      </c>
      <c r="B10248" s="3" t="s">
        <v>21527</v>
      </c>
      <c r="C10248" s="3" t="s">
        <v>11490</v>
      </c>
      <c r="D10248" s="2" t="s">
        <v>18489</v>
      </c>
      <c r="E10248" s="3" t="s">
        <v>20622</v>
      </c>
      <c r="F10248" s="67" t="s">
        <v>39903</v>
      </c>
      <c r="G10248" s="67" t="s">
        <v>37100</v>
      </c>
      <c r="I10248" s="3" t="s">
        <v>6300</v>
      </c>
      <c r="J10248" s="3" t="str">
        <f>IF($B10248="SINAPI",IF(ISNUMBER(MATCH(Banco!$C10248,Analitico!$A:$A,0)),INDEX(Analitico!E:E,MATCH(Banco!$C10248,Analitico!$A:$A,0))&amp;"%",""),"")</f>
        <v/>
      </c>
      <c r="K10248" s="3" t="str">
        <f>IF($B10248="SINAPI",IF(ISNUMBER(MATCH(Banco!$C10248,Analitico!$A:$A,0)),INDEX(Analitico!F:F,MATCH(Banco!$C10248,Analitico!$A:$A,0))&amp;"%",""),"")</f>
        <v/>
      </c>
    </row>
    <row r="10249" spans="1:11" ht="22.5" x14ac:dyDescent="0.2">
      <c r="A10249" s="1" t="str">
        <f t="shared" si="161"/>
        <v>SINAPI 98088</v>
      </c>
      <c r="B10249" s="3" t="s">
        <v>21527</v>
      </c>
      <c r="C10249" s="3" t="s">
        <v>11491</v>
      </c>
      <c r="D10249" s="2" t="s">
        <v>18490</v>
      </c>
      <c r="E10249" s="3" t="s">
        <v>20622</v>
      </c>
      <c r="F10249" s="67" t="s">
        <v>39904</v>
      </c>
      <c r="G10249" s="67" t="s">
        <v>37101</v>
      </c>
      <c r="I10249" s="3" t="s">
        <v>6300</v>
      </c>
      <c r="J10249" s="3" t="str">
        <f>IF($B10249="SINAPI",IF(ISNUMBER(MATCH(Banco!$C10249,Analitico!$A:$A,0)),INDEX(Analitico!E:E,MATCH(Banco!$C10249,Analitico!$A:$A,0))&amp;"%",""),"")</f>
        <v/>
      </c>
      <c r="K10249" s="3" t="str">
        <f>IF($B10249="SINAPI",IF(ISNUMBER(MATCH(Banco!$C10249,Analitico!$A:$A,0)),INDEX(Analitico!F:F,MATCH(Banco!$C10249,Analitico!$A:$A,0))&amp;"%",""),"")</f>
        <v/>
      </c>
    </row>
    <row r="10250" spans="1:11" ht="22.5" x14ac:dyDescent="0.2">
      <c r="A10250" s="1" t="str">
        <f t="shared" si="161"/>
        <v>SINAPI 98089</v>
      </c>
      <c r="B10250" s="3" t="s">
        <v>21527</v>
      </c>
      <c r="C10250" s="3" t="s">
        <v>11492</v>
      </c>
      <c r="D10250" s="2" t="s">
        <v>18491</v>
      </c>
      <c r="E10250" s="3" t="s">
        <v>20622</v>
      </c>
      <c r="F10250" s="67" t="s">
        <v>39905</v>
      </c>
      <c r="G10250" s="67" t="s">
        <v>37102</v>
      </c>
      <c r="I10250" s="3" t="s">
        <v>6300</v>
      </c>
      <c r="J10250" s="3" t="str">
        <f>IF($B10250="SINAPI",IF(ISNUMBER(MATCH(Banco!$C10250,Analitico!$A:$A,0)),INDEX(Analitico!E:E,MATCH(Banco!$C10250,Analitico!$A:$A,0))&amp;"%",""),"")</f>
        <v/>
      </c>
      <c r="K10250" s="3" t="str">
        <f>IF($B10250="SINAPI",IF(ISNUMBER(MATCH(Banco!$C10250,Analitico!$A:$A,0)),INDEX(Analitico!F:F,MATCH(Banco!$C10250,Analitico!$A:$A,0))&amp;"%",""),"")</f>
        <v/>
      </c>
    </row>
    <row r="10251" spans="1:11" ht="22.5" x14ac:dyDescent="0.2">
      <c r="A10251" s="1" t="str">
        <f t="shared" si="161"/>
        <v>SINAPI 98090</v>
      </c>
      <c r="B10251" s="3" t="s">
        <v>21527</v>
      </c>
      <c r="C10251" s="3" t="s">
        <v>11493</v>
      </c>
      <c r="D10251" s="2" t="s">
        <v>18492</v>
      </c>
      <c r="E10251" s="3" t="s">
        <v>20622</v>
      </c>
      <c r="F10251" s="67" t="s">
        <v>39906</v>
      </c>
      <c r="G10251" s="67" t="s">
        <v>37103</v>
      </c>
      <c r="I10251" s="3" t="s">
        <v>6300</v>
      </c>
      <c r="J10251" s="3" t="str">
        <f>IF($B10251="SINAPI",IF(ISNUMBER(MATCH(Banco!$C10251,Analitico!$A:$A,0)),INDEX(Analitico!E:E,MATCH(Banco!$C10251,Analitico!$A:$A,0))&amp;"%",""),"")</f>
        <v/>
      </c>
      <c r="K10251" s="3" t="str">
        <f>IF($B10251="SINAPI",IF(ISNUMBER(MATCH(Banco!$C10251,Analitico!$A:$A,0)),INDEX(Analitico!F:F,MATCH(Banco!$C10251,Analitico!$A:$A,0))&amp;"%",""),"")</f>
        <v/>
      </c>
    </row>
    <row r="10252" spans="1:11" ht="22.5" x14ac:dyDescent="0.2">
      <c r="A10252" s="1" t="str">
        <f t="shared" si="161"/>
        <v>SINAPI 98091</v>
      </c>
      <c r="B10252" s="3" t="s">
        <v>21527</v>
      </c>
      <c r="C10252" s="3" t="s">
        <v>11494</v>
      </c>
      <c r="D10252" s="2" t="s">
        <v>18493</v>
      </c>
      <c r="E10252" s="3" t="s">
        <v>20622</v>
      </c>
      <c r="F10252" s="67" t="s">
        <v>39907</v>
      </c>
      <c r="G10252" s="67" t="s">
        <v>37104</v>
      </c>
      <c r="I10252" s="3" t="s">
        <v>6300</v>
      </c>
      <c r="J10252" s="3" t="str">
        <f>IF($B10252="SINAPI",IF(ISNUMBER(MATCH(Banco!$C10252,Analitico!$A:$A,0)),INDEX(Analitico!E:E,MATCH(Banco!$C10252,Analitico!$A:$A,0))&amp;"%",""),"")</f>
        <v/>
      </c>
      <c r="K10252" s="3" t="str">
        <f>IF($B10252="SINAPI",IF(ISNUMBER(MATCH(Banco!$C10252,Analitico!$A:$A,0)),INDEX(Analitico!F:F,MATCH(Banco!$C10252,Analitico!$A:$A,0))&amp;"%",""),"")</f>
        <v/>
      </c>
    </row>
    <row r="10253" spans="1:11" ht="22.5" x14ac:dyDescent="0.2">
      <c r="A10253" s="1" t="str">
        <f t="shared" si="161"/>
        <v>SINAPI 98092</v>
      </c>
      <c r="B10253" s="3" t="s">
        <v>21527</v>
      </c>
      <c r="C10253" s="3" t="s">
        <v>11495</v>
      </c>
      <c r="D10253" s="2" t="s">
        <v>18494</v>
      </c>
      <c r="E10253" s="3" t="s">
        <v>20622</v>
      </c>
      <c r="F10253" s="67" t="s">
        <v>39908</v>
      </c>
      <c r="G10253" s="67" t="s">
        <v>37105</v>
      </c>
      <c r="I10253" s="3" t="s">
        <v>6300</v>
      </c>
      <c r="J10253" s="3" t="str">
        <f>IF($B10253="SINAPI",IF(ISNUMBER(MATCH(Banco!$C10253,Analitico!$A:$A,0)),INDEX(Analitico!E:E,MATCH(Banco!$C10253,Analitico!$A:$A,0))&amp;"%",""),"")</f>
        <v/>
      </c>
      <c r="K10253" s="3" t="str">
        <f>IF($B10253="SINAPI",IF(ISNUMBER(MATCH(Banco!$C10253,Analitico!$A:$A,0)),INDEX(Analitico!F:F,MATCH(Banco!$C10253,Analitico!$A:$A,0))&amp;"%",""),"")</f>
        <v/>
      </c>
    </row>
    <row r="10254" spans="1:11" ht="22.5" x14ac:dyDescent="0.2">
      <c r="A10254" s="1" t="str">
        <f t="shared" si="161"/>
        <v>SINAPI 98093</v>
      </c>
      <c r="B10254" s="3" t="s">
        <v>21527</v>
      </c>
      <c r="C10254" s="3" t="s">
        <v>11496</v>
      </c>
      <c r="D10254" s="2" t="s">
        <v>18495</v>
      </c>
      <c r="E10254" s="3" t="s">
        <v>20622</v>
      </c>
      <c r="F10254" s="67" t="s">
        <v>39909</v>
      </c>
      <c r="G10254" s="67" t="s">
        <v>37106</v>
      </c>
      <c r="I10254" s="3" t="s">
        <v>6300</v>
      </c>
      <c r="J10254" s="3" t="str">
        <f>IF($B10254="SINAPI",IF(ISNUMBER(MATCH(Banco!$C10254,Analitico!$A:$A,0)),INDEX(Analitico!E:E,MATCH(Banco!$C10254,Analitico!$A:$A,0))&amp;"%",""),"")</f>
        <v/>
      </c>
      <c r="K10254" s="3" t="str">
        <f>IF($B10254="SINAPI",IF(ISNUMBER(MATCH(Banco!$C10254,Analitico!$A:$A,0)),INDEX(Analitico!F:F,MATCH(Banco!$C10254,Analitico!$A:$A,0))&amp;"%",""),"")</f>
        <v/>
      </c>
    </row>
    <row r="10255" spans="1:11" ht="22.5" x14ac:dyDescent="0.2">
      <c r="A10255" s="1" t="str">
        <f t="shared" si="161"/>
        <v>SINAPI 98094</v>
      </c>
      <c r="B10255" s="3" t="s">
        <v>21527</v>
      </c>
      <c r="C10255" s="3" t="s">
        <v>11497</v>
      </c>
      <c r="D10255" s="2" t="s">
        <v>18496</v>
      </c>
      <c r="E10255" s="3" t="s">
        <v>20622</v>
      </c>
      <c r="F10255" s="67" t="s">
        <v>39910</v>
      </c>
      <c r="G10255" s="67" t="s">
        <v>37107</v>
      </c>
      <c r="I10255" s="3" t="s">
        <v>6300</v>
      </c>
      <c r="J10255" s="3" t="str">
        <f>IF($B10255="SINAPI",IF(ISNUMBER(MATCH(Banco!$C10255,Analitico!$A:$A,0)),INDEX(Analitico!E:E,MATCH(Banco!$C10255,Analitico!$A:$A,0))&amp;"%",""),"")</f>
        <v/>
      </c>
      <c r="K10255" s="3" t="str">
        <f>IF($B10255="SINAPI",IF(ISNUMBER(MATCH(Banco!$C10255,Analitico!$A:$A,0)),INDEX(Analitico!F:F,MATCH(Banco!$C10255,Analitico!$A:$A,0))&amp;"%",""),"")</f>
        <v/>
      </c>
    </row>
    <row r="10256" spans="1:11" ht="22.5" x14ac:dyDescent="0.2">
      <c r="A10256" s="1" t="str">
        <f t="shared" si="161"/>
        <v>SINAPI 98099</v>
      </c>
      <c r="B10256" s="3" t="s">
        <v>21527</v>
      </c>
      <c r="C10256" s="3" t="s">
        <v>11498</v>
      </c>
      <c r="D10256" s="2" t="s">
        <v>18497</v>
      </c>
      <c r="E10256" s="3" t="s">
        <v>20622</v>
      </c>
      <c r="F10256" s="67" t="s">
        <v>39911</v>
      </c>
      <c r="G10256" s="67" t="s">
        <v>37108</v>
      </c>
      <c r="I10256" s="3" t="s">
        <v>6300</v>
      </c>
      <c r="J10256" s="3" t="str">
        <f>IF($B10256="SINAPI",IF(ISNUMBER(MATCH(Banco!$C10256,Analitico!$A:$A,0)),INDEX(Analitico!E:E,MATCH(Banco!$C10256,Analitico!$A:$A,0))&amp;"%",""),"")</f>
        <v/>
      </c>
      <c r="K10256" s="3" t="str">
        <f>IF($B10256="SINAPI",IF(ISNUMBER(MATCH(Banco!$C10256,Analitico!$A:$A,0)),INDEX(Analitico!F:F,MATCH(Banco!$C10256,Analitico!$A:$A,0))&amp;"%",""),"")</f>
        <v/>
      </c>
    </row>
    <row r="10257" spans="1:11" ht="22.5" x14ac:dyDescent="0.2">
      <c r="A10257" s="1" t="str">
        <f t="shared" si="161"/>
        <v>SINAPI 98100</v>
      </c>
      <c r="B10257" s="3" t="s">
        <v>21527</v>
      </c>
      <c r="C10257" s="3" t="s">
        <v>11499</v>
      </c>
      <c r="D10257" s="2" t="s">
        <v>18498</v>
      </c>
      <c r="E10257" s="3" t="s">
        <v>20622</v>
      </c>
      <c r="F10257" s="67" t="s">
        <v>39912</v>
      </c>
      <c r="G10257" s="67" t="s">
        <v>37109</v>
      </c>
      <c r="I10257" s="3" t="s">
        <v>6300</v>
      </c>
      <c r="J10257" s="3" t="str">
        <f>IF($B10257="SINAPI",IF(ISNUMBER(MATCH(Banco!$C10257,Analitico!$A:$A,0)),INDEX(Analitico!E:E,MATCH(Banco!$C10257,Analitico!$A:$A,0))&amp;"%",""),"")</f>
        <v/>
      </c>
      <c r="K10257" s="3" t="str">
        <f>IF($B10257="SINAPI",IF(ISNUMBER(MATCH(Banco!$C10257,Analitico!$A:$A,0)),INDEX(Analitico!F:F,MATCH(Banco!$C10257,Analitico!$A:$A,0))&amp;"%",""),"")</f>
        <v/>
      </c>
    </row>
    <row r="10258" spans="1:11" ht="22.5" x14ac:dyDescent="0.2">
      <c r="A10258" s="1" t="str">
        <f t="shared" si="161"/>
        <v>SINAPI 98101</v>
      </c>
      <c r="B10258" s="3" t="s">
        <v>21527</v>
      </c>
      <c r="C10258" s="3" t="s">
        <v>11500</v>
      </c>
      <c r="D10258" s="2" t="s">
        <v>18499</v>
      </c>
      <c r="E10258" s="3" t="s">
        <v>20622</v>
      </c>
      <c r="F10258" s="67" t="s">
        <v>39913</v>
      </c>
      <c r="G10258" s="67" t="s">
        <v>37110</v>
      </c>
      <c r="I10258" s="3" t="s">
        <v>6300</v>
      </c>
      <c r="J10258" s="3" t="str">
        <f>IF($B10258="SINAPI",IF(ISNUMBER(MATCH(Banco!$C10258,Analitico!$A:$A,0)),INDEX(Analitico!E:E,MATCH(Banco!$C10258,Analitico!$A:$A,0))&amp;"%",""),"")</f>
        <v/>
      </c>
      <c r="K10258" s="3" t="str">
        <f>IF($B10258="SINAPI",IF(ISNUMBER(MATCH(Banco!$C10258,Analitico!$A:$A,0)),INDEX(Analitico!F:F,MATCH(Banco!$C10258,Analitico!$A:$A,0))&amp;"%",""),"")</f>
        <v/>
      </c>
    </row>
    <row r="10259" spans="1:11" ht="22.5" x14ac:dyDescent="0.2">
      <c r="A10259" s="1" t="str">
        <f t="shared" si="161"/>
        <v>SINAPI 98109</v>
      </c>
      <c r="B10259" s="3" t="s">
        <v>21527</v>
      </c>
      <c r="C10259" s="3" t="s">
        <v>11501</v>
      </c>
      <c r="D10259" s="2" t="s">
        <v>18500</v>
      </c>
      <c r="E10259" s="3" t="s">
        <v>20622</v>
      </c>
      <c r="F10259" s="67" t="s">
        <v>39914</v>
      </c>
      <c r="G10259" s="67" t="s">
        <v>37111</v>
      </c>
      <c r="I10259" s="3" t="s">
        <v>6300</v>
      </c>
      <c r="J10259" s="3" t="str">
        <f>IF($B10259="SINAPI",IF(ISNUMBER(MATCH(Banco!$C10259,Analitico!$A:$A,0)),INDEX(Analitico!E:E,MATCH(Banco!$C10259,Analitico!$A:$A,0))&amp;"%",""),"")</f>
        <v/>
      </c>
      <c r="K10259" s="3" t="str">
        <f>IF($B10259="SINAPI",IF(ISNUMBER(MATCH(Banco!$C10259,Analitico!$A:$A,0)),INDEX(Analitico!F:F,MATCH(Banco!$C10259,Analitico!$A:$A,0))&amp;"%",""),"")</f>
        <v/>
      </c>
    </row>
    <row r="10260" spans="1:11" x14ac:dyDescent="0.2">
      <c r="A10260" s="1" t="str">
        <f t="shared" si="161"/>
        <v>SINAPI 98110</v>
      </c>
      <c r="B10260" s="3" t="s">
        <v>21527</v>
      </c>
      <c r="C10260" s="3" t="s">
        <v>11502</v>
      </c>
      <c r="D10260" s="2" t="s">
        <v>18501</v>
      </c>
      <c r="E10260" s="3" t="s">
        <v>20622</v>
      </c>
      <c r="F10260" s="67" t="s">
        <v>39915</v>
      </c>
      <c r="G10260" s="67" t="s">
        <v>37112</v>
      </c>
      <c r="I10260" s="3" t="s">
        <v>6298</v>
      </c>
      <c r="J10260" s="3" t="str">
        <f>IF($B10260="SINAPI",IF(ISNUMBER(MATCH(Banco!$C10260,Analitico!$A:$A,0)),INDEX(Analitico!E:E,MATCH(Banco!$C10260,Analitico!$A:$A,0))&amp;"%",""),"")</f>
        <v/>
      </c>
      <c r="K10260" s="3" t="str">
        <f>IF($B10260="SINAPI",IF(ISNUMBER(MATCH(Banco!$C10260,Analitico!$A:$A,0)),INDEX(Analitico!F:F,MATCH(Banco!$C10260,Analitico!$A:$A,0))&amp;"%",""),"")</f>
        <v/>
      </c>
    </row>
    <row r="10261" spans="1:11" x14ac:dyDescent="0.2">
      <c r="A10261" s="1" t="str">
        <f t="shared" si="161"/>
        <v>SINAPI 98111</v>
      </c>
      <c r="B10261" s="3" t="s">
        <v>21527</v>
      </c>
      <c r="C10261" s="3" t="s">
        <v>11503</v>
      </c>
      <c r="D10261" s="2" t="s">
        <v>18502</v>
      </c>
      <c r="E10261" s="3" t="s">
        <v>20622</v>
      </c>
      <c r="F10261" s="67" t="s">
        <v>39916</v>
      </c>
      <c r="G10261" s="67" t="s">
        <v>21747</v>
      </c>
      <c r="I10261" s="3" t="s">
        <v>6298</v>
      </c>
      <c r="J10261" s="3" t="str">
        <f>IF($B10261="SINAPI",IF(ISNUMBER(MATCH(Banco!$C10261,Analitico!$A:$A,0)),INDEX(Analitico!E:E,MATCH(Banco!$C10261,Analitico!$A:$A,0))&amp;"%",""),"")</f>
        <v/>
      </c>
      <c r="K10261" s="3" t="str">
        <f>IF($B10261="SINAPI",IF(ISNUMBER(MATCH(Banco!$C10261,Analitico!$A:$A,0)),INDEX(Analitico!F:F,MATCH(Banco!$C10261,Analitico!$A:$A,0))&amp;"%",""),"")</f>
        <v/>
      </c>
    </row>
    <row r="10262" spans="1:11" x14ac:dyDescent="0.2">
      <c r="A10262" s="1" t="str">
        <f t="shared" si="161"/>
        <v>SINAPI 98112</v>
      </c>
      <c r="B10262" s="3" t="s">
        <v>21527</v>
      </c>
      <c r="C10262" s="3" t="s">
        <v>11504</v>
      </c>
      <c r="D10262" s="2" t="s">
        <v>18503</v>
      </c>
      <c r="E10262" s="3" t="s">
        <v>20622</v>
      </c>
      <c r="F10262" s="67" t="s">
        <v>39917</v>
      </c>
      <c r="G10262" s="67" t="s">
        <v>37113</v>
      </c>
      <c r="I10262" s="3" t="s">
        <v>6298</v>
      </c>
      <c r="J10262" s="3" t="str">
        <f>IF($B10262="SINAPI",IF(ISNUMBER(MATCH(Banco!$C10262,Analitico!$A:$A,0)),INDEX(Analitico!E:E,MATCH(Banco!$C10262,Analitico!$A:$A,0))&amp;"%",""),"")</f>
        <v/>
      </c>
      <c r="K10262" s="3" t="str">
        <f>IF($B10262="SINAPI",IF(ISNUMBER(MATCH(Banco!$C10262,Analitico!$A:$A,0)),INDEX(Analitico!F:F,MATCH(Banco!$C10262,Analitico!$A:$A,0))&amp;"%",""),"")</f>
        <v/>
      </c>
    </row>
    <row r="10263" spans="1:11" x14ac:dyDescent="0.2">
      <c r="A10263" s="1" t="str">
        <f t="shared" si="161"/>
        <v>SINAPI 98114</v>
      </c>
      <c r="B10263" s="3" t="s">
        <v>21527</v>
      </c>
      <c r="C10263" s="3" t="s">
        <v>11505</v>
      </c>
      <c r="D10263" s="2" t="s">
        <v>18504</v>
      </c>
      <c r="E10263" s="3" t="s">
        <v>20622</v>
      </c>
      <c r="F10263" s="67" t="s">
        <v>39918</v>
      </c>
      <c r="G10263" s="67" t="s">
        <v>37114</v>
      </c>
      <c r="I10263" s="3" t="s">
        <v>6298</v>
      </c>
      <c r="J10263" s="3" t="str">
        <f>IF($B10263="SINAPI",IF(ISNUMBER(MATCH(Banco!$C10263,Analitico!$A:$A,0)),INDEX(Analitico!E:E,MATCH(Banco!$C10263,Analitico!$A:$A,0))&amp;"%",""),"")</f>
        <v/>
      </c>
      <c r="K10263" s="3" t="str">
        <f>IF($B10263="SINAPI",IF(ISNUMBER(MATCH(Banco!$C10263,Analitico!$A:$A,0)),INDEX(Analitico!F:F,MATCH(Banco!$C10263,Analitico!$A:$A,0))&amp;"%",""),"")</f>
        <v/>
      </c>
    </row>
    <row r="10264" spans="1:11" ht="22.5" x14ac:dyDescent="0.2">
      <c r="A10264" s="1" t="str">
        <f t="shared" si="161"/>
        <v>SINAPI 98115</v>
      </c>
      <c r="B10264" s="3" t="s">
        <v>21527</v>
      </c>
      <c r="C10264" s="3" t="s">
        <v>11506</v>
      </c>
      <c r="D10264" s="2" t="s">
        <v>18505</v>
      </c>
      <c r="E10264" s="3" t="s">
        <v>20622</v>
      </c>
      <c r="F10264" s="67" t="s">
        <v>39408</v>
      </c>
      <c r="G10264" s="67" t="s">
        <v>21665</v>
      </c>
      <c r="I10264" s="3" t="s">
        <v>6300</v>
      </c>
      <c r="J10264" s="3" t="str">
        <f>IF($B10264="SINAPI",IF(ISNUMBER(MATCH(Banco!$C10264,Analitico!$A:$A,0)),INDEX(Analitico!E:E,MATCH(Banco!$C10264,Analitico!$A:$A,0))&amp;"%",""),"")</f>
        <v/>
      </c>
      <c r="K10264" s="3" t="str">
        <f>IF($B10264="SINAPI",IF(ISNUMBER(MATCH(Banco!$C10264,Analitico!$A:$A,0)),INDEX(Analitico!F:F,MATCH(Banco!$C10264,Analitico!$A:$A,0))&amp;"%",""),"")</f>
        <v/>
      </c>
    </row>
    <row r="10265" spans="1:11" x14ac:dyDescent="0.2">
      <c r="A10265" s="1" t="str">
        <f t="shared" si="161"/>
        <v>SINAPI 89349</v>
      </c>
      <c r="B10265" s="3" t="s">
        <v>21527</v>
      </c>
      <c r="C10265" s="3" t="s">
        <v>11507</v>
      </c>
      <c r="D10265" s="2" t="s">
        <v>18506</v>
      </c>
      <c r="E10265" s="3" t="s">
        <v>20622</v>
      </c>
      <c r="F10265" s="67" t="s">
        <v>29678</v>
      </c>
      <c r="G10265" s="67" t="s">
        <v>4799</v>
      </c>
      <c r="I10265" s="3" t="s">
        <v>6298</v>
      </c>
      <c r="J10265" s="3" t="str">
        <f>IF($B10265="SINAPI",IF(ISNUMBER(MATCH(Banco!$C10265,Analitico!$A:$A,0)),INDEX(Analitico!E:E,MATCH(Banco!$C10265,Analitico!$A:$A,0))&amp;"%",""),"")</f>
        <v/>
      </c>
      <c r="K10265" s="3" t="str">
        <f>IF($B10265="SINAPI",IF(ISNUMBER(MATCH(Banco!$C10265,Analitico!$A:$A,0)),INDEX(Analitico!F:F,MATCH(Banco!$C10265,Analitico!$A:$A,0))&amp;"%",""),"")</f>
        <v/>
      </c>
    </row>
    <row r="10266" spans="1:11" x14ac:dyDescent="0.2">
      <c r="A10266" s="1" t="str">
        <f t="shared" si="161"/>
        <v>SINAPI 89351</v>
      </c>
      <c r="B10266" s="3" t="s">
        <v>21527</v>
      </c>
      <c r="C10266" s="3" t="s">
        <v>11508</v>
      </c>
      <c r="D10266" s="2" t="s">
        <v>18507</v>
      </c>
      <c r="E10266" s="3" t="s">
        <v>20622</v>
      </c>
      <c r="F10266" s="67" t="s">
        <v>31621</v>
      </c>
      <c r="G10266" s="67" t="s">
        <v>21745</v>
      </c>
      <c r="I10266" s="3" t="s">
        <v>6298</v>
      </c>
      <c r="J10266" s="3" t="str">
        <f>IF($B10266="SINAPI",IF(ISNUMBER(MATCH(Banco!$C10266,Analitico!$A:$A,0)),INDEX(Analitico!E:E,MATCH(Banco!$C10266,Analitico!$A:$A,0))&amp;"%",""),"")</f>
        <v/>
      </c>
      <c r="K10266" s="3" t="str">
        <f>IF($B10266="SINAPI",IF(ISNUMBER(MATCH(Banco!$C10266,Analitico!$A:$A,0)),INDEX(Analitico!F:F,MATCH(Banco!$C10266,Analitico!$A:$A,0))&amp;"%",""),"")</f>
        <v/>
      </c>
    </row>
    <row r="10267" spans="1:11" x14ac:dyDescent="0.2">
      <c r="A10267" s="1" t="str">
        <f t="shared" si="161"/>
        <v>SINAPI 89352</v>
      </c>
      <c r="B10267" s="3" t="s">
        <v>21527</v>
      </c>
      <c r="C10267" s="3" t="s">
        <v>11509</v>
      </c>
      <c r="D10267" s="2" t="s">
        <v>18508</v>
      </c>
      <c r="E10267" s="3" t="s">
        <v>20622</v>
      </c>
      <c r="F10267" s="67" t="s">
        <v>31583</v>
      </c>
      <c r="G10267" s="67" t="s">
        <v>37115</v>
      </c>
      <c r="I10267" s="3" t="s">
        <v>6298</v>
      </c>
      <c r="J10267" s="3" t="str">
        <f>IF($B10267="SINAPI",IF(ISNUMBER(MATCH(Banco!$C10267,Analitico!$A:$A,0)),INDEX(Analitico!E:E,MATCH(Banco!$C10267,Analitico!$A:$A,0))&amp;"%",""),"")</f>
        <v/>
      </c>
      <c r="K10267" s="3" t="str">
        <f>IF($B10267="SINAPI",IF(ISNUMBER(MATCH(Banco!$C10267,Analitico!$A:$A,0)),INDEX(Analitico!F:F,MATCH(Banco!$C10267,Analitico!$A:$A,0))&amp;"%",""),"")</f>
        <v/>
      </c>
    </row>
    <row r="10268" spans="1:11" x14ac:dyDescent="0.2">
      <c r="A10268" s="1" t="str">
        <f t="shared" si="161"/>
        <v>SINAPI 89353</v>
      </c>
      <c r="B10268" s="3" t="s">
        <v>21527</v>
      </c>
      <c r="C10268" s="3" t="s">
        <v>11510</v>
      </c>
      <c r="D10268" s="2" t="s">
        <v>18509</v>
      </c>
      <c r="E10268" s="3" t="s">
        <v>20622</v>
      </c>
      <c r="F10268" s="67" t="s">
        <v>30209</v>
      </c>
      <c r="G10268" s="67" t="s">
        <v>30757</v>
      </c>
      <c r="I10268" s="3" t="s">
        <v>6298</v>
      </c>
      <c r="J10268" s="3" t="str">
        <f>IF($B10268="SINAPI",IF(ISNUMBER(MATCH(Banco!$C10268,Analitico!$A:$A,0)),INDEX(Analitico!E:E,MATCH(Banco!$C10268,Analitico!$A:$A,0))&amp;"%",""),"")</f>
        <v/>
      </c>
      <c r="K10268" s="3" t="str">
        <f>IF($B10268="SINAPI",IF(ISNUMBER(MATCH(Banco!$C10268,Analitico!$A:$A,0)),INDEX(Analitico!F:F,MATCH(Banco!$C10268,Analitico!$A:$A,0))&amp;"%",""),"")</f>
        <v/>
      </c>
    </row>
    <row r="10269" spans="1:11" ht="22.5" x14ac:dyDescent="0.2">
      <c r="A10269" s="1" t="str">
        <f t="shared" si="161"/>
        <v>SINAPI 89354</v>
      </c>
      <c r="B10269" s="3" t="s">
        <v>21527</v>
      </c>
      <c r="C10269" s="3" t="s">
        <v>11511</v>
      </c>
      <c r="D10269" s="2" t="s">
        <v>18510</v>
      </c>
      <c r="E10269" s="3" t="s">
        <v>20622</v>
      </c>
      <c r="F10269" s="67" t="s">
        <v>39919</v>
      </c>
      <c r="G10269" s="67" t="s">
        <v>37116</v>
      </c>
      <c r="I10269" s="3" t="s">
        <v>6298</v>
      </c>
      <c r="J10269" s="3" t="str">
        <f>IF($B10269="SINAPI",IF(ISNUMBER(MATCH(Banco!$C10269,Analitico!$A:$A,0)),INDEX(Analitico!E:E,MATCH(Banco!$C10269,Analitico!$A:$A,0))&amp;"%",""),"")</f>
        <v/>
      </c>
      <c r="K10269" s="3" t="str">
        <f>IF($B10269="SINAPI",IF(ISNUMBER(MATCH(Banco!$C10269,Analitico!$A:$A,0)),INDEX(Analitico!F:F,MATCH(Banco!$C10269,Analitico!$A:$A,0))&amp;"%",""),"")</f>
        <v/>
      </c>
    </row>
    <row r="10270" spans="1:11" ht="22.5" x14ac:dyDescent="0.2">
      <c r="A10270" s="1" t="str">
        <f t="shared" si="161"/>
        <v>SINAPI 89984</v>
      </c>
      <c r="B10270" s="3" t="s">
        <v>21527</v>
      </c>
      <c r="C10270" s="3" t="s">
        <v>11512</v>
      </c>
      <c r="D10270" s="2" t="s">
        <v>18511</v>
      </c>
      <c r="E10270" s="3" t="s">
        <v>20622</v>
      </c>
      <c r="F10270" s="67" t="s">
        <v>39920</v>
      </c>
      <c r="G10270" s="67" t="s">
        <v>30749</v>
      </c>
      <c r="I10270" s="3" t="s">
        <v>6298</v>
      </c>
      <c r="J10270" s="3" t="str">
        <f>IF($B10270="SINAPI",IF(ISNUMBER(MATCH(Banco!$C10270,Analitico!$A:$A,0)),INDEX(Analitico!E:E,MATCH(Banco!$C10270,Analitico!$A:$A,0))&amp;"%",""),"")</f>
        <v/>
      </c>
      <c r="K10270" s="3" t="str">
        <f>IF($B10270="SINAPI",IF(ISNUMBER(MATCH(Banco!$C10270,Analitico!$A:$A,0)),INDEX(Analitico!F:F,MATCH(Banco!$C10270,Analitico!$A:$A,0))&amp;"%",""),"")</f>
        <v/>
      </c>
    </row>
    <row r="10271" spans="1:11" ht="22.5" x14ac:dyDescent="0.2">
      <c r="A10271" s="1" t="str">
        <f t="shared" si="161"/>
        <v>SINAPI 89985</v>
      </c>
      <c r="B10271" s="3" t="s">
        <v>21527</v>
      </c>
      <c r="C10271" s="3" t="s">
        <v>11513</v>
      </c>
      <c r="D10271" s="2" t="s">
        <v>18512</v>
      </c>
      <c r="E10271" s="3" t="s">
        <v>20622</v>
      </c>
      <c r="F10271" s="67" t="s">
        <v>39921</v>
      </c>
      <c r="G10271" s="67" t="s">
        <v>37117</v>
      </c>
      <c r="I10271" s="3" t="s">
        <v>6298</v>
      </c>
      <c r="J10271" s="3" t="str">
        <f>IF($B10271="SINAPI",IF(ISNUMBER(MATCH(Banco!$C10271,Analitico!$A:$A,0)),INDEX(Analitico!E:E,MATCH(Banco!$C10271,Analitico!$A:$A,0))&amp;"%",""),"")</f>
        <v/>
      </c>
      <c r="K10271" s="3" t="str">
        <f>IF($B10271="SINAPI",IF(ISNUMBER(MATCH(Banco!$C10271,Analitico!$A:$A,0)),INDEX(Analitico!F:F,MATCH(Banco!$C10271,Analitico!$A:$A,0))&amp;"%",""),"")</f>
        <v/>
      </c>
    </row>
    <row r="10272" spans="1:11" ht="22.5" x14ac:dyDescent="0.2">
      <c r="A10272" s="1" t="str">
        <f t="shared" si="161"/>
        <v>SINAPI 89986</v>
      </c>
      <c r="B10272" s="3" t="s">
        <v>21527</v>
      </c>
      <c r="C10272" s="3" t="s">
        <v>11514</v>
      </c>
      <c r="D10272" s="2" t="s">
        <v>18513</v>
      </c>
      <c r="E10272" s="3" t="s">
        <v>20622</v>
      </c>
      <c r="F10272" s="67" t="s">
        <v>39922</v>
      </c>
      <c r="G10272" s="67" t="s">
        <v>37118</v>
      </c>
      <c r="I10272" s="3" t="s">
        <v>6298</v>
      </c>
      <c r="J10272" s="3" t="str">
        <f>IF($B10272="SINAPI",IF(ISNUMBER(MATCH(Banco!$C10272,Analitico!$A:$A,0)),INDEX(Analitico!E:E,MATCH(Banco!$C10272,Analitico!$A:$A,0))&amp;"%",""),"")</f>
        <v/>
      </c>
      <c r="K10272" s="3" t="str">
        <f>IF($B10272="SINAPI",IF(ISNUMBER(MATCH(Banco!$C10272,Analitico!$A:$A,0)),INDEX(Analitico!F:F,MATCH(Banco!$C10272,Analitico!$A:$A,0))&amp;"%",""),"")</f>
        <v/>
      </c>
    </row>
    <row r="10273" spans="1:11" ht="22.5" x14ac:dyDescent="0.2">
      <c r="A10273" s="1" t="str">
        <f t="shared" si="161"/>
        <v>SINAPI 89987</v>
      </c>
      <c r="B10273" s="3" t="s">
        <v>21527</v>
      </c>
      <c r="C10273" s="3" t="s">
        <v>11515</v>
      </c>
      <c r="D10273" s="2" t="s">
        <v>18514</v>
      </c>
      <c r="E10273" s="3" t="s">
        <v>20622</v>
      </c>
      <c r="F10273" s="67" t="s">
        <v>37881</v>
      </c>
      <c r="G10273" s="67" t="s">
        <v>37119</v>
      </c>
      <c r="I10273" s="3" t="s">
        <v>6298</v>
      </c>
      <c r="J10273" s="3" t="str">
        <f>IF($B10273="SINAPI",IF(ISNUMBER(MATCH(Banco!$C10273,Analitico!$A:$A,0)),INDEX(Analitico!E:E,MATCH(Banco!$C10273,Analitico!$A:$A,0))&amp;"%",""),"")</f>
        <v/>
      </c>
      <c r="K10273" s="3" t="str">
        <f>IF($B10273="SINAPI",IF(ISNUMBER(MATCH(Banco!$C10273,Analitico!$A:$A,0)),INDEX(Analitico!F:F,MATCH(Banco!$C10273,Analitico!$A:$A,0))&amp;"%",""),"")</f>
        <v/>
      </c>
    </row>
    <row r="10274" spans="1:11" x14ac:dyDescent="0.2">
      <c r="A10274" s="1" t="str">
        <f t="shared" si="161"/>
        <v>SINAPI 90371</v>
      </c>
      <c r="B10274" s="3" t="s">
        <v>21527</v>
      </c>
      <c r="C10274" s="3" t="s">
        <v>11516</v>
      </c>
      <c r="D10274" s="2" t="s">
        <v>18515</v>
      </c>
      <c r="E10274" s="3" t="s">
        <v>20622</v>
      </c>
      <c r="F10274" s="67" t="s">
        <v>6010</v>
      </c>
      <c r="G10274" s="67" t="s">
        <v>21340</v>
      </c>
      <c r="I10274" s="3" t="s">
        <v>6298</v>
      </c>
      <c r="J10274" s="3" t="str">
        <f>IF($B10274="SINAPI",IF(ISNUMBER(MATCH(Banco!$C10274,Analitico!$A:$A,0)),INDEX(Analitico!E:E,MATCH(Banco!$C10274,Analitico!$A:$A,0))&amp;"%",""),"")</f>
        <v/>
      </c>
      <c r="K10274" s="3" t="str">
        <f>IF($B10274="SINAPI",IF(ISNUMBER(MATCH(Banco!$C10274,Analitico!$A:$A,0)),INDEX(Analitico!F:F,MATCH(Banco!$C10274,Analitico!$A:$A,0))&amp;"%",""),"")</f>
        <v/>
      </c>
    </row>
    <row r="10275" spans="1:11" x14ac:dyDescent="0.2">
      <c r="A10275" s="1" t="str">
        <f t="shared" ref="A10275:A10338" si="162">CONCATENAR</f>
        <v>SINAPI 94489</v>
      </c>
      <c r="B10275" s="3" t="s">
        <v>21527</v>
      </c>
      <c r="C10275" s="3" t="s">
        <v>11517</v>
      </c>
      <c r="D10275" s="2" t="s">
        <v>18516</v>
      </c>
      <c r="E10275" s="3" t="s">
        <v>20622</v>
      </c>
      <c r="F10275" s="67" t="s">
        <v>39923</v>
      </c>
      <c r="G10275" s="67" t="s">
        <v>21340</v>
      </c>
      <c r="I10275" s="3" t="s">
        <v>6298</v>
      </c>
      <c r="J10275" s="3" t="str">
        <f>IF($B10275="SINAPI",IF(ISNUMBER(MATCH(Banco!$C10275,Analitico!$A:$A,0)),INDEX(Analitico!E:E,MATCH(Banco!$C10275,Analitico!$A:$A,0))&amp;"%",""),"")</f>
        <v/>
      </c>
      <c r="K10275" s="3" t="str">
        <f>IF($B10275="SINAPI",IF(ISNUMBER(MATCH(Banco!$C10275,Analitico!$A:$A,0)),INDEX(Analitico!F:F,MATCH(Banco!$C10275,Analitico!$A:$A,0))&amp;"%",""),"")</f>
        <v/>
      </c>
    </row>
    <row r="10276" spans="1:11" x14ac:dyDescent="0.2">
      <c r="A10276" s="1" t="str">
        <f t="shared" si="162"/>
        <v>SINAPI 94490</v>
      </c>
      <c r="B10276" s="3" t="s">
        <v>21527</v>
      </c>
      <c r="C10276" s="3" t="s">
        <v>11518</v>
      </c>
      <c r="D10276" s="2" t="s">
        <v>18517</v>
      </c>
      <c r="E10276" s="3" t="s">
        <v>20622</v>
      </c>
      <c r="F10276" s="67" t="s">
        <v>21866</v>
      </c>
      <c r="G10276" s="67" t="s">
        <v>21684</v>
      </c>
      <c r="I10276" s="3" t="s">
        <v>6298</v>
      </c>
      <c r="J10276" s="3" t="str">
        <f>IF($B10276="SINAPI",IF(ISNUMBER(MATCH(Banco!$C10276,Analitico!$A:$A,0)),INDEX(Analitico!E:E,MATCH(Banco!$C10276,Analitico!$A:$A,0))&amp;"%",""),"")</f>
        <v/>
      </c>
      <c r="K10276" s="3" t="str">
        <f>IF($B10276="SINAPI",IF(ISNUMBER(MATCH(Banco!$C10276,Analitico!$A:$A,0)),INDEX(Analitico!F:F,MATCH(Banco!$C10276,Analitico!$A:$A,0))&amp;"%",""),"")</f>
        <v/>
      </c>
    </row>
    <row r="10277" spans="1:11" x14ac:dyDescent="0.2">
      <c r="A10277" s="1" t="str">
        <f t="shared" si="162"/>
        <v>SINAPI 94491</v>
      </c>
      <c r="B10277" s="3" t="s">
        <v>21527</v>
      </c>
      <c r="C10277" s="3" t="s">
        <v>11519</v>
      </c>
      <c r="D10277" s="2" t="s">
        <v>18518</v>
      </c>
      <c r="E10277" s="3" t="s">
        <v>20622</v>
      </c>
      <c r="F10277" s="67" t="s">
        <v>28856</v>
      </c>
      <c r="G10277" s="67" t="s">
        <v>37120</v>
      </c>
      <c r="I10277" s="3" t="s">
        <v>6298</v>
      </c>
      <c r="J10277" s="3" t="str">
        <f>IF($B10277="SINAPI",IF(ISNUMBER(MATCH(Banco!$C10277,Analitico!$A:$A,0)),INDEX(Analitico!E:E,MATCH(Banco!$C10277,Analitico!$A:$A,0))&amp;"%",""),"")</f>
        <v/>
      </c>
      <c r="K10277" s="3" t="str">
        <f>IF($B10277="SINAPI",IF(ISNUMBER(MATCH(Banco!$C10277,Analitico!$A:$A,0)),INDEX(Analitico!F:F,MATCH(Banco!$C10277,Analitico!$A:$A,0))&amp;"%",""),"")</f>
        <v/>
      </c>
    </row>
    <row r="10278" spans="1:11" x14ac:dyDescent="0.2">
      <c r="A10278" s="1" t="str">
        <f t="shared" si="162"/>
        <v>SINAPI 94492</v>
      </c>
      <c r="B10278" s="3" t="s">
        <v>21527</v>
      </c>
      <c r="C10278" s="3" t="s">
        <v>11520</v>
      </c>
      <c r="D10278" s="2" t="s">
        <v>18519</v>
      </c>
      <c r="E10278" s="3" t="s">
        <v>20622</v>
      </c>
      <c r="F10278" s="67" t="s">
        <v>32146</v>
      </c>
      <c r="G10278" s="67" t="s">
        <v>5018</v>
      </c>
      <c r="I10278" s="3" t="s">
        <v>6298</v>
      </c>
      <c r="J10278" s="3" t="str">
        <f>IF($B10278="SINAPI",IF(ISNUMBER(MATCH(Banco!$C10278,Analitico!$A:$A,0)),INDEX(Analitico!E:E,MATCH(Banco!$C10278,Analitico!$A:$A,0))&amp;"%",""),"")</f>
        <v/>
      </c>
      <c r="K10278" s="3" t="str">
        <f>IF($B10278="SINAPI",IF(ISNUMBER(MATCH(Banco!$C10278,Analitico!$A:$A,0)),INDEX(Analitico!F:F,MATCH(Banco!$C10278,Analitico!$A:$A,0))&amp;"%",""),"")</f>
        <v/>
      </c>
    </row>
    <row r="10279" spans="1:11" x14ac:dyDescent="0.2">
      <c r="A10279" s="1" t="str">
        <f t="shared" si="162"/>
        <v>SINAPI 94493</v>
      </c>
      <c r="B10279" s="3" t="s">
        <v>21527</v>
      </c>
      <c r="C10279" s="3" t="s">
        <v>11521</v>
      </c>
      <c r="D10279" s="2" t="s">
        <v>18520</v>
      </c>
      <c r="E10279" s="3" t="s">
        <v>20622</v>
      </c>
      <c r="F10279" s="67" t="s">
        <v>29566</v>
      </c>
      <c r="G10279" s="67" t="s">
        <v>37121</v>
      </c>
      <c r="I10279" s="3" t="s">
        <v>6298</v>
      </c>
      <c r="J10279" s="3" t="str">
        <f>IF($B10279="SINAPI",IF(ISNUMBER(MATCH(Banco!$C10279,Analitico!$A:$A,0)),INDEX(Analitico!E:E,MATCH(Banco!$C10279,Analitico!$A:$A,0))&amp;"%",""),"")</f>
        <v/>
      </c>
      <c r="K10279" s="3" t="str">
        <f>IF($B10279="SINAPI",IF(ISNUMBER(MATCH(Banco!$C10279,Analitico!$A:$A,0)),INDEX(Analitico!F:F,MATCH(Banco!$C10279,Analitico!$A:$A,0))&amp;"%",""),"")</f>
        <v/>
      </c>
    </row>
    <row r="10280" spans="1:11" x14ac:dyDescent="0.2">
      <c r="A10280" s="1" t="str">
        <f t="shared" si="162"/>
        <v>SINAPI 94495</v>
      </c>
      <c r="B10280" s="3" t="s">
        <v>21527</v>
      </c>
      <c r="C10280" s="3" t="s">
        <v>11522</v>
      </c>
      <c r="D10280" s="2" t="s">
        <v>18521</v>
      </c>
      <c r="E10280" s="3" t="s">
        <v>20622</v>
      </c>
      <c r="F10280" s="67" t="s">
        <v>39924</v>
      </c>
      <c r="G10280" s="67" t="s">
        <v>31800</v>
      </c>
      <c r="I10280" s="3" t="s">
        <v>6298</v>
      </c>
      <c r="J10280" s="3" t="str">
        <f>IF($B10280="SINAPI",IF(ISNUMBER(MATCH(Banco!$C10280,Analitico!$A:$A,0)),INDEX(Analitico!E:E,MATCH(Banco!$C10280,Analitico!$A:$A,0))&amp;"%",""),"")</f>
        <v/>
      </c>
      <c r="K10280" s="3" t="str">
        <f>IF($B10280="SINAPI",IF(ISNUMBER(MATCH(Banco!$C10280,Analitico!$A:$A,0)),INDEX(Analitico!F:F,MATCH(Banco!$C10280,Analitico!$A:$A,0))&amp;"%",""),"")</f>
        <v/>
      </c>
    </row>
    <row r="10281" spans="1:11" x14ac:dyDescent="0.2">
      <c r="A10281" s="1" t="str">
        <f t="shared" si="162"/>
        <v>SINAPI 94496</v>
      </c>
      <c r="B10281" s="3" t="s">
        <v>21527</v>
      </c>
      <c r="C10281" s="3" t="s">
        <v>11523</v>
      </c>
      <c r="D10281" s="2" t="s">
        <v>18522</v>
      </c>
      <c r="E10281" s="3" t="s">
        <v>20622</v>
      </c>
      <c r="F10281" s="67" t="s">
        <v>29962</v>
      </c>
      <c r="G10281" s="67" t="s">
        <v>37122</v>
      </c>
      <c r="I10281" s="3" t="s">
        <v>6298</v>
      </c>
      <c r="J10281" s="3" t="str">
        <f>IF($B10281="SINAPI",IF(ISNUMBER(MATCH(Banco!$C10281,Analitico!$A:$A,0)),INDEX(Analitico!E:E,MATCH(Banco!$C10281,Analitico!$A:$A,0))&amp;"%",""),"")</f>
        <v/>
      </c>
      <c r="K10281" s="3" t="str">
        <f>IF($B10281="SINAPI",IF(ISNUMBER(MATCH(Banco!$C10281,Analitico!$A:$A,0)),INDEX(Analitico!F:F,MATCH(Banco!$C10281,Analitico!$A:$A,0))&amp;"%",""),"")</f>
        <v/>
      </c>
    </row>
    <row r="10282" spans="1:11" x14ac:dyDescent="0.2">
      <c r="A10282" s="1" t="str">
        <f t="shared" si="162"/>
        <v>SINAPI 94497</v>
      </c>
      <c r="B10282" s="3" t="s">
        <v>21527</v>
      </c>
      <c r="C10282" s="3" t="s">
        <v>11524</v>
      </c>
      <c r="D10282" s="2" t="s">
        <v>18523</v>
      </c>
      <c r="E10282" s="3" t="s">
        <v>20622</v>
      </c>
      <c r="F10282" s="67" t="s">
        <v>39925</v>
      </c>
      <c r="G10282" s="67" t="s">
        <v>37123</v>
      </c>
      <c r="I10282" s="3" t="s">
        <v>6298</v>
      </c>
      <c r="J10282" s="3" t="str">
        <f>IF($B10282="SINAPI",IF(ISNUMBER(MATCH(Banco!$C10282,Analitico!$A:$A,0)),INDEX(Analitico!E:E,MATCH(Banco!$C10282,Analitico!$A:$A,0))&amp;"%",""),"")</f>
        <v/>
      </c>
      <c r="K10282" s="3" t="str">
        <f>IF($B10282="SINAPI",IF(ISNUMBER(MATCH(Banco!$C10282,Analitico!$A:$A,0)),INDEX(Analitico!F:F,MATCH(Banco!$C10282,Analitico!$A:$A,0))&amp;"%",""),"")</f>
        <v/>
      </c>
    </row>
    <row r="10283" spans="1:11" x14ac:dyDescent="0.2">
      <c r="A10283" s="1" t="str">
        <f t="shared" si="162"/>
        <v>SINAPI 94498</v>
      </c>
      <c r="B10283" s="3" t="s">
        <v>21527</v>
      </c>
      <c r="C10283" s="3" t="s">
        <v>11525</v>
      </c>
      <c r="D10283" s="2" t="s">
        <v>18524</v>
      </c>
      <c r="E10283" s="3" t="s">
        <v>20622</v>
      </c>
      <c r="F10283" s="67" t="s">
        <v>38040</v>
      </c>
      <c r="G10283" s="67" t="s">
        <v>37124</v>
      </c>
      <c r="I10283" s="3" t="s">
        <v>6298</v>
      </c>
      <c r="J10283" s="3" t="str">
        <f>IF($B10283="SINAPI",IF(ISNUMBER(MATCH(Banco!$C10283,Analitico!$A:$A,0)),INDEX(Analitico!E:E,MATCH(Banco!$C10283,Analitico!$A:$A,0))&amp;"%",""),"")</f>
        <v/>
      </c>
      <c r="K10283" s="3" t="str">
        <f>IF($B10283="SINAPI",IF(ISNUMBER(MATCH(Banco!$C10283,Analitico!$A:$A,0)),INDEX(Analitico!F:F,MATCH(Banco!$C10283,Analitico!$A:$A,0))&amp;"%",""),"")</f>
        <v/>
      </c>
    </row>
    <row r="10284" spans="1:11" x14ac:dyDescent="0.2">
      <c r="A10284" s="1" t="str">
        <f t="shared" si="162"/>
        <v>SINAPI 94499</v>
      </c>
      <c r="B10284" s="3" t="s">
        <v>21527</v>
      </c>
      <c r="C10284" s="3" t="s">
        <v>11526</v>
      </c>
      <c r="D10284" s="2" t="s">
        <v>18525</v>
      </c>
      <c r="E10284" s="3" t="s">
        <v>20622</v>
      </c>
      <c r="F10284" s="67" t="s">
        <v>39926</v>
      </c>
      <c r="G10284" s="67" t="s">
        <v>37125</v>
      </c>
      <c r="I10284" s="3" t="s">
        <v>6298</v>
      </c>
      <c r="J10284" s="3" t="str">
        <f>IF($B10284="SINAPI",IF(ISNUMBER(MATCH(Banco!$C10284,Analitico!$A:$A,0)),INDEX(Analitico!E:E,MATCH(Banco!$C10284,Analitico!$A:$A,0))&amp;"%",""),"")</f>
        <v/>
      </c>
      <c r="K10284" s="3" t="str">
        <f>IF($B10284="SINAPI",IF(ISNUMBER(MATCH(Banco!$C10284,Analitico!$A:$A,0)),INDEX(Analitico!F:F,MATCH(Banco!$C10284,Analitico!$A:$A,0))&amp;"%",""),"")</f>
        <v/>
      </c>
    </row>
    <row r="10285" spans="1:11" x14ac:dyDescent="0.2">
      <c r="A10285" s="1" t="str">
        <f t="shared" si="162"/>
        <v>SINAPI 94500</v>
      </c>
      <c r="B10285" s="3" t="s">
        <v>21527</v>
      </c>
      <c r="C10285" s="3" t="s">
        <v>11527</v>
      </c>
      <c r="D10285" s="2" t="s">
        <v>18526</v>
      </c>
      <c r="E10285" s="3" t="s">
        <v>20622</v>
      </c>
      <c r="F10285" s="67" t="s">
        <v>39927</v>
      </c>
      <c r="G10285" s="67" t="s">
        <v>37126</v>
      </c>
      <c r="I10285" s="3" t="s">
        <v>6298</v>
      </c>
      <c r="J10285" s="3" t="str">
        <f>IF($B10285="SINAPI",IF(ISNUMBER(MATCH(Banco!$C10285,Analitico!$A:$A,0)),INDEX(Analitico!E:E,MATCH(Banco!$C10285,Analitico!$A:$A,0))&amp;"%",""),"")</f>
        <v/>
      </c>
      <c r="K10285" s="3" t="str">
        <f>IF($B10285="SINAPI",IF(ISNUMBER(MATCH(Banco!$C10285,Analitico!$A:$A,0)),INDEX(Analitico!F:F,MATCH(Banco!$C10285,Analitico!$A:$A,0))&amp;"%",""),"")</f>
        <v/>
      </c>
    </row>
    <row r="10286" spans="1:11" x14ac:dyDescent="0.2">
      <c r="A10286" s="1" t="str">
        <f t="shared" si="162"/>
        <v>SINAPI 94501</v>
      </c>
      <c r="B10286" s="3" t="s">
        <v>21527</v>
      </c>
      <c r="C10286" s="3" t="s">
        <v>11528</v>
      </c>
      <c r="D10286" s="2" t="s">
        <v>18527</v>
      </c>
      <c r="E10286" s="3" t="s">
        <v>20622</v>
      </c>
      <c r="F10286" s="67" t="s">
        <v>39928</v>
      </c>
      <c r="G10286" s="67" t="s">
        <v>37127</v>
      </c>
      <c r="I10286" s="3" t="s">
        <v>6298</v>
      </c>
      <c r="J10286" s="3" t="str">
        <f>IF($B10286="SINAPI",IF(ISNUMBER(MATCH(Banco!$C10286,Analitico!$A:$A,0)),INDEX(Analitico!E:E,MATCH(Banco!$C10286,Analitico!$A:$A,0))&amp;"%",""),"")</f>
        <v/>
      </c>
      <c r="K10286" s="3" t="str">
        <f>IF($B10286="SINAPI",IF(ISNUMBER(MATCH(Banco!$C10286,Analitico!$A:$A,0)),INDEX(Analitico!F:F,MATCH(Banco!$C10286,Analitico!$A:$A,0))&amp;"%",""),"")</f>
        <v/>
      </c>
    </row>
    <row r="10287" spans="1:11" ht="22.5" x14ac:dyDescent="0.2">
      <c r="A10287" s="1" t="str">
        <f t="shared" si="162"/>
        <v>SINAPI 94792</v>
      </c>
      <c r="B10287" s="3" t="s">
        <v>21527</v>
      </c>
      <c r="C10287" s="3" t="s">
        <v>11529</v>
      </c>
      <c r="D10287" s="2" t="s">
        <v>18528</v>
      </c>
      <c r="E10287" s="3" t="s">
        <v>20622</v>
      </c>
      <c r="F10287" s="67" t="s">
        <v>39929</v>
      </c>
      <c r="G10287" s="67" t="s">
        <v>37128</v>
      </c>
      <c r="I10287" s="3" t="s">
        <v>6298</v>
      </c>
      <c r="J10287" s="3" t="str">
        <f>IF($B10287="SINAPI",IF(ISNUMBER(MATCH(Banco!$C10287,Analitico!$A:$A,0)),INDEX(Analitico!E:E,MATCH(Banco!$C10287,Analitico!$A:$A,0))&amp;"%",""),"")</f>
        <v/>
      </c>
      <c r="K10287" s="3" t="str">
        <f>IF($B10287="SINAPI",IF(ISNUMBER(MATCH(Banco!$C10287,Analitico!$A:$A,0)),INDEX(Analitico!F:F,MATCH(Banco!$C10287,Analitico!$A:$A,0))&amp;"%",""),"")</f>
        <v/>
      </c>
    </row>
    <row r="10288" spans="1:11" ht="22.5" x14ac:dyDescent="0.2">
      <c r="A10288" s="1" t="str">
        <f t="shared" si="162"/>
        <v>SINAPI 94793</v>
      </c>
      <c r="B10288" s="3" t="s">
        <v>21527</v>
      </c>
      <c r="C10288" s="3" t="s">
        <v>11530</v>
      </c>
      <c r="D10288" s="2" t="s">
        <v>18529</v>
      </c>
      <c r="E10288" s="3" t="s">
        <v>20622</v>
      </c>
      <c r="F10288" s="67" t="s">
        <v>39930</v>
      </c>
      <c r="G10288" s="67" t="s">
        <v>32295</v>
      </c>
      <c r="I10288" s="3" t="s">
        <v>6298</v>
      </c>
      <c r="J10288" s="3" t="str">
        <f>IF($B10288="SINAPI",IF(ISNUMBER(MATCH(Banco!$C10288,Analitico!$A:$A,0)),INDEX(Analitico!E:E,MATCH(Banco!$C10288,Analitico!$A:$A,0))&amp;"%",""),"")</f>
        <v/>
      </c>
      <c r="K10288" s="3" t="str">
        <f>IF($B10288="SINAPI",IF(ISNUMBER(MATCH(Banco!$C10288,Analitico!$A:$A,0)),INDEX(Analitico!F:F,MATCH(Banco!$C10288,Analitico!$A:$A,0))&amp;"%",""),"")</f>
        <v/>
      </c>
    </row>
    <row r="10289" spans="1:11" ht="22.5" x14ac:dyDescent="0.2">
      <c r="A10289" s="1" t="str">
        <f t="shared" si="162"/>
        <v>SINAPI 94794</v>
      </c>
      <c r="B10289" s="3" t="s">
        <v>21527</v>
      </c>
      <c r="C10289" s="3" t="s">
        <v>11531</v>
      </c>
      <c r="D10289" s="2" t="s">
        <v>18530</v>
      </c>
      <c r="E10289" s="3" t="s">
        <v>20622</v>
      </c>
      <c r="F10289" s="67" t="s">
        <v>39931</v>
      </c>
      <c r="G10289" s="67" t="s">
        <v>37129</v>
      </c>
      <c r="I10289" s="3" t="s">
        <v>6298</v>
      </c>
      <c r="J10289" s="3" t="str">
        <f>IF($B10289="SINAPI",IF(ISNUMBER(MATCH(Banco!$C10289,Analitico!$A:$A,0)),INDEX(Analitico!E:E,MATCH(Banco!$C10289,Analitico!$A:$A,0))&amp;"%",""),"")</f>
        <v/>
      </c>
      <c r="K10289" s="3" t="str">
        <f>IF($B10289="SINAPI",IF(ISNUMBER(MATCH(Banco!$C10289,Analitico!$A:$A,0)),INDEX(Analitico!F:F,MATCH(Banco!$C10289,Analitico!$A:$A,0))&amp;"%",""),"")</f>
        <v/>
      </c>
    </row>
    <row r="10290" spans="1:11" x14ac:dyDescent="0.2">
      <c r="A10290" s="1" t="str">
        <f t="shared" si="162"/>
        <v>SINAPI 94795</v>
      </c>
      <c r="B10290" s="3" t="s">
        <v>21527</v>
      </c>
      <c r="C10290" s="3" t="s">
        <v>11532</v>
      </c>
      <c r="D10290" s="2" t="s">
        <v>18531</v>
      </c>
      <c r="E10290" s="3" t="s">
        <v>20622</v>
      </c>
      <c r="F10290" s="67" t="s">
        <v>21235</v>
      </c>
      <c r="G10290" s="67" t="s">
        <v>30998</v>
      </c>
      <c r="I10290" s="3" t="s">
        <v>6298</v>
      </c>
      <c r="J10290" s="3" t="str">
        <f>IF($B10290="SINAPI",IF(ISNUMBER(MATCH(Banco!$C10290,Analitico!$A:$A,0)),INDEX(Analitico!E:E,MATCH(Banco!$C10290,Analitico!$A:$A,0))&amp;"%",""),"")</f>
        <v/>
      </c>
      <c r="K10290" s="3" t="str">
        <f>IF($B10290="SINAPI",IF(ISNUMBER(MATCH(Banco!$C10290,Analitico!$A:$A,0)),INDEX(Analitico!F:F,MATCH(Banco!$C10290,Analitico!$A:$A,0))&amp;"%",""),"")</f>
        <v/>
      </c>
    </row>
    <row r="10291" spans="1:11" x14ac:dyDescent="0.2">
      <c r="A10291" s="1" t="str">
        <f t="shared" si="162"/>
        <v>SINAPI 94796</v>
      </c>
      <c r="B10291" s="3" t="s">
        <v>21527</v>
      </c>
      <c r="C10291" s="3" t="s">
        <v>11533</v>
      </c>
      <c r="D10291" s="2" t="s">
        <v>18532</v>
      </c>
      <c r="E10291" s="3" t="s">
        <v>20622</v>
      </c>
      <c r="F10291" s="67" t="s">
        <v>29922</v>
      </c>
      <c r="G10291" s="67" t="s">
        <v>31801</v>
      </c>
      <c r="I10291" s="3" t="s">
        <v>6298</v>
      </c>
      <c r="J10291" s="3" t="str">
        <f>IF($B10291="SINAPI",IF(ISNUMBER(MATCH(Banco!$C10291,Analitico!$A:$A,0)),INDEX(Analitico!E:E,MATCH(Banco!$C10291,Analitico!$A:$A,0))&amp;"%",""),"")</f>
        <v/>
      </c>
      <c r="K10291" s="3" t="str">
        <f>IF($B10291="SINAPI",IF(ISNUMBER(MATCH(Banco!$C10291,Analitico!$A:$A,0)),INDEX(Analitico!F:F,MATCH(Banco!$C10291,Analitico!$A:$A,0))&amp;"%",""),"")</f>
        <v/>
      </c>
    </row>
    <row r="10292" spans="1:11" x14ac:dyDescent="0.2">
      <c r="A10292" s="1" t="str">
        <f t="shared" si="162"/>
        <v>SINAPI 94797</v>
      </c>
      <c r="B10292" s="3" t="s">
        <v>21527</v>
      </c>
      <c r="C10292" s="3" t="s">
        <v>11534</v>
      </c>
      <c r="D10292" s="2" t="s">
        <v>18533</v>
      </c>
      <c r="E10292" s="3" t="s">
        <v>20622</v>
      </c>
      <c r="F10292" s="67" t="s">
        <v>32291</v>
      </c>
      <c r="G10292" s="67" t="s">
        <v>29789</v>
      </c>
      <c r="I10292" s="3" t="s">
        <v>6298</v>
      </c>
      <c r="J10292" s="3" t="str">
        <f>IF($B10292="SINAPI",IF(ISNUMBER(MATCH(Banco!$C10292,Analitico!$A:$A,0)),INDEX(Analitico!E:E,MATCH(Banco!$C10292,Analitico!$A:$A,0))&amp;"%",""),"")</f>
        <v/>
      </c>
      <c r="K10292" s="3" t="str">
        <f>IF($B10292="SINAPI",IF(ISNUMBER(MATCH(Banco!$C10292,Analitico!$A:$A,0)),INDEX(Analitico!F:F,MATCH(Banco!$C10292,Analitico!$A:$A,0))&amp;"%",""),"")</f>
        <v/>
      </c>
    </row>
    <row r="10293" spans="1:11" x14ac:dyDescent="0.2">
      <c r="A10293" s="1" t="str">
        <f t="shared" si="162"/>
        <v>SINAPI 94798</v>
      </c>
      <c r="B10293" s="3" t="s">
        <v>21527</v>
      </c>
      <c r="C10293" s="3" t="s">
        <v>11535</v>
      </c>
      <c r="D10293" s="2" t="s">
        <v>18534</v>
      </c>
      <c r="E10293" s="3" t="s">
        <v>20622</v>
      </c>
      <c r="F10293" s="67" t="s">
        <v>32068</v>
      </c>
      <c r="G10293" s="67" t="s">
        <v>37130</v>
      </c>
      <c r="I10293" s="3" t="s">
        <v>6298</v>
      </c>
      <c r="J10293" s="3" t="str">
        <f>IF($B10293="SINAPI",IF(ISNUMBER(MATCH(Banco!$C10293,Analitico!$A:$A,0)),INDEX(Analitico!E:E,MATCH(Banco!$C10293,Analitico!$A:$A,0))&amp;"%",""),"")</f>
        <v/>
      </c>
      <c r="K10293" s="3" t="str">
        <f>IF($B10293="SINAPI",IF(ISNUMBER(MATCH(Banco!$C10293,Analitico!$A:$A,0)),INDEX(Analitico!F:F,MATCH(Banco!$C10293,Analitico!$A:$A,0))&amp;"%",""),"")</f>
        <v/>
      </c>
    </row>
    <row r="10294" spans="1:11" x14ac:dyDescent="0.2">
      <c r="A10294" s="1" t="str">
        <f t="shared" si="162"/>
        <v>SINAPI 94799</v>
      </c>
      <c r="B10294" s="3" t="s">
        <v>21527</v>
      </c>
      <c r="C10294" s="3" t="s">
        <v>11536</v>
      </c>
      <c r="D10294" s="2" t="s">
        <v>18535</v>
      </c>
      <c r="E10294" s="3" t="s">
        <v>20622</v>
      </c>
      <c r="F10294" s="67" t="s">
        <v>32292</v>
      </c>
      <c r="G10294" s="67" t="s">
        <v>31893</v>
      </c>
      <c r="I10294" s="3" t="s">
        <v>6298</v>
      </c>
      <c r="J10294" s="3" t="str">
        <f>IF($B10294="SINAPI",IF(ISNUMBER(MATCH(Banco!$C10294,Analitico!$A:$A,0)),INDEX(Analitico!E:E,MATCH(Banco!$C10294,Analitico!$A:$A,0))&amp;"%",""),"")</f>
        <v/>
      </c>
      <c r="K10294" s="3" t="str">
        <f>IF($B10294="SINAPI",IF(ISNUMBER(MATCH(Banco!$C10294,Analitico!$A:$A,0)),INDEX(Analitico!F:F,MATCH(Banco!$C10294,Analitico!$A:$A,0))&amp;"%",""),"")</f>
        <v/>
      </c>
    </row>
    <row r="10295" spans="1:11" x14ac:dyDescent="0.2">
      <c r="A10295" s="1" t="str">
        <f t="shared" si="162"/>
        <v>SINAPI 94800</v>
      </c>
      <c r="B10295" s="3" t="s">
        <v>21527</v>
      </c>
      <c r="C10295" s="3" t="s">
        <v>11537</v>
      </c>
      <c r="D10295" s="2" t="s">
        <v>18536</v>
      </c>
      <c r="E10295" s="3" t="s">
        <v>20622</v>
      </c>
      <c r="F10295" s="67" t="s">
        <v>39932</v>
      </c>
      <c r="G10295" s="67" t="s">
        <v>32275</v>
      </c>
      <c r="I10295" s="3" t="s">
        <v>6298</v>
      </c>
      <c r="J10295" s="3" t="str">
        <f>IF($B10295="SINAPI",IF(ISNUMBER(MATCH(Banco!$C10295,Analitico!$A:$A,0)),INDEX(Analitico!E:E,MATCH(Banco!$C10295,Analitico!$A:$A,0))&amp;"%",""),"")</f>
        <v/>
      </c>
      <c r="K10295" s="3" t="str">
        <f>IF($B10295="SINAPI",IF(ISNUMBER(MATCH(Banco!$C10295,Analitico!$A:$A,0)),INDEX(Analitico!F:F,MATCH(Banco!$C10295,Analitico!$A:$A,0))&amp;"%",""),"")</f>
        <v/>
      </c>
    </row>
    <row r="10296" spans="1:11" x14ac:dyDescent="0.2">
      <c r="A10296" s="1" t="str">
        <f t="shared" si="162"/>
        <v>SINAPI 95248</v>
      </c>
      <c r="B10296" s="3" t="s">
        <v>21527</v>
      </c>
      <c r="C10296" s="3" t="s">
        <v>11538</v>
      </c>
      <c r="D10296" s="2" t="s">
        <v>18537</v>
      </c>
      <c r="E10296" s="3" t="s">
        <v>20622</v>
      </c>
      <c r="F10296" s="67" t="s">
        <v>39158</v>
      </c>
      <c r="G10296" s="67" t="s">
        <v>31811</v>
      </c>
      <c r="I10296" s="3" t="s">
        <v>6298</v>
      </c>
      <c r="J10296" s="3" t="str">
        <f>IF($B10296="SINAPI",IF(ISNUMBER(MATCH(Banco!$C10296,Analitico!$A:$A,0)),INDEX(Analitico!E:E,MATCH(Banco!$C10296,Analitico!$A:$A,0))&amp;"%",""),"")</f>
        <v/>
      </c>
      <c r="K10296" s="3" t="str">
        <f>IF($B10296="SINAPI",IF(ISNUMBER(MATCH(Banco!$C10296,Analitico!$A:$A,0)),INDEX(Analitico!F:F,MATCH(Banco!$C10296,Analitico!$A:$A,0))&amp;"%",""),"")</f>
        <v/>
      </c>
    </row>
    <row r="10297" spans="1:11" x14ac:dyDescent="0.2">
      <c r="A10297" s="1" t="str">
        <f t="shared" si="162"/>
        <v>SINAPI 95249</v>
      </c>
      <c r="B10297" s="3" t="s">
        <v>21527</v>
      </c>
      <c r="C10297" s="3" t="s">
        <v>11539</v>
      </c>
      <c r="D10297" s="2" t="s">
        <v>18538</v>
      </c>
      <c r="E10297" s="3" t="s">
        <v>20622</v>
      </c>
      <c r="F10297" s="67" t="s">
        <v>39933</v>
      </c>
      <c r="G10297" s="67" t="s">
        <v>37131</v>
      </c>
      <c r="I10297" s="3" t="s">
        <v>6298</v>
      </c>
      <c r="J10297" s="3" t="str">
        <f>IF($B10297="SINAPI",IF(ISNUMBER(MATCH(Banco!$C10297,Analitico!$A:$A,0)),INDEX(Analitico!E:E,MATCH(Banco!$C10297,Analitico!$A:$A,0))&amp;"%",""),"")</f>
        <v/>
      </c>
      <c r="K10297" s="3" t="str">
        <f>IF($B10297="SINAPI",IF(ISNUMBER(MATCH(Banco!$C10297,Analitico!$A:$A,0)),INDEX(Analitico!F:F,MATCH(Banco!$C10297,Analitico!$A:$A,0))&amp;"%",""),"")</f>
        <v/>
      </c>
    </row>
    <row r="10298" spans="1:11" x14ac:dyDescent="0.2">
      <c r="A10298" s="1" t="str">
        <f t="shared" si="162"/>
        <v>SINAPI 95250</v>
      </c>
      <c r="B10298" s="3" t="s">
        <v>21527</v>
      </c>
      <c r="C10298" s="3" t="s">
        <v>11540</v>
      </c>
      <c r="D10298" s="2" t="s">
        <v>18539</v>
      </c>
      <c r="E10298" s="3" t="s">
        <v>20622</v>
      </c>
      <c r="F10298" s="67" t="s">
        <v>39934</v>
      </c>
      <c r="G10298" s="67" t="s">
        <v>37132</v>
      </c>
      <c r="I10298" s="3" t="s">
        <v>6298</v>
      </c>
      <c r="J10298" s="3" t="str">
        <f>IF($B10298="SINAPI",IF(ISNUMBER(MATCH(Banco!$C10298,Analitico!$A:$A,0)),INDEX(Analitico!E:E,MATCH(Banco!$C10298,Analitico!$A:$A,0))&amp;"%",""),"")</f>
        <v/>
      </c>
      <c r="K10298" s="3" t="str">
        <f>IF($B10298="SINAPI",IF(ISNUMBER(MATCH(Banco!$C10298,Analitico!$A:$A,0)),INDEX(Analitico!F:F,MATCH(Banco!$C10298,Analitico!$A:$A,0))&amp;"%",""),"")</f>
        <v/>
      </c>
    </row>
    <row r="10299" spans="1:11" x14ac:dyDescent="0.2">
      <c r="A10299" s="1" t="str">
        <f t="shared" si="162"/>
        <v>SINAPI 95251</v>
      </c>
      <c r="B10299" s="3" t="s">
        <v>21527</v>
      </c>
      <c r="C10299" s="3" t="s">
        <v>11541</v>
      </c>
      <c r="D10299" s="2" t="s">
        <v>18540</v>
      </c>
      <c r="E10299" s="3" t="s">
        <v>20622</v>
      </c>
      <c r="F10299" s="67" t="s">
        <v>31549</v>
      </c>
      <c r="G10299" s="67" t="s">
        <v>37133</v>
      </c>
      <c r="I10299" s="3" t="s">
        <v>6298</v>
      </c>
      <c r="J10299" s="3" t="str">
        <f>IF($B10299="SINAPI",IF(ISNUMBER(MATCH(Banco!$C10299,Analitico!$A:$A,0)),INDEX(Analitico!E:E,MATCH(Banco!$C10299,Analitico!$A:$A,0))&amp;"%",""),"")</f>
        <v/>
      </c>
      <c r="K10299" s="3" t="str">
        <f>IF($B10299="SINAPI",IF(ISNUMBER(MATCH(Banco!$C10299,Analitico!$A:$A,0)),INDEX(Analitico!F:F,MATCH(Banco!$C10299,Analitico!$A:$A,0))&amp;"%",""),"")</f>
        <v/>
      </c>
    </row>
    <row r="10300" spans="1:11" x14ac:dyDescent="0.2">
      <c r="A10300" s="1" t="str">
        <f t="shared" si="162"/>
        <v>SINAPI 95252</v>
      </c>
      <c r="B10300" s="3" t="s">
        <v>21527</v>
      </c>
      <c r="C10300" s="3" t="s">
        <v>11542</v>
      </c>
      <c r="D10300" s="2" t="s">
        <v>18541</v>
      </c>
      <c r="E10300" s="3" t="s">
        <v>20622</v>
      </c>
      <c r="F10300" s="67" t="s">
        <v>29761</v>
      </c>
      <c r="G10300" s="67" t="s">
        <v>35009</v>
      </c>
      <c r="I10300" s="3" t="s">
        <v>6298</v>
      </c>
      <c r="J10300" s="3" t="str">
        <f>IF($B10300="SINAPI",IF(ISNUMBER(MATCH(Banco!$C10300,Analitico!$A:$A,0)),INDEX(Analitico!E:E,MATCH(Banco!$C10300,Analitico!$A:$A,0))&amp;"%",""),"")</f>
        <v/>
      </c>
      <c r="K10300" s="3" t="str">
        <f>IF($B10300="SINAPI",IF(ISNUMBER(MATCH(Banco!$C10300,Analitico!$A:$A,0)),INDEX(Analitico!F:F,MATCH(Banco!$C10300,Analitico!$A:$A,0))&amp;"%",""),"")</f>
        <v/>
      </c>
    </row>
    <row r="10301" spans="1:11" x14ac:dyDescent="0.2">
      <c r="A10301" s="1" t="str">
        <f t="shared" si="162"/>
        <v>SINAPI 95253</v>
      </c>
      <c r="B10301" s="3" t="s">
        <v>21527</v>
      </c>
      <c r="C10301" s="3" t="s">
        <v>11543</v>
      </c>
      <c r="D10301" s="2" t="s">
        <v>18542</v>
      </c>
      <c r="E10301" s="3" t="s">
        <v>20622</v>
      </c>
      <c r="F10301" s="67" t="s">
        <v>39935</v>
      </c>
      <c r="G10301" s="67" t="s">
        <v>37134</v>
      </c>
      <c r="I10301" s="3" t="s">
        <v>6298</v>
      </c>
      <c r="J10301" s="3" t="str">
        <f>IF($B10301="SINAPI",IF(ISNUMBER(MATCH(Banco!$C10301,Analitico!$A:$A,0)),INDEX(Analitico!E:E,MATCH(Banco!$C10301,Analitico!$A:$A,0))&amp;"%",""),"")</f>
        <v/>
      </c>
      <c r="K10301" s="3" t="str">
        <f>IF($B10301="SINAPI",IF(ISNUMBER(MATCH(Banco!$C10301,Analitico!$A:$A,0)),INDEX(Analitico!F:F,MATCH(Banco!$C10301,Analitico!$A:$A,0))&amp;"%",""),"")</f>
        <v/>
      </c>
    </row>
    <row r="10302" spans="1:11" x14ac:dyDescent="0.2">
      <c r="A10302" s="1" t="str">
        <f t="shared" si="162"/>
        <v>SINAPI 99619</v>
      </c>
      <c r="B10302" s="3" t="s">
        <v>21527</v>
      </c>
      <c r="C10302" s="3" t="s">
        <v>11544</v>
      </c>
      <c r="D10302" s="2" t="s">
        <v>18543</v>
      </c>
      <c r="E10302" s="3" t="s">
        <v>20622</v>
      </c>
      <c r="F10302" s="67" t="s">
        <v>39936</v>
      </c>
      <c r="G10302" s="67" t="s">
        <v>30938</v>
      </c>
      <c r="I10302" s="3" t="s">
        <v>6298</v>
      </c>
      <c r="J10302" s="3" t="str">
        <f>IF($B10302="SINAPI",IF(ISNUMBER(MATCH(Banco!$C10302,Analitico!$A:$A,0)),INDEX(Analitico!E:E,MATCH(Banco!$C10302,Analitico!$A:$A,0))&amp;"%",""),"")</f>
        <v/>
      </c>
      <c r="K10302" s="3" t="str">
        <f>IF($B10302="SINAPI",IF(ISNUMBER(MATCH(Banco!$C10302,Analitico!$A:$A,0)),INDEX(Analitico!F:F,MATCH(Banco!$C10302,Analitico!$A:$A,0))&amp;"%",""),"")</f>
        <v/>
      </c>
    </row>
    <row r="10303" spans="1:11" x14ac:dyDescent="0.2">
      <c r="A10303" s="1" t="str">
        <f t="shared" si="162"/>
        <v>SINAPI 99620</v>
      </c>
      <c r="B10303" s="3" t="s">
        <v>21527</v>
      </c>
      <c r="C10303" s="3" t="s">
        <v>11545</v>
      </c>
      <c r="D10303" s="2" t="s">
        <v>18544</v>
      </c>
      <c r="E10303" s="3" t="s">
        <v>20622</v>
      </c>
      <c r="F10303" s="67" t="s">
        <v>39937</v>
      </c>
      <c r="G10303" s="67" t="s">
        <v>21934</v>
      </c>
      <c r="I10303" s="3" t="s">
        <v>6298</v>
      </c>
      <c r="J10303" s="3" t="str">
        <f>IF($B10303="SINAPI",IF(ISNUMBER(MATCH(Banco!$C10303,Analitico!$A:$A,0)),INDEX(Analitico!E:E,MATCH(Banco!$C10303,Analitico!$A:$A,0))&amp;"%",""),"")</f>
        <v/>
      </c>
      <c r="K10303" s="3" t="str">
        <f>IF($B10303="SINAPI",IF(ISNUMBER(MATCH(Banco!$C10303,Analitico!$A:$A,0)),INDEX(Analitico!F:F,MATCH(Banco!$C10303,Analitico!$A:$A,0))&amp;"%",""),"")</f>
        <v/>
      </c>
    </row>
    <row r="10304" spans="1:11" x14ac:dyDescent="0.2">
      <c r="A10304" s="1" t="str">
        <f t="shared" si="162"/>
        <v>SINAPI 99621</v>
      </c>
      <c r="B10304" s="3" t="s">
        <v>21527</v>
      </c>
      <c r="C10304" s="3" t="s">
        <v>11546</v>
      </c>
      <c r="D10304" s="2" t="s">
        <v>18545</v>
      </c>
      <c r="E10304" s="3" t="s">
        <v>20622</v>
      </c>
      <c r="F10304" s="67" t="s">
        <v>39938</v>
      </c>
      <c r="G10304" s="67" t="s">
        <v>37135</v>
      </c>
      <c r="I10304" s="3" t="s">
        <v>6298</v>
      </c>
      <c r="J10304" s="3" t="str">
        <f>IF($B10304="SINAPI",IF(ISNUMBER(MATCH(Banco!$C10304,Analitico!$A:$A,0)),INDEX(Analitico!E:E,MATCH(Banco!$C10304,Analitico!$A:$A,0))&amp;"%",""),"")</f>
        <v/>
      </c>
      <c r="K10304" s="3" t="str">
        <f>IF($B10304="SINAPI",IF(ISNUMBER(MATCH(Banco!$C10304,Analitico!$A:$A,0)),INDEX(Analitico!F:F,MATCH(Banco!$C10304,Analitico!$A:$A,0))&amp;"%",""),"")</f>
        <v/>
      </c>
    </row>
    <row r="10305" spans="1:11" x14ac:dyDescent="0.2">
      <c r="A10305" s="1" t="str">
        <f t="shared" si="162"/>
        <v>SINAPI 99622</v>
      </c>
      <c r="B10305" s="3" t="s">
        <v>21527</v>
      </c>
      <c r="C10305" s="3" t="s">
        <v>11547</v>
      </c>
      <c r="D10305" s="2" t="s">
        <v>18546</v>
      </c>
      <c r="E10305" s="3" t="s">
        <v>20622</v>
      </c>
      <c r="F10305" s="67" t="s">
        <v>39939</v>
      </c>
      <c r="G10305" s="67" t="s">
        <v>37136</v>
      </c>
      <c r="I10305" s="3" t="s">
        <v>6298</v>
      </c>
      <c r="J10305" s="3" t="str">
        <f>IF($B10305="SINAPI",IF(ISNUMBER(MATCH(Banco!$C10305,Analitico!$A:$A,0)),INDEX(Analitico!E:E,MATCH(Banco!$C10305,Analitico!$A:$A,0))&amp;"%",""),"")</f>
        <v/>
      </c>
      <c r="K10305" s="3" t="str">
        <f>IF($B10305="SINAPI",IF(ISNUMBER(MATCH(Banco!$C10305,Analitico!$A:$A,0)),INDEX(Analitico!F:F,MATCH(Banco!$C10305,Analitico!$A:$A,0))&amp;"%",""),"")</f>
        <v/>
      </c>
    </row>
    <row r="10306" spans="1:11" x14ac:dyDescent="0.2">
      <c r="A10306" s="1" t="str">
        <f t="shared" si="162"/>
        <v>SINAPI 99623</v>
      </c>
      <c r="B10306" s="3" t="s">
        <v>21527</v>
      </c>
      <c r="C10306" s="3" t="s">
        <v>11548</v>
      </c>
      <c r="D10306" s="2" t="s">
        <v>18547</v>
      </c>
      <c r="E10306" s="3" t="s">
        <v>20622</v>
      </c>
      <c r="F10306" s="67" t="s">
        <v>39940</v>
      </c>
      <c r="G10306" s="67" t="s">
        <v>37137</v>
      </c>
      <c r="I10306" s="3" t="s">
        <v>6298</v>
      </c>
      <c r="J10306" s="3" t="str">
        <f>IF($B10306="SINAPI",IF(ISNUMBER(MATCH(Banco!$C10306,Analitico!$A:$A,0)),INDEX(Analitico!E:E,MATCH(Banco!$C10306,Analitico!$A:$A,0))&amp;"%",""),"")</f>
        <v/>
      </c>
      <c r="K10306" s="3" t="str">
        <f>IF($B10306="SINAPI",IF(ISNUMBER(MATCH(Banco!$C10306,Analitico!$A:$A,0)),INDEX(Analitico!F:F,MATCH(Banco!$C10306,Analitico!$A:$A,0))&amp;"%",""),"")</f>
        <v/>
      </c>
    </row>
    <row r="10307" spans="1:11" x14ac:dyDescent="0.2">
      <c r="A10307" s="1" t="str">
        <f t="shared" si="162"/>
        <v>SINAPI 99624</v>
      </c>
      <c r="B10307" s="3" t="s">
        <v>21527</v>
      </c>
      <c r="C10307" s="3" t="s">
        <v>11549</v>
      </c>
      <c r="D10307" s="2" t="s">
        <v>18548</v>
      </c>
      <c r="E10307" s="3" t="s">
        <v>20622</v>
      </c>
      <c r="F10307" s="67" t="s">
        <v>39941</v>
      </c>
      <c r="G10307" s="67" t="s">
        <v>37138</v>
      </c>
      <c r="I10307" s="3" t="s">
        <v>6298</v>
      </c>
      <c r="J10307" s="3" t="str">
        <f>IF($B10307="SINAPI",IF(ISNUMBER(MATCH(Banco!$C10307,Analitico!$A:$A,0)),INDEX(Analitico!E:E,MATCH(Banco!$C10307,Analitico!$A:$A,0))&amp;"%",""),"")</f>
        <v/>
      </c>
      <c r="K10307" s="3" t="str">
        <f>IF($B10307="SINAPI",IF(ISNUMBER(MATCH(Banco!$C10307,Analitico!$A:$A,0)),INDEX(Analitico!F:F,MATCH(Banco!$C10307,Analitico!$A:$A,0))&amp;"%",""),"")</f>
        <v/>
      </c>
    </row>
    <row r="10308" spans="1:11" x14ac:dyDescent="0.2">
      <c r="A10308" s="1" t="str">
        <f t="shared" si="162"/>
        <v>SINAPI 99625</v>
      </c>
      <c r="B10308" s="3" t="s">
        <v>21527</v>
      </c>
      <c r="C10308" s="3" t="s">
        <v>11550</v>
      </c>
      <c r="D10308" s="2" t="s">
        <v>18549</v>
      </c>
      <c r="E10308" s="3" t="s">
        <v>20622</v>
      </c>
      <c r="F10308" s="67" t="s">
        <v>39942</v>
      </c>
      <c r="G10308" s="67" t="s">
        <v>37139</v>
      </c>
      <c r="I10308" s="3" t="s">
        <v>6298</v>
      </c>
      <c r="J10308" s="3" t="str">
        <f>IF($B10308="SINAPI",IF(ISNUMBER(MATCH(Banco!$C10308,Analitico!$A:$A,0)),INDEX(Analitico!E:E,MATCH(Banco!$C10308,Analitico!$A:$A,0))&amp;"%",""),"")</f>
        <v/>
      </c>
      <c r="K10308" s="3" t="str">
        <f>IF($B10308="SINAPI",IF(ISNUMBER(MATCH(Banco!$C10308,Analitico!$A:$A,0)),INDEX(Analitico!F:F,MATCH(Banco!$C10308,Analitico!$A:$A,0))&amp;"%",""),"")</f>
        <v/>
      </c>
    </row>
    <row r="10309" spans="1:11" x14ac:dyDescent="0.2">
      <c r="A10309" s="1" t="str">
        <f t="shared" si="162"/>
        <v>SINAPI 99626</v>
      </c>
      <c r="B10309" s="3" t="s">
        <v>21527</v>
      </c>
      <c r="C10309" s="3" t="s">
        <v>11551</v>
      </c>
      <c r="D10309" s="2" t="s">
        <v>18550</v>
      </c>
      <c r="E10309" s="3" t="s">
        <v>20622</v>
      </c>
      <c r="F10309" s="67" t="s">
        <v>39943</v>
      </c>
      <c r="G10309" s="67" t="s">
        <v>37140</v>
      </c>
      <c r="I10309" s="3" t="s">
        <v>6298</v>
      </c>
      <c r="J10309" s="3" t="str">
        <f>IF($B10309="SINAPI",IF(ISNUMBER(MATCH(Banco!$C10309,Analitico!$A:$A,0)),INDEX(Analitico!E:E,MATCH(Banco!$C10309,Analitico!$A:$A,0))&amp;"%",""),"")</f>
        <v/>
      </c>
      <c r="K10309" s="3" t="str">
        <f>IF($B10309="SINAPI",IF(ISNUMBER(MATCH(Banco!$C10309,Analitico!$A:$A,0)),INDEX(Analitico!F:F,MATCH(Banco!$C10309,Analitico!$A:$A,0))&amp;"%",""),"")</f>
        <v/>
      </c>
    </row>
    <row r="10310" spans="1:11" x14ac:dyDescent="0.2">
      <c r="A10310" s="1" t="str">
        <f t="shared" si="162"/>
        <v>SINAPI 99627</v>
      </c>
      <c r="B10310" s="3" t="s">
        <v>21527</v>
      </c>
      <c r="C10310" s="3" t="s">
        <v>11552</v>
      </c>
      <c r="D10310" s="2" t="s">
        <v>18551</v>
      </c>
      <c r="E10310" s="3" t="s">
        <v>20622</v>
      </c>
      <c r="F10310" s="67" t="s">
        <v>39944</v>
      </c>
      <c r="G10310" s="67" t="s">
        <v>30824</v>
      </c>
      <c r="I10310" s="3" t="s">
        <v>6298</v>
      </c>
      <c r="J10310" s="3" t="str">
        <f>IF($B10310="SINAPI",IF(ISNUMBER(MATCH(Banco!$C10310,Analitico!$A:$A,0)),INDEX(Analitico!E:E,MATCH(Banco!$C10310,Analitico!$A:$A,0))&amp;"%",""),"")</f>
        <v/>
      </c>
      <c r="K10310" s="3" t="str">
        <f>IF($B10310="SINAPI",IF(ISNUMBER(MATCH(Banco!$C10310,Analitico!$A:$A,0)),INDEX(Analitico!F:F,MATCH(Banco!$C10310,Analitico!$A:$A,0))&amp;"%",""),"")</f>
        <v/>
      </c>
    </row>
    <row r="10311" spans="1:11" x14ac:dyDescent="0.2">
      <c r="A10311" s="1" t="str">
        <f t="shared" si="162"/>
        <v>SINAPI 99628</v>
      </c>
      <c r="B10311" s="3" t="s">
        <v>21527</v>
      </c>
      <c r="C10311" s="3" t="s">
        <v>11553</v>
      </c>
      <c r="D10311" s="2" t="s">
        <v>18552</v>
      </c>
      <c r="E10311" s="3" t="s">
        <v>20622</v>
      </c>
      <c r="F10311" s="67" t="s">
        <v>39945</v>
      </c>
      <c r="G10311" s="67" t="s">
        <v>37141</v>
      </c>
      <c r="I10311" s="3" t="s">
        <v>6298</v>
      </c>
      <c r="J10311" s="3" t="str">
        <f>IF($B10311="SINAPI",IF(ISNUMBER(MATCH(Banco!$C10311,Analitico!$A:$A,0)),INDEX(Analitico!E:E,MATCH(Banco!$C10311,Analitico!$A:$A,0))&amp;"%",""),"")</f>
        <v/>
      </c>
      <c r="K10311" s="3" t="str">
        <f>IF($B10311="SINAPI",IF(ISNUMBER(MATCH(Banco!$C10311,Analitico!$A:$A,0)),INDEX(Analitico!F:F,MATCH(Banco!$C10311,Analitico!$A:$A,0))&amp;"%",""),"")</f>
        <v/>
      </c>
    </row>
    <row r="10312" spans="1:11" x14ac:dyDescent="0.2">
      <c r="A10312" s="1" t="str">
        <f t="shared" si="162"/>
        <v>SINAPI 99629</v>
      </c>
      <c r="B10312" s="3" t="s">
        <v>21527</v>
      </c>
      <c r="C10312" s="3" t="s">
        <v>11554</v>
      </c>
      <c r="D10312" s="2" t="s">
        <v>18553</v>
      </c>
      <c r="E10312" s="3" t="s">
        <v>20622</v>
      </c>
      <c r="F10312" s="67" t="s">
        <v>21756</v>
      </c>
      <c r="G10312" s="67" t="s">
        <v>37142</v>
      </c>
      <c r="I10312" s="3" t="s">
        <v>6298</v>
      </c>
      <c r="J10312" s="3" t="str">
        <f>IF($B10312="SINAPI",IF(ISNUMBER(MATCH(Banco!$C10312,Analitico!$A:$A,0)),INDEX(Analitico!E:E,MATCH(Banco!$C10312,Analitico!$A:$A,0))&amp;"%",""),"")</f>
        <v/>
      </c>
      <c r="K10312" s="3" t="str">
        <f>IF($B10312="SINAPI",IF(ISNUMBER(MATCH(Banco!$C10312,Analitico!$A:$A,0)),INDEX(Analitico!F:F,MATCH(Banco!$C10312,Analitico!$A:$A,0))&amp;"%",""),"")</f>
        <v/>
      </c>
    </row>
    <row r="10313" spans="1:11" x14ac:dyDescent="0.2">
      <c r="A10313" s="1" t="str">
        <f t="shared" si="162"/>
        <v>SINAPI 99630</v>
      </c>
      <c r="B10313" s="3" t="s">
        <v>21527</v>
      </c>
      <c r="C10313" s="3" t="s">
        <v>11555</v>
      </c>
      <c r="D10313" s="2" t="s">
        <v>18554</v>
      </c>
      <c r="E10313" s="3" t="s">
        <v>20622</v>
      </c>
      <c r="F10313" s="67" t="s">
        <v>6136</v>
      </c>
      <c r="G10313" s="67" t="s">
        <v>20965</v>
      </c>
      <c r="I10313" s="3" t="s">
        <v>6298</v>
      </c>
      <c r="J10313" s="3" t="str">
        <f>IF($B10313="SINAPI",IF(ISNUMBER(MATCH(Banco!$C10313,Analitico!$A:$A,0)),INDEX(Analitico!E:E,MATCH(Banco!$C10313,Analitico!$A:$A,0))&amp;"%",""),"")</f>
        <v/>
      </c>
      <c r="K10313" s="3" t="str">
        <f>IF($B10313="SINAPI",IF(ISNUMBER(MATCH(Banco!$C10313,Analitico!$A:$A,0)),INDEX(Analitico!F:F,MATCH(Banco!$C10313,Analitico!$A:$A,0))&amp;"%",""),"")</f>
        <v/>
      </c>
    </row>
    <row r="10314" spans="1:11" x14ac:dyDescent="0.2">
      <c r="A10314" s="1" t="str">
        <f t="shared" si="162"/>
        <v>SINAPI 99631</v>
      </c>
      <c r="B10314" s="3" t="s">
        <v>21527</v>
      </c>
      <c r="C10314" s="3" t="s">
        <v>11556</v>
      </c>
      <c r="D10314" s="2" t="s">
        <v>18555</v>
      </c>
      <c r="E10314" s="3" t="s">
        <v>20622</v>
      </c>
      <c r="F10314" s="67" t="s">
        <v>31661</v>
      </c>
      <c r="G10314" s="67" t="s">
        <v>37143</v>
      </c>
      <c r="I10314" s="3" t="s">
        <v>6298</v>
      </c>
      <c r="J10314" s="3" t="str">
        <f>IF($B10314="SINAPI",IF(ISNUMBER(MATCH(Banco!$C10314,Analitico!$A:$A,0)),INDEX(Analitico!E:E,MATCH(Banco!$C10314,Analitico!$A:$A,0))&amp;"%",""),"")</f>
        <v/>
      </c>
      <c r="K10314" s="3" t="str">
        <f>IF($B10314="SINAPI",IF(ISNUMBER(MATCH(Banco!$C10314,Analitico!$A:$A,0)),INDEX(Analitico!F:F,MATCH(Banco!$C10314,Analitico!$A:$A,0))&amp;"%",""),"")</f>
        <v/>
      </c>
    </row>
    <row r="10315" spans="1:11" x14ac:dyDescent="0.2">
      <c r="A10315" s="1" t="str">
        <f t="shared" si="162"/>
        <v>SINAPI 99632</v>
      </c>
      <c r="B10315" s="3" t="s">
        <v>21527</v>
      </c>
      <c r="C10315" s="3" t="s">
        <v>11557</v>
      </c>
      <c r="D10315" s="2" t="s">
        <v>18556</v>
      </c>
      <c r="E10315" s="3" t="s">
        <v>20622</v>
      </c>
      <c r="F10315" s="67" t="s">
        <v>39946</v>
      </c>
      <c r="G10315" s="67" t="s">
        <v>37144</v>
      </c>
      <c r="I10315" s="3" t="s">
        <v>6298</v>
      </c>
      <c r="J10315" s="3" t="str">
        <f>IF($B10315="SINAPI",IF(ISNUMBER(MATCH(Banco!$C10315,Analitico!$A:$A,0)),INDEX(Analitico!E:E,MATCH(Banco!$C10315,Analitico!$A:$A,0))&amp;"%",""),"")</f>
        <v/>
      </c>
      <c r="K10315" s="3" t="str">
        <f>IF($B10315="SINAPI",IF(ISNUMBER(MATCH(Banco!$C10315,Analitico!$A:$A,0)),INDEX(Analitico!F:F,MATCH(Banco!$C10315,Analitico!$A:$A,0))&amp;"%",""),"")</f>
        <v/>
      </c>
    </row>
    <row r="10316" spans="1:11" x14ac:dyDescent="0.2">
      <c r="A10316" s="1" t="str">
        <f t="shared" si="162"/>
        <v>SINAPI 99633</v>
      </c>
      <c r="B10316" s="3" t="s">
        <v>21527</v>
      </c>
      <c r="C10316" s="3" t="s">
        <v>11558</v>
      </c>
      <c r="D10316" s="2" t="s">
        <v>18557</v>
      </c>
      <c r="E10316" s="3" t="s">
        <v>20622</v>
      </c>
      <c r="F10316" s="67" t="s">
        <v>39947</v>
      </c>
      <c r="G10316" s="67" t="s">
        <v>37145</v>
      </c>
      <c r="I10316" s="3" t="s">
        <v>6298</v>
      </c>
      <c r="J10316" s="3" t="str">
        <f>IF($B10316="SINAPI",IF(ISNUMBER(MATCH(Banco!$C10316,Analitico!$A:$A,0)),INDEX(Analitico!E:E,MATCH(Banco!$C10316,Analitico!$A:$A,0))&amp;"%",""),"")</f>
        <v/>
      </c>
      <c r="K10316" s="3" t="str">
        <f>IF($B10316="SINAPI",IF(ISNUMBER(MATCH(Banco!$C10316,Analitico!$A:$A,0)),INDEX(Analitico!F:F,MATCH(Banco!$C10316,Analitico!$A:$A,0))&amp;"%",""),"")</f>
        <v/>
      </c>
    </row>
    <row r="10317" spans="1:11" x14ac:dyDescent="0.2">
      <c r="A10317" s="1" t="str">
        <f t="shared" si="162"/>
        <v>SINAPI 99634</v>
      </c>
      <c r="B10317" s="3" t="s">
        <v>21527</v>
      </c>
      <c r="C10317" s="3" t="s">
        <v>11559</v>
      </c>
      <c r="D10317" s="2" t="s">
        <v>18558</v>
      </c>
      <c r="E10317" s="3" t="s">
        <v>20622</v>
      </c>
      <c r="F10317" s="67" t="s">
        <v>39948</v>
      </c>
      <c r="G10317" s="67" t="s">
        <v>37146</v>
      </c>
      <c r="I10317" s="3" t="s">
        <v>6298</v>
      </c>
      <c r="J10317" s="3" t="str">
        <f>IF($B10317="SINAPI",IF(ISNUMBER(MATCH(Banco!$C10317,Analitico!$A:$A,0)),INDEX(Analitico!E:E,MATCH(Banco!$C10317,Analitico!$A:$A,0))&amp;"%",""),"")</f>
        <v/>
      </c>
      <c r="K10317" s="3" t="str">
        <f>IF($B10317="SINAPI",IF(ISNUMBER(MATCH(Banco!$C10317,Analitico!$A:$A,0)),INDEX(Analitico!F:F,MATCH(Banco!$C10317,Analitico!$A:$A,0))&amp;"%",""),"")</f>
        <v/>
      </c>
    </row>
    <row r="10318" spans="1:11" ht="22.5" x14ac:dyDescent="0.2">
      <c r="A10318" s="1" t="str">
        <f t="shared" si="162"/>
        <v>SINAPI 99635</v>
      </c>
      <c r="B10318" s="3" t="s">
        <v>21527</v>
      </c>
      <c r="C10318" s="3" t="s">
        <v>11560</v>
      </c>
      <c r="D10318" s="2" t="s">
        <v>18559</v>
      </c>
      <c r="E10318" s="3" t="s">
        <v>20622</v>
      </c>
      <c r="F10318" s="67" t="s">
        <v>39949</v>
      </c>
      <c r="G10318" s="67" t="s">
        <v>37147</v>
      </c>
      <c r="I10318" s="3" t="s">
        <v>6298</v>
      </c>
      <c r="J10318" s="3" t="str">
        <f>IF($B10318="SINAPI",IF(ISNUMBER(MATCH(Banco!$C10318,Analitico!$A:$A,0)),INDEX(Analitico!E:E,MATCH(Banco!$C10318,Analitico!$A:$A,0))&amp;"%",""),"")</f>
        <v/>
      </c>
      <c r="K10318" s="3" t="str">
        <f>IF($B10318="SINAPI",IF(ISNUMBER(MATCH(Banco!$C10318,Analitico!$A:$A,0)),INDEX(Analitico!F:F,MATCH(Banco!$C10318,Analitico!$A:$A,0))&amp;"%",""),"")</f>
        <v/>
      </c>
    </row>
    <row r="10319" spans="1:11" x14ac:dyDescent="0.2">
      <c r="A10319" s="1" t="str">
        <f t="shared" si="162"/>
        <v>SINAPI 103008</v>
      </c>
      <c r="B10319" s="3" t="s">
        <v>21527</v>
      </c>
      <c r="C10319" s="3" t="s">
        <v>11561</v>
      </c>
      <c r="D10319" s="2" t="s">
        <v>18560</v>
      </c>
      <c r="E10319" s="3" t="s">
        <v>20622</v>
      </c>
      <c r="F10319" s="67" t="s">
        <v>39950</v>
      </c>
      <c r="G10319" s="67" t="s">
        <v>21224</v>
      </c>
      <c r="I10319" s="3" t="s">
        <v>6298</v>
      </c>
      <c r="J10319" s="3" t="str">
        <f>IF($B10319="SINAPI",IF(ISNUMBER(MATCH(Banco!$C10319,Analitico!$A:$A,0)),INDEX(Analitico!E:E,MATCH(Banco!$C10319,Analitico!$A:$A,0))&amp;"%",""),"")</f>
        <v/>
      </c>
      <c r="K10319" s="3" t="str">
        <f>IF($B10319="SINAPI",IF(ISNUMBER(MATCH(Banco!$C10319,Analitico!$A:$A,0)),INDEX(Analitico!F:F,MATCH(Banco!$C10319,Analitico!$A:$A,0))&amp;"%",""),"")</f>
        <v/>
      </c>
    </row>
    <row r="10320" spans="1:11" x14ac:dyDescent="0.2">
      <c r="A10320" s="1" t="str">
        <f t="shared" si="162"/>
        <v>SINAPI 103009</v>
      </c>
      <c r="B10320" s="3" t="s">
        <v>21527</v>
      </c>
      <c r="C10320" s="3" t="s">
        <v>11562</v>
      </c>
      <c r="D10320" s="2" t="s">
        <v>18561</v>
      </c>
      <c r="E10320" s="3" t="s">
        <v>20622</v>
      </c>
      <c r="F10320" s="67" t="s">
        <v>32089</v>
      </c>
      <c r="G10320" s="67" t="s">
        <v>32196</v>
      </c>
      <c r="I10320" s="3" t="s">
        <v>6298</v>
      </c>
      <c r="J10320" s="3" t="str">
        <f>IF($B10320="SINAPI",IF(ISNUMBER(MATCH(Banco!$C10320,Analitico!$A:$A,0)),INDEX(Analitico!E:E,MATCH(Banco!$C10320,Analitico!$A:$A,0))&amp;"%",""),"")</f>
        <v/>
      </c>
      <c r="K10320" s="3" t="str">
        <f>IF($B10320="SINAPI",IF(ISNUMBER(MATCH(Banco!$C10320,Analitico!$A:$A,0)),INDEX(Analitico!F:F,MATCH(Banco!$C10320,Analitico!$A:$A,0))&amp;"%",""),"")</f>
        <v/>
      </c>
    </row>
    <row r="10321" spans="1:11" x14ac:dyDescent="0.2">
      <c r="A10321" s="1" t="str">
        <f t="shared" si="162"/>
        <v>SINAPI 103010</v>
      </c>
      <c r="B10321" s="3" t="s">
        <v>21527</v>
      </c>
      <c r="C10321" s="3" t="s">
        <v>11563</v>
      </c>
      <c r="D10321" s="2" t="s">
        <v>18562</v>
      </c>
      <c r="E10321" s="3" t="s">
        <v>20622</v>
      </c>
      <c r="F10321" s="67" t="s">
        <v>29580</v>
      </c>
      <c r="G10321" s="67" t="s">
        <v>29923</v>
      </c>
      <c r="I10321" s="3" t="s">
        <v>6298</v>
      </c>
      <c r="J10321" s="3" t="str">
        <f>IF($B10321="SINAPI",IF(ISNUMBER(MATCH(Banco!$C10321,Analitico!$A:$A,0)),INDEX(Analitico!E:E,MATCH(Banco!$C10321,Analitico!$A:$A,0))&amp;"%",""),"")</f>
        <v/>
      </c>
      <c r="K10321" s="3" t="str">
        <f>IF($B10321="SINAPI",IF(ISNUMBER(MATCH(Banco!$C10321,Analitico!$A:$A,0)),INDEX(Analitico!F:F,MATCH(Banco!$C10321,Analitico!$A:$A,0))&amp;"%",""),"")</f>
        <v/>
      </c>
    </row>
    <row r="10322" spans="1:11" x14ac:dyDescent="0.2">
      <c r="A10322" s="1" t="str">
        <f t="shared" si="162"/>
        <v>SINAPI 103011</v>
      </c>
      <c r="B10322" s="3" t="s">
        <v>21527</v>
      </c>
      <c r="C10322" s="3" t="s">
        <v>11564</v>
      </c>
      <c r="D10322" s="2" t="s">
        <v>18563</v>
      </c>
      <c r="E10322" s="3" t="s">
        <v>20622</v>
      </c>
      <c r="F10322" s="67" t="s">
        <v>32296</v>
      </c>
      <c r="G10322" s="67" t="s">
        <v>5362</v>
      </c>
      <c r="I10322" s="3" t="s">
        <v>6298</v>
      </c>
      <c r="J10322" s="3" t="str">
        <f>IF($B10322="SINAPI",IF(ISNUMBER(MATCH(Banco!$C10322,Analitico!$A:$A,0)),INDEX(Analitico!E:E,MATCH(Banco!$C10322,Analitico!$A:$A,0))&amp;"%",""),"")</f>
        <v/>
      </c>
      <c r="K10322" s="3" t="str">
        <f>IF($B10322="SINAPI",IF(ISNUMBER(MATCH(Banco!$C10322,Analitico!$A:$A,0)),INDEX(Analitico!F:F,MATCH(Banco!$C10322,Analitico!$A:$A,0))&amp;"%",""),"")</f>
        <v/>
      </c>
    </row>
    <row r="10323" spans="1:11" x14ac:dyDescent="0.2">
      <c r="A10323" s="1" t="str">
        <f t="shared" si="162"/>
        <v>SINAPI 103012</v>
      </c>
      <c r="B10323" s="3" t="s">
        <v>21527</v>
      </c>
      <c r="C10323" s="3" t="s">
        <v>11565</v>
      </c>
      <c r="D10323" s="2" t="s">
        <v>18564</v>
      </c>
      <c r="E10323" s="3" t="s">
        <v>20622</v>
      </c>
      <c r="F10323" s="67" t="s">
        <v>37023</v>
      </c>
      <c r="G10323" s="67" t="s">
        <v>37148</v>
      </c>
      <c r="I10323" s="3" t="s">
        <v>6298</v>
      </c>
      <c r="J10323" s="3" t="str">
        <f>IF($B10323="SINAPI",IF(ISNUMBER(MATCH(Banco!$C10323,Analitico!$A:$A,0)),INDEX(Analitico!E:E,MATCH(Banco!$C10323,Analitico!$A:$A,0))&amp;"%",""),"")</f>
        <v/>
      </c>
      <c r="K10323" s="3" t="str">
        <f>IF($B10323="SINAPI",IF(ISNUMBER(MATCH(Banco!$C10323,Analitico!$A:$A,0)),INDEX(Analitico!F:F,MATCH(Banco!$C10323,Analitico!$A:$A,0))&amp;"%",""),"")</f>
        <v/>
      </c>
    </row>
    <row r="10324" spans="1:11" x14ac:dyDescent="0.2">
      <c r="A10324" s="1" t="str">
        <f t="shared" si="162"/>
        <v>SINAPI 103013</v>
      </c>
      <c r="B10324" s="3" t="s">
        <v>21527</v>
      </c>
      <c r="C10324" s="3" t="s">
        <v>11566</v>
      </c>
      <c r="D10324" s="2" t="s">
        <v>18565</v>
      </c>
      <c r="E10324" s="3" t="s">
        <v>20622</v>
      </c>
      <c r="F10324" s="67" t="s">
        <v>31857</v>
      </c>
      <c r="G10324" s="67" t="s">
        <v>31899</v>
      </c>
      <c r="I10324" s="3" t="s">
        <v>6298</v>
      </c>
      <c r="J10324" s="3" t="str">
        <f>IF($B10324="SINAPI",IF(ISNUMBER(MATCH(Banco!$C10324,Analitico!$A:$A,0)),INDEX(Analitico!E:E,MATCH(Banco!$C10324,Analitico!$A:$A,0))&amp;"%",""),"")</f>
        <v/>
      </c>
      <c r="K10324" s="3" t="str">
        <f>IF($B10324="SINAPI",IF(ISNUMBER(MATCH(Banco!$C10324,Analitico!$A:$A,0)),INDEX(Analitico!F:F,MATCH(Banco!$C10324,Analitico!$A:$A,0))&amp;"%",""),"")</f>
        <v/>
      </c>
    </row>
    <row r="10325" spans="1:11" x14ac:dyDescent="0.2">
      <c r="A10325" s="1" t="str">
        <f t="shared" si="162"/>
        <v>SINAPI 103014</v>
      </c>
      <c r="B10325" s="3" t="s">
        <v>21527</v>
      </c>
      <c r="C10325" s="3" t="s">
        <v>11567</v>
      </c>
      <c r="D10325" s="2" t="s">
        <v>18566</v>
      </c>
      <c r="E10325" s="3" t="s">
        <v>20622</v>
      </c>
      <c r="F10325" s="67" t="s">
        <v>30890</v>
      </c>
      <c r="G10325" s="67" t="s">
        <v>31735</v>
      </c>
      <c r="I10325" s="3" t="s">
        <v>6298</v>
      </c>
      <c r="J10325" s="3" t="str">
        <f>IF($B10325="SINAPI",IF(ISNUMBER(MATCH(Banco!$C10325,Analitico!$A:$A,0)),INDEX(Analitico!E:E,MATCH(Banco!$C10325,Analitico!$A:$A,0))&amp;"%",""),"")</f>
        <v/>
      </c>
      <c r="K10325" s="3" t="str">
        <f>IF($B10325="SINAPI",IF(ISNUMBER(MATCH(Banco!$C10325,Analitico!$A:$A,0)),INDEX(Analitico!F:F,MATCH(Banco!$C10325,Analitico!$A:$A,0))&amp;"%",""),"")</f>
        <v/>
      </c>
    </row>
    <row r="10326" spans="1:11" x14ac:dyDescent="0.2">
      <c r="A10326" s="1" t="str">
        <f t="shared" si="162"/>
        <v>SINAPI 103015</v>
      </c>
      <c r="B10326" s="3" t="s">
        <v>21527</v>
      </c>
      <c r="C10326" s="3" t="s">
        <v>11568</v>
      </c>
      <c r="D10326" s="2" t="s">
        <v>18567</v>
      </c>
      <c r="E10326" s="3" t="s">
        <v>20622</v>
      </c>
      <c r="F10326" s="67" t="s">
        <v>39951</v>
      </c>
      <c r="G10326" s="67" t="s">
        <v>37149</v>
      </c>
      <c r="I10326" s="3" t="s">
        <v>6298</v>
      </c>
      <c r="J10326" s="3" t="str">
        <f>IF($B10326="SINAPI",IF(ISNUMBER(MATCH(Banco!$C10326,Analitico!$A:$A,0)),INDEX(Analitico!E:E,MATCH(Banco!$C10326,Analitico!$A:$A,0))&amp;"%",""),"")</f>
        <v/>
      </c>
      <c r="K10326" s="3" t="str">
        <f>IF($B10326="SINAPI",IF(ISNUMBER(MATCH(Banco!$C10326,Analitico!$A:$A,0)),INDEX(Analitico!F:F,MATCH(Banco!$C10326,Analitico!$A:$A,0))&amp;"%",""),"")</f>
        <v/>
      </c>
    </row>
    <row r="10327" spans="1:11" x14ac:dyDescent="0.2">
      <c r="A10327" s="1" t="str">
        <f t="shared" si="162"/>
        <v>SINAPI 103016</v>
      </c>
      <c r="B10327" s="3" t="s">
        <v>21527</v>
      </c>
      <c r="C10327" s="3" t="s">
        <v>11569</v>
      </c>
      <c r="D10327" s="2" t="s">
        <v>18568</v>
      </c>
      <c r="E10327" s="3" t="s">
        <v>20622</v>
      </c>
      <c r="F10327" s="67" t="s">
        <v>39952</v>
      </c>
      <c r="G10327" s="67" t="s">
        <v>37150</v>
      </c>
      <c r="I10327" s="3" t="s">
        <v>6298</v>
      </c>
      <c r="J10327" s="3" t="str">
        <f>IF($B10327="SINAPI",IF(ISNUMBER(MATCH(Banco!$C10327,Analitico!$A:$A,0)),INDEX(Analitico!E:E,MATCH(Banco!$C10327,Analitico!$A:$A,0))&amp;"%",""),"")</f>
        <v/>
      </c>
      <c r="K10327" s="3" t="str">
        <f>IF($B10327="SINAPI",IF(ISNUMBER(MATCH(Banco!$C10327,Analitico!$A:$A,0)),INDEX(Analitico!F:F,MATCH(Banco!$C10327,Analitico!$A:$A,0))&amp;"%",""),"")</f>
        <v/>
      </c>
    </row>
    <row r="10328" spans="1:11" x14ac:dyDescent="0.2">
      <c r="A10328" s="1" t="str">
        <f t="shared" si="162"/>
        <v>SINAPI 103017</v>
      </c>
      <c r="B10328" s="3" t="s">
        <v>21527</v>
      </c>
      <c r="C10328" s="3" t="s">
        <v>11570</v>
      </c>
      <c r="D10328" s="2" t="s">
        <v>18569</v>
      </c>
      <c r="E10328" s="3" t="s">
        <v>20622</v>
      </c>
      <c r="F10328" s="67" t="s">
        <v>39953</v>
      </c>
      <c r="G10328" s="67" t="s">
        <v>37151</v>
      </c>
      <c r="I10328" s="3" t="s">
        <v>6298</v>
      </c>
      <c r="J10328" s="3" t="str">
        <f>IF($B10328="SINAPI",IF(ISNUMBER(MATCH(Banco!$C10328,Analitico!$A:$A,0)),INDEX(Analitico!E:E,MATCH(Banco!$C10328,Analitico!$A:$A,0))&amp;"%",""),"")</f>
        <v/>
      </c>
      <c r="K10328" s="3" t="str">
        <f>IF($B10328="SINAPI",IF(ISNUMBER(MATCH(Banco!$C10328,Analitico!$A:$A,0)),INDEX(Analitico!F:F,MATCH(Banco!$C10328,Analitico!$A:$A,0))&amp;"%",""),"")</f>
        <v/>
      </c>
    </row>
    <row r="10329" spans="1:11" ht="22.5" x14ac:dyDescent="0.2">
      <c r="A10329" s="1" t="str">
        <f t="shared" si="162"/>
        <v>SINAPI 103018</v>
      </c>
      <c r="B10329" s="3" t="s">
        <v>21527</v>
      </c>
      <c r="C10329" s="3" t="s">
        <v>11571</v>
      </c>
      <c r="D10329" s="2" t="s">
        <v>18570</v>
      </c>
      <c r="E10329" s="3" t="s">
        <v>20622</v>
      </c>
      <c r="F10329" s="67" t="s">
        <v>39954</v>
      </c>
      <c r="G10329" s="67" t="s">
        <v>37152</v>
      </c>
      <c r="I10329" s="3" t="s">
        <v>6298</v>
      </c>
      <c r="J10329" s="3" t="str">
        <f>IF($B10329="SINAPI",IF(ISNUMBER(MATCH(Banco!$C10329,Analitico!$A:$A,0)),INDEX(Analitico!E:E,MATCH(Banco!$C10329,Analitico!$A:$A,0))&amp;"%",""),"")</f>
        <v/>
      </c>
      <c r="K10329" s="3" t="str">
        <f>IF($B10329="SINAPI",IF(ISNUMBER(MATCH(Banco!$C10329,Analitico!$A:$A,0)),INDEX(Analitico!F:F,MATCH(Banco!$C10329,Analitico!$A:$A,0))&amp;"%",""),"")</f>
        <v/>
      </c>
    </row>
    <row r="10330" spans="1:11" ht="22.5" x14ac:dyDescent="0.2">
      <c r="A10330" s="1" t="str">
        <f t="shared" si="162"/>
        <v>SINAPI 103019</v>
      </c>
      <c r="B10330" s="3" t="s">
        <v>21527</v>
      </c>
      <c r="C10330" s="3" t="s">
        <v>11572</v>
      </c>
      <c r="D10330" s="2" t="s">
        <v>18571</v>
      </c>
      <c r="E10330" s="3" t="s">
        <v>20622</v>
      </c>
      <c r="F10330" s="67" t="s">
        <v>39955</v>
      </c>
      <c r="G10330" s="67" t="s">
        <v>35009</v>
      </c>
      <c r="I10330" s="3" t="s">
        <v>6298</v>
      </c>
      <c r="J10330" s="3" t="str">
        <f>IF($B10330="SINAPI",IF(ISNUMBER(MATCH(Banco!$C10330,Analitico!$A:$A,0)),INDEX(Analitico!E:E,MATCH(Banco!$C10330,Analitico!$A:$A,0))&amp;"%",""),"")</f>
        <v/>
      </c>
      <c r="K10330" s="3" t="str">
        <f>IF($B10330="SINAPI",IF(ISNUMBER(MATCH(Banco!$C10330,Analitico!$A:$A,0)),INDEX(Analitico!F:F,MATCH(Banco!$C10330,Analitico!$A:$A,0))&amp;"%",""),"")</f>
        <v/>
      </c>
    </row>
    <row r="10331" spans="1:11" x14ac:dyDescent="0.2">
      <c r="A10331" s="1" t="str">
        <f t="shared" si="162"/>
        <v>SINAPI 103029</v>
      </c>
      <c r="B10331" s="3" t="s">
        <v>21527</v>
      </c>
      <c r="C10331" s="3" t="s">
        <v>11573</v>
      </c>
      <c r="D10331" s="2" t="s">
        <v>18572</v>
      </c>
      <c r="E10331" s="3" t="s">
        <v>20622</v>
      </c>
      <c r="F10331" s="67" t="s">
        <v>38503</v>
      </c>
      <c r="G10331" s="67" t="s">
        <v>37153</v>
      </c>
      <c r="I10331" s="3" t="s">
        <v>6298</v>
      </c>
      <c r="J10331" s="3" t="str">
        <f>IF($B10331="SINAPI",IF(ISNUMBER(MATCH(Banco!$C10331,Analitico!$A:$A,0)),INDEX(Analitico!E:E,MATCH(Banco!$C10331,Analitico!$A:$A,0))&amp;"%",""),"")</f>
        <v/>
      </c>
      <c r="K10331" s="3" t="str">
        <f>IF($B10331="SINAPI",IF(ISNUMBER(MATCH(Banco!$C10331,Analitico!$A:$A,0)),INDEX(Analitico!F:F,MATCH(Banco!$C10331,Analitico!$A:$A,0))&amp;"%",""),"")</f>
        <v/>
      </c>
    </row>
    <row r="10332" spans="1:11" x14ac:dyDescent="0.2">
      <c r="A10332" s="1" t="str">
        <f t="shared" si="162"/>
        <v>SINAPI 103036</v>
      </c>
      <c r="B10332" s="3" t="s">
        <v>21527</v>
      </c>
      <c r="C10332" s="3" t="s">
        <v>11574</v>
      </c>
      <c r="D10332" s="2" t="s">
        <v>18573</v>
      </c>
      <c r="E10332" s="3" t="s">
        <v>20622</v>
      </c>
      <c r="F10332" s="67" t="s">
        <v>6326</v>
      </c>
      <c r="G10332" s="67" t="s">
        <v>21100</v>
      </c>
      <c r="I10332" s="3" t="s">
        <v>6298</v>
      </c>
      <c r="J10332" s="3" t="str">
        <f>IF($B10332="SINAPI",IF(ISNUMBER(MATCH(Banco!$C10332,Analitico!$A:$A,0)),INDEX(Analitico!E:E,MATCH(Banco!$C10332,Analitico!$A:$A,0))&amp;"%",""),"")</f>
        <v/>
      </c>
      <c r="K10332" s="3" t="str">
        <f>IF($B10332="SINAPI",IF(ISNUMBER(MATCH(Banco!$C10332,Analitico!$A:$A,0)),INDEX(Analitico!F:F,MATCH(Banco!$C10332,Analitico!$A:$A,0))&amp;"%",""),"")</f>
        <v/>
      </c>
    </row>
    <row r="10333" spans="1:11" x14ac:dyDescent="0.2">
      <c r="A10333" s="1" t="str">
        <f t="shared" si="162"/>
        <v>SINAPI 103037</v>
      </c>
      <c r="B10333" s="3" t="s">
        <v>21527</v>
      </c>
      <c r="C10333" s="3" t="s">
        <v>11575</v>
      </c>
      <c r="D10333" s="2" t="s">
        <v>18574</v>
      </c>
      <c r="E10333" s="3" t="s">
        <v>20622</v>
      </c>
      <c r="F10333" s="67" t="s">
        <v>39956</v>
      </c>
      <c r="G10333" s="67" t="s">
        <v>29581</v>
      </c>
      <c r="I10333" s="3" t="s">
        <v>6298</v>
      </c>
      <c r="J10333" s="3" t="str">
        <f>IF($B10333="SINAPI",IF(ISNUMBER(MATCH(Banco!$C10333,Analitico!$A:$A,0)),INDEX(Analitico!E:E,MATCH(Banco!$C10333,Analitico!$A:$A,0))&amp;"%",""),"")</f>
        <v/>
      </c>
      <c r="K10333" s="3" t="str">
        <f>IF($B10333="SINAPI",IF(ISNUMBER(MATCH(Banco!$C10333,Analitico!$A:$A,0)),INDEX(Analitico!F:F,MATCH(Banco!$C10333,Analitico!$A:$A,0))&amp;"%",""),"")</f>
        <v/>
      </c>
    </row>
    <row r="10334" spans="1:11" x14ac:dyDescent="0.2">
      <c r="A10334" s="1" t="str">
        <f t="shared" si="162"/>
        <v>SINAPI 103038</v>
      </c>
      <c r="B10334" s="3" t="s">
        <v>21527</v>
      </c>
      <c r="C10334" s="3" t="s">
        <v>11576</v>
      </c>
      <c r="D10334" s="2" t="s">
        <v>18575</v>
      </c>
      <c r="E10334" s="3" t="s">
        <v>20622</v>
      </c>
      <c r="F10334" s="67" t="s">
        <v>32153</v>
      </c>
      <c r="G10334" s="67" t="s">
        <v>6075</v>
      </c>
      <c r="I10334" s="3" t="s">
        <v>6298</v>
      </c>
      <c r="J10334" s="3" t="str">
        <f>IF($B10334="SINAPI",IF(ISNUMBER(MATCH(Banco!$C10334,Analitico!$A:$A,0)),INDEX(Analitico!E:E,MATCH(Banco!$C10334,Analitico!$A:$A,0))&amp;"%",""),"")</f>
        <v/>
      </c>
      <c r="K10334" s="3" t="str">
        <f>IF($B10334="SINAPI",IF(ISNUMBER(MATCH(Banco!$C10334,Analitico!$A:$A,0)),INDEX(Analitico!F:F,MATCH(Banco!$C10334,Analitico!$A:$A,0))&amp;"%",""),"")</f>
        <v/>
      </c>
    </row>
    <row r="10335" spans="1:11" x14ac:dyDescent="0.2">
      <c r="A10335" s="1" t="str">
        <f t="shared" si="162"/>
        <v>SINAPI 103039</v>
      </c>
      <c r="B10335" s="3" t="s">
        <v>21527</v>
      </c>
      <c r="C10335" s="3" t="s">
        <v>11577</v>
      </c>
      <c r="D10335" s="2" t="s">
        <v>18576</v>
      </c>
      <c r="E10335" s="3" t="s">
        <v>20622</v>
      </c>
      <c r="F10335" s="67" t="s">
        <v>39957</v>
      </c>
      <c r="G10335" s="67" t="s">
        <v>30993</v>
      </c>
      <c r="I10335" s="3" t="s">
        <v>6298</v>
      </c>
      <c r="J10335" s="3" t="str">
        <f>IF($B10335="SINAPI",IF(ISNUMBER(MATCH(Banco!$C10335,Analitico!$A:$A,0)),INDEX(Analitico!E:E,MATCH(Banco!$C10335,Analitico!$A:$A,0))&amp;"%",""),"")</f>
        <v/>
      </c>
      <c r="K10335" s="3" t="str">
        <f>IF($B10335="SINAPI",IF(ISNUMBER(MATCH(Banco!$C10335,Analitico!$A:$A,0)),INDEX(Analitico!F:F,MATCH(Banco!$C10335,Analitico!$A:$A,0))&amp;"%",""),"")</f>
        <v/>
      </c>
    </row>
    <row r="10336" spans="1:11" x14ac:dyDescent="0.2">
      <c r="A10336" s="1" t="str">
        <f t="shared" si="162"/>
        <v>SINAPI 103040</v>
      </c>
      <c r="B10336" s="3" t="s">
        <v>21527</v>
      </c>
      <c r="C10336" s="3" t="s">
        <v>11578</v>
      </c>
      <c r="D10336" s="2" t="s">
        <v>18577</v>
      </c>
      <c r="E10336" s="3" t="s">
        <v>20622</v>
      </c>
      <c r="F10336" s="67" t="s">
        <v>39958</v>
      </c>
      <c r="G10336" s="67" t="s">
        <v>36920</v>
      </c>
      <c r="I10336" s="3" t="s">
        <v>6298</v>
      </c>
      <c r="J10336" s="3" t="str">
        <f>IF($B10336="SINAPI",IF(ISNUMBER(MATCH(Banco!$C10336,Analitico!$A:$A,0)),INDEX(Analitico!E:E,MATCH(Banco!$C10336,Analitico!$A:$A,0))&amp;"%",""),"")</f>
        <v/>
      </c>
      <c r="K10336" s="3" t="str">
        <f>IF($B10336="SINAPI",IF(ISNUMBER(MATCH(Banco!$C10336,Analitico!$A:$A,0)),INDEX(Analitico!F:F,MATCH(Banco!$C10336,Analitico!$A:$A,0))&amp;"%",""),"")</f>
        <v/>
      </c>
    </row>
    <row r="10337" spans="1:11" x14ac:dyDescent="0.2">
      <c r="A10337" s="1" t="str">
        <f t="shared" si="162"/>
        <v>SINAPI 103041</v>
      </c>
      <c r="B10337" s="3" t="s">
        <v>21527</v>
      </c>
      <c r="C10337" s="3" t="s">
        <v>11579</v>
      </c>
      <c r="D10337" s="2" t="s">
        <v>18578</v>
      </c>
      <c r="E10337" s="3" t="s">
        <v>20622</v>
      </c>
      <c r="F10337" s="67" t="s">
        <v>20985</v>
      </c>
      <c r="G10337" s="67" t="s">
        <v>5388</v>
      </c>
      <c r="I10337" s="3" t="s">
        <v>6298</v>
      </c>
      <c r="J10337" s="3" t="str">
        <f>IF($B10337="SINAPI",IF(ISNUMBER(MATCH(Banco!$C10337,Analitico!$A:$A,0)),INDEX(Analitico!E:E,MATCH(Banco!$C10337,Analitico!$A:$A,0))&amp;"%",""),"")</f>
        <v/>
      </c>
      <c r="K10337" s="3" t="str">
        <f>IF($B10337="SINAPI",IF(ISNUMBER(MATCH(Banco!$C10337,Analitico!$A:$A,0)),INDEX(Analitico!F:F,MATCH(Banco!$C10337,Analitico!$A:$A,0))&amp;"%",""),"")</f>
        <v/>
      </c>
    </row>
    <row r="10338" spans="1:11" x14ac:dyDescent="0.2">
      <c r="A10338" s="1" t="str">
        <f t="shared" si="162"/>
        <v>SINAPI 103042</v>
      </c>
      <c r="B10338" s="3" t="s">
        <v>21527</v>
      </c>
      <c r="C10338" s="3" t="s">
        <v>11580</v>
      </c>
      <c r="D10338" s="2" t="s">
        <v>18579</v>
      </c>
      <c r="E10338" s="3" t="s">
        <v>20622</v>
      </c>
      <c r="F10338" s="67" t="s">
        <v>28854</v>
      </c>
      <c r="G10338" s="67" t="s">
        <v>36910</v>
      </c>
      <c r="I10338" s="3" t="s">
        <v>6298</v>
      </c>
      <c r="J10338" s="3" t="str">
        <f>IF($B10338="SINAPI",IF(ISNUMBER(MATCH(Banco!$C10338,Analitico!$A:$A,0)),INDEX(Analitico!E:E,MATCH(Banco!$C10338,Analitico!$A:$A,0))&amp;"%",""),"")</f>
        <v/>
      </c>
      <c r="K10338" s="3" t="str">
        <f>IF($B10338="SINAPI",IF(ISNUMBER(MATCH(Banco!$C10338,Analitico!$A:$A,0)),INDEX(Analitico!F:F,MATCH(Banco!$C10338,Analitico!$A:$A,0))&amp;"%",""),"")</f>
        <v/>
      </c>
    </row>
    <row r="10339" spans="1:11" x14ac:dyDescent="0.2">
      <c r="A10339" s="1" t="str">
        <f t="shared" ref="A10339:A10402" si="163">CONCATENAR</f>
        <v>SINAPI 103043</v>
      </c>
      <c r="B10339" s="3" t="s">
        <v>21527</v>
      </c>
      <c r="C10339" s="3" t="s">
        <v>11581</v>
      </c>
      <c r="D10339" s="2" t="s">
        <v>18580</v>
      </c>
      <c r="E10339" s="3" t="s">
        <v>20622</v>
      </c>
      <c r="F10339" s="67" t="s">
        <v>21824</v>
      </c>
      <c r="G10339" s="67" t="s">
        <v>21758</v>
      </c>
      <c r="I10339" s="3" t="s">
        <v>6298</v>
      </c>
      <c r="J10339" s="3" t="str">
        <f>IF($B10339="SINAPI",IF(ISNUMBER(MATCH(Banco!$C10339,Analitico!$A:$A,0)),INDEX(Analitico!E:E,MATCH(Banco!$C10339,Analitico!$A:$A,0))&amp;"%",""),"")</f>
        <v/>
      </c>
      <c r="K10339" s="3" t="str">
        <f>IF($B10339="SINAPI",IF(ISNUMBER(MATCH(Banco!$C10339,Analitico!$A:$A,0)),INDEX(Analitico!F:F,MATCH(Banco!$C10339,Analitico!$A:$A,0))&amp;"%",""),"")</f>
        <v/>
      </c>
    </row>
    <row r="10340" spans="1:11" x14ac:dyDescent="0.2">
      <c r="A10340" s="1" t="str">
        <f t="shared" si="163"/>
        <v>SINAPI 103044</v>
      </c>
      <c r="B10340" s="3" t="s">
        <v>21527</v>
      </c>
      <c r="C10340" s="3" t="s">
        <v>11582</v>
      </c>
      <c r="D10340" s="2" t="s">
        <v>18581</v>
      </c>
      <c r="E10340" s="3" t="s">
        <v>20622</v>
      </c>
      <c r="F10340" s="67" t="s">
        <v>30847</v>
      </c>
      <c r="G10340" s="67" t="s">
        <v>6154</v>
      </c>
      <c r="I10340" s="3" t="s">
        <v>6298</v>
      </c>
      <c r="J10340" s="3" t="str">
        <f>IF($B10340="SINAPI",IF(ISNUMBER(MATCH(Banco!$C10340,Analitico!$A:$A,0)),INDEX(Analitico!E:E,MATCH(Banco!$C10340,Analitico!$A:$A,0))&amp;"%",""),"")</f>
        <v/>
      </c>
      <c r="K10340" s="3" t="str">
        <f>IF($B10340="SINAPI",IF(ISNUMBER(MATCH(Banco!$C10340,Analitico!$A:$A,0)),INDEX(Analitico!F:F,MATCH(Banco!$C10340,Analitico!$A:$A,0))&amp;"%",""),"")</f>
        <v/>
      </c>
    </row>
    <row r="10341" spans="1:11" x14ac:dyDescent="0.2">
      <c r="A10341" s="1" t="str">
        <f t="shared" si="163"/>
        <v>SINAPI 103045</v>
      </c>
      <c r="B10341" s="3" t="s">
        <v>21527</v>
      </c>
      <c r="C10341" s="3" t="s">
        <v>11583</v>
      </c>
      <c r="D10341" s="2" t="s">
        <v>18582</v>
      </c>
      <c r="E10341" s="3" t="s">
        <v>20622</v>
      </c>
      <c r="F10341" s="67" t="s">
        <v>4753</v>
      </c>
      <c r="G10341" s="67" t="s">
        <v>21910</v>
      </c>
      <c r="I10341" s="3" t="s">
        <v>6298</v>
      </c>
      <c r="J10341" s="3" t="str">
        <f>IF($B10341="SINAPI",IF(ISNUMBER(MATCH(Banco!$C10341,Analitico!$A:$A,0)),INDEX(Analitico!E:E,MATCH(Banco!$C10341,Analitico!$A:$A,0))&amp;"%",""),"")</f>
        <v/>
      </c>
      <c r="K10341" s="3" t="str">
        <f>IF($B10341="SINAPI",IF(ISNUMBER(MATCH(Banco!$C10341,Analitico!$A:$A,0)),INDEX(Analitico!F:F,MATCH(Banco!$C10341,Analitico!$A:$A,0))&amp;"%",""),"")</f>
        <v/>
      </c>
    </row>
    <row r="10342" spans="1:11" x14ac:dyDescent="0.2">
      <c r="A10342" s="1" t="str">
        <f t="shared" si="163"/>
        <v>SINAPI 103046</v>
      </c>
      <c r="B10342" s="3" t="s">
        <v>21527</v>
      </c>
      <c r="C10342" s="3" t="s">
        <v>11584</v>
      </c>
      <c r="D10342" s="2" t="s">
        <v>18583</v>
      </c>
      <c r="E10342" s="3" t="s">
        <v>20622</v>
      </c>
      <c r="F10342" s="67" t="s">
        <v>28924</v>
      </c>
      <c r="G10342" s="67" t="s">
        <v>20821</v>
      </c>
      <c r="I10342" s="3" t="s">
        <v>6298</v>
      </c>
      <c r="J10342" s="3" t="str">
        <f>IF($B10342="SINAPI",IF(ISNUMBER(MATCH(Banco!$C10342,Analitico!$A:$A,0)),INDEX(Analitico!E:E,MATCH(Banco!$C10342,Analitico!$A:$A,0))&amp;"%",""),"")</f>
        <v/>
      </c>
      <c r="K10342" s="3" t="str">
        <f>IF($B10342="SINAPI",IF(ISNUMBER(MATCH(Banco!$C10342,Analitico!$A:$A,0)),INDEX(Analitico!F:F,MATCH(Banco!$C10342,Analitico!$A:$A,0))&amp;"%",""),"")</f>
        <v/>
      </c>
    </row>
    <row r="10343" spans="1:11" x14ac:dyDescent="0.2">
      <c r="A10343" s="1" t="str">
        <f t="shared" si="163"/>
        <v>SINAPI 103047</v>
      </c>
      <c r="B10343" s="3" t="s">
        <v>21527</v>
      </c>
      <c r="C10343" s="3" t="s">
        <v>11585</v>
      </c>
      <c r="D10343" s="2" t="s">
        <v>18584</v>
      </c>
      <c r="E10343" s="3" t="s">
        <v>20622</v>
      </c>
      <c r="F10343" s="67" t="s">
        <v>5198</v>
      </c>
      <c r="G10343" s="67" t="s">
        <v>5737</v>
      </c>
      <c r="I10343" s="3" t="s">
        <v>6298</v>
      </c>
      <c r="J10343" s="3" t="str">
        <f>IF($B10343="SINAPI",IF(ISNUMBER(MATCH(Banco!$C10343,Analitico!$A:$A,0)),INDEX(Analitico!E:E,MATCH(Banco!$C10343,Analitico!$A:$A,0))&amp;"%",""),"")</f>
        <v/>
      </c>
      <c r="K10343" s="3" t="str">
        <f>IF($B10343="SINAPI",IF(ISNUMBER(MATCH(Banco!$C10343,Analitico!$A:$A,0)),INDEX(Analitico!F:F,MATCH(Banco!$C10343,Analitico!$A:$A,0))&amp;"%",""),"")</f>
        <v/>
      </c>
    </row>
    <row r="10344" spans="1:11" x14ac:dyDescent="0.2">
      <c r="A10344" s="1" t="str">
        <f t="shared" si="163"/>
        <v>SINAPI 103048</v>
      </c>
      <c r="B10344" s="3" t="s">
        <v>21527</v>
      </c>
      <c r="C10344" s="3" t="s">
        <v>11586</v>
      </c>
      <c r="D10344" s="2" t="s">
        <v>18585</v>
      </c>
      <c r="E10344" s="3" t="s">
        <v>20622</v>
      </c>
      <c r="F10344" s="67" t="s">
        <v>4849</v>
      </c>
      <c r="G10344" s="67" t="s">
        <v>5418</v>
      </c>
      <c r="I10344" s="3" t="s">
        <v>6298</v>
      </c>
      <c r="J10344" s="3" t="str">
        <f>IF($B10344="SINAPI",IF(ISNUMBER(MATCH(Banco!$C10344,Analitico!$A:$A,0)),INDEX(Analitico!E:E,MATCH(Banco!$C10344,Analitico!$A:$A,0))&amp;"%",""),"")</f>
        <v/>
      </c>
      <c r="K10344" s="3" t="str">
        <f>IF($B10344="SINAPI",IF(ISNUMBER(MATCH(Banco!$C10344,Analitico!$A:$A,0)),INDEX(Analitico!F:F,MATCH(Banco!$C10344,Analitico!$A:$A,0))&amp;"%",""),"")</f>
        <v/>
      </c>
    </row>
    <row r="10345" spans="1:11" x14ac:dyDescent="0.2">
      <c r="A10345" s="1" t="str">
        <f t="shared" si="163"/>
        <v>SINAPI 103049</v>
      </c>
      <c r="B10345" s="3" t="s">
        <v>21527</v>
      </c>
      <c r="C10345" s="3" t="s">
        <v>11587</v>
      </c>
      <c r="D10345" s="2" t="s">
        <v>18586</v>
      </c>
      <c r="E10345" s="3" t="s">
        <v>20622</v>
      </c>
      <c r="F10345" s="67" t="s">
        <v>21061</v>
      </c>
      <c r="G10345" s="67" t="s">
        <v>20772</v>
      </c>
      <c r="I10345" s="3" t="s">
        <v>6298</v>
      </c>
      <c r="J10345" s="3" t="str">
        <f>IF($B10345="SINAPI",IF(ISNUMBER(MATCH(Banco!$C10345,Analitico!$A:$A,0)),INDEX(Analitico!E:E,MATCH(Banco!$C10345,Analitico!$A:$A,0))&amp;"%",""),"")</f>
        <v/>
      </c>
      <c r="K10345" s="3" t="str">
        <f>IF($B10345="SINAPI",IF(ISNUMBER(MATCH(Banco!$C10345,Analitico!$A:$A,0)),INDEX(Analitico!F:F,MATCH(Banco!$C10345,Analitico!$A:$A,0))&amp;"%",""),"")</f>
        <v/>
      </c>
    </row>
    <row r="10346" spans="1:11" x14ac:dyDescent="0.2">
      <c r="A10346" s="1" t="str">
        <f t="shared" si="163"/>
        <v>SINAPI 103050</v>
      </c>
      <c r="B10346" s="3" t="s">
        <v>21527</v>
      </c>
      <c r="C10346" s="3" t="s">
        <v>11588</v>
      </c>
      <c r="D10346" s="2" t="s">
        <v>18587</v>
      </c>
      <c r="E10346" s="3" t="s">
        <v>20622</v>
      </c>
      <c r="F10346" s="67" t="s">
        <v>4643</v>
      </c>
      <c r="G10346" s="67" t="s">
        <v>29532</v>
      </c>
      <c r="I10346" s="3" t="s">
        <v>6298</v>
      </c>
      <c r="J10346" s="3" t="str">
        <f>IF($B10346="SINAPI",IF(ISNUMBER(MATCH(Banco!$C10346,Analitico!$A:$A,0)),INDEX(Analitico!E:E,MATCH(Banco!$C10346,Analitico!$A:$A,0))&amp;"%",""),"")</f>
        <v/>
      </c>
      <c r="K10346" s="3" t="str">
        <f>IF($B10346="SINAPI",IF(ISNUMBER(MATCH(Banco!$C10346,Analitico!$A:$A,0)),INDEX(Analitico!F:F,MATCH(Banco!$C10346,Analitico!$A:$A,0))&amp;"%",""),"")</f>
        <v/>
      </c>
    </row>
    <row r="10347" spans="1:11" x14ac:dyDescent="0.2">
      <c r="A10347" s="1" t="str">
        <f t="shared" si="163"/>
        <v>SINAPI 103051</v>
      </c>
      <c r="B10347" s="3" t="s">
        <v>21527</v>
      </c>
      <c r="C10347" s="3" t="s">
        <v>11589</v>
      </c>
      <c r="D10347" s="2" t="s">
        <v>18588</v>
      </c>
      <c r="E10347" s="3" t="s">
        <v>20622</v>
      </c>
      <c r="F10347" s="67" t="s">
        <v>20706</v>
      </c>
      <c r="G10347" s="67" t="s">
        <v>36255</v>
      </c>
      <c r="I10347" s="3" t="s">
        <v>6298</v>
      </c>
      <c r="J10347" s="3" t="str">
        <f>IF($B10347="SINAPI",IF(ISNUMBER(MATCH(Banco!$C10347,Analitico!$A:$A,0)),INDEX(Analitico!E:E,MATCH(Banco!$C10347,Analitico!$A:$A,0))&amp;"%",""),"")</f>
        <v/>
      </c>
      <c r="K10347" s="3" t="str">
        <f>IF($B10347="SINAPI",IF(ISNUMBER(MATCH(Banco!$C10347,Analitico!$A:$A,0)),INDEX(Analitico!F:F,MATCH(Banco!$C10347,Analitico!$A:$A,0))&amp;"%",""),"")</f>
        <v/>
      </c>
    </row>
    <row r="10348" spans="1:11" x14ac:dyDescent="0.2">
      <c r="A10348" s="1" t="str">
        <f t="shared" si="163"/>
        <v>SINAPI 103052</v>
      </c>
      <c r="B10348" s="3" t="s">
        <v>21527</v>
      </c>
      <c r="C10348" s="3" t="s">
        <v>11590</v>
      </c>
      <c r="D10348" s="2" t="s">
        <v>18589</v>
      </c>
      <c r="E10348" s="3" t="s">
        <v>20622</v>
      </c>
      <c r="F10348" s="67" t="s">
        <v>37727</v>
      </c>
      <c r="G10348" s="67" t="s">
        <v>21164</v>
      </c>
      <c r="I10348" s="3" t="s">
        <v>6298</v>
      </c>
      <c r="J10348" s="3" t="str">
        <f>IF($B10348="SINAPI",IF(ISNUMBER(MATCH(Banco!$C10348,Analitico!$A:$A,0)),INDEX(Analitico!E:E,MATCH(Banco!$C10348,Analitico!$A:$A,0))&amp;"%",""),"")</f>
        <v/>
      </c>
      <c r="K10348" s="3" t="str">
        <f>IF($B10348="SINAPI",IF(ISNUMBER(MATCH(Banco!$C10348,Analitico!$A:$A,0)),INDEX(Analitico!F:F,MATCH(Banco!$C10348,Analitico!$A:$A,0))&amp;"%",""),"")</f>
        <v/>
      </c>
    </row>
    <row r="10349" spans="1:11" ht="22.5" x14ac:dyDescent="0.2">
      <c r="A10349" s="1" t="str">
        <f t="shared" si="163"/>
        <v>SINAPI 95634</v>
      </c>
      <c r="B10349" s="3" t="s">
        <v>21527</v>
      </c>
      <c r="C10349" s="3" t="s">
        <v>11591</v>
      </c>
      <c r="D10349" s="2" t="s">
        <v>34677</v>
      </c>
      <c r="E10349" s="3" t="s">
        <v>20622</v>
      </c>
      <c r="F10349" s="67" t="s">
        <v>39959</v>
      </c>
      <c r="G10349" s="67" t="s">
        <v>37154</v>
      </c>
      <c r="I10349" s="3" t="s">
        <v>6298</v>
      </c>
      <c r="J10349" s="3" t="str">
        <f>IF($B10349="SINAPI",IF(ISNUMBER(MATCH(Banco!$C10349,Analitico!$A:$A,0)),INDEX(Analitico!E:E,MATCH(Banco!$C10349,Analitico!$A:$A,0))&amp;"%",""),"")</f>
        <v/>
      </c>
      <c r="K10349" s="3" t="str">
        <f>IF($B10349="SINAPI",IF(ISNUMBER(MATCH(Banco!$C10349,Analitico!$A:$A,0)),INDEX(Analitico!F:F,MATCH(Banco!$C10349,Analitico!$A:$A,0))&amp;"%",""),"")</f>
        <v/>
      </c>
    </row>
    <row r="10350" spans="1:11" ht="22.5" x14ac:dyDescent="0.2">
      <c r="A10350" s="1" t="str">
        <f t="shared" si="163"/>
        <v>SINAPI 95635</v>
      </c>
      <c r="B10350" s="3" t="s">
        <v>21527</v>
      </c>
      <c r="C10350" s="3" t="s">
        <v>11592</v>
      </c>
      <c r="D10350" s="2" t="s">
        <v>34678</v>
      </c>
      <c r="E10350" s="3" t="s">
        <v>20622</v>
      </c>
      <c r="F10350" s="67" t="s">
        <v>34897</v>
      </c>
      <c r="G10350" s="67" t="s">
        <v>37155</v>
      </c>
      <c r="I10350" s="3" t="s">
        <v>6298</v>
      </c>
      <c r="J10350" s="3" t="str">
        <f>IF($B10350="SINAPI",IF(ISNUMBER(MATCH(Banco!$C10350,Analitico!$A:$A,0)),INDEX(Analitico!E:E,MATCH(Banco!$C10350,Analitico!$A:$A,0))&amp;"%",""),"")</f>
        <v/>
      </c>
      <c r="K10350" s="3" t="str">
        <f>IF($B10350="SINAPI",IF(ISNUMBER(MATCH(Banco!$C10350,Analitico!$A:$A,0)),INDEX(Analitico!F:F,MATCH(Banco!$C10350,Analitico!$A:$A,0))&amp;"%",""),"")</f>
        <v/>
      </c>
    </row>
    <row r="10351" spans="1:11" ht="22.5" x14ac:dyDescent="0.2">
      <c r="A10351" s="1" t="str">
        <f t="shared" si="163"/>
        <v>SINAPI 95636</v>
      </c>
      <c r="B10351" s="3" t="s">
        <v>21527</v>
      </c>
      <c r="C10351" s="3" t="s">
        <v>11593</v>
      </c>
      <c r="D10351" s="2" t="s">
        <v>18590</v>
      </c>
      <c r="E10351" s="3" t="s">
        <v>20622</v>
      </c>
      <c r="F10351" s="67" t="s">
        <v>39960</v>
      </c>
      <c r="G10351" s="67" t="s">
        <v>37156</v>
      </c>
      <c r="I10351" s="3" t="s">
        <v>6298</v>
      </c>
      <c r="J10351" s="3" t="str">
        <f>IF($B10351="SINAPI",IF(ISNUMBER(MATCH(Banco!$C10351,Analitico!$A:$A,0)),INDEX(Analitico!E:E,MATCH(Banco!$C10351,Analitico!$A:$A,0))&amp;"%",""),"")</f>
        <v/>
      </c>
      <c r="K10351" s="3" t="str">
        <f>IF($B10351="SINAPI",IF(ISNUMBER(MATCH(Banco!$C10351,Analitico!$A:$A,0)),INDEX(Analitico!F:F,MATCH(Banco!$C10351,Analitico!$A:$A,0))&amp;"%",""),"")</f>
        <v/>
      </c>
    </row>
    <row r="10352" spans="1:11" ht="22.5" x14ac:dyDescent="0.2">
      <c r="A10352" s="1" t="str">
        <f t="shared" si="163"/>
        <v>SINAPI 95637</v>
      </c>
      <c r="B10352" s="3" t="s">
        <v>21527</v>
      </c>
      <c r="C10352" s="3" t="s">
        <v>11594</v>
      </c>
      <c r="D10352" s="2" t="s">
        <v>18591</v>
      </c>
      <c r="E10352" s="3" t="s">
        <v>20622</v>
      </c>
      <c r="F10352" s="67" t="s">
        <v>39961</v>
      </c>
      <c r="G10352" s="67" t="s">
        <v>37157</v>
      </c>
      <c r="I10352" s="3" t="s">
        <v>6298</v>
      </c>
      <c r="J10352" s="3" t="str">
        <f>IF($B10352="SINAPI",IF(ISNUMBER(MATCH(Banco!$C10352,Analitico!$A:$A,0)),INDEX(Analitico!E:E,MATCH(Banco!$C10352,Analitico!$A:$A,0))&amp;"%",""),"")</f>
        <v/>
      </c>
      <c r="K10352" s="3" t="str">
        <f>IF($B10352="SINAPI",IF(ISNUMBER(MATCH(Banco!$C10352,Analitico!$A:$A,0)),INDEX(Analitico!F:F,MATCH(Banco!$C10352,Analitico!$A:$A,0))&amp;"%",""),"")</f>
        <v/>
      </c>
    </row>
    <row r="10353" spans="1:11" ht="22.5" x14ac:dyDescent="0.2">
      <c r="A10353" s="1" t="str">
        <f t="shared" si="163"/>
        <v>SINAPI 95638</v>
      </c>
      <c r="B10353" s="3" t="s">
        <v>21527</v>
      </c>
      <c r="C10353" s="3" t="s">
        <v>11595</v>
      </c>
      <c r="D10353" s="2" t="s">
        <v>18592</v>
      </c>
      <c r="E10353" s="3" t="s">
        <v>20622</v>
      </c>
      <c r="F10353" s="67" t="s">
        <v>39962</v>
      </c>
      <c r="G10353" s="67" t="s">
        <v>37158</v>
      </c>
      <c r="I10353" s="3" t="s">
        <v>6298</v>
      </c>
      <c r="J10353" s="3" t="str">
        <f>IF($B10353="SINAPI",IF(ISNUMBER(MATCH(Banco!$C10353,Analitico!$A:$A,0)),INDEX(Analitico!E:E,MATCH(Banco!$C10353,Analitico!$A:$A,0))&amp;"%",""),"")</f>
        <v/>
      </c>
      <c r="K10353" s="3" t="str">
        <f>IF($B10353="SINAPI",IF(ISNUMBER(MATCH(Banco!$C10353,Analitico!$A:$A,0)),INDEX(Analitico!F:F,MATCH(Banco!$C10353,Analitico!$A:$A,0))&amp;"%",""),"")</f>
        <v/>
      </c>
    </row>
    <row r="10354" spans="1:11" ht="22.5" x14ac:dyDescent="0.2">
      <c r="A10354" s="1" t="str">
        <f t="shared" si="163"/>
        <v>SINAPI 95639</v>
      </c>
      <c r="B10354" s="3" t="s">
        <v>21527</v>
      </c>
      <c r="C10354" s="3" t="s">
        <v>11596</v>
      </c>
      <c r="D10354" s="2" t="s">
        <v>18593</v>
      </c>
      <c r="E10354" s="3" t="s">
        <v>20622</v>
      </c>
      <c r="F10354" s="67" t="s">
        <v>39963</v>
      </c>
      <c r="G10354" s="67" t="s">
        <v>37159</v>
      </c>
      <c r="I10354" s="3" t="s">
        <v>6298</v>
      </c>
      <c r="J10354" s="3" t="str">
        <f>IF($B10354="SINAPI",IF(ISNUMBER(MATCH(Banco!$C10354,Analitico!$A:$A,0)),INDEX(Analitico!E:E,MATCH(Banco!$C10354,Analitico!$A:$A,0))&amp;"%",""),"")</f>
        <v/>
      </c>
      <c r="K10354" s="3" t="str">
        <f>IF($B10354="SINAPI",IF(ISNUMBER(MATCH(Banco!$C10354,Analitico!$A:$A,0)),INDEX(Analitico!F:F,MATCH(Banco!$C10354,Analitico!$A:$A,0))&amp;"%",""),"")</f>
        <v/>
      </c>
    </row>
    <row r="10355" spans="1:11" ht="22.5" x14ac:dyDescent="0.2">
      <c r="A10355" s="1" t="str">
        <f t="shared" si="163"/>
        <v>SINAPI 95641</v>
      </c>
      <c r="B10355" s="3" t="s">
        <v>21527</v>
      </c>
      <c r="C10355" s="3" t="s">
        <v>11597</v>
      </c>
      <c r="D10355" s="2" t="s">
        <v>34679</v>
      </c>
      <c r="E10355" s="3" t="s">
        <v>20622</v>
      </c>
      <c r="F10355" s="67" t="s">
        <v>39964</v>
      </c>
      <c r="G10355" s="67" t="s">
        <v>37160</v>
      </c>
      <c r="I10355" s="3" t="s">
        <v>6298</v>
      </c>
      <c r="J10355" s="3" t="str">
        <f>IF($B10355="SINAPI",IF(ISNUMBER(MATCH(Banco!$C10355,Analitico!$A:$A,0)),INDEX(Analitico!E:E,MATCH(Banco!$C10355,Analitico!$A:$A,0))&amp;"%",""),"")</f>
        <v/>
      </c>
      <c r="K10355" s="3" t="str">
        <f>IF($B10355="SINAPI",IF(ISNUMBER(MATCH(Banco!$C10355,Analitico!$A:$A,0)),INDEX(Analitico!F:F,MATCH(Banco!$C10355,Analitico!$A:$A,0))&amp;"%",""),"")</f>
        <v/>
      </c>
    </row>
    <row r="10356" spans="1:11" ht="22.5" x14ac:dyDescent="0.2">
      <c r="A10356" s="1" t="str">
        <f t="shared" si="163"/>
        <v>SINAPI 95642</v>
      </c>
      <c r="B10356" s="3" t="s">
        <v>21527</v>
      </c>
      <c r="C10356" s="3" t="s">
        <v>11598</v>
      </c>
      <c r="D10356" s="2" t="s">
        <v>34680</v>
      </c>
      <c r="E10356" s="3" t="s">
        <v>20622</v>
      </c>
      <c r="F10356" s="67" t="s">
        <v>39965</v>
      </c>
      <c r="G10356" s="67" t="s">
        <v>37161</v>
      </c>
      <c r="I10356" s="3" t="s">
        <v>6298</v>
      </c>
      <c r="J10356" s="3" t="str">
        <f>IF($B10356="SINAPI",IF(ISNUMBER(MATCH(Banco!$C10356,Analitico!$A:$A,0)),INDEX(Analitico!E:E,MATCH(Banco!$C10356,Analitico!$A:$A,0))&amp;"%",""),"")</f>
        <v/>
      </c>
      <c r="K10356" s="3" t="str">
        <f>IF($B10356="SINAPI",IF(ISNUMBER(MATCH(Banco!$C10356,Analitico!$A:$A,0)),INDEX(Analitico!F:F,MATCH(Banco!$C10356,Analitico!$A:$A,0))&amp;"%",""),"")</f>
        <v/>
      </c>
    </row>
    <row r="10357" spans="1:11" ht="22.5" x14ac:dyDescent="0.2">
      <c r="A10357" s="1" t="str">
        <f t="shared" si="163"/>
        <v>SINAPI 95643</v>
      </c>
      <c r="B10357" s="3" t="s">
        <v>21527</v>
      </c>
      <c r="C10357" s="3" t="s">
        <v>11599</v>
      </c>
      <c r="D10357" s="2" t="s">
        <v>34681</v>
      </c>
      <c r="E10357" s="3" t="s">
        <v>20622</v>
      </c>
      <c r="F10357" s="67" t="s">
        <v>39966</v>
      </c>
      <c r="G10357" s="67" t="s">
        <v>37162</v>
      </c>
      <c r="I10357" s="3" t="s">
        <v>6298</v>
      </c>
      <c r="J10357" s="3" t="str">
        <f>IF($B10357="SINAPI",IF(ISNUMBER(MATCH(Banco!$C10357,Analitico!$A:$A,0)),INDEX(Analitico!E:E,MATCH(Banco!$C10357,Analitico!$A:$A,0))&amp;"%",""),"")</f>
        <v/>
      </c>
      <c r="K10357" s="3" t="str">
        <f>IF($B10357="SINAPI",IF(ISNUMBER(MATCH(Banco!$C10357,Analitico!$A:$A,0)),INDEX(Analitico!F:F,MATCH(Banco!$C10357,Analitico!$A:$A,0))&amp;"%",""),"")</f>
        <v/>
      </c>
    </row>
    <row r="10358" spans="1:11" ht="22.5" x14ac:dyDescent="0.2">
      <c r="A10358" s="1" t="str">
        <f t="shared" si="163"/>
        <v>SINAPI 95644</v>
      </c>
      <c r="B10358" s="3" t="s">
        <v>21527</v>
      </c>
      <c r="C10358" s="3" t="s">
        <v>11600</v>
      </c>
      <c r="D10358" s="2" t="s">
        <v>34682</v>
      </c>
      <c r="E10358" s="3" t="s">
        <v>20622</v>
      </c>
      <c r="F10358" s="67" t="s">
        <v>39967</v>
      </c>
      <c r="G10358" s="67" t="s">
        <v>37163</v>
      </c>
      <c r="I10358" s="3" t="s">
        <v>6298</v>
      </c>
      <c r="J10358" s="3" t="str">
        <f>IF($B10358="SINAPI",IF(ISNUMBER(MATCH(Banco!$C10358,Analitico!$A:$A,0)),INDEX(Analitico!E:E,MATCH(Banco!$C10358,Analitico!$A:$A,0))&amp;"%",""),"")</f>
        <v/>
      </c>
      <c r="K10358" s="3" t="str">
        <f>IF($B10358="SINAPI",IF(ISNUMBER(MATCH(Banco!$C10358,Analitico!$A:$A,0)),INDEX(Analitico!F:F,MATCH(Banco!$C10358,Analitico!$A:$A,0))&amp;"%",""),"")</f>
        <v/>
      </c>
    </row>
    <row r="10359" spans="1:11" ht="22.5" x14ac:dyDescent="0.2">
      <c r="A10359" s="1" t="str">
        <f t="shared" si="163"/>
        <v>SINAPI 95645</v>
      </c>
      <c r="B10359" s="3" t="s">
        <v>21527</v>
      </c>
      <c r="C10359" s="3" t="s">
        <v>11601</v>
      </c>
      <c r="D10359" s="2" t="s">
        <v>34683</v>
      </c>
      <c r="E10359" s="3" t="s">
        <v>20622</v>
      </c>
      <c r="F10359" s="67" t="s">
        <v>39968</v>
      </c>
      <c r="G10359" s="67" t="s">
        <v>37164</v>
      </c>
      <c r="I10359" s="3" t="s">
        <v>6298</v>
      </c>
      <c r="J10359" s="3" t="str">
        <f>IF($B10359="SINAPI",IF(ISNUMBER(MATCH(Banco!$C10359,Analitico!$A:$A,0)),INDEX(Analitico!E:E,MATCH(Banco!$C10359,Analitico!$A:$A,0))&amp;"%",""),"")</f>
        <v/>
      </c>
      <c r="K10359" s="3" t="str">
        <f>IF($B10359="SINAPI",IF(ISNUMBER(MATCH(Banco!$C10359,Analitico!$A:$A,0)),INDEX(Analitico!F:F,MATCH(Banco!$C10359,Analitico!$A:$A,0))&amp;"%",""),"")</f>
        <v/>
      </c>
    </row>
    <row r="10360" spans="1:11" ht="22.5" x14ac:dyDescent="0.2">
      <c r="A10360" s="1" t="str">
        <f t="shared" si="163"/>
        <v>SINAPI 95646</v>
      </c>
      <c r="B10360" s="3" t="s">
        <v>21527</v>
      </c>
      <c r="C10360" s="3" t="s">
        <v>11602</v>
      </c>
      <c r="D10360" s="2" t="s">
        <v>34684</v>
      </c>
      <c r="E10360" s="3" t="s">
        <v>20622</v>
      </c>
      <c r="F10360" s="67" t="s">
        <v>39969</v>
      </c>
      <c r="G10360" s="67" t="s">
        <v>37165</v>
      </c>
      <c r="I10360" s="3" t="s">
        <v>6298</v>
      </c>
      <c r="J10360" s="3" t="str">
        <f>IF($B10360="SINAPI",IF(ISNUMBER(MATCH(Banco!$C10360,Analitico!$A:$A,0)),INDEX(Analitico!E:E,MATCH(Banco!$C10360,Analitico!$A:$A,0))&amp;"%",""),"")</f>
        <v/>
      </c>
      <c r="K10360" s="3" t="str">
        <f>IF($B10360="SINAPI",IF(ISNUMBER(MATCH(Banco!$C10360,Analitico!$A:$A,0)),INDEX(Analitico!F:F,MATCH(Banco!$C10360,Analitico!$A:$A,0))&amp;"%",""),"")</f>
        <v/>
      </c>
    </row>
    <row r="10361" spans="1:11" ht="22.5" x14ac:dyDescent="0.2">
      <c r="A10361" s="1" t="str">
        <f t="shared" si="163"/>
        <v>SINAPI 95647</v>
      </c>
      <c r="B10361" s="3" t="s">
        <v>21527</v>
      </c>
      <c r="C10361" s="3" t="s">
        <v>11603</v>
      </c>
      <c r="D10361" s="2" t="s">
        <v>34685</v>
      </c>
      <c r="E10361" s="3" t="s">
        <v>20622</v>
      </c>
      <c r="F10361" s="67" t="s">
        <v>39970</v>
      </c>
      <c r="G10361" s="67" t="s">
        <v>37166</v>
      </c>
      <c r="I10361" s="3" t="s">
        <v>6298</v>
      </c>
      <c r="J10361" s="3" t="str">
        <f>IF($B10361="SINAPI",IF(ISNUMBER(MATCH(Banco!$C10361,Analitico!$A:$A,0)),INDEX(Analitico!E:E,MATCH(Banco!$C10361,Analitico!$A:$A,0))&amp;"%",""),"")</f>
        <v/>
      </c>
      <c r="K10361" s="3" t="str">
        <f>IF($B10361="SINAPI",IF(ISNUMBER(MATCH(Banco!$C10361,Analitico!$A:$A,0)),INDEX(Analitico!F:F,MATCH(Banco!$C10361,Analitico!$A:$A,0))&amp;"%",""),"")</f>
        <v/>
      </c>
    </row>
    <row r="10362" spans="1:11" ht="22.5" x14ac:dyDescent="0.2">
      <c r="A10362" s="1" t="str">
        <f t="shared" si="163"/>
        <v>SINAPI 95648</v>
      </c>
      <c r="B10362" s="3" t="s">
        <v>21527</v>
      </c>
      <c r="C10362" s="3" t="s">
        <v>11604</v>
      </c>
      <c r="D10362" s="2" t="s">
        <v>18594</v>
      </c>
      <c r="E10362" s="3" t="s">
        <v>20622</v>
      </c>
      <c r="F10362" s="67" t="s">
        <v>39971</v>
      </c>
      <c r="G10362" s="67" t="s">
        <v>37167</v>
      </c>
      <c r="I10362" s="3" t="s">
        <v>6298</v>
      </c>
      <c r="J10362" s="3" t="str">
        <f>IF($B10362="SINAPI",IF(ISNUMBER(MATCH(Banco!$C10362,Analitico!$A:$A,0)),INDEX(Analitico!E:E,MATCH(Banco!$C10362,Analitico!$A:$A,0))&amp;"%",""),"")</f>
        <v/>
      </c>
      <c r="K10362" s="3" t="str">
        <f>IF($B10362="SINAPI",IF(ISNUMBER(MATCH(Banco!$C10362,Analitico!$A:$A,0)),INDEX(Analitico!F:F,MATCH(Banco!$C10362,Analitico!$A:$A,0))&amp;"%",""),"")</f>
        <v/>
      </c>
    </row>
    <row r="10363" spans="1:11" ht="22.5" x14ac:dyDescent="0.2">
      <c r="A10363" s="1" t="str">
        <f t="shared" si="163"/>
        <v>SINAPI 95649</v>
      </c>
      <c r="B10363" s="3" t="s">
        <v>21527</v>
      </c>
      <c r="C10363" s="3" t="s">
        <v>11605</v>
      </c>
      <c r="D10363" s="2" t="s">
        <v>18595</v>
      </c>
      <c r="E10363" s="3" t="s">
        <v>20622</v>
      </c>
      <c r="F10363" s="67" t="s">
        <v>32129</v>
      </c>
      <c r="G10363" s="67" t="s">
        <v>37168</v>
      </c>
      <c r="I10363" s="3" t="s">
        <v>6298</v>
      </c>
      <c r="J10363" s="3" t="str">
        <f>IF($B10363="SINAPI",IF(ISNUMBER(MATCH(Banco!$C10363,Analitico!$A:$A,0)),INDEX(Analitico!E:E,MATCH(Banco!$C10363,Analitico!$A:$A,0))&amp;"%",""),"")</f>
        <v/>
      </c>
      <c r="K10363" s="3" t="str">
        <f>IF($B10363="SINAPI",IF(ISNUMBER(MATCH(Banco!$C10363,Analitico!$A:$A,0)),INDEX(Analitico!F:F,MATCH(Banco!$C10363,Analitico!$A:$A,0))&amp;"%",""),"")</f>
        <v/>
      </c>
    </row>
    <row r="10364" spans="1:11" ht="22.5" x14ac:dyDescent="0.2">
      <c r="A10364" s="1" t="str">
        <f t="shared" si="163"/>
        <v>SINAPI 95650</v>
      </c>
      <c r="B10364" s="3" t="s">
        <v>21527</v>
      </c>
      <c r="C10364" s="3" t="s">
        <v>11606</v>
      </c>
      <c r="D10364" s="2" t="s">
        <v>18596</v>
      </c>
      <c r="E10364" s="3" t="s">
        <v>20622</v>
      </c>
      <c r="F10364" s="67" t="s">
        <v>39972</v>
      </c>
      <c r="G10364" s="67" t="s">
        <v>37169</v>
      </c>
      <c r="I10364" s="3" t="s">
        <v>6298</v>
      </c>
      <c r="J10364" s="3" t="str">
        <f>IF($B10364="SINAPI",IF(ISNUMBER(MATCH(Banco!$C10364,Analitico!$A:$A,0)),INDEX(Analitico!E:E,MATCH(Banco!$C10364,Analitico!$A:$A,0))&amp;"%",""),"")</f>
        <v/>
      </c>
      <c r="K10364" s="3" t="str">
        <f>IF($B10364="SINAPI",IF(ISNUMBER(MATCH(Banco!$C10364,Analitico!$A:$A,0)),INDEX(Analitico!F:F,MATCH(Banco!$C10364,Analitico!$A:$A,0))&amp;"%",""),"")</f>
        <v/>
      </c>
    </row>
    <row r="10365" spans="1:11" ht="22.5" x14ac:dyDescent="0.2">
      <c r="A10365" s="1" t="str">
        <f t="shared" si="163"/>
        <v>SINAPI 95651</v>
      </c>
      <c r="B10365" s="3" t="s">
        <v>21527</v>
      </c>
      <c r="C10365" s="3" t="s">
        <v>11607</v>
      </c>
      <c r="D10365" s="2" t="s">
        <v>18597</v>
      </c>
      <c r="E10365" s="3" t="s">
        <v>20622</v>
      </c>
      <c r="F10365" s="67" t="s">
        <v>39973</v>
      </c>
      <c r="G10365" s="67" t="s">
        <v>37170</v>
      </c>
      <c r="I10365" s="3" t="s">
        <v>6298</v>
      </c>
      <c r="J10365" s="3" t="str">
        <f>IF($B10365="SINAPI",IF(ISNUMBER(MATCH(Banco!$C10365,Analitico!$A:$A,0)),INDEX(Analitico!E:E,MATCH(Banco!$C10365,Analitico!$A:$A,0))&amp;"%",""),"")</f>
        <v/>
      </c>
      <c r="K10365" s="3" t="str">
        <f>IF($B10365="SINAPI",IF(ISNUMBER(MATCH(Banco!$C10365,Analitico!$A:$A,0)),INDEX(Analitico!F:F,MATCH(Banco!$C10365,Analitico!$A:$A,0))&amp;"%",""),"")</f>
        <v/>
      </c>
    </row>
    <row r="10366" spans="1:11" ht="22.5" x14ac:dyDescent="0.2">
      <c r="A10366" s="1" t="str">
        <f t="shared" si="163"/>
        <v>SINAPI 95652</v>
      </c>
      <c r="B10366" s="3" t="s">
        <v>21527</v>
      </c>
      <c r="C10366" s="3" t="s">
        <v>11608</v>
      </c>
      <c r="D10366" s="2" t="s">
        <v>18598</v>
      </c>
      <c r="E10366" s="3" t="s">
        <v>20622</v>
      </c>
      <c r="F10366" s="67" t="s">
        <v>35711</v>
      </c>
      <c r="G10366" s="67" t="s">
        <v>37171</v>
      </c>
      <c r="I10366" s="3" t="s">
        <v>6298</v>
      </c>
      <c r="J10366" s="3" t="str">
        <f>IF($B10366="SINAPI",IF(ISNUMBER(MATCH(Banco!$C10366,Analitico!$A:$A,0)),INDEX(Analitico!E:E,MATCH(Banco!$C10366,Analitico!$A:$A,0))&amp;"%",""),"")</f>
        <v/>
      </c>
      <c r="K10366" s="3" t="str">
        <f>IF($B10366="SINAPI",IF(ISNUMBER(MATCH(Banco!$C10366,Analitico!$A:$A,0)),INDEX(Analitico!F:F,MATCH(Banco!$C10366,Analitico!$A:$A,0))&amp;"%",""),"")</f>
        <v/>
      </c>
    </row>
    <row r="10367" spans="1:11" ht="22.5" x14ac:dyDescent="0.2">
      <c r="A10367" s="1" t="str">
        <f t="shared" si="163"/>
        <v>SINAPI 95653</v>
      </c>
      <c r="B10367" s="3" t="s">
        <v>21527</v>
      </c>
      <c r="C10367" s="3" t="s">
        <v>11609</v>
      </c>
      <c r="D10367" s="2" t="s">
        <v>18599</v>
      </c>
      <c r="E10367" s="3" t="s">
        <v>20622</v>
      </c>
      <c r="F10367" s="67" t="s">
        <v>39974</v>
      </c>
      <c r="G10367" s="67" t="s">
        <v>37172</v>
      </c>
      <c r="I10367" s="3" t="s">
        <v>6298</v>
      </c>
      <c r="J10367" s="3" t="str">
        <f>IF($B10367="SINAPI",IF(ISNUMBER(MATCH(Banco!$C10367,Analitico!$A:$A,0)),INDEX(Analitico!E:E,MATCH(Banco!$C10367,Analitico!$A:$A,0))&amp;"%",""),"")</f>
        <v/>
      </c>
      <c r="K10367" s="3" t="str">
        <f>IF($B10367="SINAPI",IF(ISNUMBER(MATCH(Banco!$C10367,Analitico!$A:$A,0)),INDEX(Analitico!F:F,MATCH(Banco!$C10367,Analitico!$A:$A,0))&amp;"%",""),"")</f>
        <v/>
      </c>
    </row>
    <row r="10368" spans="1:11" ht="22.5" x14ac:dyDescent="0.2">
      <c r="A10368" s="1" t="str">
        <f t="shared" si="163"/>
        <v>SINAPI 95654</v>
      </c>
      <c r="B10368" s="3" t="s">
        <v>21527</v>
      </c>
      <c r="C10368" s="3" t="s">
        <v>11610</v>
      </c>
      <c r="D10368" s="2" t="s">
        <v>18600</v>
      </c>
      <c r="E10368" s="3" t="s">
        <v>20622</v>
      </c>
      <c r="F10368" s="67" t="s">
        <v>39975</v>
      </c>
      <c r="G10368" s="67" t="s">
        <v>37173</v>
      </c>
      <c r="I10368" s="3" t="s">
        <v>6298</v>
      </c>
      <c r="J10368" s="3" t="str">
        <f>IF($B10368="SINAPI",IF(ISNUMBER(MATCH(Banco!$C10368,Analitico!$A:$A,0)),INDEX(Analitico!E:E,MATCH(Banco!$C10368,Analitico!$A:$A,0))&amp;"%",""),"")</f>
        <v/>
      </c>
      <c r="K10368" s="3" t="str">
        <f>IF($B10368="SINAPI",IF(ISNUMBER(MATCH(Banco!$C10368,Analitico!$A:$A,0)),INDEX(Analitico!F:F,MATCH(Banco!$C10368,Analitico!$A:$A,0))&amp;"%",""),"")</f>
        <v/>
      </c>
    </row>
    <row r="10369" spans="1:11" ht="22.5" x14ac:dyDescent="0.2">
      <c r="A10369" s="1" t="str">
        <f t="shared" si="163"/>
        <v>SINAPI 95655</v>
      </c>
      <c r="B10369" s="3" t="s">
        <v>21527</v>
      </c>
      <c r="C10369" s="3" t="s">
        <v>11611</v>
      </c>
      <c r="D10369" s="2" t="s">
        <v>18601</v>
      </c>
      <c r="E10369" s="3" t="s">
        <v>20622</v>
      </c>
      <c r="F10369" s="67" t="s">
        <v>39976</v>
      </c>
      <c r="G10369" s="67" t="s">
        <v>37174</v>
      </c>
      <c r="I10369" s="3" t="s">
        <v>6298</v>
      </c>
      <c r="J10369" s="3" t="str">
        <f>IF($B10369="SINAPI",IF(ISNUMBER(MATCH(Banco!$C10369,Analitico!$A:$A,0)),INDEX(Analitico!E:E,MATCH(Banco!$C10369,Analitico!$A:$A,0))&amp;"%",""),"")</f>
        <v/>
      </c>
      <c r="K10369" s="3" t="str">
        <f>IF($B10369="SINAPI",IF(ISNUMBER(MATCH(Banco!$C10369,Analitico!$A:$A,0)),INDEX(Analitico!F:F,MATCH(Banco!$C10369,Analitico!$A:$A,0))&amp;"%",""),"")</f>
        <v/>
      </c>
    </row>
    <row r="10370" spans="1:11" ht="22.5" x14ac:dyDescent="0.2">
      <c r="A10370" s="1" t="str">
        <f t="shared" si="163"/>
        <v>SINAPI 95657</v>
      </c>
      <c r="B10370" s="3" t="s">
        <v>21527</v>
      </c>
      <c r="C10370" s="3" t="s">
        <v>11612</v>
      </c>
      <c r="D10370" s="2" t="s">
        <v>18602</v>
      </c>
      <c r="E10370" s="3" t="s">
        <v>20622</v>
      </c>
      <c r="F10370" s="67" t="s">
        <v>39977</v>
      </c>
      <c r="G10370" s="67" t="s">
        <v>37175</v>
      </c>
      <c r="I10370" s="3" t="s">
        <v>6300</v>
      </c>
      <c r="J10370" s="3" t="str">
        <f>IF($B10370="SINAPI",IF(ISNUMBER(MATCH(Banco!$C10370,Analitico!$A:$A,0)),INDEX(Analitico!E:E,MATCH(Banco!$C10370,Analitico!$A:$A,0))&amp;"%",""),"")</f>
        <v/>
      </c>
      <c r="K10370" s="3" t="str">
        <f>IF($B10370="SINAPI",IF(ISNUMBER(MATCH(Banco!$C10370,Analitico!$A:$A,0)),INDEX(Analitico!F:F,MATCH(Banco!$C10370,Analitico!$A:$A,0))&amp;"%",""),"")</f>
        <v/>
      </c>
    </row>
    <row r="10371" spans="1:11" ht="22.5" x14ac:dyDescent="0.2">
      <c r="A10371" s="1" t="str">
        <f t="shared" si="163"/>
        <v>SINAPI 95658</v>
      </c>
      <c r="B10371" s="3" t="s">
        <v>21527</v>
      </c>
      <c r="C10371" s="3" t="s">
        <v>11613</v>
      </c>
      <c r="D10371" s="2" t="s">
        <v>18603</v>
      </c>
      <c r="E10371" s="3" t="s">
        <v>20622</v>
      </c>
      <c r="F10371" s="67" t="s">
        <v>39978</v>
      </c>
      <c r="G10371" s="67" t="s">
        <v>37176</v>
      </c>
      <c r="I10371" s="3" t="s">
        <v>6300</v>
      </c>
      <c r="J10371" s="3" t="str">
        <f>IF($B10371="SINAPI",IF(ISNUMBER(MATCH(Banco!$C10371,Analitico!$A:$A,0)),INDEX(Analitico!E:E,MATCH(Banco!$C10371,Analitico!$A:$A,0))&amp;"%",""),"")</f>
        <v/>
      </c>
      <c r="K10371" s="3" t="str">
        <f>IF($B10371="SINAPI",IF(ISNUMBER(MATCH(Banco!$C10371,Analitico!$A:$A,0)),INDEX(Analitico!F:F,MATCH(Banco!$C10371,Analitico!$A:$A,0))&amp;"%",""),"")</f>
        <v/>
      </c>
    </row>
    <row r="10372" spans="1:11" ht="22.5" x14ac:dyDescent="0.2">
      <c r="A10372" s="1" t="str">
        <f t="shared" si="163"/>
        <v>SINAPI 95659</v>
      </c>
      <c r="B10372" s="3" t="s">
        <v>21527</v>
      </c>
      <c r="C10372" s="3" t="s">
        <v>11614</v>
      </c>
      <c r="D10372" s="2" t="s">
        <v>18604</v>
      </c>
      <c r="E10372" s="3" t="s">
        <v>20622</v>
      </c>
      <c r="F10372" s="67" t="s">
        <v>39979</v>
      </c>
      <c r="G10372" s="67" t="s">
        <v>37177</v>
      </c>
      <c r="I10372" s="3" t="s">
        <v>6300</v>
      </c>
      <c r="J10372" s="3" t="str">
        <f>IF($B10372="SINAPI",IF(ISNUMBER(MATCH(Banco!$C10372,Analitico!$A:$A,0)),INDEX(Analitico!E:E,MATCH(Banco!$C10372,Analitico!$A:$A,0))&amp;"%",""),"")</f>
        <v/>
      </c>
      <c r="K10372" s="3" t="str">
        <f>IF($B10372="SINAPI",IF(ISNUMBER(MATCH(Banco!$C10372,Analitico!$A:$A,0)),INDEX(Analitico!F:F,MATCH(Banco!$C10372,Analitico!$A:$A,0))&amp;"%",""),"")</f>
        <v/>
      </c>
    </row>
    <row r="10373" spans="1:11" ht="22.5" x14ac:dyDescent="0.2">
      <c r="A10373" s="1" t="str">
        <f t="shared" si="163"/>
        <v>SINAPI 95660</v>
      </c>
      <c r="B10373" s="3" t="s">
        <v>21527</v>
      </c>
      <c r="C10373" s="3" t="s">
        <v>11615</v>
      </c>
      <c r="D10373" s="2" t="s">
        <v>18605</v>
      </c>
      <c r="E10373" s="3" t="s">
        <v>20622</v>
      </c>
      <c r="F10373" s="67" t="s">
        <v>39980</v>
      </c>
      <c r="G10373" s="67" t="s">
        <v>31687</v>
      </c>
      <c r="I10373" s="3" t="s">
        <v>6300</v>
      </c>
      <c r="J10373" s="3" t="str">
        <f>IF($B10373="SINAPI",IF(ISNUMBER(MATCH(Banco!$C10373,Analitico!$A:$A,0)),INDEX(Analitico!E:E,MATCH(Banco!$C10373,Analitico!$A:$A,0))&amp;"%",""),"")</f>
        <v/>
      </c>
      <c r="K10373" s="3" t="str">
        <f>IF($B10373="SINAPI",IF(ISNUMBER(MATCH(Banco!$C10373,Analitico!$A:$A,0)),INDEX(Analitico!F:F,MATCH(Banco!$C10373,Analitico!$A:$A,0))&amp;"%",""),"")</f>
        <v/>
      </c>
    </row>
    <row r="10374" spans="1:11" ht="22.5" x14ac:dyDescent="0.2">
      <c r="A10374" s="1" t="str">
        <f t="shared" si="163"/>
        <v>SINAPI 95661</v>
      </c>
      <c r="B10374" s="3" t="s">
        <v>21527</v>
      </c>
      <c r="C10374" s="3" t="s">
        <v>11616</v>
      </c>
      <c r="D10374" s="2" t="s">
        <v>18606</v>
      </c>
      <c r="E10374" s="3" t="s">
        <v>20622</v>
      </c>
      <c r="F10374" s="67" t="s">
        <v>39981</v>
      </c>
      <c r="G10374" s="67" t="s">
        <v>32158</v>
      </c>
      <c r="I10374" s="3" t="s">
        <v>6300</v>
      </c>
      <c r="J10374" s="3" t="str">
        <f>IF($B10374="SINAPI",IF(ISNUMBER(MATCH(Banco!$C10374,Analitico!$A:$A,0)),INDEX(Analitico!E:E,MATCH(Banco!$C10374,Analitico!$A:$A,0))&amp;"%",""),"")</f>
        <v/>
      </c>
      <c r="K10374" s="3" t="str">
        <f>IF($B10374="SINAPI",IF(ISNUMBER(MATCH(Banco!$C10374,Analitico!$A:$A,0)),INDEX(Analitico!F:F,MATCH(Banco!$C10374,Analitico!$A:$A,0))&amp;"%",""),"")</f>
        <v/>
      </c>
    </row>
    <row r="10375" spans="1:11" ht="22.5" x14ac:dyDescent="0.2">
      <c r="A10375" s="1" t="str">
        <f t="shared" si="163"/>
        <v>SINAPI 95662</v>
      </c>
      <c r="B10375" s="3" t="s">
        <v>21527</v>
      </c>
      <c r="C10375" s="3" t="s">
        <v>11617</v>
      </c>
      <c r="D10375" s="2" t="s">
        <v>18607</v>
      </c>
      <c r="E10375" s="3" t="s">
        <v>20622</v>
      </c>
      <c r="F10375" s="67" t="s">
        <v>39982</v>
      </c>
      <c r="G10375" s="67" t="s">
        <v>37178</v>
      </c>
      <c r="I10375" s="3" t="s">
        <v>6300</v>
      </c>
      <c r="J10375" s="3" t="str">
        <f>IF($B10375="SINAPI",IF(ISNUMBER(MATCH(Banco!$C10375,Analitico!$A:$A,0)),INDEX(Analitico!E:E,MATCH(Banco!$C10375,Analitico!$A:$A,0))&amp;"%",""),"")</f>
        <v/>
      </c>
      <c r="K10375" s="3" t="str">
        <f>IF($B10375="SINAPI",IF(ISNUMBER(MATCH(Banco!$C10375,Analitico!$A:$A,0)),INDEX(Analitico!F:F,MATCH(Banco!$C10375,Analitico!$A:$A,0))&amp;"%",""),"")</f>
        <v/>
      </c>
    </row>
    <row r="10376" spans="1:11" ht="22.5" x14ac:dyDescent="0.2">
      <c r="A10376" s="1" t="str">
        <f t="shared" si="163"/>
        <v>SINAPI 95663</v>
      </c>
      <c r="B10376" s="3" t="s">
        <v>21527</v>
      </c>
      <c r="C10376" s="3" t="s">
        <v>11618</v>
      </c>
      <c r="D10376" s="2" t="s">
        <v>18608</v>
      </c>
      <c r="E10376" s="3" t="s">
        <v>20622</v>
      </c>
      <c r="F10376" s="67" t="s">
        <v>39983</v>
      </c>
      <c r="G10376" s="67" t="s">
        <v>37179</v>
      </c>
      <c r="I10376" s="3" t="s">
        <v>6300</v>
      </c>
      <c r="J10376" s="3" t="str">
        <f>IF($B10376="SINAPI",IF(ISNUMBER(MATCH(Banco!$C10376,Analitico!$A:$A,0)),INDEX(Analitico!E:E,MATCH(Banco!$C10376,Analitico!$A:$A,0))&amp;"%",""),"")</f>
        <v/>
      </c>
      <c r="K10376" s="3" t="str">
        <f>IF($B10376="SINAPI",IF(ISNUMBER(MATCH(Banco!$C10376,Analitico!$A:$A,0)),INDEX(Analitico!F:F,MATCH(Banco!$C10376,Analitico!$A:$A,0))&amp;"%",""),"")</f>
        <v/>
      </c>
    </row>
    <row r="10377" spans="1:11" ht="22.5" x14ac:dyDescent="0.2">
      <c r="A10377" s="1" t="str">
        <f t="shared" si="163"/>
        <v>SINAPI 95664</v>
      </c>
      <c r="B10377" s="3" t="s">
        <v>21527</v>
      </c>
      <c r="C10377" s="3" t="s">
        <v>11619</v>
      </c>
      <c r="D10377" s="2" t="s">
        <v>18609</v>
      </c>
      <c r="E10377" s="3" t="s">
        <v>20622</v>
      </c>
      <c r="F10377" s="67" t="s">
        <v>39984</v>
      </c>
      <c r="G10377" s="67" t="s">
        <v>37180</v>
      </c>
      <c r="I10377" s="3" t="s">
        <v>6300</v>
      </c>
      <c r="J10377" s="3" t="str">
        <f>IF($B10377="SINAPI",IF(ISNUMBER(MATCH(Banco!$C10377,Analitico!$A:$A,0)),INDEX(Analitico!E:E,MATCH(Banco!$C10377,Analitico!$A:$A,0))&amp;"%",""),"")</f>
        <v/>
      </c>
      <c r="K10377" s="3" t="str">
        <f>IF($B10377="SINAPI",IF(ISNUMBER(MATCH(Banco!$C10377,Analitico!$A:$A,0)),INDEX(Analitico!F:F,MATCH(Banco!$C10377,Analitico!$A:$A,0))&amp;"%",""),"")</f>
        <v/>
      </c>
    </row>
    <row r="10378" spans="1:11" ht="22.5" x14ac:dyDescent="0.2">
      <c r="A10378" s="1" t="str">
        <f t="shared" si="163"/>
        <v>SINAPI 95665</v>
      </c>
      <c r="B10378" s="3" t="s">
        <v>21527</v>
      </c>
      <c r="C10378" s="3" t="s">
        <v>11620</v>
      </c>
      <c r="D10378" s="2" t="s">
        <v>18610</v>
      </c>
      <c r="E10378" s="3" t="s">
        <v>20622</v>
      </c>
      <c r="F10378" s="67" t="s">
        <v>39985</v>
      </c>
      <c r="G10378" s="67" t="s">
        <v>37181</v>
      </c>
      <c r="I10378" s="3" t="s">
        <v>6300</v>
      </c>
      <c r="J10378" s="3" t="str">
        <f>IF($B10378="SINAPI",IF(ISNUMBER(MATCH(Banco!$C10378,Analitico!$A:$A,0)),INDEX(Analitico!E:E,MATCH(Banco!$C10378,Analitico!$A:$A,0))&amp;"%",""),"")</f>
        <v/>
      </c>
      <c r="K10378" s="3" t="str">
        <f>IF($B10378="SINAPI",IF(ISNUMBER(MATCH(Banco!$C10378,Analitico!$A:$A,0)),INDEX(Analitico!F:F,MATCH(Banco!$C10378,Analitico!$A:$A,0))&amp;"%",""),"")</f>
        <v/>
      </c>
    </row>
    <row r="10379" spans="1:11" ht="22.5" x14ac:dyDescent="0.2">
      <c r="A10379" s="1" t="str">
        <f t="shared" si="163"/>
        <v>SINAPI 95666</v>
      </c>
      <c r="B10379" s="3" t="s">
        <v>21527</v>
      </c>
      <c r="C10379" s="3" t="s">
        <v>11621</v>
      </c>
      <c r="D10379" s="2" t="s">
        <v>18611</v>
      </c>
      <c r="E10379" s="3" t="s">
        <v>20622</v>
      </c>
      <c r="F10379" s="67" t="s">
        <v>39986</v>
      </c>
      <c r="G10379" s="67" t="s">
        <v>37182</v>
      </c>
      <c r="I10379" s="3" t="s">
        <v>6300</v>
      </c>
      <c r="J10379" s="3" t="str">
        <f>IF($B10379="SINAPI",IF(ISNUMBER(MATCH(Banco!$C10379,Analitico!$A:$A,0)),INDEX(Analitico!E:E,MATCH(Banco!$C10379,Analitico!$A:$A,0))&amp;"%",""),"")</f>
        <v/>
      </c>
      <c r="K10379" s="3" t="str">
        <f>IF($B10379="SINAPI",IF(ISNUMBER(MATCH(Banco!$C10379,Analitico!$A:$A,0)),INDEX(Analitico!F:F,MATCH(Banco!$C10379,Analitico!$A:$A,0))&amp;"%",""),"")</f>
        <v/>
      </c>
    </row>
    <row r="10380" spans="1:11" ht="22.5" x14ac:dyDescent="0.2">
      <c r="A10380" s="1" t="str">
        <f t="shared" si="163"/>
        <v>SINAPI 95667</v>
      </c>
      <c r="B10380" s="3" t="s">
        <v>21527</v>
      </c>
      <c r="C10380" s="3" t="s">
        <v>11622</v>
      </c>
      <c r="D10380" s="2" t="s">
        <v>18612</v>
      </c>
      <c r="E10380" s="3" t="s">
        <v>20622</v>
      </c>
      <c r="F10380" s="67" t="s">
        <v>39987</v>
      </c>
      <c r="G10380" s="67" t="s">
        <v>37183</v>
      </c>
      <c r="I10380" s="3" t="s">
        <v>6300</v>
      </c>
      <c r="J10380" s="3" t="str">
        <f>IF($B10380="SINAPI",IF(ISNUMBER(MATCH(Banco!$C10380,Analitico!$A:$A,0)),INDEX(Analitico!E:E,MATCH(Banco!$C10380,Analitico!$A:$A,0))&amp;"%",""),"")</f>
        <v/>
      </c>
      <c r="K10380" s="3" t="str">
        <f>IF($B10380="SINAPI",IF(ISNUMBER(MATCH(Banco!$C10380,Analitico!$A:$A,0)),INDEX(Analitico!F:F,MATCH(Banco!$C10380,Analitico!$A:$A,0))&amp;"%",""),"")</f>
        <v/>
      </c>
    </row>
    <row r="10381" spans="1:11" ht="22.5" x14ac:dyDescent="0.2">
      <c r="A10381" s="1" t="str">
        <f t="shared" si="163"/>
        <v>SINAPI 95668</v>
      </c>
      <c r="B10381" s="3" t="s">
        <v>21527</v>
      </c>
      <c r="C10381" s="3" t="s">
        <v>11623</v>
      </c>
      <c r="D10381" s="2" t="s">
        <v>18613</v>
      </c>
      <c r="E10381" s="3" t="s">
        <v>20622</v>
      </c>
      <c r="F10381" s="67" t="s">
        <v>39988</v>
      </c>
      <c r="G10381" s="67" t="s">
        <v>37184</v>
      </c>
      <c r="I10381" s="3" t="s">
        <v>6300</v>
      </c>
      <c r="J10381" s="3" t="str">
        <f>IF($B10381="SINAPI",IF(ISNUMBER(MATCH(Banco!$C10381,Analitico!$A:$A,0)),INDEX(Analitico!E:E,MATCH(Banco!$C10381,Analitico!$A:$A,0))&amp;"%",""),"")</f>
        <v/>
      </c>
      <c r="K10381" s="3" t="str">
        <f>IF($B10381="SINAPI",IF(ISNUMBER(MATCH(Banco!$C10381,Analitico!$A:$A,0)),INDEX(Analitico!F:F,MATCH(Banco!$C10381,Analitico!$A:$A,0))&amp;"%",""),"")</f>
        <v/>
      </c>
    </row>
    <row r="10382" spans="1:11" ht="22.5" x14ac:dyDescent="0.2">
      <c r="A10382" s="1" t="str">
        <f t="shared" si="163"/>
        <v>SINAPI 95669</v>
      </c>
      <c r="B10382" s="3" t="s">
        <v>21527</v>
      </c>
      <c r="C10382" s="3" t="s">
        <v>11624</v>
      </c>
      <c r="D10382" s="2" t="s">
        <v>18614</v>
      </c>
      <c r="E10382" s="3" t="s">
        <v>20622</v>
      </c>
      <c r="F10382" s="67" t="s">
        <v>39989</v>
      </c>
      <c r="G10382" s="67" t="s">
        <v>37185</v>
      </c>
      <c r="I10382" s="3" t="s">
        <v>6300</v>
      </c>
      <c r="J10382" s="3" t="str">
        <f>IF($B10382="SINAPI",IF(ISNUMBER(MATCH(Banco!$C10382,Analitico!$A:$A,0)),INDEX(Analitico!E:E,MATCH(Banco!$C10382,Analitico!$A:$A,0))&amp;"%",""),"")</f>
        <v/>
      </c>
      <c r="K10382" s="3" t="str">
        <f>IF($B10382="SINAPI",IF(ISNUMBER(MATCH(Banco!$C10382,Analitico!$A:$A,0)),INDEX(Analitico!F:F,MATCH(Banco!$C10382,Analitico!$A:$A,0))&amp;"%",""),"")</f>
        <v/>
      </c>
    </row>
    <row r="10383" spans="1:11" ht="22.5" x14ac:dyDescent="0.2">
      <c r="A10383" s="1" t="str">
        <f t="shared" si="163"/>
        <v>SINAPI 95670</v>
      </c>
      <c r="B10383" s="3" t="s">
        <v>21527</v>
      </c>
      <c r="C10383" s="3" t="s">
        <v>11625</v>
      </c>
      <c r="D10383" s="2" t="s">
        <v>18615</v>
      </c>
      <c r="E10383" s="3" t="s">
        <v>20622</v>
      </c>
      <c r="F10383" s="67" t="s">
        <v>39990</v>
      </c>
      <c r="G10383" s="67" t="s">
        <v>37186</v>
      </c>
      <c r="I10383" s="3" t="s">
        <v>6300</v>
      </c>
      <c r="J10383" s="3" t="str">
        <f>IF($B10383="SINAPI",IF(ISNUMBER(MATCH(Banco!$C10383,Analitico!$A:$A,0)),INDEX(Analitico!E:E,MATCH(Banco!$C10383,Analitico!$A:$A,0))&amp;"%",""),"")</f>
        <v/>
      </c>
      <c r="K10383" s="3" t="str">
        <f>IF($B10383="SINAPI",IF(ISNUMBER(MATCH(Banco!$C10383,Analitico!$A:$A,0)),INDEX(Analitico!F:F,MATCH(Banco!$C10383,Analitico!$A:$A,0))&amp;"%",""),"")</f>
        <v/>
      </c>
    </row>
    <row r="10384" spans="1:11" ht="22.5" x14ac:dyDescent="0.2">
      <c r="A10384" s="1" t="str">
        <f t="shared" si="163"/>
        <v>SINAPI 95671</v>
      </c>
      <c r="B10384" s="3" t="s">
        <v>21527</v>
      </c>
      <c r="C10384" s="3" t="s">
        <v>11626</v>
      </c>
      <c r="D10384" s="2" t="s">
        <v>18616</v>
      </c>
      <c r="E10384" s="3" t="s">
        <v>20622</v>
      </c>
      <c r="F10384" s="67" t="s">
        <v>39991</v>
      </c>
      <c r="G10384" s="67" t="s">
        <v>37187</v>
      </c>
      <c r="I10384" s="3" t="s">
        <v>6300</v>
      </c>
      <c r="J10384" s="3" t="str">
        <f>IF($B10384="SINAPI",IF(ISNUMBER(MATCH(Banco!$C10384,Analitico!$A:$A,0)),INDEX(Analitico!E:E,MATCH(Banco!$C10384,Analitico!$A:$A,0))&amp;"%",""),"")</f>
        <v/>
      </c>
      <c r="K10384" s="3" t="str">
        <f>IF($B10384="SINAPI",IF(ISNUMBER(MATCH(Banco!$C10384,Analitico!$A:$A,0)),INDEX(Analitico!F:F,MATCH(Banco!$C10384,Analitico!$A:$A,0))&amp;"%",""),"")</f>
        <v/>
      </c>
    </row>
    <row r="10385" spans="1:11" ht="22.5" x14ac:dyDescent="0.2">
      <c r="A10385" s="1" t="str">
        <f t="shared" si="163"/>
        <v>SINAPI 95672</v>
      </c>
      <c r="B10385" s="3" t="s">
        <v>21527</v>
      </c>
      <c r="C10385" s="3" t="s">
        <v>11627</v>
      </c>
      <c r="D10385" s="2" t="s">
        <v>18617</v>
      </c>
      <c r="E10385" s="3" t="s">
        <v>20622</v>
      </c>
      <c r="F10385" s="67" t="s">
        <v>39992</v>
      </c>
      <c r="G10385" s="67" t="s">
        <v>37188</v>
      </c>
      <c r="I10385" s="3" t="s">
        <v>6300</v>
      </c>
      <c r="J10385" s="3" t="str">
        <f>IF($B10385="SINAPI",IF(ISNUMBER(MATCH(Banco!$C10385,Analitico!$A:$A,0)),INDEX(Analitico!E:E,MATCH(Banco!$C10385,Analitico!$A:$A,0))&amp;"%",""),"")</f>
        <v/>
      </c>
      <c r="K10385" s="3" t="str">
        <f>IF($B10385="SINAPI",IF(ISNUMBER(MATCH(Banco!$C10385,Analitico!$A:$A,0)),INDEX(Analitico!F:F,MATCH(Banco!$C10385,Analitico!$A:$A,0))&amp;"%",""),"")</f>
        <v/>
      </c>
    </row>
    <row r="10386" spans="1:11" x14ac:dyDescent="0.2">
      <c r="A10386" s="1" t="str">
        <f t="shared" si="163"/>
        <v>SINAPI 95673</v>
      </c>
      <c r="B10386" s="3" t="s">
        <v>21527</v>
      </c>
      <c r="C10386" s="3" t="s">
        <v>11628</v>
      </c>
      <c r="D10386" s="2" t="s">
        <v>18618</v>
      </c>
      <c r="E10386" s="3" t="s">
        <v>20622</v>
      </c>
      <c r="F10386" s="67" t="s">
        <v>29597</v>
      </c>
      <c r="G10386" s="67" t="s">
        <v>37189</v>
      </c>
      <c r="I10386" s="3" t="s">
        <v>6298</v>
      </c>
      <c r="J10386" s="3" t="str">
        <f>IF($B10386="SINAPI",IF(ISNUMBER(MATCH(Banco!$C10386,Analitico!$A:$A,0)),INDEX(Analitico!E:E,MATCH(Banco!$C10386,Analitico!$A:$A,0))&amp;"%",""),"")</f>
        <v/>
      </c>
      <c r="K10386" s="3" t="str">
        <f>IF($B10386="SINAPI",IF(ISNUMBER(MATCH(Banco!$C10386,Analitico!$A:$A,0)),INDEX(Analitico!F:F,MATCH(Banco!$C10386,Analitico!$A:$A,0))&amp;"%",""),"")</f>
        <v/>
      </c>
    </row>
    <row r="10387" spans="1:11" x14ac:dyDescent="0.2">
      <c r="A10387" s="1" t="str">
        <f t="shared" si="163"/>
        <v>SINAPI 95674</v>
      </c>
      <c r="B10387" s="3" t="s">
        <v>21527</v>
      </c>
      <c r="C10387" s="3" t="s">
        <v>11629</v>
      </c>
      <c r="D10387" s="2" t="s">
        <v>18619</v>
      </c>
      <c r="E10387" s="3" t="s">
        <v>20622</v>
      </c>
      <c r="F10387" s="67" t="s">
        <v>35962</v>
      </c>
      <c r="G10387" s="67" t="s">
        <v>37190</v>
      </c>
      <c r="I10387" s="3" t="s">
        <v>6298</v>
      </c>
      <c r="J10387" s="3" t="str">
        <f>IF($B10387="SINAPI",IF(ISNUMBER(MATCH(Banco!$C10387,Analitico!$A:$A,0)),INDEX(Analitico!E:E,MATCH(Banco!$C10387,Analitico!$A:$A,0))&amp;"%",""),"")</f>
        <v/>
      </c>
      <c r="K10387" s="3" t="str">
        <f>IF($B10387="SINAPI",IF(ISNUMBER(MATCH(Banco!$C10387,Analitico!$A:$A,0)),INDEX(Analitico!F:F,MATCH(Banco!$C10387,Analitico!$A:$A,0))&amp;"%",""),"")</f>
        <v/>
      </c>
    </row>
    <row r="10388" spans="1:11" x14ac:dyDescent="0.2">
      <c r="A10388" s="1" t="str">
        <f t="shared" si="163"/>
        <v>SINAPI 95675</v>
      </c>
      <c r="B10388" s="3" t="s">
        <v>21527</v>
      </c>
      <c r="C10388" s="3" t="s">
        <v>11630</v>
      </c>
      <c r="D10388" s="2" t="s">
        <v>18620</v>
      </c>
      <c r="E10388" s="3" t="s">
        <v>20622</v>
      </c>
      <c r="F10388" s="67" t="s">
        <v>39993</v>
      </c>
      <c r="G10388" s="67" t="s">
        <v>37191</v>
      </c>
      <c r="I10388" s="3" t="s">
        <v>6298</v>
      </c>
      <c r="J10388" s="3" t="str">
        <f>IF($B10388="SINAPI",IF(ISNUMBER(MATCH(Banco!$C10388,Analitico!$A:$A,0)),INDEX(Analitico!E:E,MATCH(Banco!$C10388,Analitico!$A:$A,0))&amp;"%",""),"")</f>
        <v/>
      </c>
      <c r="K10388" s="3" t="str">
        <f>IF($B10388="SINAPI",IF(ISNUMBER(MATCH(Banco!$C10388,Analitico!$A:$A,0)),INDEX(Analitico!F:F,MATCH(Banco!$C10388,Analitico!$A:$A,0))&amp;"%",""),"")</f>
        <v/>
      </c>
    </row>
    <row r="10389" spans="1:11" ht="22.5" x14ac:dyDescent="0.2">
      <c r="A10389" s="1" t="str">
        <f t="shared" si="163"/>
        <v>SINAPI 95676</v>
      </c>
      <c r="B10389" s="3" t="s">
        <v>21527</v>
      </c>
      <c r="C10389" s="3" t="s">
        <v>11631</v>
      </c>
      <c r="D10389" s="2" t="s">
        <v>18621</v>
      </c>
      <c r="E10389" s="3" t="s">
        <v>20622</v>
      </c>
      <c r="F10389" s="67" t="s">
        <v>39994</v>
      </c>
      <c r="G10389" s="67" t="s">
        <v>6264</v>
      </c>
      <c r="I10389" s="3" t="s">
        <v>6298</v>
      </c>
      <c r="J10389" s="3" t="str">
        <f>IF($B10389="SINAPI",IF(ISNUMBER(MATCH(Banco!$C10389,Analitico!$A:$A,0)),INDEX(Analitico!E:E,MATCH(Banco!$C10389,Analitico!$A:$A,0))&amp;"%",""),"")</f>
        <v/>
      </c>
      <c r="K10389" s="3" t="str">
        <f>IF($B10389="SINAPI",IF(ISNUMBER(MATCH(Banco!$C10389,Analitico!$A:$A,0)),INDEX(Analitico!F:F,MATCH(Banco!$C10389,Analitico!$A:$A,0))&amp;"%",""),"")</f>
        <v/>
      </c>
    </row>
    <row r="10390" spans="1:11" ht="22.5" x14ac:dyDescent="0.2">
      <c r="A10390" s="1" t="str">
        <f t="shared" si="163"/>
        <v>SINAPI 97741</v>
      </c>
      <c r="B10390" s="3" t="s">
        <v>21527</v>
      </c>
      <c r="C10390" s="3" t="s">
        <v>11632</v>
      </c>
      <c r="D10390" s="2" t="s">
        <v>34686</v>
      </c>
      <c r="E10390" s="3" t="s">
        <v>20622</v>
      </c>
      <c r="F10390" s="67" t="s">
        <v>39995</v>
      </c>
      <c r="G10390" s="67" t="s">
        <v>37192</v>
      </c>
      <c r="I10390" s="3" t="s">
        <v>6298</v>
      </c>
      <c r="J10390" s="3" t="str">
        <f>IF($B10390="SINAPI",IF(ISNUMBER(MATCH(Banco!$C10390,Analitico!$A:$A,0)),INDEX(Analitico!E:E,MATCH(Banco!$C10390,Analitico!$A:$A,0))&amp;"%",""),"")</f>
        <v/>
      </c>
      <c r="K10390" s="3" t="str">
        <f>IF($B10390="SINAPI",IF(ISNUMBER(MATCH(Banco!$C10390,Analitico!$A:$A,0)),INDEX(Analitico!F:F,MATCH(Banco!$C10390,Analitico!$A:$A,0))&amp;"%",""),"")</f>
        <v/>
      </c>
    </row>
    <row r="10391" spans="1:11" x14ac:dyDescent="0.2">
      <c r="A10391" s="1" t="str">
        <f t="shared" si="163"/>
        <v>SINAPI 104992</v>
      </c>
      <c r="B10391" s="3" t="s">
        <v>21527</v>
      </c>
      <c r="C10391" s="3" t="s">
        <v>11633</v>
      </c>
      <c r="D10391" s="2" t="s">
        <v>18622</v>
      </c>
      <c r="E10391" s="3" t="s">
        <v>20622</v>
      </c>
      <c r="F10391" s="67" t="s">
        <v>39996</v>
      </c>
      <c r="G10391" s="67" t="s">
        <v>37193</v>
      </c>
      <c r="I10391" s="3" t="s">
        <v>6298</v>
      </c>
      <c r="J10391" s="3" t="str">
        <f>IF($B10391="SINAPI",IF(ISNUMBER(MATCH(Banco!$C10391,Analitico!$A:$A,0)),INDEX(Analitico!E:E,MATCH(Banco!$C10391,Analitico!$A:$A,0))&amp;"%",""),"")</f>
        <v/>
      </c>
      <c r="K10391" s="3" t="str">
        <f>IF($B10391="SINAPI",IF(ISNUMBER(MATCH(Banco!$C10391,Analitico!$A:$A,0)),INDEX(Analitico!F:F,MATCH(Banco!$C10391,Analitico!$A:$A,0))&amp;"%",""),"")</f>
        <v/>
      </c>
    </row>
    <row r="10392" spans="1:11" x14ac:dyDescent="0.2">
      <c r="A10392" s="1" t="str">
        <f t="shared" si="163"/>
        <v>SINAPI 104997</v>
      </c>
      <c r="B10392" s="3" t="s">
        <v>21527</v>
      </c>
      <c r="C10392" s="3" t="s">
        <v>11634</v>
      </c>
      <c r="D10392" s="2" t="s">
        <v>29411</v>
      </c>
      <c r="E10392" s="3" t="s">
        <v>20622</v>
      </c>
      <c r="F10392" s="67" t="s">
        <v>39997</v>
      </c>
      <c r="G10392" s="67" t="s">
        <v>37194</v>
      </c>
      <c r="I10392" s="3" t="s">
        <v>6298</v>
      </c>
      <c r="J10392" s="3" t="str">
        <f>IF($B10392="SINAPI",IF(ISNUMBER(MATCH(Banco!$C10392,Analitico!$A:$A,0)),INDEX(Analitico!E:E,MATCH(Banco!$C10392,Analitico!$A:$A,0))&amp;"%",""),"")</f>
        <v/>
      </c>
      <c r="K10392" s="3" t="str">
        <f>IF($B10392="SINAPI",IF(ISNUMBER(MATCH(Banco!$C10392,Analitico!$A:$A,0)),INDEX(Analitico!F:F,MATCH(Banco!$C10392,Analitico!$A:$A,0))&amp;"%",""),"")</f>
        <v/>
      </c>
    </row>
    <row r="10393" spans="1:11" x14ac:dyDescent="0.2">
      <c r="A10393" s="1" t="str">
        <f t="shared" si="163"/>
        <v>SINAPI 104998</v>
      </c>
      <c r="B10393" s="3" t="s">
        <v>21527</v>
      </c>
      <c r="C10393" s="3" t="s">
        <v>11635</v>
      </c>
      <c r="D10393" s="2" t="s">
        <v>29412</v>
      </c>
      <c r="E10393" s="3" t="s">
        <v>20622</v>
      </c>
      <c r="F10393" s="67" t="s">
        <v>39998</v>
      </c>
      <c r="G10393" s="67" t="s">
        <v>37195</v>
      </c>
      <c r="I10393" s="3" t="s">
        <v>6298</v>
      </c>
      <c r="J10393" s="3" t="str">
        <f>IF($B10393="SINAPI",IF(ISNUMBER(MATCH(Banco!$C10393,Analitico!$A:$A,0)),INDEX(Analitico!E:E,MATCH(Banco!$C10393,Analitico!$A:$A,0))&amp;"%",""),"")</f>
        <v/>
      </c>
      <c r="K10393" s="3" t="str">
        <f>IF($B10393="SINAPI",IF(ISNUMBER(MATCH(Banco!$C10393,Analitico!$A:$A,0)),INDEX(Analitico!F:F,MATCH(Banco!$C10393,Analitico!$A:$A,0))&amp;"%",""),"")</f>
        <v/>
      </c>
    </row>
    <row r="10394" spans="1:11" x14ac:dyDescent="0.2">
      <c r="A10394" s="1" t="str">
        <f t="shared" si="163"/>
        <v>SINAPI 105135</v>
      </c>
      <c r="B10394" s="3" t="s">
        <v>21527</v>
      </c>
      <c r="C10394" s="3" t="s">
        <v>11636</v>
      </c>
      <c r="D10394" s="2" t="s">
        <v>29413</v>
      </c>
      <c r="E10394" s="3" t="s">
        <v>20622</v>
      </c>
      <c r="F10394" s="67" t="s">
        <v>39999</v>
      </c>
      <c r="G10394" s="67" t="s">
        <v>37196</v>
      </c>
      <c r="I10394" s="3" t="s">
        <v>6298</v>
      </c>
      <c r="J10394" s="3" t="str">
        <f>IF($B10394="SINAPI",IF(ISNUMBER(MATCH(Banco!$C10394,Analitico!$A:$A,0)),INDEX(Analitico!E:E,MATCH(Banco!$C10394,Analitico!$A:$A,0))&amp;"%",""),"")</f>
        <v/>
      </c>
      <c r="K10394" s="3" t="str">
        <f>IF($B10394="SINAPI",IF(ISNUMBER(MATCH(Banco!$C10394,Analitico!$A:$A,0)),INDEX(Analitico!F:F,MATCH(Banco!$C10394,Analitico!$A:$A,0))&amp;"%",""),"")</f>
        <v/>
      </c>
    </row>
    <row r="10395" spans="1:11" ht="22.5" x14ac:dyDescent="0.2">
      <c r="A10395" s="1" t="str">
        <f t="shared" si="163"/>
        <v>SINAPI 90436</v>
      </c>
      <c r="B10395" s="3" t="s">
        <v>21527</v>
      </c>
      <c r="C10395" s="3" t="s">
        <v>11637</v>
      </c>
      <c r="D10395" s="2" t="s">
        <v>18623</v>
      </c>
      <c r="E10395" s="3" t="s">
        <v>20622</v>
      </c>
      <c r="F10395" s="67" t="s">
        <v>20988</v>
      </c>
      <c r="G10395" s="67" t="s">
        <v>21653</v>
      </c>
      <c r="I10395" s="3" t="s">
        <v>6298</v>
      </c>
      <c r="J10395" s="3" t="str">
        <f>IF($B10395="SINAPI",IF(ISNUMBER(MATCH(Banco!$C10395,Analitico!$A:$A,0)),INDEX(Analitico!E:E,MATCH(Banco!$C10395,Analitico!$A:$A,0))&amp;"%",""),"")</f>
        <v/>
      </c>
      <c r="K10395" s="3" t="str">
        <f>IF($B10395="SINAPI",IF(ISNUMBER(MATCH(Banco!$C10395,Analitico!$A:$A,0)),INDEX(Analitico!F:F,MATCH(Banco!$C10395,Analitico!$A:$A,0))&amp;"%",""),"")</f>
        <v/>
      </c>
    </row>
    <row r="10396" spans="1:11" ht="22.5" x14ac:dyDescent="0.2">
      <c r="A10396" s="1" t="str">
        <f t="shared" si="163"/>
        <v>SINAPI 90437</v>
      </c>
      <c r="B10396" s="3" t="s">
        <v>21527</v>
      </c>
      <c r="C10396" s="3" t="s">
        <v>11638</v>
      </c>
      <c r="D10396" s="2" t="s">
        <v>18624</v>
      </c>
      <c r="E10396" s="3" t="s">
        <v>20622</v>
      </c>
      <c r="F10396" s="67" t="s">
        <v>30066</v>
      </c>
      <c r="G10396" s="67" t="s">
        <v>21179</v>
      </c>
      <c r="I10396" s="3" t="s">
        <v>6298</v>
      </c>
      <c r="J10396" s="3" t="str">
        <f>IF($B10396="SINAPI",IF(ISNUMBER(MATCH(Banco!$C10396,Analitico!$A:$A,0)),INDEX(Analitico!E:E,MATCH(Banco!$C10396,Analitico!$A:$A,0))&amp;"%",""),"")</f>
        <v/>
      </c>
      <c r="K10396" s="3" t="str">
        <f>IF($B10396="SINAPI",IF(ISNUMBER(MATCH(Banco!$C10396,Analitico!$A:$A,0)),INDEX(Analitico!F:F,MATCH(Banco!$C10396,Analitico!$A:$A,0))&amp;"%",""),"")</f>
        <v/>
      </c>
    </row>
    <row r="10397" spans="1:11" ht="22.5" x14ac:dyDescent="0.2">
      <c r="A10397" s="1" t="str">
        <f t="shared" si="163"/>
        <v>SINAPI 90438</v>
      </c>
      <c r="B10397" s="3" t="s">
        <v>21527</v>
      </c>
      <c r="C10397" s="3" t="s">
        <v>11639</v>
      </c>
      <c r="D10397" s="2" t="s">
        <v>18625</v>
      </c>
      <c r="E10397" s="3" t="s">
        <v>20622</v>
      </c>
      <c r="F10397" s="67" t="s">
        <v>30119</v>
      </c>
      <c r="G10397" s="67" t="s">
        <v>5588</v>
      </c>
      <c r="I10397" s="3" t="s">
        <v>6298</v>
      </c>
      <c r="J10397" s="3" t="str">
        <f>IF($B10397="SINAPI",IF(ISNUMBER(MATCH(Banco!$C10397,Analitico!$A:$A,0)),INDEX(Analitico!E:E,MATCH(Banco!$C10397,Analitico!$A:$A,0))&amp;"%",""),"")</f>
        <v/>
      </c>
      <c r="K10397" s="3" t="str">
        <f>IF($B10397="SINAPI",IF(ISNUMBER(MATCH(Banco!$C10397,Analitico!$A:$A,0)),INDEX(Analitico!F:F,MATCH(Banco!$C10397,Analitico!$A:$A,0))&amp;"%",""),"")</f>
        <v/>
      </c>
    </row>
    <row r="10398" spans="1:11" ht="22.5" x14ac:dyDescent="0.2">
      <c r="A10398" s="1" t="str">
        <f t="shared" si="163"/>
        <v>SINAPI 90439</v>
      </c>
      <c r="B10398" s="3" t="s">
        <v>21527</v>
      </c>
      <c r="C10398" s="3" t="s">
        <v>11640</v>
      </c>
      <c r="D10398" s="2" t="s">
        <v>18626</v>
      </c>
      <c r="E10398" s="3" t="s">
        <v>20622</v>
      </c>
      <c r="F10398" s="67" t="s">
        <v>4941</v>
      </c>
      <c r="G10398" s="67" t="s">
        <v>4759</v>
      </c>
      <c r="I10398" s="3" t="s">
        <v>6298</v>
      </c>
      <c r="J10398" s="3" t="str">
        <f>IF($B10398="SINAPI",IF(ISNUMBER(MATCH(Banco!$C10398,Analitico!$A:$A,0)),INDEX(Analitico!E:E,MATCH(Banco!$C10398,Analitico!$A:$A,0))&amp;"%",""),"")</f>
        <v/>
      </c>
      <c r="K10398" s="3" t="str">
        <f>IF($B10398="SINAPI",IF(ISNUMBER(MATCH(Banco!$C10398,Analitico!$A:$A,0)),INDEX(Analitico!F:F,MATCH(Banco!$C10398,Analitico!$A:$A,0))&amp;"%",""),"")</f>
        <v/>
      </c>
    </row>
    <row r="10399" spans="1:11" ht="22.5" x14ac:dyDescent="0.2">
      <c r="A10399" s="1" t="str">
        <f t="shared" si="163"/>
        <v>SINAPI 90440</v>
      </c>
      <c r="B10399" s="3" t="s">
        <v>21527</v>
      </c>
      <c r="C10399" s="3" t="s">
        <v>11641</v>
      </c>
      <c r="D10399" s="2" t="s">
        <v>18627</v>
      </c>
      <c r="E10399" s="3" t="s">
        <v>20622</v>
      </c>
      <c r="F10399" s="67" t="s">
        <v>29539</v>
      </c>
      <c r="G10399" s="67" t="s">
        <v>5059</v>
      </c>
      <c r="I10399" s="3" t="s">
        <v>6298</v>
      </c>
      <c r="J10399" s="3" t="str">
        <f>IF($B10399="SINAPI",IF(ISNUMBER(MATCH(Banco!$C10399,Analitico!$A:$A,0)),INDEX(Analitico!E:E,MATCH(Banco!$C10399,Analitico!$A:$A,0))&amp;"%",""),"")</f>
        <v/>
      </c>
      <c r="K10399" s="3" t="str">
        <f>IF($B10399="SINAPI",IF(ISNUMBER(MATCH(Banco!$C10399,Analitico!$A:$A,0)),INDEX(Analitico!F:F,MATCH(Banco!$C10399,Analitico!$A:$A,0))&amp;"%",""),"")</f>
        <v/>
      </c>
    </row>
    <row r="10400" spans="1:11" ht="22.5" x14ac:dyDescent="0.2">
      <c r="A10400" s="1" t="str">
        <f t="shared" si="163"/>
        <v>SINAPI 90441</v>
      </c>
      <c r="B10400" s="3" t="s">
        <v>21527</v>
      </c>
      <c r="C10400" s="3" t="s">
        <v>11642</v>
      </c>
      <c r="D10400" s="2" t="s">
        <v>18628</v>
      </c>
      <c r="E10400" s="3" t="s">
        <v>20622</v>
      </c>
      <c r="F10400" s="67" t="s">
        <v>35651</v>
      </c>
      <c r="G10400" s="67" t="s">
        <v>37197</v>
      </c>
      <c r="I10400" s="3" t="s">
        <v>6298</v>
      </c>
      <c r="J10400" s="3" t="str">
        <f>IF($B10400="SINAPI",IF(ISNUMBER(MATCH(Banco!$C10400,Analitico!$A:$A,0)),INDEX(Analitico!E:E,MATCH(Banco!$C10400,Analitico!$A:$A,0))&amp;"%",""),"")</f>
        <v/>
      </c>
      <c r="K10400" s="3" t="str">
        <f>IF($B10400="SINAPI",IF(ISNUMBER(MATCH(Banco!$C10400,Analitico!$A:$A,0)),INDEX(Analitico!F:F,MATCH(Banco!$C10400,Analitico!$A:$A,0))&amp;"%",""),"")</f>
        <v/>
      </c>
    </row>
    <row r="10401" spans="1:11" ht="22.5" x14ac:dyDescent="0.2">
      <c r="A10401" s="1" t="str">
        <f t="shared" si="163"/>
        <v>SINAPI 90443</v>
      </c>
      <c r="B10401" s="3" t="s">
        <v>21527</v>
      </c>
      <c r="C10401" s="3" t="s">
        <v>11643</v>
      </c>
      <c r="D10401" s="2" t="s">
        <v>18629</v>
      </c>
      <c r="E10401" s="3" t="s">
        <v>20621</v>
      </c>
      <c r="F10401" s="67" t="s">
        <v>4502</v>
      </c>
      <c r="G10401" s="67" t="s">
        <v>4948</v>
      </c>
      <c r="I10401" s="3" t="s">
        <v>6298</v>
      </c>
      <c r="J10401" s="3" t="str">
        <f>IF($B10401="SINAPI",IF(ISNUMBER(MATCH(Banco!$C10401,Analitico!$A:$A,0)),INDEX(Analitico!E:E,MATCH(Banco!$C10401,Analitico!$A:$A,0))&amp;"%",""),"")</f>
        <v/>
      </c>
      <c r="K10401" s="3" t="str">
        <f>IF($B10401="SINAPI",IF(ISNUMBER(MATCH(Banco!$C10401,Analitico!$A:$A,0)),INDEX(Analitico!F:F,MATCH(Banco!$C10401,Analitico!$A:$A,0))&amp;"%",""),"")</f>
        <v/>
      </c>
    </row>
    <row r="10402" spans="1:11" ht="22.5" x14ac:dyDescent="0.2">
      <c r="A10402" s="1" t="str">
        <f t="shared" si="163"/>
        <v>SINAPI 90444</v>
      </c>
      <c r="B10402" s="3" t="s">
        <v>21527</v>
      </c>
      <c r="C10402" s="3" t="s">
        <v>11644</v>
      </c>
      <c r="D10402" s="2" t="s">
        <v>18630</v>
      </c>
      <c r="E10402" s="3" t="s">
        <v>20621</v>
      </c>
      <c r="F10402" s="67" t="s">
        <v>5561</v>
      </c>
      <c r="G10402" s="67" t="s">
        <v>34294</v>
      </c>
      <c r="I10402" s="3" t="s">
        <v>6298</v>
      </c>
      <c r="J10402" s="3" t="str">
        <f>IF($B10402="SINAPI",IF(ISNUMBER(MATCH(Banco!$C10402,Analitico!$A:$A,0)),INDEX(Analitico!E:E,MATCH(Banco!$C10402,Analitico!$A:$A,0))&amp;"%",""),"")</f>
        <v/>
      </c>
      <c r="K10402" s="3" t="str">
        <f>IF($B10402="SINAPI",IF(ISNUMBER(MATCH(Banco!$C10402,Analitico!$A:$A,0)),INDEX(Analitico!F:F,MATCH(Banco!$C10402,Analitico!$A:$A,0))&amp;"%",""),"")</f>
        <v/>
      </c>
    </row>
    <row r="10403" spans="1:11" ht="22.5" x14ac:dyDescent="0.2">
      <c r="A10403" s="1" t="str">
        <f t="shared" ref="A10403:A10466" si="164">CONCATENAR</f>
        <v>SINAPI 90445</v>
      </c>
      <c r="B10403" s="3" t="s">
        <v>21527</v>
      </c>
      <c r="C10403" s="3" t="s">
        <v>11645</v>
      </c>
      <c r="D10403" s="2" t="s">
        <v>18631</v>
      </c>
      <c r="E10403" s="3" t="s">
        <v>20621</v>
      </c>
      <c r="F10403" s="67" t="s">
        <v>34502</v>
      </c>
      <c r="G10403" s="67" t="s">
        <v>31783</v>
      </c>
      <c r="I10403" s="3" t="s">
        <v>6298</v>
      </c>
      <c r="J10403" s="3" t="str">
        <f>IF($B10403="SINAPI",IF(ISNUMBER(MATCH(Banco!$C10403,Analitico!$A:$A,0)),INDEX(Analitico!E:E,MATCH(Banco!$C10403,Analitico!$A:$A,0))&amp;"%",""),"")</f>
        <v/>
      </c>
      <c r="K10403" s="3" t="str">
        <f>IF($B10403="SINAPI",IF(ISNUMBER(MATCH(Banco!$C10403,Analitico!$A:$A,0)),INDEX(Analitico!F:F,MATCH(Banco!$C10403,Analitico!$A:$A,0))&amp;"%",""),"")</f>
        <v/>
      </c>
    </row>
    <row r="10404" spans="1:11" ht="22.5" x14ac:dyDescent="0.2">
      <c r="A10404" s="1" t="str">
        <f t="shared" si="164"/>
        <v>SINAPI 90446</v>
      </c>
      <c r="B10404" s="3" t="s">
        <v>21527</v>
      </c>
      <c r="C10404" s="3" t="s">
        <v>11646</v>
      </c>
      <c r="D10404" s="2" t="s">
        <v>18632</v>
      </c>
      <c r="E10404" s="3" t="s">
        <v>20621</v>
      </c>
      <c r="F10404" s="67" t="s">
        <v>5891</v>
      </c>
      <c r="G10404" s="67" t="s">
        <v>5043</v>
      </c>
      <c r="I10404" s="3" t="s">
        <v>6298</v>
      </c>
      <c r="J10404" s="3" t="str">
        <f>IF($B10404="SINAPI",IF(ISNUMBER(MATCH(Banco!$C10404,Analitico!$A:$A,0)),INDEX(Analitico!E:E,MATCH(Banco!$C10404,Analitico!$A:$A,0))&amp;"%",""),"")</f>
        <v/>
      </c>
      <c r="K10404" s="3" t="str">
        <f>IF($B10404="SINAPI",IF(ISNUMBER(MATCH(Banco!$C10404,Analitico!$A:$A,0)),INDEX(Analitico!F:F,MATCH(Banco!$C10404,Analitico!$A:$A,0))&amp;"%",""),"")</f>
        <v/>
      </c>
    </row>
    <row r="10405" spans="1:11" x14ac:dyDescent="0.2">
      <c r="A10405" s="1" t="str">
        <f t="shared" si="164"/>
        <v>SINAPI 90447</v>
      </c>
      <c r="B10405" s="3" t="s">
        <v>21527</v>
      </c>
      <c r="C10405" s="3" t="s">
        <v>11647</v>
      </c>
      <c r="D10405" s="2" t="s">
        <v>18633</v>
      </c>
      <c r="E10405" s="3" t="s">
        <v>20621</v>
      </c>
      <c r="F10405" s="67" t="s">
        <v>4549</v>
      </c>
      <c r="G10405" s="67" t="s">
        <v>5286</v>
      </c>
      <c r="I10405" s="3" t="s">
        <v>6298</v>
      </c>
      <c r="J10405" s="3" t="str">
        <f>IF($B10405="SINAPI",IF(ISNUMBER(MATCH(Banco!$C10405,Analitico!$A:$A,0)),INDEX(Analitico!E:E,MATCH(Banco!$C10405,Analitico!$A:$A,0))&amp;"%",""),"")</f>
        <v/>
      </c>
      <c r="K10405" s="3" t="str">
        <f>IF($B10405="SINAPI",IF(ISNUMBER(MATCH(Banco!$C10405,Analitico!$A:$A,0)),INDEX(Analitico!F:F,MATCH(Banco!$C10405,Analitico!$A:$A,0))&amp;"%",""),"")</f>
        <v/>
      </c>
    </row>
    <row r="10406" spans="1:11" ht="22.5" x14ac:dyDescent="0.2">
      <c r="A10406" s="1" t="str">
        <f t="shared" si="164"/>
        <v>SINAPI 90451</v>
      </c>
      <c r="B10406" s="3" t="s">
        <v>21527</v>
      </c>
      <c r="C10406" s="3" t="s">
        <v>11648</v>
      </c>
      <c r="D10406" s="2" t="s">
        <v>18634</v>
      </c>
      <c r="E10406" s="3" t="s">
        <v>20622</v>
      </c>
      <c r="F10406" s="67" t="s">
        <v>21355</v>
      </c>
      <c r="G10406" s="67" t="s">
        <v>5657</v>
      </c>
      <c r="I10406" s="3" t="s">
        <v>6298</v>
      </c>
      <c r="J10406" s="3" t="str">
        <f>IF($B10406="SINAPI",IF(ISNUMBER(MATCH(Banco!$C10406,Analitico!$A:$A,0)),INDEX(Analitico!E:E,MATCH(Banco!$C10406,Analitico!$A:$A,0))&amp;"%",""),"")</f>
        <v/>
      </c>
      <c r="K10406" s="3" t="str">
        <f>IF($B10406="SINAPI",IF(ISNUMBER(MATCH(Banco!$C10406,Analitico!$A:$A,0)),INDEX(Analitico!F:F,MATCH(Banco!$C10406,Analitico!$A:$A,0))&amp;"%",""),"")</f>
        <v/>
      </c>
    </row>
    <row r="10407" spans="1:11" ht="22.5" x14ac:dyDescent="0.2">
      <c r="A10407" s="1" t="str">
        <f t="shared" si="164"/>
        <v>SINAPI 90452</v>
      </c>
      <c r="B10407" s="3" t="s">
        <v>21527</v>
      </c>
      <c r="C10407" s="3" t="s">
        <v>11649</v>
      </c>
      <c r="D10407" s="2" t="s">
        <v>18635</v>
      </c>
      <c r="E10407" s="3" t="s">
        <v>20622</v>
      </c>
      <c r="F10407" s="67" t="s">
        <v>5912</v>
      </c>
      <c r="G10407" s="67" t="s">
        <v>5154</v>
      </c>
      <c r="I10407" s="3" t="s">
        <v>6298</v>
      </c>
      <c r="J10407" s="3" t="str">
        <f>IF($B10407="SINAPI",IF(ISNUMBER(MATCH(Banco!$C10407,Analitico!$A:$A,0)),INDEX(Analitico!E:E,MATCH(Banco!$C10407,Analitico!$A:$A,0))&amp;"%",""),"")</f>
        <v/>
      </c>
      <c r="K10407" s="3" t="str">
        <f>IF($B10407="SINAPI",IF(ISNUMBER(MATCH(Banco!$C10407,Analitico!$A:$A,0)),INDEX(Analitico!F:F,MATCH(Banco!$C10407,Analitico!$A:$A,0))&amp;"%",""),"")</f>
        <v/>
      </c>
    </row>
    <row r="10408" spans="1:11" ht="22.5" x14ac:dyDescent="0.2">
      <c r="A10408" s="1" t="str">
        <f t="shared" si="164"/>
        <v>SINAPI 90453</v>
      </c>
      <c r="B10408" s="3" t="s">
        <v>21527</v>
      </c>
      <c r="C10408" s="3" t="s">
        <v>11650</v>
      </c>
      <c r="D10408" s="2" t="s">
        <v>18636</v>
      </c>
      <c r="E10408" s="3" t="s">
        <v>20622</v>
      </c>
      <c r="F10408" s="67" t="s">
        <v>5578</v>
      </c>
      <c r="G10408" s="67" t="s">
        <v>32019</v>
      </c>
      <c r="I10408" s="3" t="s">
        <v>6298</v>
      </c>
      <c r="J10408" s="3" t="str">
        <f>IF($B10408="SINAPI",IF(ISNUMBER(MATCH(Banco!$C10408,Analitico!$A:$A,0)),INDEX(Analitico!E:E,MATCH(Banco!$C10408,Analitico!$A:$A,0))&amp;"%",""),"")</f>
        <v/>
      </c>
      <c r="K10408" s="3" t="str">
        <f>IF($B10408="SINAPI",IF(ISNUMBER(MATCH(Banco!$C10408,Analitico!$A:$A,0)),INDEX(Analitico!F:F,MATCH(Banco!$C10408,Analitico!$A:$A,0))&amp;"%",""),"")</f>
        <v/>
      </c>
    </row>
    <row r="10409" spans="1:11" ht="22.5" x14ac:dyDescent="0.2">
      <c r="A10409" s="1" t="str">
        <f t="shared" si="164"/>
        <v>SINAPI 90454</v>
      </c>
      <c r="B10409" s="3" t="s">
        <v>21527</v>
      </c>
      <c r="C10409" s="3" t="s">
        <v>11651</v>
      </c>
      <c r="D10409" s="2" t="s">
        <v>18637</v>
      </c>
      <c r="E10409" s="3" t="s">
        <v>20622</v>
      </c>
      <c r="F10409" s="67" t="s">
        <v>5720</v>
      </c>
      <c r="G10409" s="67" t="s">
        <v>5451</v>
      </c>
      <c r="I10409" s="3" t="s">
        <v>6298</v>
      </c>
      <c r="J10409" s="3" t="str">
        <f>IF($B10409="SINAPI",IF(ISNUMBER(MATCH(Banco!$C10409,Analitico!$A:$A,0)),INDEX(Analitico!E:E,MATCH(Banco!$C10409,Analitico!$A:$A,0))&amp;"%",""),"")</f>
        <v/>
      </c>
      <c r="K10409" s="3" t="str">
        <f>IF($B10409="SINAPI",IF(ISNUMBER(MATCH(Banco!$C10409,Analitico!$A:$A,0)),INDEX(Analitico!F:F,MATCH(Banco!$C10409,Analitico!$A:$A,0))&amp;"%",""),"")</f>
        <v/>
      </c>
    </row>
    <row r="10410" spans="1:11" ht="22.5" x14ac:dyDescent="0.2">
      <c r="A10410" s="1" t="str">
        <f t="shared" si="164"/>
        <v>SINAPI 90455</v>
      </c>
      <c r="B10410" s="3" t="s">
        <v>21527</v>
      </c>
      <c r="C10410" s="3" t="s">
        <v>11652</v>
      </c>
      <c r="D10410" s="2" t="s">
        <v>18638</v>
      </c>
      <c r="E10410" s="3" t="s">
        <v>20622</v>
      </c>
      <c r="F10410" s="67" t="s">
        <v>5097</v>
      </c>
      <c r="G10410" s="67" t="s">
        <v>6089</v>
      </c>
      <c r="I10410" s="3" t="s">
        <v>6298</v>
      </c>
      <c r="J10410" s="3" t="str">
        <f>IF($B10410="SINAPI",IF(ISNUMBER(MATCH(Banco!$C10410,Analitico!$A:$A,0)),INDEX(Analitico!E:E,MATCH(Banco!$C10410,Analitico!$A:$A,0))&amp;"%",""),"")</f>
        <v/>
      </c>
      <c r="K10410" s="3" t="str">
        <f>IF($B10410="SINAPI",IF(ISNUMBER(MATCH(Banco!$C10410,Analitico!$A:$A,0)),INDEX(Analitico!F:F,MATCH(Banco!$C10410,Analitico!$A:$A,0))&amp;"%",""),"")</f>
        <v/>
      </c>
    </row>
    <row r="10411" spans="1:11" x14ac:dyDescent="0.2">
      <c r="A10411" s="1" t="str">
        <f t="shared" si="164"/>
        <v>SINAPI 90456</v>
      </c>
      <c r="B10411" s="3" t="s">
        <v>21527</v>
      </c>
      <c r="C10411" s="3" t="s">
        <v>11653</v>
      </c>
      <c r="D10411" s="2" t="s">
        <v>18639</v>
      </c>
      <c r="E10411" s="3" t="s">
        <v>20622</v>
      </c>
      <c r="F10411" s="67" t="s">
        <v>4893</v>
      </c>
      <c r="G10411" s="67" t="s">
        <v>5943</v>
      </c>
      <c r="I10411" s="3" t="s">
        <v>6298</v>
      </c>
      <c r="J10411" s="3" t="str">
        <f>IF($B10411="SINAPI",IF(ISNUMBER(MATCH(Banco!$C10411,Analitico!$A:$A,0)),INDEX(Analitico!E:E,MATCH(Banco!$C10411,Analitico!$A:$A,0))&amp;"%",""),"")</f>
        <v/>
      </c>
      <c r="K10411" s="3" t="str">
        <f>IF($B10411="SINAPI",IF(ISNUMBER(MATCH(Banco!$C10411,Analitico!$A:$A,0)),INDEX(Analitico!F:F,MATCH(Banco!$C10411,Analitico!$A:$A,0))&amp;"%",""),"")</f>
        <v/>
      </c>
    </row>
    <row r="10412" spans="1:11" x14ac:dyDescent="0.2">
      <c r="A10412" s="1" t="str">
        <f t="shared" si="164"/>
        <v>SINAPI 90457</v>
      </c>
      <c r="B10412" s="3" t="s">
        <v>21527</v>
      </c>
      <c r="C10412" s="3" t="s">
        <v>11654</v>
      </c>
      <c r="D10412" s="2" t="s">
        <v>18640</v>
      </c>
      <c r="E10412" s="3" t="s">
        <v>20622</v>
      </c>
      <c r="F10412" s="67" t="s">
        <v>20919</v>
      </c>
      <c r="G10412" s="67" t="s">
        <v>20980</v>
      </c>
      <c r="I10412" s="3" t="s">
        <v>6298</v>
      </c>
      <c r="J10412" s="3" t="str">
        <f>IF($B10412="SINAPI",IF(ISNUMBER(MATCH(Banco!$C10412,Analitico!$A:$A,0)),INDEX(Analitico!E:E,MATCH(Banco!$C10412,Analitico!$A:$A,0))&amp;"%",""),"")</f>
        <v/>
      </c>
      <c r="K10412" s="3" t="str">
        <f>IF($B10412="SINAPI",IF(ISNUMBER(MATCH(Banco!$C10412,Analitico!$A:$A,0)),INDEX(Analitico!F:F,MATCH(Banco!$C10412,Analitico!$A:$A,0))&amp;"%",""),"")</f>
        <v/>
      </c>
    </row>
    <row r="10413" spans="1:11" x14ac:dyDescent="0.2">
      <c r="A10413" s="1" t="str">
        <f t="shared" si="164"/>
        <v>SINAPI 90458</v>
      </c>
      <c r="B10413" s="3" t="s">
        <v>21527</v>
      </c>
      <c r="C10413" s="3" t="s">
        <v>11655</v>
      </c>
      <c r="D10413" s="2" t="s">
        <v>18641</v>
      </c>
      <c r="E10413" s="3" t="s">
        <v>20622</v>
      </c>
      <c r="F10413" s="67" t="s">
        <v>30120</v>
      </c>
      <c r="G10413" s="67" t="s">
        <v>21706</v>
      </c>
      <c r="I10413" s="3" t="s">
        <v>6298</v>
      </c>
      <c r="J10413" s="3" t="str">
        <f>IF($B10413="SINAPI",IF(ISNUMBER(MATCH(Banco!$C10413,Analitico!$A:$A,0)),INDEX(Analitico!E:E,MATCH(Banco!$C10413,Analitico!$A:$A,0))&amp;"%",""),"")</f>
        <v/>
      </c>
      <c r="K10413" s="3" t="str">
        <f>IF($B10413="SINAPI",IF(ISNUMBER(MATCH(Banco!$C10413,Analitico!$A:$A,0)),INDEX(Analitico!F:F,MATCH(Banco!$C10413,Analitico!$A:$A,0))&amp;"%",""),"")</f>
        <v/>
      </c>
    </row>
    <row r="10414" spans="1:11" x14ac:dyDescent="0.2">
      <c r="A10414" s="1" t="str">
        <f t="shared" si="164"/>
        <v>SINAPI 90459</v>
      </c>
      <c r="B10414" s="3" t="s">
        <v>21527</v>
      </c>
      <c r="C10414" s="3" t="s">
        <v>11656</v>
      </c>
      <c r="D10414" s="2" t="s">
        <v>18642</v>
      </c>
      <c r="E10414" s="3" t="s">
        <v>20622</v>
      </c>
      <c r="F10414" s="67" t="s">
        <v>20651</v>
      </c>
      <c r="G10414" s="67" t="s">
        <v>20968</v>
      </c>
      <c r="I10414" s="3" t="s">
        <v>6298</v>
      </c>
      <c r="J10414" s="3" t="str">
        <f>IF($B10414="SINAPI",IF(ISNUMBER(MATCH(Banco!$C10414,Analitico!$A:$A,0)),INDEX(Analitico!E:E,MATCH(Banco!$C10414,Analitico!$A:$A,0))&amp;"%",""),"")</f>
        <v/>
      </c>
      <c r="K10414" s="3" t="str">
        <f>IF($B10414="SINAPI",IF(ISNUMBER(MATCH(Banco!$C10414,Analitico!$A:$A,0)),INDEX(Analitico!F:F,MATCH(Banco!$C10414,Analitico!$A:$A,0))&amp;"%",""),"")</f>
        <v/>
      </c>
    </row>
    <row r="10415" spans="1:11" ht="22.5" x14ac:dyDescent="0.2">
      <c r="A10415" s="1" t="str">
        <f t="shared" si="164"/>
        <v>SINAPI 90460</v>
      </c>
      <c r="B10415" s="3" t="s">
        <v>21527</v>
      </c>
      <c r="C10415" s="3" t="s">
        <v>11657</v>
      </c>
      <c r="D10415" s="2" t="s">
        <v>18643</v>
      </c>
      <c r="E10415" s="3" t="s">
        <v>20621</v>
      </c>
      <c r="F10415" s="67" t="s">
        <v>21788</v>
      </c>
      <c r="G10415" s="67" t="s">
        <v>4638</v>
      </c>
      <c r="I10415" s="3" t="s">
        <v>6300</v>
      </c>
      <c r="J10415" s="3" t="str">
        <f>IF($B10415="SINAPI",IF(ISNUMBER(MATCH(Banco!$C10415,Analitico!$A:$A,0)),INDEX(Analitico!E:E,MATCH(Banco!$C10415,Analitico!$A:$A,0))&amp;"%",""),"")</f>
        <v/>
      </c>
      <c r="K10415" s="3" t="str">
        <f>IF($B10415="SINAPI",IF(ISNUMBER(MATCH(Banco!$C10415,Analitico!$A:$A,0)),INDEX(Analitico!F:F,MATCH(Banco!$C10415,Analitico!$A:$A,0))&amp;"%",""),"")</f>
        <v/>
      </c>
    </row>
    <row r="10416" spans="1:11" ht="22.5" x14ac:dyDescent="0.2">
      <c r="A10416" s="1" t="str">
        <f t="shared" si="164"/>
        <v>SINAPI 90461</v>
      </c>
      <c r="B10416" s="3" t="s">
        <v>21527</v>
      </c>
      <c r="C10416" s="3" t="s">
        <v>11658</v>
      </c>
      <c r="D10416" s="2" t="s">
        <v>18644</v>
      </c>
      <c r="E10416" s="3" t="s">
        <v>20621</v>
      </c>
      <c r="F10416" s="67" t="s">
        <v>40000</v>
      </c>
      <c r="G10416" s="67" t="s">
        <v>5573</v>
      </c>
      <c r="I10416" s="3" t="s">
        <v>6300</v>
      </c>
      <c r="J10416" s="3" t="str">
        <f>IF($B10416="SINAPI",IF(ISNUMBER(MATCH(Banco!$C10416,Analitico!$A:$A,0)),INDEX(Analitico!E:E,MATCH(Banco!$C10416,Analitico!$A:$A,0))&amp;"%",""),"")</f>
        <v/>
      </c>
      <c r="K10416" s="3" t="str">
        <f>IF($B10416="SINAPI",IF(ISNUMBER(MATCH(Banco!$C10416,Analitico!$A:$A,0)),INDEX(Analitico!F:F,MATCH(Banco!$C10416,Analitico!$A:$A,0))&amp;"%",""),"")</f>
        <v/>
      </c>
    </row>
    <row r="10417" spans="1:11" ht="22.5" x14ac:dyDescent="0.2">
      <c r="A10417" s="1" t="str">
        <f t="shared" si="164"/>
        <v>SINAPI 90462</v>
      </c>
      <c r="B10417" s="3" t="s">
        <v>21527</v>
      </c>
      <c r="C10417" s="3" t="s">
        <v>11659</v>
      </c>
      <c r="D10417" s="2" t="s">
        <v>18645</v>
      </c>
      <c r="E10417" s="3" t="s">
        <v>20621</v>
      </c>
      <c r="F10417" s="67" t="s">
        <v>34167</v>
      </c>
      <c r="G10417" s="67" t="s">
        <v>4679</v>
      </c>
      <c r="I10417" s="3" t="s">
        <v>6300</v>
      </c>
      <c r="J10417" s="3" t="str">
        <f>IF($B10417="SINAPI",IF(ISNUMBER(MATCH(Banco!$C10417,Analitico!$A:$A,0)),INDEX(Analitico!E:E,MATCH(Banco!$C10417,Analitico!$A:$A,0))&amp;"%",""),"")</f>
        <v/>
      </c>
      <c r="K10417" s="3" t="str">
        <f>IF($B10417="SINAPI",IF(ISNUMBER(MATCH(Banco!$C10417,Analitico!$A:$A,0)),INDEX(Analitico!F:F,MATCH(Banco!$C10417,Analitico!$A:$A,0))&amp;"%",""),"")</f>
        <v/>
      </c>
    </row>
    <row r="10418" spans="1:11" ht="22.5" x14ac:dyDescent="0.2">
      <c r="A10418" s="1" t="str">
        <f t="shared" si="164"/>
        <v>SINAPI 90463</v>
      </c>
      <c r="B10418" s="3" t="s">
        <v>21527</v>
      </c>
      <c r="C10418" s="3" t="s">
        <v>11660</v>
      </c>
      <c r="D10418" s="2" t="s">
        <v>18646</v>
      </c>
      <c r="E10418" s="3" t="s">
        <v>20621</v>
      </c>
      <c r="F10418" s="67" t="s">
        <v>4780</v>
      </c>
      <c r="G10418" s="67" t="s">
        <v>6249</v>
      </c>
      <c r="I10418" s="3" t="s">
        <v>6300</v>
      </c>
      <c r="J10418" s="3" t="str">
        <f>IF($B10418="SINAPI",IF(ISNUMBER(MATCH(Banco!$C10418,Analitico!$A:$A,0)),INDEX(Analitico!E:E,MATCH(Banco!$C10418,Analitico!$A:$A,0))&amp;"%",""),"")</f>
        <v/>
      </c>
      <c r="K10418" s="3" t="str">
        <f>IF($B10418="SINAPI",IF(ISNUMBER(MATCH(Banco!$C10418,Analitico!$A:$A,0)),INDEX(Analitico!F:F,MATCH(Banco!$C10418,Analitico!$A:$A,0))&amp;"%",""),"")</f>
        <v/>
      </c>
    </row>
    <row r="10419" spans="1:11" ht="22.5" x14ac:dyDescent="0.2">
      <c r="A10419" s="1" t="str">
        <f t="shared" si="164"/>
        <v>SINAPI 90466</v>
      </c>
      <c r="B10419" s="3" t="s">
        <v>21527</v>
      </c>
      <c r="C10419" s="3" t="s">
        <v>11661</v>
      </c>
      <c r="D10419" s="2" t="s">
        <v>18647</v>
      </c>
      <c r="E10419" s="3" t="s">
        <v>20621</v>
      </c>
      <c r="F10419" s="67" t="s">
        <v>29814</v>
      </c>
      <c r="G10419" s="67" t="s">
        <v>21293</v>
      </c>
      <c r="I10419" s="3" t="s">
        <v>6298</v>
      </c>
      <c r="J10419" s="3" t="str">
        <f>IF($B10419="SINAPI",IF(ISNUMBER(MATCH(Banco!$C10419,Analitico!$A:$A,0)),INDEX(Analitico!E:E,MATCH(Banco!$C10419,Analitico!$A:$A,0))&amp;"%",""),"")</f>
        <v/>
      </c>
      <c r="K10419" s="3" t="str">
        <f>IF($B10419="SINAPI",IF(ISNUMBER(MATCH(Banco!$C10419,Analitico!$A:$A,0)),INDEX(Analitico!F:F,MATCH(Banco!$C10419,Analitico!$A:$A,0))&amp;"%",""),"")</f>
        <v/>
      </c>
    </row>
    <row r="10420" spans="1:11" ht="22.5" x14ac:dyDescent="0.2">
      <c r="A10420" s="1" t="str">
        <f t="shared" si="164"/>
        <v>SINAPI 90467</v>
      </c>
      <c r="B10420" s="3" t="s">
        <v>21527</v>
      </c>
      <c r="C10420" s="3" t="s">
        <v>11662</v>
      </c>
      <c r="D10420" s="2" t="s">
        <v>18648</v>
      </c>
      <c r="E10420" s="3" t="s">
        <v>20621</v>
      </c>
      <c r="F10420" s="67" t="s">
        <v>21638</v>
      </c>
      <c r="G10420" s="67" t="s">
        <v>21388</v>
      </c>
      <c r="I10420" s="3" t="s">
        <v>6298</v>
      </c>
      <c r="J10420" s="3" t="str">
        <f>IF($B10420="SINAPI",IF(ISNUMBER(MATCH(Banco!$C10420,Analitico!$A:$A,0)),INDEX(Analitico!E:E,MATCH(Banco!$C10420,Analitico!$A:$A,0))&amp;"%",""),"")</f>
        <v/>
      </c>
      <c r="K10420" s="3" t="str">
        <f>IF($B10420="SINAPI",IF(ISNUMBER(MATCH(Banco!$C10420,Analitico!$A:$A,0)),INDEX(Analitico!F:F,MATCH(Banco!$C10420,Analitico!$A:$A,0))&amp;"%",""),"")</f>
        <v/>
      </c>
    </row>
    <row r="10421" spans="1:11" ht="22.5" x14ac:dyDescent="0.2">
      <c r="A10421" s="1" t="str">
        <f t="shared" si="164"/>
        <v>SINAPI 90468</v>
      </c>
      <c r="B10421" s="3" t="s">
        <v>21527</v>
      </c>
      <c r="C10421" s="3" t="s">
        <v>11663</v>
      </c>
      <c r="D10421" s="2" t="s">
        <v>18649</v>
      </c>
      <c r="E10421" s="3" t="s">
        <v>20621</v>
      </c>
      <c r="F10421" s="67" t="s">
        <v>33149</v>
      </c>
      <c r="G10421" s="67" t="s">
        <v>36914</v>
      </c>
      <c r="I10421" s="3" t="s">
        <v>6298</v>
      </c>
      <c r="J10421" s="3" t="str">
        <f>IF($B10421="SINAPI",IF(ISNUMBER(MATCH(Banco!$C10421,Analitico!$A:$A,0)),INDEX(Analitico!E:E,MATCH(Banco!$C10421,Analitico!$A:$A,0))&amp;"%",""),"")</f>
        <v/>
      </c>
      <c r="K10421" s="3" t="str">
        <f>IF($B10421="SINAPI",IF(ISNUMBER(MATCH(Banco!$C10421,Analitico!$A:$A,0)),INDEX(Analitico!F:F,MATCH(Banco!$C10421,Analitico!$A:$A,0))&amp;"%",""),"")</f>
        <v/>
      </c>
    </row>
    <row r="10422" spans="1:11" ht="22.5" x14ac:dyDescent="0.2">
      <c r="A10422" s="1" t="str">
        <f t="shared" si="164"/>
        <v>SINAPI 90469</v>
      </c>
      <c r="B10422" s="3" t="s">
        <v>21527</v>
      </c>
      <c r="C10422" s="3" t="s">
        <v>11664</v>
      </c>
      <c r="D10422" s="2" t="s">
        <v>18650</v>
      </c>
      <c r="E10422" s="3" t="s">
        <v>20621</v>
      </c>
      <c r="F10422" s="67" t="s">
        <v>36573</v>
      </c>
      <c r="G10422" s="67" t="s">
        <v>5563</v>
      </c>
      <c r="I10422" s="3" t="s">
        <v>6298</v>
      </c>
      <c r="J10422" s="3" t="str">
        <f>IF($B10422="SINAPI",IF(ISNUMBER(MATCH(Banco!$C10422,Analitico!$A:$A,0)),INDEX(Analitico!E:E,MATCH(Banco!$C10422,Analitico!$A:$A,0))&amp;"%",""),"")</f>
        <v/>
      </c>
      <c r="K10422" s="3" t="str">
        <f>IF($B10422="SINAPI",IF(ISNUMBER(MATCH(Banco!$C10422,Analitico!$A:$A,0)),INDEX(Analitico!F:F,MATCH(Banco!$C10422,Analitico!$A:$A,0))&amp;"%",""),"")</f>
        <v/>
      </c>
    </row>
    <row r="10423" spans="1:11" ht="22.5" x14ac:dyDescent="0.2">
      <c r="A10423" s="1" t="str">
        <f t="shared" si="164"/>
        <v>SINAPI 90470</v>
      </c>
      <c r="B10423" s="3" t="s">
        <v>21527</v>
      </c>
      <c r="C10423" s="3" t="s">
        <v>11665</v>
      </c>
      <c r="D10423" s="2" t="s">
        <v>18651</v>
      </c>
      <c r="E10423" s="3" t="s">
        <v>20621</v>
      </c>
      <c r="F10423" s="67" t="s">
        <v>21824</v>
      </c>
      <c r="G10423" s="67" t="s">
        <v>4542</v>
      </c>
      <c r="I10423" s="3" t="s">
        <v>6298</v>
      </c>
      <c r="J10423" s="3" t="str">
        <f>IF($B10423="SINAPI",IF(ISNUMBER(MATCH(Banco!$C10423,Analitico!$A:$A,0)),INDEX(Analitico!E:E,MATCH(Banco!$C10423,Analitico!$A:$A,0))&amp;"%",""),"")</f>
        <v/>
      </c>
      <c r="K10423" s="3" t="str">
        <f>IF($B10423="SINAPI",IF(ISNUMBER(MATCH(Banco!$C10423,Analitico!$A:$A,0)),INDEX(Analitico!F:F,MATCH(Banco!$C10423,Analitico!$A:$A,0))&amp;"%",""),"")</f>
        <v/>
      </c>
    </row>
    <row r="10424" spans="1:11" ht="22.5" x14ac:dyDescent="0.2">
      <c r="A10424" s="1" t="str">
        <f t="shared" si="164"/>
        <v>SINAPI 91166</v>
      </c>
      <c r="B10424" s="3" t="s">
        <v>21527</v>
      </c>
      <c r="C10424" s="3" t="s">
        <v>11666</v>
      </c>
      <c r="D10424" s="2" t="s">
        <v>18652</v>
      </c>
      <c r="E10424" s="3" t="s">
        <v>20621</v>
      </c>
      <c r="F10424" s="67" t="s">
        <v>4984</v>
      </c>
      <c r="G10424" s="67" t="s">
        <v>4578</v>
      </c>
      <c r="I10424" s="3" t="s">
        <v>6298</v>
      </c>
      <c r="J10424" s="3" t="str">
        <f>IF($B10424="SINAPI",IF(ISNUMBER(MATCH(Banco!$C10424,Analitico!$A:$A,0)),INDEX(Analitico!E:E,MATCH(Banco!$C10424,Analitico!$A:$A,0))&amp;"%",""),"")</f>
        <v/>
      </c>
      <c r="K10424" s="3" t="str">
        <f>IF($B10424="SINAPI",IF(ISNUMBER(MATCH(Banco!$C10424,Analitico!$A:$A,0)),INDEX(Analitico!F:F,MATCH(Banco!$C10424,Analitico!$A:$A,0))&amp;"%",""),"")</f>
        <v/>
      </c>
    </row>
    <row r="10425" spans="1:11" ht="22.5" x14ac:dyDescent="0.2">
      <c r="A10425" s="1" t="str">
        <f t="shared" si="164"/>
        <v>SINAPI 91167</v>
      </c>
      <c r="B10425" s="3" t="s">
        <v>21527</v>
      </c>
      <c r="C10425" s="3" t="s">
        <v>11667</v>
      </c>
      <c r="D10425" s="2" t="s">
        <v>18653</v>
      </c>
      <c r="E10425" s="3" t="s">
        <v>20621</v>
      </c>
      <c r="F10425" s="67" t="s">
        <v>5511</v>
      </c>
      <c r="G10425" s="67" t="s">
        <v>5191</v>
      </c>
      <c r="I10425" s="3" t="s">
        <v>6298</v>
      </c>
      <c r="J10425" s="3" t="str">
        <f>IF($B10425="SINAPI",IF(ISNUMBER(MATCH(Banco!$C10425,Analitico!$A:$A,0)),INDEX(Analitico!E:E,MATCH(Banco!$C10425,Analitico!$A:$A,0))&amp;"%",""),"")</f>
        <v/>
      </c>
      <c r="K10425" s="3" t="str">
        <f>IF($B10425="SINAPI",IF(ISNUMBER(MATCH(Banco!$C10425,Analitico!$A:$A,0)),INDEX(Analitico!F:F,MATCH(Banco!$C10425,Analitico!$A:$A,0))&amp;"%",""),"")</f>
        <v/>
      </c>
    </row>
    <row r="10426" spans="1:11" ht="33.75" x14ac:dyDescent="0.2">
      <c r="A10426" s="1" t="str">
        <f t="shared" si="164"/>
        <v>SINAPI 91170</v>
      </c>
      <c r="B10426" s="3" t="s">
        <v>21527</v>
      </c>
      <c r="C10426" s="3" t="s">
        <v>11668</v>
      </c>
      <c r="D10426" s="2" t="s">
        <v>18654</v>
      </c>
      <c r="E10426" s="3" t="s">
        <v>20621</v>
      </c>
      <c r="F10426" s="67" t="s">
        <v>5511</v>
      </c>
      <c r="G10426" s="67" t="s">
        <v>5191</v>
      </c>
      <c r="I10426" s="3" t="s">
        <v>6298</v>
      </c>
      <c r="J10426" s="3" t="str">
        <f>IF($B10426="SINAPI",IF(ISNUMBER(MATCH(Banco!$C10426,Analitico!$A:$A,0)),INDEX(Analitico!E:E,MATCH(Banco!$C10426,Analitico!$A:$A,0))&amp;"%",""),"")</f>
        <v/>
      </c>
      <c r="K10426" s="3" t="str">
        <f>IF($B10426="SINAPI",IF(ISNUMBER(MATCH(Banco!$C10426,Analitico!$A:$A,0)),INDEX(Analitico!F:F,MATCH(Banco!$C10426,Analitico!$A:$A,0))&amp;"%",""),"")</f>
        <v/>
      </c>
    </row>
    <row r="10427" spans="1:11" ht="33.75" x14ac:dyDescent="0.2">
      <c r="A10427" s="1" t="str">
        <f t="shared" si="164"/>
        <v>SINAPI 91171</v>
      </c>
      <c r="B10427" s="3" t="s">
        <v>21527</v>
      </c>
      <c r="C10427" s="3" t="s">
        <v>11669</v>
      </c>
      <c r="D10427" s="2" t="s">
        <v>18655</v>
      </c>
      <c r="E10427" s="3" t="s">
        <v>20621</v>
      </c>
      <c r="F10427" s="67" t="s">
        <v>6224</v>
      </c>
      <c r="G10427" s="67" t="s">
        <v>21001</v>
      </c>
      <c r="I10427" s="3" t="s">
        <v>6298</v>
      </c>
      <c r="J10427" s="3" t="str">
        <f>IF($B10427="SINAPI",IF(ISNUMBER(MATCH(Banco!$C10427,Analitico!$A:$A,0)),INDEX(Analitico!E:E,MATCH(Banco!$C10427,Analitico!$A:$A,0))&amp;"%",""),"")</f>
        <v/>
      </c>
      <c r="K10427" s="3" t="str">
        <f>IF($B10427="SINAPI",IF(ISNUMBER(MATCH(Banco!$C10427,Analitico!$A:$A,0)),INDEX(Analitico!F:F,MATCH(Banco!$C10427,Analitico!$A:$A,0))&amp;"%",""),"")</f>
        <v/>
      </c>
    </row>
    <row r="10428" spans="1:11" ht="33.75" x14ac:dyDescent="0.2">
      <c r="A10428" s="1" t="str">
        <f t="shared" si="164"/>
        <v>SINAPI 91172</v>
      </c>
      <c r="B10428" s="3" t="s">
        <v>21527</v>
      </c>
      <c r="C10428" s="3" t="s">
        <v>11670</v>
      </c>
      <c r="D10428" s="2" t="s">
        <v>18656</v>
      </c>
      <c r="E10428" s="3" t="s">
        <v>20621</v>
      </c>
      <c r="F10428" s="67" t="s">
        <v>21190</v>
      </c>
      <c r="G10428" s="67" t="s">
        <v>29676</v>
      </c>
      <c r="I10428" s="3" t="s">
        <v>6298</v>
      </c>
      <c r="J10428" s="3" t="str">
        <f>IF($B10428="SINAPI",IF(ISNUMBER(MATCH(Banco!$C10428,Analitico!$A:$A,0)),INDEX(Analitico!E:E,MATCH(Banco!$C10428,Analitico!$A:$A,0))&amp;"%",""),"")</f>
        <v/>
      </c>
      <c r="K10428" s="3" t="str">
        <f>IF($B10428="SINAPI",IF(ISNUMBER(MATCH(Banco!$C10428,Analitico!$A:$A,0)),INDEX(Analitico!F:F,MATCH(Banco!$C10428,Analitico!$A:$A,0))&amp;"%",""),"")</f>
        <v/>
      </c>
    </row>
    <row r="10429" spans="1:11" ht="33.75" x14ac:dyDescent="0.2">
      <c r="A10429" s="1" t="str">
        <f t="shared" si="164"/>
        <v>SINAPI 91173</v>
      </c>
      <c r="B10429" s="3" t="s">
        <v>21527</v>
      </c>
      <c r="C10429" s="3" t="s">
        <v>11671</v>
      </c>
      <c r="D10429" s="2" t="s">
        <v>18657</v>
      </c>
      <c r="E10429" s="3" t="s">
        <v>20621</v>
      </c>
      <c r="F10429" s="67" t="s">
        <v>4468</v>
      </c>
      <c r="G10429" s="67" t="s">
        <v>5695</v>
      </c>
      <c r="I10429" s="3" t="s">
        <v>6298</v>
      </c>
      <c r="J10429" s="3" t="str">
        <f>IF($B10429="SINAPI",IF(ISNUMBER(MATCH(Banco!$C10429,Analitico!$A:$A,0)),INDEX(Analitico!E:E,MATCH(Banco!$C10429,Analitico!$A:$A,0))&amp;"%",""),"")</f>
        <v/>
      </c>
      <c r="K10429" s="3" t="str">
        <f>IF($B10429="SINAPI",IF(ISNUMBER(MATCH(Banco!$C10429,Analitico!$A:$A,0)),INDEX(Analitico!F:F,MATCH(Banco!$C10429,Analitico!$A:$A,0))&amp;"%",""),"")</f>
        <v/>
      </c>
    </row>
    <row r="10430" spans="1:11" ht="33.75" x14ac:dyDescent="0.2">
      <c r="A10430" s="1" t="str">
        <f t="shared" si="164"/>
        <v>SINAPI 91174</v>
      </c>
      <c r="B10430" s="3" t="s">
        <v>21527</v>
      </c>
      <c r="C10430" s="3" t="s">
        <v>11672</v>
      </c>
      <c r="D10430" s="2" t="s">
        <v>18658</v>
      </c>
      <c r="E10430" s="3" t="s">
        <v>20621</v>
      </c>
      <c r="F10430" s="67" t="s">
        <v>5708</v>
      </c>
      <c r="G10430" s="67" t="s">
        <v>21361</v>
      </c>
      <c r="I10430" s="3" t="s">
        <v>6298</v>
      </c>
      <c r="J10430" s="3" t="str">
        <f>IF($B10430="SINAPI",IF(ISNUMBER(MATCH(Banco!$C10430,Analitico!$A:$A,0)),INDEX(Analitico!E:E,MATCH(Banco!$C10430,Analitico!$A:$A,0))&amp;"%",""),"")</f>
        <v/>
      </c>
      <c r="K10430" s="3" t="str">
        <f>IF($B10430="SINAPI",IF(ISNUMBER(MATCH(Banco!$C10430,Analitico!$A:$A,0)),INDEX(Analitico!F:F,MATCH(Banco!$C10430,Analitico!$A:$A,0))&amp;"%",""),"")</f>
        <v/>
      </c>
    </row>
    <row r="10431" spans="1:11" ht="33.75" x14ac:dyDescent="0.2">
      <c r="A10431" s="1" t="str">
        <f t="shared" si="164"/>
        <v>SINAPI 91175</v>
      </c>
      <c r="B10431" s="3" t="s">
        <v>21527</v>
      </c>
      <c r="C10431" s="3" t="s">
        <v>11673</v>
      </c>
      <c r="D10431" s="2" t="s">
        <v>18659</v>
      </c>
      <c r="E10431" s="3" t="s">
        <v>20621</v>
      </c>
      <c r="F10431" s="67" t="s">
        <v>5807</v>
      </c>
      <c r="G10431" s="67" t="s">
        <v>6241</v>
      </c>
      <c r="I10431" s="3" t="s">
        <v>6298</v>
      </c>
      <c r="J10431" s="3" t="str">
        <f>IF($B10431="SINAPI",IF(ISNUMBER(MATCH(Banco!$C10431,Analitico!$A:$A,0)),INDEX(Analitico!E:E,MATCH(Banco!$C10431,Analitico!$A:$A,0))&amp;"%",""),"")</f>
        <v/>
      </c>
      <c r="K10431" s="3" t="str">
        <f>IF($B10431="SINAPI",IF(ISNUMBER(MATCH(Banco!$C10431,Analitico!$A:$A,0)),INDEX(Analitico!F:F,MATCH(Banco!$C10431,Analitico!$A:$A,0))&amp;"%",""),"")</f>
        <v/>
      </c>
    </row>
    <row r="10432" spans="1:11" ht="22.5" x14ac:dyDescent="0.2">
      <c r="A10432" s="1" t="str">
        <f t="shared" si="164"/>
        <v>SINAPI 91176</v>
      </c>
      <c r="B10432" s="3" t="s">
        <v>21527</v>
      </c>
      <c r="C10432" s="3" t="s">
        <v>11674</v>
      </c>
      <c r="D10432" s="2" t="s">
        <v>18660</v>
      </c>
      <c r="E10432" s="3" t="s">
        <v>20621</v>
      </c>
      <c r="F10432" s="67" t="s">
        <v>20989</v>
      </c>
      <c r="G10432" s="67" t="s">
        <v>5068</v>
      </c>
      <c r="I10432" s="3" t="s">
        <v>6298</v>
      </c>
      <c r="J10432" s="3" t="str">
        <f>IF($B10432="SINAPI",IF(ISNUMBER(MATCH(Banco!$C10432,Analitico!$A:$A,0)),INDEX(Analitico!E:E,MATCH(Banco!$C10432,Analitico!$A:$A,0))&amp;"%",""),"")</f>
        <v/>
      </c>
      <c r="K10432" s="3" t="str">
        <f>IF($B10432="SINAPI",IF(ISNUMBER(MATCH(Banco!$C10432,Analitico!$A:$A,0)),INDEX(Analitico!F:F,MATCH(Banco!$C10432,Analitico!$A:$A,0))&amp;"%",""),"")</f>
        <v/>
      </c>
    </row>
    <row r="10433" spans="1:11" ht="33.75" x14ac:dyDescent="0.2">
      <c r="A10433" s="1" t="str">
        <f t="shared" si="164"/>
        <v>SINAPI 91179</v>
      </c>
      <c r="B10433" s="3" t="s">
        <v>21527</v>
      </c>
      <c r="C10433" s="3" t="s">
        <v>11675</v>
      </c>
      <c r="D10433" s="2" t="s">
        <v>18661</v>
      </c>
      <c r="E10433" s="3" t="s">
        <v>20621</v>
      </c>
      <c r="F10433" s="67" t="s">
        <v>20989</v>
      </c>
      <c r="G10433" s="67" t="s">
        <v>5068</v>
      </c>
      <c r="I10433" s="3" t="s">
        <v>6298</v>
      </c>
      <c r="J10433" s="3" t="str">
        <f>IF($B10433="SINAPI",IF(ISNUMBER(MATCH(Banco!$C10433,Analitico!$A:$A,0)),INDEX(Analitico!E:E,MATCH(Banco!$C10433,Analitico!$A:$A,0))&amp;"%",""),"")</f>
        <v/>
      </c>
      <c r="K10433" s="3" t="str">
        <f>IF($B10433="SINAPI",IF(ISNUMBER(MATCH(Banco!$C10433,Analitico!$A:$A,0)),INDEX(Analitico!F:F,MATCH(Banco!$C10433,Analitico!$A:$A,0))&amp;"%",""),"")</f>
        <v/>
      </c>
    </row>
    <row r="10434" spans="1:11" ht="33.75" x14ac:dyDescent="0.2">
      <c r="A10434" s="1" t="str">
        <f t="shared" si="164"/>
        <v>SINAPI 91180</v>
      </c>
      <c r="B10434" s="3" t="s">
        <v>21527</v>
      </c>
      <c r="C10434" s="3" t="s">
        <v>11676</v>
      </c>
      <c r="D10434" s="2" t="s">
        <v>18662</v>
      </c>
      <c r="E10434" s="3" t="s">
        <v>20621</v>
      </c>
      <c r="F10434" s="67" t="s">
        <v>32050</v>
      </c>
      <c r="G10434" s="67" t="s">
        <v>5742</v>
      </c>
      <c r="I10434" s="3" t="s">
        <v>6298</v>
      </c>
      <c r="J10434" s="3" t="str">
        <f>IF($B10434="SINAPI",IF(ISNUMBER(MATCH(Banco!$C10434,Analitico!$A:$A,0)),INDEX(Analitico!E:E,MATCH(Banco!$C10434,Analitico!$A:$A,0))&amp;"%",""),"")</f>
        <v/>
      </c>
      <c r="K10434" s="3" t="str">
        <f>IF($B10434="SINAPI",IF(ISNUMBER(MATCH(Banco!$C10434,Analitico!$A:$A,0)),INDEX(Analitico!F:F,MATCH(Banco!$C10434,Analitico!$A:$A,0))&amp;"%",""),"")</f>
        <v/>
      </c>
    </row>
    <row r="10435" spans="1:11" ht="33.75" x14ac:dyDescent="0.2">
      <c r="A10435" s="1" t="str">
        <f t="shared" si="164"/>
        <v>SINAPI 91181</v>
      </c>
      <c r="B10435" s="3" t="s">
        <v>21527</v>
      </c>
      <c r="C10435" s="3" t="s">
        <v>11677</v>
      </c>
      <c r="D10435" s="2" t="s">
        <v>18663</v>
      </c>
      <c r="E10435" s="3" t="s">
        <v>20621</v>
      </c>
      <c r="F10435" s="67" t="s">
        <v>29490</v>
      </c>
      <c r="G10435" s="67" t="s">
        <v>20784</v>
      </c>
      <c r="I10435" s="3" t="s">
        <v>6298</v>
      </c>
      <c r="J10435" s="3" t="str">
        <f>IF($B10435="SINAPI",IF(ISNUMBER(MATCH(Banco!$C10435,Analitico!$A:$A,0)),INDEX(Analitico!E:E,MATCH(Banco!$C10435,Analitico!$A:$A,0))&amp;"%",""),"")</f>
        <v/>
      </c>
      <c r="K10435" s="3" t="str">
        <f>IF($B10435="SINAPI",IF(ISNUMBER(MATCH(Banco!$C10435,Analitico!$A:$A,0)),INDEX(Analitico!F:F,MATCH(Banco!$C10435,Analitico!$A:$A,0))&amp;"%",""),"")</f>
        <v/>
      </c>
    </row>
    <row r="10436" spans="1:11" ht="22.5" x14ac:dyDescent="0.2">
      <c r="A10436" s="1" t="str">
        <f t="shared" si="164"/>
        <v>SINAPI 91182</v>
      </c>
      <c r="B10436" s="3" t="s">
        <v>21527</v>
      </c>
      <c r="C10436" s="3" t="s">
        <v>11678</v>
      </c>
      <c r="D10436" s="2" t="s">
        <v>18664</v>
      </c>
      <c r="E10436" s="3" t="s">
        <v>20621</v>
      </c>
      <c r="F10436" s="67" t="s">
        <v>6252</v>
      </c>
      <c r="G10436" s="67" t="s">
        <v>21177</v>
      </c>
      <c r="I10436" s="3" t="s">
        <v>6298</v>
      </c>
      <c r="J10436" s="3" t="str">
        <f>IF($B10436="SINAPI",IF(ISNUMBER(MATCH(Banco!$C10436,Analitico!$A:$A,0)),INDEX(Analitico!E:E,MATCH(Banco!$C10436,Analitico!$A:$A,0))&amp;"%",""),"")</f>
        <v/>
      </c>
      <c r="K10436" s="3" t="str">
        <f>IF($B10436="SINAPI",IF(ISNUMBER(MATCH(Banco!$C10436,Analitico!$A:$A,0)),INDEX(Analitico!F:F,MATCH(Banco!$C10436,Analitico!$A:$A,0))&amp;"%",""),"")</f>
        <v/>
      </c>
    </row>
    <row r="10437" spans="1:11" ht="33.75" x14ac:dyDescent="0.2">
      <c r="A10437" s="1" t="str">
        <f t="shared" si="164"/>
        <v>SINAPI 91185</v>
      </c>
      <c r="B10437" s="3" t="s">
        <v>21527</v>
      </c>
      <c r="C10437" s="3" t="s">
        <v>11679</v>
      </c>
      <c r="D10437" s="2" t="s">
        <v>18665</v>
      </c>
      <c r="E10437" s="3" t="s">
        <v>20621</v>
      </c>
      <c r="F10437" s="67" t="s">
        <v>6252</v>
      </c>
      <c r="G10437" s="67" t="s">
        <v>21177</v>
      </c>
      <c r="I10437" s="3" t="s">
        <v>6298</v>
      </c>
      <c r="J10437" s="3" t="str">
        <f>IF($B10437="SINAPI",IF(ISNUMBER(MATCH(Banco!$C10437,Analitico!$A:$A,0)),INDEX(Analitico!E:E,MATCH(Banco!$C10437,Analitico!$A:$A,0))&amp;"%",""),"")</f>
        <v/>
      </c>
      <c r="K10437" s="3" t="str">
        <f>IF($B10437="SINAPI",IF(ISNUMBER(MATCH(Banco!$C10437,Analitico!$A:$A,0)),INDEX(Analitico!F:F,MATCH(Banco!$C10437,Analitico!$A:$A,0))&amp;"%",""),"")</f>
        <v/>
      </c>
    </row>
    <row r="10438" spans="1:11" ht="33.75" x14ac:dyDescent="0.2">
      <c r="A10438" s="1" t="str">
        <f t="shared" si="164"/>
        <v>SINAPI 91186</v>
      </c>
      <c r="B10438" s="3" t="s">
        <v>21527</v>
      </c>
      <c r="C10438" s="3" t="s">
        <v>11680</v>
      </c>
      <c r="D10438" s="2" t="s">
        <v>18666</v>
      </c>
      <c r="E10438" s="3" t="s">
        <v>20621</v>
      </c>
      <c r="F10438" s="67" t="s">
        <v>21487</v>
      </c>
      <c r="G10438" s="67" t="s">
        <v>21739</v>
      </c>
      <c r="I10438" s="3" t="s">
        <v>6298</v>
      </c>
      <c r="J10438" s="3" t="str">
        <f>IF($B10438="SINAPI",IF(ISNUMBER(MATCH(Banco!$C10438,Analitico!$A:$A,0)),INDEX(Analitico!E:E,MATCH(Banco!$C10438,Analitico!$A:$A,0))&amp;"%",""),"")</f>
        <v/>
      </c>
      <c r="K10438" s="3" t="str">
        <f>IF($B10438="SINAPI",IF(ISNUMBER(MATCH(Banco!$C10438,Analitico!$A:$A,0)),INDEX(Analitico!F:F,MATCH(Banco!$C10438,Analitico!$A:$A,0))&amp;"%",""),"")</f>
        <v/>
      </c>
    </row>
    <row r="10439" spans="1:11" ht="33.75" x14ac:dyDescent="0.2">
      <c r="A10439" s="1" t="str">
        <f t="shared" si="164"/>
        <v>SINAPI 91187</v>
      </c>
      <c r="B10439" s="3" t="s">
        <v>21527</v>
      </c>
      <c r="C10439" s="3" t="s">
        <v>11681</v>
      </c>
      <c r="D10439" s="2" t="s">
        <v>18667</v>
      </c>
      <c r="E10439" s="3" t="s">
        <v>20621</v>
      </c>
      <c r="F10439" s="67" t="s">
        <v>30121</v>
      </c>
      <c r="G10439" s="67" t="s">
        <v>21797</v>
      </c>
      <c r="I10439" s="3" t="s">
        <v>6298</v>
      </c>
      <c r="J10439" s="3" t="str">
        <f>IF($B10439="SINAPI",IF(ISNUMBER(MATCH(Banco!$C10439,Analitico!$A:$A,0)),INDEX(Analitico!E:E,MATCH(Banco!$C10439,Analitico!$A:$A,0))&amp;"%",""),"")</f>
        <v/>
      </c>
      <c r="K10439" s="3" t="str">
        <f>IF($B10439="SINAPI",IF(ISNUMBER(MATCH(Banco!$C10439,Analitico!$A:$A,0)),INDEX(Analitico!F:F,MATCH(Banco!$C10439,Analitico!$A:$A,0))&amp;"%",""),"")</f>
        <v/>
      </c>
    </row>
    <row r="10440" spans="1:11" ht="22.5" x14ac:dyDescent="0.2">
      <c r="A10440" s="1" t="str">
        <f t="shared" si="164"/>
        <v>SINAPI 91188</v>
      </c>
      <c r="B10440" s="3" t="s">
        <v>21527</v>
      </c>
      <c r="C10440" s="3" t="s">
        <v>11682</v>
      </c>
      <c r="D10440" s="2" t="s">
        <v>18668</v>
      </c>
      <c r="E10440" s="3" t="s">
        <v>20622</v>
      </c>
      <c r="F10440" s="67" t="s">
        <v>21848</v>
      </c>
      <c r="G10440" s="67" t="s">
        <v>20913</v>
      </c>
      <c r="I10440" s="3" t="s">
        <v>6300</v>
      </c>
      <c r="J10440" s="3" t="str">
        <f>IF($B10440="SINAPI",IF(ISNUMBER(MATCH(Banco!$C10440,Analitico!$A:$A,0)),INDEX(Analitico!E:E,MATCH(Banco!$C10440,Analitico!$A:$A,0))&amp;"%",""),"")</f>
        <v/>
      </c>
      <c r="K10440" s="3" t="str">
        <f>IF($B10440="SINAPI",IF(ISNUMBER(MATCH(Banco!$C10440,Analitico!$A:$A,0)),INDEX(Analitico!F:F,MATCH(Banco!$C10440,Analitico!$A:$A,0))&amp;"%",""),"")</f>
        <v/>
      </c>
    </row>
    <row r="10441" spans="1:11" ht="22.5" x14ac:dyDescent="0.2">
      <c r="A10441" s="1" t="str">
        <f t="shared" si="164"/>
        <v>SINAPI 91189</v>
      </c>
      <c r="B10441" s="3" t="s">
        <v>21527</v>
      </c>
      <c r="C10441" s="3" t="s">
        <v>11683</v>
      </c>
      <c r="D10441" s="2" t="s">
        <v>18669</v>
      </c>
      <c r="E10441" s="3" t="s">
        <v>20622</v>
      </c>
      <c r="F10441" s="67" t="s">
        <v>31707</v>
      </c>
      <c r="G10441" s="67" t="s">
        <v>34398</v>
      </c>
      <c r="I10441" s="3" t="s">
        <v>6300</v>
      </c>
      <c r="J10441" s="3" t="str">
        <f>IF($B10441="SINAPI",IF(ISNUMBER(MATCH(Banco!$C10441,Analitico!$A:$A,0)),INDEX(Analitico!E:E,MATCH(Banco!$C10441,Analitico!$A:$A,0))&amp;"%",""),"")</f>
        <v/>
      </c>
      <c r="K10441" s="3" t="str">
        <f>IF($B10441="SINAPI",IF(ISNUMBER(MATCH(Banco!$C10441,Analitico!$A:$A,0)),INDEX(Analitico!F:F,MATCH(Banco!$C10441,Analitico!$A:$A,0))&amp;"%",""),"")</f>
        <v/>
      </c>
    </row>
    <row r="10442" spans="1:11" x14ac:dyDescent="0.2">
      <c r="A10442" s="1" t="str">
        <f t="shared" si="164"/>
        <v>SINAPI 91190</v>
      </c>
      <c r="B10442" s="3" t="s">
        <v>21527</v>
      </c>
      <c r="C10442" s="3" t="s">
        <v>11684</v>
      </c>
      <c r="D10442" s="2" t="s">
        <v>18670</v>
      </c>
      <c r="E10442" s="3" t="s">
        <v>20622</v>
      </c>
      <c r="F10442" s="67" t="s">
        <v>39461</v>
      </c>
      <c r="G10442" s="67" t="s">
        <v>21144</v>
      </c>
      <c r="I10442" s="3" t="s">
        <v>6298</v>
      </c>
      <c r="J10442" s="3" t="str">
        <f>IF($B10442="SINAPI",IF(ISNUMBER(MATCH(Banco!$C10442,Analitico!$A:$A,0)),INDEX(Analitico!E:E,MATCH(Banco!$C10442,Analitico!$A:$A,0))&amp;"%",""),"")</f>
        <v/>
      </c>
      <c r="K10442" s="3" t="str">
        <f>IF($B10442="SINAPI",IF(ISNUMBER(MATCH(Banco!$C10442,Analitico!$A:$A,0)),INDEX(Analitico!F:F,MATCH(Banco!$C10442,Analitico!$A:$A,0))&amp;"%",""),"")</f>
        <v/>
      </c>
    </row>
    <row r="10443" spans="1:11" x14ac:dyDescent="0.2">
      <c r="A10443" s="1" t="str">
        <f t="shared" si="164"/>
        <v>SINAPI 91191</v>
      </c>
      <c r="B10443" s="3" t="s">
        <v>21527</v>
      </c>
      <c r="C10443" s="3" t="s">
        <v>11685</v>
      </c>
      <c r="D10443" s="2" t="s">
        <v>18671</v>
      </c>
      <c r="E10443" s="3" t="s">
        <v>20622</v>
      </c>
      <c r="F10443" s="67" t="s">
        <v>32217</v>
      </c>
      <c r="G10443" s="67" t="s">
        <v>29470</v>
      </c>
      <c r="I10443" s="3" t="s">
        <v>6298</v>
      </c>
      <c r="J10443" s="3" t="str">
        <f>IF($B10443="SINAPI",IF(ISNUMBER(MATCH(Banco!$C10443,Analitico!$A:$A,0)),INDEX(Analitico!E:E,MATCH(Banco!$C10443,Analitico!$A:$A,0))&amp;"%",""),"")</f>
        <v/>
      </c>
      <c r="K10443" s="3" t="str">
        <f>IF($B10443="SINAPI",IF(ISNUMBER(MATCH(Banco!$C10443,Analitico!$A:$A,0)),INDEX(Analitico!F:F,MATCH(Banco!$C10443,Analitico!$A:$A,0))&amp;"%",""),"")</f>
        <v/>
      </c>
    </row>
    <row r="10444" spans="1:11" ht="22.5" x14ac:dyDescent="0.2">
      <c r="A10444" s="1" t="str">
        <f t="shared" si="164"/>
        <v>SINAPI 91192</v>
      </c>
      <c r="B10444" s="3" t="s">
        <v>21527</v>
      </c>
      <c r="C10444" s="3" t="s">
        <v>11686</v>
      </c>
      <c r="D10444" s="2" t="s">
        <v>18672</v>
      </c>
      <c r="E10444" s="3" t="s">
        <v>20622</v>
      </c>
      <c r="F10444" s="67" t="s">
        <v>28748</v>
      </c>
      <c r="G10444" s="67" t="s">
        <v>21323</v>
      </c>
      <c r="I10444" s="3" t="s">
        <v>6298</v>
      </c>
      <c r="J10444" s="3" t="str">
        <f>IF($B10444="SINAPI",IF(ISNUMBER(MATCH(Banco!$C10444,Analitico!$A:$A,0)),INDEX(Analitico!E:E,MATCH(Banco!$C10444,Analitico!$A:$A,0))&amp;"%",""),"")</f>
        <v/>
      </c>
      <c r="K10444" s="3" t="str">
        <f>IF($B10444="SINAPI",IF(ISNUMBER(MATCH(Banco!$C10444,Analitico!$A:$A,0)),INDEX(Analitico!F:F,MATCH(Banco!$C10444,Analitico!$A:$A,0))&amp;"%",""),"")</f>
        <v/>
      </c>
    </row>
    <row r="10445" spans="1:11" ht="22.5" x14ac:dyDescent="0.2">
      <c r="A10445" s="1" t="str">
        <f t="shared" si="164"/>
        <v>SINAPI 91222</v>
      </c>
      <c r="B10445" s="3" t="s">
        <v>21527</v>
      </c>
      <c r="C10445" s="3" t="s">
        <v>11687</v>
      </c>
      <c r="D10445" s="2" t="s">
        <v>18673</v>
      </c>
      <c r="E10445" s="3" t="s">
        <v>20621</v>
      </c>
      <c r="F10445" s="67" t="s">
        <v>21423</v>
      </c>
      <c r="G10445" s="67" t="s">
        <v>4912</v>
      </c>
      <c r="I10445" s="3" t="s">
        <v>6298</v>
      </c>
      <c r="J10445" s="3" t="str">
        <f>IF($B10445="SINAPI",IF(ISNUMBER(MATCH(Banco!$C10445,Analitico!$A:$A,0)),INDEX(Analitico!E:E,MATCH(Banco!$C10445,Analitico!$A:$A,0))&amp;"%",""),"")</f>
        <v/>
      </c>
      <c r="K10445" s="3" t="str">
        <f>IF($B10445="SINAPI",IF(ISNUMBER(MATCH(Banco!$C10445,Analitico!$A:$A,0)),INDEX(Analitico!F:F,MATCH(Banco!$C10445,Analitico!$A:$A,0))&amp;"%",""),"")</f>
        <v/>
      </c>
    </row>
    <row r="10446" spans="1:11" ht="22.5" x14ac:dyDescent="0.2">
      <c r="A10446" s="1" t="str">
        <f t="shared" si="164"/>
        <v>SINAPI 94480</v>
      </c>
      <c r="B10446" s="3" t="s">
        <v>21527</v>
      </c>
      <c r="C10446" s="3" t="s">
        <v>11688</v>
      </c>
      <c r="D10446" s="2" t="s">
        <v>29414</v>
      </c>
      <c r="E10446" s="3" t="s">
        <v>20622</v>
      </c>
      <c r="F10446" s="67" t="s">
        <v>40001</v>
      </c>
      <c r="G10446" s="67" t="s">
        <v>37198</v>
      </c>
      <c r="I10446" s="3" t="s">
        <v>6298</v>
      </c>
      <c r="J10446" s="3" t="str">
        <f>IF($B10446="SINAPI",IF(ISNUMBER(MATCH(Banco!$C10446,Analitico!$A:$A,0)),INDEX(Analitico!E:E,MATCH(Banco!$C10446,Analitico!$A:$A,0))&amp;"%",""),"")</f>
        <v/>
      </c>
      <c r="K10446" s="3" t="str">
        <f>IF($B10446="SINAPI",IF(ISNUMBER(MATCH(Banco!$C10446,Analitico!$A:$A,0)),INDEX(Analitico!F:F,MATCH(Banco!$C10446,Analitico!$A:$A,0))&amp;"%",""),"")</f>
        <v/>
      </c>
    </row>
    <row r="10447" spans="1:11" ht="22.5" x14ac:dyDescent="0.2">
      <c r="A10447" s="1" t="str">
        <f t="shared" si="164"/>
        <v>SINAPI 94481</v>
      </c>
      <c r="B10447" s="3" t="s">
        <v>21527</v>
      </c>
      <c r="C10447" s="3" t="s">
        <v>11689</v>
      </c>
      <c r="D10447" s="2" t="s">
        <v>29415</v>
      </c>
      <c r="E10447" s="3" t="s">
        <v>20622</v>
      </c>
      <c r="F10447" s="67" t="s">
        <v>40002</v>
      </c>
      <c r="G10447" s="67" t="s">
        <v>37199</v>
      </c>
      <c r="I10447" s="3" t="s">
        <v>6298</v>
      </c>
      <c r="J10447" s="3" t="str">
        <f>IF($B10447="SINAPI",IF(ISNUMBER(MATCH(Banco!$C10447,Analitico!$A:$A,0)),INDEX(Analitico!E:E,MATCH(Banco!$C10447,Analitico!$A:$A,0))&amp;"%",""),"")</f>
        <v/>
      </c>
      <c r="K10447" s="3" t="str">
        <f>IF($B10447="SINAPI",IF(ISNUMBER(MATCH(Banco!$C10447,Analitico!$A:$A,0)),INDEX(Analitico!F:F,MATCH(Banco!$C10447,Analitico!$A:$A,0))&amp;"%",""),"")</f>
        <v/>
      </c>
    </row>
    <row r="10448" spans="1:11" ht="22.5" x14ac:dyDescent="0.2">
      <c r="A10448" s="1" t="str">
        <f t="shared" si="164"/>
        <v>SINAPI 94482</v>
      </c>
      <c r="B10448" s="3" t="s">
        <v>21527</v>
      </c>
      <c r="C10448" s="3" t="s">
        <v>11690</v>
      </c>
      <c r="D10448" s="2" t="s">
        <v>29416</v>
      </c>
      <c r="E10448" s="3" t="s">
        <v>20622</v>
      </c>
      <c r="F10448" s="67" t="s">
        <v>40003</v>
      </c>
      <c r="G10448" s="67" t="s">
        <v>37200</v>
      </c>
      <c r="I10448" s="3" t="s">
        <v>6298</v>
      </c>
      <c r="J10448" s="3" t="str">
        <f>IF($B10448="SINAPI",IF(ISNUMBER(MATCH(Banco!$C10448,Analitico!$A:$A,0)),INDEX(Analitico!E:E,MATCH(Banco!$C10448,Analitico!$A:$A,0))&amp;"%",""),"")</f>
        <v/>
      </c>
      <c r="K10448" s="3" t="str">
        <f>IF($B10448="SINAPI",IF(ISNUMBER(MATCH(Banco!$C10448,Analitico!$A:$A,0)),INDEX(Analitico!F:F,MATCH(Banco!$C10448,Analitico!$A:$A,0))&amp;"%",""),"")</f>
        <v/>
      </c>
    </row>
    <row r="10449" spans="1:11" ht="22.5" x14ac:dyDescent="0.2">
      <c r="A10449" s="1" t="str">
        <f t="shared" si="164"/>
        <v>SINAPI 94483</v>
      </c>
      <c r="B10449" s="3" t="s">
        <v>21527</v>
      </c>
      <c r="C10449" s="3" t="s">
        <v>11691</v>
      </c>
      <c r="D10449" s="2" t="s">
        <v>29417</v>
      </c>
      <c r="E10449" s="3" t="s">
        <v>20622</v>
      </c>
      <c r="F10449" s="67" t="s">
        <v>40004</v>
      </c>
      <c r="G10449" s="67" t="s">
        <v>37201</v>
      </c>
      <c r="I10449" s="3" t="s">
        <v>6298</v>
      </c>
      <c r="J10449" s="3" t="str">
        <f>IF($B10449="SINAPI",IF(ISNUMBER(MATCH(Banco!$C10449,Analitico!$A:$A,0)),INDEX(Analitico!E:E,MATCH(Banco!$C10449,Analitico!$A:$A,0))&amp;"%",""),"")</f>
        <v/>
      </c>
      <c r="K10449" s="3" t="str">
        <f>IF($B10449="SINAPI",IF(ISNUMBER(MATCH(Banco!$C10449,Analitico!$A:$A,0)),INDEX(Analitico!F:F,MATCH(Banco!$C10449,Analitico!$A:$A,0))&amp;"%",""),"")</f>
        <v/>
      </c>
    </row>
    <row r="10450" spans="1:11" ht="22.5" x14ac:dyDescent="0.2">
      <c r="A10450" s="1" t="str">
        <f t="shared" si="164"/>
        <v>SINAPI 95541</v>
      </c>
      <c r="B10450" s="3" t="s">
        <v>21527</v>
      </c>
      <c r="C10450" s="3" t="s">
        <v>11692</v>
      </c>
      <c r="D10450" s="2" t="s">
        <v>18674</v>
      </c>
      <c r="E10450" s="3" t="s">
        <v>20622</v>
      </c>
      <c r="F10450" s="67" t="s">
        <v>29991</v>
      </c>
      <c r="G10450" s="67" t="s">
        <v>6261</v>
      </c>
      <c r="I10450" s="3" t="s">
        <v>6298</v>
      </c>
      <c r="J10450" s="3" t="str">
        <f>IF($B10450="SINAPI",IF(ISNUMBER(MATCH(Banco!$C10450,Analitico!$A:$A,0)),INDEX(Analitico!E:E,MATCH(Banco!$C10450,Analitico!$A:$A,0))&amp;"%",""),"")</f>
        <v/>
      </c>
      <c r="K10450" s="3" t="str">
        <f>IF($B10450="SINAPI",IF(ISNUMBER(MATCH(Banco!$C10450,Analitico!$A:$A,0)),INDEX(Analitico!F:F,MATCH(Banco!$C10450,Analitico!$A:$A,0))&amp;"%",""),"")</f>
        <v/>
      </c>
    </row>
    <row r="10451" spans="1:11" ht="22.5" x14ac:dyDescent="0.2">
      <c r="A10451" s="1" t="str">
        <f t="shared" si="164"/>
        <v>SINAPI 96559</v>
      </c>
      <c r="B10451" s="3" t="s">
        <v>21527</v>
      </c>
      <c r="C10451" s="3" t="s">
        <v>11693</v>
      </c>
      <c r="D10451" s="2" t="s">
        <v>18675</v>
      </c>
      <c r="E10451" s="3" t="s">
        <v>20623</v>
      </c>
      <c r="F10451" s="67" t="s">
        <v>33944</v>
      </c>
      <c r="G10451" s="67" t="s">
        <v>5015</v>
      </c>
      <c r="I10451" s="3" t="s">
        <v>6300</v>
      </c>
      <c r="J10451" s="3" t="str">
        <f>IF($B10451="SINAPI",IF(ISNUMBER(MATCH(Banco!$C10451,Analitico!$A:$A,0)),INDEX(Analitico!E:E,MATCH(Banco!$C10451,Analitico!$A:$A,0))&amp;"%",""),"")</f>
        <v/>
      </c>
      <c r="K10451" s="3" t="str">
        <f>IF($B10451="SINAPI",IF(ISNUMBER(MATCH(Banco!$C10451,Analitico!$A:$A,0)),INDEX(Analitico!F:F,MATCH(Banco!$C10451,Analitico!$A:$A,0))&amp;"%",""),"")</f>
        <v/>
      </c>
    </row>
    <row r="10452" spans="1:11" ht="22.5" x14ac:dyDescent="0.2">
      <c r="A10452" s="1" t="str">
        <f t="shared" si="164"/>
        <v>SINAPI 96560</v>
      </c>
      <c r="B10452" s="3" t="s">
        <v>21527</v>
      </c>
      <c r="C10452" s="3" t="s">
        <v>11694</v>
      </c>
      <c r="D10452" s="2" t="s">
        <v>18676</v>
      </c>
      <c r="E10452" s="3" t="s">
        <v>20623</v>
      </c>
      <c r="F10452" s="67" t="s">
        <v>33581</v>
      </c>
      <c r="G10452" s="67" t="s">
        <v>31043</v>
      </c>
      <c r="I10452" s="3" t="s">
        <v>6300</v>
      </c>
      <c r="J10452" s="3" t="str">
        <f>IF($B10452="SINAPI",IF(ISNUMBER(MATCH(Banco!$C10452,Analitico!$A:$A,0)),INDEX(Analitico!E:E,MATCH(Banco!$C10452,Analitico!$A:$A,0))&amp;"%",""),"")</f>
        <v/>
      </c>
      <c r="K10452" s="3" t="str">
        <f>IF($B10452="SINAPI",IF(ISNUMBER(MATCH(Banco!$C10452,Analitico!$A:$A,0)),INDEX(Analitico!F:F,MATCH(Banco!$C10452,Analitico!$A:$A,0))&amp;"%",""),"")</f>
        <v/>
      </c>
    </row>
    <row r="10453" spans="1:11" ht="22.5" x14ac:dyDescent="0.2">
      <c r="A10453" s="1" t="str">
        <f t="shared" si="164"/>
        <v>SINAPI 96562</v>
      </c>
      <c r="B10453" s="3" t="s">
        <v>21527</v>
      </c>
      <c r="C10453" s="3" t="s">
        <v>11695</v>
      </c>
      <c r="D10453" s="2" t="s">
        <v>18677</v>
      </c>
      <c r="E10453" s="3" t="s">
        <v>20621</v>
      </c>
      <c r="F10453" s="67" t="s">
        <v>28947</v>
      </c>
      <c r="G10453" s="67" t="s">
        <v>21328</v>
      </c>
      <c r="I10453" s="3" t="s">
        <v>6300</v>
      </c>
      <c r="J10453" s="3" t="str">
        <f>IF($B10453="SINAPI",IF(ISNUMBER(MATCH(Banco!$C10453,Analitico!$A:$A,0)),INDEX(Analitico!E:E,MATCH(Banco!$C10453,Analitico!$A:$A,0))&amp;"%",""),"")</f>
        <v/>
      </c>
      <c r="K10453" s="3" t="str">
        <f>IF($B10453="SINAPI",IF(ISNUMBER(MATCH(Banco!$C10453,Analitico!$A:$A,0)),INDEX(Analitico!F:F,MATCH(Banco!$C10453,Analitico!$A:$A,0))&amp;"%",""),"")</f>
        <v/>
      </c>
    </row>
    <row r="10454" spans="1:11" ht="22.5" x14ac:dyDescent="0.2">
      <c r="A10454" s="1" t="str">
        <f t="shared" si="164"/>
        <v>SINAPI 96563</v>
      </c>
      <c r="B10454" s="3" t="s">
        <v>21527</v>
      </c>
      <c r="C10454" s="3" t="s">
        <v>11696</v>
      </c>
      <c r="D10454" s="2" t="s">
        <v>18678</v>
      </c>
      <c r="E10454" s="3" t="s">
        <v>20621</v>
      </c>
      <c r="F10454" s="67" t="s">
        <v>29471</v>
      </c>
      <c r="G10454" s="67" t="s">
        <v>37202</v>
      </c>
      <c r="I10454" s="3" t="s">
        <v>6300</v>
      </c>
      <c r="J10454" s="3" t="str">
        <f>IF($B10454="SINAPI",IF(ISNUMBER(MATCH(Banco!$C10454,Analitico!$A:$A,0)),INDEX(Analitico!E:E,MATCH(Banco!$C10454,Analitico!$A:$A,0))&amp;"%",""),"")</f>
        <v/>
      </c>
      <c r="K10454" s="3" t="str">
        <f>IF($B10454="SINAPI",IF(ISNUMBER(MATCH(Banco!$C10454,Analitico!$A:$A,0)),INDEX(Analitico!F:F,MATCH(Banco!$C10454,Analitico!$A:$A,0))&amp;"%",""),"")</f>
        <v/>
      </c>
    </row>
    <row r="10455" spans="1:11" x14ac:dyDescent="0.2">
      <c r="A10455" s="1" t="str">
        <f t="shared" si="164"/>
        <v>SINAPI 100128</v>
      </c>
      <c r="B10455" s="3" t="s">
        <v>21527</v>
      </c>
      <c r="C10455" s="3" t="s">
        <v>11697</v>
      </c>
      <c r="D10455" s="2" t="s">
        <v>18679</v>
      </c>
      <c r="E10455" s="3" t="s">
        <v>20622</v>
      </c>
      <c r="F10455" s="67" t="s">
        <v>40005</v>
      </c>
      <c r="G10455" s="67" t="s">
        <v>37203</v>
      </c>
      <c r="I10455" s="3" t="s">
        <v>6298</v>
      </c>
      <c r="J10455" s="3" t="str">
        <f>IF($B10455="SINAPI",IF(ISNUMBER(MATCH(Banco!$C10455,Analitico!$A:$A,0)),INDEX(Analitico!E:E,MATCH(Banco!$C10455,Analitico!$A:$A,0))&amp;"%",""),"")</f>
        <v/>
      </c>
      <c r="K10455" s="3" t="str">
        <f>IF($B10455="SINAPI",IF(ISNUMBER(MATCH(Banco!$C10455,Analitico!$A:$A,0)),INDEX(Analitico!F:F,MATCH(Banco!$C10455,Analitico!$A:$A,0))&amp;"%",""),"")</f>
        <v/>
      </c>
    </row>
    <row r="10456" spans="1:11" ht="22.5" x14ac:dyDescent="0.2">
      <c r="A10456" s="1" t="str">
        <f t="shared" si="164"/>
        <v>SINAPI 101802</v>
      </c>
      <c r="B10456" s="3" t="s">
        <v>21527</v>
      </c>
      <c r="C10456" s="3" t="s">
        <v>11698</v>
      </c>
      <c r="D10456" s="2" t="s">
        <v>18680</v>
      </c>
      <c r="E10456" s="3" t="s">
        <v>20622</v>
      </c>
      <c r="F10456" s="67" t="s">
        <v>40006</v>
      </c>
      <c r="G10456" s="67" t="s">
        <v>37204</v>
      </c>
      <c r="I10456" s="3" t="s">
        <v>6300</v>
      </c>
      <c r="J10456" s="3" t="str">
        <f>IF($B10456="SINAPI",IF(ISNUMBER(MATCH(Banco!$C10456,Analitico!$A:$A,0)),INDEX(Analitico!E:E,MATCH(Banco!$C10456,Analitico!$A:$A,0))&amp;"%",""),"")</f>
        <v/>
      </c>
      <c r="K10456" s="3" t="str">
        <f>IF($B10456="SINAPI",IF(ISNUMBER(MATCH(Banco!$C10456,Analitico!$A:$A,0)),INDEX(Analitico!F:F,MATCH(Banco!$C10456,Analitico!$A:$A,0))&amp;"%",""),"")</f>
        <v/>
      </c>
    </row>
    <row r="10457" spans="1:11" ht="22.5" x14ac:dyDescent="0.2">
      <c r="A10457" s="1" t="str">
        <f t="shared" si="164"/>
        <v>SINAPI 101803</v>
      </c>
      <c r="B10457" s="3" t="s">
        <v>21527</v>
      </c>
      <c r="C10457" s="3" t="s">
        <v>11699</v>
      </c>
      <c r="D10457" s="2" t="s">
        <v>18681</v>
      </c>
      <c r="E10457" s="3" t="s">
        <v>20622</v>
      </c>
      <c r="F10457" s="67" t="s">
        <v>40007</v>
      </c>
      <c r="G10457" s="67" t="s">
        <v>37205</v>
      </c>
      <c r="I10457" s="3" t="s">
        <v>6300</v>
      </c>
      <c r="J10457" s="3" t="str">
        <f>IF($B10457="SINAPI",IF(ISNUMBER(MATCH(Banco!$C10457,Analitico!$A:$A,0)),INDEX(Analitico!E:E,MATCH(Banco!$C10457,Analitico!$A:$A,0))&amp;"%",""),"")</f>
        <v/>
      </c>
      <c r="K10457" s="3" t="str">
        <f>IF($B10457="SINAPI",IF(ISNUMBER(MATCH(Banco!$C10457,Analitico!$A:$A,0)),INDEX(Analitico!F:F,MATCH(Banco!$C10457,Analitico!$A:$A,0))&amp;"%",""),"")</f>
        <v/>
      </c>
    </row>
    <row r="10458" spans="1:11" ht="22.5" x14ac:dyDescent="0.2">
      <c r="A10458" s="1" t="str">
        <f t="shared" si="164"/>
        <v>SINAPI 101804</v>
      </c>
      <c r="B10458" s="3" t="s">
        <v>21527</v>
      </c>
      <c r="C10458" s="3" t="s">
        <v>11700</v>
      </c>
      <c r="D10458" s="2" t="s">
        <v>18682</v>
      </c>
      <c r="E10458" s="3" t="s">
        <v>20622</v>
      </c>
      <c r="F10458" s="67" t="s">
        <v>40008</v>
      </c>
      <c r="G10458" s="67" t="s">
        <v>37206</v>
      </c>
      <c r="I10458" s="3" t="s">
        <v>6300</v>
      </c>
      <c r="J10458" s="3" t="str">
        <f>IF($B10458="SINAPI",IF(ISNUMBER(MATCH(Banco!$C10458,Analitico!$A:$A,0)),INDEX(Analitico!E:E,MATCH(Banco!$C10458,Analitico!$A:$A,0))&amp;"%",""),"")</f>
        <v/>
      </c>
      <c r="K10458" s="3" t="str">
        <f>IF($B10458="SINAPI",IF(ISNUMBER(MATCH(Banco!$C10458,Analitico!$A:$A,0)),INDEX(Analitico!F:F,MATCH(Banco!$C10458,Analitico!$A:$A,0))&amp;"%",""),"")</f>
        <v/>
      </c>
    </row>
    <row r="10459" spans="1:11" ht="22.5" x14ac:dyDescent="0.2">
      <c r="A10459" s="1" t="str">
        <f t="shared" si="164"/>
        <v>SINAPI 101805</v>
      </c>
      <c r="B10459" s="3" t="s">
        <v>21527</v>
      </c>
      <c r="C10459" s="3" t="s">
        <v>11701</v>
      </c>
      <c r="D10459" s="2" t="s">
        <v>18683</v>
      </c>
      <c r="E10459" s="3" t="s">
        <v>20622</v>
      </c>
      <c r="F10459" s="67" t="s">
        <v>40009</v>
      </c>
      <c r="G10459" s="67" t="s">
        <v>37207</v>
      </c>
      <c r="I10459" s="3" t="s">
        <v>6300</v>
      </c>
      <c r="J10459" s="3" t="str">
        <f>IF($B10459="SINAPI",IF(ISNUMBER(MATCH(Banco!$C10459,Analitico!$A:$A,0)),INDEX(Analitico!E:E,MATCH(Banco!$C10459,Analitico!$A:$A,0))&amp;"%",""),"")</f>
        <v/>
      </c>
      <c r="K10459" s="3" t="str">
        <f>IF($B10459="SINAPI",IF(ISNUMBER(MATCH(Banco!$C10459,Analitico!$A:$A,0)),INDEX(Analitico!F:F,MATCH(Banco!$C10459,Analitico!$A:$A,0))&amp;"%",""),"")</f>
        <v/>
      </c>
    </row>
    <row r="10460" spans="1:11" ht="22.5" x14ac:dyDescent="0.2">
      <c r="A10460" s="1" t="str">
        <f t="shared" si="164"/>
        <v>SINAPI 102111</v>
      </c>
      <c r="B10460" s="3" t="s">
        <v>21527</v>
      </c>
      <c r="C10460" s="3" t="s">
        <v>11702</v>
      </c>
      <c r="D10460" s="2" t="s">
        <v>18684</v>
      </c>
      <c r="E10460" s="3" t="s">
        <v>20622</v>
      </c>
      <c r="F10460" s="67" t="s">
        <v>40010</v>
      </c>
      <c r="G10460" s="67" t="s">
        <v>37208</v>
      </c>
      <c r="I10460" s="3" t="s">
        <v>6300</v>
      </c>
      <c r="J10460" s="3" t="str">
        <f>IF($B10460="SINAPI",IF(ISNUMBER(MATCH(Banco!$C10460,Analitico!$A:$A,0)),INDEX(Analitico!E:E,MATCH(Banco!$C10460,Analitico!$A:$A,0))&amp;"%",""),"")</f>
        <v/>
      </c>
      <c r="K10460" s="3" t="str">
        <f>IF($B10460="SINAPI",IF(ISNUMBER(MATCH(Banco!$C10460,Analitico!$A:$A,0)),INDEX(Analitico!F:F,MATCH(Banco!$C10460,Analitico!$A:$A,0))&amp;"%",""),"")</f>
        <v/>
      </c>
    </row>
    <row r="10461" spans="1:11" ht="22.5" x14ac:dyDescent="0.2">
      <c r="A10461" s="1" t="str">
        <f t="shared" si="164"/>
        <v>SINAPI 102112</v>
      </c>
      <c r="B10461" s="3" t="s">
        <v>21527</v>
      </c>
      <c r="C10461" s="3" t="s">
        <v>11703</v>
      </c>
      <c r="D10461" s="2" t="s">
        <v>18685</v>
      </c>
      <c r="E10461" s="3" t="s">
        <v>20622</v>
      </c>
      <c r="F10461" s="67" t="s">
        <v>40011</v>
      </c>
      <c r="G10461" s="67" t="s">
        <v>37209</v>
      </c>
      <c r="I10461" s="3" t="s">
        <v>6300</v>
      </c>
      <c r="J10461" s="3" t="str">
        <f>IF($B10461="SINAPI",IF(ISNUMBER(MATCH(Banco!$C10461,Analitico!$A:$A,0)),INDEX(Analitico!E:E,MATCH(Banco!$C10461,Analitico!$A:$A,0))&amp;"%",""),"")</f>
        <v/>
      </c>
      <c r="K10461" s="3" t="str">
        <f>IF($B10461="SINAPI",IF(ISNUMBER(MATCH(Banco!$C10461,Analitico!$A:$A,0)),INDEX(Analitico!F:F,MATCH(Banco!$C10461,Analitico!$A:$A,0))&amp;"%",""),"")</f>
        <v/>
      </c>
    </row>
    <row r="10462" spans="1:11" ht="22.5" x14ac:dyDescent="0.2">
      <c r="A10462" s="1" t="str">
        <f t="shared" si="164"/>
        <v>SINAPI 102113</v>
      </c>
      <c r="B10462" s="3" t="s">
        <v>21527</v>
      </c>
      <c r="C10462" s="3" t="s">
        <v>11704</v>
      </c>
      <c r="D10462" s="2" t="s">
        <v>18686</v>
      </c>
      <c r="E10462" s="3" t="s">
        <v>20622</v>
      </c>
      <c r="F10462" s="67" t="s">
        <v>40012</v>
      </c>
      <c r="G10462" s="67" t="s">
        <v>37210</v>
      </c>
      <c r="I10462" s="3" t="s">
        <v>6300</v>
      </c>
      <c r="J10462" s="3" t="str">
        <f>IF($B10462="SINAPI",IF(ISNUMBER(MATCH(Banco!$C10462,Analitico!$A:$A,0)),INDEX(Analitico!E:E,MATCH(Banco!$C10462,Analitico!$A:$A,0))&amp;"%",""),"")</f>
        <v/>
      </c>
      <c r="K10462" s="3" t="str">
        <f>IF($B10462="SINAPI",IF(ISNUMBER(MATCH(Banco!$C10462,Analitico!$A:$A,0)),INDEX(Analitico!F:F,MATCH(Banco!$C10462,Analitico!$A:$A,0))&amp;"%",""),"")</f>
        <v/>
      </c>
    </row>
    <row r="10463" spans="1:11" ht="22.5" x14ac:dyDescent="0.2">
      <c r="A10463" s="1" t="str">
        <f t="shared" si="164"/>
        <v>SINAPI 102114</v>
      </c>
      <c r="B10463" s="3" t="s">
        <v>21527</v>
      </c>
      <c r="C10463" s="3" t="s">
        <v>11705</v>
      </c>
      <c r="D10463" s="2" t="s">
        <v>18687</v>
      </c>
      <c r="E10463" s="3" t="s">
        <v>20622</v>
      </c>
      <c r="F10463" s="67" t="s">
        <v>40013</v>
      </c>
      <c r="G10463" s="67" t="s">
        <v>37211</v>
      </c>
      <c r="I10463" s="3" t="s">
        <v>6300</v>
      </c>
      <c r="J10463" s="3" t="str">
        <f>IF($B10463="SINAPI",IF(ISNUMBER(MATCH(Banco!$C10463,Analitico!$A:$A,0)),INDEX(Analitico!E:E,MATCH(Banco!$C10463,Analitico!$A:$A,0))&amp;"%",""),"")</f>
        <v/>
      </c>
      <c r="K10463" s="3" t="str">
        <f>IF($B10463="SINAPI",IF(ISNUMBER(MATCH(Banco!$C10463,Analitico!$A:$A,0)),INDEX(Analitico!F:F,MATCH(Banco!$C10463,Analitico!$A:$A,0))&amp;"%",""),"")</f>
        <v/>
      </c>
    </row>
    <row r="10464" spans="1:11" ht="22.5" x14ac:dyDescent="0.2">
      <c r="A10464" s="1" t="str">
        <f t="shared" si="164"/>
        <v>SINAPI 102115</v>
      </c>
      <c r="B10464" s="3" t="s">
        <v>21527</v>
      </c>
      <c r="C10464" s="3" t="s">
        <v>11706</v>
      </c>
      <c r="D10464" s="2" t="s">
        <v>18688</v>
      </c>
      <c r="E10464" s="3" t="s">
        <v>20622</v>
      </c>
      <c r="F10464" s="67" t="s">
        <v>40014</v>
      </c>
      <c r="G10464" s="67" t="s">
        <v>37212</v>
      </c>
      <c r="I10464" s="3" t="s">
        <v>6300</v>
      </c>
      <c r="J10464" s="3" t="str">
        <f>IF($B10464="SINAPI",IF(ISNUMBER(MATCH(Banco!$C10464,Analitico!$A:$A,0)),INDEX(Analitico!E:E,MATCH(Banco!$C10464,Analitico!$A:$A,0))&amp;"%",""),"")</f>
        <v/>
      </c>
      <c r="K10464" s="3" t="str">
        <f>IF($B10464="SINAPI",IF(ISNUMBER(MATCH(Banco!$C10464,Analitico!$A:$A,0)),INDEX(Analitico!F:F,MATCH(Banco!$C10464,Analitico!$A:$A,0))&amp;"%",""),"")</f>
        <v/>
      </c>
    </row>
    <row r="10465" spans="1:11" ht="22.5" x14ac:dyDescent="0.2">
      <c r="A10465" s="1" t="str">
        <f t="shared" si="164"/>
        <v>SINAPI 102116</v>
      </c>
      <c r="B10465" s="3" t="s">
        <v>21527</v>
      </c>
      <c r="C10465" s="3" t="s">
        <v>11707</v>
      </c>
      <c r="D10465" s="2" t="s">
        <v>18689</v>
      </c>
      <c r="E10465" s="3" t="s">
        <v>20622</v>
      </c>
      <c r="F10465" s="67" t="s">
        <v>40015</v>
      </c>
      <c r="G10465" s="67" t="s">
        <v>37213</v>
      </c>
      <c r="I10465" s="3" t="s">
        <v>6300</v>
      </c>
      <c r="J10465" s="3" t="str">
        <f>IF($B10465="SINAPI",IF(ISNUMBER(MATCH(Banco!$C10465,Analitico!$A:$A,0)),INDEX(Analitico!E:E,MATCH(Banco!$C10465,Analitico!$A:$A,0))&amp;"%",""),"")</f>
        <v/>
      </c>
      <c r="K10465" s="3" t="str">
        <f>IF($B10465="SINAPI",IF(ISNUMBER(MATCH(Banco!$C10465,Analitico!$A:$A,0)),INDEX(Analitico!F:F,MATCH(Banco!$C10465,Analitico!$A:$A,0))&amp;"%",""),"")</f>
        <v/>
      </c>
    </row>
    <row r="10466" spans="1:11" x14ac:dyDescent="0.2">
      <c r="A10466" s="1" t="str">
        <f t="shared" si="164"/>
        <v>SINAPI 102117</v>
      </c>
      <c r="B10466" s="3" t="s">
        <v>21527</v>
      </c>
      <c r="C10466" s="3" t="s">
        <v>11708</v>
      </c>
      <c r="D10466" s="2" t="s">
        <v>18690</v>
      </c>
      <c r="E10466" s="3" t="s">
        <v>20622</v>
      </c>
      <c r="F10466" s="67" t="s">
        <v>5236</v>
      </c>
      <c r="G10466" s="67" t="s">
        <v>37214</v>
      </c>
      <c r="I10466" s="3" t="s">
        <v>6300</v>
      </c>
      <c r="J10466" s="3" t="str">
        <f>IF($B10466="SINAPI",IF(ISNUMBER(MATCH(Banco!$C10466,Analitico!$A:$A,0)),INDEX(Analitico!E:E,MATCH(Banco!$C10466,Analitico!$A:$A,0))&amp;"%",""),"")</f>
        <v/>
      </c>
      <c r="K10466" s="3" t="str">
        <f>IF($B10466="SINAPI",IF(ISNUMBER(MATCH(Banco!$C10466,Analitico!$A:$A,0)),INDEX(Analitico!F:F,MATCH(Banco!$C10466,Analitico!$A:$A,0))&amp;"%",""),"")</f>
        <v/>
      </c>
    </row>
    <row r="10467" spans="1:11" ht="22.5" x14ac:dyDescent="0.2">
      <c r="A10467" s="1" t="str">
        <f t="shared" ref="A10467:A10530" si="165">CONCATENAR</f>
        <v>SINAPI 102118</v>
      </c>
      <c r="B10467" s="3" t="s">
        <v>21527</v>
      </c>
      <c r="C10467" s="3" t="s">
        <v>11709</v>
      </c>
      <c r="D10467" s="2" t="s">
        <v>18691</v>
      </c>
      <c r="E10467" s="3" t="s">
        <v>20622</v>
      </c>
      <c r="F10467" s="67" t="s">
        <v>40016</v>
      </c>
      <c r="G10467" s="67" t="s">
        <v>37215</v>
      </c>
      <c r="I10467" s="3" t="s">
        <v>6300</v>
      </c>
      <c r="J10467" s="3" t="str">
        <f>IF($B10467="SINAPI",IF(ISNUMBER(MATCH(Banco!$C10467,Analitico!$A:$A,0)),INDEX(Analitico!E:E,MATCH(Banco!$C10467,Analitico!$A:$A,0))&amp;"%",""),"")</f>
        <v/>
      </c>
      <c r="K10467" s="3" t="str">
        <f>IF($B10467="SINAPI",IF(ISNUMBER(MATCH(Banco!$C10467,Analitico!$A:$A,0)),INDEX(Analitico!F:F,MATCH(Banco!$C10467,Analitico!$A:$A,0))&amp;"%",""),"")</f>
        <v/>
      </c>
    </row>
    <row r="10468" spans="1:11" ht="22.5" x14ac:dyDescent="0.2">
      <c r="A10468" s="1" t="str">
        <f t="shared" si="165"/>
        <v>SINAPI 102119</v>
      </c>
      <c r="B10468" s="3" t="s">
        <v>21527</v>
      </c>
      <c r="C10468" s="3" t="s">
        <v>11710</v>
      </c>
      <c r="D10468" s="2" t="s">
        <v>18692</v>
      </c>
      <c r="E10468" s="3" t="s">
        <v>20622</v>
      </c>
      <c r="F10468" s="67" t="s">
        <v>40017</v>
      </c>
      <c r="G10468" s="67" t="s">
        <v>37216</v>
      </c>
      <c r="I10468" s="3" t="s">
        <v>6300</v>
      </c>
      <c r="J10468" s="3" t="str">
        <f>IF($B10468="SINAPI",IF(ISNUMBER(MATCH(Banco!$C10468,Analitico!$A:$A,0)),INDEX(Analitico!E:E,MATCH(Banco!$C10468,Analitico!$A:$A,0))&amp;"%",""),"")</f>
        <v/>
      </c>
      <c r="K10468" s="3" t="str">
        <f>IF($B10468="SINAPI",IF(ISNUMBER(MATCH(Banco!$C10468,Analitico!$A:$A,0)),INDEX(Analitico!F:F,MATCH(Banco!$C10468,Analitico!$A:$A,0))&amp;"%",""),"")</f>
        <v/>
      </c>
    </row>
    <row r="10469" spans="1:11" ht="22.5" x14ac:dyDescent="0.2">
      <c r="A10469" s="1" t="str">
        <f t="shared" si="165"/>
        <v>SINAPI 102121</v>
      </c>
      <c r="B10469" s="3" t="s">
        <v>21527</v>
      </c>
      <c r="C10469" s="3" t="s">
        <v>11711</v>
      </c>
      <c r="D10469" s="2" t="s">
        <v>18693</v>
      </c>
      <c r="E10469" s="3" t="s">
        <v>20622</v>
      </c>
      <c r="F10469" s="67" t="s">
        <v>40018</v>
      </c>
      <c r="G10469" s="67" t="s">
        <v>37217</v>
      </c>
      <c r="I10469" s="3" t="s">
        <v>6300</v>
      </c>
      <c r="J10469" s="3" t="str">
        <f>IF($B10469="SINAPI",IF(ISNUMBER(MATCH(Banco!$C10469,Analitico!$A:$A,0)),INDEX(Analitico!E:E,MATCH(Banco!$C10469,Analitico!$A:$A,0))&amp;"%",""),"")</f>
        <v/>
      </c>
      <c r="K10469" s="3" t="str">
        <f>IF($B10469="SINAPI",IF(ISNUMBER(MATCH(Banco!$C10469,Analitico!$A:$A,0)),INDEX(Analitico!F:F,MATCH(Banco!$C10469,Analitico!$A:$A,0))&amp;"%",""),"")</f>
        <v/>
      </c>
    </row>
    <row r="10470" spans="1:11" ht="22.5" x14ac:dyDescent="0.2">
      <c r="A10470" s="1" t="str">
        <f t="shared" si="165"/>
        <v>SINAPI 102122</v>
      </c>
      <c r="B10470" s="3" t="s">
        <v>21527</v>
      </c>
      <c r="C10470" s="3" t="s">
        <v>11712</v>
      </c>
      <c r="D10470" s="2" t="s">
        <v>18694</v>
      </c>
      <c r="E10470" s="3" t="s">
        <v>20622</v>
      </c>
      <c r="F10470" s="67" t="s">
        <v>40019</v>
      </c>
      <c r="G10470" s="67" t="s">
        <v>37218</v>
      </c>
      <c r="I10470" s="3" t="s">
        <v>6300</v>
      </c>
      <c r="J10470" s="3" t="str">
        <f>IF($B10470="SINAPI",IF(ISNUMBER(MATCH(Banco!$C10470,Analitico!$A:$A,0)),INDEX(Analitico!E:E,MATCH(Banco!$C10470,Analitico!$A:$A,0))&amp;"%",""),"")</f>
        <v/>
      </c>
      <c r="K10470" s="3" t="str">
        <f>IF($B10470="SINAPI",IF(ISNUMBER(MATCH(Banco!$C10470,Analitico!$A:$A,0)),INDEX(Analitico!F:F,MATCH(Banco!$C10470,Analitico!$A:$A,0))&amp;"%",""),"")</f>
        <v/>
      </c>
    </row>
    <row r="10471" spans="1:11" ht="22.5" x14ac:dyDescent="0.2">
      <c r="A10471" s="1" t="str">
        <f t="shared" si="165"/>
        <v>SINAPI 102123</v>
      </c>
      <c r="B10471" s="3" t="s">
        <v>21527</v>
      </c>
      <c r="C10471" s="3" t="s">
        <v>11713</v>
      </c>
      <c r="D10471" s="2" t="s">
        <v>18695</v>
      </c>
      <c r="E10471" s="3" t="s">
        <v>20622</v>
      </c>
      <c r="F10471" s="67" t="s">
        <v>40020</v>
      </c>
      <c r="G10471" s="67" t="s">
        <v>37219</v>
      </c>
      <c r="I10471" s="3" t="s">
        <v>6300</v>
      </c>
      <c r="J10471" s="3" t="str">
        <f>IF($B10471="SINAPI",IF(ISNUMBER(MATCH(Banco!$C10471,Analitico!$A:$A,0)),INDEX(Analitico!E:E,MATCH(Banco!$C10471,Analitico!$A:$A,0))&amp;"%",""),"")</f>
        <v/>
      </c>
      <c r="K10471" s="3" t="str">
        <f>IF($B10471="SINAPI",IF(ISNUMBER(MATCH(Banco!$C10471,Analitico!$A:$A,0)),INDEX(Analitico!F:F,MATCH(Banco!$C10471,Analitico!$A:$A,0))&amp;"%",""),"")</f>
        <v/>
      </c>
    </row>
    <row r="10472" spans="1:11" ht="22.5" x14ac:dyDescent="0.2">
      <c r="A10472" s="1" t="str">
        <f t="shared" si="165"/>
        <v>SINAPI 102136</v>
      </c>
      <c r="B10472" s="3" t="s">
        <v>21527</v>
      </c>
      <c r="C10472" s="3" t="s">
        <v>11714</v>
      </c>
      <c r="D10472" s="2" t="s">
        <v>18696</v>
      </c>
      <c r="E10472" s="3" t="s">
        <v>20622</v>
      </c>
      <c r="F10472" s="67" t="s">
        <v>29983</v>
      </c>
      <c r="G10472" s="67" t="s">
        <v>37220</v>
      </c>
      <c r="I10472" s="3" t="s">
        <v>6298</v>
      </c>
      <c r="J10472" s="3" t="str">
        <f>IF($B10472="SINAPI",IF(ISNUMBER(MATCH(Banco!$C10472,Analitico!$A:$A,0)),INDEX(Analitico!E:E,MATCH(Banco!$C10472,Analitico!$A:$A,0))&amp;"%",""),"")</f>
        <v/>
      </c>
      <c r="K10472" s="3" t="str">
        <f>IF($B10472="SINAPI",IF(ISNUMBER(MATCH(Banco!$C10472,Analitico!$A:$A,0)),INDEX(Analitico!F:F,MATCH(Banco!$C10472,Analitico!$A:$A,0))&amp;"%",""),"")</f>
        <v/>
      </c>
    </row>
    <row r="10473" spans="1:11" x14ac:dyDescent="0.2">
      <c r="A10473" s="1" t="str">
        <f t="shared" si="165"/>
        <v>SINAPI 102137</v>
      </c>
      <c r="B10473" s="3" t="s">
        <v>21527</v>
      </c>
      <c r="C10473" s="3" t="s">
        <v>11715</v>
      </c>
      <c r="D10473" s="2" t="s">
        <v>18697</v>
      </c>
      <c r="E10473" s="3" t="s">
        <v>20622</v>
      </c>
      <c r="F10473" s="67" t="s">
        <v>35126</v>
      </c>
      <c r="G10473" s="67" t="s">
        <v>33945</v>
      </c>
      <c r="I10473" s="3" t="s">
        <v>6298</v>
      </c>
      <c r="J10473" s="3" t="str">
        <f>IF($B10473="SINAPI",IF(ISNUMBER(MATCH(Banco!$C10473,Analitico!$A:$A,0)),INDEX(Analitico!E:E,MATCH(Banco!$C10473,Analitico!$A:$A,0))&amp;"%",""),"")</f>
        <v/>
      </c>
      <c r="K10473" s="3" t="str">
        <f>IF($B10473="SINAPI",IF(ISNUMBER(MATCH(Banco!$C10473,Analitico!$A:$A,0)),INDEX(Analitico!F:F,MATCH(Banco!$C10473,Analitico!$A:$A,0))&amp;"%",""),"")</f>
        <v/>
      </c>
    </row>
    <row r="10474" spans="1:11" x14ac:dyDescent="0.2">
      <c r="A10474" s="1" t="str">
        <f t="shared" si="165"/>
        <v>SINAPI 102138</v>
      </c>
      <c r="B10474" s="3" t="s">
        <v>21527</v>
      </c>
      <c r="C10474" s="3" t="s">
        <v>11716</v>
      </c>
      <c r="D10474" s="2" t="s">
        <v>18698</v>
      </c>
      <c r="E10474" s="3" t="s">
        <v>20622</v>
      </c>
      <c r="F10474" s="67" t="s">
        <v>40021</v>
      </c>
      <c r="G10474" s="67" t="s">
        <v>37221</v>
      </c>
      <c r="I10474" s="3" t="s">
        <v>6300</v>
      </c>
      <c r="J10474" s="3" t="str">
        <f>IF($B10474="SINAPI",IF(ISNUMBER(MATCH(Banco!$C10474,Analitico!$A:$A,0)),INDEX(Analitico!E:E,MATCH(Banco!$C10474,Analitico!$A:$A,0))&amp;"%",""),"")</f>
        <v/>
      </c>
      <c r="K10474" s="3" t="str">
        <f>IF($B10474="SINAPI",IF(ISNUMBER(MATCH(Banco!$C10474,Analitico!$A:$A,0)),INDEX(Analitico!F:F,MATCH(Banco!$C10474,Analitico!$A:$A,0))&amp;"%",""),"")</f>
        <v/>
      </c>
    </row>
    <row r="10475" spans="1:11" ht="22.5" x14ac:dyDescent="0.2">
      <c r="A10475" s="1" t="str">
        <f t="shared" si="165"/>
        <v>SINAPI 103517</v>
      </c>
      <c r="B10475" s="3" t="s">
        <v>21527</v>
      </c>
      <c r="C10475" s="3" t="s">
        <v>11717</v>
      </c>
      <c r="D10475" s="2" t="s">
        <v>18699</v>
      </c>
      <c r="E10475" s="3" t="s">
        <v>20622</v>
      </c>
      <c r="F10475" s="67" t="s">
        <v>40022</v>
      </c>
      <c r="G10475" s="67" t="s">
        <v>37222</v>
      </c>
      <c r="I10475" s="3" t="s">
        <v>6298</v>
      </c>
      <c r="J10475" s="3" t="str">
        <f>IF($B10475="SINAPI",IF(ISNUMBER(MATCH(Banco!$C10475,Analitico!$A:$A,0)),INDEX(Analitico!E:E,MATCH(Banco!$C10475,Analitico!$A:$A,0))&amp;"%",""),"")</f>
        <v/>
      </c>
      <c r="K10475" s="3" t="str">
        <f>IF($B10475="SINAPI",IF(ISNUMBER(MATCH(Banco!$C10475,Analitico!$A:$A,0)),INDEX(Analitico!F:F,MATCH(Banco!$C10475,Analitico!$A:$A,0))&amp;"%",""),"")</f>
        <v/>
      </c>
    </row>
    <row r="10476" spans="1:11" ht="22.5" x14ac:dyDescent="0.2">
      <c r="A10476" s="1" t="str">
        <f t="shared" si="165"/>
        <v>SINAPI 103519</v>
      </c>
      <c r="B10476" s="3" t="s">
        <v>21527</v>
      </c>
      <c r="C10476" s="3" t="s">
        <v>11718</v>
      </c>
      <c r="D10476" s="2" t="s">
        <v>18700</v>
      </c>
      <c r="E10476" s="3" t="s">
        <v>20622</v>
      </c>
      <c r="F10476" s="67" t="s">
        <v>29696</v>
      </c>
      <c r="G10476" s="67" t="s">
        <v>33329</v>
      </c>
      <c r="I10476" s="3" t="s">
        <v>6300</v>
      </c>
      <c r="J10476" s="3" t="str">
        <f>IF($B10476="SINAPI",IF(ISNUMBER(MATCH(Banco!$C10476,Analitico!$A:$A,0)),INDEX(Analitico!E:E,MATCH(Banco!$C10476,Analitico!$A:$A,0))&amp;"%",""),"")</f>
        <v/>
      </c>
      <c r="K10476" s="3" t="str">
        <f>IF($B10476="SINAPI",IF(ISNUMBER(MATCH(Banco!$C10476,Analitico!$A:$A,0)),INDEX(Analitico!F:F,MATCH(Banco!$C10476,Analitico!$A:$A,0))&amp;"%",""),"")</f>
        <v/>
      </c>
    </row>
    <row r="10477" spans="1:11" ht="22.5" x14ac:dyDescent="0.2">
      <c r="A10477" s="1" t="str">
        <f t="shared" si="165"/>
        <v>SINAPI 103520</v>
      </c>
      <c r="B10477" s="3" t="s">
        <v>21527</v>
      </c>
      <c r="C10477" s="3" t="s">
        <v>11719</v>
      </c>
      <c r="D10477" s="2" t="s">
        <v>18701</v>
      </c>
      <c r="E10477" s="3" t="s">
        <v>20622</v>
      </c>
      <c r="F10477" s="67" t="s">
        <v>40023</v>
      </c>
      <c r="G10477" s="67" t="s">
        <v>37223</v>
      </c>
      <c r="I10477" s="3" t="s">
        <v>6298</v>
      </c>
      <c r="J10477" s="3" t="str">
        <f>IF($B10477="SINAPI",IF(ISNUMBER(MATCH(Banco!$C10477,Analitico!$A:$A,0)),INDEX(Analitico!E:E,MATCH(Banco!$C10477,Analitico!$A:$A,0))&amp;"%",""),"")</f>
        <v/>
      </c>
      <c r="K10477" s="3" t="str">
        <f>IF($B10477="SINAPI",IF(ISNUMBER(MATCH(Banco!$C10477,Analitico!$A:$A,0)),INDEX(Analitico!F:F,MATCH(Banco!$C10477,Analitico!$A:$A,0))&amp;"%",""),"")</f>
        <v/>
      </c>
    </row>
    <row r="10478" spans="1:11" ht="22.5" x14ac:dyDescent="0.2">
      <c r="A10478" s="1" t="str">
        <f t="shared" si="165"/>
        <v>SINAPI 103521</v>
      </c>
      <c r="B10478" s="3" t="s">
        <v>21527</v>
      </c>
      <c r="C10478" s="3" t="s">
        <v>11720</v>
      </c>
      <c r="D10478" s="2" t="s">
        <v>18702</v>
      </c>
      <c r="E10478" s="3" t="s">
        <v>20622</v>
      </c>
      <c r="F10478" s="67" t="s">
        <v>40024</v>
      </c>
      <c r="G10478" s="67" t="s">
        <v>37224</v>
      </c>
      <c r="I10478" s="3" t="s">
        <v>6298</v>
      </c>
      <c r="J10478" s="3" t="str">
        <f>IF($B10478="SINAPI",IF(ISNUMBER(MATCH(Banco!$C10478,Analitico!$A:$A,0)),INDEX(Analitico!E:E,MATCH(Banco!$C10478,Analitico!$A:$A,0))&amp;"%",""),"")</f>
        <v/>
      </c>
      <c r="K10478" s="3" t="str">
        <f>IF($B10478="SINAPI",IF(ISNUMBER(MATCH(Banco!$C10478,Analitico!$A:$A,0)),INDEX(Analitico!F:F,MATCH(Banco!$C10478,Analitico!$A:$A,0))&amp;"%",""),"")</f>
        <v/>
      </c>
    </row>
    <row r="10479" spans="1:11" ht="22.5" x14ac:dyDescent="0.2">
      <c r="A10479" s="1" t="str">
        <f t="shared" si="165"/>
        <v>SINAPI 103522</v>
      </c>
      <c r="B10479" s="3" t="s">
        <v>21527</v>
      </c>
      <c r="C10479" s="3" t="s">
        <v>11721</v>
      </c>
      <c r="D10479" s="2" t="s">
        <v>18703</v>
      </c>
      <c r="E10479" s="3" t="s">
        <v>20622</v>
      </c>
      <c r="F10479" s="67" t="s">
        <v>40025</v>
      </c>
      <c r="G10479" s="67" t="s">
        <v>37225</v>
      </c>
      <c r="I10479" s="3" t="s">
        <v>6300</v>
      </c>
      <c r="J10479" s="3" t="str">
        <f>IF($B10479="SINAPI",IF(ISNUMBER(MATCH(Banco!$C10479,Analitico!$A:$A,0)),INDEX(Analitico!E:E,MATCH(Banco!$C10479,Analitico!$A:$A,0))&amp;"%",""),"")</f>
        <v/>
      </c>
      <c r="K10479" s="3" t="str">
        <f>IF($B10479="SINAPI",IF(ISNUMBER(MATCH(Banco!$C10479,Analitico!$A:$A,0)),INDEX(Analitico!F:F,MATCH(Banco!$C10479,Analitico!$A:$A,0))&amp;"%",""),"")</f>
        <v/>
      </c>
    </row>
    <row r="10480" spans="1:11" ht="22.5" x14ac:dyDescent="0.2">
      <c r="A10480" s="1" t="str">
        <f t="shared" si="165"/>
        <v>SINAPI 103523</v>
      </c>
      <c r="B10480" s="3" t="s">
        <v>21527</v>
      </c>
      <c r="C10480" s="3" t="s">
        <v>11722</v>
      </c>
      <c r="D10480" s="2" t="s">
        <v>18704</v>
      </c>
      <c r="E10480" s="3" t="s">
        <v>20622</v>
      </c>
      <c r="F10480" s="67" t="s">
        <v>40026</v>
      </c>
      <c r="G10480" s="67" t="s">
        <v>37226</v>
      </c>
      <c r="I10480" s="3" t="s">
        <v>6300</v>
      </c>
      <c r="J10480" s="3" t="str">
        <f>IF($B10480="SINAPI",IF(ISNUMBER(MATCH(Banco!$C10480,Analitico!$A:$A,0)),INDEX(Analitico!E:E,MATCH(Banco!$C10480,Analitico!$A:$A,0))&amp;"%",""),"")</f>
        <v/>
      </c>
      <c r="K10480" s="3" t="str">
        <f>IF($B10480="SINAPI",IF(ISNUMBER(MATCH(Banco!$C10480,Analitico!$A:$A,0)),INDEX(Analitico!F:F,MATCH(Banco!$C10480,Analitico!$A:$A,0))&amp;"%",""),"")</f>
        <v/>
      </c>
    </row>
    <row r="10481" spans="1:11" ht="22.5" x14ac:dyDescent="0.2">
      <c r="A10481" s="1" t="str">
        <f t="shared" si="165"/>
        <v>SINAPI 104767</v>
      </c>
      <c r="B10481" s="3" t="s">
        <v>21527</v>
      </c>
      <c r="C10481" s="3" t="s">
        <v>11723</v>
      </c>
      <c r="D10481" s="2" t="s">
        <v>18705</v>
      </c>
      <c r="E10481" s="3" t="s">
        <v>20622</v>
      </c>
      <c r="F10481" s="67" t="s">
        <v>21504</v>
      </c>
      <c r="G10481" s="67" t="s">
        <v>5409</v>
      </c>
      <c r="I10481" s="3" t="s">
        <v>6298</v>
      </c>
      <c r="J10481" s="3" t="str">
        <f>IF($B10481="SINAPI",IF(ISNUMBER(MATCH(Banco!$C10481,Analitico!$A:$A,0)),INDEX(Analitico!E:E,MATCH(Banco!$C10481,Analitico!$A:$A,0))&amp;"%",""),"")</f>
        <v/>
      </c>
      <c r="K10481" s="3" t="str">
        <f>IF($B10481="SINAPI",IF(ISNUMBER(MATCH(Banco!$C10481,Analitico!$A:$A,0)),INDEX(Analitico!F:F,MATCH(Banco!$C10481,Analitico!$A:$A,0))&amp;"%",""),"")</f>
        <v/>
      </c>
    </row>
    <row r="10482" spans="1:11" ht="22.5" x14ac:dyDescent="0.2">
      <c r="A10482" s="1" t="str">
        <f t="shared" si="165"/>
        <v>SINAPI 104769</v>
      </c>
      <c r="B10482" s="3" t="s">
        <v>21527</v>
      </c>
      <c r="C10482" s="3" t="s">
        <v>11724</v>
      </c>
      <c r="D10482" s="2" t="s">
        <v>18706</v>
      </c>
      <c r="E10482" s="3" t="s">
        <v>20622</v>
      </c>
      <c r="F10482" s="67" t="s">
        <v>5846</v>
      </c>
      <c r="G10482" s="67" t="s">
        <v>4600</v>
      </c>
      <c r="I10482" s="3" t="s">
        <v>6298</v>
      </c>
      <c r="J10482" s="3" t="str">
        <f>IF($B10482="SINAPI",IF(ISNUMBER(MATCH(Banco!$C10482,Analitico!$A:$A,0)),INDEX(Analitico!E:E,MATCH(Banco!$C10482,Analitico!$A:$A,0))&amp;"%",""),"")</f>
        <v/>
      </c>
      <c r="K10482" s="3" t="str">
        <f>IF($B10482="SINAPI",IF(ISNUMBER(MATCH(Banco!$C10482,Analitico!$A:$A,0)),INDEX(Analitico!F:F,MATCH(Banco!$C10482,Analitico!$A:$A,0))&amp;"%",""),"")</f>
        <v/>
      </c>
    </row>
    <row r="10483" spans="1:11" ht="22.5" x14ac:dyDescent="0.2">
      <c r="A10483" s="1" t="str">
        <f t="shared" si="165"/>
        <v>SINAPI 104771</v>
      </c>
      <c r="B10483" s="3" t="s">
        <v>21527</v>
      </c>
      <c r="C10483" s="3" t="s">
        <v>11725</v>
      </c>
      <c r="D10483" s="2" t="s">
        <v>18707</v>
      </c>
      <c r="E10483" s="3" t="s">
        <v>20622</v>
      </c>
      <c r="F10483" s="67" t="s">
        <v>4910</v>
      </c>
      <c r="G10483" s="67" t="s">
        <v>21849</v>
      </c>
      <c r="I10483" s="3" t="s">
        <v>6298</v>
      </c>
      <c r="J10483" s="3" t="str">
        <f>IF($B10483="SINAPI",IF(ISNUMBER(MATCH(Banco!$C10483,Analitico!$A:$A,0)),INDEX(Analitico!E:E,MATCH(Banco!$C10483,Analitico!$A:$A,0))&amp;"%",""),"")</f>
        <v/>
      </c>
      <c r="K10483" s="3" t="str">
        <f>IF($B10483="SINAPI",IF(ISNUMBER(MATCH(Banco!$C10483,Analitico!$A:$A,0)),INDEX(Analitico!F:F,MATCH(Banco!$C10483,Analitico!$A:$A,0))&amp;"%",""),"")</f>
        <v/>
      </c>
    </row>
    <row r="10484" spans="1:11" ht="22.5" x14ac:dyDescent="0.2">
      <c r="A10484" s="1" t="str">
        <f t="shared" si="165"/>
        <v>SINAPI 104773</v>
      </c>
      <c r="B10484" s="3" t="s">
        <v>21527</v>
      </c>
      <c r="C10484" s="3" t="s">
        <v>11726</v>
      </c>
      <c r="D10484" s="2" t="s">
        <v>18708</v>
      </c>
      <c r="E10484" s="3" t="s">
        <v>20622</v>
      </c>
      <c r="F10484" s="67" t="s">
        <v>5407</v>
      </c>
      <c r="G10484" s="67" t="s">
        <v>4910</v>
      </c>
      <c r="I10484" s="3" t="s">
        <v>6298</v>
      </c>
      <c r="J10484" s="3" t="str">
        <f>IF($B10484="SINAPI",IF(ISNUMBER(MATCH(Banco!$C10484,Analitico!$A:$A,0)),INDEX(Analitico!E:E,MATCH(Banco!$C10484,Analitico!$A:$A,0))&amp;"%",""),"")</f>
        <v/>
      </c>
      <c r="K10484" s="3" t="str">
        <f>IF($B10484="SINAPI",IF(ISNUMBER(MATCH(Banco!$C10484,Analitico!$A:$A,0)),INDEX(Analitico!F:F,MATCH(Banco!$C10484,Analitico!$A:$A,0))&amp;"%",""),"")</f>
        <v/>
      </c>
    </row>
    <row r="10485" spans="1:11" ht="22.5" x14ac:dyDescent="0.2">
      <c r="A10485" s="1" t="str">
        <f t="shared" si="165"/>
        <v>SINAPI 104775</v>
      </c>
      <c r="B10485" s="3" t="s">
        <v>21527</v>
      </c>
      <c r="C10485" s="3" t="s">
        <v>11727</v>
      </c>
      <c r="D10485" s="2" t="s">
        <v>18709</v>
      </c>
      <c r="E10485" s="3" t="s">
        <v>20622</v>
      </c>
      <c r="F10485" s="67" t="s">
        <v>33656</v>
      </c>
      <c r="G10485" s="67" t="s">
        <v>29834</v>
      </c>
      <c r="I10485" s="3" t="s">
        <v>6298</v>
      </c>
      <c r="J10485" s="3" t="str">
        <f>IF($B10485="SINAPI",IF(ISNUMBER(MATCH(Banco!$C10485,Analitico!$A:$A,0)),INDEX(Analitico!E:E,MATCH(Banco!$C10485,Analitico!$A:$A,0))&amp;"%",""),"")</f>
        <v/>
      </c>
      <c r="K10485" s="3" t="str">
        <f>IF($B10485="SINAPI",IF(ISNUMBER(MATCH(Banco!$C10485,Analitico!$A:$A,0)),INDEX(Analitico!F:F,MATCH(Banco!$C10485,Analitico!$A:$A,0))&amp;"%",""),"")</f>
        <v/>
      </c>
    </row>
    <row r="10486" spans="1:11" ht="22.5" x14ac:dyDescent="0.2">
      <c r="A10486" s="1" t="str">
        <f t="shared" si="165"/>
        <v>SINAPI 104777</v>
      </c>
      <c r="B10486" s="3" t="s">
        <v>21527</v>
      </c>
      <c r="C10486" s="3" t="s">
        <v>11728</v>
      </c>
      <c r="D10486" s="2" t="s">
        <v>18710</v>
      </c>
      <c r="E10486" s="3" t="s">
        <v>20622</v>
      </c>
      <c r="F10486" s="67" t="s">
        <v>4503</v>
      </c>
      <c r="G10486" s="67" t="s">
        <v>5777</v>
      </c>
      <c r="I10486" s="3" t="s">
        <v>6298</v>
      </c>
      <c r="J10486" s="3" t="str">
        <f>IF($B10486="SINAPI",IF(ISNUMBER(MATCH(Banco!$C10486,Analitico!$A:$A,0)),INDEX(Analitico!E:E,MATCH(Banco!$C10486,Analitico!$A:$A,0))&amp;"%",""),"")</f>
        <v/>
      </c>
      <c r="K10486" s="3" t="str">
        <f>IF($B10486="SINAPI",IF(ISNUMBER(MATCH(Banco!$C10486,Analitico!$A:$A,0)),INDEX(Analitico!F:F,MATCH(Banco!$C10486,Analitico!$A:$A,0))&amp;"%",""),"")</f>
        <v/>
      </c>
    </row>
    <row r="10487" spans="1:11" ht="22.5" x14ac:dyDescent="0.2">
      <c r="A10487" s="1" t="str">
        <f t="shared" si="165"/>
        <v>SINAPI 104779</v>
      </c>
      <c r="B10487" s="3" t="s">
        <v>21527</v>
      </c>
      <c r="C10487" s="3" t="s">
        <v>11729</v>
      </c>
      <c r="D10487" s="2" t="s">
        <v>18711</v>
      </c>
      <c r="E10487" s="3" t="s">
        <v>20621</v>
      </c>
      <c r="F10487" s="67" t="s">
        <v>31870</v>
      </c>
      <c r="G10487" s="67" t="s">
        <v>5452</v>
      </c>
      <c r="I10487" s="3" t="s">
        <v>6298</v>
      </c>
      <c r="J10487" s="3" t="str">
        <f>IF($B10487="SINAPI",IF(ISNUMBER(MATCH(Banco!$C10487,Analitico!$A:$A,0)),INDEX(Analitico!E:E,MATCH(Banco!$C10487,Analitico!$A:$A,0))&amp;"%",""),"")</f>
        <v/>
      </c>
      <c r="K10487" s="3" t="str">
        <f>IF($B10487="SINAPI",IF(ISNUMBER(MATCH(Banco!$C10487,Analitico!$A:$A,0)),INDEX(Analitico!F:F,MATCH(Banco!$C10487,Analitico!$A:$A,0))&amp;"%",""),"")</f>
        <v/>
      </c>
    </row>
    <row r="10488" spans="1:11" ht="22.5" x14ac:dyDescent="0.2">
      <c r="A10488" s="1" t="str">
        <f t="shared" si="165"/>
        <v>SINAPI 104781</v>
      </c>
      <c r="B10488" s="3" t="s">
        <v>21527</v>
      </c>
      <c r="C10488" s="3" t="s">
        <v>11730</v>
      </c>
      <c r="D10488" s="2" t="s">
        <v>18712</v>
      </c>
      <c r="E10488" s="3" t="s">
        <v>20621</v>
      </c>
      <c r="F10488" s="67" t="s">
        <v>5585</v>
      </c>
      <c r="G10488" s="67" t="s">
        <v>4576</v>
      </c>
      <c r="I10488" s="3" t="s">
        <v>6298</v>
      </c>
      <c r="J10488" s="3" t="str">
        <f>IF($B10488="SINAPI",IF(ISNUMBER(MATCH(Banco!$C10488,Analitico!$A:$A,0)),INDEX(Analitico!E:E,MATCH(Banco!$C10488,Analitico!$A:$A,0))&amp;"%",""),"")</f>
        <v/>
      </c>
      <c r="K10488" s="3" t="str">
        <f>IF($B10488="SINAPI",IF(ISNUMBER(MATCH(Banco!$C10488,Analitico!$A:$A,0)),INDEX(Analitico!F:F,MATCH(Banco!$C10488,Analitico!$A:$A,0))&amp;"%",""),"")</f>
        <v/>
      </c>
    </row>
    <row r="10489" spans="1:11" ht="22.5" x14ac:dyDescent="0.2">
      <c r="A10489" s="1" t="str">
        <f t="shared" si="165"/>
        <v>SINAPI 104782</v>
      </c>
      <c r="B10489" s="3" t="s">
        <v>21527</v>
      </c>
      <c r="C10489" s="3" t="s">
        <v>11731</v>
      </c>
      <c r="D10489" s="2" t="s">
        <v>18713</v>
      </c>
      <c r="E10489" s="3" t="s">
        <v>20622</v>
      </c>
      <c r="F10489" s="67" t="s">
        <v>32167</v>
      </c>
      <c r="G10489" s="67" t="s">
        <v>29936</v>
      </c>
      <c r="I10489" s="3" t="s">
        <v>6298</v>
      </c>
      <c r="J10489" s="3" t="str">
        <f>IF($B10489="SINAPI",IF(ISNUMBER(MATCH(Banco!$C10489,Analitico!$A:$A,0)),INDEX(Analitico!E:E,MATCH(Banco!$C10489,Analitico!$A:$A,0))&amp;"%",""),"")</f>
        <v/>
      </c>
      <c r="K10489" s="3" t="str">
        <f>IF($B10489="SINAPI",IF(ISNUMBER(MATCH(Banco!$C10489,Analitico!$A:$A,0)),INDEX(Analitico!F:F,MATCH(Banco!$C10489,Analitico!$A:$A,0))&amp;"%",""),"")</f>
        <v/>
      </c>
    </row>
    <row r="10490" spans="1:11" ht="22.5" x14ac:dyDescent="0.2">
      <c r="A10490" s="1" t="str">
        <f t="shared" si="165"/>
        <v>SINAPI 104783</v>
      </c>
      <c r="B10490" s="3" t="s">
        <v>21527</v>
      </c>
      <c r="C10490" s="3" t="s">
        <v>11732</v>
      </c>
      <c r="D10490" s="2" t="s">
        <v>18714</v>
      </c>
      <c r="E10490" s="3" t="s">
        <v>20622</v>
      </c>
      <c r="F10490" s="67" t="s">
        <v>30719</v>
      </c>
      <c r="G10490" s="67" t="s">
        <v>5188</v>
      </c>
      <c r="I10490" s="3" t="s">
        <v>6298</v>
      </c>
      <c r="J10490" s="3" t="str">
        <f>IF($B10490="SINAPI",IF(ISNUMBER(MATCH(Banco!$C10490,Analitico!$A:$A,0)),INDEX(Analitico!E:E,MATCH(Banco!$C10490,Analitico!$A:$A,0))&amp;"%",""),"")</f>
        <v/>
      </c>
      <c r="K10490" s="3" t="str">
        <f>IF($B10490="SINAPI",IF(ISNUMBER(MATCH(Banco!$C10490,Analitico!$A:$A,0)),INDEX(Analitico!F:F,MATCH(Banco!$C10490,Analitico!$A:$A,0))&amp;"%",""),"")</f>
        <v/>
      </c>
    </row>
    <row r="10491" spans="1:11" ht="22.5" x14ac:dyDescent="0.2">
      <c r="A10491" s="1" t="str">
        <f t="shared" si="165"/>
        <v>SINAPI 104784</v>
      </c>
      <c r="B10491" s="3" t="s">
        <v>21527</v>
      </c>
      <c r="C10491" s="3" t="s">
        <v>11733</v>
      </c>
      <c r="D10491" s="2" t="s">
        <v>18715</v>
      </c>
      <c r="E10491" s="3" t="s">
        <v>20622</v>
      </c>
      <c r="F10491" s="67" t="s">
        <v>21701</v>
      </c>
      <c r="G10491" s="67" t="s">
        <v>21728</v>
      </c>
      <c r="I10491" s="3" t="s">
        <v>6298</v>
      </c>
      <c r="J10491" s="3" t="str">
        <f>IF($B10491="SINAPI",IF(ISNUMBER(MATCH(Banco!$C10491,Analitico!$A:$A,0)),INDEX(Analitico!E:E,MATCH(Banco!$C10491,Analitico!$A:$A,0))&amp;"%",""),"")</f>
        <v/>
      </c>
      <c r="K10491" s="3" t="str">
        <f>IF($B10491="SINAPI",IF(ISNUMBER(MATCH(Banco!$C10491,Analitico!$A:$A,0)),INDEX(Analitico!F:F,MATCH(Banco!$C10491,Analitico!$A:$A,0))&amp;"%",""),"")</f>
        <v/>
      </c>
    </row>
    <row r="10492" spans="1:11" ht="22.5" x14ac:dyDescent="0.2">
      <c r="A10492" s="1" t="str">
        <f t="shared" si="165"/>
        <v>SINAPI 104786</v>
      </c>
      <c r="B10492" s="3" t="s">
        <v>21527</v>
      </c>
      <c r="C10492" s="3" t="s">
        <v>11734</v>
      </c>
      <c r="D10492" s="2" t="s">
        <v>18716</v>
      </c>
      <c r="E10492" s="3" t="s">
        <v>20621</v>
      </c>
      <c r="F10492" s="67" t="s">
        <v>28678</v>
      </c>
      <c r="G10492" s="67" t="s">
        <v>6088</v>
      </c>
      <c r="I10492" s="3" t="s">
        <v>6298</v>
      </c>
      <c r="J10492" s="3" t="str">
        <f>IF($B10492="SINAPI",IF(ISNUMBER(MATCH(Banco!$C10492,Analitico!$A:$A,0)),INDEX(Analitico!E:E,MATCH(Banco!$C10492,Analitico!$A:$A,0))&amp;"%",""),"")</f>
        <v/>
      </c>
      <c r="K10492" s="3" t="str">
        <f>IF($B10492="SINAPI",IF(ISNUMBER(MATCH(Banco!$C10492,Analitico!$A:$A,0)),INDEX(Analitico!F:F,MATCH(Banco!$C10492,Analitico!$A:$A,0))&amp;"%",""),"")</f>
        <v/>
      </c>
    </row>
    <row r="10493" spans="1:11" ht="22.5" x14ac:dyDescent="0.2">
      <c r="A10493" s="1" t="str">
        <f t="shared" si="165"/>
        <v>SINAPI 104787</v>
      </c>
      <c r="B10493" s="3" t="s">
        <v>21527</v>
      </c>
      <c r="C10493" s="3" t="s">
        <v>11735</v>
      </c>
      <c r="D10493" s="2" t="s">
        <v>18717</v>
      </c>
      <c r="E10493" s="3" t="s">
        <v>20621</v>
      </c>
      <c r="F10493" s="67" t="s">
        <v>5424</v>
      </c>
      <c r="G10493" s="67" t="s">
        <v>5868</v>
      </c>
      <c r="I10493" s="3" t="s">
        <v>6298</v>
      </c>
      <c r="J10493" s="3" t="str">
        <f>IF($B10493="SINAPI",IF(ISNUMBER(MATCH(Banco!$C10493,Analitico!$A:$A,0)),INDEX(Analitico!E:E,MATCH(Banco!$C10493,Analitico!$A:$A,0))&amp;"%",""),"")</f>
        <v/>
      </c>
      <c r="K10493" s="3" t="str">
        <f>IF($B10493="SINAPI",IF(ISNUMBER(MATCH(Banco!$C10493,Analitico!$A:$A,0)),INDEX(Analitico!F:F,MATCH(Banco!$C10493,Analitico!$A:$A,0))&amp;"%",""),"")</f>
        <v/>
      </c>
    </row>
    <row r="10494" spans="1:11" ht="22.5" x14ac:dyDescent="0.2">
      <c r="A10494" s="1" t="str">
        <f t="shared" si="165"/>
        <v>SINAPI 104788</v>
      </c>
      <c r="B10494" s="3" t="s">
        <v>21527</v>
      </c>
      <c r="C10494" s="3" t="s">
        <v>11736</v>
      </c>
      <c r="D10494" s="2" t="s">
        <v>18718</v>
      </c>
      <c r="E10494" s="3" t="s">
        <v>20621</v>
      </c>
      <c r="F10494" s="67" t="s">
        <v>30721</v>
      </c>
      <c r="G10494" s="67" t="s">
        <v>4918</v>
      </c>
      <c r="I10494" s="3" t="s">
        <v>6298</v>
      </c>
      <c r="J10494" s="3" t="str">
        <f>IF($B10494="SINAPI",IF(ISNUMBER(MATCH(Banco!$C10494,Analitico!$A:$A,0)),INDEX(Analitico!E:E,MATCH(Banco!$C10494,Analitico!$A:$A,0))&amp;"%",""),"")</f>
        <v/>
      </c>
      <c r="K10494" s="3" t="str">
        <f>IF($B10494="SINAPI",IF(ISNUMBER(MATCH(Banco!$C10494,Analitico!$A:$A,0)),INDEX(Analitico!F:F,MATCH(Banco!$C10494,Analitico!$A:$A,0))&amp;"%",""),"")</f>
        <v/>
      </c>
    </row>
    <row r="10495" spans="1:11" ht="22.5" x14ac:dyDescent="0.2">
      <c r="A10495" s="1" t="str">
        <f t="shared" si="165"/>
        <v>SINAPI 104031</v>
      </c>
      <c r="B10495" s="3" t="s">
        <v>21527</v>
      </c>
      <c r="C10495" s="3" t="s">
        <v>11737</v>
      </c>
      <c r="D10495" s="2" t="s">
        <v>18719</v>
      </c>
      <c r="E10495" s="3" t="s">
        <v>20622</v>
      </c>
      <c r="F10495" s="67" t="s">
        <v>5114</v>
      </c>
      <c r="G10495" s="67" t="s">
        <v>21784</v>
      </c>
      <c r="I10495" s="3" t="s">
        <v>6300</v>
      </c>
      <c r="J10495" s="3" t="str">
        <f>IF($B10495="SINAPI",IF(ISNUMBER(MATCH(Banco!$C10495,Analitico!$A:$A,0)),INDEX(Analitico!E:E,MATCH(Banco!$C10495,Analitico!$A:$A,0))&amp;"%",""),"")</f>
        <v/>
      </c>
      <c r="K10495" s="3" t="str">
        <f>IF($B10495="SINAPI",IF(ISNUMBER(MATCH(Banco!$C10495,Analitico!$A:$A,0)),INDEX(Analitico!F:F,MATCH(Banco!$C10495,Analitico!$A:$A,0))&amp;"%",""),"")</f>
        <v/>
      </c>
    </row>
    <row r="10496" spans="1:11" ht="22.5" x14ac:dyDescent="0.2">
      <c r="A10496" s="1" t="str">
        <f t="shared" si="165"/>
        <v>SINAPI 104032</v>
      </c>
      <c r="B10496" s="3" t="s">
        <v>21527</v>
      </c>
      <c r="C10496" s="3" t="s">
        <v>11738</v>
      </c>
      <c r="D10496" s="2" t="s">
        <v>18720</v>
      </c>
      <c r="E10496" s="3" t="s">
        <v>20622</v>
      </c>
      <c r="F10496" s="67" t="s">
        <v>5890</v>
      </c>
      <c r="G10496" s="67" t="s">
        <v>20812</v>
      </c>
      <c r="I10496" s="3" t="s">
        <v>6300</v>
      </c>
      <c r="J10496" s="3" t="str">
        <f>IF($B10496="SINAPI",IF(ISNUMBER(MATCH(Banco!$C10496,Analitico!$A:$A,0)),INDEX(Analitico!E:E,MATCH(Banco!$C10496,Analitico!$A:$A,0))&amp;"%",""),"")</f>
        <v/>
      </c>
      <c r="K10496" s="3" t="str">
        <f>IF($B10496="SINAPI",IF(ISNUMBER(MATCH(Banco!$C10496,Analitico!$A:$A,0)),INDEX(Analitico!F:F,MATCH(Banco!$C10496,Analitico!$A:$A,0))&amp;"%",""),"")</f>
        <v/>
      </c>
    </row>
    <row r="10497" spans="1:11" ht="22.5" x14ac:dyDescent="0.2">
      <c r="A10497" s="1" t="str">
        <f t="shared" si="165"/>
        <v>SINAPI 104033</v>
      </c>
      <c r="B10497" s="3" t="s">
        <v>21527</v>
      </c>
      <c r="C10497" s="3" t="s">
        <v>11739</v>
      </c>
      <c r="D10497" s="2" t="s">
        <v>18721</v>
      </c>
      <c r="E10497" s="3" t="s">
        <v>20622</v>
      </c>
      <c r="F10497" s="67" t="s">
        <v>5442</v>
      </c>
      <c r="G10497" s="67" t="s">
        <v>4586</v>
      </c>
      <c r="I10497" s="3" t="s">
        <v>6300</v>
      </c>
      <c r="J10497" s="3" t="str">
        <f>IF($B10497="SINAPI",IF(ISNUMBER(MATCH(Banco!$C10497,Analitico!$A:$A,0)),INDEX(Analitico!E:E,MATCH(Banco!$C10497,Analitico!$A:$A,0))&amp;"%",""),"")</f>
        <v/>
      </c>
      <c r="K10497" s="3" t="str">
        <f>IF($B10497="SINAPI",IF(ISNUMBER(MATCH(Banco!$C10497,Analitico!$A:$A,0)),INDEX(Analitico!F:F,MATCH(Banco!$C10497,Analitico!$A:$A,0))&amp;"%",""),"")</f>
        <v/>
      </c>
    </row>
    <row r="10498" spans="1:11" ht="22.5" x14ac:dyDescent="0.2">
      <c r="A10498" s="1" t="str">
        <f t="shared" si="165"/>
        <v>SINAPI 104034</v>
      </c>
      <c r="B10498" s="3" t="s">
        <v>21527</v>
      </c>
      <c r="C10498" s="3" t="s">
        <v>11740</v>
      </c>
      <c r="D10498" s="2" t="s">
        <v>18722</v>
      </c>
      <c r="E10498" s="3" t="s">
        <v>20622</v>
      </c>
      <c r="F10498" s="67" t="s">
        <v>21219</v>
      </c>
      <c r="G10498" s="67" t="s">
        <v>29844</v>
      </c>
      <c r="I10498" s="3" t="s">
        <v>6300</v>
      </c>
      <c r="J10498" s="3" t="str">
        <f>IF($B10498="SINAPI",IF(ISNUMBER(MATCH(Banco!$C10498,Analitico!$A:$A,0)),INDEX(Analitico!E:E,MATCH(Banco!$C10498,Analitico!$A:$A,0))&amp;"%",""),"")</f>
        <v/>
      </c>
      <c r="K10498" s="3" t="str">
        <f>IF($B10498="SINAPI",IF(ISNUMBER(MATCH(Banco!$C10498,Analitico!$A:$A,0)),INDEX(Analitico!F:F,MATCH(Banco!$C10498,Analitico!$A:$A,0))&amp;"%",""),"")</f>
        <v/>
      </c>
    </row>
    <row r="10499" spans="1:11" x14ac:dyDescent="0.2">
      <c r="A10499" s="1" t="str">
        <f t="shared" si="165"/>
        <v>SINAPI 104035</v>
      </c>
      <c r="B10499" s="3" t="s">
        <v>21527</v>
      </c>
      <c r="C10499" s="3" t="s">
        <v>11741</v>
      </c>
      <c r="D10499" s="2" t="s">
        <v>18723</v>
      </c>
      <c r="E10499" s="3" t="s">
        <v>20622</v>
      </c>
      <c r="F10499" s="67" t="s">
        <v>40027</v>
      </c>
      <c r="G10499" s="67" t="s">
        <v>5973</v>
      </c>
      <c r="I10499" s="3" t="s">
        <v>6300</v>
      </c>
      <c r="J10499" s="3" t="str">
        <f>IF($B10499="SINAPI",IF(ISNUMBER(MATCH(Banco!$C10499,Analitico!$A:$A,0)),INDEX(Analitico!E:E,MATCH(Banco!$C10499,Analitico!$A:$A,0))&amp;"%",""),"")</f>
        <v/>
      </c>
      <c r="K10499" s="3" t="str">
        <f>IF($B10499="SINAPI",IF(ISNUMBER(MATCH(Banco!$C10499,Analitico!$A:$A,0)),INDEX(Analitico!F:F,MATCH(Banco!$C10499,Analitico!$A:$A,0))&amp;"%",""),"")</f>
        <v/>
      </c>
    </row>
    <row r="10500" spans="1:11" x14ac:dyDescent="0.2">
      <c r="A10500" s="1" t="str">
        <f t="shared" si="165"/>
        <v>SINAPI 104036</v>
      </c>
      <c r="B10500" s="3" t="s">
        <v>21527</v>
      </c>
      <c r="C10500" s="3" t="s">
        <v>11742</v>
      </c>
      <c r="D10500" s="2" t="s">
        <v>18724</v>
      </c>
      <c r="E10500" s="3" t="s">
        <v>20622</v>
      </c>
      <c r="F10500" s="67" t="s">
        <v>30066</v>
      </c>
      <c r="G10500" s="67" t="s">
        <v>37227</v>
      </c>
      <c r="I10500" s="3" t="s">
        <v>6300</v>
      </c>
      <c r="J10500" s="3" t="str">
        <f>IF($B10500="SINAPI",IF(ISNUMBER(MATCH(Banco!$C10500,Analitico!$A:$A,0)),INDEX(Analitico!E:E,MATCH(Banco!$C10500,Analitico!$A:$A,0))&amp;"%",""),"")</f>
        <v/>
      </c>
      <c r="K10500" s="3" t="str">
        <f>IF($B10500="SINAPI",IF(ISNUMBER(MATCH(Banco!$C10500,Analitico!$A:$A,0)),INDEX(Analitico!F:F,MATCH(Banco!$C10500,Analitico!$A:$A,0))&amp;"%",""),"")</f>
        <v/>
      </c>
    </row>
    <row r="10501" spans="1:11" ht="22.5" x14ac:dyDescent="0.2">
      <c r="A10501" s="1" t="str">
        <f t="shared" si="165"/>
        <v>SINAPI 104039</v>
      </c>
      <c r="B10501" s="3" t="s">
        <v>21527</v>
      </c>
      <c r="C10501" s="3" t="s">
        <v>11743</v>
      </c>
      <c r="D10501" s="2" t="s">
        <v>18725</v>
      </c>
      <c r="E10501" s="3" t="s">
        <v>20622</v>
      </c>
      <c r="F10501" s="67" t="s">
        <v>32054</v>
      </c>
      <c r="G10501" s="67" t="s">
        <v>31808</v>
      </c>
      <c r="I10501" s="3" t="s">
        <v>6300</v>
      </c>
      <c r="J10501" s="3" t="str">
        <f>IF($B10501="SINAPI",IF(ISNUMBER(MATCH(Banco!$C10501,Analitico!$A:$A,0)),INDEX(Analitico!E:E,MATCH(Banco!$C10501,Analitico!$A:$A,0))&amp;"%",""),"")</f>
        <v/>
      </c>
      <c r="K10501" s="3" t="str">
        <f>IF($B10501="SINAPI",IF(ISNUMBER(MATCH(Banco!$C10501,Analitico!$A:$A,0)),INDEX(Analitico!F:F,MATCH(Banco!$C10501,Analitico!$A:$A,0))&amp;"%",""),"")</f>
        <v/>
      </c>
    </row>
    <row r="10502" spans="1:11" x14ac:dyDescent="0.2">
      <c r="A10502" s="1" t="str">
        <f t="shared" si="165"/>
        <v>SINAPI 104043</v>
      </c>
      <c r="B10502" s="3" t="s">
        <v>21527</v>
      </c>
      <c r="C10502" s="3" t="s">
        <v>11744</v>
      </c>
      <c r="D10502" s="2" t="s">
        <v>18726</v>
      </c>
      <c r="E10502" s="3" t="s">
        <v>20622</v>
      </c>
      <c r="F10502" s="67" t="s">
        <v>5494</v>
      </c>
      <c r="G10502" s="67" t="s">
        <v>29815</v>
      </c>
      <c r="I10502" s="3" t="s">
        <v>6300</v>
      </c>
      <c r="J10502" s="3" t="str">
        <f>IF($B10502="SINAPI",IF(ISNUMBER(MATCH(Banco!$C10502,Analitico!$A:$A,0)),INDEX(Analitico!E:E,MATCH(Banco!$C10502,Analitico!$A:$A,0))&amp;"%",""),"")</f>
        <v/>
      </c>
      <c r="K10502" s="3" t="str">
        <f>IF($B10502="SINAPI",IF(ISNUMBER(MATCH(Banco!$C10502,Analitico!$A:$A,0)),INDEX(Analitico!F:F,MATCH(Banco!$C10502,Analitico!$A:$A,0))&amp;"%",""),"")</f>
        <v/>
      </c>
    </row>
    <row r="10503" spans="1:11" x14ac:dyDescent="0.2">
      <c r="A10503" s="1" t="str">
        <f t="shared" si="165"/>
        <v>SINAPI 104044</v>
      </c>
      <c r="B10503" s="3" t="s">
        <v>21527</v>
      </c>
      <c r="C10503" s="3" t="s">
        <v>11745</v>
      </c>
      <c r="D10503" s="2" t="s">
        <v>18727</v>
      </c>
      <c r="E10503" s="3" t="s">
        <v>20622</v>
      </c>
      <c r="F10503" s="67" t="s">
        <v>20808</v>
      </c>
      <c r="G10503" s="67" t="s">
        <v>6250</v>
      </c>
      <c r="I10503" s="3" t="s">
        <v>6300</v>
      </c>
      <c r="J10503" s="3" t="str">
        <f>IF($B10503="SINAPI",IF(ISNUMBER(MATCH(Banco!$C10503,Analitico!$A:$A,0)),INDEX(Analitico!E:E,MATCH(Banco!$C10503,Analitico!$A:$A,0))&amp;"%",""),"")</f>
        <v/>
      </c>
      <c r="K10503" s="3" t="str">
        <f>IF($B10503="SINAPI",IF(ISNUMBER(MATCH(Banco!$C10503,Analitico!$A:$A,0)),INDEX(Analitico!F:F,MATCH(Banco!$C10503,Analitico!$A:$A,0))&amp;"%",""),"")</f>
        <v/>
      </c>
    </row>
    <row r="10504" spans="1:11" x14ac:dyDescent="0.2">
      <c r="A10504" s="1" t="str">
        <f t="shared" si="165"/>
        <v>SINAPI 104045</v>
      </c>
      <c r="B10504" s="3" t="s">
        <v>21527</v>
      </c>
      <c r="C10504" s="3" t="s">
        <v>11746</v>
      </c>
      <c r="D10504" s="2" t="s">
        <v>18728</v>
      </c>
      <c r="E10504" s="3" t="s">
        <v>20622</v>
      </c>
      <c r="F10504" s="67" t="s">
        <v>20935</v>
      </c>
      <c r="G10504" s="67" t="s">
        <v>5661</v>
      </c>
      <c r="I10504" s="3" t="s">
        <v>6300</v>
      </c>
      <c r="J10504" s="3" t="str">
        <f>IF($B10504="SINAPI",IF(ISNUMBER(MATCH(Banco!$C10504,Analitico!$A:$A,0)),INDEX(Analitico!E:E,MATCH(Banco!$C10504,Analitico!$A:$A,0))&amp;"%",""),"")</f>
        <v/>
      </c>
      <c r="K10504" s="3" t="str">
        <f>IF($B10504="SINAPI",IF(ISNUMBER(MATCH(Banco!$C10504,Analitico!$A:$A,0)),INDEX(Analitico!F:F,MATCH(Banco!$C10504,Analitico!$A:$A,0))&amp;"%",""),"")</f>
        <v/>
      </c>
    </row>
    <row r="10505" spans="1:11" ht="22.5" x14ac:dyDescent="0.2">
      <c r="A10505" s="1" t="str">
        <f t="shared" si="165"/>
        <v>SINAPI 104046</v>
      </c>
      <c r="B10505" s="3" t="s">
        <v>21527</v>
      </c>
      <c r="C10505" s="3" t="s">
        <v>11747</v>
      </c>
      <c r="D10505" s="2" t="s">
        <v>18729</v>
      </c>
      <c r="E10505" s="3" t="s">
        <v>20622</v>
      </c>
      <c r="F10505" s="67" t="s">
        <v>21910</v>
      </c>
      <c r="G10505" s="67" t="s">
        <v>5494</v>
      </c>
      <c r="I10505" s="3" t="s">
        <v>6300</v>
      </c>
      <c r="J10505" s="3" t="str">
        <f>IF($B10505="SINAPI",IF(ISNUMBER(MATCH(Banco!$C10505,Analitico!$A:$A,0)),INDEX(Analitico!E:E,MATCH(Banco!$C10505,Analitico!$A:$A,0))&amp;"%",""),"")</f>
        <v/>
      </c>
      <c r="K10505" s="3" t="str">
        <f>IF($B10505="SINAPI",IF(ISNUMBER(MATCH(Banco!$C10505,Analitico!$A:$A,0)),INDEX(Analitico!F:F,MATCH(Banco!$C10505,Analitico!$A:$A,0))&amp;"%",""),"")</f>
        <v/>
      </c>
    </row>
    <row r="10506" spans="1:11" ht="22.5" x14ac:dyDescent="0.2">
      <c r="A10506" s="1" t="str">
        <f t="shared" si="165"/>
        <v>SINAPI 104047</v>
      </c>
      <c r="B10506" s="3" t="s">
        <v>21527</v>
      </c>
      <c r="C10506" s="3" t="s">
        <v>11748</v>
      </c>
      <c r="D10506" s="2" t="s">
        <v>18730</v>
      </c>
      <c r="E10506" s="3" t="s">
        <v>20622</v>
      </c>
      <c r="F10506" s="67" t="s">
        <v>21201</v>
      </c>
      <c r="G10506" s="67" t="s">
        <v>5979</v>
      </c>
      <c r="I10506" s="3" t="s">
        <v>6300</v>
      </c>
      <c r="J10506" s="3" t="str">
        <f>IF($B10506="SINAPI",IF(ISNUMBER(MATCH(Banco!$C10506,Analitico!$A:$A,0)),INDEX(Analitico!E:E,MATCH(Banco!$C10506,Analitico!$A:$A,0))&amp;"%",""),"")</f>
        <v/>
      </c>
      <c r="K10506" s="3" t="str">
        <f>IF($B10506="SINAPI",IF(ISNUMBER(MATCH(Banco!$C10506,Analitico!$A:$A,0)),INDEX(Analitico!F:F,MATCH(Banco!$C10506,Analitico!$A:$A,0))&amp;"%",""),"")</f>
        <v/>
      </c>
    </row>
    <row r="10507" spans="1:11" ht="22.5" x14ac:dyDescent="0.2">
      <c r="A10507" s="1" t="str">
        <f t="shared" si="165"/>
        <v>SINAPI 104048</v>
      </c>
      <c r="B10507" s="3" t="s">
        <v>21527</v>
      </c>
      <c r="C10507" s="3" t="s">
        <v>11749</v>
      </c>
      <c r="D10507" s="2" t="s">
        <v>18731</v>
      </c>
      <c r="E10507" s="3" t="s">
        <v>20622</v>
      </c>
      <c r="F10507" s="67" t="s">
        <v>5915</v>
      </c>
      <c r="G10507" s="67" t="s">
        <v>21640</v>
      </c>
      <c r="I10507" s="3" t="s">
        <v>6300</v>
      </c>
      <c r="J10507" s="3" t="str">
        <f>IF($B10507="SINAPI",IF(ISNUMBER(MATCH(Banco!$C10507,Analitico!$A:$A,0)),INDEX(Analitico!E:E,MATCH(Banco!$C10507,Analitico!$A:$A,0))&amp;"%",""),"")</f>
        <v/>
      </c>
      <c r="K10507" s="3" t="str">
        <f>IF($B10507="SINAPI",IF(ISNUMBER(MATCH(Banco!$C10507,Analitico!$A:$A,0)),INDEX(Analitico!F:F,MATCH(Banco!$C10507,Analitico!$A:$A,0))&amp;"%",""),"")</f>
        <v/>
      </c>
    </row>
    <row r="10508" spans="1:11" x14ac:dyDescent="0.2">
      <c r="A10508" s="1" t="str">
        <f t="shared" si="165"/>
        <v>SINAPI 104049</v>
      </c>
      <c r="B10508" s="3" t="s">
        <v>21527</v>
      </c>
      <c r="C10508" s="3" t="s">
        <v>11750</v>
      </c>
      <c r="D10508" s="2" t="s">
        <v>18732</v>
      </c>
      <c r="E10508" s="3" t="s">
        <v>20622</v>
      </c>
      <c r="F10508" s="67" t="s">
        <v>4810</v>
      </c>
      <c r="G10508" s="67" t="s">
        <v>5148</v>
      </c>
      <c r="I10508" s="3" t="s">
        <v>6298</v>
      </c>
      <c r="J10508" s="3" t="str">
        <f>IF($B10508="SINAPI",IF(ISNUMBER(MATCH(Banco!$C10508,Analitico!$A:$A,0)),INDEX(Analitico!E:E,MATCH(Banco!$C10508,Analitico!$A:$A,0))&amp;"%",""),"")</f>
        <v/>
      </c>
      <c r="K10508" s="3" t="str">
        <f>IF($B10508="SINAPI",IF(ISNUMBER(MATCH(Banco!$C10508,Analitico!$A:$A,0)),INDEX(Analitico!F:F,MATCH(Banco!$C10508,Analitico!$A:$A,0))&amp;"%",""),"")</f>
        <v/>
      </c>
    </row>
    <row r="10509" spans="1:11" x14ac:dyDescent="0.2">
      <c r="A10509" s="1" t="str">
        <f t="shared" si="165"/>
        <v>SINAPI 104050</v>
      </c>
      <c r="B10509" s="3" t="s">
        <v>21527</v>
      </c>
      <c r="C10509" s="3" t="s">
        <v>11751</v>
      </c>
      <c r="D10509" s="2" t="s">
        <v>18733</v>
      </c>
      <c r="E10509" s="3" t="s">
        <v>20622</v>
      </c>
      <c r="F10509" s="67" t="s">
        <v>20694</v>
      </c>
      <c r="G10509" s="67" t="s">
        <v>33459</v>
      </c>
      <c r="I10509" s="3" t="s">
        <v>6298</v>
      </c>
      <c r="J10509" s="3" t="str">
        <f>IF($B10509="SINAPI",IF(ISNUMBER(MATCH(Banco!$C10509,Analitico!$A:$A,0)),INDEX(Analitico!E:E,MATCH(Banco!$C10509,Analitico!$A:$A,0))&amp;"%",""),"")</f>
        <v/>
      </c>
      <c r="K10509" s="3" t="str">
        <f>IF($B10509="SINAPI",IF(ISNUMBER(MATCH(Banco!$C10509,Analitico!$A:$A,0)),INDEX(Analitico!F:F,MATCH(Banco!$C10509,Analitico!$A:$A,0))&amp;"%",""),"")</f>
        <v/>
      </c>
    </row>
    <row r="10510" spans="1:11" ht="22.5" x14ac:dyDescent="0.2">
      <c r="A10510" s="1" t="str">
        <f t="shared" si="165"/>
        <v>SINAPI 104051</v>
      </c>
      <c r="B10510" s="3" t="s">
        <v>21527</v>
      </c>
      <c r="C10510" s="3" t="s">
        <v>11752</v>
      </c>
      <c r="D10510" s="2" t="s">
        <v>18734</v>
      </c>
      <c r="E10510" s="3" t="s">
        <v>20622</v>
      </c>
      <c r="F10510" s="67" t="s">
        <v>21353</v>
      </c>
      <c r="G10510" s="67" t="s">
        <v>5157</v>
      </c>
      <c r="I10510" s="3" t="s">
        <v>6300</v>
      </c>
      <c r="J10510" s="3" t="str">
        <f>IF($B10510="SINAPI",IF(ISNUMBER(MATCH(Banco!$C10510,Analitico!$A:$A,0)),INDEX(Analitico!E:E,MATCH(Banco!$C10510,Analitico!$A:$A,0))&amp;"%",""),"")</f>
        <v/>
      </c>
      <c r="K10510" s="3" t="str">
        <f>IF($B10510="SINAPI",IF(ISNUMBER(MATCH(Banco!$C10510,Analitico!$A:$A,0)),INDEX(Analitico!F:F,MATCH(Banco!$C10510,Analitico!$A:$A,0))&amp;"%",""),"")</f>
        <v/>
      </c>
    </row>
    <row r="10511" spans="1:11" ht="22.5" x14ac:dyDescent="0.2">
      <c r="A10511" s="1" t="str">
        <f t="shared" si="165"/>
        <v>SINAPI 104052</v>
      </c>
      <c r="B10511" s="3" t="s">
        <v>21527</v>
      </c>
      <c r="C10511" s="3" t="s">
        <v>11753</v>
      </c>
      <c r="D10511" s="2" t="s">
        <v>18735</v>
      </c>
      <c r="E10511" s="3" t="s">
        <v>20622</v>
      </c>
      <c r="F10511" s="67" t="s">
        <v>21601</v>
      </c>
      <c r="G10511" s="67" t="s">
        <v>4961</v>
      </c>
      <c r="I10511" s="3" t="s">
        <v>6300</v>
      </c>
      <c r="J10511" s="3" t="str">
        <f>IF($B10511="SINAPI",IF(ISNUMBER(MATCH(Banco!$C10511,Analitico!$A:$A,0)),INDEX(Analitico!E:E,MATCH(Banco!$C10511,Analitico!$A:$A,0))&amp;"%",""),"")</f>
        <v/>
      </c>
      <c r="K10511" s="3" t="str">
        <f>IF($B10511="SINAPI",IF(ISNUMBER(MATCH(Banco!$C10511,Analitico!$A:$A,0)),INDEX(Analitico!F:F,MATCH(Banco!$C10511,Analitico!$A:$A,0))&amp;"%",""),"")</f>
        <v/>
      </c>
    </row>
    <row r="10512" spans="1:11" x14ac:dyDescent="0.2">
      <c r="A10512" s="1" t="str">
        <f t="shared" si="165"/>
        <v>SINAPI 104053</v>
      </c>
      <c r="B10512" s="3" t="s">
        <v>21527</v>
      </c>
      <c r="C10512" s="3" t="s">
        <v>11754</v>
      </c>
      <c r="D10512" s="2" t="s">
        <v>18736</v>
      </c>
      <c r="E10512" s="3" t="s">
        <v>20622</v>
      </c>
      <c r="F10512" s="67" t="s">
        <v>33459</v>
      </c>
      <c r="G10512" s="67" t="s">
        <v>21238</v>
      </c>
      <c r="I10512" s="3" t="s">
        <v>6300</v>
      </c>
      <c r="J10512" s="3" t="str">
        <f>IF($B10512="SINAPI",IF(ISNUMBER(MATCH(Banco!$C10512,Analitico!$A:$A,0)),INDEX(Analitico!E:E,MATCH(Banco!$C10512,Analitico!$A:$A,0))&amp;"%",""),"")</f>
        <v/>
      </c>
      <c r="K10512" s="3" t="str">
        <f>IF($B10512="SINAPI",IF(ISNUMBER(MATCH(Banco!$C10512,Analitico!$A:$A,0)),INDEX(Analitico!F:F,MATCH(Banco!$C10512,Analitico!$A:$A,0))&amp;"%",""),"")</f>
        <v/>
      </c>
    </row>
    <row r="10513" spans="1:11" x14ac:dyDescent="0.2">
      <c r="A10513" s="1" t="str">
        <f t="shared" si="165"/>
        <v>SINAPI 104054</v>
      </c>
      <c r="B10513" s="3" t="s">
        <v>21527</v>
      </c>
      <c r="C10513" s="3" t="s">
        <v>11755</v>
      </c>
      <c r="D10513" s="2" t="s">
        <v>18737</v>
      </c>
      <c r="E10513" s="3" t="s">
        <v>20622</v>
      </c>
      <c r="F10513" s="67" t="s">
        <v>21864</v>
      </c>
      <c r="G10513" s="67" t="s">
        <v>21167</v>
      </c>
      <c r="I10513" s="3" t="s">
        <v>6300</v>
      </c>
      <c r="J10513" s="3" t="str">
        <f>IF($B10513="SINAPI",IF(ISNUMBER(MATCH(Banco!$C10513,Analitico!$A:$A,0)),INDEX(Analitico!E:E,MATCH(Banco!$C10513,Analitico!$A:$A,0))&amp;"%",""),"")</f>
        <v/>
      </c>
      <c r="K10513" s="3" t="str">
        <f>IF($B10513="SINAPI",IF(ISNUMBER(MATCH(Banco!$C10513,Analitico!$A:$A,0)),INDEX(Analitico!F:F,MATCH(Banco!$C10513,Analitico!$A:$A,0))&amp;"%",""),"")</f>
        <v/>
      </c>
    </row>
    <row r="10514" spans="1:11" x14ac:dyDescent="0.2">
      <c r="A10514" s="1" t="str">
        <f t="shared" si="165"/>
        <v>SINAPI 104055</v>
      </c>
      <c r="B10514" s="3" t="s">
        <v>21527</v>
      </c>
      <c r="C10514" s="3" t="s">
        <v>11756</v>
      </c>
      <c r="D10514" s="2" t="s">
        <v>18738</v>
      </c>
      <c r="E10514" s="3" t="s">
        <v>20622</v>
      </c>
      <c r="F10514" s="67" t="s">
        <v>5065</v>
      </c>
      <c r="G10514" s="67" t="s">
        <v>21111</v>
      </c>
      <c r="I10514" s="3" t="s">
        <v>6298</v>
      </c>
      <c r="J10514" s="3" t="str">
        <f>IF($B10514="SINAPI",IF(ISNUMBER(MATCH(Banco!$C10514,Analitico!$A:$A,0)),INDEX(Analitico!E:E,MATCH(Banco!$C10514,Analitico!$A:$A,0))&amp;"%",""),"")</f>
        <v/>
      </c>
      <c r="K10514" s="3" t="str">
        <f>IF($B10514="SINAPI",IF(ISNUMBER(MATCH(Banco!$C10514,Analitico!$A:$A,0)),INDEX(Analitico!F:F,MATCH(Banco!$C10514,Analitico!$A:$A,0))&amp;"%",""),"")</f>
        <v/>
      </c>
    </row>
    <row r="10515" spans="1:11" x14ac:dyDescent="0.2">
      <c r="A10515" s="1" t="str">
        <f t="shared" si="165"/>
        <v>SINAPI 104056</v>
      </c>
      <c r="B10515" s="3" t="s">
        <v>21527</v>
      </c>
      <c r="C10515" s="3" t="s">
        <v>11757</v>
      </c>
      <c r="D10515" s="2" t="s">
        <v>18739</v>
      </c>
      <c r="E10515" s="3" t="s">
        <v>20622</v>
      </c>
      <c r="F10515" s="67" t="s">
        <v>5046</v>
      </c>
      <c r="G10515" s="67" t="s">
        <v>21633</v>
      </c>
      <c r="I10515" s="3" t="s">
        <v>6298</v>
      </c>
      <c r="J10515" s="3" t="str">
        <f>IF($B10515="SINAPI",IF(ISNUMBER(MATCH(Banco!$C10515,Analitico!$A:$A,0)),INDEX(Analitico!E:E,MATCH(Banco!$C10515,Analitico!$A:$A,0))&amp;"%",""),"")</f>
        <v/>
      </c>
      <c r="K10515" s="3" t="str">
        <f>IF($B10515="SINAPI",IF(ISNUMBER(MATCH(Banco!$C10515,Analitico!$A:$A,0)),INDEX(Analitico!F:F,MATCH(Banco!$C10515,Analitico!$A:$A,0))&amp;"%",""),"")</f>
        <v/>
      </c>
    </row>
    <row r="10516" spans="1:11" x14ac:dyDescent="0.2">
      <c r="A10516" s="1" t="str">
        <f t="shared" si="165"/>
        <v>SINAPI 104058</v>
      </c>
      <c r="B10516" s="3" t="s">
        <v>21527</v>
      </c>
      <c r="C10516" s="3" t="s">
        <v>11758</v>
      </c>
      <c r="D10516" s="2" t="s">
        <v>18740</v>
      </c>
      <c r="E10516" s="3" t="s">
        <v>20622</v>
      </c>
      <c r="F10516" s="67" t="s">
        <v>20692</v>
      </c>
      <c r="G10516" s="67" t="s">
        <v>4553</v>
      </c>
      <c r="I10516" s="3" t="s">
        <v>6298</v>
      </c>
      <c r="J10516" s="3" t="str">
        <f>IF($B10516="SINAPI",IF(ISNUMBER(MATCH(Banco!$C10516,Analitico!$A:$A,0)),INDEX(Analitico!E:E,MATCH(Banco!$C10516,Analitico!$A:$A,0))&amp;"%",""),"")</f>
        <v/>
      </c>
      <c r="K10516" s="3" t="str">
        <f>IF($B10516="SINAPI",IF(ISNUMBER(MATCH(Banco!$C10516,Analitico!$A:$A,0)),INDEX(Analitico!F:F,MATCH(Banco!$C10516,Analitico!$A:$A,0))&amp;"%",""),"")</f>
        <v/>
      </c>
    </row>
    <row r="10517" spans="1:11" x14ac:dyDescent="0.2">
      <c r="A10517" s="1" t="str">
        <f t="shared" si="165"/>
        <v>SINAPI 104059</v>
      </c>
      <c r="B10517" s="3" t="s">
        <v>21527</v>
      </c>
      <c r="C10517" s="3" t="s">
        <v>11759</v>
      </c>
      <c r="D10517" s="2" t="s">
        <v>18741</v>
      </c>
      <c r="E10517" s="3" t="s">
        <v>20622</v>
      </c>
      <c r="F10517" s="67" t="s">
        <v>20945</v>
      </c>
      <c r="G10517" s="67" t="s">
        <v>21335</v>
      </c>
      <c r="I10517" s="3" t="s">
        <v>6298</v>
      </c>
      <c r="J10517" s="3" t="str">
        <f>IF($B10517="SINAPI",IF(ISNUMBER(MATCH(Banco!$C10517,Analitico!$A:$A,0)),INDEX(Analitico!E:E,MATCH(Banco!$C10517,Analitico!$A:$A,0))&amp;"%",""),"")</f>
        <v/>
      </c>
      <c r="K10517" s="3" t="str">
        <f>IF($B10517="SINAPI",IF(ISNUMBER(MATCH(Banco!$C10517,Analitico!$A:$A,0)),INDEX(Analitico!F:F,MATCH(Banco!$C10517,Analitico!$A:$A,0))&amp;"%",""),"")</f>
        <v/>
      </c>
    </row>
    <row r="10518" spans="1:11" x14ac:dyDescent="0.2">
      <c r="A10518" s="1" t="str">
        <f t="shared" si="165"/>
        <v>SINAPI 104060</v>
      </c>
      <c r="B10518" s="3" t="s">
        <v>21527</v>
      </c>
      <c r="C10518" s="3" t="s">
        <v>11760</v>
      </c>
      <c r="D10518" s="2" t="s">
        <v>18742</v>
      </c>
      <c r="E10518" s="3" t="s">
        <v>20621</v>
      </c>
      <c r="F10518" s="67" t="s">
        <v>5721</v>
      </c>
      <c r="G10518" s="67" t="s">
        <v>5507</v>
      </c>
      <c r="I10518" s="3" t="s">
        <v>6300</v>
      </c>
      <c r="J10518" s="3" t="str">
        <f>IF($B10518="SINAPI",IF(ISNUMBER(MATCH(Banco!$C10518,Analitico!$A:$A,0)),INDEX(Analitico!E:E,MATCH(Banco!$C10518,Analitico!$A:$A,0))&amp;"%",""),"")</f>
        <v/>
      </c>
      <c r="K10518" s="3" t="str">
        <f>IF($B10518="SINAPI",IF(ISNUMBER(MATCH(Banco!$C10518,Analitico!$A:$A,0)),INDEX(Analitico!F:F,MATCH(Banco!$C10518,Analitico!$A:$A,0))&amp;"%",""),"")</f>
        <v/>
      </c>
    </row>
    <row r="10519" spans="1:11" x14ac:dyDescent="0.2">
      <c r="A10519" s="1" t="str">
        <f t="shared" si="165"/>
        <v>SINAPI 104061</v>
      </c>
      <c r="B10519" s="3" t="s">
        <v>21527</v>
      </c>
      <c r="C10519" s="3" t="s">
        <v>11761</v>
      </c>
      <c r="D10519" s="2" t="s">
        <v>18743</v>
      </c>
      <c r="E10519" s="3" t="s">
        <v>20621</v>
      </c>
      <c r="F10519" s="67" t="s">
        <v>4516</v>
      </c>
      <c r="G10519" s="67" t="s">
        <v>21080</v>
      </c>
      <c r="I10519" s="3" t="s">
        <v>6300</v>
      </c>
      <c r="J10519" s="3" t="str">
        <f>IF($B10519="SINAPI",IF(ISNUMBER(MATCH(Banco!$C10519,Analitico!$A:$A,0)),INDEX(Analitico!E:E,MATCH(Banco!$C10519,Analitico!$A:$A,0))&amp;"%",""),"")</f>
        <v/>
      </c>
      <c r="K10519" s="3" t="str">
        <f>IF($B10519="SINAPI",IF(ISNUMBER(MATCH(Banco!$C10519,Analitico!$A:$A,0)),INDEX(Analitico!F:F,MATCH(Banco!$C10519,Analitico!$A:$A,0))&amp;"%",""),"")</f>
        <v/>
      </c>
    </row>
    <row r="10520" spans="1:11" x14ac:dyDescent="0.2">
      <c r="A10520" s="1" t="str">
        <f t="shared" si="165"/>
        <v>SINAPI 104062</v>
      </c>
      <c r="B10520" s="3" t="s">
        <v>21527</v>
      </c>
      <c r="C10520" s="3" t="s">
        <v>11762</v>
      </c>
      <c r="D10520" s="2" t="s">
        <v>18744</v>
      </c>
      <c r="E10520" s="3" t="s">
        <v>20622</v>
      </c>
      <c r="F10520" s="67" t="s">
        <v>35394</v>
      </c>
      <c r="G10520" s="67" t="s">
        <v>30139</v>
      </c>
      <c r="I10520" s="3" t="s">
        <v>6298</v>
      </c>
      <c r="J10520" s="3" t="str">
        <f>IF($B10520="SINAPI",IF(ISNUMBER(MATCH(Banco!$C10520,Analitico!$A:$A,0)),INDEX(Analitico!E:E,MATCH(Banco!$C10520,Analitico!$A:$A,0))&amp;"%",""),"")</f>
        <v/>
      </c>
      <c r="K10520" s="3" t="str">
        <f>IF($B10520="SINAPI",IF(ISNUMBER(MATCH(Banco!$C10520,Analitico!$A:$A,0)),INDEX(Analitico!F:F,MATCH(Banco!$C10520,Analitico!$A:$A,0))&amp;"%",""),"")</f>
        <v/>
      </c>
    </row>
    <row r="10521" spans="1:11" x14ac:dyDescent="0.2">
      <c r="A10521" s="1" t="str">
        <f t="shared" si="165"/>
        <v>SINAPI 104063</v>
      </c>
      <c r="B10521" s="3" t="s">
        <v>21527</v>
      </c>
      <c r="C10521" s="3" t="s">
        <v>11763</v>
      </c>
      <c r="D10521" s="2" t="s">
        <v>18745</v>
      </c>
      <c r="E10521" s="3" t="s">
        <v>20622</v>
      </c>
      <c r="F10521" s="67" t="s">
        <v>35117</v>
      </c>
      <c r="G10521" s="67" t="s">
        <v>37228</v>
      </c>
      <c r="I10521" s="3" t="s">
        <v>6298</v>
      </c>
      <c r="J10521" s="3" t="str">
        <f>IF($B10521="SINAPI",IF(ISNUMBER(MATCH(Banco!$C10521,Analitico!$A:$A,0)),INDEX(Analitico!E:E,MATCH(Banco!$C10521,Analitico!$A:$A,0))&amp;"%",""),"")</f>
        <v/>
      </c>
      <c r="K10521" s="3" t="str">
        <f>IF($B10521="SINAPI",IF(ISNUMBER(MATCH(Banco!$C10521,Analitico!$A:$A,0)),INDEX(Analitico!F:F,MATCH(Banco!$C10521,Analitico!$A:$A,0))&amp;"%",""),"")</f>
        <v/>
      </c>
    </row>
    <row r="10522" spans="1:11" x14ac:dyDescent="0.2">
      <c r="A10522" s="1" t="str">
        <f t="shared" si="165"/>
        <v>SINAPI 104064</v>
      </c>
      <c r="B10522" s="3" t="s">
        <v>21527</v>
      </c>
      <c r="C10522" s="3" t="s">
        <v>11764</v>
      </c>
      <c r="D10522" s="2" t="s">
        <v>18746</v>
      </c>
      <c r="E10522" s="3" t="s">
        <v>20622</v>
      </c>
      <c r="F10522" s="67" t="s">
        <v>5475</v>
      </c>
      <c r="G10522" s="67" t="s">
        <v>37229</v>
      </c>
      <c r="I10522" s="3" t="s">
        <v>6298</v>
      </c>
      <c r="J10522" s="3" t="str">
        <f>IF($B10522="SINAPI",IF(ISNUMBER(MATCH(Banco!$C10522,Analitico!$A:$A,0)),INDEX(Analitico!E:E,MATCH(Banco!$C10522,Analitico!$A:$A,0))&amp;"%",""),"")</f>
        <v/>
      </c>
      <c r="K10522" s="3" t="str">
        <f>IF($B10522="SINAPI",IF(ISNUMBER(MATCH(Banco!$C10522,Analitico!$A:$A,0)),INDEX(Analitico!F:F,MATCH(Banco!$C10522,Analitico!$A:$A,0))&amp;"%",""),"")</f>
        <v/>
      </c>
    </row>
    <row r="10523" spans="1:11" x14ac:dyDescent="0.2">
      <c r="A10523" s="1" t="str">
        <f t="shared" si="165"/>
        <v>SINAPI 104065</v>
      </c>
      <c r="B10523" s="3" t="s">
        <v>21527</v>
      </c>
      <c r="C10523" s="3" t="s">
        <v>11765</v>
      </c>
      <c r="D10523" s="2" t="s">
        <v>18747</v>
      </c>
      <c r="E10523" s="3" t="s">
        <v>20622</v>
      </c>
      <c r="F10523" s="67" t="s">
        <v>40028</v>
      </c>
      <c r="G10523" s="67" t="s">
        <v>37230</v>
      </c>
      <c r="I10523" s="3" t="s">
        <v>6298</v>
      </c>
      <c r="J10523" s="3" t="str">
        <f>IF($B10523="SINAPI",IF(ISNUMBER(MATCH(Banco!$C10523,Analitico!$A:$A,0)),INDEX(Analitico!E:E,MATCH(Banco!$C10523,Analitico!$A:$A,0))&amp;"%",""),"")</f>
        <v/>
      </c>
      <c r="K10523" s="3" t="str">
        <f>IF($B10523="SINAPI",IF(ISNUMBER(MATCH(Banco!$C10523,Analitico!$A:$A,0)),INDEX(Analitico!F:F,MATCH(Banco!$C10523,Analitico!$A:$A,0))&amp;"%",""),"")</f>
        <v/>
      </c>
    </row>
    <row r="10524" spans="1:11" x14ac:dyDescent="0.2">
      <c r="A10524" s="1" t="str">
        <f t="shared" si="165"/>
        <v>SINAPI 104072</v>
      </c>
      <c r="B10524" s="3" t="s">
        <v>21527</v>
      </c>
      <c r="C10524" s="3" t="s">
        <v>11766</v>
      </c>
      <c r="D10524" s="2" t="s">
        <v>18748</v>
      </c>
      <c r="E10524" s="3" t="s">
        <v>20622</v>
      </c>
      <c r="F10524" s="67" t="s">
        <v>40029</v>
      </c>
      <c r="G10524" s="67" t="s">
        <v>37231</v>
      </c>
      <c r="I10524" s="3" t="s">
        <v>6298</v>
      </c>
      <c r="J10524" s="3" t="str">
        <f>IF($B10524="SINAPI",IF(ISNUMBER(MATCH(Banco!$C10524,Analitico!$A:$A,0)),INDEX(Analitico!E:E,MATCH(Banco!$C10524,Analitico!$A:$A,0))&amp;"%",""),"")</f>
        <v/>
      </c>
      <c r="K10524" s="3" t="str">
        <f>IF($B10524="SINAPI",IF(ISNUMBER(MATCH(Banco!$C10524,Analitico!$A:$A,0)),INDEX(Analitico!F:F,MATCH(Banco!$C10524,Analitico!$A:$A,0))&amp;"%",""),"")</f>
        <v/>
      </c>
    </row>
    <row r="10525" spans="1:11" ht="22.5" x14ac:dyDescent="0.2">
      <c r="A10525" s="1" t="str">
        <f t="shared" si="165"/>
        <v>SINAPI 104076</v>
      </c>
      <c r="B10525" s="3" t="s">
        <v>21527</v>
      </c>
      <c r="C10525" s="3" t="s">
        <v>11767</v>
      </c>
      <c r="D10525" s="2" t="s">
        <v>18749</v>
      </c>
      <c r="E10525" s="3" t="s">
        <v>20622</v>
      </c>
      <c r="F10525" s="67" t="s">
        <v>4523</v>
      </c>
      <c r="G10525" s="67" t="s">
        <v>37232</v>
      </c>
      <c r="I10525" s="3" t="s">
        <v>6298</v>
      </c>
      <c r="J10525" s="3" t="str">
        <f>IF($B10525="SINAPI",IF(ISNUMBER(MATCH(Banco!$C10525,Analitico!$A:$A,0)),INDEX(Analitico!E:E,MATCH(Banco!$C10525,Analitico!$A:$A,0))&amp;"%",""),"")</f>
        <v/>
      </c>
      <c r="K10525" s="3" t="str">
        <f>IF($B10525="SINAPI",IF(ISNUMBER(MATCH(Banco!$C10525,Analitico!$A:$A,0)),INDEX(Analitico!F:F,MATCH(Banco!$C10525,Analitico!$A:$A,0))&amp;"%",""),"")</f>
        <v/>
      </c>
    </row>
    <row r="10526" spans="1:11" x14ac:dyDescent="0.2">
      <c r="A10526" s="1" t="str">
        <f t="shared" si="165"/>
        <v>SINAPI 104082</v>
      </c>
      <c r="B10526" s="3" t="s">
        <v>21527</v>
      </c>
      <c r="C10526" s="3" t="s">
        <v>11768</v>
      </c>
      <c r="D10526" s="2" t="s">
        <v>18750</v>
      </c>
      <c r="E10526" s="3" t="s">
        <v>20622</v>
      </c>
      <c r="F10526" s="67" t="s">
        <v>29644</v>
      </c>
      <c r="G10526" s="67" t="s">
        <v>5304</v>
      </c>
      <c r="I10526" s="3" t="s">
        <v>6298</v>
      </c>
      <c r="J10526" s="3" t="str">
        <f>IF($B10526="SINAPI",IF(ISNUMBER(MATCH(Banco!$C10526,Analitico!$A:$A,0)),INDEX(Analitico!E:E,MATCH(Banco!$C10526,Analitico!$A:$A,0))&amp;"%",""),"")</f>
        <v/>
      </c>
      <c r="K10526" s="3" t="str">
        <f>IF($B10526="SINAPI",IF(ISNUMBER(MATCH(Banco!$C10526,Analitico!$A:$A,0)),INDEX(Analitico!F:F,MATCH(Banco!$C10526,Analitico!$A:$A,0))&amp;"%",""),"")</f>
        <v/>
      </c>
    </row>
    <row r="10527" spans="1:11" x14ac:dyDescent="0.2">
      <c r="A10527" s="1" t="str">
        <f t="shared" si="165"/>
        <v>SINAPI 104083</v>
      </c>
      <c r="B10527" s="3" t="s">
        <v>21527</v>
      </c>
      <c r="C10527" s="3" t="s">
        <v>11769</v>
      </c>
      <c r="D10527" s="2" t="s">
        <v>18751</v>
      </c>
      <c r="E10527" s="3" t="s">
        <v>20622</v>
      </c>
      <c r="F10527" s="67" t="s">
        <v>29956</v>
      </c>
      <c r="G10527" s="67" t="s">
        <v>37233</v>
      </c>
      <c r="I10527" s="3" t="s">
        <v>6298</v>
      </c>
      <c r="J10527" s="3" t="str">
        <f>IF($B10527="SINAPI",IF(ISNUMBER(MATCH(Banco!$C10527,Analitico!$A:$A,0)),INDEX(Analitico!E:E,MATCH(Banco!$C10527,Analitico!$A:$A,0))&amp;"%",""),"")</f>
        <v/>
      </c>
      <c r="K10527" s="3" t="str">
        <f>IF($B10527="SINAPI",IF(ISNUMBER(MATCH(Banco!$C10527,Analitico!$A:$A,0)),INDEX(Analitico!F:F,MATCH(Banco!$C10527,Analitico!$A:$A,0))&amp;"%",""),"")</f>
        <v/>
      </c>
    </row>
    <row r="10528" spans="1:11" x14ac:dyDescent="0.2">
      <c r="A10528" s="1" t="str">
        <f t="shared" si="165"/>
        <v>SINAPI 104084</v>
      </c>
      <c r="B10528" s="3" t="s">
        <v>21527</v>
      </c>
      <c r="C10528" s="3" t="s">
        <v>11770</v>
      </c>
      <c r="D10528" s="2" t="s">
        <v>18752</v>
      </c>
      <c r="E10528" s="3" t="s">
        <v>20622</v>
      </c>
      <c r="F10528" s="67" t="s">
        <v>32207</v>
      </c>
      <c r="G10528" s="67" t="s">
        <v>36685</v>
      </c>
      <c r="I10528" s="3" t="s">
        <v>6298</v>
      </c>
      <c r="J10528" s="3" t="str">
        <f>IF($B10528="SINAPI",IF(ISNUMBER(MATCH(Banco!$C10528,Analitico!$A:$A,0)),INDEX(Analitico!E:E,MATCH(Banco!$C10528,Analitico!$A:$A,0))&amp;"%",""),"")</f>
        <v/>
      </c>
      <c r="K10528" s="3" t="str">
        <f>IF($B10528="SINAPI",IF(ISNUMBER(MATCH(Banco!$C10528,Analitico!$A:$A,0)),INDEX(Analitico!F:F,MATCH(Banco!$C10528,Analitico!$A:$A,0))&amp;"%",""),"")</f>
        <v/>
      </c>
    </row>
    <row r="10529" spans="1:11" x14ac:dyDescent="0.2">
      <c r="A10529" s="1" t="str">
        <f t="shared" si="165"/>
        <v>SINAPI 104085</v>
      </c>
      <c r="B10529" s="3" t="s">
        <v>21527</v>
      </c>
      <c r="C10529" s="3" t="s">
        <v>11771</v>
      </c>
      <c r="D10529" s="2" t="s">
        <v>18753</v>
      </c>
      <c r="E10529" s="3" t="s">
        <v>20621</v>
      </c>
      <c r="F10529" s="67" t="s">
        <v>40030</v>
      </c>
      <c r="G10529" s="67" t="s">
        <v>30077</v>
      </c>
      <c r="I10529" s="3" t="s">
        <v>6298</v>
      </c>
      <c r="J10529" s="3" t="str">
        <f>IF($B10529="SINAPI",IF(ISNUMBER(MATCH(Banco!$C10529,Analitico!$A:$A,0)),INDEX(Analitico!E:E,MATCH(Banco!$C10529,Analitico!$A:$A,0))&amp;"%",""),"")</f>
        <v/>
      </c>
      <c r="K10529" s="3" t="str">
        <f>IF($B10529="SINAPI",IF(ISNUMBER(MATCH(Banco!$C10529,Analitico!$A:$A,0)),INDEX(Analitico!F:F,MATCH(Banco!$C10529,Analitico!$A:$A,0))&amp;"%",""),"")</f>
        <v/>
      </c>
    </row>
    <row r="10530" spans="1:11" x14ac:dyDescent="0.2">
      <c r="A10530" s="1" t="str">
        <f t="shared" si="165"/>
        <v>SINAPI 104086</v>
      </c>
      <c r="B10530" s="3" t="s">
        <v>21527</v>
      </c>
      <c r="C10530" s="3" t="s">
        <v>11772</v>
      </c>
      <c r="D10530" s="2" t="s">
        <v>18754</v>
      </c>
      <c r="E10530" s="3" t="s">
        <v>20621</v>
      </c>
      <c r="F10530" s="67" t="s">
        <v>40031</v>
      </c>
      <c r="G10530" s="67" t="s">
        <v>37234</v>
      </c>
      <c r="I10530" s="3" t="s">
        <v>6298</v>
      </c>
      <c r="J10530" s="3" t="str">
        <f>IF($B10530="SINAPI",IF(ISNUMBER(MATCH(Banco!$C10530,Analitico!$A:$A,0)),INDEX(Analitico!E:E,MATCH(Banco!$C10530,Analitico!$A:$A,0))&amp;"%",""),"")</f>
        <v/>
      </c>
      <c r="K10530" s="3" t="str">
        <f>IF($B10530="SINAPI",IF(ISNUMBER(MATCH(Banco!$C10530,Analitico!$A:$A,0)),INDEX(Analitico!F:F,MATCH(Banco!$C10530,Analitico!$A:$A,0))&amp;"%",""),"")</f>
        <v/>
      </c>
    </row>
    <row r="10531" spans="1:11" ht="22.5" x14ac:dyDescent="0.2">
      <c r="A10531" s="1" t="str">
        <f t="shared" ref="A10531:A10594" si="166">CONCATENAR</f>
        <v>SINAPI 104947</v>
      </c>
      <c r="B10531" s="3" t="s">
        <v>21527</v>
      </c>
      <c r="C10531" s="3" t="s">
        <v>11773</v>
      </c>
      <c r="D10531" s="2" t="s">
        <v>18755</v>
      </c>
      <c r="E10531" s="3" t="s">
        <v>20624</v>
      </c>
      <c r="F10531" s="67" t="s">
        <v>5660</v>
      </c>
      <c r="G10531" s="67" t="s">
        <v>6343</v>
      </c>
      <c r="I10531" s="3" t="s">
        <v>6298</v>
      </c>
      <c r="J10531" s="3" t="str">
        <f>IF($B10531="SINAPI",IF(ISNUMBER(MATCH(Banco!$C10531,Analitico!$A:$A,0)),INDEX(Analitico!E:E,MATCH(Banco!$C10531,Analitico!$A:$A,0))&amp;"%",""),"")</f>
        <v/>
      </c>
      <c r="K10531" s="3" t="str">
        <f>IF($B10531="SINAPI",IF(ISNUMBER(MATCH(Banco!$C10531,Analitico!$A:$A,0)),INDEX(Analitico!F:F,MATCH(Banco!$C10531,Analitico!$A:$A,0))&amp;"%",""),"")</f>
        <v/>
      </c>
    </row>
    <row r="10532" spans="1:11" ht="22.5" x14ac:dyDescent="0.2">
      <c r="A10532" s="1" t="str">
        <f t="shared" si="166"/>
        <v>SINAPI 104948</v>
      </c>
      <c r="B10532" s="3" t="s">
        <v>21527</v>
      </c>
      <c r="C10532" s="3" t="s">
        <v>11774</v>
      </c>
      <c r="D10532" s="2" t="s">
        <v>18756</v>
      </c>
      <c r="E10532" s="3" t="s">
        <v>20624</v>
      </c>
      <c r="F10532" s="67" t="s">
        <v>21383</v>
      </c>
      <c r="G10532" s="67" t="s">
        <v>20669</v>
      </c>
      <c r="I10532" s="3" t="s">
        <v>41</v>
      </c>
      <c r="J10532" s="3" t="str">
        <f>IF($B10532="SINAPI",IF(ISNUMBER(MATCH(Banco!$C10532,Analitico!$A:$A,0)),INDEX(Analitico!E:E,MATCH(Banco!$C10532,Analitico!$A:$A,0))&amp;"%",""),"")</f>
        <v/>
      </c>
      <c r="K10532" s="3" t="str">
        <f>IF($B10532="SINAPI",IF(ISNUMBER(MATCH(Banco!$C10532,Analitico!$A:$A,0)),INDEX(Analitico!F:F,MATCH(Banco!$C10532,Analitico!$A:$A,0))&amp;"%",""),"")</f>
        <v/>
      </c>
    </row>
    <row r="10533" spans="1:11" ht="22.5" x14ac:dyDescent="0.2">
      <c r="A10533" s="1" t="str">
        <f t="shared" si="166"/>
        <v>SINAPI 96520</v>
      </c>
      <c r="B10533" s="3" t="s">
        <v>21527</v>
      </c>
      <c r="C10533" s="3" t="s">
        <v>11775</v>
      </c>
      <c r="D10533" s="2" t="s">
        <v>18757</v>
      </c>
      <c r="E10533" s="3" t="s">
        <v>20624</v>
      </c>
      <c r="F10533" s="67" t="s">
        <v>40032</v>
      </c>
      <c r="G10533" s="67" t="s">
        <v>21420</v>
      </c>
      <c r="I10533" s="3" t="s">
        <v>6298</v>
      </c>
      <c r="J10533" s="3" t="str">
        <f>IF($B10533="SINAPI",IF(ISNUMBER(MATCH(Banco!$C10533,Analitico!$A:$A,0)),INDEX(Analitico!E:E,MATCH(Banco!$C10533,Analitico!$A:$A,0))&amp;"%",""),"")</f>
        <v/>
      </c>
      <c r="K10533" s="3" t="str">
        <f>IF($B10533="SINAPI",IF(ISNUMBER(MATCH(Banco!$C10533,Analitico!$A:$A,0)),INDEX(Analitico!F:F,MATCH(Banco!$C10533,Analitico!$A:$A,0))&amp;"%",""),"")</f>
        <v/>
      </c>
    </row>
    <row r="10534" spans="1:11" ht="22.5" x14ac:dyDescent="0.2">
      <c r="A10534" s="1" t="str">
        <f t="shared" si="166"/>
        <v>SINAPI 96521</v>
      </c>
      <c r="B10534" s="3" t="s">
        <v>21527</v>
      </c>
      <c r="C10534" s="3" t="s">
        <v>11776</v>
      </c>
      <c r="D10534" s="2" t="s">
        <v>18758</v>
      </c>
      <c r="E10534" s="3" t="s">
        <v>20624</v>
      </c>
      <c r="F10534" s="67" t="s">
        <v>29464</v>
      </c>
      <c r="G10534" s="67" t="s">
        <v>37235</v>
      </c>
      <c r="I10534" s="3" t="s">
        <v>6298</v>
      </c>
      <c r="J10534" s="3" t="str">
        <f>IF($B10534="SINAPI",IF(ISNUMBER(MATCH(Banco!$C10534,Analitico!$A:$A,0)),INDEX(Analitico!E:E,MATCH(Banco!$C10534,Analitico!$A:$A,0))&amp;"%",""),"")</f>
        <v/>
      </c>
      <c r="K10534" s="3" t="str">
        <f>IF($B10534="SINAPI",IF(ISNUMBER(MATCH(Banco!$C10534,Analitico!$A:$A,0)),INDEX(Analitico!F:F,MATCH(Banco!$C10534,Analitico!$A:$A,0))&amp;"%",""),"")</f>
        <v/>
      </c>
    </row>
    <row r="10535" spans="1:11" ht="22.5" x14ac:dyDescent="0.2">
      <c r="A10535" s="1" t="str">
        <f t="shared" si="166"/>
        <v>SINAPI 96522</v>
      </c>
      <c r="B10535" s="3" t="s">
        <v>21527</v>
      </c>
      <c r="C10535" s="3" t="s">
        <v>11777</v>
      </c>
      <c r="D10535" s="2" t="s">
        <v>18759</v>
      </c>
      <c r="E10535" s="3" t="s">
        <v>20624</v>
      </c>
      <c r="F10535" s="67" t="s">
        <v>30124</v>
      </c>
      <c r="G10535" s="67" t="s">
        <v>29735</v>
      </c>
      <c r="I10535" s="3" t="s">
        <v>41</v>
      </c>
      <c r="J10535" s="3" t="str">
        <f>IF($B10535="SINAPI",IF(ISNUMBER(MATCH(Banco!$C10535,Analitico!$A:$A,0)),INDEX(Analitico!E:E,MATCH(Banco!$C10535,Analitico!$A:$A,0))&amp;"%",""),"")</f>
        <v/>
      </c>
      <c r="K10535" s="3" t="str">
        <f>IF($B10535="SINAPI",IF(ISNUMBER(MATCH(Banco!$C10535,Analitico!$A:$A,0)),INDEX(Analitico!F:F,MATCH(Banco!$C10535,Analitico!$A:$A,0))&amp;"%",""),"")</f>
        <v/>
      </c>
    </row>
    <row r="10536" spans="1:11" ht="22.5" x14ac:dyDescent="0.2">
      <c r="A10536" s="1" t="str">
        <f t="shared" si="166"/>
        <v>SINAPI 96523</v>
      </c>
      <c r="B10536" s="3" t="s">
        <v>21527</v>
      </c>
      <c r="C10536" s="3" t="s">
        <v>11778</v>
      </c>
      <c r="D10536" s="2" t="s">
        <v>18760</v>
      </c>
      <c r="E10536" s="3" t="s">
        <v>20624</v>
      </c>
      <c r="F10536" s="67" t="s">
        <v>29525</v>
      </c>
      <c r="G10536" s="67" t="s">
        <v>29736</v>
      </c>
      <c r="I10536" s="3" t="s">
        <v>41</v>
      </c>
      <c r="J10536" s="3" t="str">
        <f>IF($B10536="SINAPI",IF(ISNUMBER(MATCH(Banco!$C10536,Analitico!$A:$A,0)),INDEX(Analitico!E:E,MATCH(Banco!$C10536,Analitico!$A:$A,0))&amp;"%",""),"")</f>
        <v/>
      </c>
      <c r="K10536" s="3" t="str">
        <f>IF($B10536="SINAPI",IF(ISNUMBER(MATCH(Banco!$C10536,Analitico!$A:$A,0)),INDEX(Analitico!F:F,MATCH(Banco!$C10536,Analitico!$A:$A,0))&amp;"%",""),"")</f>
        <v/>
      </c>
    </row>
    <row r="10537" spans="1:11" ht="22.5" x14ac:dyDescent="0.2">
      <c r="A10537" s="1" t="str">
        <f t="shared" si="166"/>
        <v>SINAPI 96524</v>
      </c>
      <c r="B10537" s="3" t="s">
        <v>21527</v>
      </c>
      <c r="C10537" s="3" t="s">
        <v>11779</v>
      </c>
      <c r="D10537" s="2" t="s">
        <v>18761</v>
      </c>
      <c r="E10537" s="3" t="s">
        <v>20624</v>
      </c>
      <c r="F10537" s="67" t="s">
        <v>40033</v>
      </c>
      <c r="G10537" s="67" t="s">
        <v>37236</v>
      </c>
      <c r="I10537" s="3" t="s">
        <v>6300</v>
      </c>
      <c r="J10537" s="3" t="str">
        <f>IF($B10537="SINAPI",IF(ISNUMBER(MATCH(Banco!$C10537,Analitico!$A:$A,0)),INDEX(Analitico!E:E,MATCH(Banco!$C10537,Analitico!$A:$A,0))&amp;"%",""),"")</f>
        <v/>
      </c>
      <c r="K10537" s="3" t="str">
        <f>IF($B10537="SINAPI",IF(ISNUMBER(MATCH(Banco!$C10537,Analitico!$A:$A,0)),INDEX(Analitico!F:F,MATCH(Banco!$C10537,Analitico!$A:$A,0))&amp;"%",""),"")</f>
        <v/>
      </c>
    </row>
    <row r="10538" spans="1:11" ht="22.5" x14ac:dyDescent="0.2">
      <c r="A10538" s="1" t="str">
        <f t="shared" si="166"/>
        <v>SINAPI 96525</v>
      </c>
      <c r="B10538" s="3" t="s">
        <v>21527</v>
      </c>
      <c r="C10538" s="3" t="s">
        <v>11780</v>
      </c>
      <c r="D10538" s="2" t="s">
        <v>18762</v>
      </c>
      <c r="E10538" s="3" t="s">
        <v>20624</v>
      </c>
      <c r="F10538" s="67" t="s">
        <v>39707</v>
      </c>
      <c r="G10538" s="67" t="s">
        <v>4826</v>
      </c>
      <c r="I10538" s="3" t="s">
        <v>6300</v>
      </c>
      <c r="J10538" s="3" t="str">
        <f>IF($B10538="SINAPI",IF(ISNUMBER(MATCH(Banco!$C10538,Analitico!$A:$A,0)),INDEX(Analitico!E:E,MATCH(Banco!$C10538,Analitico!$A:$A,0))&amp;"%",""),"")</f>
        <v/>
      </c>
      <c r="K10538" s="3" t="str">
        <f>IF($B10538="SINAPI",IF(ISNUMBER(MATCH(Banco!$C10538,Analitico!$A:$A,0)),INDEX(Analitico!F:F,MATCH(Banco!$C10538,Analitico!$A:$A,0))&amp;"%",""),"")</f>
        <v/>
      </c>
    </row>
    <row r="10539" spans="1:11" ht="22.5" x14ac:dyDescent="0.2">
      <c r="A10539" s="1" t="str">
        <f t="shared" si="166"/>
        <v>SINAPI 96526</v>
      </c>
      <c r="B10539" s="3" t="s">
        <v>21527</v>
      </c>
      <c r="C10539" s="3" t="s">
        <v>11781</v>
      </c>
      <c r="D10539" s="2" t="s">
        <v>18763</v>
      </c>
      <c r="E10539" s="3" t="s">
        <v>20624</v>
      </c>
      <c r="F10539" s="67" t="s">
        <v>30125</v>
      </c>
      <c r="G10539" s="67" t="s">
        <v>29737</v>
      </c>
      <c r="I10539" s="3" t="s">
        <v>41</v>
      </c>
      <c r="J10539" s="3" t="str">
        <f>IF($B10539="SINAPI",IF(ISNUMBER(MATCH(Banco!$C10539,Analitico!$A:$A,0)),INDEX(Analitico!E:E,MATCH(Banco!$C10539,Analitico!$A:$A,0))&amp;"%",""),"")</f>
        <v/>
      </c>
      <c r="K10539" s="3" t="str">
        <f>IF($B10539="SINAPI",IF(ISNUMBER(MATCH(Banco!$C10539,Analitico!$A:$A,0)),INDEX(Analitico!F:F,MATCH(Banco!$C10539,Analitico!$A:$A,0))&amp;"%",""),"")</f>
        <v/>
      </c>
    </row>
    <row r="10540" spans="1:11" ht="22.5" x14ac:dyDescent="0.2">
      <c r="A10540" s="1" t="str">
        <f t="shared" si="166"/>
        <v>SINAPI 96527</v>
      </c>
      <c r="B10540" s="3" t="s">
        <v>21527</v>
      </c>
      <c r="C10540" s="3" t="s">
        <v>11782</v>
      </c>
      <c r="D10540" s="2" t="s">
        <v>18764</v>
      </c>
      <c r="E10540" s="3" t="s">
        <v>20624</v>
      </c>
      <c r="F10540" s="67" t="s">
        <v>30126</v>
      </c>
      <c r="G10540" s="67" t="s">
        <v>29738</v>
      </c>
      <c r="I10540" s="3" t="s">
        <v>41</v>
      </c>
      <c r="J10540" s="3" t="str">
        <f>IF($B10540="SINAPI",IF(ISNUMBER(MATCH(Banco!$C10540,Analitico!$A:$A,0)),INDEX(Analitico!E:E,MATCH(Banco!$C10540,Analitico!$A:$A,0))&amp;"%",""),"")</f>
        <v/>
      </c>
      <c r="K10540" s="3" t="str">
        <f>IF($B10540="SINAPI",IF(ISNUMBER(MATCH(Banco!$C10540,Analitico!$A:$A,0)),INDEX(Analitico!F:F,MATCH(Banco!$C10540,Analitico!$A:$A,0))&amp;"%",""),"")</f>
        <v/>
      </c>
    </row>
    <row r="10541" spans="1:11" ht="22.5" x14ac:dyDescent="0.2">
      <c r="A10541" s="1" t="str">
        <f t="shared" si="166"/>
        <v>SINAPI 96528</v>
      </c>
      <c r="B10541" s="3" t="s">
        <v>21527</v>
      </c>
      <c r="C10541" s="3" t="s">
        <v>11783</v>
      </c>
      <c r="D10541" s="2" t="s">
        <v>18765</v>
      </c>
      <c r="E10541" s="3" t="s">
        <v>20623</v>
      </c>
      <c r="F10541" s="67" t="s">
        <v>40034</v>
      </c>
      <c r="G10541" s="67" t="s">
        <v>37237</v>
      </c>
      <c r="I10541" s="3" t="s">
        <v>6298</v>
      </c>
      <c r="J10541" s="3" t="str">
        <f>IF($B10541="SINAPI",IF(ISNUMBER(MATCH(Banco!$C10541,Analitico!$A:$A,0)),INDEX(Analitico!E:E,MATCH(Banco!$C10541,Analitico!$A:$A,0))&amp;"%",""),"")</f>
        <v/>
      </c>
      <c r="K10541" s="3" t="str">
        <f>IF($B10541="SINAPI",IF(ISNUMBER(MATCH(Banco!$C10541,Analitico!$A:$A,0)),INDEX(Analitico!F:F,MATCH(Banco!$C10541,Analitico!$A:$A,0))&amp;"%",""),"")</f>
        <v/>
      </c>
    </row>
    <row r="10542" spans="1:11" ht="22.5" x14ac:dyDescent="0.2">
      <c r="A10542" s="1" t="str">
        <f t="shared" si="166"/>
        <v>SINAPI 101114</v>
      </c>
      <c r="B10542" s="3" t="s">
        <v>21527</v>
      </c>
      <c r="C10542" s="3" t="s">
        <v>11784</v>
      </c>
      <c r="D10542" s="2" t="s">
        <v>18766</v>
      </c>
      <c r="E10542" s="3" t="s">
        <v>20624</v>
      </c>
      <c r="F10542" s="67" t="s">
        <v>5127</v>
      </c>
      <c r="G10542" s="67" t="s">
        <v>4781</v>
      </c>
      <c r="I10542" s="3" t="s">
        <v>6298</v>
      </c>
      <c r="J10542" s="3" t="str">
        <f>IF($B10542="SINAPI",IF(ISNUMBER(MATCH(Banco!$C10542,Analitico!$A:$A,0)),INDEX(Analitico!E:E,MATCH(Banco!$C10542,Analitico!$A:$A,0))&amp;"%",""),"")</f>
        <v/>
      </c>
      <c r="K10542" s="3" t="str">
        <f>IF($B10542="SINAPI",IF(ISNUMBER(MATCH(Banco!$C10542,Analitico!$A:$A,0)),INDEX(Analitico!F:F,MATCH(Banco!$C10542,Analitico!$A:$A,0))&amp;"%",""),"")</f>
        <v/>
      </c>
    </row>
    <row r="10543" spans="1:11" ht="22.5" x14ac:dyDescent="0.2">
      <c r="A10543" s="1" t="str">
        <f t="shared" si="166"/>
        <v>SINAPI 101115</v>
      </c>
      <c r="B10543" s="3" t="s">
        <v>21527</v>
      </c>
      <c r="C10543" s="3" t="s">
        <v>11785</v>
      </c>
      <c r="D10543" s="2" t="s">
        <v>18767</v>
      </c>
      <c r="E10543" s="3" t="s">
        <v>20624</v>
      </c>
      <c r="F10543" s="67" t="s">
        <v>5299</v>
      </c>
      <c r="G10543" s="67" t="s">
        <v>20855</v>
      </c>
      <c r="I10543" s="3" t="s">
        <v>6298</v>
      </c>
      <c r="J10543" s="3" t="str">
        <f>IF($B10543="SINAPI",IF(ISNUMBER(MATCH(Banco!$C10543,Analitico!$A:$A,0)),INDEX(Analitico!E:E,MATCH(Banco!$C10543,Analitico!$A:$A,0))&amp;"%",""),"")</f>
        <v/>
      </c>
      <c r="K10543" s="3" t="str">
        <f>IF($B10543="SINAPI",IF(ISNUMBER(MATCH(Banco!$C10543,Analitico!$A:$A,0)),INDEX(Analitico!F:F,MATCH(Banco!$C10543,Analitico!$A:$A,0))&amp;"%",""),"")</f>
        <v/>
      </c>
    </row>
    <row r="10544" spans="1:11" ht="22.5" x14ac:dyDescent="0.2">
      <c r="A10544" s="1" t="str">
        <f t="shared" si="166"/>
        <v>SINAPI 101116</v>
      </c>
      <c r="B10544" s="3" t="s">
        <v>21527</v>
      </c>
      <c r="C10544" s="3" t="s">
        <v>11786</v>
      </c>
      <c r="D10544" s="2" t="s">
        <v>18768</v>
      </c>
      <c r="E10544" s="3" t="s">
        <v>20624</v>
      </c>
      <c r="F10544" s="67" t="s">
        <v>5373</v>
      </c>
      <c r="G10544" s="67" t="s">
        <v>21462</v>
      </c>
      <c r="I10544" s="3" t="s">
        <v>6298</v>
      </c>
      <c r="J10544" s="3" t="str">
        <f>IF($B10544="SINAPI",IF(ISNUMBER(MATCH(Banco!$C10544,Analitico!$A:$A,0)),INDEX(Analitico!E:E,MATCH(Banco!$C10544,Analitico!$A:$A,0))&amp;"%",""),"")</f>
        <v/>
      </c>
      <c r="K10544" s="3" t="str">
        <f>IF($B10544="SINAPI",IF(ISNUMBER(MATCH(Banco!$C10544,Analitico!$A:$A,0)),INDEX(Analitico!F:F,MATCH(Banco!$C10544,Analitico!$A:$A,0))&amp;"%",""),"")</f>
        <v/>
      </c>
    </row>
    <row r="10545" spans="1:11" ht="22.5" x14ac:dyDescent="0.2">
      <c r="A10545" s="1" t="str">
        <f t="shared" si="166"/>
        <v>SINAPI 101117</v>
      </c>
      <c r="B10545" s="3" t="s">
        <v>21527</v>
      </c>
      <c r="C10545" s="3" t="s">
        <v>11787</v>
      </c>
      <c r="D10545" s="2" t="s">
        <v>18769</v>
      </c>
      <c r="E10545" s="3" t="s">
        <v>20624</v>
      </c>
      <c r="F10545" s="67" t="s">
        <v>4468</v>
      </c>
      <c r="G10545" s="67" t="s">
        <v>5425</v>
      </c>
      <c r="I10545" s="3" t="s">
        <v>6298</v>
      </c>
      <c r="J10545" s="3" t="str">
        <f>IF($B10545="SINAPI",IF(ISNUMBER(MATCH(Banco!$C10545,Analitico!$A:$A,0)),INDEX(Analitico!E:E,MATCH(Banco!$C10545,Analitico!$A:$A,0))&amp;"%",""),"")</f>
        <v/>
      </c>
      <c r="K10545" s="3" t="str">
        <f>IF($B10545="SINAPI",IF(ISNUMBER(MATCH(Banco!$C10545,Analitico!$A:$A,0)),INDEX(Analitico!F:F,MATCH(Banco!$C10545,Analitico!$A:$A,0))&amp;"%",""),"")</f>
        <v/>
      </c>
    </row>
    <row r="10546" spans="1:11" ht="22.5" x14ac:dyDescent="0.2">
      <c r="A10546" s="1" t="str">
        <f t="shared" si="166"/>
        <v>SINAPI 101118</v>
      </c>
      <c r="B10546" s="3" t="s">
        <v>21527</v>
      </c>
      <c r="C10546" s="3" t="s">
        <v>11788</v>
      </c>
      <c r="D10546" s="2" t="s">
        <v>18770</v>
      </c>
      <c r="E10546" s="3" t="s">
        <v>20624</v>
      </c>
      <c r="F10546" s="67" t="s">
        <v>29577</v>
      </c>
      <c r="G10546" s="67" t="s">
        <v>29472</v>
      </c>
      <c r="I10546" s="3" t="s">
        <v>6298</v>
      </c>
      <c r="J10546" s="3" t="str">
        <f>IF($B10546="SINAPI",IF(ISNUMBER(MATCH(Banco!$C10546,Analitico!$A:$A,0)),INDEX(Analitico!E:E,MATCH(Banco!$C10546,Analitico!$A:$A,0))&amp;"%",""),"")</f>
        <v/>
      </c>
      <c r="K10546" s="3" t="str">
        <f>IF($B10546="SINAPI",IF(ISNUMBER(MATCH(Banco!$C10546,Analitico!$A:$A,0)),INDEX(Analitico!F:F,MATCH(Banco!$C10546,Analitico!$A:$A,0))&amp;"%",""),"")</f>
        <v/>
      </c>
    </row>
    <row r="10547" spans="1:11" ht="22.5" x14ac:dyDescent="0.2">
      <c r="A10547" s="1" t="str">
        <f t="shared" si="166"/>
        <v>SINAPI 101119</v>
      </c>
      <c r="B10547" s="3" t="s">
        <v>21527</v>
      </c>
      <c r="C10547" s="3" t="s">
        <v>11789</v>
      </c>
      <c r="D10547" s="2" t="s">
        <v>18771</v>
      </c>
      <c r="E10547" s="3" t="s">
        <v>20624</v>
      </c>
      <c r="F10547" s="67" t="s">
        <v>5617</v>
      </c>
      <c r="G10547" s="67" t="s">
        <v>20927</v>
      </c>
      <c r="I10547" s="3" t="s">
        <v>6298</v>
      </c>
      <c r="J10547" s="3" t="str">
        <f>IF($B10547="SINAPI",IF(ISNUMBER(MATCH(Banco!$C10547,Analitico!$A:$A,0)),INDEX(Analitico!E:E,MATCH(Banco!$C10547,Analitico!$A:$A,0))&amp;"%",""),"")</f>
        <v/>
      </c>
      <c r="K10547" s="3" t="str">
        <f>IF($B10547="SINAPI",IF(ISNUMBER(MATCH(Banco!$C10547,Analitico!$A:$A,0)),INDEX(Analitico!F:F,MATCH(Banco!$C10547,Analitico!$A:$A,0))&amp;"%",""),"")</f>
        <v/>
      </c>
    </row>
    <row r="10548" spans="1:11" ht="22.5" x14ac:dyDescent="0.2">
      <c r="A10548" s="1" t="str">
        <f t="shared" si="166"/>
        <v>SINAPI 101120</v>
      </c>
      <c r="B10548" s="3" t="s">
        <v>21527</v>
      </c>
      <c r="C10548" s="3" t="s">
        <v>11790</v>
      </c>
      <c r="D10548" s="2" t="s">
        <v>18772</v>
      </c>
      <c r="E10548" s="3" t="s">
        <v>20624</v>
      </c>
      <c r="F10548" s="67" t="s">
        <v>21063</v>
      </c>
      <c r="G10548" s="67" t="s">
        <v>5272</v>
      </c>
      <c r="I10548" s="3" t="s">
        <v>6298</v>
      </c>
      <c r="J10548" s="3" t="str">
        <f>IF($B10548="SINAPI",IF(ISNUMBER(MATCH(Banco!$C10548,Analitico!$A:$A,0)),INDEX(Analitico!E:E,MATCH(Banco!$C10548,Analitico!$A:$A,0))&amp;"%",""),"")</f>
        <v/>
      </c>
      <c r="K10548" s="3" t="str">
        <f>IF($B10548="SINAPI",IF(ISNUMBER(MATCH(Banco!$C10548,Analitico!$A:$A,0)),INDEX(Analitico!F:F,MATCH(Banco!$C10548,Analitico!$A:$A,0))&amp;"%",""),"")</f>
        <v/>
      </c>
    </row>
    <row r="10549" spans="1:11" ht="22.5" x14ac:dyDescent="0.2">
      <c r="A10549" s="1" t="str">
        <f t="shared" si="166"/>
        <v>SINAPI 101121</v>
      </c>
      <c r="B10549" s="3" t="s">
        <v>21527</v>
      </c>
      <c r="C10549" s="3" t="s">
        <v>11791</v>
      </c>
      <c r="D10549" s="2" t="s">
        <v>18773</v>
      </c>
      <c r="E10549" s="3" t="s">
        <v>20624</v>
      </c>
      <c r="F10549" s="67" t="s">
        <v>4689</v>
      </c>
      <c r="G10549" s="67" t="s">
        <v>33997</v>
      </c>
      <c r="I10549" s="3" t="s">
        <v>6298</v>
      </c>
      <c r="J10549" s="3" t="str">
        <f>IF($B10549="SINAPI",IF(ISNUMBER(MATCH(Banco!$C10549,Analitico!$A:$A,0)),INDEX(Analitico!E:E,MATCH(Banco!$C10549,Analitico!$A:$A,0))&amp;"%",""),"")</f>
        <v/>
      </c>
      <c r="K10549" s="3" t="str">
        <f>IF($B10549="SINAPI",IF(ISNUMBER(MATCH(Banco!$C10549,Analitico!$A:$A,0)),INDEX(Analitico!F:F,MATCH(Banco!$C10549,Analitico!$A:$A,0))&amp;"%",""),"")</f>
        <v/>
      </c>
    </row>
    <row r="10550" spans="1:11" ht="22.5" x14ac:dyDescent="0.2">
      <c r="A10550" s="1" t="str">
        <f t="shared" si="166"/>
        <v>SINAPI 101122</v>
      </c>
      <c r="B10550" s="3" t="s">
        <v>21527</v>
      </c>
      <c r="C10550" s="3" t="s">
        <v>11792</v>
      </c>
      <c r="D10550" s="2" t="s">
        <v>18774</v>
      </c>
      <c r="E10550" s="3" t="s">
        <v>20624</v>
      </c>
      <c r="F10550" s="67" t="s">
        <v>5831</v>
      </c>
      <c r="G10550" s="67" t="s">
        <v>5181</v>
      </c>
      <c r="I10550" s="3" t="s">
        <v>6298</v>
      </c>
      <c r="J10550" s="3" t="str">
        <f>IF($B10550="SINAPI",IF(ISNUMBER(MATCH(Banco!$C10550,Analitico!$A:$A,0)),INDEX(Analitico!E:E,MATCH(Banco!$C10550,Analitico!$A:$A,0))&amp;"%",""),"")</f>
        <v/>
      </c>
      <c r="K10550" s="3" t="str">
        <f>IF($B10550="SINAPI",IF(ISNUMBER(MATCH(Banco!$C10550,Analitico!$A:$A,0)),INDEX(Analitico!F:F,MATCH(Banco!$C10550,Analitico!$A:$A,0))&amp;"%",""),"")</f>
        <v/>
      </c>
    </row>
    <row r="10551" spans="1:11" ht="22.5" x14ac:dyDescent="0.2">
      <c r="A10551" s="1" t="str">
        <f t="shared" si="166"/>
        <v>SINAPI 101123</v>
      </c>
      <c r="B10551" s="3" t="s">
        <v>21527</v>
      </c>
      <c r="C10551" s="3" t="s">
        <v>11793</v>
      </c>
      <c r="D10551" s="2" t="s">
        <v>18775</v>
      </c>
      <c r="E10551" s="3" t="s">
        <v>20624</v>
      </c>
      <c r="F10551" s="67" t="s">
        <v>21708</v>
      </c>
      <c r="G10551" s="67" t="s">
        <v>20818</v>
      </c>
      <c r="I10551" s="3" t="s">
        <v>6298</v>
      </c>
      <c r="J10551" s="3" t="str">
        <f>IF($B10551="SINAPI",IF(ISNUMBER(MATCH(Banco!$C10551,Analitico!$A:$A,0)),INDEX(Analitico!E:E,MATCH(Banco!$C10551,Analitico!$A:$A,0))&amp;"%",""),"")</f>
        <v/>
      </c>
      <c r="K10551" s="3" t="str">
        <f>IF($B10551="SINAPI",IF(ISNUMBER(MATCH(Banco!$C10551,Analitico!$A:$A,0)),INDEX(Analitico!F:F,MATCH(Banco!$C10551,Analitico!$A:$A,0))&amp;"%",""),"")</f>
        <v/>
      </c>
    </row>
    <row r="10552" spans="1:11" ht="22.5" x14ac:dyDescent="0.2">
      <c r="A10552" s="1" t="str">
        <f t="shared" si="166"/>
        <v>SINAPI 101124</v>
      </c>
      <c r="B10552" s="3" t="s">
        <v>21527</v>
      </c>
      <c r="C10552" s="3" t="s">
        <v>11794</v>
      </c>
      <c r="D10552" s="2" t="s">
        <v>18776</v>
      </c>
      <c r="E10552" s="3" t="s">
        <v>20624</v>
      </c>
      <c r="F10552" s="67" t="s">
        <v>29984</v>
      </c>
      <c r="G10552" s="67" t="s">
        <v>5017</v>
      </c>
      <c r="I10552" s="3" t="s">
        <v>6298</v>
      </c>
      <c r="J10552" s="3" t="str">
        <f>IF($B10552="SINAPI",IF(ISNUMBER(MATCH(Banco!$C10552,Analitico!$A:$A,0)),INDEX(Analitico!E:E,MATCH(Banco!$C10552,Analitico!$A:$A,0))&amp;"%",""),"")</f>
        <v/>
      </c>
      <c r="K10552" s="3" t="str">
        <f>IF($B10552="SINAPI",IF(ISNUMBER(MATCH(Banco!$C10552,Analitico!$A:$A,0)),INDEX(Analitico!F:F,MATCH(Banco!$C10552,Analitico!$A:$A,0))&amp;"%",""),"")</f>
        <v/>
      </c>
    </row>
    <row r="10553" spans="1:11" ht="22.5" x14ac:dyDescent="0.2">
      <c r="A10553" s="1" t="str">
        <f t="shared" si="166"/>
        <v>SINAPI 101125</v>
      </c>
      <c r="B10553" s="3" t="s">
        <v>21527</v>
      </c>
      <c r="C10553" s="3" t="s">
        <v>11795</v>
      </c>
      <c r="D10553" s="2" t="s">
        <v>18777</v>
      </c>
      <c r="E10553" s="3" t="s">
        <v>20624</v>
      </c>
      <c r="F10553" s="67" t="s">
        <v>5509</v>
      </c>
      <c r="G10553" s="67" t="s">
        <v>21758</v>
      </c>
      <c r="I10553" s="3" t="s">
        <v>6298</v>
      </c>
      <c r="J10553" s="3" t="str">
        <f>IF($B10553="SINAPI",IF(ISNUMBER(MATCH(Banco!$C10553,Analitico!$A:$A,0)),INDEX(Analitico!E:E,MATCH(Banco!$C10553,Analitico!$A:$A,0))&amp;"%",""),"")</f>
        <v/>
      </c>
      <c r="K10553" s="3" t="str">
        <f>IF($B10553="SINAPI",IF(ISNUMBER(MATCH(Banco!$C10553,Analitico!$A:$A,0)),INDEX(Analitico!F:F,MATCH(Banco!$C10553,Analitico!$A:$A,0))&amp;"%",""),"")</f>
        <v/>
      </c>
    </row>
    <row r="10554" spans="1:11" ht="22.5" x14ac:dyDescent="0.2">
      <c r="A10554" s="1" t="str">
        <f t="shared" si="166"/>
        <v>SINAPI 101126</v>
      </c>
      <c r="B10554" s="3" t="s">
        <v>21527</v>
      </c>
      <c r="C10554" s="3" t="s">
        <v>11796</v>
      </c>
      <c r="D10554" s="2" t="s">
        <v>18778</v>
      </c>
      <c r="E10554" s="3" t="s">
        <v>20624</v>
      </c>
      <c r="F10554" s="67" t="s">
        <v>5832</v>
      </c>
      <c r="G10554" s="67" t="s">
        <v>21363</v>
      </c>
      <c r="I10554" s="3" t="s">
        <v>6298</v>
      </c>
      <c r="J10554" s="3" t="str">
        <f>IF($B10554="SINAPI",IF(ISNUMBER(MATCH(Banco!$C10554,Analitico!$A:$A,0)),INDEX(Analitico!E:E,MATCH(Banco!$C10554,Analitico!$A:$A,0))&amp;"%",""),"")</f>
        <v/>
      </c>
      <c r="K10554" s="3" t="str">
        <f>IF($B10554="SINAPI",IF(ISNUMBER(MATCH(Banco!$C10554,Analitico!$A:$A,0)),INDEX(Analitico!F:F,MATCH(Banco!$C10554,Analitico!$A:$A,0))&amp;"%",""),"")</f>
        <v/>
      </c>
    </row>
    <row r="10555" spans="1:11" ht="22.5" x14ac:dyDescent="0.2">
      <c r="A10555" s="1" t="str">
        <f t="shared" si="166"/>
        <v>SINAPI 101127</v>
      </c>
      <c r="B10555" s="3" t="s">
        <v>21527</v>
      </c>
      <c r="C10555" s="3" t="s">
        <v>11797</v>
      </c>
      <c r="D10555" s="2" t="s">
        <v>18779</v>
      </c>
      <c r="E10555" s="3" t="s">
        <v>20624</v>
      </c>
      <c r="F10555" s="67" t="s">
        <v>20978</v>
      </c>
      <c r="G10555" s="67" t="s">
        <v>20943</v>
      </c>
      <c r="I10555" s="3" t="s">
        <v>6298</v>
      </c>
      <c r="J10555" s="3" t="str">
        <f>IF($B10555="SINAPI",IF(ISNUMBER(MATCH(Banco!$C10555,Analitico!$A:$A,0)),INDEX(Analitico!E:E,MATCH(Banco!$C10555,Analitico!$A:$A,0))&amp;"%",""),"")</f>
        <v/>
      </c>
      <c r="K10555" s="3" t="str">
        <f>IF($B10555="SINAPI",IF(ISNUMBER(MATCH(Banco!$C10555,Analitico!$A:$A,0)),INDEX(Analitico!F:F,MATCH(Banco!$C10555,Analitico!$A:$A,0))&amp;"%",""),"")</f>
        <v/>
      </c>
    </row>
    <row r="10556" spans="1:11" ht="22.5" x14ac:dyDescent="0.2">
      <c r="A10556" s="1" t="str">
        <f t="shared" si="166"/>
        <v>SINAPI 101128</v>
      </c>
      <c r="B10556" s="3" t="s">
        <v>21527</v>
      </c>
      <c r="C10556" s="3" t="s">
        <v>11798</v>
      </c>
      <c r="D10556" s="2" t="s">
        <v>18780</v>
      </c>
      <c r="E10556" s="3" t="s">
        <v>20624</v>
      </c>
      <c r="F10556" s="67" t="s">
        <v>31736</v>
      </c>
      <c r="G10556" s="67" t="s">
        <v>30991</v>
      </c>
      <c r="I10556" s="3" t="s">
        <v>6298</v>
      </c>
      <c r="J10556" s="3" t="str">
        <f>IF($B10556="SINAPI",IF(ISNUMBER(MATCH(Banco!$C10556,Analitico!$A:$A,0)),INDEX(Analitico!E:E,MATCH(Banco!$C10556,Analitico!$A:$A,0))&amp;"%",""),"")</f>
        <v/>
      </c>
      <c r="K10556" s="3" t="str">
        <f>IF($B10556="SINAPI",IF(ISNUMBER(MATCH(Banco!$C10556,Analitico!$A:$A,0)),INDEX(Analitico!F:F,MATCH(Banco!$C10556,Analitico!$A:$A,0))&amp;"%",""),"")</f>
        <v/>
      </c>
    </row>
    <row r="10557" spans="1:11" ht="22.5" x14ac:dyDescent="0.2">
      <c r="A10557" s="1" t="str">
        <f t="shared" si="166"/>
        <v>SINAPI 101129</v>
      </c>
      <c r="B10557" s="3" t="s">
        <v>21527</v>
      </c>
      <c r="C10557" s="3" t="s">
        <v>11799</v>
      </c>
      <c r="D10557" s="2" t="s">
        <v>18781</v>
      </c>
      <c r="E10557" s="3" t="s">
        <v>20624</v>
      </c>
      <c r="F10557" s="67" t="s">
        <v>20681</v>
      </c>
      <c r="G10557" s="67" t="s">
        <v>5535</v>
      </c>
      <c r="I10557" s="3" t="s">
        <v>6298</v>
      </c>
      <c r="J10557" s="3" t="str">
        <f>IF($B10557="SINAPI",IF(ISNUMBER(MATCH(Banco!$C10557,Analitico!$A:$A,0)),INDEX(Analitico!E:E,MATCH(Banco!$C10557,Analitico!$A:$A,0))&amp;"%",""),"")</f>
        <v/>
      </c>
      <c r="K10557" s="3" t="str">
        <f>IF($B10557="SINAPI",IF(ISNUMBER(MATCH(Banco!$C10557,Analitico!$A:$A,0)),INDEX(Analitico!F:F,MATCH(Banco!$C10557,Analitico!$A:$A,0))&amp;"%",""),"")</f>
        <v/>
      </c>
    </row>
    <row r="10558" spans="1:11" ht="22.5" x14ac:dyDescent="0.2">
      <c r="A10558" s="1" t="str">
        <f t="shared" si="166"/>
        <v>SINAPI 101130</v>
      </c>
      <c r="B10558" s="3" t="s">
        <v>21527</v>
      </c>
      <c r="C10558" s="3" t="s">
        <v>11800</v>
      </c>
      <c r="D10558" s="2" t="s">
        <v>18782</v>
      </c>
      <c r="E10558" s="3" t="s">
        <v>20624</v>
      </c>
      <c r="F10558" s="67" t="s">
        <v>20686</v>
      </c>
      <c r="G10558" s="67" t="s">
        <v>33611</v>
      </c>
      <c r="I10558" s="3" t="s">
        <v>6298</v>
      </c>
      <c r="J10558" s="3" t="str">
        <f>IF($B10558="SINAPI",IF(ISNUMBER(MATCH(Banco!$C10558,Analitico!$A:$A,0)),INDEX(Analitico!E:E,MATCH(Banco!$C10558,Analitico!$A:$A,0))&amp;"%",""),"")</f>
        <v/>
      </c>
      <c r="K10558" s="3" t="str">
        <f>IF($B10558="SINAPI",IF(ISNUMBER(MATCH(Banco!$C10558,Analitico!$A:$A,0)),INDEX(Analitico!F:F,MATCH(Banco!$C10558,Analitico!$A:$A,0))&amp;"%",""),"")</f>
        <v/>
      </c>
    </row>
    <row r="10559" spans="1:11" ht="22.5" x14ac:dyDescent="0.2">
      <c r="A10559" s="1" t="str">
        <f t="shared" si="166"/>
        <v>SINAPI 101131</v>
      </c>
      <c r="B10559" s="3" t="s">
        <v>21527</v>
      </c>
      <c r="C10559" s="3" t="s">
        <v>11801</v>
      </c>
      <c r="D10559" s="2" t="s">
        <v>18783</v>
      </c>
      <c r="E10559" s="3" t="s">
        <v>20624</v>
      </c>
      <c r="F10559" s="67" t="s">
        <v>6293</v>
      </c>
      <c r="G10559" s="67" t="s">
        <v>5681</v>
      </c>
      <c r="I10559" s="3" t="s">
        <v>6298</v>
      </c>
      <c r="J10559" s="3" t="str">
        <f>IF($B10559="SINAPI",IF(ISNUMBER(MATCH(Banco!$C10559,Analitico!$A:$A,0)),INDEX(Analitico!E:E,MATCH(Banco!$C10559,Analitico!$A:$A,0))&amp;"%",""),"")</f>
        <v/>
      </c>
      <c r="K10559" s="3" t="str">
        <f>IF($B10559="SINAPI",IF(ISNUMBER(MATCH(Banco!$C10559,Analitico!$A:$A,0)),INDEX(Analitico!F:F,MATCH(Banco!$C10559,Analitico!$A:$A,0))&amp;"%",""),"")</f>
        <v/>
      </c>
    </row>
    <row r="10560" spans="1:11" ht="22.5" x14ac:dyDescent="0.2">
      <c r="A10560" s="1" t="str">
        <f t="shared" si="166"/>
        <v>SINAPI 101132</v>
      </c>
      <c r="B10560" s="3" t="s">
        <v>21527</v>
      </c>
      <c r="C10560" s="3" t="s">
        <v>11802</v>
      </c>
      <c r="D10560" s="2" t="s">
        <v>18784</v>
      </c>
      <c r="E10560" s="3" t="s">
        <v>20624</v>
      </c>
      <c r="F10560" s="67" t="s">
        <v>5570</v>
      </c>
      <c r="G10560" s="67" t="s">
        <v>29676</v>
      </c>
      <c r="I10560" s="3" t="s">
        <v>6298</v>
      </c>
      <c r="J10560" s="3" t="str">
        <f>IF($B10560="SINAPI",IF(ISNUMBER(MATCH(Banco!$C10560,Analitico!$A:$A,0)),INDEX(Analitico!E:E,MATCH(Banco!$C10560,Analitico!$A:$A,0))&amp;"%",""),"")</f>
        <v/>
      </c>
      <c r="K10560" s="3" t="str">
        <f>IF($B10560="SINAPI",IF(ISNUMBER(MATCH(Banco!$C10560,Analitico!$A:$A,0)),INDEX(Analitico!F:F,MATCH(Banco!$C10560,Analitico!$A:$A,0))&amp;"%",""),"")</f>
        <v/>
      </c>
    </row>
    <row r="10561" spans="1:11" ht="22.5" x14ac:dyDescent="0.2">
      <c r="A10561" s="1" t="str">
        <f t="shared" si="166"/>
        <v>SINAPI 101133</v>
      </c>
      <c r="B10561" s="3" t="s">
        <v>21527</v>
      </c>
      <c r="C10561" s="3" t="s">
        <v>11803</v>
      </c>
      <c r="D10561" s="2" t="s">
        <v>18785</v>
      </c>
      <c r="E10561" s="3" t="s">
        <v>20624</v>
      </c>
      <c r="F10561" s="67" t="s">
        <v>21318</v>
      </c>
      <c r="G10561" s="67" t="s">
        <v>37238</v>
      </c>
      <c r="I10561" s="3" t="s">
        <v>6298</v>
      </c>
      <c r="J10561" s="3" t="str">
        <f>IF($B10561="SINAPI",IF(ISNUMBER(MATCH(Banco!$C10561,Analitico!$A:$A,0)),INDEX(Analitico!E:E,MATCH(Banco!$C10561,Analitico!$A:$A,0))&amp;"%",""),"")</f>
        <v/>
      </c>
      <c r="K10561" s="3" t="str">
        <f>IF($B10561="SINAPI",IF(ISNUMBER(MATCH(Banco!$C10561,Analitico!$A:$A,0)),INDEX(Analitico!F:F,MATCH(Banco!$C10561,Analitico!$A:$A,0))&amp;"%",""),"")</f>
        <v/>
      </c>
    </row>
    <row r="10562" spans="1:11" ht="22.5" x14ac:dyDescent="0.2">
      <c r="A10562" s="1" t="str">
        <f t="shared" si="166"/>
        <v>SINAPI 101134</v>
      </c>
      <c r="B10562" s="3" t="s">
        <v>21527</v>
      </c>
      <c r="C10562" s="3" t="s">
        <v>11804</v>
      </c>
      <c r="D10562" s="2" t="s">
        <v>18786</v>
      </c>
      <c r="E10562" s="3" t="s">
        <v>20624</v>
      </c>
      <c r="F10562" s="67" t="s">
        <v>21166</v>
      </c>
      <c r="G10562" s="67" t="s">
        <v>5199</v>
      </c>
      <c r="I10562" s="3" t="s">
        <v>6298</v>
      </c>
      <c r="J10562" s="3" t="str">
        <f>IF($B10562="SINAPI",IF(ISNUMBER(MATCH(Banco!$C10562,Analitico!$A:$A,0)),INDEX(Analitico!E:E,MATCH(Banco!$C10562,Analitico!$A:$A,0))&amp;"%",""),"")</f>
        <v/>
      </c>
      <c r="K10562" s="3" t="str">
        <f>IF($B10562="SINAPI",IF(ISNUMBER(MATCH(Banco!$C10562,Analitico!$A:$A,0)),INDEX(Analitico!F:F,MATCH(Banco!$C10562,Analitico!$A:$A,0))&amp;"%",""),"")</f>
        <v/>
      </c>
    </row>
    <row r="10563" spans="1:11" ht="22.5" x14ac:dyDescent="0.2">
      <c r="A10563" s="1" t="str">
        <f t="shared" si="166"/>
        <v>SINAPI 101135</v>
      </c>
      <c r="B10563" s="3" t="s">
        <v>21527</v>
      </c>
      <c r="C10563" s="3" t="s">
        <v>11805</v>
      </c>
      <c r="D10563" s="2" t="s">
        <v>18787</v>
      </c>
      <c r="E10563" s="3" t="s">
        <v>20624</v>
      </c>
      <c r="F10563" s="67" t="s">
        <v>21647</v>
      </c>
      <c r="G10563" s="67" t="s">
        <v>21057</v>
      </c>
      <c r="I10563" s="3" t="s">
        <v>6298</v>
      </c>
      <c r="J10563" s="3" t="str">
        <f>IF($B10563="SINAPI",IF(ISNUMBER(MATCH(Banco!$C10563,Analitico!$A:$A,0)),INDEX(Analitico!E:E,MATCH(Banco!$C10563,Analitico!$A:$A,0))&amp;"%",""),"")</f>
        <v/>
      </c>
      <c r="K10563" s="3" t="str">
        <f>IF($B10563="SINAPI",IF(ISNUMBER(MATCH(Banco!$C10563,Analitico!$A:$A,0)),INDEX(Analitico!F:F,MATCH(Banco!$C10563,Analitico!$A:$A,0))&amp;"%",""),"")</f>
        <v/>
      </c>
    </row>
    <row r="10564" spans="1:11" ht="22.5" x14ac:dyDescent="0.2">
      <c r="A10564" s="1" t="str">
        <f t="shared" si="166"/>
        <v>SINAPI 101136</v>
      </c>
      <c r="B10564" s="3" t="s">
        <v>21527</v>
      </c>
      <c r="C10564" s="3" t="s">
        <v>11806</v>
      </c>
      <c r="D10564" s="2" t="s">
        <v>18788</v>
      </c>
      <c r="E10564" s="3" t="s">
        <v>20624</v>
      </c>
      <c r="F10564" s="67" t="s">
        <v>20951</v>
      </c>
      <c r="G10564" s="67" t="s">
        <v>29814</v>
      </c>
      <c r="I10564" s="3" t="s">
        <v>6298</v>
      </c>
      <c r="J10564" s="3" t="str">
        <f>IF($B10564="SINAPI",IF(ISNUMBER(MATCH(Banco!$C10564,Analitico!$A:$A,0)),INDEX(Analitico!E:E,MATCH(Banco!$C10564,Analitico!$A:$A,0))&amp;"%",""),"")</f>
        <v/>
      </c>
      <c r="K10564" s="3" t="str">
        <f>IF($B10564="SINAPI",IF(ISNUMBER(MATCH(Banco!$C10564,Analitico!$A:$A,0)),INDEX(Analitico!F:F,MATCH(Banco!$C10564,Analitico!$A:$A,0))&amp;"%",""),"")</f>
        <v/>
      </c>
    </row>
    <row r="10565" spans="1:11" ht="22.5" x14ac:dyDescent="0.2">
      <c r="A10565" s="1" t="str">
        <f t="shared" si="166"/>
        <v>SINAPI 101137</v>
      </c>
      <c r="B10565" s="3" t="s">
        <v>21527</v>
      </c>
      <c r="C10565" s="3" t="s">
        <v>11807</v>
      </c>
      <c r="D10565" s="2" t="s">
        <v>18789</v>
      </c>
      <c r="E10565" s="3" t="s">
        <v>20624</v>
      </c>
      <c r="F10565" s="67" t="s">
        <v>29470</v>
      </c>
      <c r="G10565" s="67" t="s">
        <v>5376</v>
      </c>
      <c r="I10565" s="3" t="s">
        <v>6298</v>
      </c>
      <c r="J10565" s="3" t="str">
        <f>IF($B10565="SINAPI",IF(ISNUMBER(MATCH(Banco!$C10565,Analitico!$A:$A,0)),INDEX(Analitico!E:E,MATCH(Banco!$C10565,Analitico!$A:$A,0))&amp;"%",""),"")</f>
        <v/>
      </c>
      <c r="K10565" s="3" t="str">
        <f>IF($B10565="SINAPI",IF(ISNUMBER(MATCH(Banco!$C10565,Analitico!$A:$A,0)),INDEX(Analitico!F:F,MATCH(Banco!$C10565,Analitico!$A:$A,0))&amp;"%",""),"")</f>
        <v/>
      </c>
    </row>
    <row r="10566" spans="1:11" ht="22.5" x14ac:dyDescent="0.2">
      <c r="A10566" s="1" t="str">
        <f t="shared" si="166"/>
        <v>SINAPI 101138</v>
      </c>
      <c r="B10566" s="3" t="s">
        <v>21527</v>
      </c>
      <c r="C10566" s="3" t="s">
        <v>11808</v>
      </c>
      <c r="D10566" s="2" t="s">
        <v>18790</v>
      </c>
      <c r="E10566" s="3" t="s">
        <v>20624</v>
      </c>
      <c r="F10566" s="67" t="s">
        <v>5003</v>
      </c>
      <c r="G10566" s="67" t="s">
        <v>4904</v>
      </c>
      <c r="I10566" s="3" t="s">
        <v>6298</v>
      </c>
      <c r="J10566" s="3" t="str">
        <f>IF($B10566="SINAPI",IF(ISNUMBER(MATCH(Banco!$C10566,Analitico!$A:$A,0)),INDEX(Analitico!E:E,MATCH(Banco!$C10566,Analitico!$A:$A,0))&amp;"%",""),"")</f>
        <v/>
      </c>
      <c r="K10566" s="3" t="str">
        <f>IF($B10566="SINAPI",IF(ISNUMBER(MATCH(Banco!$C10566,Analitico!$A:$A,0)),INDEX(Analitico!F:F,MATCH(Banco!$C10566,Analitico!$A:$A,0))&amp;"%",""),"")</f>
        <v/>
      </c>
    </row>
    <row r="10567" spans="1:11" ht="33.75" x14ac:dyDescent="0.2">
      <c r="A10567" s="1" t="str">
        <f t="shared" si="166"/>
        <v>SINAPI 101139</v>
      </c>
      <c r="B10567" s="3" t="s">
        <v>21527</v>
      </c>
      <c r="C10567" s="3" t="s">
        <v>11809</v>
      </c>
      <c r="D10567" s="2" t="s">
        <v>18791</v>
      </c>
      <c r="E10567" s="3" t="s">
        <v>20624</v>
      </c>
      <c r="F10567" s="67" t="s">
        <v>6154</v>
      </c>
      <c r="G10567" s="67" t="s">
        <v>5111</v>
      </c>
      <c r="I10567" s="3" t="s">
        <v>6298</v>
      </c>
      <c r="J10567" s="3" t="str">
        <f>IF($B10567="SINAPI",IF(ISNUMBER(MATCH(Banco!$C10567,Analitico!$A:$A,0)),INDEX(Analitico!E:E,MATCH(Banco!$C10567,Analitico!$A:$A,0))&amp;"%",""),"")</f>
        <v/>
      </c>
      <c r="K10567" s="3" t="str">
        <f>IF($B10567="SINAPI",IF(ISNUMBER(MATCH(Banco!$C10567,Analitico!$A:$A,0)),INDEX(Analitico!F:F,MATCH(Banco!$C10567,Analitico!$A:$A,0))&amp;"%",""),"")</f>
        <v/>
      </c>
    </row>
    <row r="10568" spans="1:11" ht="33.75" x14ac:dyDescent="0.2">
      <c r="A10568" s="1" t="str">
        <f t="shared" si="166"/>
        <v>SINAPI 101140</v>
      </c>
      <c r="B10568" s="3" t="s">
        <v>21527</v>
      </c>
      <c r="C10568" s="3" t="s">
        <v>11810</v>
      </c>
      <c r="D10568" s="2" t="s">
        <v>18792</v>
      </c>
      <c r="E10568" s="3" t="s">
        <v>20624</v>
      </c>
      <c r="F10568" s="67" t="s">
        <v>21158</v>
      </c>
      <c r="G10568" s="67" t="s">
        <v>5573</v>
      </c>
      <c r="I10568" s="3" t="s">
        <v>6298</v>
      </c>
      <c r="J10568" s="3" t="str">
        <f>IF($B10568="SINAPI",IF(ISNUMBER(MATCH(Banco!$C10568,Analitico!$A:$A,0)),INDEX(Analitico!E:E,MATCH(Banco!$C10568,Analitico!$A:$A,0))&amp;"%",""),"")</f>
        <v/>
      </c>
      <c r="K10568" s="3" t="str">
        <f>IF($B10568="SINAPI",IF(ISNUMBER(MATCH(Banco!$C10568,Analitico!$A:$A,0)),INDEX(Analitico!F:F,MATCH(Banco!$C10568,Analitico!$A:$A,0))&amp;"%",""),"")</f>
        <v/>
      </c>
    </row>
    <row r="10569" spans="1:11" ht="33.75" x14ac:dyDescent="0.2">
      <c r="A10569" s="1" t="str">
        <f t="shared" si="166"/>
        <v>SINAPI 101141</v>
      </c>
      <c r="B10569" s="3" t="s">
        <v>21527</v>
      </c>
      <c r="C10569" s="3" t="s">
        <v>11811</v>
      </c>
      <c r="D10569" s="2" t="s">
        <v>18793</v>
      </c>
      <c r="E10569" s="3" t="s">
        <v>20624</v>
      </c>
      <c r="F10569" s="67" t="s">
        <v>40035</v>
      </c>
      <c r="G10569" s="67" t="s">
        <v>5591</v>
      </c>
      <c r="I10569" s="3" t="s">
        <v>6298</v>
      </c>
      <c r="J10569" s="3" t="str">
        <f>IF($B10569="SINAPI",IF(ISNUMBER(MATCH(Banco!$C10569,Analitico!$A:$A,0)),INDEX(Analitico!E:E,MATCH(Banco!$C10569,Analitico!$A:$A,0))&amp;"%",""),"")</f>
        <v/>
      </c>
      <c r="K10569" s="3" t="str">
        <f>IF($B10569="SINAPI",IF(ISNUMBER(MATCH(Banco!$C10569,Analitico!$A:$A,0)),INDEX(Analitico!F:F,MATCH(Banco!$C10569,Analitico!$A:$A,0))&amp;"%",""),"")</f>
        <v/>
      </c>
    </row>
    <row r="10570" spans="1:11" ht="33.75" x14ac:dyDescent="0.2">
      <c r="A10570" s="1" t="str">
        <f t="shared" si="166"/>
        <v>SINAPI 101142</v>
      </c>
      <c r="B10570" s="3" t="s">
        <v>21527</v>
      </c>
      <c r="C10570" s="3" t="s">
        <v>11812</v>
      </c>
      <c r="D10570" s="2" t="s">
        <v>18794</v>
      </c>
      <c r="E10570" s="3" t="s">
        <v>20624</v>
      </c>
      <c r="F10570" s="67" t="s">
        <v>21348</v>
      </c>
      <c r="G10570" s="67" t="s">
        <v>32304</v>
      </c>
      <c r="I10570" s="3" t="s">
        <v>6298</v>
      </c>
      <c r="J10570" s="3" t="str">
        <f>IF($B10570="SINAPI",IF(ISNUMBER(MATCH(Banco!$C10570,Analitico!$A:$A,0)),INDEX(Analitico!E:E,MATCH(Banco!$C10570,Analitico!$A:$A,0))&amp;"%",""),"")</f>
        <v/>
      </c>
      <c r="K10570" s="3" t="str">
        <f>IF($B10570="SINAPI",IF(ISNUMBER(MATCH(Banco!$C10570,Analitico!$A:$A,0)),INDEX(Analitico!F:F,MATCH(Banco!$C10570,Analitico!$A:$A,0))&amp;"%",""),"")</f>
        <v/>
      </c>
    </row>
    <row r="10571" spans="1:11" ht="33.75" x14ac:dyDescent="0.2">
      <c r="A10571" s="1" t="str">
        <f t="shared" si="166"/>
        <v>SINAPI 101143</v>
      </c>
      <c r="B10571" s="3" t="s">
        <v>21527</v>
      </c>
      <c r="C10571" s="3" t="s">
        <v>11813</v>
      </c>
      <c r="D10571" s="2" t="s">
        <v>18795</v>
      </c>
      <c r="E10571" s="3" t="s">
        <v>20624</v>
      </c>
      <c r="F10571" s="67" t="s">
        <v>4698</v>
      </c>
      <c r="G10571" s="67" t="s">
        <v>20681</v>
      </c>
      <c r="I10571" s="3" t="s">
        <v>6298</v>
      </c>
      <c r="J10571" s="3" t="str">
        <f>IF($B10571="SINAPI",IF(ISNUMBER(MATCH(Banco!$C10571,Analitico!$A:$A,0)),INDEX(Analitico!E:E,MATCH(Banco!$C10571,Analitico!$A:$A,0))&amp;"%",""),"")</f>
        <v/>
      </c>
      <c r="K10571" s="3" t="str">
        <f>IF($B10571="SINAPI",IF(ISNUMBER(MATCH(Banco!$C10571,Analitico!$A:$A,0)),INDEX(Analitico!F:F,MATCH(Banco!$C10571,Analitico!$A:$A,0))&amp;"%",""),"")</f>
        <v/>
      </c>
    </row>
    <row r="10572" spans="1:11" ht="22.5" x14ac:dyDescent="0.2">
      <c r="A10572" s="1" t="str">
        <f t="shared" si="166"/>
        <v>SINAPI 101144</v>
      </c>
      <c r="B10572" s="3" t="s">
        <v>21527</v>
      </c>
      <c r="C10572" s="3" t="s">
        <v>11814</v>
      </c>
      <c r="D10572" s="2" t="s">
        <v>18796</v>
      </c>
      <c r="E10572" s="3" t="s">
        <v>20624</v>
      </c>
      <c r="F10572" s="67" t="s">
        <v>6342</v>
      </c>
      <c r="G10572" s="67" t="s">
        <v>29685</v>
      </c>
      <c r="I10572" s="3" t="s">
        <v>6298</v>
      </c>
      <c r="J10572" s="3" t="str">
        <f>IF($B10572="SINAPI",IF(ISNUMBER(MATCH(Banco!$C10572,Analitico!$A:$A,0)),INDEX(Analitico!E:E,MATCH(Banco!$C10572,Analitico!$A:$A,0))&amp;"%",""),"")</f>
        <v/>
      </c>
      <c r="K10572" s="3" t="str">
        <f>IF($B10572="SINAPI",IF(ISNUMBER(MATCH(Banco!$C10572,Analitico!$A:$A,0)),INDEX(Analitico!F:F,MATCH(Banco!$C10572,Analitico!$A:$A,0))&amp;"%",""),"")</f>
        <v/>
      </c>
    </row>
    <row r="10573" spans="1:11" ht="22.5" x14ac:dyDescent="0.2">
      <c r="A10573" s="1" t="str">
        <f t="shared" si="166"/>
        <v>SINAPI 101145</v>
      </c>
      <c r="B10573" s="3" t="s">
        <v>21527</v>
      </c>
      <c r="C10573" s="3" t="s">
        <v>11815</v>
      </c>
      <c r="D10573" s="2" t="s">
        <v>18797</v>
      </c>
      <c r="E10573" s="3" t="s">
        <v>20624</v>
      </c>
      <c r="F10573" s="67" t="s">
        <v>21293</v>
      </c>
      <c r="G10573" s="67" t="s">
        <v>31842</v>
      </c>
      <c r="I10573" s="3" t="s">
        <v>6298</v>
      </c>
      <c r="J10573" s="3" t="str">
        <f>IF($B10573="SINAPI",IF(ISNUMBER(MATCH(Banco!$C10573,Analitico!$A:$A,0)),INDEX(Analitico!E:E,MATCH(Banco!$C10573,Analitico!$A:$A,0))&amp;"%",""),"")</f>
        <v/>
      </c>
      <c r="K10573" s="3" t="str">
        <f>IF($B10573="SINAPI",IF(ISNUMBER(MATCH(Banco!$C10573,Analitico!$A:$A,0)),INDEX(Analitico!F:F,MATCH(Banco!$C10573,Analitico!$A:$A,0))&amp;"%",""),"")</f>
        <v/>
      </c>
    </row>
    <row r="10574" spans="1:11" ht="22.5" x14ac:dyDescent="0.2">
      <c r="A10574" s="1" t="str">
        <f t="shared" si="166"/>
        <v>SINAPI 101146</v>
      </c>
      <c r="B10574" s="3" t="s">
        <v>21527</v>
      </c>
      <c r="C10574" s="3" t="s">
        <v>11816</v>
      </c>
      <c r="D10574" s="2" t="s">
        <v>18798</v>
      </c>
      <c r="E10574" s="3" t="s">
        <v>20624</v>
      </c>
      <c r="F10574" s="67" t="s">
        <v>20998</v>
      </c>
      <c r="G10574" s="67" t="s">
        <v>21599</v>
      </c>
      <c r="I10574" s="3" t="s">
        <v>6298</v>
      </c>
      <c r="J10574" s="3" t="str">
        <f>IF($B10574="SINAPI",IF(ISNUMBER(MATCH(Banco!$C10574,Analitico!$A:$A,0)),INDEX(Analitico!E:E,MATCH(Banco!$C10574,Analitico!$A:$A,0))&amp;"%",""),"")</f>
        <v/>
      </c>
      <c r="K10574" s="3" t="str">
        <f>IF($B10574="SINAPI",IF(ISNUMBER(MATCH(Banco!$C10574,Analitico!$A:$A,0)),INDEX(Analitico!F:F,MATCH(Banco!$C10574,Analitico!$A:$A,0))&amp;"%",""),"")</f>
        <v/>
      </c>
    </row>
    <row r="10575" spans="1:11" ht="22.5" x14ac:dyDescent="0.2">
      <c r="A10575" s="1" t="str">
        <f t="shared" si="166"/>
        <v>SINAPI 101147</v>
      </c>
      <c r="B10575" s="3" t="s">
        <v>21527</v>
      </c>
      <c r="C10575" s="3" t="s">
        <v>11817</v>
      </c>
      <c r="D10575" s="2" t="s">
        <v>18799</v>
      </c>
      <c r="E10575" s="3" t="s">
        <v>20624</v>
      </c>
      <c r="F10575" s="67" t="s">
        <v>36962</v>
      </c>
      <c r="G10575" s="67" t="s">
        <v>20989</v>
      </c>
      <c r="I10575" s="3" t="s">
        <v>6298</v>
      </c>
      <c r="J10575" s="3" t="str">
        <f>IF($B10575="SINAPI",IF(ISNUMBER(MATCH(Banco!$C10575,Analitico!$A:$A,0)),INDEX(Analitico!E:E,MATCH(Banco!$C10575,Analitico!$A:$A,0))&amp;"%",""),"")</f>
        <v/>
      </c>
      <c r="K10575" s="3" t="str">
        <f>IF($B10575="SINAPI",IF(ISNUMBER(MATCH(Banco!$C10575,Analitico!$A:$A,0)),INDEX(Analitico!F:F,MATCH(Banco!$C10575,Analitico!$A:$A,0))&amp;"%",""),"")</f>
        <v/>
      </c>
    </row>
    <row r="10576" spans="1:11" ht="22.5" x14ac:dyDescent="0.2">
      <c r="A10576" s="1" t="str">
        <f t="shared" si="166"/>
        <v>SINAPI 101148</v>
      </c>
      <c r="B10576" s="3" t="s">
        <v>21527</v>
      </c>
      <c r="C10576" s="3" t="s">
        <v>11818</v>
      </c>
      <c r="D10576" s="2" t="s">
        <v>18800</v>
      </c>
      <c r="E10576" s="3" t="s">
        <v>20624</v>
      </c>
      <c r="F10576" s="67" t="s">
        <v>21618</v>
      </c>
      <c r="G10576" s="67" t="s">
        <v>33696</v>
      </c>
      <c r="I10576" s="3" t="s">
        <v>6298</v>
      </c>
      <c r="J10576" s="3" t="str">
        <f>IF($B10576="SINAPI",IF(ISNUMBER(MATCH(Banco!$C10576,Analitico!$A:$A,0)),INDEX(Analitico!E:E,MATCH(Banco!$C10576,Analitico!$A:$A,0))&amp;"%",""),"")</f>
        <v/>
      </c>
      <c r="K10576" s="3" t="str">
        <f>IF($B10576="SINAPI",IF(ISNUMBER(MATCH(Banco!$C10576,Analitico!$A:$A,0)),INDEX(Analitico!F:F,MATCH(Banco!$C10576,Analitico!$A:$A,0))&amp;"%",""),"")</f>
        <v/>
      </c>
    </row>
    <row r="10577" spans="1:11" ht="33.75" x14ac:dyDescent="0.2">
      <c r="A10577" s="1" t="str">
        <f t="shared" si="166"/>
        <v>SINAPI 101149</v>
      </c>
      <c r="B10577" s="3" t="s">
        <v>21527</v>
      </c>
      <c r="C10577" s="3" t="s">
        <v>11819</v>
      </c>
      <c r="D10577" s="2" t="s">
        <v>18801</v>
      </c>
      <c r="E10577" s="3" t="s">
        <v>20624</v>
      </c>
      <c r="F10577" s="67" t="s">
        <v>36739</v>
      </c>
      <c r="G10577" s="67" t="s">
        <v>28870</v>
      </c>
      <c r="I10577" s="3" t="s">
        <v>6298</v>
      </c>
      <c r="J10577" s="3" t="str">
        <f>IF($B10577="SINAPI",IF(ISNUMBER(MATCH(Banco!$C10577,Analitico!$A:$A,0)),INDEX(Analitico!E:E,MATCH(Banco!$C10577,Analitico!$A:$A,0))&amp;"%",""),"")</f>
        <v/>
      </c>
      <c r="K10577" s="3" t="str">
        <f>IF($B10577="SINAPI",IF(ISNUMBER(MATCH(Banco!$C10577,Analitico!$A:$A,0)),INDEX(Analitico!F:F,MATCH(Banco!$C10577,Analitico!$A:$A,0))&amp;"%",""),"")</f>
        <v/>
      </c>
    </row>
    <row r="10578" spans="1:11" ht="33.75" x14ac:dyDescent="0.2">
      <c r="A10578" s="1" t="str">
        <f t="shared" si="166"/>
        <v>SINAPI 101150</v>
      </c>
      <c r="B10578" s="3" t="s">
        <v>21527</v>
      </c>
      <c r="C10578" s="3" t="s">
        <v>11820</v>
      </c>
      <c r="D10578" s="2" t="s">
        <v>18802</v>
      </c>
      <c r="E10578" s="3" t="s">
        <v>20624</v>
      </c>
      <c r="F10578" s="67" t="s">
        <v>5049</v>
      </c>
      <c r="G10578" s="67" t="s">
        <v>20877</v>
      </c>
      <c r="I10578" s="3" t="s">
        <v>6298</v>
      </c>
      <c r="J10578" s="3" t="str">
        <f>IF($B10578="SINAPI",IF(ISNUMBER(MATCH(Banco!$C10578,Analitico!$A:$A,0)),INDEX(Analitico!E:E,MATCH(Banco!$C10578,Analitico!$A:$A,0))&amp;"%",""),"")</f>
        <v/>
      </c>
      <c r="K10578" s="3" t="str">
        <f>IF($B10578="SINAPI",IF(ISNUMBER(MATCH(Banco!$C10578,Analitico!$A:$A,0)),INDEX(Analitico!F:F,MATCH(Banco!$C10578,Analitico!$A:$A,0))&amp;"%",""),"")</f>
        <v/>
      </c>
    </row>
    <row r="10579" spans="1:11" ht="33.75" x14ac:dyDescent="0.2">
      <c r="A10579" s="1" t="str">
        <f t="shared" si="166"/>
        <v>SINAPI 101151</v>
      </c>
      <c r="B10579" s="3" t="s">
        <v>21527</v>
      </c>
      <c r="C10579" s="3" t="s">
        <v>11821</v>
      </c>
      <c r="D10579" s="2" t="s">
        <v>18803</v>
      </c>
      <c r="E10579" s="3" t="s">
        <v>20624</v>
      </c>
      <c r="F10579" s="67" t="s">
        <v>21710</v>
      </c>
      <c r="G10579" s="67" t="s">
        <v>29534</v>
      </c>
      <c r="I10579" s="3" t="s">
        <v>6298</v>
      </c>
      <c r="J10579" s="3" t="str">
        <f>IF($B10579="SINAPI",IF(ISNUMBER(MATCH(Banco!$C10579,Analitico!$A:$A,0)),INDEX(Analitico!E:E,MATCH(Banco!$C10579,Analitico!$A:$A,0))&amp;"%",""),"")</f>
        <v/>
      </c>
      <c r="K10579" s="3" t="str">
        <f>IF($B10579="SINAPI",IF(ISNUMBER(MATCH(Banco!$C10579,Analitico!$A:$A,0)),INDEX(Analitico!F:F,MATCH(Banco!$C10579,Analitico!$A:$A,0))&amp;"%",""),"")</f>
        <v/>
      </c>
    </row>
    <row r="10580" spans="1:11" ht="33.75" x14ac:dyDescent="0.2">
      <c r="A10580" s="1" t="str">
        <f t="shared" si="166"/>
        <v>SINAPI 101152</v>
      </c>
      <c r="B10580" s="3" t="s">
        <v>21527</v>
      </c>
      <c r="C10580" s="3" t="s">
        <v>11822</v>
      </c>
      <c r="D10580" s="2" t="s">
        <v>18804</v>
      </c>
      <c r="E10580" s="3" t="s">
        <v>20624</v>
      </c>
      <c r="F10580" s="67" t="s">
        <v>4532</v>
      </c>
      <c r="G10580" s="67" t="s">
        <v>4671</v>
      </c>
      <c r="I10580" s="3" t="s">
        <v>6298</v>
      </c>
      <c r="J10580" s="3" t="str">
        <f>IF($B10580="SINAPI",IF(ISNUMBER(MATCH(Banco!$C10580,Analitico!$A:$A,0)),INDEX(Analitico!E:E,MATCH(Banco!$C10580,Analitico!$A:$A,0))&amp;"%",""),"")</f>
        <v/>
      </c>
      <c r="K10580" s="3" t="str">
        <f>IF($B10580="SINAPI",IF(ISNUMBER(MATCH(Banco!$C10580,Analitico!$A:$A,0)),INDEX(Analitico!F:F,MATCH(Banco!$C10580,Analitico!$A:$A,0))&amp;"%",""),"")</f>
        <v/>
      </c>
    </row>
    <row r="10581" spans="1:11" ht="33.75" x14ac:dyDescent="0.2">
      <c r="A10581" s="1" t="str">
        <f t="shared" si="166"/>
        <v>SINAPI 101153</v>
      </c>
      <c r="B10581" s="3" t="s">
        <v>21527</v>
      </c>
      <c r="C10581" s="3" t="s">
        <v>11823</v>
      </c>
      <c r="D10581" s="2" t="s">
        <v>18805</v>
      </c>
      <c r="E10581" s="3" t="s">
        <v>20624</v>
      </c>
      <c r="F10581" s="67" t="s">
        <v>5464</v>
      </c>
      <c r="G10581" s="67" t="s">
        <v>5719</v>
      </c>
      <c r="I10581" s="3" t="s">
        <v>6298</v>
      </c>
      <c r="J10581" s="3" t="str">
        <f>IF($B10581="SINAPI",IF(ISNUMBER(MATCH(Banco!$C10581,Analitico!$A:$A,0)),INDEX(Analitico!E:E,MATCH(Banco!$C10581,Analitico!$A:$A,0))&amp;"%",""),"")</f>
        <v/>
      </c>
      <c r="K10581" s="3" t="str">
        <f>IF($B10581="SINAPI",IF(ISNUMBER(MATCH(Banco!$C10581,Analitico!$A:$A,0)),INDEX(Analitico!F:F,MATCH(Banco!$C10581,Analitico!$A:$A,0))&amp;"%",""),"")</f>
        <v/>
      </c>
    </row>
    <row r="10582" spans="1:11" ht="33.75" x14ac:dyDescent="0.2">
      <c r="A10582" s="1" t="str">
        <f t="shared" si="166"/>
        <v>SINAPI 101206</v>
      </c>
      <c r="B10582" s="3" t="s">
        <v>21527</v>
      </c>
      <c r="C10582" s="3" t="s">
        <v>11824</v>
      </c>
      <c r="D10582" s="2" t="s">
        <v>18806</v>
      </c>
      <c r="E10582" s="3" t="s">
        <v>20624</v>
      </c>
      <c r="F10582" s="67" t="s">
        <v>5915</v>
      </c>
      <c r="G10582" s="67" t="s">
        <v>20806</v>
      </c>
      <c r="I10582" s="3" t="s">
        <v>6298</v>
      </c>
      <c r="J10582" s="3" t="str">
        <f>IF($B10582="SINAPI",IF(ISNUMBER(MATCH(Banco!$C10582,Analitico!$A:$A,0)),INDEX(Analitico!E:E,MATCH(Banco!$C10582,Analitico!$A:$A,0))&amp;"%",""),"")</f>
        <v/>
      </c>
      <c r="K10582" s="3" t="str">
        <f>IF($B10582="SINAPI",IF(ISNUMBER(MATCH(Banco!$C10582,Analitico!$A:$A,0)),INDEX(Analitico!F:F,MATCH(Banco!$C10582,Analitico!$A:$A,0))&amp;"%",""),"")</f>
        <v/>
      </c>
    </row>
    <row r="10583" spans="1:11" ht="33.75" x14ac:dyDescent="0.2">
      <c r="A10583" s="1" t="str">
        <f t="shared" si="166"/>
        <v>SINAPI 101207</v>
      </c>
      <c r="B10583" s="3" t="s">
        <v>21527</v>
      </c>
      <c r="C10583" s="3" t="s">
        <v>11825</v>
      </c>
      <c r="D10583" s="2" t="s">
        <v>18807</v>
      </c>
      <c r="E10583" s="3" t="s">
        <v>20624</v>
      </c>
      <c r="F10583" s="67" t="s">
        <v>4949</v>
      </c>
      <c r="G10583" s="67" t="s">
        <v>21154</v>
      </c>
      <c r="I10583" s="3" t="s">
        <v>6298</v>
      </c>
      <c r="J10583" s="3" t="str">
        <f>IF($B10583="SINAPI",IF(ISNUMBER(MATCH(Banco!$C10583,Analitico!$A:$A,0)),INDEX(Analitico!E:E,MATCH(Banco!$C10583,Analitico!$A:$A,0))&amp;"%",""),"")</f>
        <v/>
      </c>
      <c r="K10583" s="3" t="str">
        <f>IF($B10583="SINAPI",IF(ISNUMBER(MATCH(Banco!$C10583,Analitico!$A:$A,0)),INDEX(Analitico!F:F,MATCH(Banco!$C10583,Analitico!$A:$A,0))&amp;"%",""),"")</f>
        <v/>
      </c>
    </row>
    <row r="10584" spans="1:11" ht="33.75" x14ac:dyDescent="0.2">
      <c r="A10584" s="1" t="str">
        <f t="shared" si="166"/>
        <v>SINAPI 101208</v>
      </c>
      <c r="B10584" s="3" t="s">
        <v>21527</v>
      </c>
      <c r="C10584" s="3" t="s">
        <v>11826</v>
      </c>
      <c r="D10584" s="2" t="s">
        <v>18808</v>
      </c>
      <c r="E10584" s="3" t="s">
        <v>20624</v>
      </c>
      <c r="F10584" s="67" t="s">
        <v>21184</v>
      </c>
      <c r="G10584" s="67" t="s">
        <v>21359</v>
      </c>
      <c r="I10584" s="3" t="s">
        <v>6298</v>
      </c>
      <c r="J10584" s="3" t="str">
        <f>IF($B10584="SINAPI",IF(ISNUMBER(MATCH(Banco!$C10584,Analitico!$A:$A,0)),INDEX(Analitico!E:E,MATCH(Banco!$C10584,Analitico!$A:$A,0))&amp;"%",""),"")</f>
        <v/>
      </c>
      <c r="K10584" s="3" t="str">
        <f>IF($B10584="SINAPI",IF(ISNUMBER(MATCH(Banco!$C10584,Analitico!$A:$A,0)),INDEX(Analitico!F:F,MATCH(Banco!$C10584,Analitico!$A:$A,0))&amp;"%",""),"")</f>
        <v/>
      </c>
    </row>
    <row r="10585" spans="1:11" ht="33.75" x14ac:dyDescent="0.2">
      <c r="A10585" s="1" t="str">
        <f t="shared" si="166"/>
        <v>SINAPI 101209</v>
      </c>
      <c r="B10585" s="3" t="s">
        <v>21527</v>
      </c>
      <c r="C10585" s="3" t="s">
        <v>11827</v>
      </c>
      <c r="D10585" s="2" t="s">
        <v>18809</v>
      </c>
      <c r="E10585" s="3" t="s">
        <v>20624</v>
      </c>
      <c r="F10585" s="67" t="s">
        <v>5980</v>
      </c>
      <c r="G10585" s="67" t="s">
        <v>28843</v>
      </c>
      <c r="I10585" s="3" t="s">
        <v>6298</v>
      </c>
      <c r="J10585" s="3" t="str">
        <f>IF($B10585="SINAPI",IF(ISNUMBER(MATCH(Banco!$C10585,Analitico!$A:$A,0)),INDEX(Analitico!E:E,MATCH(Banco!$C10585,Analitico!$A:$A,0))&amp;"%",""),"")</f>
        <v/>
      </c>
      <c r="K10585" s="3" t="str">
        <f>IF($B10585="SINAPI",IF(ISNUMBER(MATCH(Banco!$C10585,Analitico!$A:$A,0)),INDEX(Analitico!F:F,MATCH(Banco!$C10585,Analitico!$A:$A,0))&amp;"%",""),"")</f>
        <v/>
      </c>
    </row>
    <row r="10586" spans="1:11" ht="33.75" x14ac:dyDescent="0.2">
      <c r="A10586" s="1" t="str">
        <f t="shared" si="166"/>
        <v>SINAPI 101210</v>
      </c>
      <c r="B10586" s="3" t="s">
        <v>21527</v>
      </c>
      <c r="C10586" s="3" t="s">
        <v>11828</v>
      </c>
      <c r="D10586" s="2" t="s">
        <v>18810</v>
      </c>
      <c r="E10586" s="3" t="s">
        <v>20624</v>
      </c>
      <c r="F10586" s="67" t="s">
        <v>30071</v>
      </c>
      <c r="G10586" s="67" t="s">
        <v>5182</v>
      </c>
      <c r="I10586" s="3" t="s">
        <v>6298</v>
      </c>
      <c r="J10586" s="3" t="str">
        <f>IF($B10586="SINAPI",IF(ISNUMBER(MATCH(Banco!$C10586,Analitico!$A:$A,0)),INDEX(Analitico!E:E,MATCH(Banco!$C10586,Analitico!$A:$A,0))&amp;"%",""),"")</f>
        <v/>
      </c>
      <c r="K10586" s="3" t="str">
        <f>IF($B10586="SINAPI",IF(ISNUMBER(MATCH(Banco!$C10586,Analitico!$A:$A,0)),INDEX(Analitico!F:F,MATCH(Banco!$C10586,Analitico!$A:$A,0))&amp;"%",""),"")</f>
        <v/>
      </c>
    </row>
    <row r="10587" spans="1:11" ht="33.75" x14ac:dyDescent="0.2">
      <c r="A10587" s="1" t="str">
        <f t="shared" si="166"/>
        <v>SINAPI 101211</v>
      </c>
      <c r="B10587" s="3" t="s">
        <v>21527</v>
      </c>
      <c r="C10587" s="3" t="s">
        <v>11829</v>
      </c>
      <c r="D10587" s="2" t="s">
        <v>18811</v>
      </c>
      <c r="E10587" s="3" t="s">
        <v>20624</v>
      </c>
      <c r="F10587" s="67" t="s">
        <v>21006</v>
      </c>
      <c r="G10587" s="67" t="s">
        <v>5049</v>
      </c>
      <c r="I10587" s="3" t="s">
        <v>6298</v>
      </c>
      <c r="J10587" s="3" t="str">
        <f>IF($B10587="SINAPI",IF(ISNUMBER(MATCH(Banco!$C10587,Analitico!$A:$A,0)),INDEX(Analitico!E:E,MATCH(Banco!$C10587,Analitico!$A:$A,0))&amp;"%",""),"")</f>
        <v/>
      </c>
      <c r="K10587" s="3" t="str">
        <f>IF($B10587="SINAPI",IF(ISNUMBER(MATCH(Banco!$C10587,Analitico!$A:$A,0)),INDEX(Analitico!F:F,MATCH(Banco!$C10587,Analitico!$A:$A,0))&amp;"%",""),"")</f>
        <v/>
      </c>
    </row>
    <row r="10588" spans="1:11" ht="33.75" x14ac:dyDescent="0.2">
      <c r="A10588" s="1" t="str">
        <f t="shared" si="166"/>
        <v>SINAPI 101212</v>
      </c>
      <c r="B10588" s="3" t="s">
        <v>21527</v>
      </c>
      <c r="C10588" s="3" t="s">
        <v>11830</v>
      </c>
      <c r="D10588" s="2" t="s">
        <v>18812</v>
      </c>
      <c r="E10588" s="3" t="s">
        <v>20624</v>
      </c>
      <c r="F10588" s="67" t="s">
        <v>21457</v>
      </c>
      <c r="G10588" s="67" t="s">
        <v>21920</v>
      </c>
      <c r="I10588" s="3" t="s">
        <v>6298</v>
      </c>
      <c r="J10588" s="3" t="str">
        <f>IF($B10588="SINAPI",IF(ISNUMBER(MATCH(Banco!$C10588,Analitico!$A:$A,0)),INDEX(Analitico!E:E,MATCH(Banco!$C10588,Analitico!$A:$A,0))&amp;"%",""),"")</f>
        <v/>
      </c>
      <c r="K10588" s="3" t="str">
        <f>IF($B10588="SINAPI",IF(ISNUMBER(MATCH(Banco!$C10588,Analitico!$A:$A,0)),INDEX(Analitico!F:F,MATCH(Banco!$C10588,Analitico!$A:$A,0))&amp;"%",""),"")</f>
        <v/>
      </c>
    </row>
    <row r="10589" spans="1:11" ht="33.75" x14ac:dyDescent="0.2">
      <c r="A10589" s="1" t="str">
        <f t="shared" si="166"/>
        <v>SINAPI 101213</v>
      </c>
      <c r="B10589" s="3" t="s">
        <v>21527</v>
      </c>
      <c r="C10589" s="3" t="s">
        <v>11831</v>
      </c>
      <c r="D10589" s="2" t="s">
        <v>18813</v>
      </c>
      <c r="E10589" s="3" t="s">
        <v>20624</v>
      </c>
      <c r="F10589" s="67" t="s">
        <v>4513</v>
      </c>
      <c r="G10589" s="67" t="s">
        <v>21346</v>
      </c>
      <c r="I10589" s="3" t="s">
        <v>6298</v>
      </c>
      <c r="J10589" s="3" t="str">
        <f>IF($B10589="SINAPI",IF(ISNUMBER(MATCH(Banco!$C10589,Analitico!$A:$A,0)),INDEX(Analitico!E:E,MATCH(Banco!$C10589,Analitico!$A:$A,0))&amp;"%",""),"")</f>
        <v/>
      </c>
      <c r="K10589" s="3" t="str">
        <f>IF($B10589="SINAPI",IF(ISNUMBER(MATCH(Banco!$C10589,Analitico!$A:$A,0)),INDEX(Analitico!F:F,MATCH(Banco!$C10589,Analitico!$A:$A,0))&amp;"%",""),"")</f>
        <v/>
      </c>
    </row>
    <row r="10590" spans="1:11" ht="33.75" x14ac:dyDescent="0.2">
      <c r="A10590" s="1" t="str">
        <f t="shared" si="166"/>
        <v>SINAPI 101214</v>
      </c>
      <c r="B10590" s="3" t="s">
        <v>21527</v>
      </c>
      <c r="C10590" s="3" t="s">
        <v>11832</v>
      </c>
      <c r="D10590" s="2" t="s">
        <v>18814</v>
      </c>
      <c r="E10590" s="3" t="s">
        <v>20624</v>
      </c>
      <c r="F10590" s="67" t="s">
        <v>31012</v>
      </c>
      <c r="G10590" s="67" t="s">
        <v>37239</v>
      </c>
      <c r="I10590" s="3" t="s">
        <v>6298</v>
      </c>
      <c r="J10590" s="3" t="str">
        <f>IF($B10590="SINAPI",IF(ISNUMBER(MATCH(Banco!$C10590,Analitico!$A:$A,0)),INDEX(Analitico!E:E,MATCH(Banco!$C10590,Analitico!$A:$A,0))&amp;"%",""),"")</f>
        <v/>
      </c>
      <c r="K10590" s="3" t="str">
        <f>IF($B10590="SINAPI",IF(ISNUMBER(MATCH(Banco!$C10590,Analitico!$A:$A,0)),INDEX(Analitico!F:F,MATCH(Banco!$C10590,Analitico!$A:$A,0))&amp;"%",""),"")</f>
        <v/>
      </c>
    </row>
    <row r="10591" spans="1:11" ht="33.75" x14ac:dyDescent="0.2">
      <c r="A10591" s="1" t="str">
        <f t="shared" si="166"/>
        <v>SINAPI 101215</v>
      </c>
      <c r="B10591" s="3" t="s">
        <v>21527</v>
      </c>
      <c r="C10591" s="3" t="s">
        <v>11833</v>
      </c>
      <c r="D10591" s="2" t="s">
        <v>18815</v>
      </c>
      <c r="E10591" s="3" t="s">
        <v>20624</v>
      </c>
      <c r="F10591" s="67" t="s">
        <v>20970</v>
      </c>
      <c r="G10591" s="67" t="s">
        <v>20668</v>
      </c>
      <c r="I10591" s="3" t="s">
        <v>6298</v>
      </c>
      <c r="J10591" s="3" t="str">
        <f>IF($B10591="SINAPI",IF(ISNUMBER(MATCH(Banco!$C10591,Analitico!$A:$A,0)),INDEX(Analitico!E:E,MATCH(Banco!$C10591,Analitico!$A:$A,0))&amp;"%",""),"")</f>
        <v/>
      </c>
      <c r="K10591" s="3" t="str">
        <f>IF($B10591="SINAPI",IF(ISNUMBER(MATCH(Banco!$C10591,Analitico!$A:$A,0)),INDEX(Analitico!F:F,MATCH(Banco!$C10591,Analitico!$A:$A,0))&amp;"%",""),"")</f>
        <v/>
      </c>
    </row>
    <row r="10592" spans="1:11" ht="33.75" x14ac:dyDescent="0.2">
      <c r="A10592" s="1" t="str">
        <f t="shared" si="166"/>
        <v>SINAPI 101216</v>
      </c>
      <c r="B10592" s="3" t="s">
        <v>21527</v>
      </c>
      <c r="C10592" s="3" t="s">
        <v>11834</v>
      </c>
      <c r="D10592" s="2" t="s">
        <v>18816</v>
      </c>
      <c r="E10592" s="3" t="s">
        <v>20624</v>
      </c>
      <c r="F10592" s="67" t="s">
        <v>21859</v>
      </c>
      <c r="G10592" s="67" t="s">
        <v>5707</v>
      </c>
      <c r="I10592" s="3" t="s">
        <v>6298</v>
      </c>
      <c r="J10592" s="3" t="str">
        <f>IF($B10592="SINAPI",IF(ISNUMBER(MATCH(Banco!$C10592,Analitico!$A:$A,0)),INDEX(Analitico!E:E,MATCH(Banco!$C10592,Analitico!$A:$A,0))&amp;"%",""),"")</f>
        <v/>
      </c>
      <c r="K10592" s="3" t="str">
        <f>IF($B10592="SINAPI",IF(ISNUMBER(MATCH(Banco!$C10592,Analitico!$A:$A,0)),INDEX(Analitico!F:F,MATCH(Banco!$C10592,Analitico!$A:$A,0))&amp;"%",""),"")</f>
        <v/>
      </c>
    </row>
    <row r="10593" spans="1:11" ht="33.75" x14ac:dyDescent="0.2">
      <c r="A10593" s="1" t="str">
        <f t="shared" si="166"/>
        <v>SINAPI 101217</v>
      </c>
      <c r="B10593" s="3" t="s">
        <v>21527</v>
      </c>
      <c r="C10593" s="3" t="s">
        <v>11835</v>
      </c>
      <c r="D10593" s="2" t="s">
        <v>18817</v>
      </c>
      <c r="E10593" s="3" t="s">
        <v>20624</v>
      </c>
      <c r="F10593" s="67" t="s">
        <v>4783</v>
      </c>
      <c r="G10593" s="67" t="s">
        <v>28870</v>
      </c>
      <c r="I10593" s="3" t="s">
        <v>6298</v>
      </c>
      <c r="J10593" s="3" t="str">
        <f>IF($B10593="SINAPI",IF(ISNUMBER(MATCH(Banco!$C10593,Analitico!$A:$A,0)),INDEX(Analitico!E:E,MATCH(Banco!$C10593,Analitico!$A:$A,0))&amp;"%",""),"")</f>
        <v/>
      </c>
      <c r="K10593" s="3" t="str">
        <f>IF($B10593="SINAPI",IF(ISNUMBER(MATCH(Banco!$C10593,Analitico!$A:$A,0)),INDEX(Analitico!F:F,MATCH(Banco!$C10593,Analitico!$A:$A,0))&amp;"%",""),"")</f>
        <v/>
      </c>
    </row>
    <row r="10594" spans="1:11" ht="33.75" x14ac:dyDescent="0.2">
      <c r="A10594" s="1" t="str">
        <f t="shared" si="166"/>
        <v>SINAPI 101218</v>
      </c>
      <c r="B10594" s="3" t="s">
        <v>21527</v>
      </c>
      <c r="C10594" s="3" t="s">
        <v>11836</v>
      </c>
      <c r="D10594" s="2" t="s">
        <v>18818</v>
      </c>
      <c r="E10594" s="3" t="s">
        <v>20624</v>
      </c>
      <c r="F10594" s="67" t="s">
        <v>20813</v>
      </c>
      <c r="G10594" s="67" t="s">
        <v>20756</v>
      </c>
      <c r="I10594" s="3" t="s">
        <v>6298</v>
      </c>
      <c r="J10594" s="3" t="str">
        <f>IF($B10594="SINAPI",IF(ISNUMBER(MATCH(Banco!$C10594,Analitico!$A:$A,0)),INDEX(Analitico!E:E,MATCH(Banco!$C10594,Analitico!$A:$A,0))&amp;"%",""),"")</f>
        <v/>
      </c>
      <c r="K10594" s="3" t="str">
        <f>IF($B10594="SINAPI",IF(ISNUMBER(MATCH(Banco!$C10594,Analitico!$A:$A,0)),INDEX(Analitico!F:F,MATCH(Banco!$C10594,Analitico!$A:$A,0))&amp;"%",""),"")</f>
        <v/>
      </c>
    </row>
    <row r="10595" spans="1:11" ht="33.75" x14ac:dyDescent="0.2">
      <c r="A10595" s="1" t="str">
        <f t="shared" ref="A10595:A10658" si="167">CONCATENAR</f>
        <v>SINAPI 101219</v>
      </c>
      <c r="B10595" s="3" t="s">
        <v>21527</v>
      </c>
      <c r="C10595" s="3" t="s">
        <v>11837</v>
      </c>
      <c r="D10595" s="2" t="s">
        <v>18819</v>
      </c>
      <c r="E10595" s="3" t="s">
        <v>20624</v>
      </c>
      <c r="F10595" s="67" t="s">
        <v>40036</v>
      </c>
      <c r="G10595" s="67" t="s">
        <v>21938</v>
      </c>
      <c r="I10595" s="3" t="s">
        <v>6298</v>
      </c>
      <c r="J10595" s="3" t="str">
        <f>IF($B10595="SINAPI",IF(ISNUMBER(MATCH(Banco!$C10595,Analitico!$A:$A,0)),INDEX(Analitico!E:E,MATCH(Banco!$C10595,Analitico!$A:$A,0))&amp;"%",""),"")</f>
        <v/>
      </c>
      <c r="K10595" s="3" t="str">
        <f>IF($B10595="SINAPI",IF(ISNUMBER(MATCH(Banco!$C10595,Analitico!$A:$A,0)),INDEX(Analitico!F:F,MATCH(Banco!$C10595,Analitico!$A:$A,0))&amp;"%",""),"")</f>
        <v/>
      </c>
    </row>
    <row r="10596" spans="1:11" ht="33.75" x14ac:dyDescent="0.2">
      <c r="A10596" s="1" t="str">
        <f t="shared" si="167"/>
        <v>SINAPI 101220</v>
      </c>
      <c r="B10596" s="3" t="s">
        <v>21527</v>
      </c>
      <c r="C10596" s="3" t="s">
        <v>11838</v>
      </c>
      <c r="D10596" s="2" t="s">
        <v>18820</v>
      </c>
      <c r="E10596" s="3" t="s">
        <v>20624</v>
      </c>
      <c r="F10596" s="67" t="s">
        <v>4974</v>
      </c>
      <c r="G10596" s="67" t="s">
        <v>21727</v>
      </c>
      <c r="I10596" s="3" t="s">
        <v>6298</v>
      </c>
      <c r="J10596" s="3" t="str">
        <f>IF($B10596="SINAPI",IF(ISNUMBER(MATCH(Banco!$C10596,Analitico!$A:$A,0)),INDEX(Analitico!E:E,MATCH(Banco!$C10596,Analitico!$A:$A,0))&amp;"%",""),"")</f>
        <v/>
      </c>
      <c r="K10596" s="3" t="str">
        <f>IF($B10596="SINAPI",IF(ISNUMBER(MATCH(Banco!$C10596,Analitico!$A:$A,0)),INDEX(Analitico!F:F,MATCH(Banco!$C10596,Analitico!$A:$A,0))&amp;"%",""),"")</f>
        <v/>
      </c>
    </row>
    <row r="10597" spans="1:11" ht="33.75" x14ac:dyDescent="0.2">
      <c r="A10597" s="1" t="str">
        <f t="shared" si="167"/>
        <v>SINAPI 101221</v>
      </c>
      <c r="B10597" s="3" t="s">
        <v>21527</v>
      </c>
      <c r="C10597" s="3" t="s">
        <v>11839</v>
      </c>
      <c r="D10597" s="2" t="s">
        <v>18821</v>
      </c>
      <c r="E10597" s="3" t="s">
        <v>20624</v>
      </c>
      <c r="F10597" s="67" t="s">
        <v>21395</v>
      </c>
      <c r="G10597" s="67" t="s">
        <v>28703</v>
      </c>
      <c r="I10597" s="3" t="s">
        <v>6298</v>
      </c>
      <c r="J10597" s="3" t="str">
        <f>IF($B10597="SINAPI",IF(ISNUMBER(MATCH(Banco!$C10597,Analitico!$A:$A,0)),INDEX(Analitico!E:E,MATCH(Banco!$C10597,Analitico!$A:$A,0))&amp;"%",""),"")</f>
        <v/>
      </c>
      <c r="K10597" s="3" t="str">
        <f>IF($B10597="SINAPI",IF(ISNUMBER(MATCH(Banco!$C10597,Analitico!$A:$A,0)),INDEX(Analitico!F:F,MATCH(Banco!$C10597,Analitico!$A:$A,0))&amp;"%",""),"")</f>
        <v/>
      </c>
    </row>
    <row r="10598" spans="1:11" ht="33.75" x14ac:dyDescent="0.2">
      <c r="A10598" s="1" t="str">
        <f t="shared" si="167"/>
        <v>SINAPI 101222</v>
      </c>
      <c r="B10598" s="3" t="s">
        <v>21527</v>
      </c>
      <c r="C10598" s="3" t="s">
        <v>11840</v>
      </c>
      <c r="D10598" s="2" t="s">
        <v>18822</v>
      </c>
      <c r="E10598" s="3" t="s">
        <v>20624</v>
      </c>
      <c r="F10598" s="67" t="s">
        <v>4934</v>
      </c>
      <c r="G10598" s="67" t="s">
        <v>4783</v>
      </c>
      <c r="I10598" s="3" t="s">
        <v>6298</v>
      </c>
      <c r="J10598" s="3" t="str">
        <f>IF($B10598="SINAPI",IF(ISNUMBER(MATCH(Banco!$C10598,Analitico!$A:$A,0)),INDEX(Analitico!E:E,MATCH(Banco!$C10598,Analitico!$A:$A,0))&amp;"%",""),"")</f>
        <v/>
      </c>
      <c r="K10598" s="3" t="str">
        <f>IF($B10598="SINAPI",IF(ISNUMBER(MATCH(Banco!$C10598,Analitico!$A:$A,0)),INDEX(Analitico!F:F,MATCH(Banco!$C10598,Analitico!$A:$A,0))&amp;"%",""),"")</f>
        <v/>
      </c>
    </row>
    <row r="10599" spans="1:11" ht="33.75" x14ac:dyDescent="0.2">
      <c r="A10599" s="1" t="str">
        <f t="shared" si="167"/>
        <v>SINAPI 101223</v>
      </c>
      <c r="B10599" s="3" t="s">
        <v>21527</v>
      </c>
      <c r="C10599" s="3" t="s">
        <v>11841</v>
      </c>
      <c r="D10599" s="2" t="s">
        <v>18823</v>
      </c>
      <c r="E10599" s="3" t="s">
        <v>20624</v>
      </c>
      <c r="F10599" s="67" t="s">
        <v>5837</v>
      </c>
      <c r="G10599" s="67" t="s">
        <v>21018</v>
      </c>
      <c r="I10599" s="3" t="s">
        <v>6298</v>
      </c>
      <c r="J10599" s="3" t="str">
        <f>IF($B10599="SINAPI",IF(ISNUMBER(MATCH(Banco!$C10599,Analitico!$A:$A,0)),INDEX(Analitico!E:E,MATCH(Banco!$C10599,Analitico!$A:$A,0))&amp;"%",""),"")</f>
        <v/>
      </c>
      <c r="K10599" s="3" t="str">
        <f>IF($B10599="SINAPI",IF(ISNUMBER(MATCH(Banco!$C10599,Analitico!$A:$A,0)),INDEX(Analitico!F:F,MATCH(Banco!$C10599,Analitico!$A:$A,0))&amp;"%",""),"")</f>
        <v/>
      </c>
    </row>
    <row r="10600" spans="1:11" ht="33.75" x14ac:dyDescent="0.2">
      <c r="A10600" s="1" t="str">
        <f t="shared" si="167"/>
        <v>SINAPI 101224</v>
      </c>
      <c r="B10600" s="3" t="s">
        <v>21527</v>
      </c>
      <c r="C10600" s="3" t="s">
        <v>11842</v>
      </c>
      <c r="D10600" s="2" t="s">
        <v>18824</v>
      </c>
      <c r="E10600" s="3" t="s">
        <v>20624</v>
      </c>
      <c r="F10600" s="67" t="s">
        <v>21319</v>
      </c>
      <c r="G10600" s="67" t="s">
        <v>37240</v>
      </c>
      <c r="I10600" s="3" t="s">
        <v>6298</v>
      </c>
      <c r="J10600" s="3" t="str">
        <f>IF($B10600="SINAPI",IF(ISNUMBER(MATCH(Banco!$C10600,Analitico!$A:$A,0)),INDEX(Analitico!E:E,MATCH(Banco!$C10600,Analitico!$A:$A,0))&amp;"%",""),"")</f>
        <v/>
      </c>
      <c r="K10600" s="3" t="str">
        <f>IF($B10600="SINAPI",IF(ISNUMBER(MATCH(Banco!$C10600,Analitico!$A:$A,0)),INDEX(Analitico!F:F,MATCH(Banco!$C10600,Analitico!$A:$A,0))&amp;"%",""),"")</f>
        <v/>
      </c>
    </row>
    <row r="10601" spans="1:11" ht="33.75" x14ac:dyDescent="0.2">
      <c r="A10601" s="1" t="str">
        <f t="shared" si="167"/>
        <v>SINAPI 101225</v>
      </c>
      <c r="B10601" s="3" t="s">
        <v>21527</v>
      </c>
      <c r="C10601" s="3" t="s">
        <v>11843</v>
      </c>
      <c r="D10601" s="2" t="s">
        <v>18825</v>
      </c>
      <c r="E10601" s="3" t="s">
        <v>20624</v>
      </c>
      <c r="F10601" s="67" t="s">
        <v>20960</v>
      </c>
      <c r="G10601" s="67" t="s">
        <v>21634</v>
      </c>
      <c r="I10601" s="3" t="s">
        <v>6298</v>
      </c>
      <c r="J10601" s="3" t="str">
        <f>IF($B10601="SINAPI",IF(ISNUMBER(MATCH(Banco!$C10601,Analitico!$A:$A,0)),INDEX(Analitico!E:E,MATCH(Banco!$C10601,Analitico!$A:$A,0))&amp;"%",""),"")</f>
        <v/>
      </c>
      <c r="K10601" s="3" t="str">
        <f>IF($B10601="SINAPI",IF(ISNUMBER(MATCH(Banco!$C10601,Analitico!$A:$A,0)),INDEX(Analitico!F:F,MATCH(Banco!$C10601,Analitico!$A:$A,0))&amp;"%",""),"")</f>
        <v/>
      </c>
    </row>
    <row r="10602" spans="1:11" ht="33.75" x14ac:dyDescent="0.2">
      <c r="A10602" s="1" t="str">
        <f t="shared" si="167"/>
        <v>SINAPI 101226</v>
      </c>
      <c r="B10602" s="3" t="s">
        <v>21527</v>
      </c>
      <c r="C10602" s="3" t="s">
        <v>11844</v>
      </c>
      <c r="D10602" s="2" t="s">
        <v>18826</v>
      </c>
      <c r="E10602" s="3" t="s">
        <v>20624</v>
      </c>
      <c r="F10602" s="67" t="s">
        <v>6327</v>
      </c>
      <c r="G10602" s="67" t="s">
        <v>5419</v>
      </c>
      <c r="I10602" s="3" t="s">
        <v>6298</v>
      </c>
      <c r="J10602" s="3" t="str">
        <f>IF($B10602="SINAPI",IF(ISNUMBER(MATCH(Banco!$C10602,Analitico!$A:$A,0)),INDEX(Analitico!E:E,MATCH(Banco!$C10602,Analitico!$A:$A,0))&amp;"%",""),"")</f>
        <v/>
      </c>
      <c r="K10602" s="3" t="str">
        <f>IF($B10602="SINAPI",IF(ISNUMBER(MATCH(Banco!$C10602,Analitico!$A:$A,0)),INDEX(Analitico!F:F,MATCH(Banco!$C10602,Analitico!$A:$A,0))&amp;"%",""),"")</f>
        <v/>
      </c>
    </row>
    <row r="10603" spans="1:11" ht="33.75" x14ac:dyDescent="0.2">
      <c r="A10603" s="1" t="str">
        <f t="shared" si="167"/>
        <v>SINAPI 101227</v>
      </c>
      <c r="B10603" s="3" t="s">
        <v>21527</v>
      </c>
      <c r="C10603" s="3" t="s">
        <v>11845</v>
      </c>
      <c r="D10603" s="2" t="s">
        <v>18827</v>
      </c>
      <c r="E10603" s="3" t="s">
        <v>20624</v>
      </c>
      <c r="F10603" s="67" t="s">
        <v>6334</v>
      </c>
      <c r="G10603" s="67" t="s">
        <v>20700</v>
      </c>
      <c r="I10603" s="3" t="s">
        <v>6298</v>
      </c>
      <c r="J10603" s="3" t="str">
        <f>IF($B10603="SINAPI",IF(ISNUMBER(MATCH(Banco!$C10603,Analitico!$A:$A,0)),INDEX(Analitico!E:E,MATCH(Banco!$C10603,Analitico!$A:$A,0))&amp;"%",""),"")</f>
        <v/>
      </c>
      <c r="K10603" s="3" t="str">
        <f>IF($B10603="SINAPI",IF(ISNUMBER(MATCH(Banco!$C10603,Analitico!$A:$A,0)),INDEX(Analitico!F:F,MATCH(Banco!$C10603,Analitico!$A:$A,0))&amp;"%",""),"")</f>
        <v/>
      </c>
    </row>
    <row r="10604" spans="1:11" ht="33.75" x14ac:dyDescent="0.2">
      <c r="A10604" s="1" t="str">
        <f t="shared" si="167"/>
        <v>SINAPI 101228</v>
      </c>
      <c r="B10604" s="3" t="s">
        <v>21527</v>
      </c>
      <c r="C10604" s="3" t="s">
        <v>11846</v>
      </c>
      <c r="D10604" s="2" t="s">
        <v>18828</v>
      </c>
      <c r="E10604" s="3" t="s">
        <v>20624</v>
      </c>
      <c r="F10604" s="67" t="s">
        <v>4492</v>
      </c>
      <c r="G10604" s="67" t="s">
        <v>5005</v>
      </c>
      <c r="I10604" s="3" t="s">
        <v>6298</v>
      </c>
      <c r="J10604" s="3" t="str">
        <f>IF($B10604="SINAPI",IF(ISNUMBER(MATCH(Banco!$C10604,Analitico!$A:$A,0)),INDEX(Analitico!E:E,MATCH(Banco!$C10604,Analitico!$A:$A,0))&amp;"%",""),"")</f>
        <v/>
      </c>
      <c r="K10604" s="3" t="str">
        <f>IF($B10604="SINAPI",IF(ISNUMBER(MATCH(Banco!$C10604,Analitico!$A:$A,0)),INDEX(Analitico!F:F,MATCH(Banco!$C10604,Analitico!$A:$A,0))&amp;"%",""),"")</f>
        <v/>
      </c>
    </row>
    <row r="10605" spans="1:11" ht="33.75" x14ac:dyDescent="0.2">
      <c r="A10605" s="1" t="str">
        <f t="shared" si="167"/>
        <v>SINAPI 101229</v>
      </c>
      <c r="B10605" s="3" t="s">
        <v>21527</v>
      </c>
      <c r="C10605" s="3" t="s">
        <v>11847</v>
      </c>
      <c r="D10605" s="2" t="s">
        <v>18829</v>
      </c>
      <c r="E10605" s="3" t="s">
        <v>20624</v>
      </c>
      <c r="F10605" s="67" t="s">
        <v>21597</v>
      </c>
      <c r="G10605" s="67" t="s">
        <v>34205</v>
      </c>
      <c r="I10605" s="3" t="s">
        <v>6298</v>
      </c>
      <c r="J10605" s="3" t="str">
        <f>IF($B10605="SINAPI",IF(ISNUMBER(MATCH(Banco!$C10605,Analitico!$A:$A,0)),INDEX(Analitico!E:E,MATCH(Banco!$C10605,Analitico!$A:$A,0))&amp;"%",""),"")</f>
        <v/>
      </c>
      <c r="K10605" s="3" t="str">
        <f>IF($B10605="SINAPI",IF(ISNUMBER(MATCH(Banco!$C10605,Analitico!$A:$A,0)),INDEX(Analitico!F:F,MATCH(Banco!$C10605,Analitico!$A:$A,0))&amp;"%",""),"")</f>
        <v/>
      </c>
    </row>
    <row r="10606" spans="1:11" ht="33.75" x14ac:dyDescent="0.2">
      <c r="A10606" s="1" t="str">
        <f t="shared" si="167"/>
        <v>SINAPI 101230</v>
      </c>
      <c r="B10606" s="3" t="s">
        <v>21527</v>
      </c>
      <c r="C10606" s="3" t="s">
        <v>11848</v>
      </c>
      <c r="D10606" s="2" t="s">
        <v>18830</v>
      </c>
      <c r="E10606" s="3" t="s">
        <v>20624</v>
      </c>
      <c r="F10606" s="67" t="s">
        <v>21102</v>
      </c>
      <c r="G10606" s="67" t="s">
        <v>4950</v>
      </c>
      <c r="I10606" s="3" t="s">
        <v>6298</v>
      </c>
      <c r="J10606" s="3" t="str">
        <f>IF($B10606="SINAPI",IF(ISNUMBER(MATCH(Banco!$C10606,Analitico!$A:$A,0)),INDEX(Analitico!E:E,MATCH(Banco!$C10606,Analitico!$A:$A,0))&amp;"%",""),"")</f>
        <v/>
      </c>
      <c r="K10606" s="3" t="str">
        <f>IF($B10606="SINAPI",IF(ISNUMBER(MATCH(Banco!$C10606,Analitico!$A:$A,0)),INDEX(Analitico!F:F,MATCH(Banco!$C10606,Analitico!$A:$A,0))&amp;"%",""),"")</f>
        <v/>
      </c>
    </row>
    <row r="10607" spans="1:11" ht="33.75" x14ac:dyDescent="0.2">
      <c r="A10607" s="1" t="str">
        <f t="shared" si="167"/>
        <v>SINAPI 101231</v>
      </c>
      <c r="B10607" s="3" t="s">
        <v>21527</v>
      </c>
      <c r="C10607" s="3" t="s">
        <v>11849</v>
      </c>
      <c r="D10607" s="2" t="s">
        <v>18831</v>
      </c>
      <c r="E10607" s="3" t="s">
        <v>20624</v>
      </c>
      <c r="F10607" s="67" t="s">
        <v>6130</v>
      </c>
      <c r="G10607" s="67" t="s">
        <v>4534</v>
      </c>
      <c r="I10607" s="3" t="s">
        <v>6298</v>
      </c>
      <c r="J10607" s="3" t="str">
        <f>IF($B10607="SINAPI",IF(ISNUMBER(MATCH(Banco!$C10607,Analitico!$A:$A,0)),INDEX(Analitico!E:E,MATCH(Banco!$C10607,Analitico!$A:$A,0))&amp;"%",""),"")</f>
        <v/>
      </c>
      <c r="K10607" s="3" t="str">
        <f>IF($B10607="SINAPI",IF(ISNUMBER(MATCH(Banco!$C10607,Analitico!$A:$A,0)),INDEX(Analitico!F:F,MATCH(Banco!$C10607,Analitico!$A:$A,0))&amp;"%",""),"")</f>
        <v/>
      </c>
    </row>
    <row r="10608" spans="1:11" ht="33.75" x14ac:dyDescent="0.2">
      <c r="A10608" s="1" t="str">
        <f t="shared" si="167"/>
        <v>SINAPI 101232</v>
      </c>
      <c r="B10608" s="3" t="s">
        <v>21527</v>
      </c>
      <c r="C10608" s="3" t="s">
        <v>11850</v>
      </c>
      <c r="D10608" s="2" t="s">
        <v>18832</v>
      </c>
      <c r="E10608" s="3" t="s">
        <v>20624</v>
      </c>
      <c r="F10608" s="67" t="s">
        <v>5142</v>
      </c>
      <c r="G10608" s="67" t="s">
        <v>5633</v>
      </c>
      <c r="I10608" s="3" t="s">
        <v>6298</v>
      </c>
      <c r="J10608" s="3" t="str">
        <f>IF($B10608="SINAPI",IF(ISNUMBER(MATCH(Banco!$C10608,Analitico!$A:$A,0)),INDEX(Analitico!E:E,MATCH(Banco!$C10608,Analitico!$A:$A,0))&amp;"%",""),"")</f>
        <v/>
      </c>
      <c r="K10608" s="3" t="str">
        <f>IF($B10608="SINAPI",IF(ISNUMBER(MATCH(Banco!$C10608,Analitico!$A:$A,0)),INDEX(Analitico!F:F,MATCH(Banco!$C10608,Analitico!$A:$A,0))&amp;"%",""),"")</f>
        <v/>
      </c>
    </row>
    <row r="10609" spans="1:11" ht="33.75" x14ac:dyDescent="0.2">
      <c r="A10609" s="1" t="str">
        <f t="shared" si="167"/>
        <v>SINAPI 101233</v>
      </c>
      <c r="B10609" s="3" t="s">
        <v>21527</v>
      </c>
      <c r="C10609" s="3" t="s">
        <v>11851</v>
      </c>
      <c r="D10609" s="2" t="s">
        <v>18833</v>
      </c>
      <c r="E10609" s="3" t="s">
        <v>20624</v>
      </c>
      <c r="F10609" s="67" t="s">
        <v>6108</v>
      </c>
      <c r="G10609" s="67" t="s">
        <v>21162</v>
      </c>
      <c r="I10609" s="3" t="s">
        <v>6298</v>
      </c>
      <c r="J10609" s="3" t="str">
        <f>IF($B10609="SINAPI",IF(ISNUMBER(MATCH(Banco!$C10609,Analitico!$A:$A,0)),INDEX(Analitico!E:E,MATCH(Banco!$C10609,Analitico!$A:$A,0))&amp;"%",""),"")</f>
        <v/>
      </c>
      <c r="K10609" s="3" t="str">
        <f>IF($B10609="SINAPI",IF(ISNUMBER(MATCH(Banco!$C10609,Analitico!$A:$A,0)),INDEX(Analitico!F:F,MATCH(Banco!$C10609,Analitico!$A:$A,0))&amp;"%",""),"")</f>
        <v/>
      </c>
    </row>
    <row r="10610" spans="1:11" ht="33.75" x14ac:dyDescent="0.2">
      <c r="A10610" s="1" t="str">
        <f t="shared" si="167"/>
        <v>SINAPI 101234</v>
      </c>
      <c r="B10610" s="3" t="s">
        <v>21527</v>
      </c>
      <c r="C10610" s="3" t="s">
        <v>11852</v>
      </c>
      <c r="D10610" s="2" t="s">
        <v>18834</v>
      </c>
      <c r="E10610" s="3" t="s">
        <v>20624</v>
      </c>
      <c r="F10610" s="67" t="s">
        <v>21270</v>
      </c>
      <c r="G10610" s="67" t="s">
        <v>21771</v>
      </c>
      <c r="I10610" s="3" t="s">
        <v>6298</v>
      </c>
      <c r="J10610" s="3" t="str">
        <f>IF($B10610="SINAPI",IF(ISNUMBER(MATCH(Banco!$C10610,Analitico!$A:$A,0)),INDEX(Analitico!E:E,MATCH(Banco!$C10610,Analitico!$A:$A,0))&amp;"%",""),"")</f>
        <v/>
      </c>
      <c r="K10610" s="3" t="str">
        <f>IF($B10610="SINAPI",IF(ISNUMBER(MATCH(Banco!$C10610,Analitico!$A:$A,0)),INDEX(Analitico!F:F,MATCH(Banco!$C10610,Analitico!$A:$A,0))&amp;"%",""),"")</f>
        <v/>
      </c>
    </row>
    <row r="10611" spans="1:11" ht="33.75" x14ac:dyDescent="0.2">
      <c r="A10611" s="1" t="str">
        <f t="shared" si="167"/>
        <v>SINAPI 101235</v>
      </c>
      <c r="B10611" s="3" t="s">
        <v>21527</v>
      </c>
      <c r="C10611" s="3" t="s">
        <v>11853</v>
      </c>
      <c r="D10611" s="2" t="s">
        <v>18835</v>
      </c>
      <c r="E10611" s="3" t="s">
        <v>20624</v>
      </c>
      <c r="F10611" s="67" t="s">
        <v>32063</v>
      </c>
      <c r="G10611" s="67" t="s">
        <v>37241</v>
      </c>
      <c r="I10611" s="3" t="s">
        <v>6298</v>
      </c>
      <c r="J10611" s="3" t="str">
        <f>IF($B10611="SINAPI",IF(ISNUMBER(MATCH(Banco!$C10611,Analitico!$A:$A,0)),INDEX(Analitico!E:E,MATCH(Banco!$C10611,Analitico!$A:$A,0))&amp;"%",""),"")</f>
        <v/>
      </c>
      <c r="K10611" s="3" t="str">
        <f>IF($B10611="SINAPI",IF(ISNUMBER(MATCH(Banco!$C10611,Analitico!$A:$A,0)),INDEX(Analitico!F:F,MATCH(Banco!$C10611,Analitico!$A:$A,0))&amp;"%",""),"")</f>
        <v/>
      </c>
    </row>
    <row r="10612" spans="1:11" ht="33.75" x14ac:dyDescent="0.2">
      <c r="A10612" s="1" t="str">
        <f t="shared" si="167"/>
        <v>SINAPI 101236</v>
      </c>
      <c r="B10612" s="3" t="s">
        <v>21527</v>
      </c>
      <c r="C10612" s="3" t="s">
        <v>11854</v>
      </c>
      <c r="D10612" s="2" t="s">
        <v>18836</v>
      </c>
      <c r="E10612" s="3" t="s">
        <v>20624</v>
      </c>
      <c r="F10612" s="67" t="s">
        <v>5458</v>
      </c>
      <c r="G10612" s="67" t="s">
        <v>29665</v>
      </c>
      <c r="I10612" s="3" t="s">
        <v>6298</v>
      </c>
      <c r="J10612" s="3" t="str">
        <f>IF($B10612="SINAPI",IF(ISNUMBER(MATCH(Banco!$C10612,Analitico!$A:$A,0)),INDEX(Analitico!E:E,MATCH(Banco!$C10612,Analitico!$A:$A,0))&amp;"%",""),"")</f>
        <v/>
      </c>
      <c r="K10612" s="3" t="str">
        <f>IF($B10612="SINAPI",IF(ISNUMBER(MATCH(Banco!$C10612,Analitico!$A:$A,0)),INDEX(Analitico!F:F,MATCH(Banco!$C10612,Analitico!$A:$A,0))&amp;"%",""),"")</f>
        <v/>
      </c>
    </row>
    <row r="10613" spans="1:11" ht="33.75" x14ac:dyDescent="0.2">
      <c r="A10613" s="1" t="str">
        <f t="shared" si="167"/>
        <v>SINAPI 101237</v>
      </c>
      <c r="B10613" s="3" t="s">
        <v>21527</v>
      </c>
      <c r="C10613" s="3" t="s">
        <v>11855</v>
      </c>
      <c r="D10613" s="2" t="s">
        <v>18837</v>
      </c>
      <c r="E10613" s="3" t="s">
        <v>20624</v>
      </c>
      <c r="F10613" s="67" t="s">
        <v>21123</v>
      </c>
      <c r="G10613" s="67" t="s">
        <v>21229</v>
      </c>
      <c r="I10613" s="3" t="s">
        <v>6298</v>
      </c>
      <c r="J10613" s="3" t="str">
        <f>IF($B10613="SINAPI",IF(ISNUMBER(MATCH(Banco!$C10613,Analitico!$A:$A,0)),INDEX(Analitico!E:E,MATCH(Banco!$C10613,Analitico!$A:$A,0))&amp;"%",""),"")</f>
        <v/>
      </c>
      <c r="K10613" s="3" t="str">
        <f>IF($B10613="SINAPI",IF(ISNUMBER(MATCH(Banco!$C10613,Analitico!$A:$A,0)),INDEX(Analitico!F:F,MATCH(Banco!$C10613,Analitico!$A:$A,0))&amp;"%",""),"")</f>
        <v/>
      </c>
    </row>
    <row r="10614" spans="1:11" ht="33.75" x14ac:dyDescent="0.2">
      <c r="A10614" s="1" t="str">
        <f t="shared" si="167"/>
        <v>SINAPI 101238</v>
      </c>
      <c r="B10614" s="3" t="s">
        <v>21527</v>
      </c>
      <c r="C10614" s="3" t="s">
        <v>11856</v>
      </c>
      <c r="D10614" s="2" t="s">
        <v>18838</v>
      </c>
      <c r="E10614" s="3" t="s">
        <v>20624</v>
      </c>
      <c r="F10614" s="67" t="s">
        <v>29745</v>
      </c>
      <c r="G10614" s="67" t="s">
        <v>34280</v>
      </c>
      <c r="I10614" s="3" t="s">
        <v>6298</v>
      </c>
      <c r="J10614" s="3" t="str">
        <f>IF($B10614="SINAPI",IF(ISNUMBER(MATCH(Banco!$C10614,Analitico!$A:$A,0)),INDEX(Analitico!E:E,MATCH(Banco!$C10614,Analitico!$A:$A,0))&amp;"%",""),"")</f>
        <v/>
      </c>
      <c r="K10614" s="3" t="str">
        <f>IF($B10614="SINAPI",IF(ISNUMBER(MATCH(Banco!$C10614,Analitico!$A:$A,0)),INDEX(Analitico!F:F,MATCH(Banco!$C10614,Analitico!$A:$A,0))&amp;"%",""),"")</f>
        <v/>
      </c>
    </row>
    <row r="10615" spans="1:11" ht="33.75" x14ac:dyDescent="0.2">
      <c r="A10615" s="1" t="str">
        <f t="shared" si="167"/>
        <v>SINAPI 101239</v>
      </c>
      <c r="B10615" s="3" t="s">
        <v>21527</v>
      </c>
      <c r="C10615" s="3" t="s">
        <v>11857</v>
      </c>
      <c r="D10615" s="2" t="s">
        <v>18839</v>
      </c>
      <c r="E10615" s="3" t="s">
        <v>20624</v>
      </c>
      <c r="F10615" s="67" t="s">
        <v>20914</v>
      </c>
      <c r="G10615" s="67" t="s">
        <v>21618</v>
      </c>
      <c r="I10615" s="3" t="s">
        <v>6298</v>
      </c>
      <c r="J10615" s="3" t="str">
        <f>IF($B10615="SINAPI",IF(ISNUMBER(MATCH(Banco!$C10615,Analitico!$A:$A,0)),INDEX(Analitico!E:E,MATCH(Banco!$C10615,Analitico!$A:$A,0))&amp;"%",""),"")</f>
        <v/>
      </c>
      <c r="K10615" s="3" t="str">
        <f>IF($B10615="SINAPI",IF(ISNUMBER(MATCH(Banco!$C10615,Analitico!$A:$A,0)),INDEX(Analitico!F:F,MATCH(Banco!$C10615,Analitico!$A:$A,0))&amp;"%",""),"")</f>
        <v/>
      </c>
    </row>
    <row r="10616" spans="1:11" ht="33.75" x14ac:dyDescent="0.2">
      <c r="A10616" s="1" t="str">
        <f t="shared" si="167"/>
        <v>SINAPI 101240</v>
      </c>
      <c r="B10616" s="3" t="s">
        <v>21527</v>
      </c>
      <c r="C10616" s="3" t="s">
        <v>11858</v>
      </c>
      <c r="D10616" s="2" t="s">
        <v>18840</v>
      </c>
      <c r="E10616" s="3" t="s">
        <v>20624</v>
      </c>
      <c r="F10616" s="67" t="s">
        <v>21861</v>
      </c>
      <c r="G10616" s="67" t="s">
        <v>28813</v>
      </c>
      <c r="I10616" s="3" t="s">
        <v>6298</v>
      </c>
      <c r="J10616" s="3" t="str">
        <f>IF($B10616="SINAPI",IF(ISNUMBER(MATCH(Banco!$C10616,Analitico!$A:$A,0)),INDEX(Analitico!E:E,MATCH(Banco!$C10616,Analitico!$A:$A,0))&amp;"%",""),"")</f>
        <v/>
      </c>
      <c r="K10616" s="3" t="str">
        <f>IF($B10616="SINAPI",IF(ISNUMBER(MATCH(Banco!$C10616,Analitico!$A:$A,0)),INDEX(Analitico!F:F,MATCH(Banco!$C10616,Analitico!$A:$A,0))&amp;"%",""),"")</f>
        <v/>
      </c>
    </row>
    <row r="10617" spans="1:11" ht="33.75" x14ac:dyDescent="0.2">
      <c r="A10617" s="1" t="str">
        <f t="shared" si="167"/>
        <v>SINAPI 101241</v>
      </c>
      <c r="B10617" s="3" t="s">
        <v>21527</v>
      </c>
      <c r="C10617" s="3" t="s">
        <v>11859</v>
      </c>
      <c r="D10617" s="2" t="s">
        <v>18841</v>
      </c>
      <c r="E10617" s="3" t="s">
        <v>20624</v>
      </c>
      <c r="F10617" s="67" t="s">
        <v>33611</v>
      </c>
      <c r="G10617" s="67" t="s">
        <v>6010</v>
      </c>
      <c r="I10617" s="3" t="s">
        <v>6298</v>
      </c>
      <c r="J10617" s="3" t="str">
        <f>IF($B10617="SINAPI",IF(ISNUMBER(MATCH(Banco!$C10617,Analitico!$A:$A,0)),INDEX(Analitico!E:E,MATCH(Banco!$C10617,Analitico!$A:$A,0))&amp;"%",""),"")</f>
        <v/>
      </c>
      <c r="K10617" s="3" t="str">
        <f>IF($B10617="SINAPI",IF(ISNUMBER(MATCH(Banco!$C10617,Analitico!$A:$A,0)),INDEX(Analitico!F:F,MATCH(Banco!$C10617,Analitico!$A:$A,0))&amp;"%",""),"")</f>
        <v/>
      </c>
    </row>
    <row r="10618" spans="1:11" ht="33.75" x14ac:dyDescent="0.2">
      <c r="A10618" s="1" t="str">
        <f t="shared" si="167"/>
        <v>SINAPI 101242</v>
      </c>
      <c r="B10618" s="3" t="s">
        <v>21527</v>
      </c>
      <c r="C10618" s="3" t="s">
        <v>11860</v>
      </c>
      <c r="D10618" s="2" t="s">
        <v>18842</v>
      </c>
      <c r="E10618" s="3" t="s">
        <v>20624</v>
      </c>
      <c r="F10618" s="67" t="s">
        <v>36899</v>
      </c>
      <c r="G10618" s="67" t="s">
        <v>20899</v>
      </c>
      <c r="I10618" s="3" t="s">
        <v>6298</v>
      </c>
      <c r="J10618" s="3" t="str">
        <f>IF($B10618="SINAPI",IF(ISNUMBER(MATCH(Banco!$C10618,Analitico!$A:$A,0)),INDEX(Analitico!E:E,MATCH(Banco!$C10618,Analitico!$A:$A,0))&amp;"%",""),"")</f>
        <v/>
      </c>
      <c r="K10618" s="3" t="str">
        <f>IF($B10618="SINAPI",IF(ISNUMBER(MATCH(Banco!$C10618,Analitico!$A:$A,0)),INDEX(Analitico!F:F,MATCH(Banco!$C10618,Analitico!$A:$A,0))&amp;"%",""),"")</f>
        <v/>
      </c>
    </row>
    <row r="10619" spans="1:11" ht="33.75" x14ac:dyDescent="0.2">
      <c r="A10619" s="1" t="str">
        <f t="shared" si="167"/>
        <v>SINAPI 101243</v>
      </c>
      <c r="B10619" s="3" t="s">
        <v>21527</v>
      </c>
      <c r="C10619" s="3" t="s">
        <v>11861</v>
      </c>
      <c r="D10619" s="2" t="s">
        <v>18843</v>
      </c>
      <c r="E10619" s="3" t="s">
        <v>20624</v>
      </c>
      <c r="F10619" s="67" t="s">
        <v>40037</v>
      </c>
      <c r="G10619" s="67" t="s">
        <v>5059</v>
      </c>
      <c r="I10619" s="3" t="s">
        <v>6298</v>
      </c>
      <c r="J10619" s="3" t="str">
        <f>IF($B10619="SINAPI",IF(ISNUMBER(MATCH(Banco!$C10619,Analitico!$A:$A,0)),INDEX(Analitico!E:E,MATCH(Banco!$C10619,Analitico!$A:$A,0))&amp;"%",""),"")</f>
        <v/>
      </c>
      <c r="K10619" s="3" t="str">
        <f>IF($B10619="SINAPI",IF(ISNUMBER(MATCH(Banco!$C10619,Analitico!$A:$A,0)),INDEX(Analitico!F:F,MATCH(Banco!$C10619,Analitico!$A:$A,0))&amp;"%",""),"")</f>
        <v/>
      </c>
    </row>
    <row r="10620" spans="1:11" ht="33.75" x14ac:dyDescent="0.2">
      <c r="A10620" s="1" t="str">
        <f t="shared" si="167"/>
        <v>SINAPI 101244</v>
      </c>
      <c r="B10620" s="3" t="s">
        <v>21527</v>
      </c>
      <c r="C10620" s="3" t="s">
        <v>11862</v>
      </c>
      <c r="D10620" s="2" t="s">
        <v>18844</v>
      </c>
      <c r="E10620" s="3" t="s">
        <v>20624</v>
      </c>
      <c r="F10620" s="67" t="s">
        <v>5053</v>
      </c>
      <c r="G10620" s="67" t="s">
        <v>21386</v>
      </c>
      <c r="I10620" s="3" t="s">
        <v>6298</v>
      </c>
      <c r="J10620" s="3" t="str">
        <f>IF($B10620="SINAPI",IF(ISNUMBER(MATCH(Banco!$C10620,Analitico!$A:$A,0)),INDEX(Analitico!E:E,MATCH(Banco!$C10620,Analitico!$A:$A,0))&amp;"%",""),"")</f>
        <v/>
      </c>
      <c r="K10620" s="3" t="str">
        <f>IF($B10620="SINAPI",IF(ISNUMBER(MATCH(Banco!$C10620,Analitico!$A:$A,0)),INDEX(Analitico!F:F,MATCH(Banco!$C10620,Analitico!$A:$A,0))&amp;"%",""),"")</f>
        <v/>
      </c>
    </row>
    <row r="10621" spans="1:11" ht="33.75" x14ac:dyDescent="0.2">
      <c r="A10621" s="1" t="str">
        <f t="shared" si="167"/>
        <v>SINAPI 101245</v>
      </c>
      <c r="B10621" s="3" t="s">
        <v>21527</v>
      </c>
      <c r="C10621" s="3" t="s">
        <v>11863</v>
      </c>
      <c r="D10621" s="2" t="s">
        <v>18845</v>
      </c>
      <c r="E10621" s="3" t="s">
        <v>20624</v>
      </c>
      <c r="F10621" s="67" t="s">
        <v>20776</v>
      </c>
      <c r="G10621" s="67" t="s">
        <v>21253</v>
      </c>
      <c r="I10621" s="3" t="s">
        <v>6298</v>
      </c>
      <c r="J10621" s="3" t="str">
        <f>IF($B10621="SINAPI",IF(ISNUMBER(MATCH(Banco!$C10621,Analitico!$A:$A,0)),INDEX(Analitico!E:E,MATCH(Banco!$C10621,Analitico!$A:$A,0))&amp;"%",""),"")</f>
        <v/>
      </c>
      <c r="K10621" s="3" t="str">
        <f>IF($B10621="SINAPI",IF(ISNUMBER(MATCH(Banco!$C10621,Analitico!$A:$A,0)),INDEX(Analitico!F:F,MATCH(Banco!$C10621,Analitico!$A:$A,0))&amp;"%",""),"")</f>
        <v/>
      </c>
    </row>
    <row r="10622" spans="1:11" ht="33.75" x14ac:dyDescent="0.2">
      <c r="A10622" s="1" t="str">
        <f t="shared" si="167"/>
        <v>SINAPI 101246</v>
      </c>
      <c r="B10622" s="3" t="s">
        <v>21527</v>
      </c>
      <c r="C10622" s="3" t="s">
        <v>11864</v>
      </c>
      <c r="D10622" s="2" t="s">
        <v>18846</v>
      </c>
      <c r="E10622" s="3" t="s">
        <v>20624</v>
      </c>
      <c r="F10622" s="67" t="s">
        <v>21296</v>
      </c>
      <c r="G10622" s="67" t="s">
        <v>37242</v>
      </c>
      <c r="I10622" s="3" t="s">
        <v>6298</v>
      </c>
      <c r="J10622" s="3" t="str">
        <f>IF($B10622="SINAPI",IF(ISNUMBER(MATCH(Banco!$C10622,Analitico!$A:$A,0)),INDEX(Analitico!E:E,MATCH(Banco!$C10622,Analitico!$A:$A,0))&amp;"%",""),"")</f>
        <v/>
      </c>
      <c r="K10622" s="3" t="str">
        <f>IF($B10622="SINAPI",IF(ISNUMBER(MATCH(Banco!$C10622,Analitico!$A:$A,0)),INDEX(Analitico!F:F,MATCH(Banco!$C10622,Analitico!$A:$A,0))&amp;"%",""),"")</f>
        <v/>
      </c>
    </row>
    <row r="10623" spans="1:11" ht="33.75" x14ac:dyDescent="0.2">
      <c r="A10623" s="1" t="str">
        <f t="shared" si="167"/>
        <v>SINAPI 101247</v>
      </c>
      <c r="B10623" s="3" t="s">
        <v>21527</v>
      </c>
      <c r="C10623" s="3" t="s">
        <v>11865</v>
      </c>
      <c r="D10623" s="2" t="s">
        <v>18847</v>
      </c>
      <c r="E10623" s="3" t="s">
        <v>20624</v>
      </c>
      <c r="F10623" s="67" t="s">
        <v>21239</v>
      </c>
      <c r="G10623" s="67" t="s">
        <v>35586</v>
      </c>
      <c r="I10623" s="3" t="s">
        <v>6298</v>
      </c>
      <c r="J10623" s="3" t="str">
        <f>IF($B10623="SINAPI",IF(ISNUMBER(MATCH(Banco!$C10623,Analitico!$A:$A,0)),INDEX(Analitico!E:E,MATCH(Banco!$C10623,Analitico!$A:$A,0))&amp;"%",""),"")</f>
        <v/>
      </c>
      <c r="K10623" s="3" t="str">
        <f>IF($B10623="SINAPI",IF(ISNUMBER(MATCH(Banco!$C10623,Analitico!$A:$A,0)),INDEX(Analitico!F:F,MATCH(Banco!$C10623,Analitico!$A:$A,0))&amp;"%",""),"")</f>
        <v/>
      </c>
    </row>
    <row r="10624" spans="1:11" ht="33.75" x14ac:dyDescent="0.2">
      <c r="A10624" s="1" t="str">
        <f t="shared" si="167"/>
        <v>SINAPI 101248</v>
      </c>
      <c r="B10624" s="3" t="s">
        <v>21527</v>
      </c>
      <c r="C10624" s="3" t="s">
        <v>11866</v>
      </c>
      <c r="D10624" s="2" t="s">
        <v>18848</v>
      </c>
      <c r="E10624" s="3" t="s">
        <v>20624</v>
      </c>
      <c r="F10624" s="67" t="s">
        <v>4940</v>
      </c>
      <c r="G10624" s="67" t="s">
        <v>29579</v>
      </c>
      <c r="I10624" s="3" t="s">
        <v>6298</v>
      </c>
      <c r="J10624" s="3" t="str">
        <f>IF($B10624="SINAPI",IF(ISNUMBER(MATCH(Banco!$C10624,Analitico!$A:$A,0)),INDEX(Analitico!E:E,MATCH(Banco!$C10624,Analitico!$A:$A,0))&amp;"%",""),"")</f>
        <v/>
      </c>
      <c r="K10624" s="3" t="str">
        <f>IF($B10624="SINAPI",IF(ISNUMBER(MATCH(Banco!$C10624,Analitico!$A:$A,0)),INDEX(Analitico!F:F,MATCH(Banco!$C10624,Analitico!$A:$A,0))&amp;"%",""),"")</f>
        <v/>
      </c>
    </row>
    <row r="10625" spans="1:11" ht="33.75" x14ac:dyDescent="0.2">
      <c r="A10625" s="1" t="str">
        <f t="shared" si="167"/>
        <v>SINAPI 101249</v>
      </c>
      <c r="B10625" s="3" t="s">
        <v>21527</v>
      </c>
      <c r="C10625" s="3" t="s">
        <v>11867</v>
      </c>
      <c r="D10625" s="2" t="s">
        <v>18849</v>
      </c>
      <c r="E10625" s="3" t="s">
        <v>20624</v>
      </c>
      <c r="F10625" s="67" t="s">
        <v>4636</v>
      </c>
      <c r="G10625" s="67" t="s">
        <v>21841</v>
      </c>
      <c r="I10625" s="3" t="s">
        <v>6298</v>
      </c>
      <c r="J10625" s="3" t="str">
        <f>IF($B10625="SINAPI",IF(ISNUMBER(MATCH(Banco!$C10625,Analitico!$A:$A,0)),INDEX(Analitico!E:E,MATCH(Banco!$C10625,Analitico!$A:$A,0))&amp;"%",""),"")</f>
        <v/>
      </c>
      <c r="K10625" s="3" t="str">
        <f>IF($B10625="SINAPI",IF(ISNUMBER(MATCH(Banco!$C10625,Analitico!$A:$A,0)),INDEX(Analitico!F:F,MATCH(Banco!$C10625,Analitico!$A:$A,0))&amp;"%",""),"")</f>
        <v/>
      </c>
    </row>
    <row r="10626" spans="1:11" ht="33.75" x14ac:dyDescent="0.2">
      <c r="A10626" s="1" t="str">
        <f t="shared" si="167"/>
        <v>SINAPI 101250</v>
      </c>
      <c r="B10626" s="3" t="s">
        <v>21527</v>
      </c>
      <c r="C10626" s="3" t="s">
        <v>11868</v>
      </c>
      <c r="D10626" s="2" t="s">
        <v>18850</v>
      </c>
      <c r="E10626" s="3" t="s">
        <v>20624</v>
      </c>
      <c r="F10626" s="67" t="s">
        <v>5016</v>
      </c>
      <c r="G10626" s="67" t="s">
        <v>5641</v>
      </c>
      <c r="I10626" s="3" t="s">
        <v>6298</v>
      </c>
      <c r="J10626" s="3" t="str">
        <f>IF($B10626="SINAPI",IF(ISNUMBER(MATCH(Banco!$C10626,Analitico!$A:$A,0)),INDEX(Analitico!E:E,MATCH(Banco!$C10626,Analitico!$A:$A,0))&amp;"%",""),"")</f>
        <v/>
      </c>
      <c r="K10626" s="3" t="str">
        <f>IF($B10626="SINAPI",IF(ISNUMBER(MATCH(Banco!$C10626,Analitico!$A:$A,0)),INDEX(Analitico!F:F,MATCH(Banco!$C10626,Analitico!$A:$A,0))&amp;"%",""),"")</f>
        <v/>
      </c>
    </row>
    <row r="10627" spans="1:11" ht="33.75" x14ac:dyDescent="0.2">
      <c r="A10627" s="1" t="str">
        <f t="shared" si="167"/>
        <v>SINAPI 101251</v>
      </c>
      <c r="B10627" s="3" t="s">
        <v>21527</v>
      </c>
      <c r="C10627" s="3" t="s">
        <v>11869</v>
      </c>
      <c r="D10627" s="2" t="s">
        <v>18851</v>
      </c>
      <c r="E10627" s="3" t="s">
        <v>20624</v>
      </c>
      <c r="F10627" s="67" t="s">
        <v>21395</v>
      </c>
      <c r="G10627" s="67" t="s">
        <v>20971</v>
      </c>
      <c r="I10627" s="3" t="s">
        <v>6298</v>
      </c>
      <c r="J10627" s="3" t="str">
        <f>IF($B10627="SINAPI",IF(ISNUMBER(MATCH(Banco!$C10627,Analitico!$A:$A,0)),INDEX(Analitico!E:E,MATCH(Banco!$C10627,Analitico!$A:$A,0))&amp;"%",""),"")</f>
        <v/>
      </c>
      <c r="K10627" s="3" t="str">
        <f>IF($B10627="SINAPI",IF(ISNUMBER(MATCH(Banco!$C10627,Analitico!$A:$A,0)),INDEX(Analitico!F:F,MATCH(Banco!$C10627,Analitico!$A:$A,0))&amp;"%",""),"")</f>
        <v/>
      </c>
    </row>
    <row r="10628" spans="1:11" ht="33.75" x14ac:dyDescent="0.2">
      <c r="A10628" s="1" t="str">
        <f t="shared" si="167"/>
        <v>SINAPI 101252</v>
      </c>
      <c r="B10628" s="3" t="s">
        <v>21527</v>
      </c>
      <c r="C10628" s="3" t="s">
        <v>11870</v>
      </c>
      <c r="D10628" s="2" t="s">
        <v>18852</v>
      </c>
      <c r="E10628" s="3" t="s">
        <v>20624</v>
      </c>
      <c r="F10628" s="67" t="s">
        <v>4698</v>
      </c>
      <c r="G10628" s="67" t="s">
        <v>4855</v>
      </c>
      <c r="I10628" s="3" t="s">
        <v>6298</v>
      </c>
      <c r="J10628" s="3" t="str">
        <f>IF($B10628="SINAPI",IF(ISNUMBER(MATCH(Banco!$C10628,Analitico!$A:$A,0)),INDEX(Analitico!E:E,MATCH(Banco!$C10628,Analitico!$A:$A,0))&amp;"%",""),"")</f>
        <v/>
      </c>
      <c r="K10628" s="3" t="str">
        <f>IF($B10628="SINAPI",IF(ISNUMBER(MATCH(Banco!$C10628,Analitico!$A:$A,0)),INDEX(Analitico!F:F,MATCH(Banco!$C10628,Analitico!$A:$A,0))&amp;"%",""),"")</f>
        <v/>
      </c>
    </row>
    <row r="10629" spans="1:11" ht="33.75" x14ac:dyDescent="0.2">
      <c r="A10629" s="1" t="str">
        <f t="shared" si="167"/>
        <v>SINAPI 101253</v>
      </c>
      <c r="B10629" s="3" t="s">
        <v>21527</v>
      </c>
      <c r="C10629" s="3" t="s">
        <v>11871</v>
      </c>
      <c r="D10629" s="2" t="s">
        <v>18853</v>
      </c>
      <c r="E10629" s="3" t="s">
        <v>20624</v>
      </c>
      <c r="F10629" s="67" t="s">
        <v>5298</v>
      </c>
      <c r="G10629" s="67" t="s">
        <v>5445</v>
      </c>
      <c r="I10629" s="3" t="s">
        <v>6298</v>
      </c>
      <c r="J10629" s="3" t="str">
        <f>IF($B10629="SINAPI",IF(ISNUMBER(MATCH(Banco!$C10629,Analitico!$A:$A,0)),INDEX(Analitico!E:E,MATCH(Banco!$C10629,Analitico!$A:$A,0))&amp;"%",""),"")</f>
        <v/>
      </c>
      <c r="K10629" s="3" t="str">
        <f>IF($B10629="SINAPI",IF(ISNUMBER(MATCH(Banco!$C10629,Analitico!$A:$A,0)),INDEX(Analitico!F:F,MATCH(Banco!$C10629,Analitico!$A:$A,0))&amp;"%",""),"")</f>
        <v/>
      </c>
    </row>
    <row r="10630" spans="1:11" ht="33.75" x14ac:dyDescent="0.2">
      <c r="A10630" s="1" t="str">
        <f t="shared" si="167"/>
        <v>SINAPI 101254</v>
      </c>
      <c r="B10630" s="3" t="s">
        <v>21527</v>
      </c>
      <c r="C10630" s="3" t="s">
        <v>11872</v>
      </c>
      <c r="D10630" s="2" t="s">
        <v>18854</v>
      </c>
      <c r="E10630" s="3" t="s">
        <v>20624</v>
      </c>
      <c r="F10630" s="67" t="s">
        <v>5276</v>
      </c>
      <c r="G10630" s="67" t="s">
        <v>5023</v>
      </c>
      <c r="I10630" s="3" t="s">
        <v>6298</v>
      </c>
      <c r="J10630" s="3" t="str">
        <f>IF($B10630="SINAPI",IF(ISNUMBER(MATCH(Banco!$C10630,Analitico!$A:$A,0)),INDEX(Analitico!E:E,MATCH(Banco!$C10630,Analitico!$A:$A,0))&amp;"%",""),"")</f>
        <v/>
      </c>
      <c r="K10630" s="3" t="str">
        <f>IF($B10630="SINAPI",IF(ISNUMBER(MATCH(Banco!$C10630,Analitico!$A:$A,0)),INDEX(Analitico!F:F,MATCH(Banco!$C10630,Analitico!$A:$A,0))&amp;"%",""),"")</f>
        <v/>
      </c>
    </row>
    <row r="10631" spans="1:11" ht="33.75" x14ac:dyDescent="0.2">
      <c r="A10631" s="1" t="str">
        <f t="shared" si="167"/>
        <v>SINAPI 101255</v>
      </c>
      <c r="B10631" s="3" t="s">
        <v>21527</v>
      </c>
      <c r="C10631" s="3" t="s">
        <v>11873</v>
      </c>
      <c r="D10631" s="2" t="s">
        <v>18855</v>
      </c>
      <c r="E10631" s="3" t="s">
        <v>20624</v>
      </c>
      <c r="F10631" s="67" t="s">
        <v>20932</v>
      </c>
      <c r="G10631" s="67" t="s">
        <v>21393</v>
      </c>
      <c r="I10631" s="3" t="s">
        <v>6298</v>
      </c>
      <c r="J10631" s="3" t="str">
        <f>IF($B10631="SINAPI",IF(ISNUMBER(MATCH(Banco!$C10631,Analitico!$A:$A,0)),INDEX(Analitico!E:E,MATCH(Banco!$C10631,Analitico!$A:$A,0))&amp;"%",""),"")</f>
        <v/>
      </c>
      <c r="K10631" s="3" t="str">
        <f>IF($B10631="SINAPI",IF(ISNUMBER(MATCH(Banco!$C10631,Analitico!$A:$A,0)),INDEX(Analitico!F:F,MATCH(Banco!$C10631,Analitico!$A:$A,0))&amp;"%",""),"")</f>
        <v/>
      </c>
    </row>
    <row r="10632" spans="1:11" ht="33.75" x14ac:dyDescent="0.2">
      <c r="A10632" s="1" t="str">
        <f t="shared" si="167"/>
        <v>SINAPI 101256</v>
      </c>
      <c r="B10632" s="3" t="s">
        <v>21527</v>
      </c>
      <c r="C10632" s="3" t="s">
        <v>11874</v>
      </c>
      <c r="D10632" s="2" t="s">
        <v>18856</v>
      </c>
      <c r="E10632" s="3" t="s">
        <v>20624</v>
      </c>
      <c r="F10632" s="67" t="s">
        <v>21493</v>
      </c>
      <c r="G10632" s="67" t="s">
        <v>5289</v>
      </c>
      <c r="I10632" s="3" t="s">
        <v>6298</v>
      </c>
      <c r="J10632" s="3" t="str">
        <f>IF($B10632="SINAPI",IF(ISNUMBER(MATCH(Banco!$C10632,Analitico!$A:$A,0)),INDEX(Analitico!E:E,MATCH(Banco!$C10632,Analitico!$A:$A,0))&amp;"%",""),"")</f>
        <v/>
      </c>
      <c r="K10632" s="3" t="str">
        <f>IF($B10632="SINAPI",IF(ISNUMBER(MATCH(Banco!$C10632,Analitico!$A:$A,0)),INDEX(Analitico!F:F,MATCH(Banco!$C10632,Analitico!$A:$A,0))&amp;"%",""),"")</f>
        <v/>
      </c>
    </row>
    <row r="10633" spans="1:11" ht="33.75" x14ac:dyDescent="0.2">
      <c r="A10633" s="1" t="str">
        <f t="shared" si="167"/>
        <v>SINAPI 101257</v>
      </c>
      <c r="B10633" s="3" t="s">
        <v>21527</v>
      </c>
      <c r="C10633" s="3" t="s">
        <v>11875</v>
      </c>
      <c r="D10633" s="2" t="s">
        <v>18857</v>
      </c>
      <c r="E10633" s="3" t="s">
        <v>20624</v>
      </c>
      <c r="F10633" s="67" t="s">
        <v>5901</v>
      </c>
      <c r="G10633" s="67" t="s">
        <v>4783</v>
      </c>
      <c r="I10633" s="3" t="s">
        <v>6298</v>
      </c>
      <c r="J10633" s="3" t="str">
        <f>IF($B10633="SINAPI",IF(ISNUMBER(MATCH(Banco!$C10633,Analitico!$A:$A,0)),INDEX(Analitico!E:E,MATCH(Banco!$C10633,Analitico!$A:$A,0))&amp;"%",""),"")</f>
        <v/>
      </c>
      <c r="K10633" s="3" t="str">
        <f>IF($B10633="SINAPI",IF(ISNUMBER(MATCH(Banco!$C10633,Analitico!$A:$A,0)),INDEX(Analitico!F:F,MATCH(Banco!$C10633,Analitico!$A:$A,0))&amp;"%",""),"")</f>
        <v/>
      </c>
    </row>
    <row r="10634" spans="1:11" ht="33.75" x14ac:dyDescent="0.2">
      <c r="A10634" s="1" t="str">
        <f t="shared" si="167"/>
        <v>SINAPI 101258</v>
      </c>
      <c r="B10634" s="3" t="s">
        <v>21527</v>
      </c>
      <c r="C10634" s="3" t="s">
        <v>11876</v>
      </c>
      <c r="D10634" s="2" t="s">
        <v>18858</v>
      </c>
      <c r="E10634" s="3" t="s">
        <v>20624</v>
      </c>
      <c r="F10634" s="67" t="s">
        <v>4834</v>
      </c>
      <c r="G10634" s="67" t="s">
        <v>34525</v>
      </c>
      <c r="I10634" s="3" t="s">
        <v>6298</v>
      </c>
      <c r="J10634" s="3" t="str">
        <f>IF($B10634="SINAPI",IF(ISNUMBER(MATCH(Banco!$C10634,Analitico!$A:$A,0)),INDEX(Analitico!E:E,MATCH(Banco!$C10634,Analitico!$A:$A,0))&amp;"%",""),"")</f>
        <v/>
      </c>
      <c r="K10634" s="3" t="str">
        <f>IF($B10634="SINAPI",IF(ISNUMBER(MATCH(Banco!$C10634,Analitico!$A:$A,0)),INDEX(Analitico!F:F,MATCH(Banco!$C10634,Analitico!$A:$A,0))&amp;"%",""),"")</f>
        <v/>
      </c>
    </row>
    <row r="10635" spans="1:11" ht="33.75" x14ac:dyDescent="0.2">
      <c r="A10635" s="1" t="str">
        <f t="shared" si="167"/>
        <v>SINAPI 101259</v>
      </c>
      <c r="B10635" s="3" t="s">
        <v>21527</v>
      </c>
      <c r="C10635" s="3" t="s">
        <v>11877</v>
      </c>
      <c r="D10635" s="2" t="s">
        <v>18859</v>
      </c>
      <c r="E10635" s="3" t="s">
        <v>20624</v>
      </c>
      <c r="F10635" s="67" t="s">
        <v>31959</v>
      </c>
      <c r="G10635" s="67" t="s">
        <v>5505</v>
      </c>
      <c r="I10635" s="3" t="s">
        <v>6298</v>
      </c>
      <c r="J10635" s="3" t="str">
        <f>IF($B10635="SINAPI",IF(ISNUMBER(MATCH(Banco!$C10635,Analitico!$A:$A,0)),INDEX(Analitico!E:E,MATCH(Banco!$C10635,Analitico!$A:$A,0))&amp;"%",""),"")</f>
        <v/>
      </c>
      <c r="K10635" s="3" t="str">
        <f>IF($B10635="SINAPI",IF(ISNUMBER(MATCH(Banco!$C10635,Analitico!$A:$A,0)),INDEX(Analitico!F:F,MATCH(Banco!$C10635,Analitico!$A:$A,0))&amp;"%",""),"")</f>
        <v/>
      </c>
    </row>
    <row r="10636" spans="1:11" ht="33.75" x14ac:dyDescent="0.2">
      <c r="A10636" s="1" t="str">
        <f t="shared" si="167"/>
        <v>SINAPI 101260</v>
      </c>
      <c r="B10636" s="3" t="s">
        <v>21527</v>
      </c>
      <c r="C10636" s="3" t="s">
        <v>11878</v>
      </c>
      <c r="D10636" s="2" t="s">
        <v>18860</v>
      </c>
      <c r="E10636" s="3" t="s">
        <v>20624</v>
      </c>
      <c r="F10636" s="67" t="s">
        <v>36736</v>
      </c>
      <c r="G10636" s="67" t="s">
        <v>32211</v>
      </c>
      <c r="I10636" s="3" t="s">
        <v>6298</v>
      </c>
      <c r="J10636" s="3" t="str">
        <f>IF($B10636="SINAPI",IF(ISNUMBER(MATCH(Banco!$C10636,Analitico!$A:$A,0)),INDEX(Analitico!E:E,MATCH(Banco!$C10636,Analitico!$A:$A,0))&amp;"%",""),"")</f>
        <v/>
      </c>
      <c r="K10636" s="3" t="str">
        <f>IF($B10636="SINAPI",IF(ISNUMBER(MATCH(Banco!$C10636,Analitico!$A:$A,0)),INDEX(Analitico!F:F,MATCH(Banco!$C10636,Analitico!$A:$A,0))&amp;"%",""),"")</f>
        <v/>
      </c>
    </row>
    <row r="10637" spans="1:11" ht="33.75" x14ac:dyDescent="0.2">
      <c r="A10637" s="1" t="str">
        <f t="shared" si="167"/>
        <v>SINAPI 101261</v>
      </c>
      <c r="B10637" s="3" t="s">
        <v>21527</v>
      </c>
      <c r="C10637" s="3" t="s">
        <v>11879</v>
      </c>
      <c r="D10637" s="2" t="s">
        <v>18861</v>
      </c>
      <c r="E10637" s="3" t="s">
        <v>20624</v>
      </c>
      <c r="F10637" s="67" t="s">
        <v>5227</v>
      </c>
      <c r="G10637" s="67" t="s">
        <v>6104</v>
      </c>
      <c r="I10637" s="3" t="s">
        <v>6298</v>
      </c>
      <c r="J10637" s="3" t="str">
        <f>IF($B10637="SINAPI",IF(ISNUMBER(MATCH(Banco!$C10637,Analitico!$A:$A,0)),INDEX(Analitico!E:E,MATCH(Banco!$C10637,Analitico!$A:$A,0))&amp;"%",""),"")</f>
        <v/>
      </c>
      <c r="K10637" s="3" t="str">
        <f>IF($B10637="SINAPI",IF(ISNUMBER(MATCH(Banco!$C10637,Analitico!$A:$A,0)),INDEX(Analitico!F:F,MATCH(Banco!$C10637,Analitico!$A:$A,0))&amp;"%",""),"")</f>
        <v/>
      </c>
    </row>
    <row r="10638" spans="1:11" ht="33.75" x14ac:dyDescent="0.2">
      <c r="A10638" s="1" t="str">
        <f t="shared" si="167"/>
        <v>SINAPI 101262</v>
      </c>
      <c r="B10638" s="3" t="s">
        <v>21527</v>
      </c>
      <c r="C10638" s="3" t="s">
        <v>11880</v>
      </c>
      <c r="D10638" s="2" t="s">
        <v>18862</v>
      </c>
      <c r="E10638" s="3" t="s">
        <v>20624</v>
      </c>
      <c r="F10638" s="67" t="s">
        <v>32111</v>
      </c>
      <c r="G10638" s="67" t="s">
        <v>20877</v>
      </c>
      <c r="I10638" s="3" t="s">
        <v>6298</v>
      </c>
      <c r="J10638" s="3" t="str">
        <f>IF($B10638="SINAPI",IF(ISNUMBER(MATCH(Banco!$C10638,Analitico!$A:$A,0)),INDEX(Analitico!E:E,MATCH(Banco!$C10638,Analitico!$A:$A,0))&amp;"%",""),"")</f>
        <v/>
      </c>
      <c r="K10638" s="3" t="str">
        <f>IF($B10638="SINAPI",IF(ISNUMBER(MATCH(Banco!$C10638,Analitico!$A:$A,0)),INDEX(Analitico!F:F,MATCH(Banco!$C10638,Analitico!$A:$A,0))&amp;"%",""),"")</f>
        <v/>
      </c>
    </row>
    <row r="10639" spans="1:11" ht="33.75" x14ac:dyDescent="0.2">
      <c r="A10639" s="1" t="str">
        <f t="shared" si="167"/>
        <v>SINAPI 101263</v>
      </c>
      <c r="B10639" s="3" t="s">
        <v>21527</v>
      </c>
      <c r="C10639" s="3" t="s">
        <v>11881</v>
      </c>
      <c r="D10639" s="2" t="s">
        <v>18863</v>
      </c>
      <c r="E10639" s="3" t="s">
        <v>20624</v>
      </c>
      <c r="F10639" s="67" t="s">
        <v>32305</v>
      </c>
      <c r="G10639" s="67" t="s">
        <v>20754</v>
      </c>
      <c r="I10639" s="3" t="s">
        <v>6298</v>
      </c>
      <c r="J10639" s="3" t="str">
        <f>IF($B10639="SINAPI",IF(ISNUMBER(MATCH(Banco!$C10639,Analitico!$A:$A,0)),INDEX(Analitico!E:E,MATCH(Banco!$C10639,Analitico!$A:$A,0))&amp;"%",""),"")</f>
        <v/>
      </c>
      <c r="K10639" s="3" t="str">
        <f>IF($B10639="SINAPI",IF(ISNUMBER(MATCH(Banco!$C10639,Analitico!$A:$A,0)),INDEX(Analitico!F:F,MATCH(Banco!$C10639,Analitico!$A:$A,0))&amp;"%",""),"")</f>
        <v/>
      </c>
    </row>
    <row r="10640" spans="1:11" ht="33.75" x14ac:dyDescent="0.2">
      <c r="A10640" s="1" t="str">
        <f t="shared" si="167"/>
        <v>SINAPI 101264</v>
      </c>
      <c r="B10640" s="3" t="s">
        <v>21527</v>
      </c>
      <c r="C10640" s="3" t="s">
        <v>11882</v>
      </c>
      <c r="D10640" s="2" t="s">
        <v>18864</v>
      </c>
      <c r="E10640" s="3" t="s">
        <v>20624</v>
      </c>
      <c r="F10640" s="67" t="s">
        <v>29742</v>
      </c>
      <c r="G10640" s="67" t="s">
        <v>4615</v>
      </c>
      <c r="I10640" s="3" t="s">
        <v>6298</v>
      </c>
      <c r="J10640" s="3" t="str">
        <f>IF($B10640="SINAPI",IF(ISNUMBER(MATCH(Banco!$C10640,Analitico!$A:$A,0)),INDEX(Analitico!E:E,MATCH(Banco!$C10640,Analitico!$A:$A,0))&amp;"%",""),"")</f>
        <v/>
      </c>
      <c r="K10640" s="3" t="str">
        <f>IF($B10640="SINAPI",IF(ISNUMBER(MATCH(Banco!$C10640,Analitico!$A:$A,0)),INDEX(Analitico!F:F,MATCH(Banco!$C10640,Analitico!$A:$A,0))&amp;"%",""),"")</f>
        <v/>
      </c>
    </row>
    <row r="10641" spans="1:11" ht="33.75" x14ac:dyDescent="0.2">
      <c r="A10641" s="1" t="str">
        <f t="shared" si="167"/>
        <v>SINAPI 101265</v>
      </c>
      <c r="B10641" s="3" t="s">
        <v>21527</v>
      </c>
      <c r="C10641" s="3" t="s">
        <v>11883</v>
      </c>
      <c r="D10641" s="2" t="s">
        <v>18865</v>
      </c>
      <c r="E10641" s="3" t="s">
        <v>20624</v>
      </c>
      <c r="F10641" s="67" t="s">
        <v>30843</v>
      </c>
      <c r="G10641" s="67" t="s">
        <v>37243</v>
      </c>
      <c r="I10641" s="3" t="s">
        <v>6298</v>
      </c>
      <c r="J10641" s="3" t="str">
        <f>IF($B10641="SINAPI",IF(ISNUMBER(MATCH(Banco!$C10641,Analitico!$A:$A,0)),INDEX(Analitico!E:E,MATCH(Banco!$C10641,Analitico!$A:$A,0))&amp;"%",""),"")</f>
        <v/>
      </c>
      <c r="K10641" s="3" t="str">
        <f>IF($B10641="SINAPI",IF(ISNUMBER(MATCH(Banco!$C10641,Analitico!$A:$A,0)),INDEX(Analitico!F:F,MATCH(Banco!$C10641,Analitico!$A:$A,0))&amp;"%",""),"")</f>
        <v/>
      </c>
    </row>
    <row r="10642" spans="1:11" ht="33.75" x14ac:dyDescent="0.2">
      <c r="A10642" s="1" t="str">
        <f t="shared" si="167"/>
        <v>SINAPI 101266</v>
      </c>
      <c r="B10642" s="3" t="s">
        <v>21527</v>
      </c>
      <c r="C10642" s="3" t="s">
        <v>11884</v>
      </c>
      <c r="D10642" s="2" t="s">
        <v>18866</v>
      </c>
      <c r="E10642" s="3" t="s">
        <v>20624</v>
      </c>
      <c r="F10642" s="67" t="s">
        <v>32026</v>
      </c>
      <c r="G10642" s="67" t="s">
        <v>4955</v>
      </c>
      <c r="I10642" s="3" t="s">
        <v>6298</v>
      </c>
      <c r="J10642" s="3" t="str">
        <f>IF($B10642="SINAPI",IF(ISNUMBER(MATCH(Banco!$C10642,Analitico!$A:$A,0)),INDEX(Analitico!E:E,MATCH(Banco!$C10642,Analitico!$A:$A,0))&amp;"%",""),"")</f>
        <v/>
      </c>
      <c r="K10642" s="3" t="str">
        <f>IF($B10642="SINAPI",IF(ISNUMBER(MATCH(Banco!$C10642,Analitico!$A:$A,0)),INDEX(Analitico!F:F,MATCH(Banco!$C10642,Analitico!$A:$A,0))&amp;"%",""),"")</f>
        <v/>
      </c>
    </row>
    <row r="10643" spans="1:11" ht="33.75" x14ac:dyDescent="0.2">
      <c r="A10643" s="1" t="str">
        <f t="shared" si="167"/>
        <v>SINAPI 101267</v>
      </c>
      <c r="B10643" s="3" t="s">
        <v>21527</v>
      </c>
      <c r="C10643" s="3" t="s">
        <v>11885</v>
      </c>
      <c r="D10643" s="2" t="s">
        <v>18867</v>
      </c>
      <c r="E10643" s="3" t="s">
        <v>20624</v>
      </c>
      <c r="F10643" s="67" t="s">
        <v>5659</v>
      </c>
      <c r="G10643" s="67" t="s">
        <v>6147</v>
      </c>
      <c r="I10643" s="3" t="s">
        <v>6298</v>
      </c>
      <c r="J10643" s="3" t="str">
        <f>IF($B10643="SINAPI",IF(ISNUMBER(MATCH(Banco!$C10643,Analitico!$A:$A,0)),INDEX(Analitico!E:E,MATCH(Banco!$C10643,Analitico!$A:$A,0))&amp;"%",""),"")</f>
        <v/>
      </c>
      <c r="K10643" s="3" t="str">
        <f>IF($B10643="SINAPI",IF(ISNUMBER(MATCH(Banco!$C10643,Analitico!$A:$A,0)),INDEX(Analitico!F:F,MATCH(Banco!$C10643,Analitico!$A:$A,0))&amp;"%",""),"")</f>
        <v/>
      </c>
    </row>
    <row r="10644" spans="1:11" ht="33.75" x14ac:dyDescent="0.2">
      <c r="A10644" s="1" t="str">
        <f t="shared" si="167"/>
        <v>SINAPI 101268</v>
      </c>
      <c r="B10644" s="3" t="s">
        <v>21527</v>
      </c>
      <c r="C10644" s="3" t="s">
        <v>11886</v>
      </c>
      <c r="D10644" s="2" t="s">
        <v>18868</v>
      </c>
      <c r="E10644" s="3" t="s">
        <v>20624</v>
      </c>
      <c r="F10644" s="67" t="s">
        <v>5570</v>
      </c>
      <c r="G10644" s="67" t="s">
        <v>5182</v>
      </c>
      <c r="I10644" s="3" t="s">
        <v>6298</v>
      </c>
      <c r="J10644" s="3" t="str">
        <f>IF($B10644="SINAPI",IF(ISNUMBER(MATCH(Banco!$C10644,Analitico!$A:$A,0)),INDEX(Analitico!E:E,MATCH(Banco!$C10644,Analitico!$A:$A,0))&amp;"%",""),"")</f>
        <v/>
      </c>
      <c r="K10644" s="3" t="str">
        <f>IF($B10644="SINAPI",IF(ISNUMBER(MATCH(Banco!$C10644,Analitico!$A:$A,0)),INDEX(Analitico!F:F,MATCH(Banco!$C10644,Analitico!$A:$A,0))&amp;"%",""),"")</f>
        <v/>
      </c>
    </row>
    <row r="10645" spans="1:11" ht="33.75" x14ac:dyDescent="0.2">
      <c r="A10645" s="1" t="str">
        <f t="shared" si="167"/>
        <v>SINAPI 101269</v>
      </c>
      <c r="B10645" s="3" t="s">
        <v>21527</v>
      </c>
      <c r="C10645" s="3" t="s">
        <v>11887</v>
      </c>
      <c r="D10645" s="2" t="s">
        <v>18869</v>
      </c>
      <c r="E10645" s="3" t="s">
        <v>20624</v>
      </c>
      <c r="F10645" s="67" t="s">
        <v>28815</v>
      </c>
      <c r="G10645" s="67" t="s">
        <v>4492</v>
      </c>
      <c r="I10645" s="3" t="s">
        <v>6298</v>
      </c>
      <c r="J10645" s="3" t="str">
        <f>IF($B10645="SINAPI",IF(ISNUMBER(MATCH(Banco!$C10645,Analitico!$A:$A,0)),INDEX(Analitico!E:E,MATCH(Banco!$C10645,Analitico!$A:$A,0))&amp;"%",""),"")</f>
        <v/>
      </c>
      <c r="K10645" s="3" t="str">
        <f>IF($B10645="SINAPI",IF(ISNUMBER(MATCH(Banco!$C10645,Analitico!$A:$A,0)),INDEX(Analitico!F:F,MATCH(Banco!$C10645,Analitico!$A:$A,0))&amp;"%",""),"")</f>
        <v/>
      </c>
    </row>
    <row r="10646" spans="1:11" ht="33.75" x14ac:dyDescent="0.2">
      <c r="A10646" s="1" t="str">
        <f t="shared" si="167"/>
        <v>SINAPI 101270</v>
      </c>
      <c r="B10646" s="3" t="s">
        <v>21527</v>
      </c>
      <c r="C10646" s="3" t="s">
        <v>11888</v>
      </c>
      <c r="D10646" s="2" t="s">
        <v>18870</v>
      </c>
      <c r="E10646" s="3" t="s">
        <v>20624</v>
      </c>
      <c r="F10646" s="67" t="s">
        <v>20755</v>
      </c>
      <c r="G10646" s="67" t="s">
        <v>29636</v>
      </c>
      <c r="I10646" s="3" t="s">
        <v>6298</v>
      </c>
      <c r="J10646" s="3" t="str">
        <f>IF($B10646="SINAPI",IF(ISNUMBER(MATCH(Banco!$C10646,Analitico!$A:$A,0)),INDEX(Analitico!E:E,MATCH(Banco!$C10646,Analitico!$A:$A,0))&amp;"%",""),"")</f>
        <v/>
      </c>
      <c r="K10646" s="3" t="str">
        <f>IF($B10646="SINAPI",IF(ISNUMBER(MATCH(Banco!$C10646,Analitico!$A:$A,0)),INDEX(Analitico!F:F,MATCH(Banco!$C10646,Analitico!$A:$A,0))&amp;"%",""),"")</f>
        <v/>
      </c>
    </row>
    <row r="10647" spans="1:11" ht="33.75" x14ac:dyDescent="0.2">
      <c r="A10647" s="1" t="str">
        <f t="shared" si="167"/>
        <v>SINAPI 101271</v>
      </c>
      <c r="B10647" s="3" t="s">
        <v>21527</v>
      </c>
      <c r="C10647" s="3" t="s">
        <v>11889</v>
      </c>
      <c r="D10647" s="2" t="s">
        <v>18871</v>
      </c>
      <c r="E10647" s="3" t="s">
        <v>20624</v>
      </c>
      <c r="F10647" s="67" t="s">
        <v>21597</v>
      </c>
      <c r="G10647" s="67" t="s">
        <v>21788</v>
      </c>
      <c r="I10647" s="3" t="s">
        <v>6298</v>
      </c>
      <c r="J10647" s="3" t="str">
        <f>IF($B10647="SINAPI",IF(ISNUMBER(MATCH(Banco!$C10647,Analitico!$A:$A,0)),INDEX(Analitico!E:E,MATCH(Banco!$C10647,Analitico!$A:$A,0))&amp;"%",""),"")</f>
        <v/>
      </c>
      <c r="K10647" s="3" t="str">
        <f>IF($B10647="SINAPI",IF(ISNUMBER(MATCH(Banco!$C10647,Analitico!$A:$A,0)),INDEX(Analitico!F:F,MATCH(Banco!$C10647,Analitico!$A:$A,0))&amp;"%",""),"")</f>
        <v/>
      </c>
    </row>
    <row r="10648" spans="1:11" ht="33.75" x14ac:dyDescent="0.2">
      <c r="A10648" s="1" t="str">
        <f t="shared" si="167"/>
        <v>SINAPI 101272</v>
      </c>
      <c r="B10648" s="3" t="s">
        <v>21527</v>
      </c>
      <c r="C10648" s="3" t="s">
        <v>11890</v>
      </c>
      <c r="D10648" s="2" t="s">
        <v>18872</v>
      </c>
      <c r="E10648" s="3" t="s">
        <v>20624</v>
      </c>
      <c r="F10648" s="67" t="s">
        <v>30983</v>
      </c>
      <c r="G10648" s="67" t="s">
        <v>5282</v>
      </c>
      <c r="I10648" s="3" t="s">
        <v>6298</v>
      </c>
      <c r="J10648" s="3" t="str">
        <f>IF($B10648="SINAPI",IF(ISNUMBER(MATCH(Banco!$C10648,Analitico!$A:$A,0)),INDEX(Analitico!E:E,MATCH(Banco!$C10648,Analitico!$A:$A,0))&amp;"%",""),"")</f>
        <v/>
      </c>
      <c r="K10648" s="3" t="str">
        <f>IF($B10648="SINAPI",IF(ISNUMBER(MATCH(Banco!$C10648,Analitico!$A:$A,0)),INDEX(Analitico!F:F,MATCH(Banco!$C10648,Analitico!$A:$A,0))&amp;"%",""),"")</f>
        <v/>
      </c>
    </row>
    <row r="10649" spans="1:11" ht="33.75" x14ac:dyDescent="0.2">
      <c r="A10649" s="1" t="str">
        <f t="shared" si="167"/>
        <v>SINAPI 101273</v>
      </c>
      <c r="B10649" s="3" t="s">
        <v>21527</v>
      </c>
      <c r="C10649" s="3" t="s">
        <v>11891</v>
      </c>
      <c r="D10649" s="2" t="s">
        <v>18873</v>
      </c>
      <c r="E10649" s="3" t="s">
        <v>20624</v>
      </c>
      <c r="F10649" s="67" t="s">
        <v>20942</v>
      </c>
      <c r="G10649" s="67" t="s">
        <v>21034</v>
      </c>
      <c r="I10649" s="3" t="s">
        <v>6298</v>
      </c>
      <c r="J10649" s="3" t="str">
        <f>IF($B10649="SINAPI",IF(ISNUMBER(MATCH(Banco!$C10649,Analitico!$A:$A,0)),INDEX(Analitico!E:E,MATCH(Banco!$C10649,Analitico!$A:$A,0))&amp;"%",""),"")</f>
        <v/>
      </c>
      <c r="K10649" s="3" t="str">
        <f>IF($B10649="SINAPI",IF(ISNUMBER(MATCH(Banco!$C10649,Analitico!$A:$A,0)),INDEX(Analitico!F:F,MATCH(Banco!$C10649,Analitico!$A:$A,0))&amp;"%",""),"")</f>
        <v/>
      </c>
    </row>
    <row r="10650" spans="1:11" ht="33.75" x14ac:dyDescent="0.2">
      <c r="A10650" s="1" t="str">
        <f t="shared" si="167"/>
        <v>SINAPI 101274</v>
      </c>
      <c r="B10650" s="3" t="s">
        <v>21527</v>
      </c>
      <c r="C10650" s="3" t="s">
        <v>11892</v>
      </c>
      <c r="D10650" s="2" t="s">
        <v>18874</v>
      </c>
      <c r="E10650" s="3" t="s">
        <v>20624</v>
      </c>
      <c r="F10650" s="67" t="s">
        <v>32304</v>
      </c>
      <c r="G10650" s="67" t="s">
        <v>20817</v>
      </c>
      <c r="I10650" s="3" t="s">
        <v>6298</v>
      </c>
      <c r="J10650" s="3" t="str">
        <f>IF($B10650="SINAPI",IF(ISNUMBER(MATCH(Banco!$C10650,Analitico!$A:$A,0)),INDEX(Analitico!E:E,MATCH(Banco!$C10650,Analitico!$A:$A,0))&amp;"%",""),"")</f>
        <v/>
      </c>
      <c r="K10650" s="3" t="str">
        <f>IF($B10650="SINAPI",IF(ISNUMBER(MATCH(Banco!$C10650,Analitico!$A:$A,0)),INDEX(Analitico!F:F,MATCH(Banco!$C10650,Analitico!$A:$A,0))&amp;"%",""),"")</f>
        <v/>
      </c>
    </row>
    <row r="10651" spans="1:11" ht="33.75" x14ac:dyDescent="0.2">
      <c r="A10651" s="1" t="str">
        <f t="shared" si="167"/>
        <v>SINAPI 101275</v>
      </c>
      <c r="B10651" s="3" t="s">
        <v>21527</v>
      </c>
      <c r="C10651" s="3" t="s">
        <v>11893</v>
      </c>
      <c r="D10651" s="2" t="s">
        <v>18875</v>
      </c>
      <c r="E10651" s="3" t="s">
        <v>20624</v>
      </c>
      <c r="F10651" s="67" t="s">
        <v>21216</v>
      </c>
      <c r="G10651" s="67" t="s">
        <v>21239</v>
      </c>
      <c r="I10651" s="3" t="s">
        <v>6298</v>
      </c>
      <c r="J10651" s="3" t="str">
        <f>IF($B10651="SINAPI",IF(ISNUMBER(MATCH(Banco!$C10651,Analitico!$A:$A,0)),INDEX(Analitico!E:E,MATCH(Banco!$C10651,Analitico!$A:$A,0))&amp;"%",""),"")</f>
        <v/>
      </c>
      <c r="K10651" s="3" t="str">
        <f>IF($B10651="SINAPI",IF(ISNUMBER(MATCH(Banco!$C10651,Analitico!$A:$A,0)),INDEX(Analitico!F:F,MATCH(Banco!$C10651,Analitico!$A:$A,0))&amp;"%",""),"")</f>
        <v/>
      </c>
    </row>
    <row r="10652" spans="1:11" ht="33.75" x14ac:dyDescent="0.2">
      <c r="A10652" s="1" t="str">
        <f t="shared" si="167"/>
        <v>SINAPI 101276</v>
      </c>
      <c r="B10652" s="3" t="s">
        <v>21527</v>
      </c>
      <c r="C10652" s="3" t="s">
        <v>11894</v>
      </c>
      <c r="D10652" s="2" t="s">
        <v>18876</v>
      </c>
      <c r="E10652" s="3" t="s">
        <v>20624</v>
      </c>
      <c r="F10652" s="67" t="s">
        <v>29671</v>
      </c>
      <c r="G10652" s="67" t="s">
        <v>31957</v>
      </c>
      <c r="I10652" s="3" t="s">
        <v>6298</v>
      </c>
      <c r="J10652" s="3" t="str">
        <f>IF($B10652="SINAPI",IF(ISNUMBER(MATCH(Banco!$C10652,Analitico!$A:$A,0)),INDEX(Analitico!E:E,MATCH(Banco!$C10652,Analitico!$A:$A,0))&amp;"%",""),"")</f>
        <v/>
      </c>
      <c r="K10652" s="3" t="str">
        <f>IF($B10652="SINAPI",IF(ISNUMBER(MATCH(Banco!$C10652,Analitico!$A:$A,0)),INDEX(Analitico!F:F,MATCH(Banco!$C10652,Analitico!$A:$A,0))&amp;"%",""),"")</f>
        <v/>
      </c>
    </row>
    <row r="10653" spans="1:11" ht="33.75" x14ac:dyDescent="0.2">
      <c r="A10653" s="1" t="str">
        <f t="shared" si="167"/>
        <v>SINAPI 101277</v>
      </c>
      <c r="B10653" s="3" t="s">
        <v>21527</v>
      </c>
      <c r="C10653" s="3" t="s">
        <v>11895</v>
      </c>
      <c r="D10653" s="2" t="s">
        <v>18877</v>
      </c>
      <c r="E10653" s="3" t="s">
        <v>20624</v>
      </c>
      <c r="F10653" s="67" t="s">
        <v>39091</v>
      </c>
      <c r="G10653" s="67" t="s">
        <v>30843</v>
      </c>
      <c r="I10653" s="3" t="s">
        <v>6298</v>
      </c>
      <c r="J10653" s="3" t="str">
        <f>IF($B10653="SINAPI",IF(ISNUMBER(MATCH(Banco!$C10653,Analitico!$A:$A,0)),INDEX(Analitico!E:E,MATCH(Banco!$C10653,Analitico!$A:$A,0))&amp;"%",""),"")</f>
        <v/>
      </c>
      <c r="K10653" s="3" t="str">
        <f>IF($B10653="SINAPI",IF(ISNUMBER(MATCH(Banco!$C10653,Analitico!$A:$A,0)),INDEX(Analitico!F:F,MATCH(Banco!$C10653,Analitico!$A:$A,0))&amp;"%",""),"")</f>
        <v/>
      </c>
    </row>
    <row r="10654" spans="1:11" ht="22.5" x14ac:dyDescent="0.2">
      <c r="A10654" s="1" t="str">
        <f t="shared" si="167"/>
        <v>SINAPI 102354</v>
      </c>
      <c r="B10654" s="3" t="s">
        <v>21527</v>
      </c>
      <c r="C10654" s="3" t="s">
        <v>11896</v>
      </c>
      <c r="D10654" s="2" t="s">
        <v>18878</v>
      </c>
      <c r="E10654" s="3" t="s">
        <v>20624</v>
      </c>
      <c r="F10654" s="67" t="s">
        <v>34484</v>
      </c>
      <c r="G10654" s="67" t="s">
        <v>31038</v>
      </c>
      <c r="I10654" s="3" t="s">
        <v>6300</v>
      </c>
      <c r="J10654" s="3" t="str">
        <f>IF($B10654="SINAPI",IF(ISNUMBER(MATCH(Banco!$C10654,Analitico!$A:$A,0)),INDEX(Analitico!E:E,MATCH(Banco!$C10654,Analitico!$A:$A,0))&amp;"%",""),"")</f>
        <v/>
      </c>
      <c r="K10654" s="3" t="str">
        <f>IF($B10654="SINAPI",IF(ISNUMBER(MATCH(Banco!$C10654,Analitico!$A:$A,0)),INDEX(Analitico!F:F,MATCH(Banco!$C10654,Analitico!$A:$A,0))&amp;"%",""),"")</f>
        <v/>
      </c>
    </row>
    <row r="10655" spans="1:11" ht="22.5" x14ac:dyDescent="0.2">
      <c r="A10655" s="1" t="str">
        <f t="shared" si="167"/>
        <v>SINAPI 102355</v>
      </c>
      <c r="B10655" s="3" t="s">
        <v>21527</v>
      </c>
      <c r="C10655" s="3" t="s">
        <v>11897</v>
      </c>
      <c r="D10655" s="2" t="s">
        <v>18879</v>
      </c>
      <c r="E10655" s="3" t="s">
        <v>20624</v>
      </c>
      <c r="F10655" s="67" t="s">
        <v>40038</v>
      </c>
      <c r="G10655" s="67" t="s">
        <v>37244</v>
      </c>
      <c r="I10655" s="3" t="s">
        <v>6300</v>
      </c>
      <c r="J10655" s="3" t="str">
        <f>IF($B10655="SINAPI",IF(ISNUMBER(MATCH(Banco!$C10655,Analitico!$A:$A,0)),INDEX(Analitico!E:E,MATCH(Banco!$C10655,Analitico!$A:$A,0))&amp;"%",""),"")</f>
        <v/>
      </c>
      <c r="K10655" s="3" t="str">
        <f>IF($B10655="SINAPI",IF(ISNUMBER(MATCH(Banco!$C10655,Analitico!$A:$A,0)),INDEX(Analitico!F:F,MATCH(Banco!$C10655,Analitico!$A:$A,0))&amp;"%",""),"")</f>
        <v/>
      </c>
    </row>
    <row r="10656" spans="1:11" ht="22.5" x14ac:dyDescent="0.2">
      <c r="A10656" s="1" t="str">
        <f t="shared" si="167"/>
        <v>SINAPI 102360</v>
      </c>
      <c r="B10656" s="3" t="s">
        <v>21527</v>
      </c>
      <c r="C10656" s="3" t="s">
        <v>11898</v>
      </c>
      <c r="D10656" s="2" t="s">
        <v>18880</v>
      </c>
      <c r="E10656" s="3" t="s">
        <v>20624</v>
      </c>
      <c r="F10656" s="67" t="s">
        <v>5445</v>
      </c>
      <c r="G10656" s="67" t="s">
        <v>5788</v>
      </c>
      <c r="I10656" s="3" t="s">
        <v>41</v>
      </c>
      <c r="J10656" s="3" t="str">
        <f>IF($B10656="SINAPI",IF(ISNUMBER(MATCH(Banco!$C10656,Analitico!$A:$A,0)),INDEX(Analitico!E:E,MATCH(Banco!$C10656,Analitico!$A:$A,0))&amp;"%",""),"")</f>
        <v/>
      </c>
      <c r="K10656" s="3" t="str">
        <f>IF($B10656="SINAPI",IF(ISNUMBER(MATCH(Banco!$C10656,Analitico!$A:$A,0)),INDEX(Analitico!F:F,MATCH(Banco!$C10656,Analitico!$A:$A,0))&amp;"%",""),"")</f>
        <v/>
      </c>
    </row>
    <row r="10657" spans="1:11" ht="22.5" x14ac:dyDescent="0.2">
      <c r="A10657" s="1" t="str">
        <f t="shared" si="167"/>
        <v>SINAPI 102361</v>
      </c>
      <c r="B10657" s="3" t="s">
        <v>21527</v>
      </c>
      <c r="C10657" s="3" t="s">
        <v>11899</v>
      </c>
      <c r="D10657" s="2" t="s">
        <v>18881</v>
      </c>
      <c r="E10657" s="3" t="s">
        <v>20624</v>
      </c>
      <c r="F10657" s="67" t="s">
        <v>36836</v>
      </c>
      <c r="G10657" s="67" t="s">
        <v>29783</v>
      </c>
      <c r="I10657" s="3" t="s">
        <v>6298</v>
      </c>
      <c r="J10657" s="3" t="str">
        <f>IF($B10657="SINAPI",IF(ISNUMBER(MATCH(Banco!$C10657,Analitico!$A:$A,0)),INDEX(Analitico!E:E,MATCH(Banco!$C10657,Analitico!$A:$A,0))&amp;"%",""),"")</f>
        <v/>
      </c>
      <c r="K10657" s="3" t="str">
        <f>IF($B10657="SINAPI",IF(ISNUMBER(MATCH(Banco!$C10657,Analitico!$A:$A,0)),INDEX(Analitico!F:F,MATCH(Banco!$C10657,Analitico!$A:$A,0))&amp;"%",""),"")</f>
        <v/>
      </c>
    </row>
    <row r="10658" spans="1:11" ht="33.75" x14ac:dyDescent="0.2">
      <c r="A10658" s="1" t="str">
        <f t="shared" si="167"/>
        <v>SINAPI 90082</v>
      </c>
      <c r="B10658" s="3" t="s">
        <v>21527</v>
      </c>
      <c r="C10658" s="3" t="s">
        <v>11900</v>
      </c>
      <c r="D10658" s="2" t="s">
        <v>18882</v>
      </c>
      <c r="E10658" s="3" t="s">
        <v>20624</v>
      </c>
      <c r="F10658" s="67" t="s">
        <v>37705</v>
      </c>
      <c r="G10658" s="67" t="s">
        <v>5025</v>
      </c>
      <c r="I10658" s="3" t="s">
        <v>41</v>
      </c>
      <c r="J10658" s="3" t="str">
        <f>IF($B10658="SINAPI",IF(ISNUMBER(MATCH(Banco!$C10658,Analitico!$A:$A,0)),INDEX(Analitico!E:E,MATCH(Banco!$C10658,Analitico!$A:$A,0))&amp;"%",""),"")</f>
        <v/>
      </c>
      <c r="K10658" s="3" t="str">
        <f>IF($B10658="SINAPI",IF(ISNUMBER(MATCH(Banco!$C10658,Analitico!$A:$A,0)),INDEX(Analitico!F:F,MATCH(Banco!$C10658,Analitico!$A:$A,0))&amp;"%",""),"")</f>
        <v/>
      </c>
    </row>
    <row r="10659" spans="1:11" ht="33.75" x14ac:dyDescent="0.2">
      <c r="A10659" s="1" t="str">
        <f t="shared" ref="A10659:A10722" si="168">CONCATENAR</f>
        <v>SINAPI 90084</v>
      </c>
      <c r="B10659" s="3" t="s">
        <v>21527</v>
      </c>
      <c r="C10659" s="3" t="s">
        <v>11901</v>
      </c>
      <c r="D10659" s="2" t="s">
        <v>18883</v>
      </c>
      <c r="E10659" s="3" t="s">
        <v>20624</v>
      </c>
      <c r="F10659" s="67" t="s">
        <v>6146</v>
      </c>
      <c r="G10659" s="67" t="s">
        <v>21102</v>
      </c>
      <c r="I10659" s="3" t="s">
        <v>41</v>
      </c>
      <c r="J10659" s="3" t="str">
        <f>IF($B10659="SINAPI",IF(ISNUMBER(MATCH(Banco!$C10659,Analitico!$A:$A,0)),INDEX(Analitico!E:E,MATCH(Banco!$C10659,Analitico!$A:$A,0))&amp;"%",""),"")</f>
        <v/>
      </c>
      <c r="K10659" s="3" t="str">
        <f>IF($B10659="SINAPI",IF(ISNUMBER(MATCH(Banco!$C10659,Analitico!$A:$A,0)),INDEX(Analitico!F:F,MATCH(Banco!$C10659,Analitico!$A:$A,0))&amp;"%",""),"")</f>
        <v/>
      </c>
    </row>
    <row r="10660" spans="1:11" ht="33.75" x14ac:dyDescent="0.2">
      <c r="A10660" s="1" t="str">
        <f t="shared" si="168"/>
        <v>SINAPI 90086</v>
      </c>
      <c r="B10660" s="3" t="s">
        <v>21527</v>
      </c>
      <c r="C10660" s="3" t="s">
        <v>11902</v>
      </c>
      <c r="D10660" s="2" t="s">
        <v>18884</v>
      </c>
      <c r="E10660" s="3" t="s">
        <v>20624</v>
      </c>
      <c r="F10660" s="67" t="s">
        <v>21630</v>
      </c>
      <c r="G10660" s="67" t="s">
        <v>21575</v>
      </c>
      <c r="I10660" s="3" t="s">
        <v>41</v>
      </c>
      <c r="J10660" s="3" t="str">
        <f>IF($B10660="SINAPI",IF(ISNUMBER(MATCH(Banco!$C10660,Analitico!$A:$A,0)),INDEX(Analitico!E:E,MATCH(Banco!$C10660,Analitico!$A:$A,0))&amp;"%",""),"")</f>
        <v/>
      </c>
      <c r="K10660" s="3" t="str">
        <f>IF($B10660="SINAPI",IF(ISNUMBER(MATCH(Banco!$C10660,Analitico!$A:$A,0)),INDEX(Analitico!F:F,MATCH(Banco!$C10660,Analitico!$A:$A,0))&amp;"%",""),"")</f>
        <v/>
      </c>
    </row>
    <row r="10661" spans="1:11" ht="33.75" x14ac:dyDescent="0.2">
      <c r="A10661" s="1" t="str">
        <f t="shared" si="168"/>
        <v>SINAPI 90087</v>
      </c>
      <c r="B10661" s="3" t="s">
        <v>21527</v>
      </c>
      <c r="C10661" s="3" t="s">
        <v>11903</v>
      </c>
      <c r="D10661" s="2" t="s">
        <v>18885</v>
      </c>
      <c r="E10661" s="3" t="s">
        <v>20624</v>
      </c>
      <c r="F10661" s="67" t="s">
        <v>29449</v>
      </c>
      <c r="G10661" s="67" t="s">
        <v>21135</v>
      </c>
      <c r="I10661" s="3" t="s">
        <v>6298</v>
      </c>
      <c r="J10661" s="3" t="str">
        <f>IF($B10661="SINAPI",IF(ISNUMBER(MATCH(Banco!$C10661,Analitico!$A:$A,0)),INDEX(Analitico!E:E,MATCH(Banco!$C10661,Analitico!$A:$A,0))&amp;"%",""),"")</f>
        <v/>
      </c>
      <c r="K10661" s="3" t="str">
        <f>IF($B10661="SINAPI",IF(ISNUMBER(MATCH(Banco!$C10661,Analitico!$A:$A,0)),INDEX(Analitico!F:F,MATCH(Banco!$C10661,Analitico!$A:$A,0))&amp;"%",""),"")</f>
        <v/>
      </c>
    </row>
    <row r="10662" spans="1:11" ht="33.75" x14ac:dyDescent="0.2">
      <c r="A10662" s="1" t="str">
        <f t="shared" si="168"/>
        <v>SINAPI 90090</v>
      </c>
      <c r="B10662" s="3" t="s">
        <v>21527</v>
      </c>
      <c r="C10662" s="3" t="s">
        <v>11904</v>
      </c>
      <c r="D10662" s="2" t="s">
        <v>18886</v>
      </c>
      <c r="E10662" s="3" t="s">
        <v>20624</v>
      </c>
      <c r="F10662" s="67" t="s">
        <v>21109</v>
      </c>
      <c r="G10662" s="67" t="s">
        <v>4990</v>
      </c>
      <c r="I10662" s="3" t="s">
        <v>6298</v>
      </c>
      <c r="J10662" s="3" t="str">
        <f>IF($B10662="SINAPI",IF(ISNUMBER(MATCH(Banco!$C10662,Analitico!$A:$A,0)),INDEX(Analitico!E:E,MATCH(Banco!$C10662,Analitico!$A:$A,0))&amp;"%",""),"")</f>
        <v/>
      </c>
      <c r="K10662" s="3" t="str">
        <f>IF($B10662="SINAPI",IF(ISNUMBER(MATCH(Banco!$C10662,Analitico!$A:$A,0)),INDEX(Analitico!F:F,MATCH(Banco!$C10662,Analitico!$A:$A,0))&amp;"%",""),"")</f>
        <v/>
      </c>
    </row>
    <row r="10663" spans="1:11" ht="33.75" x14ac:dyDescent="0.2">
      <c r="A10663" s="1" t="str">
        <f t="shared" si="168"/>
        <v>SINAPI 90091</v>
      </c>
      <c r="B10663" s="3" t="s">
        <v>21527</v>
      </c>
      <c r="C10663" s="3" t="s">
        <v>11905</v>
      </c>
      <c r="D10663" s="2" t="s">
        <v>18887</v>
      </c>
      <c r="E10663" s="3" t="s">
        <v>20624</v>
      </c>
      <c r="F10663" s="67" t="s">
        <v>30086</v>
      </c>
      <c r="G10663" s="67" t="s">
        <v>21451</v>
      </c>
      <c r="I10663" s="3" t="s">
        <v>41</v>
      </c>
      <c r="J10663" s="3" t="str">
        <f>IF($B10663="SINAPI",IF(ISNUMBER(MATCH(Banco!$C10663,Analitico!$A:$A,0)),INDEX(Analitico!E:E,MATCH(Banco!$C10663,Analitico!$A:$A,0))&amp;"%",""),"")</f>
        <v/>
      </c>
      <c r="K10663" s="3" t="str">
        <f>IF($B10663="SINAPI",IF(ISNUMBER(MATCH(Banco!$C10663,Analitico!$A:$A,0)),INDEX(Analitico!F:F,MATCH(Banco!$C10663,Analitico!$A:$A,0))&amp;"%",""),"")</f>
        <v/>
      </c>
    </row>
    <row r="10664" spans="1:11" ht="33.75" x14ac:dyDescent="0.2">
      <c r="A10664" s="1" t="str">
        <f t="shared" si="168"/>
        <v>SINAPI 90092</v>
      </c>
      <c r="B10664" s="3" t="s">
        <v>21527</v>
      </c>
      <c r="C10664" s="3" t="s">
        <v>11906</v>
      </c>
      <c r="D10664" s="2" t="s">
        <v>18888</v>
      </c>
      <c r="E10664" s="3" t="s">
        <v>20624</v>
      </c>
      <c r="F10664" s="67" t="s">
        <v>4584</v>
      </c>
      <c r="G10664" s="67" t="s">
        <v>5135</v>
      </c>
      <c r="I10664" s="3" t="s">
        <v>41</v>
      </c>
      <c r="J10664" s="3" t="str">
        <f>IF($B10664="SINAPI",IF(ISNUMBER(MATCH(Banco!$C10664,Analitico!$A:$A,0)),INDEX(Analitico!E:E,MATCH(Banco!$C10664,Analitico!$A:$A,0))&amp;"%",""),"")</f>
        <v/>
      </c>
      <c r="K10664" s="3" t="str">
        <f>IF($B10664="SINAPI",IF(ISNUMBER(MATCH(Banco!$C10664,Analitico!$A:$A,0)),INDEX(Analitico!F:F,MATCH(Banco!$C10664,Analitico!$A:$A,0))&amp;"%",""),"")</f>
        <v/>
      </c>
    </row>
    <row r="10665" spans="1:11" ht="33.75" x14ac:dyDescent="0.2">
      <c r="A10665" s="1" t="str">
        <f t="shared" si="168"/>
        <v>SINAPI 90094</v>
      </c>
      <c r="B10665" s="3" t="s">
        <v>21527</v>
      </c>
      <c r="C10665" s="3" t="s">
        <v>11907</v>
      </c>
      <c r="D10665" s="2" t="s">
        <v>18889</v>
      </c>
      <c r="E10665" s="3" t="s">
        <v>20624</v>
      </c>
      <c r="F10665" s="67" t="s">
        <v>5847</v>
      </c>
      <c r="G10665" s="67" t="s">
        <v>5720</v>
      </c>
      <c r="I10665" s="3" t="s">
        <v>41</v>
      </c>
      <c r="J10665" s="3" t="str">
        <f>IF($B10665="SINAPI",IF(ISNUMBER(MATCH(Banco!$C10665,Analitico!$A:$A,0)),INDEX(Analitico!E:E,MATCH(Banco!$C10665,Analitico!$A:$A,0))&amp;"%",""),"")</f>
        <v/>
      </c>
      <c r="K10665" s="3" t="str">
        <f>IF($B10665="SINAPI",IF(ISNUMBER(MATCH(Banco!$C10665,Analitico!$A:$A,0)),INDEX(Analitico!F:F,MATCH(Banco!$C10665,Analitico!$A:$A,0))&amp;"%",""),"")</f>
        <v/>
      </c>
    </row>
    <row r="10666" spans="1:11" ht="33.75" x14ac:dyDescent="0.2">
      <c r="A10666" s="1" t="str">
        <f t="shared" si="168"/>
        <v>SINAPI 90095</v>
      </c>
      <c r="B10666" s="3" t="s">
        <v>21527</v>
      </c>
      <c r="C10666" s="3" t="s">
        <v>11908</v>
      </c>
      <c r="D10666" s="2" t="s">
        <v>18890</v>
      </c>
      <c r="E10666" s="3" t="s">
        <v>20624</v>
      </c>
      <c r="F10666" s="67" t="s">
        <v>29778</v>
      </c>
      <c r="G10666" s="67" t="s">
        <v>21192</v>
      </c>
      <c r="I10666" s="3" t="s">
        <v>6298</v>
      </c>
      <c r="J10666" s="3" t="str">
        <f>IF($B10666="SINAPI",IF(ISNUMBER(MATCH(Banco!$C10666,Analitico!$A:$A,0)),INDEX(Analitico!E:E,MATCH(Banco!$C10666,Analitico!$A:$A,0))&amp;"%",""),"")</f>
        <v/>
      </c>
      <c r="K10666" s="3" t="str">
        <f>IF($B10666="SINAPI",IF(ISNUMBER(MATCH(Banco!$C10666,Analitico!$A:$A,0)),INDEX(Analitico!F:F,MATCH(Banco!$C10666,Analitico!$A:$A,0))&amp;"%",""),"")</f>
        <v/>
      </c>
    </row>
    <row r="10667" spans="1:11" ht="33.75" x14ac:dyDescent="0.2">
      <c r="A10667" s="1" t="str">
        <f t="shared" si="168"/>
        <v>SINAPI 90098</v>
      </c>
      <c r="B10667" s="3" t="s">
        <v>21527</v>
      </c>
      <c r="C10667" s="3" t="s">
        <v>11909</v>
      </c>
      <c r="D10667" s="2" t="s">
        <v>18891</v>
      </c>
      <c r="E10667" s="3" t="s">
        <v>20624</v>
      </c>
      <c r="F10667" s="67" t="s">
        <v>20796</v>
      </c>
      <c r="G10667" s="67" t="s">
        <v>4843</v>
      </c>
      <c r="I10667" s="3" t="s">
        <v>6298</v>
      </c>
      <c r="J10667" s="3" t="str">
        <f>IF($B10667="SINAPI",IF(ISNUMBER(MATCH(Banco!$C10667,Analitico!$A:$A,0)),INDEX(Analitico!E:E,MATCH(Banco!$C10667,Analitico!$A:$A,0))&amp;"%",""),"")</f>
        <v/>
      </c>
      <c r="K10667" s="3" t="str">
        <f>IF($B10667="SINAPI",IF(ISNUMBER(MATCH(Banco!$C10667,Analitico!$A:$A,0)),INDEX(Analitico!F:F,MATCH(Banco!$C10667,Analitico!$A:$A,0))&amp;"%",""),"")</f>
        <v/>
      </c>
    </row>
    <row r="10668" spans="1:11" ht="33.75" x14ac:dyDescent="0.2">
      <c r="A10668" s="1" t="str">
        <f t="shared" si="168"/>
        <v>SINAPI 90099</v>
      </c>
      <c r="B10668" s="3" t="s">
        <v>21527</v>
      </c>
      <c r="C10668" s="3" t="s">
        <v>11910</v>
      </c>
      <c r="D10668" s="2" t="s">
        <v>18892</v>
      </c>
      <c r="E10668" s="3" t="s">
        <v>20624</v>
      </c>
      <c r="F10668" s="67" t="s">
        <v>4542</v>
      </c>
      <c r="G10668" s="67" t="s">
        <v>20826</v>
      </c>
      <c r="I10668" s="3" t="s">
        <v>6298</v>
      </c>
      <c r="J10668" s="3" t="str">
        <f>IF($B10668="SINAPI",IF(ISNUMBER(MATCH(Banco!$C10668,Analitico!$A:$A,0)),INDEX(Analitico!E:E,MATCH(Banco!$C10668,Analitico!$A:$A,0))&amp;"%",""),"")</f>
        <v/>
      </c>
      <c r="K10668" s="3" t="str">
        <f>IF($B10668="SINAPI",IF(ISNUMBER(MATCH(Banco!$C10668,Analitico!$A:$A,0)),INDEX(Analitico!F:F,MATCH(Banco!$C10668,Analitico!$A:$A,0))&amp;"%",""),"")</f>
        <v/>
      </c>
    </row>
    <row r="10669" spans="1:11" ht="33.75" x14ac:dyDescent="0.2">
      <c r="A10669" s="1" t="str">
        <f t="shared" si="168"/>
        <v>SINAPI 90100</v>
      </c>
      <c r="B10669" s="3" t="s">
        <v>21527</v>
      </c>
      <c r="C10669" s="3" t="s">
        <v>11911</v>
      </c>
      <c r="D10669" s="2" t="s">
        <v>18893</v>
      </c>
      <c r="E10669" s="3" t="s">
        <v>20624</v>
      </c>
      <c r="F10669" s="67" t="s">
        <v>20921</v>
      </c>
      <c r="G10669" s="67" t="s">
        <v>20824</v>
      </c>
      <c r="I10669" s="3" t="s">
        <v>6298</v>
      </c>
      <c r="J10669" s="3" t="str">
        <f>IF($B10669="SINAPI",IF(ISNUMBER(MATCH(Banco!$C10669,Analitico!$A:$A,0)),INDEX(Analitico!E:E,MATCH(Banco!$C10669,Analitico!$A:$A,0))&amp;"%",""),"")</f>
        <v/>
      </c>
      <c r="K10669" s="3" t="str">
        <f>IF($B10669="SINAPI",IF(ISNUMBER(MATCH(Banco!$C10669,Analitico!$A:$A,0)),INDEX(Analitico!F:F,MATCH(Banco!$C10669,Analitico!$A:$A,0))&amp;"%",""),"")</f>
        <v/>
      </c>
    </row>
    <row r="10670" spans="1:11" ht="33.75" x14ac:dyDescent="0.2">
      <c r="A10670" s="1" t="str">
        <f t="shared" si="168"/>
        <v>SINAPI 90101</v>
      </c>
      <c r="B10670" s="3" t="s">
        <v>21527</v>
      </c>
      <c r="C10670" s="3" t="s">
        <v>11912</v>
      </c>
      <c r="D10670" s="2" t="s">
        <v>18894</v>
      </c>
      <c r="E10670" s="3" t="s">
        <v>20624</v>
      </c>
      <c r="F10670" s="67" t="s">
        <v>5820</v>
      </c>
      <c r="G10670" s="67" t="s">
        <v>21811</v>
      </c>
      <c r="I10670" s="3" t="s">
        <v>6298</v>
      </c>
      <c r="J10670" s="3" t="str">
        <f>IF($B10670="SINAPI",IF(ISNUMBER(MATCH(Banco!$C10670,Analitico!$A:$A,0)),INDEX(Analitico!E:E,MATCH(Banco!$C10670,Analitico!$A:$A,0))&amp;"%",""),"")</f>
        <v/>
      </c>
      <c r="K10670" s="3" t="str">
        <f>IF($B10670="SINAPI",IF(ISNUMBER(MATCH(Banco!$C10670,Analitico!$A:$A,0)),INDEX(Analitico!F:F,MATCH(Banco!$C10670,Analitico!$A:$A,0))&amp;"%",""),"")</f>
        <v/>
      </c>
    </row>
    <row r="10671" spans="1:11" ht="33.75" x14ac:dyDescent="0.2">
      <c r="A10671" s="1" t="str">
        <f t="shared" si="168"/>
        <v>SINAPI 90102</v>
      </c>
      <c r="B10671" s="3" t="s">
        <v>21527</v>
      </c>
      <c r="C10671" s="3" t="s">
        <v>11913</v>
      </c>
      <c r="D10671" s="2" t="s">
        <v>18895</v>
      </c>
      <c r="E10671" s="3" t="s">
        <v>20624</v>
      </c>
      <c r="F10671" s="67" t="s">
        <v>21846</v>
      </c>
      <c r="G10671" s="67" t="s">
        <v>21606</v>
      </c>
      <c r="I10671" s="3" t="s">
        <v>6298</v>
      </c>
      <c r="J10671" s="3" t="str">
        <f>IF($B10671="SINAPI",IF(ISNUMBER(MATCH(Banco!$C10671,Analitico!$A:$A,0)),INDEX(Analitico!E:E,MATCH(Banco!$C10671,Analitico!$A:$A,0))&amp;"%",""),"")</f>
        <v/>
      </c>
      <c r="K10671" s="3" t="str">
        <f>IF($B10671="SINAPI",IF(ISNUMBER(MATCH(Banco!$C10671,Analitico!$A:$A,0)),INDEX(Analitico!F:F,MATCH(Banco!$C10671,Analitico!$A:$A,0))&amp;"%",""),"")</f>
        <v/>
      </c>
    </row>
    <row r="10672" spans="1:11" ht="33.75" x14ac:dyDescent="0.2">
      <c r="A10672" s="1" t="str">
        <f t="shared" si="168"/>
        <v>SINAPI 90105</v>
      </c>
      <c r="B10672" s="3" t="s">
        <v>21527</v>
      </c>
      <c r="C10672" s="3" t="s">
        <v>11914</v>
      </c>
      <c r="D10672" s="2" t="s">
        <v>18896</v>
      </c>
      <c r="E10672" s="3" t="s">
        <v>20624</v>
      </c>
      <c r="F10672" s="67" t="s">
        <v>6250</v>
      </c>
      <c r="G10672" s="67" t="s">
        <v>5511</v>
      </c>
      <c r="I10672" s="3" t="s">
        <v>6298</v>
      </c>
      <c r="J10672" s="3" t="str">
        <f>IF($B10672="SINAPI",IF(ISNUMBER(MATCH(Banco!$C10672,Analitico!$A:$A,0)),INDEX(Analitico!E:E,MATCH(Banco!$C10672,Analitico!$A:$A,0))&amp;"%",""),"")</f>
        <v/>
      </c>
      <c r="K10672" s="3" t="str">
        <f>IF($B10672="SINAPI",IF(ISNUMBER(MATCH(Banco!$C10672,Analitico!$A:$A,0)),INDEX(Analitico!F:F,MATCH(Banco!$C10672,Analitico!$A:$A,0))&amp;"%",""),"")</f>
        <v/>
      </c>
    </row>
    <row r="10673" spans="1:11" ht="33.75" x14ac:dyDescent="0.2">
      <c r="A10673" s="1" t="str">
        <f t="shared" si="168"/>
        <v>SINAPI 90106</v>
      </c>
      <c r="B10673" s="3" t="s">
        <v>21527</v>
      </c>
      <c r="C10673" s="3" t="s">
        <v>11915</v>
      </c>
      <c r="D10673" s="2" t="s">
        <v>18897</v>
      </c>
      <c r="E10673" s="3" t="s">
        <v>20624</v>
      </c>
      <c r="F10673" s="67" t="s">
        <v>30946</v>
      </c>
      <c r="G10673" s="67" t="s">
        <v>5704</v>
      </c>
      <c r="I10673" s="3" t="s">
        <v>6298</v>
      </c>
      <c r="J10673" s="3" t="str">
        <f>IF($B10673="SINAPI",IF(ISNUMBER(MATCH(Banco!$C10673,Analitico!$A:$A,0)),INDEX(Analitico!E:E,MATCH(Banco!$C10673,Analitico!$A:$A,0))&amp;"%",""),"")</f>
        <v/>
      </c>
      <c r="K10673" s="3" t="str">
        <f>IF($B10673="SINAPI",IF(ISNUMBER(MATCH(Banco!$C10673,Analitico!$A:$A,0)),INDEX(Analitico!F:F,MATCH(Banco!$C10673,Analitico!$A:$A,0))&amp;"%",""),"")</f>
        <v/>
      </c>
    </row>
    <row r="10674" spans="1:11" ht="33.75" x14ac:dyDescent="0.2">
      <c r="A10674" s="1" t="str">
        <f t="shared" si="168"/>
        <v>SINAPI 90107</v>
      </c>
      <c r="B10674" s="3" t="s">
        <v>21527</v>
      </c>
      <c r="C10674" s="3" t="s">
        <v>11916</v>
      </c>
      <c r="D10674" s="2" t="s">
        <v>18898</v>
      </c>
      <c r="E10674" s="3" t="s">
        <v>20624</v>
      </c>
      <c r="F10674" s="67" t="s">
        <v>6285</v>
      </c>
      <c r="G10674" s="67" t="s">
        <v>4475</v>
      </c>
      <c r="I10674" s="3" t="s">
        <v>6298</v>
      </c>
      <c r="J10674" s="3" t="str">
        <f>IF($B10674="SINAPI",IF(ISNUMBER(MATCH(Banco!$C10674,Analitico!$A:$A,0)),INDEX(Analitico!E:E,MATCH(Banco!$C10674,Analitico!$A:$A,0))&amp;"%",""),"")</f>
        <v/>
      </c>
      <c r="K10674" s="3" t="str">
        <f>IF($B10674="SINAPI",IF(ISNUMBER(MATCH(Banco!$C10674,Analitico!$A:$A,0)),INDEX(Analitico!F:F,MATCH(Banco!$C10674,Analitico!$A:$A,0))&amp;"%",""),"")</f>
        <v/>
      </c>
    </row>
    <row r="10675" spans="1:11" ht="33.75" x14ac:dyDescent="0.2">
      <c r="A10675" s="1" t="str">
        <f t="shared" si="168"/>
        <v>SINAPI 90108</v>
      </c>
      <c r="B10675" s="3" t="s">
        <v>21527</v>
      </c>
      <c r="C10675" s="3" t="s">
        <v>11917</v>
      </c>
      <c r="D10675" s="2" t="s">
        <v>18899</v>
      </c>
      <c r="E10675" s="3" t="s">
        <v>20624</v>
      </c>
      <c r="F10675" s="67" t="s">
        <v>34374</v>
      </c>
      <c r="G10675" s="67" t="s">
        <v>32086</v>
      </c>
      <c r="I10675" s="3" t="s">
        <v>6298</v>
      </c>
      <c r="J10675" s="3" t="str">
        <f>IF($B10675="SINAPI",IF(ISNUMBER(MATCH(Banco!$C10675,Analitico!$A:$A,0)),INDEX(Analitico!E:E,MATCH(Banco!$C10675,Analitico!$A:$A,0))&amp;"%",""),"")</f>
        <v/>
      </c>
      <c r="K10675" s="3" t="str">
        <f>IF($B10675="SINAPI",IF(ISNUMBER(MATCH(Banco!$C10675,Analitico!$A:$A,0)),INDEX(Analitico!F:F,MATCH(Banco!$C10675,Analitico!$A:$A,0))&amp;"%",""),"")</f>
        <v/>
      </c>
    </row>
    <row r="10676" spans="1:11" x14ac:dyDescent="0.2">
      <c r="A10676" s="1" t="str">
        <f t="shared" si="168"/>
        <v>SINAPI 93358</v>
      </c>
      <c r="B10676" s="3" t="s">
        <v>21527</v>
      </c>
      <c r="C10676" s="3" t="s">
        <v>11918</v>
      </c>
      <c r="D10676" s="2" t="s">
        <v>18900</v>
      </c>
      <c r="E10676" s="3" t="s">
        <v>20624</v>
      </c>
      <c r="F10676" s="67" t="s">
        <v>29998</v>
      </c>
      <c r="G10676" s="67" t="s">
        <v>29747</v>
      </c>
      <c r="I10676" s="3" t="s">
        <v>41</v>
      </c>
      <c r="J10676" s="3" t="str">
        <f>IF($B10676="SINAPI",IF(ISNUMBER(MATCH(Banco!$C10676,Analitico!$A:$A,0)),INDEX(Analitico!E:E,MATCH(Banco!$C10676,Analitico!$A:$A,0))&amp;"%",""),"")</f>
        <v/>
      </c>
      <c r="K10676" s="3" t="str">
        <f>IF($B10676="SINAPI",IF(ISNUMBER(MATCH(Banco!$C10676,Analitico!$A:$A,0)),INDEX(Analitico!F:F,MATCH(Banco!$C10676,Analitico!$A:$A,0))&amp;"%",""),"")</f>
        <v/>
      </c>
    </row>
    <row r="10677" spans="1:11" ht="33.75" x14ac:dyDescent="0.2">
      <c r="A10677" s="1" t="str">
        <f t="shared" si="168"/>
        <v>SINAPI 102276</v>
      </c>
      <c r="B10677" s="3" t="s">
        <v>21527</v>
      </c>
      <c r="C10677" s="3" t="s">
        <v>11919</v>
      </c>
      <c r="D10677" s="2" t="s">
        <v>18901</v>
      </c>
      <c r="E10677" s="3" t="s">
        <v>20624</v>
      </c>
      <c r="F10677" s="67" t="s">
        <v>20980</v>
      </c>
      <c r="G10677" s="67" t="s">
        <v>20898</v>
      </c>
      <c r="I10677" s="3" t="s">
        <v>41</v>
      </c>
      <c r="J10677" s="3" t="str">
        <f>IF($B10677="SINAPI",IF(ISNUMBER(MATCH(Banco!$C10677,Analitico!$A:$A,0)),INDEX(Analitico!E:E,MATCH(Banco!$C10677,Analitico!$A:$A,0))&amp;"%",""),"")</f>
        <v/>
      </c>
      <c r="K10677" s="3" t="str">
        <f>IF($B10677="SINAPI",IF(ISNUMBER(MATCH(Banco!$C10677,Analitico!$A:$A,0)),INDEX(Analitico!F:F,MATCH(Banco!$C10677,Analitico!$A:$A,0))&amp;"%",""),"")</f>
        <v/>
      </c>
    </row>
    <row r="10678" spans="1:11" ht="33.75" x14ac:dyDescent="0.2">
      <c r="A10678" s="1" t="str">
        <f t="shared" si="168"/>
        <v>SINAPI 102277</v>
      </c>
      <c r="B10678" s="3" t="s">
        <v>21527</v>
      </c>
      <c r="C10678" s="3" t="s">
        <v>11920</v>
      </c>
      <c r="D10678" s="2" t="s">
        <v>18902</v>
      </c>
      <c r="E10678" s="3" t="s">
        <v>20624</v>
      </c>
      <c r="F10678" s="67" t="s">
        <v>4959</v>
      </c>
      <c r="G10678" s="67" t="s">
        <v>4906</v>
      </c>
      <c r="I10678" s="3" t="s">
        <v>41</v>
      </c>
      <c r="J10678" s="3" t="str">
        <f>IF($B10678="SINAPI",IF(ISNUMBER(MATCH(Banco!$C10678,Analitico!$A:$A,0)),INDEX(Analitico!E:E,MATCH(Banco!$C10678,Analitico!$A:$A,0))&amp;"%",""),"")</f>
        <v/>
      </c>
      <c r="K10678" s="3" t="str">
        <f>IF($B10678="SINAPI",IF(ISNUMBER(MATCH(Banco!$C10678,Analitico!$A:$A,0)),INDEX(Analitico!F:F,MATCH(Banco!$C10678,Analitico!$A:$A,0))&amp;"%",""),"")</f>
        <v/>
      </c>
    </row>
    <row r="10679" spans="1:11" ht="33.75" x14ac:dyDescent="0.2">
      <c r="A10679" s="1" t="str">
        <f t="shared" si="168"/>
        <v>SINAPI 102278</v>
      </c>
      <c r="B10679" s="3" t="s">
        <v>21527</v>
      </c>
      <c r="C10679" s="3" t="s">
        <v>11921</v>
      </c>
      <c r="D10679" s="2" t="s">
        <v>18903</v>
      </c>
      <c r="E10679" s="3" t="s">
        <v>20624</v>
      </c>
      <c r="F10679" s="67" t="s">
        <v>5633</v>
      </c>
      <c r="G10679" s="67" t="s">
        <v>20671</v>
      </c>
      <c r="I10679" s="3" t="s">
        <v>6298</v>
      </c>
      <c r="J10679" s="3" t="str">
        <f>IF($B10679="SINAPI",IF(ISNUMBER(MATCH(Banco!$C10679,Analitico!$A:$A,0)),INDEX(Analitico!E:E,MATCH(Banco!$C10679,Analitico!$A:$A,0))&amp;"%",""),"")</f>
        <v/>
      </c>
      <c r="K10679" s="3" t="str">
        <f>IF($B10679="SINAPI",IF(ISNUMBER(MATCH(Banco!$C10679,Analitico!$A:$A,0)),INDEX(Analitico!F:F,MATCH(Banco!$C10679,Analitico!$A:$A,0))&amp;"%",""),"")</f>
        <v/>
      </c>
    </row>
    <row r="10680" spans="1:11" ht="33.75" x14ac:dyDescent="0.2">
      <c r="A10680" s="1" t="str">
        <f t="shared" si="168"/>
        <v>SINAPI 102279</v>
      </c>
      <c r="B10680" s="3" t="s">
        <v>21527</v>
      </c>
      <c r="C10680" s="3" t="s">
        <v>11922</v>
      </c>
      <c r="D10680" s="2" t="s">
        <v>18904</v>
      </c>
      <c r="E10680" s="3" t="s">
        <v>20624</v>
      </c>
      <c r="F10680" s="67" t="s">
        <v>4788</v>
      </c>
      <c r="G10680" s="67" t="s">
        <v>33149</v>
      </c>
      <c r="I10680" s="3" t="s">
        <v>41</v>
      </c>
      <c r="J10680" s="3" t="str">
        <f>IF($B10680="SINAPI",IF(ISNUMBER(MATCH(Banco!$C10680,Analitico!$A:$A,0)),INDEX(Analitico!E:E,MATCH(Banco!$C10680,Analitico!$A:$A,0))&amp;"%",""),"")</f>
        <v/>
      </c>
      <c r="K10680" s="3" t="str">
        <f>IF($B10680="SINAPI",IF(ISNUMBER(MATCH(Banco!$C10680,Analitico!$A:$A,0)),INDEX(Analitico!F:F,MATCH(Banco!$C10680,Analitico!$A:$A,0))&amp;"%",""),"")</f>
        <v/>
      </c>
    </row>
    <row r="10681" spans="1:11" ht="33.75" x14ac:dyDescent="0.2">
      <c r="A10681" s="1" t="str">
        <f t="shared" si="168"/>
        <v>SINAPI 102280</v>
      </c>
      <c r="B10681" s="3" t="s">
        <v>21527</v>
      </c>
      <c r="C10681" s="3" t="s">
        <v>11923</v>
      </c>
      <c r="D10681" s="2" t="s">
        <v>18905</v>
      </c>
      <c r="E10681" s="3" t="s">
        <v>20624</v>
      </c>
      <c r="F10681" s="67" t="s">
        <v>21424</v>
      </c>
      <c r="G10681" s="67" t="s">
        <v>31920</v>
      </c>
      <c r="I10681" s="3" t="s">
        <v>41</v>
      </c>
      <c r="J10681" s="3" t="str">
        <f>IF($B10681="SINAPI",IF(ISNUMBER(MATCH(Banco!$C10681,Analitico!$A:$A,0)),INDEX(Analitico!E:E,MATCH(Banco!$C10681,Analitico!$A:$A,0))&amp;"%",""),"")</f>
        <v/>
      </c>
      <c r="K10681" s="3" t="str">
        <f>IF($B10681="SINAPI",IF(ISNUMBER(MATCH(Banco!$C10681,Analitico!$A:$A,0)),INDEX(Analitico!F:F,MATCH(Banco!$C10681,Analitico!$A:$A,0))&amp;"%",""),"")</f>
        <v/>
      </c>
    </row>
    <row r="10682" spans="1:11" ht="33.75" x14ac:dyDescent="0.2">
      <c r="A10682" s="1" t="str">
        <f t="shared" si="168"/>
        <v>SINAPI 102281</v>
      </c>
      <c r="B10682" s="3" t="s">
        <v>21527</v>
      </c>
      <c r="C10682" s="3" t="s">
        <v>11924</v>
      </c>
      <c r="D10682" s="2" t="s">
        <v>18906</v>
      </c>
      <c r="E10682" s="3" t="s">
        <v>20624</v>
      </c>
      <c r="F10682" s="67" t="s">
        <v>20729</v>
      </c>
      <c r="G10682" s="67" t="s">
        <v>33771</v>
      </c>
      <c r="I10682" s="3" t="s">
        <v>6298</v>
      </c>
      <c r="J10682" s="3" t="str">
        <f>IF($B10682="SINAPI",IF(ISNUMBER(MATCH(Banco!$C10682,Analitico!$A:$A,0)),INDEX(Analitico!E:E,MATCH(Banco!$C10682,Analitico!$A:$A,0))&amp;"%",""),"")</f>
        <v/>
      </c>
      <c r="K10682" s="3" t="str">
        <f>IF($B10682="SINAPI",IF(ISNUMBER(MATCH(Banco!$C10682,Analitico!$A:$A,0)),INDEX(Analitico!F:F,MATCH(Banco!$C10682,Analitico!$A:$A,0))&amp;"%",""),"")</f>
        <v/>
      </c>
    </row>
    <row r="10683" spans="1:11" ht="33.75" x14ac:dyDescent="0.2">
      <c r="A10683" s="1" t="str">
        <f t="shared" si="168"/>
        <v>SINAPI 102282</v>
      </c>
      <c r="B10683" s="3" t="s">
        <v>21527</v>
      </c>
      <c r="C10683" s="3" t="s">
        <v>11925</v>
      </c>
      <c r="D10683" s="2" t="s">
        <v>18907</v>
      </c>
      <c r="E10683" s="3" t="s">
        <v>20624</v>
      </c>
      <c r="F10683" s="67" t="s">
        <v>20751</v>
      </c>
      <c r="G10683" s="67" t="s">
        <v>20912</v>
      </c>
      <c r="I10683" s="3" t="s">
        <v>41</v>
      </c>
      <c r="J10683" s="3" t="str">
        <f>IF($B10683="SINAPI",IF(ISNUMBER(MATCH(Banco!$C10683,Analitico!$A:$A,0)),INDEX(Analitico!E:E,MATCH(Banco!$C10683,Analitico!$A:$A,0))&amp;"%",""),"")</f>
        <v/>
      </c>
      <c r="K10683" s="3" t="str">
        <f>IF($B10683="SINAPI",IF(ISNUMBER(MATCH(Banco!$C10683,Analitico!$A:$A,0)),INDEX(Analitico!F:F,MATCH(Banco!$C10683,Analitico!$A:$A,0))&amp;"%",""),"")</f>
        <v/>
      </c>
    </row>
    <row r="10684" spans="1:11" ht="33.75" x14ac:dyDescent="0.2">
      <c r="A10684" s="1" t="str">
        <f t="shared" si="168"/>
        <v>SINAPI 102283</v>
      </c>
      <c r="B10684" s="3" t="s">
        <v>21527</v>
      </c>
      <c r="C10684" s="3" t="s">
        <v>11926</v>
      </c>
      <c r="D10684" s="2" t="s">
        <v>18908</v>
      </c>
      <c r="E10684" s="3" t="s">
        <v>20624</v>
      </c>
      <c r="F10684" s="67" t="s">
        <v>21202</v>
      </c>
      <c r="G10684" s="67" t="s">
        <v>29641</v>
      </c>
      <c r="I10684" s="3" t="s">
        <v>41</v>
      </c>
      <c r="J10684" s="3" t="str">
        <f>IF($B10684="SINAPI",IF(ISNUMBER(MATCH(Banco!$C10684,Analitico!$A:$A,0)),INDEX(Analitico!E:E,MATCH(Banco!$C10684,Analitico!$A:$A,0))&amp;"%",""),"")</f>
        <v/>
      </c>
      <c r="K10684" s="3" t="str">
        <f>IF($B10684="SINAPI",IF(ISNUMBER(MATCH(Banco!$C10684,Analitico!$A:$A,0)),INDEX(Analitico!F:F,MATCH(Banco!$C10684,Analitico!$A:$A,0))&amp;"%",""),"")</f>
        <v/>
      </c>
    </row>
    <row r="10685" spans="1:11" ht="33.75" x14ac:dyDescent="0.2">
      <c r="A10685" s="1" t="str">
        <f t="shared" si="168"/>
        <v>SINAPI 102284</v>
      </c>
      <c r="B10685" s="3" t="s">
        <v>21527</v>
      </c>
      <c r="C10685" s="3" t="s">
        <v>11927</v>
      </c>
      <c r="D10685" s="2" t="s">
        <v>18909</v>
      </c>
      <c r="E10685" s="3" t="s">
        <v>20624</v>
      </c>
      <c r="F10685" s="67" t="s">
        <v>6099</v>
      </c>
      <c r="G10685" s="67" t="s">
        <v>5698</v>
      </c>
      <c r="I10685" s="3" t="s">
        <v>41</v>
      </c>
      <c r="J10685" s="3" t="str">
        <f>IF($B10685="SINAPI",IF(ISNUMBER(MATCH(Banco!$C10685,Analitico!$A:$A,0)),INDEX(Analitico!E:E,MATCH(Banco!$C10685,Analitico!$A:$A,0))&amp;"%",""),"")</f>
        <v/>
      </c>
      <c r="K10685" s="3" t="str">
        <f>IF($B10685="SINAPI",IF(ISNUMBER(MATCH(Banco!$C10685,Analitico!$A:$A,0)),INDEX(Analitico!F:F,MATCH(Banco!$C10685,Analitico!$A:$A,0))&amp;"%",""),"")</f>
        <v/>
      </c>
    </row>
    <row r="10686" spans="1:11" ht="33.75" x14ac:dyDescent="0.2">
      <c r="A10686" s="1" t="str">
        <f t="shared" si="168"/>
        <v>SINAPI 102285</v>
      </c>
      <c r="B10686" s="3" t="s">
        <v>21527</v>
      </c>
      <c r="C10686" s="3" t="s">
        <v>11928</v>
      </c>
      <c r="D10686" s="2" t="s">
        <v>18910</v>
      </c>
      <c r="E10686" s="3" t="s">
        <v>20624</v>
      </c>
      <c r="F10686" s="67" t="s">
        <v>21156</v>
      </c>
      <c r="G10686" s="67" t="s">
        <v>5295</v>
      </c>
      <c r="I10686" s="3" t="s">
        <v>41</v>
      </c>
      <c r="J10686" s="3" t="str">
        <f>IF($B10686="SINAPI",IF(ISNUMBER(MATCH(Banco!$C10686,Analitico!$A:$A,0)),INDEX(Analitico!E:E,MATCH(Banco!$C10686,Analitico!$A:$A,0))&amp;"%",""),"")</f>
        <v/>
      </c>
      <c r="K10686" s="3" t="str">
        <f>IF($B10686="SINAPI",IF(ISNUMBER(MATCH(Banco!$C10686,Analitico!$A:$A,0)),INDEX(Analitico!F:F,MATCH(Banco!$C10686,Analitico!$A:$A,0))&amp;"%",""),"")</f>
        <v/>
      </c>
    </row>
    <row r="10687" spans="1:11" ht="33.75" x14ac:dyDescent="0.2">
      <c r="A10687" s="1" t="str">
        <f t="shared" si="168"/>
        <v>SINAPI 102286</v>
      </c>
      <c r="B10687" s="3" t="s">
        <v>21527</v>
      </c>
      <c r="C10687" s="3" t="s">
        <v>11929</v>
      </c>
      <c r="D10687" s="2" t="s">
        <v>18911</v>
      </c>
      <c r="E10687" s="3" t="s">
        <v>20624</v>
      </c>
      <c r="F10687" s="67" t="s">
        <v>21308</v>
      </c>
      <c r="G10687" s="67" t="s">
        <v>5692</v>
      </c>
      <c r="I10687" s="3" t="s">
        <v>41</v>
      </c>
      <c r="J10687" s="3" t="str">
        <f>IF($B10687="SINAPI",IF(ISNUMBER(MATCH(Banco!$C10687,Analitico!$A:$A,0)),INDEX(Analitico!E:E,MATCH(Banco!$C10687,Analitico!$A:$A,0))&amp;"%",""),"")</f>
        <v/>
      </c>
      <c r="K10687" s="3" t="str">
        <f>IF($B10687="SINAPI",IF(ISNUMBER(MATCH(Banco!$C10687,Analitico!$A:$A,0)),INDEX(Analitico!F:F,MATCH(Banco!$C10687,Analitico!$A:$A,0))&amp;"%",""),"")</f>
        <v/>
      </c>
    </row>
    <row r="10688" spans="1:11" ht="33.75" x14ac:dyDescent="0.2">
      <c r="A10688" s="1" t="str">
        <f t="shared" si="168"/>
        <v>SINAPI 102287</v>
      </c>
      <c r="B10688" s="3" t="s">
        <v>21527</v>
      </c>
      <c r="C10688" s="3" t="s">
        <v>11930</v>
      </c>
      <c r="D10688" s="2" t="s">
        <v>18912</v>
      </c>
      <c r="E10688" s="3" t="s">
        <v>20624</v>
      </c>
      <c r="F10688" s="67" t="s">
        <v>5659</v>
      </c>
      <c r="G10688" s="67" t="s">
        <v>29692</v>
      </c>
      <c r="I10688" s="3" t="s">
        <v>6298</v>
      </c>
      <c r="J10688" s="3" t="str">
        <f>IF($B10688="SINAPI",IF(ISNUMBER(MATCH(Banco!$C10688,Analitico!$A:$A,0)),INDEX(Analitico!E:E,MATCH(Banco!$C10688,Analitico!$A:$A,0))&amp;"%",""),"")</f>
        <v/>
      </c>
      <c r="K10688" s="3" t="str">
        <f>IF($B10688="SINAPI",IF(ISNUMBER(MATCH(Banco!$C10688,Analitico!$A:$A,0)),INDEX(Analitico!F:F,MATCH(Banco!$C10688,Analitico!$A:$A,0))&amp;"%",""),"")</f>
        <v/>
      </c>
    </row>
    <row r="10689" spans="1:11" ht="33.75" x14ac:dyDescent="0.2">
      <c r="A10689" s="1" t="str">
        <f t="shared" si="168"/>
        <v>SINAPI 102288</v>
      </c>
      <c r="B10689" s="3" t="s">
        <v>21527</v>
      </c>
      <c r="C10689" s="3" t="s">
        <v>11931</v>
      </c>
      <c r="D10689" s="2" t="s">
        <v>18913</v>
      </c>
      <c r="E10689" s="3" t="s">
        <v>20624</v>
      </c>
      <c r="F10689" s="67" t="s">
        <v>34272</v>
      </c>
      <c r="G10689" s="67" t="s">
        <v>5274</v>
      </c>
      <c r="I10689" s="3" t="s">
        <v>6298</v>
      </c>
      <c r="J10689" s="3" t="str">
        <f>IF($B10689="SINAPI",IF(ISNUMBER(MATCH(Banco!$C10689,Analitico!$A:$A,0)),INDEX(Analitico!E:E,MATCH(Banco!$C10689,Analitico!$A:$A,0))&amp;"%",""),"")</f>
        <v/>
      </c>
      <c r="K10689" s="3" t="str">
        <f>IF($B10689="SINAPI",IF(ISNUMBER(MATCH(Banco!$C10689,Analitico!$A:$A,0)),INDEX(Analitico!F:F,MATCH(Banco!$C10689,Analitico!$A:$A,0))&amp;"%",""),"")</f>
        <v/>
      </c>
    </row>
    <row r="10690" spans="1:11" ht="33.75" x14ac:dyDescent="0.2">
      <c r="A10690" s="1" t="str">
        <f t="shared" si="168"/>
        <v>SINAPI 102289</v>
      </c>
      <c r="B10690" s="3" t="s">
        <v>21527</v>
      </c>
      <c r="C10690" s="3" t="s">
        <v>11932</v>
      </c>
      <c r="D10690" s="2" t="s">
        <v>18914</v>
      </c>
      <c r="E10690" s="3" t="s">
        <v>20624</v>
      </c>
      <c r="F10690" s="67" t="s">
        <v>29696</v>
      </c>
      <c r="G10690" s="67" t="s">
        <v>30880</v>
      </c>
      <c r="I10690" s="3" t="s">
        <v>6298</v>
      </c>
      <c r="J10690" s="3" t="str">
        <f>IF($B10690="SINAPI",IF(ISNUMBER(MATCH(Banco!$C10690,Analitico!$A:$A,0)),INDEX(Analitico!E:E,MATCH(Banco!$C10690,Analitico!$A:$A,0))&amp;"%",""),"")</f>
        <v/>
      </c>
      <c r="K10690" s="3" t="str">
        <f>IF($B10690="SINAPI",IF(ISNUMBER(MATCH(Banco!$C10690,Analitico!$A:$A,0)),INDEX(Analitico!F:F,MATCH(Banco!$C10690,Analitico!$A:$A,0))&amp;"%",""),"")</f>
        <v/>
      </c>
    </row>
    <row r="10691" spans="1:11" ht="33.75" x14ac:dyDescent="0.2">
      <c r="A10691" s="1" t="str">
        <f t="shared" si="168"/>
        <v>SINAPI 102290</v>
      </c>
      <c r="B10691" s="3" t="s">
        <v>21527</v>
      </c>
      <c r="C10691" s="3" t="s">
        <v>11933</v>
      </c>
      <c r="D10691" s="2" t="s">
        <v>18915</v>
      </c>
      <c r="E10691" s="3" t="s">
        <v>20624</v>
      </c>
      <c r="F10691" s="67" t="s">
        <v>21121</v>
      </c>
      <c r="G10691" s="67" t="s">
        <v>5467</v>
      </c>
      <c r="I10691" s="3" t="s">
        <v>41</v>
      </c>
      <c r="J10691" s="3" t="str">
        <f>IF($B10691="SINAPI",IF(ISNUMBER(MATCH(Banco!$C10691,Analitico!$A:$A,0)),INDEX(Analitico!E:E,MATCH(Banco!$C10691,Analitico!$A:$A,0))&amp;"%",""),"")</f>
        <v/>
      </c>
      <c r="K10691" s="3" t="str">
        <f>IF($B10691="SINAPI",IF(ISNUMBER(MATCH(Banco!$C10691,Analitico!$A:$A,0)),INDEX(Analitico!F:F,MATCH(Banco!$C10691,Analitico!$A:$A,0))&amp;"%",""),"")</f>
        <v/>
      </c>
    </row>
    <row r="10692" spans="1:11" ht="33.75" x14ac:dyDescent="0.2">
      <c r="A10692" s="1" t="str">
        <f t="shared" si="168"/>
        <v>SINAPI 102291</v>
      </c>
      <c r="B10692" s="3" t="s">
        <v>21527</v>
      </c>
      <c r="C10692" s="3" t="s">
        <v>11934</v>
      </c>
      <c r="D10692" s="2" t="s">
        <v>18916</v>
      </c>
      <c r="E10692" s="3" t="s">
        <v>20624</v>
      </c>
      <c r="F10692" s="67" t="s">
        <v>21900</v>
      </c>
      <c r="G10692" s="67" t="s">
        <v>21610</v>
      </c>
      <c r="I10692" s="3" t="s">
        <v>41</v>
      </c>
      <c r="J10692" s="3" t="str">
        <f>IF($B10692="SINAPI",IF(ISNUMBER(MATCH(Banco!$C10692,Analitico!$A:$A,0)),INDEX(Analitico!E:E,MATCH(Banco!$C10692,Analitico!$A:$A,0))&amp;"%",""),"")</f>
        <v/>
      </c>
      <c r="K10692" s="3" t="str">
        <f>IF($B10692="SINAPI",IF(ISNUMBER(MATCH(Banco!$C10692,Analitico!$A:$A,0)),INDEX(Analitico!F:F,MATCH(Banco!$C10692,Analitico!$A:$A,0))&amp;"%",""),"")</f>
        <v/>
      </c>
    </row>
    <row r="10693" spans="1:11" ht="33.75" x14ac:dyDescent="0.2">
      <c r="A10693" s="1" t="str">
        <f t="shared" si="168"/>
        <v>SINAPI 102292</v>
      </c>
      <c r="B10693" s="3" t="s">
        <v>21527</v>
      </c>
      <c r="C10693" s="3" t="s">
        <v>11935</v>
      </c>
      <c r="D10693" s="2" t="s">
        <v>18917</v>
      </c>
      <c r="E10693" s="3" t="s">
        <v>20624</v>
      </c>
      <c r="F10693" s="67" t="s">
        <v>5057</v>
      </c>
      <c r="G10693" s="67" t="s">
        <v>5913</v>
      </c>
      <c r="I10693" s="3" t="s">
        <v>41</v>
      </c>
      <c r="J10693" s="3" t="str">
        <f>IF($B10693="SINAPI",IF(ISNUMBER(MATCH(Banco!$C10693,Analitico!$A:$A,0)),INDEX(Analitico!E:E,MATCH(Banco!$C10693,Analitico!$A:$A,0))&amp;"%",""),"")</f>
        <v/>
      </c>
      <c r="K10693" s="3" t="str">
        <f>IF($B10693="SINAPI",IF(ISNUMBER(MATCH(Banco!$C10693,Analitico!$A:$A,0)),INDEX(Analitico!F:F,MATCH(Banco!$C10693,Analitico!$A:$A,0))&amp;"%",""),"")</f>
        <v/>
      </c>
    </row>
    <row r="10694" spans="1:11" ht="33.75" x14ac:dyDescent="0.2">
      <c r="A10694" s="1" t="str">
        <f t="shared" si="168"/>
        <v>SINAPI 102293</v>
      </c>
      <c r="B10694" s="3" t="s">
        <v>21527</v>
      </c>
      <c r="C10694" s="3" t="s">
        <v>11936</v>
      </c>
      <c r="D10694" s="2" t="s">
        <v>18918</v>
      </c>
      <c r="E10694" s="3" t="s">
        <v>20624</v>
      </c>
      <c r="F10694" s="67" t="s">
        <v>21451</v>
      </c>
      <c r="G10694" s="67" t="s">
        <v>21554</v>
      </c>
      <c r="I10694" s="3" t="s">
        <v>41</v>
      </c>
      <c r="J10694" s="3" t="str">
        <f>IF($B10694="SINAPI",IF(ISNUMBER(MATCH(Banco!$C10694,Analitico!$A:$A,0)),INDEX(Analitico!E:E,MATCH(Banco!$C10694,Analitico!$A:$A,0))&amp;"%",""),"")</f>
        <v/>
      </c>
      <c r="K10694" s="3" t="str">
        <f>IF($B10694="SINAPI",IF(ISNUMBER(MATCH(Banco!$C10694,Analitico!$A:$A,0)),INDEX(Analitico!F:F,MATCH(Banco!$C10694,Analitico!$A:$A,0))&amp;"%",""),"")</f>
        <v/>
      </c>
    </row>
    <row r="10695" spans="1:11" ht="33.75" x14ac:dyDescent="0.2">
      <c r="A10695" s="1" t="str">
        <f t="shared" si="168"/>
        <v>SINAPI 102294</v>
      </c>
      <c r="B10695" s="3" t="s">
        <v>21527</v>
      </c>
      <c r="C10695" s="3" t="s">
        <v>11937</v>
      </c>
      <c r="D10695" s="2" t="s">
        <v>18919</v>
      </c>
      <c r="E10695" s="3" t="s">
        <v>20624</v>
      </c>
      <c r="F10695" s="67" t="s">
        <v>21460</v>
      </c>
      <c r="G10695" s="67" t="s">
        <v>4894</v>
      </c>
      <c r="I10695" s="3" t="s">
        <v>41</v>
      </c>
      <c r="J10695" s="3" t="str">
        <f>IF($B10695="SINAPI",IF(ISNUMBER(MATCH(Banco!$C10695,Analitico!$A:$A,0)),INDEX(Analitico!E:E,MATCH(Banco!$C10695,Analitico!$A:$A,0))&amp;"%",""),"")</f>
        <v/>
      </c>
      <c r="K10695" s="3" t="str">
        <f>IF($B10695="SINAPI",IF(ISNUMBER(MATCH(Banco!$C10695,Analitico!$A:$A,0)),INDEX(Analitico!F:F,MATCH(Banco!$C10695,Analitico!$A:$A,0))&amp;"%",""),"")</f>
        <v/>
      </c>
    </row>
    <row r="10696" spans="1:11" ht="33.75" x14ac:dyDescent="0.2">
      <c r="A10696" s="1" t="str">
        <f t="shared" si="168"/>
        <v>SINAPI 102295</v>
      </c>
      <c r="B10696" s="3" t="s">
        <v>21527</v>
      </c>
      <c r="C10696" s="3" t="s">
        <v>11938</v>
      </c>
      <c r="D10696" s="2" t="s">
        <v>18920</v>
      </c>
      <c r="E10696" s="3" t="s">
        <v>20624</v>
      </c>
      <c r="F10696" s="67" t="s">
        <v>4584</v>
      </c>
      <c r="G10696" s="67" t="s">
        <v>4789</v>
      </c>
      <c r="I10696" s="3" t="s">
        <v>6298</v>
      </c>
      <c r="J10696" s="3" t="str">
        <f>IF($B10696="SINAPI",IF(ISNUMBER(MATCH(Banco!$C10696,Analitico!$A:$A,0)),INDEX(Analitico!E:E,MATCH(Banco!$C10696,Analitico!$A:$A,0))&amp;"%",""),"")</f>
        <v/>
      </c>
      <c r="K10696" s="3" t="str">
        <f>IF($B10696="SINAPI",IF(ISNUMBER(MATCH(Banco!$C10696,Analitico!$A:$A,0)),INDEX(Analitico!F:F,MATCH(Banco!$C10696,Analitico!$A:$A,0))&amp;"%",""),"")</f>
        <v/>
      </c>
    </row>
    <row r="10697" spans="1:11" ht="33.75" x14ac:dyDescent="0.2">
      <c r="A10697" s="1" t="str">
        <f t="shared" si="168"/>
        <v>SINAPI 102296</v>
      </c>
      <c r="B10697" s="3" t="s">
        <v>21527</v>
      </c>
      <c r="C10697" s="3" t="s">
        <v>11939</v>
      </c>
      <c r="D10697" s="2" t="s">
        <v>18921</v>
      </c>
      <c r="E10697" s="3" t="s">
        <v>20624</v>
      </c>
      <c r="F10697" s="67" t="s">
        <v>6046</v>
      </c>
      <c r="G10697" s="67" t="s">
        <v>29834</v>
      </c>
      <c r="I10697" s="3" t="s">
        <v>6298</v>
      </c>
      <c r="J10697" s="3" t="str">
        <f>IF($B10697="SINAPI",IF(ISNUMBER(MATCH(Banco!$C10697,Analitico!$A:$A,0)),INDEX(Analitico!E:E,MATCH(Banco!$C10697,Analitico!$A:$A,0))&amp;"%",""),"")</f>
        <v/>
      </c>
      <c r="K10697" s="3" t="str">
        <f>IF($B10697="SINAPI",IF(ISNUMBER(MATCH(Banco!$C10697,Analitico!$A:$A,0)),INDEX(Analitico!F:F,MATCH(Banco!$C10697,Analitico!$A:$A,0))&amp;"%",""),"")</f>
        <v/>
      </c>
    </row>
    <row r="10698" spans="1:11" ht="33.75" x14ac:dyDescent="0.2">
      <c r="A10698" s="1" t="str">
        <f t="shared" si="168"/>
        <v>SINAPI 102297</v>
      </c>
      <c r="B10698" s="3" t="s">
        <v>21527</v>
      </c>
      <c r="C10698" s="3" t="s">
        <v>11940</v>
      </c>
      <c r="D10698" s="2" t="s">
        <v>18922</v>
      </c>
      <c r="E10698" s="3" t="s">
        <v>20624</v>
      </c>
      <c r="F10698" s="67" t="s">
        <v>30092</v>
      </c>
      <c r="G10698" s="67" t="s">
        <v>21354</v>
      </c>
      <c r="I10698" s="3" t="s">
        <v>6298</v>
      </c>
      <c r="J10698" s="3" t="str">
        <f>IF($B10698="SINAPI",IF(ISNUMBER(MATCH(Banco!$C10698,Analitico!$A:$A,0)),INDEX(Analitico!E:E,MATCH(Banco!$C10698,Analitico!$A:$A,0))&amp;"%",""),"")</f>
        <v/>
      </c>
      <c r="K10698" s="3" t="str">
        <f>IF($B10698="SINAPI",IF(ISNUMBER(MATCH(Banco!$C10698,Analitico!$A:$A,0)),INDEX(Analitico!F:F,MATCH(Banco!$C10698,Analitico!$A:$A,0))&amp;"%",""),"")</f>
        <v/>
      </c>
    </row>
    <row r="10699" spans="1:11" ht="33.75" x14ac:dyDescent="0.2">
      <c r="A10699" s="1" t="str">
        <f t="shared" si="168"/>
        <v>SINAPI 102298</v>
      </c>
      <c r="B10699" s="3" t="s">
        <v>21527</v>
      </c>
      <c r="C10699" s="3" t="s">
        <v>11941</v>
      </c>
      <c r="D10699" s="2" t="s">
        <v>18923</v>
      </c>
      <c r="E10699" s="3" t="s">
        <v>20624</v>
      </c>
      <c r="F10699" s="67" t="s">
        <v>6337</v>
      </c>
      <c r="G10699" s="67" t="s">
        <v>6066</v>
      </c>
      <c r="I10699" s="3" t="s">
        <v>6298</v>
      </c>
      <c r="J10699" s="3" t="str">
        <f>IF($B10699="SINAPI",IF(ISNUMBER(MATCH(Banco!$C10699,Analitico!$A:$A,0)),INDEX(Analitico!E:E,MATCH(Banco!$C10699,Analitico!$A:$A,0))&amp;"%",""),"")</f>
        <v/>
      </c>
      <c r="K10699" s="3" t="str">
        <f>IF($B10699="SINAPI",IF(ISNUMBER(MATCH(Banco!$C10699,Analitico!$A:$A,0)),INDEX(Analitico!F:F,MATCH(Banco!$C10699,Analitico!$A:$A,0))&amp;"%",""),"")</f>
        <v/>
      </c>
    </row>
    <row r="10700" spans="1:11" ht="33.75" x14ac:dyDescent="0.2">
      <c r="A10700" s="1" t="str">
        <f t="shared" si="168"/>
        <v>SINAPI 102299</v>
      </c>
      <c r="B10700" s="3" t="s">
        <v>21527</v>
      </c>
      <c r="C10700" s="3" t="s">
        <v>11942</v>
      </c>
      <c r="D10700" s="2" t="s">
        <v>18924</v>
      </c>
      <c r="E10700" s="3" t="s">
        <v>20624</v>
      </c>
      <c r="F10700" s="67" t="s">
        <v>5754</v>
      </c>
      <c r="G10700" s="67" t="s">
        <v>20976</v>
      </c>
      <c r="I10700" s="3" t="s">
        <v>6298</v>
      </c>
      <c r="J10700" s="3" t="str">
        <f>IF($B10700="SINAPI",IF(ISNUMBER(MATCH(Banco!$C10700,Analitico!$A:$A,0)),INDEX(Analitico!E:E,MATCH(Banco!$C10700,Analitico!$A:$A,0))&amp;"%",""),"")</f>
        <v/>
      </c>
      <c r="K10700" s="3" t="str">
        <f>IF($B10700="SINAPI",IF(ISNUMBER(MATCH(Banco!$C10700,Analitico!$A:$A,0)),INDEX(Analitico!F:F,MATCH(Banco!$C10700,Analitico!$A:$A,0))&amp;"%",""),"")</f>
        <v/>
      </c>
    </row>
    <row r="10701" spans="1:11" ht="33.75" x14ac:dyDescent="0.2">
      <c r="A10701" s="1" t="str">
        <f t="shared" si="168"/>
        <v>SINAPI 102300</v>
      </c>
      <c r="B10701" s="3" t="s">
        <v>21527</v>
      </c>
      <c r="C10701" s="3" t="s">
        <v>11943</v>
      </c>
      <c r="D10701" s="2" t="s">
        <v>18925</v>
      </c>
      <c r="E10701" s="3" t="s">
        <v>20624</v>
      </c>
      <c r="F10701" s="67" t="s">
        <v>29762</v>
      </c>
      <c r="G10701" s="67" t="s">
        <v>5906</v>
      </c>
      <c r="I10701" s="3" t="s">
        <v>6298</v>
      </c>
      <c r="J10701" s="3" t="str">
        <f>IF($B10701="SINAPI",IF(ISNUMBER(MATCH(Banco!$C10701,Analitico!$A:$A,0)),INDEX(Analitico!E:E,MATCH(Banco!$C10701,Analitico!$A:$A,0))&amp;"%",""),"")</f>
        <v/>
      </c>
      <c r="K10701" s="3" t="str">
        <f>IF($B10701="SINAPI",IF(ISNUMBER(MATCH(Banco!$C10701,Analitico!$A:$A,0)),INDEX(Analitico!F:F,MATCH(Banco!$C10701,Analitico!$A:$A,0))&amp;"%",""),"")</f>
        <v/>
      </c>
    </row>
    <row r="10702" spans="1:11" ht="33.75" x14ac:dyDescent="0.2">
      <c r="A10702" s="1" t="str">
        <f t="shared" si="168"/>
        <v>SINAPI 102301</v>
      </c>
      <c r="B10702" s="3" t="s">
        <v>21527</v>
      </c>
      <c r="C10702" s="3" t="s">
        <v>11944</v>
      </c>
      <c r="D10702" s="2" t="s">
        <v>18926</v>
      </c>
      <c r="E10702" s="3" t="s">
        <v>20624</v>
      </c>
      <c r="F10702" s="67" t="s">
        <v>5469</v>
      </c>
      <c r="G10702" s="67" t="s">
        <v>20951</v>
      </c>
      <c r="I10702" s="3" t="s">
        <v>6298</v>
      </c>
      <c r="J10702" s="3" t="str">
        <f>IF($B10702="SINAPI",IF(ISNUMBER(MATCH(Banco!$C10702,Analitico!$A:$A,0)),INDEX(Analitico!E:E,MATCH(Banco!$C10702,Analitico!$A:$A,0))&amp;"%",""),"")</f>
        <v/>
      </c>
      <c r="K10702" s="3" t="str">
        <f>IF($B10702="SINAPI",IF(ISNUMBER(MATCH(Banco!$C10702,Analitico!$A:$A,0)),INDEX(Analitico!F:F,MATCH(Banco!$C10702,Analitico!$A:$A,0))&amp;"%",""),"")</f>
        <v/>
      </c>
    </row>
    <row r="10703" spans="1:11" ht="33.75" x14ac:dyDescent="0.2">
      <c r="A10703" s="1" t="str">
        <f t="shared" si="168"/>
        <v>SINAPI 102302</v>
      </c>
      <c r="B10703" s="3" t="s">
        <v>21527</v>
      </c>
      <c r="C10703" s="3" t="s">
        <v>11945</v>
      </c>
      <c r="D10703" s="2" t="s">
        <v>18927</v>
      </c>
      <c r="E10703" s="3" t="s">
        <v>20624</v>
      </c>
      <c r="F10703" s="67" t="s">
        <v>31724</v>
      </c>
      <c r="G10703" s="67" t="s">
        <v>20671</v>
      </c>
      <c r="I10703" s="3" t="s">
        <v>6298</v>
      </c>
      <c r="J10703" s="3" t="str">
        <f>IF($B10703="SINAPI",IF(ISNUMBER(MATCH(Banco!$C10703,Analitico!$A:$A,0)),INDEX(Analitico!E:E,MATCH(Banco!$C10703,Analitico!$A:$A,0))&amp;"%",""),"")</f>
        <v/>
      </c>
      <c r="K10703" s="3" t="str">
        <f>IF($B10703="SINAPI",IF(ISNUMBER(MATCH(Banco!$C10703,Analitico!$A:$A,0)),INDEX(Analitico!F:F,MATCH(Banco!$C10703,Analitico!$A:$A,0))&amp;"%",""),"")</f>
        <v/>
      </c>
    </row>
    <row r="10704" spans="1:11" ht="33.75" x14ac:dyDescent="0.2">
      <c r="A10704" s="1" t="str">
        <f t="shared" si="168"/>
        <v>SINAPI 102303</v>
      </c>
      <c r="B10704" s="3" t="s">
        <v>21527</v>
      </c>
      <c r="C10704" s="3" t="s">
        <v>11946</v>
      </c>
      <c r="D10704" s="2" t="s">
        <v>18928</v>
      </c>
      <c r="E10704" s="3" t="s">
        <v>20624</v>
      </c>
      <c r="F10704" s="67" t="s">
        <v>20852</v>
      </c>
      <c r="G10704" s="67" t="s">
        <v>5564</v>
      </c>
      <c r="I10704" s="3" t="s">
        <v>6298</v>
      </c>
      <c r="J10704" s="3" t="str">
        <f>IF($B10704="SINAPI",IF(ISNUMBER(MATCH(Banco!$C10704,Analitico!$A:$A,0)),INDEX(Analitico!E:E,MATCH(Banco!$C10704,Analitico!$A:$A,0))&amp;"%",""),"")</f>
        <v/>
      </c>
      <c r="K10704" s="3" t="str">
        <f>IF($B10704="SINAPI",IF(ISNUMBER(MATCH(Banco!$C10704,Analitico!$A:$A,0)),INDEX(Analitico!F:F,MATCH(Banco!$C10704,Analitico!$A:$A,0))&amp;"%",""),"")</f>
        <v/>
      </c>
    </row>
    <row r="10705" spans="1:11" ht="33.75" x14ac:dyDescent="0.2">
      <c r="A10705" s="1" t="str">
        <f t="shared" si="168"/>
        <v>SINAPI 102304</v>
      </c>
      <c r="B10705" s="3" t="s">
        <v>21527</v>
      </c>
      <c r="C10705" s="3" t="s">
        <v>11947</v>
      </c>
      <c r="D10705" s="2" t="s">
        <v>18929</v>
      </c>
      <c r="E10705" s="3" t="s">
        <v>20624</v>
      </c>
      <c r="F10705" s="67" t="s">
        <v>6089</v>
      </c>
      <c r="G10705" s="67" t="s">
        <v>31745</v>
      </c>
      <c r="I10705" s="3" t="s">
        <v>6298</v>
      </c>
      <c r="J10705" s="3" t="str">
        <f>IF($B10705="SINAPI",IF(ISNUMBER(MATCH(Banco!$C10705,Analitico!$A:$A,0)),INDEX(Analitico!E:E,MATCH(Banco!$C10705,Analitico!$A:$A,0))&amp;"%",""),"")</f>
        <v/>
      </c>
      <c r="K10705" s="3" t="str">
        <f>IF($B10705="SINAPI",IF(ISNUMBER(MATCH(Banco!$C10705,Analitico!$A:$A,0)),INDEX(Analitico!F:F,MATCH(Banco!$C10705,Analitico!$A:$A,0))&amp;"%",""),"")</f>
        <v/>
      </c>
    </row>
    <row r="10706" spans="1:11" ht="33.75" x14ac:dyDescent="0.2">
      <c r="A10706" s="1" t="str">
        <f t="shared" si="168"/>
        <v>SINAPI 102305</v>
      </c>
      <c r="B10706" s="3" t="s">
        <v>21527</v>
      </c>
      <c r="C10706" s="3" t="s">
        <v>11948</v>
      </c>
      <c r="D10706" s="2" t="s">
        <v>18930</v>
      </c>
      <c r="E10706" s="3" t="s">
        <v>20624</v>
      </c>
      <c r="F10706" s="67" t="s">
        <v>5548</v>
      </c>
      <c r="G10706" s="67" t="s">
        <v>21137</v>
      </c>
      <c r="I10706" s="3" t="s">
        <v>6298</v>
      </c>
      <c r="J10706" s="3" t="str">
        <f>IF($B10706="SINAPI",IF(ISNUMBER(MATCH(Banco!$C10706,Analitico!$A:$A,0)),INDEX(Analitico!E:E,MATCH(Banco!$C10706,Analitico!$A:$A,0))&amp;"%",""),"")</f>
        <v/>
      </c>
      <c r="K10706" s="3" t="str">
        <f>IF($B10706="SINAPI",IF(ISNUMBER(MATCH(Banco!$C10706,Analitico!$A:$A,0)),INDEX(Analitico!F:F,MATCH(Banco!$C10706,Analitico!$A:$A,0))&amp;"%",""),"")</f>
        <v/>
      </c>
    </row>
    <row r="10707" spans="1:11" ht="33.75" x14ac:dyDescent="0.2">
      <c r="A10707" s="1" t="str">
        <f t="shared" si="168"/>
        <v>SINAPI 102306</v>
      </c>
      <c r="B10707" s="3" t="s">
        <v>21527</v>
      </c>
      <c r="C10707" s="3" t="s">
        <v>11949</v>
      </c>
      <c r="D10707" s="2" t="s">
        <v>18931</v>
      </c>
      <c r="E10707" s="3" t="s">
        <v>20624</v>
      </c>
      <c r="F10707" s="67" t="s">
        <v>6292</v>
      </c>
      <c r="G10707" s="67" t="s">
        <v>20992</v>
      </c>
      <c r="I10707" s="3" t="s">
        <v>41</v>
      </c>
      <c r="J10707" s="3" t="str">
        <f>IF($B10707="SINAPI",IF(ISNUMBER(MATCH(Banco!$C10707,Analitico!$A:$A,0)),INDEX(Analitico!E:E,MATCH(Banco!$C10707,Analitico!$A:$A,0))&amp;"%",""),"")</f>
        <v/>
      </c>
      <c r="K10707" s="3" t="str">
        <f>IF($B10707="SINAPI",IF(ISNUMBER(MATCH(Banco!$C10707,Analitico!$A:$A,0)),INDEX(Analitico!F:F,MATCH(Banco!$C10707,Analitico!$A:$A,0))&amp;"%",""),"")</f>
        <v/>
      </c>
    </row>
    <row r="10708" spans="1:11" ht="33.75" x14ac:dyDescent="0.2">
      <c r="A10708" s="1" t="str">
        <f t="shared" si="168"/>
        <v>SINAPI 102307</v>
      </c>
      <c r="B10708" s="3" t="s">
        <v>21527</v>
      </c>
      <c r="C10708" s="3" t="s">
        <v>11950</v>
      </c>
      <c r="D10708" s="2" t="s">
        <v>18932</v>
      </c>
      <c r="E10708" s="3" t="s">
        <v>20624</v>
      </c>
      <c r="F10708" s="67" t="s">
        <v>20751</v>
      </c>
      <c r="G10708" s="67" t="s">
        <v>20912</v>
      </c>
      <c r="I10708" s="3" t="s">
        <v>41</v>
      </c>
      <c r="J10708" s="3" t="str">
        <f>IF($B10708="SINAPI",IF(ISNUMBER(MATCH(Banco!$C10708,Analitico!$A:$A,0)),INDEX(Analitico!E:E,MATCH(Banco!$C10708,Analitico!$A:$A,0))&amp;"%",""),"")</f>
        <v/>
      </c>
      <c r="K10708" s="3" t="str">
        <f>IF($B10708="SINAPI",IF(ISNUMBER(MATCH(Banco!$C10708,Analitico!$A:$A,0)),INDEX(Analitico!F:F,MATCH(Banco!$C10708,Analitico!$A:$A,0))&amp;"%",""),"")</f>
        <v/>
      </c>
    </row>
    <row r="10709" spans="1:11" ht="33.75" x14ac:dyDescent="0.2">
      <c r="A10709" s="1" t="str">
        <f t="shared" si="168"/>
        <v>SINAPI 102308</v>
      </c>
      <c r="B10709" s="3" t="s">
        <v>21527</v>
      </c>
      <c r="C10709" s="3" t="s">
        <v>11951</v>
      </c>
      <c r="D10709" s="2" t="s">
        <v>18933</v>
      </c>
      <c r="E10709" s="3" t="s">
        <v>20624</v>
      </c>
      <c r="F10709" s="67" t="s">
        <v>31647</v>
      </c>
      <c r="G10709" s="67" t="s">
        <v>6257</v>
      </c>
      <c r="I10709" s="3" t="s">
        <v>41</v>
      </c>
      <c r="J10709" s="3" t="str">
        <f>IF($B10709="SINAPI",IF(ISNUMBER(MATCH(Banco!$C10709,Analitico!$A:$A,0)),INDEX(Analitico!E:E,MATCH(Banco!$C10709,Analitico!$A:$A,0))&amp;"%",""),"")</f>
        <v/>
      </c>
      <c r="K10709" s="3" t="str">
        <f>IF($B10709="SINAPI",IF(ISNUMBER(MATCH(Banco!$C10709,Analitico!$A:$A,0)),INDEX(Analitico!F:F,MATCH(Banco!$C10709,Analitico!$A:$A,0))&amp;"%",""),"")</f>
        <v/>
      </c>
    </row>
    <row r="10710" spans="1:11" ht="33.75" x14ac:dyDescent="0.2">
      <c r="A10710" s="1" t="str">
        <f t="shared" si="168"/>
        <v>SINAPI 102309</v>
      </c>
      <c r="B10710" s="3" t="s">
        <v>21527</v>
      </c>
      <c r="C10710" s="3" t="s">
        <v>11952</v>
      </c>
      <c r="D10710" s="2" t="s">
        <v>18934</v>
      </c>
      <c r="E10710" s="3" t="s">
        <v>20624</v>
      </c>
      <c r="F10710" s="67" t="s">
        <v>30088</v>
      </c>
      <c r="G10710" s="67" t="s">
        <v>30196</v>
      </c>
      <c r="I10710" s="3" t="s">
        <v>41</v>
      </c>
      <c r="J10710" s="3" t="str">
        <f>IF($B10710="SINAPI",IF(ISNUMBER(MATCH(Banco!$C10710,Analitico!$A:$A,0)),INDEX(Analitico!E:E,MATCH(Banco!$C10710,Analitico!$A:$A,0))&amp;"%",""),"")</f>
        <v/>
      </c>
      <c r="K10710" s="3" t="str">
        <f>IF($B10710="SINAPI",IF(ISNUMBER(MATCH(Banco!$C10710,Analitico!$A:$A,0)),INDEX(Analitico!F:F,MATCH(Banco!$C10710,Analitico!$A:$A,0))&amp;"%",""),"")</f>
        <v/>
      </c>
    </row>
    <row r="10711" spans="1:11" ht="33.75" x14ac:dyDescent="0.2">
      <c r="A10711" s="1" t="str">
        <f t="shared" si="168"/>
        <v>SINAPI 102310</v>
      </c>
      <c r="B10711" s="3" t="s">
        <v>21527</v>
      </c>
      <c r="C10711" s="3" t="s">
        <v>11953</v>
      </c>
      <c r="D10711" s="2" t="s">
        <v>18935</v>
      </c>
      <c r="E10711" s="3" t="s">
        <v>20624</v>
      </c>
      <c r="F10711" s="67" t="s">
        <v>5710</v>
      </c>
      <c r="G10711" s="67" t="s">
        <v>5575</v>
      </c>
      <c r="I10711" s="3" t="s">
        <v>41</v>
      </c>
      <c r="J10711" s="3" t="str">
        <f>IF($B10711="SINAPI",IF(ISNUMBER(MATCH(Banco!$C10711,Analitico!$A:$A,0)),INDEX(Analitico!E:E,MATCH(Banco!$C10711,Analitico!$A:$A,0))&amp;"%",""),"")</f>
        <v/>
      </c>
      <c r="K10711" s="3" t="str">
        <f>IF($B10711="SINAPI",IF(ISNUMBER(MATCH(Banco!$C10711,Analitico!$A:$A,0)),INDEX(Analitico!F:F,MATCH(Banco!$C10711,Analitico!$A:$A,0))&amp;"%",""),"")</f>
        <v/>
      </c>
    </row>
    <row r="10712" spans="1:11" ht="33.75" x14ac:dyDescent="0.2">
      <c r="A10712" s="1" t="str">
        <f t="shared" si="168"/>
        <v>SINAPI 102311</v>
      </c>
      <c r="B10712" s="3" t="s">
        <v>21527</v>
      </c>
      <c r="C10712" s="3" t="s">
        <v>11954</v>
      </c>
      <c r="D10712" s="2" t="s">
        <v>18936</v>
      </c>
      <c r="E10712" s="3" t="s">
        <v>20624</v>
      </c>
      <c r="F10712" s="67" t="s">
        <v>21586</v>
      </c>
      <c r="G10712" s="67" t="s">
        <v>31636</v>
      </c>
      <c r="I10712" s="3" t="s">
        <v>6298</v>
      </c>
      <c r="J10712" s="3" t="str">
        <f>IF($B10712="SINAPI",IF(ISNUMBER(MATCH(Banco!$C10712,Analitico!$A:$A,0)),INDEX(Analitico!E:E,MATCH(Banco!$C10712,Analitico!$A:$A,0))&amp;"%",""),"")</f>
        <v/>
      </c>
      <c r="K10712" s="3" t="str">
        <f>IF($B10712="SINAPI",IF(ISNUMBER(MATCH(Banco!$C10712,Analitico!$A:$A,0)),INDEX(Analitico!F:F,MATCH(Banco!$C10712,Analitico!$A:$A,0))&amp;"%",""),"")</f>
        <v/>
      </c>
    </row>
    <row r="10713" spans="1:11" ht="33.75" x14ac:dyDescent="0.2">
      <c r="A10713" s="1" t="str">
        <f t="shared" si="168"/>
        <v>SINAPI 102312</v>
      </c>
      <c r="B10713" s="3" t="s">
        <v>21527</v>
      </c>
      <c r="C10713" s="3" t="s">
        <v>11955</v>
      </c>
      <c r="D10713" s="2" t="s">
        <v>18937</v>
      </c>
      <c r="E10713" s="3" t="s">
        <v>20624</v>
      </c>
      <c r="F10713" s="67" t="s">
        <v>29628</v>
      </c>
      <c r="G10713" s="67" t="s">
        <v>20987</v>
      </c>
      <c r="I10713" s="3" t="s">
        <v>6298</v>
      </c>
      <c r="J10713" s="3" t="str">
        <f>IF($B10713="SINAPI",IF(ISNUMBER(MATCH(Banco!$C10713,Analitico!$A:$A,0)),INDEX(Analitico!E:E,MATCH(Banco!$C10713,Analitico!$A:$A,0))&amp;"%",""),"")</f>
        <v/>
      </c>
      <c r="K10713" s="3" t="str">
        <f>IF($B10713="SINAPI",IF(ISNUMBER(MATCH(Banco!$C10713,Analitico!$A:$A,0)),INDEX(Analitico!F:F,MATCH(Banco!$C10713,Analitico!$A:$A,0))&amp;"%",""),"")</f>
        <v/>
      </c>
    </row>
    <row r="10714" spans="1:11" ht="33.75" x14ac:dyDescent="0.2">
      <c r="A10714" s="1" t="str">
        <f t="shared" si="168"/>
        <v>SINAPI 102313</v>
      </c>
      <c r="B10714" s="3" t="s">
        <v>21527</v>
      </c>
      <c r="C10714" s="3" t="s">
        <v>11956</v>
      </c>
      <c r="D10714" s="2" t="s">
        <v>18938</v>
      </c>
      <c r="E10714" s="3" t="s">
        <v>20624</v>
      </c>
      <c r="F10714" s="67" t="s">
        <v>4950</v>
      </c>
      <c r="G10714" s="67" t="s">
        <v>4911</v>
      </c>
      <c r="I10714" s="3" t="s">
        <v>6298</v>
      </c>
      <c r="J10714" s="3" t="str">
        <f>IF($B10714="SINAPI",IF(ISNUMBER(MATCH(Banco!$C10714,Analitico!$A:$A,0)),INDEX(Analitico!E:E,MATCH(Banco!$C10714,Analitico!$A:$A,0))&amp;"%",""),"")</f>
        <v/>
      </c>
      <c r="K10714" s="3" t="str">
        <f>IF($B10714="SINAPI",IF(ISNUMBER(MATCH(Banco!$C10714,Analitico!$A:$A,0)),INDEX(Analitico!F:F,MATCH(Banco!$C10714,Analitico!$A:$A,0))&amp;"%",""),"")</f>
        <v/>
      </c>
    </row>
    <row r="10715" spans="1:11" ht="33.75" x14ac:dyDescent="0.2">
      <c r="A10715" s="1" t="str">
        <f t="shared" si="168"/>
        <v>SINAPI 102314</v>
      </c>
      <c r="B10715" s="3" t="s">
        <v>21527</v>
      </c>
      <c r="C10715" s="3" t="s">
        <v>11957</v>
      </c>
      <c r="D10715" s="2" t="s">
        <v>18939</v>
      </c>
      <c r="E10715" s="3" t="s">
        <v>20624</v>
      </c>
      <c r="F10715" s="67" t="s">
        <v>20894</v>
      </c>
      <c r="G10715" s="67" t="s">
        <v>20832</v>
      </c>
      <c r="I10715" s="3" t="s">
        <v>41</v>
      </c>
      <c r="J10715" s="3" t="str">
        <f>IF($B10715="SINAPI",IF(ISNUMBER(MATCH(Banco!$C10715,Analitico!$A:$A,0)),INDEX(Analitico!E:E,MATCH(Banco!$C10715,Analitico!$A:$A,0))&amp;"%",""),"")</f>
        <v/>
      </c>
      <c r="K10715" s="3" t="str">
        <f>IF($B10715="SINAPI",IF(ISNUMBER(MATCH(Banco!$C10715,Analitico!$A:$A,0)),INDEX(Analitico!F:F,MATCH(Banco!$C10715,Analitico!$A:$A,0))&amp;"%",""),"")</f>
        <v/>
      </c>
    </row>
    <row r="10716" spans="1:11" ht="33.75" x14ac:dyDescent="0.2">
      <c r="A10716" s="1" t="str">
        <f t="shared" si="168"/>
        <v>SINAPI 102315</v>
      </c>
      <c r="B10716" s="3" t="s">
        <v>21527</v>
      </c>
      <c r="C10716" s="3" t="s">
        <v>11958</v>
      </c>
      <c r="D10716" s="2" t="s">
        <v>18940</v>
      </c>
      <c r="E10716" s="3" t="s">
        <v>20624</v>
      </c>
      <c r="F10716" s="67" t="s">
        <v>21121</v>
      </c>
      <c r="G10716" s="67" t="s">
        <v>5467</v>
      </c>
      <c r="I10716" s="3" t="s">
        <v>41</v>
      </c>
      <c r="J10716" s="3" t="str">
        <f>IF($B10716="SINAPI",IF(ISNUMBER(MATCH(Banco!$C10716,Analitico!$A:$A,0)),INDEX(Analitico!E:E,MATCH(Banco!$C10716,Analitico!$A:$A,0))&amp;"%",""),"")</f>
        <v/>
      </c>
      <c r="K10716" s="3" t="str">
        <f>IF($B10716="SINAPI",IF(ISNUMBER(MATCH(Banco!$C10716,Analitico!$A:$A,0)),INDEX(Analitico!F:F,MATCH(Banco!$C10716,Analitico!$A:$A,0))&amp;"%",""),"")</f>
        <v/>
      </c>
    </row>
    <row r="10717" spans="1:11" ht="33.75" x14ac:dyDescent="0.2">
      <c r="A10717" s="1" t="str">
        <f t="shared" si="168"/>
        <v>SINAPI 102316</v>
      </c>
      <c r="B10717" s="3" t="s">
        <v>21527</v>
      </c>
      <c r="C10717" s="3" t="s">
        <v>11959</v>
      </c>
      <c r="D10717" s="2" t="s">
        <v>18941</v>
      </c>
      <c r="E10717" s="3" t="s">
        <v>20624</v>
      </c>
      <c r="F10717" s="67" t="s">
        <v>40039</v>
      </c>
      <c r="G10717" s="67" t="s">
        <v>21700</v>
      </c>
      <c r="I10717" s="3" t="s">
        <v>41</v>
      </c>
      <c r="J10717" s="3" t="str">
        <f>IF($B10717="SINAPI",IF(ISNUMBER(MATCH(Banco!$C10717,Analitico!$A:$A,0)),INDEX(Analitico!E:E,MATCH(Banco!$C10717,Analitico!$A:$A,0))&amp;"%",""),"")</f>
        <v/>
      </c>
      <c r="K10717" s="3" t="str">
        <f>IF($B10717="SINAPI",IF(ISNUMBER(MATCH(Banco!$C10717,Analitico!$A:$A,0)),INDEX(Analitico!F:F,MATCH(Banco!$C10717,Analitico!$A:$A,0))&amp;"%",""),"")</f>
        <v/>
      </c>
    </row>
    <row r="10718" spans="1:11" ht="33.75" x14ac:dyDescent="0.2">
      <c r="A10718" s="1" t="str">
        <f t="shared" si="168"/>
        <v>SINAPI 102317</v>
      </c>
      <c r="B10718" s="3" t="s">
        <v>21527</v>
      </c>
      <c r="C10718" s="3" t="s">
        <v>11960</v>
      </c>
      <c r="D10718" s="2" t="s">
        <v>18942</v>
      </c>
      <c r="E10718" s="3" t="s">
        <v>20624</v>
      </c>
      <c r="F10718" s="67" t="s">
        <v>5444</v>
      </c>
      <c r="G10718" s="67" t="s">
        <v>30946</v>
      </c>
      <c r="I10718" s="3" t="s">
        <v>41</v>
      </c>
      <c r="J10718" s="3" t="str">
        <f>IF($B10718="SINAPI",IF(ISNUMBER(MATCH(Banco!$C10718,Analitico!$A:$A,0)),INDEX(Analitico!E:E,MATCH(Banco!$C10718,Analitico!$A:$A,0))&amp;"%",""),"")</f>
        <v/>
      </c>
      <c r="K10718" s="3" t="str">
        <f>IF($B10718="SINAPI",IF(ISNUMBER(MATCH(Banco!$C10718,Analitico!$A:$A,0)),INDEX(Analitico!F:F,MATCH(Banco!$C10718,Analitico!$A:$A,0))&amp;"%",""),"")</f>
        <v/>
      </c>
    </row>
    <row r="10719" spans="1:11" ht="33.75" x14ac:dyDescent="0.2">
      <c r="A10719" s="1" t="str">
        <f t="shared" si="168"/>
        <v>SINAPI 102318</v>
      </c>
      <c r="B10719" s="3" t="s">
        <v>21527</v>
      </c>
      <c r="C10719" s="3" t="s">
        <v>11961</v>
      </c>
      <c r="D10719" s="2" t="s">
        <v>18943</v>
      </c>
      <c r="E10719" s="3" t="s">
        <v>20624</v>
      </c>
      <c r="F10719" s="67" t="s">
        <v>21353</v>
      </c>
      <c r="G10719" s="67" t="s">
        <v>4499</v>
      </c>
      <c r="I10719" s="3" t="s">
        <v>41</v>
      </c>
      <c r="J10719" s="3" t="str">
        <f>IF($B10719="SINAPI",IF(ISNUMBER(MATCH(Banco!$C10719,Analitico!$A:$A,0)),INDEX(Analitico!E:E,MATCH(Banco!$C10719,Analitico!$A:$A,0))&amp;"%",""),"")</f>
        <v/>
      </c>
      <c r="K10719" s="3" t="str">
        <f>IF($B10719="SINAPI",IF(ISNUMBER(MATCH(Banco!$C10719,Analitico!$A:$A,0)),INDEX(Analitico!F:F,MATCH(Banco!$C10719,Analitico!$A:$A,0))&amp;"%",""),"")</f>
        <v/>
      </c>
    </row>
    <row r="10720" spans="1:11" ht="33.75" x14ac:dyDescent="0.2">
      <c r="A10720" s="1" t="str">
        <f t="shared" si="168"/>
        <v>SINAPI 102319</v>
      </c>
      <c r="B10720" s="3" t="s">
        <v>21527</v>
      </c>
      <c r="C10720" s="3" t="s">
        <v>11962</v>
      </c>
      <c r="D10720" s="2" t="s">
        <v>18944</v>
      </c>
      <c r="E10720" s="3" t="s">
        <v>20624</v>
      </c>
      <c r="F10720" s="67" t="s">
        <v>5540</v>
      </c>
      <c r="G10720" s="67" t="s">
        <v>4769</v>
      </c>
      <c r="I10720" s="3" t="s">
        <v>6298</v>
      </c>
      <c r="J10720" s="3" t="str">
        <f>IF($B10720="SINAPI",IF(ISNUMBER(MATCH(Banco!$C10720,Analitico!$A:$A,0)),INDEX(Analitico!E:E,MATCH(Banco!$C10720,Analitico!$A:$A,0))&amp;"%",""),"")</f>
        <v/>
      </c>
      <c r="K10720" s="3" t="str">
        <f>IF($B10720="SINAPI",IF(ISNUMBER(MATCH(Banco!$C10720,Analitico!$A:$A,0)),INDEX(Analitico!F:F,MATCH(Banco!$C10720,Analitico!$A:$A,0))&amp;"%",""),"")</f>
        <v/>
      </c>
    </row>
    <row r="10721" spans="1:11" ht="33.75" x14ac:dyDescent="0.2">
      <c r="A10721" s="1" t="str">
        <f t="shared" si="168"/>
        <v>SINAPI 102320</v>
      </c>
      <c r="B10721" s="3" t="s">
        <v>21527</v>
      </c>
      <c r="C10721" s="3" t="s">
        <v>11963</v>
      </c>
      <c r="D10721" s="2" t="s">
        <v>18945</v>
      </c>
      <c r="E10721" s="3" t="s">
        <v>20624</v>
      </c>
      <c r="F10721" s="67" t="s">
        <v>21360</v>
      </c>
      <c r="G10721" s="67" t="s">
        <v>33477</v>
      </c>
      <c r="I10721" s="3" t="s">
        <v>6298</v>
      </c>
      <c r="J10721" s="3" t="str">
        <f>IF($B10721="SINAPI",IF(ISNUMBER(MATCH(Banco!$C10721,Analitico!$A:$A,0)),INDEX(Analitico!E:E,MATCH(Banco!$C10721,Analitico!$A:$A,0))&amp;"%",""),"")</f>
        <v/>
      </c>
      <c r="K10721" s="3" t="str">
        <f>IF($B10721="SINAPI",IF(ISNUMBER(MATCH(Banco!$C10721,Analitico!$A:$A,0)),INDEX(Analitico!F:F,MATCH(Banco!$C10721,Analitico!$A:$A,0))&amp;"%",""),"")</f>
        <v/>
      </c>
    </row>
    <row r="10722" spans="1:11" ht="33.75" x14ac:dyDescent="0.2">
      <c r="A10722" s="1" t="str">
        <f t="shared" si="168"/>
        <v>SINAPI 102321</v>
      </c>
      <c r="B10722" s="3" t="s">
        <v>21527</v>
      </c>
      <c r="C10722" s="3" t="s">
        <v>11964</v>
      </c>
      <c r="D10722" s="2" t="s">
        <v>18946</v>
      </c>
      <c r="E10722" s="3" t="s">
        <v>20624</v>
      </c>
      <c r="F10722" s="67" t="s">
        <v>6180</v>
      </c>
      <c r="G10722" s="67" t="s">
        <v>5181</v>
      </c>
      <c r="I10722" s="3" t="s">
        <v>6298</v>
      </c>
      <c r="J10722" s="3" t="str">
        <f>IF($B10722="SINAPI",IF(ISNUMBER(MATCH(Banco!$C10722,Analitico!$A:$A,0)),INDEX(Analitico!E:E,MATCH(Banco!$C10722,Analitico!$A:$A,0))&amp;"%",""),"")</f>
        <v/>
      </c>
      <c r="K10722" s="3" t="str">
        <f>IF($B10722="SINAPI",IF(ISNUMBER(MATCH(Banco!$C10722,Analitico!$A:$A,0)),INDEX(Analitico!F:F,MATCH(Banco!$C10722,Analitico!$A:$A,0))&amp;"%",""),"")</f>
        <v/>
      </c>
    </row>
    <row r="10723" spans="1:11" ht="33.75" x14ac:dyDescent="0.2">
      <c r="A10723" s="1" t="str">
        <f t="shared" ref="A10723:A10786" si="169">CONCATENAR</f>
        <v>SINAPI 102322</v>
      </c>
      <c r="B10723" s="3" t="s">
        <v>21527</v>
      </c>
      <c r="C10723" s="3" t="s">
        <v>11965</v>
      </c>
      <c r="D10723" s="2" t="s">
        <v>18947</v>
      </c>
      <c r="E10723" s="3" t="s">
        <v>20624</v>
      </c>
      <c r="F10723" s="67" t="s">
        <v>31927</v>
      </c>
      <c r="G10723" s="67" t="s">
        <v>4571</v>
      </c>
      <c r="I10723" s="3" t="s">
        <v>6298</v>
      </c>
      <c r="J10723" s="3" t="str">
        <f>IF($B10723="SINAPI",IF(ISNUMBER(MATCH(Banco!$C10723,Analitico!$A:$A,0)),INDEX(Analitico!E:E,MATCH(Banco!$C10723,Analitico!$A:$A,0))&amp;"%",""),"")</f>
        <v/>
      </c>
      <c r="K10723" s="3" t="str">
        <f>IF($B10723="SINAPI",IF(ISNUMBER(MATCH(Banco!$C10723,Analitico!$A:$A,0)),INDEX(Analitico!F:F,MATCH(Banco!$C10723,Analitico!$A:$A,0))&amp;"%",""),"")</f>
        <v/>
      </c>
    </row>
    <row r="10724" spans="1:11" ht="33.75" x14ac:dyDescent="0.2">
      <c r="A10724" s="1" t="str">
        <f t="shared" si="169"/>
        <v>SINAPI 102323</v>
      </c>
      <c r="B10724" s="3" t="s">
        <v>21527</v>
      </c>
      <c r="C10724" s="3" t="s">
        <v>11966</v>
      </c>
      <c r="D10724" s="2" t="s">
        <v>18948</v>
      </c>
      <c r="E10724" s="3" t="s">
        <v>20624</v>
      </c>
      <c r="F10724" s="67" t="s">
        <v>21290</v>
      </c>
      <c r="G10724" s="67" t="s">
        <v>5277</v>
      </c>
      <c r="I10724" s="3" t="s">
        <v>6298</v>
      </c>
      <c r="J10724" s="3" t="str">
        <f>IF($B10724="SINAPI",IF(ISNUMBER(MATCH(Banco!$C10724,Analitico!$A:$A,0)),INDEX(Analitico!E:E,MATCH(Banco!$C10724,Analitico!$A:$A,0))&amp;"%",""),"")</f>
        <v/>
      </c>
      <c r="K10724" s="3" t="str">
        <f>IF($B10724="SINAPI",IF(ISNUMBER(MATCH(Banco!$C10724,Analitico!$A:$A,0)),INDEX(Analitico!F:F,MATCH(Banco!$C10724,Analitico!$A:$A,0))&amp;"%",""),"")</f>
        <v/>
      </c>
    </row>
    <row r="10725" spans="1:11" ht="33.75" x14ac:dyDescent="0.2">
      <c r="A10725" s="1" t="str">
        <f t="shared" si="169"/>
        <v>SINAPI 102324</v>
      </c>
      <c r="B10725" s="3" t="s">
        <v>21527</v>
      </c>
      <c r="C10725" s="3" t="s">
        <v>11967</v>
      </c>
      <c r="D10725" s="2" t="s">
        <v>18949</v>
      </c>
      <c r="E10725" s="3" t="s">
        <v>20624</v>
      </c>
      <c r="F10725" s="67" t="s">
        <v>21642</v>
      </c>
      <c r="G10725" s="67" t="s">
        <v>5642</v>
      </c>
      <c r="I10725" s="3" t="s">
        <v>6298</v>
      </c>
      <c r="J10725" s="3" t="str">
        <f>IF($B10725="SINAPI",IF(ISNUMBER(MATCH(Banco!$C10725,Analitico!$A:$A,0)),INDEX(Analitico!E:E,MATCH(Banco!$C10725,Analitico!$A:$A,0))&amp;"%",""),"")</f>
        <v/>
      </c>
      <c r="K10725" s="3" t="str">
        <f>IF($B10725="SINAPI",IF(ISNUMBER(MATCH(Banco!$C10725,Analitico!$A:$A,0)),INDEX(Analitico!F:F,MATCH(Banco!$C10725,Analitico!$A:$A,0))&amp;"%",""),"")</f>
        <v/>
      </c>
    </row>
    <row r="10726" spans="1:11" ht="33.75" x14ac:dyDescent="0.2">
      <c r="A10726" s="1" t="str">
        <f t="shared" si="169"/>
        <v>SINAPI 102325</v>
      </c>
      <c r="B10726" s="3" t="s">
        <v>21527</v>
      </c>
      <c r="C10726" s="3" t="s">
        <v>11968</v>
      </c>
      <c r="D10726" s="2" t="s">
        <v>18950</v>
      </c>
      <c r="E10726" s="3" t="s">
        <v>20624</v>
      </c>
      <c r="F10726" s="67" t="s">
        <v>21768</v>
      </c>
      <c r="G10726" s="67" t="s">
        <v>5016</v>
      </c>
      <c r="I10726" s="3" t="s">
        <v>6298</v>
      </c>
      <c r="J10726" s="3" t="str">
        <f>IF($B10726="SINAPI",IF(ISNUMBER(MATCH(Banco!$C10726,Analitico!$A:$A,0)),INDEX(Analitico!E:E,MATCH(Banco!$C10726,Analitico!$A:$A,0))&amp;"%",""),"")</f>
        <v/>
      </c>
      <c r="K10726" s="3" t="str">
        <f>IF($B10726="SINAPI",IF(ISNUMBER(MATCH(Banco!$C10726,Analitico!$A:$A,0)),INDEX(Analitico!F:F,MATCH(Banco!$C10726,Analitico!$A:$A,0))&amp;"%",""),"")</f>
        <v/>
      </c>
    </row>
    <row r="10727" spans="1:11" ht="33.75" x14ac:dyDescent="0.2">
      <c r="A10727" s="1" t="str">
        <f t="shared" si="169"/>
        <v>SINAPI 102326</v>
      </c>
      <c r="B10727" s="3" t="s">
        <v>21527</v>
      </c>
      <c r="C10727" s="3" t="s">
        <v>11969</v>
      </c>
      <c r="D10727" s="2" t="s">
        <v>18951</v>
      </c>
      <c r="E10727" s="3" t="s">
        <v>20624</v>
      </c>
      <c r="F10727" s="67" t="s">
        <v>21347</v>
      </c>
      <c r="G10727" s="67" t="s">
        <v>20919</v>
      </c>
      <c r="I10727" s="3" t="s">
        <v>6298</v>
      </c>
      <c r="J10727" s="3" t="str">
        <f>IF($B10727="SINAPI",IF(ISNUMBER(MATCH(Banco!$C10727,Analitico!$A:$A,0)),INDEX(Analitico!E:E,MATCH(Banco!$C10727,Analitico!$A:$A,0))&amp;"%",""),"")</f>
        <v/>
      </c>
      <c r="K10727" s="3" t="str">
        <f>IF($B10727="SINAPI",IF(ISNUMBER(MATCH(Banco!$C10727,Analitico!$A:$A,0)),INDEX(Analitico!F:F,MATCH(Banco!$C10727,Analitico!$A:$A,0))&amp;"%",""),"")</f>
        <v/>
      </c>
    </row>
    <row r="10728" spans="1:11" ht="33.75" x14ac:dyDescent="0.2">
      <c r="A10728" s="1" t="str">
        <f t="shared" si="169"/>
        <v>SINAPI 102327</v>
      </c>
      <c r="B10728" s="3" t="s">
        <v>21527</v>
      </c>
      <c r="C10728" s="3" t="s">
        <v>11970</v>
      </c>
      <c r="D10728" s="2" t="s">
        <v>18952</v>
      </c>
      <c r="E10728" s="3" t="s">
        <v>20624</v>
      </c>
      <c r="F10728" s="67" t="s">
        <v>21602</v>
      </c>
      <c r="G10728" s="67" t="s">
        <v>6101</v>
      </c>
      <c r="I10728" s="3" t="s">
        <v>6298</v>
      </c>
      <c r="J10728" s="3" t="str">
        <f>IF($B10728="SINAPI",IF(ISNUMBER(MATCH(Banco!$C10728,Analitico!$A:$A,0)),INDEX(Analitico!E:E,MATCH(Banco!$C10728,Analitico!$A:$A,0))&amp;"%",""),"")</f>
        <v/>
      </c>
      <c r="K10728" s="3" t="str">
        <f>IF($B10728="SINAPI",IF(ISNUMBER(MATCH(Banco!$C10728,Analitico!$A:$A,0)),INDEX(Analitico!F:F,MATCH(Banco!$C10728,Analitico!$A:$A,0))&amp;"%",""),"")</f>
        <v/>
      </c>
    </row>
    <row r="10729" spans="1:11" ht="33.75" x14ac:dyDescent="0.2">
      <c r="A10729" s="1" t="str">
        <f t="shared" si="169"/>
        <v>SINAPI 102328</v>
      </c>
      <c r="B10729" s="3" t="s">
        <v>21527</v>
      </c>
      <c r="C10729" s="3" t="s">
        <v>11971</v>
      </c>
      <c r="D10729" s="2" t="s">
        <v>18953</v>
      </c>
      <c r="E10729" s="3" t="s">
        <v>20624</v>
      </c>
      <c r="F10729" s="67" t="s">
        <v>20924</v>
      </c>
      <c r="G10729" s="67" t="s">
        <v>21598</v>
      </c>
      <c r="I10729" s="3" t="s">
        <v>6298</v>
      </c>
      <c r="J10729" s="3" t="str">
        <f>IF($B10729="SINAPI",IF(ISNUMBER(MATCH(Banco!$C10729,Analitico!$A:$A,0)),INDEX(Analitico!E:E,MATCH(Banco!$C10729,Analitico!$A:$A,0))&amp;"%",""),"")</f>
        <v/>
      </c>
      <c r="K10729" s="3" t="str">
        <f>IF($B10729="SINAPI",IF(ISNUMBER(MATCH(Banco!$C10729,Analitico!$A:$A,0)),INDEX(Analitico!F:F,MATCH(Banco!$C10729,Analitico!$A:$A,0))&amp;"%",""),"")</f>
        <v/>
      </c>
    </row>
    <row r="10730" spans="1:11" ht="33.75" x14ac:dyDescent="0.2">
      <c r="A10730" s="1" t="str">
        <f t="shared" si="169"/>
        <v>SINAPI 102329</v>
      </c>
      <c r="B10730" s="3" t="s">
        <v>21527</v>
      </c>
      <c r="C10730" s="3" t="s">
        <v>11972</v>
      </c>
      <c r="D10730" s="2" t="s">
        <v>18954</v>
      </c>
      <c r="E10730" s="3" t="s">
        <v>20624</v>
      </c>
      <c r="F10730" s="67" t="s">
        <v>5316</v>
      </c>
      <c r="G10730" s="67" t="s">
        <v>21796</v>
      </c>
      <c r="I10730" s="3" t="s">
        <v>6298</v>
      </c>
      <c r="J10730" s="3" t="str">
        <f>IF($B10730="SINAPI",IF(ISNUMBER(MATCH(Banco!$C10730,Analitico!$A:$A,0)),INDEX(Analitico!E:E,MATCH(Banco!$C10730,Analitico!$A:$A,0))&amp;"%",""),"")</f>
        <v/>
      </c>
      <c r="K10730" s="3" t="str">
        <f>IF($B10730="SINAPI",IF(ISNUMBER(MATCH(Banco!$C10730,Analitico!$A:$A,0)),INDEX(Analitico!F:F,MATCH(Banco!$C10730,Analitico!$A:$A,0))&amp;"%",""),"")</f>
        <v/>
      </c>
    </row>
    <row r="10731" spans="1:11" ht="22.5" x14ac:dyDescent="0.2">
      <c r="A10731" s="1" t="str">
        <f t="shared" si="169"/>
        <v>SINAPI 94304</v>
      </c>
      <c r="B10731" s="3" t="s">
        <v>21527</v>
      </c>
      <c r="C10731" s="3" t="s">
        <v>11973</v>
      </c>
      <c r="D10731" s="2" t="s">
        <v>18955</v>
      </c>
      <c r="E10731" s="3" t="s">
        <v>20624</v>
      </c>
      <c r="F10731" s="67" t="s">
        <v>31901</v>
      </c>
      <c r="G10731" s="67" t="s">
        <v>37245</v>
      </c>
      <c r="I10731" s="3" t="s">
        <v>6300</v>
      </c>
      <c r="J10731" s="3" t="str">
        <f>IF($B10731="SINAPI",IF(ISNUMBER(MATCH(Banco!$C10731,Analitico!$A:$A,0)),INDEX(Analitico!E:E,MATCH(Banco!$C10731,Analitico!$A:$A,0))&amp;"%",""),"")</f>
        <v/>
      </c>
      <c r="K10731" s="3" t="str">
        <f>IF($B10731="SINAPI",IF(ISNUMBER(MATCH(Banco!$C10731,Analitico!$A:$A,0)),INDEX(Analitico!F:F,MATCH(Banco!$C10731,Analitico!$A:$A,0))&amp;"%",""),"")</f>
        <v/>
      </c>
    </row>
    <row r="10732" spans="1:11" ht="22.5" x14ac:dyDescent="0.2">
      <c r="A10732" s="1" t="str">
        <f t="shared" si="169"/>
        <v>SINAPI 94306</v>
      </c>
      <c r="B10732" s="3" t="s">
        <v>21527</v>
      </c>
      <c r="C10732" s="3" t="s">
        <v>11974</v>
      </c>
      <c r="D10732" s="2" t="s">
        <v>18956</v>
      </c>
      <c r="E10732" s="3" t="s">
        <v>20624</v>
      </c>
      <c r="F10732" s="67" t="s">
        <v>5669</v>
      </c>
      <c r="G10732" s="67" t="s">
        <v>32021</v>
      </c>
      <c r="I10732" s="3" t="s">
        <v>6300</v>
      </c>
      <c r="J10732" s="3" t="str">
        <f>IF($B10732="SINAPI",IF(ISNUMBER(MATCH(Banco!$C10732,Analitico!$A:$A,0)),INDEX(Analitico!E:E,MATCH(Banco!$C10732,Analitico!$A:$A,0))&amp;"%",""),"")</f>
        <v/>
      </c>
      <c r="K10732" s="3" t="str">
        <f>IF($B10732="SINAPI",IF(ISNUMBER(MATCH(Banco!$C10732,Analitico!$A:$A,0)),INDEX(Analitico!F:F,MATCH(Banco!$C10732,Analitico!$A:$A,0))&amp;"%",""),"")</f>
        <v/>
      </c>
    </row>
    <row r="10733" spans="1:11" ht="22.5" x14ac:dyDescent="0.2">
      <c r="A10733" s="1" t="str">
        <f t="shared" si="169"/>
        <v>SINAPI 94310</v>
      </c>
      <c r="B10733" s="3" t="s">
        <v>21527</v>
      </c>
      <c r="C10733" s="3" t="s">
        <v>11975</v>
      </c>
      <c r="D10733" s="2" t="s">
        <v>18957</v>
      </c>
      <c r="E10733" s="3" t="s">
        <v>20624</v>
      </c>
      <c r="F10733" s="67" t="s">
        <v>40040</v>
      </c>
      <c r="G10733" s="67" t="s">
        <v>37246</v>
      </c>
      <c r="I10733" s="3" t="s">
        <v>6300</v>
      </c>
      <c r="J10733" s="3" t="str">
        <f>IF($B10733="SINAPI",IF(ISNUMBER(MATCH(Banco!$C10733,Analitico!$A:$A,0)),INDEX(Analitico!E:E,MATCH(Banco!$C10733,Analitico!$A:$A,0))&amp;"%",""),"")</f>
        <v/>
      </c>
      <c r="K10733" s="3" t="str">
        <f>IF($B10733="SINAPI",IF(ISNUMBER(MATCH(Banco!$C10733,Analitico!$A:$A,0)),INDEX(Analitico!F:F,MATCH(Banco!$C10733,Analitico!$A:$A,0))&amp;"%",""),"")</f>
        <v/>
      </c>
    </row>
    <row r="10734" spans="1:11" ht="22.5" x14ac:dyDescent="0.2">
      <c r="A10734" s="1" t="str">
        <f t="shared" si="169"/>
        <v>SINAPI 94316</v>
      </c>
      <c r="B10734" s="3" t="s">
        <v>21527</v>
      </c>
      <c r="C10734" s="3" t="s">
        <v>11976</v>
      </c>
      <c r="D10734" s="2" t="s">
        <v>18958</v>
      </c>
      <c r="E10734" s="3" t="s">
        <v>20624</v>
      </c>
      <c r="F10734" s="67" t="s">
        <v>21376</v>
      </c>
      <c r="G10734" s="67" t="s">
        <v>5609</v>
      </c>
      <c r="I10734" s="3" t="s">
        <v>6300</v>
      </c>
      <c r="J10734" s="3" t="str">
        <f>IF($B10734="SINAPI",IF(ISNUMBER(MATCH(Banco!$C10734,Analitico!$A:$A,0)),INDEX(Analitico!E:E,MATCH(Banco!$C10734,Analitico!$A:$A,0))&amp;"%",""),"")</f>
        <v/>
      </c>
      <c r="K10734" s="3" t="str">
        <f>IF($B10734="SINAPI",IF(ISNUMBER(MATCH(Banco!$C10734,Analitico!$A:$A,0)),INDEX(Analitico!F:F,MATCH(Banco!$C10734,Analitico!$A:$A,0))&amp;"%",""),"")</f>
        <v/>
      </c>
    </row>
    <row r="10735" spans="1:11" ht="22.5" x14ac:dyDescent="0.2">
      <c r="A10735" s="1" t="str">
        <f t="shared" si="169"/>
        <v>SINAPI 94318</v>
      </c>
      <c r="B10735" s="3" t="s">
        <v>21527</v>
      </c>
      <c r="C10735" s="3" t="s">
        <v>11977</v>
      </c>
      <c r="D10735" s="2" t="s">
        <v>18959</v>
      </c>
      <c r="E10735" s="3" t="s">
        <v>20624</v>
      </c>
      <c r="F10735" s="67" t="s">
        <v>32365</v>
      </c>
      <c r="G10735" s="67" t="s">
        <v>6328</v>
      </c>
      <c r="I10735" s="3" t="s">
        <v>6300</v>
      </c>
      <c r="J10735" s="3" t="str">
        <f>IF($B10735="SINAPI",IF(ISNUMBER(MATCH(Banco!$C10735,Analitico!$A:$A,0)),INDEX(Analitico!E:E,MATCH(Banco!$C10735,Analitico!$A:$A,0))&amp;"%",""),"")</f>
        <v/>
      </c>
      <c r="K10735" s="3" t="str">
        <f>IF($B10735="SINAPI",IF(ISNUMBER(MATCH(Banco!$C10735,Analitico!$A:$A,0)),INDEX(Analitico!F:F,MATCH(Banco!$C10735,Analitico!$A:$A,0))&amp;"%",""),"")</f>
        <v/>
      </c>
    </row>
    <row r="10736" spans="1:11" x14ac:dyDescent="0.2">
      <c r="A10736" s="1" t="str">
        <f t="shared" si="169"/>
        <v>SINAPI 94319</v>
      </c>
      <c r="B10736" s="3" t="s">
        <v>21527</v>
      </c>
      <c r="C10736" s="3" t="s">
        <v>11978</v>
      </c>
      <c r="D10736" s="2" t="s">
        <v>18960</v>
      </c>
      <c r="E10736" s="3" t="s">
        <v>20624</v>
      </c>
      <c r="F10736" s="67" t="s">
        <v>40041</v>
      </c>
      <c r="G10736" s="67" t="s">
        <v>37247</v>
      </c>
      <c r="I10736" s="3" t="s">
        <v>6300</v>
      </c>
      <c r="J10736" s="3" t="str">
        <f>IF($B10736="SINAPI",IF(ISNUMBER(MATCH(Banco!$C10736,Analitico!$A:$A,0)),INDEX(Analitico!E:E,MATCH(Banco!$C10736,Analitico!$A:$A,0))&amp;"%",""),"")</f>
        <v/>
      </c>
      <c r="K10736" s="3" t="str">
        <f>IF($B10736="SINAPI",IF(ISNUMBER(MATCH(Banco!$C10736,Analitico!$A:$A,0)),INDEX(Analitico!F:F,MATCH(Banco!$C10736,Analitico!$A:$A,0))&amp;"%",""),"")</f>
        <v/>
      </c>
    </row>
    <row r="10737" spans="1:11" ht="22.5" x14ac:dyDescent="0.2">
      <c r="A10737" s="1" t="str">
        <f t="shared" si="169"/>
        <v>SINAPI 94327</v>
      </c>
      <c r="B10737" s="3" t="s">
        <v>21527</v>
      </c>
      <c r="C10737" s="3" t="s">
        <v>11979</v>
      </c>
      <c r="D10737" s="2" t="s">
        <v>18961</v>
      </c>
      <c r="E10737" s="3" t="s">
        <v>20624</v>
      </c>
      <c r="F10737" s="67" t="s">
        <v>40042</v>
      </c>
      <c r="G10737" s="67" t="s">
        <v>37248</v>
      </c>
      <c r="I10737" s="3" t="s">
        <v>6300</v>
      </c>
      <c r="J10737" s="3" t="str">
        <f>IF($B10737="SINAPI",IF(ISNUMBER(MATCH(Banco!$C10737,Analitico!$A:$A,0)),INDEX(Analitico!E:E,MATCH(Banco!$C10737,Analitico!$A:$A,0))&amp;"%",""),"")</f>
        <v/>
      </c>
      <c r="K10737" s="3" t="str">
        <f>IF($B10737="SINAPI",IF(ISNUMBER(MATCH(Banco!$C10737,Analitico!$A:$A,0)),INDEX(Analitico!F:F,MATCH(Banco!$C10737,Analitico!$A:$A,0))&amp;"%",""),"")</f>
        <v/>
      </c>
    </row>
    <row r="10738" spans="1:11" ht="22.5" x14ac:dyDescent="0.2">
      <c r="A10738" s="1" t="str">
        <f t="shared" si="169"/>
        <v>SINAPI 94329</v>
      </c>
      <c r="B10738" s="3" t="s">
        <v>21527</v>
      </c>
      <c r="C10738" s="3" t="s">
        <v>11980</v>
      </c>
      <c r="D10738" s="2" t="s">
        <v>18962</v>
      </c>
      <c r="E10738" s="3" t="s">
        <v>20624</v>
      </c>
      <c r="F10738" s="67" t="s">
        <v>35765</v>
      </c>
      <c r="G10738" s="67" t="s">
        <v>37249</v>
      </c>
      <c r="I10738" s="3" t="s">
        <v>6300</v>
      </c>
      <c r="J10738" s="3" t="str">
        <f>IF($B10738="SINAPI",IF(ISNUMBER(MATCH(Banco!$C10738,Analitico!$A:$A,0)),INDEX(Analitico!E:E,MATCH(Banco!$C10738,Analitico!$A:$A,0))&amp;"%",""),"")</f>
        <v/>
      </c>
      <c r="K10738" s="3" t="str">
        <f>IF($B10738="SINAPI",IF(ISNUMBER(MATCH(Banco!$C10738,Analitico!$A:$A,0)),INDEX(Analitico!F:F,MATCH(Banco!$C10738,Analitico!$A:$A,0))&amp;"%",""),"")</f>
        <v/>
      </c>
    </row>
    <row r="10739" spans="1:11" ht="22.5" x14ac:dyDescent="0.2">
      <c r="A10739" s="1" t="str">
        <f t="shared" si="169"/>
        <v>SINAPI 94333</v>
      </c>
      <c r="B10739" s="3" t="s">
        <v>21527</v>
      </c>
      <c r="C10739" s="3" t="s">
        <v>11981</v>
      </c>
      <c r="D10739" s="2" t="s">
        <v>18963</v>
      </c>
      <c r="E10739" s="3" t="s">
        <v>20624</v>
      </c>
      <c r="F10739" s="67" t="s">
        <v>40043</v>
      </c>
      <c r="G10739" s="67" t="s">
        <v>37250</v>
      </c>
      <c r="I10739" s="3" t="s">
        <v>6300</v>
      </c>
      <c r="J10739" s="3" t="str">
        <f>IF($B10739="SINAPI",IF(ISNUMBER(MATCH(Banco!$C10739,Analitico!$A:$A,0)),INDEX(Analitico!E:E,MATCH(Banco!$C10739,Analitico!$A:$A,0))&amp;"%",""),"")</f>
        <v/>
      </c>
      <c r="K10739" s="3" t="str">
        <f>IF($B10739="SINAPI",IF(ISNUMBER(MATCH(Banco!$C10739,Analitico!$A:$A,0)),INDEX(Analitico!F:F,MATCH(Banco!$C10739,Analitico!$A:$A,0))&amp;"%",""),"")</f>
        <v/>
      </c>
    </row>
    <row r="10740" spans="1:11" ht="22.5" x14ac:dyDescent="0.2">
      <c r="A10740" s="1" t="str">
        <f t="shared" si="169"/>
        <v>SINAPI 94339</v>
      </c>
      <c r="B10740" s="3" t="s">
        <v>21527</v>
      </c>
      <c r="C10740" s="3" t="s">
        <v>11982</v>
      </c>
      <c r="D10740" s="2" t="s">
        <v>18964</v>
      </c>
      <c r="E10740" s="3" t="s">
        <v>20624</v>
      </c>
      <c r="F10740" s="67" t="s">
        <v>40044</v>
      </c>
      <c r="G10740" s="67" t="s">
        <v>29662</v>
      </c>
      <c r="I10740" s="3" t="s">
        <v>6300</v>
      </c>
      <c r="J10740" s="3" t="str">
        <f>IF($B10740="SINAPI",IF(ISNUMBER(MATCH(Banco!$C10740,Analitico!$A:$A,0)),INDEX(Analitico!E:E,MATCH(Banco!$C10740,Analitico!$A:$A,0))&amp;"%",""),"")</f>
        <v/>
      </c>
      <c r="K10740" s="3" t="str">
        <f>IF($B10740="SINAPI",IF(ISNUMBER(MATCH(Banco!$C10740,Analitico!$A:$A,0)),INDEX(Analitico!F:F,MATCH(Banco!$C10740,Analitico!$A:$A,0))&amp;"%",""),"")</f>
        <v/>
      </c>
    </row>
    <row r="10741" spans="1:11" ht="22.5" x14ac:dyDescent="0.2">
      <c r="A10741" s="1" t="str">
        <f t="shared" si="169"/>
        <v>SINAPI 94341</v>
      </c>
      <c r="B10741" s="3" t="s">
        <v>21527</v>
      </c>
      <c r="C10741" s="3" t="s">
        <v>11983</v>
      </c>
      <c r="D10741" s="2" t="s">
        <v>18965</v>
      </c>
      <c r="E10741" s="3" t="s">
        <v>20624</v>
      </c>
      <c r="F10741" s="67" t="s">
        <v>31973</v>
      </c>
      <c r="G10741" s="67" t="s">
        <v>37251</v>
      </c>
      <c r="I10741" s="3" t="s">
        <v>6300</v>
      </c>
      <c r="J10741" s="3" t="str">
        <f>IF($B10741="SINAPI",IF(ISNUMBER(MATCH(Banco!$C10741,Analitico!$A:$A,0)),INDEX(Analitico!E:E,MATCH(Banco!$C10741,Analitico!$A:$A,0))&amp;"%",""),"")</f>
        <v/>
      </c>
      <c r="K10741" s="3" t="str">
        <f>IF($B10741="SINAPI",IF(ISNUMBER(MATCH(Banco!$C10741,Analitico!$A:$A,0)),INDEX(Analitico!F:F,MATCH(Banco!$C10741,Analitico!$A:$A,0))&amp;"%",""),"")</f>
        <v/>
      </c>
    </row>
    <row r="10742" spans="1:11" x14ac:dyDescent="0.2">
      <c r="A10742" s="1" t="str">
        <f t="shared" si="169"/>
        <v>SINAPI 94342</v>
      </c>
      <c r="B10742" s="3" t="s">
        <v>21527</v>
      </c>
      <c r="C10742" s="3" t="s">
        <v>11984</v>
      </c>
      <c r="D10742" s="2" t="s">
        <v>18966</v>
      </c>
      <c r="E10742" s="3" t="s">
        <v>20624</v>
      </c>
      <c r="F10742" s="67" t="s">
        <v>40045</v>
      </c>
      <c r="G10742" s="67" t="s">
        <v>31849</v>
      </c>
      <c r="I10742" s="3" t="s">
        <v>6300</v>
      </c>
      <c r="J10742" s="3" t="str">
        <f>IF($B10742="SINAPI",IF(ISNUMBER(MATCH(Banco!$C10742,Analitico!$A:$A,0)),INDEX(Analitico!E:E,MATCH(Banco!$C10742,Analitico!$A:$A,0))&amp;"%",""),"")</f>
        <v/>
      </c>
      <c r="K10742" s="3" t="str">
        <f>IF($B10742="SINAPI",IF(ISNUMBER(MATCH(Banco!$C10742,Analitico!$A:$A,0)),INDEX(Analitico!F:F,MATCH(Banco!$C10742,Analitico!$A:$A,0))&amp;"%",""),"")</f>
        <v/>
      </c>
    </row>
    <row r="10743" spans="1:11" ht="22.5" x14ac:dyDescent="0.2">
      <c r="A10743" s="1" t="str">
        <f t="shared" si="169"/>
        <v>SINAPI 96385</v>
      </c>
      <c r="B10743" s="3" t="s">
        <v>21527</v>
      </c>
      <c r="C10743" s="3" t="s">
        <v>11985</v>
      </c>
      <c r="D10743" s="2" t="s">
        <v>18967</v>
      </c>
      <c r="E10743" s="3" t="s">
        <v>20624</v>
      </c>
      <c r="F10743" s="67" t="s">
        <v>29692</v>
      </c>
      <c r="G10743" s="67" t="s">
        <v>5027</v>
      </c>
      <c r="I10743" s="3" t="s">
        <v>6300</v>
      </c>
      <c r="J10743" s="3" t="str">
        <f>IF($B10743="SINAPI",IF(ISNUMBER(MATCH(Banco!$C10743,Analitico!$A:$A,0)),INDEX(Analitico!E:E,MATCH(Banco!$C10743,Analitico!$A:$A,0))&amp;"%",""),"")</f>
        <v/>
      </c>
      <c r="K10743" s="3" t="str">
        <f>IF($B10743="SINAPI",IF(ISNUMBER(MATCH(Banco!$C10743,Analitico!$A:$A,0)),INDEX(Analitico!F:F,MATCH(Banco!$C10743,Analitico!$A:$A,0))&amp;"%",""),"")</f>
        <v/>
      </c>
    </row>
    <row r="10744" spans="1:11" ht="22.5" x14ac:dyDescent="0.2">
      <c r="A10744" s="1" t="str">
        <f t="shared" si="169"/>
        <v>SINAPI 96386</v>
      </c>
      <c r="B10744" s="3" t="s">
        <v>21527</v>
      </c>
      <c r="C10744" s="3" t="s">
        <v>11986</v>
      </c>
      <c r="D10744" s="2" t="s">
        <v>18968</v>
      </c>
      <c r="E10744" s="3" t="s">
        <v>20624</v>
      </c>
      <c r="F10744" s="67" t="s">
        <v>4504</v>
      </c>
      <c r="G10744" s="67" t="s">
        <v>4497</v>
      </c>
      <c r="I10744" s="3" t="s">
        <v>6300</v>
      </c>
      <c r="J10744" s="3" t="str">
        <f>IF($B10744="SINAPI",IF(ISNUMBER(MATCH(Banco!$C10744,Analitico!$A:$A,0)),INDEX(Analitico!E:E,MATCH(Banco!$C10744,Analitico!$A:$A,0))&amp;"%",""),"")</f>
        <v/>
      </c>
      <c r="K10744" s="3" t="str">
        <f>IF($B10744="SINAPI",IF(ISNUMBER(MATCH(Banco!$C10744,Analitico!$A:$A,0)),INDEX(Analitico!F:F,MATCH(Banco!$C10744,Analitico!$A:$A,0))&amp;"%",""),"")</f>
        <v/>
      </c>
    </row>
    <row r="10745" spans="1:11" ht="33.75" x14ac:dyDescent="0.2">
      <c r="A10745" s="1" t="str">
        <f t="shared" si="169"/>
        <v>SINAPI 93367</v>
      </c>
      <c r="B10745" s="3" t="s">
        <v>21527</v>
      </c>
      <c r="C10745" s="3" t="s">
        <v>11987</v>
      </c>
      <c r="D10745" s="2" t="s">
        <v>18969</v>
      </c>
      <c r="E10745" s="3" t="s">
        <v>20624</v>
      </c>
      <c r="F10745" s="67" t="s">
        <v>20952</v>
      </c>
      <c r="G10745" s="67" t="s">
        <v>29844</v>
      </c>
      <c r="I10745" s="3" t="s">
        <v>6300</v>
      </c>
      <c r="J10745" s="3" t="str">
        <f>IF($B10745="SINAPI",IF(ISNUMBER(MATCH(Banco!$C10745,Analitico!$A:$A,0)),INDEX(Analitico!E:E,MATCH(Banco!$C10745,Analitico!$A:$A,0))&amp;"%",""),"")</f>
        <v/>
      </c>
      <c r="K10745" s="3" t="str">
        <f>IF($B10745="SINAPI",IF(ISNUMBER(MATCH(Banco!$C10745,Analitico!$A:$A,0)),INDEX(Analitico!F:F,MATCH(Banco!$C10745,Analitico!$A:$A,0))&amp;"%",""),"")</f>
        <v/>
      </c>
    </row>
    <row r="10746" spans="1:11" ht="33.75" x14ac:dyDescent="0.2">
      <c r="A10746" s="1" t="str">
        <f t="shared" si="169"/>
        <v>SINAPI 93368</v>
      </c>
      <c r="B10746" s="3" t="s">
        <v>21527</v>
      </c>
      <c r="C10746" s="3" t="s">
        <v>11988</v>
      </c>
      <c r="D10746" s="2" t="s">
        <v>18970</v>
      </c>
      <c r="E10746" s="3" t="s">
        <v>20624</v>
      </c>
      <c r="F10746" s="67" t="s">
        <v>5101</v>
      </c>
      <c r="G10746" s="67" t="s">
        <v>36151</v>
      </c>
      <c r="I10746" s="3" t="s">
        <v>6300</v>
      </c>
      <c r="J10746" s="3" t="str">
        <f>IF($B10746="SINAPI",IF(ISNUMBER(MATCH(Banco!$C10746,Analitico!$A:$A,0)),INDEX(Analitico!E:E,MATCH(Banco!$C10746,Analitico!$A:$A,0))&amp;"%",""),"")</f>
        <v/>
      </c>
      <c r="K10746" s="3" t="str">
        <f>IF($B10746="SINAPI",IF(ISNUMBER(MATCH(Banco!$C10746,Analitico!$A:$A,0)),INDEX(Analitico!F:F,MATCH(Banco!$C10746,Analitico!$A:$A,0))&amp;"%",""),"")</f>
        <v/>
      </c>
    </row>
    <row r="10747" spans="1:11" ht="33.75" x14ac:dyDescent="0.2">
      <c r="A10747" s="1" t="str">
        <f t="shared" si="169"/>
        <v>SINAPI 93369</v>
      </c>
      <c r="B10747" s="3" t="s">
        <v>21527</v>
      </c>
      <c r="C10747" s="3" t="s">
        <v>11989</v>
      </c>
      <c r="D10747" s="2" t="s">
        <v>18971</v>
      </c>
      <c r="E10747" s="3" t="s">
        <v>20624</v>
      </c>
      <c r="F10747" s="67" t="s">
        <v>39480</v>
      </c>
      <c r="G10747" s="67" t="s">
        <v>5969</v>
      </c>
      <c r="I10747" s="3" t="s">
        <v>6300</v>
      </c>
      <c r="J10747" s="3" t="str">
        <f>IF($B10747="SINAPI",IF(ISNUMBER(MATCH(Banco!$C10747,Analitico!$A:$A,0)),INDEX(Analitico!E:E,MATCH(Banco!$C10747,Analitico!$A:$A,0))&amp;"%",""),"")</f>
        <v/>
      </c>
      <c r="K10747" s="3" t="str">
        <f>IF($B10747="SINAPI",IF(ISNUMBER(MATCH(Banco!$C10747,Analitico!$A:$A,0)),INDEX(Analitico!F:F,MATCH(Banco!$C10747,Analitico!$A:$A,0))&amp;"%",""),"")</f>
        <v/>
      </c>
    </row>
    <row r="10748" spans="1:11" ht="33.75" x14ac:dyDescent="0.2">
      <c r="A10748" s="1" t="str">
        <f t="shared" si="169"/>
        <v>SINAPI 93372</v>
      </c>
      <c r="B10748" s="3" t="s">
        <v>21527</v>
      </c>
      <c r="C10748" s="3" t="s">
        <v>11990</v>
      </c>
      <c r="D10748" s="2" t="s">
        <v>18972</v>
      </c>
      <c r="E10748" s="3" t="s">
        <v>20624</v>
      </c>
      <c r="F10748" s="67" t="s">
        <v>6314</v>
      </c>
      <c r="G10748" s="67" t="s">
        <v>4986</v>
      </c>
      <c r="I10748" s="3" t="s">
        <v>6300</v>
      </c>
      <c r="J10748" s="3" t="str">
        <f>IF($B10748="SINAPI",IF(ISNUMBER(MATCH(Banco!$C10748,Analitico!$A:$A,0)),INDEX(Analitico!E:E,MATCH(Banco!$C10748,Analitico!$A:$A,0))&amp;"%",""),"")</f>
        <v/>
      </c>
      <c r="K10748" s="3" t="str">
        <f>IF($B10748="SINAPI",IF(ISNUMBER(MATCH(Banco!$C10748,Analitico!$A:$A,0)),INDEX(Analitico!F:F,MATCH(Banco!$C10748,Analitico!$A:$A,0))&amp;"%",""),"")</f>
        <v/>
      </c>
    </row>
    <row r="10749" spans="1:11" ht="33.75" x14ac:dyDescent="0.2">
      <c r="A10749" s="1" t="str">
        <f t="shared" si="169"/>
        <v>SINAPI 93373</v>
      </c>
      <c r="B10749" s="3" t="s">
        <v>21527</v>
      </c>
      <c r="C10749" s="3" t="s">
        <v>11991</v>
      </c>
      <c r="D10749" s="2" t="s">
        <v>18973</v>
      </c>
      <c r="E10749" s="3" t="s">
        <v>20624</v>
      </c>
      <c r="F10749" s="67" t="s">
        <v>21631</v>
      </c>
      <c r="G10749" s="67" t="s">
        <v>21824</v>
      </c>
      <c r="I10749" s="3" t="s">
        <v>6300</v>
      </c>
      <c r="J10749" s="3" t="str">
        <f>IF($B10749="SINAPI",IF(ISNUMBER(MATCH(Banco!$C10749,Analitico!$A:$A,0)),INDEX(Analitico!E:E,MATCH(Banco!$C10749,Analitico!$A:$A,0))&amp;"%",""),"")</f>
        <v/>
      </c>
      <c r="K10749" s="3" t="str">
        <f>IF($B10749="SINAPI",IF(ISNUMBER(MATCH(Banco!$C10749,Analitico!$A:$A,0)),INDEX(Analitico!F:F,MATCH(Banco!$C10749,Analitico!$A:$A,0))&amp;"%",""),"")</f>
        <v/>
      </c>
    </row>
    <row r="10750" spans="1:11" ht="33.75" x14ac:dyDescent="0.2">
      <c r="A10750" s="1" t="str">
        <f t="shared" si="169"/>
        <v>SINAPI 93378</v>
      </c>
      <c r="B10750" s="3" t="s">
        <v>21527</v>
      </c>
      <c r="C10750" s="3" t="s">
        <v>11992</v>
      </c>
      <c r="D10750" s="2" t="s">
        <v>18974</v>
      </c>
      <c r="E10750" s="3" t="s">
        <v>20624</v>
      </c>
      <c r="F10750" s="67" t="s">
        <v>39571</v>
      </c>
      <c r="G10750" s="67" t="s">
        <v>21518</v>
      </c>
      <c r="I10750" s="3" t="s">
        <v>6300</v>
      </c>
      <c r="J10750" s="3" t="str">
        <f>IF($B10750="SINAPI",IF(ISNUMBER(MATCH(Banco!$C10750,Analitico!$A:$A,0)),INDEX(Analitico!E:E,MATCH(Banco!$C10750,Analitico!$A:$A,0))&amp;"%",""),"")</f>
        <v/>
      </c>
      <c r="K10750" s="3" t="str">
        <f>IF($B10750="SINAPI",IF(ISNUMBER(MATCH(Banco!$C10750,Analitico!$A:$A,0)),INDEX(Analitico!F:F,MATCH(Banco!$C10750,Analitico!$A:$A,0))&amp;"%",""),"")</f>
        <v/>
      </c>
    </row>
    <row r="10751" spans="1:11" ht="33.75" x14ac:dyDescent="0.2">
      <c r="A10751" s="1" t="str">
        <f t="shared" si="169"/>
        <v>SINAPI 93379</v>
      </c>
      <c r="B10751" s="3" t="s">
        <v>21527</v>
      </c>
      <c r="C10751" s="3" t="s">
        <v>11993</v>
      </c>
      <c r="D10751" s="2" t="s">
        <v>18975</v>
      </c>
      <c r="E10751" s="3" t="s">
        <v>20624</v>
      </c>
      <c r="F10751" s="67" t="s">
        <v>30048</v>
      </c>
      <c r="G10751" s="67" t="s">
        <v>5103</v>
      </c>
      <c r="I10751" s="3" t="s">
        <v>6300</v>
      </c>
      <c r="J10751" s="3" t="str">
        <f>IF($B10751="SINAPI",IF(ISNUMBER(MATCH(Banco!$C10751,Analitico!$A:$A,0)),INDEX(Analitico!E:E,MATCH(Banco!$C10751,Analitico!$A:$A,0))&amp;"%",""),"")</f>
        <v/>
      </c>
      <c r="K10751" s="3" t="str">
        <f>IF($B10751="SINAPI",IF(ISNUMBER(MATCH(Banco!$C10751,Analitico!$A:$A,0)),INDEX(Analitico!F:F,MATCH(Banco!$C10751,Analitico!$A:$A,0))&amp;"%",""),"")</f>
        <v/>
      </c>
    </row>
    <row r="10752" spans="1:11" ht="33.75" x14ac:dyDescent="0.2">
      <c r="A10752" s="1" t="str">
        <f t="shared" si="169"/>
        <v>SINAPI 93380</v>
      </c>
      <c r="B10752" s="3" t="s">
        <v>21527</v>
      </c>
      <c r="C10752" s="3" t="s">
        <v>11994</v>
      </c>
      <c r="D10752" s="2" t="s">
        <v>18976</v>
      </c>
      <c r="E10752" s="3" t="s">
        <v>20624</v>
      </c>
      <c r="F10752" s="67" t="s">
        <v>4736</v>
      </c>
      <c r="G10752" s="67" t="s">
        <v>21386</v>
      </c>
      <c r="I10752" s="3" t="s">
        <v>6300</v>
      </c>
      <c r="J10752" s="3" t="str">
        <f>IF($B10752="SINAPI",IF(ISNUMBER(MATCH(Banco!$C10752,Analitico!$A:$A,0)),INDEX(Analitico!E:E,MATCH(Banco!$C10752,Analitico!$A:$A,0))&amp;"%",""),"")</f>
        <v/>
      </c>
      <c r="K10752" s="3" t="str">
        <f>IF($B10752="SINAPI",IF(ISNUMBER(MATCH(Banco!$C10752,Analitico!$A:$A,0)),INDEX(Analitico!F:F,MATCH(Banco!$C10752,Analitico!$A:$A,0))&amp;"%",""),"")</f>
        <v/>
      </c>
    </row>
    <row r="10753" spans="1:11" ht="33.75" x14ac:dyDescent="0.2">
      <c r="A10753" s="1" t="str">
        <f t="shared" si="169"/>
        <v>SINAPI 93381</v>
      </c>
      <c r="B10753" s="3" t="s">
        <v>21527</v>
      </c>
      <c r="C10753" s="3" t="s">
        <v>11995</v>
      </c>
      <c r="D10753" s="2" t="s">
        <v>18977</v>
      </c>
      <c r="E10753" s="3" t="s">
        <v>20624</v>
      </c>
      <c r="F10753" s="67" t="s">
        <v>4849</v>
      </c>
      <c r="G10753" s="67" t="s">
        <v>28925</v>
      </c>
      <c r="I10753" s="3" t="s">
        <v>6300</v>
      </c>
      <c r="J10753" s="3" t="str">
        <f>IF($B10753="SINAPI",IF(ISNUMBER(MATCH(Banco!$C10753,Analitico!$A:$A,0)),INDEX(Analitico!E:E,MATCH(Banco!$C10753,Analitico!$A:$A,0))&amp;"%",""),"")</f>
        <v/>
      </c>
      <c r="K10753" s="3" t="str">
        <f>IF($B10753="SINAPI",IF(ISNUMBER(MATCH(Banco!$C10753,Analitico!$A:$A,0)),INDEX(Analitico!F:F,MATCH(Banco!$C10753,Analitico!$A:$A,0))&amp;"%",""),"")</f>
        <v/>
      </c>
    </row>
    <row r="10754" spans="1:11" x14ac:dyDescent="0.2">
      <c r="A10754" s="1" t="str">
        <f t="shared" si="169"/>
        <v>SINAPI 93382</v>
      </c>
      <c r="B10754" s="3" t="s">
        <v>21527</v>
      </c>
      <c r="C10754" s="3" t="s">
        <v>11996</v>
      </c>
      <c r="D10754" s="2" t="s">
        <v>18978</v>
      </c>
      <c r="E10754" s="3" t="s">
        <v>20624</v>
      </c>
      <c r="F10754" s="67" t="s">
        <v>32107</v>
      </c>
      <c r="G10754" s="67" t="s">
        <v>21178</v>
      </c>
      <c r="I10754" s="3" t="s">
        <v>6300</v>
      </c>
      <c r="J10754" s="3" t="str">
        <f>IF($B10754="SINAPI",IF(ISNUMBER(MATCH(Banco!$C10754,Analitico!$A:$A,0)),INDEX(Analitico!E:E,MATCH(Banco!$C10754,Analitico!$A:$A,0))&amp;"%",""),"")</f>
        <v/>
      </c>
      <c r="K10754" s="3" t="str">
        <f>IF($B10754="SINAPI",IF(ISNUMBER(MATCH(Banco!$C10754,Analitico!$A:$A,0)),INDEX(Analitico!F:F,MATCH(Banco!$C10754,Analitico!$A:$A,0))&amp;"%",""),"")</f>
        <v/>
      </c>
    </row>
    <row r="10755" spans="1:11" ht="33.75" x14ac:dyDescent="0.2">
      <c r="A10755" s="1" t="str">
        <f t="shared" si="169"/>
        <v>SINAPI 104728</v>
      </c>
      <c r="B10755" s="3" t="s">
        <v>21527</v>
      </c>
      <c r="C10755" s="3" t="s">
        <v>11997</v>
      </c>
      <c r="D10755" s="2" t="s">
        <v>18979</v>
      </c>
      <c r="E10755" s="3" t="s">
        <v>20624</v>
      </c>
      <c r="F10755" s="67" t="s">
        <v>21345</v>
      </c>
      <c r="G10755" s="67" t="s">
        <v>5464</v>
      </c>
      <c r="I10755" s="3" t="s">
        <v>6300</v>
      </c>
      <c r="J10755" s="3" t="str">
        <f>IF($B10755="SINAPI",IF(ISNUMBER(MATCH(Banco!$C10755,Analitico!$A:$A,0)),INDEX(Analitico!E:E,MATCH(Banco!$C10755,Analitico!$A:$A,0))&amp;"%",""),"")</f>
        <v/>
      </c>
      <c r="K10755" s="3" t="str">
        <f>IF($B10755="SINAPI",IF(ISNUMBER(MATCH(Banco!$C10755,Analitico!$A:$A,0)),INDEX(Analitico!F:F,MATCH(Banco!$C10755,Analitico!$A:$A,0))&amp;"%",""),"")</f>
        <v/>
      </c>
    </row>
    <row r="10756" spans="1:11" ht="33.75" x14ac:dyDescent="0.2">
      <c r="A10756" s="1" t="str">
        <f t="shared" si="169"/>
        <v>SINAPI 104729</v>
      </c>
      <c r="B10756" s="3" t="s">
        <v>21527</v>
      </c>
      <c r="C10756" s="3" t="s">
        <v>11998</v>
      </c>
      <c r="D10756" s="2" t="s">
        <v>18980</v>
      </c>
      <c r="E10756" s="3" t="s">
        <v>20624</v>
      </c>
      <c r="F10756" s="67" t="s">
        <v>31778</v>
      </c>
      <c r="G10756" s="67" t="s">
        <v>31793</v>
      </c>
      <c r="I10756" s="3" t="s">
        <v>6300</v>
      </c>
      <c r="J10756" s="3" t="str">
        <f>IF($B10756="SINAPI",IF(ISNUMBER(MATCH(Banco!$C10756,Analitico!$A:$A,0)),INDEX(Analitico!E:E,MATCH(Banco!$C10756,Analitico!$A:$A,0))&amp;"%",""),"")</f>
        <v/>
      </c>
      <c r="K10756" s="3" t="str">
        <f>IF($B10756="SINAPI",IF(ISNUMBER(MATCH(Banco!$C10756,Analitico!$A:$A,0)),INDEX(Analitico!F:F,MATCH(Banco!$C10756,Analitico!$A:$A,0))&amp;"%",""),"")</f>
        <v/>
      </c>
    </row>
    <row r="10757" spans="1:11" ht="33.75" x14ac:dyDescent="0.2">
      <c r="A10757" s="1" t="str">
        <f t="shared" si="169"/>
        <v>SINAPI 104730</v>
      </c>
      <c r="B10757" s="3" t="s">
        <v>21527</v>
      </c>
      <c r="C10757" s="3" t="s">
        <v>11999</v>
      </c>
      <c r="D10757" s="2" t="s">
        <v>18981</v>
      </c>
      <c r="E10757" s="3" t="s">
        <v>20624</v>
      </c>
      <c r="F10757" s="67" t="s">
        <v>31636</v>
      </c>
      <c r="G10757" s="67" t="s">
        <v>20806</v>
      </c>
      <c r="I10757" s="3" t="s">
        <v>6300</v>
      </c>
      <c r="J10757" s="3" t="str">
        <f>IF($B10757="SINAPI",IF(ISNUMBER(MATCH(Banco!$C10757,Analitico!$A:$A,0)),INDEX(Analitico!E:E,MATCH(Banco!$C10757,Analitico!$A:$A,0))&amp;"%",""),"")</f>
        <v/>
      </c>
      <c r="K10757" s="3" t="str">
        <f>IF($B10757="SINAPI",IF(ISNUMBER(MATCH(Banco!$C10757,Analitico!$A:$A,0)),INDEX(Analitico!F:F,MATCH(Banco!$C10757,Analitico!$A:$A,0))&amp;"%",""),"")</f>
        <v/>
      </c>
    </row>
    <row r="10758" spans="1:11" ht="33.75" x14ac:dyDescent="0.2">
      <c r="A10758" s="1" t="str">
        <f t="shared" si="169"/>
        <v>SINAPI 104731</v>
      </c>
      <c r="B10758" s="3" t="s">
        <v>21527</v>
      </c>
      <c r="C10758" s="3" t="s">
        <v>12000</v>
      </c>
      <c r="D10758" s="2" t="s">
        <v>18982</v>
      </c>
      <c r="E10758" s="3" t="s">
        <v>20624</v>
      </c>
      <c r="F10758" s="67" t="s">
        <v>21704</v>
      </c>
      <c r="G10758" s="67" t="s">
        <v>21119</v>
      </c>
      <c r="I10758" s="3" t="s">
        <v>6300</v>
      </c>
      <c r="J10758" s="3" t="str">
        <f>IF($B10758="SINAPI",IF(ISNUMBER(MATCH(Banco!$C10758,Analitico!$A:$A,0)),INDEX(Analitico!E:E,MATCH(Banco!$C10758,Analitico!$A:$A,0))&amp;"%",""),"")</f>
        <v/>
      </c>
      <c r="K10758" s="3" t="str">
        <f>IF($B10758="SINAPI",IF(ISNUMBER(MATCH(Banco!$C10758,Analitico!$A:$A,0)),INDEX(Analitico!F:F,MATCH(Banco!$C10758,Analitico!$A:$A,0))&amp;"%",""),"")</f>
        <v/>
      </c>
    </row>
    <row r="10759" spans="1:11" ht="33.75" x14ac:dyDescent="0.2">
      <c r="A10759" s="1" t="str">
        <f t="shared" si="169"/>
        <v>SINAPI 104732</v>
      </c>
      <c r="B10759" s="3" t="s">
        <v>21527</v>
      </c>
      <c r="C10759" s="3" t="s">
        <v>12001</v>
      </c>
      <c r="D10759" s="2" t="s">
        <v>18983</v>
      </c>
      <c r="E10759" s="3" t="s">
        <v>20624</v>
      </c>
      <c r="F10759" s="67" t="s">
        <v>30779</v>
      </c>
      <c r="G10759" s="67" t="s">
        <v>20984</v>
      </c>
      <c r="I10759" s="3" t="s">
        <v>6300</v>
      </c>
      <c r="J10759" s="3" t="str">
        <f>IF($B10759="SINAPI",IF(ISNUMBER(MATCH(Banco!$C10759,Analitico!$A:$A,0)),INDEX(Analitico!E:E,MATCH(Banco!$C10759,Analitico!$A:$A,0))&amp;"%",""),"")</f>
        <v/>
      </c>
      <c r="K10759" s="3" t="str">
        <f>IF($B10759="SINAPI",IF(ISNUMBER(MATCH(Banco!$C10759,Analitico!$A:$A,0)),INDEX(Analitico!F:F,MATCH(Banco!$C10759,Analitico!$A:$A,0))&amp;"%",""),"")</f>
        <v/>
      </c>
    </row>
    <row r="10760" spans="1:11" ht="33.75" x14ac:dyDescent="0.2">
      <c r="A10760" s="1" t="str">
        <f t="shared" si="169"/>
        <v>SINAPI 104733</v>
      </c>
      <c r="B10760" s="3" t="s">
        <v>21527</v>
      </c>
      <c r="C10760" s="3" t="s">
        <v>12002</v>
      </c>
      <c r="D10760" s="2" t="s">
        <v>18984</v>
      </c>
      <c r="E10760" s="3" t="s">
        <v>20624</v>
      </c>
      <c r="F10760" s="67" t="s">
        <v>4800</v>
      </c>
      <c r="G10760" s="67" t="s">
        <v>4855</v>
      </c>
      <c r="I10760" s="3" t="s">
        <v>6300</v>
      </c>
      <c r="J10760" s="3" t="str">
        <f>IF($B10760="SINAPI",IF(ISNUMBER(MATCH(Banco!$C10760,Analitico!$A:$A,0)),INDEX(Analitico!E:E,MATCH(Banco!$C10760,Analitico!$A:$A,0))&amp;"%",""),"")</f>
        <v/>
      </c>
      <c r="K10760" s="3" t="str">
        <f>IF($B10760="SINAPI",IF(ISNUMBER(MATCH(Banco!$C10760,Analitico!$A:$A,0)),INDEX(Analitico!F:F,MATCH(Banco!$C10760,Analitico!$A:$A,0))&amp;"%",""),"")</f>
        <v/>
      </c>
    </row>
    <row r="10761" spans="1:11" ht="33.75" x14ac:dyDescent="0.2">
      <c r="A10761" s="1" t="str">
        <f t="shared" si="169"/>
        <v>SINAPI 104734</v>
      </c>
      <c r="B10761" s="3" t="s">
        <v>21527</v>
      </c>
      <c r="C10761" s="3" t="s">
        <v>12003</v>
      </c>
      <c r="D10761" s="2" t="s">
        <v>18985</v>
      </c>
      <c r="E10761" s="3" t="s">
        <v>20624</v>
      </c>
      <c r="F10761" s="67" t="s">
        <v>5661</v>
      </c>
      <c r="G10761" s="67" t="s">
        <v>5031</v>
      </c>
      <c r="I10761" s="3" t="s">
        <v>6300</v>
      </c>
      <c r="J10761" s="3" t="str">
        <f>IF($B10761="SINAPI",IF(ISNUMBER(MATCH(Banco!$C10761,Analitico!$A:$A,0)),INDEX(Analitico!E:E,MATCH(Banco!$C10761,Analitico!$A:$A,0))&amp;"%",""),"")</f>
        <v/>
      </c>
      <c r="K10761" s="3" t="str">
        <f>IF($B10761="SINAPI",IF(ISNUMBER(MATCH(Banco!$C10761,Analitico!$A:$A,0)),INDEX(Analitico!F:F,MATCH(Banco!$C10761,Analitico!$A:$A,0))&amp;"%",""),"")</f>
        <v/>
      </c>
    </row>
    <row r="10762" spans="1:11" ht="33.75" x14ac:dyDescent="0.2">
      <c r="A10762" s="1" t="str">
        <f t="shared" si="169"/>
        <v>SINAPI 104735</v>
      </c>
      <c r="B10762" s="3" t="s">
        <v>21527</v>
      </c>
      <c r="C10762" s="3" t="s">
        <v>12004</v>
      </c>
      <c r="D10762" s="2" t="s">
        <v>18986</v>
      </c>
      <c r="E10762" s="3" t="s">
        <v>20624</v>
      </c>
      <c r="F10762" s="67" t="s">
        <v>30127</v>
      </c>
      <c r="G10762" s="67" t="s">
        <v>21611</v>
      </c>
      <c r="I10762" s="3" t="s">
        <v>6300</v>
      </c>
      <c r="J10762" s="3" t="str">
        <f>IF($B10762="SINAPI",IF(ISNUMBER(MATCH(Banco!$C10762,Analitico!$A:$A,0)),INDEX(Analitico!E:E,MATCH(Banco!$C10762,Analitico!$A:$A,0))&amp;"%",""),"")</f>
        <v/>
      </c>
      <c r="K10762" s="3" t="str">
        <f>IF($B10762="SINAPI",IF(ISNUMBER(MATCH(Banco!$C10762,Analitico!$A:$A,0)),INDEX(Analitico!F:F,MATCH(Banco!$C10762,Analitico!$A:$A,0))&amp;"%",""),"")</f>
        <v/>
      </c>
    </row>
    <row r="10763" spans="1:11" ht="33.75" x14ac:dyDescent="0.2">
      <c r="A10763" s="1" t="str">
        <f t="shared" si="169"/>
        <v>SINAPI 104736</v>
      </c>
      <c r="B10763" s="3" t="s">
        <v>21527</v>
      </c>
      <c r="C10763" s="3" t="s">
        <v>12005</v>
      </c>
      <c r="D10763" s="2" t="s">
        <v>18987</v>
      </c>
      <c r="E10763" s="3" t="s">
        <v>20624</v>
      </c>
      <c r="F10763" s="67" t="s">
        <v>4518</v>
      </c>
      <c r="G10763" s="67" t="s">
        <v>4957</v>
      </c>
      <c r="I10763" s="3" t="s">
        <v>6300</v>
      </c>
      <c r="J10763" s="3" t="str">
        <f>IF($B10763="SINAPI",IF(ISNUMBER(MATCH(Banco!$C10763,Analitico!$A:$A,0)),INDEX(Analitico!E:E,MATCH(Banco!$C10763,Analitico!$A:$A,0))&amp;"%",""),"")</f>
        <v/>
      </c>
      <c r="K10763" s="3" t="str">
        <f>IF($B10763="SINAPI",IF(ISNUMBER(MATCH(Banco!$C10763,Analitico!$A:$A,0)),INDEX(Analitico!F:F,MATCH(Banco!$C10763,Analitico!$A:$A,0))&amp;"%",""),"")</f>
        <v/>
      </c>
    </row>
    <row r="10764" spans="1:11" x14ac:dyDescent="0.2">
      <c r="A10764" s="1" t="str">
        <f t="shared" si="169"/>
        <v>SINAPI 104737</v>
      </c>
      <c r="B10764" s="3" t="s">
        <v>21527</v>
      </c>
      <c r="C10764" s="3" t="s">
        <v>12006</v>
      </c>
      <c r="D10764" s="2" t="s">
        <v>18988</v>
      </c>
      <c r="E10764" s="3" t="s">
        <v>20624</v>
      </c>
      <c r="F10764" s="67" t="s">
        <v>21158</v>
      </c>
      <c r="G10764" s="67" t="s">
        <v>5066</v>
      </c>
      <c r="I10764" s="3" t="s">
        <v>6300</v>
      </c>
      <c r="J10764" s="3" t="str">
        <f>IF($B10764="SINAPI",IF(ISNUMBER(MATCH(Banco!$C10764,Analitico!$A:$A,0)),INDEX(Analitico!E:E,MATCH(Banco!$C10764,Analitico!$A:$A,0))&amp;"%",""),"")</f>
        <v/>
      </c>
      <c r="K10764" s="3" t="str">
        <f>IF($B10764="SINAPI",IF(ISNUMBER(MATCH(Banco!$C10764,Analitico!$A:$A,0)),INDEX(Analitico!F:F,MATCH(Banco!$C10764,Analitico!$A:$A,0))&amp;"%",""),"")</f>
        <v/>
      </c>
    </row>
    <row r="10765" spans="1:11" x14ac:dyDescent="0.2">
      <c r="A10765" s="1" t="str">
        <f t="shared" si="169"/>
        <v>SINAPI 104738</v>
      </c>
      <c r="B10765" s="3" t="s">
        <v>21527</v>
      </c>
      <c r="C10765" s="3" t="s">
        <v>12007</v>
      </c>
      <c r="D10765" s="2" t="s">
        <v>18989</v>
      </c>
      <c r="E10765" s="3" t="s">
        <v>20624</v>
      </c>
      <c r="F10765" s="67" t="s">
        <v>37474</v>
      </c>
      <c r="G10765" s="67" t="s">
        <v>37252</v>
      </c>
      <c r="I10765" s="3" t="s">
        <v>6300</v>
      </c>
      <c r="J10765" s="3" t="str">
        <f>IF($B10765="SINAPI",IF(ISNUMBER(MATCH(Banco!$C10765,Analitico!$A:$A,0)),INDEX(Analitico!E:E,MATCH(Banco!$C10765,Analitico!$A:$A,0))&amp;"%",""),"")</f>
        <v/>
      </c>
      <c r="K10765" s="3" t="str">
        <f>IF($B10765="SINAPI",IF(ISNUMBER(MATCH(Banco!$C10765,Analitico!$A:$A,0)),INDEX(Analitico!F:F,MATCH(Banco!$C10765,Analitico!$A:$A,0))&amp;"%",""),"")</f>
        <v/>
      </c>
    </row>
    <row r="10766" spans="1:11" x14ac:dyDescent="0.2">
      <c r="A10766" s="1" t="str">
        <f t="shared" si="169"/>
        <v>SINAPI 104739</v>
      </c>
      <c r="B10766" s="3" t="s">
        <v>21527</v>
      </c>
      <c r="C10766" s="3" t="s">
        <v>12008</v>
      </c>
      <c r="D10766" s="2" t="s">
        <v>18990</v>
      </c>
      <c r="E10766" s="3" t="s">
        <v>20624</v>
      </c>
      <c r="F10766" s="67" t="s">
        <v>32070</v>
      </c>
      <c r="G10766" s="67" t="s">
        <v>37253</v>
      </c>
      <c r="I10766" s="3" t="s">
        <v>6300</v>
      </c>
      <c r="J10766" s="3" t="str">
        <f>IF($B10766="SINAPI",IF(ISNUMBER(MATCH(Banco!$C10766,Analitico!$A:$A,0)),INDEX(Analitico!E:E,MATCH(Banco!$C10766,Analitico!$A:$A,0))&amp;"%",""),"")</f>
        <v/>
      </c>
      <c r="K10766" s="3" t="str">
        <f>IF($B10766="SINAPI",IF(ISNUMBER(MATCH(Banco!$C10766,Analitico!$A:$A,0)),INDEX(Analitico!F:F,MATCH(Banco!$C10766,Analitico!$A:$A,0))&amp;"%",""),"")</f>
        <v/>
      </c>
    </row>
    <row r="10767" spans="1:11" ht="22.5" x14ac:dyDescent="0.2">
      <c r="A10767" s="1" t="str">
        <f t="shared" si="169"/>
        <v>SINAPI 104740</v>
      </c>
      <c r="B10767" s="3" t="s">
        <v>21527</v>
      </c>
      <c r="C10767" s="3" t="s">
        <v>12009</v>
      </c>
      <c r="D10767" s="2" t="s">
        <v>18991</v>
      </c>
      <c r="E10767" s="3" t="s">
        <v>20624</v>
      </c>
      <c r="F10767" s="67" t="s">
        <v>32264</v>
      </c>
      <c r="G10767" s="67" t="s">
        <v>37254</v>
      </c>
      <c r="I10767" s="3" t="s">
        <v>6300</v>
      </c>
      <c r="J10767" s="3" t="str">
        <f>IF($B10767="SINAPI",IF(ISNUMBER(MATCH(Banco!$C10767,Analitico!$A:$A,0)),INDEX(Analitico!E:E,MATCH(Banco!$C10767,Analitico!$A:$A,0))&amp;"%",""),"")</f>
        <v/>
      </c>
      <c r="K10767" s="3" t="str">
        <f>IF($B10767="SINAPI",IF(ISNUMBER(MATCH(Banco!$C10767,Analitico!$A:$A,0)),INDEX(Analitico!F:F,MATCH(Banco!$C10767,Analitico!$A:$A,0))&amp;"%",""),"")</f>
        <v/>
      </c>
    </row>
    <row r="10768" spans="1:11" x14ac:dyDescent="0.2">
      <c r="A10768" s="1" t="str">
        <f t="shared" si="169"/>
        <v>SINAPI 104741</v>
      </c>
      <c r="B10768" s="3" t="s">
        <v>21527</v>
      </c>
      <c r="C10768" s="3" t="s">
        <v>12010</v>
      </c>
      <c r="D10768" s="2" t="s">
        <v>18992</v>
      </c>
      <c r="E10768" s="3" t="s">
        <v>20624</v>
      </c>
      <c r="F10768" s="67" t="s">
        <v>5121</v>
      </c>
      <c r="G10768" s="67" t="s">
        <v>6288</v>
      </c>
      <c r="I10768" s="3" t="s">
        <v>6300</v>
      </c>
      <c r="J10768" s="3" t="str">
        <f>IF($B10768="SINAPI",IF(ISNUMBER(MATCH(Banco!$C10768,Analitico!$A:$A,0)),INDEX(Analitico!E:E,MATCH(Banco!$C10768,Analitico!$A:$A,0))&amp;"%",""),"")</f>
        <v/>
      </c>
      <c r="K10768" s="3" t="str">
        <f>IF($B10768="SINAPI",IF(ISNUMBER(MATCH(Banco!$C10768,Analitico!$A:$A,0)),INDEX(Analitico!F:F,MATCH(Banco!$C10768,Analitico!$A:$A,0))&amp;"%",""),"")</f>
        <v/>
      </c>
    </row>
    <row r="10769" spans="1:11" x14ac:dyDescent="0.2">
      <c r="A10769" s="1" t="str">
        <f t="shared" si="169"/>
        <v>SINAPI 104742</v>
      </c>
      <c r="B10769" s="3" t="s">
        <v>21527</v>
      </c>
      <c r="C10769" s="3" t="s">
        <v>12011</v>
      </c>
      <c r="D10769" s="2" t="s">
        <v>18993</v>
      </c>
      <c r="E10769" s="3" t="s">
        <v>20623</v>
      </c>
      <c r="F10769" s="67" t="s">
        <v>4903</v>
      </c>
      <c r="G10769" s="67" t="s">
        <v>5914</v>
      </c>
      <c r="I10769" s="3" t="s">
        <v>6300</v>
      </c>
      <c r="J10769" s="3" t="str">
        <f>IF($B10769="SINAPI",IF(ISNUMBER(MATCH(Banco!$C10769,Analitico!$A:$A,0)),INDEX(Analitico!E:E,MATCH(Banco!$C10769,Analitico!$A:$A,0))&amp;"%",""),"")</f>
        <v/>
      </c>
      <c r="K10769" s="3" t="str">
        <f>IF($B10769="SINAPI",IF(ISNUMBER(MATCH(Banco!$C10769,Analitico!$A:$A,0)),INDEX(Analitico!F:F,MATCH(Banco!$C10769,Analitico!$A:$A,0))&amp;"%",""),"")</f>
        <v/>
      </c>
    </row>
    <row r="10770" spans="1:11" ht="22.5" x14ac:dyDescent="0.2">
      <c r="A10770" s="1" t="str">
        <f t="shared" si="169"/>
        <v>SINAPI 97916</v>
      </c>
      <c r="B10770" s="3" t="s">
        <v>21527</v>
      </c>
      <c r="C10770" s="3" t="s">
        <v>12012</v>
      </c>
      <c r="D10770" s="2" t="s">
        <v>18994</v>
      </c>
      <c r="E10770" s="3" t="s">
        <v>20629</v>
      </c>
      <c r="F10770" s="67" t="s">
        <v>4607</v>
      </c>
      <c r="G10770" s="67" t="s">
        <v>5550</v>
      </c>
      <c r="I10770" s="3" t="s">
        <v>6298</v>
      </c>
      <c r="J10770" s="3" t="str">
        <f>IF($B10770="SINAPI",IF(ISNUMBER(MATCH(Banco!$C10770,Analitico!$A:$A,0)),INDEX(Analitico!E:E,MATCH(Banco!$C10770,Analitico!$A:$A,0))&amp;"%",""),"")</f>
        <v/>
      </c>
      <c r="K10770" s="3" t="str">
        <f>IF($B10770="SINAPI",IF(ISNUMBER(MATCH(Banco!$C10770,Analitico!$A:$A,0)),INDEX(Analitico!F:F,MATCH(Banco!$C10770,Analitico!$A:$A,0))&amp;"%",""),"")</f>
        <v/>
      </c>
    </row>
    <row r="10771" spans="1:11" ht="22.5" x14ac:dyDescent="0.2">
      <c r="A10771" s="1" t="str">
        <f t="shared" si="169"/>
        <v>SINAPI 97917</v>
      </c>
      <c r="B10771" s="3" t="s">
        <v>21527</v>
      </c>
      <c r="C10771" s="3" t="s">
        <v>12013</v>
      </c>
      <c r="D10771" s="2" t="s">
        <v>18995</v>
      </c>
      <c r="E10771" s="3" t="s">
        <v>20629</v>
      </c>
      <c r="F10771" s="67" t="s">
        <v>21816</v>
      </c>
      <c r="G10771" s="67" t="s">
        <v>21908</v>
      </c>
      <c r="I10771" s="3" t="s">
        <v>6298</v>
      </c>
      <c r="J10771" s="3" t="str">
        <f>IF($B10771="SINAPI",IF(ISNUMBER(MATCH(Banco!$C10771,Analitico!$A:$A,0)),INDEX(Analitico!E:E,MATCH(Banco!$C10771,Analitico!$A:$A,0))&amp;"%",""),"")</f>
        <v/>
      </c>
      <c r="K10771" s="3" t="str">
        <f>IF($B10771="SINAPI",IF(ISNUMBER(MATCH(Banco!$C10771,Analitico!$A:$A,0)),INDEX(Analitico!F:F,MATCH(Banco!$C10771,Analitico!$A:$A,0))&amp;"%",""),"")</f>
        <v/>
      </c>
    </row>
    <row r="10772" spans="1:11" ht="22.5" x14ac:dyDescent="0.2">
      <c r="A10772" s="1" t="str">
        <f t="shared" si="169"/>
        <v>SINAPI 97918</v>
      </c>
      <c r="B10772" s="3" t="s">
        <v>21527</v>
      </c>
      <c r="C10772" s="3" t="s">
        <v>12014</v>
      </c>
      <c r="D10772" s="2" t="s">
        <v>18996</v>
      </c>
      <c r="E10772" s="3" t="s">
        <v>20629</v>
      </c>
      <c r="F10772" s="67" t="s">
        <v>4916</v>
      </c>
      <c r="G10772" s="67" t="s">
        <v>4612</v>
      </c>
      <c r="I10772" s="3" t="s">
        <v>6298</v>
      </c>
      <c r="J10772" s="3" t="str">
        <f>IF($B10772="SINAPI",IF(ISNUMBER(MATCH(Banco!$C10772,Analitico!$A:$A,0)),INDEX(Analitico!E:E,MATCH(Banco!$C10772,Analitico!$A:$A,0))&amp;"%",""),"")</f>
        <v/>
      </c>
      <c r="K10772" s="3" t="str">
        <f>IF($B10772="SINAPI",IF(ISNUMBER(MATCH(Banco!$C10772,Analitico!$A:$A,0)),INDEX(Analitico!F:F,MATCH(Banco!$C10772,Analitico!$A:$A,0))&amp;"%",""),"")</f>
        <v/>
      </c>
    </row>
    <row r="10773" spans="1:11" ht="22.5" x14ac:dyDescent="0.2">
      <c r="A10773" s="1" t="str">
        <f t="shared" si="169"/>
        <v>SINAPI 97919</v>
      </c>
      <c r="B10773" s="3" t="s">
        <v>21527</v>
      </c>
      <c r="C10773" s="3" t="s">
        <v>12015</v>
      </c>
      <c r="D10773" s="2" t="s">
        <v>18997</v>
      </c>
      <c r="E10773" s="3" t="s">
        <v>20629</v>
      </c>
      <c r="F10773" s="67" t="s">
        <v>4676</v>
      </c>
      <c r="G10773" s="67" t="s">
        <v>21372</v>
      </c>
      <c r="I10773" s="3" t="s">
        <v>6298</v>
      </c>
      <c r="J10773" s="3" t="str">
        <f>IF($B10773="SINAPI",IF(ISNUMBER(MATCH(Banco!$C10773,Analitico!$A:$A,0)),INDEX(Analitico!E:E,MATCH(Banco!$C10773,Analitico!$A:$A,0))&amp;"%",""),"")</f>
        <v/>
      </c>
      <c r="K10773" s="3" t="str">
        <f>IF($B10773="SINAPI",IF(ISNUMBER(MATCH(Banco!$C10773,Analitico!$A:$A,0)),INDEX(Analitico!F:F,MATCH(Banco!$C10773,Analitico!$A:$A,0))&amp;"%",""),"")</f>
        <v/>
      </c>
    </row>
    <row r="10774" spans="1:11" x14ac:dyDescent="0.2">
      <c r="A10774" s="1" t="str">
        <f t="shared" si="169"/>
        <v>SINAPI 101616</v>
      </c>
      <c r="B10774" s="3" t="s">
        <v>21527</v>
      </c>
      <c r="C10774" s="3" t="s">
        <v>12016</v>
      </c>
      <c r="D10774" s="2" t="s">
        <v>18998</v>
      </c>
      <c r="E10774" s="3" t="s">
        <v>20623</v>
      </c>
      <c r="F10774" s="67" t="s">
        <v>4748</v>
      </c>
      <c r="G10774" s="67" t="s">
        <v>21421</v>
      </c>
      <c r="I10774" s="3" t="s">
        <v>6298</v>
      </c>
      <c r="J10774" s="3" t="str">
        <f>IF($B10774="SINAPI",IF(ISNUMBER(MATCH(Banco!$C10774,Analitico!$A:$A,0)),INDEX(Analitico!E:E,MATCH(Banco!$C10774,Analitico!$A:$A,0))&amp;"%",""),"")</f>
        <v/>
      </c>
      <c r="K10774" s="3" t="str">
        <f>IF($B10774="SINAPI",IF(ISNUMBER(MATCH(Banco!$C10774,Analitico!$A:$A,0)),INDEX(Analitico!F:F,MATCH(Banco!$C10774,Analitico!$A:$A,0))&amp;"%",""),"")</f>
        <v/>
      </c>
    </row>
    <row r="10775" spans="1:11" ht="22.5" x14ac:dyDescent="0.2">
      <c r="A10775" s="1" t="str">
        <f t="shared" si="169"/>
        <v>SINAPI 101617</v>
      </c>
      <c r="B10775" s="3" t="s">
        <v>21527</v>
      </c>
      <c r="C10775" s="3" t="s">
        <v>12017</v>
      </c>
      <c r="D10775" s="2" t="s">
        <v>18999</v>
      </c>
      <c r="E10775" s="3" t="s">
        <v>20623</v>
      </c>
      <c r="F10775" s="67" t="s">
        <v>4711</v>
      </c>
      <c r="G10775" s="67" t="s">
        <v>4462</v>
      </c>
      <c r="I10775" s="3" t="s">
        <v>6298</v>
      </c>
      <c r="J10775" s="3" t="str">
        <f>IF($B10775="SINAPI",IF(ISNUMBER(MATCH(Banco!$C10775,Analitico!$A:$A,0)),INDEX(Analitico!E:E,MATCH(Banco!$C10775,Analitico!$A:$A,0))&amp;"%",""),"")</f>
        <v/>
      </c>
      <c r="K10775" s="3" t="str">
        <f>IF($B10775="SINAPI",IF(ISNUMBER(MATCH(Banco!$C10775,Analitico!$A:$A,0)),INDEX(Analitico!F:F,MATCH(Banco!$C10775,Analitico!$A:$A,0))&amp;"%",""),"")</f>
        <v/>
      </c>
    </row>
    <row r="10776" spans="1:11" ht="22.5" x14ac:dyDescent="0.2">
      <c r="A10776" s="1" t="str">
        <f t="shared" si="169"/>
        <v>SINAPI 101618</v>
      </c>
      <c r="B10776" s="3" t="s">
        <v>21527</v>
      </c>
      <c r="C10776" s="3" t="s">
        <v>12018</v>
      </c>
      <c r="D10776" s="2" t="s">
        <v>19000</v>
      </c>
      <c r="E10776" s="3" t="s">
        <v>20624</v>
      </c>
      <c r="F10776" s="67" t="s">
        <v>40046</v>
      </c>
      <c r="G10776" s="67" t="s">
        <v>37255</v>
      </c>
      <c r="I10776" s="3" t="s">
        <v>6298</v>
      </c>
      <c r="J10776" s="3" t="str">
        <f>IF($B10776="SINAPI",IF(ISNUMBER(MATCH(Banco!$C10776,Analitico!$A:$A,0)),INDEX(Analitico!E:E,MATCH(Banco!$C10776,Analitico!$A:$A,0))&amp;"%",""),"")</f>
        <v/>
      </c>
      <c r="K10776" s="3" t="str">
        <f>IF($B10776="SINAPI",IF(ISNUMBER(MATCH(Banco!$C10776,Analitico!$A:$A,0)),INDEX(Analitico!F:F,MATCH(Banco!$C10776,Analitico!$A:$A,0))&amp;"%",""),"")</f>
        <v/>
      </c>
    </row>
    <row r="10777" spans="1:11" ht="22.5" x14ac:dyDescent="0.2">
      <c r="A10777" s="1" t="str">
        <f t="shared" si="169"/>
        <v>SINAPI 101619</v>
      </c>
      <c r="B10777" s="3" t="s">
        <v>21527</v>
      </c>
      <c r="C10777" s="3" t="s">
        <v>12019</v>
      </c>
      <c r="D10777" s="2" t="s">
        <v>19001</v>
      </c>
      <c r="E10777" s="3" t="s">
        <v>20624</v>
      </c>
      <c r="F10777" s="67" t="s">
        <v>40047</v>
      </c>
      <c r="G10777" s="67" t="s">
        <v>37256</v>
      </c>
      <c r="I10777" s="3" t="s">
        <v>6298</v>
      </c>
      <c r="J10777" s="3" t="str">
        <f>IF($B10777="SINAPI",IF(ISNUMBER(MATCH(Banco!$C10777,Analitico!$A:$A,0)),INDEX(Analitico!E:E,MATCH(Banco!$C10777,Analitico!$A:$A,0))&amp;"%",""),"")</f>
        <v/>
      </c>
      <c r="K10777" s="3" t="str">
        <f>IF($B10777="SINAPI",IF(ISNUMBER(MATCH(Banco!$C10777,Analitico!$A:$A,0)),INDEX(Analitico!F:F,MATCH(Banco!$C10777,Analitico!$A:$A,0))&amp;"%",""),"")</f>
        <v/>
      </c>
    </row>
    <row r="10778" spans="1:11" ht="22.5" x14ac:dyDescent="0.2">
      <c r="A10778" s="1" t="str">
        <f t="shared" si="169"/>
        <v>SINAPI 101620</v>
      </c>
      <c r="B10778" s="3" t="s">
        <v>21527</v>
      </c>
      <c r="C10778" s="3" t="s">
        <v>12020</v>
      </c>
      <c r="D10778" s="2" t="s">
        <v>19002</v>
      </c>
      <c r="E10778" s="3" t="s">
        <v>20624</v>
      </c>
      <c r="F10778" s="67" t="s">
        <v>40048</v>
      </c>
      <c r="G10778" s="67" t="s">
        <v>37257</v>
      </c>
      <c r="I10778" s="3" t="s">
        <v>6298</v>
      </c>
      <c r="J10778" s="3" t="str">
        <f>IF($B10778="SINAPI",IF(ISNUMBER(MATCH(Banco!$C10778,Analitico!$A:$A,0)),INDEX(Analitico!E:E,MATCH(Banco!$C10778,Analitico!$A:$A,0))&amp;"%",""),"")</f>
        <v/>
      </c>
      <c r="K10778" s="3" t="str">
        <f>IF($B10778="SINAPI",IF(ISNUMBER(MATCH(Banco!$C10778,Analitico!$A:$A,0)),INDEX(Analitico!F:F,MATCH(Banco!$C10778,Analitico!$A:$A,0))&amp;"%",""),"")</f>
        <v/>
      </c>
    </row>
    <row r="10779" spans="1:11" ht="22.5" x14ac:dyDescent="0.2">
      <c r="A10779" s="1" t="str">
        <f t="shared" si="169"/>
        <v>SINAPI 101621</v>
      </c>
      <c r="B10779" s="3" t="s">
        <v>21527</v>
      </c>
      <c r="C10779" s="3" t="s">
        <v>12021</v>
      </c>
      <c r="D10779" s="2" t="s">
        <v>19003</v>
      </c>
      <c r="E10779" s="3" t="s">
        <v>20624</v>
      </c>
      <c r="F10779" s="67" t="s">
        <v>40049</v>
      </c>
      <c r="G10779" s="67" t="s">
        <v>37258</v>
      </c>
      <c r="I10779" s="3" t="s">
        <v>6298</v>
      </c>
      <c r="J10779" s="3" t="str">
        <f>IF($B10779="SINAPI",IF(ISNUMBER(MATCH(Banco!$C10779,Analitico!$A:$A,0)),INDEX(Analitico!E:E,MATCH(Banco!$C10779,Analitico!$A:$A,0))&amp;"%",""),"")</f>
        <v/>
      </c>
      <c r="K10779" s="3" t="str">
        <f>IF($B10779="SINAPI",IF(ISNUMBER(MATCH(Banco!$C10779,Analitico!$A:$A,0)),INDEX(Analitico!F:F,MATCH(Banco!$C10779,Analitico!$A:$A,0))&amp;"%",""),"")</f>
        <v/>
      </c>
    </row>
    <row r="10780" spans="1:11" ht="22.5" x14ac:dyDescent="0.2">
      <c r="A10780" s="1" t="str">
        <f t="shared" si="169"/>
        <v>SINAPI 101622</v>
      </c>
      <c r="B10780" s="3" t="s">
        <v>21527</v>
      </c>
      <c r="C10780" s="3" t="s">
        <v>12022</v>
      </c>
      <c r="D10780" s="2" t="s">
        <v>19004</v>
      </c>
      <c r="E10780" s="3" t="s">
        <v>20624</v>
      </c>
      <c r="F10780" s="67" t="s">
        <v>40050</v>
      </c>
      <c r="G10780" s="67" t="s">
        <v>37259</v>
      </c>
      <c r="I10780" s="3" t="s">
        <v>6298</v>
      </c>
      <c r="J10780" s="3" t="str">
        <f>IF($B10780="SINAPI",IF(ISNUMBER(MATCH(Banco!$C10780,Analitico!$A:$A,0)),INDEX(Analitico!E:E,MATCH(Banco!$C10780,Analitico!$A:$A,0))&amp;"%",""),"")</f>
        <v/>
      </c>
      <c r="K10780" s="3" t="str">
        <f>IF($B10780="SINAPI",IF(ISNUMBER(MATCH(Banco!$C10780,Analitico!$A:$A,0)),INDEX(Analitico!F:F,MATCH(Banco!$C10780,Analitico!$A:$A,0))&amp;"%",""),"")</f>
        <v/>
      </c>
    </row>
    <row r="10781" spans="1:11" ht="22.5" x14ac:dyDescent="0.2">
      <c r="A10781" s="1" t="str">
        <f t="shared" si="169"/>
        <v>SINAPI 101623</v>
      </c>
      <c r="B10781" s="3" t="s">
        <v>21527</v>
      </c>
      <c r="C10781" s="3" t="s">
        <v>12023</v>
      </c>
      <c r="D10781" s="2" t="s">
        <v>19005</v>
      </c>
      <c r="E10781" s="3" t="s">
        <v>20624</v>
      </c>
      <c r="F10781" s="67" t="s">
        <v>40051</v>
      </c>
      <c r="G10781" s="67" t="s">
        <v>37260</v>
      </c>
      <c r="I10781" s="3" t="s">
        <v>6298</v>
      </c>
      <c r="J10781" s="3" t="str">
        <f>IF($B10781="SINAPI",IF(ISNUMBER(MATCH(Banco!$C10781,Analitico!$A:$A,0)),INDEX(Analitico!E:E,MATCH(Banco!$C10781,Analitico!$A:$A,0))&amp;"%",""),"")</f>
        <v/>
      </c>
      <c r="K10781" s="3" t="str">
        <f>IF($B10781="SINAPI",IF(ISNUMBER(MATCH(Banco!$C10781,Analitico!$A:$A,0)),INDEX(Analitico!F:F,MATCH(Banco!$C10781,Analitico!$A:$A,0))&amp;"%",""),"")</f>
        <v/>
      </c>
    </row>
    <row r="10782" spans="1:11" ht="22.5" x14ac:dyDescent="0.2">
      <c r="A10782" s="1" t="str">
        <f t="shared" si="169"/>
        <v>SINAPI 101624</v>
      </c>
      <c r="B10782" s="3" t="s">
        <v>21527</v>
      </c>
      <c r="C10782" s="3" t="s">
        <v>12024</v>
      </c>
      <c r="D10782" s="2" t="s">
        <v>19006</v>
      </c>
      <c r="E10782" s="3" t="s">
        <v>20624</v>
      </c>
      <c r="F10782" s="67" t="s">
        <v>40052</v>
      </c>
      <c r="G10782" s="67" t="s">
        <v>37261</v>
      </c>
      <c r="I10782" s="3" t="s">
        <v>6298</v>
      </c>
      <c r="J10782" s="3" t="str">
        <f>IF($B10782="SINAPI",IF(ISNUMBER(MATCH(Banco!$C10782,Analitico!$A:$A,0)),INDEX(Analitico!E:E,MATCH(Banco!$C10782,Analitico!$A:$A,0))&amp;"%",""),"")</f>
        <v/>
      </c>
      <c r="K10782" s="3" t="str">
        <f>IF($B10782="SINAPI",IF(ISNUMBER(MATCH(Banco!$C10782,Analitico!$A:$A,0)),INDEX(Analitico!F:F,MATCH(Banco!$C10782,Analitico!$A:$A,0))&amp;"%",""),"")</f>
        <v/>
      </c>
    </row>
    <row r="10783" spans="1:11" ht="22.5" x14ac:dyDescent="0.2">
      <c r="A10783" s="1" t="str">
        <f t="shared" si="169"/>
        <v>SINAPI 101625</v>
      </c>
      <c r="B10783" s="3" t="s">
        <v>21527</v>
      </c>
      <c r="C10783" s="3" t="s">
        <v>12025</v>
      </c>
      <c r="D10783" s="2" t="s">
        <v>19007</v>
      </c>
      <c r="E10783" s="3" t="s">
        <v>20624</v>
      </c>
      <c r="F10783" s="67" t="s">
        <v>40053</v>
      </c>
      <c r="G10783" s="67" t="s">
        <v>37262</v>
      </c>
      <c r="I10783" s="3" t="s">
        <v>6298</v>
      </c>
      <c r="J10783" s="3" t="str">
        <f>IF($B10783="SINAPI",IF(ISNUMBER(MATCH(Banco!$C10783,Analitico!$A:$A,0)),INDEX(Analitico!E:E,MATCH(Banco!$C10783,Analitico!$A:$A,0))&amp;"%",""),"")</f>
        <v/>
      </c>
      <c r="K10783" s="3" t="str">
        <f>IF($B10783="SINAPI",IF(ISNUMBER(MATCH(Banco!$C10783,Analitico!$A:$A,0)),INDEX(Analitico!F:F,MATCH(Banco!$C10783,Analitico!$A:$A,0))&amp;"%",""),"")</f>
        <v/>
      </c>
    </row>
    <row r="10784" spans="1:11" ht="22.5" x14ac:dyDescent="0.2">
      <c r="A10784" s="1" t="str">
        <f t="shared" si="169"/>
        <v>SINAPI 101159</v>
      </c>
      <c r="B10784" s="3" t="s">
        <v>21527</v>
      </c>
      <c r="C10784" s="3" t="s">
        <v>12026</v>
      </c>
      <c r="D10784" s="2" t="s">
        <v>19008</v>
      </c>
      <c r="E10784" s="3" t="s">
        <v>20623</v>
      </c>
      <c r="F10784" s="67" t="s">
        <v>21382</v>
      </c>
      <c r="G10784" s="67" t="s">
        <v>37263</v>
      </c>
      <c r="I10784" s="3" t="s">
        <v>6298</v>
      </c>
      <c r="J10784" s="3" t="str">
        <f>IF($B10784="SINAPI",IF(ISNUMBER(MATCH(Banco!$C10784,Analitico!$A:$A,0)),INDEX(Analitico!E:E,MATCH(Banco!$C10784,Analitico!$A:$A,0))&amp;"%",""),"")</f>
        <v/>
      </c>
      <c r="K10784" s="3" t="str">
        <f>IF($B10784="SINAPI",IF(ISNUMBER(MATCH(Banco!$C10784,Analitico!$A:$A,0)),INDEX(Analitico!F:F,MATCH(Banco!$C10784,Analitico!$A:$A,0))&amp;"%",""),"")</f>
        <v/>
      </c>
    </row>
    <row r="10785" spans="1:11" ht="22.5" x14ac:dyDescent="0.2">
      <c r="A10785" s="1" t="str">
        <f t="shared" si="169"/>
        <v>SINAPI 103322</v>
      </c>
      <c r="B10785" s="3" t="s">
        <v>21527</v>
      </c>
      <c r="C10785" s="3" t="s">
        <v>12027</v>
      </c>
      <c r="D10785" s="2" t="s">
        <v>19009</v>
      </c>
      <c r="E10785" s="3" t="s">
        <v>20623</v>
      </c>
      <c r="F10785" s="67" t="s">
        <v>40054</v>
      </c>
      <c r="G10785" s="67" t="s">
        <v>37264</v>
      </c>
      <c r="I10785" s="3" t="s">
        <v>6298</v>
      </c>
      <c r="J10785" s="3" t="str">
        <f>IF($B10785="SINAPI",IF(ISNUMBER(MATCH(Banco!$C10785,Analitico!$A:$A,0)),INDEX(Analitico!E:E,MATCH(Banco!$C10785,Analitico!$A:$A,0))&amp;"%",""),"")</f>
        <v/>
      </c>
      <c r="K10785" s="3" t="str">
        <f>IF($B10785="SINAPI",IF(ISNUMBER(MATCH(Banco!$C10785,Analitico!$A:$A,0)),INDEX(Analitico!F:F,MATCH(Banco!$C10785,Analitico!$A:$A,0))&amp;"%",""),"")</f>
        <v/>
      </c>
    </row>
    <row r="10786" spans="1:11" ht="22.5" x14ac:dyDescent="0.2">
      <c r="A10786" s="1" t="str">
        <f t="shared" si="169"/>
        <v>SINAPI 103323</v>
      </c>
      <c r="B10786" s="3" t="s">
        <v>21527</v>
      </c>
      <c r="C10786" s="3" t="s">
        <v>12028</v>
      </c>
      <c r="D10786" s="2" t="s">
        <v>19010</v>
      </c>
      <c r="E10786" s="3" t="s">
        <v>20623</v>
      </c>
      <c r="F10786" s="67" t="s">
        <v>5034</v>
      </c>
      <c r="G10786" s="67" t="s">
        <v>29509</v>
      </c>
      <c r="I10786" s="3" t="s">
        <v>6298</v>
      </c>
      <c r="J10786" s="3" t="str">
        <f>IF($B10786="SINAPI",IF(ISNUMBER(MATCH(Banco!$C10786,Analitico!$A:$A,0)),INDEX(Analitico!E:E,MATCH(Banco!$C10786,Analitico!$A:$A,0))&amp;"%",""),"")</f>
        <v/>
      </c>
      <c r="K10786" s="3" t="str">
        <f>IF($B10786="SINAPI",IF(ISNUMBER(MATCH(Banco!$C10786,Analitico!$A:$A,0)),INDEX(Analitico!F:F,MATCH(Banco!$C10786,Analitico!$A:$A,0))&amp;"%",""),"")</f>
        <v/>
      </c>
    </row>
    <row r="10787" spans="1:11" ht="22.5" x14ac:dyDescent="0.2">
      <c r="A10787" s="1" t="str">
        <f t="shared" ref="A10787:A10850" si="170">CONCATENAR</f>
        <v>SINAPI 103324</v>
      </c>
      <c r="B10787" s="3" t="s">
        <v>21527</v>
      </c>
      <c r="C10787" s="3" t="s">
        <v>12029</v>
      </c>
      <c r="D10787" s="2" t="s">
        <v>19011</v>
      </c>
      <c r="E10787" s="3" t="s">
        <v>20623</v>
      </c>
      <c r="F10787" s="67" t="s">
        <v>34848</v>
      </c>
      <c r="G10787" s="67" t="s">
        <v>30727</v>
      </c>
      <c r="I10787" s="3" t="s">
        <v>6298</v>
      </c>
      <c r="J10787" s="3" t="str">
        <f>IF($B10787="SINAPI",IF(ISNUMBER(MATCH(Banco!$C10787,Analitico!$A:$A,0)),INDEX(Analitico!E:E,MATCH(Banco!$C10787,Analitico!$A:$A,0))&amp;"%",""),"")</f>
        <v/>
      </c>
      <c r="K10787" s="3" t="str">
        <f>IF($B10787="SINAPI",IF(ISNUMBER(MATCH(Banco!$C10787,Analitico!$A:$A,0)),INDEX(Analitico!F:F,MATCH(Banco!$C10787,Analitico!$A:$A,0))&amp;"%",""),"")</f>
        <v/>
      </c>
    </row>
    <row r="10788" spans="1:11" ht="22.5" x14ac:dyDescent="0.2">
      <c r="A10788" s="1" t="str">
        <f t="shared" si="170"/>
        <v>SINAPI 103325</v>
      </c>
      <c r="B10788" s="3" t="s">
        <v>21527</v>
      </c>
      <c r="C10788" s="3" t="s">
        <v>12030</v>
      </c>
      <c r="D10788" s="2" t="s">
        <v>19012</v>
      </c>
      <c r="E10788" s="3" t="s">
        <v>20623</v>
      </c>
      <c r="F10788" s="67" t="s">
        <v>35934</v>
      </c>
      <c r="G10788" s="67" t="s">
        <v>31819</v>
      </c>
      <c r="I10788" s="3" t="s">
        <v>6298</v>
      </c>
      <c r="J10788" s="3" t="str">
        <f>IF($B10788="SINAPI",IF(ISNUMBER(MATCH(Banco!$C10788,Analitico!$A:$A,0)),INDEX(Analitico!E:E,MATCH(Banco!$C10788,Analitico!$A:$A,0))&amp;"%",""),"")</f>
        <v/>
      </c>
      <c r="K10788" s="3" t="str">
        <f>IF($B10788="SINAPI",IF(ISNUMBER(MATCH(Banco!$C10788,Analitico!$A:$A,0)),INDEX(Analitico!F:F,MATCH(Banco!$C10788,Analitico!$A:$A,0))&amp;"%",""),"")</f>
        <v/>
      </c>
    </row>
    <row r="10789" spans="1:11" ht="22.5" x14ac:dyDescent="0.2">
      <c r="A10789" s="1" t="str">
        <f t="shared" si="170"/>
        <v>SINAPI 103326</v>
      </c>
      <c r="B10789" s="3" t="s">
        <v>21527</v>
      </c>
      <c r="C10789" s="3" t="s">
        <v>12031</v>
      </c>
      <c r="D10789" s="2" t="s">
        <v>19013</v>
      </c>
      <c r="E10789" s="3" t="s">
        <v>20623</v>
      </c>
      <c r="F10789" s="67" t="s">
        <v>40055</v>
      </c>
      <c r="G10789" s="67" t="s">
        <v>37265</v>
      </c>
      <c r="I10789" s="3" t="s">
        <v>6298</v>
      </c>
      <c r="J10789" s="3" t="str">
        <f>IF($B10789="SINAPI",IF(ISNUMBER(MATCH(Banco!$C10789,Analitico!$A:$A,0)),INDEX(Analitico!E:E,MATCH(Banco!$C10789,Analitico!$A:$A,0))&amp;"%",""),"")</f>
        <v/>
      </c>
      <c r="K10789" s="3" t="str">
        <f>IF($B10789="SINAPI",IF(ISNUMBER(MATCH(Banco!$C10789,Analitico!$A:$A,0)),INDEX(Analitico!F:F,MATCH(Banco!$C10789,Analitico!$A:$A,0))&amp;"%",""),"")</f>
        <v/>
      </c>
    </row>
    <row r="10790" spans="1:11" ht="22.5" x14ac:dyDescent="0.2">
      <c r="A10790" s="1" t="str">
        <f t="shared" si="170"/>
        <v>SINAPI 103327</v>
      </c>
      <c r="B10790" s="3" t="s">
        <v>21527</v>
      </c>
      <c r="C10790" s="3" t="s">
        <v>12032</v>
      </c>
      <c r="D10790" s="2" t="s">
        <v>19014</v>
      </c>
      <c r="E10790" s="3" t="s">
        <v>20623</v>
      </c>
      <c r="F10790" s="67" t="s">
        <v>40056</v>
      </c>
      <c r="G10790" s="67" t="s">
        <v>31888</v>
      </c>
      <c r="I10790" s="3" t="s">
        <v>6298</v>
      </c>
      <c r="J10790" s="3" t="str">
        <f>IF($B10790="SINAPI",IF(ISNUMBER(MATCH(Banco!$C10790,Analitico!$A:$A,0)),INDEX(Analitico!E:E,MATCH(Banco!$C10790,Analitico!$A:$A,0))&amp;"%",""),"")</f>
        <v/>
      </c>
      <c r="K10790" s="3" t="str">
        <f>IF($B10790="SINAPI",IF(ISNUMBER(MATCH(Banco!$C10790,Analitico!$A:$A,0)),INDEX(Analitico!F:F,MATCH(Banco!$C10790,Analitico!$A:$A,0))&amp;"%",""),"")</f>
        <v/>
      </c>
    </row>
    <row r="10791" spans="1:11" ht="22.5" x14ac:dyDescent="0.2">
      <c r="A10791" s="1" t="str">
        <f t="shared" si="170"/>
        <v>SINAPI 103328</v>
      </c>
      <c r="B10791" s="3" t="s">
        <v>21527</v>
      </c>
      <c r="C10791" s="3" t="s">
        <v>12033</v>
      </c>
      <c r="D10791" s="2" t="s">
        <v>19015</v>
      </c>
      <c r="E10791" s="3" t="s">
        <v>20623</v>
      </c>
      <c r="F10791" s="67" t="s">
        <v>40057</v>
      </c>
      <c r="G10791" s="67" t="s">
        <v>37266</v>
      </c>
      <c r="I10791" s="3" t="s">
        <v>6298</v>
      </c>
      <c r="J10791" s="3" t="str">
        <f>IF($B10791="SINAPI",IF(ISNUMBER(MATCH(Banco!$C10791,Analitico!$A:$A,0)),INDEX(Analitico!E:E,MATCH(Banco!$C10791,Analitico!$A:$A,0))&amp;"%",""),"")</f>
        <v/>
      </c>
      <c r="K10791" s="3" t="str">
        <f>IF($B10791="SINAPI",IF(ISNUMBER(MATCH(Banco!$C10791,Analitico!$A:$A,0)),INDEX(Analitico!F:F,MATCH(Banco!$C10791,Analitico!$A:$A,0))&amp;"%",""),"")</f>
        <v/>
      </c>
    </row>
    <row r="10792" spans="1:11" ht="22.5" x14ac:dyDescent="0.2">
      <c r="A10792" s="1" t="str">
        <f t="shared" si="170"/>
        <v>SINAPI 103329</v>
      </c>
      <c r="B10792" s="3" t="s">
        <v>21527</v>
      </c>
      <c r="C10792" s="3" t="s">
        <v>12034</v>
      </c>
      <c r="D10792" s="2" t="s">
        <v>19016</v>
      </c>
      <c r="E10792" s="3" t="s">
        <v>20623</v>
      </c>
      <c r="F10792" s="67" t="s">
        <v>5611</v>
      </c>
      <c r="G10792" s="67" t="s">
        <v>31877</v>
      </c>
      <c r="I10792" s="3" t="s">
        <v>6298</v>
      </c>
      <c r="J10792" s="3" t="str">
        <f>IF($B10792="SINAPI",IF(ISNUMBER(MATCH(Banco!$C10792,Analitico!$A:$A,0)),INDEX(Analitico!E:E,MATCH(Banco!$C10792,Analitico!$A:$A,0))&amp;"%",""),"")</f>
        <v/>
      </c>
      <c r="K10792" s="3" t="str">
        <f>IF($B10792="SINAPI",IF(ISNUMBER(MATCH(Banco!$C10792,Analitico!$A:$A,0)),INDEX(Analitico!F:F,MATCH(Banco!$C10792,Analitico!$A:$A,0))&amp;"%",""),"")</f>
        <v/>
      </c>
    </row>
    <row r="10793" spans="1:11" ht="22.5" x14ac:dyDescent="0.2">
      <c r="A10793" s="1" t="str">
        <f t="shared" si="170"/>
        <v>SINAPI 103330</v>
      </c>
      <c r="B10793" s="3" t="s">
        <v>21527</v>
      </c>
      <c r="C10793" s="3" t="s">
        <v>12035</v>
      </c>
      <c r="D10793" s="2" t="s">
        <v>19017</v>
      </c>
      <c r="E10793" s="3" t="s">
        <v>20623</v>
      </c>
      <c r="F10793" s="67" t="s">
        <v>40058</v>
      </c>
      <c r="G10793" s="67" t="s">
        <v>37267</v>
      </c>
      <c r="I10793" s="3" t="s">
        <v>6298</v>
      </c>
      <c r="J10793" s="3" t="str">
        <f>IF($B10793="SINAPI",IF(ISNUMBER(MATCH(Banco!$C10793,Analitico!$A:$A,0)),INDEX(Analitico!E:E,MATCH(Banco!$C10793,Analitico!$A:$A,0))&amp;"%",""),"")</f>
        <v/>
      </c>
      <c r="K10793" s="3" t="str">
        <f>IF($B10793="SINAPI",IF(ISNUMBER(MATCH(Banco!$C10793,Analitico!$A:$A,0)),INDEX(Analitico!F:F,MATCH(Banco!$C10793,Analitico!$A:$A,0))&amp;"%",""),"")</f>
        <v/>
      </c>
    </row>
    <row r="10794" spans="1:11" ht="22.5" x14ac:dyDescent="0.2">
      <c r="A10794" s="1" t="str">
        <f t="shared" si="170"/>
        <v>SINAPI 103331</v>
      </c>
      <c r="B10794" s="3" t="s">
        <v>21527</v>
      </c>
      <c r="C10794" s="3" t="s">
        <v>12036</v>
      </c>
      <c r="D10794" s="2" t="s">
        <v>19018</v>
      </c>
      <c r="E10794" s="3" t="s">
        <v>20623</v>
      </c>
      <c r="F10794" s="67" t="s">
        <v>21822</v>
      </c>
      <c r="G10794" s="67" t="s">
        <v>37268</v>
      </c>
      <c r="I10794" s="3" t="s">
        <v>6298</v>
      </c>
      <c r="J10794" s="3" t="str">
        <f>IF($B10794="SINAPI",IF(ISNUMBER(MATCH(Banco!$C10794,Analitico!$A:$A,0)),INDEX(Analitico!E:E,MATCH(Banco!$C10794,Analitico!$A:$A,0))&amp;"%",""),"")</f>
        <v/>
      </c>
      <c r="K10794" s="3" t="str">
        <f>IF($B10794="SINAPI",IF(ISNUMBER(MATCH(Banco!$C10794,Analitico!$A:$A,0)),INDEX(Analitico!F:F,MATCH(Banco!$C10794,Analitico!$A:$A,0))&amp;"%",""),"")</f>
        <v/>
      </c>
    </row>
    <row r="10795" spans="1:11" ht="22.5" x14ac:dyDescent="0.2">
      <c r="A10795" s="1" t="str">
        <f t="shared" si="170"/>
        <v>SINAPI 103332</v>
      </c>
      <c r="B10795" s="3" t="s">
        <v>21527</v>
      </c>
      <c r="C10795" s="3" t="s">
        <v>12037</v>
      </c>
      <c r="D10795" s="2" t="s">
        <v>19019</v>
      </c>
      <c r="E10795" s="3" t="s">
        <v>20623</v>
      </c>
      <c r="F10795" s="67" t="s">
        <v>40059</v>
      </c>
      <c r="G10795" s="67" t="s">
        <v>37269</v>
      </c>
      <c r="I10795" s="3" t="s">
        <v>6298</v>
      </c>
      <c r="J10795" s="3" t="str">
        <f>IF($B10795="SINAPI",IF(ISNUMBER(MATCH(Banco!$C10795,Analitico!$A:$A,0)),INDEX(Analitico!E:E,MATCH(Banco!$C10795,Analitico!$A:$A,0))&amp;"%",""),"")</f>
        <v/>
      </c>
      <c r="K10795" s="3" t="str">
        <f>IF($B10795="SINAPI",IF(ISNUMBER(MATCH(Banco!$C10795,Analitico!$A:$A,0)),INDEX(Analitico!F:F,MATCH(Banco!$C10795,Analitico!$A:$A,0))&amp;"%",""),"")</f>
        <v/>
      </c>
    </row>
    <row r="10796" spans="1:11" ht="22.5" x14ac:dyDescent="0.2">
      <c r="A10796" s="1" t="str">
        <f t="shared" si="170"/>
        <v>SINAPI 103333</v>
      </c>
      <c r="B10796" s="3" t="s">
        <v>21527</v>
      </c>
      <c r="C10796" s="3" t="s">
        <v>12038</v>
      </c>
      <c r="D10796" s="2" t="s">
        <v>19020</v>
      </c>
      <c r="E10796" s="3" t="s">
        <v>20623</v>
      </c>
      <c r="F10796" s="67" t="s">
        <v>40060</v>
      </c>
      <c r="G10796" s="67" t="s">
        <v>37270</v>
      </c>
      <c r="I10796" s="3" t="s">
        <v>6298</v>
      </c>
      <c r="J10796" s="3" t="str">
        <f>IF($B10796="SINAPI",IF(ISNUMBER(MATCH(Banco!$C10796,Analitico!$A:$A,0)),INDEX(Analitico!E:E,MATCH(Banco!$C10796,Analitico!$A:$A,0))&amp;"%",""),"")</f>
        <v/>
      </c>
      <c r="K10796" s="3" t="str">
        <f>IF($B10796="SINAPI",IF(ISNUMBER(MATCH(Banco!$C10796,Analitico!$A:$A,0)),INDEX(Analitico!F:F,MATCH(Banco!$C10796,Analitico!$A:$A,0))&amp;"%",""),"")</f>
        <v/>
      </c>
    </row>
    <row r="10797" spans="1:11" ht="22.5" x14ac:dyDescent="0.2">
      <c r="A10797" s="1" t="str">
        <f t="shared" si="170"/>
        <v>SINAPI 103334</v>
      </c>
      <c r="B10797" s="3" t="s">
        <v>21527</v>
      </c>
      <c r="C10797" s="3" t="s">
        <v>12039</v>
      </c>
      <c r="D10797" s="2" t="s">
        <v>19021</v>
      </c>
      <c r="E10797" s="3" t="s">
        <v>20623</v>
      </c>
      <c r="F10797" s="67" t="s">
        <v>34978</v>
      </c>
      <c r="G10797" s="67" t="s">
        <v>37271</v>
      </c>
      <c r="I10797" s="3" t="s">
        <v>6298</v>
      </c>
      <c r="J10797" s="3" t="str">
        <f>IF($B10797="SINAPI",IF(ISNUMBER(MATCH(Banco!$C10797,Analitico!$A:$A,0)),INDEX(Analitico!E:E,MATCH(Banco!$C10797,Analitico!$A:$A,0))&amp;"%",""),"")</f>
        <v/>
      </c>
      <c r="K10797" s="3" t="str">
        <f>IF($B10797="SINAPI",IF(ISNUMBER(MATCH(Banco!$C10797,Analitico!$A:$A,0)),INDEX(Analitico!F:F,MATCH(Banco!$C10797,Analitico!$A:$A,0))&amp;"%",""),"")</f>
        <v/>
      </c>
    </row>
    <row r="10798" spans="1:11" ht="22.5" x14ac:dyDescent="0.2">
      <c r="A10798" s="1" t="str">
        <f t="shared" si="170"/>
        <v>SINAPI 103335</v>
      </c>
      <c r="B10798" s="3" t="s">
        <v>21527</v>
      </c>
      <c r="C10798" s="3" t="s">
        <v>12040</v>
      </c>
      <c r="D10798" s="2" t="s">
        <v>19022</v>
      </c>
      <c r="E10798" s="3" t="s">
        <v>20623</v>
      </c>
      <c r="F10798" s="67" t="s">
        <v>32067</v>
      </c>
      <c r="G10798" s="67" t="s">
        <v>37272</v>
      </c>
      <c r="I10798" s="3" t="s">
        <v>6298</v>
      </c>
      <c r="J10798" s="3" t="str">
        <f>IF($B10798="SINAPI",IF(ISNUMBER(MATCH(Banco!$C10798,Analitico!$A:$A,0)),INDEX(Analitico!E:E,MATCH(Banco!$C10798,Analitico!$A:$A,0))&amp;"%",""),"")</f>
        <v/>
      </c>
      <c r="K10798" s="3" t="str">
        <f>IF($B10798="SINAPI",IF(ISNUMBER(MATCH(Banco!$C10798,Analitico!$A:$A,0)),INDEX(Analitico!F:F,MATCH(Banco!$C10798,Analitico!$A:$A,0))&amp;"%",""),"")</f>
        <v/>
      </c>
    </row>
    <row r="10799" spans="1:11" ht="22.5" x14ac:dyDescent="0.2">
      <c r="A10799" s="1" t="str">
        <f t="shared" si="170"/>
        <v>SINAPI 103350</v>
      </c>
      <c r="B10799" s="3" t="s">
        <v>21527</v>
      </c>
      <c r="C10799" s="3" t="s">
        <v>12041</v>
      </c>
      <c r="D10799" s="2" t="s">
        <v>19023</v>
      </c>
      <c r="E10799" s="3" t="s">
        <v>20623</v>
      </c>
      <c r="F10799" s="67" t="s">
        <v>40061</v>
      </c>
      <c r="G10799" s="67" t="s">
        <v>37273</v>
      </c>
      <c r="I10799" s="3" t="s">
        <v>6298</v>
      </c>
      <c r="J10799" s="3" t="str">
        <f>IF($B10799="SINAPI",IF(ISNUMBER(MATCH(Banco!$C10799,Analitico!$A:$A,0)),INDEX(Analitico!E:E,MATCH(Banco!$C10799,Analitico!$A:$A,0))&amp;"%",""),"")</f>
        <v/>
      </c>
      <c r="K10799" s="3" t="str">
        <f>IF($B10799="SINAPI",IF(ISNUMBER(MATCH(Banco!$C10799,Analitico!$A:$A,0)),INDEX(Analitico!F:F,MATCH(Banco!$C10799,Analitico!$A:$A,0))&amp;"%",""),"")</f>
        <v/>
      </c>
    </row>
    <row r="10800" spans="1:11" ht="22.5" x14ac:dyDescent="0.2">
      <c r="A10800" s="1" t="str">
        <f t="shared" si="170"/>
        <v>SINAPI 103351</v>
      </c>
      <c r="B10800" s="3" t="s">
        <v>21527</v>
      </c>
      <c r="C10800" s="3" t="s">
        <v>12042</v>
      </c>
      <c r="D10800" s="2" t="s">
        <v>19024</v>
      </c>
      <c r="E10800" s="3" t="s">
        <v>20623</v>
      </c>
      <c r="F10800" s="67" t="s">
        <v>40062</v>
      </c>
      <c r="G10800" s="67" t="s">
        <v>32148</v>
      </c>
      <c r="I10800" s="3" t="s">
        <v>6298</v>
      </c>
      <c r="J10800" s="3" t="str">
        <f>IF($B10800="SINAPI",IF(ISNUMBER(MATCH(Banco!$C10800,Analitico!$A:$A,0)),INDEX(Analitico!E:E,MATCH(Banco!$C10800,Analitico!$A:$A,0))&amp;"%",""),"")</f>
        <v/>
      </c>
      <c r="K10800" s="3" t="str">
        <f>IF($B10800="SINAPI",IF(ISNUMBER(MATCH(Banco!$C10800,Analitico!$A:$A,0)),INDEX(Analitico!F:F,MATCH(Banco!$C10800,Analitico!$A:$A,0))&amp;"%",""),"")</f>
        <v/>
      </c>
    </row>
    <row r="10801" spans="1:11" ht="22.5" x14ac:dyDescent="0.2">
      <c r="A10801" s="1" t="str">
        <f t="shared" si="170"/>
        <v>SINAPI 103356</v>
      </c>
      <c r="B10801" s="3" t="s">
        <v>21527</v>
      </c>
      <c r="C10801" s="3" t="s">
        <v>12043</v>
      </c>
      <c r="D10801" s="2" t="s">
        <v>19025</v>
      </c>
      <c r="E10801" s="3" t="s">
        <v>20623</v>
      </c>
      <c r="F10801" s="67" t="s">
        <v>30888</v>
      </c>
      <c r="G10801" s="67" t="s">
        <v>31738</v>
      </c>
      <c r="I10801" s="3" t="s">
        <v>6298</v>
      </c>
      <c r="J10801" s="3" t="str">
        <f>IF($B10801="SINAPI",IF(ISNUMBER(MATCH(Banco!$C10801,Analitico!$A:$A,0)),INDEX(Analitico!E:E,MATCH(Banco!$C10801,Analitico!$A:$A,0))&amp;"%",""),"")</f>
        <v/>
      </c>
      <c r="K10801" s="3" t="str">
        <f>IF($B10801="SINAPI",IF(ISNUMBER(MATCH(Banco!$C10801,Analitico!$A:$A,0)),INDEX(Analitico!F:F,MATCH(Banco!$C10801,Analitico!$A:$A,0))&amp;"%",""),"")</f>
        <v/>
      </c>
    </row>
    <row r="10802" spans="1:11" ht="22.5" x14ac:dyDescent="0.2">
      <c r="A10802" s="1" t="str">
        <f t="shared" si="170"/>
        <v>SINAPI 103357</v>
      </c>
      <c r="B10802" s="3" t="s">
        <v>21527</v>
      </c>
      <c r="C10802" s="3" t="s">
        <v>12044</v>
      </c>
      <c r="D10802" s="2" t="s">
        <v>19026</v>
      </c>
      <c r="E10802" s="3" t="s">
        <v>20623</v>
      </c>
      <c r="F10802" s="67" t="s">
        <v>40063</v>
      </c>
      <c r="G10802" s="67" t="s">
        <v>5588</v>
      </c>
      <c r="I10802" s="3" t="s">
        <v>6298</v>
      </c>
      <c r="J10802" s="3" t="str">
        <f>IF($B10802="SINAPI",IF(ISNUMBER(MATCH(Banco!$C10802,Analitico!$A:$A,0)),INDEX(Analitico!E:E,MATCH(Banco!$C10802,Analitico!$A:$A,0))&amp;"%",""),"")</f>
        <v/>
      </c>
      <c r="K10802" s="3" t="str">
        <f>IF($B10802="SINAPI",IF(ISNUMBER(MATCH(Banco!$C10802,Analitico!$A:$A,0)),INDEX(Analitico!F:F,MATCH(Banco!$C10802,Analitico!$A:$A,0))&amp;"%",""),"")</f>
        <v/>
      </c>
    </row>
    <row r="10803" spans="1:11" ht="22.5" x14ac:dyDescent="0.2">
      <c r="A10803" s="1" t="str">
        <f t="shared" si="170"/>
        <v>SINAPI 89282</v>
      </c>
      <c r="B10803" s="3" t="s">
        <v>21527</v>
      </c>
      <c r="C10803" s="3" t="s">
        <v>12045</v>
      </c>
      <c r="D10803" s="2" t="s">
        <v>19027</v>
      </c>
      <c r="E10803" s="3" t="s">
        <v>20623</v>
      </c>
      <c r="F10803" s="67" t="s">
        <v>40064</v>
      </c>
      <c r="G10803" s="67" t="s">
        <v>34278</v>
      </c>
      <c r="I10803" s="3" t="s">
        <v>6298</v>
      </c>
      <c r="J10803" s="3" t="str">
        <f>IF($B10803="SINAPI",IF(ISNUMBER(MATCH(Banco!$C10803,Analitico!$A:$A,0)),INDEX(Analitico!E:E,MATCH(Banco!$C10803,Analitico!$A:$A,0))&amp;"%",""),"")</f>
        <v/>
      </c>
      <c r="K10803" s="3" t="str">
        <f>IF($B10803="SINAPI",IF(ISNUMBER(MATCH(Banco!$C10803,Analitico!$A:$A,0)),INDEX(Analitico!F:F,MATCH(Banco!$C10803,Analitico!$A:$A,0))&amp;"%",""),"")</f>
        <v/>
      </c>
    </row>
    <row r="10804" spans="1:11" ht="22.5" x14ac:dyDescent="0.2">
      <c r="A10804" s="1" t="str">
        <f t="shared" si="170"/>
        <v>SINAPI 89283</v>
      </c>
      <c r="B10804" s="3" t="s">
        <v>21527</v>
      </c>
      <c r="C10804" s="3" t="s">
        <v>12046</v>
      </c>
      <c r="D10804" s="2" t="s">
        <v>19028</v>
      </c>
      <c r="E10804" s="3" t="s">
        <v>20623</v>
      </c>
      <c r="F10804" s="67" t="s">
        <v>40065</v>
      </c>
      <c r="G10804" s="67" t="s">
        <v>37274</v>
      </c>
      <c r="I10804" s="3" t="s">
        <v>6298</v>
      </c>
      <c r="J10804" s="3" t="str">
        <f>IF($B10804="SINAPI",IF(ISNUMBER(MATCH(Banco!$C10804,Analitico!$A:$A,0)),INDEX(Analitico!E:E,MATCH(Banco!$C10804,Analitico!$A:$A,0))&amp;"%",""),"")</f>
        <v/>
      </c>
      <c r="K10804" s="3" t="str">
        <f>IF($B10804="SINAPI",IF(ISNUMBER(MATCH(Banco!$C10804,Analitico!$A:$A,0)),INDEX(Analitico!F:F,MATCH(Banco!$C10804,Analitico!$A:$A,0))&amp;"%",""),"")</f>
        <v/>
      </c>
    </row>
    <row r="10805" spans="1:11" ht="22.5" x14ac:dyDescent="0.2">
      <c r="A10805" s="1" t="str">
        <f t="shared" si="170"/>
        <v>SINAPI 89290</v>
      </c>
      <c r="B10805" s="3" t="s">
        <v>21527</v>
      </c>
      <c r="C10805" s="3" t="s">
        <v>12047</v>
      </c>
      <c r="D10805" s="2" t="s">
        <v>19029</v>
      </c>
      <c r="E10805" s="3" t="s">
        <v>20623</v>
      </c>
      <c r="F10805" s="67" t="s">
        <v>40066</v>
      </c>
      <c r="G10805" s="67" t="s">
        <v>37275</v>
      </c>
      <c r="I10805" s="3" t="s">
        <v>6298</v>
      </c>
      <c r="J10805" s="3" t="str">
        <f>IF($B10805="SINAPI",IF(ISNUMBER(MATCH(Banco!$C10805,Analitico!$A:$A,0)),INDEX(Analitico!E:E,MATCH(Banco!$C10805,Analitico!$A:$A,0))&amp;"%",""),"")</f>
        <v/>
      </c>
      <c r="K10805" s="3" t="str">
        <f>IF($B10805="SINAPI",IF(ISNUMBER(MATCH(Banco!$C10805,Analitico!$A:$A,0)),INDEX(Analitico!F:F,MATCH(Banco!$C10805,Analitico!$A:$A,0))&amp;"%",""),"")</f>
        <v/>
      </c>
    </row>
    <row r="10806" spans="1:11" ht="22.5" x14ac:dyDescent="0.2">
      <c r="A10806" s="1" t="str">
        <f t="shared" si="170"/>
        <v>SINAPI 89291</v>
      </c>
      <c r="B10806" s="3" t="s">
        <v>21527</v>
      </c>
      <c r="C10806" s="3" t="s">
        <v>12048</v>
      </c>
      <c r="D10806" s="2" t="s">
        <v>19030</v>
      </c>
      <c r="E10806" s="3" t="s">
        <v>20623</v>
      </c>
      <c r="F10806" s="67" t="s">
        <v>37749</v>
      </c>
      <c r="G10806" s="67" t="s">
        <v>37276</v>
      </c>
      <c r="I10806" s="3" t="s">
        <v>6298</v>
      </c>
      <c r="J10806" s="3" t="str">
        <f>IF($B10806="SINAPI",IF(ISNUMBER(MATCH(Banco!$C10806,Analitico!$A:$A,0)),INDEX(Analitico!E:E,MATCH(Banco!$C10806,Analitico!$A:$A,0))&amp;"%",""),"")</f>
        <v/>
      </c>
      <c r="K10806" s="3" t="str">
        <f>IF($B10806="SINAPI",IF(ISNUMBER(MATCH(Banco!$C10806,Analitico!$A:$A,0)),INDEX(Analitico!F:F,MATCH(Banco!$C10806,Analitico!$A:$A,0))&amp;"%",""),"")</f>
        <v/>
      </c>
    </row>
    <row r="10807" spans="1:11" ht="22.5" x14ac:dyDescent="0.2">
      <c r="A10807" s="1" t="str">
        <f t="shared" si="170"/>
        <v>SINAPI 89298</v>
      </c>
      <c r="B10807" s="3" t="s">
        <v>21527</v>
      </c>
      <c r="C10807" s="3" t="s">
        <v>12049</v>
      </c>
      <c r="D10807" s="2" t="s">
        <v>19031</v>
      </c>
      <c r="E10807" s="3" t="s">
        <v>20623</v>
      </c>
      <c r="F10807" s="67" t="s">
        <v>31669</v>
      </c>
      <c r="G10807" s="67" t="s">
        <v>37277</v>
      </c>
      <c r="I10807" s="3" t="s">
        <v>6298</v>
      </c>
      <c r="J10807" s="3" t="str">
        <f>IF($B10807="SINAPI",IF(ISNUMBER(MATCH(Banco!$C10807,Analitico!$A:$A,0)),INDEX(Analitico!E:E,MATCH(Banco!$C10807,Analitico!$A:$A,0))&amp;"%",""),"")</f>
        <v/>
      </c>
      <c r="K10807" s="3" t="str">
        <f>IF($B10807="SINAPI",IF(ISNUMBER(MATCH(Banco!$C10807,Analitico!$A:$A,0)),INDEX(Analitico!F:F,MATCH(Banco!$C10807,Analitico!$A:$A,0))&amp;"%",""),"")</f>
        <v/>
      </c>
    </row>
    <row r="10808" spans="1:11" ht="22.5" x14ac:dyDescent="0.2">
      <c r="A10808" s="1" t="str">
        <f t="shared" si="170"/>
        <v>SINAPI 89299</v>
      </c>
      <c r="B10808" s="3" t="s">
        <v>21527</v>
      </c>
      <c r="C10808" s="3" t="s">
        <v>12050</v>
      </c>
      <c r="D10808" s="2" t="s">
        <v>19032</v>
      </c>
      <c r="E10808" s="3" t="s">
        <v>20623</v>
      </c>
      <c r="F10808" s="67" t="s">
        <v>32163</v>
      </c>
      <c r="G10808" s="67" t="s">
        <v>37278</v>
      </c>
      <c r="I10808" s="3" t="s">
        <v>6298</v>
      </c>
      <c r="J10808" s="3" t="str">
        <f>IF($B10808="SINAPI",IF(ISNUMBER(MATCH(Banco!$C10808,Analitico!$A:$A,0)),INDEX(Analitico!E:E,MATCH(Banco!$C10808,Analitico!$A:$A,0))&amp;"%",""),"")</f>
        <v/>
      </c>
      <c r="K10808" s="3" t="str">
        <f>IF($B10808="SINAPI",IF(ISNUMBER(MATCH(Banco!$C10808,Analitico!$A:$A,0)),INDEX(Analitico!F:F,MATCH(Banco!$C10808,Analitico!$A:$A,0))&amp;"%",""),"")</f>
        <v/>
      </c>
    </row>
    <row r="10809" spans="1:11" ht="22.5" x14ac:dyDescent="0.2">
      <c r="A10809" s="1" t="str">
        <f t="shared" si="170"/>
        <v>SINAPI 89306</v>
      </c>
      <c r="B10809" s="3" t="s">
        <v>21527</v>
      </c>
      <c r="C10809" s="3" t="s">
        <v>12051</v>
      </c>
      <c r="D10809" s="2" t="s">
        <v>19033</v>
      </c>
      <c r="E10809" s="3" t="s">
        <v>20623</v>
      </c>
      <c r="F10809" s="67" t="s">
        <v>40067</v>
      </c>
      <c r="G10809" s="67" t="s">
        <v>30027</v>
      </c>
      <c r="I10809" s="3" t="s">
        <v>6298</v>
      </c>
      <c r="J10809" s="3" t="str">
        <f>IF($B10809="SINAPI",IF(ISNUMBER(MATCH(Banco!$C10809,Analitico!$A:$A,0)),INDEX(Analitico!E:E,MATCH(Banco!$C10809,Analitico!$A:$A,0))&amp;"%",""),"")</f>
        <v/>
      </c>
      <c r="K10809" s="3" t="str">
        <f>IF($B10809="SINAPI",IF(ISNUMBER(MATCH(Banco!$C10809,Analitico!$A:$A,0)),INDEX(Analitico!F:F,MATCH(Banco!$C10809,Analitico!$A:$A,0))&amp;"%",""),"")</f>
        <v/>
      </c>
    </row>
    <row r="10810" spans="1:11" ht="22.5" x14ac:dyDescent="0.2">
      <c r="A10810" s="1" t="str">
        <f t="shared" si="170"/>
        <v>SINAPI 89307</v>
      </c>
      <c r="B10810" s="3" t="s">
        <v>21527</v>
      </c>
      <c r="C10810" s="3" t="s">
        <v>12052</v>
      </c>
      <c r="D10810" s="2" t="s">
        <v>19034</v>
      </c>
      <c r="E10810" s="3" t="s">
        <v>20623</v>
      </c>
      <c r="F10810" s="67" t="s">
        <v>30913</v>
      </c>
      <c r="G10810" s="67" t="s">
        <v>28936</v>
      </c>
      <c r="I10810" s="3" t="s">
        <v>6298</v>
      </c>
      <c r="J10810" s="3" t="str">
        <f>IF($B10810="SINAPI",IF(ISNUMBER(MATCH(Banco!$C10810,Analitico!$A:$A,0)),INDEX(Analitico!E:E,MATCH(Banco!$C10810,Analitico!$A:$A,0))&amp;"%",""),"")</f>
        <v/>
      </c>
      <c r="K10810" s="3" t="str">
        <f>IF($B10810="SINAPI",IF(ISNUMBER(MATCH(Banco!$C10810,Analitico!$A:$A,0)),INDEX(Analitico!F:F,MATCH(Banco!$C10810,Analitico!$A:$A,0))&amp;"%",""),"")</f>
        <v/>
      </c>
    </row>
    <row r="10811" spans="1:11" x14ac:dyDescent="0.2">
      <c r="A10811" s="1" t="str">
        <f t="shared" si="170"/>
        <v>SINAPI 101157</v>
      </c>
      <c r="B10811" s="3" t="s">
        <v>21527</v>
      </c>
      <c r="C10811" s="3" t="s">
        <v>12053</v>
      </c>
      <c r="D10811" s="2" t="s">
        <v>19035</v>
      </c>
      <c r="E10811" s="3" t="s">
        <v>20623</v>
      </c>
      <c r="F10811" s="67" t="s">
        <v>30130</v>
      </c>
      <c r="G10811" s="67" t="s">
        <v>28970</v>
      </c>
      <c r="I10811" s="3" t="s">
        <v>6298</v>
      </c>
      <c r="J10811" s="3" t="str">
        <f>IF($B10811="SINAPI",IF(ISNUMBER(MATCH(Banco!$C10811,Analitico!$A:$A,0)),INDEX(Analitico!E:E,MATCH(Banco!$C10811,Analitico!$A:$A,0))&amp;"%",""),"")</f>
        <v/>
      </c>
      <c r="K10811" s="3" t="str">
        <f>IF($B10811="SINAPI",IF(ISNUMBER(MATCH(Banco!$C10811,Analitico!$A:$A,0)),INDEX(Analitico!F:F,MATCH(Banco!$C10811,Analitico!$A:$A,0))&amp;"%",""),"")</f>
        <v/>
      </c>
    </row>
    <row r="10812" spans="1:11" x14ac:dyDescent="0.2">
      <c r="A10812" s="1" t="str">
        <f t="shared" si="170"/>
        <v>SINAPI 101158</v>
      </c>
      <c r="B10812" s="3" t="s">
        <v>21527</v>
      </c>
      <c r="C10812" s="3" t="s">
        <v>12054</v>
      </c>
      <c r="D10812" s="2" t="s">
        <v>19036</v>
      </c>
      <c r="E10812" s="3" t="s">
        <v>20623</v>
      </c>
      <c r="F10812" s="67" t="s">
        <v>4560</v>
      </c>
      <c r="G10812" s="67" t="s">
        <v>29751</v>
      </c>
      <c r="I10812" s="3" t="s">
        <v>6298</v>
      </c>
      <c r="J10812" s="3" t="str">
        <f>IF($B10812="SINAPI",IF(ISNUMBER(MATCH(Banco!$C10812,Analitico!$A:$A,0)),INDEX(Analitico!E:E,MATCH(Banco!$C10812,Analitico!$A:$A,0))&amp;"%",""),"")</f>
        <v/>
      </c>
      <c r="K10812" s="3" t="str">
        <f>IF($B10812="SINAPI",IF(ISNUMBER(MATCH(Banco!$C10812,Analitico!$A:$A,0)),INDEX(Analitico!F:F,MATCH(Banco!$C10812,Analitico!$A:$A,0))&amp;"%",""),"")</f>
        <v/>
      </c>
    </row>
    <row r="10813" spans="1:11" ht="22.5" x14ac:dyDescent="0.2">
      <c r="A10813" s="1" t="str">
        <f t="shared" si="170"/>
        <v>SINAPI 101162</v>
      </c>
      <c r="B10813" s="3" t="s">
        <v>21527</v>
      </c>
      <c r="C10813" s="3" t="s">
        <v>12055</v>
      </c>
      <c r="D10813" s="2" t="s">
        <v>19037</v>
      </c>
      <c r="E10813" s="3" t="s">
        <v>20623</v>
      </c>
      <c r="F10813" s="67" t="s">
        <v>40068</v>
      </c>
      <c r="G10813" s="67" t="s">
        <v>37279</v>
      </c>
      <c r="I10813" s="3" t="s">
        <v>6298</v>
      </c>
      <c r="J10813" s="3" t="str">
        <f>IF($B10813="SINAPI",IF(ISNUMBER(MATCH(Banco!$C10813,Analitico!$A:$A,0)),INDEX(Analitico!E:E,MATCH(Banco!$C10813,Analitico!$A:$A,0))&amp;"%",""),"")</f>
        <v/>
      </c>
      <c r="K10813" s="3" t="str">
        <f>IF($B10813="SINAPI",IF(ISNUMBER(MATCH(Banco!$C10813,Analitico!$A:$A,0)),INDEX(Analitico!F:F,MATCH(Banco!$C10813,Analitico!$A:$A,0))&amp;"%",""),"")</f>
        <v/>
      </c>
    </row>
    <row r="10814" spans="1:11" ht="22.5" x14ac:dyDescent="0.2">
      <c r="A10814" s="1" t="str">
        <f t="shared" si="170"/>
        <v>SINAPI 103316</v>
      </c>
      <c r="B10814" s="3" t="s">
        <v>21527</v>
      </c>
      <c r="C10814" s="3" t="s">
        <v>12056</v>
      </c>
      <c r="D10814" s="2" t="s">
        <v>19038</v>
      </c>
      <c r="E10814" s="3" t="s">
        <v>20623</v>
      </c>
      <c r="F10814" s="67" t="s">
        <v>31590</v>
      </c>
      <c r="G10814" s="67" t="s">
        <v>21436</v>
      </c>
      <c r="I10814" s="3" t="s">
        <v>6298</v>
      </c>
      <c r="J10814" s="3" t="str">
        <f>IF($B10814="SINAPI",IF(ISNUMBER(MATCH(Banco!$C10814,Analitico!$A:$A,0)),INDEX(Analitico!E:E,MATCH(Banco!$C10814,Analitico!$A:$A,0))&amp;"%",""),"")</f>
        <v/>
      </c>
      <c r="K10814" s="3" t="str">
        <f>IF($B10814="SINAPI",IF(ISNUMBER(MATCH(Banco!$C10814,Analitico!$A:$A,0)),INDEX(Analitico!F:F,MATCH(Banco!$C10814,Analitico!$A:$A,0))&amp;"%",""),"")</f>
        <v/>
      </c>
    </row>
    <row r="10815" spans="1:11" ht="22.5" x14ac:dyDescent="0.2">
      <c r="A10815" s="1" t="str">
        <f t="shared" si="170"/>
        <v>SINAPI 103317</v>
      </c>
      <c r="B10815" s="3" t="s">
        <v>21527</v>
      </c>
      <c r="C10815" s="3" t="s">
        <v>12057</v>
      </c>
      <c r="D10815" s="2" t="s">
        <v>19039</v>
      </c>
      <c r="E10815" s="3" t="s">
        <v>20623</v>
      </c>
      <c r="F10815" s="67" t="s">
        <v>40069</v>
      </c>
      <c r="G10815" s="67" t="s">
        <v>37280</v>
      </c>
      <c r="I10815" s="3" t="s">
        <v>6298</v>
      </c>
      <c r="J10815" s="3" t="str">
        <f>IF($B10815="SINAPI",IF(ISNUMBER(MATCH(Banco!$C10815,Analitico!$A:$A,0)),INDEX(Analitico!E:E,MATCH(Banco!$C10815,Analitico!$A:$A,0))&amp;"%",""),"")</f>
        <v/>
      </c>
      <c r="K10815" s="3" t="str">
        <f>IF($B10815="SINAPI",IF(ISNUMBER(MATCH(Banco!$C10815,Analitico!$A:$A,0)),INDEX(Analitico!F:F,MATCH(Banco!$C10815,Analitico!$A:$A,0))&amp;"%",""),"")</f>
        <v/>
      </c>
    </row>
    <row r="10816" spans="1:11" ht="22.5" x14ac:dyDescent="0.2">
      <c r="A10816" s="1" t="str">
        <f t="shared" si="170"/>
        <v>SINAPI 103318</v>
      </c>
      <c r="B10816" s="3" t="s">
        <v>21527</v>
      </c>
      <c r="C10816" s="3" t="s">
        <v>12058</v>
      </c>
      <c r="D10816" s="2" t="s">
        <v>19040</v>
      </c>
      <c r="E10816" s="3" t="s">
        <v>20623</v>
      </c>
      <c r="F10816" s="67" t="s">
        <v>40070</v>
      </c>
      <c r="G10816" s="67" t="s">
        <v>37281</v>
      </c>
      <c r="I10816" s="3" t="s">
        <v>6298</v>
      </c>
      <c r="J10816" s="3" t="str">
        <f>IF($B10816="SINAPI",IF(ISNUMBER(MATCH(Banco!$C10816,Analitico!$A:$A,0)),INDEX(Analitico!E:E,MATCH(Banco!$C10816,Analitico!$A:$A,0))&amp;"%",""),"")</f>
        <v/>
      </c>
      <c r="K10816" s="3" t="str">
        <f>IF($B10816="SINAPI",IF(ISNUMBER(MATCH(Banco!$C10816,Analitico!$A:$A,0)),INDEX(Analitico!F:F,MATCH(Banco!$C10816,Analitico!$A:$A,0))&amp;"%",""),"")</f>
        <v/>
      </c>
    </row>
    <row r="10817" spans="1:11" ht="22.5" x14ac:dyDescent="0.2">
      <c r="A10817" s="1" t="str">
        <f t="shared" si="170"/>
        <v>SINAPI 103319</v>
      </c>
      <c r="B10817" s="3" t="s">
        <v>21527</v>
      </c>
      <c r="C10817" s="3" t="s">
        <v>12059</v>
      </c>
      <c r="D10817" s="2" t="s">
        <v>19041</v>
      </c>
      <c r="E10817" s="3" t="s">
        <v>20623</v>
      </c>
      <c r="F10817" s="67" t="s">
        <v>40071</v>
      </c>
      <c r="G10817" s="67" t="s">
        <v>37282</v>
      </c>
      <c r="I10817" s="3" t="s">
        <v>6298</v>
      </c>
      <c r="J10817" s="3" t="str">
        <f>IF($B10817="SINAPI",IF(ISNUMBER(MATCH(Banco!$C10817,Analitico!$A:$A,0)),INDEX(Analitico!E:E,MATCH(Banco!$C10817,Analitico!$A:$A,0))&amp;"%",""),"")</f>
        <v/>
      </c>
      <c r="K10817" s="3" t="str">
        <f>IF($B10817="SINAPI",IF(ISNUMBER(MATCH(Banco!$C10817,Analitico!$A:$A,0)),INDEX(Analitico!F:F,MATCH(Banco!$C10817,Analitico!$A:$A,0))&amp;"%",""),"")</f>
        <v/>
      </c>
    </row>
    <row r="10818" spans="1:11" ht="22.5" x14ac:dyDescent="0.2">
      <c r="A10818" s="1" t="str">
        <f t="shared" si="170"/>
        <v>SINAPI 103320</v>
      </c>
      <c r="B10818" s="3" t="s">
        <v>21527</v>
      </c>
      <c r="C10818" s="3" t="s">
        <v>12060</v>
      </c>
      <c r="D10818" s="2" t="s">
        <v>19042</v>
      </c>
      <c r="E10818" s="3" t="s">
        <v>20623</v>
      </c>
      <c r="F10818" s="67" t="s">
        <v>40072</v>
      </c>
      <c r="G10818" s="67" t="s">
        <v>37283</v>
      </c>
      <c r="I10818" s="3" t="s">
        <v>6298</v>
      </c>
      <c r="J10818" s="3" t="str">
        <f>IF($B10818="SINAPI",IF(ISNUMBER(MATCH(Banco!$C10818,Analitico!$A:$A,0)),INDEX(Analitico!E:E,MATCH(Banco!$C10818,Analitico!$A:$A,0))&amp;"%",""),"")</f>
        <v/>
      </c>
      <c r="K10818" s="3" t="str">
        <f>IF($B10818="SINAPI",IF(ISNUMBER(MATCH(Banco!$C10818,Analitico!$A:$A,0)),INDEX(Analitico!F:F,MATCH(Banco!$C10818,Analitico!$A:$A,0))&amp;"%",""),"")</f>
        <v/>
      </c>
    </row>
    <row r="10819" spans="1:11" ht="22.5" x14ac:dyDescent="0.2">
      <c r="A10819" s="1" t="str">
        <f t="shared" si="170"/>
        <v>SINAPI 103321</v>
      </c>
      <c r="B10819" s="3" t="s">
        <v>21527</v>
      </c>
      <c r="C10819" s="3" t="s">
        <v>12061</v>
      </c>
      <c r="D10819" s="2" t="s">
        <v>19043</v>
      </c>
      <c r="E10819" s="3" t="s">
        <v>20623</v>
      </c>
      <c r="F10819" s="67" t="s">
        <v>40073</v>
      </c>
      <c r="G10819" s="67" t="s">
        <v>37284</v>
      </c>
      <c r="I10819" s="3" t="s">
        <v>6298</v>
      </c>
      <c r="J10819" s="3" t="str">
        <f>IF($B10819="SINAPI",IF(ISNUMBER(MATCH(Banco!$C10819,Analitico!$A:$A,0)),INDEX(Analitico!E:E,MATCH(Banco!$C10819,Analitico!$A:$A,0))&amp;"%",""),"")</f>
        <v/>
      </c>
      <c r="K10819" s="3" t="str">
        <f>IF($B10819="SINAPI",IF(ISNUMBER(MATCH(Banco!$C10819,Analitico!$A:$A,0)),INDEX(Analitico!F:F,MATCH(Banco!$C10819,Analitico!$A:$A,0))&amp;"%",""),"")</f>
        <v/>
      </c>
    </row>
    <row r="10820" spans="1:11" ht="22.5" x14ac:dyDescent="0.2">
      <c r="A10820" s="1" t="str">
        <f t="shared" si="170"/>
        <v>SINAPI 103336</v>
      </c>
      <c r="B10820" s="3" t="s">
        <v>21527</v>
      </c>
      <c r="C10820" s="3" t="s">
        <v>12062</v>
      </c>
      <c r="D10820" s="2" t="s">
        <v>19044</v>
      </c>
      <c r="E10820" s="3" t="s">
        <v>20623</v>
      </c>
      <c r="F10820" s="67" t="s">
        <v>32377</v>
      </c>
      <c r="G10820" s="67" t="s">
        <v>37285</v>
      </c>
      <c r="I10820" s="3" t="s">
        <v>6298</v>
      </c>
      <c r="J10820" s="3" t="str">
        <f>IF($B10820="SINAPI",IF(ISNUMBER(MATCH(Banco!$C10820,Analitico!$A:$A,0)),INDEX(Analitico!E:E,MATCH(Banco!$C10820,Analitico!$A:$A,0))&amp;"%",""),"")</f>
        <v/>
      </c>
      <c r="K10820" s="3" t="str">
        <f>IF($B10820="SINAPI",IF(ISNUMBER(MATCH(Banco!$C10820,Analitico!$A:$A,0)),INDEX(Analitico!F:F,MATCH(Banco!$C10820,Analitico!$A:$A,0))&amp;"%",""),"")</f>
        <v/>
      </c>
    </row>
    <row r="10821" spans="1:11" ht="22.5" x14ac:dyDescent="0.2">
      <c r="A10821" s="1" t="str">
        <f t="shared" si="170"/>
        <v>SINAPI 103337</v>
      </c>
      <c r="B10821" s="3" t="s">
        <v>21527</v>
      </c>
      <c r="C10821" s="3" t="s">
        <v>12063</v>
      </c>
      <c r="D10821" s="2" t="s">
        <v>19045</v>
      </c>
      <c r="E10821" s="3" t="s">
        <v>20623</v>
      </c>
      <c r="F10821" s="67" t="s">
        <v>31880</v>
      </c>
      <c r="G10821" s="67" t="s">
        <v>5597</v>
      </c>
      <c r="I10821" s="3" t="s">
        <v>6298</v>
      </c>
      <c r="J10821" s="3" t="str">
        <f>IF($B10821="SINAPI",IF(ISNUMBER(MATCH(Banco!$C10821,Analitico!$A:$A,0)),INDEX(Analitico!E:E,MATCH(Banco!$C10821,Analitico!$A:$A,0))&amp;"%",""),"")</f>
        <v/>
      </c>
      <c r="K10821" s="3" t="str">
        <f>IF($B10821="SINAPI",IF(ISNUMBER(MATCH(Banco!$C10821,Analitico!$A:$A,0)),INDEX(Analitico!F:F,MATCH(Banco!$C10821,Analitico!$A:$A,0))&amp;"%",""),"")</f>
        <v/>
      </c>
    </row>
    <row r="10822" spans="1:11" ht="22.5" x14ac:dyDescent="0.2">
      <c r="A10822" s="1" t="str">
        <f t="shared" si="170"/>
        <v>SINAPI 103338</v>
      </c>
      <c r="B10822" s="3" t="s">
        <v>21527</v>
      </c>
      <c r="C10822" s="3" t="s">
        <v>12064</v>
      </c>
      <c r="D10822" s="2" t="s">
        <v>19046</v>
      </c>
      <c r="E10822" s="3" t="s">
        <v>20623</v>
      </c>
      <c r="F10822" s="67" t="s">
        <v>40074</v>
      </c>
      <c r="G10822" s="67" t="s">
        <v>37286</v>
      </c>
      <c r="I10822" s="3" t="s">
        <v>6298</v>
      </c>
      <c r="J10822" s="3" t="str">
        <f>IF($B10822="SINAPI",IF(ISNUMBER(MATCH(Banco!$C10822,Analitico!$A:$A,0)),INDEX(Analitico!E:E,MATCH(Banco!$C10822,Analitico!$A:$A,0))&amp;"%",""),"")</f>
        <v/>
      </c>
      <c r="K10822" s="3" t="str">
        <f>IF($B10822="SINAPI",IF(ISNUMBER(MATCH(Banco!$C10822,Analitico!$A:$A,0)),INDEX(Analitico!F:F,MATCH(Banco!$C10822,Analitico!$A:$A,0))&amp;"%",""),"")</f>
        <v/>
      </c>
    </row>
    <row r="10823" spans="1:11" ht="22.5" x14ac:dyDescent="0.2">
      <c r="A10823" s="1" t="str">
        <f t="shared" si="170"/>
        <v>SINAPI 103339</v>
      </c>
      <c r="B10823" s="3" t="s">
        <v>21527</v>
      </c>
      <c r="C10823" s="3" t="s">
        <v>12065</v>
      </c>
      <c r="D10823" s="2" t="s">
        <v>19047</v>
      </c>
      <c r="E10823" s="3" t="s">
        <v>20623</v>
      </c>
      <c r="F10823" s="67" t="s">
        <v>35186</v>
      </c>
      <c r="G10823" s="67" t="s">
        <v>37287</v>
      </c>
      <c r="I10823" s="3" t="s">
        <v>6298</v>
      </c>
      <c r="J10823" s="3" t="str">
        <f>IF($B10823="SINAPI",IF(ISNUMBER(MATCH(Banco!$C10823,Analitico!$A:$A,0)),INDEX(Analitico!E:E,MATCH(Banco!$C10823,Analitico!$A:$A,0))&amp;"%",""),"")</f>
        <v/>
      </c>
      <c r="K10823" s="3" t="str">
        <f>IF($B10823="SINAPI",IF(ISNUMBER(MATCH(Banco!$C10823,Analitico!$A:$A,0)),INDEX(Analitico!F:F,MATCH(Banco!$C10823,Analitico!$A:$A,0))&amp;"%",""),"")</f>
        <v/>
      </c>
    </row>
    <row r="10824" spans="1:11" ht="22.5" x14ac:dyDescent="0.2">
      <c r="A10824" s="1" t="str">
        <f t="shared" si="170"/>
        <v>SINAPI 103340</v>
      </c>
      <c r="B10824" s="3" t="s">
        <v>21527</v>
      </c>
      <c r="C10824" s="3" t="s">
        <v>12066</v>
      </c>
      <c r="D10824" s="2" t="s">
        <v>19048</v>
      </c>
      <c r="E10824" s="3" t="s">
        <v>20623</v>
      </c>
      <c r="F10824" s="67" t="s">
        <v>40075</v>
      </c>
      <c r="G10824" s="67" t="s">
        <v>33348</v>
      </c>
      <c r="I10824" s="3" t="s">
        <v>6298</v>
      </c>
      <c r="J10824" s="3" t="str">
        <f>IF($B10824="SINAPI",IF(ISNUMBER(MATCH(Banco!$C10824,Analitico!$A:$A,0)),INDEX(Analitico!E:E,MATCH(Banco!$C10824,Analitico!$A:$A,0))&amp;"%",""),"")</f>
        <v/>
      </c>
      <c r="K10824" s="3" t="str">
        <f>IF($B10824="SINAPI",IF(ISNUMBER(MATCH(Banco!$C10824,Analitico!$A:$A,0)),INDEX(Analitico!F:F,MATCH(Banco!$C10824,Analitico!$A:$A,0))&amp;"%",""),"")</f>
        <v/>
      </c>
    </row>
    <row r="10825" spans="1:11" ht="22.5" x14ac:dyDescent="0.2">
      <c r="A10825" s="1" t="str">
        <f t="shared" si="170"/>
        <v>SINAPI 103341</v>
      </c>
      <c r="B10825" s="3" t="s">
        <v>21527</v>
      </c>
      <c r="C10825" s="3" t="s">
        <v>12067</v>
      </c>
      <c r="D10825" s="2" t="s">
        <v>19049</v>
      </c>
      <c r="E10825" s="3" t="s">
        <v>20623</v>
      </c>
      <c r="F10825" s="67" t="s">
        <v>40076</v>
      </c>
      <c r="G10825" s="67" t="s">
        <v>37288</v>
      </c>
      <c r="I10825" s="3" t="s">
        <v>6298</v>
      </c>
      <c r="J10825" s="3" t="str">
        <f>IF($B10825="SINAPI",IF(ISNUMBER(MATCH(Banco!$C10825,Analitico!$A:$A,0)),INDEX(Analitico!E:E,MATCH(Banco!$C10825,Analitico!$A:$A,0))&amp;"%",""),"")</f>
        <v/>
      </c>
      <c r="K10825" s="3" t="str">
        <f>IF($B10825="SINAPI",IF(ISNUMBER(MATCH(Banco!$C10825,Analitico!$A:$A,0)),INDEX(Analitico!F:F,MATCH(Banco!$C10825,Analitico!$A:$A,0))&amp;"%",""),"")</f>
        <v/>
      </c>
    </row>
    <row r="10826" spans="1:11" ht="22.5" x14ac:dyDescent="0.2">
      <c r="A10826" s="1" t="str">
        <f t="shared" si="170"/>
        <v>SINAPI 103342</v>
      </c>
      <c r="B10826" s="3" t="s">
        <v>21527</v>
      </c>
      <c r="C10826" s="3" t="s">
        <v>12068</v>
      </c>
      <c r="D10826" s="2" t="s">
        <v>19050</v>
      </c>
      <c r="E10826" s="3" t="s">
        <v>20623</v>
      </c>
      <c r="F10826" s="67" t="s">
        <v>40077</v>
      </c>
      <c r="G10826" s="67" t="s">
        <v>31009</v>
      </c>
      <c r="I10826" s="3" t="s">
        <v>6298</v>
      </c>
      <c r="J10826" s="3" t="str">
        <f>IF($B10826="SINAPI",IF(ISNUMBER(MATCH(Banco!$C10826,Analitico!$A:$A,0)),INDEX(Analitico!E:E,MATCH(Banco!$C10826,Analitico!$A:$A,0))&amp;"%",""),"")</f>
        <v/>
      </c>
      <c r="K10826" s="3" t="str">
        <f>IF($B10826="SINAPI",IF(ISNUMBER(MATCH(Banco!$C10826,Analitico!$A:$A,0)),INDEX(Analitico!F:F,MATCH(Banco!$C10826,Analitico!$A:$A,0))&amp;"%",""),"")</f>
        <v/>
      </c>
    </row>
    <row r="10827" spans="1:11" ht="22.5" x14ac:dyDescent="0.2">
      <c r="A10827" s="1" t="str">
        <f t="shared" si="170"/>
        <v>SINAPI 103343</v>
      </c>
      <c r="B10827" s="3" t="s">
        <v>21527</v>
      </c>
      <c r="C10827" s="3" t="s">
        <v>12069</v>
      </c>
      <c r="D10827" s="2" t="s">
        <v>19051</v>
      </c>
      <c r="E10827" s="3" t="s">
        <v>20623</v>
      </c>
      <c r="F10827" s="67" t="s">
        <v>21694</v>
      </c>
      <c r="G10827" s="67" t="s">
        <v>37289</v>
      </c>
      <c r="I10827" s="3" t="s">
        <v>6298</v>
      </c>
      <c r="J10827" s="3" t="str">
        <f>IF($B10827="SINAPI",IF(ISNUMBER(MATCH(Banco!$C10827,Analitico!$A:$A,0)),INDEX(Analitico!E:E,MATCH(Banco!$C10827,Analitico!$A:$A,0))&amp;"%",""),"")</f>
        <v/>
      </c>
      <c r="K10827" s="3" t="str">
        <f>IF($B10827="SINAPI",IF(ISNUMBER(MATCH(Banco!$C10827,Analitico!$A:$A,0)),INDEX(Analitico!F:F,MATCH(Banco!$C10827,Analitico!$A:$A,0))&amp;"%",""),"")</f>
        <v/>
      </c>
    </row>
    <row r="10828" spans="1:11" ht="22.5" x14ac:dyDescent="0.2">
      <c r="A10828" s="1" t="str">
        <f t="shared" si="170"/>
        <v>SINAPI 89453</v>
      </c>
      <c r="B10828" s="3" t="s">
        <v>21527</v>
      </c>
      <c r="C10828" s="3" t="s">
        <v>12070</v>
      </c>
      <c r="D10828" s="2" t="s">
        <v>19052</v>
      </c>
      <c r="E10828" s="3" t="s">
        <v>20623</v>
      </c>
      <c r="F10828" s="67" t="s">
        <v>40078</v>
      </c>
      <c r="G10828" s="67" t="s">
        <v>37290</v>
      </c>
      <c r="I10828" s="3" t="s">
        <v>6298</v>
      </c>
      <c r="J10828" s="3" t="str">
        <f>IF($B10828="SINAPI",IF(ISNUMBER(MATCH(Banco!$C10828,Analitico!$A:$A,0)),INDEX(Analitico!E:E,MATCH(Banco!$C10828,Analitico!$A:$A,0))&amp;"%",""),"")</f>
        <v/>
      </c>
      <c r="K10828" s="3" t="str">
        <f>IF($B10828="SINAPI",IF(ISNUMBER(MATCH(Banco!$C10828,Analitico!$A:$A,0)),INDEX(Analitico!F:F,MATCH(Banco!$C10828,Analitico!$A:$A,0))&amp;"%",""),"")</f>
        <v/>
      </c>
    </row>
    <row r="10829" spans="1:11" ht="22.5" x14ac:dyDescent="0.2">
      <c r="A10829" s="1" t="str">
        <f t="shared" si="170"/>
        <v>SINAPI 89455</v>
      </c>
      <c r="B10829" s="3" t="s">
        <v>21527</v>
      </c>
      <c r="C10829" s="3" t="s">
        <v>12071</v>
      </c>
      <c r="D10829" s="2" t="s">
        <v>19053</v>
      </c>
      <c r="E10829" s="3" t="s">
        <v>20623</v>
      </c>
      <c r="F10829" s="67" t="s">
        <v>40079</v>
      </c>
      <c r="G10829" s="67" t="s">
        <v>37291</v>
      </c>
      <c r="I10829" s="3" t="s">
        <v>6298</v>
      </c>
      <c r="J10829" s="3" t="str">
        <f>IF($B10829="SINAPI",IF(ISNUMBER(MATCH(Banco!$C10829,Analitico!$A:$A,0)),INDEX(Analitico!E:E,MATCH(Banco!$C10829,Analitico!$A:$A,0))&amp;"%",""),"")</f>
        <v/>
      </c>
      <c r="K10829" s="3" t="str">
        <f>IF($B10829="SINAPI",IF(ISNUMBER(MATCH(Banco!$C10829,Analitico!$A:$A,0)),INDEX(Analitico!F:F,MATCH(Banco!$C10829,Analitico!$A:$A,0))&amp;"%",""),"")</f>
        <v/>
      </c>
    </row>
    <row r="10830" spans="1:11" ht="22.5" x14ac:dyDescent="0.2">
      <c r="A10830" s="1" t="str">
        <f t="shared" si="170"/>
        <v>SINAPI 89462</v>
      </c>
      <c r="B10830" s="3" t="s">
        <v>21527</v>
      </c>
      <c r="C10830" s="3" t="s">
        <v>12072</v>
      </c>
      <c r="D10830" s="2" t="s">
        <v>19054</v>
      </c>
      <c r="E10830" s="3" t="s">
        <v>20623</v>
      </c>
      <c r="F10830" s="67" t="s">
        <v>40080</v>
      </c>
      <c r="G10830" s="67" t="s">
        <v>37292</v>
      </c>
      <c r="I10830" s="3" t="s">
        <v>6298</v>
      </c>
      <c r="J10830" s="3" t="str">
        <f>IF($B10830="SINAPI",IF(ISNUMBER(MATCH(Banco!$C10830,Analitico!$A:$A,0)),INDEX(Analitico!E:E,MATCH(Banco!$C10830,Analitico!$A:$A,0))&amp;"%",""),"")</f>
        <v/>
      </c>
      <c r="K10830" s="3" t="str">
        <f>IF($B10830="SINAPI",IF(ISNUMBER(MATCH(Banco!$C10830,Analitico!$A:$A,0)),INDEX(Analitico!F:F,MATCH(Banco!$C10830,Analitico!$A:$A,0))&amp;"%",""),"")</f>
        <v/>
      </c>
    </row>
    <row r="10831" spans="1:11" ht="22.5" x14ac:dyDescent="0.2">
      <c r="A10831" s="1" t="str">
        <f t="shared" si="170"/>
        <v>SINAPI 89464</v>
      </c>
      <c r="B10831" s="3" t="s">
        <v>21527</v>
      </c>
      <c r="C10831" s="3" t="s">
        <v>12073</v>
      </c>
      <c r="D10831" s="2" t="s">
        <v>19055</v>
      </c>
      <c r="E10831" s="3" t="s">
        <v>20623</v>
      </c>
      <c r="F10831" s="67" t="s">
        <v>40081</v>
      </c>
      <c r="G10831" s="67" t="s">
        <v>37293</v>
      </c>
      <c r="I10831" s="3" t="s">
        <v>6298</v>
      </c>
      <c r="J10831" s="3" t="str">
        <f>IF($B10831="SINAPI",IF(ISNUMBER(MATCH(Banco!$C10831,Analitico!$A:$A,0)),INDEX(Analitico!E:E,MATCH(Banco!$C10831,Analitico!$A:$A,0))&amp;"%",""),"")</f>
        <v/>
      </c>
      <c r="K10831" s="3" t="str">
        <f>IF($B10831="SINAPI",IF(ISNUMBER(MATCH(Banco!$C10831,Analitico!$A:$A,0)),INDEX(Analitico!F:F,MATCH(Banco!$C10831,Analitico!$A:$A,0))&amp;"%",""),"")</f>
        <v/>
      </c>
    </row>
    <row r="10832" spans="1:11" ht="22.5" x14ac:dyDescent="0.2">
      <c r="A10832" s="1" t="str">
        <f t="shared" si="170"/>
        <v>SINAPI 89470</v>
      </c>
      <c r="B10832" s="3" t="s">
        <v>21527</v>
      </c>
      <c r="C10832" s="3" t="s">
        <v>12074</v>
      </c>
      <c r="D10832" s="2" t="s">
        <v>19056</v>
      </c>
      <c r="E10832" s="3" t="s">
        <v>20623</v>
      </c>
      <c r="F10832" s="67" t="s">
        <v>36501</v>
      </c>
      <c r="G10832" s="67" t="s">
        <v>37294</v>
      </c>
      <c r="I10832" s="3" t="s">
        <v>6298</v>
      </c>
      <c r="J10832" s="3" t="str">
        <f>IF($B10832="SINAPI",IF(ISNUMBER(MATCH(Banco!$C10832,Analitico!$A:$A,0)),INDEX(Analitico!E:E,MATCH(Banco!$C10832,Analitico!$A:$A,0))&amp;"%",""),"")</f>
        <v/>
      </c>
      <c r="K10832" s="3" t="str">
        <f>IF($B10832="SINAPI",IF(ISNUMBER(MATCH(Banco!$C10832,Analitico!$A:$A,0)),INDEX(Analitico!F:F,MATCH(Banco!$C10832,Analitico!$A:$A,0))&amp;"%",""),"")</f>
        <v/>
      </c>
    </row>
    <row r="10833" spans="1:11" ht="22.5" x14ac:dyDescent="0.2">
      <c r="A10833" s="1" t="str">
        <f t="shared" si="170"/>
        <v>SINAPI 89472</v>
      </c>
      <c r="B10833" s="3" t="s">
        <v>21527</v>
      </c>
      <c r="C10833" s="3" t="s">
        <v>12075</v>
      </c>
      <c r="D10833" s="2" t="s">
        <v>19057</v>
      </c>
      <c r="E10833" s="3" t="s">
        <v>20623</v>
      </c>
      <c r="F10833" s="67" t="s">
        <v>40082</v>
      </c>
      <c r="G10833" s="67" t="s">
        <v>32247</v>
      </c>
      <c r="I10833" s="3" t="s">
        <v>6298</v>
      </c>
      <c r="J10833" s="3" t="str">
        <f>IF($B10833="SINAPI",IF(ISNUMBER(MATCH(Banco!$C10833,Analitico!$A:$A,0)),INDEX(Analitico!E:E,MATCH(Banco!$C10833,Analitico!$A:$A,0))&amp;"%",""),"")</f>
        <v/>
      </c>
      <c r="K10833" s="3" t="str">
        <f>IF($B10833="SINAPI",IF(ISNUMBER(MATCH(Banco!$C10833,Analitico!$A:$A,0)),INDEX(Analitico!F:F,MATCH(Banco!$C10833,Analitico!$A:$A,0))&amp;"%",""),"")</f>
        <v/>
      </c>
    </row>
    <row r="10834" spans="1:11" ht="22.5" x14ac:dyDescent="0.2">
      <c r="A10834" s="1" t="str">
        <f t="shared" si="170"/>
        <v>SINAPI 89478</v>
      </c>
      <c r="B10834" s="3" t="s">
        <v>21527</v>
      </c>
      <c r="C10834" s="3" t="s">
        <v>12076</v>
      </c>
      <c r="D10834" s="2" t="s">
        <v>19058</v>
      </c>
      <c r="E10834" s="3" t="s">
        <v>20623</v>
      </c>
      <c r="F10834" s="67" t="s">
        <v>40083</v>
      </c>
      <c r="G10834" s="67" t="s">
        <v>37295</v>
      </c>
      <c r="I10834" s="3" t="s">
        <v>6298</v>
      </c>
      <c r="J10834" s="3" t="str">
        <f>IF($B10834="SINAPI",IF(ISNUMBER(MATCH(Banco!$C10834,Analitico!$A:$A,0)),INDEX(Analitico!E:E,MATCH(Banco!$C10834,Analitico!$A:$A,0))&amp;"%",""),"")</f>
        <v/>
      </c>
      <c r="K10834" s="3" t="str">
        <f>IF($B10834="SINAPI",IF(ISNUMBER(MATCH(Banco!$C10834,Analitico!$A:$A,0)),INDEX(Analitico!F:F,MATCH(Banco!$C10834,Analitico!$A:$A,0))&amp;"%",""),"")</f>
        <v/>
      </c>
    </row>
    <row r="10835" spans="1:11" ht="22.5" x14ac:dyDescent="0.2">
      <c r="A10835" s="1" t="str">
        <f t="shared" si="170"/>
        <v>SINAPI 89480</v>
      </c>
      <c r="B10835" s="3" t="s">
        <v>21527</v>
      </c>
      <c r="C10835" s="3" t="s">
        <v>12077</v>
      </c>
      <c r="D10835" s="2" t="s">
        <v>19059</v>
      </c>
      <c r="E10835" s="3" t="s">
        <v>20623</v>
      </c>
      <c r="F10835" s="67" t="s">
        <v>31941</v>
      </c>
      <c r="G10835" s="67" t="s">
        <v>32096</v>
      </c>
      <c r="I10835" s="3" t="s">
        <v>6298</v>
      </c>
      <c r="J10835" s="3" t="str">
        <f>IF($B10835="SINAPI",IF(ISNUMBER(MATCH(Banco!$C10835,Analitico!$A:$A,0)),INDEX(Analitico!E:E,MATCH(Banco!$C10835,Analitico!$A:$A,0))&amp;"%",""),"")</f>
        <v/>
      </c>
      <c r="K10835" s="3" t="str">
        <f>IF($B10835="SINAPI",IF(ISNUMBER(MATCH(Banco!$C10835,Analitico!$A:$A,0)),INDEX(Analitico!F:F,MATCH(Banco!$C10835,Analitico!$A:$A,0))&amp;"%",""),"")</f>
        <v/>
      </c>
    </row>
    <row r="10836" spans="1:11" ht="22.5" x14ac:dyDescent="0.2">
      <c r="A10836" s="1" t="str">
        <f t="shared" si="170"/>
        <v>SINAPI 101161</v>
      </c>
      <c r="B10836" s="3" t="s">
        <v>21527</v>
      </c>
      <c r="C10836" s="3" t="s">
        <v>12078</v>
      </c>
      <c r="D10836" s="2" t="s">
        <v>19060</v>
      </c>
      <c r="E10836" s="3" t="s">
        <v>20623</v>
      </c>
      <c r="F10836" s="67" t="s">
        <v>40084</v>
      </c>
      <c r="G10836" s="67" t="s">
        <v>36556</v>
      </c>
      <c r="I10836" s="3" t="s">
        <v>6298</v>
      </c>
      <c r="J10836" s="3" t="str">
        <f>IF($B10836="SINAPI",IF(ISNUMBER(MATCH(Banco!$C10836,Analitico!$A:$A,0)),INDEX(Analitico!E:E,MATCH(Banco!$C10836,Analitico!$A:$A,0))&amp;"%",""),"")</f>
        <v/>
      </c>
      <c r="K10836" s="3" t="str">
        <f>IF($B10836="SINAPI",IF(ISNUMBER(MATCH(Banco!$C10836,Analitico!$A:$A,0)),INDEX(Analitico!F:F,MATCH(Banco!$C10836,Analitico!$A:$A,0))&amp;"%",""),"")</f>
        <v/>
      </c>
    </row>
    <row r="10837" spans="1:11" ht="22.5" x14ac:dyDescent="0.2">
      <c r="A10837" s="1" t="str">
        <f t="shared" si="170"/>
        <v>SINAPI 101163</v>
      </c>
      <c r="B10837" s="3" t="s">
        <v>21527</v>
      </c>
      <c r="C10837" s="3" t="s">
        <v>12079</v>
      </c>
      <c r="D10837" s="2" t="s">
        <v>19061</v>
      </c>
      <c r="E10837" s="3" t="s">
        <v>20623</v>
      </c>
      <c r="F10837" s="67" t="s">
        <v>40085</v>
      </c>
      <c r="G10837" s="67" t="s">
        <v>37296</v>
      </c>
      <c r="I10837" s="3" t="s">
        <v>6300</v>
      </c>
      <c r="J10837" s="3" t="str">
        <f>IF($B10837="SINAPI",IF(ISNUMBER(MATCH(Banco!$C10837,Analitico!$A:$A,0)),INDEX(Analitico!E:E,MATCH(Banco!$C10837,Analitico!$A:$A,0))&amp;"%",""),"")</f>
        <v/>
      </c>
      <c r="K10837" s="3" t="str">
        <f>IF($B10837="SINAPI",IF(ISNUMBER(MATCH(Banco!$C10837,Analitico!$A:$A,0)),INDEX(Analitico!F:F,MATCH(Banco!$C10837,Analitico!$A:$A,0))&amp;"%",""),"")</f>
        <v/>
      </c>
    </row>
    <row r="10838" spans="1:11" ht="22.5" x14ac:dyDescent="0.2">
      <c r="A10838" s="1" t="str">
        <f t="shared" si="170"/>
        <v>SINAPI 101164</v>
      </c>
      <c r="B10838" s="3" t="s">
        <v>21527</v>
      </c>
      <c r="C10838" s="3" t="s">
        <v>12080</v>
      </c>
      <c r="D10838" s="2" t="s">
        <v>19062</v>
      </c>
      <c r="E10838" s="3" t="s">
        <v>20623</v>
      </c>
      <c r="F10838" s="67" t="s">
        <v>40086</v>
      </c>
      <c r="G10838" s="67" t="s">
        <v>37297</v>
      </c>
      <c r="I10838" s="3" t="s">
        <v>6300</v>
      </c>
      <c r="J10838" s="3" t="str">
        <f>IF($B10838="SINAPI",IF(ISNUMBER(MATCH(Banco!$C10838,Analitico!$A:$A,0)),INDEX(Analitico!E:E,MATCH(Banco!$C10838,Analitico!$A:$A,0))&amp;"%",""),"")</f>
        <v/>
      </c>
      <c r="K10838" s="3" t="str">
        <f>IF($B10838="SINAPI",IF(ISNUMBER(MATCH(Banco!$C10838,Analitico!$A:$A,0)),INDEX(Analitico!F:F,MATCH(Banco!$C10838,Analitico!$A:$A,0))&amp;"%",""),"")</f>
        <v/>
      </c>
    </row>
    <row r="10839" spans="1:11" ht="22.5" x14ac:dyDescent="0.2">
      <c r="A10839" s="1" t="str">
        <f t="shared" si="170"/>
        <v>SINAPI 96358</v>
      </c>
      <c r="B10839" s="3" t="s">
        <v>21527</v>
      </c>
      <c r="C10839" s="3" t="s">
        <v>12081</v>
      </c>
      <c r="D10839" s="2" t="s">
        <v>19063</v>
      </c>
      <c r="E10839" s="3" t="s">
        <v>20623</v>
      </c>
      <c r="F10839" s="67" t="s">
        <v>38142</v>
      </c>
      <c r="G10839" s="67" t="s">
        <v>37298</v>
      </c>
      <c r="I10839" s="3" t="s">
        <v>6298</v>
      </c>
      <c r="J10839" s="3" t="str">
        <f>IF($B10839="SINAPI",IF(ISNUMBER(MATCH(Banco!$C10839,Analitico!$A:$A,0)),INDEX(Analitico!E:E,MATCH(Banco!$C10839,Analitico!$A:$A,0))&amp;"%",""),"")</f>
        <v/>
      </c>
      <c r="K10839" s="3" t="str">
        <f>IF($B10839="SINAPI",IF(ISNUMBER(MATCH(Banco!$C10839,Analitico!$A:$A,0)),INDEX(Analitico!F:F,MATCH(Banco!$C10839,Analitico!$A:$A,0))&amp;"%",""),"")</f>
        <v/>
      </c>
    </row>
    <row r="10840" spans="1:11" ht="33.75" x14ac:dyDescent="0.2">
      <c r="A10840" s="1" t="str">
        <f t="shared" si="170"/>
        <v>SINAPI 96359</v>
      </c>
      <c r="B10840" s="3" t="s">
        <v>21527</v>
      </c>
      <c r="C10840" s="3" t="s">
        <v>12082</v>
      </c>
      <c r="D10840" s="2" t="s">
        <v>19064</v>
      </c>
      <c r="E10840" s="3" t="s">
        <v>20623</v>
      </c>
      <c r="F10840" s="67" t="s">
        <v>40087</v>
      </c>
      <c r="G10840" s="67" t="s">
        <v>37299</v>
      </c>
      <c r="I10840" s="3" t="s">
        <v>6298</v>
      </c>
      <c r="J10840" s="3" t="str">
        <f>IF($B10840="SINAPI",IF(ISNUMBER(MATCH(Banco!$C10840,Analitico!$A:$A,0)),INDEX(Analitico!E:E,MATCH(Banco!$C10840,Analitico!$A:$A,0))&amp;"%",""),"")</f>
        <v/>
      </c>
      <c r="K10840" s="3" t="str">
        <f>IF($B10840="SINAPI",IF(ISNUMBER(MATCH(Banco!$C10840,Analitico!$A:$A,0)),INDEX(Analitico!F:F,MATCH(Banco!$C10840,Analitico!$A:$A,0))&amp;"%",""),"")</f>
        <v/>
      </c>
    </row>
    <row r="10841" spans="1:11" ht="22.5" x14ac:dyDescent="0.2">
      <c r="A10841" s="1" t="str">
        <f t="shared" si="170"/>
        <v>SINAPI 96360</v>
      </c>
      <c r="B10841" s="3" t="s">
        <v>21527</v>
      </c>
      <c r="C10841" s="3" t="s">
        <v>12083</v>
      </c>
      <c r="D10841" s="2" t="s">
        <v>19065</v>
      </c>
      <c r="E10841" s="3" t="s">
        <v>20623</v>
      </c>
      <c r="F10841" s="67" t="s">
        <v>40088</v>
      </c>
      <c r="G10841" s="67" t="s">
        <v>37300</v>
      </c>
      <c r="I10841" s="3" t="s">
        <v>6298</v>
      </c>
      <c r="J10841" s="3" t="str">
        <f>IF($B10841="SINAPI",IF(ISNUMBER(MATCH(Banco!$C10841,Analitico!$A:$A,0)),INDEX(Analitico!E:E,MATCH(Banco!$C10841,Analitico!$A:$A,0))&amp;"%",""),"")</f>
        <v/>
      </c>
      <c r="K10841" s="3" t="str">
        <f>IF($B10841="SINAPI",IF(ISNUMBER(MATCH(Banco!$C10841,Analitico!$A:$A,0)),INDEX(Analitico!F:F,MATCH(Banco!$C10841,Analitico!$A:$A,0))&amp;"%",""),"")</f>
        <v/>
      </c>
    </row>
    <row r="10842" spans="1:11" ht="33.75" x14ac:dyDescent="0.2">
      <c r="A10842" s="1" t="str">
        <f t="shared" si="170"/>
        <v>SINAPI 96361</v>
      </c>
      <c r="B10842" s="3" t="s">
        <v>21527</v>
      </c>
      <c r="C10842" s="3" t="s">
        <v>12084</v>
      </c>
      <c r="D10842" s="2" t="s">
        <v>19066</v>
      </c>
      <c r="E10842" s="3" t="s">
        <v>20623</v>
      </c>
      <c r="F10842" s="67" t="s">
        <v>30132</v>
      </c>
      <c r="G10842" s="67" t="s">
        <v>37301</v>
      </c>
      <c r="I10842" s="3" t="s">
        <v>6298</v>
      </c>
      <c r="J10842" s="3" t="str">
        <f>IF($B10842="SINAPI",IF(ISNUMBER(MATCH(Banco!$C10842,Analitico!$A:$A,0)),INDEX(Analitico!E:E,MATCH(Banco!$C10842,Analitico!$A:$A,0))&amp;"%",""),"")</f>
        <v/>
      </c>
      <c r="K10842" s="3" t="str">
        <f>IF($B10842="SINAPI",IF(ISNUMBER(MATCH(Banco!$C10842,Analitico!$A:$A,0)),INDEX(Analitico!F:F,MATCH(Banco!$C10842,Analitico!$A:$A,0))&amp;"%",""),"")</f>
        <v/>
      </c>
    </row>
    <row r="10843" spans="1:11" ht="22.5" x14ac:dyDescent="0.2">
      <c r="A10843" s="1" t="str">
        <f t="shared" si="170"/>
        <v>SINAPI 96362</v>
      </c>
      <c r="B10843" s="3" t="s">
        <v>21527</v>
      </c>
      <c r="C10843" s="3" t="s">
        <v>12085</v>
      </c>
      <c r="D10843" s="2" t="s">
        <v>19067</v>
      </c>
      <c r="E10843" s="3" t="s">
        <v>20623</v>
      </c>
      <c r="F10843" s="67" t="s">
        <v>40089</v>
      </c>
      <c r="G10843" s="67" t="s">
        <v>37302</v>
      </c>
      <c r="I10843" s="3" t="s">
        <v>6298</v>
      </c>
      <c r="J10843" s="3" t="str">
        <f>IF($B10843="SINAPI",IF(ISNUMBER(MATCH(Banco!$C10843,Analitico!$A:$A,0)),INDEX(Analitico!E:E,MATCH(Banco!$C10843,Analitico!$A:$A,0))&amp;"%",""),"")</f>
        <v/>
      </c>
      <c r="K10843" s="3" t="str">
        <f>IF($B10843="SINAPI",IF(ISNUMBER(MATCH(Banco!$C10843,Analitico!$A:$A,0)),INDEX(Analitico!F:F,MATCH(Banco!$C10843,Analitico!$A:$A,0))&amp;"%",""),"")</f>
        <v/>
      </c>
    </row>
    <row r="10844" spans="1:11" ht="33.75" x14ac:dyDescent="0.2">
      <c r="A10844" s="1" t="str">
        <f t="shared" si="170"/>
        <v>SINAPI 96363</v>
      </c>
      <c r="B10844" s="3" t="s">
        <v>21527</v>
      </c>
      <c r="C10844" s="3" t="s">
        <v>12086</v>
      </c>
      <c r="D10844" s="2" t="s">
        <v>19068</v>
      </c>
      <c r="E10844" s="3" t="s">
        <v>20623</v>
      </c>
      <c r="F10844" s="67" t="s">
        <v>40090</v>
      </c>
      <c r="G10844" s="67" t="s">
        <v>29754</v>
      </c>
      <c r="I10844" s="3" t="s">
        <v>6298</v>
      </c>
      <c r="J10844" s="3" t="str">
        <f>IF($B10844="SINAPI",IF(ISNUMBER(MATCH(Banco!$C10844,Analitico!$A:$A,0)),INDEX(Analitico!E:E,MATCH(Banco!$C10844,Analitico!$A:$A,0))&amp;"%",""),"")</f>
        <v/>
      </c>
      <c r="K10844" s="3" t="str">
        <f>IF($B10844="SINAPI",IF(ISNUMBER(MATCH(Banco!$C10844,Analitico!$A:$A,0)),INDEX(Analitico!F:F,MATCH(Banco!$C10844,Analitico!$A:$A,0))&amp;"%",""),"")</f>
        <v/>
      </c>
    </row>
    <row r="10845" spans="1:11" ht="22.5" x14ac:dyDescent="0.2">
      <c r="A10845" s="1" t="str">
        <f t="shared" si="170"/>
        <v>SINAPI 96364</v>
      </c>
      <c r="B10845" s="3" t="s">
        <v>21527</v>
      </c>
      <c r="C10845" s="3" t="s">
        <v>12087</v>
      </c>
      <c r="D10845" s="2" t="s">
        <v>19069</v>
      </c>
      <c r="E10845" s="3" t="s">
        <v>20623</v>
      </c>
      <c r="F10845" s="67" t="s">
        <v>40091</v>
      </c>
      <c r="G10845" s="67" t="s">
        <v>37303</v>
      </c>
      <c r="I10845" s="3" t="s">
        <v>6298</v>
      </c>
      <c r="J10845" s="3" t="str">
        <f>IF($B10845="SINAPI",IF(ISNUMBER(MATCH(Banco!$C10845,Analitico!$A:$A,0)),INDEX(Analitico!E:E,MATCH(Banco!$C10845,Analitico!$A:$A,0))&amp;"%",""),"")</f>
        <v/>
      </c>
      <c r="K10845" s="3" t="str">
        <f>IF($B10845="SINAPI",IF(ISNUMBER(MATCH(Banco!$C10845,Analitico!$A:$A,0)),INDEX(Analitico!F:F,MATCH(Banco!$C10845,Analitico!$A:$A,0))&amp;"%",""),"")</f>
        <v/>
      </c>
    </row>
    <row r="10846" spans="1:11" ht="33.75" x14ac:dyDescent="0.2">
      <c r="A10846" s="1" t="str">
        <f t="shared" si="170"/>
        <v>SINAPI 96365</v>
      </c>
      <c r="B10846" s="3" t="s">
        <v>21527</v>
      </c>
      <c r="C10846" s="3" t="s">
        <v>12088</v>
      </c>
      <c r="D10846" s="2" t="s">
        <v>19070</v>
      </c>
      <c r="E10846" s="3" t="s">
        <v>20623</v>
      </c>
      <c r="F10846" s="67" t="s">
        <v>40092</v>
      </c>
      <c r="G10846" s="67" t="s">
        <v>37304</v>
      </c>
      <c r="I10846" s="3" t="s">
        <v>6298</v>
      </c>
      <c r="J10846" s="3" t="str">
        <f>IF($B10846="SINAPI",IF(ISNUMBER(MATCH(Banco!$C10846,Analitico!$A:$A,0)),INDEX(Analitico!E:E,MATCH(Banco!$C10846,Analitico!$A:$A,0))&amp;"%",""),"")</f>
        <v/>
      </c>
      <c r="K10846" s="3" t="str">
        <f>IF($B10846="SINAPI",IF(ISNUMBER(MATCH(Banco!$C10846,Analitico!$A:$A,0)),INDEX(Analitico!F:F,MATCH(Banco!$C10846,Analitico!$A:$A,0))&amp;"%",""),"")</f>
        <v/>
      </c>
    </row>
    <row r="10847" spans="1:11" ht="22.5" x14ac:dyDescent="0.2">
      <c r="A10847" s="1" t="str">
        <f t="shared" si="170"/>
        <v>SINAPI 96366</v>
      </c>
      <c r="B10847" s="3" t="s">
        <v>21527</v>
      </c>
      <c r="C10847" s="3" t="s">
        <v>12089</v>
      </c>
      <c r="D10847" s="2" t="s">
        <v>19071</v>
      </c>
      <c r="E10847" s="3" t="s">
        <v>20623</v>
      </c>
      <c r="F10847" s="67" t="s">
        <v>37392</v>
      </c>
      <c r="G10847" s="67" t="s">
        <v>37305</v>
      </c>
      <c r="I10847" s="3" t="s">
        <v>6298</v>
      </c>
      <c r="J10847" s="3" t="str">
        <f>IF($B10847="SINAPI",IF(ISNUMBER(MATCH(Banco!$C10847,Analitico!$A:$A,0)),INDEX(Analitico!E:E,MATCH(Banco!$C10847,Analitico!$A:$A,0))&amp;"%",""),"")</f>
        <v/>
      </c>
      <c r="K10847" s="3" t="str">
        <f>IF($B10847="SINAPI",IF(ISNUMBER(MATCH(Banco!$C10847,Analitico!$A:$A,0)),INDEX(Analitico!F:F,MATCH(Banco!$C10847,Analitico!$A:$A,0))&amp;"%",""),"")</f>
        <v/>
      </c>
    </row>
    <row r="10848" spans="1:11" ht="33.75" x14ac:dyDescent="0.2">
      <c r="A10848" s="1" t="str">
        <f t="shared" si="170"/>
        <v>SINAPI 96367</v>
      </c>
      <c r="B10848" s="3" t="s">
        <v>21527</v>
      </c>
      <c r="C10848" s="3" t="s">
        <v>12090</v>
      </c>
      <c r="D10848" s="2" t="s">
        <v>19072</v>
      </c>
      <c r="E10848" s="3" t="s">
        <v>20623</v>
      </c>
      <c r="F10848" s="67" t="s">
        <v>40093</v>
      </c>
      <c r="G10848" s="67" t="s">
        <v>37306</v>
      </c>
      <c r="I10848" s="3" t="s">
        <v>6298</v>
      </c>
      <c r="J10848" s="3" t="str">
        <f>IF($B10848="SINAPI",IF(ISNUMBER(MATCH(Banco!$C10848,Analitico!$A:$A,0)),INDEX(Analitico!E:E,MATCH(Banco!$C10848,Analitico!$A:$A,0))&amp;"%",""),"")</f>
        <v/>
      </c>
      <c r="K10848" s="3" t="str">
        <f>IF($B10848="SINAPI",IF(ISNUMBER(MATCH(Banco!$C10848,Analitico!$A:$A,0)),INDEX(Analitico!F:F,MATCH(Banco!$C10848,Analitico!$A:$A,0))&amp;"%",""),"")</f>
        <v/>
      </c>
    </row>
    <row r="10849" spans="1:11" ht="22.5" x14ac:dyDescent="0.2">
      <c r="A10849" s="1" t="str">
        <f t="shared" si="170"/>
        <v>SINAPI 96368</v>
      </c>
      <c r="B10849" s="3" t="s">
        <v>21527</v>
      </c>
      <c r="C10849" s="3" t="s">
        <v>12091</v>
      </c>
      <c r="D10849" s="2" t="s">
        <v>19073</v>
      </c>
      <c r="E10849" s="3" t="s">
        <v>20623</v>
      </c>
      <c r="F10849" s="67" t="s">
        <v>40094</v>
      </c>
      <c r="G10849" s="67" t="s">
        <v>29755</v>
      </c>
      <c r="I10849" s="3" t="s">
        <v>6298</v>
      </c>
      <c r="J10849" s="3" t="str">
        <f>IF($B10849="SINAPI",IF(ISNUMBER(MATCH(Banco!$C10849,Analitico!$A:$A,0)),INDEX(Analitico!E:E,MATCH(Banco!$C10849,Analitico!$A:$A,0))&amp;"%",""),"")</f>
        <v/>
      </c>
      <c r="K10849" s="3" t="str">
        <f>IF($B10849="SINAPI",IF(ISNUMBER(MATCH(Banco!$C10849,Analitico!$A:$A,0)),INDEX(Analitico!F:F,MATCH(Banco!$C10849,Analitico!$A:$A,0))&amp;"%",""),"")</f>
        <v/>
      </c>
    </row>
    <row r="10850" spans="1:11" ht="33.75" x14ac:dyDescent="0.2">
      <c r="A10850" s="1" t="str">
        <f t="shared" si="170"/>
        <v>SINAPI 96369</v>
      </c>
      <c r="B10850" s="3" t="s">
        <v>21527</v>
      </c>
      <c r="C10850" s="3" t="s">
        <v>12092</v>
      </c>
      <c r="D10850" s="2" t="s">
        <v>19074</v>
      </c>
      <c r="E10850" s="3" t="s">
        <v>20623</v>
      </c>
      <c r="F10850" s="67" t="s">
        <v>40095</v>
      </c>
      <c r="G10850" s="67" t="s">
        <v>37307</v>
      </c>
      <c r="I10850" s="3" t="s">
        <v>6298</v>
      </c>
      <c r="J10850" s="3" t="str">
        <f>IF($B10850="SINAPI",IF(ISNUMBER(MATCH(Banco!$C10850,Analitico!$A:$A,0)),INDEX(Analitico!E:E,MATCH(Banco!$C10850,Analitico!$A:$A,0))&amp;"%",""),"")</f>
        <v/>
      </c>
      <c r="K10850" s="3" t="str">
        <f>IF($B10850="SINAPI",IF(ISNUMBER(MATCH(Banco!$C10850,Analitico!$A:$A,0)),INDEX(Analitico!F:F,MATCH(Banco!$C10850,Analitico!$A:$A,0))&amp;"%",""),"")</f>
        <v/>
      </c>
    </row>
    <row r="10851" spans="1:11" ht="22.5" x14ac:dyDescent="0.2">
      <c r="A10851" s="1" t="str">
        <f t="shared" ref="A10851:A10914" si="171">CONCATENAR</f>
        <v>SINAPI 96370</v>
      </c>
      <c r="B10851" s="3" t="s">
        <v>21527</v>
      </c>
      <c r="C10851" s="3" t="s">
        <v>12093</v>
      </c>
      <c r="D10851" s="2" t="s">
        <v>19075</v>
      </c>
      <c r="E10851" s="3" t="s">
        <v>20623</v>
      </c>
      <c r="F10851" s="67" t="s">
        <v>40096</v>
      </c>
      <c r="G10851" s="67" t="s">
        <v>29756</v>
      </c>
      <c r="I10851" s="3" t="s">
        <v>6298</v>
      </c>
      <c r="J10851" s="3" t="str">
        <f>IF($B10851="SINAPI",IF(ISNUMBER(MATCH(Banco!$C10851,Analitico!$A:$A,0)),INDEX(Analitico!E:E,MATCH(Banco!$C10851,Analitico!$A:$A,0))&amp;"%",""),"")</f>
        <v/>
      </c>
      <c r="K10851" s="3" t="str">
        <f>IF($B10851="SINAPI",IF(ISNUMBER(MATCH(Banco!$C10851,Analitico!$A:$A,0)),INDEX(Analitico!F:F,MATCH(Banco!$C10851,Analitico!$A:$A,0))&amp;"%",""),"")</f>
        <v/>
      </c>
    </row>
    <row r="10852" spans="1:11" ht="33.75" x14ac:dyDescent="0.2">
      <c r="A10852" s="1" t="str">
        <f t="shared" si="171"/>
        <v>SINAPI 96371</v>
      </c>
      <c r="B10852" s="3" t="s">
        <v>21527</v>
      </c>
      <c r="C10852" s="3" t="s">
        <v>12094</v>
      </c>
      <c r="D10852" s="2" t="s">
        <v>19076</v>
      </c>
      <c r="E10852" s="3" t="s">
        <v>20623</v>
      </c>
      <c r="F10852" s="67" t="s">
        <v>40097</v>
      </c>
      <c r="G10852" s="67" t="s">
        <v>37308</v>
      </c>
      <c r="I10852" s="3" t="s">
        <v>6298</v>
      </c>
      <c r="J10852" s="3" t="str">
        <f>IF($B10852="SINAPI",IF(ISNUMBER(MATCH(Banco!$C10852,Analitico!$A:$A,0)),INDEX(Analitico!E:E,MATCH(Banco!$C10852,Analitico!$A:$A,0))&amp;"%",""),"")</f>
        <v/>
      </c>
      <c r="K10852" s="3" t="str">
        <f>IF($B10852="SINAPI",IF(ISNUMBER(MATCH(Banco!$C10852,Analitico!$A:$A,0)),INDEX(Analitico!F:F,MATCH(Banco!$C10852,Analitico!$A:$A,0))&amp;"%",""),"")</f>
        <v/>
      </c>
    </row>
    <row r="10853" spans="1:11" x14ac:dyDescent="0.2">
      <c r="A10853" s="1" t="str">
        <f t="shared" si="171"/>
        <v>SINAPI 96373</v>
      </c>
      <c r="B10853" s="3" t="s">
        <v>21527</v>
      </c>
      <c r="C10853" s="3" t="s">
        <v>12095</v>
      </c>
      <c r="D10853" s="2" t="s">
        <v>19077</v>
      </c>
      <c r="E10853" s="3" t="s">
        <v>20621</v>
      </c>
      <c r="F10853" s="67" t="s">
        <v>20684</v>
      </c>
      <c r="G10853" s="67" t="s">
        <v>5778</v>
      </c>
      <c r="I10853" s="3" t="s">
        <v>6298</v>
      </c>
      <c r="J10853" s="3" t="str">
        <f>IF($B10853="SINAPI",IF(ISNUMBER(MATCH(Banco!$C10853,Analitico!$A:$A,0)),INDEX(Analitico!E:E,MATCH(Banco!$C10853,Analitico!$A:$A,0))&amp;"%",""),"")</f>
        <v/>
      </c>
      <c r="K10853" s="3" t="str">
        <f>IF($B10853="SINAPI",IF(ISNUMBER(MATCH(Banco!$C10853,Analitico!$A:$A,0)),INDEX(Analitico!F:F,MATCH(Banco!$C10853,Analitico!$A:$A,0))&amp;"%",""),"")</f>
        <v/>
      </c>
    </row>
    <row r="10854" spans="1:11" x14ac:dyDescent="0.2">
      <c r="A10854" s="1" t="str">
        <f t="shared" si="171"/>
        <v>SINAPI 96374</v>
      </c>
      <c r="B10854" s="3" t="s">
        <v>21527</v>
      </c>
      <c r="C10854" s="3" t="s">
        <v>12096</v>
      </c>
      <c r="D10854" s="2" t="s">
        <v>19078</v>
      </c>
      <c r="E10854" s="3" t="s">
        <v>20621</v>
      </c>
      <c r="F10854" s="67" t="s">
        <v>34377</v>
      </c>
      <c r="G10854" s="67" t="s">
        <v>30220</v>
      </c>
      <c r="I10854" s="3" t="s">
        <v>6298</v>
      </c>
      <c r="J10854" s="3" t="str">
        <f>IF($B10854="SINAPI",IF(ISNUMBER(MATCH(Banco!$C10854,Analitico!$A:$A,0)),INDEX(Analitico!E:E,MATCH(Banco!$C10854,Analitico!$A:$A,0))&amp;"%",""),"")</f>
        <v/>
      </c>
      <c r="K10854" s="3" t="str">
        <f>IF($B10854="SINAPI",IF(ISNUMBER(MATCH(Banco!$C10854,Analitico!$A:$A,0)),INDEX(Analitico!F:F,MATCH(Banco!$C10854,Analitico!$A:$A,0))&amp;"%",""),"")</f>
        <v/>
      </c>
    </row>
    <row r="10855" spans="1:11" x14ac:dyDescent="0.2">
      <c r="A10855" s="1" t="str">
        <f t="shared" si="171"/>
        <v>SINAPI 102235</v>
      </c>
      <c r="B10855" s="3" t="s">
        <v>21527</v>
      </c>
      <c r="C10855" s="3" t="s">
        <v>12097</v>
      </c>
      <c r="D10855" s="2" t="s">
        <v>19079</v>
      </c>
      <c r="E10855" s="3" t="s">
        <v>20623</v>
      </c>
      <c r="F10855" s="67" t="s">
        <v>40098</v>
      </c>
      <c r="G10855" s="67" t="s">
        <v>37309</v>
      </c>
      <c r="I10855" s="3" t="s">
        <v>6298</v>
      </c>
      <c r="J10855" s="3" t="str">
        <f>IF($B10855="SINAPI",IF(ISNUMBER(MATCH(Banco!$C10855,Analitico!$A:$A,0)),INDEX(Analitico!E:E,MATCH(Banco!$C10855,Analitico!$A:$A,0))&amp;"%",""),"")</f>
        <v/>
      </c>
      <c r="K10855" s="3" t="str">
        <f>IF($B10855="SINAPI",IF(ISNUMBER(MATCH(Banco!$C10855,Analitico!$A:$A,0)),INDEX(Analitico!F:F,MATCH(Banco!$C10855,Analitico!$A:$A,0))&amp;"%",""),"")</f>
        <v/>
      </c>
    </row>
    <row r="10856" spans="1:11" ht="22.5" x14ac:dyDescent="0.2">
      <c r="A10856" s="1" t="str">
        <f t="shared" si="171"/>
        <v>SINAPI 102253</v>
      </c>
      <c r="B10856" s="3" t="s">
        <v>21527</v>
      </c>
      <c r="C10856" s="3" t="s">
        <v>12098</v>
      </c>
      <c r="D10856" s="2" t="s">
        <v>19080</v>
      </c>
      <c r="E10856" s="3" t="s">
        <v>20623</v>
      </c>
      <c r="F10856" s="67" t="s">
        <v>40099</v>
      </c>
      <c r="G10856" s="67" t="s">
        <v>37310</v>
      </c>
      <c r="I10856" s="3" t="s">
        <v>6298</v>
      </c>
      <c r="J10856" s="3" t="str">
        <f>IF($B10856="SINAPI",IF(ISNUMBER(MATCH(Banco!$C10856,Analitico!$A:$A,0)),INDEX(Analitico!E:E,MATCH(Banco!$C10856,Analitico!$A:$A,0))&amp;"%",""),"")</f>
        <v/>
      </c>
      <c r="K10856" s="3" t="str">
        <f>IF($B10856="SINAPI",IF(ISNUMBER(MATCH(Banco!$C10856,Analitico!$A:$A,0)),INDEX(Analitico!F:F,MATCH(Banco!$C10856,Analitico!$A:$A,0))&amp;"%",""),"")</f>
        <v/>
      </c>
    </row>
    <row r="10857" spans="1:11" ht="22.5" x14ac:dyDescent="0.2">
      <c r="A10857" s="1" t="str">
        <f t="shared" si="171"/>
        <v>SINAPI 102254</v>
      </c>
      <c r="B10857" s="3" t="s">
        <v>21527</v>
      </c>
      <c r="C10857" s="3" t="s">
        <v>12099</v>
      </c>
      <c r="D10857" s="2" t="s">
        <v>19081</v>
      </c>
      <c r="E10857" s="3" t="s">
        <v>20623</v>
      </c>
      <c r="F10857" s="67" t="s">
        <v>40100</v>
      </c>
      <c r="G10857" s="67" t="s">
        <v>37311</v>
      </c>
      <c r="I10857" s="3" t="s">
        <v>6298</v>
      </c>
      <c r="J10857" s="3" t="str">
        <f>IF($B10857="SINAPI",IF(ISNUMBER(MATCH(Banco!$C10857,Analitico!$A:$A,0)),INDEX(Analitico!E:E,MATCH(Banco!$C10857,Analitico!$A:$A,0))&amp;"%",""),"")</f>
        <v/>
      </c>
      <c r="K10857" s="3" t="str">
        <f>IF($B10857="SINAPI",IF(ISNUMBER(MATCH(Banco!$C10857,Analitico!$A:$A,0)),INDEX(Analitico!F:F,MATCH(Banco!$C10857,Analitico!$A:$A,0))&amp;"%",""),"")</f>
        <v/>
      </c>
    </row>
    <row r="10858" spans="1:11" ht="22.5" x14ac:dyDescent="0.2">
      <c r="A10858" s="1" t="str">
        <f t="shared" si="171"/>
        <v>SINAPI 102255</v>
      </c>
      <c r="B10858" s="3" t="s">
        <v>21527</v>
      </c>
      <c r="C10858" s="3" t="s">
        <v>12100</v>
      </c>
      <c r="D10858" s="2" t="s">
        <v>19082</v>
      </c>
      <c r="E10858" s="3" t="s">
        <v>20623</v>
      </c>
      <c r="F10858" s="67" t="s">
        <v>40101</v>
      </c>
      <c r="G10858" s="67" t="s">
        <v>37312</v>
      </c>
      <c r="I10858" s="3" t="s">
        <v>6298</v>
      </c>
      <c r="J10858" s="3" t="str">
        <f>IF($B10858="SINAPI",IF(ISNUMBER(MATCH(Banco!$C10858,Analitico!$A:$A,0)),INDEX(Analitico!E:E,MATCH(Banco!$C10858,Analitico!$A:$A,0))&amp;"%",""),"")</f>
        <v/>
      </c>
      <c r="K10858" s="3" t="str">
        <f>IF($B10858="SINAPI",IF(ISNUMBER(MATCH(Banco!$C10858,Analitico!$A:$A,0)),INDEX(Analitico!F:F,MATCH(Banco!$C10858,Analitico!$A:$A,0))&amp;"%",""),"")</f>
        <v/>
      </c>
    </row>
    <row r="10859" spans="1:11" ht="22.5" x14ac:dyDescent="0.2">
      <c r="A10859" s="1" t="str">
        <f t="shared" si="171"/>
        <v>SINAPI 102256</v>
      </c>
      <c r="B10859" s="3" t="s">
        <v>21527</v>
      </c>
      <c r="C10859" s="3" t="s">
        <v>12101</v>
      </c>
      <c r="D10859" s="2" t="s">
        <v>19083</v>
      </c>
      <c r="E10859" s="3" t="s">
        <v>20623</v>
      </c>
      <c r="F10859" s="67" t="s">
        <v>40102</v>
      </c>
      <c r="G10859" s="67" t="s">
        <v>37313</v>
      </c>
      <c r="I10859" s="3" t="s">
        <v>6298</v>
      </c>
      <c r="J10859" s="3" t="str">
        <f>IF($B10859="SINAPI",IF(ISNUMBER(MATCH(Banco!$C10859,Analitico!$A:$A,0)),INDEX(Analitico!E:E,MATCH(Banco!$C10859,Analitico!$A:$A,0))&amp;"%",""),"")</f>
        <v/>
      </c>
      <c r="K10859" s="3" t="str">
        <f>IF($B10859="SINAPI",IF(ISNUMBER(MATCH(Banco!$C10859,Analitico!$A:$A,0)),INDEX(Analitico!F:F,MATCH(Banco!$C10859,Analitico!$A:$A,0))&amp;"%",""),"")</f>
        <v/>
      </c>
    </row>
    <row r="10860" spans="1:11" ht="22.5" x14ac:dyDescent="0.2">
      <c r="A10860" s="1" t="str">
        <f t="shared" si="171"/>
        <v>SINAPI 102257</v>
      </c>
      <c r="B10860" s="3" t="s">
        <v>21527</v>
      </c>
      <c r="C10860" s="3" t="s">
        <v>12102</v>
      </c>
      <c r="D10860" s="2" t="s">
        <v>19084</v>
      </c>
      <c r="E10860" s="3" t="s">
        <v>20623</v>
      </c>
      <c r="F10860" s="67" t="s">
        <v>40103</v>
      </c>
      <c r="G10860" s="67" t="s">
        <v>37314</v>
      </c>
      <c r="I10860" s="3" t="s">
        <v>6298</v>
      </c>
      <c r="J10860" s="3" t="str">
        <f>IF($B10860="SINAPI",IF(ISNUMBER(MATCH(Banco!$C10860,Analitico!$A:$A,0)),INDEX(Analitico!E:E,MATCH(Banco!$C10860,Analitico!$A:$A,0))&amp;"%",""),"")</f>
        <v/>
      </c>
      <c r="K10860" s="3" t="str">
        <f>IF($B10860="SINAPI",IF(ISNUMBER(MATCH(Banco!$C10860,Analitico!$A:$A,0)),INDEX(Analitico!F:F,MATCH(Banco!$C10860,Analitico!$A:$A,0))&amp;"%",""),"")</f>
        <v/>
      </c>
    </row>
    <row r="10861" spans="1:11" ht="22.5" x14ac:dyDescent="0.2">
      <c r="A10861" s="1" t="str">
        <f t="shared" si="171"/>
        <v>SINAPI 102258</v>
      </c>
      <c r="B10861" s="3" t="s">
        <v>21527</v>
      </c>
      <c r="C10861" s="3" t="s">
        <v>12103</v>
      </c>
      <c r="D10861" s="2" t="s">
        <v>19085</v>
      </c>
      <c r="E10861" s="3" t="s">
        <v>20623</v>
      </c>
      <c r="F10861" s="67" t="s">
        <v>40104</v>
      </c>
      <c r="G10861" s="67" t="s">
        <v>37315</v>
      </c>
      <c r="I10861" s="3" t="s">
        <v>6298</v>
      </c>
      <c r="J10861" s="3" t="str">
        <f>IF($B10861="SINAPI",IF(ISNUMBER(MATCH(Banco!$C10861,Analitico!$A:$A,0)),INDEX(Analitico!E:E,MATCH(Banco!$C10861,Analitico!$A:$A,0))&amp;"%",""),"")</f>
        <v/>
      </c>
      <c r="K10861" s="3" t="str">
        <f>IF($B10861="SINAPI",IF(ISNUMBER(MATCH(Banco!$C10861,Analitico!$A:$A,0)),INDEX(Analitico!F:F,MATCH(Banco!$C10861,Analitico!$A:$A,0))&amp;"%",""),"")</f>
        <v/>
      </c>
    </row>
    <row r="10862" spans="1:11" ht="22.5" x14ac:dyDescent="0.2">
      <c r="A10862" s="1" t="str">
        <f t="shared" si="171"/>
        <v>SINAPI 104718</v>
      </c>
      <c r="B10862" s="3" t="s">
        <v>21527</v>
      </c>
      <c r="C10862" s="3" t="s">
        <v>12104</v>
      </c>
      <c r="D10862" s="2" t="s">
        <v>19086</v>
      </c>
      <c r="E10862" s="3" t="s">
        <v>20623</v>
      </c>
      <c r="F10862" s="67" t="s">
        <v>40105</v>
      </c>
      <c r="G10862" s="67" t="s">
        <v>37316</v>
      </c>
      <c r="I10862" s="3" t="s">
        <v>6298</v>
      </c>
      <c r="J10862" s="3" t="str">
        <f>IF($B10862="SINAPI",IF(ISNUMBER(MATCH(Banco!$C10862,Analitico!$A:$A,0)),INDEX(Analitico!E:E,MATCH(Banco!$C10862,Analitico!$A:$A,0))&amp;"%",""),"")</f>
        <v/>
      </c>
      <c r="K10862" s="3" t="str">
        <f>IF($B10862="SINAPI",IF(ISNUMBER(MATCH(Banco!$C10862,Analitico!$A:$A,0)),INDEX(Analitico!F:F,MATCH(Banco!$C10862,Analitico!$A:$A,0))&amp;"%",""),"")</f>
        <v/>
      </c>
    </row>
    <row r="10863" spans="1:11" ht="22.5" x14ac:dyDescent="0.2">
      <c r="A10863" s="1" t="str">
        <f t="shared" si="171"/>
        <v>SINAPI 104719</v>
      </c>
      <c r="B10863" s="3" t="s">
        <v>21527</v>
      </c>
      <c r="C10863" s="3" t="s">
        <v>12105</v>
      </c>
      <c r="D10863" s="2" t="s">
        <v>19087</v>
      </c>
      <c r="E10863" s="3" t="s">
        <v>20623</v>
      </c>
      <c r="F10863" s="67" t="s">
        <v>40106</v>
      </c>
      <c r="G10863" s="67" t="s">
        <v>37317</v>
      </c>
      <c r="I10863" s="3" t="s">
        <v>6298</v>
      </c>
      <c r="J10863" s="3" t="str">
        <f>IF($B10863="SINAPI",IF(ISNUMBER(MATCH(Banco!$C10863,Analitico!$A:$A,0)),INDEX(Analitico!E:E,MATCH(Banco!$C10863,Analitico!$A:$A,0))&amp;"%",""),"")</f>
        <v/>
      </c>
      <c r="K10863" s="3" t="str">
        <f>IF($B10863="SINAPI",IF(ISNUMBER(MATCH(Banco!$C10863,Analitico!$A:$A,0)),INDEX(Analitico!F:F,MATCH(Banco!$C10863,Analitico!$A:$A,0))&amp;"%",""),"")</f>
        <v/>
      </c>
    </row>
    <row r="10864" spans="1:11" ht="33.75" x14ac:dyDescent="0.2">
      <c r="A10864" s="1" t="str">
        <f t="shared" si="171"/>
        <v>SINAPI 104720</v>
      </c>
      <c r="B10864" s="3" t="s">
        <v>21527</v>
      </c>
      <c r="C10864" s="3" t="s">
        <v>12106</v>
      </c>
      <c r="D10864" s="2" t="s">
        <v>19088</v>
      </c>
      <c r="E10864" s="3" t="s">
        <v>20623</v>
      </c>
      <c r="F10864" s="67" t="s">
        <v>34484</v>
      </c>
      <c r="G10864" s="67" t="s">
        <v>37318</v>
      </c>
      <c r="I10864" s="3" t="s">
        <v>6298</v>
      </c>
      <c r="J10864" s="3" t="str">
        <f>IF($B10864="SINAPI",IF(ISNUMBER(MATCH(Banco!$C10864,Analitico!$A:$A,0)),INDEX(Analitico!E:E,MATCH(Banco!$C10864,Analitico!$A:$A,0))&amp;"%",""),"")</f>
        <v/>
      </c>
      <c r="K10864" s="3" t="str">
        <f>IF($B10864="SINAPI",IF(ISNUMBER(MATCH(Banco!$C10864,Analitico!$A:$A,0)),INDEX(Analitico!F:F,MATCH(Banco!$C10864,Analitico!$A:$A,0))&amp;"%",""),"")</f>
        <v/>
      </c>
    </row>
    <row r="10865" spans="1:11" ht="33.75" x14ac:dyDescent="0.2">
      <c r="A10865" s="1" t="str">
        <f t="shared" si="171"/>
        <v>SINAPI 104721</v>
      </c>
      <c r="B10865" s="3" t="s">
        <v>21527</v>
      </c>
      <c r="C10865" s="3" t="s">
        <v>12107</v>
      </c>
      <c r="D10865" s="2" t="s">
        <v>19089</v>
      </c>
      <c r="E10865" s="3" t="s">
        <v>20623</v>
      </c>
      <c r="F10865" s="67" t="s">
        <v>40107</v>
      </c>
      <c r="G10865" s="67" t="s">
        <v>37319</v>
      </c>
      <c r="I10865" s="3" t="s">
        <v>6298</v>
      </c>
      <c r="J10865" s="3" t="str">
        <f>IF($B10865="SINAPI",IF(ISNUMBER(MATCH(Banco!$C10865,Analitico!$A:$A,0)),INDEX(Analitico!E:E,MATCH(Banco!$C10865,Analitico!$A:$A,0))&amp;"%",""),"")</f>
        <v/>
      </c>
      <c r="K10865" s="3" t="str">
        <f>IF($B10865="SINAPI",IF(ISNUMBER(MATCH(Banco!$C10865,Analitico!$A:$A,0)),INDEX(Analitico!F:F,MATCH(Banco!$C10865,Analitico!$A:$A,0))&amp;"%",""),"")</f>
        <v/>
      </c>
    </row>
    <row r="10866" spans="1:11" ht="22.5" x14ac:dyDescent="0.2">
      <c r="A10866" s="1" t="str">
        <f t="shared" si="171"/>
        <v>SINAPI 104722</v>
      </c>
      <c r="B10866" s="3" t="s">
        <v>21527</v>
      </c>
      <c r="C10866" s="3" t="s">
        <v>12108</v>
      </c>
      <c r="D10866" s="2" t="s">
        <v>19090</v>
      </c>
      <c r="E10866" s="3" t="s">
        <v>20623</v>
      </c>
      <c r="F10866" s="67" t="s">
        <v>40108</v>
      </c>
      <c r="G10866" s="67" t="s">
        <v>37320</v>
      </c>
      <c r="I10866" s="3" t="s">
        <v>6298</v>
      </c>
      <c r="J10866" s="3" t="str">
        <f>IF($B10866="SINAPI",IF(ISNUMBER(MATCH(Banco!$C10866,Analitico!$A:$A,0)),INDEX(Analitico!E:E,MATCH(Banco!$C10866,Analitico!$A:$A,0))&amp;"%",""),"")</f>
        <v/>
      </c>
      <c r="K10866" s="3" t="str">
        <f>IF($B10866="SINAPI",IF(ISNUMBER(MATCH(Banco!$C10866,Analitico!$A:$A,0)),INDEX(Analitico!F:F,MATCH(Banco!$C10866,Analitico!$A:$A,0))&amp;"%",""),"")</f>
        <v/>
      </c>
    </row>
    <row r="10867" spans="1:11" ht="22.5" x14ac:dyDescent="0.2">
      <c r="A10867" s="1" t="str">
        <f t="shared" si="171"/>
        <v>SINAPI 104723</v>
      </c>
      <c r="B10867" s="3" t="s">
        <v>21527</v>
      </c>
      <c r="C10867" s="3" t="s">
        <v>12109</v>
      </c>
      <c r="D10867" s="2" t="s">
        <v>19091</v>
      </c>
      <c r="E10867" s="3" t="s">
        <v>20623</v>
      </c>
      <c r="F10867" s="67" t="s">
        <v>40109</v>
      </c>
      <c r="G10867" s="67" t="s">
        <v>37321</v>
      </c>
      <c r="I10867" s="3" t="s">
        <v>6298</v>
      </c>
      <c r="J10867" s="3" t="str">
        <f>IF($B10867="SINAPI",IF(ISNUMBER(MATCH(Banco!$C10867,Analitico!$A:$A,0)),INDEX(Analitico!E:E,MATCH(Banco!$C10867,Analitico!$A:$A,0))&amp;"%",""),"")</f>
        <v/>
      </c>
      <c r="K10867" s="3" t="str">
        <f>IF($B10867="SINAPI",IF(ISNUMBER(MATCH(Banco!$C10867,Analitico!$A:$A,0)),INDEX(Analitico!F:F,MATCH(Banco!$C10867,Analitico!$A:$A,0))&amp;"%",""),"")</f>
        <v/>
      </c>
    </row>
    <row r="10868" spans="1:11" ht="22.5" x14ac:dyDescent="0.2">
      <c r="A10868" s="1" t="str">
        <f t="shared" si="171"/>
        <v>SINAPI 104724</v>
      </c>
      <c r="B10868" s="3" t="s">
        <v>21527</v>
      </c>
      <c r="C10868" s="3" t="s">
        <v>12110</v>
      </c>
      <c r="D10868" s="2" t="s">
        <v>19092</v>
      </c>
      <c r="E10868" s="3" t="s">
        <v>20623</v>
      </c>
      <c r="F10868" s="67" t="s">
        <v>29944</v>
      </c>
      <c r="G10868" s="67" t="s">
        <v>37322</v>
      </c>
      <c r="I10868" s="3" t="s">
        <v>6298</v>
      </c>
      <c r="J10868" s="3" t="str">
        <f>IF($B10868="SINAPI",IF(ISNUMBER(MATCH(Banco!$C10868,Analitico!$A:$A,0)),INDEX(Analitico!E:E,MATCH(Banco!$C10868,Analitico!$A:$A,0))&amp;"%",""),"")</f>
        <v/>
      </c>
      <c r="K10868" s="3" t="str">
        <f>IF($B10868="SINAPI",IF(ISNUMBER(MATCH(Banco!$C10868,Analitico!$A:$A,0)),INDEX(Analitico!F:F,MATCH(Banco!$C10868,Analitico!$A:$A,0))&amp;"%",""),"")</f>
        <v/>
      </c>
    </row>
    <row r="10869" spans="1:11" ht="22.5" x14ac:dyDescent="0.2">
      <c r="A10869" s="1" t="str">
        <f t="shared" si="171"/>
        <v>SINAPI 101154</v>
      </c>
      <c r="B10869" s="3" t="s">
        <v>21527</v>
      </c>
      <c r="C10869" s="3" t="s">
        <v>12111</v>
      </c>
      <c r="D10869" s="2" t="s">
        <v>19093</v>
      </c>
      <c r="E10869" s="3" t="s">
        <v>20623</v>
      </c>
      <c r="F10869" s="67" t="s">
        <v>40110</v>
      </c>
      <c r="G10869" s="67" t="s">
        <v>31555</v>
      </c>
      <c r="I10869" s="3" t="s">
        <v>6298</v>
      </c>
      <c r="J10869" s="3" t="str">
        <f>IF($B10869="SINAPI",IF(ISNUMBER(MATCH(Banco!$C10869,Analitico!$A:$A,0)),INDEX(Analitico!E:E,MATCH(Banco!$C10869,Analitico!$A:$A,0))&amp;"%",""),"")</f>
        <v/>
      </c>
      <c r="K10869" s="3" t="str">
        <f>IF($B10869="SINAPI",IF(ISNUMBER(MATCH(Banco!$C10869,Analitico!$A:$A,0)),INDEX(Analitico!F:F,MATCH(Banco!$C10869,Analitico!$A:$A,0))&amp;"%",""),"")</f>
        <v/>
      </c>
    </row>
    <row r="10870" spans="1:11" ht="22.5" x14ac:dyDescent="0.2">
      <c r="A10870" s="1" t="str">
        <f t="shared" si="171"/>
        <v>SINAPI 101155</v>
      </c>
      <c r="B10870" s="3" t="s">
        <v>21527</v>
      </c>
      <c r="C10870" s="3" t="s">
        <v>12112</v>
      </c>
      <c r="D10870" s="2" t="s">
        <v>19094</v>
      </c>
      <c r="E10870" s="3" t="s">
        <v>20623</v>
      </c>
      <c r="F10870" s="67" t="s">
        <v>40111</v>
      </c>
      <c r="G10870" s="67" t="s">
        <v>37323</v>
      </c>
      <c r="I10870" s="3" t="s">
        <v>6298</v>
      </c>
      <c r="J10870" s="3" t="str">
        <f>IF($B10870="SINAPI",IF(ISNUMBER(MATCH(Banco!$C10870,Analitico!$A:$A,0)),INDEX(Analitico!E:E,MATCH(Banco!$C10870,Analitico!$A:$A,0))&amp;"%",""),"")</f>
        <v/>
      </c>
      <c r="K10870" s="3" t="str">
        <f>IF($B10870="SINAPI",IF(ISNUMBER(MATCH(Banco!$C10870,Analitico!$A:$A,0)),INDEX(Analitico!F:F,MATCH(Banco!$C10870,Analitico!$A:$A,0))&amp;"%",""),"")</f>
        <v/>
      </c>
    </row>
    <row r="10871" spans="1:11" ht="22.5" x14ac:dyDescent="0.2">
      <c r="A10871" s="1" t="str">
        <f t="shared" si="171"/>
        <v>SINAPI 101156</v>
      </c>
      <c r="B10871" s="3" t="s">
        <v>21527</v>
      </c>
      <c r="C10871" s="3" t="s">
        <v>12113</v>
      </c>
      <c r="D10871" s="2" t="s">
        <v>19095</v>
      </c>
      <c r="E10871" s="3" t="s">
        <v>20623</v>
      </c>
      <c r="F10871" s="67" t="s">
        <v>40112</v>
      </c>
      <c r="G10871" s="67" t="s">
        <v>37324</v>
      </c>
      <c r="I10871" s="3" t="s">
        <v>6298</v>
      </c>
      <c r="J10871" s="3" t="str">
        <f>IF($B10871="SINAPI",IF(ISNUMBER(MATCH(Banco!$C10871,Analitico!$A:$A,0)),INDEX(Analitico!E:E,MATCH(Banco!$C10871,Analitico!$A:$A,0))&amp;"%",""),"")</f>
        <v/>
      </c>
      <c r="K10871" s="3" t="str">
        <f>IF($B10871="SINAPI",IF(ISNUMBER(MATCH(Banco!$C10871,Analitico!$A:$A,0)),INDEX(Analitico!F:F,MATCH(Banco!$C10871,Analitico!$A:$A,0))&amp;"%",""),"")</f>
        <v/>
      </c>
    </row>
    <row r="10872" spans="1:11" ht="33.75" x14ac:dyDescent="0.2">
      <c r="A10872" s="1" t="str">
        <f t="shared" si="171"/>
        <v>SINAPI 101814</v>
      </c>
      <c r="B10872" s="3" t="s">
        <v>21527</v>
      </c>
      <c r="C10872" s="3" t="s">
        <v>12114</v>
      </c>
      <c r="D10872" s="2" t="s">
        <v>19096</v>
      </c>
      <c r="E10872" s="3" t="s">
        <v>20623</v>
      </c>
      <c r="F10872" s="67" t="s">
        <v>40113</v>
      </c>
      <c r="G10872" s="67" t="s">
        <v>21568</v>
      </c>
      <c r="I10872" s="3" t="s">
        <v>6298</v>
      </c>
      <c r="J10872" s="3" t="str">
        <f>IF($B10872="SINAPI",IF(ISNUMBER(MATCH(Banco!$C10872,Analitico!$A:$A,0)),INDEX(Analitico!E:E,MATCH(Banco!$C10872,Analitico!$A:$A,0))&amp;"%",""),"")</f>
        <v/>
      </c>
      <c r="K10872" s="3" t="str">
        <f>IF($B10872="SINAPI",IF(ISNUMBER(MATCH(Banco!$C10872,Analitico!$A:$A,0)),INDEX(Analitico!F:F,MATCH(Banco!$C10872,Analitico!$A:$A,0))&amp;"%",""),"")</f>
        <v/>
      </c>
    </row>
    <row r="10873" spans="1:11" ht="33.75" x14ac:dyDescent="0.2">
      <c r="A10873" s="1" t="str">
        <f t="shared" si="171"/>
        <v>SINAPI 101816</v>
      </c>
      <c r="B10873" s="3" t="s">
        <v>21527</v>
      </c>
      <c r="C10873" s="3" t="s">
        <v>12115</v>
      </c>
      <c r="D10873" s="2" t="s">
        <v>19097</v>
      </c>
      <c r="E10873" s="3" t="s">
        <v>20623</v>
      </c>
      <c r="F10873" s="67" t="s">
        <v>40114</v>
      </c>
      <c r="G10873" s="67" t="s">
        <v>35068</v>
      </c>
      <c r="I10873" s="3" t="s">
        <v>6298</v>
      </c>
      <c r="J10873" s="3" t="str">
        <f>IF($B10873="SINAPI",IF(ISNUMBER(MATCH(Banco!$C10873,Analitico!$A:$A,0)),INDEX(Analitico!E:E,MATCH(Banco!$C10873,Analitico!$A:$A,0))&amp;"%",""),"")</f>
        <v/>
      </c>
      <c r="K10873" s="3" t="str">
        <f>IF($B10873="SINAPI",IF(ISNUMBER(MATCH(Banco!$C10873,Analitico!$A:$A,0)),INDEX(Analitico!F:F,MATCH(Banco!$C10873,Analitico!$A:$A,0))&amp;"%",""),"")</f>
        <v/>
      </c>
    </row>
    <row r="10874" spans="1:11" ht="33.75" x14ac:dyDescent="0.2">
      <c r="A10874" s="1" t="str">
        <f t="shared" si="171"/>
        <v>SINAPI 101817</v>
      </c>
      <c r="B10874" s="3" t="s">
        <v>21527</v>
      </c>
      <c r="C10874" s="3" t="s">
        <v>12116</v>
      </c>
      <c r="D10874" s="2" t="s">
        <v>19098</v>
      </c>
      <c r="E10874" s="3" t="s">
        <v>20623</v>
      </c>
      <c r="F10874" s="67" t="s">
        <v>32337</v>
      </c>
      <c r="G10874" s="67" t="s">
        <v>5389</v>
      </c>
      <c r="I10874" s="3" t="s">
        <v>6298</v>
      </c>
      <c r="J10874" s="3" t="str">
        <f>IF($B10874="SINAPI",IF(ISNUMBER(MATCH(Banco!$C10874,Analitico!$A:$A,0)),INDEX(Analitico!E:E,MATCH(Banco!$C10874,Analitico!$A:$A,0))&amp;"%",""),"")</f>
        <v/>
      </c>
      <c r="K10874" s="3" t="str">
        <f>IF($B10874="SINAPI",IF(ISNUMBER(MATCH(Banco!$C10874,Analitico!$A:$A,0)),INDEX(Analitico!F:F,MATCH(Banco!$C10874,Analitico!$A:$A,0))&amp;"%",""),"")</f>
        <v/>
      </c>
    </row>
    <row r="10875" spans="1:11" ht="33.75" x14ac:dyDescent="0.2">
      <c r="A10875" s="1" t="str">
        <f t="shared" si="171"/>
        <v>SINAPI 101819</v>
      </c>
      <c r="B10875" s="3" t="s">
        <v>21527</v>
      </c>
      <c r="C10875" s="3" t="s">
        <v>12117</v>
      </c>
      <c r="D10875" s="2" t="s">
        <v>19099</v>
      </c>
      <c r="E10875" s="3" t="s">
        <v>20623</v>
      </c>
      <c r="F10875" s="67" t="s">
        <v>30031</v>
      </c>
      <c r="G10875" s="67" t="s">
        <v>32189</v>
      </c>
      <c r="I10875" s="3" t="s">
        <v>6298</v>
      </c>
      <c r="J10875" s="3" t="str">
        <f>IF($B10875="SINAPI",IF(ISNUMBER(MATCH(Banco!$C10875,Analitico!$A:$A,0)),INDEX(Analitico!E:E,MATCH(Banco!$C10875,Analitico!$A:$A,0))&amp;"%",""),"")</f>
        <v/>
      </c>
      <c r="K10875" s="3" t="str">
        <f>IF($B10875="SINAPI",IF(ISNUMBER(MATCH(Banco!$C10875,Analitico!$A:$A,0)),INDEX(Analitico!F:F,MATCH(Banco!$C10875,Analitico!$A:$A,0))&amp;"%",""),"")</f>
        <v/>
      </c>
    </row>
    <row r="10876" spans="1:11" ht="22.5" x14ac:dyDescent="0.2">
      <c r="A10876" s="1" t="str">
        <f t="shared" si="171"/>
        <v>SINAPI 101820</v>
      </c>
      <c r="B10876" s="3" t="s">
        <v>21527</v>
      </c>
      <c r="C10876" s="3" t="s">
        <v>12118</v>
      </c>
      <c r="D10876" s="2" t="s">
        <v>19100</v>
      </c>
      <c r="E10876" s="3" t="s">
        <v>20623</v>
      </c>
      <c r="F10876" s="67" t="s">
        <v>37890</v>
      </c>
      <c r="G10876" s="67" t="s">
        <v>21475</v>
      </c>
      <c r="I10876" s="3" t="s">
        <v>6298</v>
      </c>
      <c r="J10876" s="3" t="str">
        <f>IF($B10876="SINAPI",IF(ISNUMBER(MATCH(Banco!$C10876,Analitico!$A:$A,0)),INDEX(Analitico!E:E,MATCH(Banco!$C10876,Analitico!$A:$A,0))&amp;"%",""),"")</f>
        <v/>
      </c>
      <c r="K10876" s="3" t="str">
        <f>IF($B10876="SINAPI",IF(ISNUMBER(MATCH(Banco!$C10876,Analitico!$A:$A,0)),INDEX(Analitico!F:F,MATCH(Banco!$C10876,Analitico!$A:$A,0))&amp;"%",""),"")</f>
        <v/>
      </c>
    </row>
    <row r="10877" spans="1:11" ht="22.5" x14ac:dyDescent="0.2">
      <c r="A10877" s="1" t="str">
        <f t="shared" si="171"/>
        <v>SINAPI 101822</v>
      </c>
      <c r="B10877" s="3" t="s">
        <v>21527</v>
      </c>
      <c r="C10877" s="3" t="s">
        <v>12119</v>
      </c>
      <c r="D10877" s="2" t="s">
        <v>19101</v>
      </c>
      <c r="E10877" s="3" t="s">
        <v>20624</v>
      </c>
      <c r="F10877" s="67" t="s">
        <v>40115</v>
      </c>
      <c r="G10877" s="67" t="s">
        <v>37325</v>
      </c>
      <c r="I10877" s="3" t="s">
        <v>6298</v>
      </c>
      <c r="J10877" s="3" t="str">
        <f>IF($B10877="SINAPI",IF(ISNUMBER(MATCH(Banco!$C10877,Analitico!$A:$A,0)),INDEX(Analitico!E:E,MATCH(Banco!$C10877,Analitico!$A:$A,0))&amp;"%",""),"")</f>
        <v/>
      </c>
      <c r="K10877" s="3" t="str">
        <f>IF($B10877="SINAPI",IF(ISNUMBER(MATCH(Banco!$C10877,Analitico!$A:$A,0)),INDEX(Analitico!F:F,MATCH(Banco!$C10877,Analitico!$A:$A,0))&amp;"%",""),"")</f>
        <v/>
      </c>
    </row>
    <row r="10878" spans="1:11" ht="22.5" x14ac:dyDescent="0.2">
      <c r="A10878" s="1" t="str">
        <f t="shared" si="171"/>
        <v>SINAPI 101823</v>
      </c>
      <c r="B10878" s="3" t="s">
        <v>21527</v>
      </c>
      <c r="C10878" s="3" t="s">
        <v>12120</v>
      </c>
      <c r="D10878" s="2" t="s">
        <v>19102</v>
      </c>
      <c r="E10878" s="3" t="s">
        <v>20624</v>
      </c>
      <c r="F10878" s="67" t="s">
        <v>39293</v>
      </c>
      <c r="G10878" s="67" t="s">
        <v>37326</v>
      </c>
      <c r="I10878" s="3" t="s">
        <v>6298</v>
      </c>
      <c r="J10878" s="3" t="str">
        <f>IF($B10878="SINAPI",IF(ISNUMBER(MATCH(Banco!$C10878,Analitico!$A:$A,0)),INDEX(Analitico!E:E,MATCH(Banco!$C10878,Analitico!$A:$A,0))&amp;"%",""),"")</f>
        <v/>
      </c>
      <c r="K10878" s="3" t="str">
        <f>IF($B10878="SINAPI",IF(ISNUMBER(MATCH(Banco!$C10878,Analitico!$A:$A,0)),INDEX(Analitico!F:F,MATCH(Banco!$C10878,Analitico!$A:$A,0))&amp;"%",""),"")</f>
        <v/>
      </c>
    </row>
    <row r="10879" spans="1:11" ht="22.5" x14ac:dyDescent="0.2">
      <c r="A10879" s="1" t="str">
        <f t="shared" si="171"/>
        <v>SINAPI 101824</v>
      </c>
      <c r="B10879" s="3" t="s">
        <v>21527</v>
      </c>
      <c r="C10879" s="3" t="s">
        <v>12121</v>
      </c>
      <c r="D10879" s="2" t="s">
        <v>19103</v>
      </c>
      <c r="E10879" s="3" t="s">
        <v>20624</v>
      </c>
      <c r="F10879" s="67" t="s">
        <v>36985</v>
      </c>
      <c r="G10879" s="67" t="s">
        <v>37327</v>
      </c>
      <c r="I10879" s="3" t="s">
        <v>6298</v>
      </c>
      <c r="J10879" s="3" t="str">
        <f>IF($B10879="SINAPI",IF(ISNUMBER(MATCH(Banco!$C10879,Analitico!$A:$A,0)),INDEX(Analitico!E:E,MATCH(Banco!$C10879,Analitico!$A:$A,0))&amp;"%",""),"")</f>
        <v/>
      </c>
      <c r="K10879" s="3" t="str">
        <f>IF($B10879="SINAPI",IF(ISNUMBER(MATCH(Banco!$C10879,Analitico!$A:$A,0)),INDEX(Analitico!F:F,MATCH(Banco!$C10879,Analitico!$A:$A,0))&amp;"%",""),"")</f>
        <v/>
      </c>
    </row>
    <row r="10880" spans="1:11" ht="22.5" x14ac:dyDescent="0.2">
      <c r="A10880" s="1" t="str">
        <f t="shared" si="171"/>
        <v>SINAPI 101825</v>
      </c>
      <c r="B10880" s="3" t="s">
        <v>21527</v>
      </c>
      <c r="C10880" s="3" t="s">
        <v>12122</v>
      </c>
      <c r="D10880" s="2" t="s">
        <v>19104</v>
      </c>
      <c r="E10880" s="3" t="s">
        <v>20624</v>
      </c>
      <c r="F10880" s="67" t="s">
        <v>40116</v>
      </c>
      <c r="G10880" s="67" t="s">
        <v>37328</v>
      </c>
      <c r="I10880" s="3" t="s">
        <v>6298</v>
      </c>
      <c r="J10880" s="3" t="str">
        <f>IF($B10880="SINAPI",IF(ISNUMBER(MATCH(Banco!$C10880,Analitico!$A:$A,0)),INDEX(Analitico!E:E,MATCH(Banco!$C10880,Analitico!$A:$A,0))&amp;"%",""),"")</f>
        <v/>
      </c>
      <c r="K10880" s="3" t="str">
        <f>IF($B10880="SINAPI",IF(ISNUMBER(MATCH(Banco!$C10880,Analitico!$A:$A,0)),INDEX(Analitico!F:F,MATCH(Banco!$C10880,Analitico!$A:$A,0))&amp;"%",""),"")</f>
        <v/>
      </c>
    </row>
    <row r="10881" spans="1:11" ht="22.5" x14ac:dyDescent="0.2">
      <c r="A10881" s="1" t="str">
        <f t="shared" si="171"/>
        <v>SINAPI 101826</v>
      </c>
      <c r="B10881" s="3" t="s">
        <v>21527</v>
      </c>
      <c r="C10881" s="3" t="s">
        <v>12123</v>
      </c>
      <c r="D10881" s="2" t="s">
        <v>19105</v>
      </c>
      <c r="E10881" s="3" t="s">
        <v>20624</v>
      </c>
      <c r="F10881" s="67" t="s">
        <v>40117</v>
      </c>
      <c r="G10881" s="67" t="s">
        <v>37329</v>
      </c>
      <c r="I10881" s="3" t="s">
        <v>6298</v>
      </c>
      <c r="J10881" s="3" t="str">
        <f>IF($B10881="SINAPI",IF(ISNUMBER(MATCH(Banco!$C10881,Analitico!$A:$A,0)),INDEX(Analitico!E:E,MATCH(Banco!$C10881,Analitico!$A:$A,0))&amp;"%",""),"")</f>
        <v/>
      </c>
      <c r="K10881" s="3" t="str">
        <f>IF($B10881="SINAPI",IF(ISNUMBER(MATCH(Banco!$C10881,Analitico!$A:$A,0)),INDEX(Analitico!F:F,MATCH(Banco!$C10881,Analitico!$A:$A,0))&amp;"%",""),"")</f>
        <v/>
      </c>
    </row>
    <row r="10882" spans="1:11" ht="22.5" x14ac:dyDescent="0.2">
      <c r="A10882" s="1" t="str">
        <f t="shared" si="171"/>
        <v>SINAPI 101827</v>
      </c>
      <c r="B10882" s="3" t="s">
        <v>21527</v>
      </c>
      <c r="C10882" s="3" t="s">
        <v>12124</v>
      </c>
      <c r="D10882" s="2" t="s">
        <v>19106</v>
      </c>
      <c r="E10882" s="3" t="s">
        <v>20624</v>
      </c>
      <c r="F10882" s="67" t="s">
        <v>40118</v>
      </c>
      <c r="G10882" s="67" t="s">
        <v>37330</v>
      </c>
      <c r="I10882" s="3" t="s">
        <v>6298</v>
      </c>
      <c r="J10882" s="3" t="str">
        <f>IF($B10882="SINAPI",IF(ISNUMBER(MATCH(Banco!$C10882,Analitico!$A:$A,0)),INDEX(Analitico!E:E,MATCH(Banco!$C10882,Analitico!$A:$A,0))&amp;"%",""),"")</f>
        <v/>
      </c>
      <c r="K10882" s="3" t="str">
        <f>IF($B10882="SINAPI",IF(ISNUMBER(MATCH(Banco!$C10882,Analitico!$A:$A,0)),INDEX(Analitico!F:F,MATCH(Banco!$C10882,Analitico!$A:$A,0))&amp;"%",""),"")</f>
        <v/>
      </c>
    </row>
    <row r="10883" spans="1:11" ht="22.5" x14ac:dyDescent="0.2">
      <c r="A10883" s="1" t="str">
        <f t="shared" si="171"/>
        <v>SINAPI 101828</v>
      </c>
      <c r="B10883" s="3" t="s">
        <v>21527</v>
      </c>
      <c r="C10883" s="3" t="s">
        <v>12125</v>
      </c>
      <c r="D10883" s="2" t="s">
        <v>19107</v>
      </c>
      <c r="E10883" s="3" t="s">
        <v>20624</v>
      </c>
      <c r="F10883" s="67" t="s">
        <v>40119</v>
      </c>
      <c r="G10883" s="67" t="s">
        <v>37331</v>
      </c>
      <c r="I10883" s="3" t="s">
        <v>6298</v>
      </c>
      <c r="J10883" s="3" t="str">
        <f>IF($B10883="SINAPI",IF(ISNUMBER(MATCH(Banco!$C10883,Analitico!$A:$A,0)),INDEX(Analitico!E:E,MATCH(Banco!$C10883,Analitico!$A:$A,0))&amp;"%",""),"")</f>
        <v/>
      </c>
      <c r="K10883" s="3" t="str">
        <f>IF($B10883="SINAPI",IF(ISNUMBER(MATCH(Banco!$C10883,Analitico!$A:$A,0)),INDEX(Analitico!F:F,MATCH(Banco!$C10883,Analitico!$A:$A,0))&amp;"%",""),"")</f>
        <v/>
      </c>
    </row>
    <row r="10884" spans="1:11" ht="22.5" x14ac:dyDescent="0.2">
      <c r="A10884" s="1" t="str">
        <f t="shared" si="171"/>
        <v>SINAPI 101829</v>
      </c>
      <c r="B10884" s="3" t="s">
        <v>21527</v>
      </c>
      <c r="C10884" s="3" t="s">
        <v>12126</v>
      </c>
      <c r="D10884" s="2" t="s">
        <v>19108</v>
      </c>
      <c r="E10884" s="3" t="s">
        <v>20624</v>
      </c>
      <c r="F10884" s="67" t="s">
        <v>40120</v>
      </c>
      <c r="G10884" s="67" t="s">
        <v>37332</v>
      </c>
      <c r="I10884" s="3" t="s">
        <v>6298</v>
      </c>
      <c r="J10884" s="3" t="str">
        <f>IF($B10884="SINAPI",IF(ISNUMBER(MATCH(Banco!$C10884,Analitico!$A:$A,0)),INDEX(Analitico!E:E,MATCH(Banco!$C10884,Analitico!$A:$A,0))&amp;"%",""),"")</f>
        <v/>
      </c>
      <c r="K10884" s="3" t="str">
        <f>IF($B10884="SINAPI",IF(ISNUMBER(MATCH(Banco!$C10884,Analitico!$A:$A,0)),INDEX(Analitico!F:F,MATCH(Banco!$C10884,Analitico!$A:$A,0))&amp;"%",""),"")</f>
        <v/>
      </c>
    </row>
    <row r="10885" spans="1:11" ht="22.5" x14ac:dyDescent="0.2">
      <c r="A10885" s="1" t="str">
        <f t="shared" si="171"/>
        <v>SINAPI 101830</v>
      </c>
      <c r="B10885" s="3" t="s">
        <v>21527</v>
      </c>
      <c r="C10885" s="3" t="s">
        <v>12127</v>
      </c>
      <c r="D10885" s="2" t="s">
        <v>19109</v>
      </c>
      <c r="E10885" s="3" t="s">
        <v>20624</v>
      </c>
      <c r="F10885" s="67" t="s">
        <v>40121</v>
      </c>
      <c r="G10885" s="67" t="s">
        <v>37333</v>
      </c>
      <c r="I10885" s="3" t="s">
        <v>6298</v>
      </c>
      <c r="J10885" s="3" t="str">
        <f>IF($B10885="SINAPI",IF(ISNUMBER(MATCH(Banco!$C10885,Analitico!$A:$A,0)),INDEX(Analitico!E:E,MATCH(Banco!$C10885,Analitico!$A:$A,0))&amp;"%",""),"")</f>
        <v/>
      </c>
      <c r="K10885" s="3" t="str">
        <f>IF($B10885="SINAPI",IF(ISNUMBER(MATCH(Banco!$C10885,Analitico!$A:$A,0)),INDEX(Analitico!F:F,MATCH(Banco!$C10885,Analitico!$A:$A,0))&amp;"%",""),"")</f>
        <v/>
      </c>
    </row>
    <row r="10886" spans="1:11" ht="22.5" x14ac:dyDescent="0.2">
      <c r="A10886" s="1" t="str">
        <f t="shared" si="171"/>
        <v>SINAPI 101831</v>
      </c>
      <c r="B10886" s="3" t="s">
        <v>21527</v>
      </c>
      <c r="C10886" s="3" t="s">
        <v>12128</v>
      </c>
      <c r="D10886" s="2" t="s">
        <v>19110</v>
      </c>
      <c r="E10886" s="3" t="s">
        <v>20624</v>
      </c>
      <c r="F10886" s="67" t="s">
        <v>40122</v>
      </c>
      <c r="G10886" s="67" t="s">
        <v>37334</v>
      </c>
      <c r="I10886" s="3" t="s">
        <v>6298</v>
      </c>
      <c r="J10886" s="3" t="str">
        <f>IF($B10886="SINAPI",IF(ISNUMBER(MATCH(Banco!$C10886,Analitico!$A:$A,0)),INDEX(Analitico!E:E,MATCH(Banco!$C10886,Analitico!$A:$A,0))&amp;"%",""),"")</f>
        <v/>
      </c>
      <c r="K10886" s="3" t="str">
        <f>IF($B10886="SINAPI",IF(ISNUMBER(MATCH(Banco!$C10886,Analitico!$A:$A,0)),INDEX(Analitico!F:F,MATCH(Banco!$C10886,Analitico!$A:$A,0))&amp;"%",""),"")</f>
        <v/>
      </c>
    </row>
    <row r="10887" spans="1:11" ht="22.5" x14ac:dyDescent="0.2">
      <c r="A10887" s="1" t="str">
        <f t="shared" si="171"/>
        <v>SINAPI 101832</v>
      </c>
      <c r="B10887" s="3" t="s">
        <v>21527</v>
      </c>
      <c r="C10887" s="3" t="s">
        <v>12129</v>
      </c>
      <c r="D10887" s="2" t="s">
        <v>19111</v>
      </c>
      <c r="E10887" s="3" t="s">
        <v>20624</v>
      </c>
      <c r="F10887" s="67" t="s">
        <v>40123</v>
      </c>
      <c r="G10887" s="67" t="s">
        <v>37335</v>
      </c>
      <c r="I10887" s="3" t="s">
        <v>6298</v>
      </c>
      <c r="J10887" s="3" t="str">
        <f>IF($B10887="SINAPI",IF(ISNUMBER(MATCH(Banco!$C10887,Analitico!$A:$A,0)),INDEX(Analitico!E:E,MATCH(Banco!$C10887,Analitico!$A:$A,0))&amp;"%",""),"")</f>
        <v/>
      </c>
      <c r="K10887" s="3" t="str">
        <f>IF($B10887="SINAPI",IF(ISNUMBER(MATCH(Banco!$C10887,Analitico!$A:$A,0)),INDEX(Analitico!F:F,MATCH(Banco!$C10887,Analitico!$A:$A,0))&amp;"%",""),"")</f>
        <v/>
      </c>
    </row>
    <row r="10888" spans="1:11" ht="22.5" x14ac:dyDescent="0.2">
      <c r="A10888" s="1" t="str">
        <f t="shared" si="171"/>
        <v>SINAPI 101833</v>
      </c>
      <c r="B10888" s="3" t="s">
        <v>21527</v>
      </c>
      <c r="C10888" s="3" t="s">
        <v>12130</v>
      </c>
      <c r="D10888" s="2" t="s">
        <v>19112</v>
      </c>
      <c r="E10888" s="3" t="s">
        <v>20624</v>
      </c>
      <c r="F10888" s="67" t="s">
        <v>40124</v>
      </c>
      <c r="G10888" s="67" t="s">
        <v>37336</v>
      </c>
      <c r="I10888" s="3" t="s">
        <v>6298</v>
      </c>
      <c r="J10888" s="3" t="str">
        <f>IF($B10888="SINAPI",IF(ISNUMBER(MATCH(Banco!$C10888,Analitico!$A:$A,0)),INDEX(Analitico!E:E,MATCH(Banco!$C10888,Analitico!$A:$A,0))&amp;"%",""),"")</f>
        <v/>
      </c>
      <c r="K10888" s="3" t="str">
        <f>IF($B10888="SINAPI",IF(ISNUMBER(MATCH(Banco!$C10888,Analitico!$A:$A,0)),INDEX(Analitico!F:F,MATCH(Banco!$C10888,Analitico!$A:$A,0))&amp;"%",""),"")</f>
        <v/>
      </c>
    </row>
    <row r="10889" spans="1:11" ht="22.5" x14ac:dyDescent="0.2">
      <c r="A10889" s="1" t="str">
        <f t="shared" si="171"/>
        <v>SINAPI 101834</v>
      </c>
      <c r="B10889" s="3" t="s">
        <v>21527</v>
      </c>
      <c r="C10889" s="3" t="s">
        <v>12131</v>
      </c>
      <c r="D10889" s="2" t="s">
        <v>19113</v>
      </c>
      <c r="E10889" s="3" t="s">
        <v>20624</v>
      </c>
      <c r="F10889" s="67" t="s">
        <v>40125</v>
      </c>
      <c r="G10889" s="67" t="s">
        <v>37337</v>
      </c>
      <c r="I10889" s="3" t="s">
        <v>6298</v>
      </c>
      <c r="J10889" s="3" t="str">
        <f>IF($B10889="SINAPI",IF(ISNUMBER(MATCH(Banco!$C10889,Analitico!$A:$A,0)),INDEX(Analitico!E:E,MATCH(Banco!$C10889,Analitico!$A:$A,0))&amp;"%",""),"")</f>
        <v/>
      </c>
      <c r="K10889" s="3" t="str">
        <f>IF($B10889="SINAPI",IF(ISNUMBER(MATCH(Banco!$C10889,Analitico!$A:$A,0)),INDEX(Analitico!F:F,MATCH(Banco!$C10889,Analitico!$A:$A,0))&amp;"%",""),"")</f>
        <v/>
      </c>
    </row>
    <row r="10890" spans="1:11" ht="22.5" x14ac:dyDescent="0.2">
      <c r="A10890" s="1" t="str">
        <f t="shared" si="171"/>
        <v>SINAPI 101835</v>
      </c>
      <c r="B10890" s="3" t="s">
        <v>21527</v>
      </c>
      <c r="C10890" s="3" t="s">
        <v>12132</v>
      </c>
      <c r="D10890" s="2" t="s">
        <v>19114</v>
      </c>
      <c r="E10890" s="3" t="s">
        <v>20624</v>
      </c>
      <c r="F10890" s="67" t="s">
        <v>40126</v>
      </c>
      <c r="G10890" s="67" t="s">
        <v>37338</v>
      </c>
      <c r="I10890" s="3" t="s">
        <v>6300</v>
      </c>
      <c r="J10890" s="3" t="str">
        <f>IF($B10890="SINAPI",IF(ISNUMBER(MATCH(Banco!$C10890,Analitico!$A:$A,0)),INDEX(Analitico!E:E,MATCH(Banco!$C10890,Analitico!$A:$A,0))&amp;"%",""),"")</f>
        <v/>
      </c>
      <c r="K10890" s="3" t="str">
        <f>IF($B10890="SINAPI",IF(ISNUMBER(MATCH(Banco!$C10890,Analitico!$A:$A,0)),INDEX(Analitico!F:F,MATCH(Banco!$C10890,Analitico!$A:$A,0))&amp;"%",""),"")</f>
        <v/>
      </c>
    </row>
    <row r="10891" spans="1:11" ht="22.5" x14ac:dyDescent="0.2">
      <c r="A10891" s="1" t="str">
        <f t="shared" si="171"/>
        <v>SINAPI 101836</v>
      </c>
      <c r="B10891" s="3" t="s">
        <v>21527</v>
      </c>
      <c r="C10891" s="3" t="s">
        <v>12133</v>
      </c>
      <c r="D10891" s="2" t="s">
        <v>19115</v>
      </c>
      <c r="E10891" s="3" t="s">
        <v>20624</v>
      </c>
      <c r="F10891" s="67" t="s">
        <v>40127</v>
      </c>
      <c r="G10891" s="67" t="s">
        <v>31579</v>
      </c>
      <c r="I10891" s="3" t="s">
        <v>6300</v>
      </c>
      <c r="J10891" s="3" t="str">
        <f>IF($B10891="SINAPI",IF(ISNUMBER(MATCH(Banco!$C10891,Analitico!$A:$A,0)),INDEX(Analitico!E:E,MATCH(Banco!$C10891,Analitico!$A:$A,0))&amp;"%",""),"")</f>
        <v/>
      </c>
      <c r="K10891" s="3" t="str">
        <f>IF($B10891="SINAPI",IF(ISNUMBER(MATCH(Banco!$C10891,Analitico!$A:$A,0)),INDEX(Analitico!F:F,MATCH(Banco!$C10891,Analitico!$A:$A,0))&amp;"%",""),"")</f>
        <v/>
      </c>
    </row>
    <row r="10892" spans="1:11" ht="22.5" x14ac:dyDescent="0.2">
      <c r="A10892" s="1" t="str">
        <f t="shared" si="171"/>
        <v>SINAPI 101837</v>
      </c>
      <c r="B10892" s="3" t="s">
        <v>21527</v>
      </c>
      <c r="C10892" s="3" t="s">
        <v>12134</v>
      </c>
      <c r="D10892" s="2" t="s">
        <v>19116</v>
      </c>
      <c r="E10892" s="3" t="s">
        <v>20624</v>
      </c>
      <c r="F10892" s="67" t="s">
        <v>38131</v>
      </c>
      <c r="G10892" s="67" t="s">
        <v>37339</v>
      </c>
      <c r="I10892" s="3" t="s">
        <v>6300</v>
      </c>
      <c r="J10892" s="3" t="str">
        <f>IF($B10892="SINAPI",IF(ISNUMBER(MATCH(Banco!$C10892,Analitico!$A:$A,0)),INDEX(Analitico!E:E,MATCH(Banco!$C10892,Analitico!$A:$A,0))&amp;"%",""),"")</f>
        <v/>
      </c>
      <c r="K10892" s="3" t="str">
        <f>IF($B10892="SINAPI",IF(ISNUMBER(MATCH(Banco!$C10892,Analitico!$A:$A,0)),INDEX(Analitico!F:F,MATCH(Banco!$C10892,Analitico!$A:$A,0))&amp;"%",""),"")</f>
        <v/>
      </c>
    </row>
    <row r="10893" spans="1:11" ht="22.5" x14ac:dyDescent="0.2">
      <c r="A10893" s="1" t="str">
        <f t="shared" si="171"/>
        <v>SINAPI 101838</v>
      </c>
      <c r="B10893" s="3" t="s">
        <v>21527</v>
      </c>
      <c r="C10893" s="3" t="s">
        <v>12135</v>
      </c>
      <c r="D10893" s="2" t="s">
        <v>19117</v>
      </c>
      <c r="E10893" s="3" t="s">
        <v>20624</v>
      </c>
      <c r="F10893" s="67" t="s">
        <v>40128</v>
      </c>
      <c r="G10893" s="67" t="s">
        <v>29951</v>
      </c>
      <c r="I10893" s="3" t="s">
        <v>6300</v>
      </c>
      <c r="J10893" s="3" t="str">
        <f>IF($B10893="SINAPI",IF(ISNUMBER(MATCH(Banco!$C10893,Analitico!$A:$A,0)),INDEX(Analitico!E:E,MATCH(Banco!$C10893,Analitico!$A:$A,0))&amp;"%",""),"")</f>
        <v/>
      </c>
      <c r="K10893" s="3" t="str">
        <f>IF($B10893="SINAPI",IF(ISNUMBER(MATCH(Banco!$C10893,Analitico!$A:$A,0)),INDEX(Analitico!F:F,MATCH(Banco!$C10893,Analitico!$A:$A,0))&amp;"%",""),"")</f>
        <v/>
      </c>
    </row>
    <row r="10894" spans="1:11" ht="22.5" x14ac:dyDescent="0.2">
      <c r="A10894" s="1" t="str">
        <f t="shared" si="171"/>
        <v>SINAPI 101839</v>
      </c>
      <c r="B10894" s="3" t="s">
        <v>21527</v>
      </c>
      <c r="C10894" s="3" t="s">
        <v>12136</v>
      </c>
      <c r="D10894" s="2" t="s">
        <v>19118</v>
      </c>
      <c r="E10894" s="3" t="s">
        <v>20624</v>
      </c>
      <c r="F10894" s="67" t="s">
        <v>5437</v>
      </c>
      <c r="G10894" s="67" t="s">
        <v>29507</v>
      </c>
      <c r="I10894" s="3" t="s">
        <v>6300</v>
      </c>
      <c r="J10894" s="3" t="str">
        <f>IF($B10894="SINAPI",IF(ISNUMBER(MATCH(Banco!$C10894,Analitico!$A:$A,0)),INDEX(Analitico!E:E,MATCH(Banco!$C10894,Analitico!$A:$A,0))&amp;"%",""),"")</f>
        <v/>
      </c>
      <c r="K10894" s="3" t="str">
        <f>IF($B10894="SINAPI",IF(ISNUMBER(MATCH(Banco!$C10894,Analitico!$A:$A,0)),INDEX(Analitico!F:F,MATCH(Banco!$C10894,Analitico!$A:$A,0))&amp;"%",""),"")</f>
        <v/>
      </c>
    </row>
    <row r="10895" spans="1:11" ht="22.5" x14ac:dyDescent="0.2">
      <c r="A10895" s="1" t="str">
        <f t="shared" si="171"/>
        <v>SINAPI 101840</v>
      </c>
      <c r="B10895" s="3" t="s">
        <v>21527</v>
      </c>
      <c r="C10895" s="3" t="s">
        <v>12137</v>
      </c>
      <c r="D10895" s="2" t="s">
        <v>19119</v>
      </c>
      <c r="E10895" s="3" t="s">
        <v>20624</v>
      </c>
      <c r="F10895" s="67" t="s">
        <v>32233</v>
      </c>
      <c r="G10895" s="67" t="s">
        <v>37340</v>
      </c>
      <c r="I10895" s="3" t="s">
        <v>6300</v>
      </c>
      <c r="J10895" s="3" t="str">
        <f>IF($B10895="SINAPI",IF(ISNUMBER(MATCH(Banco!$C10895,Analitico!$A:$A,0)),INDEX(Analitico!E:E,MATCH(Banco!$C10895,Analitico!$A:$A,0))&amp;"%",""),"")</f>
        <v/>
      </c>
      <c r="K10895" s="3" t="str">
        <f>IF($B10895="SINAPI",IF(ISNUMBER(MATCH(Banco!$C10895,Analitico!$A:$A,0)),INDEX(Analitico!F:F,MATCH(Banco!$C10895,Analitico!$A:$A,0))&amp;"%",""),"")</f>
        <v/>
      </c>
    </row>
    <row r="10896" spans="1:11" ht="22.5" x14ac:dyDescent="0.2">
      <c r="A10896" s="1" t="str">
        <f t="shared" si="171"/>
        <v>SINAPI 101841</v>
      </c>
      <c r="B10896" s="3" t="s">
        <v>21527</v>
      </c>
      <c r="C10896" s="3" t="s">
        <v>12138</v>
      </c>
      <c r="D10896" s="2" t="s">
        <v>19120</v>
      </c>
      <c r="E10896" s="3" t="s">
        <v>20624</v>
      </c>
      <c r="F10896" s="67" t="s">
        <v>33567</v>
      </c>
      <c r="G10896" s="67" t="s">
        <v>37341</v>
      </c>
      <c r="I10896" s="3" t="s">
        <v>6300</v>
      </c>
      <c r="J10896" s="3" t="str">
        <f>IF($B10896="SINAPI",IF(ISNUMBER(MATCH(Banco!$C10896,Analitico!$A:$A,0)),INDEX(Analitico!E:E,MATCH(Banco!$C10896,Analitico!$A:$A,0))&amp;"%",""),"")</f>
        <v/>
      </c>
      <c r="K10896" s="3" t="str">
        <f>IF($B10896="SINAPI",IF(ISNUMBER(MATCH(Banco!$C10896,Analitico!$A:$A,0)),INDEX(Analitico!F:F,MATCH(Banco!$C10896,Analitico!$A:$A,0))&amp;"%",""),"")</f>
        <v/>
      </c>
    </row>
    <row r="10897" spans="1:11" ht="22.5" x14ac:dyDescent="0.2">
      <c r="A10897" s="1" t="str">
        <f t="shared" si="171"/>
        <v>SINAPI 101842</v>
      </c>
      <c r="B10897" s="3" t="s">
        <v>21527</v>
      </c>
      <c r="C10897" s="3" t="s">
        <v>12139</v>
      </c>
      <c r="D10897" s="2" t="s">
        <v>19121</v>
      </c>
      <c r="E10897" s="3" t="s">
        <v>20624</v>
      </c>
      <c r="F10897" s="67" t="s">
        <v>33576</v>
      </c>
      <c r="G10897" s="67" t="s">
        <v>37342</v>
      </c>
      <c r="I10897" s="3" t="s">
        <v>6300</v>
      </c>
      <c r="J10897" s="3" t="str">
        <f>IF($B10897="SINAPI",IF(ISNUMBER(MATCH(Banco!$C10897,Analitico!$A:$A,0)),INDEX(Analitico!E:E,MATCH(Banco!$C10897,Analitico!$A:$A,0))&amp;"%",""),"")</f>
        <v/>
      </c>
      <c r="K10897" s="3" t="str">
        <f>IF($B10897="SINAPI",IF(ISNUMBER(MATCH(Banco!$C10897,Analitico!$A:$A,0)),INDEX(Analitico!F:F,MATCH(Banco!$C10897,Analitico!$A:$A,0))&amp;"%",""),"")</f>
        <v/>
      </c>
    </row>
    <row r="10898" spans="1:11" ht="22.5" x14ac:dyDescent="0.2">
      <c r="A10898" s="1" t="str">
        <f t="shared" si="171"/>
        <v>SINAPI 101843</v>
      </c>
      <c r="B10898" s="3" t="s">
        <v>21527</v>
      </c>
      <c r="C10898" s="3" t="s">
        <v>12140</v>
      </c>
      <c r="D10898" s="2" t="s">
        <v>19122</v>
      </c>
      <c r="E10898" s="3" t="s">
        <v>20624</v>
      </c>
      <c r="F10898" s="67" t="s">
        <v>40129</v>
      </c>
      <c r="G10898" s="67" t="s">
        <v>37343</v>
      </c>
      <c r="I10898" s="3" t="s">
        <v>6300</v>
      </c>
      <c r="J10898" s="3" t="str">
        <f>IF($B10898="SINAPI",IF(ISNUMBER(MATCH(Banco!$C10898,Analitico!$A:$A,0)),INDEX(Analitico!E:E,MATCH(Banco!$C10898,Analitico!$A:$A,0))&amp;"%",""),"")</f>
        <v/>
      </c>
      <c r="K10898" s="3" t="str">
        <f>IF($B10898="SINAPI",IF(ISNUMBER(MATCH(Banco!$C10898,Analitico!$A:$A,0)),INDEX(Analitico!F:F,MATCH(Banco!$C10898,Analitico!$A:$A,0))&amp;"%",""),"")</f>
        <v/>
      </c>
    </row>
    <row r="10899" spans="1:11" ht="22.5" x14ac:dyDescent="0.2">
      <c r="A10899" s="1" t="str">
        <f t="shared" si="171"/>
        <v>SINAPI 101844</v>
      </c>
      <c r="B10899" s="3" t="s">
        <v>21527</v>
      </c>
      <c r="C10899" s="3" t="s">
        <v>12141</v>
      </c>
      <c r="D10899" s="2" t="s">
        <v>19123</v>
      </c>
      <c r="E10899" s="3" t="s">
        <v>20624</v>
      </c>
      <c r="F10899" s="67" t="s">
        <v>40130</v>
      </c>
      <c r="G10899" s="67" t="s">
        <v>37344</v>
      </c>
      <c r="I10899" s="3" t="s">
        <v>6300</v>
      </c>
      <c r="J10899" s="3" t="str">
        <f>IF($B10899="SINAPI",IF(ISNUMBER(MATCH(Banco!$C10899,Analitico!$A:$A,0)),INDEX(Analitico!E:E,MATCH(Banco!$C10899,Analitico!$A:$A,0))&amp;"%",""),"")</f>
        <v/>
      </c>
      <c r="K10899" s="3" t="str">
        <f>IF($B10899="SINAPI",IF(ISNUMBER(MATCH(Banco!$C10899,Analitico!$A:$A,0)),INDEX(Analitico!F:F,MATCH(Banco!$C10899,Analitico!$A:$A,0))&amp;"%",""),"")</f>
        <v/>
      </c>
    </row>
    <row r="10900" spans="1:11" ht="22.5" x14ac:dyDescent="0.2">
      <c r="A10900" s="1" t="str">
        <f t="shared" si="171"/>
        <v>SINAPI 101845</v>
      </c>
      <c r="B10900" s="3" t="s">
        <v>21527</v>
      </c>
      <c r="C10900" s="3" t="s">
        <v>12142</v>
      </c>
      <c r="D10900" s="2" t="s">
        <v>19124</v>
      </c>
      <c r="E10900" s="3" t="s">
        <v>20624</v>
      </c>
      <c r="F10900" s="67" t="s">
        <v>40131</v>
      </c>
      <c r="G10900" s="67" t="s">
        <v>37345</v>
      </c>
      <c r="I10900" s="3" t="s">
        <v>6300</v>
      </c>
      <c r="J10900" s="3" t="str">
        <f>IF($B10900="SINAPI",IF(ISNUMBER(MATCH(Banco!$C10900,Analitico!$A:$A,0)),INDEX(Analitico!E:E,MATCH(Banco!$C10900,Analitico!$A:$A,0))&amp;"%",""),"")</f>
        <v/>
      </c>
      <c r="K10900" s="3" t="str">
        <f>IF($B10900="SINAPI",IF(ISNUMBER(MATCH(Banco!$C10900,Analitico!$A:$A,0)),INDEX(Analitico!F:F,MATCH(Banco!$C10900,Analitico!$A:$A,0))&amp;"%",""),"")</f>
        <v/>
      </c>
    </row>
    <row r="10901" spans="1:11" ht="22.5" x14ac:dyDescent="0.2">
      <c r="A10901" s="1" t="str">
        <f t="shared" si="171"/>
        <v>SINAPI 101846</v>
      </c>
      <c r="B10901" s="3" t="s">
        <v>21527</v>
      </c>
      <c r="C10901" s="3" t="s">
        <v>12143</v>
      </c>
      <c r="D10901" s="2" t="s">
        <v>19125</v>
      </c>
      <c r="E10901" s="3" t="s">
        <v>20624</v>
      </c>
      <c r="F10901" s="67" t="s">
        <v>34405</v>
      </c>
      <c r="G10901" s="67" t="s">
        <v>31765</v>
      </c>
      <c r="I10901" s="3" t="s">
        <v>6300</v>
      </c>
      <c r="J10901" s="3" t="str">
        <f>IF($B10901="SINAPI",IF(ISNUMBER(MATCH(Banco!$C10901,Analitico!$A:$A,0)),INDEX(Analitico!E:E,MATCH(Banco!$C10901,Analitico!$A:$A,0))&amp;"%",""),"")</f>
        <v/>
      </c>
      <c r="K10901" s="3" t="str">
        <f>IF($B10901="SINAPI",IF(ISNUMBER(MATCH(Banco!$C10901,Analitico!$A:$A,0)),INDEX(Analitico!F:F,MATCH(Banco!$C10901,Analitico!$A:$A,0))&amp;"%",""),"")</f>
        <v/>
      </c>
    </row>
    <row r="10902" spans="1:11" ht="22.5" x14ac:dyDescent="0.2">
      <c r="A10902" s="1" t="str">
        <f t="shared" si="171"/>
        <v>SINAPI 101847</v>
      </c>
      <c r="B10902" s="3" t="s">
        <v>21527</v>
      </c>
      <c r="C10902" s="3" t="s">
        <v>12144</v>
      </c>
      <c r="D10902" s="2" t="s">
        <v>19126</v>
      </c>
      <c r="E10902" s="3" t="s">
        <v>20624</v>
      </c>
      <c r="F10902" s="67" t="s">
        <v>40132</v>
      </c>
      <c r="G10902" s="67" t="s">
        <v>37346</v>
      </c>
      <c r="I10902" s="3" t="s">
        <v>6300</v>
      </c>
      <c r="J10902" s="3" t="str">
        <f>IF($B10902="SINAPI",IF(ISNUMBER(MATCH(Banco!$C10902,Analitico!$A:$A,0)),INDEX(Analitico!E:E,MATCH(Banco!$C10902,Analitico!$A:$A,0))&amp;"%",""),"")</f>
        <v/>
      </c>
      <c r="K10902" s="3" t="str">
        <f>IF($B10902="SINAPI",IF(ISNUMBER(MATCH(Banco!$C10902,Analitico!$A:$A,0)),INDEX(Analitico!F:F,MATCH(Banco!$C10902,Analitico!$A:$A,0))&amp;"%",""),"")</f>
        <v/>
      </c>
    </row>
    <row r="10903" spans="1:11" ht="22.5" x14ac:dyDescent="0.2">
      <c r="A10903" s="1" t="str">
        <f t="shared" si="171"/>
        <v>SINAPI 101848</v>
      </c>
      <c r="B10903" s="3" t="s">
        <v>21527</v>
      </c>
      <c r="C10903" s="3" t="s">
        <v>12145</v>
      </c>
      <c r="D10903" s="2" t="s">
        <v>19127</v>
      </c>
      <c r="E10903" s="3" t="s">
        <v>20624</v>
      </c>
      <c r="F10903" s="67" t="s">
        <v>40133</v>
      </c>
      <c r="G10903" s="67" t="s">
        <v>37347</v>
      </c>
      <c r="I10903" s="3" t="s">
        <v>6300</v>
      </c>
      <c r="J10903" s="3" t="str">
        <f>IF($B10903="SINAPI",IF(ISNUMBER(MATCH(Banco!$C10903,Analitico!$A:$A,0)),INDEX(Analitico!E:E,MATCH(Banco!$C10903,Analitico!$A:$A,0))&amp;"%",""),"")</f>
        <v/>
      </c>
      <c r="K10903" s="3" t="str">
        <f>IF($B10903="SINAPI",IF(ISNUMBER(MATCH(Banco!$C10903,Analitico!$A:$A,0)),INDEX(Analitico!F:F,MATCH(Banco!$C10903,Analitico!$A:$A,0))&amp;"%",""),"")</f>
        <v/>
      </c>
    </row>
    <row r="10904" spans="1:11" ht="22.5" x14ac:dyDescent="0.2">
      <c r="A10904" s="1" t="str">
        <f t="shared" si="171"/>
        <v>SINAPI 101849</v>
      </c>
      <c r="B10904" s="3" t="s">
        <v>21527</v>
      </c>
      <c r="C10904" s="3" t="s">
        <v>12146</v>
      </c>
      <c r="D10904" s="2" t="s">
        <v>19128</v>
      </c>
      <c r="E10904" s="3" t="s">
        <v>20624</v>
      </c>
      <c r="F10904" s="67" t="s">
        <v>40134</v>
      </c>
      <c r="G10904" s="67" t="s">
        <v>37348</v>
      </c>
      <c r="I10904" s="3" t="s">
        <v>6300</v>
      </c>
      <c r="J10904" s="3" t="str">
        <f>IF($B10904="SINAPI",IF(ISNUMBER(MATCH(Banco!$C10904,Analitico!$A:$A,0)),INDEX(Analitico!E:E,MATCH(Banco!$C10904,Analitico!$A:$A,0))&amp;"%",""),"")</f>
        <v/>
      </c>
      <c r="K10904" s="3" t="str">
        <f>IF($B10904="SINAPI",IF(ISNUMBER(MATCH(Banco!$C10904,Analitico!$A:$A,0)),INDEX(Analitico!F:F,MATCH(Banco!$C10904,Analitico!$A:$A,0))&amp;"%",""),"")</f>
        <v/>
      </c>
    </row>
    <row r="10905" spans="1:11" ht="22.5" x14ac:dyDescent="0.2">
      <c r="A10905" s="1" t="str">
        <f t="shared" si="171"/>
        <v>SINAPI 101850</v>
      </c>
      <c r="B10905" s="3" t="s">
        <v>21527</v>
      </c>
      <c r="C10905" s="3" t="s">
        <v>12147</v>
      </c>
      <c r="D10905" s="2" t="s">
        <v>19129</v>
      </c>
      <c r="E10905" s="3" t="s">
        <v>20623</v>
      </c>
      <c r="F10905" s="67" t="s">
        <v>28791</v>
      </c>
      <c r="G10905" s="67" t="s">
        <v>34800</v>
      </c>
      <c r="I10905" s="3" t="s">
        <v>6300</v>
      </c>
      <c r="J10905" s="3" t="str">
        <f>IF($B10905="SINAPI",IF(ISNUMBER(MATCH(Banco!$C10905,Analitico!$A:$A,0)),INDEX(Analitico!E:E,MATCH(Banco!$C10905,Analitico!$A:$A,0))&amp;"%",""),"")</f>
        <v/>
      </c>
      <c r="K10905" s="3" t="str">
        <f>IF($B10905="SINAPI",IF(ISNUMBER(MATCH(Banco!$C10905,Analitico!$A:$A,0)),INDEX(Analitico!F:F,MATCH(Banco!$C10905,Analitico!$A:$A,0))&amp;"%",""),"")</f>
        <v/>
      </c>
    </row>
    <row r="10906" spans="1:11" ht="22.5" x14ac:dyDescent="0.2">
      <c r="A10906" s="1" t="str">
        <f t="shared" si="171"/>
        <v>SINAPI 101852</v>
      </c>
      <c r="B10906" s="3" t="s">
        <v>21527</v>
      </c>
      <c r="C10906" s="3" t="s">
        <v>12148</v>
      </c>
      <c r="D10906" s="2" t="s">
        <v>19130</v>
      </c>
      <c r="E10906" s="3" t="s">
        <v>20623</v>
      </c>
      <c r="F10906" s="67" t="s">
        <v>40135</v>
      </c>
      <c r="G10906" s="67" t="s">
        <v>37349</v>
      </c>
      <c r="I10906" s="3" t="s">
        <v>6300</v>
      </c>
      <c r="J10906" s="3" t="str">
        <f>IF($B10906="SINAPI",IF(ISNUMBER(MATCH(Banco!$C10906,Analitico!$A:$A,0)),INDEX(Analitico!E:E,MATCH(Banco!$C10906,Analitico!$A:$A,0))&amp;"%",""),"")</f>
        <v/>
      </c>
      <c r="K10906" s="3" t="str">
        <f>IF($B10906="SINAPI",IF(ISNUMBER(MATCH(Banco!$C10906,Analitico!$A:$A,0)),INDEX(Analitico!F:F,MATCH(Banco!$C10906,Analitico!$A:$A,0))&amp;"%",""),"")</f>
        <v/>
      </c>
    </row>
    <row r="10907" spans="1:11" ht="22.5" x14ac:dyDescent="0.2">
      <c r="A10907" s="1" t="str">
        <f t="shared" si="171"/>
        <v>SINAPI 101853</v>
      </c>
      <c r="B10907" s="3" t="s">
        <v>21527</v>
      </c>
      <c r="C10907" s="3" t="s">
        <v>12149</v>
      </c>
      <c r="D10907" s="2" t="s">
        <v>19131</v>
      </c>
      <c r="E10907" s="3" t="s">
        <v>20623</v>
      </c>
      <c r="F10907" s="67" t="s">
        <v>40136</v>
      </c>
      <c r="G10907" s="67" t="s">
        <v>37350</v>
      </c>
      <c r="I10907" s="3" t="s">
        <v>6300</v>
      </c>
      <c r="J10907" s="3" t="str">
        <f>IF($B10907="SINAPI",IF(ISNUMBER(MATCH(Banco!$C10907,Analitico!$A:$A,0)),INDEX(Analitico!E:E,MATCH(Banco!$C10907,Analitico!$A:$A,0))&amp;"%",""),"")</f>
        <v/>
      </c>
      <c r="K10907" s="3" t="str">
        <f>IF($B10907="SINAPI",IF(ISNUMBER(MATCH(Banco!$C10907,Analitico!$A:$A,0)),INDEX(Analitico!F:F,MATCH(Banco!$C10907,Analitico!$A:$A,0))&amp;"%",""),"")</f>
        <v/>
      </c>
    </row>
    <row r="10908" spans="1:11" ht="22.5" x14ac:dyDescent="0.2">
      <c r="A10908" s="1" t="str">
        <f t="shared" si="171"/>
        <v>SINAPI 101855</v>
      </c>
      <c r="B10908" s="3" t="s">
        <v>21527</v>
      </c>
      <c r="C10908" s="3" t="s">
        <v>12150</v>
      </c>
      <c r="D10908" s="2" t="s">
        <v>19132</v>
      </c>
      <c r="E10908" s="3" t="s">
        <v>20623</v>
      </c>
      <c r="F10908" s="67" t="s">
        <v>40137</v>
      </c>
      <c r="G10908" s="67" t="s">
        <v>37351</v>
      </c>
      <c r="I10908" s="3" t="s">
        <v>6300</v>
      </c>
      <c r="J10908" s="3" t="str">
        <f>IF($B10908="SINAPI",IF(ISNUMBER(MATCH(Banco!$C10908,Analitico!$A:$A,0)),INDEX(Analitico!E:E,MATCH(Banco!$C10908,Analitico!$A:$A,0))&amp;"%",""),"")</f>
        <v/>
      </c>
      <c r="K10908" s="3" t="str">
        <f>IF($B10908="SINAPI",IF(ISNUMBER(MATCH(Banco!$C10908,Analitico!$A:$A,0)),INDEX(Analitico!F:F,MATCH(Banco!$C10908,Analitico!$A:$A,0))&amp;"%",""),"")</f>
        <v/>
      </c>
    </row>
    <row r="10909" spans="1:11" ht="22.5" x14ac:dyDescent="0.2">
      <c r="A10909" s="1" t="str">
        <f t="shared" si="171"/>
        <v>SINAPI 101856</v>
      </c>
      <c r="B10909" s="3" t="s">
        <v>21527</v>
      </c>
      <c r="C10909" s="3" t="s">
        <v>12151</v>
      </c>
      <c r="D10909" s="2" t="s">
        <v>19133</v>
      </c>
      <c r="E10909" s="3" t="s">
        <v>20623</v>
      </c>
      <c r="F10909" s="67" t="s">
        <v>21044</v>
      </c>
      <c r="G10909" s="67" t="s">
        <v>33437</v>
      </c>
      <c r="I10909" s="3" t="s">
        <v>6298</v>
      </c>
      <c r="J10909" s="3" t="str">
        <f>IF($B10909="SINAPI",IF(ISNUMBER(MATCH(Banco!$C10909,Analitico!$A:$A,0)),INDEX(Analitico!E:E,MATCH(Banco!$C10909,Analitico!$A:$A,0))&amp;"%",""),"")</f>
        <v/>
      </c>
      <c r="K10909" s="3" t="str">
        <f>IF($B10909="SINAPI",IF(ISNUMBER(MATCH(Banco!$C10909,Analitico!$A:$A,0)),INDEX(Analitico!F:F,MATCH(Banco!$C10909,Analitico!$A:$A,0))&amp;"%",""),"")</f>
        <v/>
      </c>
    </row>
    <row r="10910" spans="1:11" ht="22.5" x14ac:dyDescent="0.2">
      <c r="A10910" s="1" t="str">
        <f t="shared" si="171"/>
        <v>SINAPI 101857</v>
      </c>
      <c r="B10910" s="3" t="s">
        <v>21527</v>
      </c>
      <c r="C10910" s="3" t="s">
        <v>12152</v>
      </c>
      <c r="D10910" s="2" t="s">
        <v>19134</v>
      </c>
      <c r="E10910" s="3" t="s">
        <v>20623</v>
      </c>
      <c r="F10910" s="67" t="s">
        <v>40138</v>
      </c>
      <c r="G10910" s="67" t="s">
        <v>21857</v>
      </c>
      <c r="I10910" s="3" t="s">
        <v>6298</v>
      </c>
      <c r="J10910" s="3" t="str">
        <f>IF($B10910="SINAPI",IF(ISNUMBER(MATCH(Banco!$C10910,Analitico!$A:$A,0)),INDEX(Analitico!E:E,MATCH(Banco!$C10910,Analitico!$A:$A,0))&amp;"%",""),"")</f>
        <v/>
      </c>
      <c r="K10910" s="3" t="str">
        <f>IF($B10910="SINAPI",IF(ISNUMBER(MATCH(Banco!$C10910,Analitico!$A:$A,0)),INDEX(Analitico!F:F,MATCH(Banco!$C10910,Analitico!$A:$A,0))&amp;"%",""),"")</f>
        <v/>
      </c>
    </row>
    <row r="10911" spans="1:11" ht="33.75" x14ac:dyDescent="0.2">
      <c r="A10911" s="1" t="str">
        <f t="shared" si="171"/>
        <v>SINAPI 101858</v>
      </c>
      <c r="B10911" s="3" t="s">
        <v>21527</v>
      </c>
      <c r="C10911" s="3" t="s">
        <v>12153</v>
      </c>
      <c r="D10911" s="2" t="s">
        <v>19135</v>
      </c>
      <c r="E10911" s="3" t="s">
        <v>20623</v>
      </c>
      <c r="F10911" s="67" t="s">
        <v>32099</v>
      </c>
      <c r="G10911" s="67" t="s">
        <v>21485</v>
      </c>
      <c r="I10911" s="3" t="s">
        <v>6298</v>
      </c>
      <c r="J10911" s="3" t="str">
        <f>IF($B10911="SINAPI",IF(ISNUMBER(MATCH(Banco!$C10911,Analitico!$A:$A,0)),INDEX(Analitico!E:E,MATCH(Banco!$C10911,Analitico!$A:$A,0))&amp;"%",""),"")</f>
        <v/>
      </c>
      <c r="K10911" s="3" t="str">
        <f>IF($B10911="SINAPI",IF(ISNUMBER(MATCH(Banco!$C10911,Analitico!$A:$A,0)),INDEX(Analitico!F:F,MATCH(Banco!$C10911,Analitico!$A:$A,0))&amp;"%",""),"")</f>
        <v/>
      </c>
    </row>
    <row r="10912" spans="1:11" ht="33.75" x14ac:dyDescent="0.2">
      <c r="A10912" s="1" t="str">
        <f t="shared" si="171"/>
        <v>SINAPI 101859</v>
      </c>
      <c r="B10912" s="3" t="s">
        <v>21527</v>
      </c>
      <c r="C10912" s="3" t="s">
        <v>12154</v>
      </c>
      <c r="D10912" s="2" t="s">
        <v>19136</v>
      </c>
      <c r="E10912" s="3" t="s">
        <v>20623</v>
      </c>
      <c r="F10912" s="67" t="s">
        <v>5895</v>
      </c>
      <c r="G10912" s="67" t="s">
        <v>4920</v>
      </c>
      <c r="I10912" s="3" t="s">
        <v>6298</v>
      </c>
      <c r="J10912" s="3" t="str">
        <f>IF($B10912="SINAPI",IF(ISNUMBER(MATCH(Banco!$C10912,Analitico!$A:$A,0)),INDEX(Analitico!E:E,MATCH(Banco!$C10912,Analitico!$A:$A,0))&amp;"%",""),"")</f>
        <v/>
      </c>
      <c r="K10912" s="3" t="str">
        <f>IF($B10912="SINAPI",IF(ISNUMBER(MATCH(Banco!$C10912,Analitico!$A:$A,0)),INDEX(Analitico!F:F,MATCH(Banco!$C10912,Analitico!$A:$A,0))&amp;"%",""),"")</f>
        <v/>
      </c>
    </row>
    <row r="10913" spans="1:11" ht="33.75" x14ac:dyDescent="0.2">
      <c r="A10913" s="1" t="str">
        <f t="shared" si="171"/>
        <v>SINAPI 101860</v>
      </c>
      <c r="B10913" s="3" t="s">
        <v>21527</v>
      </c>
      <c r="C10913" s="3" t="s">
        <v>12155</v>
      </c>
      <c r="D10913" s="2" t="s">
        <v>19137</v>
      </c>
      <c r="E10913" s="3" t="s">
        <v>20623</v>
      </c>
      <c r="F10913" s="67" t="s">
        <v>31775</v>
      </c>
      <c r="G10913" s="67" t="s">
        <v>21649</v>
      </c>
      <c r="I10913" s="3" t="s">
        <v>6298</v>
      </c>
      <c r="J10913" s="3" t="str">
        <f>IF($B10913="SINAPI",IF(ISNUMBER(MATCH(Banco!$C10913,Analitico!$A:$A,0)),INDEX(Analitico!E:E,MATCH(Banco!$C10913,Analitico!$A:$A,0))&amp;"%",""),"")</f>
        <v/>
      </c>
      <c r="K10913" s="3" t="str">
        <f>IF($B10913="SINAPI",IF(ISNUMBER(MATCH(Banco!$C10913,Analitico!$A:$A,0)),INDEX(Analitico!F:F,MATCH(Banco!$C10913,Analitico!$A:$A,0))&amp;"%",""),"")</f>
        <v/>
      </c>
    </row>
    <row r="10914" spans="1:11" ht="22.5" x14ac:dyDescent="0.2">
      <c r="A10914" s="1" t="str">
        <f t="shared" si="171"/>
        <v>SINAPI 101861</v>
      </c>
      <c r="B10914" s="3" t="s">
        <v>21527</v>
      </c>
      <c r="C10914" s="3" t="s">
        <v>12156</v>
      </c>
      <c r="D10914" s="2" t="s">
        <v>19138</v>
      </c>
      <c r="E10914" s="3" t="s">
        <v>20623</v>
      </c>
      <c r="F10914" s="67" t="s">
        <v>29764</v>
      </c>
      <c r="G10914" s="67" t="s">
        <v>29570</v>
      </c>
      <c r="I10914" s="3" t="s">
        <v>6298</v>
      </c>
      <c r="J10914" s="3" t="str">
        <f>IF($B10914="SINAPI",IF(ISNUMBER(MATCH(Banco!$C10914,Analitico!$A:$A,0)),INDEX(Analitico!E:E,MATCH(Banco!$C10914,Analitico!$A:$A,0))&amp;"%",""),"")</f>
        <v/>
      </c>
      <c r="K10914" s="3" t="str">
        <f>IF($B10914="SINAPI",IF(ISNUMBER(MATCH(Banco!$C10914,Analitico!$A:$A,0)),INDEX(Analitico!F:F,MATCH(Banco!$C10914,Analitico!$A:$A,0))&amp;"%",""),"")</f>
        <v/>
      </c>
    </row>
    <row r="10915" spans="1:11" ht="22.5" x14ac:dyDescent="0.2">
      <c r="A10915" s="1" t="str">
        <f t="shared" ref="A10915:A10978" si="172">CONCATENAR</f>
        <v>SINAPI 101862</v>
      </c>
      <c r="B10915" s="3" t="s">
        <v>21527</v>
      </c>
      <c r="C10915" s="3" t="s">
        <v>12157</v>
      </c>
      <c r="D10915" s="2" t="s">
        <v>19139</v>
      </c>
      <c r="E10915" s="3" t="s">
        <v>20623</v>
      </c>
      <c r="F10915" s="67" t="s">
        <v>34537</v>
      </c>
      <c r="G10915" s="67" t="s">
        <v>31854</v>
      </c>
      <c r="I10915" s="3" t="s">
        <v>6298</v>
      </c>
      <c r="J10915" s="3" t="str">
        <f>IF($B10915="SINAPI",IF(ISNUMBER(MATCH(Banco!$C10915,Analitico!$A:$A,0)),INDEX(Analitico!E:E,MATCH(Banco!$C10915,Analitico!$A:$A,0))&amp;"%",""),"")</f>
        <v/>
      </c>
      <c r="K10915" s="3" t="str">
        <f>IF($B10915="SINAPI",IF(ISNUMBER(MATCH(Banco!$C10915,Analitico!$A:$A,0)),INDEX(Analitico!F:F,MATCH(Banco!$C10915,Analitico!$A:$A,0))&amp;"%",""),"")</f>
        <v/>
      </c>
    </row>
    <row r="10916" spans="1:11" ht="33.75" x14ac:dyDescent="0.2">
      <c r="A10916" s="1" t="str">
        <f t="shared" si="172"/>
        <v>SINAPI 101863</v>
      </c>
      <c r="B10916" s="3" t="s">
        <v>21527</v>
      </c>
      <c r="C10916" s="3" t="s">
        <v>12158</v>
      </c>
      <c r="D10916" s="2" t="s">
        <v>19140</v>
      </c>
      <c r="E10916" s="3" t="s">
        <v>20623</v>
      </c>
      <c r="F10916" s="67" t="s">
        <v>5039</v>
      </c>
      <c r="G10916" s="67" t="s">
        <v>37352</v>
      </c>
      <c r="I10916" s="3" t="s">
        <v>6298</v>
      </c>
      <c r="J10916" s="3" t="str">
        <f>IF($B10916="SINAPI",IF(ISNUMBER(MATCH(Banco!$C10916,Analitico!$A:$A,0)),INDEX(Analitico!E:E,MATCH(Banco!$C10916,Analitico!$A:$A,0))&amp;"%",""),"")</f>
        <v/>
      </c>
      <c r="K10916" s="3" t="str">
        <f>IF($B10916="SINAPI",IF(ISNUMBER(MATCH(Banco!$C10916,Analitico!$A:$A,0)),INDEX(Analitico!F:F,MATCH(Banco!$C10916,Analitico!$A:$A,0))&amp;"%",""),"")</f>
        <v/>
      </c>
    </row>
    <row r="10917" spans="1:11" ht="33.75" x14ac:dyDescent="0.2">
      <c r="A10917" s="1" t="str">
        <f t="shared" si="172"/>
        <v>SINAPI 101864</v>
      </c>
      <c r="B10917" s="3" t="s">
        <v>21527</v>
      </c>
      <c r="C10917" s="3" t="s">
        <v>12159</v>
      </c>
      <c r="D10917" s="2" t="s">
        <v>19141</v>
      </c>
      <c r="E10917" s="3" t="s">
        <v>20623</v>
      </c>
      <c r="F10917" s="67" t="s">
        <v>4824</v>
      </c>
      <c r="G10917" s="67" t="s">
        <v>21581</v>
      </c>
      <c r="I10917" s="3" t="s">
        <v>6298</v>
      </c>
      <c r="J10917" s="3" t="str">
        <f>IF($B10917="SINAPI",IF(ISNUMBER(MATCH(Banco!$C10917,Analitico!$A:$A,0)),INDEX(Analitico!E:E,MATCH(Banco!$C10917,Analitico!$A:$A,0))&amp;"%",""),"")</f>
        <v/>
      </c>
      <c r="K10917" s="3" t="str">
        <f>IF($B10917="SINAPI",IF(ISNUMBER(MATCH(Banco!$C10917,Analitico!$A:$A,0)),INDEX(Analitico!F:F,MATCH(Banco!$C10917,Analitico!$A:$A,0))&amp;"%",""),"")</f>
        <v/>
      </c>
    </row>
    <row r="10918" spans="1:11" ht="33.75" x14ac:dyDescent="0.2">
      <c r="A10918" s="1" t="str">
        <f t="shared" si="172"/>
        <v>SINAPI 101865</v>
      </c>
      <c r="B10918" s="3" t="s">
        <v>21527</v>
      </c>
      <c r="C10918" s="3" t="s">
        <v>12160</v>
      </c>
      <c r="D10918" s="2" t="s">
        <v>19142</v>
      </c>
      <c r="E10918" s="3" t="s">
        <v>20623</v>
      </c>
      <c r="F10918" s="67" t="s">
        <v>21271</v>
      </c>
      <c r="G10918" s="67" t="s">
        <v>21799</v>
      </c>
      <c r="I10918" s="3" t="s">
        <v>6298</v>
      </c>
      <c r="J10918" s="3" t="str">
        <f>IF($B10918="SINAPI",IF(ISNUMBER(MATCH(Banco!$C10918,Analitico!$A:$A,0)),INDEX(Analitico!E:E,MATCH(Banco!$C10918,Analitico!$A:$A,0))&amp;"%",""),"")</f>
        <v/>
      </c>
      <c r="K10918" s="3" t="str">
        <f>IF($B10918="SINAPI",IF(ISNUMBER(MATCH(Banco!$C10918,Analitico!$A:$A,0)),INDEX(Analitico!F:F,MATCH(Banco!$C10918,Analitico!$A:$A,0))&amp;"%",""),"")</f>
        <v/>
      </c>
    </row>
    <row r="10919" spans="1:11" ht="22.5" x14ac:dyDescent="0.2">
      <c r="A10919" s="1" t="str">
        <f t="shared" si="172"/>
        <v>SINAPI 101866</v>
      </c>
      <c r="B10919" s="3" t="s">
        <v>21527</v>
      </c>
      <c r="C10919" s="3" t="s">
        <v>12161</v>
      </c>
      <c r="D10919" s="2" t="s">
        <v>19143</v>
      </c>
      <c r="E10919" s="3" t="s">
        <v>20623</v>
      </c>
      <c r="F10919" s="67" t="s">
        <v>31824</v>
      </c>
      <c r="G10919" s="67" t="s">
        <v>21350</v>
      </c>
      <c r="I10919" s="3" t="s">
        <v>6298</v>
      </c>
      <c r="J10919" s="3" t="str">
        <f>IF($B10919="SINAPI",IF(ISNUMBER(MATCH(Banco!$C10919,Analitico!$A:$A,0)),INDEX(Analitico!E:E,MATCH(Banco!$C10919,Analitico!$A:$A,0))&amp;"%",""),"")</f>
        <v/>
      </c>
      <c r="K10919" s="3" t="str">
        <f>IF($B10919="SINAPI",IF(ISNUMBER(MATCH(Banco!$C10919,Analitico!$A:$A,0)),INDEX(Analitico!F:F,MATCH(Banco!$C10919,Analitico!$A:$A,0))&amp;"%",""),"")</f>
        <v/>
      </c>
    </row>
    <row r="10920" spans="1:11" ht="22.5" x14ac:dyDescent="0.2">
      <c r="A10920" s="1" t="str">
        <f t="shared" si="172"/>
        <v>SINAPI 101867</v>
      </c>
      <c r="B10920" s="3" t="s">
        <v>21527</v>
      </c>
      <c r="C10920" s="3" t="s">
        <v>12162</v>
      </c>
      <c r="D10920" s="2" t="s">
        <v>19144</v>
      </c>
      <c r="E10920" s="3" t="s">
        <v>20623</v>
      </c>
      <c r="F10920" s="67" t="s">
        <v>21028</v>
      </c>
      <c r="G10920" s="67" t="s">
        <v>20759</v>
      </c>
      <c r="I10920" s="3" t="s">
        <v>6298</v>
      </c>
      <c r="J10920" s="3" t="str">
        <f>IF($B10920="SINAPI",IF(ISNUMBER(MATCH(Banco!$C10920,Analitico!$A:$A,0)),INDEX(Analitico!E:E,MATCH(Banco!$C10920,Analitico!$A:$A,0))&amp;"%",""),"")</f>
        <v/>
      </c>
      <c r="K10920" s="3" t="str">
        <f>IF($B10920="SINAPI",IF(ISNUMBER(MATCH(Banco!$C10920,Analitico!$A:$A,0)),INDEX(Analitico!F:F,MATCH(Banco!$C10920,Analitico!$A:$A,0))&amp;"%",""),"")</f>
        <v/>
      </c>
    </row>
    <row r="10921" spans="1:11" ht="22.5" x14ac:dyDescent="0.2">
      <c r="A10921" s="1" t="str">
        <f t="shared" si="172"/>
        <v>SINAPI 101868</v>
      </c>
      <c r="B10921" s="3" t="s">
        <v>21527</v>
      </c>
      <c r="C10921" s="3" t="s">
        <v>12163</v>
      </c>
      <c r="D10921" s="2" t="s">
        <v>19145</v>
      </c>
      <c r="E10921" s="3" t="s">
        <v>20623</v>
      </c>
      <c r="F10921" s="67" t="s">
        <v>5887</v>
      </c>
      <c r="G10921" s="67" t="s">
        <v>36682</v>
      </c>
      <c r="I10921" s="3" t="s">
        <v>6298</v>
      </c>
      <c r="J10921" s="3" t="str">
        <f>IF($B10921="SINAPI",IF(ISNUMBER(MATCH(Banco!$C10921,Analitico!$A:$A,0)),INDEX(Analitico!E:E,MATCH(Banco!$C10921,Analitico!$A:$A,0))&amp;"%",""),"")</f>
        <v/>
      </c>
      <c r="K10921" s="3" t="str">
        <f>IF($B10921="SINAPI",IF(ISNUMBER(MATCH(Banco!$C10921,Analitico!$A:$A,0)),INDEX(Analitico!F:F,MATCH(Banco!$C10921,Analitico!$A:$A,0))&amp;"%",""),"")</f>
        <v/>
      </c>
    </row>
    <row r="10922" spans="1:11" ht="22.5" x14ac:dyDescent="0.2">
      <c r="A10922" s="1" t="str">
        <f t="shared" si="172"/>
        <v>SINAPI 101869</v>
      </c>
      <c r="B10922" s="3" t="s">
        <v>21527</v>
      </c>
      <c r="C10922" s="3" t="s">
        <v>12164</v>
      </c>
      <c r="D10922" s="2" t="s">
        <v>19146</v>
      </c>
      <c r="E10922" s="3" t="s">
        <v>20623</v>
      </c>
      <c r="F10922" s="67" t="s">
        <v>21453</v>
      </c>
      <c r="G10922" s="67" t="s">
        <v>36698</v>
      </c>
      <c r="I10922" s="3" t="s">
        <v>6298</v>
      </c>
      <c r="J10922" s="3" t="str">
        <f>IF($B10922="SINAPI",IF(ISNUMBER(MATCH(Banco!$C10922,Analitico!$A:$A,0)),INDEX(Analitico!E:E,MATCH(Banco!$C10922,Analitico!$A:$A,0))&amp;"%",""),"")</f>
        <v/>
      </c>
      <c r="K10922" s="3" t="str">
        <f>IF($B10922="SINAPI",IF(ISNUMBER(MATCH(Banco!$C10922,Analitico!$A:$A,0)),INDEX(Analitico!F:F,MATCH(Banco!$C10922,Analitico!$A:$A,0))&amp;"%",""),"")</f>
        <v/>
      </c>
    </row>
    <row r="10923" spans="1:11" ht="22.5" x14ac:dyDescent="0.2">
      <c r="A10923" s="1" t="str">
        <f t="shared" si="172"/>
        <v>SINAPI 101870</v>
      </c>
      <c r="B10923" s="3" t="s">
        <v>21527</v>
      </c>
      <c r="C10923" s="3" t="s">
        <v>12165</v>
      </c>
      <c r="D10923" s="2" t="s">
        <v>19147</v>
      </c>
      <c r="E10923" s="3" t="s">
        <v>20623</v>
      </c>
      <c r="F10923" s="67" t="s">
        <v>40139</v>
      </c>
      <c r="G10923" s="67" t="s">
        <v>32306</v>
      </c>
      <c r="I10923" s="3" t="s">
        <v>6298</v>
      </c>
      <c r="J10923" s="3" t="str">
        <f>IF($B10923="SINAPI",IF(ISNUMBER(MATCH(Banco!$C10923,Analitico!$A:$A,0)),INDEX(Analitico!E:E,MATCH(Banco!$C10923,Analitico!$A:$A,0))&amp;"%",""),"")</f>
        <v/>
      </c>
      <c r="K10923" s="3" t="str">
        <f>IF($B10923="SINAPI",IF(ISNUMBER(MATCH(Banco!$C10923,Analitico!$A:$A,0)),INDEX(Analitico!F:F,MATCH(Banco!$C10923,Analitico!$A:$A,0))&amp;"%",""),"")</f>
        <v/>
      </c>
    </row>
    <row r="10924" spans="1:11" ht="22.5" x14ac:dyDescent="0.2">
      <c r="A10924" s="1" t="str">
        <f t="shared" si="172"/>
        <v>SINAPI 102098</v>
      </c>
      <c r="B10924" s="3" t="s">
        <v>21527</v>
      </c>
      <c r="C10924" s="3" t="s">
        <v>12166</v>
      </c>
      <c r="D10924" s="2" t="s">
        <v>19148</v>
      </c>
      <c r="E10924" s="3" t="s">
        <v>20624</v>
      </c>
      <c r="F10924" s="67" t="s">
        <v>40140</v>
      </c>
      <c r="G10924" s="67" t="s">
        <v>37353</v>
      </c>
      <c r="I10924" s="3" t="s">
        <v>6300</v>
      </c>
      <c r="J10924" s="3" t="str">
        <f>IF($B10924="SINAPI",IF(ISNUMBER(MATCH(Banco!$C10924,Analitico!$A:$A,0)),INDEX(Analitico!E:E,MATCH(Banco!$C10924,Analitico!$A:$A,0))&amp;"%",""),"")</f>
        <v/>
      </c>
      <c r="K10924" s="3" t="str">
        <f>IF($B10924="SINAPI",IF(ISNUMBER(MATCH(Banco!$C10924,Analitico!$A:$A,0)),INDEX(Analitico!F:F,MATCH(Banco!$C10924,Analitico!$A:$A,0))&amp;"%",""),"")</f>
        <v/>
      </c>
    </row>
    <row r="10925" spans="1:11" ht="22.5" x14ac:dyDescent="0.2">
      <c r="A10925" s="1" t="str">
        <f t="shared" si="172"/>
        <v>SINAPI 102988</v>
      </c>
      <c r="B10925" s="3" t="s">
        <v>21527</v>
      </c>
      <c r="C10925" s="3" t="s">
        <v>12167</v>
      </c>
      <c r="D10925" s="2" t="s">
        <v>19149</v>
      </c>
      <c r="E10925" s="3" t="s">
        <v>20623</v>
      </c>
      <c r="F10925" s="67" t="s">
        <v>21872</v>
      </c>
      <c r="G10925" s="67" t="s">
        <v>36684</v>
      </c>
      <c r="I10925" s="3" t="s">
        <v>6298</v>
      </c>
      <c r="J10925" s="3" t="str">
        <f>IF($B10925="SINAPI",IF(ISNUMBER(MATCH(Banco!$C10925,Analitico!$A:$A,0)),INDEX(Analitico!E:E,MATCH(Banco!$C10925,Analitico!$A:$A,0))&amp;"%",""),"")</f>
        <v/>
      </c>
      <c r="K10925" s="3" t="str">
        <f>IF($B10925="SINAPI",IF(ISNUMBER(MATCH(Banco!$C10925,Analitico!$A:$A,0)),INDEX(Analitico!F:F,MATCH(Banco!$C10925,Analitico!$A:$A,0))&amp;"%",""),"")</f>
        <v/>
      </c>
    </row>
    <row r="10926" spans="1:11" x14ac:dyDescent="0.2">
      <c r="A10926" s="1" t="str">
        <f t="shared" si="172"/>
        <v>SINAPI 100576</v>
      </c>
      <c r="B10926" s="3" t="s">
        <v>21527</v>
      </c>
      <c r="C10926" s="3" t="s">
        <v>12168</v>
      </c>
      <c r="D10926" s="2" t="s">
        <v>19150</v>
      </c>
      <c r="E10926" s="3" t="s">
        <v>20623</v>
      </c>
      <c r="F10926" s="67" t="s">
        <v>5275</v>
      </c>
      <c r="G10926" s="67" t="s">
        <v>4565</v>
      </c>
      <c r="I10926" s="3" t="s">
        <v>6300</v>
      </c>
      <c r="J10926" s="3" t="str">
        <f>IF($B10926="SINAPI",IF(ISNUMBER(MATCH(Banco!$C10926,Analitico!$A:$A,0)),INDEX(Analitico!E:E,MATCH(Banco!$C10926,Analitico!$A:$A,0))&amp;"%",""),"")</f>
        <v/>
      </c>
      <c r="K10926" s="3" t="str">
        <f>IF($B10926="SINAPI",IF(ISNUMBER(MATCH(Banco!$C10926,Analitico!$A:$A,0)),INDEX(Analitico!F:F,MATCH(Banco!$C10926,Analitico!$A:$A,0))&amp;"%",""),"")</f>
        <v/>
      </c>
    </row>
    <row r="10927" spans="1:11" x14ac:dyDescent="0.2">
      <c r="A10927" s="1" t="str">
        <f t="shared" si="172"/>
        <v>SINAPI 100577</v>
      </c>
      <c r="B10927" s="3" t="s">
        <v>21527</v>
      </c>
      <c r="C10927" s="3" t="s">
        <v>12169</v>
      </c>
      <c r="D10927" s="2" t="s">
        <v>19151</v>
      </c>
      <c r="E10927" s="3" t="s">
        <v>20623</v>
      </c>
      <c r="F10927" s="67" t="s">
        <v>20660</v>
      </c>
      <c r="G10927" s="67" t="s">
        <v>4816</v>
      </c>
      <c r="I10927" s="3" t="s">
        <v>6300</v>
      </c>
      <c r="J10927" s="3" t="str">
        <f>IF($B10927="SINAPI",IF(ISNUMBER(MATCH(Banco!$C10927,Analitico!$A:$A,0)),INDEX(Analitico!E:E,MATCH(Banco!$C10927,Analitico!$A:$A,0))&amp;"%",""),"")</f>
        <v/>
      </c>
      <c r="K10927" s="3" t="str">
        <f>IF($B10927="SINAPI",IF(ISNUMBER(MATCH(Banco!$C10927,Analitico!$A:$A,0)),INDEX(Analitico!F:F,MATCH(Banco!$C10927,Analitico!$A:$A,0))&amp;"%",""),"")</f>
        <v/>
      </c>
    </row>
    <row r="10928" spans="1:11" ht="22.5" x14ac:dyDescent="0.2">
      <c r="A10928" s="1" t="str">
        <f t="shared" si="172"/>
        <v>SINAPI 96388</v>
      </c>
      <c r="B10928" s="3" t="s">
        <v>21527</v>
      </c>
      <c r="C10928" s="3" t="s">
        <v>12170</v>
      </c>
      <c r="D10928" s="2" t="s">
        <v>19152</v>
      </c>
      <c r="E10928" s="3" t="s">
        <v>20624</v>
      </c>
      <c r="F10928" s="67" t="s">
        <v>5654</v>
      </c>
      <c r="G10928" s="67" t="s">
        <v>6312</v>
      </c>
      <c r="I10928" s="3" t="s">
        <v>6300</v>
      </c>
      <c r="J10928" s="3" t="str">
        <f>IF($B10928="SINAPI",IF(ISNUMBER(MATCH(Banco!$C10928,Analitico!$A:$A,0)),INDEX(Analitico!E:E,MATCH(Banco!$C10928,Analitico!$A:$A,0))&amp;"%",""),"")</f>
        <v/>
      </c>
      <c r="K10928" s="3" t="str">
        <f>IF($B10928="SINAPI",IF(ISNUMBER(MATCH(Banco!$C10928,Analitico!$A:$A,0)),INDEX(Analitico!F:F,MATCH(Banco!$C10928,Analitico!$A:$A,0))&amp;"%",""),"")</f>
        <v/>
      </c>
    </row>
    <row r="10929" spans="1:11" ht="22.5" x14ac:dyDescent="0.2">
      <c r="A10929" s="1" t="str">
        <f t="shared" si="172"/>
        <v>SINAPI 96389</v>
      </c>
      <c r="B10929" s="3" t="s">
        <v>21527</v>
      </c>
      <c r="C10929" s="3" t="s">
        <v>12171</v>
      </c>
      <c r="D10929" s="2" t="s">
        <v>19153</v>
      </c>
      <c r="E10929" s="3" t="s">
        <v>20624</v>
      </c>
      <c r="F10929" s="67" t="s">
        <v>40141</v>
      </c>
      <c r="G10929" s="67" t="s">
        <v>30160</v>
      </c>
      <c r="I10929" s="3" t="s">
        <v>6300</v>
      </c>
      <c r="J10929" s="3" t="str">
        <f>IF($B10929="SINAPI",IF(ISNUMBER(MATCH(Banco!$C10929,Analitico!$A:$A,0)),INDEX(Analitico!E:E,MATCH(Banco!$C10929,Analitico!$A:$A,0))&amp;"%",""),"")</f>
        <v/>
      </c>
      <c r="K10929" s="3" t="str">
        <f>IF($B10929="SINAPI",IF(ISNUMBER(MATCH(Banco!$C10929,Analitico!$A:$A,0)),INDEX(Analitico!F:F,MATCH(Banco!$C10929,Analitico!$A:$A,0))&amp;"%",""),"")</f>
        <v/>
      </c>
    </row>
    <row r="10930" spans="1:11" ht="22.5" x14ac:dyDescent="0.2">
      <c r="A10930" s="1" t="str">
        <f t="shared" si="172"/>
        <v>SINAPI 96390</v>
      </c>
      <c r="B10930" s="3" t="s">
        <v>21527</v>
      </c>
      <c r="C10930" s="3" t="s">
        <v>12172</v>
      </c>
      <c r="D10930" s="2" t="s">
        <v>19154</v>
      </c>
      <c r="E10930" s="3" t="s">
        <v>20624</v>
      </c>
      <c r="F10930" s="67" t="s">
        <v>30135</v>
      </c>
      <c r="G10930" s="67" t="s">
        <v>29695</v>
      </c>
      <c r="I10930" s="3" t="s">
        <v>6300</v>
      </c>
      <c r="J10930" s="3" t="str">
        <f>IF($B10930="SINAPI",IF(ISNUMBER(MATCH(Banco!$C10930,Analitico!$A:$A,0)),INDEX(Analitico!E:E,MATCH(Banco!$C10930,Analitico!$A:$A,0))&amp;"%",""),"")</f>
        <v/>
      </c>
      <c r="K10930" s="3" t="str">
        <f>IF($B10930="SINAPI",IF(ISNUMBER(MATCH(Banco!$C10930,Analitico!$A:$A,0)),INDEX(Analitico!F:F,MATCH(Banco!$C10930,Analitico!$A:$A,0))&amp;"%",""),"")</f>
        <v/>
      </c>
    </row>
    <row r="10931" spans="1:11" ht="22.5" x14ac:dyDescent="0.2">
      <c r="A10931" s="1" t="str">
        <f t="shared" si="172"/>
        <v>SINAPI 96391</v>
      </c>
      <c r="B10931" s="3" t="s">
        <v>21527</v>
      </c>
      <c r="C10931" s="3" t="s">
        <v>12173</v>
      </c>
      <c r="D10931" s="2" t="s">
        <v>19155</v>
      </c>
      <c r="E10931" s="3" t="s">
        <v>20624</v>
      </c>
      <c r="F10931" s="67" t="s">
        <v>40142</v>
      </c>
      <c r="G10931" s="67" t="s">
        <v>37354</v>
      </c>
      <c r="I10931" s="3" t="s">
        <v>6300</v>
      </c>
      <c r="J10931" s="3" t="str">
        <f>IF($B10931="SINAPI",IF(ISNUMBER(MATCH(Banco!$C10931,Analitico!$A:$A,0)),INDEX(Analitico!E:E,MATCH(Banco!$C10931,Analitico!$A:$A,0))&amp;"%",""),"")</f>
        <v/>
      </c>
      <c r="K10931" s="3" t="str">
        <f>IF($B10931="SINAPI",IF(ISNUMBER(MATCH(Banco!$C10931,Analitico!$A:$A,0)),INDEX(Analitico!F:F,MATCH(Banco!$C10931,Analitico!$A:$A,0))&amp;"%",""),"")</f>
        <v/>
      </c>
    </row>
    <row r="10932" spans="1:11" ht="22.5" x14ac:dyDescent="0.2">
      <c r="A10932" s="1" t="str">
        <f t="shared" si="172"/>
        <v>SINAPI 96392</v>
      </c>
      <c r="B10932" s="3" t="s">
        <v>21527</v>
      </c>
      <c r="C10932" s="3" t="s">
        <v>12174</v>
      </c>
      <c r="D10932" s="2" t="s">
        <v>19156</v>
      </c>
      <c r="E10932" s="3" t="s">
        <v>20624</v>
      </c>
      <c r="F10932" s="67" t="s">
        <v>40143</v>
      </c>
      <c r="G10932" s="67" t="s">
        <v>37355</v>
      </c>
      <c r="I10932" s="3" t="s">
        <v>6300</v>
      </c>
      <c r="J10932" s="3" t="str">
        <f>IF($B10932="SINAPI",IF(ISNUMBER(MATCH(Banco!$C10932,Analitico!$A:$A,0)),INDEX(Analitico!E:E,MATCH(Banco!$C10932,Analitico!$A:$A,0))&amp;"%",""),"")</f>
        <v/>
      </c>
      <c r="K10932" s="3" t="str">
        <f>IF($B10932="SINAPI",IF(ISNUMBER(MATCH(Banco!$C10932,Analitico!$A:$A,0)),INDEX(Analitico!F:F,MATCH(Banco!$C10932,Analitico!$A:$A,0))&amp;"%",""),"")</f>
        <v/>
      </c>
    </row>
    <row r="10933" spans="1:11" ht="22.5" x14ac:dyDescent="0.2">
      <c r="A10933" s="1" t="str">
        <f t="shared" si="172"/>
        <v>SINAPI 96396</v>
      </c>
      <c r="B10933" s="3" t="s">
        <v>21527</v>
      </c>
      <c r="C10933" s="3" t="s">
        <v>12175</v>
      </c>
      <c r="D10933" s="2" t="s">
        <v>19157</v>
      </c>
      <c r="E10933" s="3" t="s">
        <v>20624</v>
      </c>
      <c r="F10933" s="67" t="s">
        <v>40144</v>
      </c>
      <c r="G10933" s="67" t="s">
        <v>37356</v>
      </c>
      <c r="I10933" s="3" t="s">
        <v>6300</v>
      </c>
      <c r="J10933" s="3" t="str">
        <f>IF($B10933="SINAPI",IF(ISNUMBER(MATCH(Banco!$C10933,Analitico!$A:$A,0)),INDEX(Analitico!E:E,MATCH(Banco!$C10933,Analitico!$A:$A,0))&amp;"%",""),"")</f>
        <v/>
      </c>
      <c r="K10933" s="3" t="str">
        <f>IF($B10933="SINAPI",IF(ISNUMBER(MATCH(Banco!$C10933,Analitico!$A:$A,0)),INDEX(Analitico!F:F,MATCH(Banco!$C10933,Analitico!$A:$A,0))&amp;"%",""),"")</f>
        <v/>
      </c>
    </row>
    <row r="10934" spans="1:11" ht="22.5" x14ac:dyDescent="0.2">
      <c r="A10934" s="1" t="str">
        <f t="shared" si="172"/>
        <v>SINAPI 96397</v>
      </c>
      <c r="B10934" s="3" t="s">
        <v>21527</v>
      </c>
      <c r="C10934" s="3" t="s">
        <v>12176</v>
      </c>
      <c r="D10934" s="2" t="s">
        <v>19158</v>
      </c>
      <c r="E10934" s="3" t="s">
        <v>20624</v>
      </c>
      <c r="F10934" s="67" t="s">
        <v>40145</v>
      </c>
      <c r="G10934" s="67" t="s">
        <v>37357</v>
      </c>
      <c r="I10934" s="3" t="s">
        <v>6300</v>
      </c>
      <c r="J10934" s="3" t="str">
        <f>IF($B10934="SINAPI",IF(ISNUMBER(MATCH(Banco!$C10934,Analitico!$A:$A,0)),INDEX(Analitico!E:E,MATCH(Banco!$C10934,Analitico!$A:$A,0))&amp;"%",""),"")</f>
        <v/>
      </c>
      <c r="K10934" s="3" t="str">
        <f>IF($B10934="SINAPI",IF(ISNUMBER(MATCH(Banco!$C10934,Analitico!$A:$A,0)),INDEX(Analitico!F:F,MATCH(Banco!$C10934,Analitico!$A:$A,0))&amp;"%",""),"")</f>
        <v/>
      </c>
    </row>
    <row r="10935" spans="1:11" ht="22.5" x14ac:dyDescent="0.2">
      <c r="A10935" s="1" t="str">
        <f t="shared" si="172"/>
        <v>SINAPI 96398</v>
      </c>
      <c r="B10935" s="3" t="s">
        <v>21527</v>
      </c>
      <c r="C10935" s="3" t="s">
        <v>12177</v>
      </c>
      <c r="D10935" s="2" t="s">
        <v>19159</v>
      </c>
      <c r="E10935" s="3" t="s">
        <v>20624</v>
      </c>
      <c r="F10935" s="67" t="s">
        <v>40146</v>
      </c>
      <c r="G10935" s="67" t="s">
        <v>37358</v>
      </c>
      <c r="I10935" s="3" t="s">
        <v>6300</v>
      </c>
      <c r="J10935" s="3" t="str">
        <f>IF($B10935="SINAPI",IF(ISNUMBER(MATCH(Banco!$C10935,Analitico!$A:$A,0)),INDEX(Analitico!E:E,MATCH(Banco!$C10935,Analitico!$A:$A,0))&amp;"%",""),"")</f>
        <v/>
      </c>
      <c r="K10935" s="3" t="str">
        <f>IF($B10935="SINAPI",IF(ISNUMBER(MATCH(Banco!$C10935,Analitico!$A:$A,0)),INDEX(Analitico!F:F,MATCH(Banco!$C10935,Analitico!$A:$A,0))&amp;"%",""),"")</f>
        <v/>
      </c>
    </row>
    <row r="10936" spans="1:11" ht="22.5" x14ac:dyDescent="0.2">
      <c r="A10936" s="1" t="str">
        <f t="shared" si="172"/>
        <v>SINAPI 96399</v>
      </c>
      <c r="B10936" s="3" t="s">
        <v>21527</v>
      </c>
      <c r="C10936" s="3" t="s">
        <v>12178</v>
      </c>
      <c r="D10936" s="2" t="s">
        <v>19160</v>
      </c>
      <c r="E10936" s="3" t="s">
        <v>20624</v>
      </c>
      <c r="F10936" s="67" t="s">
        <v>31585</v>
      </c>
      <c r="G10936" s="67" t="s">
        <v>37359</v>
      </c>
      <c r="I10936" s="3" t="s">
        <v>6300</v>
      </c>
      <c r="J10936" s="3" t="str">
        <f>IF($B10936="SINAPI",IF(ISNUMBER(MATCH(Banco!$C10936,Analitico!$A:$A,0)),INDEX(Analitico!E:E,MATCH(Banco!$C10936,Analitico!$A:$A,0))&amp;"%",""),"")</f>
        <v/>
      </c>
      <c r="K10936" s="3" t="str">
        <f>IF($B10936="SINAPI",IF(ISNUMBER(MATCH(Banco!$C10936,Analitico!$A:$A,0)),INDEX(Analitico!F:F,MATCH(Banco!$C10936,Analitico!$A:$A,0))&amp;"%",""),"")</f>
        <v/>
      </c>
    </row>
    <row r="10937" spans="1:11" ht="22.5" x14ac:dyDescent="0.2">
      <c r="A10937" s="1" t="str">
        <f t="shared" si="172"/>
        <v>SINAPI 96400</v>
      </c>
      <c r="B10937" s="3" t="s">
        <v>21527</v>
      </c>
      <c r="C10937" s="3" t="s">
        <v>12179</v>
      </c>
      <c r="D10937" s="2" t="s">
        <v>19161</v>
      </c>
      <c r="E10937" s="3" t="s">
        <v>20624</v>
      </c>
      <c r="F10937" s="67" t="s">
        <v>40147</v>
      </c>
      <c r="G10937" s="67" t="s">
        <v>36791</v>
      </c>
      <c r="I10937" s="3" t="s">
        <v>6300</v>
      </c>
      <c r="J10937" s="3" t="str">
        <f>IF($B10937="SINAPI",IF(ISNUMBER(MATCH(Banco!$C10937,Analitico!$A:$A,0)),INDEX(Analitico!E:E,MATCH(Banco!$C10937,Analitico!$A:$A,0))&amp;"%",""),"")</f>
        <v/>
      </c>
      <c r="K10937" s="3" t="str">
        <f>IF($B10937="SINAPI",IF(ISNUMBER(MATCH(Banco!$C10937,Analitico!$A:$A,0)),INDEX(Analitico!F:F,MATCH(Banco!$C10937,Analitico!$A:$A,0))&amp;"%",""),"")</f>
        <v/>
      </c>
    </row>
    <row r="10938" spans="1:11" ht="22.5" x14ac:dyDescent="0.2">
      <c r="A10938" s="1" t="str">
        <f t="shared" si="172"/>
        <v>SINAPI 100564</v>
      </c>
      <c r="B10938" s="3" t="s">
        <v>21527</v>
      </c>
      <c r="C10938" s="3" t="s">
        <v>12180</v>
      </c>
      <c r="D10938" s="2" t="s">
        <v>19162</v>
      </c>
      <c r="E10938" s="3" t="s">
        <v>20624</v>
      </c>
      <c r="F10938" s="67" t="s">
        <v>40148</v>
      </c>
      <c r="G10938" s="67" t="s">
        <v>32373</v>
      </c>
      <c r="I10938" s="3" t="s">
        <v>6300</v>
      </c>
      <c r="J10938" s="3" t="str">
        <f>IF($B10938="SINAPI",IF(ISNUMBER(MATCH(Banco!$C10938,Analitico!$A:$A,0)),INDEX(Analitico!E:E,MATCH(Banco!$C10938,Analitico!$A:$A,0))&amp;"%",""),"")</f>
        <v/>
      </c>
      <c r="K10938" s="3" t="str">
        <f>IF($B10938="SINAPI",IF(ISNUMBER(MATCH(Banco!$C10938,Analitico!$A:$A,0)),INDEX(Analitico!F:F,MATCH(Banco!$C10938,Analitico!$A:$A,0))&amp;"%",""),"")</f>
        <v/>
      </c>
    </row>
    <row r="10939" spans="1:11" ht="22.5" x14ac:dyDescent="0.2">
      <c r="A10939" s="1" t="str">
        <f t="shared" si="172"/>
        <v>SINAPI 100565</v>
      </c>
      <c r="B10939" s="3" t="s">
        <v>21527</v>
      </c>
      <c r="C10939" s="3" t="s">
        <v>12181</v>
      </c>
      <c r="D10939" s="2" t="s">
        <v>19163</v>
      </c>
      <c r="E10939" s="3" t="s">
        <v>20624</v>
      </c>
      <c r="F10939" s="67" t="s">
        <v>32185</v>
      </c>
      <c r="G10939" s="67" t="s">
        <v>37360</v>
      </c>
      <c r="I10939" s="3" t="s">
        <v>6300</v>
      </c>
      <c r="J10939" s="3" t="str">
        <f>IF($B10939="SINAPI",IF(ISNUMBER(MATCH(Banco!$C10939,Analitico!$A:$A,0)),INDEX(Analitico!E:E,MATCH(Banco!$C10939,Analitico!$A:$A,0))&amp;"%",""),"")</f>
        <v/>
      </c>
      <c r="K10939" s="3" t="str">
        <f>IF($B10939="SINAPI",IF(ISNUMBER(MATCH(Banco!$C10939,Analitico!$A:$A,0)),INDEX(Analitico!F:F,MATCH(Banco!$C10939,Analitico!$A:$A,0))&amp;"%",""),"")</f>
        <v/>
      </c>
    </row>
    <row r="10940" spans="1:11" ht="33.75" x14ac:dyDescent="0.2">
      <c r="A10940" s="1" t="str">
        <f t="shared" si="172"/>
        <v>SINAPI 100566</v>
      </c>
      <c r="B10940" s="3" t="s">
        <v>21527</v>
      </c>
      <c r="C10940" s="3" t="s">
        <v>12182</v>
      </c>
      <c r="D10940" s="2" t="s">
        <v>19164</v>
      </c>
      <c r="E10940" s="3" t="s">
        <v>20624</v>
      </c>
      <c r="F10940" s="67" t="s">
        <v>5680</v>
      </c>
      <c r="G10940" s="67" t="s">
        <v>37361</v>
      </c>
      <c r="I10940" s="3" t="s">
        <v>6300</v>
      </c>
      <c r="J10940" s="3" t="str">
        <f>IF($B10940="SINAPI",IF(ISNUMBER(MATCH(Banco!$C10940,Analitico!$A:$A,0)),INDEX(Analitico!E:E,MATCH(Banco!$C10940,Analitico!$A:$A,0))&amp;"%",""),"")</f>
        <v/>
      </c>
      <c r="K10940" s="3" t="str">
        <f>IF($B10940="SINAPI",IF(ISNUMBER(MATCH(Banco!$C10940,Analitico!$A:$A,0)),INDEX(Analitico!F:F,MATCH(Banco!$C10940,Analitico!$A:$A,0))&amp;"%",""),"")</f>
        <v/>
      </c>
    </row>
    <row r="10941" spans="1:11" ht="33.75" x14ac:dyDescent="0.2">
      <c r="A10941" s="1" t="str">
        <f t="shared" si="172"/>
        <v>SINAPI 100567</v>
      </c>
      <c r="B10941" s="3" t="s">
        <v>21527</v>
      </c>
      <c r="C10941" s="3" t="s">
        <v>12183</v>
      </c>
      <c r="D10941" s="2" t="s">
        <v>19165</v>
      </c>
      <c r="E10941" s="3" t="s">
        <v>20624</v>
      </c>
      <c r="F10941" s="67" t="s">
        <v>40149</v>
      </c>
      <c r="G10941" s="67" t="s">
        <v>37362</v>
      </c>
      <c r="I10941" s="3" t="s">
        <v>6300</v>
      </c>
      <c r="J10941" s="3" t="str">
        <f>IF($B10941="SINAPI",IF(ISNUMBER(MATCH(Banco!$C10941,Analitico!$A:$A,0)),INDEX(Analitico!E:E,MATCH(Banco!$C10941,Analitico!$A:$A,0))&amp;"%",""),"")</f>
        <v/>
      </c>
      <c r="K10941" s="3" t="str">
        <f>IF($B10941="SINAPI",IF(ISNUMBER(MATCH(Banco!$C10941,Analitico!$A:$A,0)),INDEX(Analitico!F:F,MATCH(Banco!$C10941,Analitico!$A:$A,0))&amp;"%",""),"")</f>
        <v/>
      </c>
    </row>
    <row r="10942" spans="1:11" ht="33.75" x14ac:dyDescent="0.2">
      <c r="A10942" s="1" t="str">
        <f t="shared" si="172"/>
        <v>SINAPI 100568</v>
      </c>
      <c r="B10942" s="3" t="s">
        <v>21527</v>
      </c>
      <c r="C10942" s="3" t="s">
        <v>12184</v>
      </c>
      <c r="D10942" s="2" t="s">
        <v>19166</v>
      </c>
      <c r="E10942" s="3" t="s">
        <v>20624</v>
      </c>
      <c r="F10942" s="67" t="s">
        <v>40150</v>
      </c>
      <c r="G10942" s="67" t="s">
        <v>37363</v>
      </c>
      <c r="I10942" s="3" t="s">
        <v>6300</v>
      </c>
      <c r="J10942" s="3" t="str">
        <f>IF($B10942="SINAPI",IF(ISNUMBER(MATCH(Banco!$C10942,Analitico!$A:$A,0)),INDEX(Analitico!E:E,MATCH(Banco!$C10942,Analitico!$A:$A,0))&amp;"%",""),"")</f>
        <v/>
      </c>
      <c r="K10942" s="3" t="str">
        <f>IF($B10942="SINAPI",IF(ISNUMBER(MATCH(Banco!$C10942,Analitico!$A:$A,0)),INDEX(Analitico!F:F,MATCH(Banco!$C10942,Analitico!$A:$A,0))&amp;"%",""),"")</f>
        <v/>
      </c>
    </row>
    <row r="10943" spans="1:11" ht="33.75" x14ac:dyDescent="0.2">
      <c r="A10943" s="1" t="str">
        <f t="shared" si="172"/>
        <v>SINAPI 100569</v>
      </c>
      <c r="B10943" s="3" t="s">
        <v>21527</v>
      </c>
      <c r="C10943" s="3" t="s">
        <v>12185</v>
      </c>
      <c r="D10943" s="2" t="s">
        <v>19167</v>
      </c>
      <c r="E10943" s="3" t="s">
        <v>20624</v>
      </c>
      <c r="F10943" s="67" t="s">
        <v>40151</v>
      </c>
      <c r="G10943" s="67" t="s">
        <v>37364</v>
      </c>
      <c r="I10943" s="3" t="s">
        <v>6300</v>
      </c>
      <c r="J10943" s="3" t="str">
        <f>IF($B10943="SINAPI",IF(ISNUMBER(MATCH(Banco!$C10943,Analitico!$A:$A,0)),INDEX(Analitico!E:E,MATCH(Banco!$C10943,Analitico!$A:$A,0))&amp;"%",""),"")</f>
        <v/>
      </c>
      <c r="K10943" s="3" t="str">
        <f>IF($B10943="SINAPI",IF(ISNUMBER(MATCH(Banco!$C10943,Analitico!$A:$A,0)),INDEX(Analitico!F:F,MATCH(Banco!$C10943,Analitico!$A:$A,0))&amp;"%",""),"")</f>
        <v/>
      </c>
    </row>
    <row r="10944" spans="1:11" ht="33.75" x14ac:dyDescent="0.2">
      <c r="A10944" s="1" t="str">
        <f t="shared" si="172"/>
        <v>SINAPI 100570</v>
      </c>
      <c r="B10944" s="3" t="s">
        <v>21527</v>
      </c>
      <c r="C10944" s="3" t="s">
        <v>12186</v>
      </c>
      <c r="D10944" s="2" t="s">
        <v>19168</v>
      </c>
      <c r="E10944" s="3" t="s">
        <v>20624</v>
      </c>
      <c r="F10944" s="67" t="s">
        <v>31894</v>
      </c>
      <c r="G10944" s="67" t="s">
        <v>37365</v>
      </c>
      <c r="I10944" s="3" t="s">
        <v>6300</v>
      </c>
      <c r="J10944" s="3" t="str">
        <f>IF($B10944="SINAPI",IF(ISNUMBER(MATCH(Banco!$C10944,Analitico!$A:$A,0)),INDEX(Analitico!E:E,MATCH(Banco!$C10944,Analitico!$A:$A,0))&amp;"%",""),"")</f>
        <v/>
      </c>
      <c r="K10944" s="3" t="str">
        <f>IF($B10944="SINAPI",IF(ISNUMBER(MATCH(Banco!$C10944,Analitico!$A:$A,0)),INDEX(Analitico!F:F,MATCH(Banco!$C10944,Analitico!$A:$A,0))&amp;"%",""),"")</f>
        <v/>
      </c>
    </row>
    <row r="10945" spans="1:11" ht="33.75" x14ac:dyDescent="0.2">
      <c r="A10945" s="1" t="str">
        <f t="shared" si="172"/>
        <v>SINAPI 100571</v>
      </c>
      <c r="B10945" s="3" t="s">
        <v>21527</v>
      </c>
      <c r="C10945" s="3" t="s">
        <v>12187</v>
      </c>
      <c r="D10945" s="2" t="s">
        <v>19169</v>
      </c>
      <c r="E10945" s="3" t="s">
        <v>20624</v>
      </c>
      <c r="F10945" s="67" t="s">
        <v>40152</v>
      </c>
      <c r="G10945" s="67" t="s">
        <v>37366</v>
      </c>
      <c r="I10945" s="3" t="s">
        <v>6300</v>
      </c>
      <c r="J10945" s="3" t="str">
        <f>IF($B10945="SINAPI",IF(ISNUMBER(MATCH(Banco!$C10945,Analitico!$A:$A,0)),INDEX(Analitico!E:E,MATCH(Banco!$C10945,Analitico!$A:$A,0))&amp;"%",""),"")</f>
        <v/>
      </c>
      <c r="K10945" s="3" t="str">
        <f>IF($B10945="SINAPI",IF(ISNUMBER(MATCH(Banco!$C10945,Analitico!$A:$A,0)),INDEX(Analitico!F:F,MATCH(Banco!$C10945,Analitico!$A:$A,0))&amp;"%",""),"")</f>
        <v/>
      </c>
    </row>
    <row r="10946" spans="1:11" ht="22.5" x14ac:dyDescent="0.2">
      <c r="A10946" s="1" t="str">
        <f t="shared" si="172"/>
        <v>SINAPI 100572</v>
      </c>
      <c r="B10946" s="3" t="s">
        <v>21527</v>
      </c>
      <c r="C10946" s="3" t="s">
        <v>12188</v>
      </c>
      <c r="D10946" s="2" t="s">
        <v>19170</v>
      </c>
      <c r="E10946" s="3" t="s">
        <v>20624</v>
      </c>
      <c r="F10946" s="67" t="s">
        <v>40153</v>
      </c>
      <c r="G10946" s="67" t="s">
        <v>37367</v>
      </c>
      <c r="I10946" s="3" t="s">
        <v>6300</v>
      </c>
      <c r="J10946" s="3" t="str">
        <f>IF($B10946="SINAPI",IF(ISNUMBER(MATCH(Banco!$C10946,Analitico!$A:$A,0)),INDEX(Analitico!E:E,MATCH(Banco!$C10946,Analitico!$A:$A,0))&amp;"%",""),"")</f>
        <v/>
      </c>
      <c r="K10946" s="3" t="str">
        <f>IF($B10946="SINAPI",IF(ISNUMBER(MATCH(Banco!$C10946,Analitico!$A:$A,0)),INDEX(Analitico!F:F,MATCH(Banco!$C10946,Analitico!$A:$A,0))&amp;"%",""),"")</f>
        <v/>
      </c>
    </row>
    <row r="10947" spans="1:11" ht="22.5" x14ac:dyDescent="0.2">
      <c r="A10947" s="1" t="str">
        <f t="shared" si="172"/>
        <v>SINAPI 100573</v>
      </c>
      <c r="B10947" s="3" t="s">
        <v>21527</v>
      </c>
      <c r="C10947" s="3" t="s">
        <v>12189</v>
      </c>
      <c r="D10947" s="2" t="s">
        <v>19171</v>
      </c>
      <c r="E10947" s="3" t="s">
        <v>20624</v>
      </c>
      <c r="F10947" s="67" t="s">
        <v>40154</v>
      </c>
      <c r="G10947" s="67" t="s">
        <v>37368</v>
      </c>
      <c r="I10947" s="3" t="s">
        <v>6300</v>
      </c>
      <c r="J10947" s="3" t="str">
        <f>IF($B10947="SINAPI",IF(ISNUMBER(MATCH(Banco!$C10947,Analitico!$A:$A,0)),INDEX(Analitico!E:E,MATCH(Banco!$C10947,Analitico!$A:$A,0))&amp;"%",""),"")</f>
        <v/>
      </c>
      <c r="K10947" s="3" t="str">
        <f>IF($B10947="SINAPI",IF(ISNUMBER(MATCH(Banco!$C10947,Analitico!$A:$A,0)),INDEX(Analitico!F:F,MATCH(Banco!$C10947,Analitico!$A:$A,0))&amp;"%",""),"")</f>
        <v/>
      </c>
    </row>
    <row r="10948" spans="1:11" x14ac:dyDescent="0.2">
      <c r="A10948" s="1" t="str">
        <f t="shared" si="172"/>
        <v>SINAPI 100574</v>
      </c>
      <c r="B10948" s="3" t="s">
        <v>21527</v>
      </c>
      <c r="C10948" s="3" t="s">
        <v>12190</v>
      </c>
      <c r="D10948" s="2" t="s">
        <v>19172</v>
      </c>
      <c r="E10948" s="3" t="s">
        <v>20624</v>
      </c>
      <c r="F10948" s="67" t="s">
        <v>4601</v>
      </c>
      <c r="G10948" s="67" t="s">
        <v>21407</v>
      </c>
      <c r="I10948" s="3" t="s">
        <v>6298</v>
      </c>
      <c r="J10948" s="3" t="str">
        <f>IF($B10948="SINAPI",IF(ISNUMBER(MATCH(Banco!$C10948,Analitico!$A:$A,0)),INDEX(Analitico!E:E,MATCH(Banco!$C10948,Analitico!$A:$A,0))&amp;"%",""),"")</f>
        <v/>
      </c>
      <c r="K10948" s="3" t="str">
        <f>IF($B10948="SINAPI",IF(ISNUMBER(MATCH(Banco!$C10948,Analitico!$A:$A,0)),INDEX(Analitico!F:F,MATCH(Banco!$C10948,Analitico!$A:$A,0))&amp;"%",""),"")</f>
        <v/>
      </c>
    </row>
    <row r="10949" spans="1:11" x14ac:dyDescent="0.2">
      <c r="A10949" s="1" t="str">
        <f t="shared" si="172"/>
        <v>SINAPI 100575</v>
      </c>
      <c r="B10949" s="3" t="s">
        <v>21527</v>
      </c>
      <c r="C10949" s="3" t="s">
        <v>12191</v>
      </c>
      <c r="D10949" s="2" t="s">
        <v>19173</v>
      </c>
      <c r="E10949" s="3" t="s">
        <v>20623</v>
      </c>
      <c r="F10949" s="67" t="s">
        <v>4742</v>
      </c>
      <c r="G10949" s="67" t="s">
        <v>20850</v>
      </c>
      <c r="I10949" s="3" t="s">
        <v>6298</v>
      </c>
      <c r="J10949" s="3" t="str">
        <f>IF($B10949="SINAPI",IF(ISNUMBER(MATCH(Banco!$C10949,Analitico!$A:$A,0)),INDEX(Analitico!E:E,MATCH(Banco!$C10949,Analitico!$A:$A,0))&amp;"%",""),"")</f>
        <v/>
      </c>
      <c r="K10949" s="3" t="str">
        <f>IF($B10949="SINAPI",IF(ISNUMBER(MATCH(Banco!$C10949,Analitico!$A:$A,0)),INDEX(Analitico!F:F,MATCH(Banco!$C10949,Analitico!$A:$A,0))&amp;"%",""),"")</f>
        <v/>
      </c>
    </row>
    <row r="10950" spans="1:11" ht="33.75" x14ac:dyDescent="0.2">
      <c r="A10950" s="1" t="str">
        <f t="shared" si="172"/>
        <v>SINAPI 101767</v>
      </c>
      <c r="B10950" s="3" t="s">
        <v>21527</v>
      </c>
      <c r="C10950" s="3" t="s">
        <v>12192</v>
      </c>
      <c r="D10950" s="2" t="s">
        <v>19174</v>
      </c>
      <c r="E10950" s="3" t="s">
        <v>20624</v>
      </c>
      <c r="F10950" s="67" t="s">
        <v>30168</v>
      </c>
      <c r="G10950" s="67" t="s">
        <v>21738</v>
      </c>
      <c r="I10950" s="3" t="s">
        <v>6300</v>
      </c>
      <c r="J10950" s="3" t="str">
        <f>IF($B10950="SINAPI",IF(ISNUMBER(MATCH(Banco!$C10950,Analitico!$A:$A,0)),INDEX(Analitico!E:E,MATCH(Banco!$C10950,Analitico!$A:$A,0))&amp;"%",""),"")</f>
        <v/>
      </c>
      <c r="K10950" s="3" t="str">
        <f>IF($B10950="SINAPI",IF(ISNUMBER(MATCH(Banco!$C10950,Analitico!$A:$A,0)),INDEX(Analitico!F:F,MATCH(Banco!$C10950,Analitico!$A:$A,0))&amp;"%",""),"")</f>
        <v/>
      </c>
    </row>
    <row r="10951" spans="1:11" ht="33.75" x14ac:dyDescent="0.2">
      <c r="A10951" s="1" t="str">
        <f t="shared" si="172"/>
        <v>SINAPI 101768</v>
      </c>
      <c r="B10951" s="3" t="s">
        <v>21527</v>
      </c>
      <c r="C10951" s="3" t="s">
        <v>12193</v>
      </c>
      <c r="D10951" s="2" t="s">
        <v>19175</v>
      </c>
      <c r="E10951" s="3" t="s">
        <v>20624</v>
      </c>
      <c r="F10951" s="67" t="s">
        <v>21174</v>
      </c>
      <c r="G10951" s="67" t="s">
        <v>32261</v>
      </c>
      <c r="I10951" s="3" t="s">
        <v>6300</v>
      </c>
      <c r="J10951" s="3" t="str">
        <f>IF($B10951="SINAPI",IF(ISNUMBER(MATCH(Banco!$C10951,Analitico!$A:$A,0)),INDEX(Analitico!E:E,MATCH(Banco!$C10951,Analitico!$A:$A,0))&amp;"%",""),"")</f>
        <v/>
      </c>
      <c r="K10951" s="3" t="str">
        <f>IF($B10951="SINAPI",IF(ISNUMBER(MATCH(Banco!$C10951,Analitico!$A:$A,0)),INDEX(Analitico!F:F,MATCH(Banco!$C10951,Analitico!$A:$A,0))&amp;"%",""),"")</f>
        <v/>
      </c>
    </row>
    <row r="10952" spans="1:11" ht="22.5" x14ac:dyDescent="0.2">
      <c r="A10952" s="1" t="str">
        <f t="shared" si="172"/>
        <v>SINAPI 92391</v>
      </c>
      <c r="B10952" s="3" t="s">
        <v>21527</v>
      </c>
      <c r="C10952" s="3" t="s">
        <v>12194</v>
      </c>
      <c r="D10952" s="2" t="s">
        <v>19176</v>
      </c>
      <c r="E10952" s="3" t="s">
        <v>20623</v>
      </c>
      <c r="F10952" s="67" t="s">
        <v>40155</v>
      </c>
      <c r="G10952" s="67" t="s">
        <v>37369</v>
      </c>
      <c r="I10952" s="3" t="s">
        <v>6298</v>
      </c>
      <c r="J10952" s="3" t="str">
        <f>IF($B10952="SINAPI",IF(ISNUMBER(MATCH(Banco!$C10952,Analitico!$A:$A,0)),INDEX(Analitico!E:E,MATCH(Banco!$C10952,Analitico!$A:$A,0))&amp;"%",""),"")</f>
        <v/>
      </c>
      <c r="K10952" s="3" t="str">
        <f>IF($B10952="SINAPI",IF(ISNUMBER(MATCH(Banco!$C10952,Analitico!$A:$A,0)),INDEX(Analitico!F:F,MATCH(Banco!$C10952,Analitico!$A:$A,0))&amp;"%",""),"")</f>
        <v/>
      </c>
    </row>
    <row r="10953" spans="1:11" ht="22.5" x14ac:dyDescent="0.2">
      <c r="A10953" s="1" t="str">
        <f t="shared" si="172"/>
        <v>SINAPI 92392</v>
      </c>
      <c r="B10953" s="3" t="s">
        <v>21527</v>
      </c>
      <c r="C10953" s="3" t="s">
        <v>12195</v>
      </c>
      <c r="D10953" s="2" t="s">
        <v>19177</v>
      </c>
      <c r="E10953" s="3" t="s">
        <v>20623</v>
      </c>
      <c r="F10953" s="67" t="s">
        <v>40156</v>
      </c>
      <c r="G10953" s="67" t="s">
        <v>37370</v>
      </c>
      <c r="I10953" s="3" t="s">
        <v>6298</v>
      </c>
      <c r="J10953" s="3" t="str">
        <f>IF($B10953="SINAPI",IF(ISNUMBER(MATCH(Banco!$C10953,Analitico!$A:$A,0)),INDEX(Analitico!E:E,MATCH(Banco!$C10953,Analitico!$A:$A,0))&amp;"%",""),"")</f>
        <v/>
      </c>
      <c r="K10953" s="3" t="str">
        <f>IF($B10953="SINAPI",IF(ISNUMBER(MATCH(Banco!$C10953,Analitico!$A:$A,0)),INDEX(Analitico!F:F,MATCH(Banco!$C10953,Analitico!$A:$A,0))&amp;"%",""),"")</f>
        <v/>
      </c>
    </row>
    <row r="10954" spans="1:11" ht="22.5" x14ac:dyDescent="0.2">
      <c r="A10954" s="1" t="str">
        <f t="shared" si="172"/>
        <v>SINAPI 92393</v>
      </c>
      <c r="B10954" s="3" t="s">
        <v>21527</v>
      </c>
      <c r="C10954" s="3" t="s">
        <v>12196</v>
      </c>
      <c r="D10954" s="2" t="s">
        <v>19178</v>
      </c>
      <c r="E10954" s="3" t="s">
        <v>20623</v>
      </c>
      <c r="F10954" s="67" t="s">
        <v>39423</v>
      </c>
      <c r="G10954" s="67" t="s">
        <v>31036</v>
      </c>
      <c r="I10954" s="3" t="s">
        <v>6298</v>
      </c>
      <c r="J10954" s="3" t="str">
        <f>IF($B10954="SINAPI",IF(ISNUMBER(MATCH(Banco!$C10954,Analitico!$A:$A,0)),INDEX(Analitico!E:E,MATCH(Banco!$C10954,Analitico!$A:$A,0))&amp;"%",""),"")</f>
        <v/>
      </c>
      <c r="K10954" s="3" t="str">
        <f>IF($B10954="SINAPI",IF(ISNUMBER(MATCH(Banco!$C10954,Analitico!$A:$A,0)),INDEX(Analitico!F:F,MATCH(Banco!$C10954,Analitico!$A:$A,0))&amp;"%",""),"")</f>
        <v/>
      </c>
    </row>
    <row r="10955" spans="1:11" ht="22.5" x14ac:dyDescent="0.2">
      <c r="A10955" s="1" t="str">
        <f t="shared" si="172"/>
        <v>SINAPI 92394</v>
      </c>
      <c r="B10955" s="3" t="s">
        <v>21527</v>
      </c>
      <c r="C10955" s="3" t="s">
        <v>12197</v>
      </c>
      <c r="D10955" s="2" t="s">
        <v>19179</v>
      </c>
      <c r="E10955" s="3" t="s">
        <v>20623</v>
      </c>
      <c r="F10955" s="67" t="s">
        <v>4770</v>
      </c>
      <c r="G10955" s="67" t="s">
        <v>37371</v>
      </c>
      <c r="I10955" s="3" t="s">
        <v>6298</v>
      </c>
      <c r="J10955" s="3" t="str">
        <f>IF($B10955="SINAPI",IF(ISNUMBER(MATCH(Banco!$C10955,Analitico!$A:$A,0)),INDEX(Analitico!E:E,MATCH(Banco!$C10955,Analitico!$A:$A,0))&amp;"%",""),"")</f>
        <v/>
      </c>
      <c r="K10955" s="3" t="str">
        <f>IF($B10955="SINAPI",IF(ISNUMBER(MATCH(Banco!$C10955,Analitico!$A:$A,0)),INDEX(Analitico!F:F,MATCH(Banco!$C10955,Analitico!$A:$A,0))&amp;"%",""),"")</f>
        <v/>
      </c>
    </row>
    <row r="10956" spans="1:11" ht="22.5" x14ac:dyDescent="0.2">
      <c r="A10956" s="1" t="str">
        <f t="shared" si="172"/>
        <v>SINAPI 92395</v>
      </c>
      <c r="B10956" s="3" t="s">
        <v>21527</v>
      </c>
      <c r="C10956" s="3" t="s">
        <v>12198</v>
      </c>
      <c r="D10956" s="2" t="s">
        <v>19180</v>
      </c>
      <c r="E10956" s="3" t="s">
        <v>20623</v>
      </c>
      <c r="F10956" s="67" t="s">
        <v>40157</v>
      </c>
      <c r="G10956" s="67" t="s">
        <v>37372</v>
      </c>
      <c r="I10956" s="3" t="s">
        <v>6298</v>
      </c>
      <c r="J10956" s="3" t="str">
        <f>IF($B10956="SINAPI",IF(ISNUMBER(MATCH(Banco!$C10956,Analitico!$A:$A,0)),INDEX(Analitico!E:E,MATCH(Banco!$C10956,Analitico!$A:$A,0))&amp;"%",""),"")</f>
        <v/>
      </c>
      <c r="K10956" s="3" t="str">
        <f>IF($B10956="SINAPI",IF(ISNUMBER(MATCH(Banco!$C10956,Analitico!$A:$A,0)),INDEX(Analitico!F:F,MATCH(Banco!$C10956,Analitico!$A:$A,0))&amp;"%",""),"")</f>
        <v/>
      </c>
    </row>
    <row r="10957" spans="1:11" ht="22.5" x14ac:dyDescent="0.2">
      <c r="A10957" s="1" t="str">
        <f t="shared" si="172"/>
        <v>SINAPI 92396</v>
      </c>
      <c r="B10957" s="3" t="s">
        <v>21527</v>
      </c>
      <c r="C10957" s="3" t="s">
        <v>12199</v>
      </c>
      <c r="D10957" s="2" t="s">
        <v>19181</v>
      </c>
      <c r="E10957" s="3" t="s">
        <v>20623</v>
      </c>
      <c r="F10957" s="67" t="s">
        <v>40158</v>
      </c>
      <c r="G10957" s="67" t="s">
        <v>37373</v>
      </c>
      <c r="I10957" s="3" t="s">
        <v>6298</v>
      </c>
      <c r="J10957" s="3" t="str">
        <f>IF($B10957="SINAPI",IF(ISNUMBER(MATCH(Banco!$C10957,Analitico!$A:$A,0)),INDEX(Analitico!E:E,MATCH(Banco!$C10957,Analitico!$A:$A,0))&amp;"%",""),"")</f>
        <v/>
      </c>
      <c r="K10957" s="3" t="str">
        <f>IF($B10957="SINAPI",IF(ISNUMBER(MATCH(Banco!$C10957,Analitico!$A:$A,0)),INDEX(Analitico!F:F,MATCH(Banco!$C10957,Analitico!$A:$A,0))&amp;"%",""),"")</f>
        <v/>
      </c>
    </row>
    <row r="10958" spans="1:11" ht="22.5" x14ac:dyDescent="0.2">
      <c r="A10958" s="1" t="str">
        <f t="shared" si="172"/>
        <v>SINAPI 92397</v>
      </c>
      <c r="B10958" s="3" t="s">
        <v>21527</v>
      </c>
      <c r="C10958" s="3" t="s">
        <v>12200</v>
      </c>
      <c r="D10958" s="2" t="s">
        <v>19182</v>
      </c>
      <c r="E10958" s="3" t="s">
        <v>20623</v>
      </c>
      <c r="F10958" s="67" t="s">
        <v>29643</v>
      </c>
      <c r="G10958" s="67" t="s">
        <v>37374</v>
      </c>
      <c r="I10958" s="3" t="s">
        <v>6298</v>
      </c>
      <c r="J10958" s="3" t="str">
        <f>IF($B10958="SINAPI",IF(ISNUMBER(MATCH(Banco!$C10958,Analitico!$A:$A,0)),INDEX(Analitico!E:E,MATCH(Banco!$C10958,Analitico!$A:$A,0))&amp;"%",""),"")</f>
        <v/>
      </c>
      <c r="K10958" s="3" t="str">
        <f>IF($B10958="SINAPI",IF(ISNUMBER(MATCH(Banco!$C10958,Analitico!$A:$A,0)),INDEX(Analitico!F:F,MATCH(Banco!$C10958,Analitico!$A:$A,0))&amp;"%",""),"")</f>
        <v/>
      </c>
    </row>
    <row r="10959" spans="1:11" ht="22.5" x14ac:dyDescent="0.2">
      <c r="A10959" s="1" t="str">
        <f t="shared" si="172"/>
        <v>SINAPI 92398</v>
      </c>
      <c r="B10959" s="3" t="s">
        <v>21527</v>
      </c>
      <c r="C10959" s="3" t="s">
        <v>12201</v>
      </c>
      <c r="D10959" s="2" t="s">
        <v>19183</v>
      </c>
      <c r="E10959" s="3" t="s">
        <v>20623</v>
      </c>
      <c r="F10959" s="67" t="s">
        <v>40159</v>
      </c>
      <c r="G10959" s="67" t="s">
        <v>33152</v>
      </c>
      <c r="I10959" s="3" t="s">
        <v>6298</v>
      </c>
      <c r="J10959" s="3" t="str">
        <f>IF($B10959="SINAPI",IF(ISNUMBER(MATCH(Banco!$C10959,Analitico!$A:$A,0)),INDEX(Analitico!E:E,MATCH(Banco!$C10959,Analitico!$A:$A,0))&amp;"%",""),"")</f>
        <v/>
      </c>
      <c r="K10959" s="3" t="str">
        <f>IF($B10959="SINAPI",IF(ISNUMBER(MATCH(Banco!$C10959,Analitico!$A:$A,0)),INDEX(Analitico!F:F,MATCH(Banco!$C10959,Analitico!$A:$A,0))&amp;"%",""),"")</f>
        <v/>
      </c>
    </row>
    <row r="10960" spans="1:11" ht="22.5" x14ac:dyDescent="0.2">
      <c r="A10960" s="1" t="str">
        <f t="shared" si="172"/>
        <v>SINAPI 92400</v>
      </c>
      <c r="B10960" s="3" t="s">
        <v>21527</v>
      </c>
      <c r="C10960" s="3" t="s">
        <v>12202</v>
      </c>
      <c r="D10960" s="2" t="s">
        <v>19184</v>
      </c>
      <c r="E10960" s="3" t="s">
        <v>20623</v>
      </c>
      <c r="F10960" s="67" t="s">
        <v>40160</v>
      </c>
      <c r="G10960" s="67" t="s">
        <v>37375</v>
      </c>
      <c r="I10960" s="3" t="s">
        <v>6298</v>
      </c>
      <c r="J10960" s="3" t="str">
        <f>IF($B10960="SINAPI",IF(ISNUMBER(MATCH(Banco!$C10960,Analitico!$A:$A,0)),INDEX(Analitico!E:E,MATCH(Banco!$C10960,Analitico!$A:$A,0))&amp;"%",""),"")</f>
        <v/>
      </c>
      <c r="K10960" s="3" t="str">
        <f>IF($B10960="SINAPI",IF(ISNUMBER(MATCH(Banco!$C10960,Analitico!$A:$A,0)),INDEX(Analitico!F:F,MATCH(Banco!$C10960,Analitico!$A:$A,0))&amp;"%",""),"")</f>
        <v/>
      </c>
    </row>
    <row r="10961" spans="1:11" x14ac:dyDescent="0.2">
      <c r="A10961" s="1" t="str">
        <f t="shared" si="172"/>
        <v>SINAPI 92402</v>
      </c>
      <c r="B10961" s="3" t="s">
        <v>21527</v>
      </c>
      <c r="C10961" s="3" t="s">
        <v>12203</v>
      </c>
      <c r="D10961" s="2" t="s">
        <v>19185</v>
      </c>
      <c r="E10961" s="3" t="s">
        <v>20623</v>
      </c>
      <c r="F10961" s="67" t="s">
        <v>40161</v>
      </c>
      <c r="G10961" s="67" t="s">
        <v>37376</v>
      </c>
      <c r="I10961" s="3" t="s">
        <v>6298</v>
      </c>
      <c r="J10961" s="3" t="str">
        <f>IF($B10961="SINAPI",IF(ISNUMBER(MATCH(Banco!$C10961,Analitico!$A:$A,0)),INDEX(Analitico!E:E,MATCH(Banco!$C10961,Analitico!$A:$A,0))&amp;"%",""),"")</f>
        <v/>
      </c>
      <c r="K10961" s="3" t="str">
        <f>IF($B10961="SINAPI",IF(ISNUMBER(MATCH(Banco!$C10961,Analitico!$A:$A,0)),INDEX(Analitico!F:F,MATCH(Banco!$C10961,Analitico!$A:$A,0))&amp;"%",""),"")</f>
        <v/>
      </c>
    </row>
    <row r="10962" spans="1:11" ht="22.5" x14ac:dyDescent="0.2">
      <c r="A10962" s="1" t="str">
        <f t="shared" si="172"/>
        <v>SINAPI 92403</v>
      </c>
      <c r="B10962" s="3" t="s">
        <v>21527</v>
      </c>
      <c r="C10962" s="3" t="s">
        <v>12204</v>
      </c>
      <c r="D10962" s="2" t="s">
        <v>19186</v>
      </c>
      <c r="E10962" s="3" t="s">
        <v>20623</v>
      </c>
      <c r="F10962" s="67" t="s">
        <v>34259</v>
      </c>
      <c r="G10962" s="67" t="s">
        <v>32054</v>
      </c>
      <c r="I10962" s="3" t="s">
        <v>6298</v>
      </c>
      <c r="J10962" s="3" t="str">
        <f>IF($B10962="SINAPI",IF(ISNUMBER(MATCH(Banco!$C10962,Analitico!$A:$A,0)),INDEX(Analitico!E:E,MATCH(Banco!$C10962,Analitico!$A:$A,0))&amp;"%",""),"")</f>
        <v/>
      </c>
      <c r="K10962" s="3" t="str">
        <f>IF($B10962="SINAPI",IF(ISNUMBER(MATCH(Banco!$C10962,Analitico!$A:$A,0)),INDEX(Analitico!F:F,MATCH(Banco!$C10962,Analitico!$A:$A,0))&amp;"%",""),"")</f>
        <v/>
      </c>
    </row>
    <row r="10963" spans="1:11" ht="22.5" x14ac:dyDescent="0.2">
      <c r="A10963" s="1" t="str">
        <f t="shared" si="172"/>
        <v>SINAPI 92404</v>
      </c>
      <c r="B10963" s="3" t="s">
        <v>21527</v>
      </c>
      <c r="C10963" s="3" t="s">
        <v>12205</v>
      </c>
      <c r="D10963" s="2" t="s">
        <v>19187</v>
      </c>
      <c r="E10963" s="3" t="s">
        <v>20623</v>
      </c>
      <c r="F10963" s="67" t="s">
        <v>32191</v>
      </c>
      <c r="G10963" s="67" t="s">
        <v>37377</v>
      </c>
      <c r="I10963" s="3" t="s">
        <v>6298</v>
      </c>
      <c r="J10963" s="3" t="str">
        <f>IF($B10963="SINAPI",IF(ISNUMBER(MATCH(Banco!$C10963,Analitico!$A:$A,0)),INDEX(Analitico!E:E,MATCH(Banco!$C10963,Analitico!$A:$A,0))&amp;"%",""),"")</f>
        <v/>
      </c>
      <c r="K10963" s="3" t="str">
        <f>IF($B10963="SINAPI",IF(ISNUMBER(MATCH(Banco!$C10963,Analitico!$A:$A,0)),INDEX(Analitico!F:F,MATCH(Banco!$C10963,Analitico!$A:$A,0))&amp;"%",""),"")</f>
        <v/>
      </c>
    </row>
    <row r="10964" spans="1:11" ht="22.5" x14ac:dyDescent="0.2">
      <c r="A10964" s="1" t="str">
        <f t="shared" si="172"/>
        <v>SINAPI 92406</v>
      </c>
      <c r="B10964" s="3" t="s">
        <v>21527</v>
      </c>
      <c r="C10964" s="3" t="s">
        <v>12206</v>
      </c>
      <c r="D10964" s="2" t="s">
        <v>19188</v>
      </c>
      <c r="E10964" s="3" t="s">
        <v>20623</v>
      </c>
      <c r="F10964" s="67" t="s">
        <v>40162</v>
      </c>
      <c r="G10964" s="67" t="s">
        <v>31924</v>
      </c>
      <c r="I10964" s="3" t="s">
        <v>6298</v>
      </c>
      <c r="J10964" s="3" t="str">
        <f>IF($B10964="SINAPI",IF(ISNUMBER(MATCH(Banco!$C10964,Analitico!$A:$A,0)),INDEX(Analitico!E:E,MATCH(Banco!$C10964,Analitico!$A:$A,0))&amp;"%",""),"")</f>
        <v/>
      </c>
      <c r="K10964" s="3" t="str">
        <f>IF($B10964="SINAPI",IF(ISNUMBER(MATCH(Banco!$C10964,Analitico!$A:$A,0)),INDEX(Analitico!F:F,MATCH(Banco!$C10964,Analitico!$A:$A,0))&amp;"%",""),"")</f>
        <v/>
      </c>
    </row>
    <row r="10965" spans="1:11" ht="22.5" x14ac:dyDescent="0.2">
      <c r="A10965" s="1" t="str">
        <f t="shared" si="172"/>
        <v>SINAPI 93679</v>
      </c>
      <c r="B10965" s="3" t="s">
        <v>21527</v>
      </c>
      <c r="C10965" s="3" t="s">
        <v>12207</v>
      </c>
      <c r="D10965" s="2" t="s">
        <v>19189</v>
      </c>
      <c r="E10965" s="3" t="s">
        <v>20623</v>
      </c>
      <c r="F10965" s="67" t="s">
        <v>30789</v>
      </c>
      <c r="G10965" s="67" t="s">
        <v>37378</v>
      </c>
      <c r="I10965" s="3" t="s">
        <v>6298</v>
      </c>
      <c r="J10965" s="3" t="str">
        <f>IF($B10965="SINAPI",IF(ISNUMBER(MATCH(Banco!$C10965,Analitico!$A:$A,0)),INDEX(Analitico!E:E,MATCH(Banco!$C10965,Analitico!$A:$A,0))&amp;"%",""),"")</f>
        <v/>
      </c>
      <c r="K10965" s="3" t="str">
        <f>IF($B10965="SINAPI",IF(ISNUMBER(MATCH(Banco!$C10965,Analitico!$A:$A,0)),INDEX(Analitico!F:F,MATCH(Banco!$C10965,Analitico!$A:$A,0))&amp;"%",""),"")</f>
        <v/>
      </c>
    </row>
    <row r="10966" spans="1:11" ht="22.5" x14ac:dyDescent="0.2">
      <c r="A10966" s="1" t="str">
        <f t="shared" si="172"/>
        <v>SINAPI 93680</v>
      </c>
      <c r="B10966" s="3" t="s">
        <v>21527</v>
      </c>
      <c r="C10966" s="3" t="s">
        <v>12208</v>
      </c>
      <c r="D10966" s="2" t="s">
        <v>19190</v>
      </c>
      <c r="E10966" s="3" t="s">
        <v>20623</v>
      </c>
      <c r="F10966" s="67" t="s">
        <v>34969</v>
      </c>
      <c r="G10966" s="67" t="s">
        <v>29635</v>
      </c>
      <c r="I10966" s="3" t="s">
        <v>6298</v>
      </c>
      <c r="J10966" s="3" t="str">
        <f>IF($B10966="SINAPI",IF(ISNUMBER(MATCH(Banco!$C10966,Analitico!$A:$A,0)),INDEX(Analitico!E:E,MATCH(Banco!$C10966,Analitico!$A:$A,0))&amp;"%",""),"")</f>
        <v/>
      </c>
      <c r="K10966" s="3" t="str">
        <f>IF($B10966="SINAPI",IF(ISNUMBER(MATCH(Banco!$C10966,Analitico!$A:$A,0)),INDEX(Analitico!F:F,MATCH(Banco!$C10966,Analitico!$A:$A,0))&amp;"%",""),"")</f>
        <v/>
      </c>
    </row>
    <row r="10967" spans="1:11" ht="22.5" x14ac:dyDescent="0.2">
      <c r="A10967" s="1" t="str">
        <f t="shared" si="172"/>
        <v>SINAPI 93681</v>
      </c>
      <c r="B10967" s="3" t="s">
        <v>21527</v>
      </c>
      <c r="C10967" s="3" t="s">
        <v>12209</v>
      </c>
      <c r="D10967" s="2" t="s">
        <v>19191</v>
      </c>
      <c r="E10967" s="3" t="s">
        <v>20623</v>
      </c>
      <c r="F10967" s="67" t="s">
        <v>40163</v>
      </c>
      <c r="G10967" s="67" t="s">
        <v>37379</v>
      </c>
      <c r="I10967" s="3" t="s">
        <v>6298</v>
      </c>
      <c r="J10967" s="3" t="str">
        <f>IF($B10967="SINAPI",IF(ISNUMBER(MATCH(Banco!$C10967,Analitico!$A:$A,0)),INDEX(Analitico!E:E,MATCH(Banco!$C10967,Analitico!$A:$A,0))&amp;"%",""),"")</f>
        <v/>
      </c>
      <c r="K10967" s="3" t="str">
        <f>IF($B10967="SINAPI",IF(ISNUMBER(MATCH(Banco!$C10967,Analitico!$A:$A,0)),INDEX(Analitico!F:F,MATCH(Banco!$C10967,Analitico!$A:$A,0))&amp;"%",""),"")</f>
        <v/>
      </c>
    </row>
    <row r="10968" spans="1:11" x14ac:dyDescent="0.2">
      <c r="A10968" s="1" t="str">
        <f t="shared" si="172"/>
        <v>SINAPI 97104</v>
      </c>
      <c r="B10968" s="3" t="s">
        <v>21527</v>
      </c>
      <c r="C10968" s="3" t="s">
        <v>12210</v>
      </c>
      <c r="D10968" s="2" t="s">
        <v>19192</v>
      </c>
      <c r="E10968" s="3" t="s">
        <v>20623</v>
      </c>
      <c r="F10968" s="67" t="s">
        <v>6076</v>
      </c>
      <c r="G10968" s="67" t="s">
        <v>37380</v>
      </c>
      <c r="I10968" s="3" t="s">
        <v>6300</v>
      </c>
      <c r="J10968" s="3" t="str">
        <f>IF($B10968="SINAPI",IF(ISNUMBER(MATCH(Banco!$C10968,Analitico!$A:$A,0)),INDEX(Analitico!E:E,MATCH(Banco!$C10968,Analitico!$A:$A,0))&amp;"%",""),"")</f>
        <v/>
      </c>
      <c r="K10968" s="3" t="str">
        <f>IF($B10968="SINAPI",IF(ISNUMBER(MATCH(Banco!$C10968,Analitico!$A:$A,0)),INDEX(Analitico!F:F,MATCH(Banco!$C10968,Analitico!$A:$A,0))&amp;"%",""),"")</f>
        <v/>
      </c>
    </row>
    <row r="10969" spans="1:11" x14ac:dyDescent="0.2">
      <c r="A10969" s="1" t="str">
        <f t="shared" si="172"/>
        <v>SINAPI 97105</v>
      </c>
      <c r="B10969" s="3" t="s">
        <v>21527</v>
      </c>
      <c r="C10969" s="3" t="s">
        <v>12211</v>
      </c>
      <c r="D10969" s="2" t="s">
        <v>19193</v>
      </c>
      <c r="E10969" s="3" t="s">
        <v>20623</v>
      </c>
      <c r="F10969" s="67" t="s">
        <v>32342</v>
      </c>
      <c r="G10969" s="67" t="s">
        <v>37381</v>
      </c>
      <c r="I10969" s="3" t="s">
        <v>6300</v>
      </c>
      <c r="J10969" s="3" t="str">
        <f>IF($B10969="SINAPI",IF(ISNUMBER(MATCH(Banco!$C10969,Analitico!$A:$A,0)),INDEX(Analitico!E:E,MATCH(Banco!$C10969,Analitico!$A:$A,0))&amp;"%",""),"")</f>
        <v/>
      </c>
      <c r="K10969" s="3" t="str">
        <f>IF($B10969="SINAPI",IF(ISNUMBER(MATCH(Banco!$C10969,Analitico!$A:$A,0)),INDEX(Analitico!F:F,MATCH(Banco!$C10969,Analitico!$A:$A,0))&amp;"%",""),"")</f>
        <v/>
      </c>
    </row>
    <row r="10970" spans="1:11" x14ac:dyDescent="0.2">
      <c r="A10970" s="1" t="str">
        <f t="shared" si="172"/>
        <v>SINAPI 97106</v>
      </c>
      <c r="B10970" s="3" t="s">
        <v>21527</v>
      </c>
      <c r="C10970" s="3" t="s">
        <v>12212</v>
      </c>
      <c r="D10970" s="2" t="s">
        <v>19194</v>
      </c>
      <c r="E10970" s="3" t="s">
        <v>20623</v>
      </c>
      <c r="F10970" s="67" t="s">
        <v>40164</v>
      </c>
      <c r="G10970" s="67" t="s">
        <v>37382</v>
      </c>
      <c r="I10970" s="3" t="s">
        <v>6300</v>
      </c>
      <c r="J10970" s="3" t="str">
        <f>IF($B10970="SINAPI",IF(ISNUMBER(MATCH(Banco!$C10970,Analitico!$A:$A,0)),INDEX(Analitico!E:E,MATCH(Banco!$C10970,Analitico!$A:$A,0))&amp;"%",""),"")</f>
        <v/>
      </c>
      <c r="K10970" s="3" t="str">
        <f>IF($B10970="SINAPI",IF(ISNUMBER(MATCH(Banco!$C10970,Analitico!$A:$A,0)),INDEX(Analitico!F:F,MATCH(Banco!$C10970,Analitico!$A:$A,0))&amp;"%",""),"")</f>
        <v/>
      </c>
    </row>
    <row r="10971" spans="1:11" x14ac:dyDescent="0.2">
      <c r="A10971" s="1" t="str">
        <f t="shared" si="172"/>
        <v>SINAPI 97107</v>
      </c>
      <c r="B10971" s="3" t="s">
        <v>21527</v>
      </c>
      <c r="C10971" s="3" t="s">
        <v>12213</v>
      </c>
      <c r="D10971" s="2" t="s">
        <v>19195</v>
      </c>
      <c r="E10971" s="3" t="s">
        <v>20623</v>
      </c>
      <c r="F10971" s="67" t="s">
        <v>35778</v>
      </c>
      <c r="G10971" s="67" t="s">
        <v>37383</v>
      </c>
      <c r="I10971" s="3" t="s">
        <v>6300</v>
      </c>
      <c r="J10971" s="3" t="str">
        <f>IF($B10971="SINAPI",IF(ISNUMBER(MATCH(Banco!$C10971,Analitico!$A:$A,0)),INDEX(Analitico!E:E,MATCH(Banco!$C10971,Analitico!$A:$A,0))&amp;"%",""),"")</f>
        <v/>
      </c>
      <c r="K10971" s="3" t="str">
        <f>IF($B10971="SINAPI",IF(ISNUMBER(MATCH(Banco!$C10971,Analitico!$A:$A,0)),INDEX(Analitico!F:F,MATCH(Banco!$C10971,Analitico!$A:$A,0))&amp;"%",""),"")</f>
        <v/>
      </c>
    </row>
    <row r="10972" spans="1:11" x14ac:dyDescent="0.2">
      <c r="A10972" s="1" t="str">
        <f t="shared" si="172"/>
        <v>SINAPI 97108</v>
      </c>
      <c r="B10972" s="3" t="s">
        <v>21527</v>
      </c>
      <c r="C10972" s="3" t="s">
        <v>12214</v>
      </c>
      <c r="D10972" s="2" t="s">
        <v>19196</v>
      </c>
      <c r="E10972" s="3" t="s">
        <v>20623</v>
      </c>
      <c r="F10972" s="67" t="s">
        <v>40165</v>
      </c>
      <c r="G10972" s="67" t="s">
        <v>30967</v>
      </c>
      <c r="I10972" s="3" t="s">
        <v>6300</v>
      </c>
      <c r="J10972" s="3" t="str">
        <f>IF($B10972="SINAPI",IF(ISNUMBER(MATCH(Banco!$C10972,Analitico!$A:$A,0)),INDEX(Analitico!E:E,MATCH(Banco!$C10972,Analitico!$A:$A,0))&amp;"%",""),"")</f>
        <v/>
      </c>
      <c r="K10972" s="3" t="str">
        <f>IF($B10972="SINAPI",IF(ISNUMBER(MATCH(Banco!$C10972,Analitico!$A:$A,0)),INDEX(Analitico!F:F,MATCH(Banco!$C10972,Analitico!$A:$A,0))&amp;"%",""),"")</f>
        <v/>
      </c>
    </row>
    <row r="10973" spans="1:11" x14ac:dyDescent="0.2">
      <c r="A10973" s="1" t="str">
        <f t="shared" si="172"/>
        <v>SINAPI 97109</v>
      </c>
      <c r="B10973" s="3" t="s">
        <v>21527</v>
      </c>
      <c r="C10973" s="3" t="s">
        <v>12215</v>
      </c>
      <c r="D10973" s="2" t="s">
        <v>19197</v>
      </c>
      <c r="E10973" s="3" t="s">
        <v>20623</v>
      </c>
      <c r="F10973" s="67" t="s">
        <v>40166</v>
      </c>
      <c r="G10973" s="67" t="s">
        <v>37384</v>
      </c>
      <c r="I10973" s="3" t="s">
        <v>6300</v>
      </c>
      <c r="J10973" s="3" t="str">
        <f>IF($B10973="SINAPI",IF(ISNUMBER(MATCH(Banco!$C10973,Analitico!$A:$A,0)),INDEX(Analitico!E:E,MATCH(Banco!$C10973,Analitico!$A:$A,0))&amp;"%",""),"")</f>
        <v/>
      </c>
      <c r="K10973" s="3" t="str">
        <f>IF($B10973="SINAPI",IF(ISNUMBER(MATCH(Banco!$C10973,Analitico!$A:$A,0)),INDEX(Analitico!F:F,MATCH(Banco!$C10973,Analitico!$A:$A,0))&amp;"%",""),"")</f>
        <v/>
      </c>
    </row>
    <row r="10974" spans="1:11" x14ac:dyDescent="0.2">
      <c r="A10974" s="1" t="str">
        <f t="shared" si="172"/>
        <v>SINAPI 97111</v>
      </c>
      <c r="B10974" s="3" t="s">
        <v>21527</v>
      </c>
      <c r="C10974" s="3" t="s">
        <v>12216</v>
      </c>
      <c r="D10974" s="2" t="s">
        <v>19198</v>
      </c>
      <c r="E10974" s="3" t="s">
        <v>20623</v>
      </c>
      <c r="F10974" s="67" t="s">
        <v>40167</v>
      </c>
      <c r="G10974" s="67" t="s">
        <v>37385</v>
      </c>
      <c r="I10974" s="3" t="s">
        <v>6300</v>
      </c>
      <c r="J10974" s="3" t="str">
        <f>IF($B10974="SINAPI",IF(ISNUMBER(MATCH(Banco!$C10974,Analitico!$A:$A,0)),INDEX(Analitico!E:E,MATCH(Banco!$C10974,Analitico!$A:$A,0))&amp;"%",""),"")</f>
        <v/>
      </c>
      <c r="K10974" s="3" t="str">
        <f>IF($B10974="SINAPI",IF(ISNUMBER(MATCH(Banco!$C10974,Analitico!$A:$A,0)),INDEX(Analitico!F:F,MATCH(Banco!$C10974,Analitico!$A:$A,0))&amp;"%",""),"")</f>
        <v/>
      </c>
    </row>
    <row r="10975" spans="1:11" x14ac:dyDescent="0.2">
      <c r="A10975" s="1" t="str">
        <f t="shared" si="172"/>
        <v>SINAPI 97112</v>
      </c>
      <c r="B10975" s="3" t="s">
        <v>21527</v>
      </c>
      <c r="C10975" s="3" t="s">
        <v>12217</v>
      </c>
      <c r="D10975" s="2" t="s">
        <v>19199</v>
      </c>
      <c r="E10975" s="3" t="s">
        <v>20623</v>
      </c>
      <c r="F10975" s="67" t="s">
        <v>40168</v>
      </c>
      <c r="G10975" s="67" t="s">
        <v>37386</v>
      </c>
      <c r="I10975" s="3" t="s">
        <v>6300</v>
      </c>
      <c r="J10975" s="3" t="str">
        <f>IF($B10975="SINAPI",IF(ISNUMBER(MATCH(Banco!$C10975,Analitico!$A:$A,0)),INDEX(Analitico!E:E,MATCH(Banco!$C10975,Analitico!$A:$A,0))&amp;"%",""),"")</f>
        <v/>
      </c>
      <c r="K10975" s="3" t="str">
        <f>IF($B10975="SINAPI",IF(ISNUMBER(MATCH(Banco!$C10975,Analitico!$A:$A,0)),INDEX(Analitico!F:F,MATCH(Banco!$C10975,Analitico!$A:$A,0))&amp;"%",""),"")</f>
        <v/>
      </c>
    </row>
    <row r="10976" spans="1:11" x14ac:dyDescent="0.2">
      <c r="A10976" s="1" t="str">
        <f t="shared" si="172"/>
        <v>SINAPI 97113</v>
      </c>
      <c r="B10976" s="3" t="s">
        <v>21527</v>
      </c>
      <c r="C10976" s="3" t="s">
        <v>12218</v>
      </c>
      <c r="D10976" s="2" t="s">
        <v>19200</v>
      </c>
      <c r="E10976" s="3" t="s">
        <v>20623</v>
      </c>
      <c r="F10976" s="67" t="s">
        <v>5550</v>
      </c>
      <c r="G10976" s="67" t="s">
        <v>5158</v>
      </c>
      <c r="I10976" s="3" t="s">
        <v>6298</v>
      </c>
      <c r="J10976" s="3" t="str">
        <f>IF($B10976="SINAPI",IF(ISNUMBER(MATCH(Banco!$C10976,Analitico!$A:$A,0)),INDEX(Analitico!E:E,MATCH(Banco!$C10976,Analitico!$A:$A,0))&amp;"%",""),"")</f>
        <v/>
      </c>
      <c r="K10976" s="3" t="str">
        <f>IF($B10976="SINAPI",IF(ISNUMBER(MATCH(Banco!$C10976,Analitico!$A:$A,0)),INDEX(Analitico!F:F,MATCH(Banco!$C10976,Analitico!$A:$A,0))&amp;"%",""),"")</f>
        <v/>
      </c>
    </row>
    <row r="10977" spans="1:11" x14ac:dyDescent="0.2">
      <c r="A10977" s="1" t="str">
        <f t="shared" si="172"/>
        <v>SINAPI 97114</v>
      </c>
      <c r="B10977" s="3" t="s">
        <v>21527</v>
      </c>
      <c r="C10977" s="3" t="s">
        <v>12219</v>
      </c>
      <c r="D10977" s="2" t="s">
        <v>19201</v>
      </c>
      <c r="E10977" s="3" t="s">
        <v>20621</v>
      </c>
      <c r="F10977" s="67" t="s">
        <v>20710</v>
      </c>
      <c r="G10977" s="67" t="s">
        <v>20753</v>
      </c>
      <c r="I10977" s="3" t="s">
        <v>6298</v>
      </c>
      <c r="J10977" s="3" t="str">
        <f>IF($B10977="SINAPI",IF(ISNUMBER(MATCH(Banco!$C10977,Analitico!$A:$A,0)),INDEX(Analitico!E:E,MATCH(Banco!$C10977,Analitico!$A:$A,0))&amp;"%",""),"")</f>
        <v/>
      </c>
      <c r="K10977" s="3" t="str">
        <f>IF($B10977="SINAPI",IF(ISNUMBER(MATCH(Banco!$C10977,Analitico!$A:$A,0)),INDEX(Analitico!F:F,MATCH(Banco!$C10977,Analitico!$A:$A,0))&amp;"%",""),"")</f>
        <v/>
      </c>
    </row>
    <row r="10978" spans="1:11" x14ac:dyDescent="0.2">
      <c r="A10978" s="1" t="str">
        <f t="shared" si="172"/>
        <v>SINAPI 97115</v>
      </c>
      <c r="B10978" s="3" t="s">
        <v>21527</v>
      </c>
      <c r="C10978" s="3" t="s">
        <v>12220</v>
      </c>
      <c r="D10978" s="2" t="s">
        <v>19202</v>
      </c>
      <c r="E10978" s="3" t="s">
        <v>20628</v>
      </c>
      <c r="F10978" s="67" t="s">
        <v>35125</v>
      </c>
      <c r="G10978" s="67" t="s">
        <v>37387</v>
      </c>
      <c r="I10978" s="3" t="s">
        <v>6298</v>
      </c>
      <c r="J10978" s="3" t="str">
        <f>IF($B10978="SINAPI",IF(ISNUMBER(MATCH(Banco!$C10978,Analitico!$A:$A,0)),INDEX(Analitico!E:E,MATCH(Banco!$C10978,Analitico!$A:$A,0))&amp;"%",""),"")</f>
        <v/>
      </c>
      <c r="K10978" s="3" t="str">
        <f>IF($B10978="SINAPI",IF(ISNUMBER(MATCH(Banco!$C10978,Analitico!$A:$A,0)),INDEX(Analitico!F:F,MATCH(Banco!$C10978,Analitico!$A:$A,0))&amp;"%",""),"")</f>
        <v/>
      </c>
    </row>
    <row r="10979" spans="1:11" ht="22.5" x14ac:dyDescent="0.2">
      <c r="A10979" s="1" t="str">
        <f t="shared" ref="A10979:A11042" si="173">CONCATENAR</f>
        <v>SINAPI 97116</v>
      </c>
      <c r="B10979" s="3" t="s">
        <v>21527</v>
      </c>
      <c r="C10979" s="3" t="s">
        <v>12221</v>
      </c>
      <c r="D10979" s="2" t="s">
        <v>19203</v>
      </c>
      <c r="E10979" s="3" t="s">
        <v>20628</v>
      </c>
      <c r="F10979" s="67" t="s">
        <v>5603</v>
      </c>
      <c r="G10979" s="67" t="s">
        <v>21920</v>
      </c>
      <c r="I10979" s="3" t="s">
        <v>6298</v>
      </c>
      <c r="J10979" s="3" t="str">
        <f>IF($B10979="SINAPI",IF(ISNUMBER(MATCH(Banco!$C10979,Analitico!$A:$A,0)),INDEX(Analitico!E:E,MATCH(Banco!$C10979,Analitico!$A:$A,0))&amp;"%",""),"")</f>
        <v/>
      </c>
      <c r="K10979" s="3" t="str">
        <f>IF($B10979="SINAPI",IF(ISNUMBER(MATCH(Banco!$C10979,Analitico!$A:$A,0)),INDEX(Analitico!F:F,MATCH(Banco!$C10979,Analitico!$A:$A,0))&amp;"%",""),"")</f>
        <v/>
      </c>
    </row>
    <row r="10980" spans="1:11" ht="22.5" x14ac:dyDescent="0.2">
      <c r="A10980" s="1" t="str">
        <f t="shared" si="173"/>
        <v>SINAPI 97117</v>
      </c>
      <c r="B10980" s="3" t="s">
        <v>21527</v>
      </c>
      <c r="C10980" s="3" t="s">
        <v>12222</v>
      </c>
      <c r="D10980" s="2" t="s">
        <v>19204</v>
      </c>
      <c r="E10980" s="3" t="s">
        <v>20628</v>
      </c>
      <c r="F10980" s="67" t="s">
        <v>6334</v>
      </c>
      <c r="G10980" s="67" t="s">
        <v>5464</v>
      </c>
      <c r="I10980" s="3" t="s">
        <v>6298</v>
      </c>
      <c r="J10980" s="3" t="str">
        <f>IF($B10980="SINAPI",IF(ISNUMBER(MATCH(Banco!$C10980,Analitico!$A:$A,0)),INDEX(Analitico!E:E,MATCH(Banco!$C10980,Analitico!$A:$A,0))&amp;"%",""),"")</f>
        <v/>
      </c>
      <c r="K10980" s="3" t="str">
        <f>IF($B10980="SINAPI",IF(ISNUMBER(MATCH(Banco!$C10980,Analitico!$A:$A,0)),INDEX(Analitico!F:F,MATCH(Banco!$C10980,Analitico!$A:$A,0))&amp;"%",""),"")</f>
        <v/>
      </c>
    </row>
    <row r="10981" spans="1:11" ht="22.5" x14ac:dyDescent="0.2">
      <c r="A10981" s="1" t="str">
        <f t="shared" si="173"/>
        <v>SINAPI 97118</v>
      </c>
      <c r="B10981" s="3" t="s">
        <v>21527</v>
      </c>
      <c r="C10981" s="3" t="s">
        <v>12223</v>
      </c>
      <c r="D10981" s="2" t="s">
        <v>19205</v>
      </c>
      <c r="E10981" s="3" t="s">
        <v>20628</v>
      </c>
      <c r="F10981" s="67" t="s">
        <v>5016</v>
      </c>
      <c r="G10981" s="67" t="s">
        <v>6228</v>
      </c>
      <c r="I10981" s="3" t="s">
        <v>6298</v>
      </c>
      <c r="J10981" s="3" t="str">
        <f>IF($B10981="SINAPI",IF(ISNUMBER(MATCH(Banco!$C10981,Analitico!$A:$A,0)),INDEX(Analitico!E:E,MATCH(Banco!$C10981,Analitico!$A:$A,0))&amp;"%",""),"")</f>
        <v/>
      </c>
      <c r="K10981" s="3" t="str">
        <f>IF($B10981="SINAPI",IF(ISNUMBER(MATCH(Banco!$C10981,Analitico!$A:$A,0)),INDEX(Analitico!F:F,MATCH(Banco!$C10981,Analitico!$A:$A,0))&amp;"%",""),"")</f>
        <v/>
      </c>
    </row>
    <row r="10982" spans="1:11" ht="22.5" x14ac:dyDescent="0.2">
      <c r="A10982" s="1" t="str">
        <f t="shared" si="173"/>
        <v>SINAPI 97119</v>
      </c>
      <c r="B10982" s="3" t="s">
        <v>21527</v>
      </c>
      <c r="C10982" s="3" t="s">
        <v>12224</v>
      </c>
      <c r="D10982" s="2" t="s">
        <v>19206</v>
      </c>
      <c r="E10982" s="3" t="s">
        <v>20628</v>
      </c>
      <c r="F10982" s="67" t="s">
        <v>31646</v>
      </c>
      <c r="G10982" s="67" t="s">
        <v>31914</v>
      </c>
      <c r="I10982" s="3" t="s">
        <v>6298</v>
      </c>
      <c r="J10982" s="3" t="str">
        <f>IF($B10982="SINAPI",IF(ISNUMBER(MATCH(Banco!$C10982,Analitico!$A:$A,0)),INDEX(Analitico!E:E,MATCH(Banco!$C10982,Analitico!$A:$A,0))&amp;"%",""),"")</f>
        <v/>
      </c>
      <c r="K10982" s="3" t="str">
        <f>IF($B10982="SINAPI",IF(ISNUMBER(MATCH(Banco!$C10982,Analitico!$A:$A,0)),INDEX(Analitico!F:F,MATCH(Banco!$C10982,Analitico!$A:$A,0))&amp;"%",""),"")</f>
        <v/>
      </c>
    </row>
    <row r="10983" spans="1:11" ht="22.5" x14ac:dyDescent="0.2">
      <c r="A10983" s="1" t="str">
        <f t="shared" si="173"/>
        <v>SINAPI 97120</v>
      </c>
      <c r="B10983" s="3" t="s">
        <v>21527</v>
      </c>
      <c r="C10983" s="3" t="s">
        <v>12225</v>
      </c>
      <c r="D10983" s="2" t="s">
        <v>19207</v>
      </c>
      <c r="E10983" s="3" t="s">
        <v>20628</v>
      </c>
      <c r="F10983" s="67" t="s">
        <v>5595</v>
      </c>
      <c r="G10983" s="67" t="s">
        <v>21116</v>
      </c>
      <c r="I10983" s="3" t="s">
        <v>6298</v>
      </c>
      <c r="J10983" s="3" t="str">
        <f>IF($B10983="SINAPI",IF(ISNUMBER(MATCH(Banco!$C10983,Analitico!$A:$A,0)),INDEX(Analitico!E:E,MATCH(Banco!$C10983,Analitico!$A:$A,0))&amp;"%",""),"")</f>
        <v/>
      </c>
      <c r="K10983" s="3" t="str">
        <f>IF($B10983="SINAPI",IF(ISNUMBER(MATCH(Banco!$C10983,Analitico!$A:$A,0)),INDEX(Analitico!F:F,MATCH(Banco!$C10983,Analitico!$A:$A,0))&amp;"%",""),"")</f>
        <v/>
      </c>
    </row>
    <row r="10984" spans="1:11" x14ac:dyDescent="0.2">
      <c r="A10984" s="1" t="str">
        <f t="shared" si="173"/>
        <v>SINAPI 101167</v>
      </c>
      <c r="B10984" s="3" t="s">
        <v>21527</v>
      </c>
      <c r="C10984" s="3" t="s">
        <v>12226</v>
      </c>
      <c r="D10984" s="2" t="s">
        <v>19208</v>
      </c>
      <c r="E10984" s="3" t="s">
        <v>20623</v>
      </c>
      <c r="F10984" s="67" t="s">
        <v>40169</v>
      </c>
      <c r="G10984" s="67" t="s">
        <v>37388</v>
      </c>
      <c r="I10984" s="3" t="s">
        <v>6300</v>
      </c>
      <c r="J10984" s="3" t="str">
        <f>IF($B10984="SINAPI",IF(ISNUMBER(MATCH(Banco!$C10984,Analitico!$A:$A,0)),INDEX(Analitico!E:E,MATCH(Banco!$C10984,Analitico!$A:$A,0))&amp;"%",""),"")</f>
        <v/>
      </c>
      <c r="K10984" s="3" t="str">
        <f>IF($B10984="SINAPI",IF(ISNUMBER(MATCH(Banco!$C10984,Analitico!$A:$A,0)),INDEX(Analitico!F:F,MATCH(Banco!$C10984,Analitico!$A:$A,0))&amp;"%",""),"")</f>
        <v/>
      </c>
    </row>
    <row r="10985" spans="1:11" ht="22.5" x14ac:dyDescent="0.2">
      <c r="A10985" s="1" t="str">
        <f t="shared" si="173"/>
        <v>SINAPI 101169</v>
      </c>
      <c r="B10985" s="3" t="s">
        <v>21527</v>
      </c>
      <c r="C10985" s="3" t="s">
        <v>12227</v>
      </c>
      <c r="D10985" s="2" t="s">
        <v>19209</v>
      </c>
      <c r="E10985" s="3" t="s">
        <v>20623</v>
      </c>
      <c r="F10985" s="67" t="s">
        <v>40170</v>
      </c>
      <c r="G10985" s="67" t="s">
        <v>35337</v>
      </c>
      <c r="I10985" s="3" t="s">
        <v>6300</v>
      </c>
      <c r="J10985" s="3" t="str">
        <f>IF($B10985="SINAPI",IF(ISNUMBER(MATCH(Banco!$C10985,Analitico!$A:$A,0)),INDEX(Analitico!E:E,MATCH(Banco!$C10985,Analitico!$A:$A,0))&amp;"%",""),"")</f>
        <v/>
      </c>
      <c r="K10985" s="3" t="str">
        <f>IF($B10985="SINAPI",IF(ISNUMBER(MATCH(Banco!$C10985,Analitico!$A:$A,0)),INDEX(Analitico!F:F,MATCH(Banco!$C10985,Analitico!$A:$A,0))&amp;"%",""),"")</f>
        <v/>
      </c>
    </row>
    <row r="10986" spans="1:11" x14ac:dyDescent="0.2">
      <c r="A10986" s="1" t="str">
        <f t="shared" si="173"/>
        <v>SINAPI 101170</v>
      </c>
      <c r="B10986" s="3" t="s">
        <v>21527</v>
      </c>
      <c r="C10986" s="3" t="s">
        <v>12228</v>
      </c>
      <c r="D10986" s="2" t="s">
        <v>19210</v>
      </c>
      <c r="E10986" s="3" t="s">
        <v>20623</v>
      </c>
      <c r="F10986" s="67" t="s">
        <v>40171</v>
      </c>
      <c r="G10986" s="67" t="s">
        <v>31542</v>
      </c>
      <c r="I10986" s="3" t="s">
        <v>6300</v>
      </c>
      <c r="J10986" s="3" t="str">
        <f>IF($B10986="SINAPI",IF(ISNUMBER(MATCH(Banco!$C10986,Analitico!$A:$A,0)),INDEX(Analitico!E:E,MATCH(Banco!$C10986,Analitico!$A:$A,0))&amp;"%",""),"")</f>
        <v/>
      </c>
      <c r="K10986" s="3" t="str">
        <f>IF($B10986="SINAPI",IF(ISNUMBER(MATCH(Banco!$C10986,Analitico!$A:$A,0)),INDEX(Analitico!F:F,MATCH(Banco!$C10986,Analitico!$A:$A,0))&amp;"%",""),"")</f>
        <v/>
      </c>
    </row>
    <row r="10987" spans="1:11" ht="22.5" x14ac:dyDescent="0.2">
      <c r="A10987" s="1" t="str">
        <f t="shared" si="173"/>
        <v>SINAPI 101172</v>
      </c>
      <c r="B10987" s="3" t="s">
        <v>21527</v>
      </c>
      <c r="C10987" s="3" t="s">
        <v>12229</v>
      </c>
      <c r="D10987" s="2" t="s">
        <v>19211</v>
      </c>
      <c r="E10987" s="3" t="s">
        <v>20623</v>
      </c>
      <c r="F10987" s="67" t="s">
        <v>6273</v>
      </c>
      <c r="G10987" s="67" t="s">
        <v>34251</v>
      </c>
      <c r="I10987" s="3" t="s">
        <v>6300</v>
      </c>
      <c r="J10987" s="3" t="str">
        <f>IF($B10987="SINAPI",IF(ISNUMBER(MATCH(Banco!$C10987,Analitico!$A:$A,0)),INDEX(Analitico!E:E,MATCH(Banco!$C10987,Analitico!$A:$A,0))&amp;"%",""),"")</f>
        <v/>
      </c>
      <c r="K10987" s="3" t="str">
        <f>IF($B10987="SINAPI",IF(ISNUMBER(MATCH(Banco!$C10987,Analitico!$A:$A,0)),INDEX(Analitico!F:F,MATCH(Banco!$C10987,Analitico!$A:$A,0))&amp;"%",""),"")</f>
        <v/>
      </c>
    </row>
    <row r="10988" spans="1:11" x14ac:dyDescent="0.2">
      <c r="A10988" s="1" t="str">
        <f t="shared" si="173"/>
        <v>SINAPI 103904</v>
      </c>
      <c r="B10988" s="3" t="s">
        <v>21527</v>
      </c>
      <c r="C10988" s="3" t="s">
        <v>12230</v>
      </c>
      <c r="D10988" s="2" t="s">
        <v>19212</v>
      </c>
      <c r="E10988" s="3" t="s">
        <v>20623</v>
      </c>
      <c r="F10988" s="67" t="s">
        <v>31874</v>
      </c>
      <c r="G10988" s="67" t="s">
        <v>37389</v>
      </c>
      <c r="I10988" s="3" t="s">
        <v>6300</v>
      </c>
      <c r="J10988" s="3" t="str">
        <f>IF($B10988="SINAPI",IF(ISNUMBER(MATCH(Banco!$C10988,Analitico!$A:$A,0)),INDEX(Analitico!E:E,MATCH(Banco!$C10988,Analitico!$A:$A,0))&amp;"%",""),"")</f>
        <v/>
      </c>
      <c r="K10988" s="3" t="str">
        <f>IF($B10988="SINAPI",IF(ISNUMBER(MATCH(Banco!$C10988,Analitico!$A:$A,0)),INDEX(Analitico!F:F,MATCH(Banco!$C10988,Analitico!$A:$A,0))&amp;"%",""),"")</f>
        <v/>
      </c>
    </row>
    <row r="10989" spans="1:11" x14ac:dyDescent="0.2">
      <c r="A10989" s="1" t="str">
        <f t="shared" si="173"/>
        <v>SINAPI 103905</v>
      </c>
      <c r="B10989" s="3" t="s">
        <v>21527</v>
      </c>
      <c r="C10989" s="3" t="s">
        <v>12231</v>
      </c>
      <c r="D10989" s="2" t="s">
        <v>19213</v>
      </c>
      <c r="E10989" s="3" t="s">
        <v>20623</v>
      </c>
      <c r="F10989" s="67" t="s">
        <v>40172</v>
      </c>
      <c r="G10989" s="67" t="s">
        <v>37390</v>
      </c>
      <c r="I10989" s="3" t="s">
        <v>6300</v>
      </c>
      <c r="J10989" s="3" t="str">
        <f>IF($B10989="SINAPI",IF(ISNUMBER(MATCH(Banco!$C10989,Analitico!$A:$A,0)),INDEX(Analitico!E:E,MATCH(Banco!$C10989,Analitico!$A:$A,0))&amp;"%",""),"")</f>
        <v/>
      </c>
      <c r="K10989" s="3" t="str">
        <f>IF($B10989="SINAPI",IF(ISNUMBER(MATCH(Banco!$C10989,Analitico!$A:$A,0)),INDEX(Analitico!F:F,MATCH(Banco!$C10989,Analitico!$A:$A,0))&amp;"%",""),"")</f>
        <v/>
      </c>
    </row>
    <row r="10990" spans="1:11" x14ac:dyDescent="0.2">
      <c r="A10990" s="1" t="str">
        <f t="shared" si="173"/>
        <v>SINAPI 103906</v>
      </c>
      <c r="B10990" s="3" t="s">
        <v>21527</v>
      </c>
      <c r="C10990" s="3" t="s">
        <v>12232</v>
      </c>
      <c r="D10990" s="2" t="s">
        <v>19214</v>
      </c>
      <c r="E10990" s="3" t="s">
        <v>20623</v>
      </c>
      <c r="F10990" s="67" t="s">
        <v>40173</v>
      </c>
      <c r="G10990" s="67" t="s">
        <v>37391</v>
      </c>
      <c r="I10990" s="3" t="s">
        <v>6300</v>
      </c>
      <c r="J10990" s="3" t="str">
        <f>IF($B10990="SINAPI",IF(ISNUMBER(MATCH(Banco!$C10990,Analitico!$A:$A,0)),INDEX(Analitico!E:E,MATCH(Banco!$C10990,Analitico!$A:$A,0))&amp;"%",""),"")</f>
        <v/>
      </c>
      <c r="K10990" s="3" t="str">
        <f>IF($B10990="SINAPI",IF(ISNUMBER(MATCH(Banco!$C10990,Analitico!$A:$A,0)),INDEX(Analitico!F:F,MATCH(Banco!$C10990,Analitico!$A:$A,0))&amp;"%",""),"")</f>
        <v/>
      </c>
    </row>
    <row r="10991" spans="1:11" x14ac:dyDescent="0.2">
      <c r="A10991" s="1" t="str">
        <f t="shared" si="173"/>
        <v>SINAPI 103907</v>
      </c>
      <c r="B10991" s="3" t="s">
        <v>21527</v>
      </c>
      <c r="C10991" s="3" t="s">
        <v>12233</v>
      </c>
      <c r="D10991" s="2" t="s">
        <v>19215</v>
      </c>
      <c r="E10991" s="3" t="s">
        <v>20623</v>
      </c>
      <c r="F10991" s="67" t="s">
        <v>31534</v>
      </c>
      <c r="G10991" s="67" t="s">
        <v>37392</v>
      </c>
      <c r="I10991" s="3" t="s">
        <v>6300</v>
      </c>
      <c r="J10991" s="3" t="str">
        <f>IF($B10991="SINAPI",IF(ISNUMBER(MATCH(Banco!$C10991,Analitico!$A:$A,0)),INDEX(Analitico!E:E,MATCH(Banco!$C10991,Analitico!$A:$A,0))&amp;"%",""),"")</f>
        <v/>
      </c>
      <c r="K10991" s="3" t="str">
        <f>IF($B10991="SINAPI",IF(ISNUMBER(MATCH(Banco!$C10991,Analitico!$A:$A,0)),INDEX(Analitico!F:F,MATCH(Banco!$C10991,Analitico!$A:$A,0))&amp;"%",""),"")</f>
        <v/>
      </c>
    </row>
    <row r="10992" spans="1:11" x14ac:dyDescent="0.2">
      <c r="A10992" s="1" t="str">
        <f t="shared" si="173"/>
        <v>SINAPI 103908</v>
      </c>
      <c r="B10992" s="3" t="s">
        <v>21527</v>
      </c>
      <c r="C10992" s="3" t="s">
        <v>12234</v>
      </c>
      <c r="D10992" s="2" t="s">
        <v>19216</v>
      </c>
      <c r="E10992" s="3" t="s">
        <v>20623</v>
      </c>
      <c r="F10992" s="67" t="s">
        <v>40174</v>
      </c>
      <c r="G10992" s="67" t="s">
        <v>35319</v>
      </c>
      <c r="I10992" s="3" t="s">
        <v>6300</v>
      </c>
      <c r="J10992" s="3" t="str">
        <f>IF($B10992="SINAPI",IF(ISNUMBER(MATCH(Banco!$C10992,Analitico!$A:$A,0)),INDEX(Analitico!E:E,MATCH(Banco!$C10992,Analitico!$A:$A,0))&amp;"%",""),"")</f>
        <v/>
      </c>
      <c r="K10992" s="3" t="str">
        <f>IF($B10992="SINAPI",IF(ISNUMBER(MATCH(Banco!$C10992,Analitico!$A:$A,0)),INDEX(Analitico!F:F,MATCH(Banco!$C10992,Analitico!$A:$A,0))&amp;"%",""),"")</f>
        <v/>
      </c>
    </row>
    <row r="10993" spans="1:11" x14ac:dyDescent="0.2">
      <c r="A10993" s="1" t="str">
        <f t="shared" si="173"/>
        <v>SINAPI 103909</v>
      </c>
      <c r="B10993" s="3" t="s">
        <v>21527</v>
      </c>
      <c r="C10993" s="3" t="s">
        <v>12235</v>
      </c>
      <c r="D10993" s="2" t="s">
        <v>19217</v>
      </c>
      <c r="E10993" s="3" t="s">
        <v>20623</v>
      </c>
      <c r="F10993" s="67" t="s">
        <v>40175</v>
      </c>
      <c r="G10993" s="67" t="s">
        <v>37393</v>
      </c>
      <c r="I10993" s="3" t="s">
        <v>6300</v>
      </c>
      <c r="J10993" s="3" t="str">
        <f>IF($B10993="SINAPI",IF(ISNUMBER(MATCH(Banco!$C10993,Analitico!$A:$A,0)),INDEX(Analitico!E:E,MATCH(Banco!$C10993,Analitico!$A:$A,0))&amp;"%",""),"")</f>
        <v/>
      </c>
      <c r="K10993" s="3" t="str">
        <f>IF($B10993="SINAPI",IF(ISNUMBER(MATCH(Banco!$C10993,Analitico!$A:$A,0)),INDEX(Analitico!F:F,MATCH(Banco!$C10993,Analitico!$A:$A,0))&amp;"%",""),"")</f>
        <v/>
      </c>
    </row>
    <row r="10994" spans="1:11" x14ac:dyDescent="0.2">
      <c r="A10994" s="1" t="str">
        <f t="shared" si="173"/>
        <v>SINAPI 103911</v>
      </c>
      <c r="B10994" s="3" t="s">
        <v>21527</v>
      </c>
      <c r="C10994" s="3" t="s">
        <v>12236</v>
      </c>
      <c r="D10994" s="2" t="s">
        <v>19218</v>
      </c>
      <c r="E10994" s="3" t="s">
        <v>20623</v>
      </c>
      <c r="F10994" s="67" t="s">
        <v>40176</v>
      </c>
      <c r="G10994" s="67" t="s">
        <v>37394</v>
      </c>
      <c r="I10994" s="3" t="s">
        <v>6300</v>
      </c>
      <c r="J10994" s="3" t="str">
        <f>IF($B10994="SINAPI",IF(ISNUMBER(MATCH(Banco!$C10994,Analitico!$A:$A,0)),INDEX(Analitico!E:E,MATCH(Banco!$C10994,Analitico!$A:$A,0))&amp;"%",""),"")</f>
        <v/>
      </c>
      <c r="K10994" s="3" t="str">
        <f>IF($B10994="SINAPI",IF(ISNUMBER(MATCH(Banco!$C10994,Analitico!$A:$A,0)),INDEX(Analitico!F:F,MATCH(Banco!$C10994,Analitico!$A:$A,0))&amp;"%",""),"")</f>
        <v/>
      </c>
    </row>
    <row r="10995" spans="1:11" x14ac:dyDescent="0.2">
      <c r="A10995" s="1" t="str">
        <f t="shared" si="173"/>
        <v>SINAPI 103912</v>
      </c>
      <c r="B10995" s="3" t="s">
        <v>21527</v>
      </c>
      <c r="C10995" s="3" t="s">
        <v>12237</v>
      </c>
      <c r="D10995" s="2" t="s">
        <v>19219</v>
      </c>
      <c r="E10995" s="3" t="s">
        <v>20623</v>
      </c>
      <c r="F10995" s="67" t="s">
        <v>40177</v>
      </c>
      <c r="G10995" s="67" t="s">
        <v>37395</v>
      </c>
      <c r="I10995" s="3" t="s">
        <v>6300</v>
      </c>
      <c r="J10995" s="3" t="str">
        <f>IF($B10995="SINAPI",IF(ISNUMBER(MATCH(Banco!$C10995,Analitico!$A:$A,0)),INDEX(Analitico!E:E,MATCH(Banco!$C10995,Analitico!$A:$A,0))&amp;"%",""),"")</f>
        <v/>
      </c>
      <c r="K10995" s="3" t="str">
        <f>IF($B10995="SINAPI",IF(ISNUMBER(MATCH(Banco!$C10995,Analitico!$A:$A,0)),INDEX(Analitico!F:F,MATCH(Banco!$C10995,Analitico!$A:$A,0))&amp;"%",""),"")</f>
        <v/>
      </c>
    </row>
    <row r="10996" spans="1:11" x14ac:dyDescent="0.2">
      <c r="A10996" s="1" t="str">
        <f t="shared" si="173"/>
        <v>SINAPI 103913</v>
      </c>
      <c r="B10996" s="3" t="s">
        <v>21527</v>
      </c>
      <c r="C10996" s="3" t="s">
        <v>12238</v>
      </c>
      <c r="D10996" s="2" t="s">
        <v>19220</v>
      </c>
      <c r="E10996" s="3" t="s">
        <v>20623</v>
      </c>
      <c r="F10996" s="67" t="s">
        <v>40178</v>
      </c>
      <c r="G10996" s="67" t="s">
        <v>31954</v>
      </c>
      <c r="I10996" s="3" t="s">
        <v>6300</v>
      </c>
      <c r="J10996" s="3" t="str">
        <f>IF($B10996="SINAPI",IF(ISNUMBER(MATCH(Banco!$C10996,Analitico!$A:$A,0)),INDEX(Analitico!E:E,MATCH(Banco!$C10996,Analitico!$A:$A,0))&amp;"%",""),"")</f>
        <v/>
      </c>
      <c r="K10996" s="3" t="str">
        <f>IF($B10996="SINAPI",IF(ISNUMBER(MATCH(Banco!$C10996,Analitico!$A:$A,0)),INDEX(Analitico!F:F,MATCH(Banco!$C10996,Analitico!$A:$A,0))&amp;"%",""),"")</f>
        <v/>
      </c>
    </row>
    <row r="10997" spans="1:11" x14ac:dyDescent="0.2">
      <c r="A10997" s="1" t="str">
        <f t="shared" si="173"/>
        <v>SINAPI 103914</v>
      </c>
      <c r="B10997" s="3" t="s">
        <v>21527</v>
      </c>
      <c r="C10997" s="3" t="s">
        <v>12239</v>
      </c>
      <c r="D10997" s="2" t="s">
        <v>19221</v>
      </c>
      <c r="E10997" s="3" t="s">
        <v>20623</v>
      </c>
      <c r="F10997" s="67" t="s">
        <v>40179</v>
      </c>
      <c r="G10997" s="67" t="s">
        <v>37396</v>
      </c>
      <c r="I10997" s="3" t="s">
        <v>6300</v>
      </c>
      <c r="J10997" s="3" t="str">
        <f>IF($B10997="SINAPI",IF(ISNUMBER(MATCH(Banco!$C10997,Analitico!$A:$A,0)),INDEX(Analitico!E:E,MATCH(Banco!$C10997,Analitico!$A:$A,0))&amp;"%",""),"")</f>
        <v/>
      </c>
      <c r="K10997" s="3" t="str">
        <f>IF($B10997="SINAPI",IF(ISNUMBER(MATCH(Banco!$C10997,Analitico!$A:$A,0)),INDEX(Analitico!F:F,MATCH(Banco!$C10997,Analitico!$A:$A,0))&amp;"%",""),"")</f>
        <v/>
      </c>
    </row>
    <row r="10998" spans="1:11" x14ac:dyDescent="0.2">
      <c r="A10998" s="1" t="str">
        <f t="shared" si="173"/>
        <v>SINAPI 103915</v>
      </c>
      <c r="B10998" s="3" t="s">
        <v>21527</v>
      </c>
      <c r="C10998" s="3" t="s">
        <v>12240</v>
      </c>
      <c r="D10998" s="2" t="s">
        <v>19222</v>
      </c>
      <c r="E10998" s="3" t="s">
        <v>20623</v>
      </c>
      <c r="F10998" s="67" t="s">
        <v>31038</v>
      </c>
      <c r="G10998" s="67" t="s">
        <v>37397</v>
      </c>
      <c r="I10998" s="3" t="s">
        <v>6300</v>
      </c>
      <c r="J10998" s="3" t="str">
        <f>IF($B10998="SINAPI",IF(ISNUMBER(MATCH(Banco!$C10998,Analitico!$A:$A,0)),INDEX(Analitico!E:E,MATCH(Banco!$C10998,Analitico!$A:$A,0))&amp;"%",""),"")</f>
        <v/>
      </c>
      <c r="K10998" s="3" t="str">
        <f>IF($B10998="SINAPI",IF(ISNUMBER(MATCH(Banco!$C10998,Analitico!$A:$A,0)),INDEX(Analitico!F:F,MATCH(Banco!$C10998,Analitico!$A:$A,0))&amp;"%",""),"")</f>
        <v/>
      </c>
    </row>
    <row r="10999" spans="1:11" x14ac:dyDescent="0.2">
      <c r="A10999" s="1" t="str">
        <f t="shared" si="173"/>
        <v>SINAPI 103916</v>
      </c>
      <c r="B10999" s="3" t="s">
        <v>21527</v>
      </c>
      <c r="C10999" s="3" t="s">
        <v>12241</v>
      </c>
      <c r="D10999" s="2" t="s">
        <v>19223</v>
      </c>
      <c r="E10999" s="3" t="s">
        <v>20623</v>
      </c>
      <c r="F10999" s="67" t="s">
        <v>32147</v>
      </c>
      <c r="G10999" s="67" t="s">
        <v>37398</v>
      </c>
      <c r="I10999" s="3" t="s">
        <v>6300</v>
      </c>
      <c r="J10999" s="3" t="str">
        <f>IF($B10999="SINAPI",IF(ISNUMBER(MATCH(Banco!$C10999,Analitico!$A:$A,0)),INDEX(Analitico!E:E,MATCH(Banco!$C10999,Analitico!$A:$A,0))&amp;"%",""),"")</f>
        <v/>
      </c>
      <c r="K10999" s="3" t="str">
        <f>IF($B10999="SINAPI",IF(ISNUMBER(MATCH(Banco!$C10999,Analitico!$A:$A,0)),INDEX(Analitico!F:F,MATCH(Banco!$C10999,Analitico!$A:$A,0))&amp;"%",""),"")</f>
        <v/>
      </c>
    </row>
    <row r="11000" spans="1:11" x14ac:dyDescent="0.2">
      <c r="A11000" s="1" t="str">
        <f t="shared" si="173"/>
        <v>SINAPI 103917</v>
      </c>
      <c r="B11000" s="3" t="s">
        <v>21527</v>
      </c>
      <c r="C11000" s="3" t="s">
        <v>12242</v>
      </c>
      <c r="D11000" s="2" t="s">
        <v>19224</v>
      </c>
      <c r="E11000" s="3" t="s">
        <v>20623</v>
      </c>
      <c r="F11000" s="67" t="s">
        <v>40180</v>
      </c>
      <c r="G11000" s="67" t="s">
        <v>37399</v>
      </c>
      <c r="I11000" s="3" t="s">
        <v>6300</v>
      </c>
      <c r="J11000" s="3" t="str">
        <f>IF($B11000="SINAPI",IF(ISNUMBER(MATCH(Banco!$C11000,Analitico!$A:$A,0)),INDEX(Analitico!E:E,MATCH(Banco!$C11000,Analitico!$A:$A,0))&amp;"%",""),"")</f>
        <v/>
      </c>
      <c r="K11000" s="3" t="str">
        <f>IF($B11000="SINAPI",IF(ISNUMBER(MATCH(Banco!$C11000,Analitico!$A:$A,0)),INDEX(Analitico!F:F,MATCH(Banco!$C11000,Analitico!$A:$A,0))&amp;"%",""),"")</f>
        <v/>
      </c>
    </row>
    <row r="11001" spans="1:11" x14ac:dyDescent="0.2">
      <c r="A11001" s="1" t="str">
        <f t="shared" si="173"/>
        <v>SINAPI 103918</v>
      </c>
      <c r="B11001" s="3" t="s">
        <v>21527</v>
      </c>
      <c r="C11001" s="3" t="s">
        <v>12243</v>
      </c>
      <c r="D11001" s="2" t="s">
        <v>19225</v>
      </c>
      <c r="E11001" s="3" t="s">
        <v>20623</v>
      </c>
      <c r="F11001" s="67" t="s">
        <v>40181</v>
      </c>
      <c r="G11001" s="67" t="s">
        <v>37400</v>
      </c>
      <c r="I11001" s="3" t="s">
        <v>6300</v>
      </c>
      <c r="J11001" s="3" t="str">
        <f>IF($B11001="SINAPI",IF(ISNUMBER(MATCH(Banco!$C11001,Analitico!$A:$A,0)),INDEX(Analitico!E:E,MATCH(Banco!$C11001,Analitico!$A:$A,0))&amp;"%",""),"")</f>
        <v/>
      </c>
      <c r="K11001" s="3" t="str">
        <f>IF($B11001="SINAPI",IF(ISNUMBER(MATCH(Banco!$C11001,Analitico!$A:$A,0)),INDEX(Analitico!F:F,MATCH(Banco!$C11001,Analitico!$A:$A,0))&amp;"%",""),"")</f>
        <v/>
      </c>
    </row>
    <row r="11002" spans="1:11" x14ac:dyDescent="0.2">
      <c r="A11002" s="1" t="str">
        <f t="shared" si="173"/>
        <v>SINAPI 104432</v>
      </c>
      <c r="B11002" s="3" t="s">
        <v>21527</v>
      </c>
      <c r="C11002" s="3" t="s">
        <v>12244</v>
      </c>
      <c r="D11002" s="2" t="s">
        <v>19226</v>
      </c>
      <c r="E11002" s="3" t="s">
        <v>20623</v>
      </c>
      <c r="F11002" s="67" t="s">
        <v>29933</v>
      </c>
      <c r="G11002" s="67" t="s">
        <v>37401</v>
      </c>
      <c r="I11002" s="3" t="s">
        <v>6298</v>
      </c>
      <c r="J11002" s="3" t="str">
        <f>IF($B11002="SINAPI",IF(ISNUMBER(MATCH(Banco!$C11002,Analitico!$A:$A,0)),INDEX(Analitico!E:E,MATCH(Banco!$C11002,Analitico!$A:$A,0))&amp;"%",""),"")</f>
        <v/>
      </c>
      <c r="K11002" s="3" t="str">
        <f>IF($B11002="SINAPI",IF(ISNUMBER(MATCH(Banco!$C11002,Analitico!$A:$A,0)),INDEX(Analitico!F:F,MATCH(Banco!$C11002,Analitico!$A:$A,0))&amp;"%",""),"")</f>
        <v/>
      </c>
    </row>
    <row r="11003" spans="1:11" ht="22.5" x14ac:dyDescent="0.2">
      <c r="A11003" s="1" t="str">
        <f t="shared" si="173"/>
        <v>SINAPI 104433</v>
      </c>
      <c r="B11003" s="3" t="s">
        <v>21527</v>
      </c>
      <c r="C11003" s="3" t="s">
        <v>12245</v>
      </c>
      <c r="D11003" s="2" t="s">
        <v>19227</v>
      </c>
      <c r="E11003" s="3" t="s">
        <v>20623</v>
      </c>
      <c r="F11003" s="67" t="s">
        <v>30984</v>
      </c>
      <c r="G11003" s="67" t="s">
        <v>34535</v>
      </c>
      <c r="I11003" s="3" t="s">
        <v>6298</v>
      </c>
      <c r="J11003" s="3" t="str">
        <f>IF($B11003="SINAPI",IF(ISNUMBER(MATCH(Banco!$C11003,Analitico!$A:$A,0)),INDEX(Analitico!E:E,MATCH(Banco!$C11003,Analitico!$A:$A,0))&amp;"%",""),"")</f>
        <v/>
      </c>
      <c r="K11003" s="3" t="str">
        <f>IF($B11003="SINAPI",IF(ISNUMBER(MATCH(Banco!$C11003,Analitico!$A:$A,0)),INDEX(Analitico!F:F,MATCH(Banco!$C11003,Analitico!$A:$A,0))&amp;"%",""),"")</f>
        <v/>
      </c>
    </row>
    <row r="11004" spans="1:11" ht="22.5" x14ac:dyDescent="0.2">
      <c r="A11004" s="1" t="str">
        <f t="shared" si="173"/>
        <v>SINAPI 103689</v>
      </c>
      <c r="B11004" s="3" t="s">
        <v>21527</v>
      </c>
      <c r="C11004" s="3" t="s">
        <v>12246</v>
      </c>
      <c r="D11004" s="2" t="s">
        <v>19228</v>
      </c>
      <c r="E11004" s="3" t="s">
        <v>20623</v>
      </c>
      <c r="F11004" s="67" t="s">
        <v>40182</v>
      </c>
      <c r="G11004" s="67" t="s">
        <v>37402</v>
      </c>
      <c r="I11004" s="3" t="s">
        <v>6300</v>
      </c>
      <c r="J11004" s="3" t="str">
        <f>IF($B11004="SINAPI",IF(ISNUMBER(MATCH(Banco!$C11004,Analitico!$A:$A,0)),INDEX(Analitico!E:E,MATCH(Banco!$C11004,Analitico!$A:$A,0))&amp;"%",""),"")</f>
        <v/>
      </c>
      <c r="K11004" s="3" t="str">
        <f>IF($B11004="SINAPI",IF(ISNUMBER(MATCH(Banco!$C11004,Analitico!$A:$A,0)),INDEX(Analitico!F:F,MATCH(Banco!$C11004,Analitico!$A:$A,0))&amp;"%",""),"")</f>
        <v/>
      </c>
    </row>
    <row r="11005" spans="1:11" ht="22.5" x14ac:dyDescent="0.2">
      <c r="A11005" s="1" t="str">
        <f t="shared" si="173"/>
        <v>SINAPI 103694</v>
      </c>
      <c r="B11005" s="3" t="s">
        <v>21527</v>
      </c>
      <c r="C11005" s="3" t="s">
        <v>12247</v>
      </c>
      <c r="D11005" s="2" t="s">
        <v>19229</v>
      </c>
      <c r="E11005" s="3" t="s">
        <v>20622</v>
      </c>
      <c r="F11005" s="67" t="s">
        <v>40183</v>
      </c>
      <c r="G11005" s="67" t="s">
        <v>37403</v>
      </c>
      <c r="I11005" s="3" t="s">
        <v>6298</v>
      </c>
      <c r="J11005" s="3" t="str">
        <f>IF($B11005="SINAPI",IF(ISNUMBER(MATCH(Banco!$C11005,Analitico!$A:$A,0)),INDEX(Analitico!E:E,MATCH(Banco!$C11005,Analitico!$A:$A,0))&amp;"%",""),"")</f>
        <v/>
      </c>
      <c r="K11005" s="3" t="str">
        <f>IF($B11005="SINAPI",IF(ISNUMBER(MATCH(Banco!$C11005,Analitico!$A:$A,0)),INDEX(Analitico!F:F,MATCH(Banco!$C11005,Analitico!$A:$A,0))&amp;"%",""),"")</f>
        <v/>
      </c>
    </row>
    <row r="11006" spans="1:11" ht="22.5" x14ac:dyDescent="0.2">
      <c r="A11006" s="1" t="str">
        <f t="shared" si="173"/>
        <v>SINAPI 103695</v>
      </c>
      <c r="B11006" s="3" t="s">
        <v>21527</v>
      </c>
      <c r="C11006" s="3" t="s">
        <v>12248</v>
      </c>
      <c r="D11006" s="2" t="s">
        <v>19230</v>
      </c>
      <c r="E11006" s="3" t="s">
        <v>20622</v>
      </c>
      <c r="F11006" s="67" t="s">
        <v>30107</v>
      </c>
      <c r="G11006" s="67" t="s">
        <v>36637</v>
      </c>
      <c r="I11006" s="3" t="s">
        <v>6298</v>
      </c>
      <c r="J11006" s="3" t="str">
        <f>IF($B11006="SINAPI",IF(ISNUMBER(MATCH(Banco!$C11006,Analitico!$A:$A,0)),INDEX(Analitico!E:E,MATCH(Banco!$C11006,Analitico!$A:$A,0))&amp;"%",""),"")</f>
        <v/>
      </c>
      <c r="K11006" s="3" t="str">
        <f>IF($B11006="SINAPI",IF(ISNUMBER(MATCH(Banco!$C11006,Analitico!$A:$A,0)),INDEX(Analitico!F:F,MATCH(Banco!$C11006,Analitico!$A:$A,0))&amp;"%",""),"")</f>
        <v/>
      </c>
    </row>
    <row r="11007" spans="1:11" ht="22.5" x14ac:dyDescent="0.2">
      <c r="A11007" s="1" t="str">
        <f t="shared" si="173"/>
        <v>SINAPI 103696</v>
      </c>
      <c r="B11007" s="3" t="s">
        <v>21527</v>
      </c>
      <c r="C11007" s="3" t="s">
        <v>12249</v>
      </c>
      <c r="D11007" s="2" t="s">
        <v>19231</v>
      </c>
      <c r="E11007" s="3" t="s">
        <v>20622</v>
      </c>
      <c r="F11007" s="67" t="s">
        <v>5966</v>
      </c>
      <c r="G11007" s="67" t="s">
        <v>34326</v>
      </c>
      <c r="I11007" s="3" t="s">
        <v>6298</v>
      </c>
      <c r="J11007" s="3" t="str">
        <f>IF($B11007="SINAPI",IF(ISNUMBER(MATCH(Banco!$C11007,Analitico!$A:$A,0)),INDEX(Analitico!E:E,MATCH(Banco!$C11007,Analitico!$A:$A,0))&amp;"%",""),"")</f>
        <v/>
      </c>
      <c r="K11007" s="3" t="str">
        <f>IF($B11007="SINAPI",IF(ISNUMBER(MATCH(Banco!$C11007,Analitico!$A:$A,0)),INDEX(Analitico!F:F,MATCH(Banco!$C11007,Analitico!$A:$A,0))&amp;"%",""),"")</f>
        <v/>
      </c>
    </row>
    <row r="11008" spans="1:11" ht="22.5" x14ac:dyDescent="0.2">
      <c r="A11008" s="1" t="str">
        <f t="shared" si="173"/>
        <v>SINAPI 103697</v>
      </c>
      <c r="B11008" s="3" t="s">
        <v>21527</v>
      </c>
      <c r="C11008" s="3" t="s">
        <v>12250</v>
      </c>
      <c r="D11008" s="2" t="s">
        <v>19232</v>
      </c>
      <c r="E11008" s="3" t="s">
        <v>20622</v>
      </c>
      <c r="F11008" s="67" t="s">
        <v>32170</v>
      </c>
      <c r="G11008" s="67" t="s">
        <v>37404</v>
      </c>
      <c r="I11008" s="3" t="s">
        <v>6298</v>
      </c>
      <c r="J11008" s="3" t="str">
        <f>IF($B11008="SINAPI",IF(ISNUMBER(MATCH(Banco!$C11008,Analitico!$A:$A,0)),INDEX(Analitico!E:E,MATCH(Banco!$C11008,Analitico!$A:$A,0))&amp;"%",""),"")</f>
        <v/>
      </c>
      <c r="K11008" s="3" t="str">
        <f>IF($B11008="SINAPI",IF(ISNUMBER(MATCH(Banco!$C11008,Analitico!$A:$A,0)),INDEX(Analitico!F:F,MATCH(Banco!$C11008,Analitico!$A:$A,0))&amp;"%",""),"")</f>
        <v/>
      </c>
    </row>
    <row r="11009" spans="1:11" ht="22.5" x14ac:dyDescent="0.2">
      <c r="A11009" s="1" t="str">
        <f t="shared" si="173"/>
        <v>SINAPI 95995</v>
      </c>
      <c r="B11009" s="3" t="s">
        <v>21527</v>
      </c>
      <c r="C11009" s="3" t="s">
        <v>12251</v>
      </c>
      <c r="D11009" s="2" t="s">
        <v>19233</v>
      </c>
      <c r="E11009" s="3" t="s">
        <v>20624</v>
      </c>
      <c r="F11009" s="67" t="s">
        <v>40184</v>
      </c>
      <c r="G11009" s="67" t="s">
        <v>37405</v>
      </c>
      <c r="I11009" s="3" t="s">
        <v>6300</v>
      </c>
      <c r="J11009" s="3" t="str">
        <f>IF($B11009="SINAPI",IF(ISNUMBER(MATCH(Banco!$C11009,Analitico!$A:$A,0)),INDEX(Analitico!E:E,MATCH(Banco!$C11009,Analitico!$A:$A,0))&amp;"%",""),"")</f>
        <v/>
      </c>
      <c r="K11009" s="3" t="str">
        <f>IF($B11009="SINAPI",IF(ISNUMBER(MATCH(Banco!$C11009,Analitico!$A:$A,0)),INDEX(Analitico!F:F,MATCH(Banco!$C11009,Analitico!$A:$A,0))&amp;"%",""),"")</f>
        <v/>
      </c>
    </row>
    <row r="11010" spans="1:11" ht="22.5" x14ac:dyDescent="0.2">
      <c r="A11010" s="1" t="str">
        <f t="shared" si="173"/>
        <v>SINAPI 95996</v>
      </c>
      <c r="B11010" s="3" t="s">
        <v>21527</v>
      </c>
      <c r="C11010" s="3" t="s">
        <v>12252</v>
      </c>
      <c r="D11010" s="2" t="s">
        <v>19234</v>
      </c>
      <c r="E11010" s="3" t="s">
        <v>20624</v>
      </c>
      <c r="F11010" s="67" t="s">
        <v>40185</v>
      </c>
      <c r="G11010" s="67" t="s">
        <v>37406</v>
      </c>
      <c r="I11010" s="3" t="s">
        <v>6300</v>
      </c>
      <c r="J11010" s="3" t="str">
        <f>IF($B11010="SINAPI",IF(ISNUMBER(MATCH(Banco!$C11010,Analitico!$A:$A,0)),INDEX(Analitico!E:E,MATCH(Banco!$C11010,Analitico!$A:$A,0))&amp;"%",""),"")</f>
        <v/>
      </c>
      <c r="K11010" s="3" t="str">
        <f>IF($B11010="SINAPI",IF(ISNUMBER(MATCH(Banco!$C11010,Analitico!$A:$A,0)),INDEX(Analitico!F:F,MATCH(Banco!$C11010,Analitico!$A:$A,0))&amp;"%",""),"")</f>
        <v/>
      </c>
    </row>
    <row r="11011" spans="1:11" x14ac:dyDescent="0.2">
      <c r="A11011" s="1" t="str">
        <f t="shared" si="173"/>
        <v>SINAPI 96001</v>
      </c>
      <c r="B11011" s="3" t="s">
        <v>21527</v>
      </c>
      <c r="C11011" s="3" t="s">
        <v>12253</v>
      </c>
      <c r="D11011" s="2" t="s">
        <v>19235</v>
      </c>
      <c r="E11011" s="3" t="s">
        <v>20623</v>
      </c>
      <c r="F11011" s="67" t="s">
        <v>5848</v>
      </c>
      <c r="G11011" s="67" t="s">
        <v>36029</v>
      </c>
      <c r="I11011" s="3" t="s">
        <v>6300</v>
      </c>
      <c r="J11011" s="3" t="str">
        <f>IF($B11011="SINAPI",IF(ISNUMBER(MATCH(Banco!$C11011,Analitico!$A:$A,0)),INDEX(Analitico!E:E,MATCH(Banco!$C11011,Analitico!$A:$A,0))&amp;"%",""),"")</f>
        <v/>
      </c>
      <c r="K11011" s="3" t="str">
        <f>IF($B11011="SINAPI",IF(ISNUMBER(MATCH(Banco!$C11011,Analitico!$A:$A,0)),INDEX(Analitico!F:F,MATCH(Banco!$C11011,Analitico!$A:$A,0))&amp;"%",""),"")</f>
        <v/>
      </c>
    </row>
    <row r="11012" spans="1:11" x14ac:dyDescent="0.2">
      <c r="A11012" s="1" t="str">
        <f t="shared" si="173"/>
        <v>SINAPI 96393</v>
      </c>
      <c r="B11012" s="3" t="s">
        <v>21527</v>
      </c>
      <c r="C11012" s="3" t="s">
        <v>12254</v>
      </c>
      <c r="D11012" s="2" t="s">
        <v>19236</v>
      </c>
      <c r="E11012" s="3" t="s">
        <v>20624</v>
      </c>
      <c r="F11012" s="67" t="s">
        <v>40186</v>
      </c>
      <c r="G11012" s="67" t="s">
        <v>32293</v>
      </c>
      <c r="I11012" s="3" t="s">
        <v>6300</v>
      </c>
      <c r="J11012" s="3" t="str">
        <f>IF($B11012="SINAPI",IF(ISNUMBER(MATCH(Banco!$C11012,Analitico!$A:$A,0)),INDEX(Analitico!E:E,MATCH(Banco!$C11012,Analitico!$A:$A,0))&amp;"%",""),"")</f>
        <v/>
      </c>
      <c r="K11012" s="3" t="str">
        <f>IF($B11012="SINAPI",IF(ISNUMBER(MATCH(Banco!$C11012,Analitico!$A:$A,0)),INDEX(Analitico!F:F,MATCH(Banco!$C11012,Analitico!$A:$A,0))&amp;"%",""),"")</f>
        <v/>
      </c>
    </row>
    <row r="11013" spans="1:11" x14ac:dyDescent="0.2">
      <c r="A11013" s="1" t="str">
        <f t="shared" si="173"/>
        <v>SINAPI 96394</v>
      </c>
      <c r="B11013" s="3" t="s">
        <v>21527</v>
      </c>
      <c r="C11013" s="3" t="s">
        <v>12255</v>
      </c>
      <c r="D11013" s="2" t="s">
        <v>19237</v>
      </c>
      <c r="E11013" s="3" t="s">
        <v>20624</v>
      </c>
      <c r="F11013" s="67" t="s">
        <v>40187</v>
      </c>
      <c r="G11013" s="67" t="s">
        <v>37407</v>
      </c>
      <c r="I11013" s="3" t="s">
        <v>6300</v>
      </c>
      <c r="J11013" s="3" t="str">
        <f>IF($B11013="SINAPI",IF(ISNUMBER(MATCH(Banco!$C11013,Analitico!$A:$A,0)),INDEX(Analitico!E:E,MATCH(Banco!$C11013,Analitico!$A:$A,0))&amp;"%",""),"")</f>
        <v/>
      </c>
      <c r="K11013" s="3" t="str">
        <f>IF($B11013="SINAPI",IF(ISNUMBER(MATCH(Banco!$C11013,Analitico!$A:$A,0)),INDEX(Analitico!F:F,MATCH(Banco!$C11013,Analitico!$A:$A,0))&amp;"%",""),"")</f>
        <v/>
      </c>
    </row>
    <row r="11014" spans="1:11" x14ac:dyDescent="0.2">
      <c r="A11014" s="1" t="str">
        <f t="shared" si="173"/>
        <v>SINAPI 96395</v>
      </c>
      <c r="B11014" s="3" t="s">
        <v>21527</v>
      </c>
      <c r="C11014" s="3" t="s">
        <v>12256</v>
      </c>
      <c r="D11014" s="2" t="s">
        <v>19238</v>
      </c>
      <c r="E11014" s="3" t="s">
        <v>20624</v>
      </c>
      <c r="F11014" s="67" t="s">
        <v>40188</v>
      </c>
      <c r="G11014" s="67" t="s">
        <v>37408</v>
      </c>
      <c r="I11014" s="3" t="s">
        <v>6300</v>
      </c>
      <c r="J11014" s="3" t="str">
        <f>IF($B11014="SINAPI",IF(ISNUMBER(MATCH(Banco!$C11014,Analitico!$A:$A,0)),INDEX(Analitico!E:E,MATCH(Banco!$C11014,Analitico!$A:$A,0))&amp;"%",""),"")</f>
        <v/>
      </c>
      <c r="K11014" s="3" t="str">
        <f>IF($B11014="SINAPI",IF(ISNUMBER(MATCH(Banco!$C11014,Analitico!$A:$A,0)),INDEX(Analitico!F:F,MATCH(Banco!$C11014,Analitico!$A:$A,0))&amp;"%",""),"")</f>
        <v/>
      </c>
    </row>
    <row r="11015" spans="1:11" ht="22.5" x14ac:dyDescent="0.2">
      <c r="A11015" s="1" t="str">
        <f t="shared" si="173"/>
        <v>SINAPI 88411</v>
      </c>
      <c r="B11015" s="3" t="s">
        <v>21527</v>
      </c>
      <c r="C11015" s="3" t="s">
        <v>12257</v>
      </c>
      <c r="D11015" s="2" t="s">
        <v>19239</v>
      </c>
      <c r="E11015" s="3" t="s">
        <v>20623</v>
      </c>
      <c r="F11015" s="67" t="s">
        <v>5675</v>
      </c>
      <c r="G11015" s="67" t="s">
        <v>5761</v>
      </c>
      <c r="I11015" s="3" t="s">
        <v>41</v>
      </c>
      <c r="J11015" s="3" t="str">
        <f>IF($B11015="SINAPI",IF(ISNUMBER(MATCH(Banco!$C11015,Analitico!$A:$A,0)),INDEX(Analitico!E:E,MATCH(Banco!$C11015,Analitico!$A:$A,0))&amp;"%",""),"")</f>
        <v/>
      </c>
      <c r="K11015" s="3" t="str">
        <f>IF($B11015="SINAPI",IF(ISNUMBER(MATCH(Banco!$C11015,Analitico!$A:$A,0)),INDEX(Analitico!F:F,MATCH(Banco!$C11015,Analitico!$A:$A,0))&amp;"%",""),"")</f>
        <v/>
      </c>
    </row>
    <row r="11016" spans="1:11" ht="22.5" x14ac:dyDescent="0.2">
      <c r="A11016" s="1" t="str">
        <f t="shared" si="173"/>
        <v>SINAPI 88412</v>
      </c>
      <c r="B11016" s="3" t="s">
        <v>21527</v>
      </c>
      <c r="C11016" s="3" t="s">
        <v>12258</v>
      </c>
      <c r="D11016" s="2" t="s">
        <v>19240</v>
      </c>
      <c r="E11016" s="3" t="s">
        <v>20623</v>
      </c>
      <c r="F11016" s="67" t="s">
        <v>35190</v>
      </c>
      <c r="G11016" s="67" t="s">
        <v>20652</v>
      </c>
      <c r="I11016" s="3" t="s">
        <v>41</v>
      </c>
      <c r="J11016" s="3" t="str">
        <f>IF($B11016="SINAPI",IF(ISNUMBER(MATCH(Banco!$C11016,Analitico!$A:$A,0)),INDEX(Analitico!E:E,MATCH(Banco!$C11016,Analitico!$A:$A,0))&amp;"%",""),"")</f>
        <v/>
      </c>
      <c r="K11016" s="3" t="str">
        <f>IF($B11016="SINAPI",IF(ISNUMBER(MATCH(Banco!$C11016,Analitico!$A:$A,0)),INDEX(Analitico!F:F,MATCH(Banco!$C11016,Analitico!$A:$A,0))&amp;"%",""),"")</f>
        <v/>
      </c>
    </row>
    <row r="11017" spans="1:11" ht="22.5" x14ac:dyDescent="0.2">
      <c r="A11017" s="1" t="str">
        <f t="shared" si="173"/>
        <v>SINAPI 88413</v>
      </c>
      <c r="B11017" s="3" t="s">
        <v>21527</v>
      </c>
      <c r="C11017" s="3" t="s">
        <v>12259</v>
      </c>
      <c r="D11017" s="2" t="s">
        <v>19241</v>
      </c>
      <c r="E11017" s="3" t="s">
        <v>20623</v>
      </c>
      <c r="F11017" s="67" t="s">
        <v>5701</v>
      </c>
      <c r="G11017" s="67" t="s">
        <v>6180</v>
      </c>
      <c r="I11017" s="3" t="s">
        <v>41</v>
      </c>
      <c r="J11017" s="3" t="str">
        <f>IF($B11017="SINAPI",IF(ISNUMBER(MATCH(Banco!$C11017,Analitico!$A:$A,0)),INDEX(Analitico!E:E,MATCH(Banco!$C11017,Analitico!$A:$A,0))&amp;"%",""),"")</f>
        <v/>
      </c>
      <c r="K11017" s="3" t="str">
        <f>IF($B11017="SINAPI",IF(ISNUMBER(MATCH(Banco!$C11017,Analitico!$A:$A,0)),INDEX(Analitico!F:F,MATCH(Banco!$C11017,Analitico!$A:$A,0))&amp;"%",""),"")</f>
        <v/>
      </c>
    </row>
    <row r="11018" spans="1:11" ht="22.5" x14ac:dyDescent="0.2">
      <c r="A11018" s="1" t="str">
        <f t="shared" si="173"/>
        <v>SINAPI 88414</v>
      </c>
      <c r="B11018" s="3" t="s">
        <v>21527</v>
      </c>
      <c r="C11018" s="3" t="s">
        <v>12260</v>
      </c>
      <c r="D11018" s="2" t="s">
        <v>19242</v>
      </c>
      <c r="E11018" s="3" t="s">
        <v>20623</v>
      </c>
      <c r="F11018" s="67" t="s">
        <v>20837</v>
      </c>
      <c r="G11018" s="67" t="s">
        <v>20820</v>
      </c>
      <c r="I11018" s="3" t="s">
        <v>41</v>
      </c>
      <c r="J11018" s="3" t="str">
        <f>IF($B11018="SINAPI",IF(ISNUMBER(MATCH(Banco!$C11018,Analitico!$A:$A,0)),INDEX(Analitico!E:E,MATCH(Banco!$C11018,Analitico!$A:$A,0))&amp;"%",""),"")</f>
        <v/>
      </c>
      <c r="K11018" s="3" t="str">
        <f>IF($B11018="SINAPI",IF(ISNUMBER(MATCH(Banco!$C11018,Analitico!$A:$A,0)),INDEX(Analitico!F:F,MATCH(Banco!$C11018,Analitico!$A:$A,0))&amp;"%",""),"")</f>
        <v/>
      </c>
    </row>
    <row r="11019" spans="1:11" x14ac:dyDescent="0.2">
      <c r="A11019" s="1" t="str">
        <f t="shared" si="173"/>
        <v>SINAPI 88415</v>
      </c>
      <c r="B11019" s="3" t="s">
        <v>21527</v>
      </c>
      <c r="C11019" s="3" t="s">
        <v>12261</v>
      </c>
      <c r="D11019" s="2" t="s">
        <v>19243</v>
      </c>
      <c r="E11019" s="3" t="s">
        <v>20623</v>
      </c>
      <c r="F11019" s="67" t="s">
        <v>4681</v>
      </c>
      <c r="G11019" s="67" t="s">
        <v>20793</v>
      </c>
      <c r="I11019" s="3" t="s">
        <v>41</v>
      </c>
      <c r="J11019" s="3" t="str">
        <f>IF($B11019="SINAPI",IF(ISNUMBER(MATCH(Banco!$C11019,Analitico!$A:$A,0)),INDEX(Analitico!E:E,MATCH(Banco!$C11019,Analitico!$A:$A,0))&amp;"%",""),"")</f>
        <v/>
      </c>
      <c r="K11019" s="3" t="str">
        <f>IF($B11019="SINAPI",IF(ISNUMBER(MATCH(Banco!$C11019,Analitico!$A:$A,0)),INDEX(Analitico!F:F,MATCH(Banco!$C11019,Analitico!$A:$A,0))&amp;"%",""),"")</f>
        <v/>
      </c>
    </row>
    <row r="11020" spans="1:11" ht="22.5" x14ac:dyDescent="0.2">
      <c r="A11020" s="1" t="str">
        <f t="shared" si="173"/>
        <v>SINAPI 88416</v>
      </c>
      <c r="B11020" s="3" t="s">
        <v>21527</v>
      </c>
      <c r="C11020" s="3" t="s">
        <v>12262</v>
      </c>
      <c r="D11020" s="2" t="s">
        <v>19244</v>
      </c>
      <c r="E11020" s="3" t="s">
        <v>20623</v>
      </c>
      <c r="F11020" s="67" t="s">
        <v>21678</v>
      </c>
      <c r="G11020" s="67" t="s">
        <v>6036</v>
      </c>
      <c r="I11020" s="3" t="s">
        <v>6298</v>
      </c>
      <c r="J11020" s="3" t="str">
        <f>IF($B11020="SINAPI",IF(ISNUMBER(MATCH(Banco!$C11020,Analitico!$A:$A,0)),INDEX(Analitico!E:E,MATCH(Banco!$C11020,Analitico!$A:$A,0))&amp;"%",""),"")</f>
        <v/>
      </c>
      <c r="K11020" s="3" t="str">
        <f>IF($B11020="SINAPI",IF(ISNUMBER(MATCH(Banco!$C11020,Analitico!$A:$A,0)),INDEX(Analitico!F:F,MATCH(Banco!$C11020,Analitico!$A:$A,0))&amp;"%",""),"")</f>
        <v/>
      </c>
    </row>
    <row r="11021" spans="1:11" ht="22.5" x14ac:dyDescent="0.2">
      <c r="A11021" s="1" t="str">
        <f t="shared" si="173"/>
        <v>SINAPI 88417</v>
      </c>
      <c r="B11021" s="3" t="s">
        <v>21527</v>
      </c>
      <c r="C11021" s="3" t="s">
        <v>12263</v>
      </c>
      <c r="D11021" s="2" t="s">
        <v>19245</v>
      </c>
      <c r="E11021" s="3" t="s">
        <v>20623</v>
      </c>
      <c r="F11021" s="67" t="s">
        <v>4477</v>
      </c>
      <c r="G11021" s="67" t="s">
        <v>21205</v>
      </c>
      <c r="I11021" s="3" t="s">
        <v>6298</v>
      </c>
      <c r="J11021" s="3" t="str">
        <f>IF($B11021="SINAPI",IF(ISNUMBER(MATCH(Banco!$C11021,Analitico!$A:$A,0)),INDEX(Analitico!E:E,MATCH(Banco!$C11021,Analitico!$A:$A,0))&amp;"%",""),"")</f>
        <v/>
      </c>
      <c r="K11021" s="3" t="str">
        <f>IF($B11021="SINAPI",IF(ISNUMBER(MATCH(Banco!$C11021,Analitico!$A:$A,0)),INDEX(Analitico!F:F,MATCH(Banco!$C11021,Analitico!$A:$A,0))&amp;"%",""),"")</f>
        <v/>
      </c>
    </row>
    <row r="11022" spans="1:11" ht="22.5" x14ac:dyDescent="0.2">
      <c r="A11022" s="1" t="str">
        <f t="shared" si="173"/>
        <v>SINAPI 88420</v>
      </c>
      <c r="B11022" s="3" t="s">
        <v>21527</v>
      </c>
      <c r="C11022" s="3" t="s">
        <v>12264</v>
      </c>
      <c r="D11022" s="2" t="s">
        <v>19246</v>
      </c>
      <c r="E11022" s="3" t="s">
        <v>20623</v>
      </c>
      <c r="F11022" s="67" t="s">
        <v>5865</v>
      </c>
      <c r="G11022" s="67" t="s">
        <v>31957</v>
      </c>
      <c r="I11022" s="3" t="s">
        <v>6298</v>
      </c>
      <c r="J11022" s="3" t="str">
        <f>IF($B11022="SINAPI",IF(ISNUMBER(MATCH(Banco!$C11022,Analitico!$A:$A,0)),INDEX(Analitico!E:E,MATCH(Banco!$C11022,Analitico!$A:$A,0))&amp;"%",""),"")</f>
        <v/>
      </c>
      <c r="K11022" s="3" t="str">
        <f>IF($B11022="SINAPI",IF(ISNUMBER(MATCH(Banco!$C11022,Analitico!$A:$A,0)),INDEX(Analitico!F:F,MATCH(Banco!$C11022,Analitico!$A:$A,0))&amp;"%",""),"")</f>
        <v/>
      </c>
    </row>
    <row r="11023" spans="1:11" ht="22.5" x14ac:dyDescent="0.2">
      <c r="A11023" s="1" t="str">
        <f t="shared" si="173"/>
        <v>SINAPI 88421</v>
      </c>
      <c r="B11023" s="3" t="s">
        <v>21527</v>
      </c>
      <c r="C11023" s="3" t="s">
        <v>12265</v>
      </c>
      <c r="D11023" s="2" t="s">
        <v>19247</v>
      </c>
      <c r="E11023" s="3" t="s">
        <v>20623</v>
      </c>
      <c r="F11023" s="67" t="s">
        <v>31779</v>
      </c>
      <c r="G11023" s="67" t="s">
        <v>21015</v>
      </c>
      <c r="I11023" s="3" t="s">
        <v>6298</v>
      </c>
      <c r="J11023" s="3" t="str">
        <f>IF($B11023="SINAPI",IF(ISNUMBER(MATCH(Banco!$C11023,Analitico!$A:$A,0)),INDEX(Analitico!E:E,MATCH(Banco!$C11023,Analitico!$A:$A,0))&amp;"%",""),"")</f>
        <v/>
      </c>
      <c r="K11023" s="3" t="str">
        <f>IF($B11023="SINAPI",IF(ISNUMBER(MATCH(Banco!$C11023,Analitico!$A:$A,0)),INDEX(Analitico!F:F,MATCH(Banco!$C11023,Analitico!$A:$A,0))&amp;"%",""),"")</f>
        <v/>
      </c>
    </row>
    <row r="11024" spans="1:11" ht="22.5" x14ac:dyDescent="0.2">
      <c r="A11024" s="1" t="str">
        <f t="shared" si="173"/>
        <v>SINAPI 88423</v>
      </c>
      <c r="B11024" s="3" t="s">
        <v>21527</v>
      </c>
      <c r="C11024" s="3" t="s">
        <v>12266</v>
      </c>
      <c r="D11024" s="2" t="s">
        <v>19248</v>
      </c>
      <c r="E11024" s="3" t="s">
        <v>20623</v>
      </c>
      <c r="F11024" s="67" t="s">
        <v>5066</v>
      </c>
      <c r="G11024" s="67" t="s">
        <v>29618</v>
      </c>
      <c r="I11024" s="3" t="s">
        <v>6298</v>
      </c>
      <c r="J11024" s="3" t="str">
        <f>IF($B11024="SINAPI",IF(ISNUMBER(MATCH(Banco!$C11024,Analitico!$A:$A,0)),INDEX(Analitico!E:E,MATCH(Banco!$C11024,Analitico!$A:$A,0))&amp;"%",""),"")</f>
        <v/>
      </c>
      <c r="K11024" s="3" t="str">
        <f>IF($B11024="SINAPI",IF(ISNUMBER(MATCH(Banco!$C11024,Analitico!$A:$A,0)),INDEX(Analitico!F:F,MATCH(Banco!$C11024,Analitico!$A:$A,0))&amp;"%",""),"")</f>
        <v/>
      </c>
    </row>
    <row r="11025" spans="1:11" ht="22.5" x14ac:dyDescent="0.2">
      <c r="A11025" s="1" t="str">
        <f t="shared" si="173"/>
        <v>SINAPI 88424</v>
      </c>
      <c r="B11025" s="3" t="s">
        <v>21527</v>
      </c>
      <c r="C11025" s="3" t="s">
        <v>12267</v>
      </c>
      <c r="D11025" s="2" t="s">
        <v>19249</v>
      </c>
      <c r="E11025" s="3" t="s">
        <v>20623</v>
      </c>
      <c r="F11025" s="67" t="s">
        <v>31861</v>
      </c>
      <c r="G11025" s="67" t="s">
        <v>21835</v>
      </c>
      <c r="I11025" s="3" t="s">
        <v>6298</v>
      </c>
      <c r="J11025" s="3" t="str">
        <f>IF($B11025="SINAPI",IF(ISNUMBER(MATCH(Banco!$C11025,Analitico!$A:$A,0)),INDEX(Analitico!E:E,MATCH(Banco!$C11025,Analitico!$A:$A,0))&amp;"%",""),"")</f>
        <v/>
      </c>
      <c r="K11025" s="3" t="str">
        <f>IF($B11025="SINAPI",IF(ISNUMBER(MATCH(Banco!$C11025,Analitico!$A:$A,0)),INDEX(Analitico!F:F,MATCH(Banco!$C11025,Analitico!$A:$A,0))&amp;"%",""),"")</f>
        <v/>
      </c>
    </row>
    <row r="11026" spans="1:11" ht="22.5" x14ac:dyDescent="0.2">
      <c r="A11026" s="1" t="str">
        <f t="shared" si="173"/>
        <v>SINAPI 88426</v>
      </c>
      <c r="B11026" s="3" t="s">
        <v>21527</v>
      </c>
      <c r="C11026" s="3" t="s">
        <v>12268</v>
      </c>
      <c r="D11026" s="2" t="s">
        <v>19250</v>
      </c>
      <c r="E11026" s="3" t="s">
        <v>20623</v>
      </c>
      <c r="F11026" s="67" t="s">
        <v>21585</v>
      </c>
      <c r="G11026" s="67" t="s">
        <v>31958</v>
      </c>
      <c r="I11026" s="3" t="s">
        <v>6298</v>
      </c>
      <c r="J11026" s="3" t="str">
        <f>IF($B11026="SINAPI",IF(ISNUMBER(MATCH(Banco!$C11026,Analitico!$A:$A,0)),INDEX(Analitico!E:E,MATCH(Banco!$C11026,Analitico!$A:$A,0))&amp;"%",""),"")</f>
        <v/>
      </c>
      <c r="K11026" s="3" t="str">
        <f>IF($B11026="SINAPI",IF(ISNUMBER(MATCH(Banco!$C11026,Analitico!$A:$A,0)),INDEX(Analitico!F:F,MATCH(Banco!$C11026,Analitico!$A:$A,0))&amp;"%",""),"")</f>
        <v/>
      </c>
    </row>
    <row r="11027" spans="1:11" ht="22.5" x14ac:dyDescent="0.2">
      <c r="A11027" s="1" t="str">
        <f t="shared" si="173"/>
        <v>SINAPI 88428</v>
      </c>
      <c r="B11027" s="3" t="s">
        <v>21527</v>
      </c>
      <c r="C11027" s="3" t="s">
        <v>12269</v>
      </c>
      <c r="D11027" s="2" t="s">
        <v>19251</v>
      </c>
      <c r="E11027" s="3" t="s">
        <v>20623</v>
      </c>
      <c r="F11027" s="67" t="s">
        <v>6344</v>
      </c>
      <c r="G11027" s="67" t="s">
        <v>29694</v>
      </c>
      <c r="I11027" s="3" t="s">
        <v>6298</v>
      </c>
      <c r="J11027" s="3" t="str">
        <f>IF($B11027="SINAPI",IF(ISNUMBER(MATCH(Banco!$C11027,Analitico!$A:$A,0)),INDEX(Analitico!E:E,MATCH(Banco!$C11027,Analitico!$A:$A,0))&amp;"%",""),"")</f>
        <v/>
      </c>
      <c r="K11027" s="3" t="str">
        <f>IF($B11027="SINAPI",IF(ISNUMBER(MATCH(Banco!$C11027,Analitico!$A:$A,0)),INDEX(Analitico!F:F,MATCH(Banco!$C11027,Analitico!$A:$A,0))&amp;"%",""),"")</f>
        <v/>
      </c>
    </row>
    <row r="11028" spans="1:11" ht="22.5" x14ac:dyDescent="0.2">
      <c r="A11028" s="1" t="str">
        <f t="shared" si="173"/>
        <v>SINAPI 88429</v>
      </c>
      <c r="B11028" s="3" t="s">
        <v>21527</v>
      </c>
      <c r="C11028" s="3" t="s">
        <v>12270</v>
      </c>
      <c r="D11028" s="2" t="s">
        <v>19252</v>
      </c>
      <c r="E11028" s="3" t="s">
        <v>20623</v>
      </c>
      <c r="F11028" s="67" t="s">
        <v>31011</v>
      </c>
      <c r="G11028" s="67" t="s">
        <v>6193</v>
      </c>
      <c r="I11028" s="3" t="s">
        <v>6298</v>
      </c>
      <c r="J11028" s="3" t="str">
        <f>IF($B11028="SINAPI",IF(ISNUMBER(MATCH(Banco!$C11028,Analitico!$A:$A,0)),INDEX(Analitico!E:E,MATCH(Banco!$C11028,Analitico!$A:$A,0))&amp;"%",""),"")</f>
        <v/>
      </c>
      <c r="K11028" s="3" t="str">
        <f>IF($B11028="SINAPI",IF(ISNUMBER(MATCH(Banco!$C11028,Analitico!$A:$A,0)),INDEX(Analitico!F:F,MATCH(Banco!$C11028,Analitico!$A:$A,0))&amp;"%",""),"")</f>
        <v/>
      </c>
    </row>
    <row r="11029" spans="1:11" ht="22.5" x14ac:dyDescent="0.2">
      <c r="A11029" s="1" t="str">
        <f t="shared" si="173"/>
        <v>SINAPI 88431</v>
      </c>
      <c r="B11029" s="3" t="s">
        <v>21527</v>
      </c>
      <c r="C11029" s="3" t="s">
        <v>12271</v>
      </c>
      <c r="D11029" s="2" t="s">
        <v>19253</v>
      </c>
      <c r="E11029" s="3" t="s">
        <v>20623</v>
      </c>
      <c r="F11029" s="67" t="s">
        <v>20836</v>
      </c>
      <c r="G11029" s="67" t="s">
        <v>6095</v>
      </c>
      <c r="I11029" s="3" t="s">
        <v>6298</v>
      </c>
      <c r="J11029" s="3" t="str">
        <f>IF($B11029="SINAPI",IF(ISNUMBER(MATCH(Banco!$C11029,Analitico!$A:$A,0)),INDEX(Analitico!E:E,MATCH(Banco!$C11029,Analitico!$A:$A,0))&amp;"%",""),"")</f>
        <v/>
      </c>
      <c r="K11029" s="3" t="str">
        <f>IF($B11029="SINAPI",IF(ISNUMBER(MATCH(Banco!$C11029,Analitico!$A:$A,0)),INDEX(Analitico!F:F,MATCH(Banco!$C11029,Analitico!$A:$A,0))&amp;"%",""),"")</f>
        <v/>
      </c>
    </row>
    <row r="11030" spans="1:11" x14ac:dyDescent="0.2">
      <c r="A11030" s="1" t="str">
        <f t="shared" si="173"/>
        <v>SINAPI 88432</v>
      </c>
      <c r="B11030" s="3" t="s">
        <v>21527</v>
      </c>
      <c r="C11030" s="3" t="s">
        <v>12272</v>
      </c>
      <c r="D11030" s="2" t="s">
        <v>19254</v>
      </c>
      <c r="E11030" s="3" t="s">
        <v>20623</v>
      </c>
      <c r="F11030" s="67" t="s">
        <v>5801</v>
      </c>
      <c r="G11030" s="67" t="s">
        <v>5747</v>
      </c>
      <c r="I11030" s="3" t="s">
        <v>6298</v>
      </c>
      <c r="J11030" s="3" t="str">
        <f>IF($B11030="SINAPI",IF(ISNUMBER(MATCH(Banco!$C11030,Analitico!$A:$A,0)),INDEX(Analitico!E:E,MATCH(Banco!$C11030,Analitico!$A:$A,0))&amp;"%",""),"")</f>
        <v/>
      </c>
      <c r="K11030" s="3" t="str">
        <f>IF($B11030="SINAPI",IF(ISNUMBER(MATCH(Banco!$C11030,Analitico!$A:$A,0)),INDEX(Analitico!F:F,MATCH(Banco!$C11030,Analitico!$A:$A,0))&amp;"%",""),"")</f>
        <v/>
      </c>
    </row>
    <row r="11031" spans="1:11" x14ac:dyDescent="0.2">
      <c r="A11031" s="1" t="str">
        <f t="shared" si="173"/>
        <v>SINAPI 88484</v>
      </c>
      <c r="B11031" s="3" t="s">
        <v>21527</v>
      </c>
      <c r="C11031" s="3" t="s">
        <v>12273</v>
      </c>
      <c r="D11031" s="2" t="s">
        <v>19255</v>
      </c>
      <c r="E11031" s="3" t="s">
        <v>20623</v>
      </c>
      <c r="F11031" s="67" t="s">
        <v>21450</v>
      </c>
      <c r="G11031" s="67" t="s">
        <v>21337</v>
      </c>
      <c r="I11031" s="3" t="s">
        <v>41</v>
      </c>
      <c r="J11031" s="3" t="str">
        <f>IF($B11031="SINAPI",IF(ISNUMBER(MATCH(Banco!$C11031,Analitico!$A:$A,0)),INDEX(Analitico!E:E,MATCH(Banco!$C11031,Analitico!$A:$A,0))&amp;"%",""),"")</f>
        <v/>
      </c>
      <c r="K11031" s="3" t="str">
        <f>IF($B11031="SINAPI",IF(ISNUMBER(MATCH(Banco!$C11031,Analitico!$A:$A,0)),INDEX(Analitico!F:F,MATCH(Banco!$C11031,Analitico!$A:$A,0))&amp;"%",""),"")</f>
        <v/>
      </c>
    </row>
    <row r="11032" spans="1:11" x14ac:dyDescent="0.2">
      <c r="A11032" s="1" t="str">
        <f t="shared" si="173"/>
        <v>SINAPI 88485</v>
      </c>
      <c r="B11032" s="3" t="s">
        <v>21527</v>
      </c>
      <c r="C11032" s="3" t="s">
        <v>12274</v>
      </c>
      <c r="D11032" s="2" t="s">
        <v>19256</v>
      </c>
      <c r="E11032" s="3" t="s">
        <v>20623</v>
      </c>
      <c r="F11032" s="67" t="s">
        <v>20709</v>
      </c>
      <c r="G11032" s="67" t="s">
        <v>6141</v>
      </c>
      <c r="I11032" s="3" t="s">
        <v>41</v>
      </c>
      <c r="J11032" s="3" t="str">
        <f>IF($B11032="SINAPI",IF(ISNUMBER(MATCH(Banco!$C11032,Analitico!$A:$A,0)),INDEX(Analitico!E:E,MATCH(Banco!$C11032,Analitico!$A:$A,0))&amp;"%",""),"")</f>
        <v/>
      </c>
      <c r="K11032" s="3" t="str">
        <f>IF($B11032="SINAPI",IF(ISNUMBER(MATCH(Banco!$C11032,Analitico!$A:$A,0)),INDEX(Analitico!F:F,MATCH(Banco!$C11032,Analitico!$A:$A,0))&amp;"%",""),"")</f>
        <v/>
      </c>
    </row>
    <row r="11033" spans="1:11" x14ac:dyDescent="0.2">
      <c r="A11033" s="1" t="str">
        <f t="shared" si="173"/>
        <v>SINAPI 88488</v>
      </c>
      <c r="B11033" s="3" t="s">
        <v>21527</v>
      </c>
      <c r="C11033" s="3" t="s">
        <v>12275</v>
      </c>
      <c r="D11033" s="2" t="s">
        <v>19257</v>
      </c>
      <c r="E11033" s="3" t="s">
        <v>20623</v>
      </c>
      <c r="F11033" s="67" t="s">
        <v>4846</v>
      </c>
      <c r="G11033" s="67" t="s">
        <v>5906</v>
      </c>
      <c r="I11033" s="3" t="s">
        <v>41</v>
      </c>
      <c r="J11033" s="3" t="str">
        <f>IF($B11033="SINAPI",IF(ISNUMBER(MATCH(Banco!$C11033,Analitico!$A:$A,0)),INDEX(Analitico!E:E,MATCH(Banco!$C11033,Analitico!$A:$A,0))&amp;"%",""),"")</f>
        <v/>
      </c>
      <c r="K11033" s="3" t="str">
        <f>IF($B11033="SINAPI",IF(ISNUMBER(MATCH(Banco!$C11033,Analitico!$A:$A,0)),INDEX(Analitico!F:F,MATCH(Banco!$C11033,Analitico!$A:$A,0))&amp;"%",""),"")</f>
        <v/>
      </c>
    </row>
    <row r="11034" spans="1:11" x14ac:dyDescent="0.2">
      <c r="A11034" s="1" t="str">
        <f t="shared" si="173"/>
        <v>SINAPI 88489</v>
      </c>
      <c r="B11034" s="3" t="s">
        <v>21527</v>
      </c>
      <c r="C11034" s="3" t="s">
        <v>12276</v>
      </c>
      <c r="D11034" s="2" t="s">
        <v>19258</v>
      </c>
      <c r="E11034" s="3" t="s">
        <v>20623</v>
      </c>
      <c r="F11034" s="67" t="s">
        <v>21172</v>
      </c>
      <c r="G11034" s="67" t="s">
        <v>21157</v>
      </c>
      <c r="I11034" s="3" t="s">
        <v>41</v>
      </c>
      <c r="J11034" s="3" t="str">
        <f>IF($B11034="SINAPI",IF(ISNUMBER(MATCH(Banco!$C11034,Analitico!$A:$A,0)),INDEX(Analitico!E:E,MATCH(Banco!$C11034,Analitico!$A:$A,0))&amp;"%",""),"")</f>
        <v/>
      </c>
      <c r="K11034" s="3" t="str">
        <f>IF($B11034="SINAPI",IF(ISNUMBER(MATCH(Banco!$C11034,Analitico!$A:$A,0)),INDEX(Analitico!F:F,MATCH(Banco!$C11034,Analitico!$A:$A,0))&amp;"%",""),"")</f>
        <v/>
      </c>
    </row>
    <row r="11035" spans="1:11" x14ac:dyDescent="0.2">
      <c r="A11035" s="1" t="str">
        <f t="shared" si="173"/>
        <v>SINAPI 88494</v>
      </c>
      <c r="B11035" s="3" t="s">
        <v>21527</v>
      </c>
      <c r="C11035" s="3" t="s">
        <v>12277</v>
      </c>
      <c r="D11035" s="2" t="s">
        <v>19259</v>
      </c>
      <c r="E11035" s="3" t="s">
        <v>20623</v>
      </c>
      <c r="F11035" s="67" t="s">
        <v>21066</v>
      </c>
      <c r="G11035" s="67" t="s">
        <v>4823</v>
      </c>
      <c r="I11035" s="3" t="s">
        <v>6298</v>
      </c>
      <c r="J11035" s="3" t="str">
        <f>IF($B11035="SINAPI",IF(ISNUMBER(MATCH(Banco!$C11035,Analitico!$A:$A,0)),INDEX(Analitico!E:E,MATCH(Banco!$C11035,Analitico!$A:$A,0))&amp;"%",""),"")</f>
        <v/>
      </c>
      <c r="K11035" s="3" t="str">
        <f>IF($B11035="SINAPI",IF(ISNUMBER(MATCH(Banco!$C11035,Analitico!$A:$A,0)),INDEX(Analitico!F:F,MATCH(Banco!$C11035,Analitico!$A:$A,0))&amp;"%",""),"")</f>
        <v/>
      </c>
    </row>
    <row r="11036" spans="1:11" x14ac:dyDescent="0.2">
      <c r="A11036" s="1" t="str">
        <f t="shared" si="173"/>
        <v>SINAPI 88495</v>
      </c>
      <c r="B11036" s="3" t="s">
        <v>21527</v>
      </c>
      <c r="C11036" s="3" t="s">
        <v>12278</v>
      </c>
      <c r="D11036" s="2" t="s">
        <v>19260</v>
      </c>
      <c r="E11036" s="3" t="s">
        <v>20623</v>
      </c>
      <c r="F11036" s="67" t="s">
        <v>20990</v>
      </c>
      <c r="G11036" s="67" t="s">
        <v>4956</v>
      </c>
      <c r="I11036" s="3" t="s">
        <v>6298</v>
      </c>
      <c r="J11036" s="3" t="str">
        <f>IF($B11036="SINAPI",IF(ISNUMBER(MATCH(Banco!$C11036,Analitico!$A:$A,0)),INDEX(Analitico!E:E,MATCH(Banco!$C11036,Analitico!$A:$A,0))&amp;"%",""),"")</f>
        <v/>
      </c>
      <c r="K11036" s="3" t="str">
        <f>IF($B11036="SINAPI",IF(ISNUMBER(MATCH(Banco!$C11036,Analitico!$A:$A,0)),INDEX(Analitico!F:F,MATCH(Banco!$C11036,Analitico!$A:$A,0))&amp;"%",""),"")</f>
        <v/>
      </c>
    </row>
    <row r="11037" spans="1:11" x14ac:dyDescent="0.2">
      <c r="A11037" s="1" t="str">
        <f t="shared" si="173"/>
        <v>SINAPI 88496</v>
      </c>
      <c r="B11037" s="3" t="s">
        <v>21527</v>
      </c>
      <c r="C11037" s="3" t="s">
        <v>12279</v>
      </c>
      <c r="D11037" s="2" t="s">
        <v>19261</v>
      </c>
      <c r="E11037" s="3" t="s">
        <v>20623</v>
      </c>
      <c r="F11037" s="67" t="s">
        <v>21377</v>
      </c>
      <c r="G11037" s="67" t="s">
        <v>37409</v>
      </c>
      <c r="I11037" s="3" t="s">
        <v>6298</v>
      </c>
      <c r="J11037" s="3" t="str">
        <f>IF($B11037="SINAPI",IF(ISNUMBER(MATCH(Banco!$C11037,Analitico!$A:$A,0)),INDEX(Analitico!E:E,MATCH(Banco!$C11037,Analitico!$A:$A,0))&amp;"%",""),"")</f>
        <v/>
      </c>
      <c r="K11037" s="3" t="str">
        <f>IF($B11037="SINAPI",IF(ISNUMBER(MATCH(Banco!$C11037,Analitico!$A:$A,0)),INDEX(Analitico!F:F,MATCH(Banco!$C11037,Analitico!$A:$A,0))&amp;"%",""),"")</f>
        <v/>
      </c>
    </row>
    <row r="11038" spans="1:11" x14ac:dyDescent="0.2">
      <c r="A11038" s="1" t="str">
        <f t="shared" si="173"/>
        <v>SINAPI 88497</v>
      </c>
      <c r="B11038" s="3" t="s">
        <v>21527</v>
      </c>
      <c r="C11038" s="3" t="s">
        <v>12280</v>
      </c>
      <c r="D11038" s="2" t="s">
        <v>19262</v>
      </c>
      <c r="E11038" s="3" t="s">
        <v>20623</v>
      </c>
      <c r="F11038" s="67" t="s">
        <v>4975</v>
      </c>
      <c r="G11038" s="67" t="s">
        <v>4532</v>
      </c>
      <c r="I11038" s="3" t="s">
        <v>6298</v>
      </c>
      <c r="J11038" s="3" t="str">
        <f>IF($B11038="SINAPI",IF(ISNUMBER(MATCH(Banco!$C11038,Analitico!$A:$A,0)),INDEX(Analitico!E:E,MATCH(Banco!$C11038,Analitico!$A:$A,0))&amp;"%",""),"")</f>
        <v/>
      </c>
      <c r="K11038" s="3" t="str">
        <f>IF($B11038="SINAPI",IF(ISNUMBER(MATCH(Banco!$C11038,Analitico!$A:$A,0)),INDEX(Analitico!F:F,MATCH(Banco!$C11038,Analitico!$A:$A,0))&amp;"%",""),"")</f>
        <v/>
      </c>
    </row>
    <row r="11039" spans="1:11" x14ac:dyDescent="0.2">
      <c r="A11039" s="1" t="str">
        <f t="shared" si="173"/>
        <v>SINAPI 95305</v>
      </c>
      <c r="B11039" s="3" t="s">
        <v>21527</v>
      </c>
      <c r="C11039" s="3" t="s">
        <v>12281</v>
      </c>
      <c r="D11039" s="2" t="s">
        <v>19263</v>
      </c>
      <c r="E11039" s="3" t="s">
        <v>20623</v>
      </c>
      <c r="F11039" s="67" t="s">
        <v>21331</v>
      </c>
      <c r="G11039" s="67" t="s">
        <v>5665</v>
      </c>
      <c r="I11039" s="3" t="s">
        <v>6298</v>
      </c>
      <c r="J11039" s="3" t="str">
        <f>IF($B11039="SINAPI",IF(ISNUMBER(MATCH(Banco!$C11039,Analitico!$A:$A,0)),INDEX(Analitico!E:E,MATCH(Banco!$C11039,Analitico!$A:$A,0))&amp;"%",""),"")</f>
        <v/>
      </c>
      <c r="K11039" s="3" t="str">
        <f>IF($B11039="SINAPI",IF(ISNUMBER(MATCH(Banco!$C11039,Analitico!$A:$A,0)),INDEX(Analitico!F:F,MATCH(Banco!$C11039,Analitico!$A:$A,0))&amp;"%",""),"")</f>
        <v/>
      </c>
    </row>
    <row r="11040" spans="1:11" x14ac:dyDescent="0.2">
      <c r="A11040" s="1" t="str">
        <f t="shared" si="173"/>
        <v>SINAPI 95306</v>
      </c>
      <c r="B11040" s="3" t="s">
        <v>21527</v>
      </c>
      <c r="C11040" s="3" t="s">
        <v>12282</v>
      </c>
      <c r="D11040" s="2" t="s">
        <v>19264</v>
      </c>
      <c r="E11040" s="3" t="s">
        <v>20623</v>
      </c>
      <c r="F11040" s="67" t="s">
        <v>6326</v>
      </c>
      <c r="G11040" s="67" t="s">
        <v>5580</v>
      </c>
      <c r="I11040" s="3" t="s">
        <v>6298</v>
      </c>
      <c r="J11040" s="3" t="str">
        <f>IF($B11040="SINAPI",IF(ISNUMBER(MATCH(Banco!$C11040,Analitico!$A:$A,0)),INDEX(Analitico!E:E,MATCH(Banco!$C11040,Analitico!$A:$A,0))&amp;"%",""),"")</f>
        <v/>
      </c>
      <c r="K11040" s="3" t="str">
        <f>IF($B11040="SINAPI",IF(ISNUMBER(MATCH(Banco!$C11040,Analitico!$A:$A,0)),INDEX(Analitico!F:F,MATCH(Banco!$C11040,Analitico!$A:$A,0))&amp;"%",""),"")</f>
        <v/>
      </c>
    </row>
    <row r="11041" spans="1:11" ht="22.5" x14ac:dyDescent="0.2">
      <c r="A11041" s="1" t="str">
        <f t="shared" si="173"/>
        <v>SINAPI 95622</v>
      </c>
      <c r="B11041" s="3" t="s">
        <v>21527</v>
      </c>
      <c r="C11041" s="3" t="s">
        <v>12283</v>
      </c>
      <c r="D11041" s="2" t="s">
        <v>19265</v>
      </c>
      <c r="E11041" s="3" t="s">
        <v>20623</v>
      </c>
      <c r="F11041" s="67" t="s">
        <v>21112</v>
      </c>
      <c r="G11041" s="67" t="s">
        <v>29470</v>
      </c>
      <c r="I11041" s="3" t="s">
        <v>41</v>
      </c>
      <c r="J11041" s="3" t="str">
        <f>IF($B11041="SINAPI",IF(ISNUMBER(MATCH(Banco!$C11041,Analitico!$A:$A,0)),INDEX(Analitico!E:E,MATCH(Banco!$C11041,Analitico!$A:$A,0))&amp;"%",""),"")</f>
        <v/>
      </c>
      <c r="K11041" s="3" t="str">
        <f>IF($B11041="SINAPI",IF(ISNUMBER(MATCH(Banco!$C11041,Analitico!$A:$A,0)),INDEX(Analitico!F:F,MATCH(Banco!$C11041,Analitico!$A:$A,0))&amp;"%",""),"")</f>
        <v/>
      </c>
    </row>
    <row r="11042" spans="1:11" ht="22.5" x14ac:dyDescent="0.2">
      <c r="A11042" s="1" t="str">
        <f t="shared" si="173"/>
        <v>SINAPI 95623</v>
      </c>
      <c r="B11042" s="3" t="s">
        <v>21527</v>
      </c>
      <c r="C11042" s="3" t="s">
        <v>12284</v>
      </c>
      <c r="D11042" s="2" t="s">
        <v>19266</v>
      </c>
      <c r="E11042" s="3" t="s">
        <v>20623</v>
      </c>
      <c r="F11042" s="67" t="s">
        <v>4699</v>
      </c>
      <c r="G11042" s="67" t="s">
        <v>5022</v>
      </c>
      <c r="I11042" s="3" t="s">
        <v>41</v>
      </c>
      <c r="J11042" s="3" t="str">
        <f>IF($B11042="SINAPI",IF(ISNUMBER(MATCH(Banco!$C11042,Analitico!$A:$A,0)),INDEX(Analitico!E:E,MATCH(Banco!$C11042,Analitico!$A:$A,0))&amp;"%",""),"")</f>
        <v/>
      </c>
      <c r="K11042" s="3" t="str">
        <f>IF($B11042="SINAPI",IF(ISNUMBER(MATCH(Banco!$C11042,Analitico!$A:$A,0)),INDEX(Analitico!F:F,MATCH(Banco!$C11042,Analitico!$A:$A,0))&amp;"%",""),"")</f>
        <v/>
      </c>
    </row>
    <row r="11043" spans="1:11" ht="22.5" x14ac:dyDescent="0.2">
      <c r="A11043" s="1" t="str">
        <f t="shared" ref="A11043:A11106" si="174">CONCATENAR</f>
        <v>SINAPI 95624</v>
      </c>
      <c r="B11043" s="3" t="s">
        <v>21527</v>
      </c>
      <c r="C11043" s="3" t="s">
        <v>12285</v>
      </c>
      <c r="D11043" s="2" t="s">
        <v>19267</v>
      </c>
      <c r="E11043" s="3" t="s">
        <v>20623</v>
      </c>
      <c r="F11043" s="67" t="s">
        <v>4562</v>
      </c>
      <c r="G11043" s="67" t="s">
        <v>29560</v>
      </c>
      <c r="I11043" s="3" t="s">
        <v>41</v>
      </c>
      <c r="J11043" s="3" t="str">
        <f>IF($B11043="SINAPI",IF(ISNUMBER(MATCH(Banco!$C11043,Analitico!$A:$A,0)),INDEX(Analitico!E:E,MATCH(Banco!$C11043,Analitico!$A:$A,0))&amp;"%",""),"")</f>
        <v/>
      </c>
      <c r="K11043" s="3" t="str">
        <f>IF($B11043="SINAPI",IF(ISNUMBER(MATCH(Banco!$C11043,Analitico!$A:$A,0)),INDEX(Analitico!F:F,MATCH(Banco!$C11043,Analitico!$A:$A,0))&amp;"%",""),"")</f>
        <v/>
      </c>
    </row>
    <row r="11044" spans="1:11" ht="22.5" x14ac:dyDescent="0.2">
      <c r="A11044" s="1" t="str">
        <f t="shared" si="174"/>
        <v>SINAPI 95625</v>
      </c>
      <c r="B11044" s="3" t="s">
        <v>21527</v>
      </c>
      <c r="C11044" s="3" t="s">
        <v>12286</v>
      </c>
      <c r="D11044" s="2" t="s">
        <v>19268</v>
      </c>
      <c r="E11044" s="3" t="s">
        <v>20623</v>
      </c>
      <c r="F11044" s="67" t="s">
        <v>5787</v>
      </c>
      <c r="G11044" s="67" t="s">
        <v>31959</v>
      </c>
      <c r="I11044" s="3" t="s">
        <v>41</v>
      </c>
      <c r="J11044" s="3" t="str">
        <f>IF($B11044="SINAPI",IF(ISNUMBER(MATCH(Banco!$C11044,Analitico!$A:$A,0)),INDEX(Analitico!E:E,MATCH(Banco!$C11044,Analitico!$A:$A,0))&amp;"%",""),"")</f>
        <v/>
      </c>
      <c r="K11044" s="3" t="str">
        <f>IF($B11044="SINAPI",IF(ISNUMBER(MATCH(Banco!$C11044,Analitico!$A:$A,0)),INDEX(Analitico!F:F,MATCH(Banco!$C11044,Analitico!$A:$A,0))&amp;"%",""),"")</f>
        <v/>
      </c>
    </row>
    <row r="11045" spans="1:11" x14ac:dyDescent="0.2">
      <c r="A11045" s="1" t="str">
        <f t="shared" si="174"/>
        <v>SINAPI 95626</v>
      </c>
      <c r="B11045" s="3" t="s">
        <v>21527</v>
      </c>
      <c r="C11045" s="3" t="s">
        <v>12287</v>
      </c>
      <c r="D11045" s="2" t="s">
        <v>19269</v>
      </c>
      <c r="E11045" s="3" t="s">
        <v>20623</v>
      </c>
      <c r="F11045" s="67" t="s">
        <v>5572</v>
      </c>
      <c r="G11045" s="67" t="s">
        <v>30732</v>
      </c>
      <c r="I11045" s="3" t="s">
        <v>41</v>
      </c>
      <c r="J11045" s="3" t="str">
        <f>IF($B11045="SINAPI",IF(ISNUMBER(MATCH(Banco!$C11045,Analitico!$A:$A,0)),INDEX(Analitico!E:E,MATCH(Banco!$C11045,Analitico!$A:$A,0))&amp;"%",""),"")</f>
        <v/>
      </c>
      <c r="K11045" s="3" t="str">
        <f>IF($B11045="SINAPI",IF(ISNUMBER(MATCH(Banco!$C11045,Analitico!$A:$A,0)),INDEX(Analitico!F:F,MATCH(Banco!$C11045,Analitico!$A:$A,0))&amp;"%",""),"")</f>
        <v/>
      </c>
    </row>
    <row r="11046" spans="1:11" ht="22.5" x14ac:dyDescent="0.2">
      <c r="A11046" s="1" t="str">
        <f t="shared" si="174"/>
        <v>SINAPI 96126</v>
      </c>
      <c r="B11046" s="3" t="s">
        <v>21527</v>
      </c>
      <c r="C11046" s="3" t="s">
        <v>12288</v>
      </c>
      <c r="D11046" s="2" t="s">
        <v>19270</v>
      </c>
      <c r="E11046" s="3" t="s">
        <v>20623</v>
      </c>
      <c r="F11046" s="67" t="s">
        <v>20776</v>
      </c>
      <c r="G11046" s="67" t="s">
        <v>20661</v>
      </c>
      <c r="I11046" s="3" t="s">
        <v>6298</v>
      </c>
      <c r="J11046" s="3" t="str">
        <f>IF($B11046="SINAPI",IF(ISNUMBER(MATCH(Banco!$C11046,Analitico!$A:$A,0)),INDEX(Analitico!E:E,MATCH(Banco!$C11046,Analitico!$A:$A,0))&amp;"%",""),"")</f>
        <v/>
      </c>
      <c r="K11046" s="3" t="str">
        <f>IF($B11046="SINAPI",IF(ISNUMBER(MATCH(Banco!$C11046,Analitico!$A:$A,0)),INDEX(Analitico!F:F,MATCH(Banco!$C11046,Analitico!$A:$A,0))&amp;"%",""),"")</f>
        <v/>
      </c>
    </row>
    <row r="11047" spans="1:11" ht="22.5" x14ac:dyDescent="0.2">
      <c r="A11047" s="1" t="str">
        <f t="shared" si="174"/>
        <v>SINAPI 96127</v>
      </c>
      <c r="B11047" s="3" t="s">
        <v>21527</v>
      </c>
      <c r="C11047" s="3" t="s">
        <v>12289</v>
      </c>
      <c r="D11047" s="2" t="s">
        <v>19271</v>
      </c>
      <c r="E11047" s="3" t="s">
        <v>20623</v>
      </c>
      <c r="F11047" s="67" t="s">
        <v>20929</v>
      </c>
      <c r="G11047" s="67" t="s">
        <v>5856</v>
      </c>
      <c r="I11047" s="3" t="s">
        <v>6298</v>
      </c>
      <c r="J11047" s="3" t="str">
        <f>IF($B11047="SINAPI",IF(ISNUMBER(MATCH(Banco!$C11047,Analitico!$A:$A,0)),INDEX(Analitico!E:E,MATCH(Banco!$C11047,Analitico!$A:$A,0))&amp;"%",""),"")</f>
        <v/>
      </c>
      <c r="K11047" s="3" t="str">
        <f>IF($B11047="SINAPI",IF(ISNUMBER(MATCH(Banco!$C11047,Analitico!$A:$A,0)),INDEX(Analitico!F:F,MATCH(Banco!$C11047,Analitico!$A:$A,0))&amp;"%",""),"")</f>
        <v/>
      </c>
    </row>
    <row r="11048" spans="1:11" ht="22.5" x14ac:dyDescent="0.2">
      <c r="A11048" s="1" t="str">
        <f t="shared" si="174"/>
        <v>SINAPI 96128</v>
      </c>
      <c r="B11048" s="3" t="s">
        <v>21527</v>
      </c>
      <c r="C11048" s="3" t="s">
        <v>12290</v>
      </c>
      <c r="D11048" s="2" t="s">
        <v>19272</v>
      </c>
      <c r="E11048" s="3" t="s">
        <v>20623</v>
      </c>
      <c r="F11048" s="67" t="s">
        <v>21118</v>
      </c>
      <c r="G11048" s="67" t="s">
        <v>6043</v>
      </c>
      <c r="I11048" s="3" t="s">
        <v>6298</v>
      </c>
      <c r="J11048" s="3" t="str">
        <f>IF($B11048="SINAPI",IF(ISNUMBER(MATCH(Banco!$C11048,Analitico!$A:$A,0)),INDEX(Analitico!E:E,MATCH(Banco!$C11048,Analitico!$A:$A,0))&amp;"%",""),"")</f>
        <v/>
      </c>
      <c r="K11048" s="3" t="str">
        <f>IF($B11048="SINAPI",IF(ISNUMBER(MATCH(Banco!$C11048,Analitico!$A:$A,0)),INDEX(Analitico!F:F,MATCH(Banco!$C11048,Analitico!$A:$A,0))&amp;"%",""),"")</f>
        <v/>
      </c>
    </row>
    <row r="11049" spans="1:11" ht="22.5" x14ac:dyDescent="0.2">
      <c r="A11049" s="1" t="str">
        <f t="shared" si="174"/>
        <v>SINAPI 96129</v>
      </c>
      <c r="B11049" s="3" t="s">
        <v>21527</v>
      </c>
      <c r="C11049" s="3" t="s">
        <v>12291</v>
      </c>
      <c r="D11049" s="2" t="s">
        <v>19273</v>
      </c>
      <c r="E11049" s="3" t="s">
        <v>20623</v>
      </c>
      <c r="F11049" s="67" t="s">
        <v>21095</v>
      </c>
      <c r="G11049" s="67" t="s">
        <v>30026</v>
      </c>
      <c r="I11049" s="3" t="s">
        <v>6298</v>
      </c>
      <c r="J11049" s="3" t="str">
        <f>IF($B11049="SINAPI",IF(ISNUMBER(MATCH(Banco!$C11049,Analitico!$A:$A,0)),INDEX(Analitico!E:E,MATCH(Banco!$C11049,Analitico!$A:$A,0))&amp;"%",""),"")</f>
        <v/>
      </c>
      <c r="K11049" s="3" t="str">
        <f>IF($B11049="SINAPI",IF(ISNUMBER(MATCH(Banco!$C11049,Analitico!$A:$A,0)),INDEX(Analitico!F:F,MATCH(Banco!$C11049,Analitico!$A:$A,0))&amp;"%",""),"")</f>
        <v/>
      </c>
    </row>
    <row r="11050" spans="1:11" x14ac:dyDescent="0.2">
      <c r="A11050" s="1" t="str">
        <f t="shared" si="174"/>
        <v>SINAPI 96130</v>
      </c>
      <c r="B11050" s="3" t="s">
        <v>21527</v>
      </c>
      <c r="C11050" s="3" t="s">
        <v>12292</v>
      </c>
      <c r="D11050" s="2" t="s">
        <v>19274</v>
      </c>
      <c r="E11050" s="3" t="s">
        <v>20623</v>
      </c>
      <c r="F11050" s="67" t="s">
        <v>5620</v>
      </c>
      <c r="G11050" s="67" t="s">
        <v>28815</v>
      </c>
      <c r="I11050" s="3" t="s">
        <v>6298</v>
      </c>
      <c r="J11050" s="3" t="str">
        <f>IF($B11050="SINAPI",IF(ISNUMBER(MATCH(Banco!$C11050,Analitico!$A:$A,0)),INDEX(Analitico!E:E,MATCH(Banco!$C11050,Analitico!$A:$A,0))&amp;"%",""),"")</f>
        <v/>
      </c>
      <c r="K11050" s="3" t="str">
        <f>IF($B11050="SINAPI",IF(ISNUMBER(MATCH(Banco!$C11050,Analitico!$A:$A,0)),INDEX(Analitico!F:F,MATCH(Banco!$C11050,Analitico!$A:$A,0))&amp;"%",""),"")</f>
        <v/>
      </c>
    </row>
    <row r="11051" spans="1:11" ht="22.5" x14ac:dyDescent="0.2">
      <c r="A11051" s="1" t="str">
        <f t="shared" si="174"/>
        <v>SINAPI 96131</v>
      </c>
      <c r="B11051" s="3" t="s">
        <v>21527</v>
      </c>
      <c r="C11051" s="3" t="s">
        <v>12293</v>
      </c>
      <c r="D11051" s="2" t="s">
        <v>19275</v>
      </c>
      <c r="E11051" s="3" t="s">
        <v>20623</v>
      </c>
      <c r="F11051" s="67" t="s">
        <v>31961</v>
      </c>
      <c r="G11051" s="67" t="s">
        <v>34378</v>
      </c>
      <c r="I11051" s="3" t="s">
        <v>6298</v>
      </c>
      <c r="J11051" s="3" t="str">
        <f>IF($B11051="SINAPI",IF(ISNUMBER(MATCH(Banco!$C11051,Analitico!$A:$A,0)),INDEX(Analitico!E:E,MATCH(Banco!$C11051,Analitico!$A:$A,0))&amp;"%",""),"")</f>
        <v/>
      </c>
      <c r="K11051" s="3" t="str">
        <f>IF($B11051="SINAPI",IF(ISNUMBER(MATCH(Banco!$C11051,Analitico!$A:$A,0)),INDEX(Analitico!F:F,MATCH(Banco!$C11051,Analitico!$A:$A,0))&amp;"%",""),"")</f>
        <v/>
      </c>
    </row>
    <row r="11052" spans="1:11" ht="22.5" x14ac:dyDescent="0.2">
      <c r="A11052" s="1" t="str">
        <f t="shared" si="174"/>
        <v>SINAPI 96132</v>
      </c>
      <c r="B11052" s="3" t="s">
        <v>21527</v>
      </c>
      <c r="C11052" s="3" t="s">
        <v>12294</v>
      </c>
      <c r="D11052" s="2" t="s">
        <v>19276</v>
      </c>
      <c r="E11052" s="3" t="s">
        <v>20623</v>
      </c>
      <c r="F11052" s="67" t="s">
        <v>6317</v>
      </c>
      <c r="G11052" s="67" t="s">
        <v>21120</v>
      </c>
      <c r="I11052" s="3" t="s">
        <v>6298</v>
      </c>
      <c r="J11052" s="3" t="str">
        <f>IF($B11052="SINAPI",IF(ISNUMBER(MATCH(Banco!$C11052,Analitico!$A:$A,0)),INDEX(Analitico!E:E,MATCH(Banco!$C11052,Analitico!$A:$A,0))&amp;"%",""),"")</f>
        <v/>
      </c>
      <c r="K11052" s="3" t="str">
        <f>IF($B11052="SINAPI",IF(ISNUMBER(MATCH(Banco!$C11052,Analitico!$A:$A,0)),INDEX(Analitico!F:F,MATCH(Banco!$C11052,Analitico!$A:$A,0))&amp;"%",""),"")</f>
        <v/>
      </c>
    </row>
    <row r="11053" spans="1:11" ht="22.5" x14ac:dyDescent="0.2">
      <c r="A11053" s="1" t="str">
        <f t="shared" si="174"/>
        <v>SINAPI 96133</v>
      </c>
      <c r="B11053" s="3" t="s">
        <v>21527</v>
      </c>
      <c r="C11053" s="3" t="s">
        <v>12295</v>
      </c>
      <c r="D11053" s="2" t="s">
        <v>19277</v>
      </c>
      <c r="E11053" s="3" t="s">
        <v>20623</v>
      </c>
      <c r="F11053" s="67" t="s">
        <v>31797</v>
      </c>
      <c r="G11053" s="67" t="s">
        <v>37410</v>
      </c>
      <c r="I11053" s="3" t="s">
        <v>6298</v>
      </c>
      <c r="J11053" s="3" t="str">
        <f>IF($B11053="SINAPI",IF(ISNUMBER(MATCH(Banco!$C11053,Analitico!$A:$A,0)),INDEX(Analitico!E:E,MATCH(Banco!$C11053,Analitico!$A:$A,0))&amp;"%",""),"")</f>
        <v/>
      </c>
      <c r="K11053" s="3" t="str">
        <f>IF($B11053="SINAPI",IF(ISNUMBER(MATCH(Banco!$C11053,Analitico!$A:$A,0)),INDEX(Analitico!F:F,MATCH(Banco!$C11053,Analitico!$A:$A,0))&amp;"%",""),"")</f>
        <v/>
      </c>
    </row>
    <row r="11054" spans="1:11" ht="22.5" x14ac:dyDescent="0.2">
      <c r="A11054" s="1" t="str">
        <f t="shared" si="174"/>
        <v>SINAPI 96134</v>
      </c>
      <c r="B11054" s="3" t="s">
        <v>21527</v>
      </c>
      <c r="C11054" s="3" t="s">
        <v>12296</v>
      </c>
      <c r="D11054" s="2" t="s">
        <v>19278</v>
      </c>
      <c r="E11054" s="3" t="s">
        <v>20623</v>
      </c>
      <c r="F11054" s="67" t="s">
        <v>5014</v>
      </c>
      <c r="G11054" s="67" t="s">
        <v>31818</v>
      </c>
      <c r="I11054" s="3" t="s">
        <v>6298</v>
      </c>
      <c r="J11054" s="3" t="str">
        <f>IF($B11054="SINAPI",IF(ISNUMBER(MATCH(Banco!$C11054,Analitico!$A:$A,0)),INDEX(Analitico!E:E,MATCH(Banco!$C11054,Analitico!$A:$A,0))&amp;"%",""),"")</f>
        <v/>
      </c>
      <c r="K11054" s="3" t="str">
        <f>IF($B11054="SINAPI",IF(ISNUMBER(MATCH(Banco!$C11054,Analitico!$A:$A,0)),INDEX(Analitico!F:F,MATCH(Banco!$C11054,Analitico!$A:$A,0))&amp;"%",""),"")</f>
        <v/>
      </c>
    </row>
    <row r="11055" spans="1:11" x14ac:dyDescent="0.2">
      <c r="A11055" s="1" t="str">
        <f t="shared" si="174"/>
        <v>SINAPI 96135</v>
      </c>
      <c r="B11055" s="3" t="s">
        <v>21527</v>
      </c>
      <c r="C11055" s="3" t="s">
        <v>12297</v>
      </c>
      <c r="D11055" s="2" t="s">
        <v>19279</v>
      </c>
      <c r="E11055" s="3" t="s">
        <v>20623</v>
      </c>
      <c r="F11055" s="67" t="s">
        <v>20696</v>
      </c>
      <c r="G11055" s="67" t="s">
        <v>37411</v>
      </c>
      <c r="I11055" s="3" t="s">
        <v>6298</v>
      </c>
      <c r="J11055" s="3" t="str">
        <f>IF($B11055="SINAPI",IF(ISNUMBER(MATCH(Banco!$C11055,Analitico!$A:$A,0)),INDEX(Analitico!E:E,MATCH(Banco!$C11055,Analitico!$A:$A,0))&amp;"%",""),"")</f>
        <v/>
      </c>
      <c r="K11055" s="3" t="str">
        <f>IF($B11055="SINAPI",IF(ISNUMBER(MATCH(Banco!$C11055,Analitico!$A:$A,0)),INDEX(Analitico!F:F,MATCH(Banco!$C11055,Analitico!$A:$A,0))&amp;"%",""),"")</f>
        <v/>
      </c>
    </row>
    <row r="11056" spans="1:11" x14ac:dyDescent="0.2">
      <c r="A11056" s="1" t="str">
        <f t="shared" si="174"/>
        <v>SINAPI 104639</v>
      </c>
      <c r="B11056" s="3" t="s">
        <v>21527</v>
      </c>
      <c r="C11056" s="3" t="s">
        <v>12298</v>
      </c>
      <c r="D11056" s="2" t="s">
        <v>19280</v>
      </c>
      <c r="E11056" s="3" t="s">
        <v>20623</v>
      </c>
      <c r="F11056" s="67" t="s">
        <v>4951</v>
      </c>
      <c r="G11056" s="67" t="s">
        <v>5112</v>
      </c>
      <c r="I11056" s="3" t="s">
        <v>6298</v>
      </c>
      <c r="J11056" s="3" t="str">
        <f>IF($B11056="SINAPI",IF(ISNUMBER(MATCH(Banco!$C11056,Analitico!$A:$A,0)),INDEX(Analitico!E:E,MATCH(Banco!$C11056,Analitico!$A:$A,0))&amp;"%",""),"")</f>
        <v/>
      </c>
      <c r="K11056" s="3" t="str">
        <f>IF($B11056="SINAPI",IF(ISNUMBER(MATCH(Banco!$C11056,Analitico!$A:$A,0)),INDEX(Analitico!F:F,MATCH(Banco!$C11056,Analitico!$A:$A,0))&amp;"%",""),"")</f>
        <v/>
      </c>
    </row>
    <row r="11057" spans="1:11" x14ac:dyDescent="0.2">
      <c r="A11057" s="1" t="str">
        <f t="shared" si="174"/>
        <v>SINAPI 104640</v>
      </c>
      <c r="B11057" s="3" t="s">
        <v>21527</v>
      </c>
      <c r="C11057" s="3" t="s">
        <v>12299</v>
      </c>
      <c r="D11057" s="2" t="s">
        <v>19281</v>
      </c>
      <c r="E11057" s="3" t="s">
        <v>20623</v>
      </c>
      <c r="F11057" s="67" t="s">
        <v>5910</v>
      </c>
      <c r="G11057" s="67" t="s">
        <v>20898</v>
      </c>
      <c r="I11057" s="3" t="s">
        <v>6298</v>
      </c>
      <c r="J11057" s="3" t="str">
        <f>IF($B11057="SINAPI",IF(ISNUMBER(MATCH(Banco!$C11057,Analitico!$A:$A,0)),INDEX(Analitico!E:E,MATCH(Banco!$C11057,Analitico!$A:$A,0))&amp;"%",""),"")</f>
        <v/>
      </c>
      <c r="K11057" s="3" t="str">
        <f>IF($B11057="SINAPI",IF(ISNUMBER(MATCH(Banco!$C11057,Analitico!$A:$A,0)),INDEX(Analitico!F:F,MATCH(Banco!$C11057,Analitico!$A:$A,0))&amp;"%",""),"")</f>
        <v/>
      </c>
    </row>
    <row r="11058" spans="1:11" x14ac:dyDescent="0.2">
      <c r="A11058" s="1" t="str">
        <f t="shared" si="174"/>
        <v>SINAPI 104641</v>
      </c>
      <c r="B11058" s="3" t="s">
        <v>21527</v>
      </c>
      <c r="C11058" s="3" t="s">
        <v>12300</v>
      </c>
      <c r="D11058" s="2" t="s">
        <v>19282</v>
      </c>
      <c r="E11058" s="3" t="s">
        <v>20623</v>
      </c>
      <c r="F11058" s="67" t="s">
        <v>4941</v>
      </c>
      <c r="G11058" s="67" t="s">
        <v>20941</v>
      </c>
      <c r="I11058" s="3" t="s">
        <v>6298</v>
      </c>
      <c r="J11058" s="3" t="str">
        <f>IF($B11058="SINAPI",IF(ISNUMBER(MATCH(Banco!$C11058,Analitico!$A:$A,0)),INDEX(Analitico!E:E,MATCH(Banco!$C11058,Analitico!$A:$A,0))&amp;"%",""),"")</f>
        <v/>
      </c>
      <c r="K11058" s="3" t="str">
        <f>IF($B11058="SINAPI",IF(ISNUMBER(MATCH(Banco!$C11058,Analitico!$A:$A,0)),INDEX(Analitico!F:F,MATCH(Banco!$C11058,Analitico!$A:$A,0))&amp;"%",""),"")</f>
        <v/>
      </c>
    </row>
    <row r="11059" spans="1:11" x14ac:dyDescent="0.2">
      <c r="A11059" s="1" t="str">
        <f t="shared" si="174"/>
        <v>SINAPI 104642</v>
      </c>
      <c r="B11059" s="3" t="s">
        <v>21527</v>
      </c>
      <c r="C11059" s="3" t="s">
        <v>12301</v>
      </c>
      <c r="D11059" s="2" t="s">
        <v>19283</v>
      </c>
      <c r="E11059" s="3" t="s">
        <v>20623</v>
      </c>
      <c r="F11059" s="67" t="s">
        <v>4961</v>
      </c>
      <c r="G11059" s="67" t="s">
        <v>4488</v>
      </c>
      <c r="I11059" s="3" t="s">
        <v>6298</v>
      </c>
      <c r="J11059" s="3" t="str">
        <f>IF($B11059="SINAPI",IF(ISNUMBER(MATCH(Banco!$C11059,Analitico!$A:$A,0)),INDEX(Analitico!E:E,MATCH(Banco!$C11059,Analitico!$A:$A,0))&amp;"%",""),"")</f>
        <v/>
      </c>
      <c r="K11059" s="3" t="str">
        <f>IF($B11059="SINAPI",IF(ISNUMBER(MATCH(Banco!$C11059,Analitico!$A:$A,0)),INDEX(Analitico!F:F,MATCH(Banco!$C11059,Analitico!$A:$A,0))&amp;"%",""),"")</f>
        <v/>
      </c>
    </row>
    <row r="11060" spans="1:11" x14ac:dyDescent="0.2">
      <c r="A11060" s="1" t="str">
        <f t="shared" si="174"/>
        <v>SINAPI 102193</v>
      </c>
      <c r="B11060" s="3" t="s">
        <v>21527</v>
      </c>
      <c r="C11060" s="3" t="s">
        <v>12302</v>
      </c>
      <c r="D11060" s="2" t="s">
        <v>19284</v>
      </c>
      <c r="E11060" s="3" t="s">
        <v>20623</v>
      </c>
      <c r="F11060" s="67" t="s">
        <v>4674</v>
      </c>
      <c r="G11060" s="67" t="s">
        <v>4606</v>
      </c>
      <c r="I11060" s="3" t="s">
        <v>6298</v>
      </c>
      <c r="J11060" s="3" t="str">
        <f>IF($B11060="SINAPI",IF(ISNUMBER(MATCH(Banco!$C11060,Analitico!$A:$A,0)),INDEX(Analitico!E:E,MATCH(Banco!$C11060,Analitico!$A:$A,0))&amp;"%",""),"")</f>
        <v/>
      </c>
      <c r="K11060" s="3" t="str">
        <f>IF($B11060="SINAPI",IF(ISNUMBER(MATCH(Banco!$C11060,Analitico!$A:$A,0)),INDEX(Analitico!F:F,MATCH(Banco!$C11060,Analitico!$A:$A,0))&amp;"%",""),"")</f>
        <v/>
      </c>
    </row>
    <row r="11061" spans="1:11" x14ac:dyDescent="0.2">
      <c r="A11061" s="1" t="str">
        <f t="shared" si="174"/>
        <v>SINAPI 102194</v>
      </c>
      <c r="B11061" s="3" t="s">
        <v>21527</v>
      </c>
      <c r="C11061" s="3" t="s">
        <v>12303</v>
      </c>
      <c r="D11061" s="2" t="s">
        <v>19285</v>
      </c>
      <c r="E11061" s="3" t="s">
        <v>20623</v>
      </c>
      <c r="F11061" s="67" t="s">
        <v>20800</v>
      </c>
      <c r="G11061" s="67" t="s">
        <v>21604</v>
      </c>
      <c r="I11061" s="3" t="s">
        <v>6298</v>
      </c>
      <c r="J11061" s="3" t="str">
        <f>IF($B11061="SINAPI",IF(ISNUMBER(MATCH(Banco!$C11061,Analitico!$A:$A,0)),INDEX(Analitico!E:E,MATCH(Banco!$C11061,Analitico!$A:$A,0))&amp;"%",""),"")</f>
        <v/>
      </c>
      <c r="K11061" s="3" t="str">
        <f>IF($B11061="SINAPI",IF(ISNUMBER(MATCH(Banco!$C11061,Analitico!$A:$A,0)),INDEX(Analitico!F:F,MATCH(Banco!$C11061,Analitico!$A:$A,0))&amp;"%",""),"")</f>
        <v/>
      </c>
    </row>
    <row r="11062" spans="1:11" x14ac:dyDescent="0.2">
      <c r="A11062" s="1" t="str">
        <f t="shared" si="174"/>
        <v>SINAPI 102197</v>
      </c>
      <c r="B11062" s="3" t="s">
        <v>21527</v>
      </c>
      <c r="C11062" s="3" t="s">
        <v>12304</v>
      </c>
      <c r="D11062" s="2" t="s">
        <v>19286</v>
      </c>
      <c r="E11062" s="3" t="s">
        <v>20623</v>
      </c>
      <c r="F11062" s="67" t="s">
        <v>29679</v>
      </c>
      <c r="G11062" s="67" t="s">
        <v>33302</v>
      </c>
      <c r="I11062" s="3" t="s">
        <v>6298</v>
      </c>
      <c r="J11062" s="3" t="str">
        <f>IF($B11062="SINAPI",IF(ISNUMBER(MATCH(Banco!$C11062,Analitico!$A:$A,0)),INDEX(Analitico!E:E,MATCH(Banco!$C11062,Analitico!$A:$A,0))&amp;"%",""),"")</f>
        <v/>
      </c>
      <c r="K11062" s="3" t="str">
        <f>IF($B11062="SINAPI",IF(ISNUMBER(MATCH(Banco!$C11062,Analitico!$A:$A,0)),INDEX(Analitico!F:F,MATCH(Banco!$C11062,Analitico!$A:$A,0))&amp;"%",""),"")</f>
        <v/>
      </c>
    </row>
    <row r="11063" spans="1:11" ht="22.5" x14ac:dyDescent="0.2">
      <c r="A11063" s="1" t="str">
        <f t="shared" si="174"/>
        <v>SINAPI 102200</v>
      </c>
      <c r="B11063" s="3" t="s">
        <v>21527</v>
      </c>
      <c r="C11063" s="3" t="s">
        <v>12305</v>
      </c>
      <c r="D11063" s="2" t="s">
        <v>19287</v>
      </c>
      <c r="E11063" s="3" t="s">
        <v>20623</v>
      </c>
      <c r="F11063" s="67" t="s">
        <v>20946</v>
      </c>
      <c r="G11063" s="67" t="s">
        <v>20804</v>
      </c>
      <c r="I11063" s="3" t="s">
        <v>6298</v>
      </c>
      <c r="J11063" s="3" t="str">
        <f>IF($B11063="SINAPI",IF(ISNUMBER(MATCH(Banco!$C11063,Analitico!$A:$A,0)),INDEX(Analitico!E:E,MATCH(Banco!$C11063,Analitico!$A:$A,0))&amp;"%",""),"")</f>
        <v/>
      </c>
      <c r="K11063" s="3" t="str">
        <f>IF($B11063="SINAPI",IF(ISNUMBER(MATCH(Banco!$C11063,Analitico!$A:$A,0)),INDEX(Analitico!F:F,MATCH(Banco!$C11063,Analitico!$A:$A,0))&amp;"%",""),"")</f>
        <v/>
      </c>
    </row>
    <row r="11064" spans="1:11" ht="22.5" x14ac:dyDescent="0.2">
      <c r="A11064" s="1" t="str">
        <f t="shared" si="174"/>
        <v>SINAPI 102201</v>
      </c>
      <c r="B11064" s="3" t="s">
        <v>21527</v>
      </c>
      <c r="C11064" s="3" t="s">
        <v>12306</v>
      </c>
      <c r="D11064" s="2" t="s">
        <v>19288</v>
      </c>
      <c r="E11064" s="3" t="s">
        <v>20623</v>
      </c>
      <c r="F11064" s="67" t="s">
        <v>6176</v>
      </c>
      <c r="G11064" s="67" t="s">
        <v>36596</v>
      </c>
      <c r="I11064" s="3" t="s">
        <v>6298</v>
      </c>
      <c r="J11064" s="3" t="str">
        <f>IF($B11064="SINAPI",IF(ISNUMBER(MATCH(Banco!$C11064,Analitico!$A:$A,0)),INDEX(Analitico!E:E,MATCH(Banco!$C11064,Analitico!$A:$A,0))&amp;"%",""),"")</f>
        <v/>
      </c>
      <c r="K11064" s="3" t="str">
        <f>IF($B11064="SINAPI",IF(ISNUMBER(MATCH(Banco!$C11064,Analitico!$A:$A,0)),INDEX(Analitico!F:F,MATCH(Banco!$C11064,Analitico!$A:$A,0))&amp;"%",""),"")</f>
        <v/>
      </c>
    </row>
    <row r="11065" spans="1:11" ht="22.5" x14ac:dyDescent="0.2">
      <c r="A11065" s="1" t="str">
        <f t="shared" si="174"/>
        <v>SINAPI 102202</v>
      </c>
      <c r="B11065" s="3" t="s">
        <v>21527</v>
      </c>
      <c r="C11065" s="3" t="s">
        <v>12307</v>
      </c>
      <c r="D11065" s="2" t="s">
        <v>19289</v>
      </c>
      <c r="E11065" s="3" t="s">
        <v>20623</v>
      </c>
      <c r="F11065" s="67" t="s">
        <v>20744</v>
      </c>
      <c r="G11065" s="67" t="s">
        <v>28932</v>
      </c>
      <c r="I11065" s="3" t="s">
        <v>6298</v>
      </c>
      <c r="J11065" s="3" t="str">
        <f>IF($B11065="SINAPI",IF(ISNUMBER(MATCH(Banco!$C11065,Analitico!$A:$A,0)),INDEX(Analitico!E:E,MATCH(Banco!$C11065,Analitico!$A:$A,0))&amp;"%",""),"")</f>
        <v/>
      </c>
      <c r="K11065" s="3" t="str">
        <f>IF($B11065="SINAPI",IF(ISNUMBER(MATCH(Banco!$C11065,Analitico!$A:$A,0)),INDEX(Analitico!F:F,MATCH(Banco!$C11065,Analitico!$A:$A,0))&amp;"%",""),"")</f>
        <v/>
      </c>
    </row>
    <row r="11066" spans="1:11" x14ac:dyDescent="0.2">
      <c r="A11066" s="1" t="str">
        <f t="shared" si="174"/>
        <v>SINAPI 102203</v>
      </c>
      <c r="B11066" s="3" t="s">
        <v>21527</v>
      </c>
      <c r="C11066" s="3" t="s">
        <v>12308</v>
      </c>
      <c r="D11066" s="2" t="s">
        <v>19290</v>
      </c>
      <c r="E11066" s="3" t="s">
        <v>20623</v>
      </c>
      <c r="F11066" s="67" t="s">
        <v>21761</v>
      </c>
      <c r="G11066" s="67" t="s">
        <v>4534</v>
      </c>
      <c r="I11066" s="3" t="s">
        <v>6298</v>
      </c>
      <c r="J11066" s="3" t="str">
        <f>IF($B11066="SINAPI",IF(ISNUMBER(MATCH(Banco!$C11066,Analitico!$A:$A,0)),INDEX(Analitico!E:E,MATCH(Banco!$C11066,Analitico!$A:$A,0))&amp;"%",""),"")</f>
        <v/>
      </c>
      <c r="K11066" s="3" t="str">
        <f>IF($B11066="SINAPI",IF(ISNUMBER(MATCH(Banco!$C11066,Analitico!$A:$A,0)),INDEX(Analitico!F:F,MATCH(Banco!$C11066,Analitico!$A:$A,0))&amp;"%",""),"")</f>
        <v/>
      </c>
    </row>
    <row r="11067" spans="1:11" x14ac:dyDescent="0.2">
      <c r="A11067" s="1" t="str">
        <f t="shared" si="174"/>
        <v>SINAPI 102204</v>
      </c>
      <c r="B11067" s="3" t="s">
        <v>21527</v>
      </c>
      <c r="C11067" s="3" t="s">
        <v>12309</v>
      </c>
      <c r="D11067" s="2" t="s">
        <v>19291</v>
      </c>
      <c r="E11067" s="3" t="s">
        <v>20623</v>
      </c>
      <c r="F11067" s="67" t="s">
        <v>4953</v>
      </c>
      <c r="G11067" s="67" t="s">
        <v>5971</v>
      </c>
      <c r="I11067" s="3" t="s">
        <v>6298</v>
      </c>
      <c r="J11067" s="3" t="str">
        <f>IF($B11067="SINAPI",IF(ISNUMBER(MATCH(Banco!$C11067,Analitico!$A:$A,0)),INDEX(Analitico!E:E,MATCH(Banco!$C11067,Analitico!$A:$A,0))&amp;"%",""),"")</f>
        <v/>
      </c>
      <c r="K11067" s="3" t="str">
        <f>IF($B11067="SINAPI",IF(ISNUMBER(MATCH(Banco!$C11067,Analitico!$A:$A,0)),INDEX(Analitico!F:F,MATCH(Banco!$C11067,Analitico!$A:$A,0))&amp;"%",""),"")</f>
        <v/>
      </c>
    </row>
    <row r="11068" spans="1:11" x14ac:dyDescent="0.2">
      <c r="A11068" s="1" t="str">
        <f t="shared" si="174"/>
        <v>SINAPI 102205</v>
      </c>
      <c r="B11068" s="3" t="s">
        <v>21527</v>
      </c>
      <c r="C11068" s="3" t="s">
        <v>12310</v>
      </c>
      <c r="D11068" s="2" t="s">
        <v>19292</v>
      </c>
      <c r="E11068" s="3" t="s">
        <v>20623</v>
      </c>
      <c r="F11068" s="67" t="s">
        <v>20941</v>
      </c>
      <c r="G11068" s="67" t="s">
        <v>4699</v>
      </c>
      <c r="I11068" s="3" t="s">
        <v>41</v>
      </c>
      <c r="J11068" s="3" t="str">
        <f>IF($B11068="SINAPI",IF(ISNUMBER(MATCH(Banco!$C11068,Analitico!$A:$A,0)),INDEX(Analitico!E:E,MATCH(Banco!$C11068,Analitico!$A:$A,0))&amp;"%",""),"")</f>
        <v/>
      </c>
      <c r="K11068" s="3" t="str">
        <f>IF($B11068="SINAPI",IF(ISNUMBER(MATCH(Banco!$C11068,Analitico!$A:$A,0)),INDEX(Analitico!F:F,MATCH(Banco!$C11068,Analitico!$A:$A,0))&amp;"%",""),"")</f>
        <v/>
      </c>
    </row>
    <row r="11069" spans="1:11" x14ac:dyDescent="0.2">
      <c r="A11069" s="1" t="str">
        <f t="shared" si="174"/>
        <v>SINAPI 102207</v>
      </c>
      <c r="B11069" s="3" t="s">
        <v>21527</v>
      </c>
      <c r="C11069" s="3" t="s">
        <v>12311</v>
      </c>
      <c r="D11069" s="2" t="s">
        <v>19293</v>
      </c>
      <c r="E11069" s="3" t="s">
        <v>20623</v>
      </c>
      <c r="F11069" s="67" t="s">
        <v>4941</v>
      </c>
      <c r="G11069" s="67" t="s">
        <v>6227</v>
      </c>
      <c r="I11069" s="3" t="s">
        <v>6298</v>
      </c>
      <c r="J11069" s="3" t="str">
        <f>IF($B11069="SINAPI",IF(ISNUMBER(MATCH(Banco!$C11069,Analitico!$A:$A,0)),INDEX(Analitico!E:E,MATCH(Banco!$C11069,Analitico!$A:$A,0))&amp;"%",""),"")</f>
        <v/>
      </c>
      <c r="K11069" s="3" t="str">
        <f>IF($B11069="SINAPI",IF(ISNUMBER(MATCH(Banco!$C11069,Analitico!$A:$A,0)),INDEX(Analitico!F:F,MATCH(Banco!$C11069,Analitico!$A:$A,0))&amp;"%",""),"")</f>
        <v/>
      </c>
    </row>
    <row r="11070" spans="1:11" x14ac:dyDescent="0.2">
      <c r="A11070" s="1" t="str">
        <f t="shared" si="174"/>
        <v>SINAPI 102208</v>
      </c>
      <c r="B11070" s="3" t="s">
        <v>21527</v>
      </c>
      <c r="C11070" s="3" t="s">
        <v>12312</v>
      </c>
      <c r="D11070" s="2" t="s">
        <v>19294</v>
      </c>
      <c r="E11070" s="3" t="s">
        <v>20623</v>
      </c>
      <c r="F11070" s="67" t="s">
        <v>5286</v>
      </c>
      <c r="G11070" s="67" t="s">
        <v>4912</v>
      </c>
      <c r="I11070" s="3" t="s">
        <v>6298</v>
      </c>
      <c r="J11070" s="3" t="str">
        <f>IF($B11070="SINAPI",IF(ISNUMBER(MATCH(Banco!$C11070,Analitico!$A:$A,0)),INDEX(Analitico!E:E,MATCH(Banco!$C11070,Analitico!$A:$A,0))&amp;"%",""),"")</f>
        <v/>
      </c>
      <c r="K11070" s="3" t="str">
        <f>IF($B11070="SINAPI",IF(ISNUMBER(MATCH(Banco!$C11070,Analitico!$A:$A,0)),INDEX(Analitico!F:F,MATCH(Banco!$C11070,Analitico!$A:$A,0))&amp;"%",""),"")</f>
        <v/>
      </c>
    </row>
    <row r="11071" spans="1:11" ht="22.5" x14ac:dyDescent="0.2">
      <c r="A11071" s="1" t="str">
        <f t="shared" si="174"/>
        <v>SINAPI 102209</v>
      </c>
      <c r="B11071" s="3" t="s">
        <v>21527</v>
      </c>
      <c r="C11071" s="3" t="s">
        <v>12313</v>
      </c>
      <c r="D11071" s="2" t="s">
        <v>19295</v>
      </c>
      <c r="E11071" s="3" t="s">
        <v>20623</v>
      </c>
      <c r="F11071" s="67" t="s">
        <v>5868</v>
      </c>
      <c r="G11071" s="67" t="s">
        <v>20923</v>
      </c>
      <c r="I11071" s="3" t="s">
        <v>6298</v>
      </c>
      <c r="J11071" s="3" t="str">
        <f>IF($B11071="SINAPI",IF(ISNUMBER(MATCH(Banco!$C11071,Analitico!$A:$A,0)),INDEX(Analitico!E:E,MATCH(Banco!$C11071,Analitico!$A:$A,0))&amp;"%",""),"")</f>
        <v/>
      </c>
      <c r="K11071" s="3" t="str">
        <f>IF($B11071="SINAPI",IF(ISNUMBER(MATCH(Banco!$C11071,Analitico!$A:$A,0)),INDEX(Analitico!F:F,MATCH(Banco!$C11071,Analitico!$A:$A,0))&amp;"%",""),"")</f>
        <v/>
      </c>
    </row>
    <row r="11072" spans="1:11" x14ac:dyDescent="0.2">
      <c r="A11072" s="1" t="str">
        <f t="shared" si="174"/>
        <v>SINAPI 102210</v>
      </c>
      <c r="B11072" s="3" t="s">
        <v>21527</v>
      </c>
      <c r="C11072" s="3" t="s">
        <v>12314</v>
      </c>
      <c r="D11072" s="2" t="s">
        <v>19296</v>
      </c>
      <c r="E11072" s="3" t="s">
        <v>20623</v>
      </c>
      <c r="F11072" s="67" t="s">
        <v>30945</v>
      </c>
      <c r="G11072" s="67" t="s">
        <v>5453</v>
      </c>
      <c r="I11072" s="3" t="s">
        <v>41</v>
      </c>
      <c r="J11072" s="3" t="str">
        <f>IF($B11072="SINAPI",IF(ISNUMBER(MATCH(Banco!$C11072,Analitico!$A:$A,0)),INDEX(Analitico!E:E,MATCH(Banco!$C11072,Analitico!$A:$A,0))&amp;"%",""),"")</f>
        <v/>
      </c>
      <c r="K11072" s="3" t="str">
        <f>IF($B11072="SINAPI",IF(ISNUMBER(MATCH(Banco!$C11072,Analitico!$A:$A,0)),INDEX(Analitico!F:F,MATCH(Banco!$C11072,Analitico!$A:$A,0))&amp;"%",""),"")</f>
        <v/>
      </c>
    </row>
    <row r="11073" spans="1:11" x14ac:dyDescent="0.2">
      <c r="A11073" s="1" t="str">
        <f t="shared" si="174"/>
        <v>SINAPI 102213</v>
      </c>
      <c r="B11073" s="3" t="s">
        <v>21527</v>
      </c>
      <c r="C11073" s="3" t="s">
        <v>12315</v>
      </c>
      <c r="D11073" s="2" t="s">
        <v>19297</v>
      </c>
      <c r="E11073" s="3" t="s">
        <v>20623</v>
      </c>
      <c r="F11073" s="67" t="s">
        <v>39554</v>
      </c>
      <c r="G11073" s="67" t="s">
        <v>29630</v>
      </c>
      <c r="I11073" s="3" t="s">
        <v>6298</v>
      </c>
      <c r="J11073" s="3" t="str">
        <f>IF($B11073="SINAPI",IF(ISNUMBER(MATCH(Banco!$C11073,Analitico!$A:$A,0)),INDEX(Analitico!E:E,MATCH(Banco!$C11073,Analitico!$A:$A,0))&amp;"%",""),"")</f>
        <v/>
      </c>
      <c r="K11073" s="3" t="str">
        <f>IF($B11073="SINAPI",IF(ISNUMBER(MATCH(Banco!$C11073,Analitico!$A:$A,0)),INDEX(Analitico!F:F,MATCH(Banco!$C11073,Analitico!$A:$A,0))&amp;"%",""),"")</f>
        <v/>
      </c>
    </row>
    <row r="11074" spans="1:11" x14ac:dyDescent="0.2">
      <c r="A11074" s="1" t="str">
        <f t="shared" si="174"/>
        <v>SINAPI 102214</v>
      </c>
      <c r="B11074" s="3" t="s">
        <v>21527</v>
      </c>
      <c r="C11074" s="3" t="s">
        <v>12316</v>
      </c>
      <c r="D11074" s="2" t="s">
        <v>19298</v>
      </c>
      <c r="E11074" s="3" t="s">
        <v>20623</v>
      </c>
      <c r="F11074" s="67" t="s">
        <v>21087</v>
      </c>
      <c r="G11074" s="67" t="s">
        <v>21323</v>
      </c>
      <c r="I11074" s="3" t="s">
        <v>6298</v>
      </c>
      <c r="J11074" s="3" t="str">
        <f>IF($B11074="SINAPI",IF(ISNUMBER(MATCH(Banco!$C11074,Analitico!$A:$A,0)),INDEX(Analitico!E:E,MATCH(Banco!$C11074,Analitico!$A:$A,0))&amp;"%",""),"")</f>
        <v/>
      </c>
      <c r="K11074" s="3" t="str">
        <f>IF($B11074="SINAPI",IF(ISNUMBER(MATCH(Banco!$C11074,Analitico!$A:$A,0)),INDEX(Analitico!F:F,MATCH(Banco!$C11074,Analitico!$A:$A,0))&amp;"%",""),"")</f>
        <v/>
      </c>
    </row>
    <row r="11075" spans="1:11" x14ac:dyDescent="0.2">
      <c r="A11075" s="1" t="str">
        <f t="shared" si="174"/>
        <v>SINAPI 102215</v>
      </c>
      <c r="B11075" s="3" t="s">
        <v>21527</v>
      </c>
      <c r="C11075" s="3" t="s">
        <v>12317</v>
      </c>
      <c r="D11075" s="2" t="s">
        <v>19299</v>
      </c>
      <c r="E11075" s="3" t="s">
        <v>20623</v>
      </c>
      <c r="F11075" s="67" t="s">
        <v>28826</v>
      </c>
      <c r="G11075" s="67" t="s">
        <v>29739</v>
      </c>
      <c r="I11075" s="3" t="s">
        <v>41</v>
      </c>
      <c r="J11075" s="3" t="str">
        <f>IF($B11075="SINAPI",IF(ISNUMBER(MATCH(Banco!$C11075,Analitico!$A:$A,0)),INDEX(Analitico!E:E,MATCH(Banco!$C11075,Analitico!$A:$A,0))&amp;"%",""),"")</f>
        <v/>
      </c>
      <c r="K11075" s="3" t="str">
        <f>IF($B11075="SINAPI",IF(ISNUMBER(MATCH(Banco!$C11075,Analitico!$A:$A,0)),INDEX(Analitico!F:F,MATCH(Banco!$C11075,Analitico!$A:$A,0))&amp;"%",""),"")</f>
        <v/>
      </c>
    </row>
    <row r="11076" spans="1:11" x14ac:dyDescent="0.2">
      <c r="A11076" s="1" t="str">
        <f t="shared" si="174"/>
        <v>SINAPI 102217</v>
      </c>
      <c r="B11076" s="3" t="s">
        <v>21527</v>
      </c>
      <c r="C11076" s="3" t="s">
        <v>12318</v>
      </c>
      <c r="D11076" s="2" t="s">
        <v>19300</v>
      </c>
      <c r="E11076" s="3" t="s">
        <v>20623</v>
      </c>
      <c r="F11076" s="67" t="s">
        <v>36031</v>
      </c>
      <c r="G11076" s="67" t="s">
        <v>21648</v>
      </c>
      <c r="I11076" s="3" t="s">
        <v>6298</v>
      </c>
      <c r="J11076" s="3" t="str">
        <f>IF($B11076="SINAPI",IF(ISNUMBER(MATCH(Banco!$C11076,Analitico!$A:$A,0)),INDEX(Analitico!E:E,MATCH(Banco!$C11076,Analitico!$A:$A,0))&amp;"%",""),"")</f>
        <v/>
      </c>
      <c r="K11076" s="3" t="str">
        <f>IF($B11076="SINAPI",IF(ISNUMBER(MATCH(Banco!$C11076,Analitico!$A:$A,0)),INDEX(Analitico!F:F,MATCH(Banco!$C11076,Analitico!$A:$A,0))&amp;"%",""),"")</f>
        <v/>
      </c>
    </row>
    <row r="11077" spans="1:11" x14ac:dyDescent="0.2">
      <c r="A11077" s="1" t="str">
        <f t="shared" si="174"/>
        <v>SINAPI 102218</v>
      </c>
      <c r="B11077" s="3" t="s">
        <v>21527</v>
      </c>
      <c r="C11077" s="3" t="s">
        <v>12319</v>
      </c>
      <c r="D11077" s="2" t="s">
        <v>19301</v>
      </c>
      <c r="E11077" s="3" t="s">
        <v>20623</v>
      </c>
      <c r="F11077" s="67" t="s">
        <v>21863</v>
      </c>
      <c r="G11077" s="67" t="s">
        <v>5415</v>
      </c>
      <c r="I11077" s="3" t="s">
        <v>6298</v>
      </c>
      <c r="J11077" s="3" t="str">
        <f>IF($B11077="SINAPI",IF(ISNUMBER(MATCH(Banco!$C11077,Analitico!$A:$A,0)),INDEX(Analitico!E:E,MATCH(Banco!$C11077,Analitico!$A:$A,0))&amp;"%",""),"")</f>
        <v/>
      </c>
      <c r="K11077" s="3" t="str">
        <f>IF($B11077="SINAPI",IF(ISNUMBER(MATCH(Banco!$C11077,Analitico!$A:$A,0)),INDEX(Analitico!F:F,MATCH(Banco!$C11077,Analitico!$A:$A,0))&amp;"%",""),"")</f>
        <v/>
      </c>
    </row>
    <row r="11078" spans="1:11" ht="22.5" x14ac:dyDescent="0.2">
      <c r="A11078" s="1" t="str">
        <f t="shared" si="174"/>
        <v>SINAPI 102219</v>
      </c>
      <c r="B11078" s="3" t="s">
        <v>21527</v>
      </c>
      <c r="C11078" s="3" t="s">
        <v>12320</v>
      </c>
      <c r="D11078" s="2" t="s">
        <v>19302</v>
      </c>
      <c r="E11078" s="3" t="s">
        <v>20623</v>
      </c>
      <c r="F11078" s="67" t="s">
        <v>21034</v>
      </c>
      <c r="G11078" s="67" t="s">
        <v>33880</v>
      </c>
      <c r="I11078" s="3" t="s">
        <v>6298</v>
      </c>
      <c r="J11078" s="3" t="str">
        <f>IF($B11078="SINAPI",IF(ISNUMBER(MATCH(Banco!$C11078,Analitico!$A:$A,0)),INDEX(Analitico!E:E,MATCH(Banco!$C11078,Analitico!$A:$A,0))&amp;"%",""),"")</f>
        <v/>
      </c>
      <c r="K11078" s="3" t="str">
        <f>IF($B11078="SINAPI",IF(ISNUMBER(MATCH(Banco!$C11078,Analitico!$A:$A,0)),INDEX(Analitico!F:F,MATCH(Banco!$C11078,Analitico!$A:$A,0))&amp;"%",""),"")</f>
        <v/>
      </c>
    </row>
    <row r="11079" spans="1:11" ht="22.5" x14ac:dyDescent="0.2">
      <c r="A11079" s="1" t="str">
        <f t="shared" si="174"/>
        <v>SINAPI 102220</v>
      </c>
      <c r="B11079" s="3" t="s">
        <v>21527</v>
      </c>
      <c r="C11079" s="3" t="s">
        <v>12321</v>
      </c>
      <c r="D11079" s="2" t="s">
        <v>19303</v>
      </c>
      <c r="E11079" s="3" t="s">
        <v>20623</v>
      </c>
      <c r="F11079" s="67" t="s">
        <v>21187</v>
      </c>
      <c r="G11079" s="67" t="s">
        <v>21443</v>
      </c>
      <c r="I11079" s="3" t="s">
        <v>41</v>
      </c>
      <c r="J11079" s="3" t="str">
        <f>IF($B11079="SINAPI",IF(ISNUMBER(MATCH(Banco!$C11079,Analitico!$A:$A,0)),INDEX(Analitico!E:E,MATCH(Banco!$C11079,Analitico!$A:$A,0))&amp;"%",""),"")</f>
        <v/>
      </c>
      <c r="K11079" s="3" t="str">
        <f>IF($B11079="SINAPI",IF(ISNUMBER(MATCH(Banco!$C11079,Analitico!$A:$A,0)),INDEX(Analitico!F:F,MATCH(Banco!$C11079,Analitico!$A:$A,0))&amp;"%",""),"")</f>
        <v/>
      </c>
    </row>
    <row r="11080" spans="1:11" x14ac:dyDescent="0.2">
      <c r="A11080" s="1" t="str">
        <f t="shared" si="174"/>
        <v>SINAPI 102223</v>
      </c>
      <c r="B11080" s="3" t="s">
        <v>21527</v>
      </c>
      <c r="C11080" s="3" t="s">
        <v>12322</v>
      </c>
      <c r="D11080" s="2" t="s">
        <v>19304</v>
      </c>
      <c r="E11080" s="3" t="s">
        <v>20623</v>
      </c>
      <c r="F11080" s="67" t="s">
        <v>21008</v>
      </c>
      <c r="G11080" s="67" t="s">
        <v>37412</v>
      </c>
      <c r="I11080" s="3" t="s">
        <v>6298</v>
      </c>
      <c r="J11080" s="3" t="str">
        <f>IF($B11080="SINAPI",IF(ISNUMBER(MATCH(Banco!$C11080,Analitico!$A:$A,0)),INDEX(Analitico!E:E,MATCH(Banco!$C11080,Analitico!$A:$A,0))&amp;"%",""),"")</f>
        <v/>
      </c>
      <c r="K11080" s="3" t="str">
        <f>IF($B11080="SINAPI",IF(ISNUMBER(MATCH(Banco!$C11080,Analitico!$A:$A,0)),INDEX(Analitico!F:F,MATCH(Banco!$C11080,Analitico!$A:$A,0))&amp;"%",""),"")</f>
        <v/>
      </c>
    </row>
    <row r="11081" spans="1:11" x14ac:dyDescent="0.2">
      <c r="A11081" s="1" t="str">
        <f t="shared" si="174"/>
        <v>SINAPI 102224</v>
      </c>
      <c r="B11081" s="3" t="s">
        <v>21527</v>
      </c>
      <c r="C11081" s="3" t="s">
        <v>12323</v>
      </c>
      <c r="D11081" s="2" t="s">
        <v>19305</v>
      </c>
      <c r="E11081" s="3" t="s">
        <v>20623</v>
      </c>
      <c r="F11081" s="67" t="s">
        <v>4972</v>
      </c>
      <c r="G11081" s="67" t="s">
        <v>6256</v>
      </c>
      <c r="I11081" s="3" t="s">
        <v>6298</v>
      </c>
      <c r="J11081" s="3" t="str">
        <f>IF($B11081="SINAPI",IF(ISNUMBER(MATCH(Banco!$C11081,Analitico!$A:$A,0)),INDEX(Analitico!E:E,MATCH(Banco!$C11081,Analitico!$A:$A,0))&amp;"%",""),"")</f>
        <v/>
      </c>
      <c r="K11081" s="3" t="str">
        <f>IF($B11081="SINAPI",IF(ISNUMBER(MATCH(Banco!$C11081,Analitico!$A:$A,0)),INDEX(Analitico!F:F,MATCH(Banco!$C11081,Analitico!$A:$A,0))&amp;"%",""),"")</f>
        <v/>
      </c>
    </row>
    <row r="11082" spans="1:11" x14ac:dyDescent="0.2">
      <c r="A11082" s="1" t="str">
        <f t="shared" si="174"/>
        <v>SINAPI 102225</v>
      </c>
      <c r="B11082" s="3" t="s">
        <v>21527</v>
      </c>
      <c r="C11082" s="3" t="s">
        <v>12324</v>
      </c>
      <c r="D11082" s="2" t="s">
        <v>19306</v>
      </c>
      <c r="E11082" s="3" t="s">
        <v>20623</v>
      </c>
      <c r="F11082" s="67" t="s">
        <v>40189</v>
      </c>
      <c r="G11082" s="67" t="s">
        <v>30776</v>
      </c>
      <c r="I11082" s="3" t="s">
        <v>41</v>
      </c>
      <c r="J11082" s="3" t="str">
        <f>IF($B11082="SINAPI",IF(ISNUMBER(MATCH(Banco!$C11082,Analitico!$A:$A,0)),INDEX(Analitico!E:E,MATCH(Banco!$C11082,Analitico!$A:$A,0))&amp;"%",""),"")</f>
        <v/>
      </c>
      <c r="K11082" s="3" t="str">
        <f>IF($B11082="SINAPI",IF(ISNUMBER(MATCH(Banco!$C11082,Analitico!$A:$A,0)),INDEX(Analitico!F:F,MATCH(Banco!$C11082,Analitico!$A:$A,0))&amp;"%",""),"")</f>
        <v/>
      </c>
    </row>
    <row r="11083" spans="1:11" x14ac:dyDescent="0.2">
      <c r="A11083" s="1" t="str">
        <f t="shared" si="174"/>
        <v>SINAPI 102227</v>
      </c>
      <c r="B11083" s="3" t="s">
        <v>21527</v>
      </c>
      <c r="C11083" s="3" t="s">
        <v>12325</v>
      </c>
      <c r="D11083" s="2" t="s">
        <v>19307</v>
      </c>
      <c r="E11083" s="3" t="s">
        <v>20623</v>
      </c>
      <c r="F11083" s="67" t="s">
        <v>5171</v>
      </c>
      <c r="G11083" s="67" t="s">
        <v>21402</v>
      </c>
      <c r="I11083" s="3" t="s">
        <v>6298</v>
      </c>
      <c r="J11083" s="3" t="str">
        <f>IF($B11083="SINAPI",IF(ISNUMBER(MATCH(Banco!$C11083,Analitico!$A:$A,0)),INDEX(Analitico!E:E,MATCH(Banco!$C11083,Analitico!$A:$A,0))&amp;"%",""),"")</f>
        <v/>
      </c>
      <c r="K11083" s="3" t="str">
        <f>IF($B11083="SINAPI",IF(ISNUMBER(MATCH(Banco!$C11083,Analitico!$A:$A,0)),INDEX(Analitico!F:F,MATCH(Banco!$C11083,Analitico!$A:$A,0))&amp;"%",""),"")</f>
        <v/>
      </c>
    </row>
    <row r="11084" spans="1:11" x14ac:dyDescent="0.2">
      <c r="A11084" s="1" t="str">
        <f t="shared" si="174"/>
        <v>SINAPI 102228</v>
      </c>
      <c r="B11084" s="3" t="s">
        <v>21527</v>
      </c>
      <c r="C11084" s="3" t="s">
        <v>12326</v>
      </c>
      <c r="D11084" s="2" t="s">
        <v>19308</v>
      </c>
      <c r="E11084" s="3" t="s">
        <v>20623</v>
      </c>
      <c r="F11084" s="67" t="s">
        <v>21802</v>
      </c>
      <c r="G11084" s="67" t="s">
        <v>29461</v>
      </c>
      <c r="I11084" s="3" t="s">
        <v>6298</v>
      </c>
      <c r="J11084" s="3" t="str">
        <f>IF($B11084="SINAPI",IF(ISNUMBER(MATCH(Banco!$C11084,Analitico!$A:$A,0)),INDEX(Analitico!E:E,MATCH(Banco!$C11084,Analitico!$A:$A,0))&amp;"%",""),"")</f>
        <v/>
      </c>
      <c r="K11084" s="3" t="str">
        <f>IF($B11084="SINAPI",IF(ISNUMBER(MATCH(Banco!$C11084,Analitico!$A:$A,0)),INDEX(Analitico!F:F,MATCH(Banco!$C11084,Analitico!$A:$A,0))&amp;"%",""),"")</f>
        <v/>
      </c>
    </row>
    <row r="11085" spans="1:11" ht="22.5" x14ac:dyDescent="0.2">
      <c r="A11085" s="1" t="str">
        <f t="shared" si="174"/>
        <v>SINAPI 102229</v>
      </c>
      <c r="B11085" s="3" t="s">
        <v>21527</v>
      </c>
      <c r="C11085" s="3" t="s">
        <v>12327</v>
      </c>
      <c r="D11085" s="2" t="s">
        <v>19309</v>
      </c>
      <c r="E11085" s="3" t="s">
        <v>20623</v>
      </c>
      <c r="F11085" s="67" t="s">
        <v>5212</v>
      </c>
      <c r="G11085" s="67" t="s">
        <v>21429</v>
      </c>
      <c r="I11085" s="3" t="s">
        <v>6298</v>
      </c>
      <c r="J11085" s="3" t="str">
        <f>IF($B11085="SINAPI",IF(ISNUMBER(MATCH(Banco!$C11085,Analitico!$A:$A,0)),INDEX(Analitico!E:E,MATCH(Banco!$C11085,Analitico!$A:$A,0))&amp;"%",""),"")</f>
        <v/>
      </c>
      <c r="K11085" s="3" t="str">
        <f>IF($B11085="SINAPI",IF(ISNUMBER(MATCH(Banco!$C11085,Analitico!$A:$A,0)),INDEX(Analitico!F:F,MATCH(Banco!$C11085,Analitico!$A:$A,0))&amp;"%",""),"")</f>
        <v/>
      </c>
    </row>
    <row r="11086" spans="1:11" ht="22.5" x14ac:dyDescent="0.2">
      <c r="A11086" s="1" t="str">
        <f t="shared" si="174"/>
        <v>SINAPI 102230</v>
      </c>
      <c r="B11086" s="3" t="s">
        <v>21527</v>
      </c>
      <c r="C11086" s="3" t="s">
        <v>12328</v>
      </c>
      <c r="D11086" s="2" t="s">
        <v>19310</v>
      </c>
      <c r="E11086" s="3" t="s">
        <v>20623</v>
      </c>
      <c r="F11086" s="67" t="s">
        <v>5909</v>
      </c>
      <c r="G11086" s="67" t="s">
        <v>4765</v>
      </c>
      <c r="I11086" s="3" t="s">
        <v>41</v>
      </c>
      <c r="J11086" s="3" t="str">
        <f>IF($B11086="SINAPI",IF(ISNUMBER(MATCH(Banco!$C11086,Analitico!$A:$A,0)),INDEX(Analitico!E:E,MATCH(Banco!$C11086,Analitico!$A:$A,0))&amp;"%",""),"")</f>
        <v/>
      </c>
      <c r="K11086" s="3" t="str">
        <f>IF($B11086="SINAPI",IF(ISNUMBER(MATCH(Banco!$C11086,Analitico!$A:$A,0)),INDEX(Analitico!F:F,MATCH(Banco!$C11086,Analitico!$A:$A,0))&amp;"%",""),"")</f>
        <v/>
      </c>
    </row>
    <row r="11087" spans="1:11" x14ac:dyDescent="0.2">
      <c r="A11087" s="1" t="str">
        <f t="shared" si="174"/>
        <v>SINAPI 102233</v>
      </c>
      <c r="B11087" s="3" t="s">
        <v>21527</v>
      </c>
      <c r="C11087" s="3" t="s">
        <v>12329</v>
      </c>
      <c r="D11087" s="2" t="s">
        <v>19311</v>
      </c>
      <c r="E11087" s="3" t="s">
        <v>20623</v>
      </c>
      <c r="F11087" s="67" t="s">
        <v>21842</v>
      </c>
      <c r="G11087" s="67" t="s">
        <v>29522</v>
      </c>
      <c r="I11087" s="3" t="s">
        <v>6298</v>
      </c>
      <c r="J11087" s="3" t="str">
        <f>IF($B11087="SINAPI",IF(ISNUMBER(MATCH(Banco!$C11087,Analitico!$A:$A,0)),INDEX(Analitico!E:E,MATCH(Banco!$C11087,Analitico!$A:$A,0))&amp;"%",""),"")</f>
        <v/>
      </c>
      <c r="K11087" s="3" t="str">
        <f>IF($B11087="SINAPI",IF(ISNUMBER(MATCH(Banco!$C11087,Analitico!$A:$A,0)),INDEX(Analitico!F:F,MATCH(Banco!$C11087,Analitico!$A:$A,0))&amp;"%",""),"")</f>
        <v/>
      </c>
    </row>
    <row r="11088" spans="1:11" x14ac:dyDescent="0.2">
      <c r="A11088" s="1" t="str">
        <f t="shared" si="174"/>
        <v>SINAPI 102234</v>
      </c>
      <c r="B11088" s="3" t="s">
        <v>21527</v>
      </c>
      <c r="C11088" s="3" t="s">
        <v>12330</v>
      </c>
      <c r="D11088" s="2" t="s">
        <v>19312</v>
      </c>
      <c r="E11088" s="3" t="s">
        <v>20623</v>
      </c>
      <c r="F11088" s="67" t="s">
        <v>5146</v>
      </c>
      <c r="G11088" s="67" t="s">
        <v>21228</v>
      </c>
      <c r="I11088" s="3" t="s">
        <v>6298</v>
      </c>
      <c r="J11088" s="3" t="str">
        <f>IF($B11088="SINAPI",IF(ISNUMBER(MATCH(Banco!$C11088,Analitico!$A:$A,0)),INDEX(Analitico!E:E,MATCH(Banco!$C11088,Analitico!$A:$A,0))&amp;"%",""),"")</f>
        <v/>
      </c>
      <c r="K11088" s="3" t="str">
        <f>IF($B11088="SINAPI",IF(ISNUMBER(MATCH(Banco!$C11088,Analitico!$A:$A,0)),INDEX(Analitico!F:F,MATCH(Banco!$C11088,Analitico!$A:$A,0))&amp;"%",""),"")</f>
        <v/>
      </c>
    </row>
    <row r="11089" spans="1:11" x14ac:dyDescent="0.2">
      <c r="A11089" s="1" t="str">
        <f t="shared" si="174"/>
        <v>SINAPI 100716</v>
      </c>
      <c r="B11089" s="3" t="s">
        <v>21527</v>
      </c>
      <c r="C11089" s="3" t="s">
        <v>12331</v>
      </c>
      <c r="D11089" s="2" t="s">
        <v>19313</v>
      </c>
      <c r="E11089" s="3" t="s">
        <v>20623</v>
      </c>
      <c r="F11089" s="67" t="s">
        <v>5439</v>
      </c>
      <c r="G11089" s="67" t="s">
        <v>21404</v>
      </c>
      <c r="I11089" s="3" t="s">
        <v>6300</v>
      </c>
      <c r="J11089" s="3" t="str">
        <f>IF($B11089="SINAPI",IF(ISNUMBER(MATCH(Banco!$C11089,Analitico!$A:$A,0)),INDEX(Analitico!E:E,MATCH(Banco!$C11089,Analitico!$A:$A,0))&amp;"%",""),"")</f>
        <v/>
      </c>
      <c r="K11089" s="3" t="str">
        <f>IF($B11089="SINAPI",IF(ISNUMBER(MATCH(Banco!$C11089,Analitico!$A:$A,0)),INDEX(Analitico!F:F,MATCH(Banco!$C11089,Analitico!$A:$A,0))&amp;"%",""),"")</f>
        <v/>
      </c>
    </row>
    <row r="11090" spans="1:11" x14ac:dyDescent="0.2">
      <c r="A11090" s="1" t="str">
        <f t="shared" si="174"/>
        <v>SINAPI 100717</v>
      </c>
      <c r="B11090" s="3" t="s">
        <v>21527</v>
      </c>
      <c r="C11090" s="3" t="s">
        <v>12332</v>
      </c>
      <c r="D11090" s="2" t="s">
        <v>19314</v>
      </c>
      <c r="E11090" s="3" t="s">
        <v>20623</v>
      </c>
      <c r="F11090" s="67" t="s">
        <v>20939</v>
      </c>
      <c r="G11090" s="67" t="s">
        <v>30859</v>
      </c>
      <c r="I11090" s="3" t="s">
        <v>6298</v>
      </c>
      <c r="J11090" s="3" t="str">
        <f>IF($B11090="SINAPI",IF(ISNUMBER(MATCH(Banco!$C11090,Analitico!$A:$A,0)),INDEX(Analitico!E:E,MATCH(Banco!$C11090,Analitico!$A:$A,0))&amp;"%",""),"")</f>
        <v/>
      </c>
      <c r="K11090" s="3" t="str">
        <f>IF($B11090="SINAPI",IF(ISNUMBER(MATCH(Banco!$C11090,Analitico!$A:$A,0)),INDEX(Analitico!F:F,MATCH(Banco!$C11090,Analitico!$A:$A,0))&amp;"%",""),"")</f>
        <v/>
      </c>
    </row>
    <row r="11091" spans="1:11" x14ac:dyDescent="0.2">
      <c r="A11091" s="1" t="str">
        <f t="shared" si="174"/>
        <v>SINAPI 100718</v>
      </c>
      <c r="B11091" s="3" t="s">
        <v>21527</v>
      </c>
      <c r="C11091" s="3" t="s">
        <v>12333</v>
      </c>
      <c r="D11091" s="2" t="s">
        <v>19315</v>
      </c>
      <c r="E11091" s="3" t="s">
        <v>20621</v>
      </c>
      <c r="F11091" s="67" t="s">
        <v>5423</v>
      </c>
      <c r="G11091" s="67" t="s">
        <v>5338</v>
      </c>
      <c r="I11091" s="3" t="s">
        <v>6298</v>
      </c>
      <c r="J11091" s="3" t="str">
        <f>IF($B11091="SINAPI",IF(ISNUMBER(MATCH(Banco!$C11091,Analitico!$A:$A,0)),INDEX(Analitico!E:E,MATCH(Banco!$C11091,Analitico!$A:$A,0))&amp;"%",""),"")</f>
        <v/>
      </c>
      <c r="K11091" s="3" t="str">
        <f>IF($B11091="SINAPI",IF(ISNUMBER(MATCH(Banco!$C11091,Analitico!$A:$A,0)),INDEX(Analitico!F:F,MATCH(Banco!$C11091,Analitico!$A:$A,0))&amp;"%",""),"")</f>
        <v/>
      </c>
    </row>
    <row r="11092" spans="1:11" ht="22.5" x14ac:dyDescent="0.2">
      <c r="A11092" s="1" t="str">
        <f t="shared" si="174"/>
        <v>SINAPI 100719</v>
      </c>
      <c r="B11092" s="3" t="s">
        <v>21527</v>
      </c>
      <c r="C11092" s="3" t="s">
        <v>12334</v>
      </c>
      <c r="D11092" s="2" t="s">
        <v>19316</v>
      </c>
      <c r="E11092" s="3" t="s">
        <v>20623</v>
      </c>
      <c r="F11092" s="67" t="s">
        <v>21701</v>
      </c>
      <c r="G11092" s="67" t="s">
        <v>29972</v>
      </c>
      <c r="I11092" s="3" t="s">
        <v>6298</v>
      </c>
      <c r="J11092" s="3" t="str">
        <f>IF($B11092="SINAPI",IF(ISNUMBER(MATCH(Banco!$C11092,Analitico!$A:$A,0)),INDEX(Analitico!E:E,MATCH(Banco!$C11092,Analitico!$A:$A,0))&amp;"%",""),"")</f>
        <v/>
      </c>
      <c r="K11092" s="3" t="str">
        <f>IF($B11092="SINAPI",IF(ISNUMBER(MATCH(Banco!$C11092,Analitico!$A:$A,0)),INDEX(Analitico!F:F,MATCH(Banco!$C11092,Analitico!$A:$A,0))&amp;"%",""),"")</f>
        <v/>
      </c>
    </row>
    <row r="11093" spans="1:11" ht="22.5" x14ac:dyDescent="0.2">
      <c r="A11093" s="1" t="str">
        <f t="shared" si="174"/>
        <v>SINAPI 100720</v>
      </c>
      <c r="B11093" s="3" t="s">
        <v>21527</v>
      </c>
      <c r="C11093" s="3" t="s">
        <v>12335</v>
      </c>
      <c r="D11093" s="2" t="s">
        <v>19317</v>
      </c>
      <c r="E11093" s="3" t="s">
        <v>20623</v>
      </c>
      <c r="F11093" s="67" t="s">
        <v>4838</v>
      </c>
      <c r="G11093" s="67" t="s">
        <v>21126</v>
      </c>
      <c r="I11093" s="3" t="s">
        <v>6298</v>
      </c>
      <c r="J11093" s="3" t="str">
        <f>IF($B11093="SINAPI",IF(ISNUMBER(MATCH(Banco!$C11093,Analitico!$A:$A,0)),INDEX(Analitico!E:E,MATCH(Banco!$C11093,Analitico!$A:$A,0))&amp;"%",""),"")</f>
        <v/>
      </c>
      <c r="K11093" s="3" t="str">
        <f>IF($B11093="SINAPI",IF(ISNUMBER(MATCH(Banco!$C11093,Analitico!$A:$A,0)),INDEX(Analitico!F:F,MATCH(Banco!$C11093,Analitico!$A:$A,0))&amp;"%",""),"")</f>
        <v/>
      </c>
    </row>
    <row r="11094" spans="1:11" ht="22.5" x14ac:dyDescent="0.2">
      <c r="A11094" s="1" t="str">
        <f t="shared" si="174"/>
        <v>SINAPI 100721</v>
      </c>
      <c r="B11094" s="3" t="s">
        <v>21527</v>
      </c>
      <c r="C11094" s="3" t="s">
        <v>12336</v>
      </c>
      <c r="D11094" s="2" t="s">
        <v>19318</v>
      </c>
      <c r="E11094" s="3" t="s">
        <v>20623</v>
      </c>
      <c r="F11094" s="67" t="s">
        <v>21572</v>
      </c>
      <c r="G11094" s="67" t="s">
        <v>21132</v>
      </c>
      <c r="I11094" s="3" t="s">
        <v>6298</v>
      </c>
      <c r="J11094" s="3" t="str">
        <f>IF($B11094="SINAPI",IF(ISNUMBER(MATCH(Banco!$C11094,Analitico!$A:$A,0)),INDEX(Analitico!E:E,MATCH(Banco!$C11094,Analitico!$A:$A,0))&amp;"%",""),"")</f>
        <v/>
      </c>
      <c r="K11094" s="3" t="str">
        <f>IF($B11094="SINAPI",IF(ISNUMBER(MATCH(Banco!$C11094,Analitico!$A:$A,0)),INDEX(Analitico!F:F,MATCH(Banco!$C11094,Analitico!$A:$A,0))&amp;"%",""),"")</f>
        <v/>
      </c>
    </row>
    <row r="11095" spans="1:11" ht="22.5" x14ac:dyDescent="0.2">
      <c r="A11095" s="1" t="str">
        <f t="shared" si="174"/>
        <v>SINAPI 100722</v>
      </c>
      <c r="B11095" s="3" t="s">
        <v>21527</v>
      </c>
      <c r="C11095" s="3" t="s">
        <v>12337</v>
      </c>
      <c r="D11095" s="2" t="s">
        <v>19319</v>
      </c>
      <c r="E11095" s="3" t="s">
        <v>20623</v>
      </c>
      <c r="F11095" s="67" t="s">
        <v>32218</v>
      </c>
      <c r="G11095" s="67" t="s">
        <v>29607</v>
      </c>
      <c r="I11095" s="3" t="s">
        <v>6298</v>
      </c>
      <c r="J11095" s="3" t="str">
        <f>IF($B11095="SINAPI",IF(ISNUMBER(MATCH(Banco!$C11095,Analitico!$A:$A,0)),INDEX(Analitico!E:E,MATCH(Banco!$C11095,Analitico!$A:$A,0))&amp;"%",""),"")</f>
        <v/>
      </c>
      <c r="K11095" s="3" t="str">
        <f>IF($B11095="SINAPI",IF(ISNUMBER(MATCH(Banco!$C11095,Analitico!$A:$A,0)),INDEX(Analitico!F:F,MATCH(Banco!$C11095,Analitico!$A:$A,0))&amp;"%",""),"")</f>
        <v/>
      </c>
    </row>
    <row r="11096" spans="1:11" ht="22.5" x14ac:dyDescent="0.2">
      <c r="A11096" s="1" t="str">
        <f t="shared" si="174"/>
        <v>SINAPI 100723</v>
      </c>
      <c r="B11096" s="3" t="s">
        <v>21527</v>
      </c>
      <c r="C11096" s="3" t="s">
        <v>12338</v>
      </c>
      <c r="D11096" s="2" t="s">
        <v>19320</v>
      </c>
      <c r="E11096" s="3" t="s">
        <v>20623</v>
      </c>
      <c r="F11096" s="67" t="s">
        <v>5013</v>
      </c>
      <c r="G11096" s="67" t="s">
        <v>21692</v>
      </c>
      <c r="I11096" s="3" t="s">
        <v>6298</v>
      </c>
      <c r="J11096" s="3" t="str">
        <f>IF($B11096="SINAPI",IF(ISNUMBER(MATCH(Banco!$C11096,Analitico!$A:$A,0)),INDEX(Analitico!E:E,MATCH(Banco!$C11096,Analitico!$A:$A,0))&amp;"%",""),"")</f>
        <v/>
      </c>
      <c r="K11096" s="3" t="str">
        <f>IF($B11096="SINAPI",IF(ISNUMBER(MATCH(Banco!$C11096,Analitico!$A:$A,0)),INDEX(Analitico!F:F,MATCH(Banco!$C11096,Analitico!$A:$A,0))&amp;"%",""),"")</f>
        <v/>
      </c>
    </row>
    <row r="11097" spans="1:11" ht="22.5" x14ac:dyDescent="0.2">
      <c r="A11097" s="1" t="str">
        <f t="shared" si="174"/>
        <v>SINAPI 100724</v>
      </c>
      <c r="B11097" s="3" t="s">
        <v>21527</v>
      </c>
      <c r="C11097" s="3" t="s">
        <v>12339</v>
      </c>
      <c r="D11097" s="2" t="s">
        <v>19321</v>
      </c>
      <c r="E11097" s="3" t="s">
        <v>20623</v>
      </c>
      <c r="F11097" s="67" t="s">
        <v>6326</v>
      </c>
      <c r="G11097" s="67" t="s">
        <v>4904</v>
      </c>
      <c r="I11097" s="3" t="s">
        <v>6298</v>
      </c>
      <c r="J11097" s="3" t="str">
        <f>IF($B11097="SINAPI",IF(ISNUMBER(MATCH(Banco!$C11097,Analitico!$A:$A,0)),INDEX(Analitico!E:E,MATCH(Banco!$C11097,Analitico!$A:$A,0))&amp;"%",""),"")</f>
        <v/>
      </c>
      <c r="K11097" s="3" t="str">
        <f>IF($B11097="SINAPI",IF(ISNUMBER(MATCH(Banco!$C11097,Analitico!$A:$A,0)),INDEX(Analitico!F:F,MATCH(Banco!$C11097,Analitico!$A:$A,0))&amp;"%",""),"")</f>
        <v/>
      </c>
    </row>
    <row r="11098" spans="1:11" ht="22.5" x14ac:dyDescent="0.2">
      <c r="A11098" s="1" t="str">
        <f t="shared" si="174"/>
        <v>SINAPI 100725</v>
      </c>
      <c r="B11098" s="3" t="s">
        <v>21527</v>
      </c>
      <c r="C11098" s="3" t="s">
        <v>12340</v>
      </c>
      <c r="D11098" s="2" t="s">
        <v>19322</v>
      </c>
      <c r="E11098" s="3" t="s">
        <v>20623</v>
      </c>
      <c r="F11098" s="67" t="s">
        <v>33850</v>
      </c>
      <c r="G11098" s="67" t="s">
        <v>30044</v>
      </c>
      <c r="I11098" s="3" t="s">
        <v>6298</v>
      </c>
      <c r="J11098" s="3" t="str">
        <f>IF($B11098="SINAPI",IF(ISNUMBER(MATCH(Banco!$C11098,Analitico!$A:$A,0)),INDEX(Analitico!E:E,MATCH(Banco!$C11098,Analitico!$A:$A,0))&amp;"%",""),"")</f>
        <v/>
      </c>
      <c r="K11098" s="3" t="str">
        <f>IF($B11098="SINAPI",IF(ISNUMBER(MATCH(Banco!$C11098,Analitico!$A:$A,0)),INDEX(Analitico!F:F,MATCH(Banco!$C11098,Analitico!$A:$A,0))&amp;"%",""),"")</f>
        <v/>
      </c>
    </row>
    <row r="11099" spans="1:11" ht="22.5" x14ac:dyDescent="0.2">
      <c r="A11099" s="1" t="str">
        <f t="shared" si="174"/>
        <v>SINAPI 100726</v>
      </c>
      <c r="B11099" s="3" t="s">
        <v>21527</v>
      </c>
      <c r="C11099" s="3" t="s">
        <v>12341</v>
      </c>
      <c r="D11099" s="2" t="s">
        <v>19323</v>
      </c>
      <c r="E11099" s="3" t="s">
        <v>20623</v>
      </c>
      <c r="F11099" s="67" t="s">
        <v>21191</v>
      </c>
      <c r="G11099" s="67" t="s">
        <v>6344</v>
      </c>
      <c r="I11099" s="3" t="s">
        <v>6298</v>
      </c>
      <c r="J11099" s="3" t="str">
        <f>IF($B11099="SINAPI",IF(ISNUMBER(MATCH(Banco!$C11099,Analitico!$A:$A,0)),INDEX(Analitico!E:E,MATCH(Banco!$C11099,Analitico!$A:$A,0))&amp;"%",""),"")</f>
        <v/>
      </c>
      <c r="K11099" s="3" t="str">
        <f>IF($B11099="SINAPI",IF(ISNUMBER(MATCH(Banco!$C11099,Analitico!$A:$A,0)),INDEX(Analitico!F:F,MATCH(Banco!$C11099,Analitico!$A:$A,0))&amp;"%",""),"")</f>
        <v/>
      </c>
    </row>
    <row r="11100" spans="1:11" ht="22.5" x14ac:dyDescent="0.2">
      <c r="A11100" s="1" t="str">
        <f t="shared" si="174"/>
        <v>SINAPI 100727</v>
      </c>
      <c r="B11100" s="3" t="s">
        <v>21527</v>
      </c>
      <c r="C11100" s="3" t="s">
        <v>12342</v>
      </c>
      <c r="D11100" s="2" t="s">
        <v>19324</v>
      </c>
      <c r="E11100" s="3" t="s">
        <v>20623</v>
      </c>
      <c r="F11100" s="67" t="s">
        <v>4514</v>
      </c>
      <c r="G11100" s="67" t="s">
        <v>37413</v>
      </c>
      <c r="I11100" s="3" t="s">
        <v>6298</v>
      </c>
      <c r="J11100" s="3" t="str">
        <f>IF($B11100="SINAPI",IF(ISNUMBER(MATCH(Banco!$C11100,Analitico!$A:$A,0)),INDEX(Analitico!E:E,MATCH(Banco!$C11100,Analitico!$A:$A,0))&amp;"%",""),"")</f>
        <v/>
      </c>
      <c r="K11100" s="3" t="str">
        <f>IF($B11100="SINAPI",IF(ISNUMBER(MATCH(Banco!$C11100,Analitico!$A:$A,0)),INDEX(Analitico!F:F,MATCH(Banco!$C11100,Analitico!$A:$A,0))&amp;"%",""),"")</f>
        <v/>
      </c>
    </row>
    <row r="11101" spans="1:11" ht="22.5" x14ac:dyDescent="0.2">
      <c r="A11101" s="1" t="str">
        <f t="shared" si="174"/>
        <v>SINAPI 100728</v>
      </c>
      <c r="B11101" s="3" t="s">
        <v>21527</v>
      </c>
      <c r="C11101" s="3" t="s">
        <v>12343</v>
      </c>
      <c r="D11101" s="2" t="s">
        <v>19325</v>
      </c>
      <c r="E11101" s="3" t="s">
        <v>20623</v>
      </c>
      <c r="F11101" s="67" t="s">
        <v>6157</v>
      </c>
      <c r="G11101" s="67" t="s">
        <v>4747</v>
      </c>
      <c r="I11101" s="3" t="s">
        <v>6298</v>
      </c>
      <c r="J11101" s="3" t="str">
        <f>IF($B11101="SINAPI",IF(ISNUMBER(MATCH(Banco!$C11101,Analitico!$A:$A,0)),INDEX(Analitico!E:E,MATCH(Banco!$C11101,Analitico!$A:$A,0))&amp;"%",""),"")</f>
        <v/>
      </c>
      <c r="K11101" s="3" t="str">
        <f>IF($B11101="SINAPI",IF(ISNUMBER(MATCH(Banco!$C11101,Analitico!$A:$A,0)),INDEX(Analitico!F:F,MATCH(Banco!$C11101,Analitico!$A:$A,0))&amp;"%",""),"")</f>
        <v/>
      </c>
    </row>
    <row r="11102" spans="1:11" ht="22.5" x14ac:dyDescent="0.2">
      <c r="A11102" s="1" t="str">
        <f t="shared" si="174"/>
        <v>SINAPI 100729</v>
      </c>
      <c r="B11102" s="3" t="s">
        <v>21527</v>
      </c>
      <c r="C11102" s="3" t="s">
        <v>12344</v>
      </c>
      <c r="D11102" s="2" t="s">
        <v>19326</v>
      </c>
      <c r="E11102" s="3" t="s">
        <v>20623</v>
      </c>
      <c r="F11102" s="67" t="s">
        <v>40190</v>
      </c>
      <c r="G11102" s="67" t="s">
        <v>37414</v>
      </c>
      <c r="I11102" s="3" t="s">
        <v>6298</v>
      </c>
      <c r="J11102" s="3" t="str">
        <f>IF($B11102="SINAPI",IF(ISNUMBER(MATCH(Banco!$C11102,Analitico!$A:$A,0)),INDEX(Analitico!E:E,MATCH(Banco!$C11102,Analitico!$A:$A,0))&amp;"%",""),"")</f>
        <v/>
      </c>
      <c r="K11102" s="3" t="str">
        <f>IF($B11102="SINAPI",IF(ISNUMBER(MATCH(Banco!$C11102,Analitico!$A:$A,0)),INDEX(Analitico!F:F,MATCH(Banco!$C11102,Analitico!$A:$A,0))&amp;"%",""),"")</f>
        <v/>
      </c>
    </row>
    <row r="11103" spans="1:11" ht="22.5" x14ac:dyDescent="0.2">
      <c r="A11103" s="1" t="str">
        <f t="shared" si="174"/>
        <v>SINAPI 100730</v>
      </c>
      <c r="B11103" s="3" t="s">
        <v>21527</v>
      </c>
      <c r="C11103" s="3" t="s">
        <v>12345</v>
      </c>
      <c r="D11103" s="2" t="s">
        <v>19327</v>
      </c>
      <c r="E11103" s="3" t="s">
        <v>20623</v>
      </c>
      <c r="F11103" s="67" t="s">
        <v>31727</v>
      </c>
      <c r="G11103" s="67" t="s">
        <v>6338</v>
      </c>
      <c r="I11103" s="3" t="s">
        <v>6298</v>
      </c>
      <c r="J11103" s="3" t="str">
        <f>IF($B11103="SINAPI",IF(ISNUMBER(MATCH(Banco!$C11103,Analitico!$A:$A,0)),INDEX(Analitico!E:E,MATCH(Banco!$C11103,Analitico!$A:$A,0))&amp;"%",""),"")</f>
        <v/>
      </c>
      <c r="K11103" s="3" t="str">
        <f>IF($B11103="SINAPI",IF(ISNUMBER(MATCH(Banco!$C11103,Analitico!$A:$A,0)),INDEX(Analitico!F:F,MATCH(Banco!$C11103,Analitico!$A:$A,0))&amp;"%",""),"")</f>
        <v/>
      </c>
    </row>
    <row r="11104" spans="1:11" ht="22.5" x14ac:dyDescent="0.2">
      <c r="A11104" s="1" t="str">
        <f t="shared" si="174"/>
        <v>SINAPI 100733</v>
      </c>
      <c r="B11104" s="3" t="s">
        <v>21527</v>
      </c>
      <c r="C11104" s="3" t="s">
        <v>12346</v>
      </c>
      <c r="D11104" s="2" t="s">
        <v>19328</v>
      </c>
      <c r="E11104" s="3" t="s">
        <v>20623</v>
      </c>
      <c r="F11104" s="67" t="s">
        <v>4585</v>
      </c>
      <c r="G11104" s="67" t="s">
        <v>28835</v>
      </c>
      <c r="I11104" s="3" t="s">
        <v>6298</v>
      </c>
      <c r="J11104" s="3" t="str">
        <f>IF($B11104="SINAPI",IF(ISNUMBER(MATCH(Banco!$C11104,Analitico!$A:$A,0)),INDEX(Analitico!E:E,MATCH(Banco!$C11104,Analitico!$A:$A,0))&amp;"%",""),"")</f>
        <v/>
      </c>
      <c r="K11104" s="3" t="str">
        <f>IF($B11104="SINAPI",IF(ISNUMBER(MATCH(Banco!$C11104,Analitico!$A:$A,0)),INDEX(Analitico!F:F,MATCH(Banco!$C11104,Analitico!$A:$A,0))&amp;"%",""),"")</f>
        <v/>
      </c>
    </row>
    <row r="11105" spans="1:11" ht="22.5" x14ac:dyDescent="0.2">
      <c r="A11105" s="1" t="str">
        <f t="shared" si="174"/>
        <v>SINAPI 100734</v>
      </c>
      <c r="B11105" s="3" t="s">
        <v>21527</v>
      </c>
      <c r="C11105" s="3" t="s">
        <v>12347</v>
      </c>
      <c r="D11105" s="2" t="s">
        <v>19329</v>
      </c>
      <c r="E11105" s="3" t="s">
        <v>20623</v>
      </c>
      <c r="F11105" s="67" t="s">
        <v>21341</v>
      </c>
      <c r="G11105" s="67" t="s">
        <v>5591</v>
      </c>
      <c r="I11105" s="3" t="s">
        <v>6298</v>
      </c>
      <c r="J11105" s="3" t="str">
        <f>IF($B11105="SINAPI",IF(ISNUMBER(MATCH(Banco!$C11105,Analitico!$A:$A,0)),INDEX(Analitico!E:E,MATCH(Banco!$C11105,Analitico!$A:$A,0))&amp;"%",""),"")</f>
        <v/>
      </c>
      <c r="K11105" s="3" t="str">
        <f>IF($B11105="SINAPI",IF(ISNUMBER(MATCH(Banco!$C11105,Analitico!$A:$A,0)),INDEX(Analitico!F:F,MATCH(Banco!$C11105,Analitico!$A:$A,0))&amp;"%",""),"")</f>
        <v/>
      </c>
    </row>
    <row r="11106" spans="1:11" ht="22.5" x14ac:dyDescent="0.2">
      <c r="A11106" s="1" t="str">
        <f t="shared" si="174"/>
        <v>SINAPI 100735</v>
      </c>
      <c r="B11106" s="3" t="s">
        <v>21527</v>
      </c>
      <c r="C11106" s="3" t="s">
        <v>12348</v>
      </c>
      <c r="D11106" s="2" t="s">
        <v>19330</v>
      </c>
      <c r="E11106" s="3" t="s">
        <v>20623</v>
      </c>
      <c r="F11106" s="67" t="s">
        <v>5574</v>
      </c>
      <c r="G11106" s="67" t="s">
        <v>5569</v>
      </c>
      <c r="I11106" s="3" t="s">
        <v>6298</v>
      </c>
      <c r="J11106" s="3" t="str">
        <f>IF($B11106="SINAPI",IF(ISNUMBER(MATCH(Banco!$C11106,Analitico!$A:$A,0)),INDEX(Analitico!E:E,MATCH(Banco!$C11106,Analitico!$A:$A,0))&amp;"%",""),"")</f>
        <v/>
      </c>
      <c r="K11106" s="3" t="str">
        <f>IF($B11106="SINAPI",IF(ISNUMBER(MATCH(Banco!$C11106,Analitico!$A:$A,0)),INDEX(Analitico!F:F,MATCH(Banco!$C11106,Analitico!$A:$A,0))&amp;"%",""),"")</f>
        <v/>
      </c>
    </row>
    <row r="11107" spans="1:11" ht="22.5" x14ac:dyDescent="0.2">
      <c r="A11107" s="1" t="str">
        <f t="shared" ref="A11107:A11170" si="175">CONCATENAR</f>
        <v>SINAPI 100736</v>
      </c>
      <c r="B11107" s="3" t="s">
        <v>21527</v>
      </c>
      <c r="C11107" s="3" t="s">
        <v>12349</v>
      </c>
      <c r="D11107" s="2" t="s">
        <v>19331</v>
      </c>
      <c r="E11107" s="3" t="s">
        <v>20623</v>
      </c>
      <c r="F11107" s="67" t="s">
        <v>21841</v>
      </c>
      <c r="G11107" s="67" t="s">
        <v>21341</v>
      </c>
      <c r="I11107" s="3" t="s">
        <v>6298</v>
      </c>
      <c r="J11107" s="3" t="str">
        <f>IF($B11107="SINAPI",IF(ISNUMBER(MATCH(Banco!$C11107,Analitico!$A:$A,0)),INDEX(Analitico!E:E,MATCH(Banco!$C11107,Analitico!$A:$A,0))&amp;"%",""),"")</f>
        <v/>
      </c>
      <c r="K11107" s="3" t="str">
        <f>IF($B11107="SINAPI",IF(ISNUMBER(MATCH(Banco!$C11107,Analitico!$A:$A,0)),INDEX(Analitico!F:F,MATCH(Banco!$C11107,Analitico!$A:$A,0))&amp;"%",""),"")</f>
        <v/>
      </c>
    </row>
    <row r="11108" spans="1:11" ht="22.5" x14ac:dyDescent="0.2">
      <c r="A11108" s="1" t="str">
        <f t="shared" si="175"/>
        <v>SINAPI 100739</v>
      </c>
      <c r="B11108" s="3" t="s">
        <v>21527</v>
      </c>
      <c r="C11108" s="3" t="s">
        <v>12350</v>
      </c>
      <c r="D11108" s="2" t="s">
        <v>19332</v>
      </c>
      <c r="E11108" s="3" t="s">
        <v>20623</v>
      </c>
      <c r="F11108" s="67" t="s">
        <v>20672</v>
      </c>
      <c r="G11108" s="67" t="s">
        <v>33874</v>
      </c>
      <c r="I11108" s="3" t="s">
        <v>6298</v>
      </c>
      <c r="J11108" s="3" t="str">
        <f>IF($B11108="SINAPI",IF(ISNUMBER(MATCH(Banco!$C11108,Analitico!$A:$A,0)),INDEX(Analitico!E:E,MATCH(Banco!$C11108,Analitico!$A:$A,0))&amp;"%",""),"")</f>
        <v/>
      </c>
      <c r="K11108" s="3" t="str">
        <f>IF($B11108="SINAPI",IF(ISNUMBER(MATCH(Banco!$C11108,Analitico!$A:$A,0)),INDEX(Analitico!F:F,MATCH(Banco!$C11108,Analitico!$A:$A,0))&amp;"%",""),"")</f>
        <v/>
      </c>
    </row>
    <row r="11109" spans="1:11" ht="22.5" x14ac:dyDescent="0.2">
      <c r="A11109" s="1" t="str">
        <f t="shared" si="175"/>
        <v>SINAPI 100740</v>
      </c>
      <c r="B11109" s="3" t="s">
        <v>21527</v>
      </c>
      <c r="C11109" s="3" t="s">
        <v>12351</v>
      </c>
      <c r="D11109" s="2" t="s">
        <v>19333</v>
      </c>
      <c r="E11109" s="3" t="s">
        <v>20623</v>
      </c>
      <c r="F11109" s="67" t="s">
        <v>29684</v>
      </c>
      <c r="G11109" s="67" t="s">
        <v>29988</v>
      </c>
      <c r="I11109" s="3" t="s">
        <v>6298</v>
      </c>
      <c r="J11109" s="3" t="str">
        <f>IF($B11109="SINAPI",IF(ISNUMBER(MATCH(Banco!$C11109,Analitico!$A:$A,0)),INDEX(Analitico!E:E,MATCH(Banco!$C11109,Analitico!$A:$A,0))&amp;"%",""),"")</f>
        <v/>
      </c>
      <c r="K11109" s="3" t="str">
        <f>IF($B11109="SINAPI",IF(ISNUMBER(MATCH(Banco!$C11109,Analitico!$A:$A,0)),INDEX(Analitico!F:F,MATCH(Banco!$C11109,Analitico!$A:$A,0))&amp;"%",""),"")</f>
        <v/>
      </c>
    </row>
    <row r="11110" spans="1:11" ht="22.5" x14ac:dyDescent="0.2">
      <c r="A11110" s="1" t="str">
        <f t="shared" si="175"/>
        <v>SINAPI 100741</v>
      </c>
      <c r="B11110" s="3" t="s">
        <v>21527</v>
      </c>
      <c r="C11110" s="3" t="s">
        <v>12352</v>
      </c>
      <c r="D11110" s="2" t="s">
        <v>19334</v>
      </c>
      <c r="E11110" s="3" t="s">
        <v>20623</v>
      </c>
      <c r="F11110" s="67" t="s">
        <v>35650</v>
      </c>
      <c r="G11110" s="67" t="s">
        <v>6338</v>
      </c>
      <c r="I11110" s="3" t="s">
        <v>6298</v>
      </c>
      <c r="J11110" s="3" t="str">
        <f>IF($B11110="SINAPI",IF(ISNUMBER(MATCH(Banco!$C11110,Analitico!$A:$A,0)),INDEX(Analitico!E:E,MATCH(Banco!$C11110,Analitico!$A:$A,0))&amp;"%",""),"")</f>
        <v/>
      </c>
      <c r="K11110" s="3" t="str">
        <f>IF($B11110="SINAPI",IF(ISNUMBER(MATCH(Banco!$C11110,Analitico!$A:$A,0)),INDEX(Analitico!F:F,MATCH(Banco!$C11110,Analitico!$A:$A,0))&amp;"%",""),"")</f>
        <v/>
      </c>
    </row>
    <row r="11111" spans="1:11" ht="22.5" x14ac:dyDescent="0.2">
      <c r="A11111" s="1" t="str">
        <f t="shared" si="175"/>
        <v>SINAPI 100742</v>
      </c>
      <c r="B11111" s="3" t="s">
        <v>21527</v>
      </c>
      <c r="C11111" s="3" t="s">
        <v>12353</v>
      </c>
      <c r="D11111" s="2" t="s">
        <v>19335</v>
      </c>
      <c r="E11111" s="3" t="s">
        <v>20623</v>
      </c>
      <c r="F11111" s="67" t="s">
        <v>30937</v>
      </c>
      <c r="G11111" s="67" t="s">
        <v>31727</v>
      </c>
      <c r="I11111" s="3" t="s">
        <v>6298</v>
      </c>
      <c r="J11111" s="3" t="str">
        <f>IF($B11111="SINAPI",IF(ISNUMBER(MATCH(Banco!$C11111,Analitico!$A:$A,0)),INDEX(Analitico!E:E,MATCH(Banco!$C11111,Analitico!$A:$A,0))&amp;"%",""),"")</f>
        <v/>
      </c>
      <c r="K11111" s="3" t="str">
        <f>IF($B11111="SINAPI",IF(ISNUMBER(MATCH(Banco!$C11111,Analitico!$A:$A,0)),INDEX(Analitico!F:F,MATCH(Banco!$C11111,Analitico!$A:$A,0))&amp;"%",""),"")</f>
        <v/>
      </c>
    </row>
    <row r="11112" spans="1:11" ht="22.5" x14ac:dyDescent="0.2">
      <c r="A11112" s="1" t="str">
        <f t="shared" si="175"/>
        <v>SINAPI 100743</v>
      </c>
      <c r="B11112" s="3" t="s">
        <v>21527</v>
      </c>
      <c r="C11112" s="3" t="s">
        <v>12354</v>
      </c>
      <c r="D11112" s="2" t="s">
        <v>19336</v>
      </c>
      <c r="E11112" s="3" t="s">
        <v>20623</v>
      </c>
      <c r="F11112" s="67" t="s">
        <v>21580</v>
      </c>
      <c r="G11112" s="67" t="s">
        <v>21845</v>
      </c>
      <c r="I11112" s="3" t="s">
        <v>41</v>
      </c>
      <c r="J11112" s="3" t="str">
        <f>IF($B11112="SINAPI",IF(ISNUMBER(MATCH(Banco!$C11112,Analitico!$A:$A,0)),INDEX(Analitico!E:E,MATCH(Banco!$C11112,Analitico!$A:$A,0))&amp;"%",""),"")</f>
        <v/>
      </c>
      <c r="K11112" s="3" t="str">
        <f>IF($B11112="SINAPI",IF(ISNUMBER(MATCH(Banco!$C11112,Analitico!$A:$A,0)),INDEX(Analitico!F:F,MATCH(Banco!$C11112,Analitico!$A:$A,0))&amp;"%",""),"")</f>
        <v/>
      </c>
    </row>
    <row r="11113" spans="1:11" ht="22.5" x14ac:dyDescent="0.2">
      <c r="A11113" s="1" t="str">
        <f t="shared" si="175"/>
        <v>SINAPI 100744</v>
      </c>
      <c r="B11113" s="3" t="s">
        <v>21527</v>
      </c>
      <c r="C11113" s="3" t="s">
        <v>12355</v>
      </c>
      <c r="D11113" s="2" t="s">
        <v>19337</v>
      </c>
      <c r="E11113" s="3" t="s">
        <v>20623</v>
      </c>
      <c r="F11113" s="67" t="s">
        <v>5706</v>
      </c>
      <c r="G11113" s="67" t="s">
        <v>21819</v>
      </c>
      <c r="I11113" s="3" t="s">
        <v>41</v>
      </c>
      <c r="J11113" s="3" t="str">
        <f>IF($B11113="SINAPI",IF(ISNUMBER(MATCH(Banco!$C11113,Analitico!$A:$A,0)),INDEX(Analitico!E:E,MATCH(Banco!$C11113,Analitico!$A:$A,0))&amp;"%",""),"")</f>
        <v/>
      </c>
      <c r="K11113" s="3" t="str">
        <f>IF($B11113="SINAPI",IF(ISNUMBER(MATCH(Banco!$C11113,Analitico!$A:$A,0)),INDEX(Analitico!F:F,MATCH(Banco!$C11113,Analitico!$A:$A,0))&amp;"%",""),"")</f>
        <v/>
      </c>
    </row>
    <row r="11114" spans="1:11" ht="22.5" x14ac:dyDescent="0.2">
      <c r="A11114" s="1" t="str">
        <f t="shared" si="175"/>
        <v>SINAPI 100745</v>
      </c>
      <c r="B11114" s="3" t="s">
        <v>21527</v>
      </c>
      <c r="C11114" s="3" t="s">
        <v>12356</v>
      </c>
      <c r="D11114" s="2" t="s">
        <v>19338</v>
      </c>
      <c r="E11114" s="3" t="s">
        <v>20623</v>
      </c>
      <c r="F11114" s="67" t="s">
        <v>30857</v>
      </c>
      <c r="G11114" s="67" t="s">
        <v>5967</v>
      </c>
      <c r="I11114" s="3" t="s">
        <v>41</v>
      </c>
      <c r="J11114" s="3" t="str">
        <f>IF($B11114="SINAPI",IF(ISNUMBER(MATCH(Banco!$C11114,Analitico!$A:$A,0)),INDEX(Analitico!E:E,MATCH(Banco!$C11114,Analitico!$A:$A,0))&amp;"%",""),"")</f>
        <v/>
      </c>
      <c r="K11114" s="3" t="str">
        <f>IF($B11114="SINAPI",IF(ISNUMBER(MATCH(Banco!$C11114,Analitico!$A:$A,0)),INDEX(Analitico!F:F,MATCH(Banco!$C11114,Analitico!$A:$A,0))&amp;"%",""),"")</f>
        <v/>
      </c>
    </row>
    <row r="11115" spans="1:11" ht="22.5" x14ac:dyDescent="0.2">
      <c r="A11115" s="1" t="str">
        <f t="shared" si="175"/>
        <v>SINAPI 100746</v>
      </c>
      <c r="B11115" s="3" t="s">
        <v>21527</v>
      </c>
      <c r="C11115" s="3" t="s">
        <v>12357</v>
      </c>
      <c r="D11115" s="2" t="s">
        <v>19339</v>
      </c>
      <c r="E11115" s="3" t="s">
        <v>20623</v>
      </c>
      <c r="F11115" s="67" t="s">
        <v>20836</v>
      </c>
      <c r="G11115" s="67" t="s">
        <v>31652</v>
      </c>
      <c r="I11115" s="3" t="s">
        <v>41</v>
      </c>
      <c r="J11115" s="3" t="str">
        <f>IF($B11115="SINAPI",IF(ISNUMBER(MATCH(Banco!$C11115,Analitico!$A:$A,0)),INDEX(Analitico!E:E,MATCH(Banco!$C11115,Analitico!$A:$A,0))&amp;"%",""),"")</f>
        <v/>
      </c>
      <c r="K11115" s="3" t="str">
        <f>IF($B11115="SINAPI",IF(ISNUMBER(MATCH(Banco!$C11115,Analitico!$A:$A,0)),INDEX(Analitico!F:F,MATCH(Banco!$C11115,Analitico!$A:$A,0))&amp;"%",""),"")</f>
        <v/>
      </c>
    </row>
    <row r="11116" spans="1:11" ht="22.5" x14ac:dyDescent="0.2">
      <c r="A11116" s="1" t="str">
        <f t="shared" si="175"/>
        <v>SINAPI 100747</v>
      </c>
      <c r="B11116" s="3" t="s">
        <v>21527</v>
      </c>
      <c r="C11116" s="3" t="s">
        <v>12358</v>
      </c>
      <c r="D11116" s="2" t="s">
        <v>19340</v>
      </c>
      <c r="E11116" s="3" t="s">
        <v>20623</v>
      </c>
      <c r="F11116" s="67" t="s">
        <v>5899</v>
      </c>
      <c r="G11116" s="67" t="s">
        <v>5137</v>
      </c>
      <c r="I11116" s="3" t="s">
        <v>6298</v>
      </c>
      <c r="J11116" s="3" t="str">
        <f>IF($B11116="SINAPI",IF(ISNUMBER(MATCH(Banco!$C11116,Analitico!$A:$A,0)),INDEX(Analitico!E:E,MATCH(Banco!$C11116,Analitico!$A:$A,0))&amp;"%",""),"")</f>
        <v/>
      </c>
      <c r="K11116" s="3" t="str">
        <f>IF($B11116="SINAPI",IF(ISNUMBER(MATCH(Banco!$C11116,Analitico!$A:$A,0)),INDEX(Analitico!F:F,MATCH(Banco!$C11116,Analitico!$A:$A,0))&amp;"%",""),"")</f>
        <v/>
      </c>
    </row>
    <row r="11117" spans="1:11" ht="22.5" x14ac:dyDescent="0.2">
      <c r="A11117" s="1" t="str">
        <f t="shared" si="175"/>
        <v>SINAPI 100748</v>
      </c>
      <c r="B11117" s="3" t="s">
        <v>21527</v>
      </c>
      <c r="C11117" s="3" t="s">
        <v>12359</v>
      </c>
      <c r="D11117" s="2" t="s">
        <v>19341</v>
      </c>
      <c r="E11117" s="3" t="s">
        <v>20623</v>
      </c>
      <c r="F11117" s="67" t="s">
        <v>5569</v>
      </c>
      <c r="G11117" s="67" t="s">
        <v>20854</v>
      </c>
      <c r="I11117" s="3" t="s">
        <v>6298</v>
      </c>
      <c r="J11117" s="3" t="str">
        <f>IF($B11117="SINAPI",IF(ISNUMBER(MATCH(Banco!$C11117,Analitico!$A:$A,0)),INDEX(Analitico!E:E,MATCH(Banco!$C11117,Analitico!$A:$A,0))&amp;"%",""),"")</f>
        <v/>
      </c>
      <c r="K11117" s="3" t="str">
        <f>IF($B11117="SINAPI",IF(ISNUMBER(MATCH(Banco!$C11117,Analitico!$A:$A,0)),INDEX(Analitico!F:F,MATCH(Banco!$C11117,Analitico!$A:$A,0))&amp;"%",""),"")</f>
        <v/>
      </c>
    </row>
    <row r="11118" spans="1:11" ht="22.5" x14ac:dyDescent="0.2">
      <c r="A11118" s="1" t="str">
        <f t="shared" si="175"/>
        <v>SINAPI 100749</v>
      </c>
      <c r="B11118" s="3" t="s">
        <v>21527</v>
      </c>
      <c r="C11118" s="3" t="s">
        <v>12360</v>
      </c>
      <c r="D11118" s="2" t="s">
        <v>19342</v>
      </c>
      <c r="E11118" s="3" t="s">
        <v>20623</v>
      </c>
      <c r="F11118" s="67" t="s">
        <v>21523</v>
      </c>
      <c r="G11118" s="67" t="s">
        <v>21387</v>
      </c>
      <c r="I11118" s="3" t="s">
        <v>6298</v>
      </c>
      <c r="J11118" s="3" t="str">
        <f>IF($B11118="SINAPI",IF(ISNUMBER(MATCH(Banco!$C11118,Analitico!$A:$A,0)),INDEX(Analitico!E:E,MATCH(Banco!$C11118,Analitico!$A:$A,0))&amp;"%",""),"")</f>
        <v/>
      </c>
      <c r="K11118" s="3" t="str">
        <f>IF($B11118="SINAPI",IF(ISNUMBER(MATCH(Banco!$C11118,Analitico!$A:$A,0)),INDEX(Analitico!F:F,MATCH(Banco!$C11118,Analitico!$A:$A,0))&amp;"%",""),"")</f>
        <v/>
      </c>
    </row>
    <row r="11119" spans="1:11" ht="22.5" x14ac:dyDescent="0.2">
      <c r="A11119" s="1" t="str">
        <f t="shared" si="175"/>
        <v>SINAPI 100750</v>
      </c>
      <c r="B11119" s="3" t="s">
        <v>21527</v>
      </c>
      <c r="C11119" s="3" t="s">
        <v>12361</v>
      </c>
      <c r="D11119" s="2" t="s">
        <v>19343</v>
      </c>
      <c r="E11119" s="3" t="s">
        <v>20623</v>
      </c>
      <c r="F11119" s="67" t="s">
        <v>6007</v>
      </c>
      <c r="G11119" s="67" t="s">
        <v>5183</v>
      </c>
      <c r="I11119" s="3" t="s">
        <v>6298</v>
      </c>
      <c r="J11119" s="3" t="str">
        <f>IF($B11119="SINAPI",IF(ISNUMBER(MATCH(Banco!$C11119,Analitico!$A:$A,0)),INDEX(Analitico!E:E,MATCH(Banco!$C11119,Analitico!$A:$A,0))&amp;"%",""),"")</f>
        <v/>
      </c>
      <c r="K11119" s="3" t="str">
        <f>IF($B11119="SINAPI",IF(ISNUMBER(MATCH(Banco!$C11119,Analitico!$A:$A,0)),INDEX(Analitico!F:F,MATCH(Banco!$C11119,Analitico!$A:$A,0))&amp;"%",""),"")</f>
        <v/>
      </c>
    </row>
    <row r="11120" spans="1:11" ht="22.5" x14ac:dyDescent="0.2">
      <c r="A11120" s="1" t="str">
        <f t="shared" si="175"/>
        <v>SINAPI 100751</v>
      </c>
      <c r="B11120" s="3" t="s">
        <v>21527</v>
      </c>
      <c r="C11120" s="3" t="s">
        <v>12362</v>
      </c>
      <c r="D11120" s="2" t="s">
        <v>19344</v>
      </c>
      <c r="E11120" s="3" t="s">
        <v>20623</v>
      </c>
      <c r="F11120" s="67" t="s">
        <v>39096</v>
      </c>
      <c r="G11120" s="67" t="s">
        <v>37415</v>
      </c>
      <c r="I11120" s="3" t="s">
        <v>6298</v>
      </c>
      <c r="J11120" s="3" t="str">
        <f>IF($B11120="SINAPI",IF(ISNUMBER(MATCH(Banco!$C11120,Analitico!$A:$A,0)),INDEX(Analitico!E:E,MATCH(Banco!$C11120,Analitico!$A:$A,0))&amp;"%",""),"")</f>
        <v/>
      </c>
      <c r="K11120" s="3" t="str">
        <f>IF($B11120="SINAPI",IF(ISNUMBER(MATCH(Banco!$C11120,Analitico!$A:$A,0)),INDEX(Analitico!F:F,MATCH(Banco!$C11120,Analitico!$A:$A,0))&amp;"%",""),"")</f>
        <v/>
      </c>
    </row>
    <row r="11121" spans="1:11" ht="22.5" x14ac:dyDescent="0.2">
      <c r="A11121" s="1" t="str">
        <f t="shared" si="175"/>
        <v>SINAPI 100752</v>
      </c>
      <c r="B11121" s="3" t="s">
        <v>21527</v>
      </c>
      <c r="C11121" s="3" t="s">
        <v>12363</v>
      </c>
      <c r="D11121" s="2" t="s">
        <v>19345</v>
      </c>
      <c r="E11121" s="3" t="s">
        <v>20623</v>
      </c>
      <c r="F11121" s="67" t="s">
        <v>30974</v>
      </c>
      <c r="G11121" s="67" t="s">
        <v>21432</v>
      </c>
      <c r="I11121" s="3" t="s">
        <v>6298</v>
      </c>
      <c r="J11121" s="3" t="str">
        <f>IF($B11121="SINAPI",IF(ISNUMBER(MATCH(Banco!$C11121,Analitico!$A:$A,0)),INDEX(Analitico!E:E,MATCH(Banco!$C11121,Analitico!$A:$A,0))&amp;"%",""),"")</f>
        <v/>
      </c>
      <c r="K11121" s="3" t="str">
        <f>IF($B11121="SINAPI",IF(ISNUMBER(MATCH(Banco!$C11121,Analitico!$A:$A,0)),INDEX(Analitico!F:F,MATCH(Banco!$C11121,Analitico!$A:$A,0))&amp;"%",""),"")</f>
        <v/>
      </c>
    </row>
    <row r="11122" spans="1:11" ht="22.5" x14ac:dyDescent="0.2">
      <c r="A11122" s="1" t="str">
        <f t="shared" si="175"/>
        <v>SINAPI 100753</v>
      </c>
      <c r="B11122" s="3" t="s">
        <v>21527</v>
      </c>
      <c r="C11122" s="3" t="s">
        <v>12364</v>
      </c>
      <c r="D11122" s="2" t="s">
        <v>19346</v>
      </c>
      <c r="E11122" s="3" t="s">
        <v>20623</v>
      </c>
      <c r="F11122" s="67" t="s">
        <v>21736</v>
      </c>
      <c r="G11122" s="67" t="s">
        <v>20645</v>
      </c>
      <c r="I11122" s="3" t="s">
        <v>6298</v>
      </c>
      <c r="J11122" s="3" t="str">
        <f>IF($B11122="SINAPI",IF(ISNUMBER(MATCH(Banco!$C11122,Analitico!$A:$A,0)),INDEX(Analitico!E:E,MATCH(Banco!$C11122,Analitico!$A:$A,0))&amp;"%",""),"")</f>
        <v/>
      </c>
      <c r="K11122" s="3" t="str">
        <f>IF($B11122="SINAPI",IF(ISNUMBER(MATCH(Banco!$C11122,Analitico!$A:$A,0)),INDEX(Analitico!F:F,MATCH(Banco!$C11122,Analitico!$A:$A,0))&amp;"%",""),"")</f>
        <v/>
      </c>
    </row>
    <row r="11123" spans="1:11" ht="22.5" x14ac:dyDescent="0.2">
      <c r="A11123" s="1" t="str">
        <f t="shared" si="175"/>
        <v>SINAPI 100754</v>
      </c>
      <c r="B11123" s="3" t="s">
        <v>21527</v>
      </c>
      <c r="C11123" s="3" t="s">
        <v>12365</v>
      </c>
      <c r="D11123" s="2" t="s">
        <v>19347</v>
      </c>
      <c r="E11123" s="3" t="s">
        <v>20623</v>
      </c>
      <c r="F11123" s="67" t="s">
        <v>21370</v>
      </c>
      <c r="G11123" s="67" t="s">
        <v>21019</v>
      </c>
      <c r="I11123" s="3" t="s">
        <v>6298</v>
      </c>
      <c r="J11123" s="3" t="str">
        <f>IF($B11123="SINAPI",IF(ISNUMBER(MATCH(Banco!$C11123,Analitico!$A:$A,0)),INDEX(Analitico!E:E,MATCH(Banco!$C11123,Analitico!$A:$A,0))&amp;"%",""),"")</f>
        <v/>
      </c>
      <c r="K11123" s="3" t="str">
        <f>IF($B11123="SINAPI",IF(ISNUMBER(MATCH(Banco!$C11123,Analitico!$A:$A,0)),INDEX(Analitico!F:F,MATCH(Banco!$C11123,Analitico!$A:$A,0))&amp;"%",""),"")</f>
        <v/>
      </c>
    </row>
    <row r="11124" spans="1:11" ht="22.5" x14ac:dyDescent="0.2">
      <c r="A11124" s="1" t="str">
        <f t="shared" si="175"/>
        <v>SINAPI 100757</v>
      </c>
      <c r="B11124" s="3" t="s">
        <v>21527</v>
      </c>
      <c r="C11124" s="3" t="s">
        <v>12366</v>
      </c>
      <c r="D11124" s="2" t="s">
        <v>19348</v>
      </c>
      <c r="E11124" s="3" t="s">
        <v>20623</v>
      </c>
      <c r="F11124" s="67" t="s">
        <v>4590</v>
      </c>
      <c r="G11124" s="67" t="s">
        <v>21432</v>
      </c>
      <c r="I11124" s="3" t="s">
        <v>6298</v>
      </c>
      <c r="J11124" s="3" t="str">
        <f>IF($B11124="SINAPI",IF(ISNUMBER(MATCH(Banco!$C11124,Analitico!$A:$A,0)),INDEX(Analitico!E:E,MATCH(Banco!$C11124,Analitico!$A:$A,0))&amp;"%",""),"")</f>
        <v/>
      </c>
      <c r="K11124" s="3" t="str">
        <f>IF($B11124="SINAPI",IF(ISNUMBER(MATCH(Banco!$C11124,Analitico!$A:$A,0)),INDEX(Analitico!F:F,MATCH(Banco!$C11124,Analitico!$A:$A,0))&amp;"%",""),"")</f>
        <v/>
      </c>
    </row>
    <row r="11125" spans="1:11" ht="22.5" x14ac:dyDescent="0.2">
      <c r="A11125" s="1" t="str">
        <f t="shared" si="175"/>
        <v>SINAPI 100758</v>
      </c>
      <c r="B11125" s="3" t="s">
        <v>21527</v>
      </c>
      <c r="C11125" s="3" t="s">
        <v>12367</v>
      </c>
      <c r="D11125" s="2" t="s">
        <v>19349</v>
      </c>
      <c r="E11125" s="3" t="s">
        <v>20623</v>
      </c>
      <c r="F11125" s="67" t="s">
        <v>32113</v>
      </c>
      <c r="G11125" s="67" t="s">
        <v>21328</v>
      </c>
      <c r="I11125" s="3" t="s">
        <v>6298</v>
      </c>
      <c r="J11125" s="3" t="str">
        <f>IF($B11125="SINAPI",IF(ISNUMBER(MATCH(Banco!$C11125,Analitico!$A:$A,0)),INDEX(Analitico!E:E,MATCH(Banco!$C11125,Analitico!$A:$A,0))&amp;"%",""),"")</f>
        <v/>
      </c>
      <c r="K11125" s="3" t="str">
        <f>IF($B11125="SINAPI",IF(ISNUMBER(MATCH(Banco!$C11125,Analitico!$A:$A,0)),INDEX(Analitico!F:F,MATCH(Banco!$C11125,Analitico!$A:$A,0))&amp;"%",""),"")</f>
        <v/>
      </c>
    </row>
    <row r="11126" spans="1:11" ht="22.5" x14ac:dyDescent="0.2">
      <c r="A11126" s="1" t="str">
        <f t="shared" si="175"/>
        <v>SINAPI 100759</v>
      </c>
      <c r="B11126" s="3" t="s">
        <v>21527</v>
      </c>
      <c r="C11126" s="3" t="s">
        <v>12368</v>
      </c>
      <c r="D11126" s="2" t="s">
        <v>19350</v>
      </c>
      <c r="E11126" s="3" t="s">
        <v>20623</v>
      </c>
      <c r="F11126" s="67" t="s">
        <v>21286</v>
      </c>
      <c r="G11126" s="67" t="s">
        <v>37416</v>
      </c>
      <c r="I11126" s="3" t="s">
        <v>41</v>
      </c>
      <c r="J11126" s="3" t="str">
        <f>IF($B11126="SINAPI",IF(ISNUMBER(MATCH(Banco!$C11126,Analitico!$A:$A,0)),INDEX(Analitico!E:E,MATCH(Banco!$C11126,Analitico!$A:$A,0))&amp;"%",""),"")</f>
        <v/>
      </c>
      <c r="K11126" s="3" t="str">
        <f>IF($B11126="SINAPI",IF(ISNUMBER(MATCH(Banco!$C11126,Analitico!$A:$A,0)),INDEX(Analitico!F:F,MATCH(Banco!$C11126,Analitico!$A:$A,0))&amp;"%",""),"")</f>
        <v/>
      </c>
    </row>
    <row r="11127" spans="1:11" ht="22.5" x14ac:dyDescent="0.2">
      <c r="A11127" s="1" t="str">
        <f t="shared" si="175"/>
        <v>SINAPI 100760</v>
      </c>
      <c r="B11127" s="3" t="s">
        <v>21527</v>
      </c>
      <c r="C11127" s="3" t="s">
        <v>12369</v>
      </c>
      <c r="D11127" s="2" t="s">
        <v>19351</v>
      </c>
      <c r="E11127" s="3" t="s">
        <v>20623</v>
      </c>
      <c r="F11127" s="67" t="s">
        <v>21867</v>
      </c>
      <c r="G11127" s="67" t="s">
        <v>36693</v>
      </c>
      <c r="I11127" s="3" t="s">
        <v>41</v>
      </c>
      <c r="J11127" s="3" t="str">
        <f>IF($B11127="SINAPI",IF(ISNUMBER(MATCH(Banco!$C11127,Analitico!$A:$A,0)),INDEX(Analitico!E:E,MATCH(Banco!$C11127,Analitico!$A:$A,0))&amp;"%",""),"")</f>
        <v/>
      </c>
      <c r="K11127" s="3" t="str">
        <f>IF($B11127="SINAPI",IF(ISNUMBER(MATCH(Banco!$C11127,Analitico!$A:$A,0)),INDEX(Analitico!F:F,MATCH(Banco!$C11127,Analitico!$A:$A,0))&amp;"%",""),"")</f>
        <v/>
      </c>
    </row>
    <row r="11128" spans="1:11" ht="22.5" x14ac:dyDescent="0.2">
      <c r="A11128" s="1" t="str">
        <f t="shared" si="175"/>
        <v>SINAPI 100761</v>
      </c>
      <c r="B11128" s="3" t="s">
        <v>21527</v>
      </c>
      <c r="C11128" s="3" t="s">
        <v>12370</v>
      </c>
      <c r="D11128" s="2" t="s">
        <v>19352</v>
      </c>
      <c r="E11128" s="3" t="s">
        <v>20623</v>
      </c>
      <c r="F11128" s="67" t="s">
        <v>21169</v>
      </c>
      <c r="G11128" s="67" t="s">
        <v>21871</v>
      </c>
      <c r="I11128" s="3" t="s">
        <v>6298</v>
      </c>
      <c r="J11128" s="3" t="str">
        <f>IF($B11128="SINAPI",IF(ISNUMBER(MATCH(Banco!$C11128,Analitico!$A:$A,0)),INDEX(Analitico!E:E,MATCH(Banco!$C11128,Analitico!$A:$A,0))&amp;"%",""),"")</f>
        <v/>
      </c>
      <c r="K11128" s="3" t="str">
        <f>IF($B11128="SINAPI",IF(ISNUMBER(MATCH(Banco!$C11128,Analitico!$A:$A,0)),INDEX(Analitico!F:F,MATCH(Banco!$C11128,Analitico!$A:$A,0))&amp;"%",""),"")</f>
        <v/>
      </c>
    </row>
    <row r="11129" spans="1:11" ht="22.5" x14ac:dyDescent="0.2">
      <c r="A11129" s="1" t="str">
        <f t="shared" si="175"/>
        <v>SINAPI 100762</v>
      </c>
      <c r="B11129" s="3" t="s">
        <v>21527</v>
      </c>
      <c r="C11129" s="3" t="s">
        <v>12371</v>
      </c>
      <c r="D11129" s="2" t="s">
        <v>19353</v>
      </c>
      <c r="E11129" s="3" t="s">
        <v>20623</v>
      </c>
      <c r="F11129" s="67" t="s">
        <v>30940</v>
      </c>
      <c r="G11129" s="67" t="s">
        <v>37417</v>
      </c>
      <c r="I11129" s="3" t="s">
        <v>6298</v>
      </c>
      <c r="J11129" s="3" t="str">
        <f>IF($B11129="SINAPI",IF(ISNUMBER(MATCH(Banco!$C11129,Analitico!$A:$A,0)),INDEX(Analitico!E:E,MATCH(Banco!$C11129,Analitico!$A:$A,0))&amp;"%",""),"")</f>
        <v/>
      </c>
      <c r="K11129" s="3" t="str">
        <f>IF($B11129="SINAPI",IF(ISNUMBER(MATCH(Banco!$C11129,Analitico!$A:$A,0)),INDEX(Analitico!F:F,MATCH(Banco!$C11129,Analitico!$A:$A,0))&amp;"%",""),"")</f>
        <v/>
      </c>
    </row>
    <row r="11130" spans="1:11" x14ac:dyDescent="0.2">
      <c r="A11130" s="1" t="str">
        <f t="shared" si="175"/>
        <v>SINAPI 102488</v>
      </c>
      <c r="B11130" s="3" t="s">
        <v>21527</v>
      </c>
      <c r="C11130" s="3" t="s">
        <v>12372</v>
      </c>
      <c r="D11130" s="2" t="s">
        <v>19354</v>
      </c>
      <c r="E11130" s="3" t="s">
        <v>20623</v>
      </c>
      <c r="F11130" s="67" t="s">
        <v>21813</v>
      </c>
      <c r="G11130" s="67" t="s">
        <v>5695</v>
      </c>
      <c r="I11130" s="3" t="s">
        <v>6300</v>
      </c>
      <c r="J11130" s="3" t="str">
        <f>IF($B11130="SINAPI",IF(ISNUMBER(MATCH(Banco!$C11130,Analitico!$A:$A,0)),INDEX(Analitico!E:E,MATCH(Banco!$C11130,Analitico!$A:$A,0))&amp;"%",""),"")</f>
        <v/>
      </c>
      <c r="K11130" s="3" t="str">
        <f>IF($B11130="SINAPI",IF(ISNUMBER(MATCH(Banco!$C11130,Analitico!$A:$A,0)),INDEX(Analitico!F:F,MATCH(Banco!$C11130,Analitico!$A:$A,0))&amp;"%",""),"")</f>
        <v/>
      </c>
    </row>
    <row r="11131" spans="1:11" x14ac:dyDescent="0.2">
      <c r="A11131" s="1" t="str">
        <f t="shared" si="175"/>
        <v>SINAPI 102489</v>
      </c>
      <c r="B11131" s="3" t="s">
        <v>21527</v>
      </c>
      <c r="C11131" s="3" t="s">
        <v>12373</v>
      </c>
      <c r="D11131" s="2" t="s">
        <v>19355</v>
      </c>
      <c r="E11131" s="3" t="s">
        <v>20623</v>
      </c>
      <c r="F11131" s="67" t="s">
        <v>6191</v>
      </c>
      <c r="G11131" s="67" t="s">
        <v>29461</v>
      </c>
      <c r="I11131" s="3" t="s">
        <v>6298</v>
      </c>
      <c r="J11131" s="3" t="str">
        <f>IF($B11131="SINAPI",IF(ISNUMBER(MATCH(Banco!$C11131,Analitico!$A:$A,0)),INDEX(Analitico!E:E,MATCH(Banco!$C11131,Analitico!$A:$A,0))&amp;"%",""),"")</f>
        <v/>
      </c>
      <c r="K11131" s="3" t="str">
        <f>IF($B11131="SINAPI",IF(ISNUMBER(MATCH(Banco!$C11131,Analitico!$A:$A,0)),INDEX(Analitico!F:F,MATCH(Banco!$C11131,Analitico!$A:$A,0))&amp;"%",""),"")</f>
        <v/>
      </c>
    </row>
    <row r="11132" spans="1:11" x14ac:dyDescent="0.2">
      <c r="A11132" s="1" t="str">
        <f t="shared" si="175"/>
        <v>SINAPI 102491</v>
      </c>
      <c r="B11132" s="3" t="s">
        <v>21527</v>
      </c>
      <c r="C11132" s="3" t="s">
        <v>12374</v>
      </c>
      <c r="D11132" s="2" t="s">
        <v>19356</v>
      </c>
      <c r="E11132" s="3" t="s">
        <v>20623</v>
      </c>
      <c r="F11132" s="67" t="s">
        <v>34939</v>
      </c>
      <c r="G11132" s="67" t="s">
        <v>28833</v>
      </c>
      <c r="I11132" s="3" t="s">
        <v>6298</v>
      </c>
      <c r="J11132" s="3" t="str">
        <f>IF($B11132="SINAPI",IF(ISNUMBER(MATCH(Banco!$C11132,Analitico!$A:$A,0)),INDEX(Analitico!E:E,MATCH(Banco!$C11132,Analitico!$A:$A,0))&amp;"%",""),"")</f>
        <v/>
      </c>
      <c r="K11132" s="3" t="str">
        <f>IF($B11132="SINAPI",IF(ISNUMBER(MATCH(Banco!$C11132,Analitico!$A:$A,0)),INDEX(Analitico!F:F,MATCH(Banco!$C11132,Analitico!$A:$A,0))&amp;"%",""),"")</f>
        <v/>
      </c>
    </row>
    <row r="11133" spans="1:11" x14ac:dyDescent="0.2">
      <c r="A11133" s="1" t="str">
        <f t="shared" si="175"/>
        <v>SINAPI 102492</v>
      </c>
      <c r="B11133" s="3" t="s">
        <v>21527</v>
      </c>
      <c r="C11133" s="3" t="s">
        <v>12375</v>
      </c>
      <c r="D11133" s="2" t="s">
        <v>19357</v>
      </c>
      <c r="E11133" s="3" t="s">
        <v>20623</v>
      </c>
      <c r="F11133" s="67" t="s">
        <v>30197</v>
      </c>
      <c r="G11133" s="67" t="s">
        <v>20646</v>
      </c>
      <c r="I11133" s="3" t="s">
        <v>6298</v>
      </c>
      <c r="J11133" s="3" t="str">
        <f>IF($B11133="SINAPI",IF(ISNUMBER(MATCH(Banco!$C11133,Analitico!$A:$A,0)),INDEX(Analitico!E:E,MATCH(Banco!$C11133,Analitico!$A:$A,0))&amp;"%",""),"")</f>
        <v/>
      </c>
      <c r="K11133" s="3" t="str">
        <f>IF($B11133="SINAPI",IF(ISNUMBER(MATCH(Banco!$C11133,Analitico!$A:$A,0)),INDEX(Analitico!F:F,MATCH(Banco!$C11133,Analitico!$A:$A,0))&amp;"%",""),"")</f>
        <v/>
      </c>
    </row>
    <row r="11134" spans="1:11" x14ac:dyDescent="0.2">
      <c r="A11134" s="1" t="str">
        <f t="shared" si="175"/>
        <v>SINAPI 102494</v>
      </c>
      <c r="B11134" s="3" t="s">
        <v>21527</v>
      </c>
      <c r="C11134" s="3" t="s">
        <v>12376</v>
      </c>
      <c r="D11134" s="2" t="s">
        <v>19358</v>
      </c>
      <c r="E11134" s="3" t="s">
        <v>20623</v>
      </c>
      <c r="F11134" s="67" t="s">
        <v>40191</v>
      </c>
      <c r="G11134" s="67" t="s">
        <v>29824</v>
      </c>
      <c r="I11134" s="3" t="s">
        <v>6298</v>
      </c>
      <c r="J11134" s="3" t="str">
        <f>IF($B11134="SINAPI",IF(ISNUMBER(MATCH(Banco!$C11134,Analitico!$A:$A,0)),INDEX(Analitico!E:E,MATCH(Banco!$C11134,Analitico!$A:$A,0))&amp;"%",""),"")</f>
        <v/>
      </c>
      <c r="K11134" s="3" t="str">
        <f>IF($B11134="SINAPI",IF(ISNUMBER(MATCH(Banco!$C11134,Analitico!$A:$A,0)),INDEX(Analitico!F:F,MATCH(Banco!$C11134,Analitico!$A:$A,0))&amp;"%",""),"")</f>
        <v/>
      </c>
    </row>
    <row r="11135" spans="1:11" x14ac:dyDescent="0.2">
      <c r="A11135" s="1" t="str">
        <f t="shared" si="175"/>
        <v>SINAPI 102496</v>
      </c>
      <c r="B11135" s="3" t="s">
        <v>21527</v>
      </c>
      <c r="C11135" s="3" t="s">
        <v>12377</v>
      </c>
      <c r="D11135" s="2" t="s">
        <v>19359</v>
      </c>
      <c r="E11135" s="3" t="s">
        <v>20621</v>
      </c>
      <c r="F11135" s="67" t="s">
        <v>36580</v>
      </c>
      <c r="G11135" s="67" t="s">
        <v>21591</v>
      </c>
      <c r="I11135" s="3" t="s">
        <v>6298</v>
      </c>
      <c r="J11135" s="3" t="str">
        <f>IF($B11135="SINAPI",IF(ISNUMBER(MATCH(Banco!$C11135,Analitico!$A:$A,0)),INDEX(Analitico!E:E,MATCH(Banco!$C11135,Analitico!$A:$A,0))&amp;"%",""),"")</f>
        <v/>
      </c>
      <c r="K11135" s="3" t="str">
        <f>IF($B11135="SINAPI",IF(ISNUMBER(MATCH(Banco!$C11135,Analitico!$A:$A,0)),INDEX(Analitico!F:F,MATCH(Banco!$C11135,Analitico!$A:$A,0))&amp;"%",""),"")</f>
        <v/>
      </c>
    </row>
    <row r="11136" spans="1:11" ht="22.5" x14ac:dyDescent="0.2">
      <c r="A11136" s="1" t="str">
        <f t="shared" si="175"/>
        <v>SINAPI 102497</v>
      </c>
      <c r="B11136" s="3" t="s">
        <v>21527</v>
      </c>
      <c r="C11136" s="3" t="s">
        <v>12378</v>
      </c>
      <c r="D11136" s="2" t="s">
        <v>19360</v>
      </c>
      <c r="E11136" s="3" t="s">
        <v>20621</v>
      </c>
      <c r="F11136" s="67" t="s">
        <v>5532</v>
      </c>
      <c r="G11136" s="67" t="s">
        <v>29778</v>
      </c>
      <c r="I11136" s="3" t="s">
        <v>6298</v>
      </c>
      <c r="J11136" s="3" t="str">
        <f>IF($B11136="SINAPI",IF(ISNUMBER(MATCH(Banco!$C11136,Analitico!$A:$A,0)),INDEX(Analitico!E:E,MATCH(Banco!$C11136,Analitico!$A:$A,0))&amp;"%",""),"")</f>
        <v/>
      </c>
      <c r="K11136" s="3" t="str">
        <f>IF($B11136="SINAPI",IF(ISNUMBER(MATCH(Banco!$C11136,Analitico!$A:$A,0)),INDEX(Analitico!F:F,MATCH(Banco!$C11136,Analitico!$A:$A,0))&amp;"%",""),"")</f>
        <v/>
      </c>
    </row>
    <row r="11137" spans="1:11" x14ac:dyDescent="0.2">
      <c r="A11137" s="1" t="str">
        <f t="shared" si="175"/>
        <v>SINAPI 102498</v>
      </c>
      <c r="B11137" s="3" t="s">
        <v>21527</v>
      </c>
      <c r="C11137" s="3" t="s">
        <v>12379</v>
      </c>
      <c r="D11137" s="2" t="s">
        <v>19361</v>
      </c>
      <c r="E11137" s="3" t="s">
        <v>20621</v>
      </c>
      <c r="F11137" s="67" t="s">
        <v>5846</v>
      </c>
      <c r="G11137" s="67" t="s">
        <v>5842</v>
      </c>
      <c r="I11137" s="3" t="s">
        <v>6298</v>
      </c>
      <c r="J11137" s="3" t="str">
        <f>IF($B11137="SINAPI",IF(ISNUMBER(MATCH(Banco!$C11137,Analitico!$A:$A,0)),INDEX(Analitico!E:E,MATCH(Banco!$C11137,Analitico!$A:$A,0))&amp;"%",""),"")</f>
        <v/>
      </c>
      <c r="K11137" s="3" t="str">
        <f>IF($B11137="SINAPI",IF(ISNUMBER(MATCH(Banco!$C11137,Analitico!$A:$A,0)),INDEX(Analitico!F:F,MATCH(Banco!$C11137,Analitico!$A:$A,0))&amp;"%",""),"")</f>
        <v/>
      </c>
    </row>
    <row r="11138" spans="1:11" x14ac:dyDescent="0.2">
      <c r="A11138" s="1" t="str">
        <f t="shared" si="175"/>
        <v>SINAPI 102499</v>
      </c>
      <c r="B11138" s="3" t="s">
        <v>21527</v>
      </c>
      <c r="C11138" s="3" t="s">
        <v>12380</v>
      </c>
      <c r="D11138" s="2" t="s">
        <v>19362</v>
      </c>
      <c r="E11138" s="3" t="s">
        <v>20623</v>
      </c>
      <c r="F11138" s="67" t="s">
        <v>40192</v>
      </c>
      <c r="G11138" s="67" t="s">
        <v>6040</v>
      </c>
      <c r="I11138" s="3" t="s">
        <v>6298</v>
      </c>
      <c r="J11138" s="3" t="str">
        <f>IF($B11138="SINAPI",IF(ISNUMBER(MATCH(Banco!$C11138,Analitico!$A:$A,0)),INDEX(Analitico!E:E,MATCH(Banco!$C11138,Analitico!$A:$A,0))&amp;"%",""),"")</f>
        <v/>
      </c>
      <c r="K11138" s="3" t="str">
        <f>IF($B11138="SINAPI",IF(ISNUMBER(MATCH(Banco!$C11138,Analitico!$A:$A,0)),INDEX(Analitico!F:F,MATCH(Banco!$C11138,Analitico!$A:$A,0))&amp;"%",""),"")</f>
        <v/>
      </c>
    </row>
    <row r="11139" spans="1:11" x14ac:dyDescent="0.2">
      <c r="A11139" s="1" t="str">
        <f t="shared" si="175"/>
        <v>SINAPI 102500</v>
      </c>
      <c r="B11139" s="3" t="s">
        <v>21527</v>
      </c>
      <c r="C11139" s="3" t="s">
        <v>12381</v>
      </c>
      <c r="D11139" s="2" t="s">
        <v>19363</v>
      </c>
      <c r="E11139" s="3" t="s">
        <v>20621</v>
      </c>
      <c r="F11139" s="67" t="s">
        <v>4716</v>
      </c>
      <c r="G11139" s="67" t="s">
        <v>30959</v>
      </c>
      <c r="I11139" s="3" t="s">
        <v>6298</v>
      </c>
      <c r="J11139" s="3" t="str">
        <f>IF($B11139="SINAPI",IF(ISNUMBER(MATCH(Banco!$C11139,Analitico!$A:$A,0)),INDEX(Analitico!E:E,MATCH(Banco!$C11139,Analitico!$A:$A,0))&amp;"%",""),"")</f>
        <v/>
      </c>
      <c r="K11139" s="3" t="str">
        <f>IF($B11139="SINAPI",IF(ISNUMBER(MATCH(Banco!$C11139,Analitico!$A:$A,0)),INDEX(Analitico!F:F,MATCH(Banco!$C11139,Analitico!$A:$A,0))&amp;"%",""),"")</f>
        <v/>
      </c>
    </row>
    <row r="11140" spans="1:11" x14ac:dyDescent="0.2">
      <c r="A11140" s="1" t="str">
        <f t="shared" si="175"/>
        <v>SINAPI 102501</v>
      </c>
      <c r="B11140" s="3" t="s">
        <v>21527</v>
      </c>
      <c r="C11140" s="3" t="s">
        <v>12382</v>
      </c>
      <c r="D11140" s="2" t="s">
        <v>19364</v>
      </c>
      <c r="E11140" s="3" t="s">
        <v>20623</v>
      </c>
      <c r="F11140" s="67" t="s">
        <v>21174</v>
      </c>
      <c r="G11140" s="67" t="s">
        <v>5928</v>
      </c>
      <c r="I11140" s="3" t="s">
        <v>6298</v>
      </c>
      <c r="J11140" s="3" t="str">
        <f>IF($B11140="SINAPI",IF(ISNUMBER(MATCH(Banco!$C11140,Analitico!$A:$A,0)),INDEX(Analitico!E:E,MATCH(Banco!$C11140,Analitico!$A:$A,0))&amp;"%",""),"")</f>
        <v/>
      </c>
      <c r="K11140" s="3" t="str">
        <f>IF($B11140="SINAPI",IF(ISNUMBER(MATCH(Banco!$C11140,Analitico!$A:$A,0)),INDEX(Analitico!F:F,MATCH(Banco!$C11140,Analitico!$A:$A,0))&amp;"%",""),"")</f>
        <v/>
      </c>
    </row>
    <row r="11141" spans="1:11" ht="22.5" x14ac:dyDescent="0.2">
      <c r="A11141" s="1" t="str">
        <f t="shared" si="175"/>
        <v>SINAPI 102504</v>
      </c>
      <c r="B11141" s="3" t="s">
        <v>21527</v>
      </c>
      <c r="C11141" s="3" t="s">
        <v>12383</v>
      </c>
      <c r="D11141" s="2" t="s">
        <v>19365</v>
      </c>
      <c r="E11141" s="3" t="s">
        <v>20621</v>
      </c>
      <c r="F11141" s="67" t="s">
        <v>20857</v>
      </c>
      <c r="G11141" s="67" t="s">
        <v>21298</v>
      </c>
      <c r="I11141" s="3" t="s">
        <v>6298</v>
      </c>
      <c r="J11141" s="3" t="str">
        <f>IF($B11141="SINAPI",IF(ISNUMBER(MATCH(Banco!$C11141,Analitico!$A:$A,0)),INDEX(Analitico!E:E,MATCH(Banco!$C11141,Analitico!$A:$A,0))&amp;"%",""),"")</f>
        <v/>
      </c>
      <c r="K11141" s="3" t="str">
        <f>IF($B11141="SINAPI",IF(ISNUMBER(MATCH(Banco!$C11141,Analitico!$A:$A,0)),INDEX(Analitico!F:F,MATCH(Banco!$C11141,Analitico!$A:$A,0))&amp;"%",""),"")</f>
        <v/>
      </c>
    </row>
    <row r="11142" spans="1:11" ht="22.5" x14ac:dyDescent="0.2">
      <c r="A11142" s="1" t="str">
        <f t="shared" si="175"/>
        <v>SINAPI 102505</v>
      </c>
      <c r="B11142" s="3" t="s">
        <v>21527</v>
      </c>
      <c r="C11142" s="3" t="s">
        <v>12384</v>
      </c>
      <c r="D11142" s="2" t="s">
        <v>19366</v>
      </c>
      <c r="E11142" s="3" t="s">
        <v>20621</v>
      </c>
      <c r="F11142" s="67" t="s">
        <v>4935</v>
      </c>
      <c r="G11142" s="67" t="s">
        <v>6130</v>
      </c>
      <c r="I11142" s="3" t="s">
        <v>6298</v>
      </c>
      <c r="J11142" s="3" t="str">
        <f>IF($B11142="SINAPI",IF(ISNUMBER(MATCH(Banco!$C11142,Analitico!$A:$A,0)),INDEX(Analitico!E:E,MATCH(Banco!$C11142,Analitico!$A:$A,0))&amp;"%",""),"")</f>
        <v/>
      </c>
      <c r="K11142" s="3" t="str">
        <f>IF($B11142="SINAPI",IF(ISNUMBER(MATCH(Banco!$C11142,Analitico!$A:$A,0)),INDEX(Analitico!F:F,MATCH(Banco!$C11142,Analitico!$A:$A,0))&amp;"%",""),"")</f>
        <v/>
      </c>
    </row>
    <row r="11143" spans="1:11" ht="22.5" x14ac:dyDescent="0.2">
      <c r="A11143" s="1" t="str">
        <f t="shared" si="175"/>
        <v>SINAPI 102506</v>
      </c>
      <c r="B11143" s="3" t="s">
        <v>21527</v>
      </c>
      <c r="C11143" s="3" t="s">
        <v>12385</v>
      </c>
      <c r="D11143" s="2" t="s">
        <v>19367</v>
      </c>
      <c r="E11143" s="3" t="s">
        <v>20621</v>
      </c>
      <c r="F11143" s="67" t="s">
        <v>30911</v>
      </c>
      <c r="G11143" s="67" t="s">
        <v>21358</v>
      </c>
      <c r="I11143" s="3" t="s">
        <v>6298</v>
      </c>
      <c r="J11143" s="3" t="str">
        <f>IF($B11143="SINAPI",IF(ISNUMBER(MATCH(Banco!$C11143,Analitico!$A:$A,0)),INDEX(Analitico!E:E,MATCH(Banco!$C11143,Analitico!$A:$A,0))&amp;"%",""),"")</f>
        <v/>
      </c>
      <c r="K11143" s="3" t="str">
        <f>IF($B11143="SINAPI",IF(ISNUMBER(MATCH(Banco!$C11143,Analitico!$A:$A,0)),INDEX(Analitico!F:F,MATCH(Banco!$C11143,Analitico!$A:$A,0))&amp;"%",""),"")</f>
        <v/>
      </c>
    </row>
    <row r="11144" spans="1:11" x14ac:dyDescent="0.2">
      <c r="A11144" s="1" t="str">
        <f t="shared" si="175"/>
        <v>SINAPI 102507</v>
      </c>
      <c r="B11144" s="3" t="s">
        <v>21527</v>
      </c>
      <c r="C11144" s="3" t="s">
        <v>12386</v>
      </c>
      <c r="D11144" s="2" t="s">
        <v>19368</v>
      </c>
      <c r="E11144" s="3" t="s">
        <v>20621</v>
      </c>
      <c r="F11144" s="67" t="s">
        <v>5540</v>
      </c>
      <c r="G11144" s="67" t="s">
        <v>37418</v>
      </c>
      <c r="I11144" s="3" t="s">
        <v>6298</v>
      </c>
      <c r="J11144" s="3" t="str">
        <f>IF($B11144="SINAPI",IF(ISNUMBER(MATCH(Banco!$C11144,Analitico!$A:$A,0)),INDEX(Analitico!E:E,MATCH(Banco!$C11144,Analitico!$A:$A,0))&amp;"%",""),"")</f>
        <v/>
      </c>
      <c r="K11144" s="3" t="str">
        <f>IF($B11144="SINAPI",IF(ISNUMBER(MATCH(Banco!$C11144,Analitico!$A:$A,0)),INDEX(Analitico!F:F,MATCH(Banco!$C11144,Analitico!$A:$A,0))&amp;"%",""),"")</f>
        <v/>
      </c>
    </row>
    <row r="11145" spans="1:11" x14ac:dyDescent="0.2">
      <c r="A11145" s="1" t="str">
        <f t="shared" si="175"/>
        <v>SINAPI 102508</v>
      </c>
      <c r="B11145" s="3" t="s">
        <v>21527</v>
      </c>
      <c r="C11145" s="3" t="s">
        <v>12387</v>
      </c>
      <c r="D11145" s="2" t="s">
        <v>19369</v>
      </c>
      <c r="E11145" s="3" t="s">
        <v>20623</v>
      </c>
      <c r="F11145" s="67" t="s">
        <v>40193</v>
      </c>
      <c r="G11145" s="67" t="s">
        <v>33313</v>
      </c>
      <c r="I11145" s="3" t="s">
        <v>6298</v>
      </c>
      <c r="J11145" s="3" t="str">
        <f>IF($B11145="SINAPI",IF(ISNUMBER(MATCH(Banco!$C11145,Analitico!$A:$A,0)),INDEX(Analitico!E:E,MATCH(Banco!$C11145,Analitico!$A:$A,0))&amp;"%",""),"")</f>
        <v/>
      </c>
      <c r="K11145" s="3" t="str">
        <f>IF($B11145="SINAPI",IF(ISNUMBER(MATCH(Banco!$C11145,Analitico!$A:$A,0)),INDEX(Analitico!F:F,MATCH(Banco!$C11145,Analitico!$A:$A,0))&amp;"%",""),"")</f>
        <v/>
      </c>
    </row>
    <row r="11146" spans="1:11" ht="22.5" x14ac:dyDescent="0.2">
      <c r="A11146" s="1" t="str">
        <f t="shared" si="175"/>
        <v>SINAPI 102509</v>
      </c>
      <c r="B11146" s="3" t="s">
        <v>21527</v>
      </c>
      <c r="C11146" s="3" t="s">
        <v>12388</v>
      </c>
      <c r="D11146" s="2" t="s">
        <v>19370</v>
      </c>
      <c r="E11146" s="3" t="s">
        <v>20623</v>
      </c>
      <c r="F11146" s="67" t="s">
        <v>40194</v>
      </c>
      <c r="G11146" s="67" t="s">
        <v>30760</v>
      </c>
      <c r="I11146" s="3" t="s">
        <v>6298</v>
      </c>
      <c r="J11146" s="3" t="str">
        <f>IF($B11146="SINAPI",IF(ISNUMBER(MATCH(Banco!$C11146,Analitico!$A:$A,0)),INDEX(Analitico!E:E,MATCH(Banco!$C11146,Analitico!$A:$A,0))&amp;"%",""),"")</f>
        <v/>
      </c>
      <c r="K11146" s="3" t="str">
        <f>IF($B11146="SINAPI",IF(ISNUMBER(MATCH(Banco!$C11146,Analitico!$A:$A,0)),INDEX(Analitico!F:F,MATCH(Banco!$C11146,Analitico!$A:$A,0))&amp;"%",""),"")</f>
        <v/>
      </c>
    </row>
    <row r="11147" spans="1:11" ht="22.5" x14ac:dyDescent="0.2">
      <c r="A11147" s="1" t="str">
        <f t="shared" si="175"/>
        <v>SINAPI 102512</v>
      </c>
      <c r="B11147" s="3" t="s">
        <v>21527</v>
      </c>
      <c r="C11147" s="3" t="s">
        <v>12389</v>
      </c>
      <c r="D11147" s="2" t="s">
        <v>19371</v>
      </c>
      <c r="E11147" s="3" t="s">
        <v>20621</v>
      </c>
      <c r="F11147" s="67" t="s">
        <v>5451</v>
      </c>
      <c r="G11147" s="67" t="s">
        <v>36575</v>
      </c>
      <c r="I11147" s="3" t="s">
        <v>6300</v>
      </c>
      <c r="J11147" s="3" t="str">
        <f>IF($B11147="SINAPI",IF(ISNUMBER(MATCH(Banco!$C11147,Analitico!$A:$A,0)),INDEX(Analitico!E:E,MATCH(Banco!$C11147,Analitico!$A:$A,0))&amp;"%",""),"")</f>
        <v/>
      </c>
      <c r="K11147" s="3" t="str">
        <f>IF($B11147="SINAPI",IF(ISNUMBER(MATCH(Banco!$C11147,Analitico!$A:$A,0)),INDEX(Analitico!F:F,MATCH(Banco!$C11147,Analitico!$A:$A,0))&amp;"%",""),"")</f>
        <v/>
      </c>
    </row>
    <row r="11148" spans="1:11" ht="22.5" x14ac:dyDescent="0.2">
      <c r="A11148" s="1" t="str">
        <f t="shared" si="175"/>
        <v>SINAPI 102513</v>
      </c>
      <c r="B11148" s="3" t="s">
        <v>21527</v>
      </c>
      <c r="C11148" s="3" t="s">
        <v>12390</v>
      </c>
      <c r="D11148" s="2" t="s">
        <v>19372</v>
      </c>
      <c r="E11148" s="3" t="s">
        <v>20623</v>
      </c>
      <c r="F11148" s="67" t="s">
        <v>38805</v>
      </c>
      <c r="G11148" s="67" t="s">
        <v>4541</v>
      </c>
      <c r="I11148" s="3" t="s">
        <v>6298</v>
      </c>
      <c r="J11148" s="3" t="str">
        <f>IF($B11148="SINAPI",IF(ISNUMBER(MATCH(Banco!$C11148,Analitico!$A:$A,0)),INDEX(Analitico!E:E,MATCH(Banco!$C11148,Analitico!$A:$A,0))&amp;"%",""),"")</f>
        <v/>
      </c>
      <c r="K11148" s="3" t="str">
        <f>IF($B11148="SINAPI",IF(ISNUMBER(MATCH(Banco!$C11148,Analitico!$A:$A,0)),INDEX(Analitico!F:F,MATCH(Banco!$C11148,Analitico!$A:$A,0))&amp;"%",""),"")</f>
        <v/>
      </c>
    </row>
    <row r="11149" spans="1:11" ht="22.5" x14ac:dyDescent="0.2">
      <c r="A11149" s="1" t="str">
        <f t="shared" si="175"/>
        <v>SINAPI 102520</v>
      </c>
      <c r="B11149" s="3" t="s">
        <v>21527</v>
      </c>
      <c r="C11149" s="3" t="s">
        <v>12391</v>
      </c>
      <c r="D11149" s="2" t="s">
        <v>19373</v>
      </c>
      <c r="E11149" s="3" t="s">
        <v>20623</v>
      </c>
      <c r="F11149" s="67" t="s">
        <v>40195</v>
      </c>
      <c r="G11149" s="67" t="s">
        <v>35656</v>
      </c>
      <c r="I11149" s="3" t="s">
        <v>6298</v>
      </c>
      <c r="J11149" s="3" t="str">
        <f>IF($B11149="SINAPI",IF(ISNUMBER(MATCH(Banco!$C11149,Analitico!$A:$A,0)),INDEX(Analitico!E:E,MATCH(Banco!$C11149,Analitico!$A:$A,0))&amp;"%",""),"")</f>
        <v/>
      </c>
      <c r="K11149" s="3" t="str">
        <f>IF($B11149="SINAPI",IF(ISNUMBER(MATCH(Banco!$C11149,Analitico!$A:$A,0)),INDEX(Analitico!F:F,MATCH(Banco!$C11149,Analitico!$A:$A,0))&amp;"%",""),"")</f>
        <v/>
      </c>
    </row>
    <row r="11150" spans="1:11" ht="22.5" x14ac:dyDescent="0.2">
      <c r="A11150" s="1" t="str">
        <f t="shared" si="175"/>
        <v>SINAPI 101749</v>
      </c>
      <c r="B11150" s="3" t="s">
        <v>21527</v>
      </c>
      <c r="C11150" s="3" t="s">
        <v>12392</v>
      </c>
      <c r="D11150" s="2" t="s">
        <v>19374</v>
      </c>
      <c r="E11150" s="3" t="s">
        <v>20623</v>
      </c>
      <c r="F11150" s="67" t="s">
        <v>31897</v>
      </c>
      <c r="G11150" s="67" t="s">
        <v>28855</v>
      </c>
      <c r="I11150" s="3" t="s">
        <v>6298</v>
      </c>
      <c r="J11150" s="3" t="str">
        <f>IF($B11150="SINAPI",IF(ISNUMBER(MATCH(Banco!$C11150,Analitico!$A:$A,0)),INDEX(Analitico!E:E,MATCH(Banco!$C11150,Analitico!$A:$A,0))&amp;"%",""),"")</f>
        <v/>
      </c>
      <c r="K11150" s="3" t="str">
        <f>IF($B11150="SINAPI",IF(ISNUMBER(MATCH(Banco!$C11150,Analitico!$A:$A,0)),INDEX(Analitico!F:F,MATCH(Banco!$C11150,Analitico!$A:$A,0))&amp;"%",""),"")</f>
        <v/>
      </c>
    </row>
    <row r="11151" spans="1:11" ht="22.5" x14ac:dyDescent="0.2">
      <c r="A11151" s="1" t="str">
        <f t="shared" si="175"/>
        <v>SINAPI 101750</v>
      </c>
      <c r="B11151" s="3" t="s">
        <v>21527</v>
      </c>
      <c r="C11151" s="3" t="s">
        <v>12393</v>
      </c>
      <c r="D11151" s="2" t="s">
        <v>19375</v>
      </c>
      <c r="E11151" s="3" t="s">
        <v>20623</v>
      </c>
      <c r="F11151" s="67" t="s">
        <v>33798</v>
      </c>
      <c r="G11151" s="67" t="s">
        <v>36121</v>
      </c>
      <c r="I11151" s="3" t="s">
        <v>6298</v>
      </c>
      <c r="J11151" s="3" t="str">
        <f>IF($B11151="SINAPI",IF(ISNUMBER(MATCH(Banco!$C11151,Analitico!$A:$A,0)),INDEX(Analitico!E:E,MATCH(Banco!$C11151,Analitico!$A:$A,0))&amp;"%",""),"")</f>
        <v/>
      </c>
      <c r="K11151" s="3" t="str">
        <f>IF($B11151="SINAPI",IF(ISNUMBER(MATCH(Banco!$C11151,Analitico!$A:$A,0)),INDEX(Analitico!F:F,MATCH(Banco!$C11151,Analitico!$A:$A,0))&amp;"%",""),"")</f>
        <v/>
      </c>
    </row>
    <row r="11152" spans="1:11" x14ac:dyDescent="0.2">
      <c r="A11152" s="1" t="str">
        <f t="shared" si="175"/>
        <v>SINAPI 101729</v>
      </c>
      <c r="B11152" s="3" t="s">
        <v>21527</v>
      </c>
      <c r="C11152" s="3" t="s">
        <v>12394</v>
      </c>
      <c r="D11152" s="2" t="s">
        <v>19376</v>
      </c>
      <c r="E11152" s="3" t="s">
        <v>20623</v>
      </c>
      <c r="F11152" s="67" t="s">
        <v>40196</v>
      </c>
      <c r="G11152" s="67" t="s">
        <v>37419</v>
      </c>
      <c r="I11152" s="3" t="s">
        <v>6300</v>
      </c>
      <c r="J11152" s="3" t="str">
        <f>IF($B11152="SINAPI",IF(ISNUMBER(MATCH(Banco!$C11152,Analitico!$A:$A,0)),INDEX(Analitico!E:E,MATCH(Banco!$C11152,Analitico!$A:$A,0))&amp;"%",""),"")</f>
        <v/>
      </c>
      <c r="K11152" s="3" t="str">
        <f>IF($B11152="SINAPI",IF(ISNUMBER(MATCH(Banco!$C11152,Analitico!$A:$A,0)),INDEX(Analitico!F:F,MATCH(Banco!$C11152,Analitico!$A:$A,0))&amp;"%",""),"")</f>
        <v/>
      </c>
    </row>
    <row r="11153" spans="1:11" x14ac:dyDescent="0.2">
      <c r="A11153" s="1" t="str">
        <f t="shared" si="175"/>
        <v>SINAPI 101746</v>
      </c>
      <c r="B11153" s="3" t="s">
        <v>21527</v>
      </c>
      <c r="C11153" s="3" t="s">
        <v>12395</v>
      </c>
      <c r="D11153" s="2" t="s">
        <v>19377</v>
      </c>
      <c r="E11153" s="3" t="s">
        <v>20623</v>
      </c>
      <c r="F11153" s="67" t="s">
        <v>40197</v>
      </c>
      <c r="G11153" s="67" t="s">
        <v>37420</v>
      </c>
      <c r="I11153" s="3" t="s">
        <v>6300</v>
      </c>
      <c r="J11153" s="3" t="str">
        <f>IF($B11153="SINAPI",IF(ISNUMBER(MATCH(Banco!$C11153,Analitico!$A:$A,0)),INDEX(Analitico!E:E,MATCH(Banco!$C11153,Analitico!$A:$A,0))&amp;"%",""),"")</f>
        <v/>
      </c>
      <c r="K11153" s="3" t="str">
        <f>IF($B11153="SINAPI",IF(ISNUMBER(MATCH(Banco!$C11153,Analitico!$A:$A,0)),INDEX(Analitico!F:F,MATCH(Banco!$C11153,Analitico!$A:$A,0))&amp;"%",""),"")</f>
        <v/>
      </c>
    </row>
    <row r="11154" spans="1:11" x14ac:dyDescent="0.2">
      <c r="A11154" s="1" t="str">
        <f t="shared" si="175"/>
        <v>SINAPI 101751</v>
      </c>
      <c r="B11154" s="3" t="s">
        <v>21527</v>
      </c>
      <c r="C11154" s="3" t="s">
        <v>12396</v>
      </c>
      <c r="D11154" s="2" t="s">
        <v>19378</v>
      </c>
      <c r="E11154" s="3" t="s">
        <v>20623</v>
      </c>
      <c r="F11154" s="67" t="s">
        <v>40198</v>
      </c>
      <c r="G11154" s="67" t="s">
        <v>37421</v>
      </c>
      <c r="I11154" s="3" t="s">
        <v>6300</v>
      </c>
      <c r="J11154" s="3" t="str">
        <f>IF($B11154="SINAPI",IF(ISNUMBER(MATCH(Banco!$C11154,Analitico!$A:$A,0)),INDEX(Analitico!E:E,MATCH(Banco!$C11154,Analitico!$A:$A,0))&amp;"%",""),"")</f>
        <v/>
      </c>
      <c r="K11154" s="3" t="str">
        <f>IF($B11154="SINAPI",IF(ISNUMBER(MATCH(Banco!$C11154,Analitico!$A:$A,0)),INDEX(Analitico!F:F,MATCH(Banco!$C11154,Analitico!$A:$A,0))&amp;"%",""),"")</f>
        <v/>
      </c>
    </row>
    <row r="11155" spans="1:11" ht="22.5" x14ac:dyDescent="0.2">
      <c r="A11155" s="1" t="str">
        <f t="shared" si="175"/>
        <v>SINAPI 87246</v>
      </c>
      <c r="B11155" s="3" t="s">
        <v>21527</v>
      </c>
      <c r="C11155" s="3" t="s">
        <v>12397</v>
      </c>
      <c r="D11155" s="2" t="s">
        <v>34687</v>
      </c>
      <c r="E11155" s="3" t="s">
        <v>20623</v>
      </c>
      <c r="F11155" s="67" t="s">
        <v>40199</v>
      </c>
      <c r="G11155" s="67" t="s">
        <v>37422</v>
      </c>
      <c r="I11155" s="3" t="s">
        <v>6298</v>
      </c>
      <c r="J11155" s="3" t="str">
        <f>IF($B11155="SINAPI",IF(ISNUMBER(MATCH(Banco!$C11155,Analitico!$A:$A,0)),INDEX(Analitico!E:E,MATCH(Banco!$C11155,Analitico!$A:$A,0))&amp;"%",""),"")</f>
        <v/>
      </c>
      <c r="K11155" s="3" t="str">
        <f>IF($B11155="SINAPI",IF(ISNUMBER(MATCH(Banco!$C11155,Analitico!$A:$A,0)),INDEX(Analitico!F:F,MATCH(Banco!$C11155,Analitico!$A:$A,0))&amp;"%",""),"")</f>
        <v/>
      </c>
    </row>
    <row r="11156" spans="1:11" ht="22.5" x14ac:dyDescent="0.2">
      <c r="A11156" s="1" t="str">
        <f t="shared" si="175"/>
        <v>SINAPI 87247</v>
      </c>
      <c r="B11156" s="3" t="s">
        <v>21527</v>
      </c>
      <c r="C11156" s="3" t="s">
        <v>12398</v>
      </c>
      <c r="D11156" s="2" t="s">
        <v>34688</v>
      </c>
      <c r="E11156" s="3" t="s">
        <v>20623</v>
      </c>
      <c r="F11156" s="67" t="s">
        <v>21818</v>
      </c>
      <c r="G11156" s="67" t="s">
        <v>37423</v>
      </c>
      <c r="I11156" s="3" t="s">
        <v>6298</v>
      </c>
      <c r="J11156" s="3" t="str">
        <f>IF($B11156="SINAPI",IF(ISNUMBER(MATCH(Banco!$C11156,Analitico!$A:$A,0)),INDEX(Analitico!E:E,MATCH(Banco!$C11156,Analitico!$A:$A,0))&amp;"%",""),"")</f>
        <v/>
      </c>
      <c r="K11156" s="3" t="str">
        <f>IF($B11156="SINAPI",IF(ISNUMBER(MATCH(Banco!$C11156,Analitico!$A:$A,0)),INDEX(Analitico!F:F,MATCH(Banco!$C11156,Analitico!$A:$A,0))&amp;"%",""),"")</f>
        <v/>
      </c>
    </row>
    <row r="11157" spans="1:11" ht="22.5" x14ac:dyDescent="0.2">
      <c r="A11157" s="1" t="str">
        <f t="shared" si="175"/>
        <v>SINAPI 87248</v>
      </c>
      <c r="B11157" s="3" t="s">
        <v>21527</v>
      </c>
      <c r="C11157" s="3" t="s">
        <v>12399</v>
      </c>
      <c r="D11157" s="2" t="s">
        <v>34689</v>
      </c>
      <c r="E11157" s="3" t="s">
        <v>20623</v>
      </c>
      <c r="F11157" s="67" t="s">
        <v>4515</v>
      </c>
      <c r="G11157" s="67" t="s">
        <v>32197</v>
      </c>
      <c r="I11157" s="3" t="s">
        <v>6298</v>
      </c>
      <c r="J11157" s="3" t="str">
        <f>IF($B11157="SINAPI",IF(ISNUMBER(MATCH(Banco!$C11157,Analitico!$A:$A,0)),INDEX(Analitico!E:E,MATCH(Banco!$C11157,Analitico!$A:$A,0))&amp;"%",""),"")</f>
        <v/>
      </c>
      <c r="K11157" s="3" t="str">
        <f>IF($B11157="SINAPI",IF(ISNUMBER(MATCH(Banco!$C11157,Analitico!$A:$A,0)),INDEX(Analitico!F:F,MATCH(Banco!$C11157,Analitico!$A:$A,0))&amp;"%",""),"")</f>
        <v/>
      </c>
    </row>
    <row r="11158" spans="1:11" ht="22.5" x14ac:dyDescent="0.2">
      <c r="A11158" s="1" t="str">
        <f t="shared" si="175"/>
        <v>SINAPI 87249</v>
      </c>
      <c r="B11158" s="3" t="s">
        <v>21527</v>
      </c>
      <c r="C11158" s="3" t="s">
        <v>12400</v>
      </c>
      <c r="D11158" s="2" t="s">
        <v>34690</v>
      </c>
      <c r="E11158" s="3" t="s">
        <v>20623</v>
      </c>
      <c r="F11158" s="67" t="s">
        <v>40200</v>
      </c>
      <c r="G11158" s="67" t="s">
        <v>31553</v>
      </c>
      <c r="I11158" s="3" t="s">
        <v>6298</v>
      </c>
      <c r="J11158" s="3" t="str">
        <f>IF($B11158="SINAPI",IF(ISNUMBER(MATCH(Banco!$C11158,Analitico!$A:$A,0)),INDEX(Analitico!E:E,MATCH(Banco!$C11158,Analitico!$A:$A,0))&amp;"%",""),"")</f>
        <v/>
      </c>
      <c r="K11158" s="3" t="str">
        <f>IF($B11158="SINAPI",IF(ISNUMBER(MATCH(Banco!$C11158,Analitico!$A:$A,0)),INDEX(Analitico!F:F,MATCH(Banco!$C11158,Analitico!$A:$A,0))&amp;"%",""),"")</f>
        <v/>
      </c>
    </row>
    <row r="11159" spans="1:11" ht="22.5" x14ac:dyDescent="0.2">
      <c r="A11159" s="1" t="str">
        <f t="shared" si="175"/>
        <v>SINAPI 87250</v>
      </c>
      <c r="B11159" s="3" t="s">
        <v>21527</v>
      </c>
      <c r="C11159" s="3" t="s">
        <v>12401</v>
      </c>
      <c r="D11159" s="2" t="s">
        <v>34691</v>
      </c>
      <c r="E11159" s="3" t="s">
        <v>20623</v>
      </c>
      <c r="F11159" s="67" t="s">
        <v>40201</v>
      </c>
      <c r="G11159" s="67" t="s">
        <v>5604</v>
      </c>
      <c r="I11159" s="3" t="s">
        <v>6298</v>
      </c>
      <c r="J11159" s="3" t="str">
        <f>IF($B11159="SINAPI",IF(ISNUMBER(MATCH(Banco!$C11159,Analitico!$A:$A,0)),INDEX(Analitico!E:E,MATCH(Banco!$C11159,Analitico!$A:$A,0))&amp;"%",""),"")</f>
        <v/>
      </c>
      <c r="K11159" s="3" t="str">
        <f>IF($B11159="SINAPI",IF(ISNUMBER(MATCH(Banco!$C11159,Analitico!$A:$A,0)),INDEX(Analitico!F:F,MATCH(Banco!$C11159,Analitico!$A:$A,0))&amp;"%",""),"")</f>
        <v/>
      </c>
    </row>
    <row r="11160" spans="1:11" ht="22.5" x14ac:dyDescent="0.2">
      <c r="A11160" s="1" t="str">
        <f t="shared" si="175"/>
        <v>SINAPI 87251</v>
      </c>
      <c r="B11160" s="3" t="s">
        <v>21527</v>
      </c>
      <c r="C11160" s="3" t="s">
        <v>12402</v>
      </c>
      <c r="D11160" s="2" t="s">
        <v>34692</v>
      </c>
      <c r="E11160" s="3" t="s">
        <v>20623</v>
      </c>
      <c r="F11160" s="67" t="s">
        <v>5195</v>
      </c>
      <c r="G11160" s="67" t="s">
        <v>5164</v>
      </c>
      <c r="I11160" s="3" t="s">
        <v>6298</v>
      </c>
      <c r="J11160" s="3" t="str">
        <f>IF($B11160="SINAPI",IF(ISNUMBER(MATCH(Banco!$C11160,Analitico!$A:$A,0)),INDEX(Analitico!E:E,MATCH(Banco!$C11160,Analitico!$A:$A,0))&amp;"%",""),"")</f>
        <v/>
      </c>
      <c r="K11160" s="3" t="str">
        <f>IF($B11160="SINAPI",IF(ISNUMBER(MATCH(Banco!$C11160,Analitico!$A:$A,0)),INDEX(Analitico!F:F,MATCH(Banco!$C11160,Analitico!$A:$A,0))&amp;"%",""),"")</f>
        <v/>
      </c>
    </row>
    <row r="11161" spans="1:11" ht="22.5" x14ac:dyDescent="0.2">
      <c r="A11161" s="1" t="str">
        <f t="shared" si="175"/>
        <v>SINAPI 87255</v>
      </c>
      <c r="B11161" s="3" t="s">
        <v>21527</v>
      </c>
      <c r="C11161" s="3" t="s">
        <v>12403</v>
      </c>
      <c r="D11161" s="2" t="s">
        <v>34693</v>
      </c>
      <c r="E11161" s="3" t="s">
        <v>20623</v>
      </c>
      <c r="F11161" s="67" t="s">
        <v>40202</v>
      </c>
      <c r="G11161" s="67" t="s">
        <v>32000</v>
      </c>
      <c r="I11161" s="3" t="s">
        <v>6298</v>
      </c>
      <c r="J11161" s="3" t="str">
        <f>IF($B11161="SINAPI",IF(ISNUMBER(MATCH(Banco!$C11161,Analitico!$A:$A,0)),INDEX(Analitico!E:E,MATCH(Banco!$C11161,Analitico!$A:$A,0))&amp;"%",""),"")</f>
        <v/>
      </c>
      <c r="K11161" s="3" t="str">
        <f>IF($B11161="SINAPI",IF(ISNUMBER(MATCH(Banco!$C11161,Analitico!$A:$A,0)),INDEX(Analitico!F:F,MATCH(Banco!$C11161,Analitico!$A:$A,0))&amp;"%",""),"")</f>
        <v/>
      </c>
    </row>
    <row r="11162" spans="1:11" ht="22.5" x14ac:dyDescent="0.2">
      <c r="A11162" s="1" t="str">
        <f t="shared" si="175"/>
        <v>SINAPI 87256</v>
      </c>
      <c r="B11162" s="3" t="s">
        <v>21527</v>
      </c>
      <c r="C11162" s="3" t="s">
        <v>12404</v>
      </c>
      <c r="D11162" s="2" t="s">
        <v>34694</v>
      </c>
      <c r="E11162" s="3" t="s">
        <v>20623</v>
      </c>
      <c r="F11162" s="67" t="s">
        <v>40203</v>
      </c>
      <c r="G11162" s="67" t="s">
        <v>37424</v>
      </c>
      <c r="I11162" s="3" t="s">
        <v>6298</v>
      </c>
      <c r="J11162" s="3" t="str">
        <f>IF($B11162="SINAPI",IF(ISNUMBER(MATCH(Banco!$C11162,Analitico!$A:$A,0)),INDEX(Analitico!E:E,MATCH(Banco!$C11162,Analitico!$A:$A,0))&amp;"%",""),"")</f>
        <v/>
      </c>
      <c r="K11162" s="3" t="str">
        <f>IF($B11162="SINAPI",IF(ISNUMBER(MATCH(Banco!$C11162,Analitico!$A:$A,0)),INDEX(Analitico!F:F,MATCH(Banco!$C11162,Analitico!$A:$A,0))&amp;"%",""),"")</f>
        <v/>
      </c>
    </row>
    <row r="11163" spans="1:11" ht="22.5" x14ac:dyDescent="0.2">
      <c r="A11163" s="1" t="str">
        <f t="shared" si="175"/>
        <v>SINAPI 87257</v>
      </c>
      <c r="B11163" s="3" t="s">
        <v>21527</v>
      </c>
      <c r="C11163" s="3" t="s">
        <v>12405</v>
      </c>
      <c r="D11163" s="2" t="s">
        <v>34695</v>
      </c>
      <c r="E11163" s="3" t="s">
        <v>20623</v>
      </c>
      <c r="F11163" s="67" t="s">
        <v>32318</v>
      </c>
      <c r="G11163" s="67" t="s">
        <v>37425</v>
      </c>
      <c r="I11163" s="3" t="s">
        <v>6298</v>
      </c>
      <c r="J11163" s="3" t="str">
        <f>IF($B11163="SINAPI",IF(ISNUMBER(MATCH(Banco!$C11163,Analitico!$A:$A,0)),INDEX(Analitico!E:E,MATCH(Banco!$C11163,Analitico!$A:$A,0))&amp;"%",""),"")</f>
        <v/>
      </c>
      <c r="K11163" s="3" t="str">
        <f>IF($B11163="SINAPI",IF(ISNUMBER(MATCH(Banco!$C11163,Analitico!$A:$A,0)),INDEX(Analitico!F:F,MATCH(Banco!$C11163,Analitico!$A:$A,0))&amp;"%",""),"")</f>
        <v/>
      </c>
    </row>
    <row r="11164" spans="1:11" ht="22.5" x14ac:dyDescent="0.2">
      <c r="A11164" s="1" t="str">
        <f t="shared" si="175"/>
        <v>SINAPI 87258</v>
      </c>
      <c r="B11164" s="3" t="s">
        <v>21527</v>
      </c>
      <c r="C11164" s="3" t="s">
        <v>12406</v>
      </c>
      <c r="D11164" s="2" t="s">
        <v>19379</v>
      </c>
      <c r="E11164" s="3" t="s">
        <v>20623</v>
      </c>
      <c r="F11164" s="67" t="s">
        <v>32300</v>
      </c>
      <c r="G11164" s="67" t="s">
        <v>21072</v>
      </c>
      <c r="I11164" s="3" t="s">
        <v>6298</v>
      </c>
      <c r="J11164" s="3" t="str">
        <f>IF($B11164="SINAPI",IF(ISNUMBER(MATCH(Banco!$C11164,Analitico!$A:$A,0)),INDEX(Analitico!E:E,MATCH(Banco!$C11164,Analitico!$A:$A,0))&amp;"%",""),"")</f>
        <v/>
      </c>
      <c r="K11164" s="3" t="str">
        <f>IF($B11164="SINAPI",IF(ISNUMBER(MATCH(Banco!$C11164,Analitico!$A:$A,0)),INDEX(Analitico!F:F,MATCH(Banco!$C11164,Analitico!$A:$A,0))&amp;"%",""),"")</f>
        <v/>
      </c>
    </row>
    <row r="11165" spans="1:11" ht="22.5" x14ac:dyDescent="0.2">
      <c r="A11165" s="1" t="str">
        <f t="shared" si="175"/>
        <v>SINAPI 87259</v>
      </c>
      <c r="B11165" s="3" t="s">
        <v>21527</v>
      </c>
      <c r="C11165" s="3" t="s">
        <v>12407</v>
      </c>
      <c r="D11165" s="2" t="s">
        <v>19380</v>
      </c>
      <c r="E11165" s="3" t="s">
        <v>20623</v>
      </c>
      <c r="F11165" s="67" t="s">
        <v>40204</v>
      </c>
      <c r="G11165" s="67" t="s">
        <v>5862</v>
      </c>
      <c r="I11165" s="3" t="s">
        <v>6298</v>
      </c>
      <c r="J11165" s="3" t="str">
        <f>IF($B11165="SINAPI",IF(ISNUMBER(MATCH(Banco!$C11165,Analitico!$A:$A,0)),INDEX(Analitico!E:E,MATCH(Banco!$C11165,Analitico!$A:$A,0))&amp;"%",""),"")</f>
        <v/>
      </c>
      <c r="K11165" s="3" t="str">
        <f>IF($B11165="SINAPI",IF(ISNUMBER(MATCH(Banco!$C11165,Analitico!$A:$A,0)),INDEX(Analitico!F:F,MATCH(Banco!$C11165,Analitico!$A:$A,0))&amp;"%",""),"")</f>
        <v/>
      </c>
    </row>
    <row r="11166" spans="1:11" ht="22.5" x14ac:dyDescent="0.2">
      <c r="A11166" s="1" t="str">
        <f t="shared" si="175"/>
        <v>SINAPI 87260</v>
      </c>
      <c r="B11166" s="3" t="s">
        <v>21527</v>
      </c>
      <c r="C11166" s="3" t="s">
        <v>12408</v>
      </c>
      <c r="D11166" s="2" t="s">
        <v>19381</v>
      </c>
      <c r="E11166" s="3" t="s">
        <v>20623</v>
      </c>
      <c r="F11166" s="67" t="s">
        <v>32258</v>
      </c>
      <c r="G11166" s="67" t="s">
        <v>37426</v>
      </c>
      <c r="I11166" s="3" t="s">
        <v>6298</v>
      </c>
      <c r="J11166" s="3" t="str">
        <f>IF($B11166="SINAPI",IF(ISNUMBER(MATCH(Banco!$C11166,Analitico!$A:$A,0)),INDEX(Analitico!E:E,MATCH(Banco!$C11166,Analitico!$A:$A,0))&amp;"%",""),"")</f>
        <v/>
      </c>
      <c r="K11166" s="3" t="str">
        <f>IF($B11166="SINAPI",IF(ISNUMBER(MATCH(Banco!$C11166,Analitico!$A:$A,0)),INDEX(Analitico!F:F,MATCH(Banco!$C11166,Analitico!$A:$A,0))&amp;"%",""),"")</f>
        <v/>
      </c>
    </row>
    <row r="11167" spans="1:11" ht="22.5" x14ac:dyDescent="0.2">
      <c r="A11167" s="1" t="str">
        <f t="shared" si="175"/>
        <v>SINAPI 87261</v>
      </c>
      <c r="B11167" s="3" t="s">
        <v>21527</v>
      </c>
      <c r="C11167" s="3" t="s">
        <v>12409</v>
      </c>
      <c r="D11167" s="2" t="s">
        <v>19382</v>
      </c>
      <c r="E11167" s="3" t="s">
        <v>20623</v>
      </c>
      <c r="F11167" s="67" t="s">
        <v>33981</v>
      </c>
      <c r="G11167" s="67" t="s">
        <v>37427</v>
      </c>
      <c r="I11167" s="3" t="s">
        <v>6298</v>
      </c>
      <c r="J11167" s="3" t="str">
        <f>IF($B11167="SINAPI",IF(ISNUMBER(MATCH(Banco!$C11167,Analitico!$A:$A,0)),INDEX(Analitico!E:E,MATCH(Banco!$C11167,Analitico!$A:$A,0))&amp;"%",""),"")</f>
        <v/>
      </c>
      <c r="K11167" s="3" t="str">
        <f>IF($B11167="SINAPI",IF(ISNUMBER(MATCH(Banco!$C11167,Analitico!$A:$A,0)),INDEX(Analitico!F:F,MATCH(Banco!$C11167,Analitico!$A:$A,0))&amp;"%",""),"")</f>
        <v/>
      </c>
    </row>
    <row r="11168" spans="1:11" ht="22.5" x14ac:dyDescent="0.2">
      <c r="A11168" s="1" t="str">
        <f t="shared" si="175"/>
        <v>SINAPI 87262</v>
      </c>
      <c r="B11168" s="3" t="s">
        <v>21527</v>
      </c>
      <c r="C11168" s="3" t="s">
        <v>12410</v>
      </c>
      <c r="D11168" s="2" t="s">
        <v>19383</v>
      </c>
      <c r="E11168" s="3" t="s">
        <v>20623</v>
      </c>
      <c r="F11168" s="67" t="s">
        <v>40205</v>
      </c>
      <c r="G11168" s="67" t="s">
        <v>37428</v>
      </c>
      <c r="I11168" s="3" t="s">
        <v>6298</v>
      </c>
      <c r="J11168" s="3" t="str">
        <f>IF($B11168="SINAPI",IF(ISNUMBER(MATCH(Banco!$C11168,Analitico!$A:$A,0)),INDEX(Analitico!E:E,MATCH(Banco!$C11168,Analitico!$A:$A,0))&amp;"%",""),"")</f>
        <v/>
      </c>
      <c r="K11168" s="3" t="str">
        <f>IF($B11168="SINAPI",IF(ISNUMBER(MATCH(Banco!$C11168,Analitico!$A:$A,0)),INDEX(Analitico!F:F,MATCH(Banco!$C11168,Analitico!$A:$A,0))&amp;"%",""),"")</f>
        <v/>
      </c>
    </row>
    <row r="11169" spans="1:11" ht="22.5" x14ac:dyDescent="0.2">
      <c r="A11169" s="1" t="str">
        <f t="shared" si="175"/>
        <v>SINAPI 87263</v>
      </c>
      <c r="B11169" s="3" t="s">
        <v>21527</v>
      </c>
      <c r="C11169" s="3" t="s">
        <v>12411</v>
      </c>
      <c r="D11169" s="2" t="s">
        <v>19384</v>
      </c>
      <c r="E11169" s="3" t="s">
        <v>20623</v>
      </c>
      <c r="F11169" s="67" t="s">
        <v>40206</v>
      </c>
      <c r="G11169" s="67" t="s">
        <v>37429</v>
      </c>
      <c r="I11169" s="3" t="s">
        <v>6298</v>
      </c>
      <c r="J11169" s="3" t="str">
        <f>IF($B11169="SINAPI",IF(ISNUMBER(MATCH(Banco!$C11169,Analitico!$A:$A,0)),INDEX(Analitico!E:E,MATCH(Banco!$C11169,Analitico!$A:$A,0))&amp;"%",""),"")</f>
        <v/>
      </c>
      <c r="K11169" s="3" t="str">
        <f>IF($B11169="SINAPI",IF(ISNUMBER(MATCH(Banco!$C11169,Analitico!$A:$A,0)),INDEX(Analitico!F:F,MATCH(Banco!$C11169,Analitico!$A:$A,0))&amp;"%",""),"")</f>
        <v/>
      </c>
    </row>
    <row r="11170" spans="1:11" ht="22.5" x14ac:dyDescent="0.2">
      <c r="A11170" s="1" t="str">
        <f t="shared" si="175"/>
        <v>SINAPI 104593</v>
      </c>
      <c r="B11170" s="3" t="s">
        <v>21527</v>
      </c>
      <c r="C11170" s="3" t="s">
        <v>12412</v>
      </c>
      <c r="D11170" s="2" t="s">
        <v>34696</v>
      </c>
      <c r="E11170" s="3" t="s">
        <v>20623</v>
      </c>
      <c r="F11170" s="67" t="s">
        <v>40207</v>
      </c>
      <c r="G11170" s="67" t="s">
        <v>37430</v>
      </c>
      <c r="I11170" s="3" t="s">
        <v>6298</v>
      </c>
      <c r="J11170" s="3" t="str">
        <f>IF($B11170="SINAPI",IF(ISNUMBER(MATCH(Banco!$C11170,Analitico!$A:$A,0)),INDEX(Analitico!E:E,MATCH(Banco!$C11170,Analitico!$A:$A,0))&amp;"%",""),"")</f>
        <v/>
      </c>
      <c r="K11170" s="3" t="str">
        <f>IF($B11170="SINAPI",IF(ISNUMBER(MATCH(Banco!$C11170,Analitico!$A:$A,0)),INDEX(Analitico!F:F,MATCH(Banco!$C11170,Analitico!$A:$A,0))&amp;"%",""),"")</f>
        <v/>
      </c>
    </row>
    <row r="11171" spans="1:11" ht="22.5" x14ac:dyDescent="0.2">
      <c r="A11171" s="1" t="str">
        <f t="shared" ref="A11171:A11234" si="176">CONCATENAR</f>
        <v>SINAPI 104594</v>
      </c>
      <c r="B11171" s="3" t="s">
        <v>21527</v>
      </c>
      <c r="C11171" s="3" t="s">
        <v>12413</v>
      </c>
      <c r="D11171" s="2" t="s">
        <v>34697</v>
      </c>
      <c r="E11171" s="3" t="s">
        <v>20623</v>
      </c>
      <c r="F11171" s="67" t="s">
        <v>40208</v>
      </c>
      <c r="G11171" s="67" t="s">
        <v>37431</v>
      </c>
      <c r="I11171" s="3" t="s">
        <v>6298</v>
      </c>
      <c r="J11171" s="3" t="str">
        <f>IF($B11171="SINAPI",IF(ISNUMBER(MATCH(Banco!$C11171,Analitico!$A:$A,0)),INDEX(Analitico!E:E,MATCH(Banco!$C11171,Analitico!$A:$A,0))&amp;"%",""),"")</f>
        <v/>
      </c>
      <c r="K11171" s="3" t="str">
        <f>IF($B11171="SINAPI",IF(ISNUMBER(MATCH(Banco!$C11171,Analitico!$A:$A,0)),INDEX(Analitico!F:F,MATCH(Banco!$C11171,Analitico!$A:$A,0))&amp;"%",""),"")</f>
        <v/>
      </c>
    </row>
    <row r="11172" spans="1:11" ht="22.5" x14ac:dyDescent="0.2">
      <c r="A11172" s="1" t="str">
        <f t="shared" si="176"/>
        <v>SINAPI 104595</v>
      </c>
      <c r="B11172" s="3" t="s">
        <v>21527</v>
      </c>
      <c r="C11172" s="3" t="s">
        <v>12414</v>
      </c>
      <c r="D11172" s="2" t="s">
        <v>34698</v>
      </c>
      <c r="E11172" s="3" t="s">
        <v>20623</v>
      </c>
      <c r="F11172" s="67" t="s">
        <v>37377</v>
      </c>
      <c r="G11172" s="67" t="s">
        <v>35376</v>
      </c>
      <c r="I11172" s="3" t="s">
        <v>6298</v>
      </c>
      <c r="J11172" s="3" t="str">
        <f>IF($B11172="SINAPI",IF(ISNUMBER(MATCH(Banco!$C11172,Analitico!$A:$A,0)),INDEX(Analitico!E:E,MATCH(Banco!$C11172,Analitico!$A:$A,0))&amp;"%",""),"")</f>
        <v/>
      </c>
      <c r="K11172" s="3" t="str">
        <f>IF($B11172="SINAPI",IF(ISNUMBER(MATCH(Banco!$C11172,Analitico!$A:$A,0)),INDEX(Analitico!F:F,MATCH(Banco!$C11172,Analitico!$A:$A,0))&amp;"%",""),"")</f>
        <v/>
      </c>
    </row>
    <row r="11173" spans="1:11" ht="22.5" x14ac:dyDescent="0.2">
      <c r="A11173" s="1" t="str">
        <f t="shared" si="176"/>
        <v>SINAPI 104596</v>
      </c>
      <c r="B11173" s="3" t="s">
        <v>21527</v>
      </c>
      <c r="C11173" s="3" t="s">
        <v>12415</v>
      </c>
      <c r="D11173" s="2" t="s">
        <v>19385</v>
      </c>
      <c r="E11173" s="3" t="s">
        <v>20623</v>
      </c>
      <c r="F11173" s="67" t="s">
        <v>40209</v>
      </c>
      <c r="G11173" s="67" t="s">
        <v>32372</v>
      </c>
      <c r="I11173" s="3" t="s">
        <v>6298</v>
      </c>
      <c r="J11173" s="3" t="str">
        <f>IF($B11173="SINAPI",IF(ISNUMBER(MATCH(Banco!$C11173,Analitico!$A:$A,0)),INDEX(Analitico!E:E,MATCH(Banco!$C11173,Analitico!$A:$A,0))&amp;"%",""),"")</f>
        <v/>
      </c>
      <c r="K11173" s="3" t="str">
        <f>IF($B11173="SINAPI",IF(ISNUMBER(MATCH(Banco!$C11173,Analitico!$A:$A,0)),INDEX(Analitico!F:F,MATCH(Banco!$C11173,Analitico!$A:$A,0))&amp;"%",""),"")</f>
        <v/>
      </c>
    </row>
    <row r="11174" spans="1:11" ht="22.5" x14ac:dyDescent="0.2">
      <c r="A11174" s="1" t="str">
        <f t="shared" si="176"/>
        <v>SINAPI 104597</v>
      </c>
      <c r="B11174" s="3" t="s">
        <v>21527</v>
      </c>
      <c r="C11174" s="3" t="s">
        <v>12416</v>
      </c>
      <c r="D11174" s="2" t="s">
        <v>19386</v>
      </c>
      <c r="E11174" s="3" t="s">
        <v>20623</v>
      </c>
      <c r="F11174" s="67" t="s">
        <v>40210</v>
      </c>
      <c r="G11174" s="67" t="s">
        <v>37432</v>
      </c>
      <c r="I11174" s="3" t="s">
        <v>6298</v>
      </c>
      <c r="J11174" s="3" t="str">
        <f>IF($B11174="SINAPI",IF(ISNUMBER(MATCH(Banco!$C11174,Analitico!$A:$A,0)),INDEX(Analitico!E:E,MATCH(Banco!$C11174,Analitico!$A:$A,0))&amp;"%",""),"")</f>
        <v/>
      </c>
      <c r="K11174" s="3" t="str">
        <f>IF($B11174="SINAPI",IF(ISNUMBER(MATCH(Banco!$C11174,Analitico!$A:$A,0)),INDEX(Analitico!F:F,MATCH(Banco!$C11174,Analitico!$A:$A,0))&amp;"%",""),"")</f>
        <v/>
      </c>
    </row>
    <row r="11175" spans="1:11" ht="22.5" x14ac:dyDescent="0.2">
      <c r="A11175" s="1" t="str">
        <f t="shared" si="176"/>
        <v>SINAPI 104598</v>
      </c>
      <c r="B11175" s="3" t="s">
        <v>21527</v>
      </c>
      <c r="C11175" s="3" t="s">
        <v>12417</v>
      </c>
      <c r="D11175" s="2" t="s">
        <v>19387</v>
      </c>
      <c r="E11175" s="3" t="s">
        <v>20623</v>
      </c>
      <c r="F11175" s="67" t="s">
        <v>33338</v>
      </c>
      <c r="G11175" s="67" t="s">
        <v>37433</v>
      </c>
      <c r="I11175" s="3" t="s">
        <v>6298</v>
      </c>
      <c r="J11175" s="3" t="str">
        <f>IF($B11175="SINAPI",IF(ISNUMBER(MATCH(Banco!$C11175,Analitico!$A:$A,0)),INDEX(Analitico!E:E,MATCH(Banco!$C11175,Analitico!$A:$A,0))&amp;"%",""),"")</f>
        <v/>
      </c>
      <c r="K11175" s="3" t="str">
        <f>IF($B11175="SINAPI",IF(ISNUMBER(MATCH(Banco!$C11175,Analitico!$A:$A,0)),INDEX(Analitico!F:F,MATCH(Banco!$C11175,Analitico!$A:$A,0))&amp;"%",""),"")</f>
        <v/>
      </c>
    </row>
    <row r="11176" spans="1:11" ht="22.5" x14ac:dyDescent="0.2">
      <c r="A11176" s="1" t="str">
        <f t="shared" si="176"/>
        <v>SINAPI 104599</v>
      </c>
      <c r="B11176" s="3" t="s">
        <v>21527</v>
      </c>
      <c r="C11176" s="3" t="s">
        <v>12418</v>
      </c>
      <c r="D11176" s="2" t="s">
        <v>34699</v>
      </c>
      <c r="E11176" s="3" t="s">
        <v>20623</v>
      </c>
      <c r="F11176" s="67" t="s">
        <v>40211</v>
      </c>
      <c r="G11176" s="67" t="s">
        <v>37434</v>
      </c>
      <c r="I11176" s="3" t="s">
        <v>6298</v>
      </c>
      <c r="J11176" s="3" t="str">
        <f>IF($B11176="SINAPI",IF(ISNUMBER(MATCH(Banco!$C11176,Analitico!$A:$A,0)),INDEX(Analitico!E:E,MATCH(Banco!$C11176,Analitico!$A:$A,0))&amp;"%",""),"")</f>
        <v/>
      </c>
      <c r="K11176" s="3" t="str">
        <f>IF($B11176="SINAPI",IF(ISNUMBER(MATCH(Banco!$C11176,Analitico!$A:$A,0)),INDEX(Analitico!F:F,MATCH(Banco!$C11176,Analitico!$A:$A,0))&amp;"%",""),"")</f>
        <v/>
      </c>
    </row>
    <row r="11177" spans="1:11" ht="22.5" x14ac:dyDescent="0.2">
      <c r="A11177" s="1" t="str">
        <f t="shared" si="176"/>
        <v>SINAPI 104601</v>
      </c>
      <c r="B11177" s="3" t="s">
        <v>21527</v>
      </c>
      <c r="C11177" s="3" t="s">
        <v>12419</v>
      </c>
      <c r="D11177" s="2" t="s">
        <v>34700</v>
      </c>
      <c r="E11177" s="3" t="s">
        <v>20623</v>
      </c>
      <c r="F11177" s="67" t="s">
        <v>31826</v>
      </c>
      <c r="G11177" s="67" t="s">
        <v>37435</v>
      </c>
      <c r="I11177" s="3" t="s">
        <v>6298</v>
      </c>
      <c r="J11177" s="3" t="str">
        <f>IF($B11177="SINAPI",IF(ISNUMBER(MATCH(Banco!$C11177,Analitico!$A:$A,0)),INDEX(Analitico!E:E,MATCH(Banco!$C11177,Analitico!$A:$A,0))&amp;"%",""),"")</f>
        <v/>
      </c>
      <c r="K11177" s="3" t="str">
        <f>IF($B11177="SINAPI",IF(ISNUMBER(MATCH(Banco!$C11177,Analitico!$A:$A,0)),INDEX(Analitico!F:F,MATCH(Banco!$C11177,Analitico!$A:$A,0))&amp;"%",""),"")</f>
        <v/>
      </c>
    </row>
    <row r="11178" spans="1:11" ht="22.5" x14ac:dyDescent="0.2">
      <c r="A11178" s="1" t="str">
        <f t="shared" si="176"/>
        <v>SINAPI 104603</v>
      </c>
      <c r="B11178" s="3" t="s">
        <v>21527</v>
      </c>
      <c r="C11178" s="3" t="s">
        <v>12420</v>
      </c>
      <c r="D11178" s="2" t="s">
        <v>34701</v>
      </c>
      <c r="E11178" s="3" t="s">
        <v>20623</v>
      </c>
      <c r="F11178" s="67" t="s">
        <v>30825</v>
      </c>
      <c r="G11178" s="67" t="s">
        <v>20878</v>
      </c>
      <c r="I11178" s="3" t="s">
        <v>6298</v>
      </c>
      <c r="J11178" s="3" t="str">
        <f>IF($B11178="SINAPI",IF(ISNUMBER(MATCH(Banco!$C11178,Analitico!$A:$A,0)),INDEX(Analitico!E:E,MATCH(Banco!$C11178,Analitico!$A:$A,0))&amp;"%",""),"")</f>
        <v/>
      </c>
      <c r="K11178" s="3" t="str">
        <f>IF($B11178="SINAPI",IF(ISNUMBER(MATCH(Banco!$C11178,Analitico!$A:$A,0)),INDEX(Analitico!F:F,MATCH(Banco!$C11178,Analitico!$A:$A,0))&amp;"%",""),"")</f>
        <v/>
      </c>
    </row>
    <row r="11179" spans="1:11" ht="22.5" x14ac:dyDescent="0.2">
      <c r="A11179" s="1" t="str">
        <f t="shared" si="176"/>
        <v>SINAPI 104605</v>
      </c>
      <c r="B11179" s="3" t="s">
        <v>21527</v>
      </c>
      <c r="C11179" s="3" t="s">
        <v>12421</v>
      </c>
      <c r="D11179" s="2" t="s">
        <v>34702</v>
      </c>
      <c r="E11179" s="3" t="s">
        <v>20623</v>
      </c>
      <c r="F11179" s="67" t="s">
        <v>6080</v>
      </c>
      <c r="G11179" s="67" t="s">
        <v>31968</v>
      </c>
      <c r="I11179" s="3" t="s">
        <v>6298</v>
      </c>
      <c r="J11179" s="3" t="str">
        <f>IF($B11179="SINAPI",IF(ISNUMBER(MATCH(Banco!$C11179,Analitico!$A:$A,0)),INDEX(Analitico!E:E,MATCH(Banco!$C11179,Analitico!$A:$A,0))&amp;"%",""),"")</f>
        <v/>
      </c>
      <c r="K11179" s="3" t="str">
        <f>IF($B11179="SINAPI",IF(ISNUMBER(MATCH(Banco!$C11179,Analitico!$A:$A,0)),INDEX(Analitico!F:F,MATCH(Banco!$C11179,Analitico!$A:$A,0))&amp;"%",""),"")</f>
        <v/>
      </c>
    </row>
    <row r="11180" spans="1:11" ht="22.5" x14ac:dyDescent="0.2">
      <c r="A11180" s="1" t="str">
        <f t="shared" si="176"/>
        <v>SINAPI 104606</v>
      </c>
      <c r="B11180" s="3" t="s">
        <v>21527</v>
      </c>
      <c r="C11180" s="3" t="s">
        <v>12422</v>
      </c>
      <c r="D11180" s="2" t="s">
        <v>34703</v>
      </c>
      <c r="E11180" s="3" t="s">
        <v>20623</v>
      </c>
      <c r="F11180" s="67" t="s">
        <v>21644</v>
      </c>
      <c r="G11180" s="67" t="s">
        <v>37436</v>
      </c>
      <c r="I11180" s="3" t="s">
        <v>6298</v>
      </c>
      <c r="J11180" s="3" t="str">
        <f>IF($B11180="SINAPI",IF(ISNUMBER(MATCH(Banco!$C11180,Analitico!$A:$A,0)),INDEX(Analitico!E:E,MATCH(Banco!$C11180,Analitico!$A:$A,0))&amp;"%",""),"")</f>
        <v/>
      </c>
      <c r="K11180" s="3" t="str">
        <f>IF($B11180="SINAPI",IF(ISNUMBER(MATCH(Banco!$C11180,Analitico!$A:$A,0)),INDEX(Analitico!F:F,MATCH(Banco!$C11180,Analitico!$A:$A,0))&amp;"%",""),"")</f>
        <v/>
      </c>
    </row>
    <row r="11181" spans="1:11" ht="22.5" x14ac:dyDescent="0.2">
      <c r="A11181" s="1" t="str">
        <f t="shared" si="176"/>
        <v>SINAPI 104607</v>
      </c>
      <c r="B11181" s="3" t="s">
        <v>21527</v>
      </c>
      <c r="C11181" s="3" t="s">
        <v>12423</v>
      </c>
      <c r="D11181" s="2" t="s">
        <v>34704</v>
      </c>
      <c r="E11181" s="3" t="s">
        <v>20623</v>
      </c>
      <c r="F11181" s="67" t="s">
        <v>28704</v>
      </c>
      <c r="G11181" s="67" t="s">
        <v>6247</v>
      </c>
      <c r="I11181" s="3" t="s">
        <v>6298</v>
      </c>
      <c r="J11181" s="3" t="str">
        <f>IF($B11181="SINAPI",IF(ISNUMBER(MATCH(Banco!$C11181,Analitico!$A:$A,0)),INDEX(Analitico!E:E,MATCH(Banco!$C11181,Analitico!$A:$A,0))&amp;"%",""),"")</f>
        <v/>
      </c>
      <c r="K11181" s="3" t="str">
        <f>IF($B11181="SINAPI",IF(ISNUMBER(MATCH(Banco!$C11181,Analitico!$A:$A,0)),INDEX(Analitico!F:F,MATCH(Banco!$C11181,Analitico!$A:$A,0))&amp;"%",""),"")</f>
        <v/>
      </c>
    </row>
    <row r="11182" spans="1:11" ht="22.5" x14ac:dyDescent="0.2">
      <c r="A11182" s="1" t="str">
        <f t="shared" si="176"/>
        <v>SINAPI 104608</v>
      </c>
      <c r="B11182" s="3" t="s">
        <v>21527</v>
      </c>
      <c r="C11182" s="3" t="s">
        <v>12424</v>
      </c>
      <c r="D11182" s="2" t="s">
        <v>19388</v>
      </c>
      <c r="E11182" s="3" t="s">
        <v>20623</v>
      </c>
      <c r="F11182" s="67" t="s">
        <v>40212</v>
      </c>
      <c r="G11182" s="67" t="s">
        <v>37437</v>
      </c>
      <c r="I11182" s="3" t="s">
        <v>6298</v>
      </c>
      <c r="J11182" s="3" t="str">
        <f>IF($B11182="SINAPI",IF(ISNUMBER(MATCH(Banco!$C11182,Analitico!$A:$A,0)),INDEX(Analitico!E:E,MATCH(Banco!$C11182,Analitico!$A:$A,0))&amp;"%",""),"")</f>
        <v/>
      </c>
      <c r="K11182" s="3" t="str">
        <f>IF($B11182="SINAPI",IF(ISNUMBER(MATCH(Banco!$C11182,Analitico!$A:$A,0)),INDEX(Analitico!F:F,MATCH(Banco!$C11182,Analitico!$A:$A,0))&amp;"%",""),"")</f>
        <v/>
      </c>
    </row>
    <row r="11183" spans="1:11" ht="22.5" x14ac:dyDescent="0.2">
      <c r="A11183" s="1" t="str">
        <f t="shared" si="176"/>
        <v>SINAPI 104609</v>
      </c>
      <c r="B11183" s="3" t="s">
        <v>21527</v>
      </c>
      <c r="C11183" s="3" t="s">
        <v>12425</v>
      </c>
      <c r="D11183" s="2" t="s">
        <v>19389</v>
      </c>
      <c r="E11183" s="3" t="s">
        <v>20623</v>
      </c>
      <c r="F11183" s="67" t="s">
        <v>40213</v>
      </c>
      <c r="G11183" s="67" t="s">
        <v>30863</v>
      </c>
      <c r="I11183" s="3" t="s">
        <v>6298</v>
      </c>
      <c r="J11183" s="3" t="str">
        <f>IF($B11183="SINAPI",IF(ISNUMBER(MATCH(Banco!$C11183,Analitico!$A:$A,0)),INDEX(Analitico!E:E,MATCH(Banco!$C11183,Analitico!$A:$A,0))&amp;"%",""),"")</f>
        <v/>
      </c>
      <c r="K11183" s="3" t="str">
        <f>IF($B11183="SINAPI",IF(ISNUMBER(MATCH(Banco!$C11183,Analitico!$A:$A,0)),INDEX(Analitico!F:F,MATCH(Banco!$C11183,Analitico!$A:$A,0))&amp;"%",""),"")</f>
        <v/>
      </c>
    </row>
    <row r="11184" spans="1:11" ht="22.5" x14ac:dyDescent="0.2">
      <c r="A11184" s="1" t="str">
        <f t="shared" si="176"/>
        <v>SINAPI 104610</v>
      </c>
      <c r="B11184" s="3" t="s">
        <v>21527</v>
      </c>
      <c r="C11184" s="3" t="s">
        <v>12426</v>
      </c>
      <c r="D11184" s="2" t="s">
        <v>19390</v>
      </c>
      <c r="E11184" s="3" t="s">
        <v>20623</v>
      </c>
      <c r="F11184" s="67" t="s">
        <v>40214</v>
      </c>
      <c r="G11184" s="67" t="s">
        <v>5410</v>
      </c>
      <c r="I11184" s="3" t="s">
        <v>6298</v>
      </c>
      <c r="J11184" s="3" t="str">
        <f>IF($B11184="SINAPI",IF(ISNUMBER(MATCH(Banco!$C11184,Analitico!$A:$A,0)),INDEX(Analitico!E:E,MATCH(Banco!$C11184,Analitico!$A:$A,0))&amp;"%",""),"")</f>
        <v/>
      </c>
      <c r="K11184" s="3" t="str">
        <f>IF($B11184="SINAPI",IF(ISNUMBER(MATCH(Banco!$C11184,Analitico!$A:$A,0)),INDEX(Analitico!F:F,MATCH(Banco!$C11184,Analitico!$A:$A,0))&amp;"%",""),"")</f>
        <v/>
      </c>
    </row>
    <row r="11185" spans="1:11" x14ac:dyDescent="0.2">
      <c r="A11185" s="1" t="str">
        <f t="shared" si="176"/>
        <v>SINAPI 98671</v>
      </c>
      <c r="B11185" s="3" t="s">
        <v>21527</v>
      </c>
      <c r="C11185" s="3" t="s">
        <v>12427</v>
      </c>
      <c r="D11185" s="2" t="s">
        <v>19391</v>
      </c>
      <c r="E11185" s="3" t="s">
        <v>20623</v>
      </c>
      <c r="F11185" s="67" t="s">
        <v>40215</v>
      </c>
      <c r="G11185" s="67" t="s">
        <v>37438</v>
      </c>
      <c r="I11185" s="3" t="s">
        <v>6298</v>
      </c>
      <c r="J11185" s="3" t="str">
        <f>IF($B11185="SINAPI",IF(ISNUMBER(MATCH(Banco!$C11185,Analitico!$A:$A,0)),INDEX(Analitico!E:E,MATCH(Banco!$C11185,Analitico!$A:$A,0))&amp;"%",""),"")</f>
        <v/>
      </c>
      <c r="K11185" s="3" t="str">
        <f>IF($B11185="SINAPI",IF(ISNUMBER(MATCH(Banco!$C11185,Analitico!$A:$A,0)),INDEX(Analitico!F:F,MATCH(Banco!$C11185,Analitico!$A:$A,0))&amp;"%",""),"")</f>
        <v/>
      </c>
    </row>
    <row r="11186" spans="1:11" x14ac:dyDescent="0.2">
      <c r="A11186" s="1" t="str">
        <f t="shared" si="176"/>
        <v>SINAPI 98672</v>
      </c>
      <c r="B11186" s="3" t="s">
        <v>21527</v>
      </c>
      <c r="C11186" s="3" t="s">
        <v>12428</v>
      </c>
      <c r="D11186" s="2" t="s">
        <v>19392</v>
      </c>
      <c r="E11186" s="3" t="s">
        <v>20623</v>
      </c>
      <c r="F11186" s="67" t="s">
        <v>30141</v>
      </c>
      <c r="G11186" s="67" t="s">
        <v>29766</v>
      </c>
      <c r="I11186" s="3" t="s">
        <v>6298</v>
      </c>
      <c r="J11186" s="3" t="str">
        <f>IF($B11186="SINAPI",IF(ISNUMBER(MATCH(Banco!$C11186,Analitico!$A:$A,0)),INDEX(Analitico!E:E,MATCH(Banco!$C11186,Analitico!$A:$A,0))&amp;"%",""),"")</f>
        <v/>
      </c>
      <c r="K11186" s="3" t="str">
        <f>IF($B11186="SINAPI",IF(ISNUMBER(MATCH(Banco!$C11186,Analitico!$A:$A,0)),INDEX(Analitico!F:F,MATCH(Banco!$C11186,Analitico!$A:$A,0))&amp;"%",""),"")</f>
        <v/>
      </c>
    </row>
    <row r="11187" spans="1:11" x14ac:dyDescent="0.2">
      <c r="A11187" s="1" t="str">
        <f t="shared" si="176"/>
        <v>SINAPI 98678</v>
      </c>
      <c r="B11187" s="3" t="s">
        <v>21527</v>
      </c>
      <c r="C11187" s="3" t="s">
        <v>12429</v>
      </c>
      <c r="D11187" s="2" t="s">
        <v>19393</v>
      </c>
      <c r="E11187" s="3" t="s">
        <v>20623</v>
      </c>
      <c r="F11187" s="67" t="s">
        <v>30142</v>
      </c>
      <c r="G11187" s="67" t="s">
        <v>29767</v>
      </c>
      <c r="I11187" s="3" t="s">
        <v>6298</v>
      </c>
      <c r="J11187" s="3" t="str">
        <f>IF($B11187="SINAPI",IF(ISNUMBER(MATCH(Banco!$C11187,Analitico!$A:$A,0)),INDEX(Analitico!E:E,MATCH(Banco!$C11187,Analitico!$A:$A,0))&amp;"%",""),"")</f>
        <v/>
      </c>
      <c r="K11187" s="3" t="str">
        <f>IF($B11187="SINAPI",IF(ISNUMBER(MATCH(Banco!$C11187,Analitico!$A:$A,0)),INDEX(Analitico!F:F,MATCH(Banco!$C11187,Analitico!$A:$A,0))&amp;"%",""),"")</f>
        <v/>
      </c>
    </row>
    <row r="11188" spans="1:11" ht="22.5" x14ac:dyDescent="0.2">
      <c r="A11188" s="1" t="str">
        <f t="shared" si="176"/>
        <v>SINAPI 98679</v>
      </c>
      <c r="B11188" s="3" t="s">
        <v>21527</v>
      </c>
      <c r="C11188" s="3" t="s">
        <v>12430</v>
      </c>
      <c r="D11188" s="2" t="s">
        <v>19394</v>
      </c>
      <c r="E11188" s="3" t="s">
        <v>20623</v>
      </c>
      <c r="F11188" s="67" t="s">
        <v>5117</v>
      </c>
      <c r="G11188" s="67" t="s">
        <v>6296</v>
      </c>
      <c r="I11188" s="3" t="s">
        <v>6298</v>
      </c>
      <c r="J11188" s="3" t="str">
        <f>IF($B11188="SINAPI",IF(ISNUMBER(MATCH(Banco!$C11188,Analitico!$A:$A,0)),INDEX(Analitico!E:E,MATCH(Banco!$C11188,Analitico!$A:$A,0))&amp;"%",""),"")</f>
        <v/>
      </c>
      <c r="K11188" s="3" t="str">
        <f>IF($B11188="SINAPI",IF(ISNUMBER(MATCH(Banco!$C11188,Analitico!$A:$A,0)),INDEX(Analitico!F:F,MATCH(Banco!$C11188,Analitico!$A:$A,0))&amp;"%",""),"")</f>
        <v/>
      </c>
    </row>
    <row r="11189" spans="1:11" ht="22.5" x14ac:dyDescent="0.2">
      <c r="A11189" s="1" t="str">
        <f t="shared" si="176"/>
        <v>SINAPI 98680</v>
      </c>
      <c r="B11189" s="3" t="s">
        <v>21527</v>
      </c>
      <c r="C11189" s="3" t="s">
        <v>12431</v>
      </c>
      <c r="D11189" s="2" t="s">
        <v>19395</v>
      </c>
      <c r="E11189" s="3" t="s">
        <v>20623</v>
      </c>
      <c r="F11189" s="67" t="s">
        <v>5162</v>
      </c>
      <c r="G11189" s="67" t="s">
        <v>37439</v>
      </c>
      <c r="I11189" s="3" t="s">
        <v>6298</v>
      </c>
      <c r="J11189" s="3" t="str">
        <f>IF($B11189="SINAPI",IF(ISNUMBER(MATCH(Banco!$C11189,Analitico!$A:$A,0)),INDEX(Analitico!E:E,MATCH(Banco!$C11189,Analitico!$A:$A,0))&amp;"%",""),"")</f>
        <v/>
      </c>
      <c r="K11189" s="3" t="str">
        <f>IF($B11189="SINAPI",IF(ISNUMBER(MATCH(Banco!$C11189,Analitico!$A:$A,0)),INDEX(Analitico!F:F,MATCH(Banco!$C11189,Analitico!$A:$A,0))&amp;"%",""),"")</f>
        <v/>
      </c>
    </row>
    <row r="11190" spans="1:11" ht="22.5" x14ac:dyDescent="0.2">
      <c r="A11190" s="1" t="str">
        <f t="shared" si="176"/>
        <v>SINAPI 98681</v>
      </c>
      <c r="B11190" s="3" t="s">
        <v>21527</v>
      </c>
      <c r="C11190" s="3" t="s">
        <v>12432</v>
      </c>
      <c r="D11190" s="2" t="s">
        <v>19396</v>
      </c>
      <c r="E11190" s="3" t="s">
        <v>20623</v>
      </c>
      <c r="F11190" s="67" t="s">
        <v>30152</v>
      </c>
      <c r="G11190" s="67" t="s">
        <v>37440</v>
      </c>
      <c r="I11190" s="3" t="s">
        <v>6298</v>
      </c>
      <c r="J11190" s="3" t="str">
        <f>IF($B11190="SINAPI",IF(ISNUMBER(MATCH(Banco!$C11190,Analitico!$A:$A,0)),INDEX(Analitico!E:E,MATCH(Banco!$C11190,Analitico!$A:$A,0))&amp;"%",""),"")</f>
        <v/>
      </c>
      <c r="K11190" s="3" t="str">
        <f>IF($B11190="SINAPI",IF(ISNUMBER(MATCH(Banco!$C11190,Analitico!$A:$A,0)),INDEX(Analitico!F:F,MATCH(Banco!$C11190,Analitico!$A:$A,0))&amp;"%",""),"")</f>
        <v/>
      </c>
    </row>
    <row r="11191" spans="1:11" ht="22.5" x14ac:dyDescent="0.2">
      <c r="A11191" s="1" t="str">
        <f t="shared" si="176"/>
        <v>SINAPI 98682</v>
      </c>
      <c r="B11191" s="3" t="s">
        <v>21527</v>
      </c>
      <c r="C11191" s="3" t="s">
        <v>12433</v>
      </c>
      <c r="D11191" s="2" t="s">
        <v>19397</v>
      </c>
      <c r="E11191" s="3" t="s">
        <v>20623</v>
      </c>
      <c r="F11191" s="67" t="s">
        <v>40216</v>
      </c>
      <c r="G11191" s="67" t="s">
        <v>21808</v>
      </c>
      <c r="I11191" s="3" t="s">
        <v>6298</v>
      </c>
      <c r="J11191" s="3" t="str">
        <f>IF($B11191="SINAPI",IF(ISNUMBER(MATCH(Banco!$C11191,Analitico!$A:$A,0)),INDEX(Analitico!E:E,MATCH(Banco!$C11191,Analitico!$A:$A,0))&amp;"%",""),"")</f>
        <v/>
      </c>
      <c r="K11191" s="3" t="str">
        <f>IF($B11191="SINAPI",IF(ISNUMBER(MATCH(Banco!$C11191,Analitico!$A:$A,0)),INDEX(Analitico!F:F,MATCH(Banco!$C11191,Analitico!$A:$A,0))&amp;"%",""),"")</f>
        <v/>
      </c>
    </row>
    <row r="11192" spans="1:11" x14ac:dyDescent="0.2">
      <c r="A11192" s="1" t="str">
        <f t="shared" si="176"/>
        <v>SINAPI 98685</v>
      </c>
      <c r="B11192" s="3" t="s">
        <v>21527</v>
      </c>
      <c r="C11192" s="3" t="s">
        <v>12434</v>
      </c>
      <c r="D11192" s="2" t="s">
        <v>19398</v>
      </c>
      <c r="E11192" s="3" t="s">
        <v>20621</v>
      </c>
      <c r="F11192" s="67" t="s">
        <v>40217</v>
      </c>
      <c r="G11192" s="67" t="s">
        <v>30763</v>
      </c>
      <c r="I11192" s="3" t="s">
        <v>6298</v>
      </c>
      <c r="J11192" s="3" t="str">
        <f>IF($B11192="SINAPI",IF(ISNUMBER(MATCH(Banco!$C11192,Analitico!$A:$A,0)),INDEX(Analitico!E:E,MATCH(Banco!$C11192,Analitico!$A:$A,0))&amp;"%",""),"")</f>
        <v/>
      </c>
      <c r="K11192" s="3" t="str">
        <f>IF($B11192="SINAPI",IF(ISNUMBER(MATCH(Banco!$C11192,Analitico!$A:$A,0)),INDEX(Analitico!F:F,MATCH(Banco!$C11192,Analitico!$A:$A,0))&amp;"%",""),"")</f>
        <v/>
      </c>
    </row>
    <row r="11193" spans="1:11" x14ac:dyDescent="0.2">
      <c r="A11193" s="1" t="str">
        <f t="shared" si="176"/>
        <v>SINAPI 98686</v>
      </c>
      <c r="B11193" s="3" t="s">
        <v>21527</v>
      </c>
      <c r="C11193" s="3" t="s">
        <v>12435</v>
      </c>
      <c r="D11193" s="2" t="s">
        <v>19399</v>
      </c>
      <c r="E11193" s="3" t="s">
        <v>20621</v>
      </c>
      <c r="F11193" s="67" t="s">
        <v>5996</v>
      </c>
      <c r="G11193" s="67" t="s">
        <v>29502</v>
      </c>
      <c r="I11193" s="3" t="s">
        <v>6298</v>
      </c>
      <c r="J11193" s="3" t="str">
        <f>IF($B11193="SINAPI",IF(ISNUMBER(MATCH(Banco!$C11193,Analitico!$A:$A,0)),INDEX(Analitico!E:E,MATCH(Banco!$C11193,Analitico!$A:$A,0))&amp;"%",""),"")</f>
        <v/>
      </c>
      <c r="K11193" s="3" t="str">
        <f>IF($B11193="SINAPI",IF(ISNUMBER(MATCH(Banco!$C11193,Analitico!$A:$A,0)),INDEX(Analitico!F:F,MATCH(Banco!$C11193,Analitico!$A:$A,0))&amp;"%",""),"")</f>
        <v/>
      </c>
    </row>
    <row r="11194" spans="1:11" x14ac:dyDescent="0.2">
      <c r="A11194" s="1" t="str">
        <f t="shared" si="176"/>
        <v>SINAPI 98688</v>
      </c>
      <c r="B11194" s="3" t="s">
        <v>21527</v>
      </c>
      <c r="C11194" s="3" t="s">
        <v>12436</v>
      </c>
      <c r="D11194" s="2" t="s">
        <v>19400</v>
      </c>
      <c r="E11194" s="3" t="s">
        <v>20621</v>
      </c>
      <c r="F11194" s="67" t="s">
        <v>40218</v>
      </c>
      <c r="G11194" s="67" t="s">
        <v>37441</v>
      </c>
      <c r="I11194" s="3" t="s">
        <v>6298</v>
      </c>
      <c r="J11194" s="3" t="str">
        <f>IF($B11194="SINAPI",IF(ISNUMBER(MATCH(Banco!$C11194,Analitico!$A:$A,0)),INDEX(Analitico!E:E,MATCH(Banco!$C11194,Analitico!$A:$A,0))&amp;"%",""),"")</f>
        <v/>
      </c>
      <c r="K11194" s="3" t="str">
        <f>IF($B11194="SINAPI",IF(ISNUMBER(MATCH(Banco!$C11194,Analitico!$A:$A,0)),INDEX(Analitico!F:F,MATCH(Banco!$C11194,Analitico!$A:$A,0))&amp;"%",""),"")</f>
        <v/>
      </c>
    </row>
    <row r="11195" spans="1:11" x14ac:dyDescent="0.2">
      <c r="A11195" s="1" t="str">
        <f t="shared" si="176"/>
        <v>SINAPI 98689</v>
      </c>
      <c r="B11195" s="3" t="s">
        <v>21527</v>
      </c>
      <c r="C11195" s="3" t="s">
        <v>12437</v>
      </c>
      <c r="D11195" s="2" t="s">
        <v>19401</v>
      </c>
      <c r="E11195" s="3" t="s">
        <v>20621</v>
      </c>
      <c r="F11195" s="67" t="s">
        <v>40219</v>
      </c>
      <c r="G11195" s="67" t="s">
        <v>37442</v>
      </c>
      <c r="I11195" s="3" t="s">
        <v>6298</v>
      </c>
      <c r="J11195" s="3" t="str">
        <f>IF($B11195="SINAPI",IF(ISNUMBER(MATCH(Banco!$C11195,Analitico!$A:$A,0)),INDEX(Analitico!E:E,MATCH(Banco!$C11195,Analitico!$A:$A,0))&amp;"%",""),"")</f>
        <v/>
      </c>
      <c r="K11195" s="3" t="str">
        <f>IF($B11195="SINAPI",IF(ISNUMBER(MATCH(Banco!$C11195,Analitico!$A:$A,0)),INDEX(Analitico!F:F,MATCH(Banco!$C11195,Analitico!$A:$A,0))&amp;"%",""),"")</f>
        <v/>
      </c>
    </row>
    <row r="11196" spans="1:11" ht="22.5" x14ac:dyDescent="0.2">
      <c r="A11196" s="1" t="str">
        <f t="shared" si="176"/>
        <v>SINAPI 101090</v>
      </c>
      <c r="B11196" s="3" t="s">
        <v>21527</v>
      </c>
      <c r="C11196" s="3" t="s">
        <v>12438</v>
      </c>
      <c r="D11196" s="2" t="s">
        <v>19402</v>
      </c>
      <c r="E11196" s="3" t="s">
        <v>20623</v>
      </c>
      <c r="F11196" s="67" t="s">
        <v>40220</v>
      </c>
      <c r="G11196" s="67" t="s">
        <v>37443</v>
      </c>
      <c r="I11196" s="3" t="s">
        <v>6300</v>
      </c>
      <c r="J11196" s="3" t="str">
        <f>IF($B11196="SINAPI",IF(ISNUMBER(MATCH(Banco!$C11196,Analitico!$A:$A,0)),INDEX(Analitico!E:E,MATCH(Banco!$C11196,Analitico!$A:$A,0))&amp;"%",""),"")</f>
        <v/>
      </c>
      <c r="K11196" s="3" t="str">
        <f>IF($B11196="SINAPI",IF(ISNUMBER(MATCH(Banco!$C11196,Analitico!$A:$A,0)),INDEX(Analitico!F:F,MATCH(Banco!$C11196,Analitico!$A:$A,0))&amp;"%",""),"")</f>
        <v/>
      </c>
    </row>
    <row r="11197" spans="1:11" x14ac:dyDescent="0.2">
      <c r="A11197" s="1" t="str">
        <f t="shared" si="176"/>
        <v>SINAPI 101091</v>
      </c>
      <c r="B11197" s="3" t="s">
        <v>21527</v>
      </c>
      <c r="C11197" s="3" t="s">
        <v>12439</v>
      </c>
      <c r="D11197" s="2" t="s">
        <v>19403</v>
      </c>
      <c r="E11197" s="3" t="s">
        <v>20623</v>
      </c>
      <c r="F11197" s="67" t="s">
        <v>40221</v>
      </c>
      <c r="G11197" s="67" t="s">
        <v>37444</v>
      </c>
      <c r="I11197" s="3" t="s">
        <v>6298</v>
      </c>
      <c r="J11197" s="3" t="str">
        <f>IF($B11197="SINAPI",IF(ISNUMBER(MATCH(Banco!$C11197,Analitico!$A:$A,0)),INDEX(Analitico!E:E,MATCH(Banco!$C11197,Analitico!$A:$A,0))&amp;"%",""),"")</f>
        <v/>
      </c>
      <c r="K11197" s="3" t="str">
        <f>IF($B11197="SINAPI",IF(ISNUMBER(MATCH(Banco!$C11197,Analitico!$A:$A,0)),INDEX(Analitico!F:F,MATCH(Banco!$C11197,Analitico!$A:$A,0))&amp;"%",""),"")</f>
        <v/>
      </c>
    </row>
    <row r="11198" spans="1:11" ht="22.5" x14ac:dyDescent="0.2">
      <c r="A11198" s="1" t="str">
        <f t="shared" si="176"/>
        <v>SINAPI 101725</v>
      </c>
      <c r="B11198" s="3" t="s">
        <v>21527</v>
      </c>
      <c r="C11198" s="3" t="s">
        <v>12440</v>
      </c>
      <c r="D11198" s="2" t="s">
        <v>19404</v>
      </c>
      <c r="E11198" s="3" t="s">
        <v>20623</v>
      </c>
      <c r="F11198" s="67" t="s">
        <v>40222</v>
      </c>
      <c r="G11198" s="67" t="s">
        <v>37445</v>
      </c>
      <c r="I11198" s="3" t="s">
        <v>6298</v>
      </c>
      <c r="J11198" s="3" t="str">
        <f>IF($B11198="SINAPI",IF(ISNUMBER(MATCH(Banco!$C11198,Analitico!$A:$A,0)),INDEX(Analitico!E:E,MATCH(Banco!$C11198,Analitico!$A:$A,0))&amp;"%",""),"")</f>
        <v/>
      </c>
      <c r="K11198" s="3" t="str">
        <f>IF($B11198="SINAPI",IF(ISNUMBER(MATCH(Banco!$C11198,Analitico!$A:$A,0)),INDEX(Analitico!F:F,MATCH(Banco!$C11198,Analitico!$A:$A,0))&amp;"%",""),"")</f>
        <v/>
      </c>
    </row>
    <row r="11199" spans="1:11" ht="22.5" x14ac:dyDescent="0.2">
      <c r="A11199" s="1" t="str">
        <f t="shared" si="176"/>
        <v>SINAPI 101726</v>
      </c>
      <c r="B11199" s="3" t="s">
        <v>21527</v>
      </c>
      <c r="C11199" s="3" t="s">
        <v>12441</v>
      </c>
      <c r="D11199" s="2" t="s">
        <v>19405</v>
      </c>
      <c r="E11199" s="3" t="s">
        <v>20623</v>
      </c>
      <c r="F11199" s="67" t="s">
        <v>40093</v>
      </c>
      <c r="G11199" s="67" t="s">
        <v>37446</v>
      </c>
      <c r="I11199" s="3" t="s">
        <v>6298</v>
      </c>
      <c r="J11199" s="3" t="str">
        <f>IF($B11199="SINAPI",IF(ISNUMBER(MATCH(Banco!$C11199,Analitico!$A:$A,0)),INDEX(Analitico!E:E,MATCH(Banco!$C11199,Analitico!$A:$A,0))&amp;"%",""),"")</f>
        <v/>
      </c>
      <c r="K11199" s="3" t="str">
        <f>IF($B11199="SINAPI",IF(ISNUMBER(MATCH(Banco!$C11199,Analitico!$A:$A,0)),INDEX(Analitico!F:F,MATCH(Banco!$C11199,Analitico!$A:$A,0))&amp;"%",""),"")</f>
        <v/>
      </c>
    </row>
    <row r="11200" spans="1:11" x14ac:dyDescent="0.2">
      <c r="A11200" s="1" t="str">
        <f t="shared" si="176"/>
        <v>SINAPI 101731</v>
      </c>
      <c r="B11200" s="3" t="s">
        <v>21527</v>
      </c>
      <c r="C11200" s="3" t="s">
        <v>12442</v>
      </c>
      <c r="D11200" s="2" t="s">
        <v>19406</v>
      </c>
      <c r="E11200" s="3" t="s">
        <v>20623</v>
      </c>
      <c r="F11200" s="67" t="s">
        <v>40223</v>
      </c>
      <c r="G11200" s="67" t="s">
        <v>37447</v>
      </c>
      <c r="I11200" s="3" t="s">
        <v>6300</v>
      </c>
      <c r="J11200" s="3" t="str">
        <f>IF($B11200="SINAPI",IF(ISNUMBER(MATCH(Banco!$C11200,Analitico!$A:$A,0)),INDEX(Analitico!E:E,MATCH(Banco!$C11200,Analitico!$A:$A,0))&amp;"%",""),"")</f>
        <v/>
      </c>
      <c r="K11200" s="3" t="str">
        <f>IF($B11200="SINAPI",IF(ISNUMBER(MATCH(Banco!$C11200,Analitico!$A:$A,0)),INDEX(Analitico!F:F,MATCH(Banco!$C11200,Analitico!$A:$A,0))&amp;"%",""),"")</f>
        <v/>
      </c>
    </row>
    <row r="11201" spans="1:11" x14ac:dyDescent="0.2">
      <c r="A11201" s="1" t="str">
        <f t="shared" si="176"/>
        <v>SINAPI 101732</v>
      </c>
      <c r="B11201" s="3" t="s">
        <v>21527</v>
      </c>
      <c r="C11201" s="3" t="s">
        <v>12443</v>
      </c>
      <c r="D11201" s="2" t="s">
        <v>19407</v>
      </c>
      <c r="E11201" s="3" t="s">
        <v>20623</v>
      </c>
      <c r="F11201" s="67" t="s">
        <v>31953</v>
      </c>
      <c r="G11201" s="67" t="s">
        <v>37448</v>
      </c>
      <c r="I11201" s="3" t="s">
        <v>6300</v>
      </c>
      <c r="J11201" s="3" t="str">
        <f>IF($B11201="SINAPI",IF(ISNUMBER(MATCH(Banco!$C11201,Analitico!$A:$A,0)),INDEX(Analitico!E:E,MATCH(Banco!$C11201,Analitico!$A:$A,0))&amp;"%",""),"")</f>
        <v/>
      </c>
      <c r="K11201" s="3" t="str">
        <f>IF($B11201="SINAPI",IF(ISNUMBER(MATCH(Banco!$C11201,Analitico!$A:$A,0)),INDEX(Analitico!F:F,MATCH(Banco!$C11201,Analitico!$A:$A,0))&amp;"%",""),"")</f>
        <v/>
      </c>
    </row>
    <row r="11202" spans="1:11" x14ac:dyDescent="0.2">
      <c r="A11202" s="1" t="str">
        <f t="shared" si="176"/>
        <v>SINAPI 101094</v>
      </c>
      <c r="B11202" s="3" t="s">
        <v>21527</v>
      </c>
      <c r="C11202" s="3" t="s">
        <v>12444</v>
      </c>
      <c r="D11202" s="2" t="s">
        <v>19408</v>
      </c>
      <c r="E11202" s="3" t="s">
        <v>20621</v>
      </c>
      <c r="F11202" s="67" t="s">
        <v>40224</v>
      </c>
      <c r="G11202" s="67" t="s">
        <v>37449</v>
      </c>
      <c r="I11202" s="3" t="s">
        <v>6298</v>
      </c>
      <c r="J11202" s="3" t="str">
        <f>IF($B11202="SINAPI",IF(ISNUMBER(MATCH(Banco!$C11202,Analitico!$A:$A,0)),INDEX(Analitico!E:E,MATCH(Banco!$C11202,Analitico!$A:$A,0))&amp;"%",""),"")</f>
        <v/>
      </c>
      <c r="K11202" s="3" t="str">
        <f>IF($B11202="SINAPI",IF(ISNUMBER(MATCH(Banco!$C11202,Analitico!$A:$A,0)),INDEX(Analitico!F:F,MATCH(Banco!$C11202,Analitico!$A:$A,0))&amp;"%",""),"")</f>
        <v/>
      </c>
    </row>
    <row r="11203" spans="1:11" x14ac:dyDescent="0.2">
      <c r="A11203" s="1" t="str">
        <f t="shared" si="176"/>
        <v>SINAPI 101727</v>
      </c>
      <c r="B11203" s="3" t="s">
        <v>21527</v>
      </c>
      <c r="C11203" s="3" t="s">
        <v>12445</v>
      </c>
      <c r="D11203" s="2" t="s">
        <v>19409</v>
      </c>
      <c r="E11203" s="3" t="s">
        <v>20623</v>
      </c>
      <c r="F11203" s="67" t="s">
        <v>40225</v>
      </c>
      <c r="G11203" s="67" t="s">
        <v>37450</v>
      </c>
      <c r="I11203" s="3" t="s">
        <v>6298</v>
      </c>
      <c r="J11203" s="3" t="str">
        <f>IF($B11203="SINAPI",IF(ISNUMBER(MATCH(Banco!$C11203,Analitico!$A:$A,0)),INDEX(Analitico!E:E,MATCH(Banco!$C11203,Analitico!$A:$A,0))&amp;"%",""),"")</f>
        <v/>
      </c>
      <c r="K11203" s="3" t="str">
        <f>IF($B11203="SINAPI",IF(ISNUMBER(MATCH(Banco!$C11203,Analitico!$A:$A,0)),INDEX(Analitico!F:F,MATCH(Banco!$C11203,Analitico!$A:$A,0))&amp;"%",""),"")</f>
        <v/>
      </c>
    </row>
    <row r="11204" spans="1:11" x14ac:dyDescent="0.2">
      <c r="A11204" s="1" t="str">
        <f t="shared" si="176"/>
        <v>SINAPI 101733</v>
      </c>
      <c r="B11204" s="3" t="s">
        <v>21527</v>
      </c>
      <c r="C11204" s="3" t="s">
        <v>12446</v>
      </c>
      <c r="D11204" s="2" t="s">
        <v>19410</v>
      </c>
      <c r="E11204" s="3" t="s">
        <v>20623</v>
      </c>
      <c r="F11204" s="67" t="s">
        <v>40226</v>
      </c>
      <c r="G11204" s="67" t="s">
        <v>37451</v>
      </c>
      <c r="I11204" s="3" t="s">
        <v>6298</v>
      </c>
      <c r="J11204" s="3" t="str">
        <f>IF($B11204="SINAPI",IF(ISNUMBER(MATCH(Banco!$C11204,Analitico!$A:$A,0)),INDEX(Analitico!E:E,MATCH(Banco!$C11204,Analitico!$A:$A,0))&amp;"%",""),"")</f>
        <v/>
      </c>
      <c r="K11204" s="3" t="str">
        <f>IF($B11204="SINAPI",IF(ISNUMBER(MATCH(Banco!$C11204,Analitico!$A:$A,0)),INDEX(Analitico!F:F,MATCH(Banco!$C11204,Analitico!$A:$A,0))&amp;"%",""),"")</f>
        <v/>
      </c>
    </row>
    <row r="11205" spans="1:11" x14ac:dyDescent="0.2">
      <c r="A11205" s="1" t="str">
        <f t="shared" si="176"/>
        <v>SINAPI 101734</v>
      </c>
      <c r="B11205" s="3" t="s">
        <v>21527</v>
      </c>
      <c r="C11205" s="3" t="s">
        <v>12447</v>
      </c>
      <c r="D11205" s="2" t="s">
        <v>19411</v>
      </c>
      <c r="E11205" s="3" t="s">
        <v>20623</v>
      </c>
      <c r="F11205" s="67" t="s">
        <v>40227</v>
      </c>
      <c r="G11205" s="67" t="s">
        <v>37452</v>
      </c>
      <c r="I11205" s="3" t="s">
        <v>6298</v>
      </c>
      <c r="J11205" s="3" t="str">
        <f>IF($B11205="SINAPI",IF(ISNUMBER(MATCH(Banco!$C11205,Analitico!$A:$A,0)),INDEX(Analitico!E:E,MATCH(Banco!$C11205,Analitico!$A:$A,0))&amp;"%",""),"")</f>
        <v/>
      </c>
      <c r="K11205" s="3" t="str">
        <f>IF($B11205="SINAPI",IF(ISNUMBER(MATCH(Banco!$C11205,Analitico!$A:$A,0)),INDEX(Analitico!F:F,MATCH(Banco!$C11205,Analitico!$A:$A,0))&amp;"%",""),"")</f>
        <v/>
      </c>
    </row>
    <row r="11206" spans="1:11" x14ac:dyDescent="0.2">
      <c r="A11206" s="1" t="str">
        <f t="shared" si="176"/>
        <v>SINAPI 101735</v>
      </c>
      <c r="B11206" s="3" t="s">
        <v>21527</v>
      </c>
      <c r="C11206" s="3" t="s">
        <v>12448</v>
      </c>
      <c r="D11206" s="2" t="s">
        <v>19412</v>
      </c>
      <c r="E11206" s="3" t="s">
        <v>20623</v>
      </c>
      <c r="F11206" s="67" t="s">
        <v>40228</v>
      </c>
      <c r="G11206" s="67" t="s">
        <v>37453</v>
      </c>
      <c r="I11206" s="3" t="s">
        <v>6298</v>
      </c>
      <c r="J11206" s="3" t="str">
        <f>IF($B11206="SINAPI",IF(ISNUMBER(MATCH(Banco!$C11206,Analitico!$A:$A,0)),INDEX(Analitico!E:E,MATCH(Banco!$C11206,Analitico!$A:$A,0))&amp;"%",""),"")</f>
        <v/>
      </c>
      <c r="K11206" s="3" t="str">
        <f>IF($B11206="SINAPI",IF(ISNUMBER(MATCH(Banco!$C11206,Analitico!$A:$A,0)),INDEX(Analitico!F:F,MATCH(Banco!$C11206,Analitico!$A:$A,0))&amp;"%",""),"")</f>
        <v/>
      </c>
    </row>
    <row r="11207" spans="1:11" x14ac:dyDescent="0.2">
      <c r="A11207" s="1" t="str">
        <f t="shared" si="176"/>
        <v>SINAPI 101736</v>
      </c>
      <c r="B11207" s="3" t="s">
        <v>21527</v>
      </c>
      <c r="C11207" s="3" t="s">
        <v>12449</v>
      </c>
      <c r="D11207" s="2" t="s">
        <v>19413</v>
      </c>
      <c r="E11207" s="3" t="s">
        <v>20623</v>
      </c>
      <c r="F11207" s="67" t="s">
        <v>40229</v>
      </c>
      <c r="G11207" s="67" t="s">
        <v>30896</v>
      </c>
      <c r="I11207" s="3" t="s">
        <v>6298</v>
      </c>
      <c r="J11207" s="3" t="str">
        <f>IF($B11207="SINAPI",IF(ISNUMBER(MATCH(Banco!$C11207,Analitico!$A:$A,0)),INDEX(Analitico!E:E,MATCH(Banco!$C11207,Analitico!$A:$A,0))&amp;"%",""),"")</f>
        <v/>
      </c>
      <c r="K11207" s="3" t="str">
        <f>IF($B11207="SINAPI",IF(ISNUMBER(MATCH(Banco!$C11207,Analitico!$A:$A,0)),INDEX(Analitico!F:F,MATCH(Banco!$C11207,Analitico!$A:$A,0))&amp;"%",""),"")</f>
        <v/>
      </c>
    </row>
    <row r="11208" spans="1:11" x14ac:dyDescent="0.2">
      <c r="A11208" s="1" t="str">
        <f t="shared" si="176"/>
        <v>SINAPI 101737</v>
      </c>
      <c r="B11208" s="3" t="s">
        <v>21527</v>
      </c>
      <c r="C11208" s="3" t="s">
        <v>12450</v>
      </c>
      <c r="D11208" s="2" t="s">
        <v>19414</v>
      </c>
      <c r="E11208" s="3" t="s">
        <v>20623</v>
      </c>
      <c r="F11208" s="67" t="s">
        <v>40230</v>
      </c>
      <c r="G11208" s="67" t="s">
        <v>37454</v>
      </c>
      <c r="I11208" s="3" t="s">
        <v>6298</v>
      </c>
      <c r="J11208" s="3" t="str">
        <f>IF($B11208="SINAPI",IF(ISNUMBER(MATCH(Banco!$C11208,Analitico!$A:$A,0)),INDEX(Analitico!E:E,MATCH(Banco!$C11208,Analitico!$A:$A,0))&amp;"%",""),"")</f>
        <v/>
      </c>
      <c r="K11208" s="3" t="str">
        <f>IF($B11208="SINAPI",IF(ISNUMBER(MATCH(Banco!$C11208,Analitico!$A:$A,0)),INDEX(Analitico!F:F,MATCH(Banco!$C11208,Analitico!$A:$A,0))&amp;"%",""),"")</f>
        <v/>
      </c>
    </row>
    <row r="11209" spans="1:11" x14ac:dyDescent="0.2">
      <c r="A11209" s="1" t="str">
        <f t="shared" si="176"/>
        <v>SINAPI 101748</v>
      </c>
      <c r="B11209" s="3" t="s">
        <v>21527</v>
      </c>
      <c r="C11209" s="3" t="s">
        <v>12451</v>
      </c>
      <c r="D11209" s="2" t="s">
        <v>19415</v>
      </c>
      <c r="E11209" s="3" t="s">
        <v>20623</v>
      </c>
      <c r="F11209" s="67" t="s">
        <v>5796</v>
      </c>
      <c r="G11209" s="67" t="s">
        <v>5695</v>
      </c>
      <c r="I11209" s="3" t="s">
        <v>6300</v>
      </c>
      <c r="J11209" s="3" t="str">
        <f>IF($B11209="SINAPI",IF(ISNUMBER(MATCH(Banco!$C11209,Analitico!$A:$A,0)),INDEX(Analitico!E:E,MATCH(Banco!$C11209,Analitico!$A:$A,0))&amp;"%",""),"")</f>
        <v/>
      </c>
      <c r="K11209" s="3" t="str">
        <f>IF($B11209="SINAPI",IF(ISNUMBER(MATCH(Banco!$C11209,Analitico!$A:$A,0)),INDEX(Analitico!F:F,MATCH(Banco!$C11209,Analitico!$A:$A,0))&amp;"%",""),"")</f>
        <v/>
      </c>
    </row>
    <row r="11210" spans="1:11" ht="33.75" x14ac:dyDescent="0.2">
      <c r="A11210" s="1" t="str">
        <f t="shared" si="176"/>
        <v>SINAPI 104162</v>
      </c>
      <c r="B11210" s="3" t="s">
        <v>21527</v>
      </c>
      <c r="C11210" s="3" t="s">
        <v>12452</v>
      </c>
      <c r="D11210" s="2" t="s">
        <v>19416</v>
      </c>
      <c r="E11210" s="3" t="s">
        <v>20623</v>
      </c>
      <c r="F11210" s="67" t="s">
        <v>40231</v>
      </c>
      <c r="G11210" s="67" t="s">
        <v>29548</v>
      </c>
      <c r="I11210" s="3" t="s">
        <v>6300</v>
      </c>
      <c r="J11210" s="3" t="str">
        <f>IF($B11210="SINAPI",IF(ISNUMBER(MATCH(Banco!$C11210,Analitico!$A:$A,0)),INDEX(Analitico!E:E,MATCH(Banco!$C11210,Analitico!$A:$A,0))&amp;"%",""),"")</f>
        <v/>
      </c>
      <c r="K11210" s="3" t="str">
        <f>IF($B11210="SINAPI",IF(ISNUMBER(MATCH(Banco!$C11210,Analitico!$A:$A,0)),INDEX(Analitico!F:F,MATCH(Banco!$C11210,Analitico!$A:$A,0))&amp;"%",""),"")</f>
        <v/>
      </c>
    </row>
    <row r="11211" spans="1:11" x14ac:dyDescent="0.2">
      <c r="A11211" s="1" t="str">
        <f t="shared" si="176"/>
        <v>SINAPI 101092</v>
      </c>
      <c r="B11211" s="3" t="s">
        <v>21527</v>
      </c>
      <c r="C11211" s="3" t="s">
        <v>12453</v>
      </c>
      <c r="D11211" s="2" t="s">
        <v>19417</v>
      </c>
      <c r="E11211" s="3" t="s">
        <v>20623</v>
      </c>
      <c r="F11211" s="67" t="s">
        <v>32143</v>
      </c>
      <c r="G11211" s="67" t="s">
        <v>37455</v>
      </c>
      <c r="I11211" s="3" t="s">
        <v>6298</v>
      </c>
      <c r="J11211" s="3" t="str">
        <f>IF($B11211="SINAPI",IF(ISNUMBER(MATCH(Banco!$C11211,Analitico!$A:$A,0)),INDEX(Analitico!E:E,MATCH(Banco!$C11211,Analitico!$A:$A,0))&amp;"%",""),"")</f>
        <v/>
      </c>
      <c r="K11211" s="3" t="str">
        <f>IF($B11211="SINAPI",IF(ISNUMBER(MATCH(Banco!$C11211,Analitico!$A:$A,0)),INDEX(Analitico!F:F,MATCH(Banco!$C11211,Analitico!$A:$A,0))&amp;"%",""),"")</f>
        <v/>
      </c>
    </row>
    <row r="11212" spans="1:11" x14ac:dyDescent="0.2">
      <c r="A11212" s="1" t="str">
        <f t="shared" si="176"/>
        <v>SINAPI 101093</v>
      </c>
      <c r="B11212" s="3" t="s">
        <v>21527</v>
      </c>
      <c r="C11212" s="3" t="s">
        <v>12454</v>
      </c>
      <c r="D11212" s="2" t="s">
        <v>19418</v>
      </c>
      <c r="E11212" s="3" t="s">
        <v>20623</v>
      </c>
      <c r="F11212" s="67" t="s">
        <v>30143</v>
      </c>
      <c r="G11212" s="67" t="s">
        <v>29769</v>
      </c>
      <c r="I11212" s="3" t="s">
        <v>6298</v>
      </c>
      <c r="J11212" s="3" t="str">
        <f>IF($B11212="SINAPI",IF(ISNUMBER(MATCH(Banco!$C11212,Analitico!$A:$A,0)),INDEX(Analitico!E:E,MATCH(Banco!$C11212,Analitico!$A:$A,0))&amp;"%",""),"")</f>
        <v/>
      </c>
      <c r="K11212" s="3" t="str">
        <f>IF($B11212="SINAPI",IF(ISNUMBER(MATCH(Banco!$C11212,Analitico!$A:$A,0)),INDEX(Analitico!F:F,MATCH(Banco!$C11212,Analitico!$A:$A,0))&amp;"%",""),"")</f>
        <v/>
      </c>
    </row>
    <row r="11213" spans="1:11" x14ac:dyDescent="0.2">
      <c r="A11213" s="1" t="str">
        <f t="shared" si="176"/>
        <v>SINAPI 98695</v>
      </c>
      <c r="B11213" s="3" t="s">
        <v>21527</v>
      </c>
      <c r="C11213" s="3" t="s">
        <v>12455</v>
      </c>
      <c r="D11213" s="2" t="s">
        <v>19419</v>
      </c>
      <c r="E11213" s="3" t="s">
        <v>20621</v>
      </c>
      <c r="F11213" s="67" t="s">
        <v>30144</v>
      </c>
      <c r="G11213" s="67" t="s">
        <v>4845</v>
      </c>
      <c r="I11213" s="3" t="s">
        <v>6298</v>
      </c>
      <c r="J11213" s="3" t="str">
        <f>IF($B11213="SINAPI",IF(ISNUMBER(MATCH(Banco!$C11213,Analitico!$A:$A,0)),INDEX(Analitico!E:E,MATCH(Banco!$C11213,Analitico!$A:$A,0))&amp;"%",""),"")</f>
        <v/>
      </c>
      <c r="K11213" s="3" t="str">
        <f>IF($B11213="SINAPI",IF(ISNUMBER(MATCH(Banco!$C11213,Analitico!$A:$A,0)),INDEX(Analitico!F:F,MATCH(Banco!$C11213,Analitico!$A:$A,0))&amp;"%",""),"")</f>
        <v/>
      </c>
    </row>
    <row r="11214" spans="1:11" x14ac:dyDescent="0.2">
      <c r="A11214" s="1" t="str">
        <f t="shared" si="176"/>
        <v>SINAPI 98697</v>
      </c>
      <c r="B11214" s="3" t="s">
        <v>21527</v>
      </c>
      <c r="C11214" s="3" t="s">
        <v>12456</v>
      </c>
      <c r="D11214" s="2" t="s">
        <v>19420</v>
      </c>
      <c r="E11214" s="3" t="s">
        <v>20621</v>
      </c>
      <c r="F11214" s="67" t="s">
        <v>21024</v>
      </c>
      <c r="G11214" s="67" t="s">
        <v>5499</v>
      </c>
      <c r="I11214" s="3" t="s">
        <v>6298</v>
      </c>
      <c r="J11214" s="3" t="str">
        <f>IF($B11214="SINAPI",IF(ISNUMBER(MATCH(Banco!$C11214,Analitico!$A:$A,0)),INDEX(Analitico!E:E,MATCH(Banco!$C11214,Analitico!$A:$A,0))&amp;"%",""),"")</f>
        <v/>
      </c>
      <c r="K11214" s="3" t="str">
        <f>IF($B11214="SINAPI",IF(ISNUMBER(MATCH(Banco!$C11214,Analitico!$A:$A,0)),INDEX(Analitico!F:F,MATCH(Banco!$C11214,Analitico!$A:$A,0))&amp;"%",""),"")</f>
        <v/>
      </c>
    </row>
    <row r="11215" spans="1:11" x14ac:dyDescent="0.2">
      <c r="A11215" s="1" t="str">
        <f t="shared" si="176"/>
        <v>SINAPI 101738</v>
      </c>
      <c r="B11215" s="3" t="s">
        <v>21527</v>
      </c>
      <c r="C11215" s="3" t="s">
        <v>12457</v>
      </c>
      <c r="D11215" s="2" t="s">
        <v>19421</v>
      </c>
      <c r="E11215" s="3" t="s">
        <v>20621</v>
      </c>
      <c r="F11215" s="67" t="s">
        <v>21752</v>
      </c>
      <c r="G11215" s="67" t="s">
        <v>6074</v>
      </c>
      <c r="I11215" s="3" t="s">
        <v>6300</v>
      </c>
      <c r="J11215" s="3" t="str">
        <f>IF($B11215="SINAPI",IF(ISNUMBER(MATCH(Banco!$C11215,Analitico!$A:$A,0)),INDEX(Analitico!E:E,MATCH(Banco!$C11215,Analitico!$A:$A,0))&amp;"%",""),"")</f>
        <v/>
      </c>
      <c r="K11215" s="3" t="str">
        <f>IF($B11215="SINAPI",IF(ISNUMBER(MATCH(Banco!$C11215,Analitico!$A:$A,0)),INDEX(Analitico!F:F,MATCH(Banco!$C11215,Analitico!$A:$A,0))&amp;"%",""),"")</f>
        <v/>
      </c>
    </row>
    <row r="11216" spans="1:11" x14ac:dyDescent="0.2">
      <c r="A11216" s="1" t="str">
        <f t="shared" si="176"/>
        <v>SINAPI 101739</v>
      </c>
      <c r="B11216" s="3" t="s">
        <v>21527</v>
      </c>
      <c r="C11216" s="3" t="s">
        <v>12458</v>
      </c>
      <c r="D11216" s="2" t="s">
        <v>19422</v>
      </c>
      <c r="E11216" s="3" t="s">
        <v>20621</v>
      </c>
      <c r="F11216" s="67" t="s">
        <v>21743</v>
      </c>
      <c r="G11216" s="67" t="s">
        <v>31919</v>
      </c>
      <c r="I11216" s="3" t="s">
        <v>6300</v>
      </c>
      <c r="J11216" s="3" t="str">
        <f>IF($B11216="SINAPI",IF(ISNUMBER(MATCH(Banco!$C11216,Analitico!$A:$A,0)),INDEX(Analitico!E:E,MATCH(Banco!$C11216,Analitico!$A:$A,0))&amp;"%",""),"")</f>
        <v/>
      </c>
      <c r="K11216" s="3" t="str">
        <f>IF($B11216="SINAPI",IF(ISNUMBER(MATCH(Banco!$C11216,Analitico!$A:$A,0)),INDEX(Analitico!F:F,MATCH(Banco!$C11216,Analitico!$A:$A,0))&amp;"%",""),"")</f>
        <v/>
      </c>
    </row>
    <row r="11217" spans="1:11" x14ac:dyDescent="0.2">
      <c r="A11217" s="1" t="str">
        <f t="shared" si="176"/>
        <v>SINAPI 88648</v>
      </c>
      <c r="B11217" s="3" t="s">
        <v>21527</v>
      </c>
      <c r="C11217" s="3" t="s">
        <v>12459</v>
      </c>
      <c r="D11217" s="2" t="s">
        <v>34705</v>
      </c>
      <c r="E11217" s="3" t="s">
        <v>20621</v>
      </c>
      <c r="F11217" s="67" t="s">
        <v>4500</v>
      </c>
      <c r="G11217" s="67" t="s">
        <v>21464</v>
      </c>
      <c r="I11217" s="3" t="s">
        <v>6298</v>
      </c>
      <c r="J11217" s="3" t="str">
        <f>IF($B11217="SINAPI",IF(ISNUMBER(MATCH(Banco!$C11217,Analitico!$A:$A,0)),INDEX(Analitico!E:E,MATCH(Banco!$C11217,Analitico!$A:$A,0))&amp;"%",""),"")</f>
        <v/>
      </c>
      <c r="K11217" s="3" t="str">
        <f>IF($B11217="SINAPI",IF(ISNUMBER(MATCH(Banco!$C11217,Analitico!$A:$A,0)),INDEX(Analitico!F:F,MATCH(Banco!$C11217,Analitico!$A:$A,0))&amp;"%",""),"")</f>
        <v/>
      </c>
    </row>
    <row r="11218" spans="1:11" x14ac:dyDescent="0.2">
      <c r="A11218" s="1" t="str">
        <f t="shared" si="176"/>
        <v>SINAPI 88649</v>
      </c>
      <c r="B11218" s="3" t="s">
        <v>21527</v>
      </c>
      <c r="C11218" s="3" t="s">
        <v>12460</v>
      </c>
      <c r="D11218" s="2" t="s">
        <v>34706</v>
      </c>
      <c r="E11218" s="3" t="s">
        <v>20621</v>
      </c>
      <c r="F11218" s="67" t="s">
        <v>20808</v>
      </c>
      <c r="G11218" s="67" t="s">
        <v>21238</v>
      </c>
      <c r="I11218" s="3" t="s">
        <v>6298</v>
      </c>
      <c r="J11218" s="3" t="str">
        <f>IF($B11218="SINAPI",IF(ISNUMBER(MATCH(Banco!$C11218,Analitico!$A:$A,0)),INDEX(Analitico!E:E,MATCH(Banco!$C11218,Analitico!$A:$A,0))&amp;"%",""),"")</f>
        <v/>
      </c>
      <c r="K11218" s="3" t="str">
        <f>IF($B11218="SINAPI",IF(ISNUMBER(MATCH(Banco!$C11218,Analitico!$A:$A,0)),INDEX(Analitico!F:F,MATCH(Banco!$C11218,Analitico!$A:$A,0))&amp;"%",""),"")</f>
        <v/>
      </c>
    </row>
    <row r="11219" spans="1:11" x14ac:dyDescent="0.2">
      <c r="A11219" s="1" t="str">
        <f t="shared" si="176"/>
        <v>SINAPI 88650</v>
      </c>
      <c r="B11219" s="3" t="s">
        <v>21527</v>
      </c>
      <c r="C11219" s="3" t="s">
        <v>12461</v>
      </c>
      <c r="D11219" s="2" t="s">
        <v>34707</v>
      </c>
      <c r="E11219" s="3" t="s">
        <v>20621</v>
      </c>
      <c r="F11219" s="67" t="s">
        <v>5506</v>
      </c>
      <c r="G11219" s="67" t="s">
        <v>31778</v>
      </c>
      <c r="I11219" s="3" t="s">
        <v>6298</v>
      </c>
      <c r="J11219" s="3" t="str">
        <f>IF($B11219="SINAPI",IF(ISNUMBER(MATCH(Banco!$C11219,Analitico!$A:$A,0)),INDEX(Analitico!E:E,MATCH(Banco!$C11219,Analitico!$A:$A,0))&amp;"%",""),"")</f>
        <v/>
      </c>
      <c r="K11219" s="3" t="str">
        <f>IF($B11219="SINAPI",IF(ISNUMBER(MATCH(Banco!$C11219,Analitico!$A:$A,0)),INDEX(Analitico!F:F,MATCH(Banco!$C11219,Analitico!$A:$A,0))&amp;"%",""),"")</f>
        <v/>
      </c>
    </row>
    <row r="11220" spans="1:11" x14ac:dyDescent="0.2">
      <c r="A11220" s="1" t="str">
        <f t="shared" si="176"/>
        <v>SINAPI 101740</v>
      </c>
      <c r="B11220" s="3" t="s">
        <v>21527</v>
      </c>
      <c r="C11220" s="3" t="s">
        <v>12462</v>
      </c>
      <c r="D11220" s="2" t="s">
        <v>19423</v>
      </c>
      <c r="E11220" s="3" t="s">
        <v>20621</v>
      </c>
      <c r="F11220" s="67" t="s">
        <v>28950</v>
      </c>
      <c r="G11220" s="67" t="s">
        <v>37456</v>
      </c>
      <c r="I11220" s="3" t="s">
        <v>6300</v>
      </c>
      <c r="J11220" s="3" t="str">
        <f>IF($B11220="SINAPI",IF(ISNUMBER(MATCH(Banco!$C11220,Analitico!$A:$A,0)),INDEX(Analitico!E:E,MATCH(Banco!$C11220,Analitico!$A:$A,0))&amp;"%",""),"")</f>
        <v/>
      </c>
      <c r="K11220" s="3" t="str">
        <f>IF($B11220="SINAPI",IF(ISNUMBER(MATCH(Banco!$C11220,Analitico!$A:$A,0)),INDEX(Analitico!F:F,MATCH(Banco!$C11220,Analitico!$A:$A,0))&amp;"%",""),"")</f>
        <v/>
      </c>
    </row>
    <row r="11221" spans="1:11" x14ac:dyDescent="0.2">
      <c r="A11221" s="1" t="str">
        <f t="shared" si="176"/>
        <v>SINAPI 101741</v>
      </c>
      <c r="B11221" s="3" t="s">
        <v>21527</v>
      </c>
      <c r="C11221" s="3" t="s">
        <v>12463</v>
      </c>
      <c r="D11221" s="2" t="s">
        <v>19424</v>
      </c>
      <c r="E11221" s="3" t="s">
        <v>20621</v>
      </c>
      <c r="F11221" s="67" t="s">
        <v>21275</v>
      </c>
      <c r="G11221" s="67" t="s">
        <v>21168</v>
      </c>
      <c r="I11221" s="3" t="s">
        <v>6298</v>
      </c>
      <c r="J11221" s="3" t="str">
        <f>IF($B11221="SINAPI",IF(ISNUMBER(MATCH(Banco!$C11221,Analitico!$A:$A,0)),INDEX(Analitico!E:E,MATCH(Banco!$C11221,Analitico!$A:$A,0))&amp;"%",""),"")</f>
        <v/>
      </c>
      <c r="K11221" s="3" t="str">
        <f>IF($B11221="SINAPI",IF(ISNUMBER(MATCH(Banco!$C11221,Analitico!$A:$A,0)),INDEX(Analitico!F:F,MATCH(Banco!$C11221,Analitico!$A:$A,0))&amp;"%",""),"")</f>
        <v/>
      </c>
    </row>
    <row r="11222" spans="1:11" ht="22.5" x14ac:dyDescent="0.2">
      <c r="A11222" s="1" t="str">
        <f t="shared" si="176"/>
        <v>SINAPI 94990</v>
      </c>
      <c r="B11222" s="3" t="s">
        <v>21527</v>
      </c>
      <c r="C11222" s="3" t="s">
        <v>12464</v>
      </c>
      <c r="D11222" s="2" t="s">
        <v>19425</v>
      </c>
      <c r="E11222" s="3" t="s">
        <v>20624</v>
      </c>
      <c r="F11222" s="67" t="s">
        <v>40232</v>
      </c>
      <c r="G11222" s="67" t="s">
        <v>37457</v>
      </c>
      <c r="I11222" s="3" t="s">
        <v>6298</v>
      </c>
      <c r="J11222" s="3" t="str">
        <f>IF($B11222="SINAPI",IF(ISNUMBER(MATCH(Banco!$C11222,Analitico!$A:$A,0)),INDEX(Analitico!E:E,MATCH(Banco!$C11222,Analitico!$A:$A,0))&amp;"%",""),"")</f>
        <v/>
      </c>
      <c r="K11222" s="3" t="str">
        <f>IF($B11222="SINAPI",IF(ISNUMBER(MATCH(Banco!$C11222,Analitico!$A:$A,0)),INDEX(Analitico!F:F,MATCH(Banco!$C11222,Analitico!$A:$A,0))&amp;"%",""),"")</f>
        <v/>
      </c>
    </row>
    <row r="11223" spans="1:11" ht="22.5" x14ac:dyDescent="0.2">
      <c r="A11223" s="1" t="str">
        <f t="shared" si="176"/>
        <v>SINAPI 94991</v>
      </c>
      <c r="B11223" s="3" t="s">
        <v>21527</v>
      </c>
      <c r="C11223" s="3" t="s">
        <v>12465</v>
      </c>
      <c r="D11223" s="2" t="s">
        <v>19426</v>
      </c>
      <c r="E11223" s="3" t="s">
        <v>20624</v>
      </c>
      <c r="F11223" s="67" t="s">
        <v>40233</v>
      </c>
      <c r="G11223" s="67" t="s">
        <v>35407</v>
      </c>
      <c r="I11223" s="3" t="s">
        <v>6298</v>
      </c>
      <c r="J11223" s="3" t="str">
        <f>IF($B11223="SINAPI",IF(ISNUMBER(MATCH(Banco!$C11223,Analitico!$A:$A,0)),INDEX(Analitico!E:E,MATCH(Banco!$C11223,Analitico!$A:$A,0))&amp;"%",""),"")</f>
        <v/>
      </c>
      <c r="K11223" s="3" t="str">
        <f>IF($B11223="SINAPI",IF(ISNUMBER(MATCH(Banco!$C11223,Analitico!$A:$A,0)),INDEX(Analitico!F:F,MATCH(Banco!$C11223,Analitico!$A:$A,0))&amp;"%",""),"")</f>
        <v/>
      </c>
    </row>
    <row r="11224" spans="1:11" ht="22.5" x14ac:dyDescent="0.2">
      <c r="A11224" s="1" t="str">
        <f t="shared" si="176"/>
        <v>SINAPI 94992</v>
      </c>
      <c r="B11224" s="3" t="s">
        <v>21527</v>
      </c>
      <c r="C11224" s="3" t="s">
        <v>12466</v>
      </c>
      <c r="D11224" s="2" t="s">
        <v>19427</v>
      </c>
      <c r="E11224" s="3" t="s">
        <v>20623</v>
      </c>
      <c r="F11224" s="67" t="s">
        <v>30123</v>
      </c>
      <c r="G11224" s="67" t="s">
        <v>35656</v>
      </c>
      <c r="I11224" s="3" t="s">
        <v>6298</v>
      </c>
      <c r="J11224" s="3" t="str">
        <f>IF($B11224="SINAPI",IF(ISNUMBER(MATCH(Banco!$C11224,Analitico!$A:$A,0)),INDEX(Analitico!E:E,MATCH(Banco!$C11224,Analitico!$A:$A,0))&amp;"%",""),"")</f>
        <v/>
      </c>
      <c r="K11224" s="3" t="str">
        <f>IF($B11224="SINAPI",IF(ISNUMBER(MATCH(Banco!$C11224,Analitico!$A:$A,0)),INDEX(Analitico!F:F,MATCH(Banco!$C11224,Analitico!$A:$A,0))&amp;"%",""),"")</f>
        <v/>
      </c>
    </row>
    <row r="11225" spans="1:11" ht="22.5" x14ac:dyDescent="0.2">
      <c r="A11225" s="1" t="str">
        <f t="shared" si="176"/>
        <v>SINAPI 94993</v>
      </c>
      <c r="B11225" s="3" t="s">
        <v>21527</v>
      </c>
      <c r="C11225" s="3" t="s">
        <v>12467</v>
      </c>
      <c r="D11225" s="2" t="s">
        <v>19428</v>
      </c>
      <c r="E11225" s="3" t="s">
        <v>20623</v>
      </c>
      <c r="F11225" s="67" t="s">
        <v>40234</v>
      </c>
      <c r="G11225" s="67" t="s">
        <v>30767</v>
      </c>
      <c r="I11225" s="3" t="s">
        <v>6298</v>
      </c>
      <c r="J11225" s="3" t="str">
        <f>IF($B11225="SINAPI",IF(ISNUMBER(MATCH(Banco!$C11225,Analitico!$A:$A,0)),INDEX(Analitico!E:E,MATCH(Banco!$C11225,Analitico!$A:$A,0))&amp;"%",""),"")</f>
        <v/>
      </c>
      <c r="K11225" s="3" t="str">
        <f>IF($B11225="SINAPI",IF(ISNUMBER(MATCH(Banco!$C11225,Analitico!$A:$A,0)),INDEX(Analitico!F:F,MATCH(Banco!$C11225,Analitico!$A:$A,0))&amp;"%",""),"")</f>
        <v/>
      </c>
    </row>
    <row r="11226" spans="1:11" ht="22.5" x14ac:dyDescent="0.2">
      <c r="A11226" s="1" t="str">
        <f t="shared" si="176"/>
        <v>SINAPI 94994</v>
      </c>
      <c r="B11226" s="3" t="s">
        <v>21527</v>
      </c>
      <c r="C11226" s="3" t="s">
        <v>12468</v>
      </c>
      <c r="D11226" s="2" t="s">
        <v>19429</v>
      </c>
      <c r="E11226" s="3" t="s">
        <v>20623</v>
      </c>
      <c r="F11226" s="67" t="s">
        <v>40235</v>
      </c>
      <c r="G11226" s="67" t="s">
        <v>37458</v>
      </c>
      <c r="I11226" s="3" t="s">
        <v>6298</v>
      </c>
      <c r="J11226" s="3" t="str">
        <f>IF($B11226="SINAPI",IF(ISNUMBER(MATCH(Banco!$C11226,Analitico!$A:$A,0)),INDEX(Analitico!E:E,MATCH(Banco!$C11226,Analitico!$A:$A,0))&amp;"%",""),"")</f>
        <v/>
      </c>
      <c r="K11226" s="3" t="str">
        <f>IF($B11226="SINAPI",IF(ISNUMBER(MATCH(Banco!$C11226,Analitico!$A:$A,0)),INDEX(Analitico!F:F,MATCH(Banco!$C11226,Analitico!$A:$A,0))&amp;"%",""),"")</f>
        <v/>
      </c>
    </row>
    <row r="11227" spans="1:11" ht="22.5" x14ac:dyDescent="0.2">
      <c r="A11227" s="1" t="str">
        <f t="shared" si="176"/>
        <v>SINAPI 94995</v>
      </c>
      <c r="B11227" s="3" t="s">
        <v>21527</v>
      </c>
      <c r="C11227" s="3" t="s">
        <v>12469</v>
      </c>
      <c r="D11227" s="2" t="s">
        <v>19430</v>
      </c>
      <c r="E11227" s="3" t="s">
        <v>20623</v>
      </c>
      <c r="F11227" s="67" t="s">
        <v>29661</v>
      </c>
      <c r="G11227" s="67" t="s">
        <v>32005</v>
      </c>
      <c r="I11227" s="3" t="s">
        <v>6298</v>
      </c>
      <c r="J11227" s="3" t="str">
        <f>IF($B11227="SINAPI",IF(ISNUMBER(MATCH(Banco!$C11227,Analitico!$A:$A,0)),INDEX(Analitico!E:E,MATCH(Banco!$C11227,Analitico!$A:$A,0))&amp;"%",""),"")</f>
        <v/>
      </c>
      <c r="K11227" s="3" t="str">
        <f>IF($B11227="SINAPI",IF(ISNUMBER(MATCH(Banco!$C11227,Analitico!$A:$A,0)),INDEX(Analitico!F:F,MATCH(Banco!$C11227,Analitico!$A:$A,0))&amp;"%",""),"")</f>
        <v/>
      </c>
    </row>
    <row r="11228" spans="1:11" x14ac:dyDescent="0.2">
      <c r="A11228" s="1" t="str">
        <f t="shared" si="176"/>
        <v>SINAPI 101747</v>
      </c>
      <c r="B11228" s="3" t="s">
        <v>21527</v>
      </c>
      <c r="C11228" s="3" t="s">
        <v>12470</v>
      </c>
      <c r="D11228" s="2" t="s">
        <v>19431</v>
      </c>
      <c r="E11228" s="3" t="s">
        <v>20623</v>
      </c>
      <c r="F11228" s="67" t="s">
        <v>40236</v>
      </c>
      <c r="G11228" s="67" t="s">
        <v>21081</v>
      </c>
      <c r="I11228" s="3" t="s">
        <v>6300</v>
      </c>
      <c r="J11228" s="3" t="str">
        <f>IF($B11228="SINAPI",IF(ISNUMBER(MATCH(Banco!$C11228,Analitico!$A:$A,0)),INDEX(Analitico!E:E,MATCH(Banco!$C11228,Analitico!$A:$A,0))&amp;"%",""),"")</f>
        <v/>
      </c>
      <c r="K11228" s="3" t="str">
        <f>IF($B11228="SINAPI",IF(ISNUMBER(MATCH(Banco!$C11228,Analitico!$A:$A,0)),INDEX(Analitico!F:F,MATCH(Banco!$C11228,Analitico!$A:$A,0))&amp;"%",""),"")</f>
        <v/>
      </c>
    </row>
    <row r="11229" spans="1:11" ht="22.5" x14ac:dyDescent="0.2">
      <c r="A11229" s="1" t="str">
        <f t="shared" si="176"/>
        <v>SINAPI 104626</v>
      </c>
      <c r="B11229" s="3" t="s">
        <v>21527</v>
      </c>
      <c r="C11229" s="3" t="s">
        <v>12471</v>
      </c>
      <c r="D11229" s="2" t="s">
        <v>19432</v>
      </c>
      <c r="E11229" s="3" t="s">
        <v>20624</v>
      </c>
      <c r="F11229" s="67" t="s">
        <v>40237</v>
      </c>
      <c r="G11229" s="67" t="s">
        <v>37459</v>
      </c>
      <c r="I11229" s="3" t="s">
        <v>6298</v>
      </c>
      <c r="J11229" s="3" t="str">
        <f>IF($B11229="SINAPI",IF(ISNUMBER(MATCH(Banco!$C11229,Analitico!$A:$A,0)),INDEX(Analitico!E:E,MATCH(Banco!$C11229,Analitico!$A:$A,0))&amp;"%",""),"")</f>
        <v/>
      </c>
      <c r="K11229" s="3" t="str">
        <f>IF($B11229="SINAPI",IF(ISNUMBER(MATCH(Banco!$C11229,Analitico!$A:$A,0)),INDEX(Analitico!F:F,MATCH(Banco!$C11229,Analitico!$A:$A,0))&amp;"%",""),"")</f>
        <v/>
      </c>
    </row>
    <row r="11230" spans="1:11" x14ac:dyDescent="0.2">
      <c r="A11230" s="1" t="str">
        <f t="shared" si="176"/>
        <v>SINAPI 104658</v>
      </c>
      <c r="B11230" s="3" t="s">
        <v>21527</v>
      </c>
      <c r="C11230" s="3" t="s">
        <v>12472</v>
      </c>
      <c r="D11230" s="2" t="s">
        <v>19433</v>
      </c>
      <c r="E11230" s="3" t="s">
        <v>20623</v>
      </c>
      <c r="F11230" s="67" t="s">
        <v>40238</v>
      </c>
      <c r="G11230" s="67" t="s">
        <v>31760</v>
      </c>
      <c r="I11230" s="3" t="s">
        <v>6298</v>
      </c>
      <c r="J11230" s="3" t="str">
        <f>IF($B11230="SINAPI",IF(ISNUMBER(MATCH(Banco!$C11230,Analitico!$A:$A,0)),INDEX(Analitico!E:E,MATCH(Banco!$C11230,Analitico!$A:$A,0))&amp;"%",""),"")</f>
        <v/>
      </c>
      <c r="K11230" s="3" t="str">
        <f>IF($B11230="SINAPI",IF(ISNUMBER(MATCH(Banco!$C11230,Analitico!$A:$A,0)),INDEX(Analitico!F:F,MATCH(Banco!$C11230,Analitico!$A:$A,0))&amp;"%",""),"")</f>
        <v/>
      </c>
    </row>
    <row r="11231" spans="1:11" ht="22.5" x14ac:dyDescent="0.2">
      <c r="A11231" s="1" t="str">
        <f t="shared" si="176"/>
        <v>SINAPI 87620</v>
      </c>
      <c r="B11231" s="3" t="s">
        <v>21527</v>
      </c>
      <c r="C11231" s="3" t="s">
        <v>12473</v>
      </c>
      <c r="D11231" s="2" t="s">
        <v>19434</v>
      </c>
      <c r="E11231" s="3" t="s">
        <v>20623</v>
      </c>
      <c r="F11231" s="67" t="s">
        <v>32011</v>
      </c>
      <c r="G11231" s="67" t="s">
        <v>37460</v>
      </c>
      <c r="I11231" s="3" t="s">
        <v>6298</v>
      </c>
      <c r="J11231" s="3" t="str">
        <f>IF($B11231="SINAPI",IF(ISNUMBER(MATCH(Banco!$C11231,Analitico!$A:$A,0)),INDEX(Analitico!E:E,MATCH(Banco!$C11231,Analitico!$A:$A,0))&amp;"%",""),"")</f>
        <v/>
      </c>
      <c r="K11231" s="3" t="str">
        <f>IF($B11231="SINAPI",IF(ISNUMBER(MATCH(Banco!$C11231,Analitico!$A:$A,0)),INDEX(Analitico!F:F,MATCH(Banco!$C11231,Analitico!$A:$A,0))&amp;"%",""),"")</f>
        <v/>
      </c>
    </row>
    <row r="11232" spans="1:11" ht="22.5" x14ac:dyDescent="0.2">
      <c r="A11232" s="1" t="str">
        <f t="shared" si="176"/>
        <v>SINAPI 87622</v>
      </c>
      <c r="B11232" s="3" t="s">
        <v>21527</v>
      </c>
      <c r="C11232" s="3" t="s">
        <v>12474</v>
      </c>
      <c r="D11232" s="2" t="s">
        <v>19435</v>
      </c>
      <c r="E11232" s="3" t="s">
        <v>20623</v>
      </c>
      <c r="F11232" s="67" t="s">
        <v>40239</v>
      </c>
      <c r="G11232" s="67" t="s">
        <v>30892</v>
      </c>
      <c r="I11232" s="3" t="s">
        <v>6298</v>
      </c>
      <c r="J11232" s="3" t="str">
        <f>IF($B11232="SINAPI",IF(ISNUMBER(MATCH(Banco!$C11232,Analitico!$A:$A,0)),INDEX(Analitico!E:E,MATCH(Banco!$C11232,Analitico!$A:$A,0))&amp;"%",""),"")</f>
        <v/>
      </c>
      <c r="K11232" s="3" t="str">
        <f>IF($B11232="SINAPI",IF(ISNUMBER(MATCH(Banco!$C11232,Analitico!$A:$A,0)),INDEX(Analitico!F:F,MATCH(Banco!$C11232,Analitico!$A:$A,0))&amp;"%",""),"")</f>
        <v/>
      </c>
    </row>
    <row r="11233" spans="1:11" ht="22.5" x14ac:dyDescent="0.2">
      <c r="A11233" s="1" t="str">
        <f t="shared" si="176"/>
        <v>SINAPI 87623</v>
      </c>
      <c r="B11233" s="3" t="s">
        <v>21527</v>
      </c>
      <c r="C11233" s="3" t="s">
        <v>12475</v>
      </c>
      <c r="D11233" s="2" t="s">
        <v>19436</v>
      </c>
      <c r="E11233" s="3" t="s">
        <v>20623</v>
      </c>
      <c r="F11233" s="67" t="s">
        <v>37339</v>
      </c>
      <c r="G11233" s="67" t="s">
        <v>21543</v>
      </c>
      <c r="I11233" s="3" t="s">
        <v>6298</v>
      </c>
      <c r="J11233" s="3" t="str">
        <f>IF($B11233="SINAPI",IF(ISNUMBER(MATCH(Banco!$C11233,Analitico!$A:$A,0)),INDEX(Analitico!E:E,MATCH(Banco!$C11233,Analitico!$A:$A,0))&amp;"%",""),"")</f>
        <v/>
      </c>
      <c r="K11233" s="3" t="str">
        <f>IF($B11233="SINAPI",IF(ISNUMBER(MATCH(Banco!$C11233,Analitico!$A:$A,0)),INDEX(Analitico!F:F,MATCH(Banco!$C11233,Analitico!$A:$A,0))&amp;"%",""),"")</f>
        <v/>
      </c>
    </row>
    <row r="11234" spans="1:11" ht="22.5" x14ac:dyDescent="0.2">
      <c r="A11234" s="1" t="str">
        <f t="shared" si="176"/>
        <v>SINAPI 87624</v>
      </c>
      <c r="B11234" s="3" t="s">
        <v>21527</v>
      </c>
      <c r="C11234" s="3" t="s">
        <v>12476</v>
      </c>
      <c r="D11234" s="2" t="s">
        <v>19437</v>
      </c>
      <c r="E11234" s="3" t="s">
        <v>20623</v>
      </c>
      <c r="F11234" s="67" t="s">
        <v>20842</v>
      </c>
      <c r="G11234" s="67" t="s">
        <v>29771</v>
      </c>
      <c r="I11234" s="3" t="s">
        <v>6298</v>
      </c>
      <c r="J11234" s="3" t="str">
        <f>IF($B11234="SINAPI",IF(ISNUMBER(MATCH(Banco!$C11234,Analitico!$A:$A,0)),INDEX(Analitico!E:E,MATCH(Banco!$C11234,Analitico!$A:$A,0))&amp;"%",""),"")</f>
        <v/>
      </c>
      <c r="K11234" s="3" t="str">
        <f>IF($B11234="SINAPI",IF(ISNUMBER(MATCH(Banco!$C11234,Analitico!$A:$A,0)),INDEX(Analitico!F:F,MATCH(Banco!$C11234,Analitico!$A:$A,0))&amp;"%",""),"")</f>
        <v/>
      </c>
    </row>
    <row r="11235" spans="1:11" ht="22.5" x14ac:dyDescent="0.2">
      <c r="A11235" s="1" t="str">
        <f t="shared" ref="A11235:A11298" si="177">CONCATENAR</f>
        <v>SINAPI 87630</v>
      </c>
      <c r="B11235" s="3" t="s">
        <v>21527</v>
      </c>
      <c r="C11235" s="3" t="s">
        <v>12477</v>
      </c>
      <c r="D11235" s="2" t="s">
        <v>19438</v>
      </c>
      <c r="E11235" s="3" t="s">
        <v>20623</v>
      </c>
      <c r="F11235" s="67" t="s">
        <v>32360</v>
      </c>
      <c r="G11235" s="67" t="s">
        <v>37461</v>
      </c>
      <c r="I11235" s="3" t="s">
        <v>6298</v>
      </c>
      <c r="J11235" s="3" t="str">
        <f>IF($B11235="SINAPI",IF(ISNUMBER(MATCH(Banco!$C11235,Analitico!$A:$A,0)),INDEX(Analitico!E:E,MATCH(Banco!$C11235,Analitico!$A:$A,0))&amp;"%",""),"")</f>
        <v/>
      </c>
      <c r="K11235" s="3" t="str">
        <f>IF($B11235="SINAPI",IF(ISNUMBER(MATCH(Banco!$C11235,Analitico!$A:$A,0)),INDEX(Analitico!F:F,MATCH(Banco!$C11235,Analitico!$A:$A,0))&amp;"%",""),"")</f>
        <v/>
      </c>
    </row>
    <row r="11236" spans="1:11" ht="22.5" x14ac:dyDescent="0.2">
      <c r="A11236" s="1" t="str">
        <f t="shared" si="177"/>
        <v>SINAPI 87632</v>
      </c>
      <c r="B11236" s="3" t="s">
        <v>21527</v>
      </c>
      <c r="C11236" s="3" t="s">
        <v>12478</v>
      </c>
      <c r="D11236" s="2" t="s">
        <v>19439</v>
      </c>
      <c r="E11236" s="3" t="s">
        <v>20623</v>
      </c>
      <c r="F11236" s="67" t="s">
        <v>40240</v>
      </c>
      <c r="G11236" s="67" t="s">
        <v>29443</v>
      </c>
      <c r="I11236" s="3" t="s">
        <v>6298</v>
      </c>
      <c r="J11236" s="3" t="str">
        <f>IF($B11236="SINAPI",IF(ISNUMBER(MATCH(Banco!$C11236,Analitico!$A:$A,0)),INDEX(Analitico!E:E,MATCH(Banco!$C11236,Analitico!$A:$A,0))&amp;"%",""),"")</f>
        <v/>
      </c>
      <c r="K11236" s="3" t="str">
        <f>IF($B11236="SINAPI",IF(ISNUMBER(MATCH(Banco!$C11236,Analitico!$A:$A,0)),INDEX(Analitico!F:F,MATCH(Banco!$C11236,Analitico!$A:$A,0))&amp;"%",""),"")</f>
        <v/>
      </c>
    </row>
    <row r="11237" spans="1:11" ht="22.5" x14ac:dyDescent="0.2">
      <c r="A11237" s="1" t="str">
        <f t="shared" si="177"/>
        <v>SINAPI 87633</v>
      </c>
      <c r="B11237" s="3" t="s">
        <v>21527</v>
      </c>
      <c r="C11237" s="3" t="s">
        <v>12479</v>
      </c>
      <c r="D11237" s="2" t="s">
        <v>19440</v>
      </c>
      <c r="E11237" s="3" t="s">
        <v>20623</v>
      </c>
      <c r="F11237" s="67" t="s">
        <v>40241</v>
      </c>
      <c r="G11237" s="67" t="s">
        <v>37462</v>
      </c>
      <c r="I11237" s="3" t="s">
        <v>6298</v>
      </c>
      <c r="J11237" s="3" t="str">
        <f>IF($B11237="SINAPI",IF(ISNUMBER(MATCH(Banco!$C11237,Analitico!$A:$A,0)),INDEX(Analitico!E:E,MATCH(Banco!$C11237,Analitico!$A:$A,0))&amp;"%",""),"")</f>
        <v/>
      </c>
      <c r="K11237" s="3" t="str">
        <f>IF($B11237="SINAPI",IF(ISNUMBER(MATCH(Banco!$C11237,Analitico!$A:$A,0)),INDEX(Analitico!F:F,MATCH(Banco!$C11237,Analitico!$A:$A,0))&amp;"%",""),"")</f>
        <v/>
      </c>
    </row>
    <row r="11238" spans="1:11" ht="22.5" x14ac:dyDescent="0.2">
      <c r="A11238" s="1" t="str">
        <f t="shared" si="177"/>
        <v>SINAPI 87634</v>
      </c>
      <c r="B11238" s="3" t="s">
        <v>21527</v>
      </c>
      <c r="C11238" s="3" t="s">
        <v>12480</v>
      </c>
      <c r="D11238" s="2" t="s">
        <v>19441</v>
      </c>
      <c r="E11238" s="3" t="s">
        <v>20623</v>
      </c>
      <c r="F11238" s="67" t="s">
        <v>37298</v>
      </c>
      <c r="G11238" s="67" t="s">
        <v>29772</v>
      </c>
      <c r="I11238" s="3" t="s">
        <v>6298</v>
      </c>
      <c r="J11238" s="3" t="str">
        <f>IF($B11238="SINAPI",IF(ISNUMBER(MATCH(Banco!$C11238,Analitico!$A:$A,0)),INDEX(Analitico!E:E,MATCH(Banco!$C11238,Analitico!$A:$A,0))&amp;"%",""),"")</f>
        <v/>
      </c>
      <c r="K11238" s="3" t="str">
        <f>IF($B11238="SINAPI",IF(ISNUMBER(MATCH(Banco!$C11238,Analitico!$A:$A,0)),INDEX(Analitico!F:F,MATCH(Banco!$C11238,Analitico!$A:$A,0))&amp;"%",""),"")</f>
        <v/>
      </c>
    </row>
    <row r="11239" spans="1:11" ht="22.5" x14ac:dyDescent="0.2">
      <c r="A11239" s="1" t="str">
        <f t="shared" si="177"/>
        <v>SINAPI 87640</v>
      </c>
      <c r="B11239" s="3" t="s">
        <v>21527</v>
      </c>
      <c r="C11239" s="3" t="s">
        <v>12481</v>
      </c>
      <c r="D11239" s="2" t="s">
        <v>19442</v>
      </c>
      <c r="E11239" s="3" t="s">
        <v>20623</v>
      </c>
      <c r="F11239" s="67" t="s">
        <v>35655</v>
      </c>
      <c r="G11239" s="67" t="s">
        <v>21725</v>
      </c>
      <c r="I11239" s="3" t="s">
        <v>6298</v>
      </c>
      <c r="J11239" s="3" t="str">
        <f>IF($B11239="SINAPI",IF(ISNUMBER(MATCH(Banco!$C11239,Analitico!$A:$A,0)),INDEX(Analitico!E:E,MATCH(Banco!$C11239,Analitico!$A:$A,0))&amp;"%",""),"")</f>
        <v/>
      </c>
      <c r="K11239" s="3" t="str">
        <f>IF($B11239="SINAPI",IF(ISNUMBER(MATCH(Banco!$C11239,Analitico!$A:$A,0)),INDEX(Analitico!F:F,MATCH(Banco!$C11239,Analitico!$A:$A,0))&amp;"%",""),"")</f>
        <v/>
      </c>
    </row>
    <row r="11240" spans="1:11" ht="22.5" x14ac:dyDescent="0.2">
      <c r="A11240" s="1" t="str">
        <f t="shared" si="177"/>
        <v>SINAPI 87642</v>
      </c>
      <c r="B11240" s="3" t="s">
        <v>21527</v>
      </c>
      <c r="C11240" s="3" t="s">
        <v>12482</v>
      </c>
      <c r="D11240" s="2" t="s">
        <v>19443</v>
      </c>
      <c r="E11240" s="3" t="s">
        <v>20623</v>
      </c>
      <c r="F11240" s="67" t="s">
        <v>39516</v>
      </c>
      <c r="G11240" s="67" t="s">
        <v>36191</v>
      </c>
      <c r="I11240" s="3" t="s">
        <v>6298</v>
      </c>
      <c r="J11240" s="3" t="str">
        <f>IF($B11240="SINAPI",IF(ISNUMBER(MATCH(Banco!$C11240,Analitico!$A:$A,0)),INDEX(Analitico!E:E,MATCH(Banco!$C11240,Analitico!$A:$A,0))&amp;"%",""),"")</f>
        <v/>
      </c>
      <c r="K11240" s="3" t="str">
        <f>IF($B11240="SINAPI",IF(ISNUMBER(MATCH(Banco!$C11240,Analitico!$A:$A,0)),INDEX(Analitico!F:F,MATCH(Banco!$C11240,Analitico!$A:$A,0))&amp;"%",""),"")</f>
        <v/>
      </c>
    </row>
    <row r="11241" spans="1:11" ht="22.5" x14ac:dyDescent="0.2">
      <c r="A11241" s="1" t="str">
        <f t="shared" si="177"/>
        <v>SINAPI 87643</v>
      </c>
      <c r="B11241" s="3" t="s">
        <v>21527</v>
      </c>
      <c r="C11241" s="3" t="s">
        <v>12483</v>
      </c>
      <c r="D11241" s="2" t="s">
        <v>19444</v>
      </c>
      <c r="E11241" s="3" t="s">
        <v>20623</v>
      </c>
      <c r="F11241" s="67" t="s">
        <v>40242</v>
      </c>
      <c r="G11241" s="67" t="s">
        <v>37463</v>
      </c>
      <c r="I11241" s="3" t="s">
        <v>6298</v>
      </c>
      <c r="J11241" s="3" t="str">
        <f>IF($B11241="SINAPI",IF(ISNUMBER(MATCH(Banco!$C11241,Analitico!$A:$A,0)),INDEX(Analitico!E:E,MATCH(Banco!$C11241,Analitico!$A:$A,0))&amp;"%",""),"")</f>
        <v/>
      </c>
      <c r="K11241" s="3" t="str">
        <f>IF($B11241="SINAPI",IF(ISNUMBER(MATCH(Banco!$C11241,Analitico!$A:$A,0)),INDEX(Analitico!F:F,MATCH(Banco!$C11241,Analitico!$A:$A,0))&amp;"%",""),"")</f>
        <v/>
      </c>
    </row>
    <row r="11242" spans="1:11" ht="22.5" x14ac:dyDescent="0.2">
      <c r="A11242" s="1" t="str">
        <f t="shared" si="177"/>
        <v>SINAPI 87644</v>
      </c>
      <c r="B11242" s="3" t="s">
        <v>21527</v>
      </c>
      <c r="C11242" s="3" t="s">
        <v>12484</v>
      </c>
      <c r="D11242" s="2" t="s">
        <v>19445</v>
      </c>
      <c r="E11242" s="3" t="s">
        <v>20623</v>
      </c>
      <c r="F11242" s="67" t="s">
        <v>40243</v>
      </c>
      <c r="G11242" s="67" t="s">
        <v>37464</v>
      </c>
      <c r="I11242" s="3" t="s">
        <v>6298</v>
      </c>
      <c r="J11242" s="3" t="str">
        <f>IF($B11242="SINAPI",IF(ISNUMBER(MATCH(Banco!$C11242,Analitico!$A:$A,0)),INDEX(Analitico!E:E,MATCH(Banco!$C11242,Analitico!$A:$A,0))&amp;"%",""),"")</f>
        <v/>
      </c>
      <c r="K11242" s="3" t="str">
        <f>IF($B11242="SINAPI",IF(ISNUMBER(MATCH(Banco!$C11242,Analitico!$A:$A,0)),INDEX(Analitico!F:F,MATCH(Banco!$C11242,Analitico!$A:$A,0))&amp;"%",""),"")</f>
        <v/>
      </c>
    </row>
    <row r="11243" spans="1:11" ht="22.5" x14ac:dyDescent="0.2">
      <c r="A11243" s="1" t="str">
        <f t="shared" si="177"/>
        <v>SINAPI 87680</v>
      </c>
      <c r="B11243" s="3" t="s">
        <v>21527</v>
      </c>
      <c r="C11243" s="3" t="s">
        <v>12485</v>
      </c>
      <c r="D11243" s="2" t="s">
        <v>19446</v>
      </c>
      <c r="E11243" s="3" t="s">
        <v>20623</v>
      </c>
      <c r="F11243" s="67" t="s">
        <v>38755</v>
      </c>
      <c r="G11243" s="67" t="s">
        <v>28921</v>
      </c>
      <c r="I11243" s="3" t="s">
        <v>6298</v>
      </c>
      <c r="J11243" s="3" t="str">
        <f>IF($B11243="SINAPI",IF(ISNUMBER(MATCH(Banco!$C11243,Analitico!$A:$A,0)),INDEX(Analitico!E:E,MATCH(Banco!$C11243,Analitico!$A:$A,0))&amp;"%",""),"")</f>
        <v/>
      </c>
      <c r="K11243" s="3" t="str">
        <f>IF($B11243="SINAPI",IF(ISNUMBER(MATCH(Banco!$C11243,Analitico!$A:$A,0)),INDEX(Analitico!F:F,MATCH(Banco!$C11243,Analitico!$A:$A,0))&amp;"%",""),"")</f>
        <v/>
      </c>
    </row>
    <row r="11244" spans="1:11" ht="22.5" x14ac:dyDescent="0.2">
      <c r="A11244" s="1" t="str">
        <f t="shared" si="177"/>
        <v>SINAPI 87682</v>
      </c>
      <c r="B11244" s="3" t="s">
        <v>21527</v>
      </c>
      <c r="C11244" s="3" t="s">
        <v>12486</v>
      </c>
      <c r="D11244" s="2" t="s">
        <v>19447</v>
      </c>
      <c r="E11244" s="3" t="s">
        <v>20623</v>
      </c>
      <c r="F11244" s="67" t="s">
        <v>21639</v>
      </c>
      <c r="G11244" s="67" t="s">
        <v>36516</v>
      </c>
      <c r="I11244" s="3" t="s">
        <v>6298</v>
      </c>
      <c r="J11244" s="3" t="str">
        <f>IF($B11244="SINAPI",IF(ISNUMBER(MATCH(Banco!$C11244,Analitico!$A:$A,0)),INDEX(Analitico!E:E,MATCH(Banco!$C11244,Analitico!$A:$A,0))&amp;"%",""),"")</f>
        <v/>
      </c>
      <c r="K11244" s="3" t="str">
        <f>IF($B11244="SINAPI",IF(ISNUMBER(MATCH(Banco!$C11244,Analitico!$A:$A,0)),INDEX(Analitico!F:F,MATCH(Banco!$C11244,Analitico!$A:$A,0))&amp;"%",""),"")</f>
        <v/>
      </c>
    </row>
    <row r="11245" spans="1:11" ht="22.5" x14ac:dyDescent="0.2">
      <c r="A11245" s="1" t="str">
        <f t="shared" si="177"/>
        <v>SINAPI 87683</v>
      </c>
      <c r="B11245" s="3" t="s">
        <v>21527</v>
      </c>
      <c r="C11245" s="3" t="s">
        <v>12487</v>
      </c>
      <c r="D11245" s="2" t="s">
        <v>19448</v>
      </c>
      <c r="E11245" s="3" t="s">
        <v>20623</v>
      </c>
      <c r="F11245" s="67" t="s">
        <v>29940</v>
      </c>
      <c r="G11245" s="67" t="s">
        <v>37465</v>
      </c>
      <c r="I11245" s="3" t="s">
        <v>6298</v>
      </c>
      <c r="J11245" s="3" t="str">
        <f>IF($B11245="SINAPI",IF(ISNUMBER(MATCH(Banco!$C11245,Analitico!$A:$A,0)),INDEX(Analitico!E:E,MATCH(Banco!$C11245,Analitico!$A:$A,0))&amp;"%",""),"")</f>
        <v/>
      </c>
      <c r="K11245" s="3" t="str">
        <f>IF($B11245="SINAPI",IF(ISNUMBER(MATCH(Banco!$C11245,Analitico!$A:$A,0)),INDEX(Analitico!F:F,MATCH(Banco!$C11245,Analitico!$A:$A,0))&amp;"%",""),"")</f>
        <v/>
      </c>
    </row>
    <row r="11246" spans="1:11" ht="22.5" x14ac:dyDescent="0.2">
      <c r="A11246" s="1" t="str">
        <f t="shared" si="177"/>
        <v>SINAPI 87684</v>
      </c>
      <c r="B11246" s="3" t="s">
        <v>21527</v>
      </c>
      <c r="C11246" s="3" t="s">
        <v>12488</v>
      </c>
      <c r="D11246" s="2" t="s">
        <v>19449</v>
      </c>
      <c r="E11246" s="3" t="s">
        <v>20623</v>
      </c>
      <c r="F11246" s="67" t="s">
        <v>4933</v>
      </c>
      <c r="G11246" s="67" t="s">
        <v>29759</v>
      </c>
      <c r="I11246" s="3" t="s">
        <v>6298</v>
      </c>
      <c r="J11246" s="3" t="str">
        <f>IF($B11246="SINAPI",IF(ISNUMBER(MATCH(Banco!$C11246,Analitico!$A:$A,0)),INDEX(Analitico!E:E,MATCH(Banco!$C11246,Analitico!$A:$A,0))&amp;"%",""),"")</f>
        <v/>
      </c>
      <c r="K11246" s="3" t="str">
        <f>IF($B11246="SINAPI",IF(ISNUMBER(MATCH(Banco!$C11246,Analitico!$A:$A,0)),INDEX(Analitico!F:F,MATCH(Banco!$C11246,Analitico!$A:$A,0))&amp;"%",""),"")</f>
        <v/>
      </c>
    </row>
    <row r="11247" spans="1:11" ht="22.5" x14ac:dyDescent="0.2">
      <c r="A11247" s="1" t="str">
        <f t="shared" si="177"/>
        <v>SINAPI 87690</v>
      </c>
      <c r="B11247" s="3" t="s">
        <v>21527</v>
      </c>
      <c r="C11247" s="3" t="s">
        <v>12489</v>
      </c>
      <c r="D11247" s="2" t="s">
        <v>19450</v>
      </c>
      <c r="E11247" s="3" t="s">
        <v>20623</v>
      </c>
      <c r="F11247" s="67" t="s">
        <v>20897</v>
      </c>
      <c r="G11247" s="67" t="s">
        <v>35654</v>
      </c>
      <c r="I11247" s="3" t="s">
        <v>6298</v>
      </c>
      <c r="J11247" s="3" t="str">
        <f>IF($B11247="SINAPI",IF(ISNUMBER(MATCH(Banco!$C11247,Analitico!$A:$A,0)),INDEX(Analitico!E:E,MATCH(Banco!$C11247,Analitico!$A:$A,0))&amp;"%",""),"")</f>
        <v/>
      </c>
      <c r="K11247" s="3" t="str">
        <f>IF($B11247="SINAPI",IF(ISNUMBER(MATCH(Banco!$C11247,Analitico!$A:$A,0)),INDEX(Analitico!F:F,MATCH(Banco!$C11247,Analitico!$A:$A,0))&amp;"%",""),"")</f>
        <v/>
      </c>
    </row>
    <row r="11248" spans="1:11" ht="22.5" x14ac:dyDescent="0.2">
      <c r="A11248" s="1" t="str">
        <f t="shared" si="177"/>
        <v>SINAPI 87692</v>
      </c>
      <c r="B11248" s="3" t="s">
        <v>21527</v>
      </c>
      <c r="C11248" s="3" t="s">
        <v>12490</v>
      </c>
      <c r="D11248" s="2" t="s">
        <v>19451</v>
      </c>
      <c r="E11248" s="3" t="s">
        <v>20623</v>
      </c>
      <c r="F11248" s="67" t="s">
        <v>31776</v>
      </c>
      <c r="G11248" s="67" t="s">
        <v>37466</v>
      </c>
      <c r="I11248" s="3" t="s">
        <v>6298</v>
      </c>
      <c r="J11248" s="3" t="str">
        <f>IF($B11248="SINAPI",IF(ISNUMBER(MATCH(Banco!$C11248,Analitico!$A:$A,0)),INDEX(Analitico!E:E,MATCH(Banco!$C11248,Analitico!$A:$A,0))&amp;"%",""),"")</f>
        <v/>
      </c>
      <c r="K11248" s="3" t="str">
        <f>IF($B11248="SINAPI",IF(ISNUMBER(MATCH(Banco!$C11248,Analitico!$A:$A,0)),INDEX(Analitico!F:F,MATCH(Banco!$C11248,Analitico!$A:$A,0))&amp;"%",""),"")</f>
        <v/>
      </c>
    </row>
    <row r="11249" spans="1:11" ht="22.5" x14ac:dyDescent="0.2">
      <c r="A11249" s="1" t="str">
        <f t="shared" si="177"/>
        <v>SINAPI 87693</v>
      </c>
      <c r="B11249" s="3" t="s">
        <v>21527</v>
      </c>
      <c r="C11249" s="3" t="s">
        <v>12491</v>
      </c>
      <c r="D11249" s="2" t="s">
        <v>19452</v>
      </c>
      <c r="E11249" s="3" t="s">
        <v>20623</v>
      </c>
      <c r="F11249" s="67" t="s">
        <v>40244</v>
      </c>
      <c r="G11249" s="67" t="s">
        <v>37467</v>
      </c>
      <c r="I11249" s="3" t="s">
        <v>6298</v>
      </c>
      <c r="J11249" s="3" t="str">
        <f>IF($B11249="SINAPI",IF(ISNUMBER(MATCH(Banco!$C11249,Analitico!$A:$A,0)),INDEX(Analitico!E:E,MATCH(Banco!$C11249,Analitico!$A:$A,0))&amp;"%",""),"")</f>
        <v/>
      </c>
      <c r="K11249" s="3" t="str">
        <f>IF($B11249="SINAPI",IF(ISNUMBER(MATCH(Banco!$C11249,Analitico!$A:$A,0)),INDEX(Analitico!F:F,MATCH(Banco!$C11249,Analitico!$A:$A,0))&amp;"%",""),"")</f>
        <v/>
      </c>
    </row>
    <row r="11250" spans="1:11" ht="22.5" x14ac:dyDescent="0.2">
      <c r="A11250" s="1" t="str">
        <f t="shared" si="177"/>
        <v>SINAPI 87694</v>
      </c>
      <c r="B11250" s="3" t="s">
        <v>21527</v>
      </c>
      <c r="C11250" s="3" t="s">
        <v>12492</v>
      </c>
      <c r="D11250" s="2" t="s">
        <v>19453</v>
      </c>
      <c r="E11250" s="3" t="s">
        <v>20623</v>
      </c>
      <c r="F11250" s="67" t="s">
        <v>30148</v>
      </c>
      <c r="G11250" s="67" t="s">
        <v>21748</v>
      </c>
      <c r="I11250" s="3" t="s">
        <v>6298</v>
      </c>
      <c r="J11250" s="3" t="str">
        <f>IF($B11250="SINAPI",IF(ISNUMBER(MATCH(Banco!$C11250,Analitico!$A:$A,0)),INDEX(Analitico!E:E,MATCH(Banco!$C11250,Analitico!$A:$A,0))&amp;"%",""),"")</f>
        <v/>
      </c>
      <c r="K11250" s="3" t="str">
        <f>IF($B11250="SINAPI",IF(ISNUMBER(MATCH(Banco!$C11250,Analitico!$A:$A,0)),INDEX(Analitico!F:F,MATCH(Banco!$C11250,Analitico!$A:$A,0))&amp;"%",""),"")</f>
        <v/>
      </c>
    </row>
    <row r="11251" spans="1:11" ht="22.5" x14ac:dyDescent="0.2">
      <c r="A11251" s="1" t="str">
        <f t="shared" si="177"/>
        <v>SINAPI 87700</v>
      </c>
      <c r="B11251" s="3" t="s">
        <v>21527</v>
      </c>
      <c r="C11251" s="3" t="s">
        <v>12493</v>
      </c>
      <c r="D11251" s="2" t="s">
        <v>19454</v>
      </c>
      <c r="E11251" s="3" t="s">
        <v>20623</v>
      </c>
      <c r="F11251" s="67" t="s">
        <v>35389</v>
      </c>
      <c r="G11251" s="67" t="s">
        <v>31633</v>
      </c>
      <c r="I11251" s="3" t="s">
        <v>6298</v>
      </c>
      <c r="J11251" s="3" t="str">
        <f>IF($B11251="SINAPI",IF(ISNUMBER(MATCH(Banco!$C11251,Analitico!$A:$A,0)),INDEX(Analitico!E:E,MATCH(Banco!$C11251,Analitico!$A:$A,0))&amp;"%",""),"")</f>
        <v/>
      </c>
      <c r="K11251" s="3" t="str">
        <f>IF($B11251="SINAPI",IF(ISNUMBER(MATCH(Banco!$C11251,Analitico!$A:$A,0)),INDEX(Analitico!F:F,MATCH(Banco!$C11251,Analitico!$A:$A,0))&amp;"%",""),"")</f>
        <v/>
      </c>
    </row>
    <row r="11252" spans="1:11" ht="22.5" x14ac:dyDescent="0.2">
      <c r="A11252" s="1" t="str">
        <f t="shared" si="177"/>
        <v>SINAPI 87702</v>
      </c>
      <c r="B11252" s="3" t="s">
        <v>21527</v>
      </c>
      <c r="C11252" s="3" t="s">
        <v>12494</v>
      </c>
      <c r="D11252" s="2" t="s">
        <v>19455</v>
      </c>
      <c r="E11252" s="3" t="s">
        <v>20623</v>
      </c>
      <c r="F11252" s="67" t="s">
        <v>31855</v>
      </c>
      <c r="G11252" s="67" t="s">
        <v>37468</v>
      </c>
      <c r="I11252" s="3" t="s">
        <v>6298</v>
      </c>
      <c r="J11252" s="3" t="str">
        <f>IF($B11252="SINAPI",IF(ISNUMBER(MATCH(Banco!$C11252,Analitico!$A:$A,0)),INDEX(Analitico!E:E,MATCH(Banco!$C11252,Analitico!$A:$A,0))&amp;"%",""),"")</f>
        <v/>
      </c>
      <c r="K11252" s="3" t="str">
        <f>IF($B11252="SINAPI",IF(ISNUMBER(MATCH(Banco!$C11252,Analitico!$A:$A,0)),INDEX(Analitico!F:F,MATCH(Banco!$C11252,Analitico!$A:$A,0))&amp;"%",""),"")</f>
        <v/>
      </c>
    </row>
    <row r="11253" spans="1:11" ht="22.5" x14ac:dyDescent="0.2">
      <c r="A11253" s="1" t="str">
        <f t="shared" si="177"/>
        <v>SINAPI 87703</v>
      </c>
      <c r="B11253" s="3" t="s">
        <v>21527</v>
      </c>
      <c r="C11253" s="3" t="s">
        <v>12495</v>
      </c>
      <c r="D11253" s="2" t="s">
        <v>19456</v>
      </c>
      <c r="E11253" s="3" t="s">
        <v>20623</v>
      </c>
      <c r="F11253" s="67" t="s">
        <v>40245</v>
      </c>
      <c r="G11253" s="67" t="s">
        <v>29774</v>
      </c>
      <c r="I11253" s="3" t="s">
        <v>6298</v>
      </c>
      <c r="J11253" s="3" t="str">
        <f>IF($B11253="SINAPI",IF(ISNUMBER(MATCH(Banco!$C11253,Analitico!$A:$A,0)),INDEX(Analitico!E:E,MATCH(Banco!$C11253,Analitico!$A:$A,0))&amp;"%",""),"")</f>
        <v/>
      </c>
      <c r="K11253" s="3" t="str">
        <f>IF($B11253="SINAPI",IF(ISNUMBER(MATCH(Banco!$C11253,Analitico!$A:$A,0)),INDEX(Analitico!F:F,MATCH(Banco!$C11253,Analitico!$A:$A,0))&amp;"%",""),"")</f>
        <v/>
      </c>
    </row>
    <row r="11254" spans="1:11" ht="22.5" x14ac:dyDescent="0.2">
      <c r="A11254" s="1" t="str">
        <f t="shared" si="177"/>
        <v>SINAPI 87704</v>
      </c>
      <c r="B11254" s="3" t="s">
        <v>21527</v>
      </c>
      <c r="C11254" s="3" t="s">
        <v>12496</v>
      </c>
      <c r="D11254" s="2" t="s">
        <v>19457</v>
      </c>
      <c r="E11254" s="3" t="s">
        <v>20623</v>
      </c>
      <c r="F11254" s="67" t="s">
        <v>30149</v>
      </c>
      <c r="G11254" s="67" t="s">
        <v>5141</v>
      </c>
      <c r="I11254" s="3" t="s">
        <v>6298</v>
      </c>
      <c r="J11254" s="3" t="str">
        <f>IF($B11254="SINAPI",IF(ISNUMBER(MATCH(Banco!$C11254,Analitico!$A:$A,0)),INDEX(Analitico!E:E,MATCH(Banco!$C11254,Analitico!$A:$A,0))&amp;"%",""),"")</f>
        <v/>
      </c>
      <c r="K11254" s="3" t="str">
        <f>IF($B11254="SINAPI",IF(ISNUMBER(MATCH(Banco!$C11254,Analitico!$A:$A,0)),INDEX(Analitico!F:F,MATCH(Banco!$C11254,Analitico!$A:$A,0))&amp;"%",""),"")</f>
        <v/>
      </c>
    </row>
    <row r="11255" spans="1:11" ht="22.5" x14ac:dyDescent="0.2">
      <c r="A11255" s="1" t="str">
        <f t="shared" si="177"/>
        <v>SINAPI 87735</v>
      </c>
      <c r="B11255" s="3" t="s">
        <v>21527</v>
      </c>
      <c r="C11255" s="3" t="s">
        <v>12497</v>
      </c>
      <c r="D11255" s="2" t="s">
        <v>19458</v>
      </c>
      <c r="E11255" s="3" t="s">
        <v>20623</v>
      </c>
      <c r="F11255" s="67" t="s">
        <v>31868</v>
      </c>
      <c r="G11255" s="67" t="s">
        <v>29524</v>
      </c>
      <c r="I11255" s="3" t="s">
        <v>6298</v>
      </c>
      <c r="J11255" s="3" t="str">
        <f>IF($B11255="SINAPI",IF(ISNUMBER(MATCH(Banco!$C11255,Analitico!$A:$A,0)),INDEX(Analitico!E:E,MATCH(Banco!$C11255,Analitico!$A:$A,0))&amp;"%",""),"")</f>
        <v/>
      </c>
      <c r="K11255" s="3" t="str">
        <f>IF($B11255="SINAPI",IF(ISNUMBER(MATCH(Banco!$C11255,Analitico!$A:$A,0)),INDEX(Analitico!F:F,MATCH(Banco!$C11255,Analitico!$A:$A,0))&amp;"%",""),"")</f>
        <v/>
      </c>
    </row>
    <row r="11256" spans="1:11" ht="22.5" x14ac:dyDescent="0.2">
      <c r="A11256" s="1" t="str">
        <f t="shared" si="177"/>
        <v>SINAPI 87737</v>
      </c>
      <c r="B11256" s="3" t="s">
        <v>21527</v>
      </c>
      <c r="C11256" s="3" t="s">
        <v>12498</v>
      </c>
      <c r="D11256" s="2" t="s">
        <v>19459</v>
      </c>
      <c r="E11256" s="3" t="s">
        <v>20623</v>
      </c>
      <c r="F11256" s="67" t="s">
        <v>5470</v>
      </c>
      <c r="G11256" s="67" t="s">
        <v>33891</v>
      </c>
      <c r="I11256" s="3" t="s">
        <v>6298</v>
      </c>
      <c r="J11256" s="3" t="str">
        <f>IF($B11256="SINAPI",IF(ISNUMBER(MATCH(Banco!$C11256,Analitico!$A:$A,0)),INDEX(Analitico!E:E,MATCH(Banco!$C11256,Analitico!$A:$A,0))&amp;"%",""),"")</f>
        <v/>
      </c>
      <c r="K11256" s="3" t="str">
        <f>IF($B11256="SINAPI",IF(ISNUMBER(MATCH(Banco!$C11256,Analitico!$A:$A,0)),INDEX(Analitico!F:F,MATCH(Banco!$C11256,Analitico!$A:$A,0))&amp;"%",""),"")</f>
        <v/>
      </c>
    </row>
    <row r="11257" spans="1:11" ht="22.5" x14ac:dyDescent="0.2">
      <c r="A11257" s="1" t="str">
        <f t="shared" si="177"/>
        <v>SINAPI 87738</v>
      </c>
      <c r="B11257" s="3" t="s">
        <v>21527</v>
      </c>
      <c r="C11257" s="3" t="s">
        <v>12499</v>
      </c>
      <c r="D11257" s="2" t="s">
        <v>19460</v>
      </c>
      <c r="E11257" s="3" t="s">
        <v>20623</v>
      </c>
      <c r="F11257" s="67" t="s">
        <v>40246</v>
      </c>
      <c r="G11257" s="67" t="s">
        <v>28816</v>
      </c>
      <c r="I11257" s="3" t="s">
        <v>6298</v>
      </c>
      <c r="J11257" s="3" t="str">
        <f>IF($B11257="SINAPI",IF(ISNUMBER(MATCH(Banco!$C11257,Analitico!$A:$A,0)),INDEX(Analitico!E:E,MATCH(Banco!$C11257,Analitico!$A:$A,0))&amp;"%",""),"")</f>
        <v/>
      </c>
      <c r="K11257" s="3" t="str">
        <f>IF($B11257="SINAPI",IF(ISNUMBER(MATCH(Banco!$C11257,Analitico!$A:$A,0)),INDEX(Analitico!F:F,MATCH(Banco!$C11257,Analitico!$A:$A,0))&amp;"%",""),"")</f>
        <v/>
      </c>
    </row>
    <row r="11258" spans="1:11" ht="22.5" x14ac:dyDescent="0.2">
      <c r="A11258" s="1" t="str">
        <f t="shared" si="177"/>
        <v>SINAPI 87739</v>
      </c>
      <c r="B11258" s="3" t="s">
        <v>21527</v>
      </c>
      <c r="C11258" s="3" t="s">
        <v>12500</v>
      </c>
      <c r="D11258" s="2" t="s">
        <v>19461</v>
      </c>
      <c r="E11258" s="3" t="s">
        <v>20623</v>
      </c>
      <c r="F11258" s="67" t="s">
        <v>40247</v>
      </c>
      <c r="G11258" s="67" t="s">
        <v>29773</v>
      </c>
      <c r="I11258" s="3" t="s">
        <v>6298</v>
      </c>
      <c r="J11258" s="3" t="str">
        <f>IF($B11258="SINAPI",IF(ISNUMBER(MATCH(Banco!$C11258,Analitico!$A:$A,0)),INDEX(Analitico!E:E,MATCH(Banco!$C11258,Analitico!$A:$A,0))&amp;"%",""),"")</f>
        <v/>
      </c>
      <c r="K11258" s="3" t="str">
        <f>IF($B11258="SINAPI",IF(ISNUMBER(MATCH(Banco!$C11258,Analitico!$A:$A,0)),INDEX(Analitico!F:F,MATCH(Banco!$C11258,Analitico!$A:$A,0))&amp;"%",""),"")</f>
        <v/>
      </c>
    </row>
    <row r="11259" spans="1:11" ht="22.5" x14ac:dyDescent="0.2">
      <c r="A11259" s="1" t="str">
        <f t="shared" si="177"/>
        <v>SINAPI 87745</v>
      </c>
      <c r="B11259" s="3" t="s">
        <v>21527</v>
      </c>
      <c r="C11259" s="3" t="s">
        <v>12501</v>
      </c>
      <c r="D11259" s="2" t="s">
        <v>19462</v>
      </c>
      <c r="E11259" s="3" t="s">
        <v>20623</v>
      </c>
      <c r="F11259" s="67" t="s">
        <v>32193</v>
      </c>
      <c r="G11259" s="67" t="s">
        <v>34193</v>
      </c>
      <c r="I11259" s="3" t="s">
        <v>6298</v>
      </c>
      <c r="J11259" s="3" t="str">
        <f>IF($B11259="SINAPI",IF(ISNUMBER(MATCH(Banco!$C11259,Analitico!$A:$A,0)),INDEX(Analitico!E:E,MATCH(Banco!$C11259,Analitico!$A:$A,0))&amp;"%",""),"")</f>
        <v/>
      </c>
      <c r="K11259" s="3" t="str">
        <f>IF($B11259="SINAPI",IF(ISNUMBER(MATCH(Banco!$C11259,Analitico!$A:$A,0)),INDEX(Analitico!F:F,MATCH(Banco!$C11259,Analitico!$A:$A,0))&amp;"%",""),"")</f>
        <v/>
      </c>
    </row>
    <row r="11260" spans="1:11" ht="22.5" x14ac:dyDescent="0.2">
      <c r="A11260" s="1" t="str">
        <f t="shared" si="177"/>
        <v>SINAPI 87747</v>
      </c>
      <c r="B11260" s="3" t="s">
        <v>21527</v>
      </c>
      <c r="C11260" s="3" t="s">
        <v>12502</v>
      </c>
      <c r="D11260" s="2" t="s">
        <v>19463</v>
      </c>
      <c r="E11260" s="3" t="s">
        <v>20623</v>
      </c>
      <c r="F11260" s="67" t="s">
        <v>20963</v>
      </c>
      <c r="G11260" s="67" t="s">
        <v>31766</v>
      </c>
      <c r="I11260" s="3" t="s">
        <v>6298</v>
      </c>
      <c r="J11260" s="3" t="str">
        <f>IF($B11260="SINAPI",IF(ISNUMBER(MATCH(Banco!$C11260,Analitico!$A:$A,0)),INDEX(Analitico!E:E,MATCH(Banco!$C11260,Analitico!$A:$A,0))&amp;"%",""),"")</f>
        <v/>
      </c>
      <c r="K11260" s="3" t="str">
        <f>IF($B11260="SINAPI",IF(ISNUMBER(MATCH(Banco!$C11260,Analitico!$A:$A,0)),INDEX(Analitico!F:F,MATCH(Banco!$C11260,Analitico!$A:$A,0))&amp;"%",""),"")</f>
        <v/>
      </c>
    </row>
    <row r="11261" spans="1:11" ht="22.5" x14ac:dyDescent="0.2">
      <c r="A11261" s="1" t="str">
        <f t="shared" si="177"/>
        <v>SINAPI 87748</v>
      </c>
      <c r="B11261" s="3" t="s">
        <v>21527</v>
      </c>
      <c r="C11261" s="3" t="s">
        <v>12503</v>
      </c>
      <c r="D11261" s="2" t="s">
        <v>19464</v>
      </c>
      <c r="E11261" s="3" t="s">
        <v>20623</v>
      </c>
      <c r="F11261" s="67" t="s">
        <v>34424</v>
      </c>
      <c r="G11261" s="67" t="s">
        <v>37469</v>
      </c>
      <c r="I11261" s="3" t="s">
        <v>6298</v>
      </c>
      <c r="J11261" s="3" t="str">
        <f>IF($B11261="SINAPI",IF(ISNUMBER(MATCH(Banco!$C11261,Analitico!$A:$A,0)),INDEX(Analitico!E:E,MATCH(Banco!$C11261,Analitico!$A:$A,0))&amp;"%",""),"")</f>
        <v/>
      </c>
      <c r="K11261" s="3" t="str">
        <f>IF($B11261="SINAPI",IF(ISNUMBER(MATCH(Banco!$C11261,Analitico!$A:$A,0)),INDEX(Analitico!F:F,MATCH(Banco!$C11261,Analitico!$A:$A,0))&amp;"%",""),"")</f>
        <v/>
      </c>
    </row>
    <row r="11262" spans="1:11" ht="22.5" x14ac:dyDescent="0.2">
      <c r="A11262" s="1" t="str">
        <f t="shared" si="177"/>
        <v>SINAPI 87749</v>
      </c>
      <c r="B11262" s="3" t="s">
        <v>21527</v>
      </c>
      <c r="C11262" s="3" t="s">
        <v>12504</v>
      </c>
      <c r="D11262" s="2" t="s">
        <v>19465</v>
      </c>
      <c r="E11262" s="3" t="s">
        <v>20623</v>
      </c>
      <c r="F11262" s="67" t="s">
        <v>40248</v>
      </c>
      <c r="G11262" s="67" t="s">
        <v>37470</v>
      </c>
      <c r="I11262" s="3" t="s">
        <v>6298</v>
      </c>
      <c r="J11262" s="3" t="str">
        <f>IF($B11262="SINAPI",IF(ISNUMBER(MATCH(Banco!$C11262,Analitico!$A:$A,0)),INDEX(Analitico!E:E,MATCH(Banco!$C11262,Analitico!$A:$A,0))&amp;"%",""),"")</f>
        <v/>
      </c>
      <c r="K11262" s="3" t="str">
        <f>IF($B11262="SINAPI",IF(ISNUMBER(MATCH(Banco!$C11262,Analitico!$A:$A,0)),INDEX(Analitico!F:F,MATCH(Banco!$C11262,Analitico!$A:$A,0))&amp;"%",""),"")</f>
        <v/>
      </c>
    </row>
    <row r="11263" spans="1:11" ht="22.5" x14ac:dyDescent="0.2">
      <c r="A11263" s="1" t="str">
        <f t="shared" si="177"/>
        <v>SINAPI 87755</v>
      </c>
      <c r="B11263" s="3" t="s">
        <v>21527</v>
      </c>
      <c r="C11263" s="3" t="s">
        <v>12505</v>
      </c>
      <c r="D11263" s="2" t="s">
        <v>19466</v>
      </c>
      <c r="E11263" s="3" t="s">
        <v>20623</v>
      </c>
      <c r="F11263" s="67" t="s">
        <v>6009</v>
      </c>
      <c r="G11263" s="67" t="s">
        <v>29952</v>
      </c>
      <c r="I11263" s="3" t="s">
        <v>6298</v>
      </c>
      <c r="J11263" s="3" t="str">
        <f>IF($B11263="SINAPI",IF(ISNUMBER(MATCH(Banco!$C11263,Analitico!$A:$A,0)),INDEX(Analitico!E:E,MATCH(Banco!$C11263,Analitico!$A:$A,0))&amp;"%",""),"")</f>
        <v/>
      </c>
      <c r="K11263" s="3" t="str">
        <f>IF($B11263="SINAPI",IF(ISNUMBER(MATCH(Banco!$C11263,Analitico!$A:$A,0)),INDEX(Analitico!F:F,MATCH(Banco!$C11263,Analitico!$A:$A,0))&amp;"%",""),"")</f>
        <v/>
      </c>
    </row>
    <row r="11264" spans="1:11" ht="22.5" x14ac:dyDescent="0.2">
      <c r="A11264" s="1" t="str">
        <f t="shared" si="177"/>
        <v>SINAPI 87757</v>
      </c>
      <c r="B11264" s="3" t="s">
        <v>21527</v>
      </c>
      <c r="C11264" s="3" t="s">
        <v>12506</v>
      </c>
      <c r="D11264" s="2" t="s">
        <v>19467</v>
      </c>
      <c r="E11264" s="3" t="s">
        <v>20623</v>
      </c>
      <c r="F11264" s="67" t="s">
        <v>36907</v>
      </c>
      <c r="G11264" s="67" t="s">
        <v>31739</v>
      </c>
      <c r="I11264" s="3" t="s">
        <v>6298</v>
      </c>
      <c r="J11264" s="3" t="str">
        <f>IF($B11264="SINAPI",IF(ISNUMBER(MATCH(Banco!$C11264,Analitico!$A:$A,0)),INDEX(Analitico!E:E,MATCH(Banco!$C11264,Analitico!$A:$A,0))&amp;"%",""),"")</f>
        <v/>
      </c>
      <c r="K11264" s="3" t="str">
        <f>IF($B11264="SINAPI",IF(ISNUMBER(MATCH(Banco!$C11264,Analitico!$A:$A,0)),INDEX(Analitico!F:F,MATCH(Banco!$C11264,Analitico!$A:$A,0))&amp;"%",""),"")</f>
        <v/>
      </c>
    </row>
    <row r="11265" spans="1:11" ht="22.5" x14ac:dyDescent="0.2">
      <c r="A11265" s="1" t="str">
        <f t="shared" si="177"/>
        <v>SINAPI 87758</v>
      </c>
      <c r="B11265" s="3" t="s">
        <v>21527</v>
      </c>
      <c r="C11265" s="3" t="s">
        <v>12507</v>
      </c>
      <c r="D11265" s="2" t="s">
        <v>19468</v>
      </c>
      <c r="E11265" s="3" t="s">
        <v>20623</v>
      </c>
      <c r="F11265" s="67" t="s">
        <v>40249</v>
      </c>
      <c r="G11265" s="67" t="s">
        <v>29911</v>
      </c>
      <c r="I11265" s="3" t="s">
        <v>6298</v>
      </c>
      <c r="J11265" s="3" t="str">
        <f>IF($B11265="SINAPI",IF(ISNUMBER(MATCH(Banco!$C11265,Analitico!$A:$A,0)),INDEX(Analitico!E:E,MATCH(Banco!$C11265,Analitico!$A:$A,0))&amp;"%",""),"")</f>
        <v/>
      </c>
      <c r="K11265" s="3" t="str">
        <f>IF($B11265="SINAPI",IF(ISNUMBER(MATCH(Banco!$C11265,Analitico!$A:$A,0)),INDEX(Analitico!F:F,MATCH(Banco!$C11265,Analitico!$A:$A,0))&amp;"%",""),"")</f>
        <v/>
      </c>
    </row>
    <row r="11266" spans="1:11" ht="22.5" x14ac:dyDescent="0.2">
      <c r="A11266" s="1" t="str">
        <f t="shared" si="177"/>
        <v>SINAPI 87759</v>
      </c>
      <c r="B11266" s="3" t="s">
        <v>21527</v>
      </c>
      <c r="C11266" s="3" t="s">
        <v>12508</v>
      </c>
      <c r="D11266" s="2" t="s">
        <v>19469</v>
      </c>
      <c r="E11266" s="3" t="s">
        <v>20623</v>
      </c>
      <c r="F11266" s="67" t="s">
        <v>29667</v>
      </c>
      <c r="G11266" s="67" t="s">
        <v>37471</v>
      </c>
      <c r="I11266" s="3" t="s">
        <v>6298</v>
      </c>
      <c r="J11266" s="3" t="str">
        <f>IF($B11266="SINAPI",IF(ISNUMBER(MATCH(Banco!$C11266,Analitico!$A:$A,0)),INDEX(Analitico!E:E,MATCH(Banco!$C11266,Analitico!$A:$A,0))&amp;"%",""),"")</f>
        <v/>
      </c>
      <c r="K11266" s="3" t="str">
        <f>IF($B11266="SINAPI",IF(ISNUMBER(MATCH(Banco!$C11266,Analitico!$A:$A,0)),INDEX(Analitico!F:F,MATCH(Banco!$C11266,Analitico!$A:$A,0))&amp;"%",""),"")</f>
        <v/>
      </c>
    </row>
    <row r="11267" spans="1:11" ht="22.5" x14ac:dyDescent="0.2">
      <c r="A11267" s="1" t="str">
        <f t="shared" si="177"/>
        <v>SINAPI 87765</v>
      </c>
      <c r="B11267" s="3" t="s">
        <v>21527</v>
      </c>
      <c r="C11267" s="3" t="s">
        <v>12509</v>
      </c>
      <c r="D11267" s="2" t="s">
        <v>19470</v>
      </c>
      <c r="E11267" s="3" t="s">
        <v>20623</v>
      </c>
      <c r="F11267" s="67" t="s">
        <v>32220</v>
      </c>
      <c r="G11267" s="67" t="s">
        <v>29782</v>
      </c>
      <c r="I11267" s="3" t="s">
        <v>6298</v>
      </c>
      <c r="J11267" s="3" t="str">
        <f>IF($B11267="SINAPI",IF(ISNUMBER(MATCH(Banco!$C11267,Analitico!$A:$A,0)),INDEX(Analitico!E:E,MATCH(Banco!$C11267,Analitico!$A:$A,0))&amp;"%",""),"")</f>
        <v/>
      </c>
      <c r="K11267" s="3" t="str">
        <f>IF($B11267="SINAPI",IF(ISNUMBER(MATCH(Banco!$C11267,Analitico!$A:$A,0)),INDEX(Analitico!F:F,MATCH(Banco!$C11267,Analitico!$A:$A,0))&amp;"%",""),"")</f>
        <v/>
      </c>
    </row>
    <row r="11268" spans="1:11" ht="22.5" x14ac:dyDescent="0.2">
      <c r="A11268" s="1" t="str">
        <f t="shared" si="177"/>
        <v>SINAPI 87767</v>
      </c>
      <c r="B11268" s="3" t="s">
        <v>21527</v>
      </c>
      <c r="C11268" s="3" t="s">
        <v>12510</v>
      </c>
      <c r="D11268" s="2" t="s">
        <v>19471</v>
      </c>
      <c r="E11268" s="3" t="s">
        <v>20623</v>
      </c>
      <c r="F11268" s="67" t="s">
        <v>40250</v>
      </c>
      <c r="G11268" s="67" t="s">
        <v>37472</v>
      </c>
      <c r="I11268" s="3" t="s">
        <v>6298</v>
      </c>
      <c r="J11268" s="3" t="str">
        <f>IF($B11268="SINAPI",IF(ISNUMBER(MATCH(Banco!$C11268,Analitico!$A:$A,0)),INDEX(Analitico!E:E,MATCH(Banco!$C11268,Analitico!$A:$A,0))&amp;"%",""),"")</f>
        <v/>
      </c>
      <c r="K11268" s="3" t="str">
        <f>IF($B11268="SINAPI",IF(ISNUMBER(MATCH(Banco!$C11268,Analitico!$A:$A,0)),INDEX(Analitico!F:F,MATCH(Banco!$C11268,Analitico!$A:$A,0))&amp;"%",""),"")</f>
        <v/>
      </c>
    </row>
    <row r="11269" spans="1:11" ht="22.5" x14ac:dyDescent="0.2">
      <c r="A11269" s="1" t="str">
        <f t="shared" si="177"/>
        <v>SINAPI 87768</v>
      </c>
      <c r="B11269" s="3" t="s">
        <v>21527</v>
      </c>
      <c r="C11269" s="3" t="s">
        <v>12511</v>
      </c>
      <c r="D11269" s="2" t="s">
        <v>19472</v>
      </c>
      <c r="E11269" s="3" t="s">
        <v>20623</v>
      </c>
      <c r="F11269" s="67" t="s">
        <v>40251</v>
      </c>
      <c r="G11269" s="67" t="s">
        <v>37473</v>
      </c>
      <c r="I11269" s="3" t="s">
        <v>6298</v>
      </c>
      <c r="J11269" s="3" t="str">
        <f>IF($B11269="SINAPI",IF(ISNUMBER(MATCH(Banco!$C11269,Analitico!$A:$A,0)),INDEX(Analitico!E:E,MATCH(Banco!$C11269,Analitico!$A:$A,0))&amp;"%",""),"")</f>
        <v/>
      </c>
      <c r="K11269" s="3" t="str">
        <f>IF($B11269="SINAPI",IF(ISNUMBER(MATCH(Banco!$C11269,Analitico!$A:$A,0)),INDEX(Analitico!F:F,MATCH(Banco!$C11269,Analitico!$A:$A,0))&amp;"%",""),"")</f>
        <v/>
      </c>
    </row>
    <row r="11270" spans="1:11" ht="22.5" x14ac:dyDescent="0.2">
      <c r="A11270" s="1" t="str">
        <f t="shared" si="177"/>
        <v>SINAPI 87769</v>
      </c>
      <c r="B11270" s="3" t="s">
        <v>21527</v>
      </c>
      <c r="C11270" s="3" t="s">
        <v>12512</v>
      </c>
      <c r="D11270" s="2" t="s">
        <v>19473</v>
      </c>
      <c r="E11270" s="3" t="s">
        <v>20623</v>
      </c>
      <c r="F11270" s="67" t="s">
        <v>28738</v>
      </c>
      <c r="G11270" s="67" t="s">
        <v>29774</v>
      </c>
      <c r="I11270" s="3" t="s">
        <v>6298</v>
      </c>
      <c r="J11270" s="3" t="str">
        <f>IF($B11270="SINAPI",IF(ISNUMBER(MATCH(Banco!$C11270,Analitico!$A:$A,0)),INDEX(Analitico!E:E,MATCH(Banco!$C11270,Analitico!$A:$A,0))&amp;"%",""),"")</f>
        <v/>
      </c>
      <c r="K11270" s="3" t="str">
        <f>IF($B11270="SINAPI",IF(ISNUMBER(MATCH(Banco!$C11270,Analitico!$A:$A,0)),INDEX(Analitico!F:F,MATCH(Banco!$C11270,Analitico!$A:$A,0))&amp;"%",""),"")</f>
        <v/>
      </c>
    </row>
    <row r="11271" spans="1:11" x14ac:dyDescent="0.2">
      <c r="A11271" s="1" t="str">
        <f t="shared" si="177"/>
        <v>SINAPI 88470</v>
      </c>
      <c r="B11271" s="3" t="s">
        <v>21527</v>
      </c>
      <c r="C11271" s="3" t="s">
        <v>12513</v>
      </c>
      <c r="D11271" s="2" t="s">
        <v>19474</v>
      </c>
      <c r="E11271" s="3" t="s">
        <v>20623</v>
      </c>
      <c r="F11271" s="67" t="s">
        <v>4747</v>
      </c>
      <c r="G11271" s="67" t="s">
        <v>5448</v>
      </c>
      <c r="I11271" s="3" t="s">
        <v>6298</v>
      </c>
      <c r="J11271" s="3" t="str">
        <f>IF($B11271="SINAPI",IF(ISNUMBER(MATCH(Banco!$C11271,Analitico!$A:$A,0)),INDEX(Analitico!E:E,MATCH(Banco!$C11271,Analitico!$A:$A,0))&amp;"%",""),"")</f>
        <v/>
      </c>
      <c r="K11271" s="3" t="str">
        <f>IF($B11271="SINAPI",IF(ISNUMBER(MATCH(Banco!$C11271,Analitico!$A:$A,0)),INDEX(Analitico!F:F,MATCH(Banco!$C11271,Analitico!$A:$A,0))&amp;"%",""),"")</f>
        <v/>
      </c>
    </row>
    <row r="11272" spans="1:11" x14ac:dyDescent="0.2">
      <c r="A11272" s="1" t="str">
        <f t="shared" si="177"/>
        <v>SINAPI 88471</v>
      </c>
      <c r="B11272" s="3" t="s">
        <v>21527</v>
      </c>
      <c r="C11272" s="3" t="s">
        <v>12514</v>
      </c>
      <c r="D11272" s="2" t="s">
        <v>19475</v>
      </c>
      <c r="E11272" s="3" t="s">
        <v>20623</v>
      </c>
      <c r="F11272" s="67" t="s">
        <v>30206</v>
      </c>
      <c r="G11272" s="67" t="s">
        <v>6137</v>
      </c>
      <c r="I11272" s="3" t="s">
        <v>6298</v>
      </c>
      <c r="J11272" s="3" t="str">
        <f>IF($B11272="SINAPI",IF(ISNUMBER(MATCH(Banco!$C11272,Analitico!$A:$A,0)),INDEX(Analitico!E:E,MATCH(Banco!$C11272,Analitico!$A:$A,0))&amp;"%",""),"")</f>
        <v/>
      </c>
      <c r="K11272" s="3" t="str">
        <f>IF($B11272="SINAPI",IF(ISNUMBER(MATCH(Banco!$C11272,Analitico!$A:$A,0)),INDEX(Analitico!F:F,MATCH(Banco!$C11272,Analitico!$A:$A,0))&amp;"%",""),"")</f>
        <v/>
      </c>
    </row>
    <row r="11273" spans="1:11" x14ac:dyDescent="0.2">
      <c r="A11273" s="1" t="str">
        <f t="shared" si="177"/>
        <v>SINAPI 88472</v>
      </c>
      <c r="B11273" s="3" t="s">
        <v>21527</v>
      </c>
      <c r="C11273" s="3" t="s">
        <v>12515</v>
      </c>
      <c r="D11273" s="2" t="s">
        <v>19476</v>
      </c>
      <c r="E11273" s="3" t="s">
        <v>20623</v>
      </c>
      <c r="F11273" s="67" t="s">
        <v>4735</v>
      </c>
      <c r="G11273" s="67" t="s">
        <v>31803</v>
      </c>
      <c r="I11273" s="3" t="s">
        <v>6298</v>
      </c>
      <c r="J11273" s="3" t="str">
        <f>IF($B11273="SINAPI",IF(ISNUMBER(MATCH(Banco!$C11273,Analitico!$A:$A,0)),INDEX(Analitico!E:E,MATCH(Banco!$C11273,Analitico!$A:$A,0))&amp;"%",""),"")</f>
        <v/>
      </c>
      <c r="K11273" s="3" t="str">
        <f>IF($B11273="SINAPI",IF(ISNUMBER(MATCH(Banco!$C11273,Analitico!$A:$A,0)),INDEX(Analitico!F:F,MATCH(Banco!$C11273,Analitico!$A:$A,0))&amp;"%",""),"")</f>
        <v/>
      </c>
    </row>
    <row r="11274" spans="1:11" x14ac:dyDescent="0.2">
      <c r="A11274" s="1" t="str">
        <f t="shared" si="177"/>
        <v>SINAPI 88476</v>
      </c>
      <c r="B11274" s="3" t="s">
        <v>21527</v>
      </c>
      <c r="C11274" s="3" t="s">
        <v>12516</v>
      </c>
      <c r="D11274" s="2" t="s">
        <v>19477</v>
      </c>
      <c r="E11274" s="3" t="s">
        <v>20623</v>
      </c>
      <c r="F11274" s="67" t="s">
        <v>20995</v>
      </c>
      <c r="G11274" s="67" t="s">
        <v>5308</v>
      </c>
      <c r="I11274" s="3" t="s">
        <v>6298</v>
      </c>
      <c r="J11274" s="3" t="str">
        <f>IF($B11274="SINAPI",IF(ISNUMBER(MATCH(Banco!$C11274,Analitico!$A:$A,0)),INDEX(Analitico!E:E,MATCH(Banco!$C11274,Analitico!$A:$A,0))&amp;"%",""),"")</f>
        <v/>
      </c>
      <c r="K11274" s="3" t="str">
        <f>IF($B11274="SINAPI",IF(ISNUMBER(MATCH(Banco!$C11274,Analitico!$A:$A,0)),INDEX(Analitico!F:F,MATCH(Banco!$C11274,Analitico!$A:$A,0))&amp;"%",""),"")</f>
        <v/>
      </c>
    </row>
    <row r="11275" spans="1:11" x14ac:dyDescent="0.2">
      <c r="A11275" s="1" t="str">
        <f t="shared" si="177"/>
        <v>SINAPI 88477</v>
      </c>
      <c r="B11275" s="3" t="s">
        <v>21527</v>
      </c>
      <c r="C11275" s="3" t="s">
        <v>12517</v>
      </c>
      <c r="D11275" s="2" t="s">
        <v>19478</v>
      </c>
      <c r="E11275" s="3" t="s">
        <v>20623</v>
      </c>
      <c r="F11275" s="67" t="s">
        <v>21516</v>
      </c>
      <c r="G11275" s="67" t="s">
        <v>28852</v>
      </c>
      <c r="I11275" s="3" t="s">
        <v>6298</v>
      </c>
      <c r="J11275" s="3" t="str">
        <f>IF($B11275="SINAPI",IF(ISNUMBER(MATCH(Banco!$C11275,Analitico!$A:$A,0)),INDEX(Analitico!E:E,MATCH(Banco!$C11275,Analitico!$A:$A,0))&amp;"%",""),"")</f>
        <v/>
      </c>
      <c r="K11275" s="3" t="str">
        <f>IF($B11275="SINAPI",IF(ISNUMBER(MATCH(Banco!$C11275,Analitico!$A:$A,0)),INDEX(Analitico!F:F,MATCH(Banco!$C11275,Analitico!$A:$A,0))&amp;"%",""),"")</f>
        <v/>
      </c>
    </row>
    <row r="11276" spans="1:11" x14ac:dyDescent="0.2">
      <c r="A11276" s="1" t="str">
        <f t="shared" si="177"/>
        <v>SINAPI 88478</v>
      </c>
      <c r="B11276" s="3" t="s">
        <v>21527</v>
      </c>
      <c r="C11276" s="3" t="s">
        <v>12518</v>
      </c>
      <c r="D11276" s="2" t="s">
        <v>19479</v>
      </c>
      <c r="E11276" s="3" t="s">
        <v>20623</v>
      </c>
      <c r="F11276" s="67" t="s">
        <v>36624</v>
      </c>
      <c r="G11276" s="67" t="s">
        <v>33613</v>
      </c>
      <c r="I11276" s="3" t="s">
        <v>6298</v>
      </c>
      <c r="J11276" s="3" t="str">
        <f>IF($B11276="SINAPI",IF(ISNUMBER(MATCH(Banco!$C11276,Analitico!$A:$A,0)),INDEX(Analitico!E:E,MATCH(Banco!$C11276,Analitico!$A:$A,0))&amp;"%",""),"")</f>
        <v/>
      </c>
      <c r="K11276" s="3" t="str">
        <f>IF($B11276="SINAPI",IF(ISNUMBER(MATCH(Banco!$C11276,Analitico!$A:$A,0)),INDEX(Analitico!F:F,MATCH(Banco!$C11276,Analitico!$A:$A,0))&amp;"%",""),"")</f>
        <v/>
      </c>
    </row>
    <row r="11277" spans="1:11" ht="22.5" x14ac:dyDescent="0.2">
      <c r="A11277" s="1" t="str">
        <f t="shared" si="177"/>
        <v>SINAPI 90930</v>
      </c>
      <c r="B11277" s="3" t="s">
        <v>21527</v>
      </c>
      <c r="C11277" s="3" t="s">
        <v>12519</v>
      </c>
      <c r="D11277" s="2" t="s">
        <v>19480</v>
      </c>
      <c r="E11277" s="3" t="s">
        <v>20623</v>
      </c>
      <c r="F11277" s="67" t="s">
        <v>40252</v>
      </c>
      <c r="G11277" s="67" t="s">
        <v>37474</v>
      </c>
      <c r="I11277" s="3" t="s">
        <v>6298</v>
      </c>
      <c r="J11277" s="3" t="str">
        <f>IF($B11277="SINAPI",IF(ISNUMBER(MATCH(Banco!$C11277,Analitico!$A:$A,0)),INDEX(Analitico!E:E,MATCH(Banco!$C11277,Analitico!$A:$A,0))&amp;"%",""),"")</f>
        <v/>
      </c>
      <c r="K11277" s="3" t="str">
        <f>IF($B11277="SINAPI",IF(ISNUMBER(MATCH(Banco!$C11277,Analitico!$A:$A,0)),INDEX(Analitico!F:F,MATCH(Banco!$C11277,Analitico!$A:$A,0))&amp;"%",""),"")</f>
        <v/>
      </c>
    </row>
    <row r="11278" spans="1:11" ht="22.5" x14ac:dyDescent="0.2">
      <c r="A11278" s="1" t="str">
        <f t="shared" si="177"/>
        <v>SINAPI 90932</v>
      </c>
      <c r="B11278" s="3" t="s">
        <v>21527</v>
      </c>
      <c r="C11278" s="3" t="s">
        <v>12520</v>
      </c>
      <c r="D11278" s="2" t="s">
        <v>19481</v>
      </c>
      <c r="E11278" s="3" t="s">
        <v>20623</v>
      </c>
      <c r="F11278" s="67" t="s">
        <v>21569</v>
      </c>
      <c r="G11278" s="67" t="s">
        <v>37475</v>
      </c>
      <c r="I11278" s="3" t="s">
        <v>6298</v>
      </c>
      <c r="J11278" s="3" t="str">
        <f>IF($B11278="SINAPI",IF(ISNUMBER(MATCH(Banco!$C11278,Analitico!$A:$A,0)),INDEX(Analitico!E:E,MATCH(Banco!$C11278,Analitico!$A:$A,0))&amp;"%",""),"")</f>
        <v/>
      </c>
      <c r="K11278" s="3" t="str">
        <f>IF($B11278="SINAPI",IF(ISNUMBER(MATCH(Banco!$C11278,Analitico!$A:$A,0)),INDEX(Analitico!F:F,MATCH(Banco!$C11278,Analitico!$A:$A,0))&amp;"%",""),"")</f>
        <v/>
      </c>
    </row>
    <row r="11279" spans="1:11" ht="22.5" x14ac:dyDescent="0.2">
      <c r="A11279" s="1" t="str">
        <f t="shared" si="177"/>
        <v>SINAPI 90933</v>
      </c>
      <c r="B11279" s="3" t="s">
        <v>21527</v>
      </c>
      <c r="C11279" s="3" t="s">
        <v>12521</v>
      </c>
      <c r="D11279" s="2" t="s">
        <v>19482</v>
      </c>
      <c r="E11279" s="3" t="s">
        <v>20623</v>
      </c>
      <c r="F11279" s="67" t="s">
        <v>40253</v>
      </c>
      <c r="G11279" s="67" t="s">
        <v>21590</v>
      </c>
      <c r="I11279" s="3" t="s">
        <v>6298</v>
      </c>
      <c r="J11279" s="3" t="str">
        <f>IF($B11279="SINAPI",IF(ISNUMBER(MATCH(Banco!$C11279,Analitico!$A:$A,0)),INDEX(Analitico!E:E,MATCH(Banco!$C11279,Analitico!$A:$A,0))&amp;"%",""),"")</f>
        <v/>
      </c>
      <c r="K11279" s="3" t="str">
        <f>IF($B11279="SINAPI",IF(ISNUMBER(MATCH(Banco!$C11279,Analitico!$A:$A,0)),INDEX(Analitico!F:F,MATCH(Banco!$C11279,Analitico!$A:$A,0))&amp;"%",""),"")</f>
        <v/>
      </c>
    </row>
    <row r="11280" spans="1:11" ht="22.5" x14ac:dyDescent="0.2">
      <c r="A11280" s="1" t="str">
        <f t="shared" si="177"/>
        <v>SINAPI 90934</v>
      </c>
      <c r="B11280" s="3" t="s">
        <v>21527</v>
      </c>
      <c r="C11280" s="3" t="s">
        <v>12522</v>
      </c>
      <c r="D11280" s="2" t="s">
        <v>19483</v>
      </c>
      <c r="E11280" s="3" t="s">
        <v>20623</v>
      </c>
      <c r="F11280" s="67" t="s">
        <v>40254</v>
      </c>
      <c r="G11280" s="67" t="s">
        <v>36503</v>
      </c>
      <c r="I11280" s="3" t="s">
        <v>6298</v>
      </c>
      <c r="J11280" s="3" t="str">
        <f>IF($B11280="SINAPI",IF(ISNUMBER(MATCH(Banco!$C11280,Analitico!$A:$A,0)),INDEX(Analitico!E:E,MATCH(Banco!$C11280,Analitico!$A:$A,0))&amp;"%",""),"")</f>
        <v/>
      </c>
      <c r="K11280" s="3" t="str">
        <f>IF($B11280="SINAPI",IF(ISNUMBER(MATCH(Banco!$C11280,Analitico!$A:$A,0)),INDEX(Analitico!F:F,MATCH(Banco!$C11280,Analitico!$A:$A,0))&amp;"%",""),"")</f>
        <v/>
      </c>
    </row>
    <row r="11281" spans="1:11" ht="22.5" x14ac:dyDescent="0.2">
      <c r="A11281" s="1" t="str">
        <f t="shared" si="177"/>
        <v>SINAPI 90940</v>
      </c>
      <c r="B11281" s="3" t="s">
        <v>21527</v>
      </c>
      <c r="C11281" s="3" t="s">
        <v>12523</v>
      </c>
      <c r="D11281" s="2" t="s">
        <v>19484</v>
      </c>
      <c r="E11281" s="3" t="s">
        <v>20623</v>
      </c>
      <c r="F11281" s="67" t="s">
        <v>29784</v>
      </c>
      <c r="G11281" s="67" t="s">
        <v>32004</v>
      </c>
      <c r="I11281" s="3" t="s">
        <v>6298</v>
      </c>
      <c r="J11281" s="3" t="str">
        <f>IF($B11281="SINAPI",IF(ISNUMBER(MATCH(Banco!$C11281,Analitico!$A:$A,0)),INDEX(Analitico!E:E,MATCH(Banco!$C11281,Analitico!$A:$A,0))&amp;"%",""),"")</f>
        <v/>
      </c>
      <c r="K11281" s="3" t="str">
        <f>IF($B11281="SINAPI",IF(ISNUMBER(MATCH(Banco!$C11281,Analitico!$A:$A,0)),INDEX(Analitico!F:F,MATCH(Banco!$C11281,Analitico!$A:$A,0))&amp;"%",""),"")</f>
        <v/>
      </c>
    </row>
    <row r="11282" spans="1:11" ht="22.5" x14ac:dyDescent="0.2">
      <c r="A11282" s="1" t="str">
        <f t="shared" si="177"/>
        <v>SINAPI 90942</v>
      </c>
      <c r="B11282" s="3" t="s">
        <v>21527</v>
      </c>
      <c r="C11282" s="3" t="s">
        <v>12524</v>
      </c>
      <c r="D11282" s="2" t="s">
        <v>19485</v>
      </c>
      <c r="E11282" s="3" t="s">
        <v>20623</v>
      </c>
      <c r="F11282" s="67" t="s">
        <v>40255</v>
      </c>
      <c r="G11282" s="67" t="s">
        <v>37476</v>
      </c>
      <c r="I11282" s="3" t="s">
        <v>6298</v>
      </c>
      <c r="J11282" s="3" t="str">
        <f>IF($B11282="SINAPI",IF(ISNUMBER(MATCH(Banco!$C11282,Analitico!$A:$A,0)),INDEX(Analitico!E:E,MATCH(Banco!$C11282,Analitico!$A:$A,0))&amp;"%",""),"")</f>
        <v/>
      </c>
      <c r="K11282" s="3" t="str">
        <f>IF($B11282="SINAPI",IF(ISNUMBER(MATCH(Banco!$C11282,Analitico!$A:$A,0)),INDEX(Analitico!F:F,MATCH(Banco!$C11282,Analitico!$A:$A,0))&amp;"%",""),"")</f>
        <v/>
      </c>
    </row>
    <row r="11283" spans="1:11" ht="22.5" x14ac:dyDescent="0.2">
      <c r="A11283" s="1" t="str">
        <f t="shared" si="177"/>
        <v>SINAPI 90943</v>
      </c>
      <c r="B11283" s="3" t="s">
        <v>21527</v>
      </c>
      <c r="C11283" s="3" t="s">
        <v>12525</v>
      </c>
      <c r="D11283" s="2" t="s">
        <v>19486</v>
      </c>
      <c r="E11283" s="3" t="s">
        <v>20623</v>
      </c>
      <c r="F11283" s="67" t="s">
        <v>40256</v>
      </c>
      <c r="G11283" s="67" t="s">
        <v>37477</v>
      </c>
      <c r="I11283" s="3" t="s">
        <v>6298</v>
      </c>
      <c r="J11283" s="3" t="str">
        <f>IF($B11283="SINAPI",IF(ISNUMBER(MATCH(Banco!$C11283,Analitico!$A:$A,0)),INDEX(Analitico!E:E,MATCH(Banco!$C11283,Analitico!$A:$A,0))&amp;"%",""),"")</f>
        <v/>
      </c>
      <c r="K11283" s="3" t="str">
        <f>IF($B11283="SINAPI",IF(ISNUMBER(MATCH(Banco!$C11283,Analitico!$A:$A,0)),INDEX(Analitico!F:F,MATCH(Banco!$C11283,Analitico!$A:$A,0))&amp;"%",""),"")</f>
        <v/>
      </c>
    </row>
    <row r="11284" spans="1:11" ht="22.5" x14ac:dyDescent="0.2">
      <c r="A11284" s="1" t="str">
        <f t="shared" si="177"/>
        <v>SINAPI 90944</v>
      </c>
      <c r="B11284" s="3" t="s">
        <v>21527</v>
      </c>
      <c r="C11284" s="3" t="s">
        <v>12526</v>
      </c>
      <c r="D11284" s="2" t="s">
        <v>19487</v>
      </c>
      <c r="E11284" s="3" t="s">
        <v>20623</v>
      </c>
      <c r="F11284" s="67" t="s">
        <v>40257</v>
      </c>
      <c r="G11284" s="67" t="s">
        <v>37478</v>
      </c>
      <c r="I11284" s="3" t="s">
        <v>6298</v>
      </c>
      <c r="J11284" s="3" t="str">
        <f>IF($B11284="SINAPI",IF(ISNUMBER(MATCH(Banco!$C11284,Analitico!$A:$A,0)),INDEX(Analitico!E:E,MATCH(Banco!$C11284,Analitico!$A:$A,0))&amp;"%",""),"")</f>
        <v/>
      </c>
      <c r="K11284" s="3" t="str">
        <f>IF($B11284="SINAPI",IF(ISNUMBER(MATCH(Banco!$C11284,Analitico!$A:$A,0)),INDEX(Analitico!F:F,MATCH(Banco!$C11284,Analitico!$A:$A,0))&amp;"%",""),"")</f>
        <v/>
      </c>
    </row>
    <row r="11285" spans="1:11" ht="22.5" x14ac:dyDescent="0.2">
      <c r="A11285" s="1" t="str">
        <f t="shared" si="177"/>
        <v>SINAPI 90950</v>
      </c>
      <c r="B11285" s="3" t="s">
        <v>21527</v>
      </c>
      <c r="C11285" s="3" t="s">
        <v>12527</v>
      </c>
      <c r="D11285" s="2" t="s">
        <v>19488</v>
      </c>
      <c r="E11285" s="3" t="s">
        <v>20623</v>
      </c>
      <c r="F11285" s="67" t="s">
        <v>40258</v>
      </c>
      <c r="G11285" s="67" t="s">
        <v>35128</v>
      </c>
      <c r="I11285" s="3" t="s">
        <v>6298</v>
      </c>
      <c r="J11285" s="3" t="str">
        <f>IF($B11285="SINAPI",IF(ISNUMBER(MATCH(Banco!$C11285,Analitico!$A:$A,0)),INDEX(Analitico!E:E,MATCH(Banco!$C11285,Analitico!$A:$A,0))&amp;"%",""),"")</f>
        <v/>
      </c>
      <c r="K11285" s="3" t="str">
        <f>IF($B11285="SINAPI",IF(ISNUMBER(MATCH(Banco!$C11285,Analitico!$A:$A,0)),INDEX(Analitico!F:F,MATCH(Banco!$C11285,Analitico!$A:$A,0))&amp;"%",""),"")</f>
        <v/>
      </c>
    </row>
    <row r="11286" spans="1:11" ht="22.5" x14ac:dyDescent="0.2">
      <c r="A11286" s="1" t="str">
        <f t="shared" si="177"/>
        <v>SINAPI 90952</v>
      </c>
      <c r="B11286" s="3" t="s">
        <v>21527</v>
      </c>
      <c r="C11286" s="3" t="s">
        <v>12528</v>
      </c>
      <c r="D11286" s="2" t="s">
        <v>19489</v>
      </c>
      <c r="E11286" s="3" t="s">
        <v>20623</v>
      </c>
      <c r="F11286" s="67" t="s">
        <v>40259</v>
      </c>
      <c r="G11286" s="67" t="s">
        <v>37479</v>
      </c>
      <c r="I11286" s="3" t="s">
        <v>6298</v>
      </c>
      <c r="J11286" s="3" t="str">
        <f>IF($B11286="SINAPI",IF(ISNUMBER(MATCH(Banco!$C11286,Analitico!$A:$A,0)),INDEX(Analitico!E:E,MATCH(Banco!$C11286,Analitico!$A:$A,0))&amp;"%",""),"")</f>
        <v/>
      </c>
      <c r="K11286" s="3" t="str">
        <f>IF($B11286="SINAPI",IF(ISNUMBER(MATCH(Banco!$C11286,Analitico!$A:$A,0)),INDEX(Analitico!F:F,MATCH(Banco!$C11286,Analitico!$A:$A,0))&amp;"%",""),"")</f>
        <v/>
      </c>
    </row>
    <row r="11287" spans="1:11" ht="22.5" x14ac:dyDescent="0.2">
      <c r="A11287" s="1" t="str">
        <f t="shared" si="177"/>
        <v>SINAPI 90953</v>
      </c>
      <c r="B11287" s="3" t="s">
        <v>21527</v>
      </c>
      <c r="C11287" s="3" t="s">
        <v>12529</v>
      </c>
      <c r="D11287" s="2" t="s">
        <v>19490</v>
      </c>
      <c r="E11287" s="3" t="s">
        <v>20623</v>
      </c>
      <c r="F11287" s="67" t="s">
        <v>40260</v>
      </c>
      <c r="G11287" s="67" t="s">
        <v>37480</v>
      </c>
      <c r="I11287" s="3" t="s">
        <v>6298</v>
      </c>
      <c r="J11287" s="3" t="str">
        <f>IF($B11287="SINAPI",IF(ISNUMBER(MATCH(Banco!$C11287,Analitico!$A:$A,0)),INDEX(Analitico!E:E,MATCH(Banco!$C11287,Analitico!$A:$A,0))&amp;"%",""),"")</f>
        <v/>
      </c>
      <c r="K11287" s="3" t="str">
        <f>IF($B11287="SINAPI",IF(ISNUMBER(MATCH(Banco!$C11287,Analitico!$A:$A,0)),INDEX(Analitico!F:F,MATCH(Banco!$C11287,Analitico!$A:$A,0))&amp;"%",""),"")</f>
        <v/>
      </c>
    </row>
    <row r="11288" spans="1:11" ht="22.5" x14ac:dyDescent="0.2">
      <c r="A11288" s="1" t="str">
        <f t="shared" si="177"/>
        <v>SINAPI 90954</v>
      </c>
      <c r="B11288" s="3" t="s">
        <v>21527</v>
      </c>
      <c r="C11288" s="3" t="s">
        <v>12530</v>
      </c>
      <c r="D11288" s="2" t="s">
        <v>19491</v>
      </c>
      <c r="E11288" s="3" t="s">
        <v>20623</v>
      </c>
      <c r="F11288" s="67" t="s">
        <v>35903</v>
      </c>
      <c r="G11288" s="67" t="s">
        <v>37481</v>
      </c>
      <c r="I11288" s="3" t="s">
        <v>6298</v>
      </c>
      <c r="J11288" s="3" t="str">
        <f>IF($B11288="SINAPI",IF(ISNUMBER(MATCH(Banco!$C11288,Analitico!$A:$A,0)),INDEX(Analitico!E:E,MATCH(Banco!$C11288,Analitico!$A:$A,0))&amp;"%",""),"")</f>
        <v/>
      </c>
      <c r="K11288" s="3" t="str">
        <f>IF($B11288="SINAPI",IF(ISNUMBER(MATCH(Banco!$C11288,Analitico!$A:$A,0)),INDEX(Analitico!F:F,MATCH(Banco!$C11288,Analitico!$A:$A,0))&amp;"%",""),"")</f>
        <v/>
      </c>
    </row>
    <row r="11289" spans="1:11" x14ac:dyDescent="0.2">
      <c r="A11289" s="1" t="str">
        <f t="shared" si="177"/>
        <v>SINAPI 102803</v>
      </c>
      <c r="B11289" s="3" t="s">
        <v>21527</v>
      </c>
      <c r="C11289" s="3" t="s">
        <v>12531</v>
      </c>
      <c r="D11289" s="2" t="s">
        <v>19492</v>
      </c>
      <c r="E11289" s="3" t="s">
        <v>20623</v>
      </c>
      <c r="F11289" s="67" t="s">
        <v>5184</v>
      </c>
      <c r="G11289" s="67" t="s">
        <v>5759</v>
      </c>
      <c r="I11289" s="3" t="s">
        <v>41</v>
      </c>
      <c r="J11289" s="3" t="str">
        <f>IF($B11289="SINAPI",IF(ISNUMBER(MATCH(Banco!$C11289,Analitico!$A:$A,0)),INDEX(Analitico!E:E,MATCH(Banco!$C11289,Analitico!$A:$A,0))&amp;"%",""),"")</f>
        <v/>
      </c>
      <c r="K11289" s="3" t="str">
        <f>IF($B11289="SINAPI",IF(ISNUMBER(MATCH(Banco!$C11289,Analitico!$A:$A,0)),INDEX(Analitico!F:F,MATCH(Banco!$C11289,Analitico!$A:$A,0))&amp;"%",""),"")</f>
        <v/>
      </c>
    </row>
    <row r="11290" spans="1:11" x14ac:dyDescent="0.2">
      <c r="A11290" s="1" t="str">
        <f t="shared" si="177"/>
        <v>SINAPI 101742</v>
      </c>
      <c r="B11290" s="3" t="s">
        <v>21527</v>
      </c>
      <c r="C11290" s="3" t="s">
        <v>12532</v>
      </c>
      <c r="D11290" s="2" t="s">
        <v>19493</v>
      </c>
      <c r="E11290" s="3" t="s">
        <v>20621</v>
      </c>
      <c r="F11290" s="67" t="s">
        <v>40261</v>
      </c>
      <c r="G11290" s="67" t="s">
        <v>31965</v>
      </c>
      <c r="I11290" s="3" t="s">
        <v>6298</v>
      </c>
      <c r="J11290" s="3" t="str">
        <f>IF($B11290="SINAPI",IF(ISNUMBER(MATCH(Banco!$C11290,Analitico!$A:$A,0)),INDEX(Analitico!E:E,MATCH(Banco!$C11290,Analitico!$A:$A,0))&amp;"%",""),"")</f>
        <v/>
      </c>
      <c r="K11290" s="3" t="str">
        <f>IF($B11290="SINAPI",IF(ISNUMBER(MATCH(Banco!$C11290,Analitico!$A:$A,0)),INDEX(Analitico!F:F,MATCH(Banco!$C11290,Analitico!$A:$A,0))&amp;"%",""),"")</f>
        <v/>
      </c>
    </row>
    <row r="11291" spans="1:11" ht="22.5" x14ac:dyDescent="0.2">
      <c r="A11291" s="1" t="str">
        <f t="shared" si="177"/>
        <v>SINAPI 87878</v>
      </c>
      <c r="B11291" s="3" t="s">
        <v>21527</v>
      </c>
      <c r="C11291" s="3" t="s">
        <v>12533</v>
      </c>
      <c r="D11291" s="2" t="s">
        <v>19494</v>
      </c>
      <c r="E11291" s="3" t="s">
        <v>20623</v>
      </c>
      <c r="F11291" s="67" t="s">
        <v>5844</v>
      </c>
      <c r="G11291" s="67" t="s">
        <v>4895</v>
      </c>
      <c r="I11291" s="3" t="s">
        <v>6298</v>
      </c>
      <c r="J11291" s="3" t="str">
        <f>IF($B11291="SINAPI",IF(ISNUMBER(MATCH(Banco!$C11291,Analitico!$A:$A,0)),INDEX(Analitico!E:E,MATCH(Banco!$C11291,Analitico!$A:$A,0))&amp;"%",""),"")</f>
        <v/>
      </c>
      <c r="K11291" s="3" t="str">
        <f>IF($B11291="SINAPI",IF(ISNUMBER(MATCH(Banco!$C11291,Analitico!$A:$A,0)),INDEX(Analitico!F:F,MATCH(Banco!$C11291,Analitico!$A:$A,0))&amp;"%",""),"")</f>
        <v/>
      </c>
    </row>
    <row r="11292" spans="1:11" ht="22.5" x14ac:dyDescent="0.2">
      <c r="A11292" s="1" t="str">
        <f t="shared" si="177"/>
        <v>SINAPI 87879</v>
      </c>
      <c r="B11292" s="3" t="s">
        <v>21527</v>
      </c>
      <c r="C11292" s="3" t="s">
        <v>12534</v>
      </c>
      <c r="D11292" s="2" t="s">
        <v>19495</v>
      </c>
      <c r="E11292" s="3" t="s">
        <v>20623</v>
      </c>
      <c r="F11292" s="67" t="s">
        <v>6158</v>
      </c>
      <c r="G11292" s="67" t="s">
        <v>28952</v>
      </c>
      <c r="I11292" s="3" t="s">
        <v>6298</v>
      </c>
      <c r="J11292" s="3" t="str">
        <f>IF($B11292="SINAPI",IF(ISNUMBER(MATCH(Banco!$C11292,Analitico!$A:$A,0)),INDEX(Analitico!E:E,MATCH(Banco!$C11292,Analitico!$A:$A,0))&amp;"%",""),"")</f>
        <v/>
      </c>
      <c r="K11292" s="3" t="str">
        <f>IF($B11292="SINAPI",IF(ISNUMBER(MATCH(Banco!$C11292,Analitico!$A:$A,0)),INDEX(Analitico!F:F,MATCH(Banco!$C11292,Analitico!$A:$A,0))&amp;"%",""),"")</f>
        <v/>
      </c>
    </row>
    <row r="11293" spans="1:11" ht="22.5" x14ac:dyDescent="0.2">
      <c r="A11293" s="1" t="str">
        <f t="shared" si="177"/>
        <v>SINAPI 87881</v>
      </c>
      <c r="B11293" s="3" t="s">
        <v>21527</v>
      </c>
      <c r="C11293" s="3" t="s">
        <v>12535</v>
      </c>
      <c r="D11293" s="2" t="s">
        <v>19496</v>
      </c>
      <c r="E11293" s="3" t="s">
        <v>20623</v>
      </c>
      <c r="F11293" s="67" t="s">
        <v>5510</v>
      </c>
      <c r="G11293" s="67" t="s">
        <v>4579</v>
      </c>
      <c r="I11293" s="3" t="s">
        <v>6298</v>
      </c>
      <c r="J11293" s="3" t="str">
        <f>IF($B11293="SINAPI",IF(ISNUMBER(MATCH(Banco!$C11293,Analitico!$A:$A,0)),INDEX(Analitico!E:E,MATCH(Banco!$C11293,Analitico!$A:$A,0))&amp;"%",""),"")</f>
        <v/>
      </c>
      <c r="K11293" s="3" t="str">
        <f>IF($B11293="SINAPI",IF(ISNUMBER(MATCH(Banco!$C11293,Analitico!$A:$A,0)),INDEX(Analitico!F:F,MATCH(Banco!$C11293,Analitico!$A:$A,0))&amp;"%",""),"")</f>
        <v/>
      </c>
    </row>
    <row r="11294" spans="1:11" ht="22.5" x14ac:dyDescent="0.2">
      <c r="A11294" s="1" t="str">
        <f t="shared" si="177"/>
        <v>SINAPI 87882</v>
      </c>
      <c r="B11294" s="3" t="s">
        <v>21527</v>
      </c>
      <c r="C11294" s="3" t="s">
        <v>12536</v>
      </c>
      <c r="D11294" s="2" t="s">
        <v>19497</v>
      </c>
      <c r="E11294" s="3" t="s">
        <v>20623</v>
      </c>
      <c r="F11294" s="67" t="s">
        <v>4876</v>
      </c>
      <c r="G11294" s="67" t="s">
        <v>21465</v>
      </c>
      <c r="I11294" s="3" t="s">
        <v>6298</v>
      </c>
      <c r="J11294" s="3" t="str">
        <f>IF($B11294="SINAPI",IF(ISNUMBER(MATCH(Banco!$C11294,Analitico!$A:$A,0)),INDEX(Analitico!E:E,MATCH(Banco!$C11294,Analitico!$A:$A,0))&amp;"%",""),"")</f>
        <v/>
      </c>
      <c r="K11294" s="3" t="str">
        <f>IF($B11294="SINAPI",IF(ISNUMBER(MATCH(Banco!$C11294,Analitico!$A:$A,0)),INDEX(Analitico!F:F,MATCH(Banco!$C11294,Analitico!$A:$A,0))&amp;"%",""),"")</f>
        <v/>
      </c>
    </row>
    <row r="11295" spans="1:11" ht="22.5" x14ac:dyDescent="0.2">
      <c r="A11295" s="1" t="str">
        <f t="shared" si="177"/>
        <v>SINAPI 87884</v>
      </c>
      <c r="B11295" s="3" t="s">
        <v>21527</v>
      </c>
      <c r="C11295" s="3" t="s">
        <v>12537</v>
      </c>
      <c r="D11295" s="2" t="s">
        <v>19498</v>
      </c>
      <c r="E11295" s="3" t="s">
        <v>20623</v>
      </c>
      <c r="F11295" s="67" t="s">
        <v>5507</v>
      </c>
      <c r="G11295" s="67" t="s">
        <v>4829</v>
      </c>
      <c r="I11295" s="3" t="s">
        <v>6298</v>
      </c>
      <c r="J11295" s="3" t="str">
        <f>IF($B11295="SINAPI",IF(ISNUMBER(MATCH(Banco!$C11295,Analitico!$A:$A,0)),INDEX(Analitico!E:E,MATCH(Banco!$C11295,Analitico!$A:$A,0))&amp;"%",""),"")</f>
        <v/>
      </c>
      <c r="K11295" s="3" t="str">
        <f>IF($B11295="SINAPI",IF(ISNUMBER(MATCH(Banco!$C11295,Analitico!$A:$A,0)),INDEX(Analitico!F:F,MATCH(Banco!$C11295,Analitico!$A:$A,0))&amp;"%",""),"")</f>
        <v/>
      </c>
    </row>
    <row r="11296" spans="1:11" ht="22.5" x14ac:dyDescent="0.2">
      <c r="A11296" s="1" t="str">
        <f t="shared" si="177"/>
        <v>SINAPI 87885</v>
      </c>
      <c r="B11296" s="3" t="s">
        <v>21527</v>
      </c>
      <c r="C11296" s="3" t="s">
        <v>12538</v>
      </c>
      <c r="D11296" s="2" t="s">
        <v>19499</v>
      </c>
      <c r="E11296" s="3" t="s">
        <v>20623</v>
      </c>
      <c r="F11296" s="67" t="s">
        <v>5939</v>
      </c>
      <c r="G11296" s="67" t="s">
        <v>4504</v>
      </c>
      <c r="I11296" s="3" t="s">
        <v>6298</v>
      </c>
      <c r="J11296" s="3" t="str">
        <f>IF($B11296="SINAPI",IF(ISNUMBER(MATCH(Banco!$C11296,Analitico!$A:$A,0)),INDEX(Analitico!E:E,MATCH(Banco!$C11296,Analitico!$A:$A,0))&amp;"%",""),"")</f>
        <v/>
      </c>
      <c r="K11296" s="3" t="str">
        <f>IF($B11296="SINAPI",IF(ISNUMBER(MATCH(Banco!$C11296,Analitico!$A:$A,0)),INDEX(Analitico!F:F,MATCH(Banco!$C11296,Analitico!$A:$A,0))&amp;"%",""),"")</f>
        <v/>
      </c>
    </row>
    <row r="11297" spans="1:11" ht="22.5" x14ac:dyDescent="0.2">
      <c r="A11297" s="1" t="str">
        <f t="shared" si="177"/>
        <v>SINAPI 87886</v>
      </c>
      <c r="B11297" s="3" t="s">
        <v>21527</v>
      </c>
      <c r="C11297" s="3" t="s">
        <v>12539</v>
      </c>
      <c r="D11297" s="2" t="s">
        <v>19500</v>
      </c>
      <c r="E11297" s="3" t="s">
        <v>20623</v>
      </c>
      <c r="F11297" s="67" t="s">
        <v>4544</v>
      </c>
      <c r="G11297" s="67" t="s">
        <v>21100</v>
      </c>
      <c r="I11297" s="3" t="s">
        <v>6298</v>
      </c>
      <c r="J11297" s="3" t="str">
        <f>IF($B11297="SINAPI",IF(ISNUMBER(MATCH(Banco!$C11297,Analitico!$A:$A,0)),INDEX(Analitico!E:E,MATCH(Banco!$C11297,Analitico!$A:$A,0))&amp;"%",""),"")</f>
        <v/>
      </c>
      <c r="K11297" s="3" t="str">
        <f>IF($B11297="SINAPI",IF(ISNUMBER(MATCH(Banco!$C11297,Analitico!$A:$A,0)),INDEX(Analitico!F:F,MATCH(Banco!$C11297,Analitico!$A:$A,0))&amp;"%",""),"")</f>
        <v/>
      </c>
    </row>
    <row r="11298" spans="1:11" ht="22.5" x14ac:dyDescent="0.2">
      <c r="A11298" s="1" t="str">
        <f t="shared" si="177"/>
        <v>SINAPI 87887</v>
      </c>
      <c r="B11298" s="3" t="s">
        <v>21527</v>
      </c>
      <c r="C11298" s="3" t="s">
        <v>12540</v>
      </c>
      <c r="D11298" s="2" t="s">
        <v>19501</v>
      </c>
      <c r="E11298" s="3" t="s">
        <v>20623</v>
      </c>
      <c r="F11298" s="67" t="s">
        <v>5805</v>
      </c>
      <c r="G11298" s="67" t="s">
        <v>21719</v>
      </c>
      <c r="I11298" s="3" t="s">
        <v>6298</v>
      </c>
      <c r="J11298" s="3" t="str">
        <f>IF($B11298="SINAPI",IF(ISNUMBER(MATCH(Banco!$C11298,Analitico!$A:$A,0)),INDEX(Analitico!E:E,MATCH(Banco!$C11298,Analitico!$A:$A,0))&amp;"%",""),"")</f>
        <v/>
      </c>
      <c r="K11298" s="3" t="str">
        <f>IF($B11298="SINAPI",IF(ISNUMBER(MATCH(Banco!$C11298,Analitico!$A:$A,0)),INDEX(Analitico!F:F,MATCH(Banco!$C11298,Analitico!$A:$A,0))&amp;"%",""),"")</f>
        <v/>
      </c>
    </row>
    <row r="11299" spans="1:11" ht="33.75" x14ac:dyDescent="0.2">
      <c r="A11299" s="1" t="str">
        <f t="shared" ref="A11299:A11362" si="178">CONCATENAR</f>
        <v>SINAPI 87888</v>
      </c>
      <c r="B11299" s="3" t="s">
        <v>21527</v>
      </c>
      <c r="C11299" s="3" t="s">
        <v>12541</v>
      </c>
      <c r="D11299" s="2" t="s">
        <v>19502</v>
      </c>
      <c r="E11299" s="3" t="s">
        <v>20623</v>
      </c>
      <c r="F11299" s="67" t="s">
        <v>21333</v>
      </c>
      <c r="G11299" s="67" t="s">
        <v>4504</v>
      </c>
      <c r="I11299" s="3" t="s">
        <v>6298</v>
      </c>
      <c r="J11299" s="3" t="str">
        <f>IF($B11299="SINAPI",IF(ISNUMBER(MATCH(Banco!$C11299,Analitico!$A:$A,0)),INDEX(Analitico!E:E,MATCH(Banco!$C11299,Analitico!$A:$A,0))&amp;"%",""),"")</f>
        <v/>
      </c>
      <c r="K11299" s="3" t="str">
        <f>IF($B11299="SINAPI",IF(ISNUMBER(MATCH(Banco!$C11299,Analitico!$A:$A,0)),INDEX(Analitico!F:F,MATCH(Banco!$C11299,Analitico!$A:$A,0))&amp;"%",""),"")</f>
        <v/>
      </c>
    </row>
    <row r="11300" spans="1:11" ht="33.75" x14ac:dyDescent="0.2">
      <c r="A11300" s="1" t="str">
        <f t="shared" si="178"/>
        <v>SINAPI 87889</v>
      </c>
      <c r="B11300" s="3" t="s">
        <v>21527</v>
      </c>
      <c r="C11300" s="3" t="s">
        <v>12542</v>
      </c>
      <c r="D11300" s="2" t="s">
        <v>19503</v>
      </c>
      <c r="E11300" s="3" t="s">
        <v>20623</v>
      </c>
      <c r="F11300" s="67" t="s">
        <v>21423</v>
      </c>
      <c r="G11300" s="67" t="s">
        <v>4694</v>
      </c>
      <c r="I11300" s="3" t="s">
        <v>6298</v>
      </c>
      <c r="J11300" s="3" t="str">
        <f>IF($B11300="SINAPI",IF(ISNUMBER(MATCH(Banco!$C11300,Analitico!$A:$A,0)),INDEX(Analitico!E:E,MATCH(Banco!$C11300,Analitico!$A:$A,0))&amp;"%",""),"")</f>
        <v/>
      </c>
      <c r="K11300" s="3" t="str">
        <f>IF($B11300="SINAPI",IF(ISNUMBER(MATCH(Banco!$C11300,Analitico!$A:$A,0)),INDEX(Analitico!F:F,MATCH(Banco!$C11300,Analitico!$A:$A,0))&amp;"%",""),"")</f>
        <v/>
      </c>
    </row>
    <row r="11301" spans="1:11" ht="22.5" x14ac:dyDescent="0.2">
      <c r="A11301" s="1" t="str">
        <f t="shared" si="178"/>
        <v>SINAPI 87891</v>
      </c>
      <c r="B11301" s="3" t="s">
        <v>21527</v>
      </c>
      <c r="C11301" s="3" t="s">
        <v>12543</v>
      </c>
      <c r="D11301" s="2" t="s">
        <v>19504</v>
      </c>
      <c r="E11301" s="3" t="s">
        <v>20623</v>
      </c>
      <c r="F11301" s="67" t="s">
        <v>21605</v>
      </c>
      <c r="G11301" s="67" t="s">
        <v>5644</v>
      </c>
      <c r="I11301" s="3" t="s">
        <v>6298</v>
      </c>
      <c r="J11301" s="3" t="str">
        <f>IF($B11301="SINAPI",IF(ISNUMBER(MATCH(Banco!$C11301,Analitico!$A:$A,0)),INDEX(Analitico!E:E,MATCH(Banco!$C11301,Analitico!$A:$A,0))&amp;"%",""),"")</f>
        <v/>
      </c>
      <c r="K11301" s="3" t="str">
        <f>IF($B11301="SINAPI",IF(ISNUMBER(MATCH(Banco!$C11301,Analitico!$A:$A,0)),INDEX(Analitico!F:F,MATCH(Banco!$C11301,Analitico!$A:$A,0))&amp;"%",""),"")</f>
        <v/>
      </c>
    </row>
    <row r="11302" spans="1:11" ht="22.5" x14ac:dyDescent="0.2">
      <c r="A11302" s="1" t="str">
        <f t="shared" si="178"/>
        <v>SINAPI 87892</v>
      </c>
      <c r="B11302" s="3" t="s">
        <v>21527</v>
      </c>
      <c r="C11302" s="3" t="s">
        <v>12544</v>
      </c>
      <c r="D11302" s="2" t="s">
        <v>19505</v>
      </c>
      <c r="E11302" s="3" t="s">
        <v>20623</v>
      </c>
      <c r="F11302" s="67" t="s">
        <v>5191</v>
      </c>
      <c r="G11302" s="67" t="s">
        <v>20761</v>
      </c>
      <c r="I11302" s="3" t="s">
        <v>6298</v>
      </c>
      <c r="J11302" s="3" t="str">
        <f>IF($B11302="SINAPI",IF(ISNUMBER(MATCH(Banco!$C11302,Analitico!$A:$A,0)),INDEX(Analitico!E:E,MATCH(Banco!$C11302,Analitico!$A:$A,0))&amp;"%",""),"")</f>
        <v/>
      </c>
      <c r="K11302" s="3" t="str">
        <f>IF($B11302="SINAPI",IF(ISNUMBER(MATCH(Banco!$C11302,Analitico!$A:$A,0)),INDEX(Analitico!F:F,MATCH(Banco!$C11302,Analitico!$A:$A,0))&amp;"%",""),"")</f>
        <v/>
      </c>
    </row>
    <row r="11303" spans="1:11" ht="22.5" x14ac:dyDescent="0.2">
      <c r="A11303" s="1" t="str">
        <f t="shared" si="178"/>
        <v>SINAPI 87893</v>
      </c>
      <c r="B11303" s="3" t="s">
        <v>21527</v>
      </c>
      <c r="C11303" s="3" t="s">
        <v>12545</v>
      </c>
      <c r="D11303" s="2" t="s">
        <v>19506</v>
      </c>
      <c r="E11303" s="3" t="s">
        <v>20623</v>
      </c>
      <c r="F11303" s="67" t="s">
        <v>5913</v>
      </c>
      <c r="G11303" s="67" t="s">
        <v>29704</v>
      </c>
      <c r="I11303" s="3" t="s">
        <v>6298</v>
      </c>
      <c r="J11303" s="3" t="str">
        <f>IF($B11303="SINAPI",IF(ISNUMBER(MATCH(Banco!$C11303,Analitico!$A:$A,0)),INDEX(Analitico!E:E,MATCH(Banco!$C11303,Analitico!$A:$A,0))&amp;"%",""),"")</f>
        <v/>
      </c>
      <c r="K11303" s="3" t="str">
        <f>IF($B11303="SINAPI",IF(ISNUMBER(MATCH(Banco!$C11303,Analitico!$A:$A,0)),INDEX(Analitico!F:F,MATCH(Banco!$C11303,Analitico!$A:$A,0))&amp;"%",""),"")</f>
        <v/>
      </c>
    </row>
    <row r="11304" spans="1:11" ht="22.5" x14ac:dyDescent="0.2">
      <c r="A11304" s="1" t="str">
        <f t="shared" si="178"/>
        <v>SINAPI 87894</v>
      </c>
      <c r="B11304" s="3" t="s">
        <v>21527</v>
      </c>
      <c r="C11304" s="3" t="s">
        <v>12546</v>
      </c>
      <c r="D11304" s="2" t="s">
        <v>19507</v>
      </c>
      <c r="E11304" s="3" t="s">
        <v>20623</v>
      </c>
      <c r="F11304" s="67" t="s">
        <v>21554</v>
      </c>
      <c r="G11304" s="67" t="s">
        <v>6174</v>
      </c>
      <c r="I11304" s="3" t="s">
        <v>6298</v>
      </c>
      <c r="J11304" s="3" t="str">
        <f>IF($B11304="SINAPI",IF(ISNUMBER(MATCH(Banco!$C11304,Analitico!$A:$A,0)),INDEX(Analitico!E:E,MATCH(Banco!$C11304,Analitico!$A:$A,0))&amp;"%",""),"")</f>
        <v/>
      </c>
      <c r="K11304" s="3" t="str">
        <f>IF($B11304="SINAPI",IF(ISNUMBER(MATCH(Banco!$C11304,Analitico!$A:$A,0)),INDEX(Analitico!F:F,MATCH(Banco!$C11304,Analitico!$A:$A,0))&amp;"%",""),"")</f>
        <v/>
      </c>
    </row>
    <row r="11305" spans="1:11" ht="22.5" x14ac:dyDescent="0.2">
      <c r="A11305" s="1" t="str">
        <f t="shared" si="178"/>
        <v>SINAPI 87896</v>
      </c>
      <c r="B11305" s="3" t="s">
        <v>21527</v>
      </c>
      <c r="C11305" s="3" t="s">
        <v>12547</v>
      </c>
      <c r="D11305" s="2" t="s">
        <v>19508</v>
      </c>
      <c r="E11305" s="3" t="s">
        <v>20623</v>
      </c>
      <c r="F11305" s="67" t="s">
        <v>20729</v>
      </c>
      <c r="G11305" s="67" t="s">
        <v>31920</v>
      </c>
      <c r="I11305" s="3" t="s">
        <v>6300</v>
      </c>
      <c r="J11305" s="3" t="str">
        <f>IF($B11305="SINAPI",IF(ISNUMBER(MATCH(Banco!$C11305,Analitico!$A:$A,0)),INDEX(Analitico!E:E,MATCH(Banco!$C11305,Analitico!$A:$A,0))&amp;"%",""),"")</f>
        <v/>
      </c>
      <c r="K11305" s="3" t="str">
        <f>IF($B11305="SINAPI",IF(ISNUMBER(MATCH(Banco!$C11305,Analitico!$A:$A,0)),INDEX(Analitico!F:F,MATCH(Banco!$C11305,Analitico!$A:$A,0))&amp;"%",""),"")</f>
        <v/>
      </c>
    </row>
    <row r="11306" spans="1:11" ht="22.5" x14ac:dyDescent="0.2">
      <c r="A11306" s="1" t="str">
        <f t="shared" si="178"/>
        <v>SINAPI 87897</v>
      </c>
      <c r="B11306" s="3" t="s">
        <v>21527</v>
      </c>
      <c r="C11306" s="3" t="s">
        <v>12548</v>
      </c>
      <c r="D11306" s="2" t="s">
        <v>19509</v>
      </c>
      <c r="E11306" s="3" t="s">
        <v>20623</v>
      </c>
      <c r="F11306" s="67" t="s">
        <v>6005</v>
      </c>
      <c r="G11306" s="67" t="s">
        <v>33585</v>
      </c>
      <c r="I11306" s="3" t="s">
        <v>6300</v>
      </c>
      <c r="J11306" s="3" t="str">
        <f>IF($B11306="SINAPI",IF(ISNUMBER(MATCH(Banco!$C11306,Analitico!$A:$A,0)),INDEX(Analitico!E:E,MATCH(Banco!$C11306,Analitico!$A:$A,0))&amp;"%",""),"")</f>
        <v/>
      </c>
      <c r="K11306" s="3" t="str">
        <f>IF($B11306="SINAPI",IF(ISNUMBER(MATCH(Banco!$C11306,Analitico!$A:$A,0)),INDEX(Analitico!F:F,MATCH(Banco!$C11306,Analitico!$A:$A,0))&amp;"%",""),"")</f>
        <v/>
      </c>
    </row>
    <row r="11307" spans="1:11" ht="33.75" x14ac:dyDescent="0.2">
      <c r="A11307" s="1" t="str">
        <f t="shared" si="178"/>
        <v>SINAPI 87899</v>
      </c>
      <c r="B11307" s="3" t="s">
        <v>21527</v>
      </c>
      <c r="C11307" s="3" t="s">
        <v>12549</v>
      </c>
      <c r="D11307" s="2" t="s">
        <v>19510</v>
      </c>
      <c r="E11307" s="3" t="s">
        <v>20623</v>
      </c>
      <c r="F11307" s="67" t="s">
        <v>6183</v>
      </c>
      <c r="G11307" s="67" t="s">
        <v>21602</v>
      </c>
      <c r="I11307" s="3" t="s">
        <v>6298</v>
      </c>
      <c r="J11307" s="3" t="str">
        <f>IF($B11307="SINAPI",IF(ISNUMBER(MATCH(Banco!$C11307,Analitico!$A:$A,0)),INDEX(Analitico!E:E,MATCH(Banco!$C11307,Analitico!$A:$A,0))&amp;"%",""),"")</f>
        <v/>
      </c>
      <c r="K11307" s="3" t="str">
        <f>IF($B11307="SINAPI",IF(ISNUMBER(MATCH(Banco!$C11307,Analitico!$A:$A,0)),INDEX(Analitico!F:F,MATCH(Banco!$C11307,Analitico!$A:$A,0))&amp;"%",""),"")</f>
        <v/>
      </c>
    </row>
    <row r="11308" spans="1:11" ht="33.75" x14ac:dyDescent="0.2">
      <c r="A11308" s="1" t="str">
        <f t="shared" si="178"/>
        <v>SINAPI 87900</v>
      </c>
      <c r="B11308" s="3" t="s">
        <v>21527</v>
      </c>
      <c r="C11308" s="3" t="s">
        <v>12550</v>
      </c>
      <c r="D11308" s="2" t="s">
        <v>19511</v>
      </c>
      <c r="E11308" s="3" t="s">
        <v>20623</v>
      </c>
      <c r="F11308" s="67" t="s">
        <v>20642</v>
      </c>
      <c r="G11308" s="67" t="s">
        <v>20832</v>
      </c>
      <c r="I11308" s="3" t="s">
        <v>6298</v>
      </c>
      <c r="J11308" s="3" t="str">
        <f>IF($B11308="SINAPI",IF(ISNUMBER(MATCH(Banco!$C11308,Analitico!$A:$A,0)),INDEX(Analitico!E:E,MATCH(Banco!$C11308,Analitico!$A:$A,0))&amp;"%",""),"")</f>
        <v/>
      </c>
      <c r="K11308" s="3" t="str">
        <f>IF($B11308="SINAPI",IF(ISNUMBER(MATCH(Banco!$C11308,Analitico!$A:$A,0)),INDEX(Analitico!F:F,MATCH(Banco!$C11308,Analitico!$A:$A,0))&amp;"%",""),"")</f>
        <v/>
      </c>
    </row>
    <row r="11309" spans="1:11" ht="22.5" x14ac:dyDescent="0.2">
      <c r="A11309" s="1" t="str">
        <f t="shared" si="178"/>
        <v>SINAPI 87902</v>
      </c>
      <c r="B11309" s="3" t="s">
        <v>21527</v>
      </c>
      <c r="C11309" s="3" t="s">
        <v>12551</v>
      </c>
      <c r="D11309" s="2" t="s">
        <v>19512</v>
      </c>
      <c r="E11309" s="3" t="s">
        <v>20623</v>
      </c>
      <c r="F11309" s="67" t="s">
        <v>4531</v>
      </c>
      <c r="G11309" s="67" t="s">
        <v>21280</v>
      </c>
      <c r="I11309" s="3" t="s">
        <v>6298</v>
      </c>
      <c r="J11309" s="3" t="str">
        <f>IF($B11309="SINAPI",IF(ISNUMBER(MATCH(Banco!$C11309,Analitico!$A:$A,0)),INDEX(Analitico!E:E,MATCH(Banco!$C11309,Analitico!$A:$A,0))&amp;"%",""),"")</f>
        <v/>
      </c>
      <c r="K11309" s="3" t="str">
        <f>IF($B11309="SINAPI",IF(ISNUMBER(MATCH(Banco!$C11309,Analitico!$A:$A,0)),INDEX(Analitico!F:F,MATCH(Banco!$C11309,Analitico!$A:$A,0))&amp;"%",""),"")</f>
        <v/>
      </c>
    </row>
    <row r="11310" spans="1:11" ht="22.5" x14ac:dyDescent="0.2">
      <c r="A11310" s="1" t="str">
        <f t="shared" si="178"/>
        <v>SINAPI 87903</v>
      </c>
      <c r="B11310" s="3" t="s">
        <v>21527</v>
      </c>
      <c r="C11310" s="3" t="s">
        <v>12552</v>
      </c>
      <c r="D11310" s="2" t="s">
        <v>19513</v>
      </c>
      <c r="E11310" s="3" t="s">
        <v>20623</v>
      </c>
      <c r="F11310" s="67" t="s">
        <v>5644</v>
      </c>
      <c r="G11310" s="67" t="s">
        <v>21291</v>
      </c>
      <c r="I11310" s="3" t="s">
        <v>6298</v>
      </c>
      <c r="J11310" s="3" t="str">
        <f>IF($B11310="SINAPI",IF(ISNUMBER(MATCH(Banco!$C11310,Analitico!$A:$A,0)),INDEX(Analitico!E:E,MATCH(Banco!$C11310,Analitico!$A:$A,0))&amp;"%",""),"")</f>
        <v/>
      </c>
      <c r="K11310" s="3" t="str">
        <f>IF($B11310="SINAPI",IF(ISNUMBER(MATCH(Banco!$C11310,Analitico!$A:$A,0)),INDEX(Analitico!F:F,MATCH(Banco!$C11310,Analitico!$A:$A,0))&amp;"%",""),"")</f>
        <v/>
      </c>
    </row>
    <row r="11311" spans="1:11" ht="22.5" x14ac:dyDescent="0.2">
      <c r="A11311" s="1" t="str">
        <f t="shared" si="178"/>
        <v>SINAPI 87904</v>
      </c>
      <c r="B11311" s="3" t="s">
        <v>21527</v>
      </c>
      <c r="C11311" s="3" t="s">
        <v>12553</v>
      </c>
      <c r="D11311" s="2" t="s">
        <v>19514</v>
      </c>
      <c r="E11311" s="3" t="s">
        <v>20623</v>
      </c>
      <c r="F11311" s="67" t="s">
        <v>21574</v>
      </c>
      <c r="G11311" s="67" t="s">
        <v>5868</v>
      </c>
      <c r="I11311" s="3" t="s">
        <v>6298</v>
      </c>
      <c r="J11311" s="3" t="str">
        <f>IF($B11311="SINAPI",IF(ISNUMBER(MATCH(Banco!$C11311,Analitico!$A:$A,0)),INDEX(Analitico!E:E,MATCH(Banco!$C11311,Analitico!$A:$A,0))&amp;"%",""),"")</f>
        <v/>
      </c>
      <c r="K11311" s="3" t="str">
        <f>IF($B11311="SINAPI",IF(ISNUMBER(MATCH(Banco!$C11311,Analitico!$A:$A,0)),INDEX(Analitico!F:F,MATCH(Banco!$C11311,Analitico!$A:$A,0))&amp;"%",""),"")</f>
        <v/>
      </c>
    </row>
    <row r="11312" spans="1:11" ht="22.5" x14ac:dyDescent="0.2">
      <c r="A11312" s="1" t="str">
        <f t="shared" si="178"/>
        <v>SINAPI 87905</v>
      </c>
      <c r="B11312" s="3" t="s">
        <v>21527</v>
      </c>
      <c r="C11312" s="3" t="s">
        <v>12554</v>
      </c>
      <c r="D11312" s="2" t="s">
        <v>19515</v>
      </c>
      <c r="E11312" s="3" t="s">
        <v>20623</v>
      </c>
      <c r="F11312" s="67" t="s">
        <v>20818</v>
      </c>
      <c r="G11312" s="67" t="s">
        <v>5776</v>
      </c>
      <c r="I11312" s="3" t="s">
        <v>6298</v>
      </c>
      <c r="J11312" s="3" t="str">
        <f>IF($B11312="SINAPI",IF(ISNUMBER(MATCH(Banco!$C11312,Analitico!$A:$A,0)),INDEX(Analitico!E:E,MATCH(Banco!$C11312,Analitico!$A:$A,0))&amp;"%",""),"")</f>
        <v/>
      </c>
      <c r="K11312" s="3" t="str">
        <f>IF($B11312="SINAPI",IF(ISNUMBER(MATCH(Banco!$C11312,Analitico!$A:$A,0)),INDEX(Analitico!F:F,MATCH(Banco!$C11312,Analitico!$A:$A,0))&amp;"%",""),"")</f>
        <v/>
      </c>
    </row>
    <row r="11313" spans="1:11" ht="22.5" x14ac:dyDescent="0.2">
      <c r="A11313" s="1" t="str">
        <f t="shared" si="178"/>
        <v>SINAPI 87907</v>
      </c>
      <c r="B11313" s="3" t="s">
        <v>21527</v>
      </c>
      <c r="C11313" s="3" t="s">
        <v>12555</v>
      </c>
      <c r="D11313" s="2" t="s">
        <v>19516</v>
      </c>
      <c r="E11313" s="3" t="s">
        <v>20623</v>
      </c>
      <c r="F11313" s="67" t="s">
        <v>5559</v>
      </c>
      <c r="G11313" s="67" t="s">
        <v>4917</v>
      </c>
      <c r="I11313" s="3" t="s">
        <v>6300</v>
      </c>
      <c r="J11313" s="3" t="str">
        <f>IF($B11313="SINAPI",IF(ISNUMBER(MATCH(Banco!$C11313,Analitico!$A:$A,0)),INDEX(Analitico!E:E,MATCH(Banco!$C11313,Analitico!$A:$A,0))&amp;"%",""),"")</f>
        <v/>
      </c>
      <c r="K11313" s="3" t="str">
        <f>IF($B11313="SINAPI",IF(ISNUMBER(MATCH(Banco!$C11313,Analitico!$A:$A,0)),INDEX(Analitico!F:F,MATCH(Banco!$C11313,Analitico!$A:$A,0))&amp;"%",""),"")</f>
        <v/>
      </c>
    </row>
    <row r="11314" spans="1:11" ht="22.5" x14ac:dyDescent="0.2">
      <c r="A11314" s="1" t="str">
        <f t="shared" si="178"/>
        <v>SINAPI 87908</v>
      </c>
      <c r="B11314" s="3" t="s">
        <v>21527</v>
      </c>
      <c r="C11314" s="3" t="s">
        <v>12556</v>
      </c>
      <c r="D11314" s="2" t="s">
        <v>19517</v>
      </c>
      <c r="E11314" s="3" t="s">
        <v>20623</v>
      </c>
      <c r="F11314" s="67" t="s">
        <v>5701</v>
      </c>
      <c r="G11314" s="67" t="s">
        <v>4553</v>
      </c>
      <c r="I11314" s="3" t="s">
        <v>6300</v>
      </c>
      <c r="J11314" s="3" t="str">
        <f>IF($B11314="SINAPI",IF(ISNUMBER(MATCH(Banco!$C11314,Analitico!$A:$A,0)),INDEX(Analitico!E:E,MATCH(Banco!$C11314,Analitico!$A:$A,0))&amp;"%",""),"")</f>
        <v/>
      </c>
      <c r="K11314" s="3" t="str">
        <f>IF($B11314="SINAPI",IF(ISNUMBER(MATCH(Banco!$C11314,Analitico!$A:$A,0)),INDEX(Analitico!F:F,MATCH(Banco!$C11314,Analitico!$A:$A,0))&amp;"%",""),"")</f>
        <v/>
      </c>
    </row>
    <row r="11315" spans="1:11" ht="22.5" x14ac:dyDescent="0.2">
      <c r="A11315" s="1" t="str">
        <f t="shared" si="178"/>
        <v>SINAPI 87910</v>
      </c>
      <c r="B11315" s="3" t="s">
        <v>21527</v>
      </c>
      <c r="C11315" s="3" t="s">
        <v>12557</v>
      </c>
      <c r="D11315" s="2" t="s">
        <v>19518</v>
      </c>
      <c r="E11315" s="3" t="s">
        <v>20623</v>
      </c>
      <c r="F11315" s="67" t="s">
        <v>20993</v>
      </c>
      <c r="G11315" s="67" t="s">
        <v>29777</v>
      </c>
      <c r="I11315" s="3" t="s">
        <v>6298</v>
      </c>
      <c r="J11315" s="3" t="str">
        <f>IF($B11315="SINAPI",IF(ISNUMBER(MATCH(Banco!$C11315,Analitico!$A:$A,0)),INDEX(Analitico!E:E,MATCH(Banco!$C11315,Analitico!$A:$A,0))&amp;"%",""),"")</f>
        <v/>
      </c>
      <c r="K11315" s="3" t="str">
        <f>IF($B11315="SINAPI",IF(ISNUMBER(MATCH(Banco!$C11315,Analitico!$A:$A,0)),INDEX(Analitico!F:F,MATCH(Banco!$C11315,Analitico!$A:$A,0))&amp;"%",""),"")</f>
        <v/>
      </c>
    </row>
    <row r="11316" spans="1:11" ht="22.5" x14ac:dyDescent="0.2">
      <c r="A11316" s="1" t="str">
        <f t="shared" si="178"/>
        <v>SINAPI 87911</v>
      </c>
      <c r="B11316" s="3" t="s">
        <v>21527</v>
      </c>
      <c r="C11316" s="3" t="s">
        <v>12558</v>
      </c>
      <c r="D11316" s="2" t="s">
        <v>19519</v>
      </c>
      <c r="E11316" s="3" t="s">
        <v>20623</v>
      </c>
      <c r="F11316" s="67" t="s">
        <v>5032</v>
      </c>
      <c r="G11316" s="67" t="s">
        <v>5101</v>
      </c>
      <c r="I11316" s="3" t="s">
        <v>6298</v>
      </c>
      <c r="J11316" s="3" t="str">
        <f>IF($B11316="SINAPI",IF(ISNUMBER(MATCH(Banco!$C11316,Analitico!$A:$A,0)),INDEX(Analitico!E:E,MATCH(Banco!$C11316,Analitico!$A:$A,0))&amp;"%",""),"")</f>
        <v/>
      </c>
      <c r="K11316" s="3" t="str">
        <f>IF($B11316="SINAPI",IF(ISNUMBER(MATCH(Banco!$C11316,Analitico!$A:$A,0)),INDEX(Analitico!F:F,MATCH(Banco!$C11316,Analitico!$A:$A,0))&amp;"%",""),"")</f>
        <v/>
      </c>
    </row>
    <row r="11317" spans="1:11" ht="22.5" x14ac:dyDescent="0.2">
      <c r="A11317" s="1" t="str">
        <f t="shared" si="178"/>
        <v>SINAPI 104410</v>
      </c>
      <c r="B11317" s="3" t="s">
        <v>21527</v>
      </c>
      <c r="C11317" s="3" t="s">
        <v>12559</v>
      </c>
      <c r="D11317" s="2" t="s">
        <v>19520</v>
      </c>
      <c r="E11317" s="3" t="s">
        <v>20623</v>
      </c>
      <c r="F11317" s="67" t="s">
        <v>5160</v>
      </c>
      <c r="G11317" s="67" t="s">
        <v>4843</v>
      </c>
      <c r="I11317" s="3" t="s">
        <v>6300</v>
      </c>
      <c r="J11317" s="3" t="str">
        <f>IF($B11317="SINAPI",IF(ISNUMBER(MATCH(Banco!$C11317,Analitico!$A:$A,0)),INDEX(Analitico!E:E,MATCH(Banco!$C11317,Analitico!$A:$A,0))&amp;"%",""),"")</f>
        <v/>
      </c>
      <c r="K11317" s="3" t="str">
        <f>IF($B11317="SINAPI",IF(ISNUMBER(MATCH(Banco!$C11317,Analitico!$A:$A,0)),INDEX(Analitico!F:F,MATCH(Banco!$C11317,Analitico!$A:$A,0))&amp;"%",""),"")</f>
        <v/>
      </c>
    </row>
    <row r="11318" spans="1:11" ht="22.5" x14ac:dyDescent="0.2">
      <c r="A11318" s="1" t="str">
        <f t="shared" si="178"/>
        <v>SINAPI 104411</v>
      </c>
      <c r="B11318" s="3" t="s">
        <v>21527</v>
      </c>
      <c r="C11318" s="3" t="s">
        <v>12560</v>
      </c>
      <c r="D11318" s="2" t="s">
        <v>19521</v>
      </c>
      <c r="E11318" s="3" t="s">
        <v>20623</v>
      </c>
      <c r="F11318" s="67" t="s">
        <v>5160</v>
      </c>
      <c r="G11318" s="67" t="s">
        <v>4843</v>
      </c>
      <c r="I11318" s="3" t="s">
        <v>6300</v>
      </c>
      <c r="J11318" s="3" t="str">
        <f>IF($B11318="SINAPI",IF(ISNUMBER(MATCH(Banco!$C11318,Analitico!$A:$A,0)),INDEX(Analitico!E:E,MATCH(Banco!$C11318,Analitico!$A:$A,0))&amp;"%",""),"")</f>
        <v/>
      </c>
      <c r="K11318" s="3" t="str">
        <f>IF($B11318="SINAPI",IF(ISNUMBER(MATCH(Banco!$C11318,Analitico!$A:$A,0)),INDEX(Analitico!F:F,MATCH(Banco!$C11318,Analitico!$A:$A,0))&amp;"%",""),"")</f>
        <v/>
      </c>
    </row>
    <row r="11319" spans="1:11" ht="22.5" x14ac:dyDescent="0.2">
      <c r="A11319" s="1" t="str">
        <f t="shared" si="178"/>
        <v>SINAPI 87411</v>
      </c>
      <c r="B11319" s="3" t="s">
        <v>21527</v>
      </c>
      <c r="C11319" s="3" t="s">
        <v>12561</v>
      </c>
      <c r="D11319" s="2" t="s">
        <v>19522</v>
      </c>
      <c r="E11319" s="3" t="s">
        <v>20623</v>
      </c>
      <c r="F11319" s="67" t="s">
        <v>5637</v>
      </c>
      <c r="G11319" s="67" t="s">
        <v>29779</v>
      </c>
      <c r="I11319" s="3" t="s">
        <v>6298</v>
      </c>
      <c r="J11319" s="3" t="str">
        <f>IF($B11319="SINAPI",IF(ISNUMBER(MATCH(Banco!$C11319,Analitico!$A:$A,0)),INDEX(Analitico!E:E,MATCH(Banco!$C11319,Analitico!$A:$A,0))&amp;"%",""),"")</f>
        <v/>
      </c>
      <c r="K11319" s="3" t="str">
        <f>IF($B11319="SINAPI",IF(ISNUMBER(MATCH(Banco!$C11319,Analitico!$A:$A,0)),INDEX(Analitico!F:F,MATCH(Banco!$C11319,Analitico!$A:$A,0))&amp;"%",""),"")</f>
        <v/>
      </c>
    </row>
    <row r="11320" spans="1:11" ht="22.5" x14ac:dyDescent="0.2">
      <c r="A11320" s="1" t="str">
        <f t="shared" si="178"/>
        <v>SINAPI 87412</v>
      </c>
      <c r="B11320" s="3" t="s">
        <v>21527</v>
      </c>
      <c r="C11320" s="3" t="s">
        <v>12562</v>
      </c>
      <c r="D11320" s="2" t="s">
        <v>19523</v>
      </c>
      <c r="E11320" s="3" t="s">
        <v>20623</v>
      </c>
      <c r="F11320" s="67" t="s">
        <v>21174</v>
      </c>
      <c r="G11320" s="67" t="s">
        <v>21245</v>
      </c>
      <c r="I11320" s="3" t="s">
        <v>6298</v>
      </c>
      <c r="J11320" s="3" t="str">
        <f>IF($B11320="SINAPI",IF(ISNUMBER(MATCH(Banco!$C11320,Analitico!$A:$A,0)),INDEX(Analitico!E:E,MATCH(Banco!$C11320,Analitico!$A:$A,0))&amp;"%",""),"")</f>
        <v/>
      </c>
      <c r="K11320" s="3" t="str">
        <f>IF($B11320="SINAPI",IF(ISNUMBER(MATCH(Banco!$C11320,Analitico!$A:$A,0)),INDEX(Analitico!F:F,MATCH(Banco!$C11320,Analitico!$A:$A,0))&amp;"%",""),"")</f>
        <v/>
      </c>
    </row>
    <row r="11321" spans="1:11" ht="22.5" x14ac:dyDescent="0.2">
      <c r="A11321" s="1" t="str">
        <f t="shared" si="178"/>
        <v>SINAPI 87413</v>
      </c>
      <c r="B11321" s="3" t="s">
        <v>21527</v>
      </c>
      <c r="C11321" s="3" t="s">
        <v>12563</v>
      </c>
      <c r="D11321" s="2" t="s">
        <v>19524</v>
      </c>
      <c r="E11321" s="3" t="s">
        <v>20623</v>
      </c>
      <c r="F11321" s="67" t="s">
        <v>21427</v>
      </c>
      <c r="G11321" s="67" t="s">
        <v>20745</v>
      </c>
      <c r="I11321" s="3" t="s">
        <v>6298</v>
      </c>
      <c r="J11321" s="3" t="str">
        <f>IF($B11321="SINAPI",IF(ISNUMBER(MATCH(Banco!$C11321,Analitico!$A:$A,0)),INDEX(Analitico!E:E,MATCH(Banco!$C11321,Analitico!$A:$A,0))&amp;"%",""),"")</f>
        <v/>
      </c>
      <c r="K11321" s="3" t="str">
        <f>IF($B11321="SINAPI",IF(ISNUMBER(MATCH(Banco!$C11321,Analitico!$A:$A,0)),INDEX(Analitico!F:F,MATCH(Banco!$C11321,Analitico!$A:$A,0))&amp;"%",""),"")</f>
        <v/>
      </c>
    </row>
    <row r="11322" spans="1:11" ht="22.5" x14ac:dyDescent="0.2">
      <c r="A11322" s="1" t="str">
        <f t="shared" si="178"/>
        <v>SINAPI 87414</v>
      </c>
      <c r="B11322" s="3" t="s">
        <v>21527</v>
      </c>
      <c r="C11322" s="3" t="s">
        <v>12564</v>
      </c>
      <c r="D11322" s="2" t="s">
        <v>19525</v>
      </c>
      <c r="E11322" s="3" t="s">
        <v>20623</v>
      </c>
      <c r="F11322" s="67" t="s">
        <v>29975</v>
      </c>
      <c r="G11322" s="67" t="s">
        <v>21404</v>
      </c>
      <c r="I11322" s="3" t="s">
        <v>6298</v>
      </c>
      <c r="J11322" s="3" t="str">
        <f>IF($B11322="SINAPI",IF(ISNUMBER(MATCH(Banco!$C11322,Analitico!$A:$A,0)),INDEX(Analitico!E:E,MATCH(Banco!$C11322,Analitico!$A:$A,0))&amp;"%",""),"")</f>
        <v/>
      </c>
      <c r="K11322" s="3" t="str">
        <f>IF($B11322="SINAPI",IF(ISNUMBER(MATCH(Banco!$C11322,Analitico!$A:$A,0)),INDEX(Analitico!F:F,MATCH(Banco!$C11322,Analitico!$A:$A,0))&amp;"%",""),"")</f>
        <v/>
      </c>
    </row>
    <row r="11323" spans="1:11" ht="22.5" x14ac:dyDescent="0.2">
      <c r="A11323" s="1" t="str">
        <f t="shared" si="178"/>
        <v>SINAPI 87415</v>
      </c>
      <c r="B11323" s="3" t="s">
        <v>21527</v>
      </c>
      <c r="C11323" s="3" t="s">
        <v>12565</v>
      </c>
      <c r="D11323" s="2" t="s">
        <v>19526</v>
      </c>
      <c r="E11323" s="3" t="s">
        <v>20623</v>
      </c>
      <c r="F11323" s="67" t="s">
        <v>6052</v>
      </c>
      <c r="G11323" s="67" t="s">
        <v>29780</v>
      </c>
      <c r="I11323" s="3" t="s">
        <v>6298</v>
      </c>
      <c r="J11323" s="3" t="str">
        <f>IF($B11323="SINAPI",IF(ISNUMBER(MATCH(Banco!$C11323,Analitico!$A:$A,0)),INDEX(Analitico!E:E,MATCH(Banco!$C11323,Analitico!$A:$A,0))&amp;"%",""),"")</f>
        <v/>
      </c>
      <c r="K11323" s="3" t="str">
        <f>IF($B11323="SINAPI",IF(ISNUMBER(MATCH(Banco!$C11323,Analitico!$A:$A,0)),INDEX(Analitico!F:F,MATCH(Banco!$C11323,Analitico!$A:$A,0))&amp;"%",""),"")</f>
        <v/>
      </c>
    </row>
    <row r="11324" spans="1:11" ht="22.5" x14ac:dyDescent="0.2">
      <c r="A11324" s="1" t="str">
        <f t="shared" si="178"/>
        <v>SINAPI 87416</v>
      </c>
      <c r="B11324" s="3" t="s">
        <v>21527</v>
      </c>
      <c r="C11324" s="3" t="s">
        <v>12566</v>
      </c>
      <c r="D11324" s="2" t="s">
        <v>19527</v>
      </c>
      <c r="E11324" s="3" t="s">
        <v>20623</v>
      </c>
      <c r="F11324" s="67" t="s">
        <v>30151</v>
      </c>
      <c r="G11324" s="67" t="s">
        <v>21525</v>
      </c>
      <c r="I11324" s="3" t="s">
        <v>6298</v>
      </c>
      <c r="J11324" s="3" t="str">
        <f>IF($B11324="SINAPI",IF(ISNUMBER(MATCH(Banco!$C11324,Analitico!$A:$A,0)),INDEX(Analitico!E:E,MATCH(Banco!$C11324,Analitico!$A:$A,0))&amp;"%",""),"")</f>
        <v/>
      </c>
      <c r="K11324" s="3" t="str">
        <f>IF($B11324="SINAPI",IF(ISNUMBER(MATCH(Banco!$C11324,Analitico!$A:$A,0)),INDEX(Analitico!F:F,MATCH(Banco!$C11324,Analitico!$A:$A,0))&amp;"%",""),"")</f>
        <v/>
      </c>
    </row>
    <row r="11325" spans="1:11" x14ac:dyDescent="0.2">
      <c r="A11325" s="1" t="str">
        <f t="shared" si="178"/>
        <v>SINAPI 87418</v>
      </c>
      <c r="B11325" s="3" t="s">
        <v>21527</v>
      </c>
      <c r="C11325" s="3" t="s">
        <v>12567</v>
      </c>
      <c r="D11325" s="2" t="s">
        <v>19528</v>
      </c>
      <c r="E11325" s="3" t="s">
        <v>20623</v>
      </c>
      <c r="F11325" s="67" t="s">
        <v>21318</v>
      </c>
      <c r="G11325" s="67" t="s">
        <v>5664</v>
      </c>
      <c r="I11325" s="3" t="s">
        <v>6298</v>
      </c>
      <c r="J11325" s="3" t="str">
        <f>IF($B11325="SINAPI",IF(ISNUMBER(MATCH(Banco!$C11325,Analitico!$A:$A,0)),INDEX(Analitico!E:E,MATCH(Banco!$C11325,Analitico!$A:$A,0))&amp;"%",""),"")</f>
        <v/>
      </c>
      <c r="K11325" s="3" t="str">
        <f>IF($B11325="SINAPI",IF(ISNUMBER(MATCH(Banco!$C11325,Analitico!$A:$A,0)),INDEX(Analitico!F:F,MATCH(Banco!$C11325,Analitico!$A:$A,0))&amp;"%",""),"")</f>
        <v/>
      </c>
    </row>
    <row r="11326" spans="1:11" x14ac:dyDescent="0.2">
      <c r="A11326" s="1" t="str">
        <f t="shared" si="178"/>
        <v>SINAPI 87421</v>
      </c>
      <c r="B11326" s="3" t="s">
        <v>21527</v>
      </c>
      <c r="C11326" s="3" t="s">
        <v>12568</v>
      </c>
      <c r="D11326" s="2" t="s">
        <v>19529</v>
      </c>
      <c r="E11326" s="3" t="s">
        <v>20623</v>
      </c>
      <c r="F11326" s="67" t="s">
        <v>5038</v>
      </c>
      <c r="G11326" s="67" t="s">
        <v>28754</v>
      </c>
      <c r="I11326" s="3" t="s">
        <v>6298</v>
      </c>
      <c r="J11326" s="3" t="str">
        <f>IF($B11326="SINAPI",IF(ISNUMBER(MATCH(Banco!$C11326,Analitico!$A:$A,0)),INDEX(Analitico!E:E,MATCH(Banco!$C11326,Analitico!$A:$A,0))&amp;"%",""),"")</f>
        <v/>
      </c>
      <c r="K11326" s="3" t="str">
        <f>IF($B11326="SINAPI",IF(ISNUMBER(MATCH(Banco!$C11326,Analitico!$A:$A,0)),INDEX(Analitico!F:F,MATCH(Banco!$C11326,Analitico!$A:$A,0))&amp;"%",""),"")</f>
        <v/>
      </c>
    </row>
    <row r="11327" spans="1:11" x14ac:dyDescent="0.2">
      <c r="A11327" s="1" t="str">
        <f t="shared" si="178"/>
        <v>SINAPI 87424</v>
      </c>
      <c r="B11327" s="3" t="s">
        <v>21527</v>
      </c>
      <c r="C11327" s="3" t="s">
        <v>12569</v>
      </c>
      <c r="D11327" s="2" t="s">
        <v>19530</v>
      </c>
      <c r="E11327" s="3" t="s">
        <v>20623</v>
      </c>
      <c r="F11327" s="67" t="s">
        <v>30152</v>
      </c>
      <c r="G11327" s="67" t="s">
        <v>21651</v>
      </c>
      <c r="I11327" s="3" t="s">
        <v>6298</v>
      </c>
      <c r="J11327" s="3" t="str">
        <f>IF($B11327="SINAPI",IF(ISNUMBER(MATCH(Banco!$C11327,Analitico!$A:$A,0)),INDEX(Analitico!E:E,MATCH(Banco!$C11327,Analitico!$A:$A,0))&amp;"%",""),"")</f>
        <v/>
      </c>
      <c r="K11327" s="3" t="str">
        <f>IF($B11327="SINAPI",IF(ISNUMBER(MATCH(Banco!$C11327,Analitico!$A:$A,0)),INDEX(Analitico!F:F,MATCH(Banco!$C11327,Analitico!$A:$A,0))&amp;"%",""),"")</f>
        <v/>
      </c>
    </row>
    <row r="11328" spans="1:11" x14ac:dyDescent="0.2">
      <c r="A11328" s="1" t="str">
        <f t="shared" si="178"/>
        <v>SINAPI 87427</v>
      </c>
      <c r="B11328" s="3" t="s">
        <v>21527</v>
      </c>
      <c r="C11328" s="3" t="s">
        <v>12570</v>
      </c>
      <c r="D11328" s="2" t="s">
        <v>19531</v>
      </c>
      <c r="E11328" s="3" t="s">
        <v>20623</v>
      </c>
      <c r="F11328" s="67" t="s">
        <v>30133</v>
      </c>
      <c r="G11328" s="67" t="s">
        <v>29781</v>
      </c>
      <c r="I11328" s="3" t="s">
        <v>6298</v>
      </c>
      <c r="J11328" s="3" t="str">
        <f>IF($B11328="SINAPI",IF(ISNUMBER(MATCH(Banco!$C11328,Analitico!$A:$A,0)),INDEX(Analitico!E:E,MATCH(Banco!$C11328,Analitico!$A:$A,0))&amp;"%",""),"")</f>
        <v/>
      </c>
      <c r="K11328" s="3" t="str">
        <f>IF($B11328="SINAPI",IF(ISNUMBER(MATCH(Banco!$C11328,Analitico!$A:$A,0)),INDEX(Analitico!F:F,MATCH(Banco!$C11328,Analitico!$A:$A,0))&amp;"%",""),"")</f>
        <v/>
      </c>
    </row>
    <row r="11329" spans="1:11" ht="22.5" x14ac:dyDescent="0.2">
      <c r="A11329" s="1" t="str">
        <f t="shared" si="178"/>
        <v>SINAPI 87430</v>
      </c>
      <c r="B11329" s="3" t="s">
        <v>21527</v>
      </c>
      <c r="C11329" s="3" t="s">
        <v>12571</v>
      </c>
      <c r="D11329" s="2" t="s">
        <v>19532</v>
      </c>
      <c r="E11329" s="3" t="s">
        <v>20623</v>
      </c>
      <c r="F11329" s="67" t="s">
        <v>32027</v>
      </c>
      <c r="G11329" s="67" t="s">
        <v>20973</v>
      </c>
      <c r="I11329" s="3" t="s">
        <v>6298</v>
      </c>
      <c r="J11329" s="3" t="str">
        <f>IF($B11329="SINAPI",IF(ISNUMBER(MATCH(Banco!$C11329,Analitico!$A:$A,0)),INDEX(Analitico!E:E,MATCH(Banco!$C11329,Analitico!$A:$A,0))&amp;"%",""),"")</f>
        <v/>
      </c>
      <c r="K11329" s="3" t="str">
        <f>IF($B11329="SINAPI",IF(ISNUMBER(MATCH(Banco!$C11329,Analitico!$A:$A,0)),INDEX(Analitico!F:F,MATCH(Banco!$C11329,Analitico!$A:$A,0))&amp;"%",""),"")</f>
        <v/>
      </c>
    </row>
    <row r="11330" spans="1:11" ht="22.5" x14ac:dyDescent="0.2">
      <c r="A11330" s="1" t="str">
        <f t="shared" si="178"/>
        <v>SINAPI 87433</v>
      </c>
      <c r="B11330" s="3" t="s">
        <v>21527</v>
      </c>
      <c r="C11330" s="3" t="s">
        <v>12572</v>
      </c>
      <c r="D11330" s="2" t="s">
        <v>19533</v>
      </c>
      <c r="E11330" s="3" t="s">
        <v>20623</v>
      </c>
      <c r="F11330" s="67" t="s">
        <v>21399</v>
      </c>
      <c r="G11330" s="67" t="s">
        <v>6341</v>
      </c>
      <c r="I11330" s="3" t="s">
        <v>6298</v>
      </c>
      <c r="J11330" s="3" t="str">
        <f>IF($B11330="SINAPI",IF(ISNUMBER(MATCH(Banco!$C11330,Analitico!$A:$A,0)),INDEX(Analitico!E:E,MATCH(Banco!$C11330,Analitico!$A:$A,0))&amp;"%",""),"")</f>
        <v/>
      </c>
      <c r="K11330" s="3" t="str">
        <f>IF($B11330="SINAPI",IF(ISNUMBER(MATCH(Banco!$C11330,Analitico!$A:$A,0)),INDEX(Analitico!F:F,MATCH(Banco!$C11330,Analitico!$A:$A,0))&amp;"%",""),"")</f>
        <v/>
      </c>
    </row>
    <row r="11331" spans="1:11" ht="22.5" x14ac:dyDescent="0.2">
      <c r="A11331" s="1" t="str">
        <f t="shared" si="178"/>
        <v>SINAPI 87436</v>
      </c>
      <c r="B11331" s="3" t="s">
        <v>21527</v>
      </c>
      <c r="C11331" s="3" t="s">
        <v>12573</v>
      </c>
      <c r="D11331" s="2" t="s">
        <v>19534</v>
      </c>
      <c r="E11331" s="3" t="s">
        <v>20623</v>
      </c>
      <c r="F11331" s="67" t="s">
        <v>29581</v>
      </c>
      <c r="G11331" s="67" t="s">
        <v>36531</v>
      </c>
      <c r="I11331" s="3" t="s">
        <v>6298</v>
      </c>
      <c r="J11331" s="3" t="str">
        <f>IF($B11331="SINAPI",IF(ISNUMBER(MATCH(Banco!$C11331,Analitico!$A:$A,0)),INDEX(Analitico!E:E,MATCH(Banco!$C11331,Analitico!$A:$A,0))&amp;"%",""),"")</f>
        <v/>
      </c>
      <c r="K11331" s="3" t="str">
        <f>IF($B11331="SINAPI",IF(ISNUMBER(MATCH(Banco!$C11331,Analitico!$A:$A,0)),INDEX(Analitico!F:F,MATCH(Banco!$C11331,Analitico!$A:$A,0))&amp;"%",""),"")</f>
        <v/>
      </c>
    </row>
    <row r="11332" spans="1:11" ht="22.5" x14ac:dyDescent="0.2">
      <c r="A11332" s="1" t="str">
        <f t="shared" si="178"/>
        <v>SINAPI 87439</v>
      </c>
      <c r="B11332" s="3" t="s">
        <v>21527</v>
      </c>
      <c r="C11332" s="3" t="s">
        <v>12574</v>
      </c>
      <c r="D11332" s="2" t="s">
        <v>19535</v>
      </c>
      <c r="E11332" s="3" t="s">
        <v>20623</v>
      </c>
      <c r="F11332" s="67" t="s">
        <v>30153</v>
      </c>
      <c r="G11332" s="67" t="s">
        <v>29464</v>
      </c>
      <c r="I11332" s="3" t="s">
        <v>6298</v>
      </c>
      <c r="J11332" s="3" t="str">
        <f>IF($B11332="SINAPI",IF(ISNUMBER(MATCH(Banco!$C11332,Analitico!$A:$A,0)),INDEX(Analitico!E:E,MATCH(Banco!$C11332,Analitico!$A:$A,0))&amp;"%",""),"")</f>
        <v/>
      </c>
      <c r="K11332" s="3" t="str">
        <f>IF($B11332="SINAPI",IF(ISNUMBER(MATCH(Banco!$C11332,Analitico!$A:$A,0)),INDEX(Analitico!F:F,MATCH(Banco!$C11332,Analitico!$A:$A,0))&amp;"%",""),"")</f>
        <v/>
      </c>
    </row>
    <row r="11333" spans="1:11" ht="22.5" x14ac:dyDescent="0.2">
      <c r="A11333" s="1" t="str">
        <f t="shared" si="178"/>
        <v>SINAPI 87527</v>
      </c>
      <c r="B11333" s="3" t="s">
        <v>21527</v>
      </c>
      <c r="C11333" s="3" t="s">
        <v>12575</v>
      </c>
      <c r="D11333" s="2" t="s">
        <v>19536</v>
      </c>
      <c r="E11333" s="3" t="s">
        <v>20623</v>
      </c>
      <c r="F11333" s="67" t="s">
        <v>40262</v>
      </c>
      <c r="G11333" s="67" t="s">
        <v>6055</v>
      </c>
      <c r="I11333" s="3" t="s">
        <v>6298</v>
      </c>
      <c r="J11333" s="3" t="str">
        <f>IF($B11333="SINAPI",IF(ISNUMBER(MATCH(Banco!$C11333,Analitico!$A:$A,0)),INDEX(Analitico!E:E,MATCH(Banco!$C11333,Analitico!$A:$A,0))&amp;"%",""),"")</f>
        <v/>
      </c>
      <c r="K11333" s="3" t="str">
        <f>IF($B11333="SINAPI",IF(ISNUMBER(MATCH(Banco!$C11333,Analitico!$A:$A,0)),INDEX(Analitico!F:F,MATCH(Banco!$C11333,Analitico!$A:$A,0))&amp;"%",""),"")</f>
        <v/>
      </c>
    </row>
    <row r="11334" spans="1:11" ht="22.5" x14ac:dyDescent="0.2">
      <c r="A11334" s="1" t="str">
        <f t="shared" si="178"/>
        <v>SINAPI 87528</v>
      </c>
      <c r="B11334" s="3" t="s">
        <v>21527</v>
      </c>
      <c r="C11334" s="3" t="s">
        <v>12576</v>
      </c>
      <c r="D11334" s="2" t="s">
        <v>19537</v>
      </c>
      <c r="E11334" s="3" t="s">
        <v>20623</v>
      </c>
      <c r="F11334" s="67" t="s">
        <v>32008</v>
      </c>
      <c r="G11334" s="67" t="s">
        <v>37482</v>
      </c>
      <c r="I11334" s="3" t="s">
        <v>6298</v>
      </c>
      <c r="J11334" s="3" t="str">
        <f>IF($B11334="SINAPI",IF(ISNUMBER(MATCH(Banco!$C11334,Analitico!$A:$A,0)),INDEX(Analitico!E:E,MATCH(Banco!$C11334,Analitico!$A:$A,0))&amp;"%",""),"")</f>
        <v/>
      </c>
      <c r="K11334" s="3" t="str">
        <f>IF($B11334="SINAPI",IF(ISNUMBER(MATCH(Banco!$C11334,Analitico!$A:$A,0)),INDEX(Analitico!F:F,MATCH(Banco!$C11334,Analitico!$A:$A,0))&amp;"%",""),"")</f>
        <v/>
      </c>
    </row>
    <row r="11335" spans="1:11" ht="22.5" x14ac:dyDescent="0.2">
      <c r="A11335" s="1" t="str">
        <f t="shared" si="178"/>
        <v>SINAPI 87529</v>
      </c>
      <c r="B11335" s="3" t="s">
        <v>21527</v>
      </c>
      <c r="C11335" s="3" t="s">
        <v>12577</v>
      </c>
      <c r="D11335" s="2" t="s">
        <v>19538</v>
      </c>
      <c r="E11335" s="3" t="s">
        <v>20623</v>
      </c>
      <c r="F11335" s="67" t="s">
        <v>20881</v>
      </c>
      <c r="G11335" s="67" t="s">
        <v>21332</v>
      </c>
      <c r="I11335" s="3" t="s">
        <v>6298</v>
      </c>
      <c r="J11335" s="3" t="str">
        <f>IF($B11335="SINAPI",IF(ISNUMBER(MATCH(Banco!$C11335,Analitico!$A:$A,0)),INDEX(Analitico!E:E,MATCH(Banco!$C11335,Analitico!$A:$A,0))&amp;"%",""),"")</f>
        <v/>
      </c>
      <c r="K11335" s="3" t="str">
        <f>IF($B11335="SINAPI",IF(ISNUMBER(MATCH(Banco!$C11335,Analitico!$A:$A,0)),INDEX(Analitico!F:F,MATCH(Banco!$C11335,Analitico!$A:$A,0))&amp;"%",""),"")</f>
        <v/>
      </c>
    </row>
    <row r="11336" spans="1:11" ht="22.5" x14ac:dyDescent="0.2">
      <c r="A11336" s="1" t="str">
        <f t="shared" si="178"/>
        <v>SINAPI 87530</v>
      </c>
      <c r="B11336" s="3" t="s">
        <v>21527</v>
      </c>
      <c r="C11336" s="3" t="s">
        <v>12578</v>
      </c>
      <c r="D11336" s="2" t="s">
        <v>19539</v>
      </c>
      <c r="E11336" s="3" t="s">
        <v>20623</v>
      </c>
      <c r="F11336" s="67" t="s">
        <v>40263</v>
      </c>
      <c r="G11336" s="67" t="s">
        <v>6253</v>
      </c>
      <c r="I11336" s="3" t="s">
        <v>6298</v>
      </c>
      <c r="J11336" s="3" t="str">
        <f>IF($B11336="SINAPI",IF(ISNUMBER(MATCH(Banco!$C11336,Analitico!$A:$A,0)),INDEX(Analitico!E:E,MATCH(Banco!$C11336,Analitico!$A:$A,0))&amp;"%",""),"")</f>
        <v/>
      </c>
      <c r="K11336" s="3" t="str">
        <f>IF($B11336="SINAPI",IF(ISNUMBER(MATCH(Banco!$C11336,Analitico!$A:$A,0)),INDEX(Analitico!F:F,MATCH(Banco!$C11336,Analitico!$A:$A,0))&amp;"%",""),"")</f>
        <v/>
      </c>
    </row>
    <row r="11337" spans="1:11" ht="22.5" x14ac:dyDescent="0.2">
      <c r="A11337" s="1" t="str">
        <f t="shared" si="178"/>
        <v>SINAPI 87531</v>
      </c>
      <c r="B11337" s="3" t="s">
        <v>21527</v>
      </c>
      <c r="C11337" s="3" t="s">
        <v>12579</v>
      </c>
      <c r="D11337" s="2" t="s">
        <v>19540</v>
      </c>
      <c r="E11337" s="3" t="s">
        <v>20623</v>
      </c>
      <c r="F11337" s="67" t="s">
        <v>32130</v>
      </c>
      <c r="G11337" s="67" t="s">
        <v>36578</v>
      </c>
      <c r="I11337" s="3" t="s">
        <v>6298</v>
      </c>
      <c r="J11337" s="3" t="str">
        <f>IF($B11337="SINAPI",IF(ISNUMBER(MATCH(Banco!$C11337,Analitico!$A:$A,0)),INDEX(Analitico!E:E,MATCH(Banco!$C11337,Analitico!$A:$A,0))&amp;"%",""),"")</f>
        <v/>
      </c>
      <c r="K11337" s="3" t="str">
        <f>IF($B11337="SINAPI",IF(ISNUMBER(MATCH(Banco!$C11337,Analitico!$A:$A,0)),INDEX(Analitico!F:F,MATCH(Banco!$C11337,Analitico!$A:$A,0))&amp;"%",""),"")</f>
        <v/>
      </c>
    </row>
    <row r="11338" spans="1:11" ht="22.5" x14ac:dyDescent="0.2">
      <c r="A11338" s="1" t="str">
        <f t="shared" si="178"/>
        <v>SINAPI 87532</v>
      </c>
      <c r="B11338" s="3" t="s">
        <v>21527</v>
      </c>
      <c r="C11338" s="3" t="s">
        <v>12580</v>
      </c>
      <c r="D11338" s="2" t="s">
        <v>19541</v>
      </c>
      <c r="E11338" s="3" t="s">
        <v>20623</v>
      </c>
      <c r="F11338" s="67" t="s">
        <v>40264</v>
      </c>
      <c r="G11338" s="67" t="s">
        <v>37483</v>
      </c>
      <c r="I11338" s="3" t="s">
        <v>6298</v>
      </c>
      <c r="J11338" s="3" t="str">
        <f>IF($B11338="SINAPI",IF(ISNUMBER(MATCH(Banco!$C11338,Analitico!$A:$A,0)),INDEX(Analitico!E:E,MATCH(Banco!$C11338,Analitico!$A:$A,0))&amp;"%",""),"")</f>
        <v/>
      </c>
      <c r="K11338" s="3" t="str">
        <f>IF($B11338="SINAPI",IF(ISNUMBER(MATCH(Banco!$C11338,Analitico!$A:$A,0)),INDEX(Analitico!F:F,MATCH(Banco!$C11338,Analitico!$A:$A,0))&amp;"%",""),"")</f>
        <v/>
      </c>
    </row>
    <row r="11339" spans="1:11" ht="22.5" x14ac:dyDescent="0.2">
      <c r="A11339" s="1" t="str">
        <f t="shared" si="178"/>
        <v>SINAPI 87535</v>
      </c>
      <c r="B11339" s="3" t="s">
        <v>21527</v>
      </c>
      <c r="C11339" s="3" t="s">
        <v>12581</v>
      </c>
      <c r="D11339" s="2" t="s">
        <v>19542</v>
      </c>
      <c r="E11339" s="3" t="s">
        <v>20623</v>
      </c>
      <c r="F11339" s="67" t="s">
        <v>38172</v>
      </c>
      <c r="G11339" s="67" t="s">
        <v>21091</v>
      </c>
      <c r="I11339" s="3" t="s">
        <v>6298</v>
      </c>
      <c r="J11339" s="3" t="str">
        <f>IF($B11339="SINAPI",IF(ISNUMBER(MATCH(Banco!$C11339,Analitico!$A:$A,0)),INDEX(Analitico!E:E,MATCH(Banco!$C11339,Analitico!$A:$A,0))&amp;"%",""),"")</f>
        <v/>
      </c>
      <c r="K11339" s="3" t="str">
        <f>IF($B11339="SINAPI",IF(ISNUMBER(MATCH(Banco!$C11339,Analitico!$A:$A,0)),INDEX(Analitico!F:F,MATCH(Banco!$C11339,Analitico!$A:$A,0))&amp;"%",""),"")</f>
        <v/>
      </c>
    </row>
    <row r="11340" spans="1:11" ht="22.5" x14ac:dyDescent="0.2">
      <c r="A11340" s="1" t="str">
        <f t="shared" si="178"/>
        <v>SINAPI 87536</v>
      </c>
      <c r="B11340" s="3" t="s">
        <v>21527</v>
      </c>
      <c r="C11340" s="3" t="s">
        <v>12582</v>
      </c>
      <c r="D11340" s="2" t="s">
        <v>19543</v>
      </c>
      <c r="E11340" s="3" t="s">
        <v>20623</v>
      </c>
      <c r="F11340" s="67" t="s">
        <v>21646</v>
      </c>
      <c r="G11340" s="67" t="s">
        <v>32034</v>
      </c>
      <c r="I11340" s="3" t="s">
        <v>6298</v>
      </c>
      <c r="J11340" s="3" t="str">
        <f>IF($B11340="SINAPI",IF(ISNUMBER(MATCH(Banco!$C11340,Analitico!$A:$A,0)),INDEX(Analitico!E:E,MATCH(Banco!$C11340,Analitico!$A:$A,0))&amp;"%",""),"")</f>
        <v/>
      </c>
      <c r="K11340" s="3" t="str">
        <f>IF($B11340="SINAPI",IF(ISNUMBER(MATCH(Banco!$C11340,Analitico!$A:$A,0)),INDEX(Analitico!F:F,MATCH(Banco!$C11340,Analitico!$A:$A,0))&amp;"%",""),"")</f>
        <v/>
      </c>
    </row>
    <row r="11341" spans="1:11" ht="22.5" x14ac:dyDescent="0.2">
      <c r="A11341" s="1" t="str">
        <f t="shared" si="178"/>
        <v>SINAPI 87539</v>
      </c>
      <c r="B11341" s="3" t="s">
        <v>21527</v>
      </c>
      <c r="C11341" s="3" t="s">
        <v>12583</v>
      </c>
      <c r="D11341" s="2" t="s">
        <v>19544</v>
      </c>
      <c r="E11341" s="3" t="s">
        <v>20623</v>
      </c>
      <c r="F11341" s="67" t="s">
        <v>5785</v>
      </c>
      <c r="G11341" s="67" t="s">
        <v>37484</v>
      </c>
      <c r="I11341" s="3" t="s">
        <v>6298</v>
      </c>
      <c r="J11341" s="3" t="str">
        <f>IF($B11341="SINAPI",IF(ISNUMBER(MATCH(Banco!$C11341,Analitico!$A:$A,0)),INDEX(Analitico!E:E,MATCH(Banco!$C11341,Analitico!$A:$A,0))&amp;"%",""),"")</f>
        <v/>
      </c>
      <c r="K11341" s="3" t="str">
        <f>IF($B11341="SINAPI",IF(ISNUMBER(MATCH(Banco!$C11341,Analitico!$A:$A,0)),INDEX(Analitico!F:F,MATCH(Banco!$C11341,Analitico!$A:$A,0))&amp;"%",""),"")</f>
        <v/>
      </c>
    </row>
    <row r="11342" spans="1:11" ht="22.5" x14ac:dyDescent="0.2">
      <c r="A11342" s="1" t="str">
        <f t="shared" si="178"/>
        <v>SINAPI 87543</v>
      </c>
      <c r="B11342" s="3" t="s">
        <v>21527</v>
      </c>
      <c r="C11342" s="3" t="s">
        <v>12584</v>
      </c>
      <c r="D11342" s="2" t="s">
        <v>19545</v>
      </c>
      <c r="E11342" s="3" t="s">
        <v>20623</v>
      </c>
      <c r="F11342" s="67" t="s">
        <v>20813</v>
      </c>
      <c r="G11342" s="67" t="s">
        <v>21159</v>
      </c>
      <c r="I11342" s="3" t="s">
        <v>6298</v>
      </c>
      <c r="J11342" s="3" t="str">
        <f>IF($B11342="SINAPI",IF(ISNUMBER(MATCH(Banco!$C11342,Analitico!$A:$A,0)),INDEX(Analitico!E:E,MATCH(Banco!$C11342,Analitico!$A:$A,0))&amp;"%",""),"")</f>
        <v/>
      </c>
      <c r="K11342" s="3" t="str">
        <f>IF($B11342="SINAPI",IF(ISNUMBER(MATCH(Banco!$C11342,Analitico!$A:$A,0)),INDEX(Analitico!F:F,MATCH(Banco!$C11342,Analitico!$A:$A,0))&amp;"%",""),"")</f>
        <v/>
      </c>
    </row>
    <row r="11343" spans="1:11" ht="22.5" x14ac:dyDescent="0.2">
      <c r="A11343" s="1" t="str">
        <f t="shared" si="178"/>
        <v>SINAPI 87545</v>
      </c>
      <c r="B11343" s="3" t="s">
        <v>21527</v>
      </c>
      <c r="C11343" s="3" t="s">
        <v>12585</v>
      </c>
      <c r="D11343" s="2" t="s">
        <v>19546</v>
      </c>
      <c r="E11343" s="3" t="s">
        <v>20623</v>
      </c>
      <c r="F11343" s="67" t="s">
        <v>39501</v>
      </c>
      <c r="G11343" s="67" t="s">
        <v>29625</v>
      </c>
      <c r="I11343" s="3" t="s">
        <v>6298</v>
      </c>
      <c r="J11343" s="3" t="str">
        <f>IF($B11343="SINAPI",IF(ISNUMBER(MATCH(Banco!$C11343,Analitico!$A:$A,0)),INDEX(Analitico!E:E,MATCH(Banco!$C11343,Analitico!$A:$A,0))&amp;"%",""),"")</f>
        <v/>
      </c>
      <c r="K11343" s="3" t="str">
        <f>IF($B11343="SINAPI",IF(ISNUMBER(MATCH(Banco!$C11343,Analitico!$A:$A,0)),INDEX(Analitico!F:F,MATCH(Banco!$C11343,Analitico!$A:$A,0))&amp;"%",""),"")</f>
        <v/>
      </c>
    </row>
    <row r="11344" spans="1:11" ht="22.5" x14ac:dyDescent="0.2">
      <c r="A11344" s="1" t="str">
        <f t="shared" si="178"/>
        <v>SINAPI 87546</v>
      </c>
      <c r="B11344" s="3" t="s">
        <v>21527</v>
      </c>
      <c r="C11344" s="3" t="s">
        <v>12586</v>
      </c>
      <c r="D11344" s="2" t="s">
        <v>19547</v>
      </c>
      <c r="E11344" s="3" t="s">
        <v>20623</v>
      </c>
      <c r="F11344" s="67" t="s">
        <v>6026</v>
      </c>
      <c r="G11344" s="67" t="s">
        <v>4589</v>
      </c>
      <c r="I11344" s="3" t="s">
        <v>6298</v>
      </c>
      <c r="J11344" s="3" t="str">
        <f>IF($B11344="SINAPI",IF(ISNUMBER(MATCH(Banco!$C11344,Analitico!$A:$A,0)),INDEX(Analitico!E:E,MATCH(Banco!$C11344,Analitico!$A:$A,0))&amp;"%",""),"")</f>
        <v/>
      </c>
      <c r="K11344" s="3" t="str">
        <f>IF($B11344="SINAPI",IF(ISNUMBER(MATCH(Banco!$C11344,Analitico!$A:$A,0)),INDEX(Analitico!F:F,MATCH(Banco!$C11344,Analitico!$A:$A,0))&amp;"%",""),"")</f>
        <v/>
      </c>
    </row>
    <row r="11345" spans="1:11" ht="22.5" x14ac:dyDescent="0.2">
      <c r="A11345" s="1" t="str">
        <f t="shared" si="178"/>
        <v>SINAPI 87547</v>
      </c>
      <c r="B11345" s="3" t="s">
        <v>21527</v>
      </c>
      <c r="C11345" s="3" t="s">
        <v>12587</v>
      </c>
      <c r="D11345" s="2" t="s">
        <v>19548</v>
      </c>
      <c r="E11345" s="3" t="s">
        <v>20623</v>
      </c>
      <c r="F11345" s="67" t="s">
        <v>28781</v>
      </c>
      <c r="G11345" s="67" t="s">
        <v>37485</v>
      </c>
      <c r="I11345" s="3" t="s">
        <v>6298</v>
      </c>
      <c r="J11345" s="3" t="str">
        <f>IF($B11345="SINAPI",IF(ISNUMBER(MATCH(Banco!$C11345,Analitico!$A:$A,0)),INDEX(Analitico!E:E,MATCH(Banco!$C11345,Analitico!$A:$A,0))&amp;"%",""),"")</f>
        <v/>
      </c>
      <c r="K11345" s="3" t="str">
        <f>IF($B11345="SINAPI",IF(ISNUMBER(MATCH(Banco!$C11345,Analitico!$A:$A,0)),INDEX(Analitico!F:F,MATCH(Banco!$C11345,Analitico!$A:$A,0))&amp;"%",""),"")</f>
        <v/>
      </c>
    </row>
    <row r="11346" spans="1:11" ht="22.5" x14ac:dyDescent="0.2">
      <c r="A11346" s="1" t="str">
        <f t="shared" si="178"/>
        <v>SINAPI 87548</v>
      </c>
      <c r="B11346" s="3" t="s">
        <v>21527</v>
      </c>
      <c r="C11346" s="3" t="s">
        <v>12588</v>
      </c>
      <c r="D11346" s="2" t="s">
        <v>19549</v>
      </c>
      <c r="E11346" s="3" t="s">
        <v>20623</v>
      </c>
      <c r="F11346" s="67" t="s">
        <v>20646</v>
      </c>
      <c r="G11346" s="67" t="s">
        <v>32325</v>
      </c>
      <c r="I11346" s="3" t="s">
        <v>6298</v>
      </c>
      <c r="J11346" s="3" t="str">
        <f>IF($B11346="SINAPI",IF(ISNUMBER(MATCH(Banco!$C11346,Analitico!$A:$A,0)),INDEX(Analitico!E:E,MATCH(Banco!$C11346,Analitico!$A:$A,0))&amp;"%",""),"")</f>
        <v/>
      </c>
      <c r="K11346" s="3" t="str">
        <f>IF($B11346="SINAPI",IF(ISNUMBER(MATCH(Banco!$C11346,Analitico!$A:$A,0)),INDEX(Analitico!F:F,MATCH(Banco!$C11346,Analitico!$A:$A,0))&amp;"%",""),"")</f>
        <v/>
      </c>
    </row>
    <row r="11347" spans="1:11" ht="22.5" x14ac:dyDescent="0.2">
      <c r="A11347" s="1" t="str">
        <f t="shared" si="178"/>
        <v>SINAPI 87549</v>
      </c>
      <c r="B11347" s="3" t="s">
        <v>21527</v>
      </c>
      <c r="C11347" s="3" t="s">
        <v>12589</v>
      </c>
      <c r="D11347" s="2" t="s">
        <v>19550</v>
      </c>
      <c r="E11347" s="3" t="s">
        <v>20623</v>
      </c>
      <c r="F11347" s="67" t="s">
        <v>21168</v>
      </c>
      <c r="G11347" s="67" t="s">
        <v>5036</v>
      </c>
      <c r="I11347" s="3" t="s">
        <v>6298</v>
      </c>
      <c r="J11347" s="3" t="str">
        <f>IF($B11347="SINAPI",IF(ISNUMBER(MATCH(Banco!$C11347,Analitico!$A:$A,0)),INDEX(Analitico!E:E,MATCH(Banco!$C11347,Analitico!$A:$A,0))&amp;"%",""),"")</f>
        <v/>
      </c>
      <c r="K11347" s="3" t="str">
        <f>IF($B11347="SINAPI",IF(ISNUMBER(MATCH(Banco!$C11347,Analitico!$A:$A,0)),INDEX(Analitico!F:F,MATCH(Banco!$C11347,Analitico!$A:$A,0))&amp;"%",""),"")</f>
        <v/>
      </c>
    </row>
    <row r="11348" spans="1:11" ht="22.5" x14ac:dyDescent="0.2">
      <c r="A11348" s="1" t="str">
        <f t="shared" si="178"/>
        <v>SINAPI 87550</v>
      </c>
      <c r="B11348" s="3" t="s">
        <v>21527</v>
      </c>
      <c r="C11348" s="3" t="s">
        <v>12590</v>
      </c>
      <c r="D11348" s="2" t="s">
        <v>19551</v>
      </c>
      <c r="E11348" s="3" t="s">
        <v>20623</v>
      </c>
      <c r="F11348" s="67" t="s">
        <v>29992</v>
      </c>
      <c r="G11348" s="67" t="s">
        <v>20782</v>
      </c>
      <c r="I11348" s="3" t="s">
        <v>6298</v>
      </c>
      <c r="J11348" s="3" t="str">
        <f>IF($B11348="SINAPI",IF(ISNUMBER(MATCH(Banco!$C11348,Analitico!$A:$A,0)),INDEX(Analitico!E:E,MATCH(Banco!$C11348,Analitico!$A:$A,0))&amp;"%",""),"")</f>
        <v/>
      </c>
      <c r="K11348" s="3" t="str">
        <f>IF($B11348="SINAPI",IF(ISNUMBER(MATCH(Banco!$C11348,Analitico!$A:$A,0)),INDEX(Analitico!F:F,MATCH(Banco!$C11348,Analitico!$A:$A,0))&amp;"%",""),"")</f>
        <v/>
      </c>
    </row>
    <row r="11349" spans="1:11" ht="22.5" x14ac:dyDescent="0.2">
      <c r="A11349" s="1" t="str">
        <f t="shared" si="178"/>
        <v>SINAPI 87553</v>
      </c>
      <c r="B11349" s="3" t="s">
        <v>21527</v>
      </c>
      <c r="C11349" s="3" t="s">
        <v>12591</v>
      </c>
      <c r="D11349" s="2" t="s">
        <v>19552</v>
      </c>
      <c r="E11349" s="3" t="s">
        <v>20623</v>
      </c>
      <c r="F11349" s="67" t="s">
        <v>5742</v>
      </c>
      <c r="G11349" s="67" t="s">
        <v>6185</v>
      </c>
      <c r="I11349" s="3" t="s">
        <v>6298</v>
      </c>
      <c r="J11349" s="3" t="str">
        <f>IF($B11349="SINAPI",IF(ISNUMBER(MATCH(Banco!$C11349,Analitico!$A:$A,0)),INDEX(Analitico!E:E,MATCH(Banco!$C11349,Analitico!$A:$A,0))&amp;"%",""),"")</f>
        <v/>
      </c>
      <c r="K11349" s="3" t="str">
        <f>IF($B11349="SINAPI",IF(ISNUMBER(MATCH(Banco!$C11349,Analitico!$A:$A,0)),INDEX(Analitico!F:F,MATCH(Banco!$C11349,Analitico!$A:$A,0))&amp;"%",""),"")</f>
        <v/>
      </c>
    </row>
    <row r="11350" spans="1:11" ht="22.5" x14ac:dyDescent="0.2">
      <c r="A11350" s="1" t="str">
        <f t="shared" si="178"/>
        <v>SINAPI 87554</v>
      </c>
      <c r="B11350" s="3" t="s">
        <v>21527</v>
      </c>
      <c r="C11350" s="3" t="s">
        <v>12592</v>
      </c>
      <c r="D11350" s="2" t="s">
        <v>19553</v>
      </c>
      <c r="E11350" s="3" t="s">
        <v>20623</v>
      </c>
      <c r="F11350" s="67" t="s">
        <v>5881</v>
      </c>
      <c r="G11350" s="67" t="s">
        <v>37486</v>
      </c>
      <c r="I11350" s="3" t="s">
        <v>6298</v>
      </c>
      <c r="J11350" s="3" t="str">
        <f>IF($B11350="SINAPI",IF(ISNUMBER(MATCH(Banco!$C11350,Analitico!$A:$A,0)),INDEX(Analitico!E:E,MATCH(Banco!$C11350,Analitico!$A:$A,0))&amp;"%",""),"")</f>
        <v/>
      </c>
      <c r="K11350" s="3" t="str">
        <f>IF($B11350="SINAPI",IF(ISNUMBER(MATCH(Banco!$C11350,Analitico!$A:$A,0)),INDEX(Analitico!F:F,MATCH(Banco!$C11350,Analitico!$A:$A,0))&amp;"%",""),"")</f>
        <v/>
      </c>
    </row>
    <row r="11351" spans="1:11" ht="22.5" x14ac:dyDescent="0.2">
      <c r="A11351" s="1" t="str">
        <f t="shared" si="178"/>
        <v>SINAPI 87557</v>
      </c>
      <c r="B11351" s="3" t="s">
        <v>21527</v>
      </c>
      <c r="C11351" s="3" t="s">
        <v>12593</v>
      </c>
      <c r="D11351" s="2" t="s">
        <v>19554</v>
      </c>
      <c r="E11351" s="3" t="s">
        <v>20623</v>
      </c>
      <c r="F11351" s="67" t="s">
        <v>21128</v>
      </c>
      <c r="G11351" s="67" t="s">
        <v>29783</v>
      </c>
      <c r="I11351" s="3" t="s">
        <v>6298</v>
      </c>
      <c r="J11351" s="3" t="str">
        <f>IF($B11351="SINAPI",IF(ISNUMBER(MATCH(Banco!$C11351,Analitico!$A:$A,0)),INDEX(Analitico!E:E,MATCH(Banco!$C11351,Analitico!$A:$A,0))&amp;"%",""),"")</f>
        <v/>
      </c>
      <c r="K11351" s="3" t="str">
        <f>IF($B11351="SINAPI",IF(ISNUMBER(MATCH(Banco!$C11351,Analitico!$A:$A,0)),INDEX(Analitico!F:F,MATCH(Banco!$C11351,Analitico!$A:$A,0))&amp;"%",""),"")</f>
        <v/>
      </c>
    </row>
    <row r="11352" spans="1:11" ht="22.5" x14ac:dyDescent="0.2">
      <c r="A11352" s="1" t="str">
        <f t="shared" si="178"/>
        <v>SINAPI 87561</v>
      </c>
      <c r="B11352" s="3" t="s">
        <v>21527</v>
      </c>
      <c r="C11352" s="3" t="s">
        <v>12594</v>
      </c>
      <c r="D11352" s="2" t="s">
        <v>19555</v>
      </c>
      <c r="E11352" s="3" t="s">
        <v>20623</v>
      </c>
      <c r="F11352" s="67" t="s">
        <v>21515</v>
      </c>
      <c r="G11352" s="67" t="s">
        <v>21882</v>
      </c>
      <c r="I11352" s="3" t="s">
        <v>6298</v>
      </c>
      <c r="J11352" s="3" t="str">
        <f>IF($B11352="SINAPI",IF(ISNUMBER(MATCH(Banco!$C11352,Analitico!$A:$A,0)),INDEX(Analitico!E:E,MATCH(Banco!$C11352,Analitico!$A:$A,0))&amp;"%",""),"")</f>
        <v/>
      </c>
      <c r="K11352" s="3" t="str">
        <f>IF($B11352="SINAPI",IF(ISNUMBER(MATCH(Banco!$C11352,Analitico!$A:$A,0)),INDEX(Analitico!F:F,MATCH(Banco!$C11352,Analitico!$A:$A,0))&amp;"%",""),"")</f>
        <v/>
      </c>
    </row>
    <row r="11353" spans="1:11" ht="22.5" x14ac:dyDescent="0.2">
      <c r="A11353" s="1" t="str">
        <f t="shared" si="178"/>
        <v>SINAPI 87775</v>
      </c>
      <c r="B11353" s="3" t="s">
        <v>21527</v>
      </c>
      <c r="C11353" s="3" t="s">
        <v>12595</v>
      </c>
      <c r="D11353" s="2" t="s">
        <v>19556</v>
      </c>
      <c r="E11353" s="3" t="s">
        <v>20623</v>
      </c>
      <c r="F11353" s="67" t="s">
        <v>30825</v>
      </c>
      <c r="G11353" s="67" t="s">
        <v>31633</v>
      </c>
      <c r="I11353" s="3" t="s">
        <v>6298</v>
      </c>
      <c r="J11353" s="3" t="str">
        <f>IF($B11353="SINAPI",IF(ISNUMBER(MATCH(Banco!$C11353,Analitico!$A:$A,0)),INDEX(Analitico!E:E,MATCH(Banco!$C11353,Analitico!$A:$A,0))&amp;"%",""),"")</f>
        <v/>
      </c>
      <c r="K11353" s="3" t="str">
        <f>IF($B11353="SINAPI",IF(ISNUMBER(MATCH(Banco!$C11353,Analitico!$A:$A,0)),INDEX(Analitico!F:F,MATCH(Banco!$C11353,Analitico!$A:$A,0))&amp;"%",""),"")</f>
        <v/>
      </c>
    </row>
    <row r="11354" spans="1:11" ht="22.5" x14ac:dyDescent="0.2">
      <c r="A11354" s="1" t="str">
        <f t="shared" si="178"/>
        <v>SINAPI 87777</v>
      </c>
      <c r="B11354" s="3" t="s">
        <v>21527</v>
      </c>
      <c r="C11354" s="3" t="s">
        <v>12596</v>
      </c>
      <c r="D11354" s="2" t="s">
        <v>19557</v>
      </c>
      <c r="E11354" s="3" t="s">
        <v>20623</v>
      </c>
      <c r="F11354" s="67" t="s">
        <v>30809</v>
      </c>
      <c r="G11354" s="67" t="s">
        <v>21316</v>
      </c>
      <c r="I11354" s="3" t="s">
        <v>6298</v>
      </c>
      <c r="J11354" s="3" t="str">
        <f>IF($B11354="SINAPI",IF(ISNUMBER(MATCH(Banco!$C11354,Analitico!$A:$A,0)),INDEX(Analitico!E:E,MATCH(Banco!$C11354,Analitico!$A:$A,0))&amp;"%",""),"")</f>
        <v/>
      </c>
      <c r="K11354" s="3" t="str">
        <f>IF($B11354="SINAPI",IF(ISNUMBER(MATCH(Banco!$C11354,Analitico!$A:$A,0)),INDEX(Analitico!F:F,MATCH(Banco!$C11354,Analitico!$A:$A,0))&amp;"%",""),"")</f>
        <v/>
      </c>
    </row>
    <row r="11355" spans="1:11" ht="33.75" x14ac:dyDescent="0.2">
      <c r="A11355" s="1" t="str">
        <f t="shared" si="178"/>
        <v>SINAPI 87778</v>
      </c>
      <c r="B11355" s="3" t="s">
        <v>21527</v>
      </c>
      <c r="C11355" s="3" t="s">
        <v>12597</v>
      </c>
      <c r="D11355" s="2" t="s">
        <v>19558</v>
      </c>
      <c r="E11355" s="3" t="s">
        <v>20623</v>
      </c>
      <c r="F11355" s="67" t="s">
        <v>28816</v>
      </c>
      <c r="G11355" s="67" t="s">
        <v>31597</v>
      </c>
      <c r="I11355" s="3" t="s">
        <v>6298</v>
      </c>
      <c r="J11355" s="3" t="str">
        <f>IF($B11355="SINAPI",IF(ISNUMBER(MATCH(Banco!$C11355,Analitico!$A:$A,0)),INDEX(Analitico!E:E,MATCH(Banco!$C11355,Analitico!$A:$A,0))&amp;"%",""),"")</f>
        <v/>
      </c>
      <c r="K11355" s="3" t="str">
        <f>IF($B11355="SINAPI",IF(ISNUMBER(MATCH(Banco!$C11355,Analitico!$A:$A,0)),INDEX(Analitico!F:F,MATCH(Banco!$C11355,Analitico!$A:$A,0))&amp;"%",""),"")</f>
        <v/>
      </c>
    </row>
    <row r="11356" spans="1:11" ht="22.5" x14ac:dyDescent="0.2">
      <c r="A11356" s="1" t="str">
        <f t="shared" si="178"/>
        <v>SINAPI 87779</v>
      </c>
      <c r="B11356" s="3" t="s">
        <v>21527</v>
      </c>
      <c r="C11356" s="3" t="s">
        <v>12598</v>
      </c>
      <c r="D11356" s="2" t="s">
        <v>19559</v>
      </c>
      <c r="E11356" s="3" t="s">
        <v>20623</v>
      </c>
      <c r="F11356" s="67" t="s">
        <v>39287</v>
      </c>
      <c r="G11356" s="67" t="s">
        <v>37487</v>
      </c>
      <c r="I11356" s="3" t="s">
        <v>6298</v>
      </c>
      <c r="J11356" s="3" t="str">
        <f>IF($B11356="SINAPI",IF(ISNUMBER(MATCH(Banco!$C11356,Analitico!$A:$A,0)),INDEX(Analitico!E:E,MATCH(Banco!$C11356,Analitico!$A:$A,0))&amp;"%",""),"")</f>
        <v/>
      </c>
      <c r="K11356" s="3" t="str">
        <f>IF($B11356="SINAPI",IF(ISNUMBER(MATCH(Banco!$C11356,Analitico!$A:$A,0)),INDEX(Analitico!F:F,MATCH(Banco!$C11356,Analitico!$A:$A,0))&amp;"%",""),"")</f>
        <v/>
      </c>
    </row>
    <row r="11357" spans="1:11" ht="22.5" x14ac:dyDescent="0.2">
      <c r="A11357" s="1" t="str">
        <f t="shared" si="178"/>
        <v>SINAPI 87781</v>
      </c>
      <c r="B11357" s="3" t="s">
        <v>21527</v>
      </c>
      <c r="C11357" s="3" t="s">
        <v>12599</v>
      </c>
      <c r="D11357" s="2" t="s">
        <v>19560</v>
      </c>
      <c r="E11357" s="3" t="s">
        <v>20623</v>
      </c>
      <c r="F11357" s="67" t="s">
        <v>40265</v>
      </c>
      <c r="G11357" s="67" t="s">
        <v>37488</v>
      </c>
      <c r="I11357" s="3" t="s">
        <v>6298</v>
      </c>
      <c r="J11357" s="3" t="str">
        <f>IF($B11357="SINAPI",IF(ISNUMBER(MATCH(Banco!$C11357,Analitico!$A:$A,0)),INDEX(Analitico!E:E,MATCH(Banco!$C11357,Analitico!$A:$A,0))&amp;"%",""),"")</f>
        <v/>
      </c>
      <c r="K11357" s="3" t="str">
        <f>IF($B11357="SINAPI",IF(ISNUMBER(MATCH(Banco!$C11357,Analitico!$A:$A,0)),INDEX(Analitico!F:F,MATCH(Banco!$C11357,Analitico!$A:$A,0))&amp;"%",""),"")</f>
        <v/>
      </c>
    </row>
    <row r="11358" spans="1:11" ht="33.75" x14ac:dyDescent="0.2">
      <c r="A11358" s="1" t="str">
        <f t="shared" si="178"/>
        <v>SINAPI 87783</v>
      </c>
      <c r="B11358" s="3" t="s">
        <v>21527</v>
      </c>
      <c r="C11358" s="3" t="s">
        <v>12600</v>
      </c>
      <c r="D11358" s="2" t="s">
        <v>19561</v>
      </c>
      <c r="E11358" s="3" t="s">
        <v>20623</v>
      </c>
      <c r="F11358" s="67" t="s">
        <v>40266</v>
      </c>
      <c r="G11358" s="67" t="s">
        <v>37489</v>
      </c>
      <c r="I11358" s="3" t="s">
        <v>6298</v>
      </c>
      <c r="J11358" s="3" t="str">
        <f>IF($B11358="SINAPI",IF(ISNUMBER(MATCH(Banco!$C11358,Analitico!$A:$A,0)),INDEX(Analitico!E:E,MATCH(Banco!$C11358,Analitico!$A:$A,0))&amp;"%",""),"")</f>
        <v/>
      </c>
      <c r="K11358" s="3" t="str">
        <f>IF($B11358="SINAPI",IF(ISNUMBER(MATCH(Banco!$C11358,Analitico!$A:$A,0)),INDEX(Analitico!F:F,MATCH(Banco!$C11358,Analitico!$A:$A,0))&amp;"%",""),"")</f>
        <v/>
      </c>
    </row>
    <row r="11359" spans="1:11" ht="22.5" x14ac:dyDescent="0.2">
      <c r="A11359" s="1" t="str">
        <f t="shared" si="178"/>
        <v>SINAPI 87784</v>
      </c>
      <c r="B11359" s="3" t="s">
        <v>21527</v>
      </c>
      <c r="C11359" s="3" t="s">
        <v>12601</v>
      </c>
      <c r="D11359" s="2" t="s">
        <v>19562</v>
      </c>
      <c r="E11359" s="3" t="s">
        <v>20623</v>
      </c>
      <c r="F11359" s="67" t="s">
        <v>40267</v>
      </c>
      <c r="G11359" s="67" t="s">
        <v>37490</v>
      </c>
      <c r="I11359" s="3" t="s">
        <v>6298</v>
      </c>
      <c r="J11359" s="3" t="str">
        <f>IF($B11359="SINAPI",IF(ISNUMBER(MATCH(Banco!$C11359,Analitico!$A:$A,0)),INDEX(Analitico!E:E,MATCH(Banco!$C11359,Analitico!$A:$A,0))&amp;"%",""),"")</f>
        <v/>
      </c>
      <c r="K11359" s="3" t="str">
        <f>IF($B11359="SINAPI",IF(ISNUMBER(MATCH(Banco!$C11359,Analitico!$A:$A,0)),INDEX(Analitico!F:F,MATCH(Banco!$C11359,Analitico!$A:$A,0))&amp;"%",""),"")</f>
        <v/>
      </c>
    </row>
    <row r="11360" spans="1:11" ht="22.5" x14ac:dyDescent="0.2">
      <c r="A11360" s="1" t="str">
        <f t="shared" si="178"/>
        <v>SINAPI 87786</v>
      </c>
      <c r="B11360" s="3" t="s">
        <v>21527</v>
      </c>
      <c r="C11360" s="3" t="s">
        <v>12602</v>
      </c>
      <c r="D11360" s="2" t="s">
        <v>19563</v>
      </c>
      <c r="E11360" s="3" t="s">
        <v>20623</v>
      </c>
      <c r="F11360" s="67" t="s">
        <v>36175</v>
      </c>
      <c r="G11360" s="67" t="s">
        <v>37276</v>
      </c>
      <c r="I11360" s="3" t="s">
        <v>6298</v>
      </c>
      <c r="J11360" s="3" t="str">
        <f>IF($B11360="SINAPI",IF(ISNUMBER(MATCH(Banco!$C11360,Analitico!$A:$A,0)),INDEX(Analitico!E:E,MATCH(Banco!$C11360,Analitico!$A:$A,0))&amp;"%",""),"")</f>
        <v/>
      </c>
      <c r="K11360" s="3" t="str">
        <f>IF($B11360="SINAPI",IF(ISNUMBER(MATCH(Banco!$C11360,Analitico!$A:$A,0)),INDEX(Analitico!F:F,MATCH(Banco!$C11360,Analitico!$A:$A,0))&amp;"%",""),"")</f>
        <v/>
      </c>
    </row>
    <row r="11361" spans="1:11" ht="33.75" x14ac:dyDescent="0.2">
      <c r="A11361" s="1" t="str">
        <f t="shared" si="178"/>
        <v>SINAPI 87787</v>
      </c>
      <c r="B11361" s="3" t="s">
        <v>21527</v>
      </c>
      <c r="C11361" s="3" t="s">
        <v>12603</v>
      </c>
      <c r="D11361" s="2" t="s">
        <v>19564</v>
      </c>
      <c r="E11361" s="3" t="s">
        <v>20623</v>
      </c>
      <c r="F11361" s="67" t="s">
        <v>40268</v>
      </c>
      <c r="G11361" s="67" t="s">
        <v>37491</v>
      </c>
      <c r="I11361" s="3" t="s">
        <v>6298</v>
      </c>
      <c r="J11361" s="3" t="str">
        <f>IF($B11361="SINAPI",IF(ISNUMBER(MATCH(Banco!$C11361,Analitico!$A:$A,0)),INDEX(Analitico!E:E,MATCH(Banco!$C11361,Analitico!$A:$A,0))&amp;"%",""),"")</f>
        <v/>
      </c>
      <c r="K11361" s="3" t="str">
        <f>IF($B11361="SINAPI",IF(ISNUMBER(MATCH(Banco!$C11361,Analitico!$A:$A,0)),INDEX(Analitico!F:F,MATCH(Banco!$C11361,Analitico!$A:$A,0))&amp;"%",""),"")</f>
        <v/>
      </c>
    </row>
    <row r="11362" spans="1:11" ht="33.75" x14ac:dyDescent="0.2">
      <c r="A11362" s="1" t="str">
        <f t="shared" si="178"/>
        <v>SINAPI 87788</v>
      </c>
      <c r="B11362" s="3" t="s">
        <v>21527</v>
      </c>
      <c r="C11362" s="3" t="s">
        <v>12604</v>
      </c>
      <c r="D11362" s="2" t="s">
        <v>19565</v>
      </c>
      <c r="E11362" s="3" t="s">
        <v>20623</v>
      </c>
      <c r="F11362" s="67" t="s">
        <v>34776</v>
      </c>
      <c r="G11362" s="67" t="s">
        <v>37492</v>
      </c>
      <c r="I11362" s="3" t="s">
        <v>6298</v>
      </c>
      <c r="J11362" s="3" t="str">
        <f>IF($B11362="SINAPI",IF(ISNUMBER(MATCH(Banco!$C11362,Analitico!$A:$A,0)),INDEX(Analitico!E:E,MATCH(Banco!$C11362,Analitico!$A:$A,0))&amp;"%",""),"")</f>
        <v/>
      </c>
      <c r="K11362" s="3" t="str">
        <f>IF($B11362="SINAPI",IF(ISNUMBER(MATCH(Banco!$C11362,Analitico!$A:$A,0)),INDEX(Analitico!F:F,MATCH(Banco!$C11362,Analitico!$A:$A,0))&amp;"%",""),"")</f>
        <v/>
      </c>
    </row>
    <row r="11363" spans="1:11" ht="33.75" x14ac:dyDescent="0.2">
      <c r="A11363" s="1" t="str">
        <f t="shared" ref="A11363:A11426" si="179">CONCATENAR</f>
        <v>SINAPI 87791</v>
      </c>
      <c r="B11363" s="3" t="s">
        <v>21527</v>
      </c>
      <c r="C11363" s="3" t="s">
        <v>12605</v>
      </c>
      <c r="D11363" s="2" t="s">
        <v>19566</v>
      </c>
      <c r="E11363" s="3" t="s">
        <v>20623</v>
      </c>
      <c r="F11363" s="67" t="s">
        <v>40269</v>
      </c>
      <c r="G11363" s="67" t="s">
        <v>34785</v>
      </c>
      <c r="I11363" s="3" t="s">
        <v>6298</v>
      </c>
      <c r="J11363" s="3" t="str">
        <f>IF($B11363="SINAPI",IF(ISNUMBER(MATCH(Banco!$C11363,Analitico!$A:$A,0)),INDEX(Analitico!E:E,MATCH(Banco!$C11363,Analitico!$A:$A,0))&amp;"%",""),"")</f>
        <v/>
      </c>
      <c r="K11363" s="3" t="str">
        <f>IF($B11363="SINAPI",IF(ISNUMBER(MATCH(Banco!$C11363,Analitico!$A:$A,0)),INDEX(Analitico!F:F,MATCH(Banco!$C11363,Analitico!$A:$A,0))&amp;"%",""),"")</f>
        <v/>
      </c>
    </row>
    <row r="11364" spans="1:11" ht="22.5" x14ac:dyDescent="0.2">
      <c r="A11364" s="1" t="str">
        <f t="shared" si="179"/>
        <v>SINAPI 87792</v>
      </c>
      <c r="B11364" s="3" t="s">
        <v>21527</v>
      </c>
      <c r="C11364" s="3" t="s">
        <v>12606</v>
      </c>
      <c r="D11364" s="2" t="s">
        <v>19567</v>
      </c>
      <c r="E11364" s="3" t="s">
        <v>20623</v>
      </c>
      <c r="F11364" s="67" t="s">
        <v>39726</v>
      </c>
      <c r="G11364" s="67" t="s">
        <v>30812</v>
      </c>
      <c r="I11364" s="3" t="s">
        <v>6298</v>
      </c>
      <c r="J11364" s="3" t="str">
        <f>IF($B11364="SINAPI",IF(ISNUMBER(MATCH(Banco!$C11364,Analitico!$A:$A,0)),INDEX(Analitico!E:E,MATCH(Banco!$C11364,Analitico!$A:$A,0))&amp;"%",""),"")</f>
        <v/>
      </c>
      <c r="K11364" s="3" t="str">
        <f>IF($B11364="SINAPI",IF(ISNUMBER(MATCH(Banco!$C11364,Analitico!$A:$A,0)),INDEX(Analitico!F:F,MATCH(Banco!$C11364,Analitico!$A:$A,0))&amp;"%",""),"")</f>
        <v/>
      </c>
    </row>
    <row r="11365" spans="1:11" ht="22.5" x14ac:dyDescent="0.2">
      <c r="A11365" s="1" t="str">
        <f t="shared" si="179"/>
        <v>SINAPI 87794</v>
      </c>
      <c r="B11365" s="3" t="s">
        <v>21527</v>
      </c>
      <c r="C11365" s="3" t="s">
        <v>12607</v>
      </c>
      <c r="D11365" s="2" t="s">
        <v>19568</v>
      </c>
      <c r="E11365" s="3" t="s">
        <v>20623</v>
      </c>
      <c r="F11365" s="67" t="s">
        <v>21010</v>
      </c>
      <c r="G11365" s="67" t="s">
        <v>37493</v>
      </c>
      <c r="I11365" s="3" t="s">
        <v>6298</v>
      </c>
      <c r="J11365" s="3" t="str">
        <f>IF($B11365="SINAPI",IF(ISNUMBER(MATCH(Banco!$C11365,Analitico!$A:$A,0)),INDEX(Analitico!E:E,MATCH(Banco!$C11365,Analitico!$A:$A,0))&amp;"%",""),"")</f>
        <v/>
      </c>
      <c r="K11365" s="3" t="str">
        <f>IF($B11365="SINAPI",IF(ISNUMBER(MATCH(Banco!$C11365,Analitico!$A:$A,0)),INDEX(Analitico!F:F,MATCH(Banco!$C11365,Analitico!$A:$A,0))&amp;"%",""),"")</f>
        <v/>
      </c>
    </row>
    <row r="11366" spans="1:11" ht="33.75" x14ac:dyDescent="0.2">
      <c r="A11366" s="1" t="str">
        <f t="shared" si="179"/>
        <v>SINAPI 87795</v>
      </c>
      <c r="B11366" s="3" t="s">
        <v>21527</v>
      </c>
      <c r="C11366" s="3" t="s">
        <v>12608</v>
      </c>
      <c r="D11366" s="2" t="s">
        <v>19569</v>
      </c>
      <c r="E11366" s="3" t="s">
        <v>20623</v>
      </c>
      <c r="F11366" s="67" t="s">
        <v>6152</v>
      </c>
      <c r="G11366" s="67" t="s">
        <v>32301</v>
      </c>
      <c r="I11366" s="3" t="s">
        <v>6298</v>
      </c>
      <c r="J11366" s="3" t="str">
        <f>IF($B11366="SINAPI",IF(ISNUMBER(MATCH(Banco!$C11366,Analitico!$A:$A,0)),INDEX(Analitico!E:E,MATCH(Banco!$C11366,Analitico!$A:$A,0))&amp;"%",""),"")</f>
        <v/>
      </c>
      <c r="K11366" s="3" t="str">
        <f>IF($B11366="SINAPI",IF(ISNUMBER(MATCH(Banco!$C11366,Analitico!$A:$A,0)),INDEX(Analitico!F:F,MATCH(Banco!$C11366,Analitico!$A:$A,0))&amp;"%",""),"")</f>
        <v/>
      </c>
    </row>
    <row r="11367" spans="1:11" ht="22.5" x14ac:dyDescent="0.2">
      <c r="A11367" s="1" t="str">
        <f t="shared" si="179"/>
        <v>SINAPI 87797</v>
      </c>
      <c r="B11367" s="3" t="s">
        <v>21527</v>
      </c>
      <c r="C11367" s="3" t="s">
        <v>12609</v>
      </c>
      <c r="D11367" s="2" t="s">
        <v>19570</v>
      </c>
      <c r="E11367" s="3" t="s">
        <v>20623</v>
      </c>
      <c r="F11367" s="67" t="s">
        <v>39163</v>
      </c>
      <c r="G11367" s="67" t="s">
        <v>32104</v>
      </c>
      <c r="I11367" s="3" t="s">
        <v>6298</v>
      </c>
      <c r="J11367" s="3" t="str">
        <f>IF($B11367="SINAPI",IF(ISNUMBER(MATCH(Banco!$C11367,Analitico!$A:$A,0)),INDEX(Analitico!E:E,MATCH(Banco!$C11367,Analitico!$A:$A,0))&amp;"%",""),"")</f>
        <v/>
      </c>
      <c r="K11367" s="3" t="str">
        <f>IF($B11367="SINAPI",IF(ISNUMBER(MATCH(Banco!$C11367,Analitico!$A:$A,0)),INDEX(Analitico!F:F,MATCH(Banco!$C11367,Analitico!$A:$A,0))&amp;"%",""),"")</f>
        <v/>
      </c>
    </row>
    <row r="11368" spans="1:11" ht="22.5" x14ac:dyDescent="0.2">
      <c r="A11368" s="1" t="str">
        <f t="shared" si="179"/>
        <v>SINAPI 87799</v>
      </c>
      <c r="B11368" s="3" t="s">
        <v>21527</v>
      </c>
      <c r="C11368" s="3" t="s">
        <v>12610</v>
      </c>
      <c r="D11368" s="2" t="s">
        <v>19571</v>
      </c>
      <c r="E11368" s="3" t="s">
        <v>20623</v>
      </c>
      <c r="F11368" s="67" t="s">
        <v>40270</v>
      </c>
      <c r="G11368" s="67" t="s">
        <v>21097</v>
      </c>
      <c r="I11368" s="3" t="s">
        <v>6298</v>
      </c>
      <c r="J11368" s="3" t="str">
        <f>IF($B11368="SINAPI",IF(ISNUMBER(MATCH(Banco!$C11368,Analitico!$A:$A,0)),INDEX(Analitico!E:E,MATCH(Banco!$C11368,Analitico!$A:$A,0))&amp;"%",""),"")</f>
        <v/>
      </c>
      <c r="K11368" s="3" t="str">
        <f>IF($B11368="SINAPI",IF(ISNUMBER(MATCH(Banco!$C11368,Analitico!$A:$A,0)),INDEX(Analitico!F:F,MATCH(Banco!$C11368,Analitico!$A:$A,0))&amp;"%",""),"")</f>
        <v/>
      </c>
    </row>
    <row r="11369" spans="1:11" ht="33.75" x14ac:dyDescent="0.2">
      <c r="A11369" s="1" t="str">
        <f t="shared" si="179"/>
        <v>SINAPI 87800</v>
      </c>
      <c r="B11369" s="3" t="s">
        <v>21527</v>
      </c>
      <c r="C11369" s="3" t="s">
        <v>12611</v>
      </c>
      <c r="D11369" s="2" t="s">
        <v>19572</v>
      </c>
      <c r="E11369" s="3" t="s">
        <v>20623</v>
      </c>
      <c r="F11369" s="67" t="s">
        <v>39740</v>
      </c>
      <c r="G11369" s="67" t="s">
        <v>37494</v>
      </c>
      <c r="I11369" s="3" t="s">
        <v>6298</v>
      </c>
      <c r="J11369" s="3" t="str">
        <f>IF($B11369="SINAPI",IF(ISNUMBER(MATCH(Banco!$C11369,Analitico!$A:$A,0)),INDEX(Analitico!E:E,MATCH(Banco!$C11369,Analitico!$A:$A,0))&amp;"%",""),"")</f>
        <v/>
      </c>
      <c r="K11369" s="3" t="str">
        <f>IF($B11369="SINAPI",IF(ISNUMBER(MATCH(Banco!$C11369,Analitico!$A:$A,0)),INDEX(Analitico!F:F,MATCH(Banco!$C11369,Analitico!$A:$A,0))&amp;"%",""),"")</f>
        <v/>
      </c>
    </row>
    <row r="11370" spans="1:11" ht="22.5" x14ac:dyDescent="0.2">
      <c r="A11370" s="1" t="str">
        <f t="shared" si="179"/>
        <v>SINAPI 87801</v>
      </c>
      <c r="B11370" s="3" t="s">
        <v>21527</v>
      </c>
      <c r="C11370" s="3" t="s">
        <v>12612</v>
      </c>
      <c r="D11370" s="2" t="s">
        <v>19573</v>
      </c>
      <c r="E11370" s="3" t="s">
        <v>20623</v>
      </c>
      <c r="F11370" s="67" t="s">
        <v>38096</v>
      </c>
      <c r="G11370" s="67" t="s">
        <v>32125</v>
      </c>
      <c r="I11370" s="3" t="s">
        <v>6298</v>
      </c>
      <c r="J11370" s="3" t="str">
        <f>IF($B11370="SINAPI",IF(ISNUMBER(MATCH(Banco!$C11370,Analitico!$A:$A,0)),INDEX(Analitico!E:E,MATCH(Banco!$C11370,Analitico!$A:$A,0))&amp;"%",""),"")</f>
        <v/>
      </c>
      <c r="K11370" s="3" t="str">
        <f>IF($B11370="SINAPI",IF(ISNUMBER(MATCH(Banco!$C11370,Analitico!$A:$A,0)),INDEX(Analitico!F:F,MATCH(Banco!$C11370,Analitico!$A:$A,0))&amp;"%",""),"")</f>
        <v/>
      </c>
    </row>
    <row r="11371" spans="1:11" ht="22.5" x14ac:dyDescent="0.2">
      <c r="A11371" s="1" t="str">
        <f t="shared" si="179"/>
        <v>SINAPI 87803</v>
      </c>
      <c r="B11371" s="3" t="s">
        <v>21527</v>
      </c>
      <c r="C11371" s="3" t="s">
        <v>12613</v>
      </c>
      <c r="D11371" s="2" t="s">
        <v>19574</v>
      </c>
      <c r="E11371" s="3" t="s">
        <v>20623</v>
      </c>
      <c r="F11371" s="67" t="s">
        <v>4734</v>
      </c>
      <c r="G11371" s="67" t="s">
        <v>37495</v>
      </c>
      <c r="I11371" s="3" t="s">
        <v>6298</v>
      </c>
      <c r="J11371" s="3" t="str">
        <f>IF($B11371="SINAPI",IF(ISNUMBER(MATCH(Banco!$C11371,Analitico!$A:$A,0)),INDEX(Analitico!E:E,MATCH(Banco!$C11371,Analitico!$A:$A,0))&amp;"%",""),"")</f>
        <v/>
      </c>
      <c r="K11371" s="3" t="str">
        <f>IF($B11371="SINAPI",IF(ISNUMBER(MATCH(Banco!$C11371,Analitico!$A:$A,0)),INDEX(Analitico!F:F,MATCH(Banco!$C11371,Analitico!$A:$A,0))&amp;"%",""),"")</f>
        <v/>
      </c>
    </row>
    <row r="11372" spans="1:11" ht="33.75" x14ac:dyDescent="0.2">
      <c r="A11372" s="1" t="str">
        <f t="shared" si="179"/>
        <v>SINAPI 87804</v>
      </c>
      <c r="B11372" s="3" t="s">
        <v>21527</v>
      </c>
      <c r="C11372" s="3" t="s">
        <v>12614</v>
      </c>
      <c r="D11372" s="2" t="s">
        <v>19575</v>
      </c>
      <c r="E11372" s="3" t="s">
        <v>20623</v>
      </c>
      <c r="F11372" s="67" t="s">
        <v>40271</v>
      </c>
      <c r="G11372" s="67" t="s">
        <v>37496</v>
      </c>
      <c r="I11372" s="3" t="s">
        <v>6298</v>
      </c>
      <c r="J11372" s="3" t="str">
        <f>IF($B11372="SINAPI",IF(ISNUMBER(MATCH(Banco!$C11372,Analitico!$A:$A,0)),INDEX(Analitico!E:E,MATCH(Banco!$C11372,Analitico!$A:$A,0))&amp;"%",""),"")</f>
        <v/>
      </c>
      <c r="K11372" s="3" t="str">
        <f>IF($B11372="SINAPI",IF(ISNUMBER(MATCH(Banco!$C11372,Analitico!$A:$A,0)),INDEX(Analitico!F:F,MATCH(Banco!$C11372,Analitico!$A:$A,0))&amp;"%",""),"")</f>
        <v/>
      </c>
    </row>
    <row r="11373" spans="1:11" ht="33.75" x14ac:dyDescent="0.2">
      <c r="A11373" s="1" t="str">
        <f t="shared" si="179"/>
        <v>SINAPI 87805</v>
      </c>
      <c r="B11373" s="3" t="s">
        <v>21527</v>
      </c>
      <c r="C11373" s="3" t="s">
        <v>12615</v>
      </c>
      <c r="D11373" s="2" t="s">
        <v>19576</v>
      </c>
      <c r="E11373" s="3" t="s">
        <v>20623</v>
      </c>
      <c r="F11373" s="67" t="s">
        <v>40272</v>
      </c>
      <c r="G11373" s="67" t="s">
        <v>37497</v>
      </c>
      <c r="I11373" s="3" t="s">
        <v>6298</v>
      </c>
      <c r="J11373" s="3" t="str">
        <f>IF($B11373="SINAPI",IF(ISNUMBER(MATCH(Banco!$C11373,Analitico!$A:$A,0)),INDEX(Analitico!E:E,MATCH(Banco!$C11373,Analitico!$A:$A,0))&amp;"%",""),"")</f>
        <v/>
      </c>
      <c r="K11373" s="3" t="str">
        <f>IF($B11373="SINAPI",IF(ISNUMBER(MATCH(Banco!$C11373,Analitico!$A:$A,0)),INDEX(Analitico!F:F,MATCH(Banco!$C11373,Analitico!$A:$A,0))&amp;"%",""),"")</f>
        <v/>
      </c>
    </row>
    <row r="11374" spans="1:11" ht="22.5" x14ac:dyDescent="0.2">
      <c r="A11374" s="1" t="str">
        <f t="shared" si="179"/>
        <v>SINAPI 87807</v>
      </c>
      <c r="B11374" s="3" t="s">
        <v>21527</v>
      </c>
      <c r="C11374" s="3" t="s">
        <v>12616</v>
      </c>
      <c r="D11374" s="2" t="s">
        <v>19577</v>
      </c>
      <c r="E11374" s="3" t="s">
        <v>20623</v>
      </c>
      <c r="F11374" s="67" t="s">
        <v>40273</v>
      </c>
      <c r="G11374" s="67" t="s">
        <v>37498</v>
      </c>
      <c r="I11374" s="3" t="s">
        <v>6298</v>
      </c>
      <c r="J11374" s="3" t="str">
        <f>IF($B11374="SINAPI",IF(ISNUMBER(MATCH(Banco!$C11374,Analitico!$A:$A,0)),INDEX(Analitico!E:E,MATCH(Banco!$C11374,Analitico!$A:$A,0))&amp;"%",""),"")</f>
        <v/>
      </c>
      <c r="K11374" s="3" t="str">
        <f>IF($B11374="SINAPI",IF(ISNUMBER(MATCH(Banco!$C11374,Analitico!$A:$A,0)),INDEX(Analitico!F:F,MATCH(Banco!$C11374,Analitico!$A:$A,0))&amp;"%",""),"")</f>
        <v/>
      </c>
    </row>
    <row r="11375" spans="1:11" ht="33.75" x14ac:dyDescent="0.2">
      <c r="A11375" s="1" t="str">
        <f t="shared" si="179"/>
        <v>SINAPI 87808</v>
      </c>
      <c r="B11375" s="3" t="s">
        <v>21527</v>
      </c>
      <c r="C11375" s="3" t="s">
        <v>12617</v>
      </c>
      <c r="D11375" s="2" t="s">
        <v>19578</v>
      </c>
      <c r="E11375" s="3" t="s">
        <v>20623</v>
      </c>
      <c r="F11375" s="67" t="s">
        <v>36921</v>
      </c>
      <c r="G11375" s="67" t="s">
        <v>37499</v>
      </c>
      <c r="I11375" s="3" t="s">
        <v>6298</v>
      </c>
      <c r="J11375" s="3" t="str">
        <f>IF($B11375="SINAPI",IF(ISNUMBER(MATCH(Banco!$C11375,Analitico!$A:$A,0)),INDEX(Analitico!E:E,MATCH(Banco!$C11375,Analitico!$A:$A,0))&amp;"%",""),"")</f>
        <v/>
      </c>
      <c r="K11375" s="3" t="str">
        <f>IF($B11375="SINAPI",IF(ISNUMBER(MATCH(Banco!$C11375,Analitico!$A:$A,0)),INDEX(Analitico!F:F,MATCH(Banco!$C11375,Analitico!$A:$A,0))&amp;"%",""),"")</f>
        <v/>
      </c>
    </row>
    <row r="11376" spans="1:11" ht="33.75" x14ac:dyDescent="0.2">
      <c r="A11376" s="1" t="str">
        <f t="shared" si="179"/>
        <v>SINAPI 87809</v>
      </c>
      <c r="B11376" s="3" t="s">
        <v>21527</v>
      </c>
      <c r="C11376" s="3" t="s">
        <v>12618</v>
      </c>
      <c r="D11376" s="2" t="s">
        <v>19579</v>
      </c>
      <c r="E11376" s="3" t="s">
        <v>20623</v>
      </c>
      <c r="F11376" s="67" t="s">
        <v>40274</v>
      </c>
      <c r="G11376" s="67" t="s">
        <v>31931</v>
      </c>
      <c r="I11376" s="3" t="s">
        <v>6298</v>
      </c>
      <c r="J11376" s="3" t="str">
        <f>IF($B11376="SINAPI",IF(ISNUMBER(MATCH(Banco!$C11376,Analitico!$A:$A,0)),INDEX(Analitico!E:E,MATCH(Banco!$C11376,Analitico!$A:$A,0))&amp;"%",""),"")</f>
        <v/>
      </c>
      <c r="K11376" s="3" t="str">
        <f>IF($B11376="SINAPI",IF(ISNUMBER(MATCH(Banco!$C11376,Analitico!$A:$A,0)),INDEX(Analitico!F:F,MATCH(Banco!$C11376,Analitico!$A:$A,0))&amp;"%",""),"")</f>
        <v/>
      </c>
    </row>
    <row r="11377" spans="1:11" ht="33.75" x14ac:dyDescent="0.2">
      <c r="A11377" s="1" t="str">
        <f t="shared" si="179"/>
        <v>SINAPI 87811</v>
      </c>
      <c r="B11377" s="3" t="s">
        <v>21527</v>
      </c>
      <c r="C11377" s="3" t="s">
        <v>12619</v>
      </c>
      <c r="D11377" s="2" t="s">
        <v>19580</v>
      </c>
      <c r="E11377" s="3" t="s">
        <v>20623</v>
      </c>
      <c r="F11377" s="67" t="s">
        <v>40275</v>
      </c>
      <c r="G11377" s="67" t="s">
        <v>37500</v>
      </c>
      <c r="I11377" s="3" t="s">
        <v>6298</v>
      </c>
      <c r="J11377" s="3" t="str">
        <f>IF($B11377="SINAPI",IF(ISNUMBER(MATCH(Banco!$C11377,Analitico!$A:$A,0)),INDEX(Analitico!E:E,MATCH(Banco!$C11377,Analitico!$A:$A,0))&amp;"%",""),"")</f>
        <v/>
      </c>
      <c r="K11377" s="3" t="str">
        <f>IF($B11377="SINAPI",IF(ISNUMBER(MATCH(Banco!$C11377,Analitico!$A:$A,0)),INDEX(Analitico!F:F,MATCH(Banco!$C11377,Analitico!$A:$A,0))&amp;"%",""),"")</f>
        <v/>
      </c>
    </row>
    <row r="11378" spans="1:11" ht="33.75" x14ac:dyDescent="0.2">
      <c r="A11378" s="1" t="str">
        <f t="shared" si="179"/>
        <v>SINAPI 87812</v>
      </c>
      <c r="B11378" s="3" t="s">
        <v>21527</v>
      </c>
      <c r="C11378" s="3" t="s">
        <v>12620</v>
      </c>
      <c r="D11378" s="2" t="s">
        <v>19581</v>
      </c>
      <c r="E11378" s="3" t="s">
        <v>20623</v>
      </c>
      <c r="F11378" s="67" t="s">
        <v>6080</v>
      </c>
      <c r="G11378" s="67" t="s">
        <v>29786</v>
      </c>
      <c r="I11378" s="3" t="s">
        <v>6298</v>
      </c>
      <c r="J11378" s="3" t="str">
        <f>IF($B11378="SINAPI",IF(ISNUMBER(MATCH(Banco!$C11378,Analitico!$A:$A,0)),INDEX(Analitico!E:E,MATCH(Banco!$C11378,Analitico!$A:$A,0))&amp;"%",""),"")</f>
        <v/>
      </c>
      <c r="K11378" s="3" t="str">
        <f>IF($B11378="SINAPI",IF(ISNUMBER(MATCH(Banco!$C11378,Analitico!$A:$A,0)),INDEX(Analitico!F:F,MATCH(Banco!$C11378,Analitico!$A:$A,0))&amp;"%",""),"")</f>
        <v/>
      </c>
    </row>
    <row r="11379" spans="1:11" ht="33.75" x14ac:dyDescent="0.2">
      <c r="A11379" s="1" t="str">
        <f t="shared" si="179"/>
        <v>SINAPI 87813</v>
      </c>
      <c r="B11379" s="3" t="s">
        <v>21527</v>
      </c>
      <c r="C11379" s="3" t="s">
        <v>12621</v>
      </c>
      <c r="D11379" s="2" t="s">
        <v>19582</v>
      </c>
      <c r="E11379" s="3" t="s">
        <v>20623</v>
      </c>
      <c r="F11379" s="67" t="s">
        <v>40276</v>
      </c>
      <c r="G11379" s="67" t="s">
        <v>28790</v>
      </c>
      <c r="I11379" s="3" t="s">
        <v>6298</v>
      </c>
      <c r="J11379" s="3" t="str">
        <f>IF($B11379="SINAPI",IF(ISNUMBER(MATCH(Banco!$C11379,Analitico!$A:$A,0)),INDEX(Analitico!E:E,MATCH(Banco!$C11379,Analitico!$A:$A,0))&amp;"%",""),"")</f>
        <v/>
      </c>
      <c r="K11379" s="3" t="str">
        <f>IF($B11379="SINAPI",IF(ISNUMBER(MATCH(Banco!$C11379,Analitico!$A:$A,0)),INDEX(Analitico!F:F,MATCH(Banco!$C11379,Analitico!$A:$A,0))&amp;"%",""),"")</f>
        <v/>
      </c>
    </row>
    <row r="11380" spans="1:11" ht="33.75" x14ac:dyDescent="0.2">
      <c r="A11380" s="1" t="str">
        <f t="shared" si="179"/>
        <v>SINAPI 87815</v>
      </c>
      <c r="B11380" s="3" t="s">
        <v>21527</v>
      </c>
      <c r="C11380" s="3" t="s">
        <v>12622</v>
      </c>
      <c r="D11380" s="2" t="s">
        <v>19583</v>
      </c>
      <c r="E11380" s="3" t="s">
        <v>20623</v>
      </c>
      <c r="F11380" s="67" t="s">
        <v>40277</v>
      </c>
      <c r="G11380" s="67" t="s">
        <v>37501</v>
      </c>
      <c r="I11380" s="3" t="s">
        <v>6298</v>
      </c>
      <c r="J11380" s="3" t="str">
        <f>IF($B11380="SINAPI",IF(ISNUMBER(MATCH(Banco!$C11380,Analitico!$A:$A,0)),INDEX(Analitico!E:E,MATCH(Banco!$C11380,Analitico!$A:$A,0))&amp;"%",""),"")</f>
        <v/>
      </c>
      <c r="K11380" s="3" t="str">
        <f>IF($B11380="SINAPI",IF(ISNUMBER(MATCH(Banco!$C11380,Analitico!$A:$A,0)),INDEX(Analitico!F:F,MATCH(Banco!$C11380,Analitico!$A:$A,0))&amp;"%",""),"")</f>
        <v/>
      </c>
    </row>
    <row r="11381" spans="1:11" ht="33.75" x14ac:dyDescent="0.2">
      <c r="A11381" s="1" t="str">
        <f t="shared" si="179"/>
        <v>SINAPI 87816</v>
      </c>
      <c r="B11381" s="3" t="s">
        <v>21527</v>
      </c>
      <c r="C11381" s="3" t="s">
        <v>12623</v>
      </c>
      <c r="D11381" s="2" t="s">
        <v>19584</v>
      </c>
      <c r="E11381" s="3" t="s">
        <v>20623</v>
      </c>
      <c r="F11381" s="67" t="s">
        <v>30156</v>
      </c>
      <c r="G11381" s="67" t="s">
        <v>37502</v>
      </c>
      <c r="I11381" s="3" t="s">
        <v>6298</v>
      </c>
      <c r="J11381" s="3" t="str">
        <f>IF($B11381="SINAPI",IF(ISNUMBER(MATCH(Banco!$C11381,Analitico!$A:$A,0)),INDEX(Analitico!E:E,MATCH(Banco!$C11381,Analitico!$A:$A,0))&amp;"%",""),"")</f>
        <v/>
      </c>
      <c r="K11381" s="3" t="str">
        <f>IF($B11381="SINAPI",IF(ISNUMBER(MATCH(Banco!$C11381,Analitico!$A:$A,0)),INDEX(Analitico!F:F,MATCH(Banco!$C11381,Analitico!$A:$A,0))&amp;"%",""),"")</f>
        <v/>
      </c>
    </row>
    <row r="11382" spans="1:11" ht="33.75" x14ac:dyDescent="0.2">
      <c r="A11382" s="1" t="str">
        <f t="shared" si="179"/>
        <v>SINAPI 87817</v>
      </c>
      <c r="B11382" s="3" t="s">
        <v>21527</v>
      </c>
      <c r="C11382" s="3" t="s">
        <v>12624</v>
      </c>
      <c r="D11382" s="2" t="s">
        <v>19585</v>
      </c>
      <c r="E11382" s="3" t="s">
        <v>20623</v>
      </c>
      <c r="F11382" s="67" t="s">
        <v>40278</v>
      </c>
      <c r="G11382" s="67" t="s">
        <v>37503</v>
      </c>
      <c r="I11382" s="3" t="s">
        <v>6298</v>
      </c>
      <c r="J11382" s="3" t="str">
        <f>IF($B11382="SINAPI",IF(ISNUMBER(MATCH(Banco!$C11382,Analitico!$A:$A,0)),INDEX(Analitico!E:E,MATCH(Banco!$C11382,Analitico!$A:$A,0))&amp;"%",""),"")</f>
        <v/>
      </c>
      <c r="K11382" s="3" t="str">
        <f>IF($B11382="SINAPI",IF(ISNUMBER(MATCH(Banco!$C11382,Analitico!$A:$A,0)),INDEX(Analitico!F:F,MATCH(Banco!$C11382,Analitico!$A:$A,0))&amp;"%",""),"")</f>
        <v/>
      </c>
    </row>
    <row r="11383" spans="1:11" ht="33.75" x14ac:dyDescent="0.2">
      <c r="A11383" s="1" t="str">
        <f t="shared" si="179"/>
        <v>SINAPI 87819</v>
      </c>
      <c r="B11383" s="3" t="s">
        <v>21527</v>
      </c>
      <c r="C11383" s="3" t="s">
        <v>12625</v>
      </c>
      <c r="D11383" s="2" t="s">
        <v>19586</v>
      </c>
      <c r="E11383" s="3" t="s">
        <v>20623</v>
      </c>
      <c r="F11383" s="67" t="s">
        <v>40279</v>
      </c>
      <c r="G11383" s="67" t="s">
        <v>37504</v>
      </c>
      <c r="I11383" s="3" t="s">
        <v>6298</v>
      </c>
      <c r="J11383" s="3" t="str">
        <f>IF($B11383="SINAPI",IF(ISNUMBER(MATCH(Banco!$C11383,Analitico!$A:$A,0)),INDEX(Analitico!E:E,MATCH(Banco!$C11383,Analitico!$A:$A,0))&amp;"%",""),"")</f>
        <v/>
      </c>
      <c r="K11383" s="3" t="str">
        <f>IF($B11383="SINAPI",IF(ISNUMBER(MATCH(Banco!$C11383,Analitico!$A:$A,0)),INDEX(Analitico!F:F,MATCH(Banco!$C11383,Analitico!$A:$A,0))&amp;"%",""),"")</f>
        <v/>
      </c>
    </row>
    <row r="11384" spans="1:11" ht="33.75" x14ac:dyDescent="0.2">
      <c r="A11384" s="1" t="str">
        <f t="shared" si="179"/>
        <v>SINAPI 87820</v>
      </c>
      <c r="B11384" s="3" t="s">
        <v>21527</v>
      </c>
      <c r="C11384" s="3" t="s">
        <v>12626</v>
      </c>
      <c r="D11384" s="2" t="s">
        <v>19587</v>
      </c>
      <c r="E11384" s="3" t="s">
        <v>20623</v>
      </c>
      <c r="F11384" s="67" t="s">
        <v>30018</v>
      </c>
      <c r="G11384" s="67" t="s">
        <v>29788</v>
      </c>
      <c r="I11384" s="3" t="s">
        <v>6298</v>
      </c>
      <c r="J11384" s="3" t="str">
        <f>IF($B11384="SINAPI",IF(ISNUMBER(MATCH(Banco!$C11384,Analitico!$A:$A,0)),INDEX(Analitico!E:E,MATCH(Banco!$C11384,Analitico!$A:$A,0))&amp;"%",""),"")</f>
        <v/>
      </c>
      <c r="K11384" s="3" t="str">
        <f>IF($B11384="SINAPI",IF(ISNUMBER(MATCH(Banco!$C11384,Analitico!$A:$A,0)),INDEX(Analitico!F:F,MATCH(Banco!$C11384,Analitico!$A:$A,0))&amp;"%",""),"")</f>
        <v/>
      </c>
    </row>
    <row r="11385" spans="1:11" ht="33.75" x14ac:dyDescent="0.2">
      <c r="A11385" s="1" t="str">
        <f t="shared" si="179"/>
        <v>SINAPI 87821</v>
      </c>
      <c r="B11385" s="3" t="s">
        <v>21527</v>
      </c>
      <c r="C11385" s="3" t="s">
        <v>12627</v>
      </c>
      <c r="D11385" s="2" t="s">
        <v>19588</v>
      </c>
      <c r="E11385" s="3" t="s">
        <v>20623</v>
      </c>
      <c r="F11385" s="67" t="s">
        <v>30046</v>
      </c>
      <c r="G11385" s="67" t="s">
        <v>37505</v>
      </c>
      <c r="I11385" s="3" t="s">
        <v>6298</v>
      </c>
      <c r="J11385" s="3" t="str">
        <f>IF($B11385="SINAPI",IF(ISNUMBER(MATCH(Banco!$C11385,Analitico!$A:$A,0)),INDEX(Analitico!E:E,MATCH(Banco!$C11385,Analitico!$A:$A,0))&amp;"%",""),"")</f>
        <v/>
      </c>
      <c r="K11385" s="3" t="str">
        <f>IF($B11385="SINAPI",IF(ISNUMBER(MATCH(Banco!$C11385,Analitico!$A:$A,0)),INDEX(Analitico!F:F,MATCH(Banco!$C11385,Analitico!$A:$A,0))&amp;"%",""),"")</f>
        <v/>
      </c>
    </row>
    <row r="11386" spans="1:11" ht="33.75" x14ac:dyDescent="0.2">
      <c r="A11386" s="1" t="str">
        <f t="shared" si="179"/>
        <v>SINAPI 87823</v>
      </c>
      <c r="B11386" s="3" t="s">
        <v>21527</v>
      </c>
      <c r="C11386" s="3" t="s">
        <v>12628</v>
      </c>
      <c r="D11386" s="2" t="s">
        <v>19589</v>
      </c>
      <c r="E11386" s="3" t="s">
        <v>20623</v>
      </c>
      <c r="F11386" s="67" t="s">
        <v>29862</v>
      </c>
      <c r="G11386" s="67" t="s">
        <v>37506</v>
      </c>
      <c r="I11386" s="3" t="s">
        <v>6298</v>
      </c>
      <c r="J11386" s="3" t="str">
        <f>IF($B11386="SINAPI",IF(ISNUMBER(MATCH(Banco!$C11386,Analitico!$A:$A,0)),INDEX(Analitico!E:E,MATCH(Banco!$C11386,Analitico!$A:$A,0))&amp;"%",""),"")</f>
        <v/>
      </c>
      <c r="K11386" s="3" t="str">
        <f>IF($B11386="SINAPI",IF(ISNUMBER(MATCH(Banco!$C11386,Analitico!$A:$A,0)),INDEX(Analitico!F:F,MATCH(Banco!$C11386,Analitico!$A:$A,0))&amp;"%",""),"")</f>
        <v/>
      </c>
    </row>
    <row r="11387" spans="1:11" ht="33.75" x14ac:dyDescent="0.2">
      <c r="A11387" s="1" t="str">
        <f t="shared" si="179"/>
        <v>SINAPI 87824</v>
      </c>
      <c r="B11387" s="3" t="s">
        <v>21527</v>
      </c>
      <c r="C11387" s="3" t="s">
        <v>12629</v>
      </c>
      <c r="D11387" s="2" t="s">
        <v>19590</v>
      </c>
      <c r="E11387" s="3" t="s">
        <v>20623</v>
      </c>
      <c r="F11387" s="67" t="s">
        <v>40280</v>
      </c>
      <c r="G11387" s="67" t="s">
        <v>37507</v>
      </c>
      <c r="I11387" s="3" t="s">
        <v>6298</v>
      </c>
      <c r="J11387" s="3" t="str">
        <f>IF($B11387="SINAPI",IF(ISNUMBER(MATCH(Banco!$C11387,Analitico!$A:$A,0)),INDEX(Analitico!E:E,MATCH(Banco!$C11387,Analitico!$A:$A,0))&amp;"%",""),"")</f>
        <v/>
      </c>
      <c r="K11387" s="3" t="str">
        <f>IF($B11387="SINAPI",IF(ISNUMBER(MATCH(Banco!$C11387,Analitico!$A:$A,0)),INDEX(Analitico!F:F,MATCH(Banco!$C11387,Analitico!$A:$A,0))&amp;"%",""),"")</f>
        <v/>
      </c>
    </row>
    <row r="11388" spans="1:11" ht="33.75" x14ac:dyDescent="0.2">
      <c r="A11388" s="1" t="str">
        <f t="shared" si="179"/>
        <v>SINAPI 87825</v>
      </c>
      <c r="B11388" s="3" t="s">
        <v>21527</v>
      </c>
      <c r="C11388" s="3" t="s">
        <v>12630</v>
      </c>
      <c r="D11388" s="2" t="s">
        <v>19591</v>
      </c>
      <c r="E11388" s="3" t="s">
        <v>20623</v>
      </c>
      <c r="F11388" s="67" t="s">
        <v>32225</v>
      </c>
      <c r="G11388" s="67" t="s">
        <v>34186</v>
      </c>
      <c r="I11388" s="3" t="s">
        <v>6298</v>
      </c>
      <c r="J11388" s="3" t="str">
        <f>IF($B11388="SINAPI",IF(ISNUMBER(MATCH(Banco!$C11388,Analitico!$A:$A,0)),INDEX(Analitico!E:E,MATCH(Banco!$C11388,Analitico!$A:$A,0))&amp;"%",""),"")</f>
        <v/>
      </c>
      <c r="K11388" s="3" t="str">
        <f>IF($B11388="SINAPI",IF(ISNUMBER(MATCH(Banco!$C11388,Analitico!$A:$A,0)),INDEX(Analitico!F:F,MATCH(Banco!$C11388,Analitico!$A:$A,0))&amp;"%",""),"")</f>
        <v/>
      </c>
    </row>
    <row r="11389" spans="1:11" ht="33.75" x14ac:dyDescent="0.2">
      <c r="A11389" s="1" t="str">
        <f t="shared" si="179"/>
        <v>SINAPI 87827</v>
      </c>
      <c r="B11389" s="3" t="s">
        <v>21527</v>
      </c>
      <c r="C11389" s="3" t="s">
        <v>12631</v>
      </c>
      <c r="D11389" s="2" t="s">
        <v>19592</v>
      </c>
      <c r="E11389" s="3" t="s">
        <v>20623</v>
      </c>
      <c r="F11389" s="67" t="s">
        <v>31808</v>
      </c>
      <c r="G11389" s="67" t="s">
        <v>37508</v>
      </c>
      <c r="I11389" s="3" t="s">
        <v>6298</v>
      </c>
      <c r="J11389" s="3" t="str">
        <f>IF($B11389="SINAPI",IF(ISNUMBER(MATCH(Banco!$C11389,Analitico!$A:$A,0)),INDEX(Analitico!E:E,MATCH(Banco!$C11389,Analitico!$A:$A,0))&amp;"%",""),"")</f>
        <v/>
      </c>
      <c r="K11389" s="3" t="str">
        <f>IF($B11389="SINAPI",IF(ISNUMBER(MATCH(Banco!$C11389,Analitico!$A:$A,0)),INDEX(Analitico!F:F,MATCH(Banco!$C11389,Analitico!$A:$A,0))&amp;"%",""),"")</f>
        <v/>
      </c>
    </row>
    <row r="11390" spans="1:11" ht="33.75" x14ac:dyDescent="0.2">
      <c r="A11390" s="1" t="str">
        <f t="shared" si="179"/>
        <v>SINAPI 87828</v>
      </c>
      <c r="B11390" s="3" t="s">
        <v>21527</v>
      </c>
      <c r="C11390" s="3" t="s">
        <v>12632</v>
      </c>
      <c r="D11390" s="2" t="s">
        <v>19593</v>
      </c>
      <c r="E11390" s="3" t="s">
        <v>20623</v>
      </c>
      <c r="F11390" s="67" t="s">
        <v>30157</v>
      </c>
      <c r="G11390" s="67" t="s">
        <v>37509</v>
      </c>
      <c r="I11390" s="3" t="s">
        <v>6298</v>
      </c>
      <c r="J11390" s="3" t="str">
        <f>IF($B11390="SINAPI",IF(ISNUMBER(MATCH(Banco!$C11390,Analitico!$A:$A,0)),INDEX(Analitico!E:E,MATCH(Banco!$C11390,Analitico!$A:$A,0))&amp;"%",""),"")</f>
        <v/>
      </c>
      <c r="K11390" s="3" t="str">
        <f>IF($B11390="SINAPI",IF(ISNUMBER(MATCH(Banco!$C11390,Analitico!$A:$A,0)),INDEX(Analitico!F:F,MATCH(Banco!$C11390,Analitico!$A:$A,0))&amp;"%",""),"")</f>
        <v/>
      </c>
    </row>
    <row r="11391" spans="1:11" ht="33.75" x14ac:dyDescent="0.2">
      <c r="A11391" s="1" t="str">
        <f t="shared" si="179"/>
        <v>SINAPI 87829</v>
      </c>
      <c r="B11391" s="3" t="s">
        <v>21527</v>
      </c>
      <c r="C11391" s="3" t="s">
        <v>12633</v>
      </c>
      <c r="D11391" s="2" t="s">
        <v>19594</v>
      </c>
      <c r="E11391" s="3" t="s">
        <v>20623</v>
      </c>
      <c r="F11391" s="67" t="s">
        <v>40281</v>
      </c>
      <c r="G11391" s="67" t="s">
        <v>37510</v>
      </c>
      <c r="I11391" s="3" t="s">
        <v>6298</v>
      </c>
      <c r="J11391" s="3" t="str">
        <f>IF($B11391="SINAPI",IF(ISNUMBER(MATCH(Banco!$C11391,Analitico!$A:$A,0)),INDEX(Analitico!E:E,MATCH(Banco!$C11391,Analitico!$A:$A,0))&amp;"%",""),"")</f>
        <v/>
      </c>
      <c r="K11391" s="3" t="str">
        <f>IF($B11391="SINAPI",IF(ISNUMBER(MATCH(Banco!$C11391,Analitico!$A:$A,0)),INDEX(Analitico!F:F,MATCH(Banco!$C11391,Analitico!$A:$A,0))&amp;"%",""),"")</f>
        <v/>
      </c>
    </row>
    <row r="11392" spans="1:11" ht="33.75" x14ac:dyDescent="0.2">
      <c r="A11392" s="1" t="str">
        <f t="shared" si="179"/>
        <v>SINAPI 87831</v>
      </c>
      <c r="B11392" s="3" t="s">
        <v>21527</v>
      </c>
      <c r="C11392" s="3" t="s">
        <v>12634</v>
      </c>
      <c r="D11392" s="2" t="s">
        <v>19595</v>
      </c>
      <c r="E11392" s="3" t="s">
        <v>20623</v>
      </c>
      <c r="F11392" s="67" t="s">
        <v>36686</v>
      </c>
      <c r="G11392" s="67" t="s">
        <v>32100</v>
      </c>
      <c r="I11392" s="3" t="s">
        <v>6298</v>
      </c>
      <c r="J11392" s="3" t="str">
        <f>IF($B11392="SINAPI",IF(ISNUMBER(MATCH(Banco!$C11392,Analitico!$A:$A,0)),INDEX(Analitico!E:E,MATCH(Banco!$C11392,Analitico!$A:$A,0))&amp;"%",""),"")</f>
        <v/>
      </c>
      <c r="K11392" s="3" t="str">
        <f>IF($B11392="SINAPI",IF(ISNUMBER(MATCH(Banco!$C11392,Analitico!$A:$A,0)),INDEX(Analitico!F:F,MATCH(Banco!$C11392,Analitico!$A:$A,0))&amp;"%",""),"")</f>
        <v/>
      </c>
    </row>
    <row r="11393" spans="1:11" ht="33.75" x14ac:dyDescent="0.2">
      <c r="A11393" s="1" t="str">
        <f t="shared" si="179"/>
        <v>SINAPI 87832</v>
      </c>
      <c r="B11393" s="3" t="s">
        <v>21527</v>
      </c>
      <c r="C11393" s="3" t="s">
        <v>12635</v>
      </c>
      <c r="D11393" s="2" t="s">
        <v>19596</v>
      </c>
      <c r="E11393" s="3" t="s">
        <v>20623</v>
      </c>
      <c r="F11393" s="67" t="s">
        <v>30158</v>
      </c>
      <c r="G11393" s="67" t="s">
        <v>37511</v>
      </c>
      <c r="I11393" s="3" t="s">
        <v>6298</v>
      </c>
      <c r="J11393" s="3" t="str">
        <f>IF($B11393="SINAPI",IF(ISNUMBER(MATCH(Banco!$C11393,Analitico!$A:$A,0)),INDEX(Analitico!E:E,MATCH(Banco!$C11393,Analitico!$A:$A,0))&amp;"%",""),"")</f>
        <v/>
      </c>
      <c r="K11393" s="3" t="str">
        <f>IF($B11393="SINAPI",IF(ISNUMBER(MATCH(Banco!$C11393,Analitico!$A:$A,0)),INDEX(Analitico!F:F,MATCH(Banco!$C11393,Analitico!$A:$A,0))&amp;"%",""),"")</f>
        <v/>
      </c>
    </row>
    <row r="11394" spans="1:11" ht="22.5" x14ac:dyDescent="0.2">
      <c r="A11394" s="1" t="str">
        <f t="shared" si="179"/>
        <v>SINAPI 87838</v>
      </c>
      <c r="B11394" s="3" t="s">
        <v>21527</v>
      </c>
      <c r="C11394" s="3" t="s">
        <v>12636</v>
      </c>
      <c r="D11394" s="2" t="s">
        <v>19597</v>
      </c>
      <c r="E11394" s="3" t="s">
        <v>20623</v>
      </c>
      <c r="F11394" s="67" t="s">
        <v>40282</v>
      </c>
      <c r="G11394" s="67" t="s">
        <v>37512</v>
      </c>
      <c r="I11394" s="3" t="s">
        <v>6298</v>
      </c>
      <c r="J11394" s="3" t="str">
        <f>IF($B11394="SINAPI",IF(ISNUMBER(MATCH(Banco!$C11394,Analitico!$A:$A,0)),INDEX(Analitico!E:E,MATCH(Banco!$C11394,Analitico!$A:$A,0))&amp;"%",""),"")</f>
        <v/>
      </c>
      <c r="K11394" s="3" t="str">
        <f>IF($B11394="SINAPI",IF(ISNUMBER(MATCH(Banco!$C11394,Analitico!$A:$A,0)),INDEX(Analitico!F:F,MATCH(Banco!$C11394,Analitico!$A:$A,0))&amp;"%",""),"")</f>
        <v/>
      </c>
    </row>
    <row r="11395" spans="1:11" ht="22.5" x14ac:dyDescent="0.2">
      <c r="A11395" s="1" t="str">
        <f t="shared" si="179"/>
        <v>SINAPI 87839</v>
      </c>
      <c r="B11395" s="3" t="s">
        <v>21527</v>
      </c>
      <c r="C11395" s="3" t="s">
        <v>12637</v>
      </c>
      <c r="D11395" s="2" t="s">
        <v>19598</v>
      </c>
      <c r="E11395" s="3" t="s">
        <v>20623</v>
      </c>
      <c r="F11395" s="67" t="s">
        <v>38082</v>
      </c>
      <c r="G11395" s="67" t="s">
        <v>37513</v>
      </c>
      <c r="I11395" s="3" t="s">
        <v>6298</v>
      </c>
      <c r="J11395" s="3" t="str">
        <f>IF($B11395="SINAPI",IF(ISNUMBER(MATCH(Banco!$C11395,Analitico!$A:$A,0)),INDEX(Analitico!E:E,MATCH(Banco!$C11395,Analitico!$A:$A,0))&amp;"%",""),"")</f>
        <v/>
      </c>
      <c r="K11395" s="3" t="str">
        <f>IF($B11395="SINAPI",IF(ISNUMBER(MATCH(Banco!$C11395,Analitico!$A:$A,0)),INDEX(Analitico!F:F,MATCH(Banco!$C11395,Analitico!$A:$A,0))&amp;"%",""),"")</f>
        <v/>
      </c>
    </row>
    <row r="11396" spans="1:11" ht="22.5" x14ac:dyDescent="0.2">
      <c r="A11396" s="1" t="str">
        <f t="shared" si="179"/>
        <v>SINAPI 87840</v>
      </c>
      <c r="B11396" s="3" t="s">
        <v>21527</v>
      </c>
      <c r="C11396" s="3" t="s">
        <v>12638</v>
      </c>
      <c r="D11396" s="2" t="s">
        <v>19599</v>
      </c>
      <c r="E11396" s="3" t="s">
        <v>20623</v>
      </c>
      <c r="F11396" s="67" t="s">
        <v>36865</v>
      </c>
      <c r="G11396" s="67" t="s">
        <v>37514</v>
      </c>
      <c r="I11396" s="3" t="s">
        <v>6298</v>
      </c>
      <c r="J11396" s="3" t="str">
        <f>IF($B11396="SINAPI",IF(ISNUMBER(MATCH(Banco!$C11396,Analitico!$A:$A,0)),INDEX(Analitico!E:E,MATCH(Banco!$C11396,Analitico!$A:$A,0))&amp;"%",""),"")</f>
        <v/>
      </c>
      <c r="K11396" s="3" t="str">
        <f>IF($B11396="SINAPI",IF(ISNUMBER(MATCH(Banco!$C11396,Analitico!$A:$A,0)),INDEX(Analitico!F:F,MATCH(Banco!$C11396,Analitico!$A:$A,0))&amp;"%",""),"")</f>
        <v/>
      </c>
    </row>
    <row r="11397" spans="1:11" ht="22.5" x14ac:dyDescent="0.2">
      <c r="A11397" s="1" t="str">
        <f t="shared" si="179"/>
        <v>SINAPI 87841</v>
      </c>
      <c r="B11397" s="3" t="s">
        <v>21527</v>
      </c>
      <c r="C11397" s="3" t="s">
        <v>12639</v>
      </c>
      <c r="D11397" s="2" t="s">
        <v>19600</v>
      </c>
      <c r="E11397" s="3" t="s">
        <v>20623</v>
      </c>
      <c r="F11397" s="67" t="s">
        <v>5365</v>
      </c>
      <c r="G11397" s="67" t="s">
        <v>37515</v>
      </c>
      <c r="I11397" s="3" t="s">
        <v>6298</v>
      </c>
      <c r="J11397" s="3" t="str">
        <f>IF($B11397="SINAPI",IF(ISNUMBER(MATCH(Banco!$C11397,Analitico!$A:$A,0)),INDEX(Analitico!E:E,MATCH(Banco!$C11397,Analitico!$A:$A,0))&amp;"%",""),"")</f>
        <v/>
      </c>
      <c r="K11397" s="3" t="str">
        <f>IF($B11397="SINAPI",IF(ISNUMBER(MATCH(Banco!$C11397,Analitico!$A:$A,0)),INDEX(Analitico!F:F,MATCH(Banco!$C11397,Analitico!$A:$A,0))&amp;"%",""),"")</f>
        <v/>
      </c>
    </row>
    <row r="11398" spans="1:11" ht="22.5" x14ac:dyDescent="0.2">
      <c r="A11398" s="1" t="str">
        <f t="shared" si="179"/>
        <v>SINAPI 87850</v>
      </c>
      <c r="B11398" s="3" t="s">
        <v>21527</v>
      </c>
      <c r="C11398" s="3" t="s">
        <v>12640</v>
      </c>
      <c r="D11398" s="2" t="s">
        <v>19601</v>
      </c>
      <c r="E11398" s="3" t="s">
        <v>20623</v>
      </c>
      <c r="F11398" s="67" t="s">
        <v>40283</v>
      </c>
      <c r="G11398" s="67" t="s">
        <v>37516</v>
      </c>
      <c r="I11398" s="3" t="s">
        <v>6300</v>
      </c>
      <c r="J11398" s="3" t="str">
        <f>IF($B11398="SINAPI",IF(ISNUMBER(MATCH(Banco!$C11398,Analitico!$A:$A,0)),INDEX(Analitico!E:E,MATCH(Banco!$C11398,Analitico!$A:$A,0))&amp;"%",""),"")</f>
        <v/>
      </c>
      <c r="K11398" s="3" t="str">
        <f>IF($B11398="SINAPI",IF(ISNUMBER(MATCH(Banco!$C11398,Analitico!$A:$A,0)),INDEX(Analitico!F:F,MATCH(Banco!$C11398,Analitico!$A:$A,0))&amp;"%",""),"")</f>
        <v/>
      </c>
    </row>
    <row r="11399" spans="1:11" ht="22.5" x14ac:dyDescent="0.2">
      <c r="A11399" s="1" t="str">
        <f t="shared" si="179"/>
        <v>SINAPI 87851</v>
      </c>
      <c r="B11399" s="3" t="s">
        <v>21527</v>
      </c>
      <c r="C11399" s="3" t="s">
        <v>12641</v>
      </c>
      <c r="D11399" s="2" t="s">
        <v>19602</v>
      </c>
      <c r="E11399" s="3" t="s">
        <v>20623</v>
      </c>
      <c r="F11399" s="67" t="s">
        <v>32314</v>
      </c>
      <c r="G11399" s="67" t="s">
        <v>35010</v>
      </c>
      <c r="I11399" s="3" t="s">
        <v>6300</v>
      </c>
      <c r="J11399" s="3" t="str">
        <f>IF($B11399="SINAPI",IF(ISNUMBER(MATCH(Banco!$C11399,Analitico!$A:$A,0)),INDEX(Analitico!E:E,MATCH(Banco!$C11399,Analitico!$A:$A,0))&amp;"%",""),"")</f>
        <v/>
      </c>
      <c r="K11399" s="3" t="str">
        <f>IF($B11399="SINAPI",IF(ISNUMBER(MATCH(Banco!$C11399,Analitico!$A:$A,0)),INDEX(Analitico!F:F,MATCH(Banco!$C11399,Analitico!$A:$A,0))&amp;"%",""),"")</f>
        <v/>
      </c>
    </row>
    <row r="11400" spans="1:11" ht="22.5" x14ac:dyDescent="0.2">
      <c r="A11400" s="1" t="str">
        <f t="shared" si="179"/>
        <v>SINAPI 87852</v>
      </c>
      <c r="B11400" s="3" t="s">
        <v>21527</v>
      </c>
      <c r="C11400" s="3" t="s">
        <v>12642</v>
      </c>
      <c r="D11400" s="2" t="s">
        <v>19603</v>
      </c>
      <c r="E11400" s="3" t="s">
        <v>20623</v>
      </c>
      <c r="F11400" s="67" t="s">
        <v>32071</v>
      </c>
      <c r="G11400" s="67" t="s">
        <v>37517</v>
      </c>
      <c r="I11400" s="3" t="s">
        <v>6300</v>
      </c>
      <c r="J11400" s="3" t="str">
        <f>IF($B11400="SINAPI",IF(ISNUMBER(MATCH(Banco!$C11400,Analitico!$A:$A,0)),INDEX(Analitico!E:E,MATCH(Banco!$C11400,Analitico!$A:$A,0))&amp;"%",""),"")</f>
        <v/>
      </c>
      <c r="K11400" s="3" t="str">
        <f>IF($B11400="SINAPI",IF(ISNUMBER(MATCH(Banco!$C11400,Analitico!$A:$A,0)),INDEX(Analitico!F:F,MATCH(Banco!$C11400,Analitico!$A:$A,0))&amp;"%",""),"")</f>
        <v/>
      </c>
    </row>
    <row r="11401" spans="1:11" ht="22.5" x14ac:dyDescent="0.2">
      <c r="A11401" s="1" t="str">
        <f t="shared" si="179"/>
        <v>SINAPI 87853</v>
      </c>
      <c r="B11401" s="3" t="s">
        <v>21527</v>
      </c>
      <c r="C11401" s="3" t="s">
        <v>12643</v>
      </c>
      <c r="D11401" s="2" t="s">
        <v>19604</v>
      </c>
      <c r="E11401" s="3" t="s">
        <v>20623</v>
      </c>
      <c r="F11401" s="67" t="s">
        <v>40284</v>
      </c>
      <c r="G11401" s="67" t="s">
        <v>37518</v>
      </c>
      <c r="I11401" s="3" t="s">
        <v>6300</v>
      </c>
      <c r="J11401" s="3" t="str">
        <f>IF($B11401="SINAPI",IF(ISNUMBER(MATCH(Banco!$C11401,Analitico!$A:$A,0)),INDEX(Analitico!E:E,MATCH(Banco!$C11401,Analitico!$A:$A,0))&amp;"%",""),"")</f>
        <v/>
      </c>
      <c r="K11401" s="3" t="str">
        <f>IF($B11401="SINAPI",IF(ISNUMBER(MATCH(Banco!$C11401,Analitico!$A:$A,0)),INDEX(Analitico!F:F,MATCH(Banco!$C11401,Analitico!$A:$A,0))&amp;"%",""),"")</f>
        <v/>
      </c>
    </row>
    <row r="11402" spans="1:11" ht="22.5" x14ac:dyDescent="0.2">
      <c r="A11402" s="1" t="str">
        <f t="shared" si="179"/>
        <v>SINAPI 90406</v>
      </c>
      <c r="B11402" s="3" t="s">
        <v>21527</v>
      </c>
      <c r="C11402" s="3" t="s">
        <v>12644</v>
      </c>
      <c r="D11402" s="2" t="s">
        <v>19605</v>
      </c>
      <c r="E11402" s="3" t="s">
        <v>20623</v>
      </c>
      <c r="F11402" s="67" t="s">
        <v>33881</v>
      </c>
      <c r="G11402" s="67" t="s">
        <v>5471</v>
      </c>
      <c r="I11402" s="3" t="s">
        <v>6298</v>
      </c>
      <c r="J11402" s="3" t="str">
        <f>IF($B11402="SINAPI",IF(ISNUMBER(MATCH(Banco!$C11402,Analitico!$A:$A,0)),INDEX(Analitico!E:E,MATCH(Banco!$C11402,Analitico!$A:$A,0))&amp;"%",""),"")</f>
        <v/>
      </c>
      <c r="K11402" s="3" t="str">
        <f>IF($B11402="SINAPI",IF(ISNUMBER(MATCH(Banco!$C11402,Analitico!$A:$A,0)),INDEX(Analitico!F:F,MATCH(Banco!$C11402,Analitico!$A:$A,0))&amp;"%",""),"")</f>
        <v/>
      </c>
    </row>
    <row r="11403" spans="1:11" ht="22.5" x14ac:dyDescent="0.2">
      <c r="A11403" s="1" t="str">
        <f t="shared" si="179"/>
        <v>SINAPI 90408</v>
      </c>
      <c r="B11403" s="3" t="s">
        <v>21527</v>
      </c>
      <c r="C11403" s="3" t="s">
        <v>12645</v>
      </c>
      <c r="D11403" s="2" t="s">
        <v>19606</v>
      </c>
      <c r="E11403" s="3" t="s">
        <v>20623</v>
      </c>
      <c r="F11403" s="67" t="s">
        <v>40138</v>
      </c>
      <c r="G11403" s="67" t="s">
        <v>21857</v>
      </c>
      <c r="I11403" s="3" t="s">
        <v>6298</v>
      </c>
      <c r="J11403" s="3" t="str">
        <f>IF($B11403="SINAPI",IF(ISNUMBER(MATCH(Banco!$C11403,Analitico!$A:$A,0)),INDEX(Analitico!E:E,MATCH(Banco!$C11403,Analitico!$A:$A,0))&amp;"%",""),"")</f>
        <v/>
      </c>
      <c r="K11403" s="3" t="str">
        <f>IF($B11403="SINAPI",IF(ISNUMBER(MATCH(Banco!$C11403,Analitico!$A:$A,0)),INDEX(Analitico!F:F,MATCH(Banco!$C11403,Analitico!$A:$A,0))&amp;"%",""),"")</f>
        <v/>
      </c>
    </row>
    <row r="11404" spans="1:11" ht="33.75" x14ac:dyDescent="0.2">
      <c r="A11404" s="1" t="str">
        <f t="shared" si="179"/>
        <v>SINAPI 104203</v>
      </c>
      <c r="B11404" s="3" t="s">
        <v>21527</v>
      </c>
      <c r="C11404" s="3" t="s">
        <v>12646</v>
      </c>
      <c r="D11404" s="2" t="s">
        <v>19607</v>
      </c>
      <c r="E11404" s="3" t="s">
        <v>20623</v>
      </c>
      <c r="F11404" s="67" t="s">
        <v>5123</v>
      </c>
      <c r="G11404" s="67" t="s">
        <v>21886</v>
      </c>
      <c r="I11404" s="3" t="s">
        <v>6300</v>
      </c>
      <c r="J11404" s="3" t="str">
        <f>IF($B11404="SINAPI",IF(ISNUMBER(MATCH(Banco!$C11404,Analitico!$A:$A,0)),INDEX(Analitico!E:E,MATCH(Banco!$C11404,Analitico!$A:$A,0))&amp;"%",""),"")</f>
        <v/>
      </c>
      <c r="K11404" s="3" t="str">
        <f>IF($B11404="SINAPI",IF(ISNUMBER(MATCH(Banco!$C11404,Analitico!$A:$A,0)),INDEX(Analitico!F:F,MATCH(Banco!$C11404,Analitico!$A:$A,0))&amp;"%",""),"")</f>
        <v/>
      </c>
    </row>
    <row r="11405" spans="1:11" ht="33.75" x14ac:dyDescent="0.2">
      <c r="A11405" s="1" t="str">
        <f t="shared" si="179"/>
        <v>SINAPI 104204</v>
      </c>
      <c r="B11405" s="3" t="s">
        <v>21527</v>
      </c>
      <c r="C11405" s="3" t="s">
        <v>12647</v>
      </c>
      <c r="D11405" s="2" t="s">
        <v>19608</v>
      </c>
      <c r="E11405" s="3" t="s">
        <v>20623</v>
      </c>
      <c r="F11405" s="67" t="s">
        <v>40285</v>
      </c>
      <c r="G11405" s="67" t="s">
        <v>37519</v>
      </c>
      <c r="I11405" s="3" t="s">
        <v>6300</v>
      </c>
      <c r="J11405" s="3" t="str">
        <f>IF($B11405="SINAPI",IF(ISNUMBER(MATCH(Banco!$C11405,Analitico!$A:$A,0)),INDEX(Analitico!E:E,MATCH(Banco!$C11405,Analitico!$A:$A,0))&amp;"%",""),"")</f>
        <v/>
      </c>
      <c r="K11405" s="3" t="str">
        <f>IF($B11405="SINAPI",IF(ISNUMBER(MATCH(Banco!$C11405,Analitico!$A:$A,0)),INDEX(Analitico!F:F,MATCH(Banco!$C11405,Analitico!$A:$A,0))&amp;"%",""),"")</f>
        <v/>
      </c>
    </row>
    <row r="11406" spans="1:11" ht="33.75" x14ac:dyDescent="0.2">
      <c r="A11406" s="1" t="str">
        <f t="shared" si="179"/>
        <v>SINAPI 104205</v>
      </c>
      <c r="B11406" s="3" t="s">
        <v>21527</v>
      </c>
      <c r="C11406" s="3" t="s">
        <v>12648</v>
      </c>
      <c r="D11406" s="2" t="s">
        <v>19609</v>
      </c>
      <c r="E11406" s="3" t="s">
        <v>20623</v>
      </c>
      <c r="F11406" s="67" t="s">
        <v>32272</v>
      </c>
      <c r="G11406" s="67" t="s">
        <v>32004</v>
      </c>
      <c r="I11406" s="3" t="s">
        <v>6300</v>
      </c>
      <c r="J11406" s="3" t="str">
        <f>IF($B11406="SINAPI",IF(ISNUMBER(MATCH(Banco!$C11406,Analitico!$A:$A,0)),INDEX(Analitico!E:E,MATCH(Banco!$C11406,Analitico!$A:$A,0))&amp;"%",""),"")</f>
        <v/>
      </c>
      <c r="K11406" s="3" t="str">
        <f>IF($B11406="SINAPI",IF(ISNUMBER(MATCH(Banco!$C11406,Analitico!$A:$A,0)),INDEX(Analitico!F:F,MATCH(Banco!$C11406,Analitico!$A:$A,0))&amp;"%",""),"")</f>
        <v/>
      </c>
    </row>
    <row r="11407" spans="1:11" ht="33.75" x14ac:dyDescent="0.2">
      <c r="A11407" s="1" t="str">
        <f t="shared" si="179"/>
        <v>SINAPI 104206</v>
      </c>
      <c r="B11407" s="3" t="s">
        <v>21527</v>
      </c>
      <c r="C11407" s="3" t="s">
        <v>12649</v>
      </c>
      <c r="D11407" s="2" t="s">
        <v>19610</v>
      </c>
      <c r="E11407" s="3" t="s">
        <v>20623</v>
      </c>
      <c r="F11407" s="67" t="s">
        <v>29935</v>
      </c>
      <c r="G11407" s="67" t="s">
        <v>37520</v>
      </c>
      <c r="I11407" s="3" t="s">
        <v>6300</v>
      </c>
      <c r="J11407" s="3" t="str">
        <f>IF($B11407="SINAPI",IF(ISNUMBER(MATCH(Banco!$C11407,Analitico!$A:$A,0)),INDEX(Analitico!E:E,MATCH(Banco!$C11407,Analitico!$A:$A,0))&amp;"%",""),"")</f>
        <v/>
      </c>
      <c r="K11407" s="3" t="str">
        <f>IF($B11407="SINAPI",IF(ISNUMBER(MATCH(Banco!$C11407,Analitico!$A:$A,0)),INDEX(Analitico!F:F,MATCH(Banco!$C11407,Analitico!$A:$A,0))&amp;"%",""),"")</f>
        <v/>
      </c>
    </row>
    <row r="11408" spans="1:11" ht="33.75" x14ac:dyDescent="0.2">
      <c r="A11408" s="1" t="str">
        <f t="shared" si="179"/>
        <v>SINAPI 104207</v>
      </c>
      <c r="B11408" s="3" t="s">
        <v>21527</v>
      </c>
      <c r="C11408" s="3" t="s">
        <v>12650</v>
      </c>
      <c r="D11408" s="2" t="s">
        <v>19611</v>
      </c>
      <c r="E11408" s="3" t="s">
        <v>20623</v>
      </c>
      <c r="F11408" s="67" t="s">
        <v>36328</v>
      </c>
      <c r="G11408" s="67" t="s">
        <v>21474</v>
      </c>
      <c r="I11408" s="3" t="s">
        <v>6300</v>
      </c>
      <c r="J11408" s="3" t="str">
        <f>IF($B11408="SINAPI",IF(ISNUMBER(MATCH(Banco!$C11408,Analitico!$A:$A,0)),INDEX(Analitico!E:E,MATCH(Banco!$C11408,Analitico!$A:$A,0))&amp;"%",""),"")</f>
        <v/>
      </c>
      <c r="K11408" s="3" t="str">
        <f>IF($B11408="SINAPI",IF(ISNUMBER(MATCH(Banco!$C11408,Analitico!$A:$A,0)),INDEX(Analitico!F:F,MATCH(Banco!$C11408,Analitico!$A:$A,0))&amp;"%",""),"")</f>
        <v/>
      </c>
    </row>
    <row r="11409" spans="1:11" ht="33.75" x14ac:dyDescent="0.2">
      <c r="A11409" s="1" t="str">
        <f t="shared" si="179"/>
        <v>SINAPI 104208</v>
      </c>
      <c r="B11409" s="3" t="s">
        <v>21527</v>
      </c>
      <c r="C11409" s="3" t="s">
        <v>12651</v>
      </c>
      <c r="D11409" s="2" t="s">
        <v>19612</v>
      </c>
      <c r="E11409" s="3" t="s">
        <v>20623</v>
      </c>
      <c r="F11409" s="67" t="s">
        <v>40286</v>
      </c>
      <c r="G11409" s="67" t="s">
        <v>29825</v>
      </c>
      <c r="I11409" s="3" t="s">
        <v>6300</v>
      </c>
      <c r="J11409" s="3" t="str">
        <f>IF($B11409="SINAPI",IF(ISNUMBER(MATCH(Banco!$C11409,Analitico!$A:$A,0)),INDEX(Analitico!E:E,MATCH(Banco!$C11409,Analitico!$A:$A,0))&amp;"%",""),"")</f>
        <v/>
      </c>
      <c r="K11409" s="3" t="str">
        <f>IF($B11409="SINAPI",IF(ISNUMBER(MATCH(Banco!$C11409,Analitico!$A:$A,0)),INDEX(Analitico!F:F,MATCH(Banco!$C11409,Analitico!$A:$A,0))&amp;"%",""),"")</f>
        <v/>
      </c>
    </row>
    <row r="11410" spans="1:11" ht="33.75" x14ac:dyDescent="0.2">
      <c r="A11410" s="1" t="str">
        <f t="shared" si="179"/>
        <v>SINAPI 104209</v>
      </c>
      <c r="B11410" s="3" t="s">
        <v>21527</v>
      </c>
      <c r="C11410" s="3" t="s">
        <v>12652</v>
      </c>
      <c r="D11410" s="2" t="s">
        <v>19613</v>
      </c>
      <c r="E11410" s="3" t="s">
        <v>20623</v>
      </c>
      <c r="F11410" s="67" t="s">
        <v>29791</v>
      </c>
      <c r="G11410" s="67" t="s">
        <v>37521</v>
      </c>
      <c r="I11410" s="3" t="s">
        <v>6300</v>
      </c>
      <c r="J11410" s="3" t="str">
        <f>IF($B11410="SINAPI",IF(ISNUMBER(MATCH(Banco!$C11410,Analitico!$A:$A,0)),INDEX(Analitico!E:E,MATCH(Banco!$C11410,Analitico!$A:$A,0))&amp;"%",""),"")</f>
        <v/>
      </c>
      <c r="K11410" s="3" t="str">
        <f>IF($B11410="SINAPI",IF(ISNUMBER(MATCH(Banco!$C11410,Analitico!$A:$A,0)),INDEX(Analitico!F:F,MATCH(Banco!$C11410,Analitico!$A:$A,0))&amp;"%",""),"")</f>
        <v/>
      </c>
    </row>
    <row r="11411" spans="1:11" ht="33.75" x14ac:dyDescent="0.2">
      <c r="A11411" s="1" t="str">
        <f t="shared" si="179"/>
        <v>SINAPI 104210</v>
      </c>
      <c r="B11411" s="3" t="s">
        <v>21527</v>
      </c>
      <c r="C11411" s="3" t="s">
        <v>12653</v>
      </c>
      <c r="D11411" s="2" t="s">
        <v>19614</v>
      </c>
      <c r="E11411" s="3" t="s">
        <v>20623</v>
      </c>
      <c r="F11411" s="67" t="s">
        <v>40287</v>
      </c>
      <c r="G11411" s="67" t="s">
        <v>28822</v>
      </c>
      <c r="I11411" s="3" t="s">
        <v>6300</v>
      </c>
      <c r="J11411" s="3" t="str">
        <f>IF($B11411="SINAPI",IF(ISNUMBER(MATCH(Banco!$C11411,Analitico!$A:$A,0)),INDEX(Analitico!E:E,MATCH(Banco!$C11411,Analitico!$A:$A,0))&amp;"%",""),"")</f>
        <v/>
      </c>
      <c r="K11411" s="3" t="str">
        <f>IF($B11411="SINAPI",IF(ISNUMBER(MATCH(Banco!$C11411,Analitico!$A:$A,0)),INDEX(Analitico!F:F,MATCH(Banco!$C11411,Analitico!$A:$A,0))&amp;"%",""),"")</f>
        <v/>
      </c>
    </row>
    <row r="11412" spans="1:11" ht="33.75" x14ac:dyDescent="0.2">
      <c r="A11412" s="1" t="str">
        <f t="shared" si="179"/>
        <v>SINAPI 104211</v>
      </c>
      <c r="B11412" s="3" t="s">
        <v>21527</v>
      </c>
      <c r="C11412" s="3" t="s">
        <v>12654</v>
      </c>
      <c r="D11412" s="2" t="s">
        <v>19615</v>
      </c>
      <c r="E11412" s="3" t="s">
        <v>20623</v>
      </c>
      <c r="F11412" s="67" t="s">
        <v>40066</v>
      </c>
      <c r="G11412" s="67" t="s">
        <v>32128</v>
      </c>
      <c r="I11412" s="3" t="s">
        <v>6300</v>
      </c>
      <c r="J11412" s="3" t="str">
        <f>IF($B11412="SINAPI",IF(ISNUMBER(MATCH(Banco!$C11412,Analitico!$A:$A,0)),INDEX(Analitico!E:E,MATCH(Banco!$C11412,Analitico!$A:$A,0))&amp;"%",""),"")</f>
        <v/>
      </c>
      <c r="K11412" s="3" t="str">
        <f>IF($B11412="SINAPI",IF(ISNUMBER(MATCH(Banco!$C11412,Analitico!$A:$A,0)),INDEX(Analitico!F:F,MATCH(Banco!$C11412,Analitico!$A:$A,0))&amp;"%",""),"")</f>
        <v/>
      </c>
    </row>
    <row r="11413" spans="1:11" ht="33.75" x14ac:dyDescent="0.2">
      <c r="A11413" s="1" t="str">
        <f t="shared" si="179"/>
        <v>SINAPI 104212</v>
      </c>
      <c r="B11413" s="3" t="s">
        <v>21527</v>
      </c>
      <c r="C11413" s="3" t="s">
        <v>12655</v>
      </c>
      <c r="D11413" s="2" t="s">
        <v>19616</v>
      </c>
      <c r="E11413" s="3" t="s">
        <v>20623</v>
      </c>
      <c r="F11413" s="67" t="s">
        <v>40288</v>
      </c>
      <c r="G11413" s="67" t="s">
        <v>37522</v>
      </c>
      <c r="I11413" s="3" t="s">
        <v>6300</v>
      </c>
      <c r="J11413" s="3" t="str">
        <f>IF($B11413="SINAPI",IF(ISNUMBER(MATCH(Banco!$C11413,Analitico!$A:$A,0)),INDEX(Analitico!E:E,MATCH(Banco!$C11413,Analitico!$A:$A,0))&amp;"%",""),"")</f>
        <v/>
      </c>
      <c r="K11413" s="3" t="str">
        <f>IF($B11413="SINAPI",IF(ISNUMBER(MATCH(Banco!$C11413,Analitico!$A:$A,0)),INDEX(Analitico!F:F,MATCH(Banco!$C11413,Analitico!$A:$A,0))&amp;"%",""),"")</f>
        <v/>
      </c>
    </row>
    <row r="11414" spans="1:11" ht="33.75" x14ac:dyDescent="0.2">
      <c r="A11414" s="1" t="str">
        <f t="shared" si="179"/>
        <v>SINAPI 104213</v>
      </c>
      <c r="B11414" s="3" t="s">
        <v>21527</v>
      </c>
      <c r="C11414" s="3" t="s">
        <v>12656</v>
      </c>
      <c r="D11414" s="2" t="s">
        <v>19617</v>
      </c>
      <c r="E11414" s="3" t="s">
        <v>20623</v>
      </c>
      <c r="F11414" s="67" t="s">
        <v>40289</v>
      </c>
      <c r="G11414" s="67" t="s">
        <v>37523</v>
      </c>
      <c r="I11414" s="3" t="s">
        <v>6300</v>
      </c>
      <c r="J11414" s="3" t="str">
        <f>IF($B11414="SINAPI",IF(ISNUMBER(MATCH(Banco!$C11414,Analitico!$A:$A,0)),INDEX(Analitico!E:E,MATCH(Banco!$C11414,Analitico!$A:$A,0))&amp;"%",""),"")</f>
        <v/>
      </c>
      <c r="K11414" s="3" t="str">
        <f>IF($B11414="SINAPI",IF(ISNUMBER(MATCH(Banco!$C11414,Analitico!$A:$A,0)),INDEX(Analitico!F:F,MATCH(Banco!$C11414,Analitico!$A:$A,0))&amp;"%",""),"")</f>
        <v/>
      </c>
    </row>
    <row r="11415" spans="1:11" ht="33.75" x14ac:dyDescent="0.2">
      <c r="A11415" s="1" t="str">
        <f t="shared" si="179"/>
        <v>SINAPI 104214</v>
      </c>
      <c r="B11415" s="3" t="s">
        <v>21527</v>
      </c>
      <c r="C11415" s="3" t="s">
        <v>12657</v>
      </c>
      <c r="D11415" s="2" t="s">
        <v>19618</v>
      </c>
      <c r="E11415" s="3" t="s">
        <v>20623</v>
      </c>
      <c r="F11415" s="67" t="s">
        <v>40290</v>
      </c>
      <c r="G11415" s="67" t="s">
        <v>37524</v>
      </c>
      <c r="I11415" s="3" t="s">
        <v>6300</v>
      </c>
      <c r="J11415" s="3" t="str">
        <f>IF($B11415="SINAPI",IF(ISNUMBER(MATCH(Banco!$C11415,Analitico!$A:$A,0)),INDEX(Analitico!E:E,MATCH(Banco!$C11415,Analitico!$A:$A,0))&amp;"%",""),"")</f>
        <v/>
      </c>
      <c r="K11415" s="3" t="str">
        <f>IF($B11415="SINAPI",IF(ISNUMBER(MATCH(Banco!$C11415,Analitico!$A:$A,0)),INDEX(Analitico!F:F,MATCH(Banco!$C11415,Analitico!$A:$A,0))&amp;"%",""),"")</f>
        <v/>
      </c>
    </row>
    <row r="11416" spans="1:11" ht="33.75" x14ac:dyDescent="0.2">
      <c r="A11416" s="1" t="str">
        <f t="shared" si="179"/>
        <v>SINAPI 104215</v>
      </c>
      <c r="B11416" s="3" t="s">
        <v>21527</v>
      </c>
      <c r="C11416" s="3" t="s">
        <v>12658</v>
      </c>
      <c r="D11416" s="2" t="s">
        <v>19619</v>
      </c>
      <c r="E11416" s="3" t="s">
        <v>20623</v>
      </c>
      <c r="F11416" s="67" t="s">
        <v>31856</v>
      </c>
      <c r="G11416" s="67" t="s">
        <v>37525</v>
      </c>
      <c r="I11416" s="3" t="s">
        <v>6300</v>
      </c>
      <c r="J11416" s="3" t="str">
        <f>IF($B11416="SINAPI",IF(ISNUMBER(MATCH(Banco!$C11416,Analitico!$A:$A,0)),INDEX(Analitico!E:E,MATCH(Banco!$C11416,Analitico!$A:$A,0))&amp;"%",""),"")</f>
        <v/>
      </c>
      <c r="K11416" s="3" t="str">
        <f>IF($B11416="SINAPI",IF(ISNUMBER(MATCH(Banco!$C11416,Analitico!$A:$A,0)),INDEX(Analitico!F:F,MATCH(Banco!$C11416,Analitico!$A:$A,0))&amp;"%",""),"")</f>
        <v/>
      </c>
    </row>
    <row r="11417" spans="1:11" ht="33.75" x14ac:dyDescent="0.2">
      <c r="A11417" s="1" t="str">
        <f t="shared" si="179"/>
        <v>SINAPI 104216</v>
      </c>
      <c r="B11417" s="3" t="s">
        <v>21527</v>
      </c>
      <c r="C11417" s="3" t="s">
        <v>12659</v>
      </c>
      <c r="D11417" s="2" t="s">
        <v>19620</v>
      </c>
      <c r="E11417" s="3" t="s">
        <v>20623</v>
      </c>
      <c r="F11417" s="67" t="s">
        <v>40291</v>
      </c>
      <c r="G11417" s="67" t="s">
        <v>37526</v>
      </c>
      <c r="I11417" s="3" t="s">
        <v>6300</v>
      </c>
      <c r="J11417" s="3" t="str">
        <f>IF($B11417="SINAPI",IF(ISNUMBER(MATCH(Banco!$C11417,Analitico!$A:$A,0)),INDEX(Analitico!E:E,MATCH(Banco!$C11417,Analitico!$A:$A,0))&amp;"%",""),"")</f>
        <v/>
      </c>
      <c r="K11417" s="3" t="str">
        <f>IF($B11417="SINAPI",IF(ISNUMBER(MATCH(Banco!$C11417,Analitico!$A:$A,0)),INDEX(Analitico!F:F,MATCH(Banco!$C11417,Analitico!$A:$A,0))&amp;"%",""),"")</f>
        <v/>
      </c>
    </row>
    <row r="11418" spans="1:11" ht="33.75" x14ac:dyDescent="0.2">
      <c r="A11418" s="1" t="str">
        <f t="shared" si="179"/>
        <v>SINAPI 104217</v>
      </c>
      <c r="B11418" s="3" t="s">
        <v>21527</v>
      </c>
      <c r="C11418" s="3" t="s">
        <v>12660</v>
      </c>
      <c r="D11418" s="2" t="s">
        <v>19621</v>
      </c>
      <c r="E11418" s="3" t="s">
        <v>20623</v>
      </c>
      <c r="F11418" s="67" t="s">
        <v>40292</v>
      </c>
      <c r="G11418" s="67" t="s">
        <v>6297</v>
      </c>
      <c r="I11418" s="3" t="s">
        <v>6298</v>
      </c>
      <c r="J11418" s="3" t="str">
        <f>IF($B11418="SINAPI",IF(ISNUMBER(MATCH(Banco!$C11418,Analitico!$A:$A,0)),INDEX(Analitico!E:E,MATCH(Banco!$C11418,Analitico!$A:$A,0))&amp;"%",""),"")</f>
        <v/>
      </c>
      <c r="K11418" s="3" t="str">
        <f>IF($B11418="SINAPI",IF(ISNUMBER(MATCH(Banco!$C11418,Analitico!$A:$A,0)),INDEX(Analitico!F:F,MATCH(Banco!$C11418,Analitico!$A:$A,0))&amp;"%",""),"")</f>
        <v/>
      </c>
    </row>
    <row r="11419" spans="1:11" ht="22.5" x14ac:dyDescent="0.2">
      <c r="A11419" s="1" t="str">
        <f t="shared" si="179"/>
        <v>SINAPI 104218</v>
      </c>
      <c r="B11419" s="3" t="s">
        <v>21527</v>
      </c>
      <c r="C11419" s="3" t="s">
        <v>12661</v>
      </c>
      <c r="D11419" s="2" t="s">
        <v>19622</v>
      </c>
      <c r="E11419" s="3" t="s">
        <v>20623</v>
      </c>
      <c r="F11419" s="67" t="s">
        <v>40293</v>
      </c>
      <c r="G11419" s="67" t="s">
        <v>37527</v>
      </c>
      <c r="I11419" s="3" t="s">
        <v>6298</v>
      </c>
      <c r="J11419" s="3" t="str">
        <f>IF($B11419="SINAPI",IF(ISNUMBER(MATCH(Banco!$C11419,Analitico!$A:$A,0)),INDEX(Analitico!E:E,MATCH(Banco!$C11419,Analitico!$A:$A,0))&amp;"%",""),"")</f>
        <v/>
      </c>
      <c r="K11419" s="3" t="str">
        <f>IF($B11419="SINAPI",IF(ISNUMBER(MATCH(Banco!$C11419,Analitico!$A:$A,0)),INDEX(Analitico!F:F,MATCH(Banco!$C11419,Analitico!$A:$A,0))&amp;"%",""),"")</f>
        <v/>
      </c>
    </row>
    <row r="11420" spans="1:11" ht="33.75" x14ac:dyDescent="0.2">
      <c r="A11420" s="1" t="str">
        <f t="shared" si="179"/>
        <v>SINAPI 104219</v>
      </c>
      <c r="B11420" s="3" t="s">
        <v>21527</v>
      </c>
      <c r="C11420" s="3" t="s">
        <v>12662</v>
      </c>
      <c r="D11420" s="2" t="s">
        <v>19623</v>
      </c>
      <c r="E11420" s="3" t="s">
        <v>20623</v>
      </c>
      <c r="F11420" s="67" t="s">
        <v>20675</v>
      </c>
      <c r="G11420" s="67" t="s">
        <v>37528</v>
      </c>
      <c r="I11420" s="3" t="s">
        <v>6298</v>
      </c>
      <c r="J11420" s="3" t="str">
        <f>IF($B11420="SINAPI",IF(ISNUMBER(MATCH(Banco!$C11420,Analitico!$A:$A,0)),INDEX(Analitico!E:E,MATCH(Banco!$C11420,Analitico!$A:$A,0))&amp;"%",""),"")</f>
        <v/>
      </c>
      <c r="K11420" s="3" t="str">
        <f>IF($B11420="SINAPI",IF(ISNUMBER(MATCH(Banco!$C11420,Analitico!$A:$A,0)),INDEX(Analitico!F:F,MATCH(Banco!$C11420,Analitico!$A:$A,0))&amp;"%",""),"")</f>
        <v/>
      </c>
    </row>
    <row r="11421" spans="1:11" ht="33.75" x14ac:dyDescent="0.2">
      <c r="A11421" s="1" t="str">
        <f t="shared" si="179"/>
        <v>SINAPI 104220</v>
      </c>
      <c r="B11421" s="3" t="s">
        <v>21527</v>
      </c>
      <c r="C11421" s="3" t="s">
        <v>12663</v>
      </c>
      <c r="D11421" s="2" t="s">
        <v>19624</v>
      </c>
      <c r="E11421" s="3" t="s">
        <v>20623</v>
      </c>
      <c r="F11421" s="67" t="s">
        <v>30788</v>
      </c>
      <c r="G11421" s="67" t="s">
        <v>21441</v>
      </c>
      <c r="I11421" s="3" t="s">
        <v>6300</v>
      </c>
      <c r="J11421" s="3" t="str">
        <f>IF($B11421="SINAPI",IF(ISNUMBER(MATCH(Banco!$C11421,Analitico!$A:$A,0)),INDEX(Analitico!E:E,MATCH(Banco!$C11421,Analitico!$A:$A,0))&amp;"%",""),"")</f>
        <v/>
      </c>
      <c r="K11421" s="3" t="str">
        <f>IF($B11421="SINAPI",IF(ISNUMBER(MATCH(Banco!$C11421,Analitico!$A:$A,0)),INDEX(Analitico!F:F,MATCH(Banco!$C11421,Analitico!$A:$A,0))&amp;"%",""),"")</f>
        <v/>
      </c>
    </row>
    <row r="11422" spans="1:11" ht="33.75" x14ac:dyDescent="0.2">
      <c r="A11422" s="1" t="str">
        <f t="shared" si="179"/>
        <v>SINAPI 104221</v>
      </c>
      <c r="B11422" s="3" t="s">
        <v>21527</v>
      </c>
      <c r="C11422" s="3" t="s">
        <v>12664</v>
      </c>
      <c r="D11422" s="2" t="s">
        <v>19625</v>
      </c>
      <c r="E11422" s="3" t="s">
        <v>20623</v>
      </c>
      <c r="F11422" s="67" t="s">
        <v>40294</v>
      </c>
      <c r="G11422" s="67" t="s">
        <v>29941</v>
      </c>
      <c r="I11422" s="3" t="s">
        <v>6298</v>
      </c>
      <c r="J11422" s="3" t="str">
        <f>IF($B11422="SINAPI",IF(ISNUMBER(MATCH(Banco!$C11422,Analitico!$A:$A,0)),INDEX(Analitico!E:E,MATCH(Banco!$C11422,Analitico!$A:$A,0))&amp;"%",""),"")</f>
        <v/>
      </c>
      <c r="K11422" s="3" t="str">
        <f>IF($B11422="SINAPI",IF(ISNUMBER(MATCH(Banco!$C11422,Analitico!$A:$A,0)),INDEX(Analitico!F:F,MATCH(Banco!$C11422,Analitico!$A:$A,0))&amp;"%",""),"")</f>
        <v/>
      </c>
    </row>
    <row r="11423" spans="1:11" ht="22.5" x14ac:dyDescent="0.2">
      <c r="A11423" s="1" t="str">
        <f t="shared" si="179"/>
        <v>SINAPI 104222</v>
      </c>
      <c r="B11423" s="3" t="s">
        <v>21527</v>
      </c>
      <c r="C11423" s="3" t="s">
        <v>12665</v>
      </c>
      <c r="D11423" s="2" t="s">
        <v>19626</v>
      </c>
      <c r="E11423" s="3" t="s">
        <v>20623</v>
      </c>
      <c r="F11423" s="67" t="s">
        <v>31977</v>
      </c>
      <c r="G11423" s="67" t="s">
        <v>33867</v>
      </c>
      <c r="I11423" s="3" t="s">
        <v>6298</v>
      </c>
      <c r="J11423" s="3" t="str">
        <f>IF($B11423="SINAPI",IF(ISNUMBER(MATCH(Banco!$C11423,Analitico!$A:$A,0)),INDEX(Analitico!E:E,MATCH(Banco!$C11423,Analitico!$A:$A,0))&amp;"%",""),"")</f>
        <v/>
      </c>
      <c r="K11423" s="3" t="str">
        <f>IF($B11423="SINAPI",IF(ISNUMBER(MATCH(Banco!$C11423,Analitico!$A:$A,0)),INDEX(Analitico!F:F,MATCH(Banco!$C11423,Analitico!$A:$A,0))&amp;"%",""),"")</f>
        <v/>
      </c>
    </row>
    <row r="11424" spans="1:11" ht="33.75" x14ac:dyDescent="0.2">
      <c r="A11424" s="1" t="str">
        <f t="shared" si="179"/>
        <v>SINAPI 104223</v>
      </c>
      <c r="B11424" s="3" t="s">
        <v>21527</v>
      </c>
      <c r="C11424" s="3" t="s">
        <v>12666</v>
      </c>
      <c r="D11424" s="2" t="s">
        <v>19627</v>
      </c>
      <c r="E11424" s="3" t="s">
        <v>20623</v>
      </c>
      <c r="F11424" s="67" t="s">
        <v>40295</v>
      </c>
      <c r="G11424" s="67" t="s">
        <v>37529</v>
      </c>
      <c r="I11424" s="3" t="s">
        <v>6298</v>
      </c>
      <c r="J11424" s="3" t="str">
        <f>IF($B11424="SINAPI",IF(ISNUMBER(MATCH(Banco!$C11424,Analitico!$A:$A,0)),INDEX(Analitico!E:E,MATCH(Banco!$C11424,Analitico!$A:$A,0))&amp;"%",""),"")</f>
        <v/>
      </c>
      <c r="K11424" s="3" t="str">
        <f>IF($B11424="SINAPI",IF(ISNUMBER(MATCH(Banco!$C11424,Analitico!$A:$A,0)),INDEX(Analitico!F:F,MATCH(Banco!$C11424,Analitico!$A:$A,0))&amp;"%",""),"")</f>
        <v/>
      </c>
    </row>
    <row r="11425" spans="1:11" ht="33.75" x14ac:dyDescent="0.2">
      <c r="A11425" s="1" t="str">
        <f t="shared" si="179"/>
        <v>SINAPI 104224</v>
      </c>
      <c r="B11425" s="3" t="s">
        <v>21527</v>
      </c>
      <c r="C11425" s="3" t="s">
        <v>12667</v>
      </c>
      <c r="D11425" s="2" t="s">
        <v>19628</v>
      </c>
      <c r="E11425" s="3" t="s">
        <v>20623</v>
      </c>
      <c r="F11425" s="67" t="s">
        <v>40296</v>
      </c>
      <c r="G11425" s="67" t="s">
        <v>37530</v>
      </c>
      <c r="I11425" s="3" t="s">
        <v>6300</v>
      </c>
      <c r="J11425" s="3" t="str">
        <f>IF($B11425="SINAPI",IF(ISNUMBER(MATCH(Banco!$C11425,Analitico!$A:$A,0)),INDEX(Analitico!E:E,MATCH(Banco!$C11425,Analitico!$A:$A,0))&amp;"%",""),"")</f>
        <v/>
      </c>
      <c r="K11425" s="3" t="str">
        <f>IF($B11425="SINAPI",IF(ISNUMBER(MATCH(Banco!$C11425,Analitico!$A:$A,0)),INDEX(Analitico!F:F,MATCH(Banco!$C11425,Analitico!$A:$A,0))&amp;"%",""),"")</f>
        <v/>
      </c>
    </row>
    <row r="11426" spans="1:11" ht="33.75" x14ac:dyDescent="0.2">
      <c r="A11426" s="1" t="str">
        <f t="shared" si="179"/>
        <v>SINAPI 104225</v>
      </c>
      <c r="B11426" s="3" t="s">
        <v>21527</v>
      </c>
      <c r="C11426" s="3" t="s">
        <v>12668</v>
      </c>
      <c r="D11426" s="2" t="s">
        <v>19629</v>
      </c>
      <c r="E11426" s="3" t="s">
        <v>20623</v>
      </c>
      <c r="F11426" s="67" t="s">
        <v>40297</v>
      </c>
      <c r="G11426" s="67" t="s">
        <v>37531</v>
      </c>
      <c r="I11426" s="3" t="s">
        <v>6298</v>
      </c>
      <c r="J11426" s="3" t="str">
        <f>IF($B11426="SINAPI",IF(ISNUMBER(MATCH(Banco!$C11426,Analitico!$A:$A,0)),INDEX(Analitico!E:E,MATCH(Banco!$C11426,Analitico!$A:$A,0))&amp;"%",""),"")</f>
        <v/>
      </c>
      <c r="K11426" s="3" t="str">
        <f>IF($B11426="SINAPI",IF(ISNUMBER(MATCH(Banco!$C11426,Analitico!$A:$A,0)),INDEX(Analitico!F:F,MATCH(Banco!$C11426,Analitico!$A:$A,0))&amp;"%",""),"")</f>
        <v/>
      </c>
    </row>
    <row r="11427" spans="1:11" ht="22.5" x14ac:dyDescent="0.2">
      <c r="A11427" s="1" t="str">
        <f t="shared" ref="A11427:A11490" si="180">CONCATENAR</f>
        <v>SINAPI 104226</v>
      </c>
      <c r="B11427" s="3" t="s">
        <v>21527</v>
      </c>
      <c r="C11427" s="3" t="s">
        <v>12669</v>
      </c>
      <c r="D11427" s="2" t="s">
        <v>19630</v>
      </c>
      <c r="E11427" s="3" t="s">
        <v>20623</v>
      </c>
      <c r="F11427" s="67" t="s">
        <v>32359</v>
      </c>
      <c r="G11427" s="67" t="s">
        <v>37532</v>
      </c>
      <c r="I11427" s="3" t="s">
        <v>6298</v>
      </c>
      <c r="J11427" s="3" t="str">
        <f>IF($B11427="SINAPI",IF(ISNUMBER(MATCH(Banco!$C11427,Analitico!$A:$A,0)),INDEX(Analitico!E:E,MATCH(Banco!$C11427,Analitico!$A:$A,0))&amp;"%",""),"")</f>
        <v/>
      </c>
      <c r="K11427" s="3" t="str">
        <f>IF($B11427="SINAPI",IF(ISNUMBER(MATCH(Banco!$C11427,Analitico!$A:$A,0)),INDEX(Analitico!F:F,MATCH(Banco!$C11427,Analitico!$A:$A,0))&amp;"%",""),"")</f>
        <v/>
      </c>
    </row>
    <row r="11428" spans="1:11" ht="33.75" x14ac:dyDescent="0.2">
      <c r="A11428" s="1" t="str">
        <f t="shared" si="180"/>
        <v>SINAPI 104227</v>
      </c>
      <c r="B11428" s="3" t="s">
        <v>21527</v>
      </c>
      <c r="C11428" s="3" t="s">
        <v>12670</v>
      </c>
      <c r="D11428" s="2" t="s">
        <v>19631</v>
      </c>
      <c r="E11428" s="3" t="s">
        <v>20623</v>
      </c>
      <c r="F11428" s="67" t="s">
        <v>40298</v>
      </c>
      <c r="G11428" s="67" t="s">
        <v>37533</v>
      </c>
      <c r="I11428" s="3" t="s">
        <v>6298</v>
      </c>
      <c r="J11428" s="3" t="str">
        <f>IF($B11428="SINAPI",IF(ISNUMBER(MATCH(Banco!$C11428,Analitico!$A:$A,0)),INDEX(Analitico!E:E,MATCH(Banco!$C11428,Analitico!$A:$A,0))&amp;"%",""),"")</f>
        <v/>
      </c>
      <c r="K11428" s="3" t="str">
        <f>IF($B11428="SINAPI",IF(ISNUMBER(MATCH(Banco!$C11428,Analitico!$A:$A,0)),INDEX(Analitico!F:F,MATCH(Banco!$C11428,Analitico!$A:$A,0))&amp;"%",""),"")</f>
        <v/>
      </c>
    </row>
    <row r="11429" spans="1:11" ht="33.75" x14ac:dyDescent="0.2">
      <c r="A11429" s="1" t="str">
        <f t="shared" si="180"/>
        <v>SINAPI 104228</v>
      </c>
      <c r="B11429" s="3" t="s">
        <v>21527</v>
      </c>
      <c r="C11429" s="3" t="s">
        <v>12671</v>
      </c>
      <c r="D11429" s="2" t="s">
        <v>19632</v>
      </c>
      <c r="E11429" s="3" t="s">
        <v>20623</v>
      </c>
      <c r="F11429" s="67" t="s">
        <v>5175</v>
      </c>
      <c r="G11429" s="67" t="s">
        <v>37534</v>
      </c>
      <c r="I11429" s="3" t="s">
        <v>6300</v>
      </c>
      <c r="J11429" s="3" t="str">
        <f>IF($B11429="SINAPI",IF(ISNUMBER(MATCH(Banco!$C11429,Analitico!$A:$A,0)),INDEX(Analitico!E:E,MATCH(Banco!$C11429,Analitico!$A:$A,0))&amp;"%",""),"")</f>
        <v/>
      </c>
      <c r="K11429" s="3" t="str">
        <f>IF($B11429="SINAPI",IF(ISNUMBER(MATCH(Banco!$C11429,Analitico!$A:$A,0)),INDEX(Analitico!F:F,MATCH(Banco!$C11429,Analitico!$A:$A,0))&amp;"%",""),"")</f>
        <v/>
      </c>
    </row>
    <row r="11430" spans="1:11" ht="33.75" x14ac:dyDescent="0.2">
      <c r="A11430" s="1" t="str">
        <f t="shared" si="180"/>
        <v>SINAPI 104229</v>
      </c>
      <c r="B11430" s="3" t="s">
        <v>21527</v>
      </c>
      <c r="C11430" s="3" t="s">
        <v>12672</v>
      </c>
      <c r="D11430" s="2" t="s">
        <v>19633</v>
      </c>
      <c r="E11430" s="3" t="s">
        <v>20623</v>
      </c>
      <c r="F11430" s="67" t="s">
        <v>40299</v>
      </c>
      <c r="G11430" s="67" t="s">
        <v>37535</v>
      </c>
      <c r="I11430" s="3" t="s">
        <v>6298</v>
      </c>
      <c r="J11430" s="3" t="str">
        <f>IF($B11430="SINAPI",IF(ISNUMBER(MATCH(Banco!$C11430,Analitico!$A:$A,0)),INDEX(Analitico!E:E,MATCH(Banco!$C11430,Analitico!$A:$A,0))&amp;"%",""),"")</f>
        <v/>
      </c>
      <c r="K11430" s="3" t="str">
        <f>IF($B11430="SINAPI",IF(ISNUMBER(MATCH(Banco!$C11430,Analitico!$A:$A,0)),INDEX(Analitico!F:F,MATCH(Banco!$C11430,Analitico!$A:$A,0))&amp;"%",""),"")</f>
        <v/>
      </c>
    </row>
    <row r="11431" spans="1:11" ht="22.5" x14ac:dyDescent="0.2">
      <c r="A11431" s="1" t="str">
        <f t="shared" si="180"/>
        <v>SINAPI 104230</v>
      </c>
      <c r="B11431" s="3" t="s">
        <v>21527</v>
      </c>
      <c r="C11431" s="3" t="s">
        <v>12673</v>
      </c>
      <c r="D11431" s="2" t="s">
        <v>19634</v>
      </c>
      <c r="E11431" s="3" t="s">
        <v>20623</v>
      </c>
      <c r="F11431" s="67" t="s">
        <v>40057</v>
      </c>
      <c r="G11431" s="67" t="s">
        <v>35587</v>
      </c>
      <c r="I11431" s="3" t="s">
        <v>6298</v>
      </c>
      <c r="J11431" s="3" t="str">
        <f>IF($B11431="SINAPI",IF(ISNUMBER(MATCH(Banco!$C11431,Analitico!$A:$A,0)),INDEX(Analitico!E:E,MATCH(Banco!$C11431,Analitico!$A:$A,0))&amp;"%",""),"")</f>
        <v/>
      </c>
      <c r="K11431" s="3" t="str">
        <f>IF($B11431="SINAPI",IF(ISNUMBER(MATCH(Banco!$C11431,Analitico!$A:$A,0)),INDEX(Analitico!F:F,MATCH(Banco!$C11431,Analitico!$A:$A,0))&amp;"%",""),"")</f>
        <v/>
      </c>
    </row>
    <row r="11432" spans="1:11" ht="33.75" x14ac:dyDescent="0.2">
      <c r="A11432" s="1" t="str">
        <f t="shared" si="180"/>
        <v>SINAPI 104231</v>
      </c>
      <c r="B11432" s="3" t="s">
        <v>21527</v>
      </c>
      <c r="C11432" s="3" t="s">
        <v>12674</v>
      </c>
      <c r="D11432" s="2" t="s">
        <v>19635</v>
      </c>
      <c r="E11432" s="3" t="s">
        <v>20623</v>
      </c>
      <c r="F11432" s="67" t="s">
        <v>40300</v>
      </c>
      <c r="G11432" s="67" t="s">
        <v>37536</v>
      </c>
      <c r="I11432" s="3" t="s">
        <v>6298</v>
      </c>
      <c r="J11432" s="3" t="str">
        <f>IF($B11432="SINAPI",IF(ISNUMBER(MATCH(Banco!$C11432,Analitico!$A:$A,0)),INDEX(Analitico!E:E,MATCH(Banco!$C11432,Analitico!$A:$A,0))&amp;"%",""),"")</f>
        <v/>
      </c>
      <c r="K11432" s="3" t="str">
        <f>IF($B11432="SINAPI",IF(ISNUMBER(MATCH(Banco!$C11432,Analitico!$A:$A,0)),INDEX(Analitico!F:F,MATCH(Banco!$C11432,Analitico!$A:$A,0))&amp;"%",""),"")</f>
        <v/>
      </c>
    </row>
    <row r="11433" spans="1:11" ht="33.75" x14ac:dyDescent="0.2">
      <c r="A11433" s="1" t="str">
        <f t="shared" si="180"/>
        <v>SINAPI 104232</v>
      </c>
      <c r="B11433" s="3" t="s">
        <v>21527</v>
      </c>
      <c r="C11433" s="3" t="s">
        <v>12675</v>
      </c>
      <c r="D11433" s="2" t="s">
        <v>19636</v>
      </c>
      <c r="E11433" s="3" t="s">
        <v>20623</v>
      </c>
      <c r="F11433" s="67" t="s">
        <v>40301</v>
      </c>
      <c r="G11433" s="67" t="s">
        <v>37537</v>
      </c>
      <c r="I11433" s="3" t="s">
        <v>6300</v>
      </c>
      <c r="J11433" s="3" t="str">
        <f>IF($B11433="SINAPI",IF(ISNUMBER(MATCH(Banco!$C11433,Analitico!$A:$A,0)),INDEX(Analitico!E:E,MATCH(Banco!$C11433,Analitico!$A:$A,0))&amp;"%",""),"")</f>
        <v/>
      </c>
      <c r="K11433" s="3" t="str">
        <f>IF($B11433="SINAPI",IF(ISNUMBER(MATCH(Banco!$C11433,Analitico!$A:$A,0)),INDEX(Analitico!F:F,MATCH(Banco!$C11433,Analitico!$A:$A,0))&amp;"%",""),"")</f>
        <v/>
      </c>
    </row>
    <row r="11434" spans="1:11" ht="33.75" x14ac:dyDescent="0.2">
      <c r="A11434" s="1" t="str">
        <f t="shared" si="180"/>
        <v>SINAPI 104233</v>
      </c>
      <c r="B11434" s="3" t="s">
        <v>21527</v>
      </c>
      <c r="C11434" s="3" t="s">
        <v>12676</v>
      </c>
      <c r="D11434" s="2" t="s">
        <v>19637</v>
      </c>
      <c r="E11434" s="3" t="s">
        <v>20623</v>
      </c>
      <c r="F11434" s="67" t="s">
        <v>29587</v>
      </c>
      <c r="G11434" s="67" t="s">
        <v>4603</v>
      </c>
      <c r="I11434" s="3" t="s">
        <v>6298</v>
      </c>
      <c r="J11434" s="3" t="str">
        <f>IF($B11434="SINAPI",IF(ISNUMBER(MATCH(Banco!$C11434,Analitico!$A:$A,0)),INDEX(Analitico!E:E,MATCH(Banco!$C11434,Analitico!$A:$A,0))&amp;"%",""),"")</f>
        <v/>
      </c>
      <c r="K11434" s="3" t="str">
        <f>IF($B11434="SINAPI",IF(ISNUMBER(MATCH(Banco!$C11434,Analitico!$A:$A,0)),INDEX(Analitico!F:F,MATCH(Banco!$C11434,Analitico!$A:$A,0))&amp;"%",""),"")</f>
        <v/>
      </c>
    </row>
    <row r="11435" spans="1:11" ht="22.5" x14ac:dyDescent="0.2">
      <c r="A11435" s="1" t="str">
        <f t="shared" si="180"/>
        <v>SINAPI 104234</v>
      </c>
      <c r="B11435" s="3" t="s">
        <v>21527</v>
      </c>
      <c r="C11435" s="3" t="s">
        <v>12677</v>
      </c>
      <c r="D11435" s="2" t="s">
        <v>19638</v>
      </c>
      <c r="E11435" s="3" t="s">
        <v>20623</v>
      </c>
      <c r="F11435" s="67" t="s">
        <v>40302</v>
      </c>
      <c r="G11435" s="67" t="s">
        <v>31013</v>
      </c>
      <c r="I11435" s="3" t="s">
        <v>6298</v>
      </c>
      <c r="J11435" s="3" t="str">
        <f>IF($B11435="SINAPI",IF(ISNUMBER(MATCH(Banco!$C11435,Analitico!$A:$A,0)),INDEX(Analitico!E:E,MATCH(Banco!$C11435,Analitico!$A:$A,0))&amp;"%",""),"")</f>
        <v/>
      </c>
      <c r="K11435" s="3" t="str">
        <f>IF($B11435="SINAPI",IF(ISNUMBER(MATCH(Banco!$C11435,Analitico!$A:$A,0)),INDEX(Analitico!F:F,MATCH(Banco!$C11435,Analitico!$A:$A,0))&amp;"%",""),"")</f>
        <v/>
      </c>
    </row>
    <row r="11436" spans="1:11" ht="33.75" x14ac:dyDescent="0.2">
      <c r="A11436" s="1" t="str">
        <f t="shared" si="180"/>
        <v>SINAPI 104235</v>
      </c>
      <c r="B11436" s="3" t="s">
        <v>21527</v>
      </c>
      <c r="C11436" s="3" t="s">
        <v>12678</v>
      </c>
      <c r="D11436" s="2" t="s">
        <v>19639</v>
      </c>
      <c r="E11436" s="3" t="s">
        <v>20623</v>
      </c>
      <c r="F11436" s="67" t="s">
        <v>29494</v>
      </c>
      <c r="G11436" s="67" t="s">
        <v>30849</v>
      </c>
      <c r="I11436" s="3" t="s">
        <v>6298</v>
      </c>
      <c r="J11436" s="3" t="str">
        <f>IF($B11436="SINAPI",IF(ISNUMBER(MATCH(Banco!$C11436,Analitico!$A:$A,0)),INDEX(Analitico!E:E,MATCH(Banco!$C11436,Analitico!$A:$A,0))&amp;"%",""),"")</f>
        <v/>
      </c>
      <c r="K11436" s="3" t="str">
        <f>IF($B11436="SINAPI",IF(ISNUMBER(MATCH(Banco!$C11436,Analitico!$A:$A,0)),INDEX(Analitico!F:F,MATCH(Banco!$C11436,Analitico!$A:$A,0))&amp;"%",""),"")</f>
        <v/>
      </c>
    </row>
    <row r="11437" spans="1:11" ht="33.75" x14ac:dyDescent="0.2">
      <c r="A11437" s="1" t="str">
        <f t="shared" si="180"/>
        <v>SINAPI 104236</v>
      </c>
      <c r="B11437" s="3" t="s">
        <v>21527</v>
      </c>
      <c r="C11437" s="3" t="s">
        <v>12679</v>
      </c>
      <c r="D11437" s="2" t="s">
        <v>19640</v>
      </c>
      <c r="E11437" s="3" t="s">
        <v>20623</v>
      </c>
      <c r="F11437" s="67" t="s">
        <v>40303</v>
      </c>
      <c r="G11437" s="67" t="s">
        <v>37538</v>
      </c>
      <c r="I11437" s="3" t="s">
        <v>6300</v>
      </c>
      <c r="J11437" s="3" t="str">
        <f>IF($B11437="SINAPI",IF(ISNUMBER(MATCH(Banco!$C11437,Analitico!$A:$A,0)),INDEX(Analitico!E:E,MATCH(Banco!$C11437,Analitico!$A:$A,0))&amp;"%",""),"")</f>
        <v/>
      </c>
      <c r="K11437" s="3" t="str">
        <f>IF($B11437="SINAPI",IF(ISNUMBER(MATCH(Banco!$C11437,Analitico!$A:$A,0)),INDEX(Analitico!F:F,MATCH(Banco!$C11437,Analitico!$A:$A,0))&amp;"%",""),"")</f>
        <v/>
      </c>
    </row>
    <row r="11438" spans="1:11" ht="33.75" x14ac:dyDescent="0.2">
      <c r="A11438" s="1" t="str">
        <f t="shared" si="180"/>
        <v>SINAPI 104237</v>
      </c>
      <c r="B11438" s="3" t="s">
        <v>21527</v>
      </c>
      <c r="C11438" s="3" t="s">
        <v>12680</v>
      </c>
      <c r="D11438" s="2" t="s">
        <v>19641</v>
      </c>
      <c r="E11438" s="3" t="s">
        <v>20623</v>
      </c>
      <c r="F11438" s="67" t="s">
        <v>40304</v>
      </c>
      <c r="G11438" s="67" t="s">
        <v>21685</v>
      </c>
      <c r="I11438" s="3" t="s">
        <v>6298</v>
      </c>
      <c r="J11438" s="3" t="str">
        <f>IF($B11438="SINAPI",IF(ISNUMBER(MATCH(Banco!$C11438,Analitico!$A:$A,0)),INDEX(Analitico!E:E,MATCH(Banco!$C11438,Analitico!$A:$A,0))&amp;"%",""),"")</f>
        <v/>
      </c>
      <c r="K11438" s="3" t="str">
        <f>IF($B11438="SINAPI",IF(ISNUMBER(MATCH(Banco!$C11438,Analitico!$A:$A,0)),INDEX(Analitico!F:F,MATCH(Banco!$C11438,Analitico!$A:$A,0))&amp;"%",""),"")</f>
        <v/>
      </c>
    </row>
    <row r="11439" spans="1:11" ht="22.5" x14ac:dyDescent="0.2">
      <c r="A11439" s="1" t="str">
        <f t="shared" si="180"/>
        <v>SINAPI 104238</v>
      </c>
      <c r="B11439" s="3" t="s">
        <v>21527</v>
      </c>
      <c r="C11439" s="3" t="s">
        <v>12681</v>
      </c>
      <c r="D11439" s="2" t="s">
        <v>19642</v>
      </c>
      <c r="E11439" s="3" t="s">
        <v>20623</v>
      </c>
      <c r="F11439" s="67" t="s">
        <v>21871</v>
      </c>
      <c r="G11439" s="67" t="s">
        <v>5034</v>
      </c>
      <c r="I11439" s="3" t="s">
        <v>6298</v>
      </c>
      <c r="J11439" s="3" t="str">
        <f>IF($B11439="SINAPI",IF(ISNUMBER(MATCH(Banco!$C11439,Analitico!$A:$A,0)),INDEX(Analitico!E:E,MATCH(Banco!$C11439,Analitico!$A:$A,0))&amp;"%",""),"")</f>
        <v/>
      </c>
      <c r="K11439" s="3" t="str">
        <f>IF($B11439="SINAPI",IF(ISNUMBER(MATCH(Banco!$C11439,Analitico!$A:$A,0)),INDEX(Analitico!F:F,MATCH(Banco!$C11439,Analitico!$A:$A,0))&amp;"%",""),"")</f>
        <v/>
      </c>
    </row>
    <row r="11440" spans="1:11" ht="33.75" x14ac:dyDescent="0.2">
      <c r="A11440" s="1" t="str">
        <f t="shared" si="180"/>
        <v>SINAPI 104239</v>
      </c>
      <c r="B11440" s="3" t="s">
        <v>21527</v>
      </c>
      <c r="C11440" s="3" t="s">
        <v>12682</v>
      </c>
      <c r="D11440" s="2" t="s">
        <v>19643</v>
      </c>
      <c r="E11440" s="3" t="s">
        <v>20623</v>
      </c>
      <c r="F11440" s="67" t="s">
        <v>40305</v>
      </c>
      <c r="G11440" s="67" t="s">
        <v>37539</v>
      </c>
      <c r="I11440" s="3" t="s">
        <v>6298</v>
      </c>
      <c r="J11440" s="3" t="str">
        <f>IF($B11440="SINAPI",IF(ISNUMBER(MATCH(Banco!$C11440,Analitico!$A:$A,0)),INDEX(Analitico!E:E,MATCH(Banco!$C11440,Analitico!$A:$A,0))&amp;"%",""),"")</f>
        <v/>
      </c>
      <c r="K11440" s="3" t="str">
        <f>IF($B11440="SINAPI",IF(ISNUMBER(MATCH(Banco!$C11440,Analitico!$A:$A,0)),INDEX(Analitico!F:F,MATCH(Banco!$C11440,Analitico!$A:$A,0))&amp;"%",""),"")</f>
        <v/>
      </c>
    </row>
    <row r="11441" spans="1:11" ht="33.75" x14ac:dyDescent="0.2">
      <c r="A11441" s="1" t="str">
        <f t="shared" si="180"/>
        <v>SINAPI 104240</v>
      </c>
      <c r="B11441" s="3" t="s">
        <v>21527</v>
      </c>
      <c r="C11441" s="3" t="s">
        <v>12683</v>
      </c>
      <c r="D11441" s="2" t="s">
        <v>19644</v>
      </c>
      <c r="E11441" s="3" t="s">
        <v>20623</v>
      </c>
      <c r="F11441" s="67" t="s">
        <v>40306</v>
      </c>
      <c r="G11441" s="67" t="s">
        <v>32126</v>
      </c>
      <c r="I11441" s="3" t="s">
        <v>6300</v>
      </c>
      <c r="J11441" s="3" t="str">
        <f>IF($B11441="SINAPI",IF(ISNUMBER(MATCH(Banco!$C11441,Analitico!$A:$A,0)),INDEX(Analitico!E:E,MATCH(Banco!$C11441,Analitico!$A:$A,0))&amp;"%",""),"")</f>
        <v/>
      </c>
      <c r="K11441" s="3" t="str">
        <f>IF($B11441="SINAPI",IF(ISNUMBER(MATCH(Banco!$C11441,Analitico!$A:$A,0)),INDEX(Analitico!F:F,MATCH(Banco!$C11441,Analitico!$A:$A,0))&amp;"%",""),"")</f>
        <v/>
      </c>
    </row>
    <row r="11442" spans="1:11" ht="33.75" x14ac:dyDescent="0.2">
      <c r="A11442" s="1" t="str">
        <f t="shared" si="180"/>
        <v>SINAPI 104241</v>
      </c>
      <c r="B11442" s="3" t="s">
        <v>21527</v>
      </c>
      <c r="C11442" s="3" t="s">
        <v>12684</v>
      </c>
      <c r="D11442" s="2" t="s">
        <v>19645</v>
      </c>
      <c r="E11442" s="3" t="s">
        <v>20623</v>
      </c>
      <c r="F11442" s="67" t="s">
        <v>4873</v>
      </c>
      <c r="G11442" s="67" t="s">
        <v>5604</v>
      </c>
      <c r="I11442" s="3" t="s">
        <v>6298</v>
      </c>
      <c r="J11442" s="3" t="str">
        <f>IF($B11442="SINAPI",IF(ISNUMBER(MATCH(Banco!$C11442,Analitico!$A:$A,0)),INDEX(Analitico!E:E,MATCH(Banco!$C11442,Analitico!$A:$A,0))&amp;"%",""),"")</f>
        <v/>
      </c>
      <c r="K11442" s="3" t="str">
        <f>IF($B11442="SINAPI",IF(ISNUMBER(MATCH(Banco!$C11442,Analitico!$A:$A,0)),INDEX(Analitico!F:F,MATCH(Banco!$C11442,Analitico!$A:$A,0))&amp;"%",""),"")</f>
        <v/>
      </c>
    </row>
    <row r="11443" spans="1:11" ht="22.5" x14ac:dyDescent="0.2">
      <c r="A11443" s="1" t="str">
        <f t="shared" si="180"/>
        <v>SINAPI 104242</v>
      </c>
      <c r="B11443" s="3" t="s">
        <v>21527</v>
      </c>
      <c r="C11443" s="3" t="s">
        <v>12685</v>
      </c>
      <c r="D11443" s="2" t="s">
        <v>19646</v>
      </c>
      <c r="E11443" s="3" t="s">
        <v>20623</v>
      </c>
      <c r="F11443" s="67" t="s">
        <v>29614</v>
      </c>
      <c r="G11443" s="67" t="s">
        <v>6152</v>
      </c>
      <c r="I11443" s="3" t="s">
        <v>6298</v>
      </c>
      <c r="J11443" s="3" t="str">
        <f>IF($B11443="SINAPI",IF(ISNUMBER(MATCH(Banco!$C11443,Analitico!$A:$A,0)),INDEX(Analitico!E:E,MATCH(Banco!$C11443,Analitico!$A:$A,0))&amp;"%",""),"")</f>
        <v/>
      </c>
      <c r="K11443" s="3" t="str">
        <f>IF($B11443="SINAPI",IF(ISNUMBER(MATCH(Banco!$C11443,Analitico!$A:$A,0)),INDEX(Analitico!F:F,MATCH(Banco!$C11443,Analitico!$A:$A,0))&amp;"%",""),"")</f>
        <v/>
      </c>
    </row>
    <row r="11444" spans="1:11" ht="33.75" x14ac:dyDescent="0.2">
      <c r="A11444" s="1" t="str">
        <f t="shared" si="180"/>
        <v>SINAPI 104243</v>
      </c>
      <c r="B11444" s="3" t="s">
        <v>21527</v>
      </c>
      <c r="C11444" s="3" t="s">
        <v>12686</v>
      </c>
      <c r="D11444" s="2" t="s">
        <v>19647</v>
      </c>
      <c r="E11444" s="3" t="s">
        <v>20623</v>
      </c>
      <c r="F11444" s="67" t="s">
        <v>40307</v>
      </c>
      <c r="G11444" s="67" t="s">
        <v>32351</v>
      </c>
      <c r="I11444" s="3" t="s">
        <v>6298</v>
      </c>
      <c r="J11444" s="3" t="str">
        <f>IF($B11444="SINAPI",IF(ISNUMBER(MATCH(Banco!$C11444,Analitico!$A:$A,0)),INDEX(Analitico!E:E,MATCH(Banco!$C11444,Analitico!$A:$A,0))&amp;"%",""),"")</f>
        <v/>
      </c>
      <c r="K11444" s="3" t="str">
        <f>IF($B11444="SINAPI",IF(ISNUMBER(MATCH(Banco!$C11444,Analitico!$A:$A,0)),INDEX(Analitico!F:F,MATCH(Banco!$C11444,Analitico!$A:$A,0))&amp;"%",""),"")</f>
        <v/>
      </c>
    </row>
    <row r="11445" spans="1:11" ht="33.75" x14ac:dyDescent="0.2">
      <c r="A11445" s="1" t="str">
        <f t="shared" si="180"/>
        <v>SINAPI 104244</v>
      </c>
      <c r="B11445" s="3" t="s">
        <v>21527</v>
      </c>
      <c r="C11445" s="3" t="s">
        <v>12687</v>
      </c>
      <c r="D11445" s="2" t="s">
        <v>19648</v>
      </c>
      <c r="E11445" s="3" t="s">
        <v>20623</v>
      </c>
      <c r="F11445" s="67" t="s">
        <v>37009</v>
      </c>
      <c r="G11445" s="67" t="s">
        <v>31817</v>
      </c>
      <c r="I11445" s="3" t="s">
        <v>6300</v>
      </c>
      <c r="J11445" s="3" t="str">
        <f>IF($B11445="SINAPI",IF(ISNUMBER(MATCH(Banco!$C11445,Analitico!$A:$A,0)),INDEX(Analitico!E:E,MATCH(Banco!$C11445,Analitico!$A:$A,0))&amp;"%",""),"")</f>
        <v/>
      </c>
      <c r="K11445" s="3" t="str">
        <f>IF($B11445="SINAPI",IF(ISNUMBER(MATCH(Banco!$C11445,Analitico!$A:$A,0)),INDEX(Analitico!F:F,MATCH(Banco!$C11445,Analitico!$A:$A,0))&amp;"%",""),"")</f>
        <v/>
      </c>
    </row>
    <row r="11446" spans="1:11" ht="33.75" x14ac:dyDescent="0.2">
      <c r="A11446" s="1" t="str">
        <f t="shared" si="180"/>
        <v>SINAPI 104245</v>
      </c>
      <c r="B11446" s="3" t="s">
        <v>21527</v>
      </c>
      <c r="C11446" s="3" t="s">
        <v>12688</v>
      </c>
      <c r="D11446" s="2" t="s">
        <v>19649</v>
      </c>
      <c r="E11446" s="3" t="s">
        <v>20623</v>
      </c>
      <c r="F11446" s="67" t="s">
        <v>40308</v>
      </c>
      <c r="G11446" s="67" t="s">
        <v>31708</v>
      </c>
      <c r="I11446" s="3" t="s">
        <v>6298</v>
      </c>
      <c r="J11446" s="3" t="str">
        <f>IF($B11446="SINAPI",IF(ISNUMBER(MATCH(Banco!$C11446,Analitico!$A:$A,0)),INDEX(Analitico!E:E,MATCH(Banco!$C11446,Analitico!$A:$A,0))&amp;"%",""),"")</f>
        <v/>
      </c>
      <c r="K11446" s="3" t="str">
        <f>IF($B11446="SINAPI",IF(ISNUMBER(MATCH(Banco!$C11446,Analitico!$A:$A,0)),INDEX(Analitico!F:F,MATCH(Banco!$C11446,Analitico!$A:$A,0))&amp;"%",""),"")</f>
        <v/>
      </c>
    </row>
    <row r="11447" spans="1:11" ht="22.5" x14ac:dyDescent="0.2">
      <c r="A11447" s="1" t="str">
        <f t="shared" si="180"/>
        <v>SINAPI 104246</v>
      </c>
      <c r="B11447" s="3" t="s">
        <v>21527</v>
      </c>
      <c r="C11447" s="3" t="s">
        <v>12689</v>
      </c>
      <c r="D11447" s="2" t="s">
        <v>19650</v>
      </c>
      <c r="E11447" s="3" t="s">
        <v>20623</v>
      </c>
      <c r="F11447" s="67" t="s">
        <v>40309</v>
      </c>
      <c r="G11447" s="67" t="s">
        <v>37540</v>
      </c>
      <c r="I11447" s="3" t="s">
        <v>6298</v>
      </c>
      <c r="J11447" s="3" t="str">
        <f>IF($B11447="SINAPI",IF(ISNUMBER(MATCH(Banco!$C11447,Analitico!$A:$A,0)),INDEX(Analitico!E:E,MATCH(Banco!$C11447,Analitico!$A:$A,0))&amp;"%",""),"")</f>
        <v/>
      </c>
      <c r="K11447" s="3" t="str">
        <f>IF($B11447="SINAPI",IF(ISNUMBER(MATCH(Banco!$C11447,Analitico!$A:$A,0)),INDEX(Analitico!F:F,MATCH(Banco!$C11447,Analitico!$A:$A,0))&amp;"%",""),"")</f>
        <v/>
      </c>
    </row>
    <row r="11448" spans="1:11" ht="33.75" x14ac:dyDescent="0.2">
      <c r="A11448" s="1" t="str">
        <f t="shared" si="180"/>
        <v>SINAPI 104247</v>
      </c>
      <c r="B11448" s="3" t="s">
        <v>21527</v>
      </c>
      <c r="C11448" s="3" t="s">
        <v>12690</v>
      </c>
      <c r="D11448" s="2" t="s">
        <v>19651</v>
      </c>
      <c r="E11448" s="3" t="s">
        <v>20623</v>
      </c>
      <c r="F11448" s="67" t="s">
        <v>31836</v>
      </c>
      <c r="G11448" s="67" t="s">
        <v>32176</v>
      </c>
      <c r="I11448" s="3" t="s">
        <v>6298</v>
      </c>
      <c r="J11448" s="3" t="str">
        <f>IF($B11448="SINAPI",IF(ISNUMBER(MATCH(Banco!$C11448,Analitico!$A:$A,0)),INDEX(Analitico!E:E,MATCH(Banco!$C11448,Analitico!$A:$A,0))&amp;"%",""),"")</f>
        <v/>
      </c>
      <c r="K11448" s="3" t="str">
        <f>IF($B11448="SINAPI",IF(ISNUMBER(MATCH(Banco!$C11448,Analitico!$A:$A,0)),INDEX(Analitico!F:F,MATCH(Banco!$C11448,Analitico!$A:$A,0))&amp;"%",""),"")</f>
        <v/>
      </c>
    </row>
    <row r="11449" spans="1:11" ht="33.75" x14ac:dyDescent="0.2">
      <c r="A11449" s="1" t="str">
        <f t="shared" si="180"/>
        <v>SINAPI 104248</v>
      </c>
      <c r="B11449" s="3" t="s">
        <v>21527</v>
      </c>
      <c r="C11449" s="3" t="s">
        <v>12691</v>
      </c>
      <c r="D11449" s="2" t="s">
        <v>19652</v>
      </c>
      <c r="E11449" s="3" t="s">
        <v>20623</v>
      </c>
      <c r="F11449" s="67" t="s">
        <v>29654</v>
      </c>
      <c r="G11449" s="67" t="s">
        <v>37541</v>
      </c>
      <c r="I11449" s="3" t="s">
        <v>6300</v>
      </c>
      <c r="J11449" s="3" t="str">
        <f>IF($B11449="SINAPI",IF(ISNUMBER(MATCH(Banco!$C11449,Analitico!$A:$A,0)),INDEX(Analitico!E:E,MATCH(Banco!$C11449,Analitico!$A:$A,0))&amp;"%",""),"")</f>
        <v/>
      </c>
      <c r="K11449" s="3" t="str">
        <f>IF($B11449="SINAPI",IF(ISNUMBER(MATCH(Banco!$C11449,Analitico!$A:$A,0)),INDEX(Analitico!F:F,MATCH(Banco!$C11449,Analitico!$A:$A,0))&amp;"%",""),"")</f>
        <v/>
      </c>
    </row>
    <row r="11450" spans="1:11" ht="33.75" x14ac:dyDescent="0.2">
      <c r="A11450" s="1" t="str">
        <f t="shared" si="180"/>
        <v>SINAPI 104249</v>
      </c>
      <c r="B11450" s="3" t="s">
        <v>21527</v>
      </c>
      <c r="C11450" s="3" t="s">
        <v>12692</v>
      </c>
      <c r="D11450" s="2" t="s">
        <v>19653</v>
      </c>
      <c r="E11450" s="3" t="s">
        <v>20623</v>
      </c>
      <c r="F11450" s="67" t="s">
        <v>21029</v>
      </c>
      <c r="G11450" s="67" t="s">
        <v>37542</v>
      </c>
      <c r="I11450" s="3" t="s">
        <v>6298</v>
      </c>
      <c r="J11450" s="3" t="str">
        <f>IF($B11450="SINAPI",IF(ISNUMBER(MATCH(Banco!$C11450,Analitico!$A:$A,0)),INDEX(Analitico!E:E,MATCH(Banco!$C11450,Analitico!$A:$A,0))&amp;"%",""),"")</f>
        <v/>
      </c>
      <c r="K11450" s="3" t="str">
        <f>IF($B11450="SINAPI",IF(ISNUMBER(MATCH(Banco!$C11450,Analitico!$A:$A,0)),INDEX(Analitico!F:F,MATCH(Banco!$C11450,Analitico!$A:$A,0))&amp;"%",""),"")</f>
        <v/>
      </c>
    </row>
    <row r="11451" spans="1:11" ht="33.75" x14ac:dyDescent="0.2">
      <c r="A11451" s="1" t="str">
        <f t="shared" si="180"/>
        <v>SINAPI 104250</v>
      </c>
      <c r="B11451" s="3" t="s">
        <v>21527</v>
      </c>
      <c r="C11451" s="3" t="s">
        <v>12693</v>
      </c>
      <c r="D11451" s="2" t="s">
        <v>19654</v>
      </c>
      <c r="E11451" s="3" t="s">
        <v>20623</v>
      </c>
      <c r="F11451" s="67" t="s">
        <v>31789</v>
      </c>
      <c r="G11451" s="67" t="s">
        <v>31856</v>
      </c>
      <c r="I11451" s="3" t="s">
        <v>6298</v>
      </c>
      <c r="J11451" s="3" t="str">
        <f>IF($B11451="SINAPI",IF(ISNUMBER(MATCH(Banco!$C11451,Analitico!$A:$A,0)),INDEX(Analitico!E:E,MATCH(Banco!$C11451,Analitico!$A:$A,0))&amp;"%",""),"")</f>
        <v/>
      </c>
      <c r="K11451" s="3" t="str">
        <f>IF($B11451="SINAPI",IF(ISNUMBER(MATCH(Banco!$C11451,Analitico!$A:$A,0)),INDEX(Analitico!F:F,MATCH(Banco!$C11451,Analitico!$A:$A,0))&amp;"%",""),"")</f>
        <v/>
      </c>
    </row>
    <row r="11452" spans="1:11" ht="33.75" x14ac:dyDescent="0.2">
      <c r="A11452" s="1" t="str">
        <f t="shared" si="180"/>
        <v>SINAPI 104251</v>
      </c>
      <c r="B11452" s="3" t="s">
        <v>21527</v>
      </c>
      <c r="C11452" s="3" t="s">
        <v>12694</v>
      </c>
      <c r="D11452" s="2" t="s">
        <v>29418</v>
      </c>
      <c r="E11452" s="3" t="s">
        <v>20623</v>
      </c>
      <c r="F11452" s="67" t="s">
        <v>20908</v>
      </c>
      <c r="G11452" s="67" t="s">
        <v>4871</v>
      </c>
      <c r="I11452" s="3" t="s">
        <v>6298</v>
      </c>
      <c r="J11452" s="3" t="str">
        <f>IF($B11452="SINAPI",IF(ISNUMBER(MATCH(Banco!$C11452,Analitico!$A:$A,0)),INDEX(Analitico!E:E,MATCH(Banco!$C11452,Analitico!$A:$A,0))&amp;"%",""),"")</f>
        <v/>
      </c>
      <c r="K11452" s="3" t="str">
        <f>IF($B11452="SINAPI",IF(ISNUMBER(MATCH(Banco!$C11452,Analitico!$A:$A,0)),INDEX(Analitico!F:F,MATCH(Banco!$C11452,Analitico!$A:$A,0))&amp;"%",""),"")</f>
        <v/>
      </c>
    </row>
    <row r="11453" spans="1:11" ht="33.75" x14ac:dyDescent="0.2">
      <c r="A11453" s="1" t="str">
        <f t="shared" si="180"/>
        <v>SINAPI 104252</v>
      </c>
      <c r="B11453" s="3" t="s">
        <v>21527</v>
      </c>
      <c r="C11453" s="3" t="s">
        <v>12695</v>
      </c>
      <c r="D11453" s="2" t="s">
        <v>19655</v>
      </c>
      <c r="E11453" s="3" t="s">
        <v>20623</v>
      </c>
      <c r="F11453" s="67" t="s">
        <v>30034</v>
      </c>
      <c r="G11453" s="67" t="s">
        <v>37543</v>
      </c>
      <c r="I11453" s="3" t="s">
        <v>6300</v>
      </c>
      <c r="J11453" s="3" t="str">
        <f>IF($B11453="SINAPI",IF(ISNUMBER(MATCH(Banco!$C11453,Analitico!$A:$A,0)),INDEX(Analitico!E:E,MATCH(Banco!$C11453,Analitico!$A:$A,0))&amp;"%",""),"")</f>
        <v/>
      </c>
      <c r="K11453" s="3" t="str">
        <f>IF($B11453="SINAPI",IF(ISNUMBER(MATCH(Banco!$C11453,Analitico!$A:$A,0)),INDEX(Analitico!F:F,MATCH(Banco!$C11453,Analitico!$A:$A,0))&amp;"%",""),"")</f>
        <v/>
      </c>
    </row>
    <row r="11454" spans="1:11" ht="33.75" x14ac:dyDescent="0.2">
      <c r="A11454" s="1" t="str">
        <f t="shared" si="180"/>
        <v>SINAPI 104253</v>
      </c>
      <c r="B11454" s="3" t="s">
        <v>21527</v>
      </c>
      <c r="C11454" s="3" t="s">
        <v>12696</v>
      </c>
      <c r="D11454" s="2" t="s">
        <v>19656</v>
      </c>
      <c r="E11454" s="3" t="s">
        <v>20623</v>
      </c>
      <c r="F11454" s="67" t="s">
        <v>40310</v>
      </c>
      <c r="G11454" s="67" t="s">
        <v>37544</v>
      </c>
      <c r="I11454" s="3" t="s">
        <v>6298</v>
      </c>
      <c r="J11454" s="3" t="str">
        <f>IF($B11454="SINAPI",IF(ISNUMBER(MATCH(Banco!$C11454,Analitico!$A:$A,0)),INDEX(Analitico!E:E,MATCH(Banco!$C11454,Analitico!$A:$A,0))&amp;"%",""),"")</f>
        <v/>
      </c>
      <c r="K11454" s="3" t="str">
        <f>IF($B11454="SINAPI",IF(ISNUMBER(MATCH(Banco!$C11454,Analitico!$A:$A,0)),INDEX(Analitico!F:F,MATCH(Banco!$C11454,Analitico!$A:$A,0))&amp;"%",""),"")</f>
        <v/>
      </c>
    </row>
    <row r="11455" spans="1:11" ht="33.75" x14ac:dyDescent="0.2">
      <c r="A11455" s="1" t="str">
        <f t="shared" si="180"/>
        <v>SINAPI 104254</v>
      </c>
      <c r="B11455" s="3" t="s">
        <v>21527</v>
      </c>
      <c r="C11455" s="3" t="s">
        <v>12697</v>
      </c>
      <c r="D11455" s="2" t="s">
        <v>19657</v>
      </c>
      <c r="E11455" s="3" t="s">
        <v>20623</v>
      </c>
      <c r="F11455" s="67" t="s">
        <v>29446</v>
      </c>
      <c r="G11455" s="67" t="s">
        <v>32310</v>
      </c>
      <c r="I11455" s="3" t="s">
        <v>6298</v>
      </c>
      <c r="J11455" s="3" t="str">
        <f>IF($B11455="SINAPI",IF(ISNUMBER(MATCH(Banco!$C11455,Analitico!$A:$A,0)),INDEX(Analitico!E:E,MATCH(Banco!$C11455,Analitico!$A:$A,0))&amp;"%",""),"")</f>
        <v/>
      </c>
      <c r="K11455" s="3" t="str">
        <f>IF($B11455="SINAPI",IF(ISNUMBER(MATCH(Banco!$C11455,Analitico!$A:$A,0)),INDEX(Analitico!F:F,MATCH(Banco!$C11455,Analitico!$A:$A,0))&amp;"%",""),"")</f>
        <v/>
      </c>
    </row>
    <row r="11456" spans="1:11" ht="33.75" x14ac:dyDescent="0.2">
      <c r="A11456" s="1" t="str">
        <f t="shared" si="180"/>
        <v>SINAPI 104255</v>
      </c>
      <c r="B11456" s="3" t="s">
        <v>21527</v>
      </c>
      <c r="C11456" s="3" t="s">
        <v>12698</v>
      </c>
      <c r="D11456" s="2" t="s">
        <v>29419</v>
      </c>
      <c r="E11456" s="3" t="s">
        <v>20623</v>
      </c>
      <c r="F11456" s="67" t="s">
        <v>30165</v>
      </c>
      <c r="G11456" s="67" t="s">
        <v>37545</v>
      </c>
      <c r="I11456" s="3" t="s">
        <v>6298</v>
      </c>
      <c r="J11456" s="3" t="str">
        <f>IF($B11456="SINAPI",IF(ISNUMBER(MATCH(Banco!$C11456,Analitico!$A:$A,0)),INDEX(Analitico!E:E,MATCH(Banco!$C11456,Analitico!$A:$A,0))&amp;"%",""),"")</f>
        <v/>
      </c>
      <c r="K11456" s="3" t="str">
        <f>IF($B11456="SINAPI",IF(ISNUMBER(MATCH(Banco!$C11456,Analitico!$A:$A,0)),INDEX(Analitico!F:F,MATCH(Banco!$C11456,Analitico!$A:$A,0))&amp;"%",""),"")</f>
        <v/>
      </c>
    </row>
    <row r="11457" spans="1:11" ht="33.75" x14ac:dyDescent="0.2">
      <c r="A11457" s="1" t="str">
        <f t="shared" si="180"/>
        <v>SINAPI 104256</v>
      </c>
      <c r="B11457" s="3" t="s">
        <v>21527</v>
      </c>
      <c r="C11457" s="3" t="s">
        <v>12699</v>
      </c>
      <c r="D11457" s="2" t="s">
        <v>19658</v>
      </c>
      <c r="E11457" s="3" t="s">
        <v>20623</v>
      </c>
      <c r="F11457" s="67" t="s">
        <v>40311</v>
      </c>
      <c r="G11457" s="67" t="s">
        <v>37546</v>
      </c>
      <c r="I11457" s="3" t="s">
        <v>6300</v>
      </c>
      <c r="J11457" s="3" t="str">
        <f>IF($B11457="SINAPI",IF(ISNUMBER(MATCH(Banco!$C11457,Analitico!$A:$A,0)),INDEX(Analitico!E:E,MATCH(Banco!$C11457,Analitico!$A:$A,0))&amp;"%",""),"")</f>
        <v/>
      </c>
      <c r="K11457" s="3" t="str">
        <f>IF($B11457="SINAPI",IF(ISNUMBER(MATCH(Banco!$C11457,Analitico!$A:$A,0)),INDEX(Analitico!F:F,MATCH(Banco!$C11457,Analitico!$A:$A,0))&amp;"%",""),"")</f>
        <v/>
      </c>
    </row>
    <row r="11458" spans="1:11" ht="33.75" x14ac:dyDescent="0.2">
      <c r="A11458" s="1" t="str">
        <f t="shared" si="180"/>
        <v>SINAPI 104257</v>
      </c>
      <c r="B11458" s="3" t="s">
        <v>21527</v>
      </c>
      <c r="C11458" s="3" t="s">
        <v>12700</v>
      </c>
      <c r="D11458" s="2" t="s">
        <v>19659</v>
      </c>
      <c r="E11458" s="3" t="s">
        <v>20623</v>
      </c>
      <c r="F11458" s="67" t="s">
        <v>37915</v>
      </c>
      <c r="G11458" s="67" t="s">
        <v>5962</v>
      </c>
      <c r="I11458" s="3" t="s">
        <v>6298</v>
      </c>
      <c r="J11458" s="3" t="str">
        <f>IF($B11458="SINAPI",IF(ISNUMBER(MATCH(Banco!$C11458,Analitico!$A:$A,0)),INDEX(Analitico!E:E,MATCH(Banco!$C11458,Analitico!$A:$A,0))&amp;"%",""),"")</f>
        <v/>
      </c>
      <c r="K11458" s="3" t="str">
        <f>IF($B11458="SINAPI",IF(ISNUMBER(MATCH(Banco!$C11458,Analitico!$A:$A,0)),INDEX(Analitico!F:F,MATCH(Banco!$C11458,Analitico!$A:$A,0))&amp;"%",""),"")</f>
        <v/>
      </c>
    </row>
    <row r="11459" spans="1:11" ht="33.75" x14ac:dyDescent="0.2">
      <c r="A11459" s="1" t="str">
        <f t="shared" si="180"/>
        <v>SINAPI 104258</v>
      </c>
      <c r="B11459" s="3" t="s">
        <v>21527</v>
      </c>
      <c r="C11459" s="3" t="s">
        <v>12701</v>
      </c>
      <c r="D11459" s="2" t="s">
        <v>19660</v>
      </c>
      <c r="E11459" s="3" t="s">
        <v>20623</v>
      </c>
      <c r="F11459" s="67" t="s">
        <v>37234</v>
      </c>
      <c r="G11459" s="67" t="s">
        <v>32346</v>
      </c>
      <c r="I11459" s="3" t="s">
        <v>6298</v>
      </c>
      <c r="J11459" s="3" t="str">
        <f>IF($B11459="SINAPI",IF(ISNUMBER(MATCH(Banco!$C11459,Analitico!$A:$A,0)),INDEX(Analitico!E:E,MATCH(Banco!$C11459,Analitico!$A:$A,0))&amp;"%",""),"")</f>
        <v/>
      </c>
      <c r="K11459" s="3" t="str">
        <f>IF($B11459="SINAPI",IF(ISNUMBER(MATCH(Banco!$C11459,Analitico!$A:$A,0)),INDEX(Analitico!F:F,MATCH(Banco!$C11459,Analitico!$A:$A,0))&amp;"%",""),"")</f>
        <v/>
      </c>
    </row>
    <row r="11460" spans="1:11" ht="33.75" x14ac:dyDescent="0.2">
      <c r="A11460" s="1" t="str">
        <f t="shared" si="180"/>
        <v>SINAPI 104259</v>
      </c>
      <c r="B11460" s="3" t="s">
        <v>21527</v>
      </c>
      <c r="C11460" s="3" t="s">
        <v>12702</v>
      </c>
      <c r="D11460" s="2" t="s">
        <v>29420</v>
      </c>
      <c r="E11460" s="3" t="s">
        <v>20623</v>
      </c>
      <c r="F11460" s="67" t="s">
        <v>40312</v>
      </c>
      <c r="G11460" s="67" t="s">
        <v>21266</v>
      </c>
      <c r="I11460" s="3" t="s">
        <v>6298</v>
      </c>
      <c r="J11460" s="3" t="str">
        <f>IF($B11460="SINAPI",IF(ISNUMBER(MATCH(Banco!$C11460,Analitico!$A:$A,0)),INDEX(Analitico!E:E,MATCH(Banco!$C11460,Analitico!$A:$A,0))&amp;"%",""),"")</f>
        <v/>
      </c>
      <c r="K11460" s="3" t="str">
        <f>IF($B11460="SINAPI",IF(ISNUMBER(MATCH(Banco!$C11460,Analitico!$A:$A,0)),INDEX(Analitico!F:F,MATCH(Banco!$C11460,Analitico!$A:$A,0))&amp;"%",""),"")</f>
        <v/>
      </c>
    </row>
    <row r="11461" spans="1:11" ht="33.75" x14ac:dyDescent="0.2">
      <c r="A11461" s="1" t="str">
        <f t="shared" si="180"/>
        <v>SINAPI 104260</v>
      </c>
      <c r="B11461" s="3" t="s">
        <v>21527</v>
      </c>
      <c r="C11461" s="3" t="s">
        <v>12703</v>
      </c>
      <c r="D11461" s="2" t="s">
        <v>19661</v>
      </c>
      <c r="E11461" s="3" t="s">
        <v>20623</v>
      </c>
      <c r="F11461" s="67" t="s">
        <v>40313</v>
      </c>
      <c r="G11461" s="67" t="s">
        <v>37547</v>
      </c>
      <c r="I11461" s="3" t="s">
        <v>6300</v>
      </c>
      <c r="J11461" s="3" t="str">
        <f>IF($B11461="SINAPI",IF(ISNUMBER(MATCH(Banco!$C11461,Analitico!$A:$A,0)),INDEX(Analitico!E:E,MATCH(Banco!$C11461,Analitico!$A:$A,0))&amp;"%",""),"")</f>
        <v/>
      </c>
      <c r="K11461" s="3" t="str">
        <f>IF($B11461="SINAPI",IF(ISNUMBER(MATCH(Banco!$C11461,Analitico!$A:$A,0)),INDEX(Analitico!F:F,MATCH(Banco!$C11461,Analitico!$A:$A,0))&amp;"%",""),"")</f>
        <v/>
      </c>
    </row>
    <row r="11462" spans="1:11" ht="33.75" x14ac:dyDescent="0.2">
      <c r="A11462" s="1" t="str">
        <f t="shared" si="180"/>
        <v>SINAPI 104261</v>
      </c>
      <c r="B11462" s="3" t="s">
        <v>21527</v>
      </c>
      <c r="C11462" s="3" t="s">
        <v>12704</v>
      </c>
      <c r="D11462" s="2" t="s">
        <v>19662</v>
      </c>
      <c r="E11462" s="3" t="s">
        <v>20623</v>
      </c>
      <c r="F11462" s="67" t="s">
        <v>33347</v>
      </c>
      <c r="G11462" s="67" t="s">
        <v>37548</v>
      </c>
      <c r="I11462" s="3" t="s">
        <v>6298</v>
      </c>
      <c r="J11462" s="3" t="str">
        <f>IF($B11462="SINAPI",IF(ISNUMBER(MATCH(Banco!$C11462,Analitico!$A:$A,0)),INDEX(Analitico!E:E,MATCH(Banco!$C11462,Analitico!$A:$A,0))&amp;"%",""),"")</f>
        <v/>
      </c>
      <c r="K11462" s="3" t="str">
        <f>IF($B11462="SINAPI",IF(ISNUMBER(MATCH(Banco!$C11462,Analitico!$A:$A,0)),INDEX(Analitico!F:F,MATCH(Banco!$C11462,Analitico!$A:$A,0))&amp;"%",""),"")</f>
        <v/>
      </c>
    </row>
    <row r="11463" spans="1:11" ht="33.75" x14ac:dyDescent="0.2">
      <c r="A11463" s="1" t="str">
        <f t="shared" si="180"/>
        <v>SINAPI 104262</v>
      </c>
      <c r="B11463" s="3" t="s">
        <v>21527</v>
      </c>
      <c r="C11463" s="3" t="s">
        <v>12705</v>
      </c>
      <c r="D11463" s="2" t="s">
        <v>19663</v>
      </c>
      <c r="E11463" s="3" t="s">
        <v>20623</v>
      </c>
      <c r="F11463" s="67" t="s">
        <v>32070</v>
      </c>
      <c r="G11463" s="67" t="s">
        <v>37549</v>
      </c>
      <c r="I11463" s="3" t="s">
        <v>6298</v>
      </c>
      <c r="J11463" s="3" t="str">
        <f>IF($B11463="SINAPI",IF(ISNUMBER(MATCH(Banco!$C11463,Analitico!$A:$A,0)),INDEX(Analitico!E:E,MATCH(Banco!$C11463,Analitico!$A:$A,0))&amp;"%",""),"")</f>
        <v/>
      </c>
      <c r="K11463" s="3" t="str">
        <f>IF($B11463="SINAPI",IF(ISNUMBER(MATCH(Banco!$C11463,Analitico!$A:$A,0)),INDEX(Analitico!F:F,MATCH(Banco!$C11463,Analitico!$A:$A,0))&amp;"%",""),"")</f>
        <v/>
      </c>
    </row>
    <row r="11464" spans="1:11" ht="33.75" x14ac:dyDescent="0.2">
      <c r="A11464" s="1" t="str">
        <f t="shared" si="180"/>
        <v>SINAPI 104263</v>
      </c>
      <c r="B11464" s="3" t="s">
        <v>21527</v>
      </c>
      <c r="C11464" s="3" t="s">
        <v>12706</v>
      </c>
      <c r="D11464" s="2" t="s">
        <v>29421</v>
      </c>
      <c r="E11464" s="3" t="s">
        <v>20623</v>
      </c>
      <c r="F11464" s="67" t="s">
        <v>40314</v>
      </c>
      <c r="G11464" s="67" t="s">
        <v>31635</v>
      </c>
      <c r="I11464" s="3" t="s">
        <v>6298</v>
      </c>
      <c r="J11464" s="3" t="str">
        <f>IF($B11464="SINAPI",IF(ISNUMBER(MATCH(Banco!$C11464,Analitico!$A:$A,0)),INDEX(Analitico!E:E,MATCH(Banco!$C11464,Analitico!$A:$A,0))&amp;"%",""),"")</f>
        <v/>
      </c>
      <c r="K11464" s="3" t="str">
        <f>IF($B11464="SINAPI",IF(ISNUMBER(MATCH(Banco!$C11464,Analitico!$A:$A,0)),INDEX(Analitico!F:F,MATCH(Banco!$C11464,Analitico!$A:$A,0))&amp;"%",""),"")</f>
        <v/>
      </c>
    </row>
    <row r="11465" spans="1:11" ht="33.75" x14ac:dyDescent="0.2">
      <c r="A11465" s="1" t="str">
        <f t="shared" si="180"/>
        <v>SINAPI 104264</v>
      </c>
      <c r="B11465" s="3" t="s">
        <v>21527</v>
      </c>
      <c r="C11465" s="3" t="s">
        <v>12707</v>
      </c>
      <c r="D11465" s="2" t="s">
        <v>19664</v>
      </c>
      <c r="E11465" s="3" t="s">
        <v>20623</v>
      </c>
      <c r="F11465" s="67" t="s">
        <v>5235</v>
      </c>
      <c r="G11465" s="67" t="s">
        <v>37550</v>
      </c>
      <c r="I11465" s="3" t="s">
        <v>6300</v>
      </c>
      <c r="J11465" s="3" t="str">
        <f>IF($B11465="SINAPI",IF(ISNUMBER(MATCH(Banco!$C11465,Analitico!$A:$A,0)),INDEX(Analitico!E:E,MATCH(Banco!$C11465,Analitico!$A:$A,0))&amp;"%",""),"")</f>
        <v/>
      </c>
      <c r="K11465" s="3" t="str">
        <f>IF($B11465="SINAPI",IF(ISNUMBER(MATCH(Banco!$C11465,Analitico!$A:$A,0)),INDEX(Analitico!F:F,MATCH(Banco!$C11465,Analitico!$A:$A,0))&amp;"%",""),"")</f>
        <v/>
      </c>
    </row>
    <row r="11466" spans="1:11" ht="22.5" x14ac:dyDescent="0.2">
      <c r="A11466" s="1" t="str">
        <f t="shared" si="180"/>
        <v>SINAPI 104627</v>
      </c>
      <c r="B11466" s="3" t="s">
        <v>21527</v>
      </c>
      <c r="C11466" s="3" t="s">
        <v>12708</v>
      </c>
      <c r="D11466" s="2" t="s">
        <v>19665</v>
      </c>
      <c r="E11466" s="3" t="s">
        <v>20623</v>
      </c>
      <c r="F11466" s="67" t="s">
        <v>5434</v>
      </c>
      <c r="G11466" s="67" t="s">
        <v>20973</v>
      </c>
      <c r="I11466" s="3" t="s">
        <v>6298</v>
      </c>
      <c r="J11466" s="3" t="str">
        <f>IF($B11466="SINAPI",IF(ISNUMBER(MATCH(Banco!$C11466,Analitico!$A:$A,0)),INDEX(Analitico!E:E,MATCH(Banco!$C11466,Analitico!$A:$A,0))&amp;"%",""),"")</f>
        <v/>
      </c>
      <c r="K11466" s="3" t="str">
        <f>IF($B11466="SINAPI",IF(ISNUMBER(MATCH(Banco!$C11466,Analitico!$A:$A,0)),INDEX(Analitico!F:F,MATCH(Banco!$C11466,Analitico!$A:$A,0))&amp;"%",""),"")</f>
        <v/>
      </c>
    </row>
    <row r="11467" spans="1:11" ht="22.5" x14ac:dyDescent="0.2">
      <c r="A11467" s="1" t="str">
        <f t="shared" si="180"/>
        <v>SINAPI 104628</v>
      </c>
      <c r="B11467" s="3" t="s">
        <v>21527</v>
      </c>
      <c r="C11467" s="3" t="s">
        <v>12709</v>
      </c>
      <c r="D11467" s="2" t="s">
        <v>19666</v>
      </c>
      <c r="E11467" s="3" t="s">
        <v>20623</v>
      </c>
      <c r="F11467" s="67" t="s">
        <v>21738</v>
      </c>
      <c r="G11467" s="67" t="s">
        <v>28714</v>
      </c>
      <c r="I11467" s="3" t="s">
        <v>6298</v>
      </c>
      <c r="J11467" s="3" t="str">
        <f>IF($B11467="SINAPI",IF(ISNUMBER(MATCH(Banco!$C11467,Analitico!$A:$A,0)),INDEX(Analitico!E:E,MATCH(Banco!$C11467,Analitico!$A:$A,0))&amp;"%",""),"")</f>
        <v/>
      </c>
      <c r="K11467" s="3" t="str">
        <f>IF($B11467="SINAPI",IF(ISNUMBER(MATCH(Banco!$C11467,Analitico!$A:$A,0)),INDEX(Analitico!F:F,MATCH(Banco!$C11467,Analitico!$A:$A,0))&amp;"%",""),"")</f>
        <v/>
      </c>
    </row>
    <row r="11468" spans="1:11" ht="22.5" x14ac:dyDescent="0.2">
      <c r="A11468" s="1" t="str">
        <f t="shared" si="180"/>
        <v>SINAPI 104629</v>
      </c>
      <c r="B11468" s="3" t="s">
        <v>21527</v>
      </c>
      <c r="C11468" s="3" t="s">
        <v>12710</v>
      </c>
      <c r="D11468" s="2" t="s">
        <v>19667</v>
      </c>
      <c r="E11468" s="3" t="s">
        <v>20623</v>
      </c>
      <c r="F11468" s="67" t="s">
        <v>20827</v>
      </c>
      <c r="G11468" s="67" t="s">
        <v>21294</v>
      </c>
      <c r="I11468" s="3" t="s">
        <v>6298</v>
      </c>
      <c r="J11468" s="3" t="str">
        <f>IF($B11468="SINAPI",IF(ISNUMBER(MATCH(Banco!$C11468,Analitico!$A:$A,0)),INDEX(Analitico!E:E,MATCH(Banco!$C11468,Analitico!$A:$A,0))&amp;"%",""),"")</f>
        <v/>
      </c>
      <c r="K11468" s="3" t="str">
        <f>IF($B11468="SINAPI",IF(ISNUMBER(MATCH(Banco!$C11468,Analitico!$A:$A,0)),INDEX(Analitico!F:F,MATCH(Banco!$C11468,Analitico!$A:$A,0))&amp;"%",""),"")</f>
        <v/>
      </c>
    </row>
    <row r="11469" spans="1:11" ht="22.5" x14ac:dyDescent="0.2">
      <c r="A11469" s="1" t="str">
        <f t="shared" si="180"/>
        <v>SINAPI 104630</v>
      </c>
      <c r="B11469" s="3" t="s">
        <v>21527</v>
      </c>
      <c r="C11469" s="3" t="s">
        <v>12711</v>
      </c>
      <c r="D11469" s="2" t="s">
        <v>19668</v>
      </c>
      <c r="E11469" s="3" t="s">
        <v>20623</v>
      </c>
      <c r="F11469" s="67" t="s">
        <v>28681</v>
      </c>
      <c r="G11469" s="67" t="s">
        <v>21019</v>
      </c>
      <c r="I11469" s="3" t="s">
        <v>6298</v>
      </c>
      <c r="J11469" s="3" t="str">
        <f>IF($B11469="SINAPI",IF(ISNUMBER(MATCH(Banco!$C11469,Analitico!$A:$A,0)),INDEX(Analitico!E:E,MATCH(Banco!$C11469,Analitico!$A:$A,0))&amp;"%",""),"")</f>
        <v/>
      </c>
      <c r="K11469" s="3" t="str">
        <f>IF($B11469="SINAPI",IF(ISNUMBER(MATCH(Banco!$C11469,Analitico!$A:$A,0)),INDEX(Analitico!F:F,MATCH(Banco!$C11469,Analitico!$A:$A,0))&amp;"%",""),"")</f>
        <v/>
      </c>
    </row>
    <row r="11470" spans="1:11" ht="22.5" x14ac:dyDescent="0.2">
      <c r="A11470" s="1" t="str">
        <f t="shared" si="180"/>
        <v>SINAPI 104631</v>
      </c>
      <c r="B11470" s="3" t="s">
        <v>21527</v>
      </c>
      <c r="C11470" s="3" t="s">
        <v>12712</v>
      </c>
      <c r="D11470" s="2" t="s">
        <v>19669</v>
      </c>
      <c r="E11470" s="3" t="s">
        <v>20623</v>
      </c>
      <c r="F11470" s="67" t="s">
        <v>30167</v>
      </c>
      <c r="G11470" s="67" t="s">
        <v>21726</v>
      </c>
      <c r="I11470" s="3" t="s">
        <v>6298</v>
      </c>
      <c r="J11470" s="3" t="str">
        <f>IF($B11470="SINAPI",IF(ISNUMBER(MATCH(Banco!$C11470,Analitico!$A:$A,0)),INDEX(Analitico!E:E,MATCH(Banco!$C11470,Analitico!$A:$A,0))&amp;"%",""),"")</f>
        <v/>
      </c>
      <c r="K11470" s="3" t="str">
        <f>IF($B11470="SINAPI",IF(ISNUMBER(MATCH(Banco!$C11470,Analitico!$A:$A,0)),INDEX(Analitico!F:F,MATCH(Banco!$C11470,Analitico!$A:$A,0))&amp;"%",""),"")</f>
        <v/>
      </c>
    </row>
    <row r="11471" spans="1:11" ht="22.5" x14ac:dyDescent="0.2">
      <c r="A11471" s="1" t="str">
        <f t="shared" si="180"/>
        <v>SINAPI 104632</v>
      </c>
      <c r="B11471" s="3" t="s">
        <v>21527</v>
      </c>
      <c r="C11471" s="3" t="s">
        <v>12713</v>
      </c>
      <c r="D11471" s="2" t="s">
        <v>19670</v>
      </c>
      <c r="E11471" s="3" t="s">
        <v>20623</v>
      </c>
      <c r="F11471" s="67" t="s">
        <v>4853</v>
      </c>
      <c r="G11471" s="67" t="s">
        <v>29793</v>
      </c>
      <c r="I11471" s="3" t="s">
        <v>6298</v>
      </c>
      <c r="J11471" s="3" t="str">
        <f>IF($B11471="SINAPI",IF(ISNUMBER(MATCH(Banco!$C11471,Analitico!$A:$A,0)),INDEX(Analitico!E:E,MATCH(Banco!$C11471,Analitico!$A:$A,0))&amp;"%",""),"")</f>
        <v/>
      </c>
      <c r="K11471" s="3" t="str">
        <f>IF($B11471="SINAPI",IF(ISNUMBER(MATCH(Banco!$C11471,Analitico!$A:$A,0)),INDEX(Analitico!F:F,MATCH(Banco!$C11471,Analitico!$A:$A,0))&amp;"%",""),"")</f>
        <v/>
      </c>
    </row>
    <row r="11472" spans="1:11" ht="22.5" x14ac:dyDescent="0.2">
      <c r="A11472" s="1" t="str">
        <f t="shared" si="180"/>
        <v>SINAPI 104633</v>
      </c>
      <c r="B11472" s="3" t="s">
        <v>21527</v>
      </c>
      <c r="C11472" s="3" t="s">
        <v>12714</v>
      </c>
      <c r="D11472" s="2" t="s">
        <v>19671</v>
      </c>
      <c r="E11472" s="3" t="s">
        <v>20623</v>
      </c>
      <c r="F11472" s="67" t="s">
        <v>6191</v>
      </c>
      <c r="G11472" s="67" t="s">
        <v>5280</v>
      </c>
      <c r="I11472" s="3" t="s">
        <v>6298</v>
      </c>
      <c r="J11472" s="3" t="str">
        <f>IF($B11472="SINAPI",IF(ISNUMBER(MATCH(Banco!$C11472,Analitico!$A:$A,0)),INDEX(Analitico!E:E,MATCH(Banco!$C11472,Analitico!$A:$A,0))&amp;"%",""),"")</f>
        <v/>
      </c>
      <c r="K11472" s="3" t="str">
        <f>IF($B11472="SINAPI",IF(ISNUMBER(MATCH(Banco!$C11472,Analitico!$A:$A,0)),INDEX(Analitico!F:F,MATCH(Banco!$C11472,Analitico!$A:$A,0))&amp;"%",""),"")</f>
        <v/>
      </c>
    </row>
    <row r="11473" spans="1:11" ht="22.5" x14ac:dyDescent="0.2">
      <c r="A11473" s="1" t="str">
        <f t="shared" si="180"/>
        <v>SINAPI 104634</v>
      </c>
      <c r="B11473" s="3" t="s">
        <v>21527</v>
      </c>
      <c r="C11473" s="3" t="s">
        <v>12715</v>
      </c>
      <c r="D11473" s="2" t="s">
        <v>19672</v>
      </c>
      <c r="E11473" s="3" t="s">
        <v>20623</v>
      </c>
      <c r="F11473" s="67" t="s">
        <v>20663</v>
      </c>
      <c r="G11473" s="67" t="s">
        <v>21070</v>
      </c>
      <c r="I11473" s="3" t="s">
        <v>6298</v>
      </c>
      <c r="J11473" s="3" t="str">
        <f>IF($B11473="SINAPI",IF(ISNUMBER(MATCH(Banco!$C11473,Analitico!$A:$A,0)),INDEX(Analitico!E:E,MATCH(Banco!$C11473,Analitico!$A:$A,0))&amp;"%",""),"")</f>
        <v/>
      </c>
      <c r="K11473" s="3" t="str">
        <f>IF($B11473="SINAPI",IF(ISNUMBER(MATCH(Banco!$C11473,Analitico!$A:$A,0)),INDEX(Analitico!F:F,MATCH(Banco!$C11473,Analitico!$A:$A,0))&amp;"%",""),"")</f>
        <v/>
      </c>
    </row>
    <row r="11474" spans="1:11" ht="22.5" x14ac:dyDescent="0.2">
      <c r="A11474" s="1" t="str">
        <f t="shared" si="180"/>
        <v>SINAPI 104635</v>
      </c>
      <c r="B11474" s="3" t="s">
        <v>21527</v>
      </c>
      <c r="C11474" s="3" t="s">
        <v>12716</v>
      </c>
      <c r="D11474" s="2" t="s">
        <v>19673</v>
      </c>
      <c r="E11474" s="3" t="s">
        <v>20623</v>
      </c>
      <c r="F11474" s="67" t="s">
        <v>29931</v>
      </c>
      <c r="G11474" s="67" t="s">
        <v>20757</v>
      </c>
      <c r="I11474" s="3" t="s">
        <v>6298</v>
      </c>
      <c r="J11474" s="3" t="str">
        <f>IF($B11474="SINAPI",IF(ISNUMBER(MATCH(Banco!$C11474,Analitico!$A:$A,0)),INDEX(Analitico!E:E,MATCH(Banco!$C11474,Analitico!$A:$A,0))&amp;"%",""),"")</f>
        <v/>
      </c>
      <c r="K11474" s="3" t="str">
        <f>IF($B11474="SINAPI",IF(ISNUMBER(MATCH(Banco!$C11474,Analitico!$A:$A,0)),INDEX(Analitico!F:F,MATCH(Banco!$C11474,Analitico!$A:$A,0))&amp;"%",""),"")</f>
        <v/>
      </c>
    </row>
    <row r="11475" spans="1:11" ht="22.5" x14ac:dyDescent="0.2">
      <c r="A11475" s="1" t="str">
        <f t="shared" si="180"/>
        <v>SINAPI 104636</v>
      </c>
      <c r="B11475" s="3" t="s">
        <v>21527</v>
      </c>
      <c r="C11475" s="3" t="s">
        <v>12717</v>
      </c>
      <c r="D11475" s="2" t="s">
        <v>19674</v>
      </c>
      <c r="E11475" s="3" t="s">
        <v>20623</v>
      </c>
      <c r="F11475" s="67" t="s">
        <v>6145</v>
      </c>
      <c r="G11475" s="67" t="s">
        <v>21578</v>
      </c>
      <c r="I11475" s="3" t="s">
        <v>6298</v>
      </c>
      <c r="J11475" s="3" t="str">
        <f>IF($B11475="SINAPI",IF(ISNUMBER(MATCH(Banco!$C11475,Analitico!$A:$A,0)),INDEX(Analitico!E:E,MATCH(Banco!$C11475,Analitico!$A:$A,0))&amp;"%",""),"")</f>
        <v/>
      </c>
      <c r="K11475" s="3" t="str">
        <f>IF($B11475="SINAPI",IF(ISNUMBER(MATCH(Banco!$C11475,Analitico!$A:$A,0)),INDEX(Analitico!F:F,MATCH(Banco!$C11475,Analitico!$A:$A,0))&amp;"%",""),"")</f>
        <v/>
      </c>
    </row>
    <row r="11476" spans="1:11" ht="22.5" x14ac:dyDescent="0.2">
      <c r="A11476" s="1" t="str">
        <f t="shared" si="180"/>
        <v>SINAPI 104951</v>
      </c>
      <c r="B11476" s="3" t="s">
        <v>21527</v>
      </c>
      <c r="C11476" s="3" t="s">
        <v>12718</v>
      </c>
      <c r="D11476" s="2" t="s">
        <v>19675</v>
      </c>
      <c r="E11476" s="3" t="s">
        <v>20623</v>
      </c>
      <c r="F11476" s="67" t="s">
        <v>32202</v>
      </c>
      <c r="G11476" s="67" t="s">
        <v>4640</v>
      </c>
      <c r="I11476" s="3" t="s">
        <v>6298</v>
      </c>
      <c r="J11476" s="3" t="str">
        <f>IF($B11476="SINAPI",IF(ISNUMBER(MATCH(Banco!$C11476,Analitico!$A:$A,0)),INDEX(Analitico!E:E,MATCH(Banco!$C11476,Analitico!$A:$A,0))&amp;"%",""),"")</f>
        <v/>
      </c>
      <c r="K11476" s="3" t="str">
        <f>IF($B11476="SINAPI",IF(ISNUMBER(MATCH(Banco!$C11476,Analitico!$A:$A,0)),INDEX(Analitico!F:F,MATCH(Banco!$C11476,Analitico!$A:$A,0))&amp;"%",""),"")</f>
        <v/>
      </c>
    </row>
    <row r="11477" spans="1:11" ht="22.5" x14ac:dyDescent="0.2">
      <c r="A11477" s="1" t="str">
        <f t="shared" si="180"/>
        <v>SINAPI 104952</v>
      </c>
      <c r="B11477" s="3" t="s">
        <v>21527</v>
      </c>
      <c r="C11477" s="3" t="s">
        <v>12719</v>
      </c>
      <c r="D11477" s="2" t="s">
        <v>19676</v>
      </c>
      <c r="E11477" s="3" t="s">
        <v>20623</v>
      </c>
      <c r="F11477" s="67" t="s">
        <v>40315</v>
      </c>
      <c r="G11477" s="67" t="s">
        <v>21294</v>
      </c>
      <c r="I11477" s="3" t="s">
        <v>6298</v>
      </c>
      <c r="J11477" s="3" t="str">
        <f>IF($B11477="SINAPI",IF(ISNUMBER(MATCH(Banco!$C11477,Analitico!$A:$A,0)),INDEX(Analitico!E:E,MATCH(Banco!$C11477,Analitico!$A:$A,0))&amp;"%",""),"")</f>
        <v/>
      </c>
      <c r="K11477" s="3" t="str">
        <f>IF($B11477="SINAPI",IF(ISNUMBER(MATCH(Banco!$C11477,Analitico!$A:$A,0)),INDEX(Analitico!F:F,MATCH(Banco!$C11477,Analitico!$A:$A,0))&amp;"%",""),"")</f>
        <v/>
      </c>
    </row>
    <row r="11478" spans="1:11" ht="22.5" x14ac:dyDescent="0.2">
      <c r="A11478" s="1" t="str">
        <f t="shared" si="180"/>
        <v>SINAPI 104953</v>
      </c>
      <c r="B11478" s="3" t="s">
        <v>21527</v>
      </c>
      <c r="C11478" s="3" t="s">
        <v>12720</v>
      </c>
      <c r="D11478" s="2" t="s">
        <v>19677</v>
      </c>
      <c r="E11478" s="3" t="s">
        <v>20623</v>
      </c>
      <c r="F11478" s="67" t="s">
        <v>21818</v>
      </c>
      <c r="G11478" s="67" t="s">
        <v>32126</v>
      </c>
      <c r="I11478" s="3" t="s">
        <v>6298</v>
      </c>
      <c r="J11478" s="3" t="str">
        <f>IF($B11478="SINAPI",IF(ISNUMBER(MATCH(Banco!$C11478,Analitico!$A:$A,0)),INDEX(Analitico!E:E,MATCH(Banco!$C11478,Analitico!$A:$A,0))&amp;"%",""),"")</f>
        <v/>
      </c>
      <c r="K11478" s="3" t="str">
        <f>IF($B11478="SINAPI",IF(ISNUMBER(MATCH(Banco!$C11478,Analitico!$A:$A,0)),INDEX(Analitico!F:F,MATCH(Banco!$C11478,Analitico!$A:$A,0))&amp;"%",""),"")</f>
        <v/>
      </c>
    </row>
    <row r="11479" spans="1:11" ht="22.5" x14ac:dyDescent="0.2">
      <c r="A11479" s="1" t="str">
        <f t="shared" si="180"/>
        <v>SINAPI 104954</v>
      </c>
      <c r="B11479" s="3" t="s">
        <v>21527</v>
      </c>
      <c r="C11479" s="3" t="s">
        <v>12721</v>
      </c>
      <c r="D11479" s="2" t="s">
        <v>19678</v>
      </c>
      <c r="E11479" s="3" t="s">
        <v>20623</v>
      </c>
      <c r="F11479" s="67" t="s">
        <v>30078</v>
      </c>
      <c r="G11479" s="67" t="s">
        <v>20667</v>
      </c>
      <c r="I11479" s="3" t="s">
        <v>6298</v>
      </c>
      <c r="J11479" s="3" t="str">
        <f>IF($B11479="SINAPI",IF(ISNUMBER(MATCH(Banco!$C11479,Analitico!$A:$A,0)),INDEX(Analitico!E:E,MATCH(Banco!$C11479,Analitico!$A:$A,0))&amp;"%",""),"")</f>
        <v/>
      </c>
      <c r="K11479" s="3" t="str">
        <f>IF($B11479="SINAPI",IF(ISNUMBER(MATCH(Banco!$C11479,Analitico!$A:$A,0)),INDEX(Analitico!F:F,MATCH(Banco!$C11479,Analitico!$A:$A,0))&amp;"%",""),"")</f>
        <v/>
      </c>
    </row>
    <row r="11480" spans="1:11" ht="22.5" x14ac:dyDescent="0.2">
      <c r="A11480" s="1" t="str">
        <f t="shared" si="180"/>
        <v>SINAPI 104955</v>
      </c>
      <c r="B11480" s="3" t="s">
        <v>21527</v>
      </c>
      <c r="C11480" s="3" t="s">
        <v>12722</v>
      </c>
      <c r="D11480" s="2" t="s">
        <v>19679</v>
      </c>
      <c r="E11480" s="3" t="s">
        <v>20623</v>
      </c>
      <c r="F11480" s="67" t="s">
        <v>40316</v>
      </c>
      <c r="G11480" s="67" t="s">
        <v>37551</v>
      </c>
      <c r="I11480" s="3" t="s">
        <v>6298</v>
      </c>
      <c r="J11480" s="3" t="str">
        <f>IF($B11480="SINAPI",IF(ISNUMBER(MATCH(Banco!$C11480,Analitico!$A:$A,0)),INDEX(Analitico!E:E,MATCH(Banco!$C11480,Analitico!$A:$A,0))&amp;"%",""),"")</f>
        <v/>
      </c>
      <c r="K11480" s="3" t="str">
        <f>IF($B11480="SINAPI",IF(ISNUMBER(MATCH(Banco!$C11480,Analitico!$A:$A,0)),INDEX(Analitico!F:F,MATCH(Banco!$C11480,Analitico!$A:$A,0))&amp;"%",""),"")</f>
        <v/>
      </c>
    </row>
    <row r="11481" spans="1:11" ht="22.5" x14ac:dyDescent="0.2">
      <c r="A11481" s="1" t="str">
        <f t="shared" si="180"/>
        <v>SINAPI 104956</v>
      </c>
      <c r="B11481" s="3" t="s">
        <v>21527</v>
      </c>
      <c r="C11481" s="3" t="s">
        <v>12723</v>
      </c>
      <c r="D11481" s="2" t="s">
        <v>19680</v>
      </c>
      <c r="E11481" s="3" t="s">
        <v>20623</v>
      </c>
      <c r="F11481" s="67" t="s">
        <v>36204</v>
      </c>
      <c r="G11481" s="67" t="s">
        <v>30960</v>
      </c>
      <c r="I11481" s="3" t="s">
        <v>6298</v>
      </c>
      <c r="J11481" s="3" t="str">
        <f>IF($B11481="SINAPI",IF(ISNUMBER(MATCH(Banco!$C11481,Analitico!$A:$A,0)),INDEX(Analitico!E:E,MATCH(Banco!$C11481,Analitico!$A:$A,0))&amp;"%",""),"")</f>
        <v/>
      </c>
      <c r="K11481" s="3" t="str">
        <f>IF($B11481="SINAPI",IF(ISNUMBER(MATCH(Banco!$C11481,Analitico!$A:$A,0)),INDEX(Analitico!F:F,MATCH(Banco!$C11481,Analitico!$A:$A,0))&amp;"%",""),"")</f>
        <v/>
      </c>
    </row>
    <row r="11482" spans="1:11" ht="22.5" x14ac:dyDescent="0.2">
      <c r="A11482" s="1" t="str">
        <f t="shared" si="180"/>
        <v>SINAPI 104957</v>
      </c>
      <c r="B11482" s="3" t="s">
        <v>21527</v>
      </c>
      <c r="C11482" s="3" t="s">
        <v>12724</v>
      </c>
      <c r="D11482" s="2" t="s">
        <v>19681</v>
      </c>
      <c r="E11482" s="3" t="s">
        <v>20623</v>
      </c>
      <c r="F11482" s="67" t="s">
        <v>40317</v>
      </c>
      <c r="G11482" s="67" t="s">
        <v>33526</v>
      </c>
      <c r="I11482" s="3" t="s">
        <v>6298</v>
      </c>
      <c r="J11482" s="3" t="str">
        <f>IF($B11482="SINAPI",IF(ISNUMBER(MATCH(Banco!$C11482,Analitico!$A:$A,0)),INDEX(Analitico!E:E,MATCH(Banco!$C11482,Analitico!$A:$A,0))&amp;"%",""),"")</f>
        <v/>
      </c>
      <c r="K11482" s="3" t="str">
        <f>IF($B11482="SINAPI",IF(ISNUMBER(MATCH(Banco!$C11482,Analitico!$A:$A,0)),INDEX(Analitico!F:F,MATCH(Banco!$C11482,Analitico!$A:$A,0))&amp;"%",""),"")</f>
        <v/>
      </c>
    </row>
    <row r="11483" spans="1:11" ht="22.5" x14ac:dyDescent="0.2">
      <c r="A11483" s="1" t="str">
        <f t="shared" si="180"/>
        <v>SINAPI 104958</v>
      </c>
      <c r="B11483" s="3" t="s">
        <v>21527</v>
      </c>
      <c r="C11483" s="3" t="s">
        <v>12725</v>
      </c>
      <c r="D11483" s="2" t="s">
        <v>19682</v>
      </c>
      <c r="E11483" s="3" t="s">
        <v>20623</v>
      </c>
      <c r="F11483" s="67" t="s">
        <v>21794</v>
      </c>
      <c r="G11483" s="67" t="s">
        <v>37552</v>
      </c>
      <c r="I11483" s="3" t="s">
        <v>6298</v>
      </c>
      <c r="J11483" s="3" t="str">
        <f>IF($B11483="SINAPI",IF(ISNUMBER(MATCH(Banco!$C11483,Analitico!$A:$A,0)),INDEX(Analitico!E:E,MATCH(Banco!$C11483,Analitico!$A:$A,0))&amp;"%",""),"")</f>
        <v/>
      </c>
      <c r="K11483" s="3" t="str">
        <f>IF($B11483="SINAPI",IF(ISNUMBER(MATCH(Banco!$C11483,Analitico!$A:$A,0)),INDEX(Analitico!F:F,MATCH(Banco!$C11483,Analitico!$A:$A,0))&amp;"%",""),"")</f>
        <v/>
      </c>
    </row>
    <row r="11484" spans="1:11" ht="22.5" x14ac:dyDescent="0.2">
      <c r="A11484" s="1" t="str">
        <f t="shared" si="180"/>
        <v>SINAPI 104959</v>
      </c>
      <c r="B11484" s="3" t="s">
        <v>21527</v>
      </c>
      <c r="C11484" s="3" t="s">
        <v>12726</v>
      </c>
      <c r="D11484" s="2" t="s">
        <v>19683</v>
      </c>
      <c r="E11484" s="3" t="s">
        <v>20623</v>
      </c>
      <c r="F11484" s="67" t="s">
        <v>29671</v>
      </c>
      <c r="G11484" s="67" t="s">
        <v>33520</v>
      </c>
      <c r="I11484" s="3" t="s">
        <v>6298</v>
      </c>
      <c r="J11484" s="3" t="str">
        <f>IF($B11484="SINAPI",IF(ISNUMBER(MATCH(Banco!$C11484,Analitico!$A:$A,0)),INDEX(Analitico!E:E,MATCH(Banco!$C11484,Analitico!$A:$A,0))&amp;"%",""),"")</f>
        <v/>
      </c>
      <c r="K11484" s="3" t="str">
        <f>IF($B11484="SINAPI",IF(ISNUMBER(MATCH(Banco!$C11484,Analitico!$A:$A,0)),INDEX(Analitico!F:F,MATCH(Banco!$C11484,Analitico!$A:$A,0))&amp;"%",""),"")</f>
        <v/>
      </c>
    </row>
    <row r="11485" spans="1:11" ht="22.5" x14ac:dyDescent="0.2">
      <c r="A11485" s="1" t="str">
        <f t="shared" si="180"/>
        <v>SINAPI 104960</v>
      </c>
      <c r="B11485" s="3" t="s">
        <v>21527</v>
      </c>
      <c r="C11485" s="3" t="s">
        <v>12727</v>
      </c>
      <c r="D11485" s="2" t="s">
        <v>19684</v>
      </c>
      <c r="E11485" s="3" t="s">
        <v>20623</v>
      </c>
      <c r="F11485" s="67" t="s">
        <v>4604</v>
      </c>
      <c r="G11485" s="67" t="s">
        <v>29794</v>
      </c>
      <c r="I11485" s="3" t="s">
        <v>6298</v>
      </c>
      <c r="J11485" s="3" t="str">
        <f>IF($B11485="SINAPI",IF(ISNUMBER(MATCH(Banco!$C11485,Analitico!$A:$A,0)),INDEX(Analitico!E:E,MATCH(Banco!$C11485,Analitico!$A:$A,0))&amp;"%",""),"")</f>
        <v/>
      </c>
      <c r="K11485" s="3" t="str">
        <f>IF($B11485="SINAPI",IF(ISNUMBER(MATCH(Banco!$C11485,Analitico!$A:$A,0)),INDEX(Analitico!F:F,MATCH(Banco!$C11485,Analitico!$A:$A,0))&amp;"%",""),"")</f>
        <v/>
      </c>
    </row>
    <row r="11486" spans="1:11" ht="22.5" x14ac:dyDescent="0.2">
      <c r="A11486" s="1" t="str">
        <f t="shared" si="180"/>
        <v>SINAPI 104961</v>
      </c>
      <c r="B11486" s="3" t="s">
        <v>21527</v>
      </c>
      <c r="C11486" s="3" t="s">
        <v>12728</v>
      </c>
      <c r="D11486" s="2" t="s">
        <v>19685</v>
      </c>
      <c r="E11486" s="3" t="s">
        <v>20623</v>
      </c>
      <c r="F11486" s="67" t="s">
        <v>40318</v>
      </c>
      <c r="G11486" s="67" t="s">
        <v>37553</v>
      </c>
      <c r="I11486" s="3" t="s">
        <v>6298</v>
      </c>
      <c r="J11486" s="3" t="str">
        <f>IF($B11486="SINAPI",IF(ISNUMBER(MATCH(Banco!$C11486,Analitico!$A:$A,0)),INDEX(Analitico!E:E,MATCH(Banco!$C11486,Analitico!$A:$A,0))&amp;"%",""),"")</f>
        <v/>
      </c>
      <c r="K11486" s="3" t="str">
        <f>IF($B11486="SINAPI",IF(ISNUMBER(MATCH(Banco!$C11486,Analitico!$A:$A,0)),INDEX(Analitico!F:F,MATCH(Banco!$C11486,Analitico!$A:$A,0))&amp;"%",""),"")</f>
        <v/>
      </c>
    </row>
    <row r="11487" spans="1:11" ht="22.5" x14ac:dyDescent="0.2">
      <c r="A11487" s="1" t="str">
        <f t="shared" si="180"/>
        <v>SINAPI 104962</v>
      </c>
      <c r="B11487" s="3" t="s">
        <v>21527</v>
      </c>
      <c r="C11487" s="3" t="s">
        <v>12729</v>
      </c>
      <c r="D11487" s="2" t="s">
        <v>19686</v>
      </c>
      <c r="E11487" s="3" t="s">
        <v>20623</v>
      </c>
      <c r="F11487" s="67" t="s">
        <v>35659</v>
      </c>
      <c r="G11487" s="67" t="s">
        <v>29498</v>
      </c>
      <c r="I11487" s="3" t="s">
        <v>6298</v>
      </c>
      <c r="J11487" s="3" t="str">
        <f>IF($B11487="SINAPI",IF(ISNUMBER(MATCH(Banco!$C11487,Analitico!$A:$A,0)),INDEX(Analitico!E:E,MATCH(Banco!$C11487,Analitico!$A:$A,0))&amp;"%",""),"")</f>
        <v/>
      </c>
      <c r="K11487" s="3" t="str">
        <f>IF($B11487="SINAPI",IF(ISNUMBER(MATCH(Banco!$C11487,Analitico!$A:$A,0)),INDEX(Analitico!F:F,MATCH(Banco!$C11487,Analitico!$A:$A,0))&amp;"%",""),"")</f>
        <v/>
      </c>
    </row>
    <row r="11488" spans="1:11" ht="22.5" x14ac:dyDescent="0.2">
      <c r="A11488" s="1" t="str">
        <f t="shared" si="180"/>
        <v>SINAPI 104963</v>
      </c>
      <c r="B11488" s="3" t="s">
        <v>21527</v>
      </c>
      <c r="C11488" s="3" t="s">
        <v>12730</v>
      </c>
      <c r="D11488" s="2" t="s">
        <v>19687</v>
      </c>
      <c r="E11488" s="3" t="s">
        <v>20623</v>
      </c>
      <c r="F11488" s="67" t="s">
        <v>30138</v>
      </c>
      <c r="G11488" s="67" t="s">
        <v>21413</v>
      </c>
      <c r="I11488" s="3" t="s">
        <v>6298</v>
      </c>
      <c r="J11488" s="3" t="str">
        <f>IF($B11488="SINAPI",IF(ISNUMBER(MATCH(Banco!$C11488,Analitico!$A:$A,0)),INDEX(Analitico!E:E,MATCH(Banco!$C11488,Analitico!$A:$A,0))&amp;"%",""),"")</f>
        <v/>
      </c>
      <c r="K11488" s="3" t="str">
        <f>IF($B11488="SINAPI",IF(ISNUMBER(MATCH(Banco!$C11488,Analitico!$A:$A,0)),INDEX(Analitico!F:F,MATCH(Banco!$C11488,Analitico!$A:$A,0))&amp;"%",""),"")</f>
        <v/>
      </c>
    </row>
    <row r="11489" spans="1:11" ht="22.5" x14ac:dyDescent="0.2">
      <c r="A11489" s="1" t="str">
        <f t="shared" si="180"/>
        <v>SINAPI 104964</v>
      </c>
      <c r="B11489" s="3" t="s">
        <v>21527</v>
      </c>
      <c r="C11489" s="3" t="s">
        <v>12731</v>
      </c>
      <c r="D11489" s="2" t="s">
        <v>19688</v>
      </c>
      <c r="E11489" s="3" t="s">
        <v>20623</v>
      </c>
      <c r="F11489" s="67" t="s">
        <v>39145</v>
      </c>
      <c r="G11489" s="67" t="s">
        <v>37554</v>
      </c>
      <c r="I11489" s="3" t="s">
        <v>6298</v>
      </c>
      <c r="J11489" s="3" t="str">
        <f>IF($B11489="SINAPI",IF(ISNUMBER(MATCH(Banco!$C11489,Analitico!$A:$A,0)),INDEX(Analitico!E:E,MATCH(Banco!$C11489,Analitico!$A:$A,0))&amp;"%",""),"")</f>
        <v/>
      </c>
      <c r="K11489" s="3" t="str">
        <f>IF($B11489="SINAPI",IF(ISNUMBER(MATCH(Banco!$C11489,Analitico!$A:$A,0)),INDEX(Analitico!F:F,MATCH(Banco!$C11489,Analitico!$A:$A,0))&amp;"%",""),"")</f>
        <v/>
      </c>
    </row>
    <row r="11490" spans="1:11" ht="22.5" x14ac:dyDescent="0.2">
      <c r="A11490" s="1" t="str">
        <f t="shared" si="180"/>
        <v>SINAPI 104965</v>
      </c>
      <c r="B11490" s="3" t="s">
        <v>21527</v>
      </c>
      <c r="C11490" s="3" t="s">
        <v>12732</v>
      </c>
      <c r="D11490" s="2" t="s">
        <v>19689</v>
      </c>
      <c r="E11490" s="3" t="s">
        <v>20623</v>
      </c>
      <c r="F11490" s="67" t="s">
        <v>40319</v>
      </c>
      <c r="G11490" s="67" t="s">
        <v>37555</v>
      </c>
      <c r="I11490" s="3" t="s">
        <v>6298</v>
      </c>
      <c r="J11490" s="3" t="str">
        <f>IF($B11490="SINAPI",IF(ISNUMBER(MATCH(Banco!$C11490,Analitico!$A:$A,0)),INDEX(Analitico!E:E,MATCH(Banco!$C11490,Analitico!$A:$A,0))&amp;"%",""),"")</f>
        <v/>
      </c>
      <c r="K11490" s="3" t="str">
        <f>IF($B11490="SINAPI",IF(ISNUMBER(MATCH(Banco!$C11490,Analitico!$A:$A,0)),INDEX(Analitico!F:F,MATCH(Banco!$C11490,Analitico!$A:$A,0))&amp;"%",""),"")</f>
        <v/>
      </c>
    </row>
    <row r="11491" spans="1:11" ht="22.5" x14ac:dyDescent="0.2">
      <c r="A11491" s="1" t="str">
        <f t="shared" ref="A11491:A11554" si="181">CONCATENAR</f>
        <v>SINAPI 104966</v>
      </c>
      <c r="B11491" s="3" t="s">
        <v>21527</v>
      </c>
      <c r="C11491" s="3" t="s">
        <v>12733</v>
      </c>
      <c r="D11491" s="2" t="s">
        <v>19690</v>
      </c>
      <c r="E11491" s="3" t="s">
        <v>20623</v>
      </c>
      <c r="F11491" s="67" t="s">
        <v>21310</v>
      </c>
      <c r="G11491" s="67" t="s">
        <v>6182</v>
      </c>
      <c r="I11491" s="3" t="s">
        <v>6298</v>
      </c>
      <c r="J11491" s="3" t="str">
        <f>IF($B11491="SINAPI",IF(ISNUMBER(MATCH(Banco!$C11491,Analitico!$A:$A,0)),INDEX(Analitico!E:E,MATCH(Banco!$C11491,Analitico!$A:$A,0))&amp;"%",""),"")</f>
        <v/>
      </c>
      <c r="K11491" s="3" t="str">
        <f>IF($B11491="SINAPI",IF(ISNUMBER(MATCH(Banco!$C11491,Analitico!$A:$A,0)),INDEX(Analitico!F:F,MATCH(Banco!$C11491,Analitico!$A:$A,0))&amp;"%",""),"")</f>
        <v/>
      </c>
    </row>
    <row r="11492" spans="1:11" ht="22.5" x14ac:dyDescent="0.2">
      <c r="A11492" s="1" t="str">
        <f t="shared" si="181"/>
        <v>SINAPI 104967</v>
      </c>
      <c r="B11492" s="3" t="s">
        <v>21527</v>
      </c>
      <c r="C11492" s="3" t="s">
        <v>12734</v>
      </c>
      <c r="D11492" s="2" t="s">
        <v>19691</v>
      </c>
      <c r="E11492" s="3" t="s">
        <v>20623</v>
      </c>
      <c r="F11492" s="67" t="s">
        <v>40320</v>
      </c>
      <c r="G11492" s="67" t="s">
        <v>34750</v>
      </c>
      <c r="I11492" s="3" t="s">
        <v>6298</v>
      </c>
      <c r="J11492" s="3" t="str">
        <f>IF($B11492="SINAPI",IF(ISNUMBER(MATCH(Banco!$C11492,Analitico!$A:$A,0)),INDEX(Analitico!E:E,MATCH(Banco!$C11492,Analitico!$A:$A,0))&amp;"%",""),"")</f>
        <v/>
      </c>
      <c r="K11492" s="3" t="str">
        <f>IF($B11492="SINAPI",IF(ISNUMBER(MATCH(Banco!$C11492,Analitico!$A:$A,0)),INDEX(Analitico!F:F,MATCH(Banco!$C11492,Analitico!$A:$A,0))&amp;"%",""),"")</f>
        <v/>
      </c>
    </row>
    <row r="11493" spans="1:11" ht="22.5" x14ac:dyDescent="0.2">
      <c r="A11493" s="1" t="str">
        <f t="shared" si="181"/>
        <v>SINAPI 104968</v>
      </c>
      <c r="B11493" s="3" t="s">
        <v>21527</v>
      </c>
      <c r="C11493" s="3" t="s">
        <v>12735</v>
      </c>
      <c r="D11493" s="2" t="s">
        <v>19692</v>
      </c>
      <c r="E11493" s="3" t="s">
        <v>20623</v>
      </c>
      <c r="F11493" s="67" t="s">
        <v>36941</v>
      </c>
      <c r="G11493" s="67" t="s">
        <v>5818</v>
      </c>
      <c r="I11493" s="3" t="s">
        <v>6298</v>
      </c>
      <c r="J11493" s="3" t="str">
        <f>IF($B11493="SINAPI",IF(ISNUMBER(MATCH(Banco!$C11493,Analitico!$A:$A,0)),INDEX(Analitico!E:E,MATCH(Banco!$C11493,Analitico!$A:$A,0))&amp;"%",""),"")</f>
        <v/>
      </c>
      <c r="K11493" s="3" t="str">
        <f>IF($B11493="SINAPI",IF(ISNUMBER(MATCH(Banco!$C11493,Analitico!$A:$A,0)),INDEX(Analitico!F:F,MATCH(Banco!$C11493,Analitico!$A:$A,0))&amp;"%",""),"")</f>
        <v/>
      </c>
    </row>
    <row r="11494" spans="1:11" ht="22.5" x14ac:dyDescent="0.2">
      <c r="A11494" s="1" t="str">
        <f t="shared" si="181"/>
        <v>SINAPI 104969</v>
      </c>
      <c r="B11494" s="3" t="s">
        <v>21527</v>
      </c>
      <c r="C11494" s="3" t="s">
        <v>12736</v>
      </c>
      <c r="D11494" s="2" t="s">
        <v>19693</v>
      </c>
      <c r="E11494" s="3" t="s">
        <v>20623</v>
      </c>
      <c r="F11494" s="67" t="s">
        <v>39092</v>
      </c>
      <c r="G11494" s="67" t="s">
        <v>21749</v>
      </c>
      <c r="I11494" s="3" t="s">
        <v>6298</v>
      </c>
      <c r="J11494" s="3" t="str">
        <f>IF($B11494="SINAPI",IF(ISNUMBER(MATCH(Banco!$C11494,Analitico!$A:$A,0)),INDEX(Analitico!E:E,MATCH(Banco!$C11494,Analitico!$A:$A,0))&amp;"%",""),"")</f>
        <v/>
      </c>
      <c r="K11494" s="3" t="str">
        <f>IF($B11494="SINAPI",IF(ISNUMBER(MATCH(Banco!$C11494,Analitico!$A:$A,0)),INDEX(Analitico!F:F,MATCH(Banco!$C11494,Analitico!$A:$A,0))&amp;"%",""),"")</f>
        <v/>
      </c>
    </row>
    <row r="11495" spans="1:11" ht="22.5" x14ac:dyDescent="0.2">
      <c r="A11495" s="1" t="str">
        <f t="shared" si="181"/>
        <v>SINAPI 104970</v>
      </c>
      <c r="B11495" s="3" t="s">
        <v>21527</v>
      </c>
      <c r="C11495" s="3" t="s">
        <v>12737</v>
      </c>
      <c r="D11495" s="2" t="s">
        <v>19694</v>
      </c>
      <c r="E11495" s="3" t="s">
        <v>20623</v>
      </c>
      <c r="F11495" s="67" t="s">
        <v>32345</v>
      </c>
      <c r="G11495" s="67" t="s">
        <v>5768</v>
      </c>
      <c r="I11495" s="3" t="s">
        <v>6298</v>
      </c>
      <c r="J11495" s="3" t="str">
        <f>IF($B11495="SINAPI",IF(ISNUMBER(MATCH(Banco!$C11495,Analitico!$A:$A,0)),INDEX(Analitico!E:E,MATCH(Banco!$C11495,Analitico!$A:$A,0))&amp;"%",""),"")</f>
        <v/>
      </c>
      <c r="K11495" s="3" t="str">
        <f>IF($B11495="SINAPI",IF(ISNUMBER(MATCH(Banco!$C11495,Analitico!$A:$A,0)),INDEX(Analitico!F:F,MATCH(Banco!$C11495,Analitico!$A:$A,0))&amp;"%",""),"")</f>
        <v/>
      </c>
    </row>
    <row r="11496" spans="1:11" ht="22.5" x14ac:dyDescent="0.2">
      <c r="A11496" s="1" t="str">
        <f t="shared" si="181"/>
        <v>SINAPI 104971</v>
      </c>
      <c r="B11496" s="3" t="s">
        <v>21527</v>
      </c>
      <c r="C11496" s="3" t="s">
        <v>12738</v>
      </c>
      <c r="D11496" s="2" t="s">
        <v>19695</v>
      </c>
      <c r="E11496" s="3" t="s">
        <v>20623</v>
      </c>
      <c r="F11496" s="67" t="s">
        <v>21062</v>
      </c>
      <c r="G11496" s="67" t="s">
        <v>30998</v>
      </c>
      <c r="I11496" s="3" t="s">
        <v>6298</v>
      </c>
      <c r="J11496" s="3" t="str">
        <f>IF($B11496="SINAPI",IF(ISNUMBER(MATCH(Banco!$C11496,Analitico!$A:$A,0)),INDEX(Analitico!E:E,MATCH(Banco!$C11496,Analitico!$A:$A,0))&amp;"%",""),"")</f>
        <v/>
      </c>
      <c r="K11496" s="3" t="str">
        <f>IF($B11496="SINAPI",IF(ISNUMBER(MATCH(Banco!$C11496,Analitico!$A:$A,0)),INDEX(Analitico!F:F,MATCH(Banco!$C11496,Analitico!$A:$A,0))&amp;"%",""),"")</f>
        <v/>
      </c>
    </row>
    <row r="11497" spans="1:11" ht="22.5" x14ac:dyDescent="0.2">
      <c r="A11497" s="1" t="str">
        <f t="shared" si="181"/>
        <v>SINAPI 104972</v>
      </c>
      <c r="B11497" s="3" t="s">
        <v>21527</v>
      </c>
      <c r="C11497" s="3" t="s">
        <v>12739</v>
      </c>
      <c r="D11497" s="2" t="s">
        <v>19696</v>
      </c>
      <c r="E11497" s="3" t="s">
        <v>20623</v>
      </c>
      <c r="F11497" s="67" t="s">
        <v>20682</v>
      </c>
      <c r="G11497" s="67" t="s">
        <v>33167</v>
      </c>
      <c r="I11497" s="3" t="s">
        <v>6298</v>
      </c>
      <c r="J11497" s="3" t="str">
        <f>IF($B11497="SINAPI",IF(ISNUMBER(MATCH(Banco!$C11497,Analitico!$A:$A,0)),INDEX(Analitico!E:E,MATCH(Banco!$C11497,Analitico!$A:$A,0))&amp;"%",""),"")</f>
        <v/>
      </c>
      <c r="K11497" s="3" t="str">
        <f>IF($B11497="SINAPI",IF(ISNUMBER(MATCH(Banco!$C11497,Analitico!$A:$A,0)),INDEX(Analitico!F:F,MATCH(Banco!$C11497,Analitico!$A:$A,0))&amp;"%",""),"")</f>
        <v/>
      </c>
    </row>
    <row r="11498" spans="1:11" ht="22.5" x14ac:dyDescent="0.2">
      <c r="A11498" s="1" t="str">
        <f t="shared" si="181"/>
        <v>SINAPI 104973</v>
      </c>
      <c r="B11498" s="3" t="s">
        <v>21527</v>
      </c>
      <c r="C11498" s="3" t="s">
        <v>12740</v>
      </c>
      <c r="D11498" s="2" t="s">
        <v>19697</v>
      </c>
      <c r="E11498" s="3" t="s">
        <v>20623</v>
      </c>
      <c r="F11498" s="67" t="s">
        <v>21058</v>
      </c>
      <c r="G11498" s="67" t="s">
        <v>5521</v>
      </c>
      <c r="I11498" s="3" t="s">
        <v>6298</v>
      </c>
      <c r="J11498" s="3" t="str">
        <f>IF($B11498="SINAPI",IF(ISNUMBER(MATCH(Banco!$C11498,Analitico!$A:$A,0)),INDEX(Analitico!E:E,MATCH(Banco!$C11498,Analitico!$A:$A,0))&amp;"%",""),"")</f>
        <v/>
      </c>
      <c r="K11498" s="3" t="str">
        <f>IF($B11498="SINAPI",IF(ISNUMBER(MATCH(Banco!$C11498,Analitico!$A:$A,0)),INDEX(Analitico!F:F,MATCH(Banco!$C11498,Analitico!$A:$A,0))&amp;"%",""),"")</f>
        <v/>
      </c>
    </row>
    <row r="11499" spans="1:11" ht="22.5" x14ac:dyDescent="0.2">
      <c r="A11499" s="1" t="str">
        <f t="shared" si="181"/>
        <v>SINAPI 104974</v>
      </c>
      <c r="B11499" s="3" t="s">
        <v>21527</v>
      </c>
      <c r="C11499" s="3" t="s">
        <v>12741</v>
      </c>
      <c r="D11499" s="2" t="s">
        <v>19698</v>
      </c>
      <c r="E11499" s="3" t="s">
        <v>20623</v>
      </c>
      <c r="F11499" s="67" t="s">
        <v>21417</v>
      </c>
      <c r="G11499" s="67" t="s">
        <v>37556</v>
      </c>
      <c r="I11499" s="3" t="s">
        <v>6298</v>
      </c>
      <c r="J11499" s="3" t="str">
        <f>IF($B11499="SINAPI",IF(ISNUMBER(MATCH(Banco!$C11499,Analitico!$A:$A,0)),INDEX(Analitico!E:E,MATCH(Banco!$C11499,Analitico!$A:$A,0))&amp;"%",""),"")</f>
        <v/>
      </c>
      <c r="K11499" s="3" t="str">
        <f>IF($B11499="SINAPI",IF(ISNUMBER(MATCH(Banco!$C11499,Analitico!$A:$A,0)),INDEX(Analitico!F:F,MATCH(Banco!$C11499,Analitico!$A:$A,0))&amp;"%",""),"")</f>
        <v/>
      </c>
    </row>
    <row r="11500" spans="1:11" ht="22.5" x14ac:dyDescent="0.2">
      <c r="A11500" s="1" t="str">
        <f t="shared" si="181"/>
        <v>SINAPI 104975</v>
      </c>
      <c r="B11500" s="3" t="s">
        <v>21527</v>
      </c>
      <c r="C11500" s="3" t="s">
        <v>12742</v>
      </c>
      <c r="D11500" s="2" t="s">
        <v>19699</v>
      </c>
      <c r="E11500" s="3" t="s">
        <v>20623</v>
      </c>
      <c r="F11500" s="67" t="s">
        <v>5826</v>
      </c>
      <c r="G11500" s="67" t="s">
        <v>21786</v>
      </c>
      <c r="I11500" s="3" t="s">
        <v>6298</v>
      </c>
      <c r="J11500" s="3" t="str">
        <f>IF($B11500="SINAPI",IF(ISNUMBER(MATCH(Banco!$C11500,Analitico!$A:$A,0)),INDEX(Analitico!E:E,MATCH(Banco!$C11500,Analitico!$A:$A,0))&amp;"%",""),"")</f>
        <v/>
      </c>
      <c r="K11500" s="3" t="str">
        <f>IF($B11500="SINAPI",IF(ISNUMBER(MATCH(Banco!$C11500,Analitico!$A:$A,0)),INDEX(Analitico!F:F,MATCH(Banco!$C11500,Analitico!$A:$A,0))&amp;"%",""),"")</f>
        <v/>
      </c>
    </row>
    <row r="11501" spans="1:11" ht="22.5" x14ac:dyDescent="0.2">
      <c r="A11501" s="1" t="str">
        <f t="shared" si="181"/>
        <v>SINAPI 104976</v>
      </c>
      <c r="B11501" s="3" t="s">
        <v>21527</v>
      </c>
      <c r="C11501" s="3" t="s">
        <v>12743</v>
      </c>
      <c r="D11501" s="2" t="s">
        <v>19700</v>
      </c>
      <c r="E11501" s="3" t="s">
        <v>20623</v>
      </c>
      <c r="F11501" s="67" t="s">
        <v>6042</v>
      </c>
      <c r="G11501" s="67" t="s">
        <v>21002</v>
      </c>
      <c r="I11501" s="3" t="s">
        <v>6298</v>
      </c>
      <c r="J11501" s="3" t="str">
        <f>IF($B11501="SINAPI",IF(ISNUMBER(MATCH(Banco!$C11501,Analitico!$A:$A,0)),INDEX(Analitico!E:E,MATCH(Banco!$C11501,Analitico!$A:$A,0))&amp;"%",""),"")</f>
        <v/>
      </c>
      <c r="K11501" s="3" t="str">
        <f>IF($B11501="SINAPI",IF(ISNUMBER(MATCH(Banco!$C11501,Analitico!$A:$A,0)),INDEX(Analitico!F:F,MATCH(Banco!$C11501,Analitico!$A:$A,0))&amp;"%",""),"")</f>
        <v/>
      </c>
    </row>
    <row r="11502" spans="1:11" ht="22.5" x14ac:dyDescent="0.2">
      <c r="A11502" s="1" t="str">
        <f t="shared" si="181"/>
        <v>SINAPI 104977</v>
      </c>
      <c r="B11502" s="3" t="s">
        <v>21527</v>
      </c>
      <c r="C11502" s="3" t="s">
        <v>12744</v>
      </c>
      <c r="D11502" s="2" t="s">
        <v>19701</v>
      </c>
      <c r="E11502" s="3" t="s">
        <v>20623</v>
      </c>
      <c r="F11502" s="67" t="s">
        <v>20957</v>
      </c>
      <c r="G11502" s="67" t="s">
        <v>35922</v>
      </c>
      <c r="I11502" s="3" t="s">
        <v>6298</v>
      </c>
      <c r="J11502" s="3" t="str">
        <f>IF($B11502="SINAPI",IF(ISNUMBER(MATCH(Banco!$C11502,Analitico!$A:$A,0)),INDEX(Analitico!E:E,MATCH(Banco!$C11502,Analitico!$A:$A,0))&amp;"%",""),"")</f>
        <v/>
      </c>
      <c r="K11502" s="3" t="str">
        <f>IF($B11502="SINAPI",IF(ISNUMBER(MATCH(Banco!$C11502,Analitico!$A:$A,0)),INDEX(Analitico!F:F,MATCH(Banco!$C11502,Analitico!$A:$A,0))&amp;"%",""),"")</f>
        <v/>
      </c>
    </row>
    <row r="11503" spans="1:11" ht="22.5" x14ac:dyDescent="0.2">
      <c r="A11503" s="1" t="str">
        <f t="shared" si="181"/>
        <v>SINAPI 104978</v>
      </c>
      <c r="B11503" s="3" t="s">
        <v>21527</v>
      </c>
      <c r="C11503" s="3" t="s">
        <v>12745</v>
      </c>
      <c r="D11503" s="2" t="s">
        <v>19702</v>
      </c>
      <c r="E11503" s="3" t="s">
        <v>20623</v>
      </c>
      <c r="F11503" s="67" t="s">
        <v>20835</v>
      </c>
      <c r="G11503" s="67" t="s">
        <v>36836</v>
      </c>
      <c r="I11503" s="3" t="s">
        <v>6298</v>
      </c>
      <c r="J11503" s="3" t="str">
        <f>IF($B11503="SINAPI",IF(ISNUMBER(MATCH(Banco!$C11503,Analitico!$A:$A,0)),INDEX(Analitico!E:E,MATCH(Banco!$C11503,Analitico!$A:$A,0))&amp;"%",""),"")</f>
        <v/>
      </c>
      <c r="K11503" s="3" t="str">
        <f>IF($B11503="SINAPI",IF(ISNUMBER(MATCH(Banco!$C11503,Analitico!$A:$A,0)),INDEX(Analitico!F:F,MATCH(Banco!$C11503,Analitico!$A:$A,0))&amp;"%",""),"")</f>
        <v/>
      </c>
    </row>
    <row r="11504" spans="1:11" ht="22.5" x14ac:dyDescent="0.2">
      <c r="A11504" s="1" t="str">
        <f t="shared" si="181"/>
        <v>SINAPI 105185</v>
      </c>
      <c r="B11504" s="3" t="s">
        <v>21527</v>
      </c>
      <c r="C11504" s="3" t="s">
        <v>29114</v>
      </c>
      <c r="D11504" s="2" t="s">
        <v>29422</v>
      </c>
      <c r="E11504" s="3" t="s">
        <v>20623</v>
      </c>
      <c r="F11504" s="67" t="s">
        <v>31987</v>
      </c>
      <c r="G11504" s="67" t="s">
        <v>37557</v>
      </c>
      <c r="I11504" s="3" t="s">
        <v>6300</v>
      </c>
      <c r="J11504" s="3" t="str">
        <f>IF($B11504="SINAPI",IF(ISNUMBER(MATCH(Banco!$C11504,Analitico!$A:$A,0)),INDEX(Analitico!E:E,MATCH(Banco!$C11504,Analitico!$A:$A,0))&amp;"%",""),"")</f>
        <v/>
      </c>
      <c r="K11504" s="3" t="str">
        <f>IF($B11504="SINAPI",IF(ISNUMBER(MATCH(Banco!$C11504,Analitico!$A:$A,0)),INDEX(Analitico!F:F,MATCH(Banco!$C11504,Analitico!$A:$A,0))&amp;"%",""),"")</f>
        <v/>
      </c>
    </row>
    <row r="11505" spans="1:11" ht="22.5" x14ac:dyDescent="0.2">
      <c r="A11505" s="1" t="str">
        <f t="shared" si="181"/>
        <v>SINAPI 105186</v>
      </c>
      <c r="B11505" s="3" t="s">
        <v>21527</v>
      </c>
      <c r="C11505" s="3" t="s">
        <v>29115</v>
      </c>
      <c r="D11505" s="2" t="s">
        <v>29423</v>
      </c>
      <c r="E11505" s="3" t="s">
        <v>20623</v>
      </c>
      <c r="F11505" s="67" t="s">
        <v>40321</v>
      </c>
      <c r="G11505" s="67" t="s">
        <v>37558</v>
      </c>
      <c r="I11505" s="3" t="s">
        <v>6300</v>
      </c>
      <c r="J11505" s="3" t="str">
        <f>IF($B11505="SINAPI",IF(ISNUMBER(MATCH(Banco!$C11505,Analitico!$A:$A,0)),INDEX(Analitico!E:E,MATCH(Banco!$C11505,Analitico!$A:$A,0))&amp;"%",""),"")</f>
        <v/>
      </c>
      <c r="K11505" s="3" t="str">
        <f>IF($B11505="SINAPI",IF(ISNUMBER(MATCH(Banco!$C11505,Analitico!$A:$A,0)),INDEX(Analitico!F:F,MATCH(Banco!$C11505,Analitico!$A:$A,0))&amp;"%",""),"")</f>
        <v/>
      </c>
    </row>
    <row r="11506" spans="1:11" ht="22.5" x14ac:dyDescent="0.2">
      <c r="A11506" s="1" t="str">
        <f t="shared" si="181"/>
        <v>SINAPI 105187</v>
      </c>
      <c r="B11506" s="3" t="s">
        <v>21527</v>
      </c>
      <c r="C11506" s="3" t="s">
        <v>29116</v>
      </c>
      <c r="D11506" s="2" t="s">
        <v>29424</v>
      </c>
      <c r="E11506" s="3" t="s">
        <v>20623</v>
      </c>
      <c r="F11506" s="67" t="s">
        <v>31711</v>
      </c>
      <c r="G11506" s="67" t="s">
        <v>32161</v>
      </c>
      <c r="I11506" s="3" t="s">
        <v>6300</v>
      </c>
      <c r="J11506" s="3" t="str">
        <f>IF($B11506="SINAPI",IF(ISNUMBER(MATCH(Banco!$C11506,Analitico!$A:$A,0)),INDEX(Analitico!E:E,MATCH(Banco!$C11506,Analitico!$A:$A,0))&amp;"%",""),"")</f>
        <v/>
      </c>
      <c r="K11506" s="3" t="str">
        <f>IF($B11506="SINAPI",IF(ISNUMBER(MATCH(Banco!$C11506,Analitico!$A:$A,0)),INDEX(Analitico!F:F,MATCH(Banco!$C11506,Analitico!$A:$A,0))&amp;"%",""),"")</f>
        <v/>
      </c>
    </row>
    <row r="11507" spans="1:11" ht="22.5" x14ac:dyDescent="0.2">
      <c r="A11507" s="1" t="str">
        <f t="shared" si="181"/>
        <v>SINAPI 105188</v>
      </c>
      <c r="B11507" s="3" t="s">
        <v>21527</v>
      </c>
      <c r="C11507" s="3" t="s">
        <v>29117</v>
      </c>
      <c r="D11507" s="2" t="s">
        <v>29425</v>
      </c>
      <c r="E11507" s="3" t="s">
        <v>20623</v>
      </c>
      <c r="F11507" s="67" t="s">
        <v>40322</v>
      </c>
      <c r="G11507" s="67" t="s">
        <v>37559</v>
      </c>
      <c r="I11507" s="3" t="s">
        <v>6300</v>
      </c>
      <c r="J11507" s="3" t="str">
        <f>IF($B11507="SINAPI",IF(ISNUMBER(MATCH(Banco!$C11507,Analitico!$A:$A,0)),INDEX(Analitico!E:E,MATCH(Banco!$C11507,Analitico!$A:$A,0))&amp;"%",""),"")</f>
        <v/>
      </c>
      <c r="K11507" s="3" t="str">
        <f>IF($B11507="SINAPI",IF(ISNUMBER(MATCH(Banco!$C11507,Analitico!$A:$A,0)),INDEX(Analitico!F:F,MATCH(Banco!$C11507,Analitico!$A:$A,0))&amp;"%",""),"")</f>
        <v/>
      </c>
    </row>
    <row r="11508" spans="1:11" ht="22.5" x14ac:dyDescent="0.2">
      <c r="A11508" s="1" t="str">
        <f t="shared" si="181"/>
        <v>SINAPI 87244</v>
      </c>
      <c r="B11508" s="3" t="s">
        <v>21527</v>
      </c>
      <c r="C11508" s="3" t="s">
        <v>12746</v>
      </c>
      <c r="D11508" s="2" t="s">
        <v>19703</v>
      </c>
      <c r="E11508" s="3" t="s">
        <v>20623</v>
      </c>
      <c r="F11508" s="67" t="s">
        <v>30169</v>
      </c>
      <c r="G11508" s="67" t="s">
        <v>29797</v>
      </c>
      <c r="I11508" s="3" t="s">
        <v>6298</v>
      </c>
      <c r="J11508" s="3" t="str">
        <f>IF($B11508="SINAPI",IF(ISNUMBER(MATCH(Banco!$C11508,Analitico!$A:$A,0)),INDEX(Analitico!E:E,MATCH(Banco!$C11508,Analitico!$A:$A,0))&amp;"%",""),"")</f>
        <v/>
      </c>
      <c r="K11508" s="3" t="str">
        <f>IF($B11508="SINAPI",IF(ISNUMBER(MATCH(Banco!$C11508,Analitico!$A:$A,0)),INDEX(Analitico!F:F,MATCH(Banco!$C11508,Analitico!$A:$A,0))&amp;"%",""),"")</f>
        <v/>
      </c>
    </row>
    <row r="11509" spans="1:11" ht="22.5" x14ac:dyDescent="0.2">
      <c r="A11509" s="1" t="str">
        <f t="shared" si="181"/>
        <v>SINAPI 87245</v>
      </c>
      <c r="B11509" s="3" t="s">
        <v>21527</v>
      </c>
      <c r="C11509" s="3" t="s">
        <v>12747</v>
      </c>
      <c r="D11509" s="2" t="s">
        <v>19704</v>
      </c>
      <c r="E11509" s="3" t="s">
        <v>20623</v>
      </c>
      <c r="F11509" s="67" t="s">
        <v>30170</v>
      </c>
      <c r="G11509" s="67" t="s">
        <v>29798</v>
      </c>
      <c r="I11509" s="3" t="s">
        <v>6298</v>
      </c>
      <c r="J11509" s="3" t="str">
        <f>IF($B11509="SINAPI",IF(ISNUMBER(MATCH(Banco!$C11509,Analitico!$A:$A,0)),INDEX(Analitico!E:E,MATCH(Banco!$C11509,Analitico!$A:$A,0))&amp;"%",""),"")</f>
        <v/>
      </c>
      <c r="K11509" s="3" t="str">
        <f>IF($B11509="SINAPI",IF(ISNUMBER(MATCH(Banco!$C11509,Analitico!$A:$A,0)),INDEX(Analitico!F:F,MATCH(Banco!$C11509,Analitico!$A:$A,0))&amp;"%",""),"")</f>
        <v/>
      </c>
    </row>
    <row r="11510" spans="1:11" ht="22.5" x14ac:dyDescent="0.2">
      <c r="A11510" s="1" t="str">
        <f t="shared" si="181"/>
        <v>SINAPI 87265</v>
      </c>
      <c r="B11510" s="3" t="s">
        <v>21527</v>
      </c>
      <c r="C11510" s="3" t="s">
        <v>12748</v>
      </c>
      <c r="D11510" s="2" t="s">
        <v>34708</v>
      </c>
      <c r="E11510" s="3" t="s">
        <v>20623</v>
      </c>
      <c r="F11510" s="67" t="s">
        <v>21405</v>
      </c>
      <c r="G11510" s="67" t="s">
        <v>21777</v>
      </c>
      <c r="I11510" s="3" t="s">
        <v>6298</v>
      </c>
      <c r="J11510" s="3" t="str">
        <f>IF($B11510="SINAPI",IF(ISNUMBER(MATCH(Banco!$C11510,Analitico!$A:$A,0)),INDEX(Analitico!E:E,MATCH(Banco!$C11510,Analitico!$A:$A,0))&amp;"%",""),"")</f>
        <v/>
      </c>
      <c r="K11510" s="3" t="str">
        <f>IF($B11510="SINAPI",IF(ISNUMBER(MATCH(Banco!$C11510,Analitico!$A:$A,0)),INDEX(Analitico!F:F,MATCH(Banco!$C11510,Analitico!$A:$A,0))&amp;"%",""),"")</f>
        <v/>
      </c>
    </row>
    <row r="11511" spans="1:11" ht="22.5" x14ac:dyDescent="0.2">
      <c r="A11511" s="1" t="str">
        <f t="shared" si="181"/>
        <v>SINAPI 87267</v>
      </c>
      <c r="B11511" s="3" t="s">
        <v>21527</v>
      </c>
      <c r="C11511" s="3" t="s">
        <v>12749</v>
      </c>
      <c r="D11511" s="2" t="s">
        <v>34709</v>
      </c>
      <c r="E11511" s="3" t="s">
        <v>20623</v>
      </c>
      <c r="F11511" s="67" t="s">
        <v>5450</v>
      </c>
      <c r="G11511" s="67" t="s">
        <v>21592</v>
      </c>
      <c r="I11511" s="3" t="s">
        <v>6298</v>
      </c>
      <c r="J11511" s="3" t="str">
        <f>IF($B11511="SINAPI",IF(ISNUMBER(MATCH(Banco!$C11511,Analitico!$A:$A,0)),INDEX(Analitico!E:E,MATCH(Banco!$C11511,Analitico!$A:$A,0))&amp;"%",""),"")</f>
        <v/>
      </c>
      <c r="K11511" s="3" t="str">
        <f>IF($B11511="SINAPI",IF(ISNUMBER(MATCH(Banco!$C11511,Analitico!$A:$A,0)),INDEX(Analitico!F:F,MATCH(Banco!$C11511,Analitico!$A:$A,0))&amp;"%",""),"")</f>
        <v/>
      </c>
    </row>
    <row r="11512" spans="1:11" ht="22.5" x14ac:dyDescent="0.2">
      <c r="A11512" s="1" t="str">
        <f t="shared" si="181"/>
        <v>SINAPI 87269</v>
      </c>
      <c r="B11512" s="3" t="s">
        <v>21527</v>
      </c>
      <c r="C11512" s="3" t="s">
        <v>12750</v>
      </c>
      <c r="D11512" s="2" t="s">
        <v>34710</v>
      </c>
      <c r="E11512" s="3" t="s">
        <v>20623</v>
      </c>
      <c r="F11512" s="67" t="s">
        <v>30057</v>
      </c>
      <c r="G11512" s="67" t="s">
        <v>29799</v>
      </c>
      <c r="I11512" s="3" t="s">
        <v>6298</v>
      </c>
      <c r="J11512" s="3" t="str">
        <f>IF($B11512="SINAPI",IF(ISNUMBER(MATCH(Banco!$C11512,Analitico!$A:$A,0)),INDEX(Analitico!E:E,MATCH(Banco!$C11512,Analitico!$A:$A,0))&amp;"%",""),"")</f>
        <v/>
      </c>
      <c r="K11512" s="3" t="str">
        <f>IF($B11512="SINAPI",IF(ISNUMBER(MATCH(Banco!$C11512,Analitico!$A:$A,0)),INDEX(Analitico!F:F,MATCH(Banco!$C11512,Analitico!$A:$A,0))&amp;"%",""),"")</f>
        <v/>
      </c>
    </row>
    <row r="11513" spans="1:11" ht="22.5" x14ac:dyDescent="0.2">
      <c r="A11513" s="1" t="str">
        <f t="shared" si="181"/>
        <v>SINAPI 87271</v>
      </c>
      <c r="B11513" s="3" t="s">
        <v>21527</v>
      </c>
      <c r="C11513" s="3" t="s">
        <v>12751</v>
      </c>
      <c r="D11513" s="2" t="s">
        <v>34711</v>
      </c>
      <c r="E11513" s="3" t="s">
        <v>20623</v>
      </c>
      <c r="F11513" s="67" t="s">
        <v>21050</v>
      </c>
      <c r="G11513" s="67" t="s">
        <v>29800</v>
      </c>
      <c r="I11513" s="3" t="s">
        <v>6298</v>
      </c>
      <c r="J11513" s="3" t="str">
        <f>IF($B11513="SINAPI",IF(ISNUMBER(MATCH(Banco!$C11513,Analitico!$A:$A,0)),INDEX(Analitico!E:E,MATCH(Banco!$C11513,Analitico!$A:$A,0))&amp;"%",""),"")</f>
        <v/>
      </c>
      <c r="K11513" s="3" t="str">
        <f>IF($B11513="SINAPI",IF(ISNUMBER(MATCH(Banco!$C11513,Analitico!$A:$A,0)),INDEX(Analitico!F:F,MATCH(Banco!$C11513,Analitico!$A:$A,0))&amp;"%",""),"")</f>
        <v/>
      </c>
    </row>
    <row r="11514" spans="1:11" ht="22.5" x14ac:dyDescent="0.2">
      <c r="A11514" s="1" t="str">
        <f t="shared" si="181"/>
        <v>SINAPI 87273</v>
      </c>
      <c r="B11514" s="3" t="s">
        <v>21527</v>
      </c>
      <c r="C11514" s="3" t="s">
        <v>12752</v>
      </c>
      <c r="D11514" s="2" t="s">
        <v>34712</v>
      </c>
      <c r="E11514" s="3" t="s">
        <v>20623</v>
      </c>
      <c r="F11514" s="67" t="s">
        <v>20891</v>
      </c>
      <c r="G11514" s="67" t="s">
        <v>29606</v>
      </c>
      <c r="I11514" s="3" t="s">
        <v>6298</v>
      </c>
      <c r="J11514" s="3" t="str">
        <f>IF($B11514="SINAPI",IF(ISNUMBER(MATCH(Banco!$C11514,Analitico!$A:$A,0)),INDEX(Analitico!E:E,MATCH(Banco!$C11514,Analitico!$A:$A,0))&amp;"%",""),"")</f>
        <v/>
      </c>
      <c r="K11514" s="3" t="str">
        <f>IF($B11514="SINAPI",IF(ISNUMBER(MATCH(Banco!$C11514,Analitico!$A:$A,0)),INDEX(Analitico!F:F,MATCH(Banco!$C11514,Analitico!$A:$A,0))&amp;"%",""),"")</f>
        <v/>
      </c>
    </row>
    <row r="11515" spans="1:11" ht="22.5" x14ac:dyDescent="0.2">
      <c r="A11515" s="1" t="str">
        <f t="shared" si="181"/>
        <v>SINAPI 87275</v>
      </c>
      <c r="B11515" s="3" t="s">
        <v>21527</v>
      </c>
      <c r="C11515" s="3" t="s">
        <v>12753</v>
      </c>
      <c r="D11515" s="2" t="s">
        <v>34713</v>
      </c>
      <c r="E11515" s="3" t="s">
        <v>20623</v>
      </c>
      <c r="F11515" s="67" t="s">
        <v>29458</v>
      </c>
      <c r="G11515" s="67" t="s">
        <v>5780</v>
      </c>
      <c r="I11515" s="3" t="s">
        <v>6298</v>
      </c>
      <c r="J11515" s="3" t="str">
        <f>IF($B11515="SINAPI",IF(ISNUMBER(MATCH(Banco!$C11515,Analitico!$A:$A,0)),INDEX(Analitico!E:E,MATCH(Banco!$C11515,Analitico!$A:$A,0))&amp;"%",""),"")</f>
        <v/>
      </c>
      <c r="K11515" s="3" t="str">
        <f>IF($B11515="SINAPI",IF(ISNUMBER(MATCH(Banco!$C11515,Analitico!$A:$A,0)),INDEX(Analitico!F:F,MATCH(Banco!$C11515,Analitico!$A:$A,0))&amp;"%",""),"")</f>
        <v/>
      </c>
    </row>
    <row r="11516" spans="1:11" ht="22.5" x14ac:dyDescent="0.2">
      <c r="A11516" s="1" t="str">
        <f t="shared" si="181"/>
        <v>SINAPI 88788</v>
      </c>
      <c r="B11516" s="3" t="s">
        <v>21527</v>
      </c>
      <c r="C11516" s="3" t="s">
        <v>12754</v>
      </c>
      <c r="D11516" s="2" t="s">
        <v>19705</v>
      </c>
      <c r="E11516" s="3" t="s">
        <v>20623</v>
      </c>
      <c r="F11516" s="67" t="s">
        <v>30171</v>
      </c>
      <c r="G11516" s="67" t="s">
        <v>29801</v>
      </c>
      <c r="I11516" s="3" t="s">
        <v>6298</v>
      </c>
      <c r="J11516" s="3" t="str">
        <f>IF($B11516="SINAPI",IF(ISNUMBER(MATCH(Banco!$C11516,Analitico!$A:$A,0)),INDEX(Analitico!E:E,MATCH(Banco!$C11516,Analitico!$A:$A,0))&amp;"%",""),"")</f>
        <v/>
      </c>
      <c r="K11516" s="3" t="str">
        <f>IF($B11516="SINAPI",IF(ISNUMBER(MATCH(Banco!$C11516,Analitico!$A:$A,0)),INDEX(Analitico!F:F,MATCH(Banco!$C11516,Analitico!$A:$A,0))&amp;"%",""),"")</f>
        <v/>
      </c>
    </row>
    <row r="11517" spans="1:11" ht="22.5" x14ac:dyDescent="0.2">
      <c r="A11517" s="1" t="str">
        <f t="shared" si="181"/>
        <v>SINAPI 88789</v>
      </c>
      <c r="B11517" s="3" t="s">
        <v>21527</v>
      </c>
      <c r="C11517" s="3" t="s">
        <v>12755</v>
      </c>
      <c r="D11517" s="2" t="s">
        <v>19706</v>
      </c>
      <c r="E11517" s="3" t="s">
        <v>20623</v>
      </c>
      <c r="F11517" s="67" t="s">
        <v>30172</v>
      </c>
      <c r="G11517" s="67" t="s">
        <v>29802</v>
      </c>
      <c r="I11517" s="3" t="s">
        <v>6298</v>
      </c>
      <c r="J11517" s="3" t="str">
        <f>IF($B11517="SINAPI",IF(ISNUMBER(MATCH(Banco!$C11517,Analitico!$A:$A,0)),INDEX(Analitico!E:E,MATCH(Banco!$C11517,Analitico!$A:$A,0))&amp;"%",""),"")</f>
        <v/>
      </c>
      <c r="K11517" s="3" t="str">
        <f>IF($B11517="SINAPI",IF(ISNUMBER(MATCH(Banco!$C11517,Analitico!$A:$A,0)),INDEX(Analitico!F:F,MATCH(Banco!$C11517,Analitico!$A:$A,0))&amp;"%",""),"")</f>
        <v/>
      </c>
    </row>
    <row r="11518" spans="1:11" ht="22.5" x14ac:dyDescent="0.2">
      <c r="A11518" s="1" t="str">
        <f t="shared" si="181"/>
        <v>SINAPI 104611</v>
      </c>
      <c r="B11518" s="3" t="s">
        <v>21527</v>
      </c>
      <c r="C11518" s="3" t="s">
        <v>12756</v>
      </c>
      <c r="D11518" s="2" t="s">
        <v>34714</v>
      </c>
      <c r="E11518" s="3" t="s">
        <v>20623</v>
      </c>
      <c r="F11518" s="67" t="s">
        <v>30173</v>
      </c>
      <c r="G11518" s="67" t="s">
        <v>29804</v>
      </c>
      <c r="I11518" s="3" t="s">
        <v>6298</v>
      </c>
      <c r="J11518" s="3" t="str">
        <f>IF($B11518="SINAPI",IF(ISNUMBER(MATCH(Banco!$C11518,Analitico!$A:$A,0)),INDEX(Analitico!E:E,MATCH(Banco!$C11518,Analitico!$A:$A,0))&amp;"%",""),"")</f>
        <v/>
      </c>
      <c r="K11518" s="3" t="str">
        <f>IF($B11518="SINAPI",IF(ISNUMBER(MATCH(Banco!$C11518,Analitico!$A:$A,0)),INDEX(Analitico!F:F,MATCH(Banco!$C11518,Analitico!$A:$A,0))&amp;"%",""),"")</f>
        <v/>
      </c>
    </row>
    <row r="11519" spans="1:11" ht="22.5" x14ac:dyDescent="0.2">
      <c r="A11519" s="1" t="str">
        <f t="shared" si="181"/>
        <v>SINAPI 104612</v>
      </c>
      <c r="B11519" s="3" t="s">
        <v>21527</v>
      </c>
      <c r="C11519" s="3" t="s">
        <v>12757</v>
      </c>
      <c r="D11519" s="2" t="s">
        <v>34715</v>
      </c>
      <c r="E11519" s="3" t="s">
        <v>20623</v>
      </c>
      <c r="F11519" s="67" t="s">
        <v>29631</v>
      </c>
      <c r="G11519" s="67" t="s">
        <v>29805</v>
      </c>
      <c r="I11519" s="3" t="s">
        <v>6298</v>
      </c>
      <c r="J11519" s="3" t="str">
        <f>IF($B11519="SINAPI",IF(ISNUMBER(MATCH(Banco!$C11519,Analitico!$A:$A,0)),INDEX(Analitico!E:E,MATCH(Banco!$C11519,Analitico!$A:$A,0))&amp;"%",""),"")</f>
        <v/>
      </c>
      <c r="K11519" s="3" t="str">
        <f>IF($B11519="SINAPI",IF(ISNUMBER(MATCH(Banco!$C11519,Analitico!$A:$A,0)),INDEX(Analitico!F:F,MATCH(Banco!$C11519,Analitico!$A:$A,0))&amp;"%",""),"")</f>
        <v/>
      </c>
    </row>
    <row r="11520" spans="1:11" ht="22.5" x14ac:dyDescent="0.2">
      <c r="A11520" s="1" t="str">
        <f t="shared" si="181"/>
        <v>SINAPI 104613</v>
      </c>
      <c r="B11520" s="3" t="s">
        <v>21527</v>
      </c>
      <c r="C11520" s="3" t="s">
        <v>12758</v>
      </c>
      <c r="D11520" s="2" t="s">
        <v>34716</v>
      </c>
      <c r="E11520" s="3" t="s">
        <v>20623</v>
      </c>
      <c r="F11520" s="67" t="s">
        <v>21564</v>
      </c>
      <c r="G11520" s="67" t="s">
        <v>20853</v>
      </c>
      <c r="I11520" s="3" t="s">
        <v>6298</v>
      </c>
      <c r="J11520" s="3" t="str">
        <f>IF($B11520="SINAPI",IF(ISNUMBER(MATCH(Banco!$C11520,Analitico!$A:$A,0)),INDEX(Analitico!E:E,MATCH(Banco!$C11520,Analitico!$A:$A,0))&amp;"%",""),"")</f>
        <v/>
      </c>
      <c r="K11520" s="3" t="str">
        <f>IF($B11520="SINAPI",IF(ISNUMBER(MATCH(Banco!$C11520,Analitico!$A:$A,0)),INDEX(Analitico!F:F,MATCH(Banco!$C11520,Analitico!$A:$A,0))&amp;"%",""),"")</f>
        <v/>
      </c>
    </row>
    <row r="11521" spans="1:11" ht="22.5" x14ac:dyDescent="0.2">
      <c r="A11521" s="1" t="str">
        <f t="shared" si="181"/>
        <v>SINAPI 104614</v>
      </c>
      <c r="B11521" s="3" t="s">
        <v>21527</v>
      </c>
      <c r="C11521" s="3" t="s">
        <v>12759</v>
      </c>
      <c r="D11521" s="2" t="s">
        <v>34717</v>
      </c>
      <c r="E11521" s="3" t="s">
        <v>20623</v>
      </c>
      <c r="F11521" s="67" t="s">
        <v>21543</v>
      </c>
      <c r="G11521" s="67" t="s">
        <v>29806</v>
      </c>
      <c r="I11521" s="3" t="s">
        <v>6298</v>
      </c>
      <c r="J11521" s="3" t="str">
        <f>IF($B11521="SINAPI",IF(ISNUMBER(MATCH(Banco!$C11521,Analitico!$A:$A,0)),INDEX(Analitico!E:E,MATCH(Banco!$C11521,Analitico!$A:$A,0))&amp;"%",""),"")</f>
        <v/>
      </c>
      <c r="K11521" s="3" t="str">
        <f>IF($B11521="SINAPI",IF(ISNUMBER(MATCH(Banco!$C11521,Analitico!$A:$A,0)),INDEX(Analitico!F:F,MATCH(Banco!$C11521,Analitico!$A:$A,0))&amp;"%",""),"")</f>
        <v/>
      </c>
    </row>
    <row r="11522" spans="1:11" ht="22.5" x14ac:dyDescent="0.2">
      <c r="A11522" s="1" t="str">
        <f t="shared" si="181"/>
        <v>SINAPI 104615</v>
      </c>
      <c r="B11522" s="3" t="s">
        <v>21527</v>
      </c>
      <c r="C11522" s="3" t="s">
        <v>12760</v>
      </c>
      <c r="D11522" s="2" t="s">
        <v>19707</v>
      </c>
      <c r="E11522" s="3" t="s">
        <v>20623</v>
      </c>
      <c r="F11522" s="67" t="s">
        <v>30174</v>
      </c>
      <c r="G11522" s="67" t="s">
        <v>29807</v>
      </c>
      <c r="I11522" s="3" t="s">
        <v>6298</v>
      </c>
      <c r="J11522" s="3" t="str">
        <f>IF($B11522="SINAPI",IF(ISNUMBER(MATCH(Banco!$C11522,Analitico!$A:$A,0)),INDEX(Analitico!E:E,MATCH(Banco!$C11522,Analitico!$A:$A,0))&amp;"%",""),"")</f>
        <v/>
      </c>
      <c r="K11522" s="3" t="str">
        <f>IF($B11522="SINAPI",IF(ISNUMBER(MATCH(Banco!$C11522,Analitico!$A:$A,0)),INDEX(Analitico!F:F,MATCH(Banco!$C11522,Analitico!$A:$A,0))&amp;"%",""),"")</f>
        <v/>
      </c>
    </row>
    <row r="11523" spans="1:11" ht="22.5" x14ac:dyDescent="0.2">
      <c r="A11523" s="1" t="str">
        <f t="shared" si="181"/>
        <v>SINAPI 104616</v>
      </c>
      <c r="B11523" s="3" t="s">
        <v>21527</v>
      </c>
      <c r="C11523" s="3" t="s">
        <v>12761</v>
      </c>
      <c r="D11523" s="2" t="s">
        <v>19708</v>
      </c>
      <c r="E11523" s="3" t="s">
        <v>20623</v>
      </c>
      <c r="F11523" s="67" t="s">
        <v>30175</v>
      </c>
      <c r="G11523" s="67" t="s">
        <v>29808</v>
      </c>
      <c r="I11523" s="3" t="s">
        <v>6298</v>
      </c>
      <c r="J11523" s="3" t="str">
        <f>IF($B11523="SINAPI",IF(ISNUMBER(MATCH(Banco!$C11523,Analitico!$A:$A,0)),INDEX(Analitico!E:E,MATCH(Banco!$C11523,Analitico!$A:$A,0))&amp;"%",""),"")</f>
        <v/>
      </c>
      <c r="K11523" s="3" t="str">
        <f>IF($B11523="SINAPI",IF(ISNUMBER(MATCH(Banco!$C11523,Analitico!$A:$A,0)),INDEX(Analitico!F:F,MATCH(Banco!$C11523,Analitico!$A:$A,0))&amp;"%",""),"")</f>
        <v/>
      </c>
    </row>
    <row r="11524" spans="1:11" ht="22.5" x14ac:dyDescent="0.2">
      <c r="A11524" s="1" t="str">
        <f t="shared" si="181"/>
        <v>SINAPI 104617</v>
      </c>
      <c r="B11524" s="3" t="s">
        <v>21527</v>
      </c>
      <c r="C11524" s="3" t="s">
        <v>12762</v>
      </c>
      <c r="D11524" s="2" t="s">
        <v>19709</v>
      </c>
      <c r="E11524" s="3" t="s">
        <v>20623</v>
      </c>
      <c r="F11524" s="67" t="s">
        <v>30176</v>
      </c>
      <c r="G11524" s="67" t="s">
        <v>29809</v>
      </c>
      <c r="I11524" s="3" t="s">
        <v>6298</v>
      </c>
      <c r="J11524" s="3" t="str">
        <f>IF($B11524="SINAPI",IF(ISNUMBER(MATCH(Banco!$C11524,Analitico!$A:$A,0)),INDEX(Analitico!E:E,MATCH(Banco!$C11524,Analitico!$A:$A,0))&amp;"%",""),"")</f>
        <v/>
      </c>
      <c r="K11524" s="3" t="str">
        <f>IF($B11524="SINAPI",IF(ISNUMBER(MATCH(Banco!$C11524,Analitico!$A:$A,0)),INDEX(Analitico!F:F,MATCH(Banco!$C11524,Analitico!$A:$A,0))&amp;"%",""),"")</f>
        <v/>
      </c>
    </row>
    <row r="11525" spans="1:11" ht="22.5" x14ac:dyDescent="0.2">
      <c r="A11525" s="1" t="str">
        <f t="shared" si="181"/>
        <v>SINAPI 104618</v>
      </c>
      <c r="B11525" s="3" t="s">
        <v>21527</v>
      </c>
      <c r="C11525" s="3" t="s">
        <v>12763</v>
      </c>
      <c r="D11525" s="2" t="s">
        <v>19710</v>
      </c>
      <c r="E11525" s="3" t="s">
        <v>20623</v>
      </c>
      <c r="F11525" s="67" t="s">
        <v>30177</v>
      </c>
      <c r="G11525" s="67" t="s">
        <v>29720</v>
      </c>
      <c r="I11525" s="3" t="s">
        <v>6298</v>
      </c>
      <c r="J11525" s="3" t="str">
        <f>IF($B11525="SINAPI",IF(ISNUMBER(MATCH(Banco!$C11525,Analitico!$A:$A,0)),INDEX(Analitico!E:E,MATCH(Banco!$C11525,Analitico!$A:$A,0))&amp;"%",""),"")</f>
        <v/>
      </c>
      <c r="K11525" s="3" t="str">
        <f>IF($B11525="SINAPI",IF(ISNUMBER(MATCH(Banco!$C11525,Analitico!$A:$A,0)),INDEX(Analitico!F:F,MATCH(Banco!$C11525,Analitico!$A:$A,0))&amp;"%",""),"")</f>
        <v/>
      </c>
    </row>
    <row r="11526" spans="1:11" x14ac:dyDescent="0.2">
      <c r="A11526" s="1" t="str">
        <f t="shared" si="181"/>
        <v>SINAPI 104619</v>
      </c>
      <c r="B11526" s="3" t="s">
        <v>21527</v>
      </c>
      <c r="C11526" s="3" t="s">
        <v>12764</v>
      </c>
      <c r="D11526" s="2" t="s">
        <v>34718</v>
      </c>
      <c r="E11526" s="3" t="s">
        <v>20621</v>
      </c>
      <c r="F11526" s="67" t="s">
        <v>20991</v>
      </c>
      <c r="G11526" s="67" t="s">
        <v>20977</v>
      </c>
      <c r="I11526" s="3" t="s">
        <v>6298</v>
      </c>
      <c r="J11526" s="3" t="str">
        <f>IF($B11526="SINAPI",IF(ISNUMBER(MATCH(Banco!$C11526,Analitico!$A:$A,0)),INDEX(Analitico!E:E,MATCH(Banco!$C11526,Analitico!$A:$A,0))&amp;"%",""),"")</f>
        <v/>
      </c>
      <c r="K11526" s="3" t="str">
        <f>IF($B11526="SINAPI",IF(ISNUMBER(MATCH(Banco!$C11526,Analitico!$A:$A,0)),INDEX(Analitico!F:F,MATCH(Banco!$C11526,Analitico!$A:$A,0))&amp;"%",""),"")</f>
        <v/>
      </c>
    </row>
    <row r="11527" spans="1:11" ht="22.5" x14ac:dyDescent="0.2">
      <c r="A11527" s="1" t="str">
        <f t="shared" si="181"/>
        <v>SINAPI 101965</v>
      </c>
      <c r="B11527" s="3" t="s">
        <v>21527</v>
      </c>
      <c r="C11527" s="3" t="s">
        <v>12765</v>
      </c>
      <c r="D11527" s="2" t="s">
        <v>19711</v>
      </c>
      <c r="E11527" s="3" t="s">
        <v>20621</v>
      </c>
      <c r="F11527" s="67" t="s">
        <v>40323</v>
      </c>
      <c r="G11527" s="67" t="s">
        <v>37560</v>
      </c>
      <c r="I11527" s="3" t="s">
        <v>6298</v>
      </c>
      <c r="J11527" s="3" t="str">
        <f>IF($B11527="SINAPI",IF(ISNUMBER(MATCH(Banco!$C11527,Analitico!$A:$A,0)),INDEX(Analitico!E:E,MATCH(Banco!$C11527,Analitico!$A:$A,0))&amp;"%",""),"")</f>
        <v/>
      </c>
      <c r="K11527" s="3" t="str">
        <f>IF($B11527="SINAPI",IF(ISNUMBER(MATCH(Banco!$C11527,Analitico!$A:$A,0)),INDEX(Analitico!F:F,MATCH(Banco!$C11527,Analitico!$A:$A,0))&amp;"%",""),"")</f>
        <v/>
      </c>
    </row>
    <row r="11528" spans="1:11" ht="22.5" x14ac:dyDescent="0.2">
      <c r="A11528" s="1" t="str">
        <f t="shared" si="181"/>
        <v>SINAPI 101966</v>
      </c>
      <c r="B11528" s="3" t="s">
        <v>21527</v>
      </c>
      <c r="C11528" s="3" t="s">
        <v>12766</v>
      </c>
      <c r="D11528" s="2" t="s">
        <v>19712</v>
      </c>
      <c r="E11528" s="3" t="s">
        <v>20621</v>
      </c>
      <c r="F11528" s="67" t="s">
        <v>32313</v>
      </c>
      <c r="G11528" s="67" t="s">
        <v>32013</v>
      </c>
      <c r="I11528" s="3" t="s">
        <v>6298</v>
      </c>
      <c r="J11528" s="3" t="str">
        <f>IF($B11528="SINAPI",IF(ISNUMBER(MATCH(Banco!$C11528,Analitico!$A:$A,0)),INDEX(Analitico!E:E,MATCH(Banco!$C11528,Analitico!$A:$A,0))&amp;"%",""),"")</f>
        <v/>
      </c>
      <c r="K11528" s="3" t="str">
        <f>IF($B11528="SINAPI",IF(ISNUMBER(MATCH(Banco!$C11528,Analitico!$A:$A,0)),INDEX(Analitico!F:F,MATCH(Banco!$C11528,Analitico!$A:$A,0))&amp;"%",""),"")</f>
        <v/>
      </c>
    </row>
    <row r="11529" spans="1:11" x14ac:dyDescent="0.2">
      <c r="A11529" s="1" t="str">
        <f t="shared" si="181"/>
        <v>SINAPI 101979</v>
      </c>
      <c r="B11529" s="3" t="s">
        <v>21527</v>
      </c>
      <c r="C11529" s="3" t="s">
        <v>12767</v>
      </c>
      <c r="D11529" s="2" t="s">
        <v>19713</v>
      </c>
      <c r="E11529" s="3" t="s">
        <v>20621</v>
      </c>
      <c r="F11529" s="67" t="s">
        <v>39094</v>
      </c>
      <c r="G11529" s="67" t="s">
        <v>21439</v>
      </c>
      <c r="I11529" s="3" t="s">
        <v>6298</v>
      </c>
      <c r="J11529" s="3" t="str">
        <f>IF($B11529="SINAPI",IF(ISNUMBER(MATCH(Banco!$C11529,Analitico!$A:$A,0)),INDEX(Analitico!E:E,MATCH(Banco!$C11529,Analitico!$A:$A,0))&amp;"%",""),"")</f>
        <v/>
      </c>
      <c r="K11529" s="3" t="str">
        <f>IF($B11529="SINAPI",IF(ISNUMBER(MATCH(Banco!$C11529,Analitico!$A:$A,0)),INDEX(Analitico!F:F,MATCH(Banco!$C11529,Analitico!$A:$A,0))&amp;"%",""),"")</f>
        <v/>
      </c>
    </row>
    <row r="11530" spans="1:11" ht="22.5" x14ac:dyDescent="0.2">
      <c r="A11530" s="1" t="str">
        <f t="shared" si="181"/>
        <v>SINAPI 96112</v>
      </c>
      <c r="B11530" s="3" t="s">
        <v>21527</v>
      </c>
      <c r="C11530" s="3" t="s">
        <v>12768</v>
      </c>
      <c r="D11530" s="2" t="s">
        <v>19714</v>
      </c>
      <c r="E11530" s="3" t="s">
        <v>20623</v>
      </c>
      <c r="F11530" s="67" t="s">
        <v>32181</v>
      </c>
      <c r="G11530" s="67" t="s">
        <v>37561</v>
      </c>
      <c r="I11530" s="3" t="s">
        <v>6298</v>
      </c>
      <c r="J11530" s="3" t="str">
        <f>IF($B11530="SINAPI",IF(ISNUMBER(MATCH(Banco!$C11530,Analitico!$A:$A,0)),INDEX(Analitico!E:E,MATCH(Banco!$C11530,Analitico!$A:$A,0))&amp;"%",""),"")</f>
        <v/>
      </c>
      <c r="K11530" s="3" t="str">
        <f>IF($B11530="SINAPI",IF(ISNUMBER(MATCH(Banco!$C11530,Analitico!$A:$A,0)),INDEX(Analitico!F:F,MATCH(Banco!$C11530,Analitico!$A:$A,0))&amp;"%",""),"")</f>
        <v/>
      </c>
    </row>
    <row r="11531" spans="1:11" x14ac:dyDescent="0.2">
      <c r="A11531" s="1" t="str">
        <f t="shared" si="181"/>
        <v>SINAPI 96122</v>
      </c>
      <c r="B11531" s="3" t="s">
        <v>21527</v>
      </c>
      <c r="C11531" s="3" t="s">
        <v>12769</v>
      </c>
      <c r="D11531" s="2" t="s">
        <v>19715</v>
      </c>
      <c r="E11531" s="3" t="s">
        <v>20621</v>
      </c>
      <c r="F11531" s="67" t="s">
        <v>4971</v>
      </c>
      <c r="G11531" s="67" t="s">
        <v>33287</v>
      </c>
      <c r="I11531" s="3" t="s">
        <v>6298</v>
      </c>
      <c r="J11531" s="3" t="str">
        <f>IF($B11531="SINAPI",IF(ISNUMBER(MATCH(Banco!$C11531,Analitico!$A:$A,0)),INDEX(Analitico!E:E,MATCH(Banco!$C11531,Analitico!$A:$A,0))&amp;"%",""),"")</f>
        <v/>
      </c>
      <c r="K11531" s="3" t="str">
        <f>IF($B11531="SINAPI",IF(ISNUMBER(MATCH(Banco!$C11531,Analitico!$A:$A,0)),INDEX(Analitico!F:F,MATCH(Banco!$C11531,Analitico!$A:$A,0))&amp;"%",""),"")</f>
        <v/>
      </c>
    </row>
    <row r="11532" spans="1:11" ht="22.5" x14ac:dyDescent="0.2">
      <c r="A11532" s="1" t="str">
        <f t="shared" si="181"/>
        <v>SINAPI 104756</v>
      </c>
      <c r="B11532" s="3" t="s">
        <v>21527</v>
      </c>
      <c r="C11532" s="3" t="s">
        <v>12770</v>
      </c>
      <c r="D11532" s="2" t="s">
        <v>19716</v>
      </c>
      <c r="E11532" s="3" t="s">
        <v>20623</v>
      </c>
      <c r="F11532" s="67" t="s">
        <v>40324</v>
      </c>
      <c r="G11532" s="67" t="s">
        <v>37562</v>
      </c>
      <c r="I11532" s="3" t="s">
        <v>6298</v>
      </c>
      <c r="J11532" s="3" t="str">
        <f>IF($B11532="SINAPI",IF(ISNUMBER(MATCH(Banco!$C11532,Analitico!$A:$A,0)),INDEX(Analitico!E:E,MATCH(Banco!$C11532,Analitico!$A:$A,0))&amp;"%",""),"")</f>
        <v/>
      </c>
      <c r="K11532" s="3" t="str">
        <f>IF($B11532="SINAPI",IF(ISNUMBER(MATCH(Banco!$C11532,Analitico!$A:$A,0)),INDEX(Analitico!F:F,MATCH(Banco!$C11532,Analitico!$A:$A,0))&amp;"%",""),"")</f>
        <v/>
      </c>
    </row>
    <row r="11533" spans="1:11" x14ac:dyDescent="0.2">
      <c r="A11533" s="1" t="str">
        <f t="shared" si="181"/>
        <v>SINAPI 96109</v>
      </c>
      <c r="B11533" s="3" t="s">
        <v>21527</v>
      </c>
      <c r="C11533" s="3" t="s">
        <v>12771</v>
      </c>
      <c r="D11533" s="2" t="s">
        <v>19717</v>
      </c>
      <c r="E11533" s="3" t="s">
        <v>20623</v>
      </c>
      <c r="F11533" s="67" t="s">
        <v>32374</v>
      </c>
      <c r="G11533" s="67" t="s">
        <v>30137</v>
      </c>
      <c r="I11533" s="3" t="s">
        <v>6298</v>
      </c>
      <c r="J11533" s="3" t="str">
        <f>IF($B11533="SINAPI",IF(ISNUMBER(MATCH(Banco!$C11533,Analitico!$A:$A,0)),INDEX(Analitico!E:E,MATCH(Banco!$C11533,Analitico!$A:$A,0))&amp;"%",""),"")</f>
        <v/>
      </c>
      <c r="K11533" s="3" t="str">
        <f>IF($B11533="SINAPI",IF(ISNUMBER(MATCH(Banco!$C11533,Analitico!$A:$A,0)),INDEX(Analitico!F:F,MATCH(Banco!$C11533,Analitico!$A:$A,0))&amp;"%",""),"")</f>
        <v/>
      </c>
    </row>
    <row r="11534" spans="1:11" ht="22.5" x14ac:dyDescent="0.2">
      <c r="A11534" s="1" t="str">
        <f t="shared" si="181"/>
        <v>SINAPI 96110</v>
      </c>
      <c r="B11534" s="3" t="s">
        <v>21527</v>
      </c>
      <c r="C11534" s="3" t="s">
        <v>12772</v>
      </c>
      <c r="D11534" s="2" t="s">
        <v>19718</v>
      </c>
      <c r="E11534" s="3" t="s">
        <v>20623</v>
      </c>
      <c r="F11534" s="67" t="s">
        <v>40325</v>
      </c>
      <c r="G11534" s="67" t="s">
        <v>37563</v>
      </c>
      <c r="I11534" s="3" t="s">
        <v>6298</v>
      </c>
      <c r="J11534" s="3" t="str">
        <f>IF($B11534="SINAPI",IF(ISNUMBER(MATCH(Banco!$C11534,Analitico!$A:$A,0)),INDEX(Analitico!E:E,MATCH(Banco!$C11534,Analitico!$A:$A,0))&amp;"%",""),"")</f>
        <v/>
      </c>
      <c r="K11534" s="3" t="str">
        <f>IF($B11534="SINAPI",IF(ISNUMBER(MATCH(Banco!$C11534,Analitico!$A:$A,0)),INDEX(Analitico!F:F,MATCH(Banco!$C11534,Analitico!$A:$A,0))&amp;"%",""),"")</f>
        <v/>
      </c>
    </row>
    <row r="11535" spans="1:11" x14ac:dyDescent="0.2">
      <c r="A11535" s="1" t="str">
        <f t="shared" si="181"/>
        <v>SINAPI 96113</v>
      </c>
      <c r="B11535" s="3" t="s">
        <v>21527</v>
      </c>
      <c r="C11535" s="3" t="s">
        <v>12773</v>
      </c>
      <c r="D11535" s="2" t="s">
        <v>19719</v>
      </c>
      <c r="E11535" s="3" t="s">
        <v>20623</v>
      </c>
      <c r="F11535" s="67" t="s">
        <v>29005</v>
      </c>
      <c r="G11535" s="67" t="s">
        <v>32015</v>
      </c>
      <c r="I11535" s="3" t="s">
        <v>6298</v>
      </c>
      <c r="J11535" s="3" t="str">
        <f>IF($B11535="SINAPI",IF(ISNUMBER(MATCH(Banco!$C11535,Analitico!$A:$A,0)),INDEX(Analitico!E:E,MATCH(Banco!$C11535,Analitico!$A:$A,0))&amp;"%",""),"")</f>
        <v/>
      </c>
      <c r="K11535" s="3" t="str">
        <f>IF($B11535="SINAPI",IF(ISNUMBER(MATCH(Banco!$C11535,Analitico!$A:$A,0)),INDEX(Analitico!F:F,MATCH(Banco!$C11535,Analitico!$A:$A,0))&amp;"%",""),"")</f>
        <v/>
      </c>
    </row>
    <row r="11536" spans="1:11" x14ac:dyDescent="0.2">
      <c r="A11536" s="1" t="str">
        <f t="shared" si="181"/>
        <v>SINAPI 96114</v>
      </c>
      <c r="B11536" s="3" t="s">
        <v>21527</v>
      </c>
      <c r="C11536" s="3" t="s">
        <v>12774</v>
      </c>
      <c r="D11536" s="2" t="s">
        <v>19720</v>
      </c>
      <c r="E11536" s="3" t="s">
        <v>20623</v>
      </c>
      <c r="F11536" s="67" t="s">
        <v>31656</v>
      </c>
      <c r="G11536" s="67" t="s">
        <v>37564</v>
      </c>
      <c r="I11536" s="3" t="s">
        <v>6298</v>
      </c>
      <c r="J11536" s="3" t="str">
        <f>IF($B11536="SINAPI",IF(ISNUMBER(MATCH(Banco!$C11536,Analitico!$A:$A,0)),INDEX(Analitico!E:E,MATCH(Banco!$C11536,Analitico!$A:$A,0))&amp;"%",""),"")</f>
        <v/>
      </c>
      <c r="K11536" s="3" t="str">
        <f>IF($B11536="SINAPI",IF(ISNUMBER(MATCH(Banco!$C11536,Analitico!$A:$A,0)),INDEX(Analitico!F:F,MATCH(Banco!$C11536,Analitico!$A:$A,0))&amp;"%",""),"")</f>
        <v/>
      </c>
    </row>
    <row r="11537" spans="1:11" x14ac:dyDescent="0.2">
      <c r="A11537" s="1" t="str">
        <f t="shared" si="181"/>
        <v>SINAPI 96120</v>
      </c>
      <c r="B11537" s="3" t="s">
        <v>21527</v>
      </c>
      <c r="C11537" s="3" t="s">
        <v>12775</v>
      </c>
      <c r="D11537" s="2" t="s">
        <v>19721</v>
      </c>
      <c r="E11537" s="3" t="s">
        <v>20621</v>
      </c>
      <c r="F11537" s="67" t="s">
        <v>5192</v>
      </c>
      <c r="G11537" s="67" t="s">
        <v>5526</v>
      </c>
      <c r="I11537" s="3" t="s">
        <v>6298</v>
      </c>
      <c r="J11537" s="3" t="str">
        <f>IF($B11537="SINAPI",IF(ISNUMBER(MATCH(Banco!$C11537,Analitico!$A:$A,0)),INDEX(Analitico!E:E,MATCH(Banco!$C11537,Analitico!$A:$A,0))&amp;"%",""),"")</f>
        <v/>
      </c>
      <c r="K11537" s="3" t="str">
        <f>IF($B11537="SINAPI",IF(ISNUMBER(MATCH(Banco!$C11537,Analitico!$A:$A,0)),INDEX(Analitico!F:F,MATCH(Banco!$C11537,Analitico!$A:$A,0))&amp;"%",""),"")</f>
        <v/>
      </c>
    </row>
    <row r="11538" spans="1:11" x14ac:dyDescent="0.2">
      <c r="A11538" s="1" t="str">
        <f t="shared" si="181"/>
        <v>SINAPI 96123</v>
      </c>
      <c r="B11538" s="3" t="s">
        <v>21527</v>
      </c>
      <c r="C11538" s="3" t="s">
        <v>12776</v>
      </c>
      <c r="D11538" s="2" t="s">
        <v>19722</v>
      </c>
      <c r="E11538" s="3" t="s">
        <v>20621</v>
      </c>
      <c r="F11538" s="67" t="s">
        <v>20703</v>
      </c>
      <c r="G11538" s="67" t="s">
        <v>33986</v>
      </c>
      <c r="I11538" s="3" t="s">
        <v>6298</v>
      </c>
      <c r="J11538" s="3" t="str">
        <f>IF($B11538="SINAPI",IF(ISNUMBER(MATCH(Banco!$C11538,Analitico!$A:$A,0)),INDEX(Analitico!E:E,MATCH(Banco!$C11538,Analitico!$A:$A,0))&amp;"%",""),"")</f>
        <v/>
      </c>
      <c r="K11538" s="3" t="str">
        <f>IF($B11538="SINAPI",IF(ISNUMBER(MATCH(Banco!$C11538,Analitico!$A:$A,0)),INDEX(Analitico!F:F,MATCH(Banco!$C11538,Analitico!$A:$A,0))&amp;"%",""),"")</f>
        <v/>
      </c>
    </row>
    <row r="11539" spans="1:11" x14ac:dyDescent="0.2">
      <c r="A11539" s="1" t="str">
        <f t="shared" si="181"/>
        <v>SINAPI 99054</v>
      </c>
      <c r="B11539" s="3" t="s">
        <v>21527</v>
      </c>
      <c r="C11539" s="3" t="s">
        <v>12777</v>
      </c>
      <c r="D11539" s="2" t="s">
        <v>19723</v>
      </c>
      <c r="E11539" s="3" t="s">
        <v>20623</v>
      </c>
      <c r="F11539" s="67" t="s">
        <v>21165</v>
      </c>
      <c r="G11539" s="67" t="s">
        <v>31536</v>
      </c>
      <c r="I11539" s="3" t="s">
        <v>6298</v>
      </c>
      <c r="J11539" s="3" t="str">
        <f>IF($B11539="SINAPI",IF(ISNUMBER(MATCH(Banco!$C11539,Analitico!$A:$A,0)),INDEX(Analitico!E:E,MATCH(Banco!$C11539,Analitico!$A:$A,0))&amp;"%",""),"")</f>
        <v/>
      </c>
      <c r="K11539" s="3" t="str">
        <f>IF($B11539="SINAPI",IF(ISNUMBER(MATCH(Banco!$C11539,Analitico!$A:$A,0)),INDEX(Analitico!F:F,MATCH(Banco!$C11539,Analitico!$A:$A,0))&amp;"%",""),"")</f>
        <v/>
      </c>
    </row>
    <row r="11540" spans="1:11" ht="22.5" x14ac:dyDescent="0.2">
      <c r="A11540" s="1" t="str">
        <f t="shared" si="181"/>
        <v>SINAPI 96111</v>
      </c>
      <c r="B11540" s="3" t="s">
        <v>21527</v>
      </c>
      <c r="C11540" s="3" t="s">
        <v>12778</v>
      </c>
      <c r="D11540" s="2" t="s">
        <v>19724</v>
      </c>
      <c r="E11540" s="3" t="s">
        <v>20623</v>
      </c>
      <c r="F11540" s="67" t="s">
        <v>35295</v>
      </c>
      <c r="G11540" s="67" t="s">
        <v>31851</v>
      </c>
      <c r="I11540" s="3" t="s">
        <v>6298</v>
      </c>
      <c r="J11540" s="3" t="str">
        <f>IF($B11540="SINAPI",IF(ISNUMBER(MATCH(Banco!$C11540,Analitico!$A:$A,0)),INDEX(Analitico!E:E,MATCH(Banco!$C11540,Analitico!$A:$A,0))&amp;"%",""),"")</f>
        <v/>
      </c>
      <c r="K11540" s="3" t="str">
        <f>IF($B11540="SINAPI",IF(ISNUMBER(MATCH(Banco!$C11540,Analitico!$A:$A,0)),INDEX(Analitico!F:F,MATCH(Banco!$C11540,Analitico!$A:$A,0))&amp;"%",""),"")</f>
        <v/>
      </c>
    </row>
    <row r="11541" spans="1:11" ht="22.5" x14ac:dyDescent="0.2">
      <c r="A11541" s="1" t="str">
        <f t="shared" si="181"/>
        <v>SINAPI 96116</v>
      </c>
      <c r="B11541" s="3" t="s">
        <v>21527</v>
      </c>
      <c r="C11541" s="3" t="s">
        <v>12779</v>
      </c>
      <c r="D11541" s="2" t="s">
        <v>19725</v>
      </c>
      <c r="E11541" s="3" t="s">
        <v>20623</v>
      </c>
      <c r="F11541" s="67" t="s">
        <v>32307</v>
      </c>
      <c r="G11541" s="67" t="s">
        <v>29956</v>
      </c>
      <c r="I11541" s="3" t="s">
        <v>6298</v>
      </c>
      <c r="J11541" s="3" t="str">
        <f>IF($B11541="SINAPI",IF(ISNUMBER(MATCH(Banco!$C11541,Analitico!$A:$A,0)),INDEX(Analitico!E:E,MATCH(Banco!$C11541,Analitico!$A:$A,0))&amp;"%",""),"")</f>
        <v/>
      </c>
      <c r="K11541" s="3" t="str">
        <f>IF($B11541="SINAPI",IF(ISNUMBER(MATCH(Banco!$C11541,Analitico!$A:$A,0)),INDEX(Analitico!F:F,MATCH(Banco!$C11541,Analitico!$A:$A,0))&amp;"%",""),"")</f>
        <v/>
      </c>
    </row>
    <row r="11542" spans="1:11" x14ac:dyDescent="0.2">
      <c r="A11542" s="1" t="str">
        <f t="shared" si="181"/>
        <v>SINAPI 96121</v>
      </c>
      <c r="B11542" s="3" t="s">
        <v>21527</v>
      </c>
      <c r="C11542" s="3" t="s">
        <v>12780</v>
      </c>
      <c r="D11542" s="2" t="s">
        <v>19726</v>
      </c>
      <c r="E11542" s="3" t="s">
        <v>20621</v>
      </c>
      <c r="F11542" s="67" t="s">
        <v>4782</v>
      </c>
      <c r="G11542" s="67" t="s">
        <v>4849</v>
      </c>
      <c r="I11542" s="3" t="s">
        <v>6298</v>
      </c>
      <c r="J11542" s="3" t="str">
        <f>IF($B11542="SINAPI",IF(ISNUMBER(MATCH(Banco!$C11542,Analitico!$A:$A,0)),INDEX(Analitico!E:E,MATCH(Banco!$C11542,Analitico!$A:$A,0))&amp;"%",""),"")</f>
        <v/>
      </c>
      <c r="K11542" s="3" t="str">
        <f>IF($B11542="SINAPI",IF(ISNUMBER(MATCH(Banco!$C11542,Analitico!$A:$A,0)),INDEX(Analitico!F:F,MATCH(Banco!$C11542,Analitico!$A:$A,0))&amp;"%",""),"")</f>
        <v/>
      </c>
    </row>
    <row r="11543" spans="1:11" ht="22.5" x14ac:dyDescent="0.2">
      <c r="A11543" s="1" t="str">
        <f t="shared" si="181"/>
        <v>SINAPI 96485</v>
      </c>
      <c r="B11543" s="3" t="s">
        <v>21527</v>
      </c>
      <c r="C11543" s="3" t="s">
        <v>12781</v>
      </c>
      <c r="D11543" s="2" t="s">
        <v>19727</v>
      </c>
      <c r="E11543" s="3" t="s">
        <v>20623</v>
      </c>
      <c r="F11543" s="67" t="s">
        <v>31718</v>
      </c>
      <c r="G11543" s="67" t="s">
        <v>4771</v>
      </c>
      <c r="I11543" s="3" t="s">
        <v>6298</v>
      </c>
      <c r="J11543" s="3" t="str">
        <f>IF($B11543="SINAPI",IF(ISNUMBER(MATCH(Banco!$C11543,Analitico!$A:$A,0)),INDEX(Analitico!E:E,MATCH(Banco!$C11543,Analitico!$A:$A,0))&amp;"%",""),"")</f>
        <v/>
      </c>
      <c r="K11543" s="3" t="str">
        <f>IF($B11543="SINAPI",IF(ISNUMBER(MATCH(Banco!$C11543,Analitico!$A:$A,0)),INDEX(Analitico!F:F,MATCH(Banco!$C11543,Analitico!$A:$A,0))&amp;"%",""),"")</f>
        <v/>
      </c>
    </row>
    <row r="11544" spans="1:11" ht="22.5" x14ac:dyDescent="0.2">
      <c r="A11544" s="1" t="str">
        <f t="shared" si="181"/>
        <v>SINAPI 96486</v>
      </c>
      <c r="B11544" s="3" t="s">
        <v>21527</v>
      </c>
      <c r="C11544" s="3" t="s">
        <v>12782</v>
      </c>
      <c r="D11544" s="2" t="s">
        <v>19728</v>
      </c>
      <c r="E11544" s="3" t="s">
        <v>20623</v>
      </c>
      <c r="F11544" s="67" t="s">
        <v>40326</v>
      </c>
      <c r="G11544" s="67" t="s">
        <v>37565</v>
      </c>
      <c r="I11544" s="3" t="s">
        <v>6298</v>
      </c>
      <c r="J11544" s="3" t="str">
        <f>IF($B11544="SINAPI",IF(ISNUMBER(MATCH(Banco!$C11544,Analitico!$A:$A,0)),INDEX(Analitico!E:E,MATCH(Banco!$C11544,Analitico!$A:$A,0))&amp;"%",""),"")</f>
        <v/>
      </c>
      <c r="K11544" s="3" t="str">
        <f>IF($B11544="SINAPI",IF(ISNUMBER(MATCH(Banco!$C11544,Analitico!$A:$A,0)),INDEX(Analitico!F:F,MATCH(Banco!$C11544,Analitico!$A:$A,0))&amp;"%",""),"")</f>
        <v/>
      </c>
    </row>
    <row r="11545" spans="1:11" ht="33.75" x14ac:dyDescent="0.2">
      <c r="A11545" s="1" t="str">
        <f t="shared" si="181"/>
        <v>SINAPI 91515</v>
      </c>
      <c r="B11545" s="3" t="s">
        <v>21527</v>
      </c>
      <c r="C11545" s="3" t="s">
        <v>12783</v>
      </c>
      <c r="D11545" s="2" t="s">
        <v>19729</v>
      </c>
      <c r="E11545" s="3" t="s">
        <v>20623</v>
      </c>
      <c r="F11545" s="67" t="s">
        <v>5740</v>
      </c>
      <c r="G11545" s="67" t="s">
        <v>5559</v>
      </c>
      <c r="I11545" s="3" t="s">
        <v>6298</v>
      </c>
      <c r="J11545" s="3" t="str">
        <f>IF($B11545="SINAPI",IF(ISNUMBER(MATCH(Banco!$C11545,Analitico!$A:$A,0)),INDEX(Analitico!E:E,MATCH(Banco!$C11545,Analitico!$A:$A,0))&amp;"%",""),"")</f>
        <v/>
      </c>
      <c r="K11545" s="3" t="str">
        <f>IF($B11545="SINAPI",IF(ISNUMBER(MATCH(Banco!$C11545,Analitico!$A:$A,0)),INDEX(Analitico!F:F,MATCH(Banco!$C11545,Analitico!$A:$A,0))&amp;"%",""),"")</f>
        <v/>
      </c>
    </row>
    <row r="11546" spans="1:11" ht="22.5" x14ac:dyDescent="0.2">
      <c r="A11546" s="1" t="str">
        <f t="shared" si="181"/>
        <v>SINAPI 91519</v>
      </c>
      <c r="B11546" s="3" t="s">
        <v>21527</v>
      </c>
      <c r="C11546" s="3" t="s">
        <v>12784</v>
      </c>
      <c r="D11546" s="2" t="s">
        <v>19730</v>
      </c>
      <c r="E11546" s="3" t="s">
        <v>20623</v>
      </c>
      <c r="F11546" s="67" t="s">
        <v>21700</v>
      </c>
      <c r="G11546" s="67" t="s">
        <v>5064</v>
      </c>
      <c r="I11546" s="3" t="s">
        <v>6298</v>
      </c>
      <c r="J11546" s="3" t="str">
        <f>IF($B11546="SINAPI",IF(ISNUMBER(MATCH(Banco!$C11546,Analitico!$A:$A,0)),INDEX(Analitico!E:E,MATCH(Banco!$C11546,Analitico!$A:$A,0))&amp;"%",""),"")</f>
        <v/>
      </c>
      <c r="K11546" s="3" t="str">
        <f>IF($B11546="SINAPI",IF(ISNUMBER(MATCH(Banco!$C11546,Analitico!$A:$A,0)),INDEX(Analitico!F:F,MATCH(Banco!$C11546,Analitico!$A:$A,0))&amp;"%",""),"")</f>
        <v/>
      </c>
    </row>
    <row r="11547" spans="1:11" ht="22.5" x14ac:dyDescent="0.2">
      <c r="A11547" s="1" t="str">
        <f t="shared" si="181"/>
        <v>SINAPI 91520</v>
      </c>
      <c r="B11547" s="3" t="s">
        <v>21527</v>
      </c>
      <c r="C11547" s="3" t="s">
        <v>12785</v>
      </c>
      <c r="D11547" s="2" t="s">
        <v>19731</v>
      </c>
      <c r="E11547" s="3" t="s">
        <v>20623</v>
      </c>
      <c r="F11547" s="67" t="s">
        <v>4710</v>
      </c>
      <c r="G11547" s="67" t="s">
        <v>20789</v>
      </c>
      <c r="I11547" s="3" t="s">
        <v>6298</v>
      </c>
      <c r="J11547" s="3" t="str">
        <f>IF($B11547="SINAPI",IF(ISNUMBER(MATCH(Banco!$C11547,Analitico!$A:$A,0)),INDEX(Analitico!E:E,MATCH(Banco!$C11547,Analitico!$A:$A,0))&amp;"%",""),"")</f>
        <v/>
      </c>
      <c r="K11547" s="3" t="str">
        <f>IF($B11547="SINAPI",IF(ISNUMBER(MATCH(Banco!$C11547,Analitico!$A:$A,0)),INDEX(Analitico!F:F,MATCH(Banco!$C11547,Analitico!$A:$A,0))&amp;"%",""),"")</f>
        <v/>
      </c>
    </row>
    <row r="11548" spans="1:11" ht="22.5" x14ac:dyDescent="0.2">
      <c r="A11548" s="1" t="str">
        <f t="shared" si="181"/>
        <v>SINAPI 91522</v>
      </c>
      <c r="B11548" s="3" t="s">
        <v>21527</v>
      </c>
      <c r="C11548" s="3" t="s">
        <v>12786</v>
      </c>
      <c r="D11548" s="2" t="s">
        <v>19732</v>
      </c>
      <c r="E11548" s="3" t="s">
        <v>20623</v>
      </c>
      <c r="F11548" s="67" t="s">
        <v>4580</v>
      </c>
      <c r="G11548" s="67" t="s">
        <v>28951</v>
      </c>
      <c r="I11548" s="3" t="s">
        <v>6298</v>
      </c>
      <c r="J11548" s="3" t="str">
        <f>IF($B11548="SINAPI",IF(ISNUMBER(MATCH(Banco!$C11548,Analitico!$A:$A,0)),INDEX(Analitico!E:E,MATCH(Banco!$C11548,Analitico!$A:$A,0))&amp;"%",""),"")</f>
        <v/>
      </c>
      <c r="K11548" s="3" t="str">
        <f>IF($B11548="SINAPI",IF(ISNUMBER(MATCH(Banco!$C11548,Analitico!$A:$A,0)),INDEX(Analitico!F:F,MATCH(Banco!$C11548,Analitico!$A:$A,0))&amp;"%",""),"")</f>
        <v/>
      </c>
    </row>
    <row r="11549" spans="1:11" ht="22.5" x14ac:dyDescent="0.2">
      <c r="A11549" s="1" t="str">
        <f t="shared" si="181"/>
        <v>SINAPI 91525</v>
      </c>
      <c r="B11549" s="3" t="s">
        <v>21527</v>
      </c>
      <c r="C11549" s="3" t="s">
        <v>12787</v>
      </c>
      <c r="D11549" s="2" t="s">
        <v>19733</v>
      </c>
      <c r="E11549" s="3" t="s">
        <v>20623</v>
      </c>
      <c r="F11549" s="67" t="s">
        <v>21353</v>
      </c>
      <c r="G11549" s="67" t="s">
        <v>21609</v>
      </c>
      <c r="I11549" s="3" t="s">
        <v>6298</v>
      </c>
      <c r="J11549" s="3" t="str">
        <f>IF($B11549="SINAPI",IF(ISNUMBER(MATCH(Banco!$C11549,Analitico!$A:$A,0)),INDEX(Analitico!E:E,MATCH(Banco!$C11549,Analitico!$A:$A,0))&amp;"%",""),"")</f>
        <v/>
      </c>
      <c r="K11549" s="3" t="str">
        <f>IF($B11549="SINAPI",IF(ISNUMBER(MATCH(Banco!$C11549,Analitico!$A:$A,0)),INDEX(Analitico!F:F,MATCH(Banco!$C11549,Analitico!$A:$A,0))&amp;"%",""),"")</f>
        <v/>
      </c>
    </row>
    <row r="11550" spans="1:11" ht="22.5" x14ac:dyDescent="0.2">
      <c r="A11550" s="1" t="str">
        <f t="shared" si="181"/>
        <v>SINAPI 104412</v>
      </c>
      <c r="B11550" s="3" t="s">
        <v>21527</v>
      </c>
      <c r="C11550" s="3" t="s">
        <v>12788</v>
      </c>
      <c r="D11550" s="2" t="s">
        <v>19734</v>
      </c>
      <c r="E11550" s="3" t="s">
        <v>20623</v>
      </c>
      <c r="F11550" s="67" t="s">
        <v>5156</v>
      </c>
      <c r="G11550" s="67" t="s">
        <v>5429</v>
      </c>
      <c r="I11550" s="3" t="s">
        <v>6298</v>
      </c>
      <c r="J11550" s="3" t="str">
        <f>IF($B11550="SINAPI",IF(ISNUMBER(MATCH(Banco!$C11550,Analitico!$A:$A,0)),INDEX(Analitico!E:E,MATCH(Banco!$C11550,Analitico!$A:$A,0))&amp;"%",""),"")</f>
        <v/>
      </c>
      <c r="K11550" s="3" t="str">
        <f>IF($B11550="SINAPI",IF(ISNUMBER(MATCH(Banco!$C11550,Analitico!$A:$A,0)),INDEX(Analitico!F:F,MATCH(Banco!$C11550,Analitico!$A:$A,0))&amp;"%",""),"")</f>
        <v/>
      </c>
    </row>
    <row r="11551" spans="1:11" ht="22.5" x14ac:dyDescent="0.2">
      <c r="A11551" s="1" t="str">
        <f t="shared" si="181"/>
        <v>SINAPI 104413</v>
      </c>
      <c r="B11551" s="3" t="s">
        <v>21527</v>
      </c>
      <c r="C11551" s="3" t="s">
        <v>12789</v>
      </c>
      <c r="D11551" s="2" t="s">
        <v>19735</v>
      </c>
      <c r="E11551" s="3" t="s">
        <v>20623</v>
      </c>
      <c r="F11551" s="67" t="s">
        <v>4690</v>
      </c>
      <c r="G11551" s="67" t="s">
        <v>4843</v>
      </c>
      <c r="I11551" s="3" t="s">
        <v>6298</v>
      </c>
      <c r="J11551" s="3" t="str">
        <f>IF($B11551="SINAPI",IF(ISNUMBER(MATCH(Banco!$C11551,Analitico!$A:$A,0)),INDEX(Analitico!E:E,MATCH(Banco!$C11551,Analitico!$A:$A,0))&amp;"%",""),"")</f>
        <v/>
      </c>
      <c r="K11551" s="3" t="str">
        <f>IF($B11551="SINAPI",IF(ISNUMBER(MATCH(Banco!$C11551,Analitico!$A:$A,0)),INDEX(Analitico!F:F,MATCH(Banco!$C11551,Analitico!$A:$A,0))&amp;"%",""),"")</f>
        <v/>
      </c>
    </row>
    <row r="11552" spans="1:11" ht="22.5" x14ac:dyDescent="0.2">
      <c r="A11552" s="1" t="str">
        <f t="shared" si="181"/>
        <v>SINAPI 104414</v>
      </c>
      <c r="B11552" s="3" t="s">
        <v>21527</v>
      </c>
      <c r="C11552" s="3" t="s">
        <v>12790</v>
      </c>
      <c r="D11552" s="2" t="s">
        <v>19736</v>
      </c>
      <c r="E11552" s="3" t="s">
        <v>20623</v>
      </c>
      <c r="F11552" s="67" t="s">
        <v>5579</v>
      </c>
      <c r="G11552" s="67" t="s">
        <v>29748</v>
      </c>
      <c r="I11552" s="3" t="s">
        <v>6298</v>
      </c>
      <c r="J11552" s="3" t="str">
        <f>IF($B11552="SINAPI",IF(ISNUMBER(MATCH(Banco!$C11552,Analitico!$A:$A,0)),INDEX(Analitico!E:E,MATCH(Banco!$C11552,Analitico!$A:$A,0))&amp;"%",""),"")</f>
        <v/>
      </c>
      <c r="K11552" s="3" t="str">
        <f>IF($B11552="SINAPI",IF(ISNUMBER(MATCH(Banco!$C11552,Analitico!$A:$A,0)),INDEX(Analitico!F:F,MATCH(Banco!$C11552,Analitico!$A:$A,0))&amp;"%",""),"")</f>
        <v/>
      </c>
    </row>
    <row r="11553" spans="1:11" ht="22.5" x14ac:dyDescent="0.2">
      <c r="A11553" s="1" t="str">
        <f t="shared" si="181"/>
        <v>SINAPI 104415</v>
      </c>
      <c r="B11553" s="3" t="s">
        <v>21527</v>
      </c>
      <c r="C11553" s="3" t="s">
        <v>12791</v>
      </c>
      <c r="D11553" s="2" t="s">
        <v>19737</v>
      </c>
      <c r="E11553" s="3" t="s">
        <v>20623</v>
      </c>
      <c r="F11553" s="67" t="s">
        <v>4488</v>
      </c>
      <c r="G11553" s="67" t="s">
        <v>20933</v>
      </c>
      <c r="I11553" s="3" t="s">
        <v>6298</v>
      </c>
      <c r="J11553" s="3" t="str">
        <f>IF($B11553="SINAPI",IF(ISNUMBER(MATCH(Banco!$C11553,Analitico!$A:$A,0)),INDEX(Analitico!E:E,MATCH(Banco!$C11553,Analitico!$A:$A,0))&amp;"%",""),"")</f>
        <v/>
      </c>
      <c r="K11553" s="3" t="str">
        <f>IF($B11553="SINAPI",IF(ISNUMBER(MATCH(Banco!$C11553,Analitico!$A:$A,0)),INDEX(Analitico!F:F,MATCH(Banco!$C11553,Analitico!$A:$A,0))&amp;"%",""),"")</f>
        <v/>
      </c>
    </row>
    <row r="11554" spans="1:11" ht="22.5" x14ac:dyDescent="0.2">
      <c r="A11554" s="1" t="str">
        <f t="shared" si="181"/>
        <v>SINAPI 104416</v>
      </c>
      <c r="B11554" s="3" t="s">
        <v>21527</v>
      </c>
      <c r="C11554" s="3" t="s">
        <v>12792</v>
      </c>
      <c r="D11554" s="2" t="s">
        <v>19738</v>
      </c>
      <c r="E11554" s="3" t="s">
        <v>20623</v>
      </c>
      <c r="F11554" s="67" t="s">
        <v>4881</v>
      </c>
      <c r="G11554" s="67" t="s">
        <v>5557</v>
      </c>
      <c r="I11554" s="3" t="s">
        <v>6298</v>
      </c>
      <c r="J11554" s="3" t="str">
        <f>IF($B11554="SINAPI",IF(ISNUMBER(MATCH(Banco!$C11554,Analitico!$A:$A,0)),INDEX(Analitico!E:E,MATCH(Banco!$C11554,Analitico!$A:$A,0))&amp;"%",""),"")</f>
        <v/>
      </c>
      <c r="K11554" s="3" t="str">
        <f>IF($B11554="SINAPI",IF(ISNUMBER(MATCH(Banco!$C11554,Analitico!$A:$A,0)),INDEX(Analitico!F:F,MATCH(Banco!$C11554,Analitico!$A:$A,0))&amp;"%",""),"")</f>
        <v/>
      </c>
    </row>
    <row r="11555" spans="1:11" ht="22.5" x14ac:dyDescent="0.2">
      <c r="A11555" s="1" t="str">
        <f t="shared" ref="A11555:A11618" si="182">CONCATENAR</f>
        <v>SINAPI 104417</v>
      </c>
      <c r="B11555" s="3" t="s">
        <v>21527</v>
      </c>
      <c r="C11555" s="3" t="s">
        <v>12793</v>
      </c>
      <c r="D11555" s="2" t="s">
        <v>19739</v>
      </c>
      <c r="E11555" s="3" t="s">
        <v>20623</v>
      </c>
      <c r="F11555" s="67" t="s">
        <v>5524</v>
      </c>
      <c r="G11555" s="67" t="s">
        <v>6158</v>
      </c>
      <c r="I11555" s="3" t="s">
        <v>6298</v>
      </c>
      <c r="J11555" s="3" t="str">
        <f>IF($B11555="SINAPI",IF(ISNUMBER(MATCH(Banco!$C11555,Analitico!$A:$A,0)),INDEX(Analitico!E:E,MATCH(Banco!$C11555,Analitico!$A:$A,0))&amp;"%",""),"")</f>
        <v/>
      </c>
      <c r="K11555" s="3" t="str">
        <f>IF($B11555="SINAPI",IF(ISNUMBER(MATCH(Banco!$C11555,Analitico!$A:$A,0)),INDEX(Analitico!F:F,MATCH(Banco!$C11555,Analitico!$A:$A,0))&amp;"%",""),"")</f>
        <v/>
      </c>
    </row>
    <row r="11556" spans="1:11" ht="22.5" x14ac:dyDescent="0.2">
      <c r="A11556" s="1" t="str">
        <f t="shared" si="182"/>
        <v>SINAPI 104418</v>
      </c>
      <c r="B11556" s="3" t="s">
        <v>21527</v>
      </c>
      <c r="C11556" s="3" t="s">
        <v>12794</v>
      </c>
      <c r="D11556" s="2" t="s">
        <v>19740</v>
      </c>
      <c r="E11556" s="3" t="s">
        <v>20623</v>
      </c>
      <c r="F11556" s="67" t="s">
        <v>21371</v>
      </c>
      <c r="G11556" s="67" t="s">
        <v>5369</v>
      </c>
      <c r="I11556" s="3" t="s">
        <v>6298</v>
      </c>
      <c r="J11556" s="3" t="str">
        <f>IF($B11556="SINAPI",IF(ISNUMBER(MATCH(Banco!$C11556,Analitico!$A:$A,0)),INDEX(Analitico!E:E,MATCH(Banco!$C11556,Analitico!$A:$A,0))&amp;"%",""),"")</f>
        <v/>
      </c>
      <c r="K11556" s="3" t="str">
        <f>IF($B11556="SINAPI",IF(ISNUMBER(MATCH(Banco!$C11556,Analitico!$A:$A,0)),INDEX(Analitico!F:F,MATCH(Banco!$C11556,Analitico!$A:$A,0))&amp;"%",""),"")</f>
        <v/>
      </c>
    </row>
    <row r="11557" spans="1:11" ht="33.75" x14ac:dyDescent="0.2">
      <c r="A11557" s="1" t="str">
        <f t="shared" si="182"/>
        <v>SINAPI 104419</v>
      </c>
      <c r="B11557" s="3" t="s">
        <v>21527</v>
      </c>
      <c r="C11557" s="3" t="s">
        <v>12795</v>
      </c>
      <c r="D11557" s="2" t="s">
        <v>19741</v>
      </c>
      <c r="E11557" s="3" t="s">
        <v>20623</v>
      </c>
      <c r="F11557" s="67" t="s">
        <v>5416</v>
      </c>
      <c r="G11557" s="67" t="s">
        <v>5660</v>
      </c>
      <c r="I11557" s="3" t="s">
        <v>6298</v>
      </c>
      <c r="J11557" s="3" t="str">
        <f>IF($B11557="SINAPI",IF(ISNUMBER(MATCH(Banco!$C11557,Analitico!$A:$A,0)),INDEX(Analitico!E:E,MATCH(Banco!$C11557,Analitico!$A:$A,0))&amp;"%",""),"")</f>
        <v/>
      </c>
      <c r="K11557" s="3" t="str">
        <f>IF($B11557="SINAPI",IF(ISNUMBER(MATCH(Banco!$C11557,Analitico!$A:$A,0)),INDEX(Analitico!F:F,MATCH(Banco!$C11557,Analitico!$A:$A,0))&amp;"%",""),"")</f>
        <v/>
      </c>
    </row>
    <row r="11558" spans="1:11" ht="33.75" x14ac:dyDescent="0.2">
      <c r="A11558" s="1" t="str">
        <f t="shared" si="182"/>
        <v>SINAPI 104420</v>
      </c>
      <c r="B11558" s="3" t="s">
        <v>21527</v>
      </c>
      <c r="C11558" s="3" t="s">
        <v>12796</v>
      </c>
      <c r="D11558" s="2" t="s">
        <v>19742</v>
      </c>
      <c r="E11558" s="3" t="s">
        <v>20623</v>
      </c>
      <c r="F11558" s="67" t="s">
        <v>29449</v>
      </c>
      <c r="G11558" s="67" t="s">
        <v>21613</v>
      </c>
      <c r="I11558" s="3" t="s">
        <v>6298</v>
      </c>
      <c r="J11558" s="3" t="str">
        <f>IF($B11558="SINAPI",IF(ISNUMBER(MATCH(Banco!$C11558,Analitico!$A:$A,0)),INDEX(Analitico!E:E,MATCH(Banco!$C11558,Analitico!$A:$A,0))&amp;"%",""),"")</f>
        <v/>
      </c>
      <c r="K11558" s="3" t="str">
        <f>IF($B11558="SINAPI",IF(ISNUMBER(MATCH(Banco!$C11558,Analitico!$A:$A,0)),INDEX(Analitico!F:F,MATCH(Banco!$C11558,Analitico!$A:$A,0))&amp;"%",""),"")</f>
        <v/>
      </c>
    </row>
    <row r="11559" spans="1:11" ht="33.75" x14ac:dyDescent="0.2">
      <c r="A11559" s="1" t="str">
        <f t="shared" si="182"/>
        <v>SINAPI 104421</v>
      </c>
      <c r="B11559" s="3" t="s">
        <v>21527</v>
      </c>
      <c r="C11559" s="3" t="s">
        <v>12797</v>
      </c>
      <c r="D11559" s="2" t="s">
        <v>19743</v>
      </c>
      <c r="E11559" s="3" t="s">
        <v>20623</v>
      </c>
      <c r="F11559" s="67" t="s">
        <v>21331</v>
      </c>
      <c r="G11559" s="67" t="s">
        <v>29814</v>
      </c>
      <c r="I11559" s="3" t="s">
        <v>6298</v>
      </c>
      <c r="J11559" s="3" t="str">
        <f>IF($B11559="SINAPI",IF(ISNUMBER(MATCH(Banco!$C11559,Analitico!$A:$A,0)),INDEX(Analitico!E:E,MATCH(Banco!$C11559,Analitico!$A:$A,0))&amp;"%",""),"")</f>
        <v/>
      </c>
      <c r="K11559" s="3" t="str">
        <f>IF($B11559="SINAPI",IF(ISNUMBER(MATCH(Banco!$C11559,Analitico!$A:$A,0)),INDEX(Analitico!F:F,MATCH(Banco!$C11559,Analitico!$A:$A,0))&amp;"%",""),"")</f>
        <v/>
      </c>
    </row>
    <row r="11560" spans="1:11" ht="22.5" x14ac:dyDescent="0.2">
      <c r="A11560" s="1" t="str">
        <f t="shared" si="182"/>
        <v>SINAPI 104422</v>
      </c>
      <c r="B11560" s="3" t="s">
        <v>21527</v>
      </c>
      <c r="C11560" s="3" t="s">
        <v>12798</v>
      </c>
      <c r="D11560" s="2" t="s">
        <v>19744</v>
      </c>
      <c r="E11560" s="3" t="s">
        <v>20623</v>
      </c>
      <c r="F11560" s="67" t="s">
        <v>6260</v>
      </c>
      <c r="G11560" s="67" t="s">
        <v>29815</v>
      </c>
      <c r="I11560" s="3" t="s">
        <v>6298</v>
      </c>
      <c r="J11560" s="3" t="str">
        <f>IF($B11560="SINAPI",IF(ISNUMBER(MATCH(Banco!$C11560,Analitico!$A:$A,0)),INDEX(Analitico!E:E,MATCH(Banco!$C11560,Analitico!$A:$A,0))&amp;"%",""),"")</f>
        <v/>
      </c>
      <c r="K11560" s="3" t="str">
        <f>IF($B11560="SINAPI",IF(ISNUMBER(MATCH(Banco!$C11560,Analitico!$A:$A,0)),INDEX(Analitico!F:F,MATCH(Banco!$C11560,Analitico!$A:$A,0))&amp;"%",""),"")</f>
        <v/>
      </c>
    </row>
    <row r="11561" spans="1:11" ht="33.75" x14ac:dyDescent="0.2">
      <c r="A11561" s="1" t="str">
        <f t="shared" si="182"/>
        <v>SINAPI 104423</v>
      </c>
      <c r="B11561" s="3" t="s">
        <v>21527</v>
      </c>
      <c r="C11561" s="3" t="s">
        <v>12799</v>
      </c>
      <c r="D11561" s="2" t="s">
        <v>19745</v>
      </c>
      <c r="E11561" s="3" t="s">
        <v>20623</v>
      </c>
      <c r="F11561" s="67" t="s">
        <v>4562</v>
      </c>
      <c r="G11561" s="67" t="s">
        <v>6288</v>
      </c>
      <c r="I11561" s="3" t="s">
        <v>6298</v>
      </c>
      <c r="J11561" s="3" t="str">
        <f>IF($B11561="SINAPI",IF(ISNUMBER(MATCH(Banco!$C11561,Analitico!$A:$A,0)),INDEX(Analitico!E:E,MATCH(Banco!$C11561,Analitico!$A:$A,0))&amp;"%",""),"")</f>
        <v/>
      </c>
      <c r="K11561" s="3" t="str">
        <f>IF($B11561="SINAPI",IF(ISNUMBER(MATCH(Banco!$C11561,Analitico!$A:$A,0)),INDEX(Analitico!F:F,MATCH(Banco!$C11561,Analitico!$A:$A,0))&amp;"%",""),"")</f>
        <v/>
      </c>
    </row>
    <row r="11562" spans="1:11" ht="33.75" x14ac:dyDescent="0.2">
      <c r="A11562" s="1" t="str">
        <f t="shared" si="182"/>
        <v>SINAPI 104424</v>
      </c>
      <c r="B11562" s="3" t="s">
        <v>21527</v>
      </c>
      <c r="C11562" s="3" t="s">
        <v>12800</v>
      </c>
      <c r="D11562" s="2" t="s">
        <v>19746</v>
      </c>
      <c r="E11562" s="3" t="s">
        <v>20623</v>
      </c>
      <c r="F11562" s="67" t="s">
        <v>6010</v>
      </c>
      <c r="G11562" s="67" t="s">
        <v>21678</v>
      </c>
      <c r="I11562" s="3" t="s">
        <v>6298</v>
      </c>
      <c r="J11562" s="3" t="str">
        <f>IF($B11562="SINAPI",IF(ISNUMBER(MATCH(Banco!$C11562,Analitico!$A:$A,0)),INDEX(Analitico!E:E,MATCH(Banco!$C11562,Analitico!$A:$A,0))&amp;"%",""),"")</f>
        <v/>
      </c>
      <c r="K11562" s="3" t="str">
        <f>IF($B11562="SINAPI",IF(ISNUMBER(MATCH(Banco!$C11562,Analitico!$A:$A,0)),INDEX(Analitico!F:F,MATCH(Banco!$C11562,Analitico!$A:$A,0))&amp;"%",""),"")</f>
        <v/>
      </c>
    </row>
    <row r="11563" spans="1:11" ht="22.5" x14ac:dyDescent="0.2">
      <c r="A11563" s="1" t="str">
        <f t="shared" si="182"/>
        <v>SINAPI 104425</v>
      </c>
      <c r="B11563" s="3" t="s">
        <v>21527</v>
      </c>
      <c r="C11563" s="3" t="s">
        <v>12801</v>
      </c>
      <c r="D11563" s="2" t="s">
        <v>19747</v>
      </c>
      <c r="E11563" s="3" t="s">
        <v>20623</v>
      </c>
      <c r="F11563" s="67" t="s">
        <v>21085</v>
      </c>
      <c r="G11563" s="67" t="s">
        <v>21676</v>
      </c>
      <c r="I11563" s="3" t="s">
        <v>6298</v>
      </c>
      <c r="J11563" s="3" t="str">
        <f>IF($B11563="SINAPI",IF(ISNUMBER(MATCH(Banco!$C11563,Analitico!$A:$A,0)),INDEX(Analitico!E:E,MATCH(Banco!$C11563,Analitico!$A:$A,0))&amp;"%",""),"")</f>
        <v/>
      </c>
      <c r="K11563" s="3" t="str">
        <f>IF($B11563="SINAPI",IF(ISNUMBER(MATCH(Banco!$C11563,Analitico!$A:$A,0)),INDEX(Analitico!F:F,MATCH(Banco!$C11563,Analitico!$A:$A,0))&amp;"%",""),"")</f>
        <v/>
      </c>
    </row>
    <row r="11564" spans="1:11" ht="33.75" x14ac:dyDescent="0.2">
      <c r="A11564" s="1" t="str">
        <f t="shared" si="182"/>
        <v>SINAPI 87280</v>
      </c>
      <c r="B11564" s="3" t="s">
        <v>21527</v>
      </c>
      <c r="C11564" s="3" t="s">
        <v>12802</v>
      </c>
      <c r="D11564" s="2" t="s">
        <v>19748</v>
      </c>
      <c r="E11564" s="3" t="s">
        <v>20624</v>
      </c>
      <c r="F11564" s="67" t="s">
        <v>40327</v>
      </c>
      <c r="G11564" s="67" t="s">
        <v>37566</v>
      </c>
      <c r="I11564" s="3" t="s">
        <v>6298</v>
      </c>
      <c r="J11564" s="3" t="str">
        <f>IF($B11564="SINAPI",IF(ISNUMBER(MATCH(Banco!$C11564,Analitico!$A:$A,0)),INDEX(Analitico!E:E,MATCH(Banco!$C11564,Analitico!$A:$A,0))&amp;"%",""),"")</f>
        <v/>
      </c>
      <c r="K11564" s="3" t="str">
        <f>IF($B11564="SINAPI",IF(ISNUMBER(MATCH(Banco!$C11564,Analitico!$A:$A,0)),INDEX(Analitico!F:F,MATCH(Banco!$C11564,Analitico!$A:$A,0))&amp;"%",""),"")</f>
        <v/>
      </c>
    </row>
    <row r="11565" spans="1:11" ht="33.75" x14ac:dyDescent="0.2">
      <c r="A11565" s="1" t="str">
        <f t="shared" si="182"/>
        <v>SINAPI 87281</v>
      </c>
      <c r="B11565" s="3" t="s">
        <v>21527</v>
      </c>
      <c r="C11565" s="3" t="s">
        <v>12803</v>
      </c>
      <c r="D11565" s="2" t="s">
        <v>19749</v>
      </c>
      <c r="E11565" s="3" t="s">
        <v>20624</v>
      </c>
      <c r="F11565" s="67" t="s">
        <v>40328</v>
      </c>
      <c r="G11565" s="67" t="s">
        <v>37567</v>
      </c>
      <c r="I11565" s="3" t="s">
        <v>6298</v>
      </c>
      <c r="J11565" s="3" t="str">
        <f>IF($B11565="SINAPI",IF(ISNUMBER(MATCH(Banco!$C11565,Analitico!$A:$A,0)),INDEX(Analitico!E:E,MATCH(Banco!$C11565,Analitico!$A:$A,0))&amp;"%",""),"")</f>
        <v/>
      </c>
      <c r="K11565" s="3" t="str">
        <f>IF($B11565="SINAPI",IF(ISNUMBER(MATCH(Banco!$C11565,Analitico!$A:$A,0)),INDEX(Analitico!F:F,MATCH(Banco!$C11565,Analitico!$A:$A,0))&amp;"%",""),"")</f>
        <v/>
      </c>
    </row>
    <row r="11566" spans="1:11" ht="33.75" x14ac:dyDescent="0.2">
      <c r="A11566" s="1" t="str">
        <f t="shared" si="182"/>
        <v>SINAPI 87283</v>
      </c>
      <c r="B11566" s="3" t="s">
        <v>21527</v>
      </c>
      <c r="C11566" s="3" t="s">
        <v>12804</v>
      </c>
      <c r="D11566" s="2" t="s">
        <v>19750</v>
      </c>
      <c r="E11566" s="3" t="s">
        <v>20624</v>
      </c>
      <c r="F11566" s="67" t="s">
        <v>40329</v>
      </c>
      <c r="G11566" s="67" t="s">
        <v>37568</v>
      </c>
      <c r="I11566" s="3" t="s">
        <v>6298</v>
      </c>
      <c r="J11566" s="3" t="str">
        <f>IF($B11566="SINAPI",IF(ISNUMBER(MATCH(Banco!$C11566,Analitico!$A:$A,0)),INDEX(Analitico!E:E,MATCH(Banco!$C11566,Analitico!$A:$A,0))&amp;"%",""),"")</f>
        <v/>
      </c>
      <c r="K11566" s="3" t="str">
        <f>IF($B11566="SINAPI",IF(ISNUMBER(MATCH(Banco!$C11566,Analitico!$A:$A,0)),INDEX(Analitico!F:F,MATCH(Banco!$C11566,Analitico!$A:$A,0))&amp;"%",""),"")</f>
        <v/>
      </c>
    </row>
    <row r="11567" spans="1:11" ht="33.75" x14ac:dyDescent="0.2">
      <c r="A11567" s="1" t="str">
        <f t="shared" si="182"/>
        <v>SINAPI 87284</v>
      </c>
      <c r="B11567" s="3" t="s">
        <v>21527</v>
      </c>
      <c r="C11567" s="3" t="s">
        <v>12805</v>
      </c>
      <c r="D11567" s="2" t="s">
        <v>19751</v>
      </c>
      <c r="E11567" s="3" t="s">
        <v>20624</v>
      </c>
      <c r="F11567" s="67" t="s">
        <v>40330</v>
      </c>
      <c r="G11567" s="67" t="s">
        <v>37569</v>
      </c>
      <c r="I11567" s="3" t="s">
        <v>6298</v>
      </c>
      <c r="J11567" s="3" t="str">
        <f>IF($B11567="SINAPI",IF(ISNUMBER(MATCH(Banco!$C11567,Analitico!$A:$A,0)),INDEX(Analitico!E:E,MATCH(Banco!$C11567,Analitico!$A:$A,0))&amp;"%",""),"")</f>
        <v/>
      </c>
      <c r="K11567" s="3" t="str">
        <f>IF($B11567="SINAPI",IF(ISNUMBER(MATCH(Banco!$C11567,Analitico!$A:$A,0)),INDEX(Analitico!F:F,MATCH(Banco!$C11567,Analitico!$A:$A,0))&amp;"%",""),"")</f>
        <v/>
      </c>
    </row>
    <row r="11568" spans="1:11" ht="22.5" x14ac:dyDescent="0.2">
      <c r="A11568" s="1" t="str">
        <f t="shared" si="182"/>
        <v>SINAPI 87286</v>
      </c>
      <c r="B11568" s="3" t="s">
        <v>21527</v>
      </c>
      <c r="C11568" s="3" t="s">
        <v>12806</v>
      </c>
      <c r="D11568" s="2" t="s">
        <v>19752</v>
      </c>
      <c r="E11568" s="3" t="s">
        <v>20624</v>
      </c>
      <c r="F11568" s="67" t="s">
        <v>40331</v>
      </c>
      <c r="G11568" s="67" t="s">
        <v>37570</v>
      </c>
      <c r="I11568" s="3" t="s">
        <v>6298</v>
      </c>
      <c r="J11568" s="3" t="str">
        <f>IF($B11568="SINAPI",IF(ISNUMBER(MATCH(Banco!$C11568,Analitico!$A:$A,0)),INDEX(Analitico!E:E,MATCH(Banco!$C11568,Analitico!$A:$A,0))&amp;"%",""),"")</f>
        <v/>
      </c>
      <c r="K11568" s="3" t="str">
        <f>IF($B11568="SINAPI",IF(ISNUMBER(MATCH(Banco!$C11568,Analitico!$A:$A,0)),INDEX(Analitico!F:F,MATCH(Banco!$C11568,Analitico!$A:$A,0))&amp;"%",""),"")</f>
        <v/>
      </c>
    </row>
    <row r="11569" spans="1:11" ht="22.5" x14ac:dyDescent="0.2">
      <c r="A11569" s="1" t="str">
        <f t="shared" si="182"/>
        <v>SINAPI 87287</v>
      </c>
      <c r="B11569" s="3" t="s">
        <v>21527</v>
      </c>
      <c r="C11569" s="3" t="s">
        <v>12807</v>
      </c>
      <c r="D11569" s="2" t="s">
        <v>19753</v>
      </c>
      <c r="E11569" s="3" t="s">
        <v>20624</v>
      </c>
      <c r="F11569" s="67" t="s">
        <v>40332</v>
      </c>
      <c r="G11569" s="67" t="s">
        <v>37571</v>
      </c>
      <c r="I11569" s="3" t="s">
        <v>6298</v>
      </c>
      <c r="J11569" s="3" t="str">
        <f>IF($B11569="SINAPI",IF(ISNUMBER(MATCH(Banco!$C11569,Analitico!$A:$A,0)),INDEX(Analitico!E:E,MATCH(Banco!$C11569,Analitico!$A:$A,0))&amp;"%",""),"")</f>
        <v/>
      </c>
      <c r="K11569" s="3" t="str">
        <f>IF($B11569="SINAPI",IF(ISNUMBER(MATCH(Banco!$C11569,Analitico!$A:$A,0)),INDEX(Analitico!F:F,MATCH(Banco!$C11569,Analitico!$A:$A,0))&amp;"%",""),"")</f>
        <v/>
      </c>
    </row>
    <row r="11570" spans="1:11" ht="22.5" x14ac:dyDescent="0.2">
      <c r="A11570" s="1" t="str">
        <f t="shared" si="182"/>
        <v>SINAPI 87289</v>
      </c>
      <c r="B11570" s="3" t="s">
        <v>21527</v>
      </c>
      <c r="C11570" s="3" t="s">
        <v>12808</v>
      </c>
      <c r="D11570" s="2" t="s">
        <v>19754</v>
      </c>
      <c r="E11570" s="3" t="s">
        <v>20624</v>
      </c>
      <c r="F11570" s="67" t="s">
        <v>40333</v>
      </c>
      <c r="G11570" s="67" t="s">
        <v>37572</v>
      </c>
      <c r="I11570" s="3" t="s">
        <v>6298</v>
      </c>
      <c r="J11570" s="3" t="str">
        <f>IF($B11570="SINAPI",IF(ISNUMBER(MATCH(Banco!$C11570,Analitico!$A:$A,0)),INDEX(Analitico!E:E,MATCH(Banco!$C11570,Analitico!$A:$A,0))&amp;"%",""),"")</f>
        <v/>
      </c>
      <c r="K11570" s="3" t="str">
        <f>IF($B11570="SINAPI",IF(ISNUMBER(MATCH(Banco!$C11570,Analitico!$A:$A,0)),INDEX(Analitico!F:F,MATCH(Banco!$C11570,Analitico!$A:$A,0))&amp;"%",""),"")</f>
        <v/>
      </c>
    </row>
    <row r="11571" spans="1:11" ht="22.5" x14ac:dyDescent="0.2">
      <c r="A11571" s="1" t="str">
        <f t="shared" si="182"/>
        <v>SINAPI 87290</v>
      </c>
      <c r="B11571" s="3" t="s">
        <v>21527</v>
      </c>
      <c r="C11571" s="3" t="s">
        <v>12809</v>
      </c>
      <c r="D11571" s="2" t="s">
        <v>19755</v>
      </c>
      <c r="E11571" s="3" t="s">
        <v>20624</v>
      </c>
      <c r="F11571" s="67" t="s">
        <v>40334</v>
      </c>
      <c r="G11571" s="67" t="s">
        <v>37573</v>
      </c>
      <c r="I11571" s="3" t="s">
        <v>6298</v>
      </c>
      <c r="J11571" s="3" t="str">
        <f>IF($B11571="SINAPI",IF(ISNUMBER(MATCH(Banco!$C11571,Analitico!$A:$A,0)),INDEX(Analitico!E:E,MATCH(Banco!$C11571,Analitico!$A:$A,0))&amp;"%",""),"")</f>
        <v/>
      </c>
      <c r="K11571" s="3" t="str">
        <f>IF($B11571="SINAPI",IF(ISNUMBER(MATCH(Banco!$C11571,Analitico!$A:$A,0)),INDEX(Analitico!F:F,MATCH(Banco!$C11571,Analitico!$A:$A,0))&amp;"%",""),"")</f>
        <v/>
      </c>
    </row>
    <row r="11572" spans="1:11" ht="22.5" x14ac:dyDescent="0.2">
      <c r="A11572" s="1" t="str">
        <f t="shared" si="182"/>
        <v>SINAPI 87292</v>
      </c>
      <c r="B11572" s="3" t="s">
        <v>21527</v>
      </c>
      <c r="C11572" s="3" t="s">
        <v>12810</v>
      </c>
      <c r="D11572" s="2" t="s">
        <v>19756</v>
      </c>
      <c r="E11572" s="3" t="s">
        <v>20624</v>
      </c>
      <c r="F11572" s="67" t="s">
        <v>40335</v>
      </c>
      <c r="G11572" s="67" t="s">
        <v>37574</v>
      </c>
      <c r="I11572" s="3" t="s">
        <v>6298</v>
      </c>
      <c r="J11572" s="3" t="str">
        <f>IF($B11572="SINAPI",IF(ISNUMBER(MATCH(Banco!$C11572,Analitico!$A:$A,0)),INDEX(Analitico!E:E,MATCH(Banco!$C11572,Analitico!$A:$A,0))&amp;"%",""),"")</f>
        <v/>
      </c>
      <c r="K11572" s="3" t="str">
        <f>IF($B11572="SINAPI",IF(ISNUMBER(MATCH(Banco!$C11572,Analitico!$A:$A,0)),INDEX(Analitico!F:F,MATCH(Banco!$C11572,Analitico!$A:$A,0))&amp;"%",""),"")</f>
        <v/>
      </c>
    </row>
    <row r="11573" spans="1:11" ht="22.5" x14ac:dyDescent="0.2">
      <c r="A11573" s="1" t="str">
        <f t="shared" si="182"/>
        <v>SINAPI 87294</v>
      </c>
      <c r="B11573" s="3" t="s">
        <v>21527</v>
      </c>
      <c r="C11573" s="3" t="s">
        <v>12811</v>
      </c>
      <c r="D11573" s="2" t="s">
        <v>19757</v>
      </c>
      <c r="E11573" s="3" t="s">
        <v>20624</v>
      </c>
      <c r="F11573" s="67" t="s">
        <v>40336</v>
      </c>
      <c r="G11573" s="67" t="s">
        <v>37575</v>
      </c>
      <c r="I11573" s="3" t="s">
        <v>6298</v>
      </c>
      <c r="J11573" s="3" t="str">
        <f>IF($B11573="SINAPI",IF(ISNUMBER(MATCH(Banco!$C11573,Analitico!$A:$A,0)),INDEX(Analitico!E:E,MATCH(Banco!$C11573,Analitico!$A:$A,0))&amp;"%",""),"")</f>
        <v/>
      </c>
      <c r="K11573" s="3" t="str">
        <f>IF($B11573="SINAPI",IF(ISNUMBER(MATCH(Banco!$C11573,Analitico!$A:$A,0)),INDEX(Analitico!F:F,MATCH(Banco!$C11573,Analitico!$A:$A,0))&amp;"%",""),"")</f>
        <v/>
      </c>
    </row>
    <row r="11574" spans="1:11" ht="22.5" x14ac:dyDescent="0.2">
      <c r="A11574" s="1" t="str">
        <f t="shared" si="182"/>
        <v>SINAPI 87295</v>
      </c>
      <c r="B11574" s="3" t="s">
        <v>21527</v>
      </c>
      <c r="C11574" s="3" t="s">
        <v>12812</v>
      </c>
      <c r="D11574" s="2" t="s">
        <v>19758</v>
      </c>
      <c r="E11574" s="3" t="s">
        <v>20624</v>
      </c>
      <c r="F11574" s="67" t="s">
        <v>40337</v>
      </c>
      <c r="G11574" s="67" t="s">
        <v>37576</v>
      </c>
      <c r="I11574" s="3" t="s">
        <v>6298</v>
      </c>
      <c r="J11574" s="3" t="str">
        <f>IF($B11574="SINAPI",IF(ISNUMBER(MATCH(Banco!$C11574,Analitico!$A:$A,0)),INDEX(Analitico!E:E,MATCH(Banco!$C11574,Analitico!$A:$A,0))&amp;"%",""),"")</f>
        <v/>
      </c>
      <c r="K11574" s="3" t="str">
        <f>IF($B11574="SINAPI",IF(ISNUMBER(MATCH(Banco!$C11574,Analitico!$A:$A,0)),INDEX(Analitico!F:F,MATCH(Banco!$C11574,Analitico!$A:$A,0))&amp;"%",""),"")</f>
        <v/>
      </c>
    </row>
    <row r="11575" spans="1:11" ht="22.5" x14ac:dyDescent="0.2">
      <c r="A11575" s="1" t="str">
        <f t="shared" si="182"/>
        <v>SINAPI 87296</v>
      </c>
      <c r="B11575" s="3" t="s">
        <v>21527</v>
      </c>
      <c r="C11575" s="3" t="s">
        <v>12813</v>
      </c>
      <c r="D11575" s="2" t="s">
        <v>19759</v>
      </c>
      <c r="E11575" s="3" t="s">
        <v>20624</v>
      </c>
      <c r="F11575" s="67" t="s">
        <v>40338</v>
      </c>
      <c r="G11575" s="67" t="s">
        <v>37577</v>
      </c>
      <c r="I11575" s="3" t="s">
        <v>6298</v>
      </c>
      <c r="J11575" s="3" t="str">
        <f>IF($B11575="SINAPI",IF(ISNUMBER(MATCH(Banco!$C11575,Analitico!$A:$A,0)),INDEX(Analitico!E:E,MATCH(Banco!$C11575,Analitico!$A:$A,0))&amp;"%",""),"")</f>
        <v/>
      </c>
      <c r="K11575" s="3" t="str">
        <f>IF($B11575="SINAPI",IF(ISNUMBER(MATCH(Banco!$C11575,Analitico!$A:$A,0)),INDEX(Analitico!F:F,MATCH(Banco!$C11575,Analitico!$A:$A,0))&amp;"%",""),"")</f>
        <v/>
      </c>
    </row>
    <row r="11576" spans="1:11" ht="22.5" x14ac:dyDescent="0.2">
      <c r="A11576" s="1" t="str">
        <f t="shared" si="182"/>
        <v>SINAPI 87298</v>
      </c>
      <c r="B11576" s="3" t="s">
        <v>21527</v>
      </c>
      <c r="C11576" s="3" t="s">
        <v>12814</v>
      </c>
      <c r="D11576" s="2" t="s">
        <v>19760</v>
      </c>
      <c r="E11576" s="3" t="s">
        <v>20624</v>
      </c>
      <c r="F11576" s="67" t="s">
        <v>40339</v>
      </c>
      <c r="G11576" s="67" t="s">
        <v>37578</v>
      </c>
      <c r="I11576" s="3" t="s">
        <v>6298</v>
      </c>
      <c r="J11576" s="3" t="str">
        <f>IF($B11576="SINAPI",IF(ISNUMBER(MATCH(Banco!$C11576,Analitico!$A:$A,0)),INDEX(Analitico!E:E,MATCH(Banco!$C11576,Analitico!$A:$A,0))&amp;"%",""),"")</f>
        <v/>
      </c>
      <c r="K11576" s="3" t="str">
        <f>IF($B11576="SINAPI",IF(ISNUMBER(MATCH(Banco!$C11576,Analitico!$A:$A,0)),INDEX(Analitico!F:F,MATCH(Banco!$C11576,Analitico!$A:$A,0))&amp;"%",""),"")</f>
        <v/>
      </c>
    </row>
    <row r="11577" spans="1:11" ht="22.5" x14ac:dyDescent="0.2">
      <c r="A11577" s="1" t="str">
        <f t="shared" si="182"/>
        <v>SINAPI 87299</v>
      </c>
      <c r="B11577" s="3" t="s">
        <v>21527</v>
      </c>
      <c r="C11577" s="3" t="s">
        <v>12815</v>
      </c>
      <c r="D11577" s="2" t="s">
        <v>19761</v>
      </c>
      <c r="E11577" s="3" t="s">
        <v>20624</v>
      </c>
      <c r="F11577" s="67" t="s">
        <v>40340</v>
      </c>
      <c r="G11577" s="67" t="s">
        <v>37579</v>
      </c>
      <c r="I11577" s="3" t="s">
        <v>6298</v>
      </c>
      <c r="J11577" s="3" t="str">
        <f>IF($B11577="SINAPI",IF(ISNUMBER(MATCH(Banco!$C11577,Analitico!$A:$A,0)),INDEX(Analitico!E:E,MATCH(Banco!$C11577,Analitico!$A:$A,0))&amp;"%",""),"")</f>
        <v/>
      </c>
      <c r="K11577" s="3" t="str">
        <f>IF($B11577="SINAPI",IF(ISNUMBER(MATCH(Banco!$C11577,Analitico!$A:$A,0)),INDEX(Analitico!F:F,MATCH(Banco!$C11577,Analitico!$A:$A,0))&amp;"%",""),"")</f>
        <v/>
      </c>
    </row>
    <row r="11578" spans="1:11" ht="22.5" x14ac:dyDescent="0.2">
      <c r="A11578" s="1" t="str">
        <f t="shared" si="182"/>
        <v>SINAPI 87301</v>
      </c>
      <c r="B11578" s="3" t="s">
        <v>21527</v>
      </c>
      <c r="C11578" s="3" t="s">
        <v>12816</v>
      </c>
      <c r="D11578" s="2" t="s">
        <v>19762</v>
      </c>
      <c r="E11578" s="3" t="s">
        <v>20624</v>
      </c>
      <c r="F11578" s="67" t="s">
        <v>40341</v>
      </c>
      <c r="G11578" s="67" t="s">
        <v>37580</v>
      </c>
      <c r="I11578" s="3" t="s">
        <v>6298</v>
      </c>
      <c r="J11578" s="3" t="str">
        <f>IF($B11578="SINAPI",IF(ISNUMBER(MATCH(Banco!$C11578,Analitico!$A:$A,0)),INDEX(Analitico!E:E,MATCH(Banco!$C11578,Analitico!$A:$A,0))&amp;"%",""),"")</f>
        <v/>
      </c>
      <c r="K11578" s="3" t="str">
        <f>IF($B11578="SINAPI",IF(ISNUMBER(MATCH(Banco!$C11578,Analitico!$A:$A,0)),INDEX(Analitico!F:F,MATCH(Banco!$C11578,Analitico!$A:$A,0))&amp;"%",""),"")</f>
        <v/>
      </c>
    </row>
    <row r="11579" spans="1:11" ht="22.5" x14ac:dyDescent="0.2">
      <c r="A11579" s="1" t="str">
        <f t="shared" si="182"/>
        <v>SINAPI 87302</v>
      </c>
      <c r="B11579" s="3" t="s">
        <v>21527</v>
      </c>
      <c r="C11579" s="3" t="s">
        <v>12817</v>
      </c>
      <c r="D11579" s="2" t="s">
        <v>19763</v>
      </c>
      <c r="E11579" s="3" t="s">
        <v>20624</v>
      </c>
      <c r="F11579" s="67" t="s">
        <v>40342</v>
      </c>
      <c r="G11579" s="67" t="s">
        <v>37581</v>
      </c>
      <c r="I11579" s="3" t="s">
        <v>6298</v>
      </c>
      <c r="J11579" s="3" t="str">
        <f>IF($B11579="SINAPI",IF(ISNUMBER(MATCH(Banco!$C11579,Analitico!$A:$A,0)),INDEX(Analitico!E:E,MATCH(Banco!$C11579,Analitico!$A:$A,0))&amp;"%",""),"")</f>
        <v/>
      </c>
      <c r="K11579" s="3" t="str">
        <f>IF($B11579="SINAPI",IF(ISNUMBER(MATCH(Banco!$C11579,Analitico!$A:$A,0)),INDEX(Analitico!F:F,MATCH(Banco!$C11579,Analitico!$A:$A,0))&amp;"%",""),"")</f>
        <v/>
      </c>
    </row>
    <row r="11580" spans="1:11" ht="22.5" x14ac:dyDescent="0.2">
      <c r="A11580" s="1" t="str">
        <f t="shared" si="182"/>
        <v>SINAPI 87304</v>
      </c>
      <c r="B11580" s="3" t="s">
        <v>21527</v>
      </c>
      <c r="C11580" s="3" t="s">
        <v>12818</v>
      </c>
      <c r="D11580" s="2" t="s">
        <v>19764</v>
      </c>
      <c r="E11580" s="3" t="s">
        <v>20624</v>
      </c>
      <c r="F11580" s="67" t="s">
        <v>40343</v>
      </c>
      <c r="G11580" s="67" t="s">
        <v>37582</v>
      </c>
      <c r="I11580" s="3" t="s">
        <v>6298</v>
      </c>
      <c r="J11580" s="3" t="str">
        <f>IF($B11580="SINAPI",IF(ISNUMBER(MATCH(Banco!$C11580,Analitico!$A:$A,0)),INDEX(Analitico!E:E,MATCH(Banco!$C11580,Analitico!$A:$A,0))&amp;"%",""),"")</f>
        <v/>
      </c>
      <c r="K11580" s="3" t="str">
        <f>IF($B11580="SINAPI",IF(ISNUMBER(MATCH(Banco!$C11580,Analitico!$A:$A,0)),INDEX(Analitico!F:F,MATCH(Banco!$C11580,Analitico!$A:$A,0))&amp;"%",""),"")</f>
        <v/>
      </c>
    </row>
    <row r="11581" spans="1:11" ht="22.5" x14ac:dyDescent="0.2">
      <c r="A11581" s="1" t="str">
        <f t="shared" si="182"/>
        <v>SINAPI 87305</v>
      </c>
      <c r="B11581" s="3" t="s">
        <v>21527</v>
      </c>
      <c r="C11581" s="3" t="s">
        <v>12819</v>
      </c>
      <c r="D11581" s="2" t="s">
        <v>19765</v>
      </c>
      <c r="E11581" s="3" t="s">
        <v>20624</v>
      </c>
      <c r="F11581" s="67" t="s">
        <v>40344</v>
      </c>
      <c r="G11581" s="67" t="s">
        <v>37583</v>
      </c>
      <c r="I11581" s="3" t="s">
        <v>6298</v>
      </c>
      <c r="J11581" s="3" t="str">
        <f>IF($B11581="SINAPI",IF(ISNUMBER(MATCH(Banco!$C11581,Analitico!$A:$A,0)),INDEX(Analitico!E:E,MATCH(Banco!$C11581,Analitico!$A:$A,0))&amp;"%",""),"")</f>
        <v/>
      </c>
      <c r="K11581" s="3" t="str">
        <f>IF($B11581="SINAPI",IF(ISNUMBER(MATCH(Banco!$C11581,Analitico!$A:$A,0)),INDEX(Analitico!F:F,MATCH(Banco!$C11581,Analitico!$A:$A,0))&amp;"%",""),"")</f>
        <v/>
      </c>
    </row>
    <row r="11582" spans="1:11" ht="22.5" x14ac:dyDescent="0.2">
      <c r="A11582" s="1" t="str">
        <f t="shared" si="182"/>
        <v>SINAPI 87307</v>
      </c>
      <c r="B11582" s="3" t="s">
        <v>21527</v>
      </c>
      <c r="C11582" s="3" t="s">
        <v>12820</v>
      </c>
      <c r="D11582" s="2" t="s">
        <v>19766</v>
      </c>
      <c r="E11582" s="3" t="s">
        <v>20624</v>
      </c>
      <c r="F11582" s="67" t="s">
        <v>40345</v>
      </c>
      <c r="G11582" s="67" t="s">
        <v>37584</v>
      </c>
      <c r="I11582" s="3" t="s">
        <v>6298</v>
      </c>
      <c r="J11582" s="3" t="str">
        <f>IF($B11582="SINAPI",IF(ISNUMBER(MATCH(Banco!$C11582,Analitico!$A:$A,0)),INDEX(Analitico!E:E,MATCH(Banco!$C11582,Analitico!$A:$A,0))&amp;"%",""),"")</f>
        <v/>
      </c>
      <c r="K11582" s="3" t="str">
        <f>IF($B11582="SINAPI",IF(ISNUMBER(MATCH(Banco!$C11582,Analitico!$A:$A,0)),INDEX(Analitico!F:F,MATCH(Banco!$C11582,Analitico!$A:$A,0))&amp;"%",""),"")</f>
        <v/>
      </c>
    </row>
    <row r="11583" spans="1:11" ht="22.5" x14ac:dyDescent="0.2">
      <c r="A11583" s="1" t="str">
        <f t="shared" si="182"/>
        <v>SINAPI 87308</v>
      </c>
      <c r="B11583" s="3" t="s">
        <v>21527</v>
      </c>
      <c r="C11583" s="3" t="s">
        <v>12821</v>
      </c>
      <c r="D11583" s="2" t="s">
        <v>19767</v>
      </c>
      <c r="E11583" s="3" t="s">
        <v>20624</v>
      </c>
      <c r="F11583" s="67" t="s">
        <v>40346</v>
      </c>
      <c r="G11583" s="67" t="s">
        <v>37585</v>
      </c>
      <c r="I11583" s="3" t="s">
        <v>6298</v>
      </c>
      <c r="J11583" s="3" t="str">
        <f>IF($B11583="SINAPI",IF(ISNUMBER(MATCH(Banco!$C11583,Analitico!$A:$A,0)),INDEX(Analitico!E:E,MATCH(Banco!$C11583,Analitico!$A:$A,0))&amp;"%",""),"")</f>
        <v/>
      </c>
      <c r="K11583" s="3" t="str">
        <f>IF($B11583="SINAPI",IF(ISNUMBER(MATCH(Banco!$C11583,Analitico!$A:$A,0)),INDEX(Analitico!F:F,MATCH(Banco!$C11583,Analitico!$A:$A,0))&amp;"%",""),"")</f>
        <v/>
      </c>
    </row>
    <row r="11584" spans="1:11" ht="22.5" x14ac:dyDescent="0.2">
      <c r="A11584" s="1" t="str">
        <f t="shared" si="182"/>
        <v>SINAPI 87310</v>
      </c>
      <c r="B11584" s="3" t="s">
        <v>21527</v>
      </c>
      <c r="C11584" s="3" t="s">
        <v>12822</v>
      </c>
      <c r="D11584" s="2" t="s">
        <v>19768</v>
      </c>
      <c r="E11584" s="3" t="s">
        <v>20624</v>
      </c>
      <c r="F11584" s="67" t="s">
        <v>40347</v>
      </c>
      <c r="G11584" s="67" t="s">
        <v>37586</v>
      </c>
      <c r="I11584" s="3" t="s">
        <v>6298</v>
      </c>
      <c r="J11584" s="3" t="str">
        <f>IF($B11584="SINAPI",IF(ISNUMBER(MATCH(Banco!$C11584,Analitico!$A:$A,0)),INDEX(Analitico!E:E,MATCH(Banco!$C11584,Analitico!$A:$A,0))&amp;"%",""),"")</f>
        <v/>
      </c>
      <c r="K11584" s="3" t="str">
        <f>IF($B11584="SINAPI",IF(ISNUMBER(MATCH(Banco!$C11584,Analitico!$A:$A,0)),INDEX(Analitico!F:F,MATCH(Banco!$C11584,Analitico!$A:$A,0))&amp;"%",""),"")</f>
        <v/>
      </c>
    </row>
    <row r="11585" spans="1:11" ht="22.5" x14ac:dyDescent="0.2">
      <c r="A11585" s="1" t="str">
        <f t="shared" si="182"/>
        <v>SINAPI 87311</v>
      </c>
      <c r="B11585" s="3" t="s">
        <v>21527</v>
      </c>
      <c r="C11585" s="3" t="s">
        <v>12823</v>
      </c>
      <c r="D11585" s="2" t="s">
        <v>19769</v>
      </c>
      <c r="E11585" s="3" t="s">
        <v>20624</v>
      </c>
      <c r="F11585" s="67" t="s">
        <v>40348</v>
      </c>
      <c r="G11585" s="67" t="s">
        <v>37587</v>
      </c>
      <c r="I11585" s="3" t="s">
        <v>6298</v>
      </c>
      <c r="J11585" s="3" t="str">
        <f>IF($B11585="SINAPI",IF(ISNUMBER(MATCH(Banco!$C11585,Analitico!$A:$A,0)),INDEX(Analitico!E:E,MATCH(Banco!$C11585,Analitico!$A:$A,0))&amp;"%",""),"")</f>
        <v/>
      </c>
      <c r="K11585" s="3" t="str">
        <f>IF($B11585="SINAPI",IF(ISNUMBER(MATCH(Banco!$C11585,Analitico!$A:$A,0)),INDEX(Analitico!F:F,MATCH(Banco!$C11585,Analitico!$A:$A,0))&amp;"%",""),"")</f>
        <v/>
      </c>
    </row>
    <row r="11586" spans="1:11" ht="22.5" x14ac:dyDescent="0.2">
      <c r="A11586" s="1" t="str">
        <f t="shared" si="182"/>
        <v>SINAPI 87313</v>
      </c>
      <c r="B11586" s="3" t="s">
        <v>21527</v>
      </c>
      <c r="C11586" s="3" t="s">
        <v>12824</v>
      </c>
      <c r="D11586" s="2" t="s">
        <v>19770</v>
      </c>
      <c r="E11586" s="3" t="s">
        <v>20624</v>
      </c>
      <c r="F11586" s="67" t="s">
        <v>40349</v>
      </c>
      <c r="G11586" s="67" t="s">
        <v>37588</v>
      </c>
      <c r="I11586" s="3" t="s">
        <v>6298</v>
      </c>
      <c r="J11586" s="3" t="str">
        <f>IF($B11586="SINAPI",IF(ISNUMBER(MATCH(Banco!$C11586,Analitico!$A:$A,0)),INDEX(Analitico!E:E,MATCH(Banco!$C11586,Analitico!$A:$A,0))&amp;"%",""),"")</f>
        <v/>
      </c>
      <c r="K11586" s="3" t="str">
        <f>IF($B11586="SINAPI",IF(ISNUMBER(MATCH(Banco!$C11586,Analitico!$A:$A,0)),INDEX(Analitico!F:F,MATCH(Banco!$C11586,Analitico!$A:$A,0))&amp;"%",""),"")</f>
        <v/>
      </c>
    </row>
    <row r="11587" spans="1:11" ht="22.5" x14ac:dyDescent="0.2">
      <c r="A11587" s="1" t="str">
        <f t="shared" si="182"/>
        <v>SINAPI 87314</v>
      </c>
      <c r="B11587" s="3" t="s">
        <v>21527</v>
      </c>
      <c r="C11587" s="3" t="s">
        <v>12825</v>
      </c>
      <c r="D11587" s="2" t="s">
        <v>19771</v>
      </c>
      <c r="E11587" s="3" t="s">
        <v>20624</v>
      </c>
      <c r="F11587" s="67" t="s">
        <v>40350</v>
      </c>
      <c r="G11587" s="67" t="s">
        <v>37589</v>
      </c>
      <c r="I11587" s="3" t="s">
        <v>6298</v>
      </c>
      <c r="J11587" s="3" t="str">
        <f>IF($B11587="SINAPI",IF(ISNUMBER(MATCH(Banco!$C11587,Analitico!$A:$A,0)),INDEX(Analitico!E:E,MATCH(Banco!$C11587,Analitico!$A:$A,0))&amp;"%",""),"")</f>
        <v/>
      </c>
      <c r="K11587" s="3" t="str">
        <f>IF($B11587="SINAPI",IF(ISNUMBER(MATCH(Banco!$C11587,Analitico!$A:$A,0)),INDEX(Analitico!F:F,MATCH(Banco!$C11587,Analitico!$A:$A,0))&amp;"%",""),"")</f>
        <v/>
      </c>
    </row>
    <row r="11588" spans="1:11" ht="22.5" x14ac:dyDescent="0.2">
      <c r="A11588" s="1" t="str">
        <f t="shared" si="182"/>
        <v>SINAPI 87316</v>
      </c>
      <c r="B11588" s="3" t="s">
        <v>21527</v>
      </c>
      <c r="C11588" s="3" t="s">
        <v>12826</v>
      </c>
      <c r="D11588" s="2" t="s">
        <v>19772</v>
      </c>
      <c r="E11588" s="3" t="s">
        <v>20624</v>
      </c>
      <c r="F11588" s="67" t="s">
        <v>40351</v>
      </c>
      <c r="G11588" s="67" t="s">
        <v>37590</v>
      </c>
      <c r="I11588" s="3" t="s">
        <v>6298</v>
      </c>
      <c r="J11588" s="3" t="str">
        <f>IF($B11588="SINAPI",IF(ISNUMBER(MATCH(Banco!$C11588,Analitico!$A:$A,0)),INDEX(Analitico!E:E,MATCH(Banco!$C11588,Analitico!$A:$A,0))&amp;"%",""),"")</f>
        <v/>
      </c>
      <c r="K11588" s="3" t="str">
        <f>IF($B11588="SINAPI",IF(ISNUMBER(MATCH(Banco!$C11588,Analitico!$A:$A,0)),INDEX(Analitico!F:F,MATCH(Banco!$C11588,Analitico!$A:$A,0))&amp;"%",""),"")</f>
        <v/>
      </c>
    </row>
    <row r="11589" spans="1:11" ht="22.5" x14ac:dyDescent="0.2">
      <c r="A11589" s="1" t="str">
        <f t="shared" si="182"/>
        <v>SINAPI 87317</v>
      </c>
      <c r="B11589" s="3" t="s">
        <v>21527</v>
      </c>
      <c r="C11589" s="3" t="s">
        <v>12827</v>
      </c>
      <c r="D11589" s="2" t="s">
        <v>19773</v>
      </c>
      <c r="E11589" s="3" t="s">
        <v>20624</v>
      </c>
      <c r="F11589" s="67" t="s">
        <v>40352</v>
      </c>
      <c r="G11589" s="67" t="s">
        <v>37591</v>
      </c>
      <c r="I11589" s="3" t="s">
        <v>6298</v>
      </c>
      <c r="J11589" s="3" t="str">
        <f>IF($B11589="SINAPI",IF(ISNUMBER(MATCH(Banco!$C11589,Analitico!$A:$A,0)),INDEX(Analitico!E:E,MATCH(Banco!$C11589,Analitico!$A:$A,0))&amp;"%",""),"")</f>
        <v/>
      </c>
      <c r="K11589" s="3" t="str">
        <f>IF($B11589="SINAPI",IF(ISNUMBER(MATCH(Banco!$C11589,Analitico!$A:$A,0)),INDEX(Analitico!F:F,MATCH(Banco!$C11589,Analitico!$A:$A,0))&amp;"%",""),"")</f>
        <v/>
      </c>
    </row>
    <row r="11590" spans="1:11" ht="22.5" x14ac:dyDescent="0.2">
      <c r="A11590" s="1" t="str">
        <f t="shared" si="182"/>
        <v>SINAPI 87319</v>
      </c>
      <c r="B11590" s="3" t="s">
        <v>21527</v>
      </c>
      <c r="C11590" s="3" t="s">
        <v>12828</v>
      </c>
      <c r="D11590" s="2" t="s">
        <v>19774</v>
      </c>
      <c r="E11590" s="3" t="s">
        <v>20624</v>
      </c>
      <c r="F11590" s="67" t="s">
        <v>40353</v>
      </c>
      <c r="G11590" s="67" t="s">
        <v>37592</v>
      </c>
      <c r="I11590" s="3" t="s">
        <v>6298</v>
      </c>
      <c r="J11590" s="3" t="str">
        <f>IF($B11590="SINAPI",IF(ISNUMBER(MATCH(Banco!$C11590,Analitico!$A:$A,0)),INDEX(Analitico!E:E,MATCH(Banco!$C11590,Analitico!$A:$A,0))&amp;"%",""),"")</f>
        <v/>
      </c>
      <c r="K11590" s="3" t="str">
        <f>IF($B11590="SINAPI",IF(ISNUMBER(MATCH(Banco!$C11590,Analitico!$A:$A,0)),INDEX(Analitico!F:F,MATCH(Banco!$C11590,Analitico!$A:$A,0))&amp;"%",""),"")</f>
        <v/>
      </c>
    </row>
    <row r="11591" spans="1:11" ht="22.5" x14ac:dyDescent="0.2">
      <c r="A11591" s="1" t="str">
        <f t="shared" si="182"/>
        <v>SINAPI 87320</v>
      </c>
      <c r="B11591" s="3" t="s">
        <v>21527</v>
      </c>
      <c r="C11591" s="3" t="s">
        <v>12829</v>
      </c>
      <c r="D11591" s="2" t="s">
        <v>19775</v>
      </c>
      <c r="E11591" s="3" t="s">
        <v>20624</v>
      </c>
      <c r="F11591" s="67" t="s">
        <v>40354</v>
      </c>
      <c r="G11591" s="67" t="s">
        <v>37593</v>
      </c>
      <c r="I11591" s="3" t="s">
        <v>6298</v>
      </c>
      <c r="J11591" s="3" t="str">
        <f>IF($B11591="SINAPI",IF(ISNUMBER(MATCH(Banco!$C11591,Analitico!$A:$A,0)),INDEX(Analitico!E:E,MATCH(Banco!$C11591,Analitico!$A:$A,0))&amp;"%",""),"")</f>
        <v/>
      </c>
      <c r="K11591" s="3" t="str">
        <f>IF($B11591="SINAPI",IF(ISNUMBER(MATCH(Banco!$C11591,Analitico!$A:$A,0)),INDEX(Analitico!F:F,MATCH(Banco!$C11591,Analitico!$A:$A,0))&amp;"%",""),"")</f>
        <v/>
      </c>
    </row>
    <row r="11592" spans="1:11" ht="22.5" x14ac:dyDescent="0.2">
      <c r="A11592" s="1" t="str">
        <f t="shared" si="182"/>
        <v>SINAPI 87322</v>
      </c>
      <c r="B11592" s="3" t="s">
        <v>21527</v>
      </c>
      <c r="C11592" s="3" t="s">
        <v>12830</v>
      </c>
      <c r="D11592" s="2" t="s">
        <v>19776</v>
      </c>
      <c r="E11592" s="3" t="s">
        <v>20624</v>
      </c>
      <c r="F11592" s="67" t="s">
        <v>40355</v>
      </c>
      <c r="G11592" s="67" t="s">
        <v>37594</v>
      </c>
      <c r="I11592" s="3" t="s">
        <v>6298</v>
      </c>
      <c r="J11592" s="3" t="str">
        <f>IF($B11592="SINAPI",IF(ISNUMBER(MATCH(Banco!$C11592,Analitico!$A:$A,0)),INDEX(Analitico!E:E,MATCH(Banco!$C11592,Analitico!$A:$A,0))&amp;"%",""),"")</f>
        <v/>
      </c>
      <c r="K11592" s="3" t="str">
        <f>IF($B11592="SINAPI",IF(ISNUMBER(MATCH(Banco!$C11592,Analitico!$A:$A,0)),INDEX(Analitico!F:F,MATCH(Banco!$C11592,Analitico!$A:$A,0))&amp;"%",""),"")</f>
        <v/>
      </c>
    </row>
    <row r="11593" spans="1:11" ht="22.5" x14ac:dyDescent="0.2">
      <c r="A11593" s="1" t="str">
        <f t="shared" si="182"/>
        <v>SINAPI 87323</v>
      </c>
      <c r="B11593" s="3" t="s">
        <v>21527</v>
      </c>
      <c r="C11593" s="3" t="s">
        <v>12831</v>
      </c>
      <c r="D11593" s="2" t="s">
        <v>19777</v>
      </c>
      <c r="E11593" s="3" t="s">
        <v>20624</v>
      </c>
      <c r="F11593" s="67" t="s">
        <v>40356</v>
      </c>
      <c r="G11593" s="67" t="s">
        <v>37595</v>
      </c>
      <c r="I11593" s="3" t="s">
        <v>6298</v>
      </c>
      <c r="J11593" s="3" t="str">
        <f>IF($B11593="SINAPI",IF(ISNUMBER(MATCH(Banco!$C11593,Analitico!$A:$A,0)),INDEX(Analitico!E:E,MATCH(Banco!$C11593,Analitico!$A:$A,0))&amp;"%",""),"")</f>
        <v/>
      </c>
      <c r="K11593" s="3" t="str">
        <f>IF($B11593="SINAPI",IF(ISNUMBER(MATCH(Banco!$C11593,Analitico!$A:$A,0)),INDEX(Analitico!F:F,MATCH(Banco!$C11593,Analitico!$A:$A,0))&amp;"%",""),"")</f>
        <v/>
      </c>
    </row>
    <row r="11594" spans="1:11" ht="22.5" x14ac:dyDescent="0.2">
      <c r="A11594" s="1" t="str">
        <f t="shared" si="182"/>
        <v>SINAPI 87325</v>
      </c>
      <c r="B11594" s="3" t="s">
        <v>21527</v>
      </c>
      <c r="C11594" s="3" t="s">
        <v>12832</v>
      </c>
      <c r="D11594" s="2" t="s">
        <v>19778</v>
      </c>
      <c r="E11594" s="3" t="s">
        <v>20624</v>
      </c>
      <c r="F11594" s="67" t="s">
        <v>40357</v>
      </c>
      <c r="G11594" s="67" t="s">
        <v>37596</v>
      </c>
      <c r="I11594" s="3" t="s">
        <v>6298</v>
      </c>
      <c r="J11594" s="3" t="str">
        <f>IF($B11594="SINAPI",IF(ISNUMBER(MATCH(Banco!$C11594,Analitico!$A:$A,0)),INDEX(Analitico!E:E,MATCH(Banco!$C11594,Analitico!$A:$A,0))&amp;"%",""),"")</f>
        <v/>
      </c>
      <c r="K11594" s="3" t="str">
        <f>IF($B11594="SINAPI",IF(ISNUMBER(MATCH(Banco!$C11594,Analitico!$A:$A,0)),INDEX(Analitico!F:F,MATCH(Banco!$C11594,Analitico!$A:$A,0))&amp;"%",""),"")</f>
        <v/>
      </c>
    </row>
    <row r="11595" spans="1:11" ht="22.5" x14ac:dyDescent="0.2">
      <c r="A11595" s="1" t="str">
        <f t="shared" si="182"/>
        <v>SINAPI 87326</v>
      </c>
      <c r="B11595" s="3" t="s">
        <v>21527</v>
      </c>
      <c r="C11595" s="3" t="s">
        <v>12833</v>
      </c>
      <c r="D11595" s="2" t="s">
        <v>19779</v>
      </c>
      <c r="E11595" s="3" t="s">
        <v>20624</v>
      </c>
      <c r="F11595" s="67" t="s">
        <v>40358</v>
      </c>
      <c r="G11595" s="67" t="s">
        <v>37597</v>
      </c>
      <c r="I11595" s="3" t="s">
        <v>6298</v>
      </c>
      <c r="J11595" s="3" t="str">
        <f>IF($B11595="SINAPI",IF(ISNUMBER(MATCH(Banco!$C11595,Analitico!$A:$A,0)),INDEX(Analitico!E:E,MATCH(Banco!$C11595,Analitico!$A:$A,0))&amp;"%",""),"")</f>
        <v/>
      </c>
      <c r="K11595" s="3" t="str">
        <f>IF($B11595="SINAPI",IF(ISNUMBER(MATCH(Banco!$C11595,Analitico!$A:$A,0)),INDEX(Analitico!F:F,MATCH(Banco!$C11595,Analitico!$A:$A,0))&amp;"%",""),"")</f>
        <v/>
      </c>
    </row>
    <row r="11596" spans="1:11" ht="33.75" x14ac:dyDescent="0.2">
      <c r="A11596" s="1" t="str">
        <f t="shared" si="182"/>
        <v>SINAPI 87327</v>
      </c>
      <c r="B11596" s="3" t="s">
        <v>21527</v>
      </c>
      <c r="C11596" s="3" t="s">
        <v>12834</v>
      </c>
      <c r="D11596" s="2" t="s">
        <v>19780</v>
      </c>
      <c r="E11596" s="3" t="s">
        <v>20624</v>
      </c>
      <c r="F11596" s="67" t="s">
        <v>40359</v>
      </c>
      <c r="G11596" s="67" t="s">
        <v>37598</v>
      </c>
      <c r="I11596" s="3" t="s">
        <v>6298</v>
      </c>
      <c r="J11596" s="3" t="str">
        <f>IF($B11596="SINAPI",IF(ISNUMBER(MATCH(Banco!$C11596,Analitico!$A:$A,0)),INDEX(Analitico!E:E,MATCH(Banco!$C11596,Analitico!$A:$A,0))&amp;"%",""),"")</f>
        <v/>
      </c>
      <c r="K11596" s="3" t="str">
        <f>IF($B11596="SINAPI",IF(ISNUMBER(MATCH(Banco!$C11596,Analitico!$A:$A,0)),INDEX(Analitico!F:F,MATCH(Banco!$C11596,Analitico!$A:$A,0))&amp;"%",""),"")</f>
        <v/>
      </c>
    </row>
    <row r="11597" spans="1:11" ht="33.75" x14ac:dyDescent="0.2">
      <c r="A11597" s="1" t="str">
        <f t="shared" si="182"/>
        <v>SINAPI 87328</v>
      </c>
      <c r="B11597" s="3" t="s">
        <v>21527</v>
      </c>
      <c r="C11597" s="3" t="s">
        <v>12835</v>
      </c>
      <c r="D11597" s="2" t="s">
        <v>19781</v>
      </c>
      <c r="E11597" s="3" t="s">
        <v>20624</v>
      </c>
      <c r="F11597" s="67" t="s">
        <v>30080</v>
      </c>
      <c r="G11597" s="67" t="s">
        <v>37599</v>
      </c>
      <c r="I11597" s="3" t="s">
        <v>6298</v>
      </c>
      <c r="J11597" s="3" t="str">
        <f>IF($B11597="SINAPI",IF(ISNUMBER(MATCH(Banco!$C11597,Analitico!$A:$A,0)),INDEX(Analitico!E:E,MATCH(Banco!$C11597,Analitico!$A:$A,0))&amp;"%",""),"")</f>
        <v/>
      </c>
      <c r="K11597" s="3" t="str">
        <f>IF($B11597="SINAPI",IF(ISNUMBER(MATCH(Banco!$C11597,Analitico!$A:$A,0)),INDEX(Analitico!F:F,MATCH(Banco!$C11597,Analitico!$A:$A,0))&amp;"%",""),"")</f>
        <v/>
      </c>
    </row>
    <row r="11598" spans="1:11" ht="33.75" x14ac:dyDescent="0.2">
      <c r="A11598" s="1" t="str">
        <f t="shared" si="182"/>
        <v>SINAPI 87329</v>
      </c>
      <c r="B11598" s="3" t="s">
        <v>21527</v>
      </c>
      <c r="C11598" s="3" t="s">
        <v>12836</v>
      </c>
      <c r="D11598" s="2" t="s">
        <v>19782</v>
      </c>
      <c r="E11598" s="3" t="s">
        <v>20624</v>
      </c>
      <c r="F11598" s="67" t="s">
        <v>40360</v>
      </c>
      <c r="G11598" s="67" t="s">
        <v>37600</v>
      </c>
      <c r="I11598" s="3" t="s">
        <v>6298</v>
      </c>
      <c r="J11598" s="3" t="str">
        <f>IF($B11598="SINAPI",IF(ISNUMBER(MATCH(Banco!$C11598,Analitico!$A:$A,0)),INDEX(Analitico!E:E,MATCH(Banco!$C11598,Analitico!$A:$A,0))&amp;"%",""),"")</f>
        <v/>
      </c>
      <c r="K11598" s="3" t="str">
        <f>IF($B11598="SINAPI",IF(ISNUMBER(MATCH(Banco!$C11598,Analitico!$A:$A,0)),INDEX(Analitico!F:F,MATCH(Banco!$C11598,Analitico!$A:$A,0))&amp;"%",""),"")</f>
        <v/>
      </c>
    </row>
    <row r="11599" spans="1:11" ht="33.75" x14ac:dyDescent="0.2">
      <c r="A11599" s="1" t="str">
        <f t="shared" si="182"/>
        <v>SINAPI 87330</v>
      </c>
      <c r="B11599" s="3" t="s">
        <v>21527</v>
      </c>
      <c r="C11599" s="3" t="s">
        <v>12837</v>
      </c>
      <c r="D11599" s="2" t="s">
        <v>19783</v>
      </c>
      <c r="E11599" s="3" t="s">
        <v>20624</v>
      </c>
      <c r="F11599" s="67" t="s">
        <v>40361</v>
      </c>
      <c r="G11599" s="67" t="s">
        <v>37601</v>
      </c>
      <c r="I11599" s="3" t="s">
        <v>6298</v>
      </c>
      <c r="J11599" s="3" t="str">
        <f>IF($B11599="SINAPI",IF(ISNUMBER(MATCH(Banco!$C11599,Analitico!$A:$A,0)),INDEX(Analitico!E:E,MATCH(Banco!$C11599,Analitico!$A:$A,0))&amp;"%",""),"")</f>
        <v/>
      </c>
      <c r="K11599" s="3" t="str">
        <f>IF($B11599="SINAPI",IF(ISNUMBER(MATCH(Banco!$C11599,Analitico!$A:$A,0)),INDEX(Analitico!F:F,MATCH(Banco!$C11599,Analitico!$A:$A,0))&amp;"%",""),"")</f>
        <v/>
      </c>
    </row>
    <row r="11600" spans="1:11" ht="33.75" x14ac:dyDescent="0.2">
      <c r="A11600" s="1" t="str">
        <f t="shared" si="182"/>
        <v>SINAPI 87331</v>
      </c>
      <c r="B11600" s="3" t="s">
        <v>21527</v>
      </c>
      <c r="C11600" s="3" t="s">
        <v>12838</v>
      </c>
      <c r="D11600" s="2" t="s">
        <v>19784</v>
      </c>
      <c r="E11600" s="3" t="s">
        <v>20624</v>
      </c>
      <c r="F11600" s="67" t="s">
        <v>30972</v>
      </c>
      <c r="G11600" s="67" t="s">
        <v>37602</v>
      </c>
      <c r="I11600" s="3" t="s">
        <v>6298</v>
      </c>
      <c r="J11600" s="3" t="str">
        <f>IF($B11600="SINAPI",IF(ISNUMBER(MATCH(Banco!$C11600,Analitico!$A:$A,0)),INDEX(Analitico!E:E,MATCH(Banco!$C11600,Analitico!$A:$A,0))&amp;"%",""),"")</f>
        <v/>
      </c>
      <c r="K11600" s="3" t="str">
        <f>IF($B11600="SINAPI",IF(ISNUMBER(MATCH(Banco!$C11600,Analitico!$A:$A,0)),INDEX(Analitico!F:F,MATCH(Banco!$C11600,Analitico!$A:$A,0))&amp;"%",""),"")</f>
        <v/>
      </c>
    </row>
    <row r="11601" spans="1:11" ht="33.75" x14ac:dyDescent="0.2">
      <c r="A11601" s="1" t="str">
        <f t="shared" si="182"/>
        <v>SINAPI 87332</v>
      </c>
      <c r="B11601" s="3" t="s">
        <v>21527</v>
      </c>
      <c r="C11601" s="3" t="s">
        <v>12839</v>
      </c>
      <c r="D11601" s="2" t="s">
        <v>19785</v>
      </c>
      <c r="E11601" s="3" t="s">
        <v>20624</v>
      </c>
      <c r="F11601" s="67" t="s">
        <v>40362</v>
      </c>
      <c r="G11601" s="67" t="s">
        <v>37603</v>
      </c>
      <c r="I11601" s="3" t="s">
        <v>6298</v>
      </c>
      <c r="J11601" s="3" t="str">
        <f>IF($B11601="SINAPI",IF(ISNUMBER(MATCH(Banco!$C11601,Analitico!$A:$A,0)),INDEX(Analitico!E:E,MATCH(Banco!$C11601,Analitico!$A:$A,0))&amp;"%",""),"")</f>
        <v/>
      </c>
      <c r="K11601" s="3" t="str">
        <f>IF($B11601="SINAPI",IF(ISNUMBER(MATCH(Banco!$C11601,Analitico!$A:$A,0)),INDEX(Analitico!F:F,MATCH(Banco!$C11601,Analitico!$A:$A,0))&amp;"%",""),"")</f>
        <v/>
      </c>
    </row>
    <row r="11602" spans="1:11" ht="33.75" x14ac:dyDescent="0.2">
      <c r="A11602" s="1" t="str">
        <f t="shared" si="182"/>
        <v>SINAPI 87333</v>
      </c>
      <c r="B11602" s="3" t="s">
        <v>21527</v>
      </c>
      <c r="C11602" s="3" t="s">
        <v>12840</v>
      </c>
      <c r="D11602" s="2" t="s">
        <v>19786</v>
      </c>
      <c r="E11602" s="3" t="s">
        <v>20624</v>
      </c>
      <c r="F11602" s="67" t="s">
        <v>40363</v>
      </c>
      <c r="G11602" s="67" t="s">
        <v>37604</v>
      </c>
      <c r="I11602" s="3" t="s">
        <v>6298</v>
      </c>
      <c r="J11602" s="3" t="str">
        <f>IF($B11602="SINAPI",IF(ISNUMBER(MATCH(Banco!$C11602,Analitico!$A:$A,0)),INDEX(Analitico!E:E,MATCH(Banco!$C11602,Analitico!$A:$A,0))&amp;"%",""),"")</f>
        <v/>
      </c>
      <c r="K11602" s="3" t="str">
        <f>IF($B11602="SINAPI",IF(ISNUMBER(MATCH(Banco!$C11602,Analitico!$A:$A,0)),INDEX(Analitico!F:F,MATCH(Banco!$C11602,Analitico!$A:$A,0))&amp;"%",""),"")</f>
        <v/>
      </c>
    </row>
    <row r="11603" spans="1:11" ht="33.75" x14ac:dyDescent="0.2">
      <c r="A11603" s="1" t="str">
        <f t="shared" si="182"/>
        <v>SINAPI 87334</v>
      </c>
      <c r="B11603" s="3" t="s">
        <v>21527</v>
      </c>
      <c r="C11603" s="3" t="s">
        <v>12841</v>
      </c>
      <c r="D11603" s="2" t="s">
        <v>19787</v>
      </c>
      <c r="E11603" s="3" t="s">
        <v>20624</v>
      </c>
      <c r="F11603" s="67" t="s">
        <v>40364</v>
      </c>
      <c r="G11603" s="67" t="s">
        <v>37605</v>
      </c>
      <c r="I11603" s="3" t="s">
        <v>6298</v>
      </c>
      <c r="J11603" s="3" t="str">
        <f>IF($B11603="SINAPI",IF(ISNUMBER(MATCH(Banco!$C11603,Analitico!$A:$A,0)),INDEX(Analitico!E:E,MATCH(Banco!$C11603,Analitico!$A:$A,0))&amp;"%",""),"")</f>
        <v/>
      </c>
      <c r="K11603" s="3" t="str">
        <f>IF($B11603="SINAPI",IF(ISNUMBER(MATCH(Banco!$C11603,Analitico!$A:$A,0)),INDEX(Analitico!F:F,MATCH(Banco!$C11603,Analitico!$A:$A,0))&amp;"%",""),"")</f>
        <v/>
      </c>
    </row>
    <row r="11604" spans="1:11" ht="33.75" x14ac:dyDescent="0.2">
      <c r="A11604" s="1" t="str">
        <f t="shared" si="182"/>
        <v>SINAPI 87335</v>
      </c>
      <c r="B11604" s="3" t="s">
        <v>21527</v>
      </c>
      <c r="C11604" s="3" t="s">
        <v>12842</v>
      </c>
      <c r="D11604" s="2" t="s">
        <v>19788</v>
      </c>
      <c r="E11604" s="3" t="s">
        <v>20624</v>
      </c>
      <c r="F11604" s="67" t="s">
        <v>40365</v>
      </c>
      <c r="G11604" s="67" t="s">
        <v>37606</v>
      </c>
      <c r="I11604" s="3" t="s">
        <v>6298</v>
      </c>
      <c r="J11604" s="3" t="str">
        <f>IF($B11604="SINAPI",IF(ISNUMBER(MATCH(Banco!$C11604,Analitico!$A:$A,0)),INDEX(Analitico!E:E,MATCH(Banco!$C11604,Analitico!$A:$A,0))&amp;"%",""),"")</f>
        <v/>
      </c>
      <c r="K11604" s="3" t="str">
        <f>IF($B11604="SINAPI",IF(ISNUMBER(MATCH(Banco!$C11604,Analitico!$A:$A,0)),INDEX(Analitico!F:F,MATCH(Banco!$C11604,Analitico!$A:$A,0))&amp;"%",""),"")</f>
        <v/>
      </c>
    </row>
    <row r="11605" spans="1:11" ht="33.75" x14ac:dyDescent="0.2">
      <c r="A11605" s="1" t="str">
        <f t="shared" si="182"/>
        <v>SINAPI 87336</v>
      </c>
      <c r="B11605" s="3" t="s">
        <v>21527</v>
      </c>
      <c r="C11605" s="3" t="s">
        <v>12843</v>
      </c>
      <c r="D11605" s="2" t="s">
        <v>19789</v>
      </c>
      <c r="E11605" s="3" t="s">
        <v>20624</v>
      </c>
      <c r="F11605" s="67" t="s">
        <v>40366</v>
      </c>
      <c r="G11605" s="67" t="s">
        <v>37607</v>
      </c>
      <c r="I11605" s="3" t="s">
        <v>6298</v>
      </c>
      <c r="J11605" s="3" t="str">
        <f>IF($B11605="SINAPI",IF(ISNUMBER(MATCH(Banco!$C11605,Analitico!$A:$A,0)),INDEX(Analitico!E:E,MATCH(Banco!$C11605,Analitico!$A:$A,0))&amp;"%",""),"")</f>
        <v/>
      </c>
      <c r="K11605" s="3" t="str">
        <f>IF($B11605="SINAPI",IF(ISNUMBER(MATCH(Banco!$C11605,Analitico!$A:$A,0)),INDEX(Analitico!F:F,MATCH(Banco!$C11605,Analitico!$A:$A,0))&amp;"%",""),"")</f>
        <v/>
      </c>
    </row>
    <row r="11606" spans="1:11" ht="33.75" x14ac:dyDescent="0.2">
      <c r="A11606" s="1" t="str">
        <f t="shared" si="182"/>
        <v>SINAPI 87337</v>
      </c>
      <c r="B11606" s="3" t="s">
        <v>21527</v>
      </c>
      <c r="C11606" s="3" t="s">
        <v>12844</v>
      </c>
      <c r="D11606" s="2" t="s">
        <v>19790</v>
      </c>
      <c r="E11606" s="3" t="s">
        <v>20624</v>
      </c>
      <c r="F11606" s="67" t="s">
        <v>40367</v>
      </c>
      <c r="G11606" s="67" t="s">
        <v>37608</v>
      </c>
      <c r="I11606" s="3" t="s">
        <v>6298</v>
      </c>
      <c r="J11606" s="3" t="str">
        <f>IF($B11606="SINAPI",IF(ISNUMBER(MATCH(Banco!$C11606,Analitico!$A:$A,0)),INDEX(Analitico!E:E,MATCH(Banco!$C11606,Analitico!$A:$A,0))&amp;"%",""),"")</f>
        <v/>
      </c>
      <c r="K11606" s="3" t="str">
        <f>IF($B11606="SINAPI",IF(ISNUMBER(MATCH(Banco!$C11606,Analitico!$A:$A,0)),INDEX(Analitico!F:F,MATCH(Banco!$C11606,Analitico!$A:$A,0))&amp;"%",""),"")</f>
        <v/>
      </c>
    </row>
    <row r="11607" spans="1:11" ht="33.75" x14ac:dyDescent="0.2">
      <c r="A11607" s="1" t="str">
        <f t="shared" si="182"/>
        <v>SINAPI 87338</v>
      </c>
      <c r="B11607" s="3" t="s">
        <v>21527</v>
      </c>
      <c r="C11607" s="3" t="s">
        <v>12845</v>
      </c>
      <c r="D11607" s="2" t="s">
        <v>19791</v>
      </c>
      <c r="E11607" s="3" t="s">
        <v>20624</v>
      </c>
      <c r="F11607" s="67" t="s">
        <v>6189</v>
      </c>
      <c r="G11607" s="67" t="s">
        <v>37609</v>
      </c>
      <c r="I11607" s="3" t="s">
        <v>6298</v>
      </c>
      <c r="J11607" s="3" t="str">
        <f>IF($B11607="SINAPI",IF(ISNUMBER(MATCH(Banco!$C11607,Analitico!$A:$A,0)),INDEX(Analitico!E:E,MATCH(Banco!$C11607,Analitico!$A:$A,0))&amp;"%",""),"")</f>
        <v/>
      </c>
      <c r="K11607" s="3" t="str">
        <f>IF($B11607="SINAPI",IF(ISNUMBER(MATCH(Banco!$C11607,Analitico!$A:$A,0)),INDEX(Analitico!F:F,MATCH(Banco!$C11607,Analitico!$A:$A,0))&amp;"%",""),"")</f>
        <v/>
      </c>
    </row>
    <row r="11608" spans="1:11" ht="22.5" x14ac:dyDescent="0.2">
      <c r="A11608" s="1" t="str">
        <f t="shared" si="182"/>
        <v>SINAPI 87339</v>
      </c>
      <c r="B11608" s="3" t="s">
        <v>21527</v>
      </c>
      <c r="C11608" s="3" t="s">
        <v>12846</v>
      </c>
      <c r="D11608" s="2" t="s">
        <v>19792</v>
      </c>
      <c r="E11608" s="3" t="s">
        <v>20624</v>
      </c>
      <c r="F11608" s="67" t="s">
        <v>40368</v>
      </c>
      <c r="G11608" s="67" t="s">
        <v>37610</v>
      </c>
      <c r="I11608" s="3" t="s">
        <v>6298</v>
      </c>
      <c r="J11608" s="3" t="str">
        <f>IF($B11608="SINAPI",IF(ISNUMBER(MATCH(Banco!$C11608,Analitico!$A:$A,0)),INDEX(Analitico!E:E,MATCH(Banco!$C11608,Analitico!$A:$A,0))&amp;"%",""),"")</f>
        <v/>
      </c>
      <c r="K11608" s="3" t="str">
        <f>IF($B11608="SINAPI",IF(ISNUMBER(MATCH(Banco!$C11608,Analitico!$A:$A,0)),INDEX(Analitico!F:F,MATCH(Banco!$C11608,Analitico!$A:$A,0))&amp;"%",""),"")</f>
        <v/>
      </c>
    </row>
    <row r="11609" spans="1:11" ht="22.5" x14ac:dyDescent="0.2">
      <c r="A11609" s="1" t="str">
        <f t="shared" si="182"/>
        <v>SINAPI 87340</v>
      </c>
      <c r="B11609" s="3" t="s">
        <v>21527</v>
      </c>
      <c r="C11609" s="3" t="s">
        <v>12847</v>
      </c>
      <c r="D11609" s="2" t="s">
        <v>19793</v>
      </c>
      <c r="E11609" s="3" t="s">
        <v>20624</v>
      </c>
      <c r="F11609" s="67" t="s">
        <v>40369</v>
      </c>
      <c r="G11609" s="67" t="s">
        <v>37611</v>
      </c>
      <c r="I11609" s="3" t="s">
        <v>6298</v>
      </c>
      <c r="J11609" s="3" t="str">
        <f>IF($B11609="SINAPI",IF(ISNUMBER(MATCH(Banco!$C11609,Analitico!$A:$A,0)),INDEX(Analitico!E:E,MATCH(Banco!$C11609,Analitico!$A:$A,0))&amp;"%",""),"")</f>
        <v/>
      </c>
      <c r="K11609" s="3" t="str">
        <f>IF($B11609="SINAPI",IF(ISNUMBER(MATCH(Banco!$C11609,Analitico!$A:$A,0)),INDEX(Analitico!F:F,MATCH(Banco!$C11609,Analitico!$A:$A,0))&amp;"%",""),"")</f>
        <v/>
      </c>
    </row>
    <row r="11610" spans="1:11" ht="22.5" x14ac:dyDescent="0.2">
      <c r="A11610" s="1" t="str">
        <f t="shared" si="182"/>
        <v>SINAPI 87341</v>
      </c>
      <c r="B11610" s="3" t="s">
        <v>21527</v>
      </c>
      <c r="C11610" s="3" t="s">
        <v>12848</v>
      </c>
      <c r="D11610" s="2" t="s">
        <v>19794</v>
      </c>
      <c r="E11610" s="3" t="s">
        <v>20624</v>
      </c>
      <c r="F11610" s="67" t="s">
        <v>40370</v>
      </c>
      <c r="G11610" s="67" t="s">
        <v>37612</v>
      </c>
      <c r="I11610" s="3" t="s">
        <v>6298</v>
      </c>
      <c r="J11610" s="3" t="str">
        <f>IF($B11610="SINAPI",IF(ISNUMBER(MATCH(Banco!$C11610,Analitico!$A:$A,0)),INDEX(Analitico!E:E,MATCH(Banco!$C11610,Analitico!$A:$A,0))&amp;"%",""),"")</f>
        <v/>
      </c>
      <c r="K11610" s="3" t="str">
        <f>IF($B11610="SINAPI",IF(ISNUMBER(MATCH(Banco!$C11610,Analitico!$A:$A,0)),INDEX(Analitico!F:F,MATCH(Banco!$C11610,Analitico!$A:$A,0))&amp;"%",""),"")</f>
        <v/>
      </c>
    </row>
    <row r="11611" spans="1:11" ht="22.5" x14ac:dyDescent="0.2">
      <c r="A11611" s="1" t="str">
        <f t="shared" si="182"/>
        <v>SINAPI 87342</v>
      </c>
      <c r="B11611" s="3" t="s">
        <v>21527</v>
      </c>
      <c r="C11611" s="3" t="s">
        <v>12849</v>
      </c>
      <c r="D11611" s="2" t="s">
        <v>19795</v>
      </c>
      <c r="E11611" s="3" t="s">
        <v>20624</v>
      </c>
      <c r="F11611" s="67" t="s">
        <v>40371</v>
      </c>
      <c r="G11611" s="67" t="s">
        <v>37613</v>
      </c>
      <c r="I11611" s="3" t="s">
        <v>6298</v>
      </c>
      <c r="J11611" s="3" t="str">
        <f>IF($B11611="SINAPI",IF(ISNUMBER(MATCH(Banco!$C11611,Analitico!$A:$A,0)),INDEX(Analitico!E:E,MATCH(Banco!$C11611,Analitico!$A:$A,0))&amp;"%",""),"")</f>
        <v/>
      </c>
      <c r="K11611" s="3" t="str">
        <f>IF($B11611="SINAPI",IF(ISNUMBER(MATCH(Banco!$C11611,Analitico!$A:$A,0)),INDEX(Analitico!F:F,MATCH(Banco!$C11611,Analitico!$A:$A,0))&amp;"%",""),"")</f>
        <v/>
      </c>
    </row>
    <row r="11612" spans="1:11" ht="22.5" x14ac:dyDescent="0.2">
      <c r="A11612" s="1" t="str">
        <f t="shared" si="182"/>
        <v>SINAPI 87343</v>
      </c>
      <c r="B11612" s="3" t="s">
        <v>21527</v>
      </c>
      <c r="C11612" s="3" t="s">
        <v>12850</v>
      </c>
      <c r="D11612" s="2" t="s">
        <v>19796</v>
      </c>
      <c r="E11612" s="3" t="s">
        <v>20624</v>
      </c>
      <c r="F11612" s="67" t="s">
        <v>40372</v>
      </c>
      <c r="G11612" s="67" t="s">
        <v>37614</v>
      </c>
      <c r="I11612" s="3" t="s">
        <v>6298</v>
      </c>
      <c r="J11612" s="3" t="str">
        <f>IF($B11612="SINAPI",IF(ISNUMBER(MATCH(Banco!$C11612,Analitico!$A:$A,0)),INDEX(Analitico!E:E,MATCH(Banco!$C11612,Analitico!$A:$A,0))&amp;"%",""),"")</f>
        <v/>
      </c>
      <c r="K11612" s="3" t="str">
        <f>IF($B11612="SINAPI",IF(ISNUMBER(MATCH(Banco!$C11612,Analitico!$A:$A,0)),INDEX(Analitico!F:F,MATCH(Banco!$C11612,Analitico!$A:$A,0))&amp;"%",""),"")</f>
        <v/>
      </c>
    </row>
    <row r="11613" spans="1:11" ht="22.5" x14ac:dyDescent="0.2">
      <c r="A11613" s="1" t="str">
        <f t="shared" si="182"/>
        <v>SINAPI 87344</v>
      </c>
      <c r="B11613" s="3" t="s">
        <v>21527</v>
      </c>
      <c r="C11613" s="3" t="s">
        <v>12851</v>
      </c>
      <c r="D11613" s="2" t="s">
        <v>19797</v>
      </c>
      <c r="E11613" s="3" t="s">
        <v>20624</v>
      </c>
      <c r="F11613" s="67" t="s">
        <v>40373</v>
      </c>
      <c r="G11613" s="67" t="s">
        <v>37615</v>
      </c>
      <c r="I11613" s="3" t="s">
        <v>6298</v>
      </c>
      <c r="J11613" s="3" t="str">
        <f>IF($B11613="SINAPI",IF(ISNUMBER(MATCH(Banco!$C11613,Analitico!$A:$A,0)),INDEX(Analitico!E:E,MATCH(Banco!$C11613,Analitico!$A:$A,0))&amp;"%",""),"")</f>
        <v/>
      </c>
      <c r="K11613" s="3" t="str">
        <f>IF($B11613="SINAPI",IF(ISNUMBER(MATCH(Banco!$C11613,Analitico!$A:$A,0)),INDEX(Analitico!F:F,MATCH(Banco!$C11613,Analitico!$A:$A,0))&amp;"%",""),"")</f>
        <v/>
      </c>
    </row>
    <row r="11614" spans="1:11" ht="22.5" x14ac:dyDescent="0.2">
      <c r="A11614" s="1" t="str">
        <f t="shared" si="182"/>
        <v>SINAPI 87345</v>
      </c>
      <c r="B11614" s="3" t="s">
        <v>21527</v>
      </c>
      <c r="C11614" s="3" t="s">
        <v>12852</v>
      </c>
      <c r="D11614" s="2" t="s">
        <v>19798</v>
      </c>
      <c r="E11614" s="3" t="s">
        <v>20624</v>
      </c>
      <c r="F11614" s="67" t="s">
        <v>40374</v>
      </c>
      <c r="G11614" s="67" t="s">
        <v>37616</v>
      </c>
      <c r="I11614" s="3" t="s">
        <v>6298</v>
      </c>
      <c r="J11614" s="3" t="str">
        <f>IF($B11614="SINAPI",IF(ISNUMBER(MATCH(Banco!$C11614,Analitico!$A:$A,0)),INDEX(Analitico!E:E,MATCH(Banco!$C11614,Analitico!$A:$A,0))&amp;"%",""),"")</f>
        <v/>
      </c>
      <c r="K11614" s="3" t="str">
        <f>IF($B11614="SINAPI",IF(ISNUMBER(MATCH(Banco!$C11614,Analitico!$A:$A,0)),INDEX(Analitico!F:F,MATCH(Banco!$C11614,Analitico!$A:$A,0))&amp;"%",""),"")</f>
        <v/>
      </c>
    </row>
    <row r="11615" spans="1:11" ht="22.5" x14ac:dyDescent="0.2">
      <c r="A11615" s="1" t="str">
        <f t="shared" si="182"/>
        <v>SINAPI 87346</v>
      </c>
      <c r="B11615" s="3" t="s">
        <v>21527</v>
      </c>
      <c r="C11615" s="3" t="s">
        <v>12853</v>
      </c>
      <c r="D11615" s="2" t="s">
        <v>19799</v>
      </c>
      <c r="E11615" s="3" t="s">
        <v>20624</v>
      </c>
      <c r="F11615" s="67" t="s">
        <v>40375</v>
      </c>
      <c r="G11615" s="67" t="s">
        <v>37617</v>
      </c>
      <c r="I11615" s="3" t="s">
        <v>6298</v>
      </c>
      <c r="J11615" s="3" t="str">
        <f>IF($B11615="SINAPI",IF(ISNUMBER(MATCH(Banco!$C11615,Analitico!$A:$A,0)),INDEX(Analitico!E:E,MATCH(Banco!$C11615,Analitico!$A:$A,0))&amp;"%",""),"")</f>
        <v/>
      </c>
      <c r="K11615" s="3" t="str">
        <f>IF($B11615="SINAPI",IF(ISNUMBER(MATCH(Banco!$C11615,Analitico!$A:$A,0)),INDEX(Analitico!F:F,MATCH(Banco!$C11615,Analitico!$A:$A,0))&amp;"%",""),"")</f>
        <v/>
      </c>
    </row>
    <row r="11616" spans="1:11" ht="22.5" x14ac:dyDescent="0.2">
      <c r="A11616" s="1" t="str">
        <f t="shared" si="182"/>
        <v>SINAPI 87347</v>
      </c>
      <c r="B11616" s="3" t="s">
        <v>21527</v>
      </c>
      <c r="C11616" s="3" t="s">
        <v>12854</v>
      </c>
      <c r="D11616" s="2" t="s">
        <v>19800</v>
      </c>
      <c r="E11616" s="3" t="s">
        <v>20624</v>
      </c>
      <c r="F11616" s="67" t="s">
        <v>40376</v>
      </c>
      <c r="G11616" s="67" t="s">
        <v>37618</v>
      </c>
      <c r="I11616" s="3" t="s">
        <v>6298</v>
      </c>
      <c r="J11616" s="3" t="str">
        <f>IF($B11616="SINAPI",IF(ISNUMBER(MATCH(Banco!$C11616,Analitico!$A:$A,0)),INDEX(Analitico!E:E,MATCH(Banco!$C11616,Analitico!$A:$A,0))&amp;"%",""),"")</f>
        <v/>
      </c>
      <c r="K11616" s="3" t="str">
        <f>IF($B11616="SINAPI",IF(ISNUMBER(MATCH(Banco!$C11616,Analitico!$A:$A,0)),INDEX(Analitico!F:F,MATCH(Banco!$C11616,Analitico!$A:$A,0))&amp;"%",""),"")</f>
        <v/>
      </c>
    </row>
    <row r="11617" spans="1:11" ht="22.5" x14ac:dyDescent="0.2">
      <c r="A11617" s="1" t="str">
        <f t="shared" si="182"/>
        <v>SINAPI 87348</v>
      </c>
      <c r="B11617" s="3" t="s">
        <v>21527</v>
      </c>
      <c r="C11617" s="3" t="s">
        <v>12855</v>
      </c>
      <c r="D11617" s="2" t="s">
        <v>19801</v>
      </c>
      <c r="E11617" s="3" t="s">
        <v>20624</v>
      </c>
      <c r="F11617" s="67" t="s">
        <v>40377</v>
      </c>
      <c r="G11617" s="67" t="s">
        <v>37619</v>
      </c>
      <c r="I11617" s="3" t="s">
        <v>6298</v>
      </c>
      <c r="J11617" s="3" t="str">
        <f>IF($B11617="SINAPI",IF(ISNUMBER(MATCH(Banco!$C11617,Analitico!$A:$A,0)),INDEX(Analitico!E:E,MATCH(Banco!$C11617,Analitico!$A:$A,0))&amp;"%",""),"")</f>
        <v/>
      </c>
      <c r="K11617" s="3" t="str">
        <f>IF($B11617="SINAPI",IF(ISNUMBER(MATCH(Banco!$C11617,Analitico!$A:$A,0)),INDEX(Analitico!F:F,MATCH(Banco!$C11617,Analitico!$A:$A,0))&amp;"%",""),"")</f>
        <v/>
      </c>
    </row>
    <row r="11618" spans="1:11" ht="22.5" x14ac:dyDescent="0.2">
      <c r="A11618" s="1" t="str">
        <f t="shared" si="182"/>
        <v>SINAPI 87349</v>
      </c>
      <c r="B11618" s="3" t="s">
        <v>21527</v>
      </c>
      <c r="C11618" s="3" t="s">
        <v>12856</v>
      </c>
      <c r="D11618" s="2" t="s">
        <v>19802</v>
      </c>
      <c r="E11618" s="3" t="s">
        <v>20624</v>
      </c>
      <c r="F11618" s="67" t="s">
        <v>40378</v>
      </c>
      <c r="G11618" s="67" t="s">
        <v>37620</v>
      </c>
      <c r="I11618" s="3" t="s">
        <v>6298</v>
      </c>
      <c r="J11618" s="3" t="str">
        <f>IF($B11618="SINAPI",IF(ISNUMBER(MATCH(Banco!$C11618,Analitico!$A:$A,0)),INDEX(Analitico!E:E,MATCH(Banco!$C11618,Analitico!$A:$A,0))&amp;"%",""),"")</f>
        <v/>
      </c>
      <c r="K11618" s="3" t="str">
        <f>IF($B11618="SINAPI",IF(ISNUMBER(MATCH(Banco!$C11618,Analitico!$A:$A,0)),INDEX(Analitico!F:F,MATCH(Banco!$C11618,Analitico!$A:$A,0))&amp;"%",""),"")</f>
        <v/>
      </c>
    </row>
    <row r="11619" spans="1:11" ht="22.5" x14ac:dyDescent="0.2">
      <c r="A11619" s="1" t="str">
        <f t="shared" ref="A11619:A11682" si="183">CONCATENAR</f>
        <v>SINAPI 87350</v>
      </c>
      <c r="B11619" s="3" t="s">
        <v>21527</v>
      </c>
      <c r="C11619" s="3" t="s">
        <v>12857</v>
      </c>
      <c r="D11619" s="2" t="s">
        <v>19803</v>
      </c>
      <c r="E11619" s="3" t="s">
        <v>20624</v>
      </c>
      <c r="F11619" s="67" t="s">
        <v>40379</v>
      </c>
      <c r="G11619" s="67" t="s">
        <v>37621</v>
      </c>
      <c r="I11619" s="3" t="s">
        <v>6298</v>
      </c>
      <c r="J11619" s="3" t="str">
        <f>IF($B11619="SINAPI",IF(ISNUMBER(MATCH(Banco!$C11619,Analitico!$A:$A,0)),INDEX(Analitico!E:E,MATCH(Banco!$C11619,Analitico!$A:$A,0))&amp;"%",""),"")</f>
        <v/>
      </c>
      <c r="K11619" s="3" t="str">
        <f>IF($B11619="SINAPI",IF(ISNUMBER(MATCH(Banco!$C11619,Analitico!$A:$A,0)),INDEX(Analitico!F:F,MATCH(Banco!$C11619,Analitico!$A:$A,0))&amp;"%",""),"")</f>
        <v/>
      </c>
    </row>
    <row r="11620" spans="1:11" ht="22.5" x14ac:dyDescent="0.2">
      <c r="A11620" s="1" t="str">
        <f t="shared" si="183"/>
        <v>SINAPI 87351</v>
      </c>
      <c r="B11620" s="3" t="s">
        <v>21527</v>
      </c>
      <c r="C11620" s="3" t="s">
        <v>12858</v>
      </c>
      <c r="D11620" s="2" t="s">
        <v>19804</v>
      </c>
      <c r="E11620" s="3" t="s">
        <v>20624</v>
      </c>
      <c r="F11620" s="67" t="s">
        <v>40380</v>
      </c>
      <c r="G11620" s="67" t="s">
        <v>37622</v>
      </c>
      <c r="I11620" s="3" t="s">
        <v>6298</v>
      </c>
      <c r="J11620" s="3" t="str">
        <f>IF($B11620="SINAPI",IF(ISNUMBER(MATCH(Banco!$C11620,Analitico!$A:$A,0)),INDEX(Analitico!E:E,MATCH(Banco!$C11620,Analitico!$A:$A,0))&amp;"%",""),"")</f>
        <v/>
      </c>
      <c r="K11620" s="3" t="str">
        <f>IF($B11620="SINAPI",IF(ISNUMBER(MATCH(Banco!$C11620,Analitico!$A:$A,0)),INDEX(Analitico!F:F,MATCH(Banco!$C11620,Analitico!$A:$A,0))&amp;"%",""),"")</f>
        <v/>
      </c>
    </row>
    <row r="11621" spans="1:11" ht="22.5" x14ac:dyDescent="0.2">
      <c r="A11621" s="1" t="str">
        <f t="shared" si="183"/>
        <v>SINAPI 87352</v>
      </c>
      <c r="B11621" s="3" t="s">
        <v>21527</v>
      </c>
      <c r="C11621" s="3" t="s">
        <v>12859</v>
      </c>
      <c r="D11621" s="2" t="s">
        <v>19805</v>
      </c>
      <c r="E11621" s="3" t="s">
        <v>20624</v>
      </c>
      <c r="F11621" s="67" t="s">
        <v>40381</v>
      </c>
      <c r="G11621" s="67" t="s">
        <v>37623</v>
      </c>
      <c r="I11621" s="3" t="s">
        <v>6298</v>
      </c>
      <c r="J11621" s="3" t="str">
        <f>IF($B11621="SINAPI",IF(ISNUMBER(MATCH(Banco!$C11621,Analitico!$A:$A,0)),INDEX(Analitico!E:E,MATCH(Banco!$C11621,Analitico!$A:$A,0))&amp;"%",""),"")</f>
        <v/>
      </c>
      <c r="K11621" s="3" t="str">
        <f>IF($B11621="SINAPI",IF(ISNUMBER(MATCH(Banco!$C11621,Analitico!$A:$A,0)),INDEX(Analitico!F:F,MATCH(Banco!$C11621,Analitico!$A:$A,0))&amp;"%",""),"")</f>
        <v/>
      </c>
    </row>
    <row r="11622" spans="1:11" ht="22.5" x14ac:dyDescent="0.2">
      <c r="A11622" s="1" t="str">
        <f t="shared" si="183"/>
        <v>SINAPI 87353</v>
      </c>
      <c r="B11622" s="3" t="s">
        <v>21527</v>
      </c>
      <c r="C11622" s="3" t="s">
        <v>12860</v>
      </c>
      <c r="D11622" s="2" t="s">
        <v>19806</v>
      </c>
      <c r="E11622" s="3" t="s">
        <v>20624</v>
      </c>
      <c r="F11622" s="67" t="s">
        <v>40382</v>
      </c>
      <c r="G11622" s="67" t="s">
        <v>37624</v>
      </c>
      <c r="I11622" s="3" t="s">
        <v>6298</v>
      </c>
      <c r="J11622" s="3" t="str">
        <f>IF($B11622="SINAPI",IF(ISNUMBER(MATCH(Banco!$C11622,Analitico!$A:$A,0)),INDEX(Analitico!E:E,MATCH(Banco!$C11622,Analitico!$A:$A,0))&amp;"%",""),"")</f>
        <v/>
      </c>
      <c r="K11622" s="3" t="str">
        <f>IF($B11622="SINAPI",IF(ISNUMBER(MATCH(Banco!$C11622,Analitico!$A:$A,0)),INDEX(Analitico!F:F,MATCH(Banco!$C11622,Analitico!$A:$A,0))&amp;"%",""),"")</f>
        <v/>
      </c>
    </row>
    <row r="11623" spans="1:11" ht="22.5" x14ac:dyDescent="0.2">
      <c r="A11623" s="1" t="str">
        <f t="shared" si="183"/>
        <v>SINAPI 87354</v>
      </c>
      <c r="B11623" s="3" t="s">
        <v>21527</v>
      </c>
      <c r="C11623" s="3" t="s">
        <v>12861</v>
      </c>
      <c r="D11623" s="2" t="s">
        <v>19807</v>
      </c>
      <c r="E11623" s="3" t="s">
        <v>20624</v>
      </c>
      <c r="F11623" s="67" t="s">
        <v>40383</v>
      </c>
      <c r="G11623" s="67" t="s">
        <v>37625</v>
      </c>
      <c r="I11623" s="3" t="s">
        <v>6298</v>
      </c>
      <c r="J11623" s="3" t="str">
        <f>IF($B11623="SINAPI",IF(ISNUMBER(MATCH(Banco!$C11623,Analitico!$A:$A,0)),INDEX(Analitico!E:E,MATCH(Banco!$C11623,Analitico!$A:$A,0))&amp;"%",""),"")</f>
        <v/>
      </c>
      <c r="K11623" s="3" t="str">
        <f>IF($B11623="SINAPI",IF(ISNUMBER(MATCH(Banco!$C11623,Analitico!$A:$A,0)),INDEX(Analitico!F:F,MATCH(Banco!$C11623,Analitico!$A:$A,0))&amp;"%",""),"")</f>
        <v/>
      </c>
    </row>
    <row r="11624" spans="1:11" ht="22.5" x14ac:dyDescent="0.2">
      <c r="A11624" s="1" t="str">
        <f t="shared" si="183"/>
        <v>SINAPI 87355</v>
      </c>
      <c r="B11624" s="3" t="s">
        <v>21527</v>
      </c>
      <c r="C11624" s="3" t="s">
        <v>12862</v>
      </c>
      <c r="D11624" s="2" t="s">
        <v>19808</v>
      </c>
      <c r="E11624" s="3" t="s">
        <v>20624</v>
      </c>
      <c r="F11624" s="67" t="s">
        <v>40384</v>
      </c>
      <c r="G11624" s="67" t="s">
        <v>37626</v>
      </c>
      <c r="I11624" s="3" t="s">
        <v>6298</v>
      </c>
      <c r="J11624" s="3" t="str">
        <f>IF($B11624="SINAPI",IF(ISNUMBER(MATCH(Banco!$C11624,Analitico!$A:$A,0)),INDEX(Analitico!E:E,MATCH(Banco!$C11624,Analitico!$A:$A,0))&amp;"%",""),"")</f>
        <v/>
      </c>
      <c r="K11624" s="3" t="str">
        <f>IF($B11624="SINAPI",IF(ISNUMBER(MATCH(Banco!$C11624,Analitico!$A:$A,0)),INDEX(Analitico!F:F,MATCH(Banco!$C11624,Analitico!$A:$A,0))&amp;"%",""),"")</f>
        <v/>
      </c>
    </row>
    <row r="11625" spans="1:11" ht="22.5" x14ac:dyDescent="0.2">
      <c r="A11625" s="1" t="str">
        <f t="shared" si="183"/>
        <v>SINAPI 87356</v>
      </c>
      <c r="B11625" s="3" t="s">
        <v>21527</v>
      </c>
      <c r="C11625" s="3" t="s">
        <v>12863</v>
      </c>
      <c r="D11625" s="2" t="s">
        <v>19809</v>
      </c>
      <c r="E11625" s="3" t="s">
        <v>20624</v>
      </c>
      <c r="F11625" s="67" t="s">
        <v>40385</v>
      </c>
      <c r="G11625" s="67" t="s">
        <v>33831</v>
      </c>
      <c r="I11625" s="3" t="s">
        <v>6298</v>
      </c>
      <c r="J11625" s="3" t="str">
        <f>IF($B11625="SINAPI",IF(ISNUMBER(MATCH(Banco!$C11625,Analitico!$A:$A,0)),INDEX(Analitico!E:E,MATCH(Banco!$C11625,Analitico!$A:$A,0))&amp;"%",""),"")</f>
        <v/>
      </c>
      <c r="K11625" s="3" t="str">
        <f>IF($B11625="SINAPI",IF(ISNUMBER(MATCH(Banco!$C11625,Analitico!$A:$A,0)),INDEX(Analitico!F:F,MATCH(Banco!$C11625,Analitico!$A:$A,0))&amp;"%",""),"")</f>
        <v/>
      </c>
    </row>
    <row r="11626" spans="1:11" ht="22.5" x14ac:dyDescent="0.2">
      <c r="A11626" s="1" t="str">
        <f t="shared" si="183"/>
        <v>SINAPI 87357</v>
      </c>
      <c r="B11626" s="3" t="s">
        <v>21527</v>
      </c>
      <c r="C11626" s="3" t="s">
        <v>12864</v>
      </c>
      <c r="D11626" s="2" t="s">
        <v>19810</v>
      </c>
      <c r="E11626" s="3" t="s">
        <v>20624</v>
      </c>
      <c r="F11626" s="67" t="s">
        <v>40386</v>
      </c>
      <c r="G11626" s="67" t="s">
        <v>37627</v>
      </c>
      <c r="I11626" s="3" t="s">
        <v>6298</v>
      </c>
      <c r="J11626" s="3" t="str">
        <f>IF($B11626="SINAPI",IF(ISNUMBER(MATCH(Banco!$C11626,Analitico!$A:$A,0)),INDEX(Analitico!E:E,MATCH(Banco!$C11626,Analitico!$A:$A,0))&amp;"%",""),"")</f>
        <v/>
      </c>
      <c r="K11626" s="3" t="str">
        <f>IF($B11626="SINAPI",IF(ISNUMBER(MATCH(Banco!$C11626,Analitico!$A:$A,0)),INDEX(Analitico!F:F,MATCH(Banco!$C11626,Analitico!$A:$A,0))&amp;"%",""),"")</f>
        <v/>
      </c>
    </row>
    <row r="11627" spans="1:11" ht="22.5" x14ac:dyDescent="0.2">
      <c r="A11627" s="1" t="str">
        <f t="shared" si="183"/>
        <v>SINAPI 87358</v>
      </c>
      <c r="B11627" s="3" t="s">
        <v>21527</v>
      </c>
      <c r="C11627" s="3" t="s">
        <v>12865</v>
      </c>
      <c r="D11627" s="2" t="s">
        <v>19811</v>
      </c>
      <c r="E11627" s="3" t="s">
        <v>20624</v>
      </c>
      <c r="F11627" s="67" t="s">
        <v>40387</v>
      </c>
      <c r="G11627" s="67" t="s">
        <v>37628</v>
      </c>
      <c r="I11627" s="3" t="s">
        <v>6298</v>
      </c>
      <c r="J11627" s="3" t="str">
        <f>IF($B11627="SINAPI",IF(ISNUMBER(MATCH(Banco!$C11627,Analitico!$A:$A,0)),INDEX(Analitico!E:E,MATCH(Banco!$C11627,Analitico!$A:$A,0))&amp;"%",""),"")</f>
        <v/>
      </c>
      <c r="K11627" s="3" t="str">
        <f>IF($B11627="SINAPI",IF(ISNUMBER(MATCH(Banco!$C11627,Analitico!$A:$A,0)),INDEX(Analitico!F:F,MATCH(Banco!$C11627,Analitico!$A:$A,0))&amp;"%",""),"")</f>
        <v/>
      </c>
    </row>
    <row r="11628" spans="1:11" ht="22.5" x14ac:dyDescent="0.2">
      <c r="A11628" s="1" t="str">
        <f t="shared" si="183"/>
        <v>SINAPI 87359</v>
      </c>
      <c r="B11628" s="3" t="s">
        <v>21527</v>
      </c>
      <c r="C11628" s="3" t="s">
        <v>12866</v>
      </c>
      <c r="D11628" s="2" t="s">
        <v>19812</v>
      </c>
      <c r="E11628" s="3" t="s">
        <v>20624</v>
      </c>
      <c r="F11628" s="67" t="s">
        <v>40388</v>
      </c>
      <c r="G11628" s="67" t="s">
        <v>37629</v>
      </c>
      <c r="I11628" s="3" t="s">
        <v>6298</v>
      </c>
      <c r="J11628" s="3" t="str">
        <f>IF($B11628="SINAPI",IF(ISNUMBER(MATCH(Banco!$C11628,Analitico!$A:$A,0)),INDEX(Analitico!E:E,MATCH(Banco!$C11628,Analitico!$A:$A,0))&amp;"%",""),"")</f>
        <v/>
      </c>
      <c r="K11628" s="3" t="str">
        <f>IF($B11628="SINAPI",IF(ISNUMBER(MATCH(Banco!$C11628,Analitico!$A:$A,0)),INDEX(Analitico!F:F,MATCH(Banco!$C11628,Analitico!$A:$A,0))&amp;"%",""),"")</f>
        <v/>
      </c>
    </row>
    <row r="11629" spans="1:11" ht="22.5" x14ac:dyDescent="0.2">
      <c r="A11629" s="1" t="str">
        <f t="shared" si="183"/>
        <v>SINAPI 87360</v>
      </c>
      <c r="B11629" s="3" t="s">
        <v>21527</v>
      </c>
      <c r="C11629" s="3" t="s">
        <v>12867</v>
      </c>
      <c r="D11629" s="2" t="s">
        <v>19813</v>
      </c>
      <c r="E11629" s="3" t="s">
        <v>20624</v>
      </c>
      <c r="F11629" s="67" t="s">
        <v>40389</v>
      </c>
      <c r="G11629" s="67" t="s">
        <v>37630</v>
      </c>
      <c r="I11629" s="3" t="s">
        <v>6298</v>
      </c>
      <c r="J11629" s="3" t="str">
        <f>IF($B11629="SINAPI",IF(ISNUMBER(MATCH(Banco!$C11629,Analitico!$A:$A,0)),INDEX(Analitico!E:E,MATCH(Banco!$C11629,Analitico!$A:$A,0))&amp;"%",""),"")</f>
        <v/>
      </c>
      <c r="K11629" s="3" t="str">
        <f>IF($B11629="SINAPI",IF(ISNUMBER(MATCH(Banco!$C11629,Analitico!$A:$A,0)),INDEX(Analitico!F:F,MATCH(Banco!$C11629,Analitico!$A:$A,0))&amp;"%",""),"")</f>
        <v/>
      </c>
    </row>
    <row r="11630" spans="1:11" ht="22.5" x14ac:dyDescent="0.2">
      <c r="A11630" s="1" t="str">
        <f t="shared" si="183"/>
        <v>SINAPI 87361</v>
      </c>
      <c r="B11630" s="3" t="s">
        <v>21527</v>
      </c>
      <c r="C11630" s="3" t="s">
        <v>12868</v>
      </c>
      <c r="D11630" s="2" t="s">
        <v>19814</v>
      </c>
      <c r="E11630" s="3" t="s">
        <v>20624</v>
      </c>
      <c r="F11630" s="67" t="s">
        <v>40390</v>
      </c>
      <c r="G11630" s="67" t="s">
        <v>37631</v>
      </c>
      <c r="I11630" s="3" t="s">
        <v>6298</v>
      </c>
      <c r="J11630" s="3" t="str">
        <f>IF($B11630="SINAPI",IF(ISNUMBER(MATCH(Banco!$C11630,Analitico!$A:$A,0)),INDEX(Analitico!E:E,MATCH(Banco!$C11630,Analitico!$A:$A,0))&amp;"%",""),"")</f>
        <v/>
      </c>
      <c r="K11630" s="3" t="str">
        <f>IF($B11630="SINAPI",IF(ISNUMBER(MATCH(Banco!$C11630,Analitico!$A:$A,0)),INDEX(Analitico!F:F,MATCH(Banco!$C11630,Analitico!$A:$A,0))&amp;"%",""),"")</f>
        <v/>
      </c>
    </row>
    <row r="11631" spans="1:11" ht="22.5" x14ac:dyDescent="0.2">
      <c r="A11631" s="1" t="str">
        <f t="shared" si="183"/>
        <v>SINAPI 87362</v>
      </c>
      <c r="B11631" s="3" t="s">
        <v>21527</v>
      </c>
      <c r="C11631" s="3" t="s">
        <v>12869</v>
      </c>
      <c r="D11631" s="2" t="s">
        <v>19815</v>
      </c>
      <c r="E11631" s="3" t="s">
        <v>20624</v>
      </c>
      <c r="F11631" s="67" t="s">
        <v>40391</v>
      </c>
      <c r="G11631" s="67" t="s">
        <v>37632</v>
      </c>
      <c r="I11631" s="3" t="s">
        <v>6298</v>
      </c>
      <c r="J11631" s="3" t="str">
        <f>IF($B11631="SINAPI",IF(ISNUMBER(MATCH(Banco!$C11631,Analitico!$A:$A,0)),INDEX(Analitico!E:E,MATCH(Banco!$C11631,Analitico!$A:$A,0))&amp;"%",""),"")</f>
        <v/>
      </c>
      <c r="K11631" s="3" t="str">
        <f>IF($B11631="SINAPI",IF(ISNUMBER(MATCH(Banco!$C11631,Analitico!$A:$A,0)),INDEX(Analitico!F:F,MATCH(Banco!$C11631,Analitico!$A:$A,0))&amp;"%",""),"")</f>
        <v/>
      </c>
    </row>
    <row r="11632" spans="1:11" ht="22.5" x14ac:dyDescent="0.2">
      <c r="A11632" s="1" t="str">
        <f t="shared" si="183"/>
        <v>SINAPI 87363</v>
      </c>
      <c r="B11632" s="3" t="s">
        <v>21527</v>
      </c>
      <c r="C11632" s="3" t="s">
        <v>12870</v>
      </c>
      <c r="D11632" s="2" t="s">
        <v>19816</v>
      </c>
      <c r="E11632" s="3" t="s">
        <v>20624</v>
      </c>
      <c r="F11632" s="67" t="s">
        <v>40392</v>
      </c>
      <c r="G11632" s="67" t="s">
        <v>37633</v>
      </c>
      <c r="I11632" s="3" t="s">
        <v>6298</v>
      </c>
      <c r="J11632" s="3" t="str">
        <f>IF($B11632="SINAPI",IF(ISNUMBER(MATCH(Banco!$C11632,Analitico!$A:$A,0)),INDEX(Analitico!E:E,MATCH(Banco!$C11632,Analitico!$A:$A,0))&amp;"%",""),"")</f>
        <v/>
      </c>
      <c r="K11632" s="3" t="str">
        <f>IF($B11632="SINAPI",IF(ISNUMBER(MATCH(Banco!$C11632,Analitico!$A:$A,0)),INDEX(Analitico!F:F,MATCH(Banco!$C11632,Analitico!$A:$A,0))&amp;"%",""),"")</f>
        <v/>
      </c>
    </row>
    <row r="11633" spans="1:11" ht="22.5" x14ac:dyDescent="0.2">
      <c r="A11633" s="1" t="str">
        <f t="shared" si="183"/>
        <v>SINAPI 87364</v>
      </c>
      <c r="B11633" s="3" t="s">
        <v>21527</v>
      </c>
      <c r="C11633" s="3" t="s">
        <v>12871</v>
      </c>
      <c r="D11633" s="2" t="s">
        <v>19817</v>
      </c>
      <c r="E11633" s="3" t="s">
        <v>20624</v>
      </c>
      <c r="F11633" s="67" t="s">
        <v>40393</v>
      </c>
      <c r="G11633" s="67" t="s">
        <v>37634</v>
      </c>
      <c r="I11633" s="3" t="s">
        <v>6298</v>
      </c>
      <c r="J11633" s="3" t="str">
        <f>IF($B11633="SINAPI",IF(ISNUMBER(MATCH(Banco!$C11633,Analitico!$A:$A,0)),INDEX(Analitico!E:E,MATCH(Banco!$C11633,Analitico!$A:$A,0))&amp;"%",""),"")</f>
        <v/>
      </c>
      <c r="K11633" s="3" t="str">
        <f>IF($B11633="SINAPI",IF(ISNUMBER(MATCH(Banco!$C11633,Analitico!$A:$A,0)),INDEX(Analitico!F:F,MATCH(Banco!$C11633,Analitico!$A:$A,0))&amp;"%",""),"")</f>
        <v/>
      </c>
    </row>
    <row r="11634" spans="1:11" ht="22.5" x14ac:dyDescent="0.2">
      <c r="A11634" s="1" t="str">
        <f t="shared" si="183"/>
        <v>SINAPI 87365</v>
      </c>
      <c r="B11634" s="3" t="s">
        <v>21527</v>
      </c>
      <c r="C11634" s="3" t="s">
        <v>12872</v>
      </c>
      <c r="D11634" s="2" t="s">
        <v>19818</v>
      </c>
      <c r="E11634" s="3" t="s">
        <v>20624</v>
      </c>
      <c r="F11634" s="67" t="s">
        <v>40394</v>
      </c>
      <c r="G11634" s="67" t="s">
        <v>37635</v>
      </c>
      <c r="I11634" s="3" t="s">
        <v>6298</v>
      </c>
      <c r="J11634" s="3" t="str">
        <f>IF($B11634="SINAPI",IF(ISNUMBER(MATCH(Banco!$C11634,Analitico!$A:$A,0)),INDEX(Analitico!E:E,MATCH(Banco!$C11634,Analitico!$A:$A,0))&amp;"%",""),"")</f>
        <v/>
      </c>
      <c r="K11634" s="3" t="str">
        <f>IF($B11634="SINAPI",IF(ISNUMBER(MATCH(Banco!$C11634,Analitico!$A:$A,0)),INDEX(Analitico!F:F,MATCH(Banco!$C11634,Analitico!$A:$A,0))&amp;"%",""),"")</f>
        <v/>
      </c>
    </row>
    <row r="11635" spans="1:11" ht="22.5" x14ac:dyDescent="0.2">
      <c r="A11635" s="1" t="str">
        <f t="shared" si="183"/>
        <v>SINAPI 87366</v>
      </c>
      <c r="B11635" s="3" t="s">
        <v>21527</v>
      </c>
      <c r="C11635" s="3" t="s">
        <v>12873</v>
      </c>
      <c r="D11635" s="2" t="s">
        <v>19819</v>
      </c>
      <c r="E11635" s="3" t="s">
        <v>20624</v>
      </c>
      <c r="F11635" s="67" t="s">
        <v>36902</v>
      </c>
      <c r="G11635" s="67" t="s">
        <v>37636</v>
      </c>
      <c r="I11635" s="3" t="s">
        <v>6298</v>
      </c>
      <c r="J11635" s="3" t="str">
        <f>IF($B11635="SINAPI",IF(ISNUMBER(MATCH(Banco!$C11635,Analitico!$A:$A,0)),INDEX(Analitico!E:E,MATCH(Banco!$C11635,Analitico!$A:$A,0))&amp;"%",""),"")</f>
        <v/>
      </c>
      <c r="K11635" s="3" t="str">
        <f>IF($B11635="SINAPI",IF(ISNUMBER(MATCH(Banco!$C11635,Analitico!$A:$A,0)),INDEX(Analitico!F:F,MATCH(Banco!$C11635,Analitico!$A:$A,0))&amp;"%",""),"")</f>
        <v/>
      </c>
    </row>
    <row r="11636" spans="1:11" ht="22.5" x14ac:dyDescent="0.2">
      <c r="A11636" s="1" t="str">
        <f t="shared" si="183"/>
        <v>SINAPI 87367</v>
      </c>
      <c r="B11636" s="3" t="s">
        <v>21527</v>
      </c>
      <c r="C11636" s="3" t="s">
        <v>12874</v>
      </c>
      <c r="D11636" s="2" t="s">
        <v>19820</v>
      </c>
      <c r="E11636" s="3" t="s">
        <v>20624</v>
      </c>
      <c r="F11636" s="67" t="s">
        <v>40395</v>
      </c>
      <c r="G11636" s="67" t="s">
        <v>37637</v>
      </c>
      <c r="I11636" s="3" t="s">
        <v>6298</v>
      </c>
      <c r="J11636" s="3" t="str">
        <f>IF($B11636="SINAPI",IF(ISNUMBER(MATCH(Banco!$C11636,Analitico!$A:$A,0)),INDEX(Analitico!E:E,MATCH(Banco!$C11636,Analitico!$A:$A,0))&amp;"%",""),"")</f>
        <v/>
      </c>
      <c r="K11636" s="3" t="str">
        <f>IF($B11636="SINAPI",IF(ISNUMBER(MATCH(Banco!$C11636,Analitico!$A:$A,0)),INDEX(Analitico!F:F,MATCH(Banco!$C11636,Analitico!$A:$A,0))&amp;"%",""),"")</f>
        <v/>
      </c>
    </row>
    <row r="11637" spans="1:11" ht="22.5" x14ac:dyDescent="0.2">
      <c r="A11637" s="1" t="str">
        <f t="shared" si="183"/>
        <v>SINAPI 87368</v>
      </c>
      <c r="B11637" s="3" t="s">
        <v>21527</v>
      </c>
      <c r="C11637" s="3" t="s">
        <v>12875</v>
      </c>
      <c r="D11637" s="2" t="s">
        <v>19821</v>
      </c>
      <c r="E11637" s="3" t="s">
        <v>20624</v>
      </c>
      <c r="F11637" s="67" t="s">
        <v>40396</v>
      </c>
      <c r="G11637" s="67" t="s">
        <v>37638</v>
      </c>
      <c r="I11637" s="3" t="s">
        <v>6298</v>
      </c>
      <c r="J11637" s="3" t="str">
        <f>IF($B11637="SINAPI",IF(ISNUMBER(MATCH(Banco!$C11637,Analitico!$A:$A,0)),INDEX(Analitico!E:E,MATCH(Banco!$C11637,Analitico!$A:$A,0))&amp;"%",""),"")</f>
        <v/>
      </c>
      <c r="K11637" s="3" t="str">
        <f>IF($B11637="SINAPI",IF(ISNUMBER(MATCH(Banco!$C11637,Analitico!$A:$A,0)),INDEX(Analitico!F:F,MATCH(Banco!$C11637,Analitico!$A:$A,0))&amp;"%",""),"")</f>
        <v/>
      </c>
    </row>
    <row r="11638" spans="1:11" ht="22.5" x14ac:dyDescent="0.2">
      <c r="A11638" s="1" t="str">
        <f t="shared" si="183"/>
        <v>SINAPI 87369</v>
      </c>
      <c r="B11638" s="3" t="s">
        <v>21527</v>
      </c>
      <c r="C11638" s="3" t="s">
        <v>12876</v>
      </c>
      <c r="D11638" s="2" t="s">
        <v>19822</v>
      </c>
      <c r="E11638" s="3" t="s">
        <v>20624</v>
      </c>
      <c r="F11638" s="67" t="s">
        <v>40397</v>
      </c>
      <c r="G11638" s="67" t="s">
        <v>37639</v>
      </c>
      <c r="I11638" s="3" t="s">
        <v>6298</v>
      </c>
      <c r="J11638" s="3" t="str">
        <f>IF($B11638="SINAPI",IF(ISNUMBER(MATCH(Banco!$C11638,Analitico!$A:$A,0)),INDEX(Analitico!E:E,MATCH(Banco!$C11638,Analitico!$A:$A,0))&amp;"%",""),"")</f>
        <v/>
      </c>
      <c r="K11638" s="3" t="str">
        <f>IF($B11638="SINAPI",IF(ISNUMBER(MATCH(Banco!$C11638,Analitico!$A:$A,0)),INDEX(Analitico!F:F,MATCH(Banco!$C11638,Analitico!$A:$A,0))&amp;"%",""),"")</f>
        <v/>
      </c>
    </row>
    <row r="11639" spans="1:11" ht="22.5" x14ac:dyDescent="0.2">
      <c r="A11639" s="1" t="str">
        <f t="shared" si="183"/>
        <v>SINAPI 87370</v>
      </c>
      <c r="B11639" s="3" t="s">
        <v>21527</v>
      </c>
      <c r="C11639" s="3" t="s">
        <v>12877</v>
      </c>
      <c r="D11639" s="2" t="s">
        <v>19823</v>
      </c>
      <c r="E11639" s="3" t="s">
        <v>20624</v>
      </c>
      <c r="F11639" s="67" t="s">
        <v>40398</v>
      </c>
      <c r="G11639" s="67" t="s">
        <v>37640</v>
      </c>
      <c r="I11639" s="3" t="s">
        <v>6298</v>
      </c>
      <c r="J11639" s="3" t="str">
        <f>IF($B11639="SINAPI",IF(ISNUMBER(MATCH(Banco!$C11639,Analitico!$A:$A,0)),INDEX(Analitico!E:E,MATCH(Banco!$C11639,Analitico!$A:$A,0))&amp;"%",""),"")</f>
        <v/>
      </c>
      <c r="K11639" s="3" t="str">
        <f>IF($B11639="SINAPI",IF(ISNUMBER(MATCH(Banco!$C11639,Analitico!$A:$A,0)),INDEX(Analitico!F:F,MATCH(Banco!$C11639,Analitico!$A:$A,0))&amp;"%",""),"")</f>
        <v/>
      </c>
    </row>
    <row r="11640" spans="1:11" ht="22.5" x14ac:dyDescent="0.2">
      <c r="A11640" s="1" t="str">
        <f t="shared" si="183"/>
        <v>SINAPI 87371</v>
      </c>
      <c r="B11640" s="3" t="s">
        <v>21527</v>
      </c>
      <c r="C11640" s="3" t="s">
        <v>12878</v>
      </c>
      <c r="D11640" s="2" t="s">
        <v>19824</v>
      </c>
      <c r="E11640" s="3" t="s">
        <v>20624</v>
      </c>
      <c r="F11640" s="67" t="s">
        <v>40399</v>
      </c>
      <c r="G11640" s="67" t="s">
        <v>37641</v>
      </c>
      <c r="I11640" s="3" t="s">
        <v>6298</v>
      </c>
      <c r="J11640" s="3" t="str">
        <f>IF($B11640="SINAPI",IF(ISNUMBER(MATCH(Banco!$C11640,Analitico!$A:$A,0)),INDEX(Analitico!E:E,MATCH(Banco!$C11640,Analitico!$A:$A,0))&amp;"%",""),"")</f>
        <v/>
      </c>
      <c r="K11640" s="3" t="str">
        <f>IF($B11640="SINAPI",IF(ISNUMBER(MATCH(Banco!$C11640,Analitico!$A:$A,0)),INDEX(Analitico!F:F,MATCH(Banco!$C11640,Analitico!$A:$A,0))&amp;"%",""),"")</f>
        <v/>
      </c>
    </row>
    <row r="11641" spans="1:11" ht="22.5" x14ac:dyDescent="0.2">
      <c r="A11641" s="1" t="str">
        <f t="shared" si="183"/>
        <v>SINAPI 87372</v>
      </c>
      <c r="B11641" s="3" t="s">
        <v>21527</v>
      </c>
      <c r="C11641" s="3" t="s">
        <v>12879</v>
      </c>
      <c r="D11641" s="2" t="s">
        <v>19825</v>
      </c>
      <c r="E11641" s="3" t="s">
        <v>20624</v>
      </c>
      <c r="F11641" s="67" t="s">
        <v>40400</v>
      </c>
      <c r="G11641" s="67" t="s">
        <v>37642</v>
      </c>
      <c r="I11641" s="3" t="s">
        <v>6298</v>
      </c>
      <c r="J11641" s="3" t="str">
        <f>IF($B11641="SINAPI",IF(ISNUMBER(MATCH(Banco!$C11641,Analitico!$A:$A,0)),INDEX(Analitico!E:E,MATCH(Banco!$C11641,Analitico!$A:$A,0))&amp;"%",""),"")</f>
        <v/>
      </c>
      <c r="K11641" s="3" t="str">
        <f>IF($B11641="SINAPI",IF(ISNUMBER(MATCH(Banco!$C11641,Analitico!$A:$A,0)),INDEX(Analitico!F:F,MATCH(Banco!$C11641,Analitico!$A:$A,0))&amp;"%",""),"")</f>
        <v/>
      </c>
    </row>
    <row r="11642" spans="1:11" ht="22.5" x14ac:dyDescent="0.2">
      <c r="A11642" s="1" t="str">
        <f t="shared" si="183"/>
        <v>SINAPI 87373</v>
      </c>
      <c r="B11642" s="3" t="s">
        <v>21527</v>
      </c>
      <c r="C11642" s="3" t="s">
        <v>12880</v>
      </c>
      <c r="D11642" s="2" t="s">
        <v>19826</v>
      </c>
      <c r="E11642" s="3" t="s">
        <v>20624</v>
      </c>
      <c r="F11642" s="67" t="s">
        <v>40401</v>
      </c>
      <c r="G11642" s="67" t="s">
        <v>37643</v>
      </c>
      <c r="I11642" s="3" t="s">
        <v>6298</v>
      </c>
      <c r="J11642" s="3" t="str">
        <f>IF($B11642="SINAPI",IF(ISNUMBER(MATCH(Banco!$C11642,Analitico!$A:$A,0)),INDEX(Analitico!E:E,MATCH(Banco!$C11642,Analitico!$A:$A,0))&amp;"%",""),"")</f>
        <v/>
      </c>
      <c r="K11642" s="3" t="str">
        <f>IF($B11642="SINAPI",IF(ISNUMBER(MATCH(Banco!$C11642,Analitico!$A:$A,0)),INDEX(Analitico!F:F,MATCH(Banco!$C11642,Analitico!$A:$A,0))&amp;"%",""),"")</f>
        <v/>
      </c>
    </row>
    <row r="11643" spans="1:11" ht="22.5" x14ac:dyDescent="0.2">
      <c r="A11643" s="1" t="str">
        <f t="shared" si="183"/>
        <v>SINAPI 87374</v>
      </c>
      <c r="B11643" s="3" t="s">
        <v>21527</v>
      </c>
      <c r="C11643" s="3" t="s">
        <v>12881</v>
      </c>
      <c r="D11643" s="2" t="s">
        <v>19827</v>
      </c>
      <c r="E11643" s="3" t="s">
        <v>20624</v>
      </c>
      <c r="F11643" s="67" t="s">
        <v>40402</v>
      </c>
      <c r="G11643" s="67" t="s">
        <v>37644</v>
      </c>
      <c r="I11643" s="3" t="s">
        <v>6298</v>
      </c>
      <c r="J11643" s="3" t="str">
        <f>IF($B11643="SINAPI",IF(ISNUMBER(MATCH(Banco!$C11643,Analitico!$A:$A,0)),INDEX(Analitico!E:E,MATCH(Banco!$C11643,Analitico!$A:$A,0))&amp;"%",""),"")</f>
        <v/>
      </c>
      <c r="K11643" s="3" t="str">
        <f>IF($B11643="SINAPI",IF(ISNUMBER(MATCH(Banco!$C11643,Analitico!$A:$A,0)),INDEX(Analitico!F:F,MATCH(Banco!$C11643,Analitico!$A:$A,0))&amp;"%",""),"")</f>
        <v/>
      </c>
    </row>
    <row r="11644" spans="1:11" ht="22.5" x14ac:dyDescent="0.2">
      <c r="A11644" s="1" t="str">
        <f t="shared" si="183"/>
        <v>SINAPI 87375</v>
      </c>
      <c r="B11644" s="3" t="s">
        <v>21527</v>
      </c>
      <c r="C11644" s="3" t="s">
        <v>12882</v>
      </c>
      <c r="D11644" s="2" t="s">
        <v>19828</v>
      </c>
      <c r="E11644" s="3" t="s">
        <v>20624</v>
      </c>
      <c r="F11644" s="67" t="s">
        <v>40403</v>
      </c>
      <c r="G11644" s="67" t="s">
        <v>37645</v>
      </c>
      <c r="I11644" s="3" t="s">
        <v>6298</v>
      </c>
      <c r="J11644" s="3" t="str">
        <f>IF($B11644="SINAPI",IF(ISNUMBER(MATCH(Banco!$C11644,Analitico!$A:$A,0)),INDEX(Analitico!E:E,MATCH(Banco!$C11644,Analitico!$A:$A,0))&amp;"%",""),"")</f>
        <v/>
      </c>
      <c r="K11644" s="3" t="str">
        <f>IF($B11644="SINAPI",IF(ISNUMBER(MATCH(Banco!$C11644,Analitico!$A:$A,0)),INDEX(Analitico!F:F,MATCH(Banco!$C11644,Analitico!$A:$A,0))&amp;"%",""),"")</f>
        <v/>
      </c>
    </row>
    <row r="11645" spans="1:11" ht="22.5" x14ac:dyDescent="0.2">
      <c r="A11645" s="1" t="str">
        <f t="shared" si="183"/>
        <v>SINAPI 87376</v>
      </c>
      <c r="B11645" s="3" t="s">
        <v>21527</v>
      </c>
      <c r="C11645" s="3" t="s">
        <v>12883</v>
      </c>
      <c r="D11645" s="2" t="s">
        <v>19829</v>
      </c>
      <c r="E11645" s="3" t="s">
        <v>20624</v>
      </c>
      <c r="F11645" s="67" t="s">
        <v>40404</v>
      </c>
      <c r="G11645" s="67" t="s">
        <v>37646</v>
      </c>
      <c r="I11645" s="3" t="s">
        <v>6298</v>
      </c>
      <c r="J11645" s="3" t="str">
        <f>IF($B11645="SINAPI",IF(ISNUMBER(MATCH(Banco!$C11645,Analitico!$A:$A,0)),INDEX(Analitico!E:E,MATCH(Banco!$C11645,Analitico!$A:$A,0))&amp;"%",""),"")</f>
        <v/>
      </c>
      <c r="K11645" s="3" t="str">
        <f>IF($B11645="SINAPI",IF(ISNUMBER(MATCH(Banco!$C11645,Analitico!$A:$A,0)),INDEX(Analitico!F:F,MATCH(Banco!$C11645,Analitico!$A:$A,0))&amp;"%",""),"")</f>
        <v/>
      </c>
    </row>
    <row r="11646" spans="1:11" ht="22.5" x14ac:dyDescent="0.2">
      <c r="A11646" s="1" t="str">
        <f t="shared" si="183"/>
        <v>SINAPI 87377</v>
      </c>
      <c r="B11646" s="3" t="s">
        <v>21527</v>
      </c>
      <c r="C11646" s="3" t="s">
        <v>12884</v>
      </c>
      <c r="D11646" s="2" t="s">
        <v>19830</v>
      </c>
      <c r="E11646" s="3" t="s">
        <v>20624</v>
      </c>
      <c r="F11646" s="67" t="s">
        <v>40405</v>
      </c>
      <c r="G11646" s="67" t="s">
        <v>37647</v>
      </c>
      <c r="I11646" s="3" t="s">
        <v>6298</v>
      </c>
      <c r="J11646" s="3" t="str">
        <f>IF($B11646="SINAPI",IF(ISNUMBER(MATCH(Banco!$C11646,Analitico!$A:$A,0)),INDEX(Analitico!E:E,MATCH(Banco!$C11646,Analitico!$A:$A,0))&amp;"%",""),"")</f>
        <v/>
      </c>
      <c r="K11646" s="3" t="str">
        <f>IF($B11646="SINAPI",IF(ISNUMBER(MATCH(Banco!$C11646,Analitico!$A:$A,0)),INDEX(Analitico!F:F,MATCH(Banco!$C11646,Analitico!$A:$A,0))&amp;"%",""),"")</f>
        <v/>
      </c>
    </row>
    <row r="11647" spans="1:11" ht="22.5" x14ac:dyDescent="0.2">
      <c r="A11647" s="1" t="str">
        <f t="shared" si="183"/>
        <v>SINAPI 87378</v>
      </c>
      <c r="B11647" s="3" t="s">
        <v>21527</v>
      </c>
      <c r="C11647" s="3" t="s">
        <v>12885</v>
      </c>
      <c r="D11647" s="2" t="s">
        <v>19831</v>
      </c>
      <c r="E11647" s="3" t="s">
        <v>20624</v>
      </c>
      <c r="F11647" s="67" t="s">
        <v>40406</v>
      </c>
      <c r="G11647" s="67" t="s">
        <v>37648</v>
      </c>
      <c r="I11647" s="3" t="s">
        <v>6298</v>
      </c>
      <c r="J11647" s="3" t="str">
        <f>IF($B11647="SINAPI",IF(ISNUMBER(MATCH(Banco!$C11647,Analitico!$A:$A,0)),INDEX(Analitico!E:E,MATCH(Banco!$C11647,Analitico!$A:$A,0))&amp;"%",""),"")</f>
        <v/>
      </c>
      <c r="K11647" s="3" t="str">
        <f>IF($B11647="SINAPI",IF(ISNUMBER(MATCH(Banco!$C11647,Analitico!$A:$A,0)),INDEX(Analitico!F:F,MATCH(Banco!$C11647,Analitico!$A:$A,0))&amp;"%",""),"")</f>
        <v/>
      </c>
    </row>
    <row r="11648" spans="1:11" ht="22.5" x14ac:dyDescent="0.2">
      <c r="A11648" s="1" t="str">
        <f t="shared" si="183"/>
        <v>SINAPI 87379</v>
      </c>
      <c r="B11648" s="3" t="s">
        <v>21527</v>
      </c>
      <c r="C11648" s="3" t="s">
        <v>12886</v>
      </c>
      <c r="D11648" s="2" t="s">
        <v>19832</v>
      </c>
      <c r="E11648" s="3" t="s">
        <v>20624</v>
      </c>
      <c r="F11648" s="67" t="s">
        <v>40407</v>
      </c>
      <c r="G11648" s="67" t="s">
        <v>37649</v>
      </c>
      <c r="I11648" s="3" t="s">
        <v>6298</v>
      </c>
      <c r="J11648" s="3" t="str">
        <f>IF($B11648="SINAPI",IF(ISNUMBER(MATCH(Banco!$C11648,Analitico!$A:$A,0)),INDEX(Analitico!E:E,MATCH(Banco!$C11648,Analitico!$A:$A,0))&amp;"%",""),"")</f>
        <v/>
      </c>
      <c r="K11648" s="3" t="str">
        <f>IF($B11648="SINAPI",IF(ISNUMBER(MATCH(Banco!$C11648,Analitico!$A:$A,0)),INDEX(Analitico!F:F,MATCH(Banco!$C11648,Analitico!$A:$A,0))&amp;"%",""),"")</f>
        <v/>
      </c>
    </row>
    <row r="11649" spans="1:11" ht="22.5" x14ac:dyDescent="0.2">
      <c r="A11649" s="1" t="str">
        <f t="shared" si="183"/>
        <v>SINAPI 87380</v>
      </c>
      <c r="B11649" s="3" t="s">
        <v>21527</v>
      </c>
      <c r="C11649" s="3" t="s">
        <v>12887</v>
      </c>
      <c r="D11649" s="2" t="s">
        <v>19833</v>
      </c>
      <c r="E11649" s="3" t="s">
        <v>20624</v>
      </c>
      <c r="F11649" s="67" t="s">
        <v>40408</v>
      </c>
      <c r="G11649" s="67" t="s">
        <v>37650</v>
      </c>
      <c r="I11649" s="3" t="s">
        <v>6298</v>
      </c>
      <c r="J11649" s="3" t="str">
        <f>IF($B11649="SINAPI",IF(ISNUMBER(MATCH(Banco!$C11649,Analitico!$A:$A,0)),INDEX(Analitico!E:E,MATCH(Banco!$C11649,Analitico!$A:$A,0))&amp;"%",""),"")</f>
        <v/>
      </c>
      <c r="K11649" s="3" t="str">
        <f>IF($B11649="SINAPI",IF(ISNUMBER(MATCH(Banco!$C11649,Analitico!$A:$A,0)),INDEX(Analitico!F:F,MATCH(Banco!$C11649,Analitico!$A:$A,0))&amp;"%",""),"")</f>
        <v/>
      </c>
    </row>
    <row r="11650" spans="1:11" ht="22.5" x14ac:dyDescent="0.2">
      <c r="A11650" s="1" t="str">
        <f t="shared" si="183"/>
        <v>SINAPI 87381</v>
      </c>
      <c r="B11650" s="3" t="s">
        <v>21527</v>
      </c>
      <c r="C11650" s="3" t="s">
        <v>12888</v>
      </c>
      <c r="D11650" s="2" t="s">
        <v>19834</v>
      </c>
      <c r="E11650" s="3" t="s">
        <v>20624</v>
      </c>
      <c r="F11650" s="67" t="s">
        <v>40409</v>
      </c>
      <c r="G11650" s="67" t="s">
        <v>37651</v>
      </c>
      <c r="I11650" s="3" t="s">
        <v>6298</v>
      </c>
      <c r="J11650" s="3" t="str">
        <f>IF($B11650="SINAPI",IF(ISNUMBER(MATCH(Banco!$C11650,Analitico!$A:$A,0)),INDEX(Analitico!E:E,MATCH(Banco!$C11650,Analitico!$A:$A,0))&amp;"%",""),"")</f>
        <v/>
      </c>
      <c r="K11650" s="3" t="str">
        <f>IF($B11650="SINAPI",IF(ISNUMBER(MATCH(Banco!$C11650,Analitico!$A:$A,0)),INDEX(Analitico!F:F,MATCH(Banco!$C11650,Analitico!$A:$A,0))&amp;"%",""),"")</f>
        <v/>
      </c>
    </row>
    <row r="11651" spans="1:11" ht="22.5" x14ac:dyDescent="0.2">
      <c r="A11651" s="1" t="str">
        <f t="shared" si="183"/>
        <v>SINAPI 87382</v>
      </c>
      <c r="B11651" s="3" t="s">
        <v>21527</v>
      </c>
      <c r="C11651" s="3" t="s">
        <v>12889</v>
      </c>
      <c r="D11651" s="2" t="s">
        <v>19835</v>
      </c>
      <c r="E11651" s="3" t="s">
        <v>20624</v>
      </c>
      <c r="F11651" s="67" t="s">
        <v>40410</v>
      </c>
      <c r="G11651" s="67" t="s">
        <v>37652</v>
      </c>
      <c r="I11651" s="3" t="s">
        <v>6298</v>
      </c>
      <c r="J11651" s="3" t="str">
        <f>IF($B11651="SINAPI",IF(ISNUMBER(MATCH(Banco!$C11651,Analitico!$A:$A,0)),INDEX(Analitico!E:E,MATCH(Banco!$C11651,Analitico!$A:$A,0))&amp;"%",""),"")</f>
        <v/>
      </c>
      <c r="K11651" s="3" t="str">
        <f>IF($B11651="SINAPI",IF(ISNUMBER(MATCH(Banco!$C11651,Analitico!$A:$A,0)),INDEX(Analitico!F:F,MATCH(Banco!$C11651,Analitico!$A:$A,0))&amp;"%",""),"")</f>
        <v/>
      </c>
    </row>
    <row r="11652" spans="1:11" ht="22.5" x14ac:dyDescent="0.2">
      <c r="A11652" s="1" t="str">
        <f t="shared" si="183"/>
        <v>SINAPI 87383</v>
      </c>
      <c r="B11652" s="3" t="s">
        <v>21527</v>
      </c>
      <c r="C11652" s="3" t="s">
        <v>12890</v>
      </c>
      <c r="D11652" s="2" t="s">
        <v>19836</v>
      </c>
      <c r="E11652" s="3" t="s">
        <v>20624</v>
      </c>
      <c r="F11652" s="67" t="s">
        <v>40411</v>
      </c>
      <c r="G11652" s="67" t="s">
        <v>37653</v>
      </c>
      <c r="I11652" s="3" t="s">
        <v>6298</v>
      </c>
      <c r="J11652" s="3" t="str">
        <f>IF($B11652="SINAPI",IF(ISNUMBER(MATCH(Banco!$C11652,Analitico!$A:$A,0)),INDEX(Analitico!E:E,MATCH(Banco!$C11652,Analitico!$A:$A,0))&amp;"%",""),"")</f>
        <v/>
      </c>
      <c r="K11652" s="3" t="str">
        <f>IF($B11652="SINAPI",IF(ISNUMBER(MATCH(Banco!$C11652,Analitico!$A:$A,0)),INDEX(Analitico!F:F,MATCH(Banco!$C11652,Analitico!$A:$A,0))&amp;"%",""),"")</f>
        <v/>
      </c>
    </row>
    <row r="11653" spans="1:11" ht="22.5" x14ac:dyDescent="0.2">
      <c r="A11653" s="1" t="str">
        <f t="shared" si="183"/>
        <v>SINAPI 87384</v>
      </c>
      <c r="B11653" s="3" t="s">
        <v>21527</v>
      </c>
      <c r="C11653" s="3" t="s">
        <v>12891</v>
      </c>
      <c r="D11653" s="2" t="s">
        <v>19837</v>
      </c>
      <c r="E11653" s="3" t="s">
        <v>20624</v>
      </c>
      <c r="F11653" s="67" t="s">
        <v>40412</v>
      </c>
      <c r="G11653" s="67" t="s">
        <v>37654</v>
      </c>
      <c r="I11653" s="3" t="s">
        <v>6298</v>
      </c>
      <c r="J11653" s="3" t="str">
        <f>IF($B11653="SINAPI",IF(ISNUMBER(MATCH(Banco!$C11653,Analitico!$A:$A,0)),INDEX(Analitico!E:E,MATCH(Banco!$C11653,Analitico!$A:$A,0))&amp;"%",""),"")</f>
        <v/>
      </c>
      <c r="K11653" s="3" t="str">
        <f>IF($B11653="SINAPI",IF(ISNUMBER(MATCH(Banco!$C11653,Analitico!$A:$A,0)),INDEX(Analitico!F:F,MATCH(Banco!$C11653,Analitico!$A:$A,0))&amp;"%",""),"")</f>
        <v/>
      </c>
    </row>
    <row r="11654" spans="1:11" x14ac:dyDescent="0.2">
      <c r="A11654" s="1" t="str">
        <f t="shared" si="183"/>
        <v>SINAPI 87385</v>
      </c>
      <c r="B11654" s="3" t="s">
        <v>21527</v>
      </c>
      <c r="C11654" s="3" t="s">
        <v>12892</v>
      </c>
      <c r="D11654" s="2" t="s">
        <v>19838</v>
      </c>
      <c r="E11654" s="3" t="s">
        <v>20624</v>
      </c>
      <c r="F11654" s="67" t="s">
        <v>40413</v>
      </c>
      <c r="G11654" s="67" t="s">
        <v>37655</v>
      </c>
      <c r="I11654" s="3" t="s">
        <v>6298</v>
      </c>
      <c r="J11654" s="3" t="str">
        <f>IF($B11654="SINAPI",IF(ISNUMBER(MATCH(Banco!$C11654,Analitico!$A:$A,0)),INDEX(Analitico!E:E,MATCH(Banco!$C11654,Analitico!$A:$A,0))&amp;"%",""),"")</f>
        <v/>
      </c>
      <c r="K11654" s="3" t="str">
        <f>IF($B11654="SINAPI",IF(ISNUMBER(MATCH(Banco!$C11654,Analitico!$A:$A,0)),INDEX(Analitico!F:F,MATCH(Banco!$C11654,Analitico!$A:$A,0))&amp;"%",""),"")</f>
        <v/>
      </c>
    </row>
    <row r="11655" spans="1:11" x14ac:dyDescent="0.2">
      <c r="A11655" s="1" t="str">
        <f t="shared" si="183"/>
        <v>SINAPI 87386</v>
      </c>
      <c r="B11655" s="3" t="s">
        <v>21527</v>
      </c>
      <c r="C11655" s="3" t="s">
        <v>12893</v>
      </c>
      <c r="D11655" s="2" t="s">
        <v>19839</v>
      </c>
      <c r="E11655" s="3" t="s">
        <v>20624</v>
      </c>
      <c r="F11655" s="67" t="s">
        <v>40414</v>
      </c>
      <c r="G11655" s="67" t="s">
        <v>37656</v>
      </c>
      <c r="I11655" s="3" t="s">
        <v>6298</v>
      </c>
      <c r="J11655" s="3" t="str">
        <f>IF($B11655="SINAPI",IF(ISNUMBER(MATCH(Banco!$C11655,Analitico!$A:$A,0)),INDEX(Analitico!E:E,MATCH(Banco!$C11655,Analitico!$A:$A,0))&amp;"%",""),"")</f>
        <v/>
      </c>
      <c r="K11655" s="3" t="str">
        <f>IF($B11655="SINAPI",IF(ISNUMBER(MATCH(Banco!$C11655,Analitico!$A:$A,0)),INDEX(Analitico!F:F,MATCH(Banco!$C11655,Analitico!$A:$A,0))&amp;"%",""),"")</f>
        <v/>
      </c>
    </row>
    <row r="11656" spans="1:11" x14ac:dyDescent="0.2">
      <c r="A11656" s="1" t="str">
        <f t="shared" si="183"/>
        <v>SINAPI 87387</v>
      </c>
      <c r="B11656" s="3" t="s">
        <v>21527</v>
      </c>
      <c r="C11656" s="3" t="s">
        <v>12894</v>
      </c>
      <c r="D11656" s="2" t="s">
        <v>19840</v>
      </c>
      <c r="E11656" s="3" t="s">
        <v>20624</v>
      </c>
      <c r="F11656" s="67" t="s">
        <v>40415</v>
      </c>
      <c r="G11656" s="67" t="s">
        <v>37657</v>
      </c>
      <c r="I11656" s="3" t="s">
        <v>6298</v>
      </c>
      <c r="J11656" s="3" t="str">
        <f>IF($B11656="SINAPI",IF(ISNUMBER(MATCH(Banco!$C11656,Analitico!$A:$A,0)),INDEX(Analitico!E:E,MATCH(Banco!$C11656,Analitico!$A:$A,0))&amp;"%",""),"")</f>
        <v/>
      </c>
      <c r="K11656" s="3" t="str">
        <f>IF($B11656="SINAPI",IF(ISNUMBER(MATCH(Banco!$C11656,Analitico!$A:$A,0)),INDEX(Analitico!F:F,MATCH(Banco!$C11656,Analitico!$A:$A,0))&amp;"%",""),"")</f>
        <v/>
      </c>
    </row>
    <row r="11657" spans="1:11" ht="22.5" x14ac:dyDescent="0.2">
      <c r="A11657" s="1" t="str">
        <f t="shared" si="183"/>
        <v>SINAPI 87388</v>
      </c>
      <c r="B11657" s="3" t="s">
        <v>21527</v>
      </c>
      <c r="C11657" s="3" t="s">
        <v>12895</v>
      </c>
      <c r="D11657" s="2" t="s">
        <v>19841</v>
      </c>
      <c r="E11657" s="3" t="s">
        <v>20624</v>
      </c>
      <c r="F11657" s="67" t="s">
        <v>40416</v>
      </c>
      <c r="G11657" s="67" t="s">
        <v>37658</v>
      </c>
      <c r="I11657" s="3" t="s">
        <v>6298</v>
      </c>
      <c r="J11657" s="3" t="str">
        <f>IF($B11657="SINAPI",IF(ISNUMBER(MATCH(Banco!$C11657,Analitico!$A:$A,0)),INDEX(Analitico!E:E,MATCH(Banco!$C11657,Analitico!$A:$A,0))&amp;"%",""),"")</f>
        <v/>
      </c>
      <c r="K11657" s="3" t="str">
        <f>IF($B11657="SINAPI",IF(ISNUMBER(MATCH(Banco!$C11657,Analitico!$A:$A,0)),INDEX(Analitico!F:F,MATCH(Banco!$C11657,Analitico!$A:$A,0))&amp;"%",""),"")</f>
        <v/>
      </c>
    </row>
    <row r="11658" spans="1:11" ht="22.5" x14ac:dyDescent="0.2">
      <c r="A11658" s="1" t="str">
        <f t="shared" si="183"/>
        <v>SINAPI 87389</v>
      </c>
      <c r="B11658" s="3" t="s">
        <v>21527</v>
      </c>
      <c r="C11658" s="3" t="s">
        <v>12896</v>
      </c>
      <c r="D11658" s="2" t="s">
        <v>19842</v>
      </c>
      <c r="E11658" s="3" t="s">
        <v>20624</v>
      </c>
      <c r="F11658" s="67" t="s">
        <v>40417</v>
      </c>
      <c r="G11658" s="67" t="s">
        <v>37659</v>
      </c>
      <c r="I11658" s="3" t="s">
        <v>6298</v>
      </c>
      <c r="J11658" s="3" t="str">
        <f>IF($B11658="SINAPI",IF(ISNUMBER(MATCH(Banco!$C11658,Analitico!$A:$A,0)),INDEX(Analitico!E:E,MATCH(Banco!$C11658,Analitico!$A:$A,0))&amp;"%",""),"")</f>
        <v/>
      </c>
      <c r="K11658" s="3" t="str">
        <f>IF($B11658="SINAPI",IF(ISNUMBER(MATCH(Banco!$C11658,Analitico!$A:$A,0)),INDEX(Analitico!F:F,MATCH(Banco!$C11658,Analitico!$A:$A,0))&amp;"%",""),"")</f>
        <v/>
      </c>
    </row>
    <row r="11659" spans="1:11" ht="22.5" x14ac:dyDescent="0.2">
      <c r="A11659" s="1" t="str">
        <f t="shared" si="183"/>
        <v>SINAPI 87390</v>
      </c>
      <c r="B11659" s="3" t="s">
        <v>21527</v>
      </c>
      <c r="C11659" s="3" t="s">
        <v>12897</v>
      </c>
      <c r="D11659" s="2" t="s">
        <v>19843</v>
      </c>
      <c r="E11659" s="3" t="s">
        <v>20624</v>
      </c>
      <c r="F11659" s="67" t="s">
        <v>40418</v>
      </c>
      <c r="G11659" s="67" t="s">
        <v>37660</v>
      </c>
      <c r="I11659" s="3" t="s">
        <v>6298</v>
      </c>
      <c r="J11659" s="3" t="str">
        <f>IF($B11659="SINAPI",IF(ISNUMBER(MATCH(Banco!$C11659,Analitico!$A:$A,0)),INDEX(Analitico!E:E,MATCH(Banco!$C11659,Analitico!$A:$A,0))&amp;"%",""),"")</f>
        <v/>
      </c>
      <c r="K11659" s="3" t="str">
        <f>IF($B11659="SINAPI",IF(ISNUMBER(MATCH(Banco!$C11659,Analitico!$A:$A,0)),INDEX(Analitico!F:F,MATCH(Banco!$C11659,Analitico!$A:$A,0))&amp;"%",""),"")</f>
        <v/>
      </c>
    </row>
    <row r="11660" spans="1:11" ht="22.5" x14ac:dyDescent="0.2">
      <c r="A11660" s="1" t="str">
        <f t="shared" si="183"/>
        <v>SINAPI 87391</v>
      </c>
      <c r="B11660" s="3" t="s">
        <v>21527</v>
      </c>
      <c r="C11660" s="3" t="s">
        <v>12898</v>
      </c>
      <c r="D11660" s="2" t="s">
        <v>19844</v>
      </c>
      <c r="E11660" s="3" t="s">
        <v>20624</v>
      </c>
      <c r="F11660" s="67" t="s">
        <v>40419</v>
      </c>
      <c r="G11660" s="67" t="s">
        <v>37661</v>
      </c>
      <c r="I11660" s="3" t="s">
        <v>6298</v>
      </c>
      <c r="J11660" s="3" t="str">
        <f>IF($B11660="SINAPI",IF(ISNUMBER(MATCH(Banco!$C11660,Analitico!$A:$A,0)),INDEX(Analitico!E:E,MATCH(Banco!$C11660,Analitico!$A:$A,0))&amp;"%",""),"")</f>
        <v/>
      </c>
      <c r="K11660" s="3" t="str">
        <f>IF($B11660="SINAPI",IF(ISNUMBER(MATCH(Banco!$C11660,Analitico!$A:$A,0)),INDEX(Analitico!F:F,MATCH(Banco!$C11660,Analitico!$A:$A,0))&amp;"%",""),"")</f>
        <v/>
      </c>
    </row>
    <row r="11661" spans="1:11" ht="22.5" x14ac:dyDescent="0.2">
      <c r="A11661" s="1" t="str">
        <f t="shared" si="183"/>
        <v>SINAPI 87393</v>
      </c>
      <c r="B11661" s="3" t="s">
        <v>21527</v>
      </c>
      <c r="C11661" s="3" t="s">
        <v>12899</v>
      </c>
      <c r="D11661" s="2" t="s">
        <v>19845</v>
      </c>
      <c r="E11661" s="3" t="s">
        <v>20624</v>
      </c>
      <c r="F11661" s="67" t="s">
        <v>40420</v>
      </c>
      <c r="G11661" s="67" t="s">
        <v>37662</v>
      </c>
      <c r="I11661" s="3" t="s">
        <v>6298</v>
      </c>
      <c r="J11661" s="3" t="str">
        <f>IF($B11661="SINAPI",IF(ISNUMBER(MATCH(Banco!$C11661,Analitico!$A:$A,0)),INDEX(Analitico!E:E,MATCH(Banco!$C11661,Analitico!$A:$A,0))&amp;"%",""),"")</f>
        <v/>
      </c>
      <c r="K11661" s="3" t="str">
        <f>IF($B11661="SINAPI",IF(ISNUMBER(MATCH(Banco!$C11661,Analitico!$A:$A,0)),INDEX(Analitico!F:F,MATCH(Banco!$C11661,Analitico!$A:$A,0))&amp;"%",""),"")</f>
        <v/>
      </c>
    </row>
    <row r="11662" spans="1:11" ht="22.5" x14ac:dyDescent="0.2">
      <c r="A11662" s="1" t="str">
        <f t="shared" si="183"/>
        <v>SINAPI 87394</v>
      </c>
      <c r="B11662" s="3" t="s">
        <v>21527</v>
      </c>
      <c r="C11662" s="3" t="s">
        <v>12900</v>
      </c>
      <c r="D11662" s="2" t="s">
        <v>19846</v>
      </c>
      <c r="E11662" s="3" t="s">
        <v>20624</v>
      </c>
      <c r="F11662" s="67" t="s">
        <v>40421</v>
      </c>
      <c r="G11662" s="67" t="s">
        <v>37663</v>
      </c>
      <c r="I11662" s="3" t="s">
        <v>6298</v>
      </c>
      <c r="J11662" s="3" t="str">
        <f>IF($B11662="SINAPI",IF(ISNUMBER(MATCH(Banco!$C11662,Analitico!$A:$A,0)),INDEX(Analitico!E:E,MATCH(Banco!$C11662,Analitico!$A:$A,0))&amp;"%",""),"")</f>
        <v/>
      </c>
      <c r="K11662" s="3" t="str">
        <f>IF($B11662="SINAPI",IF(ISNUMBER(MATCH(Banco!$C11662,Analitico!$A:$A,0)),INDEX(Analitico!F:F,MATCH(Banco!$C11662,Analitico!$A:$A,0))&amp;"%",""),"")</f>
        <v/>
      </c>
    </row>
    <row r="11663" spans="1:11" ht="22.5" x14ac:dyDescent="0.2">
      <c r="A11663" s="1" t="str">
        <f t="shared" si="183"/>
        <v>SINAPI 87395</v>
      </c>
      <c r="B11663" s="3" t="s">
        <v>21527</v>
      </c>
      <c r="C11663" s="3" t="s">
        <v>12901</v>
      </c>
      <c r="D11663" s="2" t="s">
        <v>19847</v>
      </c>
      <c r="E11663" s="3" t="s">
        <v>20624</v>
      </c>
      <c r="F11663" s="67" t="s">
        <v>40422</v>
      </c>
      <c r="G11663" s="67" t="s">
        <v>37664</v>
      </c>
      <c r="I11663" s="3" t="s">
        <v>6298</v>
      </c>
      <c r="J11663" s="3" t="str">
        <f>IF($B11663="SINAPI",IF(ISNUMBER(MATCH(Banco!$C11663,Analitico!$A:$A,0)),INDEX(Analitico!E:E,MATCH(Banco!$C11663,Analitico!$A:$A,0))&amp;"%",""),"")</f>
        <v/>
      </c>
      <c r="K11663" s="3" t="str">
        <f>IF($B11663="SINAPI",IF(ISNUMBER(MATCH(Banco!$C11663,Analitico!$A:$A,0)),INDEX(Analitico!F:F,MATCH(Banco!$C11663,Analitico!$A:$A,0))&amp;"%",""),"")</f>
        <v/>
      </c>
    </row>
    <row r="11664" spans="1:11" ht="22.5" x14ac:dyDescent="0.2">
      <c r="A11664" s="1" t="str">
        <f t="shared" si="183"/>
        <v>SINAPI 87396</v>
      </c>
      <c r="B11664" s="3" t="s">
        <v>21527</v>
      </c>
      <c r="C11664" s="3" t="s">
        <v>12902</v>
      </c>
      <c r="D11664" s="2" t="s">
        <v>19848</v>
      </c>
      <c r="E11664" s="3" t="s">
        <v>20624</v>
      </c>
      <c r="F11664" s="67" t="s">
        <v>40423</v>
      </c>
      <c r="G11664" s="67" t="s">
        <v>37665</v>
      </c>
      <c r="I11664" s="3" t="s">
        <v>6298</v>
      </c>
      <c r="J11664" s="3" t="str">
        <f>IF($B11664="SINAPI",IF(ISNUMBER(MATCH(Banco!$C11664,Analitico!$A:$A,0)),INDEX(Analitico!E:E,MATCH(Banco!$C11664,Analitico!$A:$A,0))&amp;"%",""),"")</f>
        <v/>
      </c>
      <c r="K11664" s="3" t="str">
        <f>IF($B11664="SINAPI",IF(ISNUMBER(MATCH(Banco!$C11664,Analitico!$A:$A,0)),INDEX(Analitico!F:F,MATCH(Banco!$C11664,Analitico!$A:$A,0))&amp;"%",""),"")</f>
        <v/>
      </c>
    </row>
    <row r="11665" spans="1:11" ht="22.5" x14ac:dyDescent="0.2">
      <c r="A11665" s="1" t="str">
        <f t="shared" si="183"/>
        <v>SINAPI 87397</v>
      </c>
      <c r="B11665" s="3" t="s">
        <v>21527</v>
      </c>
      <c r="C11665" s="3" t="s">
        <v>12903</v>
      </c>
      <c r="D11665" s="2" t="s">
        <v>19849</v>
      </c>
      <c r="E11665" s="3" t="s">
        <v>20624</v>
      </c>
      <c r="F11665" s="67" t="s">
        <v>40424</v>
      </c>
      <c r="G11665" s="67" t="s">
        <v>37666</v>
      </c>
      <c r="I11665" s="3" t="s">
        <v>6298</v>
      </c>
      <c r="J11665" s="3" t="str">
        <f>IF($B11665="SINAPI",IF(ISNUMBER(MATCH(Banco!$C11665,Analitico!$A:$A,0)),INDEX(Analitico!E:E,MATCH(Banco!$C11665,Analitico!$A:$A,0))&amp;"%",""),"")</f>
        <v/>
      </c>
      <c r="K11665" s="3" t="str">
        <f>IF($B11665="SINAPI",IF(ISNUMBER(MATCH(Banco!$C11665,Analitico!$A:$A,0)),INDEX(Analitico!F:F,MATCH(Banco!$C11665,Analitico!$A:$A,0))&amp;"%",""),"")</f>
        <v/>
      </c>
    </row>
    <row r="11666" spans="1:11" ht="22.5" x14ac:dyDescent="0.2">
      <c r="A11666" s="1" t="str">
        <f t="shared" si="183"/>
        <v>SINAPI 87398</v>
      </c>
      <c r="B11666" s="3" t="s">
        <v>21527</v>
      </c>
      <c r="C11666" s="3" t="s">
        <v>12904</v>
      </c>
      <c r="D11666" s="2" t="s">
        <v>19850</v>
      </c>
      <c r="E11666" s="3" t="s">
        <v>20624</v>
      </c>
      <c r="F11666" s="67" t="s">
        <v>30178</v>
      </c>
      <c r="G11666" s="67" t="s">
        <v>29816</v>
      </c>
      <c r="I11666" s="3" t="s">
        <v>6298</v>
      </c>
      <c r="J11666" s="3" t="str">
        <f>IF($B11666="SINAPI",IF(ISNUMBER(MATCH(Banco!$C11666,Analitico!$A:$A,0)),INDEX(Analitico!E:E,MATCH(Banco!$C11666,Analitico!$A:$A,0))&amp;"%",""),"")</f>
        <v/>
      </c>
      <c r="K11666" s="3" t="str">
        <f>IF($B11666="SINAPI",IF(ISNUMBER(MATCH(Banco!$C11666,Analitico!$A:$A,0)),INDEX(Analitico!F:F,MATCH(Banco!$C11666,Analitico!$A:$A,0))&amp;"%",""),"")</f>
        <v/>
      </c>
    </row>
    <row r="11667" spans="1:11" x14ac:dyDescent="0.2">
      <c r="A11667" s="1" t="str">
        <f t="shared" si="183"/>
        <v>SINAPI 87399</v>
      </c>
      <c r="B11667" s="3" t="s">
        <v>21527</v>
      </c>
      <c r="C11667" s="3" t="s">
        <v>12905</v>
      </c>
      <c r="D11667" s="2" t="s">
        <v>19851</v>
      </c>
      <c r="E11667" s="3" t="s">
        <v>20624</v>
      </c>
      <c r="F11667" s="67" t="s">
        <v>30179</v>
      </c>
      <c r="G11667" s="67" t="s">
        <v>29817</v>
      </c>
      <c r="I11667" s="3" t="s">
        <v>6298</v>
      </c>
      <c r="J11667" s="3" t="str">
        <f>IF($B11667="SINAPI",IF(ISNUMBER(MATCH(Banco!$C11667,Analitico!$A:$A,0)),INDEX(Analitico!E:E,MATCH(Banco!$C11667,Analitico!$A:$A,0))&amp;"%",""),"")</f>
        <v/>
      </c>
      <c r="K11667" s="3" t="str">
        <f>IF($B11667="SINAPI",IF(ISNUMBER(MATCH(Banco!$C11667,Analitico!$A:$A,0)),INDEX(Analitico!F:F,MATCH(Banco!$C11667,Analitico!$A:$A,0))&amp;"%",""),"")</f>
        <v/>
      </c>
    </row>
    <row r="11668" spans="1:11" x14ac:dyDescent="0.2">
      <c r="A11668" s="1" t="str">
        <f t="shared" si="183"/>
        <v>SINAPI 87401</v>
      </c>
      <c r="B11668" s="3" t="s">
        <v>21527</v>
      </c>
      <c r="C11668" s="3" t="s">
        <v>12906</v>
      </c>
      <c r="D11668" s="2" t="s">
        <v>19852</v>
      </c>
      <c r="E11668" s="3" t="s">
        <v>20624</v>
      </c>
      <c r="F11668" s="67" t="s">
        <v>30180</v>
      </c>
      <c r="G11668" s="67" t="s">
        <v>29818</v>
      </c>
      <c r="I11668" s="3" t="s">
        <v>6298</v>
      </c>
      <c r="J11668" s="3" t="str">
        <f>IF($B11668="SINAPI",IF(ISNUMBER(MATCH(Banco!$C11668,Analitico!$A:$A,0)),INDEX(Analitico!E:E,MATCH(Banco!$C11668,Analitico!$A:$A,0))&amp;"%",""),"")</f>
        <v/>
      </c>
      <c r="K11668" s="3" t="str">
        <f>IF($B11668="SINAPI",IF(ISNUMBER(MATCH(Banco!$C11668,Analitico!$A:$A,0)),INDEX(Analitico!F:F,MATCH(Banco!$C11668,Analitico!$A:$A,0))&amp;"%",""),"")</f>
        <v/>
      </c>
    </row>
    <row r="11669" spans="1:11" x14ac:dyDescent="0.2">
      <c r="A11669" s="1" t="str">
        <f t="shared" si="183"/>
        <v>SINAPI 87402</v>
      </c>
      <c r="B11669" s="3" t="s">
        <v>21527</v>
      </c>
      <c r="C11669" s="3" t="s">
        <v>12907</v>
      </c>
      <c r="D11669" s="2" t="s">
        <v>19853</v>
      </c>
      <c r="E11669" s="3" t="s">
        <v>20624</v>
      </c>
      <c r="F11669" s="67" t="s">
        <v>30181</v>
      </c>
      <c r="G11669" s="67" t="s">
        <v>29819</v>
      </c>
      <c r="I11669" s="3" t="s">
        <v>6298</v>
      </c>
      <c r="J11669" s="3" t="str">
        <f>IF($B11669="SINAPI",IF(ISNUMBER(MATCH(Banco!$C11669,Analitico!$A:$A,0)),INDEX(Analitico!E:E,MATCH(Banco!$C11669,Analitico!$A:$A,0))&amp;"%",""),"")</f>
        <v/>
      </c>
      <c r="K11669" s="3" t="str">
        <f>IF($B11669="SINAPI",IF(ISNUMBER(MATCH(Banco!$C11669,Analitico!$A:$A,0)),INDEX(Analitico!F:F,MATCH(Banco!$C11669,Analitico!$A:$A,0))&amp;"%",""),"")</f>
        <v/>
      </c>
    </row>
    <row r="11670" spans="1:11" ht="22.5" x14ac:dyDescent="0.2">
      <c r="A11670" s="1" t="str">
        <f t="shared" si="183"/>
        <v>SINAPI 87404</v>
      </c>
      <c r="B11670" s="3" t="s">
        <v>21527</v>
      </c>
      <c r="C11670" s="3" t="s">
        <v>12908</v>
      </c>
      <c r="D11670" s="2" t="s">
        <v>19854</v>
      </c>
      <c r="E11670" s="3" t="s">
        <v>20624</v>
      </c>
      <c r="F11670" s="67" t="s">
        <v>40425</v>
      </c>
      <c r="G11670" s="67" t="s">
        <v>37667</v>
      </c>
      <c r="I11670" s="3" t="s">
        <v>6298</v>
      </c>
      <c r="J11670" s="3" t="str">
        <f>IF($B11670="SINAPI",IF(ISNUMBER(MATCH(Banco!$C11670,Analitico!$A:$A,0)),INDEX(Analitico!E:E,MATCH(Banco!$C11670,Analitico!$A:$A,0))&amp;"%",""),"")</f>
        <v/>
      </c>
      <c r="K11670" s="3" t="str">
        <f>IF($B11670="SINAPI",IF(ISNUMBER(MATCH(Banco!$C11670,Analitico!$A:$A,0)),INDEX(Analitico!F:F,MATCH(Banco!$C11670,Analitico!$A:$A,0))&amp;"%",""),"")</f>
        <v/>
      </c>
    </row>
    <row r="11671" spans="1:11" ht="22.5" x14ac:dyDescent="0.2">
      <c r="A11671" s="1" t="str">
        <f t="shared" si="183"/>
        <v>SINAPI 87405</v>
      </c>
      <c r="B11671" s="3" t="s">
        <v>21527</v>
      </c>
      <c r="C11671" s="3" t="s">
        <v>12909</v>
      </c>
      <c r="D11671" s="2" t="s">
        <v>31510</v>
      </c>
      <c r="E11671" s="3" t="s">
        <v>20624</v>
      </c>
      <c r="F11671" s="67" t="s">
        <v>40426</v>
      </c>
      <c r="G11671" s="67" t="s">
        <v>37668</v>
      </c>
      <c r="I11671" s="3" t="s">
        <v>6298</v>
      </c>
      <c r="J11671" s="3" t="str">
        <f>IF($B11671="SINAPI",IF(ISNUMBER(MATCH(Banco!$C11671,Analitico!$A:$A,0)),INDEX(Analitico!E:E,MATCH(Banco!$C11671,Analitico!$A:$A,0))&amp;"%",""),"")</f>
        <v/>
      </c>
      <c r="K11671" s="3" t="str">
        <f>IF($B11671="SINAPI",IF(ISNUMBER(MATCH(Banco!$C11671,Analitico!$A:$A,0)),INDEX(Analitico!F:F,MATCH(Banco!$C11671,Analitico!$A:$A,0))&amp;"%",""),"")</f>
        <v/>
      </c>
    </row>
    <row r="11672" spans="1:11" ht="22.5" x14ac:dyDescent="0.2">
      <c r="A11672" s="1" t="str">
        <f t="shared" si="183"/>
        <v>SINAPI 87407</v>
      </c>
      <c r="B11672" s="3" t="s">
        <v>21527</v>
      </c>
      <c r="C11672" s="3" t="s">
        <v>12910</v>
      </c>
      <c r="D11672" s="2" t="s">
        <v>19855</v>
      </c>
      <c r="E11672" s="3" t="s">
        <v>20624</v>
      </c>
      <c r="F11672" s="67" t="s">
        <v>40427</v>
      </c>
      <c r="G11672" s="67" t="s">
        <v>37669</v>
      </c>
      <c r="I11672" s="3" t="s">
        <v>6298</v>
      </c>
      <c r="J11672" s="3" t="str">
        <f>IF($B11672="SINAPI",IF(ISNUMBER(MATCH(Banco!$C11672,Analitico!$A:$A,0)),INDEX(Analitico!E:E,MATCH(Banco!$C11672,Analitico!$A:$A,0))&amp;"%",""),"")</f>
        <v/>
      </c>
      <c r="K11672" s="3" t="str">
        <f>IF($B11672="SINAPI",IF(ISNUMBER(MATCH(Banco!$C11672,Analitico!$A:$A,0)),INDEX(Analitico!F:F,MATCH(Banco!$C11672,Analitico!$A:$A,0))&amp;"%",""),"")</f>
        <v/>
      </c>
    </row>
    <row r="11673" spans="1:11" x14ac:dyDescent="0.2">
      <c r="A11673" s="1" t="str">
        <f t="shared" si="183"/>
        <v>SINAPI 87408</v>
      </c>
      <c r="B11673" s="3" t="s">
        <v>21527</v>
      </c>
      <c r="C11673" s="3" t="s">
        <v>12911</v>
      </c>
      <c r="D11673" s="2" t="s">
        <v>31511</v>
      </c>
      <c r="E11673" s="3" t="s">
        <v>20624</v>
      </c>
      <c r="F11673" s="67" t="s">
        <v>40428</v>
      </c>
      <c r="G11673" s="67" t="s">
        <v>37670</v>
      </c>
      <c r="I11673" s="3" t="s">
        <v>6298</v>
      </c>
      <c r="J11673" s="3" t="str">
        <f>IF($B11673="SINAPI",IF(ISNUMBER(MATCH(Banco!$C11673,Analitico!$A:$A,0)),INDEX(Analitico!E:E,MATCH(Banco!$C11673,Analitico!$A:$A,0))&amp;"%",""),"")</f>
        <v/>
      </c>
      <c r="K11673" s="3" t="str">
        <f>IF($B11673="SINAPI",IF(ISNUMBER(MATCH(Banco!$C11673,Analitico!$A:$A,0)),INDEX(Analitico!F:F,MATCH(Banco!$C11673,Analitico!$A:$A,0))&amp;"%",""),"")</f>
        <v/>
      </c>
    </row>
    <row r="11674" spans="1:11" x14ac:dyDescent="0.2">
      <c r="A11674" s="1" t="str">
        <f t="shared" si="183"/>
        <v>SINAPI 87410</v>
      </c>
      <c r="B11674" s="3" t="s">
        <v>21527</v>
      </c>
      <c r="C11674" s="3" t="s">
        <v>12912</v>
      </c>
      <c r="D11674" s="2" t="s">
        <v>19856</v>
      </c>
      <c r="E11674" s="3" t="s">
        <v>20624</v>
      </c>
      <c r="F11674" s="67" t="s">
        <v>40429</v>
      </c>
      <c r="G11674" s="67" t="s">
        <v>37671</v>
      </c>
      <c r="I11674" s="3" t="s">
        <v>6298</v>
      </c>
      <c r="J11674" s="3" t="str">
        <f>IF($B11674="SINAPI",IF(ISNUMBER(MATCH(Banco!$C11674,Analitico!$A:$A,0)),INDEX(Analitico!E:E,MATCH(Banco!$C11674,Analitico!$A:$A,0))&amp;"%",""),"")</f>
        <v/>
      </c>
      <c r="K11674" s="3" t="str">
        <f>IF($B11674="SINAPI",IF(ISNUMBER(MATCH(Banco!$C11674,Analitico!$A:$A,0)),INDEX(Analitico!F:F,MATCH(Banco!$C11674,Analitico!$A:$A,0))&amp;"%",""),"")</f>
        <v/>
      </c>
    </row>
    <row r="11675" spans="1:11" ht="22.5" x14ac:dyDescent="0.2">
      <c r="A11675" s="1" t="str">
        <f t="shared" si="183"/>
        <v>SINAPI 88626</v>
      </c>
      <c r="B11675" s="3" t="s">
        <v>21527</v>
      </c>
      <c r="C11675" s="3" t="s">
        <v>12913</v>
      </c>
      <c r="D11675" s="2" t="s">
        <v>19857</v>
      </c>
      <c r="E11675" s="3" t="s">
        <v>20624</v>
      </c>
      <c r="F11675" s="67" t="s">
        <v>40430</v>
      </c>
      <c r="G11675" s="67" t="s">
        <v>37672</v>
      </c>
      <c r="I11675" s="3" t="s">
        <v>6298</v>
      </c>
      <c r="J11675" s="3" t="str">
        <f>IF($B11675="SINAPI",IF(ISNUMBER(MATCH(Banco!$C11675,Analitico!$A:$A,0)),INDEX(Analitico!E:E,MATCH(Banco!$C11675,Analitico!$A:$A,0))&amp;"%",""),"")</f>
        <v/>
      </c>
      <c r="K11675" s="3" t="str">
        <f>IF($B11675="SINAPI",IF(ISNUMBER(MATCH(Banco!$C11675,Analitico!$A:$A,0)),INDEX(Analitico!F:F,MATCH(Banco!$C11675,Analitico!$A:$A,0))&amp;"%",""),"")</f>
        <v/>
      </c>
    </row>
    <row r="11676" spans="1:11" ht="22.5" x14ac:dyDescent="0.2">
      <c r="A11676" s="1" t="str">
        <f t="shared" si="183"/>
        <v>SINAPI 88627</v>
      </c>
      <c r="B11676" s="3" t="s">
        <v>21527</v>
      </c>
      <c r="C11676" s="3" t="s">
        <v>12914</v>
      </c>
      <c r="D11676" s="2" t="s">
        <v>19858</v>
      </c>
      <c r="E11676" s="3" t="s">
        <v>20624</v>
      </c>
      <c r="F11676" s="67" t="s">
        <v>40431</v>
      </c>
      <c r="G11676" s="67" t="s">
        <v>37673</v>
      </c>
      <c r="I11676" s="3" t="s">
        <v>6298</v>
      </c>
      <c r="J11676" s="3" t="str">
        <f>IF($B11676="SINAPI",IF(ISNUMBER(MATCH(Banco!$C11676,Analitico!$A:$A,0)),INDEX(Analitico!E:E,MATCH(Banco!$C11676,Analitico!$A:$A,0))&amp;"%",""),"")</f>
        <v/>
      </c>
      <c r="K11676" s="3" t="str">
        <f>IF($B11676="SINAPI",IF(ISNUMBER(MATCH(Banco!$C11676,Analitico!$A:$A,0)),INDEX(Analitico!F:F,MATCH(Banco!$C11676,Analitico!$A:$A,0))&amp;"%",""),"")</f>
        <v/>
      </c>
    </row>
    <row r="11677" spans="1:11" ht="22.5" x14ac:dyDescent="0.2">
      <c r="A11677" s="1" t="str">
        <f t="shared" si="183"/>
        <v>SINAPI 88628</v>
      </c>
      <c r="B11677" s="3" t="s">
        <v>21527</v>
      </c>
      <c r="C11677" s="3" t="s">
        <v>12915</v>
      </c>
      <c r="D11677" s="2" t="s">
        <v>19859</v>
      </c>
      <c r="E11677" s="3" t="s">
        <v>20624</v>
      </c>
      <c r="F11677" s="67" t="s">
        <v>40432</v>
      </c>
      <c r="G11677" s="67" t="s">
        <v>37674</v>
      </c>
      <c r="I11677" s="3" t="s">
        <v>6298</v>
      </c>
      <c r="J11677" s="3" t="str">
        <f>IF($B11677="SINAPI",IF(ISNUMBER(MATCH(Banco!$C11677,Analitico!$A:$A,0)),INDEX(Analitico!E:E,MATCH(Banco!$C11677,Analitico!$A:$A,0))&amp;"%",""),"")</f>
        <v/>
      </c>
      <c r="K11677" s="3" t="str">
        <f>IF($B11677="SINAPI",IF(ISNUMBER(MATCH(Banco!$C11677,Analitico!$A:$A,0)),INDEX(Analitico!F:F,MATCH(Banco!$C11677,Analitico!$A:$A,0))&amp;"%",""),"")</f>
        <v/>
      </c>
    </row>
    <row r="11678" spans="1:11" x14ac:dyDescent="0.2">
      <c r="A11678" s="1" t="str">
        <f t="shared" si="183"/>
        <v>SINAPI 88629</v>
      </c>
      <c r="B11678" s="3" t="s">
        <v>21527</v>
      </c>
      <c r="C11678" s="3" t="s">
        <v>12916</v>
      </c>
      <c r="D11678" s="2" t="s">
        <v>19860</v>
      </c>
      <c r="E11678" s="3" t="s">
        <v>20624</v>
      </c>
      <c r="F11678" s="67" t="s">
        <v>40433</v>
      </c>
      <c r="G11678" s="67" t="s">
        <v>35767</v>
      </c>
      <c r="I11678" s="3" t="s">
        <v>6298</v>
      </c>
      <c r="J11678" s="3" t="str">
        <f>IF($B11678="SINAPI",IF(ISNUMBER(MATCH(Banco!$C11678,Analitico!$A:$A,0)),INDEX(Analitico!E:E,MATCH(Banco!$C11678,Analitico!$A:$A,0))&amp;"%",""),"")</f>
        <v/>
      </c>
      <c r="K11678" s="3" t="str">
        <f>IF($B11678="SINAPI",IF(ISNUMBER(MATCH(Banco!$C11678,Analitico!$A:$A,0)),INDEX(Analitico!F:F,MATCH(Banco!$C11678,Analitico!$A:$A,0))&amp;"%",""),"")</f>
        <v/>
      </c>
    </row>
    <row r="11679" spans="1:11" x14ac:dyDescent="0.2">
      <c r="A11679" s="1" t="str">
        <f t="shared" si="183"/>
        <v>SINAPI 88630</v>
      </c>
      <c r="B11679" s="3" t="s">
        <v>21527</v>
      </c>
      <c r="C11679" s="3" t="s">
        <v>12917</v>
      </c>
      <c r="D11679" s="2" t="s">
        <v>31512</v>
      </c>
      <c r="E11679" s="3" t="s">
        <v>20624</v>
      </c>
      <c r="F11679" s="67" t="s">
        <v>40434</v>
      </c>
      <c r="G11679" s="67" t="s">
        <v>37675</v>
      </c>
      <c r="I11679" s="3" t="s">
        <v>6298</v>
      </c>
      <c r="J11679" s="3" t="str">
        <f>IF($B11679="SINAPI",IF(ISNUMBER(MATCH(Banco!$C11679,Analitico!$A:$A,0)),INDEX(Analitico!E:E,MATCH(Banco!$C11679,Analitico!$A:$A,0))&amp;"%",""),"")</f>
        <v/>
      </c>
      <c r="K11679" s="3" t="str">
        <f>IF($B11679="SINAPI",IF(ISNUMBER(MATCH(Banco!$C11679,Analitico!$A:$A,0)),INDEX(Analitico!F:F,MATCH(Banco!$C11679,Analitico!$A:$A,0))&amp;"%",""),"")</f>
        <v/>
      </c>
    </row>
    <row r="11680" spans="1:11" x14ac:dyDescent="0.2">
      <c r="A11680" s="1" t="str">
        <f t="shared" si="183"/>
        <v>SINAPI 88631</v>
      </c>
      <c r="B11680" s="3" t="s">
        <v>21527</v>
      </c>
      <c r="C11680" s="3" t="s">
        <v>12918</v>
      </c>
      <c r="D11680" s="2" t="s">
        <v>19861</v>
      </c>
      <c r="E11680" s="3" t="s">
        <v>20624</v>
      </c>
      <c r="F11680" s="67" t="s">
        <v>40435</v>
      </c>
      <c r="G11680" s="67" t="s">
        <v>37676</v>
      </c>
      <c r="I11680" s="3" t="s">
        <v>6298</v>
      </c>
      <c r="J11680" s="3" t="str">
        <f>IF($B11680="SINAPI",IF(ISNUMBER(MATCH(Banco!$C11680,Analitico!$A:$A,0)),INDEX(Analitico!E:E,MATCH(Banco!$C11680,Analitico!$A:$A,0))&amp;"%",""),"")</f>
        <v/>
      </c>
      <c r="K11680" s="3" t="str">
        <f>IF($B11680="SINAPI",IF(ISNUMBER(MATCH(Banco!$C11680,Analitico!$A:$A,0)),INDEX(Analitico!F:F,MATCH(Banco!$C11680,Analitico!$A:$A,0))&amp;"%",""),"")</f>
        <v/>
      </c>
    </row>
    <row r="11681" spans="1:11" ht="22.5" x14ac:dyDescent="0.2">
      <c r="A11681" s="1" t="str">
        <f t="shared" si="183"/>
        <v>SINAPI 88715</v>
      </c>
      <c r="B11681" s="3" t="s">
        <v>21527</v>
      </c>
      <c r="C11681" s="3" t="s">
        <v>12919</v>
      </c>
      <c r="D11681" s="2" t="s">
        <v>19862</v>
      </c>
      <c r="E11681" s="3" t="s">
        <v>20624</v>
      </c>
      <c r="F11681" s="67" t="s">
        <v>40436</v>
      </c>
      <c r="G11681" s="67" t="s">
        <v>37677</v>
      </c>
      <c r="I11681" s="3" t="s">
        <v>6298</v>
      </c>
      <c r="J11681" s="3" t="str">
        <f>IF($B11681="SINAPI",IF(ISNUMBER(MATCH(Banco!$C11681,Analitico!$A:$A,0)),INDEX(Analitico!E:E,MATCH(Banco!$C11681,Analitico!$A:$A,0))&amp;"%",""),"")</f>
        <v/>
      </c>
      <c r="K11681" s="3" t="str">
        <f>IF($B11681="SINAPI",IF(ISNUMBER(MATCH(Banco!$C11681,Analitico!$A:$A,0)),INDEX(Analitico!F:F,MATCH(Banco!$C11681,Analitico!$A:$A,0))&amp;"%",""),"")</f>
        <v/>
      </c>
    </row>
    <row r="11682" spans="1:11" ht="22.5" x14ac:dyDescent="0.2">
      <c r="A11682" s="1" t="str">
        <f t="shared" si="183"/>
        <v>SINAPI 100464</v>
      </c>
      <c r="B11682" s="3" t="s">
        <v>21527</v>
      </c>
      <c r="C11682" s="3" t="s">
        <v>12920</v>
      </c>
      <c r="D11682" s="2" t="s">
        <v>19863</v>
      </c>
      <c r="E11682" s="3" t="s">
        <v>20624</v>
      </c>
      <c r="F11682" s="67" t="s">
        <v>40437</v>
      </c>
      <c r="G11682" s="67" t="s">
        <v>37678</v>
      </c>
      <c r="I11682" s="3" t="s">
        <v>6298</v>
      </c>
      <c r="J11682" s="3" t="str">
        <f>IF($B11682="SINAPI",IF(ISNUMBER(MATCH(Banco!$C11682,Analitico!$A:$A,0)),INDEX(Analitico!E:E,MATCH(Banco!$C11682,Analitico!$A:$A,0))&amp;"%",""),"")</f>
        <v/>
      </c>
      <c r="K11682" s="3" t="str">
        <f>IF($B11682="SINAPI",IF(ISNUMBER(MATCH(Banco!$C11682,Analitico!$A:$A,0)),INDEX(Analitico!F:F,MATCH(Banco!$C11682,Analitico!$A:$A,0))&amp;"%",""),"")</f>
        <v/>
      </c>
    </row>
    <row r="11683" spans="1:11" ht="22.5" x14ac:dyDescent="0.2">
      <c r="A11683" s="1" t="str">
        <f t="shared" ref="A11683:A11746" si="184">CONCATENAR</f>
        <v>SINAPI 100465</v>
      </c>
      <c r="B11683" s="3" t="s">
        <v>21527</v>
      </c>
      <c r="C11683" s="3" t="s">
        <v>12921</v>
      </c>
      <c r="D11683" s="2" t="s">
        <v>19864</v>
      </c>
      <c r="E11683" s="3" t="s">
        <v>20624</v>
      </c>
      <c r="F11683" s="67" t="s">
        <v>40438</v>
      </c>
      <c r="G11683" s="67" t="s">
        <v>37679</v>
      </c>
      <c r="I11683" s="3" t="s">
        <v>6298</v>
      </c>
      <c r="J11683" s="3" t="str">
        <f>IF($B11683="SINAPI",IF(ISNUMBER(MATCH(Banco!$C11683,Analitico!$A:$A,0)),INDEX(Analitico!E:E,MATCH(Banco!$C11683,Analitico!$A:$A,0))&amp;"%",""),"")</f>
        <v/>
      </c>
      <c r="K11683" s="3" t="str">
        <f>IF($B11683="SINAPI",IF(ISNUMBER(MATCH(Banco!$C11683,Analitico!$A:$A,0)),INDEX(Analitico!F:F,MATCH(Banco!$C11683,Analitico!$A:$A,0))&amp;"%",""),"")</f>
        <v/>
      </c>
    </row>
    <row r="11684" spans="1:11" ht="22.5" x14ac:dyDescent="0.2">
      <c r="A11684" s="1" t="str">
        <f t="shared" si="184"/>
        <v>SINAPI 100466</v>
      </c>
      <c r="B11684" s="3" t="s">
        <v>21527</v>
      </c>
      <c r="C11684" s="3" t="s">
        <v>12922</v>
      </c>
      <c r="D11684" s="2" t="s">
        <v>19865</v>
      </c>
      <c r="E11684" s="3" t="s">
        <v>20624</v>
      </c>
      <c r="F11684" s="67" t="s">
        <v>40439</v>
      </c>
      <c r="G11684" s="67" t="s">
        <v>37680</v>
      </c>
      <c r="I11684" s="3" t="s">
        <v>6298</v>
      </c>
      <c r="J11684" s="3" t="str">
        <f>IF($B11684="SINAPI",IF(ISNUMBER(MATCH(Banco!$C11684,Analitico!$A:$A,0)),INDEX(Analitico!E:E,MATCH(Banco!$C11684,Analitico!$A:$A,0))&amp;"%",""),"")</f>
        <v/>
      </c>
      <c r="K11684" s="3" t="str">
        <f>IF($B11684="SINAPI",IF(ISNUMBER(MATCH(Banco!$C11684,Analitico!$A:$A,0)),INDEX(Analitico!F:F,MATCH(Banco!$C11684,Analitico!$A:$A,0))&amp;"%",""),"")</f>
        <v/>
      </c>
    </row>
    <row r="11685" spans="1:11" ht="22.5" x14ac:dyDescent="0.2">
      <c r="A11685" s="1" t="str">
        <f t="shared" si="184"/>
        <v>SINAPI 100468</v>
      </c>
      <c r="B11685" s="3" t="s">
        <v>21527</v>
      </c>
      <c r="C11685" s="3" t="s">
        <v>12923</v>
      </c>
      <c r="D11685" s="2" t="s">
        <v>19866</v>
      </c>
      <c r="E11685" s="3" t="s">
        <v>20624</v>
      </c>
      <c r="F11685" s="67" t="s">
        <v>40440</v>
      </c>
      <c r="G11685" s="67" t="s">
        <v>37681</v>
      </c>
      <c r="I11685" s="3" t="s">
        <v>6298</v>
      </c>
      <c r="J11685" s="3" t="str">
        <f>IF($B11685="SINAPI",IF(ISNUMBER(MATCH(Banco!$C11685,Analitico!$A:$A,0)),INDEX(Analitico!E:E,MATCH(Banco!$C11685,Analitico!$A:$A,0))&amp;"%",""),"")</f>
        <v/>
      </c>
      <c r="K11685" s="3" t="str">
        <f>IF($B11685="SINAPI",IF(ISNUMBER(MATCH(Banco!$C11685,Analitico!$A:$A,0)),INDEX(Analitico!F:F,MATCH(Banco!$C11685,Analitico!$A:$A,0))&amp;"%",""),"")</f>
        <v/>
      </c>
    </row>
    <row r="11686" spans="1:11" ht="22.5" x14ac:dyDescent="0.2">
      <c r="A11686" s="1" t="str">
        <f t="shared" si="184"/>
        <v>SINAPI 100469</v>
      </c>
      <c r="B11686" s="3" t="s">
        <v>21527</v>
      </c>
      <c r="C11686" s="3" t="s">
        <v>12924</v>
      </c>
      <c r="D11686" s="2" t="s">
        <v>19867</v>
      </c>
      <c r="E11686" s="3" t="s">
        <v>20624</v>
      </c>
      <c r="F11686" s="67" t="s">
        <v>40441</v>
      </c>
      <c r="G11686" s="67" t="s">
        <v>37682</v>
      </c>
      <c r="I11686" s="3" t="s">
        <v>6298</v>
      </c>
      <c r="J11686" s="3" t="str">
        <f>IF($B11686="SINAPI",IF(ISNUMBER(MATCH(Banco!$C11686,Analitico!$A:$A,0)),INDEX(Analitico!E:E,MATCH(Banco!$C11686,Analitico!$A:$A,0))&amp;"%",""),"")</f>
        <v/>
      </c>
      <c r="K11686" s="3" t="str">
        <f>IF($B11686="SINAPI",IF(ISNUMBER(MATCH(Banco!$C11686,Analitico!$A:$A,0)),INDEX(Analitico!F:F,MATCH(Banco!$C11686,Analitico!$A:$A,0))&amp;"%",""),"")</f>
        <v/>
      </c>
    </row>
    <row r="11687" spans="1:11" ht="22.5" x14ac:dyDescent="0.2">
      <c r="A11687" s="1" t="str">
        <f t="shared" si="184"/>
        <v>SINAPI 100470</v>
      </c>
      <c r="B11687" s="3" t="s">
        <v>21527</v>
      </c>
      <c r="C11687" s="3" t="s">
        <v>12925</v>
      </c>
      <c r="D11687" s="2" t="s">
        <v>19868</v>
      </c>
      <c r="E11687" s="3" t="s">
        <v>20624</v>
      </c>
      <c r="F11687" s="67" t="s">
        <v>40442</v>
      </c>
      <c r="G11687" s="67" t="s">
        <v>37683</v>
      </c>
      <c r="I11687" s="3" t="s">
        <v>6298</v>
      </c>
      <c r="J11687" s="3" t="str">
        <f>IF($B11687="SINAPI",IF(ISNUMBER(MATCH(Banco!$C11687,Analitico!$A:$A,0)),INDEX(Analitico!E:E,MATCH(Banco!$C11687,Analitico!$A:$A,0))&amp;"%",""),"")</f>
        <v/>
      </c>
      <c r="K11687" s="3" t="str">
        <f>IF($B11687="SINAPI",IF(ISNUMBER(MATCH(Banco!$C11687,Analitico!$A:$A,0)),INDEX(Analitico!F:F,MATCH(Banco!$C11687,Analitico!$A:$A,0))&amp;"%",""),"")</f>
        <v/>
      </c>
    </row>
    <row r="11688" spans="1:11" ht="22.5" x14ac:dyDescent="0.2">
      <c r="A11688" s="1" t="str">
        <f t="shared" si="184"/>
        <v>SINAPI 100472</v>
      </c>
      <c r="B11688" s="3" t="s">
        <v>21527</v>
      </c>
      <c r="C11688" s="3" t="s">
        <v>12926</v>
      </c>
      <c r="D11688" s="2" t="s">
        <v>19869</v>
      </c>
      <c r="E11688" s="3" t="s">
        <v>20624</v>
      </c>
      <c r="F11688" s="67" t="s">
        <v>40443</v>
      </c>
      <c r="G11688" s="67" t="s">
        <v>37684</v>
      </c>
      <c r="I11688" s="3" t="s">
        <v>6298</v>
      </c>
      <c r="J11688" s="3" t="str">
        <f>IF($B11688="SINAPI",IF(ISNUMBER(MATCH(Banco!$C11688,Analitico!$A:$A,0)),INDEX(Analitico!E:E,MATCH(Banco!$C11688,Analitico!$A:$A,0))&amp;"%",""),"")</f>
        <v/>
      </c>
      <c r="K11688" s="3" t="str">
        <f>IF($B11688="SINAPI",IF(ISNUMBER(MATCH(Banco!$C11688,Analitico!$A:$A,0)),INDEX(Analitico!F:F,MATCH(Banco!$C11688,Analitico!$A:$A,0))&amp;"%",""),"")</f>
        <v/>
      </c>
    </row>
    <row r="11689" spans="1:11" ht="22.5" x14ac:dyDescent="0.2">
      <c r="A11689" s="1" t="str">
        <f t="shared" si="184"/>
        <v>SINAPI 100473</v>
      </c>
      <c r="B11689" s="3" t="s">
        <v>21527</v>
      </c>
      <c r="C11689" s="3" t="s">
        <v>12927</v>
      </c>
      <c r="D11689" s="2" t="s">
        <v>19870</v>
      </c>
      <c r="E11689" s="3" t="s">
        <v>20624</v>
      </c>
      <c r="F11689" s="67" t="s">
        <v>40444</v>
      </c>
      <c r="G11689" s="67" t="s">
        <v>37685</v>
      </c>
      <c r="I11689" s="3" t="s">
        <v>6298</v>
      </c>
      <c r="J11689" s="3" t="str">
        <f>IF($B11689="SINAPI",IF(ISNUMBER(MATCH(Banco!$C11689,Analitico!$A:$A,0)),INDEX(Analitico!E:E,MATCH(Banco!$C11689,Analitico!$A:$A,0))&amp;"%",""),"")</f>
        <v/>
      </c>
      <c r="K11689" s="3" t="str">
        <f>IF($B11689="SINAPI",IF(ISNUMBER(MATCH(Banco!$C11689,Analitico!$A:$A,0)),INDEX(Analitico!F:F,MATCH(Banco!$C11689,Analitico!$A:$A,0))&amp;"%",""),"")</f>
        <v/>
      </c>
    </row>
    <row r="11690" spans="1:11" ht="22.5" x14ac:dyDescent="0.2">
      <c r="A11690" s="1" t="str">
        <f t="shared" si="184"/>
        <v>SINAPI 100474</v>
      </c>
      <c r="B11690" s="3" t="s">
        <v>21527</v>
      </c>
      <c r="C11690" s="3" t="s">
        <v>12928</v>
      </c>
      <c r="D11690" s="2" t="s">
        <v>19871</v>
      </c>
      <c r="E11690" s="3" t="s">
        <v>20624</v>
      </c>
      <c r="F11690" s="67" t="s">
        <v>40445</v>
      </c>
      <c r="G11690" s="67" t="s">
        <v>37686</v>
      </c>
      <c r="I11690" s="3" t="s">
        <v>6298</v>
      </c>
      <c r="J11690" s="3" t="str">
        <f>IF($B11690="SINAPI",IF(ISNUMBER(MATCH(Banco!$C11690,Analitico!$A:$A,0)),INDEX(Analitico!E:E,MATCH(Banco!$C11690,Analitico!$A:$A,0))&amp;"%",""),"")</f>
        <v/>
      </c>
      <c r="K11690" s="3" t="str">
        <f>IF($B11690="SINAPI",IF(ISNUMBER(MATCH(Banco!$C11690,Analitico!$A:$A,0)),INDEX(Analitico!F:F,MATCH(Banco!$C11690,Analitico!$A:$A,0))&amp;"%",""),"")</f>
        <v/>
      </c>
    </row>
    <row r="11691" spans="1:11" ht="22.5" x14ac:dyDescent="0.2">
      <c r="A11691" s="1" t="str">
        <f t="shared" si="184"/>
        <v>SINAPI 100475</v>
      </c>
      <c r="B11691" s="3" t="s">
        <v>21527</v>
      </c>
      <c r="C11691" s="3" t="s">
        <v>12929</v>
      </c>
      <c r="D11691" s="2" t="s">
        <v>19872</v>
      </c>
      <c r="E11691" s="3" t="s">
        <v>20624</v>
      </c>
      <c r="F11691" s="67" t="s">
        <v>40446</v>
      </c>
      <c r="G11691" s="67" t="s">
        <v>37687</v>
      </c>
      <c r="I11691" s="3" t="s">
        <v>6298</v>
      </c>
      <c r="J11691" s="3" t="str">
        <f>IF($B11691="SINAPI",IF(ISNUMBER(MATCH(Banco!$C11691,Analitico!$A:$A,0)),INDEX(Analitico!E:E,MATCH(Banco!$C11691,Analitico!$A:$A,0))&amp;"%",""),"")</f>
        <v/>
      </c>
      <c r="K11691" s="3" t="str">
        <f>IF($B11691="SINAPI",IF(ISNUMBER(MATCH(Banco!$C11691,Analitico!$A:$A,0)),INDEX(Analitico!F:F,MATCH(Banco!$C11691,Analitico!$A:$A,0))&amp;"%",""),"")</f>
        <v/>
      </c>
    </row>
    <row r="11692" spans="1:11" ht="22.5" x14ac:dyDescent="0.2">
      <c r="A11692" s="1" t="str">
        <f t="shared" si="184"/>
        <v>SINAPI 100477</v>
      </c>
      <c r="B11692" s="3" t="s">
        <v>21527</v>
      </c>
      <c r="C11692" s="3" t="s">
        <v>12930</v>
      </c>
      <c r="D11692" s="2" t="s">
        <v>19873</v>
      </c>
      <c r="E11692" s="3" t="s">
        <v>20624</v>
      </c>
      <c r="F11692" s="67" t="s">
        <v>40447</v>
      </c>
      <c r="G11692" s="67" t="s">
        <v>37688</v>
      </c>
      <c r="I11692" s="3" t="s">
        <v>6298</v>
      </c>
      <c r="J11692" s="3" t="str">
        <f>IF($B11692="SINAPI",IF(ISNUMBER(MATCH(Banco!$C11692,Analitico!$A:$A,0)),INDEX(Analitico!E:E,MATCH(Banco!$C11692,Analitico!$A:$A,0))&amp;"%",""),"")</f>
        <v/>
      </c>
      <c r="K11692" s="3" t="str">
        <f>IF($B11692="SINAPI",IF(ISNUMBER(MATCH(Banco!$C11692,Analitico!$A:$A,0)),INDEX(Analitico!F:F,MATCH(Banco!$C11692,Analitico!$A:$A,0))&amp;"%",""),"")</f>
        <v/>
      </c>
    </row>
    <row r="11693" spans="1:11" ht="22.5" x14ac:dyDescent="0.2">
      <c r="A11693" s="1" t="str">
        <f t="shared" si="184"/>
        <v>SINAPI 100478</v>
      </c>
      <c r="B11693" s="3" t="s">
        <v>21527</v>
      </c>
      <c r="C11693" s="3" t="s">
        <v>12931</v>
      </c>
      <c r="D11693" s="2" t="s">
        <v>19874</v>
      </c>
      <c r="E11693" s="3" t="s">
        <v>20624</v>
      </c>
      <c r="F11693" s="67" t="s">
        <v>40448</v>
      </c>
      <c r="G11693" s="67" t="s">
        <v>37689</v>
      </c>
      <c r="I11693" s="3" t="s">
        <v>6298</v>
      </c>
      <c r="J11693" s="3" t="str">
        <f>IF($B11693="SINAPI",IF(ISNUMBER(MATCH(Banco!$C11693,Analitico!$A:$A,0)),INDEX(Analitico!E:E,MATCH(Banco!$C11693,Analitico!$A:$A,0))&amp;"%",""),"")</f>
        <v/>
      </c>
      <c r="K11693" s="3" t="str">
        <f>IF($B11693="SINAPI",IF(ISNUMBER(MATCH(Banco!$C11693,Analitico!$A:$A,0)),INDEX(Analitico!F:F,MATCH(Banco!$C11693,Analitico!$A:$A,0))&amp;"%",""),"")</f>
        <v/>
      </c>
    </row>
    <row r="11694" spans="1:11" ht="22.5" x14ac:dyDescent="0.2">
      <c r="A11694" s="1" t="str">
        <f t="shared" si="184"/>
        <v>SINAPI 100479</v>
      </c>
      <c r="B11694" s="3" t="s">
        <v>21527</v>
      </c>
      <c r="C11694" s="3" t="s">
        <v>12932</v>
      </c>
      <c r="D11694" s="2" t="s">
        <v>19875</v>
      </c>
      <c r="E11694" s="3" t="s">
        <v>20624</v>
      </c>
      <c r="F11694" s="67" t="s">
        <v>40449</v>
      </c>
      <c r="G11694" s="67" t="s">
        <v>37690</v>
      </c>
      <c r="I11694" s="3" t="s">
        <v>6298</v>
      </c>
      <c r="J11694" s="3" t="str">
        <f>IF($B11694="SINAPI",IF(ISNUMBER(MATCH(Banco!$C11694,Analitico!$A:$A,0)),INDEX(Analitico!E:E,MATCH(Banco!$C11694,Analitico!$A:$A,0))&amp;"%",""),"")</f>
        <v/>
      </c>
      <c r="K11694" s="3" t="str">
        <f>IF($B11694="SINAPI",IF(ISNUMBER(MATCH(Banco!$C11694,Analitico!$A:$A,0)),INDEX(Analitico!F:F,MATCH(Banco!$C11694,Analitico!$A:$A,0))&amp;"%",""),"")</f>
        <v/>
      </c>
    </row>
    <row r="11695" spans="1:11" ht="22.5" x14ac:dyDescent="0.2">
      <c r="A11695" s="1" t="str">
        <f t="shared" si="184"/>
        <v>SINAPI 100480</v>
      </c>
      <c r="B11695" s="3" t="s">
        <v>21527</v>
      </c>
      <c r="C11695" s="3" t="s">
        <v>12933</v>
      </c>
      <c r="D11695" s="2" t="s">
        <v>19876</v>
      </c>
      <c r="E11695" s="3" t="s">
        <v>20624</v>
      </c>
      <c r="F11695" s="67" t="s">
        <v>40450</v>
      </c>
      <c r="G11695" s="67" t="s">
        <v>37691</v>
      </c>
      <c r="I11695" s="3" t="s">
        <v>6298</v>
      </c>
      <c r="J11695" s="3" t="str">
        <f>IF($B11695="SINAPI",IF(ISNUMBER(MATCH(Banco!$C11695,Analitico!$A:$A,0)),INDEX(Analitico!E:E,MATCH(Banco!$C11695,Analitico!$A:$A,0))&amp;"%",""),"")</f>
        <v/>
      </c>
      <c r="K11695" s="3" t="str">
        <f>IF($B11695="SINAPI",IF(ISNUMBER(MATCH(Banco!$C11695,Analitico!$A:$A,0)),INDEX(Analitico!F:F,MATCH(Banco!$C11695,Analitico!$A:$A,0))&amp;"%",""),"")</f>
        <v/>
      </c>
    </row>
    <row r="11696" spans="1:11" ht="22.5" x14ac:dyDescent="0.2">
      <c r="A11696" s="1" t="str">
        <f t="shared" si="184"/>
        <v>SINAPI 100481</v>
      </c>
      <c r="B11696" s="3" t="s">
        <v>21527</v>
      </c>
      <c r="C11696" s="3" t="s">
        <v>12934</v>
      </c>
      <c r="D11696" s="2" t="s">
        <v>19877</v>
      </c>
      <c r="E11696" s="3" t="s">
        <v>20624</v>
      </c>
      <c r="F11696" s="67" t="s">
        <v>40451</v>
      </c>
      <c r="G11696" s="67" t="s">
        <v>37692</v>
      </c>
      <c r="I11696" s="3" t="s">
        <v>6298</v>
      </c>
      <c r="J11696" s="3" t="str">
        <f>IF($B11696="SINAPI",IF(ISNUMBER(MATCH(Banco!$C11696,Analitico!$A:$A,0)),INDEX(Analitico!E:E,MATCH(Banco!$C11696,Analitico!$A:$A,0))&amp;"%",""),"")</f>
        <v/>
      </c>
      <c r="K11696" s="3" t="str">
        <f>IF($B11696="SINAPI",IF(ISNUMBER(MATCH(Banco!$C11696,Analitico!$A:$A,0)),INDEX(Analitico!F:F,MATCH(Banco!$C11696,Analitico!$A:$A,0))&amp;"%",""),"")</f>
        <v/>
      </c>
    </row>
    <row r="11697" spans="1:11" ht="22.5" x14ac:dyDescent="0.2">
      <c r="A11697" s="1" t="str">
        <f t="shared" si="184"/>
        <v>SINAPI 100483</v>
      </c>
      <c r="B11697" s="3" t="s">
        <v>21527</v>
      </c>
      <c r="C11697" s="3" t="s">
        <v>12935</v>
      </c>
      <c r="D11697" s="2" t="s">
        <v>19878</v>
      </c>
      <c r="E11697" s="3" t="s">
        <v>20624</v>
      </c>
      <c r="F11697" s="67" t="s">
        <v>40452</v>
      </c>
      <c r="G11697" s="67" t="s">
        <v>37693</v>
      </c>
      <c r="I11697" s="3" t="s">
        <v>6298</v>
      </c>
      <c r="J11697" s="3" t="str">
        <f>IF($B11697="SINAPI",IF(ISNUMBER(MATCH(Banco!$C11697,Analitico!$A:$A,0)),INDEX(Analitico!E:E,MATCH(Banco!$C11697,Analitico!$A:$A,0))&amp;"%",""),"")</f>
        <v/>
      </c>
      <c r="K11697" s="3" t="str">
        <f>IF($B11697="SINAPI",IF(ISNUMBER(MATCH(Banco!$C11697,Analitico!$A:$A,0)),INDEX(Analitico!F:F,MATCH(Banco!$C11697,Analitico!$A:$A,0))&amp;"%",""),"")</f>
        <v/>
      </c>
    </row>
    <row r="11698" spans="1:11" ht="22.5" x14ac:dyDescent="0.2">
      <c r="A11698" s="1" t="str">
        <f t="shared" si="184"/>
        <v>SINAPI 100484</v>
      </c>
      <c r="B11698" s="3" t="s">
        <v>21527</v>
      </c>
      <c r="C11698" s="3" t="s">
        <v>12936</v>
      </c>
      <c r="D11698" s="2" t="s">
        <v>19879</v>
      </c>
      <c r="E11698" s="3" t="s">
        <v>20624</v>
      </c>
      <c r="F11698" s="67" t="s">
        <v>40453</v>
      </c>
      <c r="G11698" s="67" t="s">
        <v>37694</v>
      </c>
      <c r="I11698" s="3" t="s">
        <v>6298</v>
      </c>
      <c r="J11698" s="3" t="str">
        <f>IF($B11698="SINAPI",IF(ISNUMBER(MATCH(Banco!$C11698,Analitico!$A:$A,0)),INDEX(Analitico!E:E,MATCH(Banco!$C11698,Analitico!$A:$A,0))&amp;"%",""),"")</f>
        <v/>
      </c>
      <c r="K11698" s="3" t="str">
        <f>IF($B11698="SINAPI",IF(ISNUMBER(MATCH(Banco!$C11698,Analitico!$A:$A,0)),INDEX(Analitico!F:F,MATCH(Banco!$C11698,Analitico!$A:$A,0))&amp;"%",""),"")</f>
        <v/>
      </c>
    </row>
    <row r="11699" spans="1:11" ht="22.5" x14ac:dyDescent="0.2">
      <c r="A11699" s="1" t="str">
        <f t="shared" si="184"/>
        <v>SINAPI 100485</v>
      </c>
      <c r="B11699" s="3" t="s">
        <v>21527</v>
      </c>
      <c r="C11699" s="3" t="s">
        <v>12937</v>
      </c>
      <c r="D11699" s="2" t="s">
        <v>19880</v>
      </c>
      <c r="E11699" s="3" t="s">
        <v>20624</v>
      </c>
      <c r="F11699" s="67" t="s">
        <v>40454</v>
      </c>
      <c r="G11699" s="67" t="s">
        <v>37695</v>
      </c>
      <c r="I11699" s="3" t="s">
        <v>6298</v>
      </c>
      <c r="J11699" s="3" t="str">
        <f>IF($B11699="SINAPI",IF(ISNUMBER(MATCH(Banco!$C11699,Analitico!$A:$A,0)),INDEX(Analitico!E:E,MATCH(Banco!$C11699,Analitico!$A:$A,0))&amp;"%",""),"")</f>
        <v/>
      </c>
      <c r="K11699" s="3" t="str">
        <f>IF($B11699="SINAPI",IF(ISNUMBER(MATCH(Banco!$C11699,Analitico!$A:$A,0)),INDEX(Analitico!F:F,MATCH(Banco!$C11699,Analitico!$A:$A,0))&amp;"%",""),"")</f>
        <v/>
      </c>
    </row>
    <row r="11700" spans="1:11" ht="22.5" x14ac:dyDescent="0.2">
      <c r="A11700" s="1" t="str">
        <f t="shared" si="184"/>
        <v>SINAPI 100486</v>
      </c>
      <c r="B11700" s="3" t="s">
        <v>21527</v>
      </c>
      <c r="C11700" s="3" t="s">
        <v>12938</v>
      </c>
      <c r="D11700" s="2" t="s">
        <v>19881</v>
      </c>
      <c r="E11700" s="3" t="s">
        <v>20624</v>
      </c>
      <c r="F11700" s="67" t="s">
        <v>40455</v>
      </c>
      <c r="G11700" s="67" t="s">
        <v>37696</v>
      </c>
      <c r="I11700" s="3" t="s">
        <v>6298</v>
      </c>
      <c r="J11700" s="3" t="str">
        <f>IF($B11700="SINAPI",IF(ISNUMBER(MATCH(Banco!$C11700,Analitico!$A:$A,0)),INDEX(Analitico!E:E,MATCH(Banco!$C11700,Analitico!$A:$A,0))&amp;"%",""),"")</f>
        <v/>
      </c>
      <c r="K11700" s="3" t="str">
        <f>IF($B11700="SINAPI",IF(ISNUMBER(MATCH(Banco!$C11700,Analitico!$A:$A,0)),INDEX(Analitico!F:F,MATCH(Banco!$C11700,Analitico!$A:$A,0))&amp;"%",""),"")</f>
        <v/>
      </c>
    </row>
    <row r="11701" spans="1:11" ht="33.75" x14ac:dyDescent="0.2">
      <c r="A11701" s="1" t="str">
        <f t="shared" si="184"/>
        <v>SINAPI 100487</v>
      </c>
      <c r="B11701" s="3" t="s">
        <v>21527</v>
      </c>
      <c r="C11701" s="3" t="s">
        <v>12939</v>
      </c>
      <c r="D11701" s="2" t="s">
        <v>19882</v>
      </c>
      <c r="E11701" s="3" t="s">
        <v>20624</v>
      </c>
      <c r="F11701" s="67" t="s">
        <v>40456</v>
      </c>
      <c r="G11701" s="67" t="s">
        <v>37697</v>
      </c>
      <c r="I11701" s="3" t="s">
        <v>6298</v>
      </c>
      <c r="J11701" s="3" t="str">
        <f>IF($B11701="SINAPI",IF(ISNUMBER(MATCH(Banco!$C11701,Analitico!$A:$A,0)),INDEX(Analitico!E:E,MATCH(Banco!$C11701,Analitico!$A:$A,0))&amp;"%",""),"")</f>
        <v/>
      </c>
      <c r="K11701" s="3" t="str">
        <f>IF($B11701="SINAPI",IF(ISNUMBER(MATCH(Banco!$C11701,Analitico!$A:$A,0)),INDEX(Analitico!F:F,MATCH(Banco!$C11701,Analitico!$A:$A,0))&amp;"%",""),"")</f>
        <v/>
      </c>
    </row>
    <row r="11702" spans="1:11" ht="22.5" x14ac:dyDescent="0.2">
      <c r="A11702" s="1" t="str">
        <f t="shared" si="184"/>
        <v>SINAPI 100488</v>
      </c>
      <c r="B11702" s="3" t="s">
        <v>21527</v>
      </c>
      <c r="C11702" s="3" t="s">
        <v>12940</v>
      </c>
      <c r="D11702" s="2" t="s">
        <v>19883</v>
      </c>
      <c r="E11702" s="3" t="s">
        <v>20624</v>
      </c>
      <c r="F11702" s="67" t="s">
        <v>40457</v>
      </c>
      <c r="G11702" s="67" t="s">
        <v>37698</v>
      </c>
      <c r="I11702" s="3" t="s">
        <v>6298</v>
      </c>
      <c r="J11702" s="3" t="str">
        <f>IF($B11702="SINAPI",IF(ISNUMBER(MATCH(Banco!$C11702,Analitico!$A:$A,0)),INDEX(Analitico!E:E,MATCH(Banco!$C11702,Analitico!$A:$A,0))&amp;"%",""),"")</f>
        <v/>
      </c>
      <c r="K11702" s="3" t="str">
        <f>IF($B11702="SINAPI",IF(ISNUMBER(MATCH(Banco!$C11702,Analitico!$A:$A,0)),INDEX(Analitico!F:F,MATCH(Banco!$C11702,Analitico!$A:$A,0))&amp;"%",""),"")</f>
        <v/>
      </c>
    </row>
    <row r="11703" spans="1:11" ht="22.5" x14ac:dyDescent="0.2">
      <c r="A11703" s="1" t="str">
        <f t="shared" si="184"/>
        <v>SINAPI 100489</v>
      </c>
      <c r="B11703" s="3" t="s">
        <v>21527</v>
      </c>
      <c r="C11703" s="3" t="s">
        <v>12941</v>
      </c>
      <c r="D11703" s="2" t="s">
        <v>19884</v>
      </c>
      <c r="E11703" s="3" t="s">
        <v>20624</v>
      </c>
      <c r="F11703" s="67" t="s">
        <v>40458</v>
      </c>
      <c r="G11703" s="67" t="s">
        <v>37699</v>
      </c>
      <c r="I11703" s="3" t="s">
        <v>6298</v>
      </c>
      <c r="J11703" s="3" t="str">
        <f>IF($B11703="SINAPI",IF(ISNUMBER(MATCH(Banco!$C11703,Analitico!$A:$A,0)),INDEX(Analitico!E:E,MATCH(Banco!$C11703,Analitico!$A:$A,0))&amp;"%",""),"")</f>
        <v/>
      </c>
      <c r="K11703" s="3" t="str">
        <f>IF($B11703="SINAPI",IF(ISNUMBER(MATCH(Banco!$C11703,Analitico!$A:$A,0)),INDEX(Analitico!F:F,MATCH(Banco!$C11703,Analitico!$A:$A,0))&amp;"%",""),"")</f>
        <v/>
      </c>
    </row>
    <row r="11704" spans="1:11" ht="22.5" x14ac:dyDescent="0.2">
      <c r="A11704" s="1" t="str">
        <f t="shared" si="184"/>
        <v>SINAPI 100490</v>
      </c>
      <c r="B11704" s="3" t="s">
        <v>21527</v>
      </c>
      <c r="C11704" s="3" t="s">
        <v>12942</v>
      </c>
      <c r="D11704" s="2" t="s">
        <v>19885</v>
      </c>
      <c r="E11704" s="3" t="s">
        <v>20624</v>
      </c>
      <c r="F11704" s="67" t="s">
        <v>40459</v>
      </c>
      <c r="G11704" s="67" t="s">
        <v>37700</v>
      </c>
      <c r="I11704" s="3" t="s">
        <v>6298</v>
      </c>
      <c r="J11704" s="3" t="str">
        <f>IF($B11704="SINAPI",IF(ISNUMBER(MATCH(Banco!$C11704,Analitico!$A:$A,0)),INDEX(Analitico!E:E,MATCH(Banco!$C11704,Analitico!$A:$A,0))&amp;"%",""),"")</f>
        <v/>
      </c>
      <c r="K11704" s="3" t="str">
        <f>IF($B11704="SINAPI",IF(ISNUMBER(MATCH(Banco!$C11704,Analitico!$A:$A,0)),INDEX(Analitico!F:F,MATCH(Banco!$C11704,Analitico!$A:$A,0))&amp;"%",""),"")</f>
        <v/>
      </c>
    </row>
    <row r="11705" spans="1:11" ht="22.5" x14ac:dyDescent="0.2">
      <c r="A11705" s="1" t="str">
        <f t="shared" si="184"/>
        <v>SINAPI 100491</v>
      </c>
      <c r="B11705" s="3" t="s">
        <v>21527</v>
      </c>
      <c r="C11705" s="3" t="s">
        <v>12943</v>
      </c>
      <c r="D11705" s="2" t="s">
        <v>19886</v>
      </c>
      <c r="E11705" s="3" t="s">
        <v>20624</v>
      </c>
      <c r="F11705" s="67" t="s">
        <v>40460</v>
      </c>
      <c r="G11705" s="67" t="s">
        <v>37701</v>
      </c>
      <c r="I11705" s="3" t="s">
        <v>6298</v>
      </c>
      <c r="J11705" s="3" t="str">
        <f>IF($B11705="SINAPI",IF(ISNUMBER(MATCH(Banco!$C11705,Analitico!$A:$A,0)),INDEX(Analitico!E:E,MATCH(Banco!$C11705,Analitico!$A:$A,0))&amp;"%",""),"")</f>
        <v/>
      </c>
      <c r="K11705" s="3" t="str">
        <f>IF($B11705="SINAPI",IF(ISNUMBER(MATCH(Banco!$C11705,Analitico!$A:$A,0)),INDEX(Analitico!F:F,MATCH(Banco!$C11705,Analitico!$A:$A,0))&amp;"%",""),"")</f>
        <v/>
      </c>
    </row>
    <row r="11706" spans="1:11" ht="22.5" x14ac:dyDescent="0.2">
      <c r="A11706" s="1" t="str">
        <f t="shared" si="184"/>
        <v>SINAPI 100492</v>
      </c>
      <c r="B11706" s="3" t="s">
        <v>21527</v>
      </c>
      <c r="C11706" s="3" t="s">
        <v>12944</v>
      </c>
      <c r="D11706" s="2" t="s">
        <v>19887</v>
      </c>
      <c r="E11706" s="3" t="s">
        <v>20624</v>
      </c>
      <c r="F11706" s="67" t="s">
        <v>40461</v>
      </c>
      <c r="G11706" s="67" t="s">
        <v>37702</v>
      </c>
      <c r="I11706" s="3" t="s">
        <v>6298</v>
      </c>
      <c r="J11706" s="3" t="str">
        <f>IF($B11706="SINAPI",IF(ISNUMBER(MATCH(Banco!$C11706,Analitico!$A:$A,0)),INDEX(Analitico!E:E,MATCH(Banco!$C11706,Analitico!$A:$A,0))&amp;"%",""),"")</f>
        <v/>
      </c>
      <c r="K11706" s="3" t="str">
        <f>IF($B11706="SINAPI",IF(ISNUMBER(MATCH(Banco!$C11706,Analitico!$A:$A,0)),INDEX(Analitico!F:F,MATCH(Banco!$C11706,Analitico!$A:$A,0))&amp;"%",""),"")</f>
        <v/>
      </c>
    </row>
    <row r="11707" spans="1:11" ht="22.5" x14ac:dyDescent="0.2">
      <c r="A11707" s="1" t="str">
        <f t="shared" si="184"/>
        <v>SINAPI 105515</v>
      </c>
      <c r="B11707" s="3" t="s">
        <v>21527</v>
      </c>
      <c r="C11707" s="3" t="s">
        <v>34596</v>
      </c>
      <c r="D11707" s="2" t="s">
        <v>34719</v>
      </c>
      <c r="E11707" s="3" t="s">
        <v>20624</v>
      </c>
      <c r="F11707" s="67" t="s">
        <v>40462</v>
      </c>
      <c r="G11707" s="67" t="s">
        <v>37703</v>
      </c>
      <c r="I11707" s="3" t="s">
        <v>6298</v>
      </c>
      <c r="J11707" s="3" t="str">
        <f>IF($B11707="SINAPI",IF(ISNUMBER(MATCH(Banco!$C11707,Analitico!$A:$A,0)),INDEX(Analitico!E:E,MATCH(Banco!$C11707,Analitico!$A:$A,0))&amp;"%",""),"")</f>
        <v/>
      </c>
      <c r="K11707" s="3" t="str">
        <f>IF($B11707="SINAPI",IF(ISNUMBER(MATCH(Banco!$C11707,Analitico!$A:$A,0)),INDEX(Analitico!F:F,MATCH(Banco!$C11707,Analitico!$A:$A,0))&amp;"%",""),"")</f>
        <v/>
      </c>
    </row>
    <row r="11708" spans="1:11" x14ac:dyDescent="0.2">
      <c r="A11708" s="1" t="str">
        <f t="shared" si="184"/>
        <v>SINAPI 92121</v>
      </c>
      <c r="B11708" s="3" t="s">
        <v>21527</v>
      </c>
      <c r="C11708" s="3" t="s">
        <v>12945</v>
      </c>
      <c r="D11708" s="2" t="s">
        <v>19888</v>
      </c>
      <c r="E11708" s="3" t="s">
        <v>20624</v>
      </c>
      <c r="F11708" s="67" t="s">
        <v>37352</v>
      </c>
      <c r="G11708" s="67" t="s">
        <v>21750</v>
      </c>
      <c r="I11708" s="3" t="s">
        <v>6298</v>
      </c>
      <c r="J11708" s="3" t="str">
        <f>IF($B11708="SINAPI",IF(ISNUMBER(MATCH(Banco!$C11708,Analitico!$A:$A,0)),INDEX(Analitico!E:E,MATCH(Banco!$C11708,Analitico!$A:$A,0))&amp;"%",""),"")</f>
        <v/>
      </c>
      <c r="K11708" s="3" t="str">
        <f>IF($B11708="SINAPI",IF(ISNUMBER(MATCH(Banco!$C11708,Analitico!$A:$A,0)),INDEX(Analitico!F:F,MATCH(Banco!$C11708,Analitico!$A:$A,0))&amp;"%",""),"")</f>
        <v/>
      </c>
    </row>
    <row r="11709" spans="1:11" x14ac:dyDescent="0.2">
      <c r="A11709" s="1" t="str">
        <f t="shared" si="184"/>
        <v>SINAPI 92122</v>
      </c>
      <c r="B11709" s="3" t="s">
        <v>21527</v>
      </c>
      <c r="C11709" s="3" t="s">
        <v>12946</v>
      </c>
      <c r="D11709" s="2" t="s">
        <v>19889</v>
      </c>
      <c r="E11709" s="3" t="s">
        <v>20624</v>
      </c>
      <c r="F11709" s="67" t="s">
        <v>21893</v>
      </c>
      <c r="G11709" s="67" t="s">
        <v>29503</v>
      </c>
      <c r="I11709" s="3" t="s">
        <v>41</v>
      </c>
      <c r="J11709" s="3" t="str">
        <f>IF($B11709="SINAPI",IF(ISNUMBER(MATCH(Banco!$C11709,Analitico!$A:$A,0)),INDEX(Analitico!E:E,MATCH(Banco!$C11709,Analitico!$A:$A,0))&amp;"%",""),"")</f>
        <v/>
      </c>
      <c r="K11709" s="3" t="str">
        <f>IF($B11709="SINAPI",IF(ISNUMBER(MATCH(Banco!$C11709,Analitico!$A:$A,0)),INDEX(Analitico!F:F,MATCH(Banco!$C11709,Analitico!$A:$A,0))&amp;"%",""),"")</f>
        <v/>
      </c>
    </row>
    <row r="11710" spans="1:11" x14ac:dyDescent="0.2">
      <c r="A11710" s="1" t="str">
        <f t="shared" si="184"/>
        <v>SINAPI 92123</v>
      </c>
      <c r="B11710" s="3" t="s">
        <v>21527</v>
      </c>
      <c r="C11710" s="3" t="s">
        <v>12947</v>
      </c>
      <c r="D11710" s="2" t="s">
        <v>19890</v>
      </c>
      <c r="E11710" s="3" t="s">
        <v>20624</v>
      </c>
      <c r="F11710" s="67" t="s">
        <v>30182</v>
      </c>
      <c r="G11710" s="67" t="s">
        <v>6015</v>
      </c>
      <c r="I11710" s="3" t="s">
        <v>6298</v>
      </c>
      <c r="J11710" s="3" t="str">
        <f>IF($B11710="SINAPI",IF(ISNUMBER(MATCH(Banco!$C11710,Analitico!$A:$A,0)),INDEX(Analitico!E:E,MATCH(Banco!$C11710,Analitico!$A:$A,0))&amp;"%",""),"")</f>
        <v/>
      </c>
      <c r="K11710" s="3" t="str">
        <f>IF($B11710="SINAPI",IF(ISNUMBER(MATCH(Banco!$C11710,Analitico!$A:$A,0)),INDEX(Analitico!F:F,MATCH(Banco!$C11710,Analitico!$A:$A,0))&amp;"%",""),"")</f>
        <v/>
      </c>
    </row>
    <row r="11711" spans="1:11" x14ac:dyDescent="0.2">
      <c r="A11711" s="1" t="str">
        <f t="shared" si="184"/>
        <v>SINAPI 100195</v>
      </c>
      <c r="B11711" s="3" t="s">
        <v>21527</v>
      </c>
      <c r="C11711" s="3" t="s">
        <v>12948</v>
      </c>
      <c r="D11711" s="2" t="s">
        <v>19891</v>
      </c>
      <c r="E11711" s="3" t="s">
        <v>20630</v>
      </c>
      <c r="F11711" s="67" t="s">
        <v>6177</v>
      </c>
      <c r="G11711" s="67" t="s">
        <v>4985</v>
      </c>
      <c r="I11711" s="3" t="s">
        <v>41</v>
      </c>
      <c r="J11711" s="3" t="str">
        <f>IF($B11711="SINAPI",IF(ISNUMBER(MATCH(Banco!$C11711,Analitico!$A:$A,0)),INDEX(Analitico!E:E,MATCH(Banco!$C11711,Analitico!$A:$A,0))&amp;"%",""),"")</f>
        <v/>
      </c>
      <c r="K11711" s="3" t="str">
        <f>IF($B11711="SINAPI",IF(ISNUMBER(MATCH(Banco!$C11711,Analitico!$A:$A,0)),INDEX(Analitico!F:F,MATCH(Banco!$C11711,Analitico!$A:$A,0))&amp;"%",""),"")</f>
        <v/>
      </c>
    </row>
    <row r="11712" spans="1:11" x14ac:dyDescent="0.2">
      <c r="A11712" s="1" t="str">
        <f t="shared" si="184"/>
        <v>SINAPI 100196</v>
      </c>
      <c r="B11712" s="3" t="s">
        <v>21527</v>
      </c>
      <c r="C11712" s="3" t="s">
        <v>12949</v>
      </c>
      <c r="D11712" s="2" t="s">
        <v>19892</v>
      </c>
      <c r="E11712" s="3" t="s">
        <v>20630</v>
      </c>
      <c r="F11712" s="67" t="s">
        <v>30183</v>
      </c>
      <c r="G11712" s="67" t="s">
        <v>5348</v>
      </c>
      <c r="I11712" s="3" t="s">
        <v>41</v>
      </c>
      <c r="J11712" s="3" t="str">
        <f>IF($B11712="SINAPI",IF(ISNUMBER(MATCH(Banco!$C11712,Analitico!$A:$A,0)),INDEX(Analitico!E:E,MATCH(Banco!$C11712,Analitico!$A:$A,0))&amp;"%",""),"")</f>
        <v/>
      </c>
      <c r="K11712" s="3" t="str">
        <f>IF($B11712="SINAPI",IF(ISNUMBER(MATCH(Banco!$C11712,Analitico!$A:$A,0)),INDEX(Analitico!F:F,MATCH(Banco!$C11712,Analitico!$A:$A,0))&amp;"%",""),"")</f>
        <v/>
      </c>
    </row>
    <row r="11713" spans="1:11" x14ac:dyDescent="0.2">
      <c r="A11713" s="1" t="str">
        <f t="shared" si="184"/>
        <v>SINAPI 100197</v>
      </c>
      <c r="B11713" s="3" t="s">
        <v>21527</v>
      </c>
      <c r="C11713" s="3" t="s">
        <v>12950</v>
      </c>
      <c r="D11713" s="2" t="s">
        <v>19893</v>
      </c>
      <c r="E11713" s="3" t="s">
        <v>20630</v>
      </c>
      <c r="F11713" s="67" t="s">
        <v>4558</v>
      </c>
      <c r="G11713" s="67" t="s">
        <v>5551</v>
      </c>
      <c r="I11713" s="3" t="s">
        <v>41</v>
      </c>
      <c r="J11713" s="3" t="str">
        <f>IF($B11713="SINAPI",IF(ISNUMBER(MATCH(Banco!$C11713,Analitico!$A:$A,0)),INDEX(Analitico!E:E,MATCH(Banco!$C11713,Analitico!$A:$A,0))&amp;"%",""),"")</f>
        <v/>
      </c>
      <c r="K11713" s="3" t="str">
        <f>IF($B11713="SINAPI",IF(ISNUMBER(MATCH(Banco!$C11713,Analitico!$A:$A,0)),INDEX(Analitico!F:F,MATCH(Banco!$C11713,Analitico!$A:$A,0))&amp;"%",""),"")</f>
        <v/>
      </c>
    </row>
    <row r="11714" spans="1:11" x14ac:dyDescent="0.2">
      <c r="A11714" s="1" t="str">
        <f t="shared" si="184"/>
        <v>SINAPI 100198</v>
      </c>
      <c r="B11714" s="3" t="s">
        <v>21527</v>
      </c>
      <c r="C11714" s="3" t="s">
        <v>12951</v>
      </c>
      <c r="D11714" s="2" t="s">
        <v>19894</v>
      </c>
      <c r="E11714" s="3" t="s">
        <v>20630</v>
      </c>
      <c r="F11714" s="67" t="s">
        <v>4744</v>
      </c>
      <c r="G11714" s="67" t="s">
        <v>20868</v>
      </c>
      <c r="I11714" s="3" t="s">
        <v>41</v>
      </c>
      <c r="J11714" s="3" t="str">
        <f>IF($B11714="SINAPI",IF(ISNUMBER(MATCH(Banco!$C11714,Analitico!$A:$A,0)),INDEX(Analitico!E:E,MATCH(Banco!$C11714,Analitico!$A:$A,0))&amp;"%",""),"")</f>
        <v/>
      </c>
      <c r="K11714" s="3" t="str">
        <f>IF($B11714="SINAPI",IF(ISNUMBER(MATCH(Banco!$C11714,Analitico!$A:$A,0)),INDEX(Analitico!F:F,MATCH(Banco!$C11714,Analitico!$A:$A,0))&amp;"%",""),"")</f>
        <v/>
      </c>
    </row>
    <row r="11715" spans="1:11" x14ac:dyDescent="0.2">
      <c r="A11715" s="1" t="str">
        <f t="shared" si="184"/>
        <v>SINAPI 100199</v>
      </c>
      <c r="B11715" s="3" t="s">
        <v>21527</v>
      </c>
      <c r="C11715" s="3" t="s">
        <v>12952</v>
      </c>
      <c r="D11715" s="2" t="s">
        <v>19895</v>
      </c>
      <c r="E11715" s="3" t="s">
        <v>20630</v>
      </c>
      <c r="F11715" s="67" t="s">
        <v>20773</v>
      </c>
      <c r="G11715" s="67" t="s">
        <v>5400</v>
      </c>
      <c r="I11715" s="3" t="s">
        <v>41</v>
      </c>
      <c r="J11715" s="3" t="str">
        <f>IF($B11715="SINAPI",IF(ISNUMBER(MATCH(Banco!$C11715,Analitico!$A:$A,0)),INDEX(Analitico!E:E,MATCH(Banco!$C11715,Analitico!$A:$A,0))&amp;"%",""),"")</f>
        <v/>
      </c>
      <c r="K11715" s="3" t="str">
        <f>IF($B11715="SINAPI",IF(ISNUMBER(MATCH(Banco!$C11715,Analitico!$A:$A,0)),INDEX(Analitico!F:F,MATCH(Banco!$C11715,Analitico!$A:$A,0))&amp;"%",""),"")</f>
        <v/>
      </c>
    </row>
    <row r="11716" spans="1:11" x14ac:dyDescent="0.2">
      <c r="A11716" s="1" t="str">
        <f t="shared" si="184"/>
        <v>SINAPI 100200</v>
      </c>
      <c r="B11716" s="3" t="s">
        <v>21527</v>
      </c>
      <c r="C11716" s="3" t="s">
        <v>12953</v>
      </c>
      <c r="D11716" s="2" t="s">
        <v>19896</v>
      </c>
      <c r="E11716" s="3" t="s">
        <v>20630</v>
      </c>
      <c r="F11716" s="67" t="s">
        <v>20710</v>
      </c>
      <c r="G11716" s="67" t="s">
        <v>20753</v>
      </c>
      <c r="I11716" s="3" t="s">
        <v>41</v>
      </c>
      <c r="J11716" s="3" t="str">
        <f>IF($B11716="SINAPI",IF(ISNUMBER(MATCH(Banco!$C11716,Analitico!$A:$A,0)),INDEX(Analitico!E:E,MATCH(Banco!$C11716,Analitico!$A:$A,0))&amp;"%",""),"")</f>
        <v/>
      </c>
      <c r="K11716" s="3" t="str">
        <f>IF($B11716="SINAPI",IF(ISNUMBER(MATCH(Banco!$C11716,Analitico!$A:$A,0)),INDEX(Analitico!F:F,MATCH(Banco!$C11716,Analitico!$A:$A,0))&amp;"%",""),"")</f>
        <v/>
      </c>
    </row>
    <row r="11717" spans="1:11" x14ac:dyDescent="0.2">
      <c r="A11717" s="1" t="str">
        <f t="shared" si="184"/>
        <v>SINAPI 100201</v>
      </c>
      <c r="B11717" s="3" t="s">
        <v>21527</v>
      </c>
      <c r="C11717" s="3" t="s">
        <v>12954</v>
      </c>
      <c r="D11717" s="2" t="s">
        <v>19897</v>
      </c>
      <c r="E11717" s="3" t="s">
        <v>20630</v>
      </c>
      <c r="F11717" s="67" t="s">
        <v>4605</v>
      </c>
      <c r="G11717" s="67" t="s">
        <v>4676</v>
      </c>
      <c r="I11717" s="3" t="s">
        <v>41</v>
      </c>
      <c r="J11717" s="3" t="str">
        <f>IF($B11717="SINAPI",IF(ISNUMBER(MATCH(Banco!$C11717,Analitico!$A:$A,0)),INDEX(Analitico!E:E,MATCH(Banco!$C11717,Analitico!$A:$A,0))&amp;"%",""),"")</f>
        <v/>
      </c>
      <c r="K11717" s="3" t="str">
        <f>IF($B11717="SINAPI",IF(ISNUMBER(MATCH(Banco!$C11717,Analitico!$A:$A,0)),INDEX(Analitico!F:F,MATCH(Banco!$C11717,Analitico!$A:$A,0))&amp;"%",""),"")</f>
        <v/>
      </c>
    </row>
    <row r="11718" spans="1:11" x14ac:dyDescent="0.2">
      <c r="A11718" s="1" t="str">
        <f t="shared" si="184"/>
        <v>SINAPI 100202</v>
      </c>
      <c r="B11718" s="3" t="s">
        <v>21527</v>
      </c>
      <c r="C11718" s="3" t="s">
        <v>12955</v>
      </c>
      <c r="D11718" s="2" t="s">
        <v>19898</v>
      </c>
      <c r="E11718" s="3" t="s">
        <v>20630</v>
      </c>
      <c r="F11718" s="67" t="s">
        <v>30184</v>
      </c>
      <c r="G11718" s="67" t="s">
        <v>4675</v>
      </c>
      <c r="I11718" s="3" t="s">
        <v>41</v>
      </c>
      <c r="J11718" s="3" t="str">
        <f>IF($B11718="SINAPI",IF(ISNUMBER(MATCH(Banco!$C11718,Analitico!$A:$A,0)),INDEX(Analitico!E:E,MATCH(Banco!$C11718,Analitico!$A:$A,0))&amp;"%",""),"")</f>
        <v/>
      </c>
      <c r="K11718" s="3" t="str">
        <f>IF($B11718="SINAPI",IF(ISNUMBER(MATCH(Banco!$C11718,Analitico!$A:$A,0)),INDEX(Analitico!F:F,MATCH(Banco!$C11718,Analitico!$A:$A,0))&amp;"%",""),"")</f>
        <v/>
      </c>
    </row>
    <row r="11719" spans="1:11" x14ac:dyDescent="0.2">
      <c r="A11719" s="1" t="str">
        <f t="shared" si="184"/>
        <v>SINAPI 100203</v>
      </c>
      <c r="B11719" s="3" t="s">
        <v>21527</v>
      </c>
      <c r="C11719" s="3" t="s">
        <v>12956</v>
      </c>
      <c r="D11719" s="2" t="s">
        <v>19899</v>
      </c>
      <c r="E11719" s="3" t="s">
        <v>20630</v>
      </c>
      <c r="F11719" s="67" t="s">
        <v>5326</v>
      </c>
      <c r="G11719" s="67" t="s">
        <v>4677</v>
      </c>
      <c r="I11719" s="3" t="s">
        <v>41</v>
      </c>
      <c r="J11719" s="3" t="str">
        <f>IF($B11719="SINAPI",IF(ISNUMBER(MATCH(Banco!$C11719,Analitico!$A:$A,0)),INDEX(Analitico!E:E,MATCH(Banco!$C11719,Analitico!$A:$A,0))&amp;"%",""),"")</f>
        <v/>
      </c>
      <c r="K11719" s="3" t="str">
        <f>IF($B11719="SINAPI",IF(ISNUMBER(MATCH(Banco!$C11719,Analitico!$A:$A,0)),INDEX(Analitico!F:F,MATCH(Banco!$C11719,Analitico!$A:$A,0))&amp;"%",""),"")</f>
        <v/>
      </c>
    </row>
    <row r="11720" spans="1:11" x14ac:dyDescent="0.2">
      <c r="A11720" s="1" t="str">
        <f t="shared" si="184"/>
        <v>SINAPI 100204</v>
      </c>
      <c r="B11720" s="3" t="s">
        <v>21527</v>
      </c>
      <c r="C11720" s="3" t="s">
        <v>12957</v>
      </c>
      <c r="D11720" s="2" t="s">
        <v>19900</v>
      </c>
      <c r="E11720" s="3" t="s">
        <v>20630</v>
      </c>
      <c r="F11720" s="67" t="s">
        <v>5402</v>
      </c>
      <c r="G11720" s="67" t="s">
        <v>5402</v>
      </c>
      <c r="I11720" s="3" t="s">
        <v>6300</v>
      </c>
      <c r="J11720" s="3" t="str">
        <f>IF($B11720="SINAPI",IF(ISNUMBER(MATCH(Banco!$C11720,Analitico!$A:$A,0)),INDEX(Analitico!E:E,MATCH(Banco!$C11720,Analitico!$A:$A,0))&amp;"%",""),"")</f>
        <v/>
      </c>
      <c r="K11720" s="3" t="str">
        <f>IF($B11720="SINAPI",IF(ISNUMBER(MATCH(Banco!$C11720,Analitico!$A:$A,0)),INDEX(Analitico!F:F,MATCH(Banco!$C11720,Analitico!$A:$A,0))&amp;"%",""),"")</f>
        <v/>
      </c>
    </row>
    <row r="11721" spans="1:11" x14ac:dyDescent="0.2">
      <c r="A11721" s="1" t="str">
        <f t="shared" si="184"/>
        <v>SINAPI 100205</v>
      </c>
      <c r="B11721" s="3" t="s">
        <v>21527</v>
      </c>
      <c r="C11721" s="3" t="s">
        <v>12958</v>
      </c>
      <c r="D11721" s="2" t="s">
        <v>19901</v>
      </c>
      <c r="E11721" s="3" t="s">
        <v>20631</v>
      </c>
      <c r="F11721" s="67" t="s">
        <v>30185</v>
      </c>
      <c r="G11721" s="67" t="s">
        <v>29820</v>
      </c>
      <c r="I11721" s="3" t="s">
        <v>41</v>
      </c>
      <c r="J11721" s="3" t="str">
        <f>IF($B11721="SINAPI",IF(ISNUMBER(MATCH(Banco!$C11721,Analitico!$A:$A,0)),INDEX(Analitico!E:E,MATCH(Banco!$C11721,Analitico!$A:$A,0))&amp;"%",""),"")</f>
        <v/>
      </c>
      <c r="K11721" s="3" t="str">
        <f>IF($B11721="SINAPI",IF(ISNUMBER(MATCH(Banco!$C11721,Analitico!$A:$A,0)),INDEX(Analitico!F:F,MATCH(Banco!$C11721,Analitico!$A:$A,0))&amp;"%",""),"")</f>
        <v/>
      </c>
    </row>
    <row r="11722" spans="1:11" x14ac:dyDescent="0.2">
      <c r="A11722" s="1" t="str">
        <f t="shared" si="184"/>
        <v>SINAPI 100206</v>
      </c>
      <c r="B11722" s="3" t="s">
        <v>21527</v>
      </c>
      <c r="C11722" s="3" t="s">
        <v>12959</v>
      </c>
      <c r="D11722" s="2" t="s">
        <v>19902</v>
      </c>
      <c r="E11722" s="3" t="s">
        <v>20631</v>
      </c>
      <c r="F11722" s="67" t="s">
        <v>30186</v>
      </c>
      <c r="G11722" s="67" t="s">
        <v>29821</v>
      </c>
      <c r="I11722" s="3" t="s">
        <v>41</v>
      </c>
      <c r="J11722" s="3" t="str">
        <f>IF($B11722="SINAPI",IF(ISNUMBER(MATCH(Banco!$C11722,Analitico!$A:$A,0)),INDEX(Analitico!E:E,MATCH(Banco!$C11722,Analitico!$A:$A,0))&amp;"%",""),"")</f>
        <v/>
      </c>
      <c r="K11722" s="3" t="str">
        <f>IF($B11722="SINAPI",IF(ISNUMBER(MATCH(Banco!$C11722,Analitico!$A:$A,0)),INDEX(Analitico!F:F,MATCH(Banco!$C11722,Analitico!$A:$A,0))&amp;"%",""),"")</f>
        <v/>
      </c>
    </row>
    <row r="11723" spans="1:11" x14ac:dyDescent="0.2">
      <c r="A11723" s="1" t="str">
        <f t="shared" si="184"/>
        <v>SINAPI 100207</v>
      </c>
      <c r="B11723" s="3" t="s">
        <v>21527</v>
      </c>
      <c r="C11723" s="3" t="s">
        <v>12960</v>
      </c>
      <c r="D11723" s="2" t="s">
        <v>19903</v>
      </c>
      <c r="E11723" s="3" t="s">
        <v>20631</v>
      </c>
      <c r="F11723" s="67" t="s">
        <v>40463</v>
      </c>
      <c r="G11723" s="67" t="s">
        <v>37704</v>
      </c>
      <c r="I11723" s="3" t="s">
        <v>6300</v>
      </c>
      <c r="J11723" s="3" t="str">
        <f>IF($B11723="SINAPI",IF(ISNUMBER(MATCH(Banco!$C11723,Analitico!$A:$A,0)),INDEX(Analitico!E:E,MATCH(Banco!$C11723,Analitico!$A:$A,0))&amp;"%",""),"")</f>
        <v/>
      </c>
      <c r="K11723" s="3" t="str">
        <f>IF($B11723="SINAPI",IF(ISNUMBER(MATCH(Banco!$C11723,Analitico!$A:$A,0)),INDEX(Analitico!F:F,MATCH(Banco!$C11723,Analitico!$A:$A,0))&amp;"%",""),"")</f>
        <v/>
      </c>
    </row>
    <row r="11724" spans="1:11" ht="22.5" x14ac:dyDescent="0.2">
      <c r="A11724" s="1" t="str">
        <f t="shared" si="184"/>
        <v>SINAPI 100208</v>
      </c>
      <c r="B11724" s="3" t="s">
        <v>21527</v>
      </c>
      <c r="C11724" s="3" t="s">
        <v>12961</v>
      </c>
      <c r="D11724" s="2" t="s">
        <v>19904</v>
      </c>
      <c r="E11724" s="3" t="s">
        <v>20632</v>
      </c>
      <c r="F11724" s="67" t="s">
        <v>20942</v>
      </c>
      <c r="G11724" s="67" t="s">
        <v>5714</v>
      </c>
      <c r="I11724" s="3" t="s">
        <v>41</v>
      </c>
      <c r="J11724" s="3" t="str">
        <f>IF($B11724="SINAPI",IF(ISNUMBER(MATCH(Banco!$C11724,Analitico!$A:$A,0)),INDEX(Analitico!E:E,MATCH(Banco!$C11724,Analitico!$A:$A,0))&amp;"%",""),"")</f>
        <v/>
      </c>
      <c r="K11724" s="3" t="str">
        <f>IF($B11724="SINAPI",IF(ISNUMBER(MATCH(Banco!$C11724,Analitico!$A:$A,0)),INDEX(Analitico!F:F,MATCH(Banco!$C11724,Analitico!$A:$A,0))&amp;"%",""),"")</f>
        <v/>
      </c>
    </row>
    <row r="11725" spans="1:11" ht="22.5" x14ac:dyDescent="0.2">
      <c r="A11725" s="1" t="str">
        <f t="shared" si="184"/>
        <v>SINAPI 100209</v>
      </c>
      <c r="B11725" s="3" t="s">
        <v>21527</v>
      </c>
      <c r="C11725" s="3" t="s">
        <v>12962</v>
      </c>
      <c r="D11725" s="2" t="s">
        <v>19905</v>
      </c>
      <c r="E11725" s="3" t="s">
        <v>20632</v>
      </c>
      <c r="F11725" s="67" t="s">
        <v>21604</v>
      </c>
      <c r="G11725" s="67" t="s">
        <v>4555</v>
      </c>
      <c r="I11725" s="3" t="s">
        <v>41</v>
      </c>
      <c r="J11725" s="3" t="str">
        <f>IF($B11725="SINAPI",IF(ISNUMBER(MATCH(Banco!$C11725,Analitico!$A:$A,0)),INDEX(Analitico!E:E,MATCH(Banco!$C11725,Analitico!$A:$A,0))&amp;"%",""),"")</f>
        <v/>
      </c>
      <c r="K11725" s="3" t="str">
        <f>IF($B11725="SINAPI",IF(ISNUMBER(MATCH(Banco!$C11725,Analitico!$A:$A,0)),INDEX(Analitico!F:F,MATCH(Banco!$C11725,Analitico!$A:$A,0))&amp;"%",""),"")</f>
        <v/>
      </c>
    </row>
    <row r="11726" spans="1:11" ht="22.5" x14ac:dyDescent="0.2">
      <c r="A11726" s="1" t="str">
        <f t="shared" si="184"/>
        <v>SINAPI 100210</v>
      </c>
      <c r="B11726" s="3" t="s">
        <v>21527</v>
      </c>
      <c r="C11726" s="3" t="s">
        <v>12963</v>
      </c>
      <c r="D11726" s="2" t="s">
        <v>19906</v>
      </c>
      <c r="E11726" s="3" t="s">
        <v>20632</v>
      </c>
      <c r="F11726" s="67" t="s">
        <v>5016</v>
      </c>
      <c r="G11726" s="67" t="s">
        <v>21117</v>
      </c>
      <c r="I11726" s="3" t="s">
        <v>41</v>
      </c>
      <c r="J11726" s="3" t="str">
        <f>IF($B11726="SINAPI",IF(ISNUMBER(MATCH(Banco!$C11726,Analitico!$A:$A,0)),INDEX(Analitico!E:E,MATCH(Banco!$C11726,Analitico!$A:$A,0))&amp;"%",""),"")</f>
        <v/>
      </c>
      <c r="K11726" s="3" t="str">
        <f>IF($B11726="SINAPI",IF(ISNUMBER(MATCH(Banco!$C11726,Analitico!$A:$A,0)),INDEX(Analitico!F:F,MATCH(Banco!$C11726,Analitico!$A:$A,0))&amp;"%",""),"")</f>
        <v/>
      </c>
    </row>
    <row r="11727" spans="1:11" ht="22.5" x14ac:dyDescent="0.2">
      <c r="A11727" s="1" t="str">
        <f t="shared" si="184"/>
        <v>SINAPI 100211</v>
      </c>
      <c r="B11727" s="3" t="s">
        <v>21527</v>
      </c>
      <c r="C11727" s="3" t="s">
        <v>12964</v>
      </c>
      <c r="D11727" s="2" t="s">
        <v>19907</v>
      </c>
      <c r="E11727" s="3" t="s">
        <v>20632</v>
      </c>
      <c r="F11727" s="67" t="s">
        <v>21911</v>
      </c>
      <c r="G11727" s="67" t="s">
        <v>5203</v>
      </c>
      <c r="I11727" s="3" t="s">
        <v>41</v>
      </c>
      <c r="J11727" s="3" t="str">
        <f>IF($B11727="SINAPI",IF(ISNUMBER(MATCH(Banco!$C11727,Analitico!$A:$A,0)),INDEX(Analitico!E:E,MATCH(Banco!$C11727,Analitico!$A:$A,0))&amp;"%",""),"")</f>
        <v/>
      </c>
      <c r="K11727" s="3" t="str">
        <f>IF($B11727="SINAPI",IF(ISNUMBER(MATCH(Banco!$C11727,Analitico!$A:$A,0)),INDEX(Analitico!F:F,MATCH(Banco!$C11727,Analitico!$A:$A,0))&amp;"%",""),"")</f>
        <v/>
      </c>
    </row>
    <row r="11728" spans="1:11" ht="22.5" x14ac:dyDescent="0.2">
      <c r="A11728" s="1" t="str">
        <f t="shared" si="184"/>
        <v>SINAPI 100212</v>
      </c>
      <c r="B11728" s="3" t="s">
        <v>21527</v>
      </c>
      <c r="C11728" s="3" t="s">
        <v>12965</v>
      </c>
      <c r="D11728" s="2" t="s">
        <v>19908</v>
      </c>
      <c r="E11728" s="3" t="s">
        <v>20632</v>
      </c>
      <c r="F11728" s="67" t="s">
        <v>5709</v>
      </c>
      <c r="G11728" s="67" t="s">
        <v>6060</v>
      </c>
      <c r="I11728" s="3" t="s">
        <v>41</v>
      </c>
      <c r="J11728" s="3" t="str">
        <f>IF($B11728="SINAPI",IF(ISNUMBER(MATCH(Banco!$C11728,Analitico!$A:$A,0)),INDEX(Analitico!E:E,MATCH(Banco!$C11728,Analitico!$A:$A,0))&amp;"%",""),"")</f>
        <v/>
      </c>
      <c r="K11728" s="3" t="str">
        <f>IF($B11728="SINAPI",IF(ISNUMBER(MATCH(Banco!$C11728,Analitico!$A:$A,0)),INDEX(Analitico!F:F,MATCH(Banco!$C11728,Analitico!$A:$A,0))&amp;"%",""),"")</f>
        <v/>
      </c>
    </row>
    <row r="11729" spans="1:11" ht="22.5" x14ac:dyDescent="0.2">
      <c r="A11729" s="1" t="str">
        <f t="shared" si="184"/>
        <v>SINAPI 100213</v>
      </c>
      <c r="B11729" s="3" t="s">
        <v>21527</v>
      </c>
      <c r="C11729" s="3" t="s">
        <v>12966</v>
      </c>
      <c r="D11729" s="2" t="s">
        <v>19909</v>
      </c>
      <c r="E11729" s="3" t="s">
        <v>20632</v>
      </c>
      <c r="F11729" s="67" t="s">
        <v>21454</v>
      </c>
      <c r="G11729" s="67" t="s">
        <v>5421</v>
      </c>
      <c r="I11729" s="3" t="s">
        <v>41</v>
      </c>
      <c r="J11729" s="3" t="str">
        <f>IF($B11729="SINAPI",IF(ISNUMBER(MATCH(Banco!$C11729,Analitico!$A:$A,0)),INDEX(Analitico!E:E,MATCH(Banco!$C11729,Analitico!$A:$A,0))&amp;"%",""),"")</f>
        <v/>
      </c>
      <c r="K11729" s="3" t="str">
        <f>IF($B11729="SINAPI",IF(ISNUMBER(MATCH(Banco!$C11729,Analitico!$A:$A,0)),INDEX(Analitico!F:F,MATCH(Banco!$C11729,Analitico!$A:$A,0))&amp;"%",""),"")</f>
        <v/>
      </c>
    </row>
    <row r="11730" spans="1:11" ht="22.5" x14ac:dyDescent="0.2">
      <c r="A11730" s="1" t="str">
        <f t="shared" si="184"/>
        <v>SINAPI 100214</v>
      </c>
      <c r="B11730" s="3" t="s">
        <v>21527</v>
      </c>
      <c r="C11730" s="3" t="s">
        <v>12967</v>
      </c>
      <c r="D11730" s="2" t="s">
        <v>19910</v>
      </c>
      <c r="E11730" s="3" t="s">
        <v>20632</v>
      </c>
      <c r="F11730" s="67" t="s">
        <v>5431</v>
      </c>
      <c r="G11730" s="67" t="s">
        <v>4685</v>
      </c>
      <c r="I11730" s="3" t="s">
        <v>41</v>
      </c>
      <c r="J11730" s="3" t="str">
        <f>IF($B11730="SINAPI",IF(ISNUMBER(MATCH(Banco!$C11730,Analitico!$A:$A,0)),INDEX(Analitico!E:E,MATCH(Banco!$C11730,Analitico!$A:$A,0))&amp;"%",""),"")</f>
        <v/>
      </c>
      <c r="K11730" s="3" t="str">
        <f>IF($B11730="SINAPI",IF(ISNUMBER(MATCH(Banco!$C11730,Analitico!$A:$A,0)),INDEX(Analitico!F:F,MATCH(Banco!$C11730,Analitico!$A:$A,0))&amp;"%",""),"")</f>
        <v/>
      </c>
    </row>
    <row r="11731" spans="1:11" ht="22.5" x14ac:dyDescent="0.2">
      <c r="A11731" s="1" t="str">
        <f t="shared" si="184"/>
        <v>SINAPI 100215</v>
      </c>
      <c r="B11731" s="3" t="s">
        <v>21527</v>
      </c>
      <c r="C11731" s="3" t="s">
        <v>12968</v>
      </c>
      <c r="D11731" s="2" t="s">
        <v>19911</v>
      </c>
      <c r="E11731" s="3" t="s">
        <v>20632</v>
      </c>
      <c r="F11731" s="67" t="s">
        <v>4673</v>
      </c>
      <c r="G11731" s="67" t="s">
        <v>29822</v>
      </c>
      <c r="I11731" s="3" t="s">
        <v>41</v>
      </c>
      <c r="J11731" s="3" t="str">
        <f>IF($B11731="SINAPI",IF(ISNUMBER(MATCH(Banco!$C11731,Analitico!$A:$A,0)),INDEX(Analitico!E:E,MATCH(Banco!$C11731,Analitico!$A:$A,0))&amp;"%",""),"")</f>
        <v/>
      </c>
      <c r="K11731" s="3" t="str">
        <f>IF($B11731="SINAPI",IF(ISNUMBER(MATCH(Banco!$C11731,Analitico!$A:$A,0)),INDEX(Analitico!F:F,MATCH(Banco!$C11731,Analitico!$A:$A,0))&amp;"%",""),"")</f>
        <v/>
      </c>
    </row>
    <row r="11732" spans="1:11" ht="22.5" x14ac:dyDescent="0.2">
      <c r="A11732" s="1" t="str">
        <f t="shared" si="184"/>
        <v>SINAPI 100216</v>
      </c>
      <c r="B11732" s="3" t="s">
        <v>21527</v>
      </c>
      <c r="C11732" s="3" t="s">
        <v>12969</v>
      </c>
      <c r="D11732" s="2" t="s">
        <v>19912</v>
      </c>
      <c r="E11732" s="3" t="s">
        <v>20632</v>
      </c>
      <c r="F11732" s="67" t="s">
        <v>5459</v>
      </c>
      <c r="G11732" s="67" t="s">
        <v>4882</v>
      </c>
      <c r="I11732" s="3" t="s">
        <v>41</v>
      </c>
      <c r="J11732" s="3" t="str">
        <f>IF($B11732="SINAPI",IF(ISNUMBER(MATCH(Banco!$C11732,Analitico!$A:$A,0)),INDEX(Analitico!E:E,MATCH(Banco!$C11732,Analitico!$A:$A,0))&amp;"%",""),"")</f>
        <v/>
      </c>
      <c r="K11732" s="3" t="str">
        <f>IF($B11732="SINAPI",IF(ISNUMBER(MATCH(Banco!$C11732,Analitico!$A:$A,0)),INDEX(Analitico!F:F,MATCH(Banco!$C11732,Analitico!$A:$A,0))&amp;"%",""),"")</f>
        <v/>
      </c>
    </row>
    <row r="11733" spans="1:11" ht="22.5" x14ac:dyDescent="0.2">
      <c r="A11733" s="1" t="str">
        <f t="shared" si="184"/>
        <v>SINAPI 100217</v>
      </c>
      <c r="B11733" s="3" t="s">
        <v>21527</v>
      </c>
      <c r="C11733" s="3" t="s">
        <v>12970</v>
      </c>
      <c r="D11733" s="2" t="s">
        <v>19913</v>
      </c>
      <c r="E11733" s="3" t="s">
        <v>20632</v>
      </c>
      <c r="F11733" s="67" t="s">
        <v>5369</v>
      </c>
      <c r="G11733" s="67" t="s">
        <v>5134</v>
      </c>
      <c r="I11733" s="3" t="s">
        <v>6300</v>
      </c>
      <c r="J11733" s="3" t="str">
        <f>IF($B11733="SINAPI",IF(ISNUMBER(MATCH(Banco!$C11733,Analitico!$A:$A,0)),INDEX(Analitico!E:E,MATCH(Banco!$C11733,Analitico!$A:$A,0))&amp;"%",""),"")</f>
        <v/>
      </c>
      <c r="K11733" s="3" t="str">
        <f>IF($B11733="SINAPI",IF(ISNUMBER(MATCH(Banco!$C11733,Analitico!$A:$A,0)),INDEX(Analitico!F:F,MATCH(Banco!$C11733,Analitico!$A:$A,0))&amp;"%",""),"")</f>
        <v/>
      </c>
    </row>
    <row r="11734" spans="1:11" ht="22.5" x14ac:dyDescent="0.2">
      <c r="A11734" s="1" t="str">
        <f t="shared" si="184"/>
        <v>SINAPI 100218</v>
      </c>
      <c r="B11734" s="3" t="s">
        <v>21527</v>
      </c>
      <c r="C11734" s="3" t="s">
        <v>12971</v>
      </c>
      <c r="D11734" s="2" t="s">
        <v>19914</v>
      </c>
      <c r="E11734" s="3" t="s">
        <v>20632</v>
      </c>
      <c r="F11734" s="67" t="s">
        <v>4899</v>
      </c>
      <c r="G11734" s="67" t="s">
        <v>4916</v>
      </c>
      <c r="I11734" s="3" t="s">
        <v>6300</v>
      </c>
      <c r="J11734" s="3" t="str">
        <f>IF($B11734="SINAPI",IF(ISNUMBER(MATCH(Banco!$C11734,Analitico!$A:$A,0)),INDEX(Analitico!E:E,MATCH(Banco!$C11734,Analitico!$A:$A,0))&amp;"%",""),"")</f>
        <v/>
      </c>
      <c r="K11734" s="3" t="str">
        <f>IF($B11734="SINAPI",IF(ISNUMBER(MATCH(Banco!$C11734,Analitico!$A:$A,0)),INDEX(Analitico!F:F,MATCH(Banco!$C11734,Analitico!$A:$A,0))&amp;"%",""),"")</f>
        <v/>
      </c>
    </row>
    <row r="11735" spans="1:11" ht="22.5" x14ac:dyDescent="0.2">
      <c r="A11735" s="1" t="str">
        <f t="shared" si="184"/>
        <v>SINAPI 100219</v>
      </c>
      <c r="B11735" s="3" t="s">
        <v>21527</v>
      </c>
      <c r="C11735" s="3" t="s">
        <v>12972</v>
      </c>
      <c r="D11735" s="2" t="s">
        <v>19915</v>
      </c>
      <c r="E11735" s="3" t="s">
        <v>20632</v>
      </c>
      <c r="F11735" s="67" t="s">
        <v>20791</v>
      </c>
      <c r="G11735" s="67" t="s">
        <v>21503</v>
      </c>
      <c r="I11735" s="3" t="s">
        <v>6300</v>
      </c>
      <c r="J11735" s="3" t="str">
        <f>IF($B11735="SINAPI",IF(ISNUMBER(MATCH(Banco!$C11735,Analitico!$A:$A,0)),INDEX(Analitico!E:E,MATCH(Banco!$C11735,Analitico!$A:$A,0))&amp;"%",""),"")</f>
        <v/>
      </c>
      <c r="K11735" s="3" t="str">
        <f>IF($B11735="SINAPI",IF(ISNUMBER(MATCH(Banco!$C11735,Analitico!$A:$A,0)),INDEX(Analitico!F:F,MATCH(Banco!$C11735,Analitico!$A:$A,0))&amp;"%",""),"")</f>
        <v/>
      </c>
    </row>
    <row r="11736" spans="1:11" x14ac:dyDescent="0.2">
      <c r="A11736" s="1" t="str">
        <f t="shared" si="184"/>
        <v>SINAPI 100220</v>
      </c>
      <c r="B11736" s="3" t="s">
        <v>21527</v>
      </c>
      <c r="C11736" s="3" t="s">
        <v>12973</v>
      </c>
      <c r="D11736" s="2" t="s">
        <v>19916</v>
      </c>
      <c r="E11736" s="3" t="s">
        <v>20633</v>
      </c>
      <c r="F11736" s="67" t="s">
        <v>21215</v>
      </c>
      <c r="G11736" s="67" t="s">
        <v>21255</v>
      </c>
      <c r="I11736" s="3" t="s">
        <v>41</v>
      </c>
      <c r="J11736" s="3" t="str">
        <f>IF($B11736="SINAPI",IF(ISNUMBER(MATCH(Banco!$C11736,Analitico!$A:$A,0)),INDEX(Analitico!E:E,MATCH(Banco!$C11736,Analitico!$A:$A,0))&amp;"%",""),"")</f>
        <v/>
      </c>
      <c r="K11736" s="3" t="str">
        <f>IF($B11736="SINAPI",IF(ISNUMBER(MATCH(Banco!$C11736,Analitico!$A:$A,0)),INDEX(Analitico!F:F,MATCH(Banco!$C11736,Analitico!$A:$A,0))&amp;"%",""),"")</f>
        <v/>
      </c>
    </row>
    <row r="11737" spans="1:11" ht="22.5" x14ac:dyDescent="0.2">
      <c r="A11737" s="1" t="str">
        <f t="shared" si="184"/>
        <v>SINAPI 100221</v>
      </c>
      <c r="B11737" s="3" t="s">
        <v>21527</v>
      </c>
      <c r="C11737" s="3" t="s">
        <v>12974</v>
      </c>
      <c r="D11737" s="2" t="s">
        <v>19917</v>
      </c>
      <c r="E11737" s="3" t="s">
        <v>20633</v>
      </c>
      <c r="F11737" s="67" t="s">
        <v>21279</v>
      </c>
      <c r="G11737" s="67" t="s">
        <v>6291</v>
      </c>
      <c r="I11737" s="3" t="s">
        <v>41</v>
      </c>
      <c r="J11737" s="3" t="str">
        <f>IF($B11737="SINAPI",IF(ISNUMBER(MATCH(Banco!$C11737,Analitico!$A:$A,0)),INDEX(Analitico!E:E,MATCH(Banco!$C11737,Analitico!$A:$A,0))&amp;"%",""),"")</f>
        <v/>
      </c>
      <c r="K11737" s="3" t="str">
        <f>IF($B11737="SINAPI",IF(ISNUMBER(MATCH(Banco!$C11737,Analitico!$A:$A,0)),INDEX(Analitico!F:F,MATCH(Banco!$C11737,Analitico!$A:$A,0))&amp;"%",""),"")</f>
        <v/>
      </c>
    </row>
    <row r="11738" spans="1:11" ht="22.5" x14ac:dyDescent="0.2">
      <c r="A11738" s="1" t="str">
        <f t="shared" si="184"/>
        <v>SINAPI 100222</v>
      </c>
      <c r="B11738" s="3" t="s">
        <v>21527</v>
      </c>
      <c r="C11738" s="3" t="s">
        <v>12975</v>
      </c>
      <c r="D11738" s="2" t="s">
        <v>19918</v>
      </c>
      <c r="E11738" s="3" t="s">
        <v>20633</v>
      </c>
      <c r="F11738" s="67" t="s">
        <v>5534</v>
      </c>
      <c r="G11738" s="67" t="s">
        <v>20684</v>
      </c>
      <c r="I11738" s="3" t="s">
        <v>41</v>
      </c>
      <c r="J11738" s="3" t="str">
        <f>IF($B11738="SINAPI",IF(ISNUMBER(MATCH(Banco!$C11738,Analitico!$A:$A,0)),INDEX(Analitico!E:E,MATCH(Banco!$C11738,Analitico!$A:$A,0))&amp;"%",""),"")</f>
        <v/>
      </c>
      <c r="K11738" s="3" t="str">
        <f>IF($B11738="SINAPI",IF(ISNUMBER(MATCH(Banco!$C11738,Analitico!$A:$A,0)),INDEX(Analitico!F:F,MATCH(Banco!$C11738,Analitico!$A:$A,0))&amp;"%",""),"")</f>
        <v/>
      </c>
    </row>
    <row r="11739" spans="1:11" ht="22.5" x14ac:dyDescent="0.2">
      <c r="A11739" s="1" t="str">
        <f t="shared" si="184"/>
        <v>SINAPI 100223</v>
      </c>
      <c r="B11739" s="3" t="s">
        <v>21527</v>
      </c>
      <c r="C11739" s="3" t="s">
        <v>12976</v>
      </c>
      <c r="D11739" s="2" t="s">
        <v>19919</v>
      </c>
      <c r="E11739" s="3" t="s">
        <v>20633</v>
      </c>
      <c r="F11739" s="67" t="s">
        <v>21302</v>
      </c>
      <c r="G11739" s="67" t="s">
        <v>5148</v>
      </c>
      <c r="I11739" s="3" t="s">
        <v>41</v>
      </c>
      <c r="J11739" s="3" t="str">
        <f>IF($B11739="SINAPI",IF(ISNUMBER(MATCH(Banco!$C11739,Analitico!$A:$A,0)),INDEX(Analitico!E:E,MATCH(Banco!$C11739,Analitico!$A:$A,0))&amp;"%",""),"")</f>
        <v/>
      </c>
      <c r="K11739" s="3" t="str">
        <f>IF($B11739="SINAPI",IF(ISNUMBER(MATCH(Banco!$C11739,Analitico!$A:$A,0)),INDEX(Analitico!F:F,MATCH(Banco!$C11739,Analitico!$A:$A,0))&amp;"%",""),"")</f>
        <v/>
      </c>
    </row>
    <row r="11740" spans="1:11" ht="22.5" x14ac:dyDescent="0.2">
      <c r="A11740" s="1" t="str">
        <f t="shared" si="184"/>
        <v>SINAPI 100224</v>
      </c>
      <c r="B11740" s="3" t="s">
        <v>21527</v>
      </c>
      <c r="C11740" s="3" t="s">
        <v>12977</v>
      </c>
      <c r="D11740" s="2" t="s">
        <v>19920</v>
      </c>
      <c r="E11740" s="3" t="s">
        <v>20633</v>
      </c>
      <c r="F11740" s="67" t="s">
        <v>5369</v>
      </c>
      <c r="G11740" s="67" t="s">
        <v>5134</v>
      </c>
      <c r="I11740" s="3" t="s">
        <v>6300</v>
      </c>
      <c r="J11740" s="3" t="str">
        <f>IF($B11740="SINAPI",IF(ISNUMBER(MATCH(Banco!$C11740,Analitico!$A:$A,0)),INDEX(Analitico!E:E,MATCH(Banco!$C11740,Analitico!$A:$A,0))&amp;"%",""),"")</f>
        <v/>
      </c>
      <c r="K11740" s="3" t="str">
        <f>IF($B11740="SINAPI",IF(ISNUMBER(MATCH(Banco!$C11740,Analitico!$A:$A,0)),INDEX(Analitico!F:F,MATCH(Banco!$C11740,Analitico!$A:$A,0))&amp;"%",""),"")</f>
        <v/>
      </c>
    </row>
    <row r="11741" spans="1:11" x14ac:dyDescent="0.2">
      <c r="A11741" s="1" t="str">
        <f t="shared" si="184"/>
        <v>SINAPI 100225</v>
      </c>
      <c r="B11741" s="3" t="s">
        <v>21527</v>
      </c>
      <c r="C11741" s="3" t="s">
        <v>12978</v>
      </c>
      <c r="D11741" s="2" t="s">
        <v>19921</v>
      </c>
      <c r="E11741" s="3" t="s">
        <v>20634</v>
      </c>
      <c r="F11741" s="67" t="s">
        <v>4483</v>
      </c>
      <c r="G11741" s="67" t="s">
        <v>21850</v>
      </c>
      <c r="I11741" s="3" t="s">
        <v>41</v>
      </c>
      <c r="J11741" s="3" t="str">
        <f>IF($B11741="SINAPI",IF(ISNUMBER(MATCH(Banco!$C11741,Analitico!$A:$A,0)),INDEX(Analitico!E:E,MATCH(Banco!$C11741,Analitico!$A:$A,0))&amp;"%",""),"")</f>
        <v/>
      </c>
      <c r="K11741" s="3" t="str">
        <f>IF($B11741="SINAPI",IF(ISNUMBER(MATCH(Banco!$C11741,Analitico!$A:$A,0)),INDEX(Analitico!F:F,MATCH(Banco!$C11741,Analitico!$A:$A,0))&amp;"%",""),"")</f>
        <v/>
      </c>
    </row>
    <row r="11742" spans="1:11" x14ac:dyDescent="0.2">
      <c r="A11742" s="1" t="str">
        <f t="shared" si="184"/>
        <v>SINAPI 100226</v>
      </c>
      <c r="B11742" s="3" t="s">
        <v>21527</v>
      </c>
      <c r="C11742" s="3" t="s">
        <v>12979</v>
      </c>
      <c r="D11742" s="2" t="s">
        <v>19922</v>
      </c>
      <c r="E11742" s="3" t="s">
        <v>20634</v>
      </c>
      <c r="F11742" s="67" t="s">
        <v>4840</v>
      </c>
      <c r="G11742" s="67" t="s">
        <v>6151</v>
      </c>
      <c r="I11742" s="3" t="s">
        <v>41</v>
      </c>
      <c r="J11742" s="3" t="str">
        <f>IF($B11742="SINAPI",IF(ISNUMBER(MATCH(Banco!$C11742,Analitico!$A:$A,0)),INDEX(Analitico!E:E,MATCH(Banco!$C11742,Analitico!$A:$A,0))&amp;"%",""),"")</f>
        <v/>
      </c>
      <c r="K11742" s="3" t="str">
        <f>IF($B11742="SINAPI",IF(ISNUMBER(MATCH(Banco!$C11742,Analitico!$A:$A,0)),INDEX(Analitico!F:F,MATCH(Banco!$C11742,Analitico!$A:$A,0))&amp;"%",""),"")</f>
        <v/>
      </c>
    </row>
    <row r="11743" spans="1:11" x14ac:dyDescent="0.2">
      <c r="A11743" s="1" t="str">
        <f t="shared" si="184"/>
        <v>SINAPI 100227</v>
      </c>
      <c r="B11743" s="3" t="s">
        <v>21527</v>
      </c>
      <c r="C11743" s="3" t="s">
        <v>12980</v>
      </c>
      <c r="D11743" s="2" t="s">
        <v>19923</v>
      </c>
      <c r="E11743" s="3" t="s">
        <v>20634</v>
      </c>
      <c r="F11743" s="67" t="s">
        <v>4746</v>
      </c>
      <c r="G11743" s="67" t="s">
        <v>4481</v>
      </c>
      <c r="I11743" s="3" t="s">
        <v>41</v>
      </c>
      <c r="J11743" s="3" t="str">
        <f>IF($B11743="SINAPI",IF(ISNUMBER(MATCH(Banco!$C11743,Analitico!$A:$A,0)),INDEX(Analitico!E:E,MATCH(Banco!$C11743,Analitico!$A:$A,0))&amp;"%",""),"")</f>
        <v/>
      </c>
      <c r="K11743" s="3" t="str">
        <f>IF($B11743="SINAPI",IF(ISNUMBER(MATCH(Banco!$C11743,Analitico!$A:$A,0)),INDEX(Analitico!F:F,MATCH(Banco!$C11743,Analitico!$A:$A,0))&amp;"%",""),"")</f>
        <v/>
      </c>
    </row>
    <row r="11744" spans="1:11" x14ac:dyDescent="0.2">
      <c r="A11744" s="1" t="str">
        <f t="shared" si="184"/>
        <v>SINAPI 100228</v>
      </c>
      <c r="B11744" s="3" t="s">
        <v>21527</v>
      </c>
      <c r="C11744" s="3" t="s">
        <v>12981</v>
      </c>
      <c r="D11744" s="2" t="s">
        <v>19924</v>
      </c>
      <c r="E11744" s="3" t="s">
        <v>20634</v>
      </c>
      <c r="F11744" s="67" t="s">
        <v>20868</v>
      </c>
      <c r="G11744" s="67" t="s">
        <v>20773</v>
      </c>
      <c r="I11744" s="3" t="s">
        <v>6300</v>
      </c>
      <c r="J11744" s="3" t="str">
        <f>IF($B11744="SINAPI",IF(ISNUMBER(MATCH(Banco!$C11744,Analitico!$A:$A,0)),INDEX(Analitico!E:E,MATCH(Banco!$C11744,Analitico!$A:$A,0))&amp;"%",""),"")</f>
        <v/>
      </c>
      <c r="K11744" s="3" t="str">
        <f>IF($B11744="SINAPI",IF(ISNUMBER(MATCH(Banco!$C11744,Analitico!$A:$A,0)),INDEX(Analitico!F:F,MATCH(Banco!$C11744,Analitico!$A:$A,0))&amp;"%",""),"")</f>
        <v/>
      </c>
    </row>
    <row r="11745" spans="1:11" x14ac:dyDescent="0.2">
      <c r="A11745" s="1" t="str">
        <f t="shared" si="184"/>
        <v>SINAPI 100229</v>
      </c>
      <c r="B11745" s="3" t="s">
        <v>21527</v>
      </c>
      <c r="C11745" s="3" t="s">
        <v>12982</v>
      </c>
      <c r="D11745" s="2" t="s">
        <v>19925</v>
      </c>
      <c r="E11745" s="3" t="s">
        <v>20628</v>
      </c>
      <c r="F11745" s="67" t="s">
        <v>5404</v>
      </c>
      <c r="G11745" s="67" t="s">
        <v>5404</v>
      </c>
      <c r="I11745" s="3" t="s">
        <v>41</v>
      </c>
      <c r="J11745" s="3" t="str">
        <f>IF($B11745="SINAPI",IF(ISNUMBER(MATCH(Banco!$C11745,Analitico!$A:$A,0)),INDEX(Analitico!E:E,MATCH(Banco!$C11745,Analitico!$A:$A,0))&amp;"%",""),"")</f>
        <v/>
      </c>
      <c r="K11745" s="3" t="str">
        <f>IF($B11745="SINAPI",IF(ISNUMBER(MATCH(Banco!$C11745,Analitico!$A:$A,0)),INDEX(Analitico!F:F,MATCH(Banco!$C11745,Analitico!$A:$A,0))&amp;"%",""),"")</f>
        <v/>
      </c>
    </row>
    <row r="11746" spans="1:11" x14ac:dyDescent="0.2">
      <c r="A11746" s="1" t="str">
        <f t="shared" si="184"/>
        <v>SINAPI 100230</v>
      </c>
      <c r="B11746" s="3" t="s">
        <v>21527</v>
      </c>
      <c r="C11746" s="3" t="s">
        <v>12983</v>
      </c>
      <c r="D11746" s="2" t="s">
        <v>19926</v>
      </c>
      <c r="E11746" s="3" t="s">
        <v>20628</v>
      </c>
      <c r="F11746" s="67" t="s">
        <v>20847</v>
      </c>
      <c r="G11746" s="67" t="s">
        <v>20847</v>
      </c>
      <c r="I11746" s="3" t="s">
        <v>41</v>
      </c>
      <c r="J11746" s="3" t="str">
        <f>IF($B11746="SINAPI",IF(ISNUMBER(MATCH(Banco!$C11746,Analitico!$A:$A,0)),INDEX(Analitico!E:E,MATCH(Banco!$C11746,Analitico!$A:$A,0))&amp;"%",""),"")</f>
        <v/>
      </c>
      <c r="K11746" s="3" t="str">
        <f>IF($B11746="SINAPI",IF(ISNUMBER(MATCH(Banco!$C11746,Analitico!$A:$A,0)),INDEX(Analitico!F:F,MATCH(Banco!$C11746,Analitico!$A:$A,0))&amp;"%",""),"")</f>
        <v/>
      </c>
    </row>
    <row r="11747" spans="1:11" x14ac:dyDescent="0.2">
      <c r="A11747" s="1" t="str">
        <f t="shared" ref="A11747:A11810" si="185">CONCATENAR</f>
        <v>SINAPI 100231</v>
      </c>
      <c r="B11747" s="3" t="s">
        <v>21527</v>
      </c>
      <c r="C11747" s="3" t="s">
        <v>12984</v>
      </c>
      <c r="D11747" s="2" t="s">
        <v>19927</v>
      </c>
      <c r="E11747" s="3" t="s">
        <v>20628</v>
      </c>
      <c r="F11747" s="67" t="s">
        <v>20733</v>
      </c>
      <c r="G11747" s="67" t="s">
        <v>20733</v>
      </c>
      <c r="I11747" s="3" t="s">
        <v>41</v>
      </c>
      <c r="J11747" s="3" t="str">
        <f>IF($B11747="SINAPI",IF(ISNUMBER(MATCH(Banco!$C11747,Analitico!$A:$A,0)),INDEX(Analitico!E:E,MATCH(Banco!$C11747,Analitico!$A:$A,0))&amp;"%",""),"")</f>
        <v/>
      </c>
      <c r="K11747" s="3" t="str">
        <f>IF($B11747="SINAPI",IF(ISNUMBER(MATCH(Banco!$C11747,Analitico!$A:$A,0)),INDEX(Analitico!F:F,MATCH(Banco!$C11747,Analitico!$A:$A,0))&amp;"%",""),"")</f>
        <v/>
      </c>
    </row>
    <row r="11748" spans="1:11" ht="22.5" x14ac:dyDescent="0.2">
      <c r="A11748" s="1" t="str">
        <f t="shared" si="185"/>
        <v>SINAPI 100232</v>
      </c>
      <c r="B11748" s="3" t="s">
        <v>21527</v>
      </c>
      <c r="C11748" s="3" t="s">
        <v>12985</v>
      </c>
      <c r="D11748" s="2" t="s">
        <v>19928</v>
      </c>
      <c r="E11748" s="3" t="s">
        <v>20622</v>
      </c>
      <c r="F11748" s="67" t="s">
        <v>5400</v>
      </c>
      <c r="G11748" s="67" t="s">
        <v>5367</v>
      </c>
      <c r="I11748" s="3" t="s">
        <v>41</v>
      </c>
      <c r="J11748" s="3" t="str">
        <f>IF($B11748="SINAPI",IF(ISNUMBER(MATCH(Banco!$C11748,Analitico!$A:$A,0)),INDEX(Analitico!E:E,MATCH(Banco!$C11748,Analitico!$A:$A,0))&amp;"%",""),"")</f>
        <v/>
      </c>
      <c r="K11748" s="3" t="str">
        <f>IF($B11748="SINAPI",IF(ISNUMBER(MATCH(Banco!$C11748,Analitico!$A:$A,0)),INDEX(Analitico!F:F,MATCH(Banco!$C11748,Analitico!$A:$A,0))&amp;"%",""),"")</f>
        <v/>
      </c>
    </row>
    <row r="11749" spans="1:11" ht="22.5" x14ac:dyDescent="0.2">
      <c r="A11749" s="1" t="str">
        <f t="shared" si="185"/>
        <v>SINAPI 100233</v>
      </c>
      <c r="B11749" s="3" t="s">
        <v>21527</v>
      </c>
      <c r="C11749" s="3" t="s">
        <v>12986</v>
      </c>
      <c r="D11749" s="2" t="s">
        <v>19929</v>
      </c>
      <c r="E11749" s="3" t="s">
        <v>20622</v>
      </c>
      <c r="F11749" s="67" t="s">
        <v>4456</v>
      </c>
      <c r="G11749" s="67" t="s">
        <v>21448</v>
      </c>
      <c r="I11749" s="3" t="s">
        <v>41</v>
      </c>
      <c r="J11749" s="3" t="str">
        <f>IF($B11749="SINAPI",IF(ISNUMBER(MATCH(Banco!$C11749,Analitico!$A:$A,0)),INDEX(Analitico!E:E,MATCH(Banco!$C11749,Analitico!$A:$A,0))&amp;"%",""),"")</f>
        <v/>
      </c>
      <c r="K11749" s="3" t="str">
        <f>IF($B11749="SINAPI",IF(ISNUMBER(MATCH(Banco!$C11749,Analitico!$A:$A,0)),INDEX(Analitico!F:F,MATCH(Banco!$C11749,Analitico!$A:$A,0))&amp;"%",""),"")</f>
        <v/>
      </c>
    </row>
    <row r="11750" spans="1:11" ht="22.5" x14ac:dyDescent="0.2">
      <c r="A11750" s="1" t="str">
        <f t="shared" si="185"/>
        <v>SINAPI 100234</v>
      </c>
      <c r="B11750" s="3" t="s">
        <v>21527</v>
      </c>
      <c r="C11750" s="3" t="s">
        <v>12987</v>
      </c>
      <c r="D11750" s="2" t="s">
        <v>19930</v>
      </c>
      <c r="E11750" s="3" t="s">
        <v>20623</v>
      </c>
      <c r="F11750" s="67" t="s">
        <v>4485</v>
      </c>
      <c r="G11750" s="67" t="s">
        <v>20723</v>
      </c>
      <c r="I11750" s="3" t="s">
        <v>41</v>
      </c>
      <c r="J11750" s="3" t="str">
        <f>IF($B11750="SINAPI",IF(ISNUMBER(MATCH(Banco!$C11750,Analitico!$A:$A,0)),INDEX(Analitico!E:E,MATCH(Banco!$C11750,Analitico!$A:$A,0))&amp;"%",""),"")</f>
        <v/>
      </c>
      <c r="K11750" s="3" t="str">
        <f>IF($B11750="SINAPI",IF(ISNUMBER(MATCH(Banco!$C11750,Analitico!$A:$A,0)),INDEX(Analitico!F:F,MATCH(Banco!$C11750,Analitico!$A:$A,0))&amp;"%",""),"")</f>
        <v/>
      </c>
    </row>
    <row r="11751" spans="1:11" x14ac:dyDescent="0.2">
      <c r="A11751" s="1" t="str">
        <f t="shared" si="185"/>
        <v>SINAPI 100235</v>
      </c>
      <c r="B11751" s="3" t="s">
        <v>21527</v>
      </c>
      <c r="C11751" s="3" t="s">
        <v>12988</v>
      </c>
      <c r="D11751" s="2" t="s">
        <v>19931</v>
      </c>
      <c r="E11751" s="3" t="s">
        <v>20635</v>
      </c>
      <c r="F11751" s="67" t="s">
        <v>20733</v>
      </c>
      <c r="G11751" s="67" t="s">
        <v>6021</v>
      </c>
      <c r="I11751" s="3" t="s">
        <v>41</v>
      </c>
      <c r="J11751" s="3" t="str">
        <f>IF($B11751="SINAPI",IF(ISNUMBER(MATCH(Banco!$C11751,Analitico!$A:$A,0)),INDEX(Analitico!E:E,MATCH(Banco!$C11751,Analitico!$A:$A,0))&amp;"%",""),"")</f>
        <v/>
      </c>
      <c r="K11751" s="3" t="str">
        <f>IF($B11751="SINAPI",IF(ISNUMBER(MATCH(Banco!$C11751,Analitico!$A:$A,0)),INDEX(Analitico!F:F,MATCH(Banco!$C11751,Analitico!$A:$A,0))&amp;"%",""),"")</f>
        <v/>
      </c>
    </row>
    <row r="11752" spans="1:11" ht="22.5" x14ac:dyDescent="0.2">
      <c r="A11752" s="1" t="str">
        <f t="shared" si="185"/>
        <v>SINAPI 100236</v>
      </c>
      <c r="B11752" s="3" t="s">
        <v>21527</v>
      </c>
      <c r="C11752" s="3" t="s">
        <v>12989</v>
      </c>
      <c r="D11752" s="2" t="s">
        <v>19932</v>
      </c>
      <c r="E11752" s="3" t="s">
        <v>20636</v>
      </c>
      <c r="F11752" s="67" t="s">
        <v>5275</v>
      </c>
      <c r="G11752" s="67" t="s">
        <v>21461</v>
      </c>
      <c r="I11752" s="3" t="s">
        <v>41</v>
      </c>
      <c r="J11752" s="3" t="str">
        <f>IF($B11752="SINAPI",IF(ISNUMBER(MATCH(Banco!$C11752,Analitico!$A:$A,0)),INDEX(Analitico!E:E,MATCH(Banco!$C11752,Analitico!$A:$A,0))&amp;"%",""),"")</f>
        <v/>
      </c>
      <c r="K11752" s="3" t="str">
        <f>IF($B11752="SINAPI",IF(ISNUMBER(MATCH(Banco!$C11752,Analitico!$A:$A,0)),INDEX(Analitico!F:F,MATCH(Banco!$C11752,Analitico!$A:$A,0))&amp;"%",""),"")</f>
        <v/>
      </c>
    </row>
    <row r="11753" spans="1:11" ht="22.5" x14ac:dyDescent="0.2">
      <c r="A11753" s="1" t="str">
        <f t="shared" si="185"/>
        <v>SINAPI 100237</v>
      </c>
      <c r="B11753" s="3" t="s">
        <v>21527</v>
      </c>
      <c r="C11753" s="3" t="s">
        <v>12990</v>
      </c>
      <c r="D11753" s="2" t="s">
        <v>19933</v>
      </c>
      <c r="E11753" s="3" t="s">
        <v>20636</v>
      </c>
      <c r="F11753" s="67" t="s">
        <v>20865</v>
      </c>
      <c r="G11753" s="67" t="s">
        <v>4459</v>
      </c>
      <c r="I11753" s="3" t="s">
        <v>41</v>
      </c>
      <c r="J11753" s="3" t="str">
        <f>IF($B11753="SINAPI",IF(ISNUMBER(MATCH(Banco!$C11753,Analitico!$A:$A,0)),INDEX(Analitico!E:E,MATCH(Banco!$C11753,Analitico!$A:$A,0))&amp;"%",""),"")</f>
        <v/>
      </c>
      <c r="K11753" s="3" t="str">
        <f>IF($B11753="SINAPI",IF(ISNUMBER(MATCH(Banco!$C11753,Analitico!$A:$A,0)),INDEX(Analitico!F:F,MATCH(Banco!$C11753,Analitico!$A:$A,0))&amp;"%",""),"")</f>
        <v/>
      </c>
    </row>
    <row r="11754" spans="1:11" ht="22.5" x14ac:dyDescent="0.2">
      <c r="A11754" s="1" t="str">
        <f t="shared" si="185"/>
        <v>SINAPI 100238</v>
      </c>
      <c r="B11754" s="3" t="s">
        <v>21527</v>
      </c>
      <c r="C11754" s="3" t="s">
        <v>12991</v>
      </c>
      <c r="D11754" s="2" t="s">
        <v>19934</v>
      </c>
      <c r="E11754" s="3" t="s">
        <v>20636</v>
      </c>
      <c r="F11754" s="67" t="s">
        <v>5844</v>
      </c>
      <c r="G11754" s="67" t="s">
        <v>5553</v>
      </c>
      <c r="I11754" s="3" t="s">
        <v>41</v>
      </c>
      <c r="J11754" s="3" t="str">
        <f>IF($B11754="SINAPI",IF(ISNUMBER(MATCH(Banco!$C11754,Analitico!$A:$A,0)),INDEX(Analitico!E:E,MATCH(Banco!$C11754,Analitico!$A:$A,0))&amp;"%",""),"")</f>
        <v/>
      </c>
      <c r="K11754" s="3" t="str">
        <f>IF($B11754="SINAPI",IF(ISNUMBER(MATCH(Banco!$C11754,Analitico!$A:$A,0)),INDEX(Analitico!F:F,MATCH(Banco!$C11754,Analitico!$A:$A,0))&amp;"%",""),"")</f>
        <v/>
      </c>
    </row>
    <row r="11755" spans="1:11" ht="22.5" x14ac:dyDescent="0.2">
      <c r="A11755" s="1" t="str">
        <f t="shared" si="185"/>
        <v>SINAPI 100239</v>
      </c>
      <c r="B11755" s="3" t="s">
        <v>21527</v>
      </c>
      <c r="C11755" s="3" t="s">
        <v>12992</v>
      </c>
      <c r="D11755" s="2" t="s">
        <v>19935</v>
      </c>
      <c r="E11755" s="3" t="s">
        <v>20636</v>
      </c>
      <c r="F11755" s="67" t="s">
        <v>21698</v>
      </c>
      <c r="G11755" s="67" t="s">
        <v>5831</v>
      </c>
      <c r="I11755" s="3" t="s">
        <v>41</v>
      </c>
      <c r="J11755" s="3" t="str">
        <f>IF($B11755="SINAPI",IF(ISNUMBER(MATCH(Banco!$C11755,Analitico!$A:$A,0)),INDEX(Analitico!E:E,MATCH(Banco!$C11755,Analitico!$A:$A,0))&amp;"%",""),"")</f>
        <v/>
      </c>
      <c r="K11755" s="3" t="str">
        <f>IF($B11755="SINAPI",IF(ISNUMBER(MATCH(Banco!$C11755,Analitico!$A:$A,0)),INDEX(Analitico!F:F,MATCH(Banco!$C11755,Analitico!$A:$A,0))&amp;"%",""),"")</f>
        <v/>
      </c>
    </row>
    <row r="11756" spans="1:11" ht="22.5" x14ac:dyDescent="0.2">
      <c r="A11756" s="1" t="str">
        <f t="shared" si="185"/>
        <v>SINAPI 100240</v>
      </c>
      <c r="B11756" s="3" t="s">
        <v>21527</v>
      </c>
      <c r="C11756" s="3" t="s">
        <v>12993</v>
      </c>
      <c r="D11756" s="2" t="s">
        <v>19936</v>
      </c>
      <c r="E11756" s="3" t="s">
        <v>20636</v>
      </c>
      <c r="F11756" s="67" t="s">
        <v>4712</v>
      </c>
      <c r="G11756" s="67" t="s">
        <v>21469</v>
      </c>
      <c r="I11756" s="3" t="s">
        <v>41</v>
      </c>
      <c r="J11756" s="3" t="str">
        <f>IF($B11756="SINAPI",IF(ISNUMBER(MATCH(Banco!$C11756,Analitico!$A:$A,0)),INDEX(Analitico!E:E,MATCH(Banco!$C11756,Analitico!$A:$A,0))&amp;"%",""),"")</f>
        <v/>
      </c>
      <c r="K11756" s="3" t="str">
        <f>IF($B11756="SINAPI",IF(ISNUMBER(MATCH(Banco!$C11756,Analitico!$A:$A,0)),INDEX(Analitico!F:F,MATCH(Banco!$C11756,Analitico!$A:$A,0))&amp;"%",""),"")</f>
        <v/>
      </c>
    </row>
    <row r="11757" spans="1:11" ht="22.5" x14ac:dyDescent="0.2">
      <c r="A11757" s="1" t="str">
        <f t="shared" si="185"/>
        <v>SINAPI 100241</v>
      </c>
      <c r="B11757" s="3" t="s">
        <v>21527</v>
      </c>
      <c r="C11757" s="3" t="s">
        <v>12994</v>
      </c>
      <c r="D11757" s="2" t="s">
        <v>19937</v>
      </c>
      <c r="E11757" s="3" t="s">
        <v>20636</v>
      </c>
      <c r="F11757" s="67" t="s">
        <v>21698</v>
      </c>
      <c r="G11757" s="67" t="s">
        <v>5831</v>
      </c>
      <c r="I11757" s="3" t="s">
        <v>41</v>
      </c>
      <c r="J11757" s="3" t="str">
        <f>IF($B11757="SINAPI",IF(ISNUMBER(MATCH(Banco!$C11757,Analitico!$A:$A,0)),INDEX(Analitico!E:E,MATCH(Banco!$C11757,Analitico!$A:$A,0))&amp;"%",""),"")</f>
        <v/>
      </c>
      <c r="K11757" s="3" t="str">
        <f>IF($B11757="SINAPI",IF(ISNUMBER(MATCH(Banco!$C11757,Analitico!$A:$A,0)),INDEX(Analitico!F:F,MATCH(Banco!$C11757,Analitico!$A:$A,0))&amp;"%",""),"")</f>
        <v/>
      </c>
    </row>
    <row r="11758" spans="1:11" ht="22.5" x14ac:dyDescent="0.2">
      <c r="A11758" s="1" t="str">
        <f t="shared" si="185"/>
        <v>SINAPI 100242</v>
      </c>
      <c r="B11758" s="3" t="s">
        <v>21527</v>
      </c>
      <c r="C11758" s="3" t="s">
        <v>12995</v>
      </c>
      <c r="D11758" s="2" t="s">
        <v>19938</v>
      </c>
      <c r="E11758" s="3" t="s">
        <v>20636</v>
      </c>
      <c r="F11758" s="67" t="s">
        <v>5799</v>
      </c>
      <c r="G11758" s="67" t="s">
        <v>5403</v>
      </c>
      <c r="I11758" s="3" t="s">
        <v>41</v>
      </c>
      <c r="J11758" s="3" t="str">
        <f>IF($B11758="SINAPI",IF(ISNUMBER(MATCH(Banco!$C11758,Analitico!$A:$A,0)),INDEX(Analitico!E:E,MATCH(Banco!$C11758,Analitico!$A:$A,0))&amp;"%",""),"")</f>
        <v/>
      </c>
      <c r="K11758" s="3" t="str">
        <f>IF($B11758="SINAPI",IF(ISNUMBER(MATCH(Banco!$C11758,Analitico!$A:$A,0)),INDEX(Analitico!F:F,MATCH(Banco!$C11758,Analitico!$A:$A,0))&amp;"%",""),"")</f>
        <v/>
      </c>
    </row>
    <row r="11759" spans="1:11" ht="22.5" x14ac:dyDescent="0.2">
      <c r="A11759" s="1" t="str">
        <f t="shared" si="185"/>
        <v>SINAPI 100243</v>
      </c>
      <c r="B11759" s="3" t="s">
        <v>21527</v>
      </c>
      <c r="C11759" s="3" t="s">
        <v>12996</v>
      </c>
      <c r="D11759" s="2" t="s">
        <v>19939</v>
      </c>
      <c r="E11759" s="3" t="s">
        <v>20636</v>
      </c>
      <c r="F11759" s="67" t="s">
        <v>5312</v>
      </c>
      <c r="G11759" s="67" t="s">
        <v>5526</v>
      </c>
      <c r="I11759" s="3" t="s">
        <v>41</v>
      </c>
      <c r="J11759" s="3" t="str">
        <f>IF($B11759="SINAPI",IF(ISNUMBER(MATCH(Banco!$C11759,Analitico!$A:$A,0)),INDEX(Analitico!E:E,MATCH(Banco!$C11759,Analitico!$A:$A,0))&amp;"%",""),"")</f>
        <v/>
      </c>
      <c r="K11759" s="3" t="str">
        <f>IF($B11759="SINAPI",IF(ISNUMBER(MATCH(Banco!$C11759,Analitico!$A:$A,0)),INDEX(Analitico!F:F,MATCH(Banco!$C11759,Analitico!$A:$A,0))&amp;"%",""),"")</f>
        <v/>
      </c>
    </row>
    <row r="11760" spans="1:11" ht="22.5" x14ac:dyDescent="0.2">
      <c r="A11760" s="1" t="str">
        <f t="shared" si="185"/>
        <v>SINAPI 100244</v>
      </c>
      <c r="B11760" s="3" t="s">
        <v>21527</v>
      </c>
      <c r="C11760" s="3" t="s">
        <v>12997</v>
      </c>
      <c r="D11760" s="2" t="s">
        <v>19940</v>
      </c>
      <c r="E11760" s="3" t="s">
        <v>20636</v>
      </c>
      <c r="F11760" s="67" t="s">
        <v>4712</v>
      </c>
      <c r="G11760" s="67" t="s">
        <v>21469</v>
      </c>
      <c r="I11760" s="3" t="s">
        <v>41</v>
      </c>
      <c r="J11760" s="3" t="str">
        <f>IF($B11760="SINAPI",IF(ISNUMBER(MATCH(Banco!$C11760,Analitico!$A:$A,0)),INDEX(Analitico!E:E,MATCH(Banco!$C11760,Analitico!$A:$A,0))&amp;"%",""),"")</f>
        <v/>
      </c>
      <c r="K11760" s="3" t="str">
        <f>IF($B11760="SINAPI",IF(ISNUMBER(MATCH(Banco!$C11760,Analitico!$A:$A,0)),INDEX(Analitico!F:F,MATCH(Banco!$C11760,Analitico!$A:$A,0))&amp;"%",""),"")</f>
        <v/>
      </c>
    </row>
    <row r="11761" spans="1:11" ht="22.5" x14ac:dyDescent="0.2">
      <c r="A11761" s="1" t="str">
        <f t="shared" si="185"/>
        <v>SINAPI 100245</v>
      </c>
      <c r="B11761" s="3" t="s">
        <v>21527</v>
      </c>
      <c r="C11761" s="3" t="s">
        <v>12998</v>
      </c>
      <c r="D11761" s="2" t="s">
        <v>19941</v>
      </c>
      <c r="E11761" s="3" t="s">
        <v>20636</v>
      </c>
      <c r="F11761" s="67" t="s">
        <v>4753</v>
      </c>
      <c r="G11761" s="67" t="s">
        <v>21121</v>
      </c>
      <c r="I11761" s="3" t="s">
        <v>41</v>
      </c>
      <c r="J11761" s="3" t="str">
        <f>IF($B11761="SINAPI",IF(ISNUMBER(MATCH(Banco!$C11761,Analitico!$A:$A,0)),INDEX(Analitico!E:E,MATCH(Banco!$C11761,Analitico!$A:$A,0))&amp;"%",""),"")</f>
        <v/>
      </c>
      <c r="K11761" s="3" t="str">
        <f>IF($B11761="SINAPI",IF(ISNUMBER(MATCH(Banco!$C11761,Analitico!$A:$A,0)),INDEX(Analitico!F:F,MATCH(Banco!$C11761,Analitico!$A:$A,0))&amp;"%",""),"")</f>
        <v/>
      </c>
    </row>
    <row r="11762" spans="1:11" ht="22.5" x14ac:dyDescent="0.2">
      <c r="A11762" s="1" t="str">
        <f t="shared" si="185"/>
        <v>SINAPI 100246</v>
      </c>
      <c r="B11762" s="3" t="s">
        <v>21527</v>
      </c>
      <c r="C11762" s="3" t="s">
        <v>12999</v>
      </c>
      <c r="D11762" s="2" t="s">
        <v>19942</v>
      </c>
      <c r="E11762" s="3" t="s">
        <v>20636</v>
      </c>
      <c r="F11762" s="67" t="s">
        <v>4611</v>
      </c>
      <c r="G11762" s="67" t="s">
        <v>6127</v>
      </c>
      <c r="I11762" s="3" t="s">
        <v>41</v>
      </c>
      <c r="J11762" s="3" t="str">
        <f>IF($B11762="SINAPI",IF(ISNUMBER(MATCH(Banco!$C11762,Analitico!$A:$A,0)),INDEX(Analitico!E:E,MATCH(Banco!$C11762,Analitico!$A:$A,0))&amp;"%",""),"")</f>
        <v/>
      </c>
      <c r="K11762" s="3" t="str">
        <f>IF($B11762="SINAPI",IF(ISNUMBER(MATCH(Banco!$C11762,Analitico!$A:$A,0)),INDEX(Analitico!F:F,MATCH(Banco!$C11762,Analitico!$A:$A,0))&amp;"%",""),"")</f>
        <v/>
      </c>
    </row>
    <row r="11763" spans="1:11" ht="33.75" x14ac:dyDescent="0.2">
      <c r="A11763" s="1" t="str">
        <f t="shared" si="185"/>
        <v>SINAPI 100247</v>
      </c>
      <c r="B11763" s="3" t="s">
        <v>21527</v>
      </c>
      <c r="C11763" s="3" t="s">
        <v>13000</v>
      </c>
      <c r="D11763" s="2" t="s">
        <v>19943</v>
      </c>
      <c r="E11763" s="3" t="s">
        <v>20636</v>
      </c>
      <c r="F11763" s="67" t="s">
        <v>20865</v>
      </c>
      <c r="G11763" s="67" t="s">
        <v>4459</v>
      </c>
      <c r="I11763" s="3" t="s">
        <v>41</v>
      </c>
      <c r="J11763" s="3" t="str">
        <f>IF($B11763="SINAPI",IF(ISNUMBER(MATCH(Banco!$C11763,Analitico!$A:$A,0)),INDEX(Analitico!E:E,MATCH(Banco!$C11763,Analitico!$A:$A,0))&amp;"%",""),"")</f>
        <v/>
      </c>
      <c r="K11763" s="3" t="str">
        <f>IF($B11763="SINAPI",IF(ISNUMBER(MATCH(Banco!$C11763,Analitico!$A:$A,0)),INDEX(Analitico!F:F,MATCH(Banco!$C11763,Analitico!$A:$A,0))&amp;"%",""),"")</f>
        <v/>
      </c>
    </row>
    <row r="11764" spans="1:11" ht="33.75" x14ac:dyDescent="0.2">
      <c r="A11764" s="1" t="str">
        <f t="shared" si="185"/>
        <v>SINAPI 100248</v>
      </c>
      <c r="B11764" s="3" t="s">
        <v>21527</v>
      </c>
      <c r="C11764" s="3" t="s">
        <v>13001</v>
      </c>
      <c r="D11764" s="2" t="s">
        <v>19944</v>
      </c>
      <c r="E11764" s="3" t="s">
        <v>20636</v>
      </c>
      <c r="F11764" s="67" t="s">
        <v>5660</v>
      </c>
      <c r="G11764" s="67" t="s">
        <v>5276</v>
      </c>
      <c r="I11764" s="3" t="s">
        <v>41</v>
      </c>
      <c r="J11764" s="3" t="str">
        <f>IF($B11764="SINAPI",IF(ISNUMBER(MATCH(Banco!$C11764,Analitico!$A:$A,0)),INDEX(Analitico!E:E,MATCH(Banco!$C11764,Analitico!$A:$A,0))&amp;"%",""),"")</f>
        <v/>
      </c>
      <c r="K11764" s="3" t="str">
        <f>IF($B11764="SINAPI",IF(ISNUMBER(MATCH(Banco!$C11764,Analitico!$A:$A,0)),INDEX(Analitico!F:F,MATCH(Banco!$C11764,Analitico!$A:$A,0))&amp;"%",""),"")</f>
        <v/>
      </c>
    </row>
    <row r="11765" spans="1:11" ht="22.5" x14ac:dyDescent="0.2">
      <c r="A11765" s="1" t="str">
        <f t="shared" si="185"/>
        <v>SINAPI 100249</v>
      </c>
      <c r="B11765" s="3" t="s">
        <v>21527</v>
      </c>
      <c r="C11765" s="3" t="s">
        <v>13002</v>
      </c>
      <c r="D11765" s="2" t="s">
        <v>19945</v>
      </c>
      <c r="E11765" s="3" t="s">
        <v>20636</v>
      </c>
      <c r="F11765" s="67" t="s">
        <v>4611</v>
      </c>
      <c r="G11765" s="67" t="s">
        <v>6127</v>
      </c>
      <c r="I11765" s="3" t="s">
        <v>41</v>
      </c>
      <c r="J11765" s="3" t="str">
        <f>IF($B11765="SINAPI",IF(ISNUMBER(MATCH(Banco!$C11765,Analitico!$A:$A,0)),INDEX(Analitico!E:E,MATCH(Banco!$C11765,Analitico!$A:$A,0))&amp;"%",""),"")</f>
        <v/>
      </c>
      <c r="K11765" s="3" t="str">
        <f>IF($B11765="SINAPI",IF(ISNUMBER(MATCH(Banco!$C11765,Analitico!$A:$A,0)),INDEX(Analitico!F:F,MATCH(Banco!$C11765,Analitico!$A:$A,0))&amp;"%",""),"")</f>
        <v/>
      </c>
    </row>
    <row r="11766" spans="1:11" ht="22.5" x14ac:dyDescent="0.2">
      <c r="A11766" s="1" t="str">
        <f t="shared" si="185"/>
        <v>SINAPI 100250</v>
      </c>
      <c r="B11766" s="3" t="s">
        <v>21527</v>
      </c>
      <c r="C11766" s="3" t="s">
        <v>13003</v>
      </c>
      <c r="D11766" s="2" t="s">
        <v>19946</v>
      </c>
      <c r="E11766" s="3" t="s">
        <v>20636</v>
      </c>
      <c r="F11766" s="67" t="s">
        <v>4705</v>
      </c>
      <c r="G11766" s="67" t="s">
        <v>4530</v>
      </c>
      <c r="I11766" s="3" t="s">
        <v>41</v>
      </c>
      <c r="J11766" s="3" t="str">
        <f>IF($B11766="SINAPI",IF(ISNUMBER(MATCH(Banco!$C11766,Analitico!$A:$A,0)),INDEX(Analitico!E:E,MATCH(Banco!$C11766,Analitico!$A:$A,0))&amp;"%",""),"")</f>
        <v/>
      </c>
      <c r="K11766" s="3" t="str">
        <f>IF($B11766="SINAPI",IF(ISNUMBER(MATCH(Banco!$C11766,Analitico!$A:$A,0)),INDEX(Analitico!F:F,MATCH(Banco!$C11766,Analitico!$A:$A,0))&amp;"%",""),"")</f>
        <v/>
      </c>
    </row>
    <row r="11767" spans="1:11" ht="22.5" x14ac:dyDescent="0.2">
      <c r="A11767" s="1" t="str">
        <f t="shared" si="185"/>
        <v>SINAPI 100251</v>
      </c>
      <c r="B11767" s="3" t="s">
        <v>21527</v>
      </c>
      <c r="C11767" s="3" t="s">
        <v>13004</v>
      </c>
      <c r="D11767" s="2" t="s">
        <v>19947</v>
      </c>
      <c r="E11767" s="3" t="s">
        <v>20636</v>
      </c>
      <c r="F11767" s="67" t="s">
        <v>5660</v>
      </c>
      <c r="G11767" s="67" t="s">
        <v>5276</v>
      </c>
      <c r="I11767" s="3" t="s">
        <v>41</v>
      </c>
      <c r="J11767" s="3" t="str">
        <f>IF($B11767="SINAPI",IF(ISNUMBER(MATCH(Banco!$C11767,Analitico!$A:$A,0)),INDEX(Analitico!E:E,MATCH(Banco!$C11767,Analitico!$A:$A,0))&amp;"%",""),"")</f>
        <v/>
      </c>
      <c r="K11767" s="3" t="str">
        <f>IF($B11767="SINAPI",IF(ISNUMBER(MATCH(Banco!$C11767,Analitico!$A:$A,0)),INDEX(Analitico!F:F,MATCH(Banco!$C11767,Analitico!$A:$A,0))&amp;"%",""),"")</f>
        <v/>
      </c>
    </row>
    <row r="11768" spans="1:11" ht="22.5" x14ac:dyDescent="0.2">
      <c r="A11768" s="1" t="str">
        <f t="shared" si="185"/>
        <v>SINAPI 100252</v>
      </c>
      <c r="B11768" s="3" t="s">
        <v>21527</v>
      </c>
      <c r="C11768" s="3" t="s">
        <v>13005</v>
      </c>
      <c r="D11768" s="2" t="s">
        <v>19948</v>
      </c>
      <c r="E11768" s="3" t="s">
        <v>20636</v>
      </c>
      <c r="F11768" s="67" t="s">
        <v>5799</v>
      </c>
      <c r="G11768" s="67" t="s">
        <v>5403</v>
      </c>
      <c r="I11768" s="3" t="s">
        <v>41</v>
      </c>
      <c r="J11768" s="3" t="str">
        <f>IF($B11768="SINAPI",IF(ISNUMBER(MATCH(Banco!$C11768,Analitico!$A:$A,0)),INDEX(Analitico!E:E,MATCH(Banco!$C11768,Analitico!$A:$A,0))&amp;"%",""),"")</f>
        <v/>
      </c>
      <c r="K11768" s="3" t="str">
        <f>IF($B11768="SINAPI",IF(ISNUMBER(MATCH(Banco!$C11768,Analitico!$A:$A,0)),INDEX(Analitico!F:F,MATCH(Banco!$C11768,Analitico!$A:$A,0))&amp;"%",""),"")</f>
        <v/>
      </c>
    </row>
    <row r="11769" spans="1:11" ht="22.5" x14ac:dyDescent="0.2">
      <c r="A11769" s="1" t="str">
        <f t="shared" si="185"/>
        <v>SINAPI 100253</v>
      </c>
      <c r="B11769" s="3" t="s">
        <v>21527</v>
      </c>
      <c r="C11769" s="3" t="s">
        <v>13006</v>
      </c>
      <c r="D11769" s="2" t="s">
        <v>19949</v>
      </c>
      <c r="E11769" s="3" t="s">
        <v>20636</v>
      </c>
      <c r="F11769" s="67" t="s">
        <v>21159</v>
      </c>
      <c r="G11769" s="67" t="s">
        <v>21672</v>
      </c>
      <c r="I11769" s="3" t="s">
        <v>41</v>
      </c>
      <c r="J11769" s="3" t="str">
        <f>IF($B11769="SINAPI",IF(ISNUMBER(MATCH(Banco!$C11769,Analitico!$A:$A,0)),INDEX(Analitico!E:E,MATCH(Banco!$C11769,Analitico!$A:$A,0))&amp;"%",""),"")</f>
        <v/>
      </c>
      <c r="K11769" s="3" t="str">
        <f>IF($B11769="SINAPI",IF(ISNUMBER(MATCH(Banco!$C11769,Analitico!$A:$A,0)),INDEX(Analitico!F:F,MATCH(Banco!$C11769,Analitico!$A:$A,0))&amp;"%",""),"")</f>
        <v/>
      </c>
    </row>
    <row r="11770" spans="1:11" ht="22.5" x14ac:dyDescent="0.2">
      <c r="A11770" s="1" t="str">
        <f t="shared" si="185"/>
        <v>SINAPI 100254</v>
      </c>
      <c r="B11770" s="3" t="s">
        <v>21527</v>
      </c>
      <c r="C11770" s="3" t="s">
        <v>13007</v>
      </c>
      <c r="D11770" s="2" t="s">
        <v>19950</v>
      </c>
      <c r="E11770" s="3" t="s">
        <v>20636</v>
      </c>
      <c r="F11770" s="67" t="s">
        <v>21787</v>
      </c>
      <c r="G11770" s="67" t="s">
        <v>21888</v>
      </c>
      <c r="I11770" s="3" t="s">
        <v>41</v>
      </c>
      <c r="J11770" s="3" t="str">
        <f>IF($B11770="SINAPI",IF(ISNUMBER(MATCH(Banco!$C11770,Analitico!$A:$A,0)),INDEX(Analitico!E:E,MATCH(Banco!$C11770,Analitico!$A:$A,0))&amp;"%",""),"")</f>
        <v/>
      </c>
      <c r="K11770" s="3" t="str">
        <f>IF($B11770="SINAPI",IF(ISNUMBER(MATCH(Banco!$C11770,Analitico!$A:$A,0)),INDEX(Analitico!F:F,MATCH(Banco!$C11770,Analitico!$A:$A,0))&amp;"%",""),"")</f>
        <v/>
      </c>
    </row>
    <row r="11771" spans="1:11" ht="22.5" x14ac:dyDescent="0.2">
      <c r="A11771" s="1" t="str">
        <f t="shared" si="185"/>
        <v>SINAPI 100255</v>
      </c>
      <c r="B11771" s="3" t="s">
        <v>21527</v>
      </c>
      <c r="C11771" s="3" t="s">
        <v>13008</v>
      </c>
      <c r="D11771" s="2" t="s">
        <v>19951</v>
      </c>
      <c r="E11771" s="3" t="s">
        <v>20636</v>
      </c>
      <c r="F11771" s="67" t="s">
        <v>21274</v>
      </c>
      <c r="G11771" s="67" t="s">
        <v>20693</v>
      </c>
      <c r="I11771" s="3" t="s">
        <v>41</v>
      </c>
      <c r="J11771" s="3" t="str">
        <f>IF($B11771="SINAPI",IF(ISNUMBER(MATCH(Banco!$C11771,Analitico!$A:$A,0)),INDEX(Analitico!E:E,MATCH(Banco!$C11771,Analitico!$A:$A,0))&amp;"%",""),"")</f>
        <v/>
      </c>
      <c r="K11771" s="3" t="str">
        <f>IF($B11771="SINAPI",IF(ISNUMBER(MATCH(Banco!$C11771,Analitico!$A:$A,0)),INDEX(Analitico!F:F,MATCH(Banco!$C11771,Analitico!$A:$A,0))&amp;"%",""),"")</f>
        <v/>
      </c>
    </row>
    <row r="11772" spans="1:11" ht="22.5" x14ac:dyDescent="0.2">
      <c r="A11772" s="1" t="str">
        <f t="shared" si="185"/>
        <v>SINAPI 100256</v>
      </c>
      <c r="B11772" s="3" t="s">
        <v>21527</v>
      </c>
      <c r="C11772" s="3" t="s">
        <v>13009</v>
      </c>
      <c r="D11772" s="2" t="s">
        <v>19952</v>
      </c>
      <c r="E11772" s="3" t="s">
        <v>20636</v>
      </c>
      <c r="F11772" s="67" t="s">
        <v>5424</v>
      </c>
      <c r="G11772" s="67" t="s">
        <v>5507</v>
      </c>
      <c r="I11772" s="3" t="s">
        <v>41</v>
      </c>
      <c r="J11772" s="3" t="str">
        <f>IF($B11772="SINAPI",IF(ISNUMBER(MATCH(Banco!$C11772,Analitico!$A:$A,0)),INDEX(Analitico!E:E,MATCH(Banco!$C11772,Analitico!$A:$A,0))&amp;"%",""),"")</f>
        <v/>
      </c>
      <c r="K11772" s="3" t="str">
        <f>IF($B11772="SINAPI",IF(ISNUMBER(MATCH(Banco!$C11772,Analitico!$A:$A,0)),INDEX(Analitico!F:F,MATCH(Banco!$C11772,Analitico!$A:$A,0))&amp;"%",""),"")</f>
        <v/>
      </c>
    </row>
    <row r="11773" spans="1:11" ht="22.5" x14ac:dyDescent="0.2">
      <c r="A11773" s="1" t="str">
        <f t="shared" si="185"/>
        <v>SINAPI 100257</v>
      </c>
      <c r="B11773" s="3" t="s">
        <v>21527</v>
      </c>
      <c r="C11773" s="3" t="s">
        <v>13010</v>
      </c>
      <c r="D11773" s="2" t="s">
        <v>19953</v>
      </c>
      <c r="E11773" s="3" t="s">
        <v>20636</v>
      </c>
      <c r="F11773" s="67" t="s">
        <v>5844</v>
      </c>
      <c r="G11773" s="67" t="s">
        <v>5553</v>
      </c>
      <c r="I11773" s="3" t="s">
        <v>41</v>
      </c>
      <c r="J11773" s="3" t="str">
        <f>IF($B11773="SINAPI",IF(ISNUMBER(MATCH(Banco!$C11773,Analitico!$A:$A,0)),INDEX(Analitico!E:E,MATCH(Banco!$C11773,Analitico!$A:$A,0))&amp;"%",""),"")</f>
        <v/>
      </c>
      <c r="K11773" s="3" t="str">
        <f>IF($B11773="SINAPI",IF(ISNUMBER(MATCH(Banco!$C11773,Analitico!$A:$A,0)),INDEX(Analitico!F:F,MATCH(Banco!$C11773,Analitico!$A:$A,0))&amp;"%",""),"")</f>
        <v/>
      </c>
    </row>
    <row r="11774" spans="1:11" ht="22.5" x14ac:dyDescent="0.2">
      <c r="A11774" s="1" t="str">
        <f t="shared" si="185"/>
        <v>SINAPI 100258</v>
      </c>
      <c r="B11774" s="3" t="s">
        <v>21527</v>
      </c>
      <c r="C11774" s="3" t="s">
        <v>13011</v>
      </c>
      <c r="D11774" s="2" t="s">
        <v>19954</v>
      </c>
      <c r="E11774" s="3" t="s">
        <v>20636</v>
      </c>
      <c r="F11774" s="67" t="s">
        <v>21274</v>
      </c>
      <c r="G11774" s="67" t="s">
        <v>20693</v>
      </c>
      <c r="I11774" s="3" t="s">
        <v>41</v>
      </c>
      <c r="J11774" s="3" t="str">
        <f>IF($B11774="SINAPI",IF(ISNUMBER(MATCH(Banco!$C11774,Analitico!$A:$A,0)),INDEX(Analitico!E:E,MATCH(Banco!$C11774,Analitico!$A:$A,0))&amp;"%",""),"")</f>
        <v/>
      </c>
      <c r="K11774" s="3" t="str">
        <f>IF($B11774="SINAPI",IF(ISNUMBER(MATCH(Banco!$C11774,Analitico!$A:$A,0)),INDEX(Analitico!F:F,MATCH(Banco!$C11774,Analitico!$A:$A,0))&amp;"%",""),"")</f>
        <v/>
      </c>
    </row>
    <row r="11775" spans="1:11" ht="22.5" x14ac:dyDescent="0.2">
      <c r="A11775" s="1" t="str">
        <f t="shared" si="185"/>
        <v>SINAPI 100259</v>
      </c>
      <c r="B11775" s="3" t="s">
        <v>21527</v>
      </c>
      <c r="C11775" s="3" t="s">
        <v>13012</v>
      </c>
      <c r="D11775" s="2" t="s">
        <v>19955</v>
      </c>
      <c r="E11775" s="3" t="s">
        <v>20636</v>
      </c>
      <c r="F11775" s="67" t="s">
        <v>21159</v>
      </c>
      <c r="G11775" s="67" t="s">
        <v>21672</v>
      </c>
      <c r="I11775" s="3" t="s">
        <v>41</v>
      </c>
      <c r="J11775" s="3" t="str">
        <f>IF($B11775="SINAPI",IF(ISNUMBER(MATCH(Banco!$C11775,Analitico!$A:$A,0)),INDEX(Analitico!E:E,MATCH(Banco!$C11775,Analitico!$A:$A,0))&amp;"%",""),"")</f>
        <v/>
      </c>
      <c r="K11775" s="3" t="str">
        <f>IF($B11775="SINAPI",IF(ISNUMBER(MATCH(Banco!$C11775,Analitico!$A:$A,0)),INDEX(Analitico!F:F,MATCH(Banco!$C11775,Analitico!$A:$A,0))&amp;"%",""),"")</f>
        <v/>
      </c>
    </row>
    <row r="11776" spans="1:11" ht="22.5" x14ac:dyDescent="0.2">
      <c r="A11776" s="1" t="str">
        <f t="shared" si="185"/>
        <v>SINAPI 100260</v>
      </c>
      <c r="B11776" s="3" t="s">
        <v>21527</v>
      </c>
      <c r="C11776" s="3" t="s">
        <v>13013</v>
      </c>
      <c r="D11776" s="2" t="s">
        <v>19956</v>
      </c>
      <c r="E11776" s="3" t="s">
        <v>20630</v>
      </c>
      <c r="F11776" s="67" t="s">
        <v>4475</v>
      </c>
      <c r="G11776" s="67" t="s">
        <v>4518</v>
      </c>
      <c r="I11776" s="3" t="s">
        <v>41</v>
      </c>
      <c r="J11776" s="3" t="str">
        <f>IF($B11776="SINAPI",IF(ISNUMBER(MATCH(Banco!$C11776,Analitico!$A:$A,0)),INDEX(Analitico!E:E,MATCH(Banco!$C11776,Analitico!$A:$A,0))&amp;"%",""),"")</f>
        <v/>
      </c>
      <c r="K11776" s="3" t="str">
        <f>IF($B11776="SINAPI",IF(ISNUMBER(MATCH(Banco!$C11776,Analitico!$A:$A,0)),INDEX(Analitico!F:F,MATCH(Banco!$C11776,Analitico!$A:$A,0))&amp;"%",""),"")</f>
        <v/>
      </c>
    </row>
    <row r="11777" spans="1:11" ht="22.5" x14ac:dyDescent="0.2">
      <c r="A11777" s="1" t="str">
        <f t="shared" si="185"/>
        <v>SINAPI 100261</v>
      </c>
      <c r="B11777" s="3" t="s">
        <v>21527</v>
      </c>
      <c r="C11777" s="3" t="s">
        <v>13014</v>
      </c>
      <c r="D11777" s="2" t="s">
        <v>19957</v>
      </c>
      <c r="E11777" s="3" t="s">
        <v>20630</v>
      </c>
      <c r="F11777" s="67" t="s">
        <v>21803</v>
      </c>
      <c r="G11777" s="67" t="s">
        <v>20669</v>
      </c>
      <c r="I11777" s="3" t="s">
        <v>41</v>
      </c>
      <c r="J11777" s="3" t="str">
        <f>IF($B11777="SINAPI",IF(ISNUMBER(MATCH(Banco!$C11777,Analitico!$A:$A,0)),INDEX(Analitico!E:E,MATCH(Banco!$C11777,Analitico!$A:$A,0))&amp;"%",""),"")</f>
        <v/>
      </c>
      <c r="K11777" s="3" t="str">
        <f>IF($B11777="SINAPI",IF(ISNUMBER(MATCH(Banco!$C11777,Analitico!$A:$A,0)),INDEX(Analitico!F:F,MATCH(Banco!$C11777,Analitico!$A:$A,0))&amp;"%",""),"")</f>
        <v/>
      </c>
    </row>
    <row r="11778" spans="1:11" ht="22.5" x14ac:dyDescent="0.2">
      <c r="A11778" s="1" t="str">
        <f t="shared" si="185"/>
        <v>SINAPI 100262</v>
      </c>
      <c r="B11778" s="3" t="s">
        <v>21527</v>
      </c>
      <c r="C11778" s="3" t="s">
        <v>13015</v>
      </c>
      <c r="D11778" s="2" t="s">
        <v>19958</v>
      </c>
      <c r="E11778" s="3" t="s">
        <v>20630</v>
      </c>
      <c r="F11778" s="67" t="s">
        <v>5429</v>
      </c>
      <c r="G11778" s="67" t="s">
        <v>4460</v>
      </c>
      <c r="I11778" s="3" t="s">
        <v>41</v>
      </c>
      <c r="J11778" s="3" t="str">
        <f>IF($B11778="SINAPI",IF(ISNUMBER(MATCH(Banco!$C11778,Analitico!$A:$A,0)),INDEX(Analitico!E:E,MATCH(Banco!$C11778,Analitico!$A:$A,0))&amp;"%",""),"")</f>
        <v/>
      </c>
      <c r="K11778" s="3" t="str">
        <f>IF($B11778="SINAPI",IF(ISNUMBER(MATCH(Banco!$C11778,Analitico!$A:$A,0)),INDEX(Analitico!F:F,MATCH(Banco!$C11778,Analitico!$A:$A,0))&amp;"%",""),"")</f>
        <v/>
      </c>
    </row>
    <row r="11779" spans="1:11" ht="22.5" x14ac:dyDescent="0.2">
      <c r="A11779" s="1" t="str">
        <f t="shared" si="185"/>
        <v>SINAPI 100263</v>
      </c>
      <c r="B11779" s="3" t="s">
        <v>21527</v>
      </c>
      <c r="C11779" s="3" t="s">
        <v>13016</v>
      </c>
      <c r="D11779" s="2" t="s">
        <v>19959</v>
      </c>
      <c r="E11779" s="3" t="s">
        <v>20630</v>
      </c>
      <c r="F11779" s="67" t="s">
        <v>4466</v>
      </c>
      <c r="G11779" s="67" t="s">
        <v>5717</v>
      </c>
      <c r="I11779" s="3" t="s">
        <v>41</v>
      </c>
      <c r="J11779" s="3" t="str">
        <f>IF($B11779="SINAPI",IF(ISNUMBER(MATCH(Banco!$C11779,Analitico!$A:$A,0)),INDEX(Analitico!E:E,MATCH(Banco!$C11779,Analitico!$A:$A,0))&amp;"%",""),"")</f>
        <v/>
      </c>
      <c r="K11779" s="3" t="str">
        <f>IF($B11779="SINAPI",IF(ISNUMBER(MATCH(Banco!$C11779,Analitico!$A:$A,0)),INDEX(Analitico!F:F,MATCH(Banco!$C11779,Analitico!$A:$A,0))&amp;"%",""),"")</f>
        <v/>
      </c>
    </row>
    <row r="11780" spans="1:11" x14ac:dyDescent="0.2">
      <c r="A11780" s="1" t="str">
        <f t="shared" si="185"/>
        <v>SINAPI 100264</v>
      </c>
      <c r="B11780" s="3" t="s">
        <v>21527</v>
      </c>
      <c r="C11780" s="3" t="s">
        <v>13017</v>
      </c>
      <c r="D11780" s="2" t="s">
        <v>19960</v>
      </c>
      <c r="E11780" s="3" t="s">
        <v>20633</v>
      </c>
      <c r="F11780" s="67" t="s">
        <v>30122</v>
      </c>
      <c r="G11780" s="67" t="s">
        <v>21743</v>
      </c>
      <c r="I11780" s="3" t="s">
        <v>41</v>
      </c>
      <c r="J11780" s="3" t="str">
        <f>IF($B11780="SINAPI",IF(ISNUMBER(MATCH(Banco!$C11780,Analitico!$A:$A,0)),INDEX(Analitico!E:E,MATCH(Banco!$C11780,Analitico!$A:$A,0))&amp;"%",""),"")</f>
        <v/>
      </c>
      <c r="K11780" s="3" t="str">
        <f>IF($B11780="SINAPI",IF(ISNUMBER(MATCH(Banco!$C11780,Analitico!$A:$A,0)),INDEX(Analitico!F:F,MATCH(Banco!$C11780,Analitico!$A:$A,0))&amp;"%",""),"")</f>
        <v/>
      </c>
    </row>
    <row r="11781" spans="1:11" x14ac:dyDescent="0.2">
      <c r="A11781" s="1" t="str">
        <f t="shared" si="185"/>
        <v>SINAPI 100265</v>
      </c>
      <c r="B11781" s="3" t="s">
        <v>21527</v>
      </c>
      <c r="C11781" s="3" t="s">
        <v>13018</v>
      </c>
      <c r="D11781" s="2" t="s">
        <v>19961</v>
      </c>
      <c r="E11781" s="3" t="s">
        <v>20623</v>
      </c>
      <c r="F11781" s="67" t="s">
        <v>4484</v>
      </c>
      <c r="G11781" s="67" t="s">
        <v>21372</v>
      </c>
      <c r="I11781" s="3" t="s">
        <v>41</v>
      </c>
      <c r="J11781" s="3" t="str">
        <f>IF($B11781="SINAPI",IF(ISNUMBER(MATCH(Banco!$C11781,Analitico!$A:$A,0)),INDEX(Analitico!E:E,MATCH(Banco!$C11781,Analitico!$A:$A,0))&amp;"%",""),"")</f>
        <v/>
      </c>
      <c r="K11781" s="3" t="str">
        <f>IF($B11781="SINAPI",IF(ISNUMBER(MATCH(Banco!$C11781,Analitico!$A:$A,0)),INDEX(Analitico!F:F,MATCH(Banco!$C11781,Analitico!$A:$A,0))&amp;"%",""),"")</f>
        <v/>
      </c>
    </row>
    <row r="11782" spans="1:11" x14ac:dyDescent="0.2">
      <c r="A11782" s="1" t="str">
        <f t="shared" si="185"/>
        <v>SINAPI 100266</v>
      </c>
      <c r="B11782" s="3" t="s">
        <v>21527</v>
      </c>
      <c r="C11782" s="3" t="s">
        <v>13019</v>
      </c>
      <c r="D11782" s="2" t="s">
        <v>19962</v>
      </c>
      <c r="E11782" s="3" t="s">
        <v>20632</v>
      </c>
      <c r="F11782" s="67" t="s">
        <v>30187</v>
      </c>
      <c r="G11782" s="67" t="s">
        <v>5387</v>
      </c>
      <c r="I11782" s="3" t="s">
        <v>41</v>
      </c>
      <c r="J11782" s="3" t="str">
        <f>IF($B11782="SINAPI",IF(ISNUMBER(MATCH(Banco!$C11782,Analitico!$A:$A,0)),INDEX(Analitico!E:E,MATCH(Banco!$C11782,Analitico!$A:$A,0))&amp;"%",""),"")</f>
        <v/>
      </c>
      <c r="K11782" s="3" t="str">
        <f>IF($B11782="SINAPI",IF(ISNUMBER(MATCH(Banco!$C11782,Analitico!$A:$A,0)),INDEX(Analitico!F:F,MATCH(Banco!$C11782,Analitico!$A:$A,0))&amp;"%",""),"")</f>
        <v/>
      </c>
    </row>
    <row r="11783" spans="1:11" x14ac:dyDescent="0.2">
      <c r="A11783" s="1" t="str">
        <f t="shared" si="185"/>
        <v>SINAPI 100267</v>
      </c>
      <c r="B11783" s="3" t="s">
        <v>21527</v>
      </c>
      <c r="C11783" s="3" t="s">
        <v>13020</v>
      </c>
      <c r="D11783" s="2" t="s">
        <v>19963</v>
      </c>
      <c r="E11783" s="3" t="s">
        <v>20622</v>
      </c>
      <c r="F11783" s="67" t="s">
        <v>5338</v>
      </c>
      <c r="G11783" s="67" t="s">
        <v>4630</v>
      </c>
      <c r="I11783" s="3" t="s">
        <v>41</v>
      </c>
      <c r="J11783" s="3" t="str">
        <f>IF($B11783="SINAPI",IF(ISNUMBER(MATCH(Banco!$C11783,Analitico!$A:$A,0)),INDEX(Analitico!E:E,MATCH(Banco!$C11783,Analitico!$A:$A,0))&amp;"%",""),"")</f>
        <v/>
      </c>
      <c r="K11783" s="3" t="str">
        <f>IF($B11783="SINAPI",IF(ISNUMBER(MATCH(Banco!$C11783,Analitico!$A:$A,0)),INDEX(Analitico!F:F,MATCH(Banco!$C11783,Analitico!$A:$A,0))&amp;"%",""),"")</f>
        <v/>
      </c>
    </row>
    <row r="11784" spans="1:11" ht="22.5" x14ac:dyDescent="0.2">
      <c r="A11784" s="1" t="str">
        <f t="shared" si="185"/>
        <v>SINAPI 100268</v>
      </c>
      <c r="B11784" s="3" t="s">
        <v>21527</v>
      </c>
      <c r="C11784" s="3" t="s">
        <v>13021</v>
      </c>
      <c r="D11784" s="2" t="s">
        <v>19964</v>
      </c>
      <c r="E11784" s="3" t="s">
        <v>20632</v>
      </c>
      <c r="F11784" s="67" t="s">
        <v>30187</v>
      </c>
      <c r="G11784" s="67" t="s">
        <v>5387</v>
      </c>
      <c r="I11784" s="3" t="s">
        <v>41</v>
      </c>
      <c r="J11784" s="3" t="str">
        <f>IF($B11784="SINAPI",IF(ISNUMBER(MATCH(Banco!$C11784,Analitico!$A:$A,0)),INDEX(Analitico!E:E,MATCH(Banco!$C11784,Analitico!$A:$A,0))&amp;"%",""),"")</f>
        <v/>
      </c>
      <c r="K11784" s="3" t="str">
        <f>IF($B11784="SINAPI",IF(ISNUMBER(MATCH(Banco!$C11784,Analitico!$A:$A,0)),INDEX(Analitico!F:F,MATCH(Banco!$C11784,Analitico!$A:$A,0))&amp;"%",""),"")</f>
        <v/>
      </c>
    </row>
    <row r="11785" spans="1:11" ht="22.5" x14ac:dyDescent="0.2">
      <c r="A11785" s="1" t="str">
        <f t="shared" si="185"/>
        <v>SINAPI 100269</v>
      </c>
      <c r="B11785" s="3" t="s">
        <v>21527</v>
      </c>
      <c r="C11785" s="3" t="s">
        <v>13022</v>
      </c>
      <c r="D11785" s="2" t="s">
        <v>19965</v>
      </c>
      <c r="E11785" s="3" t="s">
        <v>20622</v>
      </c>
      <c r="F11785" s="67" t="s">
        <v>5338</v>
      </c>
      <c r="G11785" s="67" t="s">
        <v>4630</v>
      </c>
      <c r="I11785" s="3" t="s">
        <v>41</v>
      </c>
      <c r="J11785" s="3" t="str">
        <f>IF($B11785="SINAPI",IF(ISNUMBER(MATCH(Banco!$C11785,Analitico!$A:$A,0)),INDEX(Analitico!E:E,MATCH(Banco!$C11785,Analitico!$A:$A,0))&amp;"%",""),"")</f>
        <v/>
      </c>
      <c r="K11785" s="3" t="str">
        <f>IF($B11785="SINAPI",IF(ISNUMBER(MATCH(Banco!$C11785,Analitico!$A:$A,0)),INDEX(Analitico!F:F,MATCH(Banco!$C11785,Analitico!$A:$A,0))&amp;"%",""),"")</f>
        <v/>
      </c>
    </row>
    <row r="11786" spans="1:11" ht="22.5" x14ac:dyDescent="0.2">
      <c r="A11786" s="1" t="str">
        <f t="shared" si="185"/>
        <v>SINAPI 100270</v>
      </c>
      <c r="B11786" s="3" t="s">
        <v>21527</v>
      </c>
      <c r="C11786" s="3" t="s">
        <v>13023</v>
      </c>
      <c r="D11786" s="2" t="s">
        <v>19966</v>
      </c>
      <c r="E11786" s="3" t="s">
        <v>20632</v>
      </c>
      <c r="F11786" s="67" t="s">
        <v>4902</v>
      </c>
      <c r="G11786" s="67" t="s">
        <v>21583</v>
      </c>
      <c r="I11786" s="3" t="s">
        <v>41</v>
      </c>
      <c r="J11786" s="3" t="str">
        <f>IF($B11786="SINAPI",IF(ISNUMBER(MATCH(Banco!$C11786,Analitico!$A:$A,0)),INDEX(Analitico!E:E,MATCH(Banco!$C11786,Analitico!$A:$A,0))&amp;"%",""),"")</f>
        <v/>
      </c>
      <c r="K11786" s="3" t="str">
        <f>IF($B11786="SINAPI",IF(ISNUMBER(MATCH(Banco!$C11786,Analitico!$A:$A,0)),INDEX(Analitico!F:F,MATCH(Banco!$C11786,Analitico!$A:$A,0))&amp;"%",""),"")</f>
        <v/>
      </c>
    </row>
    <row r="11787" spans="1:11" x14ac:dyDescent="0.2">
      <c r="A11787" s="1" t="str">
        <f t="shared" si="185"/>
        <v>SINAPI 100271</v>
      </c>
      <c r="B11787" s="3" t="s">
        <v>21527</v>
      </c>
      <c r="C11787" s="3" t="s">
        <v>13024</v>
      </c>
      <c r="D11787" s="2" t="s">
        <v>19967</v>
      </c>
      <c r="E11787" s="3" t="s">
        <v>20633</v>
      </c>
      <c r="F11787" s="67" t="s">
        <v>30188</v>
      </c>
      <c r="G11787" s="67" t="s">
        <v>28984</v>
      </c>
      <c r="I11787" s="3" t="s">
        <v>41</v>
      </c>
      <c r="J11787" s="3" t="str">
        <f>IF($B11787="SINAPI",IF(ISNUMBER(MATCH(Banco!$C11787,Analitico!$A:$A,0)),INDEX(Analitico!E:E,MATCH(Banco!$C11787,Analitico!$A:$A,0))&amp;"%",""),"")</f>
        <v/>
      </c>
      <c r="K11787" s="3" t="str">
        <f>IF($B11787="SINAPI",IF(ISNUMBER(MATCH(Banco!$C11787,Analitico!$A:$A,0)),INDEX(Analitico!F:F,MATCH(Banco!$C11787,Analitico!$A:$A,0))&amp;"%",""),"")</f>
        <v/>
      </c>
    </row>
    <row r="11788" spans="1:11" x14ac:dyDescent="0.2">
      <c r="A11788" s="1" t="str">
        <f t="shared" si="185"/>
        <v>SINAPI 100272</v>
      </c>
      <c r="B11788" s="3" t="s">
        <v>21527</v>
      </c>
      <c r="C11788" s="3" t="s">
        <v>13025</v>
      </c>
      <c r="D11788" s="2" t="s">
        <v>19968</v>
      </c>
      <c r="E11788" s="3" t="s">
        <v>20623</v>
      </c>
      <c r="F11788" s="67" t="s">
        <v>4791</v>
      </c>
      <c r="G11788" s="67" t="s">
        <v>4915</v>
      </c>
      <c r="I11788" s="3" t="s">
        <v>41</v>
      </c>
      <c r="J11788" s="3" t="str">
        <f>IF($B11788="SINAPI",IF(ISNUMBER(MATCH(Banco!$C11788,Analitico!$A:$A,0)),INDEX(Analitico!E:E,MATCH(Banco!$C11788,Analitico!$A:$A,0))&amp;"%",""),"")</f>
        <v/>
      </c>
      <c r="K11788" s="3" t="str">
        <f>IF($B11788="SINAPI",IF(ISNUMBER(MATCH(Banco!$C11788,Analitico!$A:$A,0)),INDEX(Analitico!F:F,MATCH(Banco!$C11788,Analitico!$A:$A,0))&amp;"%",""),"")</f>
        <v/>
      </c>
    </row>
    <row r="11789" spans="1:11" x14ac:dyDescent="0.2">
      <c r="A11789" s="1" t="str">
        <f t="shared" si="185"/>
        <v>SINAPI 100273</v>
      </c>
      <c r="B11789" s="3" t="s">
        <v>21527</v>
      </c>
      <c r="C11789" s="3" t="s">
        <v>13026</v>
      </c>
      <c r="D11789" s="2" t="s">
        <v>19969</v>
      </c>
      <c r="E11789" s="3" t="s">
        <v>20630</v>
      </c>
      <c r="F11789" s="67" t="s">
        <v>5134</v>
      </c>
      <c r="G11789" s="67" t="s">
        <v>5314</v>
      </c>
      <c r="I11789" s="3" t="s">
        <v>41</v>
      </c>
      <c r="J11789" s="3" t="str">
        <f>IF($B11789="SINAPI",IF(ISNUMBER(MATCH(Banco!$C11789,Analitico!$A:$A,0)),INDEX(Analitico!E:E,MATCH(Banco!$C11789,Analitico!$A:$A,0))&amp;"%",""),"")</f>
        <v/>
      </c>
      <c r="K11789" s="3" t="str">
        <f>IF($B11789="SINAPI",IF(ISNUMBER(MATCH(Banco!$C11789,Analitico!$A:$A,0)),INDEX(Analitico!F:F,MATCH(Banco!$C11789,Analitico!$A:$A,0))&amp;"%",""),"")</f>
        <v/>
      </c>
    </row>
    <row r="11790" spans="1:11" x14ac:dyDescent="0.2">
      <c r="A11790" s="1" t="str">
        <f t="shared" si="185"/>
        <v>SINAPI 100274</v>
      </c>
      <c r="B11790" s="3" t="s">
        <v>21527</v>
      </c>
      <c r="C11790" s="3" t="s">
        <v>13027</v>
      </c>
      <c r="D11790" s="2" t="s">
        <v>19970</v>
      </c>
      <c r="E11790" s="3" t="s">
        <v>20633</v>
      </c>
      <c r="F11790" s="67" t="s">
        <v>21069</v>
      </c>
      <c r="G11790" s="67" t="s">
        <v>4884</v>
      </c>
      <c r="I11790" s="3" t="s">
        <v>41</v>
      </c>
      <c r="J11790" s="3" t="str">
        <f>IF($B11790="SINAPI",IF(ISNUMBER(MATCH(Banco!$C11790,Analitico!$A:$A,0)),INDEX(Analitico!E:E,MATCH(Banco!$C11790,Analitico!$A:$A,0))&amp;"%",""),"")</f>
        <v/>
      </c>
      <c r="K11790" s="3" t="str">
        <f>IF($B11790="SINAPI",IF(ISNUMBER(MATCH(Banco!$C11790,Analitico!$A:$A,0)),INDEX(Analitico!F:F,MATCH(Banco!$C11790,Analitico!$A:$A,0))&amp;"%",""),"")</f>
        <v/>
      </c>
    </row>
    <row r="11791" spans="1:11" ht="22.5" x14ac:dyDescent="0.2">
      <c r="A11791" s="1" t="str">
        <f t="shared" si="185"/>
        <v>SINAPI 100275</v>
      </c>
      <c r="B11791" s="3" t="s">
        <v>21527</v>
      </c>
      <c r="C11791" s="3" t="s">
        <v>13028</v>
      </c>
      <c r="D11791" s="2" t="s">
        <v>19971</v>
      </c>
      <c r="E11791" s="3" t="s">
        <v>20633</v>
      </c>
      <c r="F11791" s="67" t="s">
        <v>5506</v>
      </c>
      <c r="G11791" s="67" t="s">
        <v>4975</v>
      </c>
      <c r="I11791" s="3" t="s">
        <v>41</v>
      </c>
      <c r="J11791" s="3" t="str">
        <f>IF($B11791="SINAPI",IF(ISNUMBER(MATCH(Banco!$C11791,Analitico!$A:$A,0)),INDEX(Analitico!E:E,MATCH(Banco!$C11791,Analitico!$A:$A,0))&amp;"%",""),"")</f>
        <v/>
      </c>
      <c r="K11791" s="3" t="str">
        <f>IF($B11791="SINAPI",IF(ISNUMBER(MATCH(Banco!$C11791,Analitico!$A:$A,0)),INDEX(Analitico!F:F,MATCH(Banco!$C11791,Analitico!$A:$A,0))&amp;"%",""),"")</f>
        <v/>
      </c>
    </row>
    <row r="11792" spans="1:11" ht="22.5" x14ac:dyDescent="0.2">
      <c r="A11792" s="1" t="str">
        <f t="shared" si="185"/>
        <v>SINAPI 100276</v>
      </c>
      <c r="B11792" s="3" t="s">
        <v>21527</v>
      </c>
      <c r="C11792" s="3" t="s">
        <v>13029</v>
      </c>
      <c r="D11792" s="2" t="s">
        <v>19972</v>
      </c>
      <c r="E11792" s="3" t="s">
        <v>20633</v>
      </c>
      <c r="F11792" s="67" t="s">
        <v>6341</v>
      </c>
      <c r="G11792" s="67" t="s">
        <v>5779</v>
      </c>
      <c r="I11792" s="3" t="s">
        <v>41</v>
      </c>
      <c r="J11792" s="3" t="str">
        <f>IF($B11792="SINAPI",IF(ISNUMBER(MATCH(Banco!$C11792,Analitico!$A:$A,0)),INDEX(Analitico!E:E,MATCH(Banco!$C11792,Analitico!$A:$A,0))&amp;"%",""),"")</f>
        <v/>
      </c>
      <c r="K11792" s="3" t="str">
        <f>IF($B11792="SINAPI",IF(ISNUMBER(MATCH(Banco!$C11792,Analitico!$A:$A,0)),INDEX(Analitico!F:F,MATCH(Banco!$C11792,Analitico!$A:$A,0))&amp;"%",""),"")</f>
        <v/>
      </c>
    </row>
    <row r="11793" spans="1:11" ht="22.5" x14ac:dyDescent="0.2">
      <c r="A11793" s="1" t="str">
        <f t="shared" si="185"/>
        <v>SINAPI 100277</v>
      </c>
      <c r="B11793" s="3" t="s">
        <v>21527</v>
      </c>
      <c r="C11793" s="3" t="s">
        <v>13030</v>
      </c>
      <c r="D11793" s="2" t="s">
        <v>19973</v>
      </c>
      <c r="E11793" s="3" t="s">
        <v>20633</v>
      </c>
      <c r="F11793" s="67" t="s">
        <v>20657</v>
      </c>
      <c r="G11793" s="67" t="s">
        <v>4623</v>
      </c>
      <c r="I11793" s="3" t="s">
        <v>6300</v>
      </c>
      <c r="J11793" s="3" t="str">
        <f>IF($B11793="SINAPI",IF(ISNUMBER(MATCH(Banco!$C11793,Analitico!$A:$A,0)),INDEX(Analitico!E:E,MATCH(Banco!$C11793,Analitico!$A:$A,0))&amp;"%",""),"")</f>
        <v/>
      </c>
      <c r="K11793" s="3" t="str">
        <f>IF($B11793="SINAPI",IF(ISNUMBER(MATCH(Banco!$C11793,Analitico!$A:$A,0)),INDEX(Analitico!F:F,MATCH(Banco!$C11793,Analitico!$A:$A,0))&amp;"%",""),"")</f>
        <v/>
      </c>
    </row>
    <row r="11794" spans="1:11" ht="22.5" x14ac:dyDescent="0.2">
      <c r="A11794" s="1" t="str">
        <f t="shared" si="185"/>
        <v>SINAPI 100278</v>
      </c>
      <c r="B11794" s="3" t="s">
        <v>21527</v>
      </c>
      <c r="C11794" s="3" t="s">
        <v>13031</v>
      </c>
      <c r="D11794" s="2" t="s">
        <v>19974</v>
      </c>
      <c r="E11794" s="3" t="s">
        <v>20632</v>
      </c>
      <c r="F11794" s="67" t="s">
        <v>21709</v>
      </c>
      <c r="G11794" s="67" t="s">
        <v>21031</v>
      </c>
      <c r="I11794" s="3" t="s">
        <v>41</v>
      </c>
      <c r="J11794" s="3" t="str">
        <f>IF($B11794="SINAPI",IF(ISNUMBER(MATCH(Banco!$C11794,Analitico!$A:$A,0)),INDEX(Analitico!E:E,MATCH(Banco!$C11794,Analitico!$A:$A,0))&amp;"%",""),"")</f>
        <v/>
      </c>
      <c r="K11794" s="3" t="str">
        <f>IF($B11794="SINAPI",IF(ISNUMBER(MATCH(Banco!$C11794,Analitico!$A:$A,0)),INDEX(Analitico!F:F,MATCH(Banco!$C11794,Analitico!$A:$A,0))&amp;"%",""),"")</f>
        <v/>
      </c>
    </row>
    <row r="11795" spans="1:11" ht="22.5" x14ac:dyDescent="0.2">
      <c r="A11795" s="1" t="str">
        <f t="shared" si="185"/>
        <v>SINAPI 100279</v>
      </c>
      <c r="B11795" s="3" t="s">
        <v>21527</v>
      </c>
      <c r="C11795" s="3" t="s">
        <v>13032</v>
      </c>
      <c r="D11795" s="2" t="s">
        <v>19975</v>
      </c>
      <c r="E11795" s="3" t="s">
        <v>20622</v>
      </c>
      <c r="F11795" s="67" t="s">
        <v>21511</v>
      </c>
      <c r="G11795" s="67" t="s">
        <v>4738</v>
      </c>
      <c r="I11795" s="3" t="s">
        <v>41</v>
      </c>
      <c r="J11795" s="3" t="str">
        <f>IF($B11795="SINAPI",IF(ISNUMBER(MATCH(Banco!$C11795,Analitico!$A:$A,0)),INDEX(Analitico!E:E,MATCH(Banco!$C11795,Analitico!$A:$A,0))&amp;"%",""),"")</f>
        <v/>
      </c>
      <c r="K11795" s="3" t="str">
        <f>IF($B11795="SINAPI",IF(ISNUMBER(MATCH(Banco!$C11795,Analitico!$A:$A,0)),INDEX(Analitico!F:F,MATCH(Banco!$C11795,Analitico!$A:$A,0))&amp;"%",""),"")</f>
        <v/>
      </c>
    </row>
    <row r="11796" spans="1:11" ht="22.5" x14ac:dyDescent="0.2">
      <c r="A11796" s="1" t="str">
        <f t="shared" si="185"/>
        <v>SINAPI 100280</v>
      </c>
      <c r="B11796" s="3" t="s">
        <v>21527</v>
      </c>
      <c r="C11796" s="3" t="s">
        <v>13033</v>
      </c>
      <c r="D11796" s="2" t="s">
        <v>19976</v>
      </c>
      <c r="E11796" s="3" t="s">
        <v>20632</v>
      </c>
      <c r="F11796" s="67" t="s">
        <v>4574</v>
      </c>
      <c r="G11796" s="67" t="s">
        <v>20803</v>
      </c>
      <c r="I11796" s="3" t="s">
        <v>41</v>
      </c>
      <c r="J11796" s="3" t="str">
        <f>IF($B11796="SINAPI",IF(ISNUMBER(MATCH(Banco!$C11796,Analitico!$A:$A,0)),INDEX(Analitico!E:E,MATCH(Banco!$C11796,Analitico!$A:$A,0))&amp;"%",""),"")</f>
        <v/>
      </c>
      <c r="K11796" s="3" t="str">
        <f>IF($B11796="SINAPI",IF(ISNUMBER(MATCH(Banco!$C11796,Analitico!$A:$A,0)),INDEX(Analitico!F:F,MATCH(Banco!$C11796,Analitico!$A:$A,0))&amp;"%",""),"")</f>
        <v/>
      </c>
    </row>
    <row r="11797" spans="1:11" ht="22.5" x14ac:dyDescent="0.2">
      <c r="A11797" s="1" t="str">
        <f t="shared" si="185"/>
        <v>SINAPI 100281</v>
      </c>
      <c r="B11797" s="3" t="s">
        <v>21527</v>
      </c>
      <c r="C11797" s="3" t="s">
        <v>13034</v>
      </c>
      <c r="D11797" s="2" t="s">
        <v>19977</v>
      </c>
      <c r="E11797" s="3" t="s">
        <v>20632</v>
      </c>
      <c r="F11797" s="67" t="s">
        <v>6018</v>
      </c>
      <c r="G11797" s="67" t="s">
        <v>4712</v>
      </c>
      <c r="I11797" s="3" t="s">
        <v>6300</v>
      </c>
      <c r="J11797" s="3" t="str">
        <f>IF($B11797="SINAPI",IF(ISNUMBER(MATCH(Banco!$C11797,Analitico!$A:$A,0)),INDEX(Analitico!E:E,MATCH(Banco!$C11797,Analitico!$A:$A,0))&amp;"%",""),"")</f>
        <v/>
      </c>
      <c r="K11797" s="3" t="str">
        <f>IF($B11797="SINAPI",IF(ISNUMBER(MATCH(Banco!$C11797,Analitico!$A:$A,0)),INDEX(Analitico!F:F,MATCH(Banco!$C11797,Analitico!$A:$A,0))&amp;"%",""),"")</f>
        <v/>
      </c>
    </row>
    <row r="11798" spans="1:11" x14ac:dyDescent="0.2">
      <c r="A11798" s="1" t="str">
        <f t="shared" si="185"/>
        <v>SINAPI 100282</v>
      </c>
      <c r="B11798" s="3" t="s">
        <v>21527</v>
      </c>
      <c r="C11798" s="3" t="s">
        <v>13035</v>
      </c>
      <c r="D11798" s="2" t="s">
        <v>19978</v>
      </c>
      <c r="E11798" s="3" t="s">
        <v>20633</v>
      </c>
      <c r="F11798" s="67" t="s">
        <v>30189</v>
      </c>
      <c r="G11798" s="67" t="s">
        <v>21329</v>
      </c>
      <c r="I11798" s="3" t="s">
        <v>41</v>
      </c>
      <c r="J11798" s="3" t="str">
        <f>IF($B11798="SINAPI",IF(ISNUMBER(MATCH(Banco!$C11798,Analitico!$A:$A,0)),INDEX(Analitico!E:E,MATCH(Banco!$C11798,Analitico!$A:$A,0))&amp;"%",""),"")</f>
        <v/>
      </c>
      <c r="K11798" s="3" t="str">
        <f>IF($B11798="SINAPI",IF(ISNUMBER(MATCH(Banco!$C11798,Analitico!$A:$A,0)),INDEX(Analitico!F:F,MATCH(Banco!$C11798,Analitico!$A:$A,0))&amp;"%",""),"")</f>
        <v/>
      </c>
    </row>
    <row r="11799" spans="1:11" ht="22.5" x14ac:dyDescent="0.2">
      <c r="A11799" s="1" t="str">
        <f t="shared" si="185"/>
        <v>SINAPI 100283</v>
      </c>
      <c r="B11799" s="3" t="s">
        <v>21527</v>
      </c>
      <c r="C11799" s="3" t="s">
        <v>13036</v>
      </c>
      <c r="D11799" s="2" t="s">
        <v>19979</v>
      </c>
      <c r="E11799" s="3" t="s">
        <v>20633</v>
      </c>
      <c r="F11799" s="67" t="s">
        <v>21171</v>
      </c>
      <c r="G11799" s="67" t="s">
        <v>21215</v>
      </c>
      <c r="I11799" s="3" t="s">
        <v>41</v>
      </c>
      <c r="J11799" s="3" t="str">
        <f>IF($B11799="SINAPI",IF(ISNUMBER(MATCH(Banco!$C11799,Analitico!$A:$A,0)),INDEX(Analitico!E:E,MATCH(Banco!$C11799,Analitico!$A:$A,0))&amp;"%",""),"")</f>
        <v/>
      </c>
      <c r="K11799" s="3" t="str">
        <f>IF($B11799="SINAPI",IF(ISNUMBER(MATCH(Banco!$C11799,Analitico!$A:$A,0)),INDEX(Analitico!F:F,MATCH(Banco!$C11799,Analitico!$A:$A,0))&amp;"%",""),"")</f>
        <v/>
      </c>
    </row>
    <row r="11800" spans="1:11" ht="22.5" x14ac:dyDescent="0.2">
      <c r="A11800" s="1" t="str">
        <f t="shared" si="185"/>
        <v>SINAPI 100284</v>
      </c>
      <c r="B11800" s="3" t="s">
        <v>21527</v>
      </c>
      <c r="C11800" s="3" t="s">
        <v>13037</v>
      </c>
      <c r="D11800" s="2" t="s">
        <v>19980</v>
      </c>
      <c r="E11800" s="3" t="s">
        <v>20633</v>
      </c>
      <c r="F11800" s="67" t="s">
        <v>5677</v>
      </c>
      <c r="G11800" s="67" t="s">
        <v>5065</v>
      </c>
      <c r="I11800" s="3" t="s">
        <v>6300</v>
      </c>
      <c r="J11800" s="3" t="str">
        <f>IF($B11800="SINAPI",IF(ISNUMBER(MATCH(Banco!$C11800,Analitico!$A:$A,0)),INDEX(Analitico!E:E,MATCH(Banco!$C11800,Analitico!$A:$A,0))&amp;"%",""),"")</f>
        <v/>
      </c>
      <c r="K11800" s="3" t="str">
        <f>IF($B11800="SINAPI",IF(ISNUMBER(MATCH(Banco!$C11800,Analitico!$A:$A,0)),INDEX(Analitico!F:F,MATCH(Banco!$C11800,Analitico!$A:$A,0))&amp;"%",""),"")</f>
        <v/>
      </c>
    </row>
    <row r="11801" spans="1:11" x14ac:dyDescent="0.2">
      <c r="A11801" s="1" t="str">
        <f t="shared" si="185"/>
        <v>SINAPI 100285</v>
      </c>
      <c r="B11801" s="3" t="s">
        <v>21527</v>
      </c>
      <c r="C11801" s="3" t="s">
        <v>13038</v>
      </c>
      <c r="D11801" s="2" t="s">
        <v>19981</v>
      </c>
      <c r="E11801" s="3" t="s">
        <v>20636</v>
      </c>
      <c r="F11801" s="67" t="s">
        <v>21688</v>
      </c>
      <c r="G11801" s="67" t="s">
        <v>5743</v>
      </c>
      <c r="I11801" s="3" t="s">
        <v>41</v>
      </c>
      <c r="J11801" s="3" t="str">
        <f>IF($B11801="SINAPI",IF(ISNUMBER(MATCH(Banco!$C11801,Analitico!$A:$A,0)),INDEX(Analitico!E:E,MATCH(Banco!$C11801,Analitico!$A:$A,0))&amp;"%",""),"")</f>
        <v/>
      </c>
      <c r="K11801" s="3" t="str">
        <f>IF($B11801="SINAPI",IF(ISNUMBER(MATCH(Banco!$C11801,Analitico!$A:$A,0)),INDEX(Analitico!F:F,MATCH(Banco!$C11801,Analitico!$A:$A,0))&amp;"%",""),"")</f>
        <v/>
      </c>
    </row>
    <row r="11802" spans="1:11" ht="22.5" x14ac:dyDescent="0.2">
      <c r="A11802" s="1" t="str">
        <f t="shared" si="185"/>
        <v>SINAPI 100286</v>
      </c>
      <c r="B11802" s="3" t="s">
        <v>21527</v>
      </c>
      <c r="C11802" s="3" t="s">
        <v>13039</v>
      </c>
      <c r="D11802" s="2" t="s">
        <v>19982</v>
      </c>
      <c r="E11802" s="3" t="s">
        <v>20636</v>
      </c>
      <c r="F11802" s="67" t="s">
        <v>21357</v>
      </c>
      <c r="G11802" s="67" t="s">
        <v>5010</v>
      </c>
      <c r="I11802" s="3" t="s">
        <v>41</v>
      </c>
      <c r="J11802" s="3" t="str">
        <f>IF($B11802="SINAPI",IF(ISNUMBER(MATCH(Banco!$C11802,Analitico!$A:$A,0)),INDEX(Analitico!E:E,MATCH(Banco!$C11802,Analitico!$A:$A,0))&amp;"%",""),"")</f>
        <v/>
      </c>
      <c r="K11802" s="3" t="str">
        <f>IF($B11802="SINAPI",IF(ISNUMBER(MATCH(Banco!$C11802,Analitico!$A:$A,0)),INDEX(Analitico!F:F,MATCH(Banco!$C11802,Analitico!$A:$A,0))&amp;"%",""),"")</f>
        <v/>
      </c>
    </row>
    <row r="11803" spans="1:11" x14ac:dyDescent="0.2">
      <c r="A11803" s="1" t="str">
        <f t="shared" si="185"/>
        <v>SINAPI 100287</v>
      </c>
      <c r="B11803" s="3" t="s">
        <v>21527</v>
      </c>
      <c r="C11803" s="3" t="s">
        <v>13040</v>
      </c>
      <c r="D11803" s="2" t="s">
        <v>19983</v>
      </c>
      <c r="E11803" s="3" t="s">
        <v>20636</v>
      </c>
      <c r="F11803" s="67" t="s">
        <v>5660</v>
      </c>
      <c r="G11803" s="67" t="s">
        <v>5276</v>
      </c>
      <c r="I11803" s="3" t="s">
        <v>41</v>
      </c>
      <c r="J11803" s="3" t="str">
        <f>IF($B11803="SINAPI",IF(ISNUMBER(MATCH(Banco!$C11803,Analitico!$A:$A,0)),INDEX(Analitico!E:E,MATCH(Banco!$C11803,Analitico!$A:$A,0))&amp;"%",""),"")</f>
        <v/>
      </c>
      <c r="K11803" s="3" t="str">
        <f>IF($B11803="SINAPI",IF(ISNUMBER(MATCH(Banco!$C11803,Analitico!$A:$A,0)),INDEX(Analitico!F:F,MATCH(Banco!$C11803,Analitico!$A:$A,0))&amp;"%",""),"")</f>
        <v/>
      </c>
    </row>
    <row r="11804" spans="1:11" x14ac:dyDescent="0.2">
      <c r="A11804" s="1" t="str">
        <f t="shared" si="185"/>
        <v>SINAPI 99802</v>
      </c>
      <c r="B11804" s="3" t="s">
        <v>21527</v>
      </c>
      <c r="C11804" s="3" t="s">
        <v>13041</v>
      </c>
      <c r="D11804" s="2" t="s">
        <v>19984</v>
      </c>
      <c r="E11804" s="3" t="s">
        <v>20623</v>
      </c>
      <c r="F11804" s="67" t="s">
        <v>20732</v>
      </c>
      <c r="G11804" s="67" t="s">
        <v>5841</v>
      </c>
      <c r="I11804" s="3" t="s">
        <v>41</v>
      </c>
      <c r="J11804" s="3" t="str">
        <f>IF($B11804="SINAPI",IF(ISNUMBER(MATCH(Banco!$C11804,Analitico!$A:$A,0)),INDEX(Analitico!E:E,MATCH(Banco!$C11804,Analitico!$A:$A,0))&amp;"%",""),"")</f>
        <v/>
      </c>
      <c r="K11804" s="3" t="str">
        <f>IF($B11804="SINAPI",IF(ISNUMBER(MATCH(Banco!$C11804,Analitico!$A:$A,0)),INDEX(Analitico!F:F,MATCH(Banco!$C11804,Analitico!$A:$A,0))&amp;"%",""),"")</f>
        <v/>
      </c>
    </row>
    <row r="11805" spans="1:11" x14ac:dyDescent="0.2">
      <c r="A11805" s="1" t="str">
        <f t="shared" si="185"/>
        <v>SINAPI 99803</v>
      </c>
      <c r="B11805" s="3" t="s">
        <v>21527</v>
      </c>
      <c r="C11805" s="3" t="s">
        <v>13042</v>
      </c>
      <c r="D11805" s="2" t="s">
        <v>19985</v>
      </c>
      <c r="E11805" s="3" t="s">
        <v>20623</v>
      </c>
      <c r="F11805" s="67" t="s">
        <v>4623</v>
      </c>
      <c r="G11805" s="67" t="s">
        <v>5407</v>
      </c>
      <c r="I11805" s="3" t="s">
        <v>41</v>
      </c>
      <c r="J11805" s="3" t="str">
        <f>IF($B11805="SINAPI",IF(ISNUMBER(MATCH(Banco!$C11805,Analitico!$A:$A,0)),INDEX(Analitico!E:E,MATCH(Banco!$C11805,Analitico!$A:$A,0))&amp;"%",""),"")</f>
        <v/>
      </c>
      <c r="K11805" s="3" t="str">
        <f>IF($B11805="SINAPI",IF(ISNUMBER(MATCH(Banco!$C11805,Analitico!$A:$A,0)),INDEX(Analitico!F:F,MATCH(Banco!$C11805,Analitico!$A:$A,0))&amp;"%",""),"")</f>
        <v/>
      </c>
    </row>
    <row r="11806" spans="1:11" ht="22.5" x14ac:dyDescent="0.2">
      <c r="A11806" s="1" t="str">
        <f t="shared" si="185"/>
        <v>SINAPI 99804</v>
      </c>
      <c r="B11806" s="3" t="s">
        <v>21527</v>
      </c>
      <c r="C11806" s="3" t="s">
        <v>13043</v>
      </c>
      <c r="D11806" s="2" t="s">
        <v>19986</v>
      </c>
      <c r="E11806" s="3" t="s">
        <v>20623</v>
      </c>
      <c r="F11806" s="67" t="s">
        <v>21803</v>
      </c>
      <c r="G11806" s="67" t="s">
        <v>21471</v>
      </c>
      <c r="I11806" s="3" t="s">
        <v>6298</v>
      </c>
      <c r="J11806" s="3" t="str">
        <f>IF($B11806="SINAPI",IF(ISNUMBER(MATCH(Banco!$C11806,Analitico!$A:$A,0)),INDEX(Analitico!E:E,MATCH(Banco!$C11806,Analitico!$A:$A,0))&amp;"%",""),"")</f>
        <v/>
      </c>
      <c r="K11806" s="3" t="str">
        <f>IF($B11806="SINAPI",IF(ISNUMBER(MATCH(Banco!$C11806,Analitico!$A:$A,0)),INDEX(Analitico!F:F,MATCH(Banco!$C11806,Analitico!$A:$A,0))&amp;"%",""),"")</f>
        <v/>
      </c>
    </row>
    <row r="11807" spans="1:11" x14ac:dyDescent="0.2">
      <c r="A11807" s="1" t="str">
        <f t="shared" si="185"/>
        <v>SINAPI 99805</v>
      </c>
      <c r="B11807" s="3" t="s">
        <v>21527</v>
      </c>
      <c r="C11807" s="3" t="s">
        <v>13044</v>
      </c>
      <c r="D11807" s="2" t="s">
        <v>19987</v>
      </c>
      <c r="E11807" s="3" t="s">
        <v>20623</v>
      </c>
      <c r="F11807" s="67" t="s">
        <v>6045</v>
      </c>
      <c r="G11807" s="67" t="s">
        <v>37705</v>
      </c>
      <c r="I11807" s="3" t="s">
        <v>6298</v>
      </c>
      <c r="J11807" s="3" t="str">
        <f>IF($B11807="SINAPI",IF(ISNUMBER(MATCH(Banco!$C11807,Analitico!$A:$A,0)),INDEX(Analitico!E:E,MATCH(Banco!$C11807,Analitico!$A:$A,0))&amp;"%",""),"")</f>
        <v/>
      </c>
      <c r="K11807" s="3" t="str">
        <f>IF($B11807="SINAPI",IF(ISNUMBER(MATCH(Banco!$C11807,Analitico!$A:$A,0)),INDEX(Analitico!F:F,MATCH(Banco!$C11807,Analitico!$A:$A,0))&amp;"%",""),"")</f>
        <v/>
      </c>
    </row>
    <row r="11808" spans="1:11" x14ac:dyDescent="0.2">
      <c r="A11808" s="1" t="str">
        <f t="shared" si="185"/>
        <v>SINAPI 99806</v>
      </c>
      <c r="B11808" s="3" t="s">
        <v>21527</v>
      </c>
      <c r="C11808" s="3" t="s">
        <v>13045</v>
      </c>
      <c r="D11808" s="2" t="s">
        <v>19988</v>
      </c>
      <c r="E11808" s="3" t="s">
        <v>20623</v>
      </c>
      <c r="F11808" s="67" t="s">
        <v>4985</v>
      </c>
      <c r="G11808" s="67" t="s">
        <v>21898</v>
      </c>
      <c r="I11808" s="3" t="s">
        <v>41</v>
      </c>
      <c r="J11808" s="3" t="str">
        <f>IF($B11808="SINAPI",IF(ISNUMBER(MATCH(Banco!$C11808,Analitico!$A:$A,0)),INDEX(Analitico!E:E,MATCH(Banco!$C11808,Analitico!$A:$A,0))&amp;"%",""),"")</f>
        <v/>
      </c>
      <c r="K11808" s="3" t="str">
        <f>IF($B11808="SINAPI",IF(ISNUMBER(MATCH(Banco!$C11808,Analitico!$A:$A,0)),INDEX(Analitico!F:F,MATCH(Banco!$C11808,Analitico!$A:$A,0))&amp;"%",""),"")</f>
        <v/>
      </c>
    </row>
    <row r="11809" spans="1:11" ht="22.5" x14ac:dyDescent="0.2">
      <c r="A11809" s="1" t="str">
        <f t="shared" si="185"/>
        <v>SINAPI 99807</v>
      </c>
      <c r="B11809" s="3" t="s">
        <v>21527</v>
      </c>
      <c r="C11809" s="3" t="s">
        <v>13046</v>
      </c>
      <c r="D11809" s="2" t="s">
        <v>19989</v>
      </c>
      <c r="E11809" s="3" t="s">
        <v>20623</v>
      </c>
      <c r="F11809" s="67" t="s">
        <v>5368</v>
      </c>
      <c r="G11809" s="67" t="s">
        <v>5630</v>
      </c>
      <c r="I11809" s="3" t="s">
        <v>6298</v>
      </c>
      <c r="J11809" s="3" t="str">
        <f>IF($B11809="SINAPI",IF(ISNUMBER(MATCH(Banco!$C11809,Analitico!$A:$A,0)),INDEX(Analitico!E:E,MATCH(Banco!$C11809,Analitico!$A:$A,0))&amp;"%",""),"")</f>
        <v/>
      </c>
      <c r="K11809" s="3" t="str">
        <f>IF($B11809="SINAPI",IF(ISNUMBER(MATCH(Banco!$C11809,Analitico!$A:$A,0)),INDEX(Analitico!F:F,MATCH(Banco!$C11809,Analitico!$A:$A,0))&amp;"%",""),"")</f>
        <v/>
      </c>
    </row>
    <row r="11810" spans="1:11" x14ac:dyDescent="0.2">
      <c r="A11810" s="1" t="str">
        <f t="shared" si="185"/>
        <v>SINAPI 99808</v>
      </c>
      <c r="B11810" s="3" t="s">
        <v>21527</v>
      </c>
      <c r="C11810" s="3" t="s">
        <v>13047</v>
      </c>
      <c r="D11810" s="2" t="s">
        <v>19990</v>
      </c>
      <c r="E11810" s="3" t="s">
        <v>20623</v>
      </c>
      <c r="F11810" s="67" t="s">
        <v>20855</v>
      </c>
      <c r="G11810" s="67" t="s">
        <v>4984</v>
      </c>
      <c r="I11810" s="3" t="s">
        <v>6298</v>
      </c>
      <c r="J11810" s="3" t="str">
        <f>IF($B11810="SINAPI",IF(ISNUMBER(MATCH(Banco!$C11810,Analitico!$A:$A,0)),INDEX(Analitico!E:E,MATCH(Banco!$C11810,Analitico!$A:$A,0))&amp;"%",""),"")</f>
        <v/>
      </c>
      <c r="K11810" s="3" t="str">
        <f>IF($B11810="SINAPI",IF(ISNUMBER(MATCH(Banco!$C11810,Analitico!$A:$A,0)),INDEX(Analitico!F:F,MATCH(Banco!$C11810,Analitico!$A:$A,0))&amp;"%",""),"")</f>
        <v/>
      </c>
    </row>
    <row r="11811" spans="1:11" x14ac:dyDescent="0.2">
      <c r="A11811" s="1" t="str">
        <f t="shared" ref="A11811:A11874" si="186">CONCATENAR</f>
        <v>SINAPI 99809</v>
      </c>
      <c r="B11811" s="3" t="s">
        <v>21527</v>
      </c>
      <c r="C11811" s="3" t="s">
        <v>13048</v>
      </c>
      <c r="D11811" s="2" t="s">
        <v>19991</v>
      </c>
      <c r="E11811" s="3" t="s">
        <v>20623</v>
      </c>
      <c r="F11811" s="67" t="s">
        <v>4825</v>
      </c>
      <c r="G11811" s="67" t="s">
        <v>5413</v>
      </c>
      <c r="I11811" s="3" t="s">
        <v>41</v>
      </c>
      <c r="J11811" s="3" t="str">
        <f>IF($B11811="SINAPI",IF(ISNUMBER(MATCH(Banco!$C11811,Analitico!$A:$A,0)),INDEX(Analitico!E:E,MATCH(Banco!$C11811,Analitico!$A:$A,0))&amp;"%",""),"")</f>
        <v/>
      </c>
      <c r="K11811" s="3" t="str">
        <f>IF($B11811="SINAPI",IF(ISNUMBER(MATCH(Banco!$C11811,Analitico!$A:$A,0)),INDEX(Analitico!F:F,MATCH(Banco!$C11811,Analitico!$A:$A,0))&amp;"%",""),"")</f>
        <v/>
      </c>
    </row>
    <row r="11812" spans="1:11" x14ac:dyDescent="0.2">
      <c r="A11812" s="1" t="str">
        <f t="shared" si="186"/>
        <v>SINAPI 99810</v>
      </c>
      <c r="B11812" s="3" t="s">
        <v>21527</v>
      </c>
      <c r="C11812" s="3" t="s">
        <v>13049</v>
      </c>
      <c r="D11812" s="2" t="s">
        <v>19992</v>
      </c>
      <c r="E11812" s="3" t="s">
        <v>20623</v>
      </c>
      <c r="F11812" s="67" t="s">
        <v>4832</v>
      </c>
      <c r="G11812" s="67" t="s">
        <v>4499</v>
      </c>
      <c r="I11812" s="3" t="s">
        <v>6298</v>
      </c>
      <c r="J11812" s="3" t="str">
        <f>IF($B11812="SINAPI",IF(ISNUMBER(MATCH(Banco!$C11812,Analitico!$A:$A,0)),INDEX(Analitico!E:E,MATCH(Banco!$C11812,Analitico!$A:$A,0))&amp;"%",""),"")</f>
        <v/>
      </c>
      <c r="K11812" s="3" t="str">
        <f>IF($B11812="SINAPI",IF(ISNUMBER(MATCH(Banco!$C11812,Analitico!$A:$A,0)),INDEX(Analitico!F:F,MATCH(Banco!$C11812,Analitico!$A:$A,0))&amp;"%",""),"")</f>
        <v/>
      </c>
    </row>
    <row r="11813" spans="1:11" x14ac:dyDescent="0.2">
      <c r="A11813" s="1" t="str">
        <f t="shared" si="186"/>
        <v>SINAPI 99811</v>
      </c>
      <c r="B11813" s="3" t="s">
        <v>21527</v>
      </c>
      <c r="C11813" s="3" t="s">
        <v>13050</v>
      </c>
      <c r="D11813" s="2" t="s">
        <v>19993</v>
      </c>
      <c r="E11813" s="3" t="s">
        <v>20623</v>
      </c>
      <c r="F11813" s="67" t="s">
        <v>4614</v>
      </c>
      <c r="G11813" s="67" t="s">
        <v>5425</v>
      </c>
      <c r="I11813" s="3" t="s">
        <v>41</v>
      </c>
      <c r="J11813" s="3" t="str">
        <f>IF($B11813="SINAPI",IF(ISNUMBER(MATCH(Banco!$C11813,Analitico!$A:$A,0)),INDEX(Analitico!E:E,MATCH(Banco!$C11813,Analitico!$A:$A,0))&amp;"%",""),"")</f>
        <v/>
      </c>
      <c r="K11813" s="3" t="str">
        <f>IF($B11813="SINAPI",IF(ISNUMBER(MATCH(Banco!$C11813,Analitico!$A:$A,0)),INDEX(Analitico!F:F,MATCH(Banco!$C11813,Analitico!$A:$A,0))&amp;"%",""),"")</f>
        <v/>
      </c>
    </row>
    <row r="11814" spans="1:11" x14ac:dyDescent="0.2">
      <c r="A11814" s="1" t="str">
        <f t="shared" si="186"/>
        <v>SINAPI 99812</v>
      </c>
      <c r="B11814" s="3" t="s">
        <v>21527</v>
      </c>
      <c r="C11814" s="3" t="s">
        <v>13051</v>
      </c>
      <c r="D11814" s="2" t="s">
        <v>19994</v>
      </c>
      <c r="E11814" s="3" t="s">
        <v>20623</v>
      </c>
      <c r="F11814" s="67" t="s">
        <v>5663</v>
      </c>
      <c r="G11814" s="67" t="s">
        <v>20795</v>
      </c>
      <c r="I11814" s="3" t="s">
        <v>41</v>
      </c>
      <c r="J11814" s="3" t="str">
        <f>IF($B11814="SINAPI",IF(ISNUMBER(MATCH(Banco!$C11814,Analitico!$A:$A,0)),INDEX(Analitico!E:E,MATCH(Banco!$C11814,Analitico!$A:$A,0))&amp;"%",""),"")</f>
        <v/>
      </c>
      <c r="K11814" s="3" t="str">
        <f>IF($B11814="SINAPI",IF(ISNUMBER(MATCH(Banco!$C11814,Analitico!$A:$A,0)),INDEX(Analitico!F:F,MATCH(Banco!$C11814,Analitico!$A:$A,0))&amp;"%",""),"")</f>
        <v/>
      </c>
    </row>
    <row r="11815" spans="1:11" x14ac:dyDescent="0.2">
      <c r="A11815" s="1" t="str">
        <f t="shared" si="186"/>
        <v>SINAPI 99813</v>
      </c>
      <c r="B11815" s="3" t="s">
        <v>21527</v>
      </c>
      <c r="C11815" s="3" t="s">
        <v>13052</v>
      </c>
      <c r="D11815" s="2" t="s">
        <v>19995</v>
      </c>
      <c r="E11815" s="3" t="s">
        <v>20623</v>
      </c>
      <c r="F11815" s="67" t="s">
        <v>4746</v>
      </c>
      <c r="G11815" s="67" t="s">
        <v>5326</v>
      </c>
      <c r="I11815" s="3" t="s">
        <v>6298</v>
      </c>
      <c r="J11815" s="3" t="str">
        <f>IF($B11815="SINAPI",IF(ISNUMBER(MATCH(Banco!$C11815,Analitico!$A:$A,0)),INDEX(Analitico!E:E,MATCH(Banco!$C11815,Analitico!$A:$A,0))&amp;"%",""),"")</f>
        <v/>
      </c>
      <c r="K11815" s="3" t="str">
        <f>IF($B11815="SINAPI",IF(ISNUMBER(MATCH(Banco!$C11815,Analitico!$A:$A,0)),INDEX(Analitico!F:F,MATCH(Banco!$C11815,Analitico!$A:$A,0))&amp;"%",""),"")</f>
        <v/>
      </c>
    </row>
    <row r="11816" spans="1:11" x14ac:dyDescent="0.2">
      <c r="A11816" s="1" t="str">
        <f t="shared" si="186"/>
        <v>SINAPI 99814</v>
      </c>
      <c r="B11816" s="3" t="s">
        <v>21527</v>
      </c>
      <c r="C11816" s="3" t="s">
        <v>13053</v>
      </c>
      <c r="D11816" s="2" t="s">
        <v>19996</v>
      </c>
      <c r="E11816" s="3" t="s">
        <v>20623</v>
      </c>
      <c r="F11816" s="67" t="s">
        <v>5549</v>
      </c>
      <c r="G11816" s="67" t="s">
        <v>5764</v>
      </c>
      <c r="I11816" s="3" t="s">
        <v>6298</v>
      </c>
      <c r="J11816" s="3" t="str">
        <f>IF($B11816="SINAPI",IF(ISNUMBER(MATCH(Banco!$C11816,Analitico!$A:$A,0)),INDEX(Analitico!E:E,MATCH(Banco!$C11816,Analitico!$A:$A,0))&amp;"%",""),"")</f>
        <v/>
      </c>
      <c r="K11816" s="3" t="str">
        <f>IF($B11816="SINAPI",IF(ISNUMBER(MATCH(Banco!$C11816,Analitico!$A:$A,0)),INDEX(Analitico!F:F,MATCH(Banco!$C11816,Analitico!$A:$A,0))&amp;"%",""),"")</f>
        <v/>
      </c>
    </row>
    <row r="11817" spans="1:11" x14ac:dyDescent="0.2">
      <c r="A11817" s="1" t="str">
        <f t="shared" si="186"/>
        <v>SINAPI 99815</v>
      </c>
      <c r="B11817" s="3" t="s">
        <v>21527</v>
      </c>
      <c r="C11817" s="3" t="s">
        <v>13054</v>
      </c>
      <c r="D11817" s="2" t="s">
        <v>19997</v>
      </c>
      <c r="E11817" s="3" t="s">
        <v>20622</v>
      </c>
      <c r="F11817" s="67" t="s">
        <v>5700</v>
      </c>
      <c r="G11817" s="67" t="s">
        <v>20785</v>
      </c>
      <c r="I11817" s="3" t="s">
        <v>6298</v>
      </c>
      <c r="J11817" s="3" t="str">
        <f>IF($B11817="SINAPI",IF(ISNUMBER(MATCH(Banco!$C11817,Analitico!$A:$A,0)),INDEX(Analitico!E:E,MATCH(Banco!$C11817,Analitico!$A:$A,0))&amp;"%",""),"")</f>
        <v/>
      </c>
      <c r="K11817" s="3" t="str">
        <f>IF($B11817="SINAPI",IF(ISNUMBER(MATCH(Banco!$C11817,Analitico!$A:$A,0)),INDEX(Analitico!F:F,MATCH(Banco!$C11817,Analitico!$A:$A,0))&amp;"%",""),"")</f>
        <v/>
      </c>
    </row>
    <row r="11818" spans="1:11" x14ac:dyDescent="0.2">
      <c r="A11818" s="1" t="str">
        <f t="shared" si="186"/>
        <v>SINAPI 99816</v>
      </c>
      <c r="B11818" s="3" t="s">
        <v>21527</v>
      </c>
      <c r="C11818" s="3" t="s">
        <v>13055</v>
      </c>
      <c r="D11818" s="2" t="s">
        <v>19998</v>
      </c>
      <c r="E11818" s="3" t="s">
        <v>20622</v>
      </c>
      <c r="F11818" s="67" t="s">
        <v>5098</v>
      </c>
      <c r="G11818" s="67" t="s">
        <v>5056</v>
      </c>
      <c r="I11818" s="3" t="s">
        <v>6298</v>
      </c>
      <c r="J11818" s="3" t="str">
        <f>IF($B11818="SINAPI",IF(ISNUMBER(MATCH(Banco!$C11818,Analitico!$A:$A,0)),INDEX(Analitico!E:E,MATCH(Banco!$C11818,Analitico!$A:$A,0))&amp;"%",""),"")</f>
        <v/>
      </c>
      <c r="K11818" s="3" t="str">
        <f>IF($B11818="SINAPI",IF(ISNUMBER(MATCH(Banco!$C11818,Analitico!$A:$A,0)),INDEX(Analitico!F:F,MATCH(Banco!$C11818,Analitico!$A:$A,0))&amp;"%",""),"")</f>
        <v/>
      </c>
    </row>
    <row r="11819" spans="1:11" x14ac:dyDescent="0.2">
      <c r="A11819" s="1" t="str">
        <f t="shared" si="186"/>
        <v>SINAPI 99817</v>
      </c>
      <c r="B11819" s="3" t="s">
        <v>21527</v>
      </c>
      <c r="C11819" s="3" t="s">
        <v>13056</v>
      </c>
      <c r="D11819" s="2" t="s">
        <v>19999</v>
      </c>
      <c r="E11819" s="3" t="s">
        <v>20622</v>
      </c>
      <c r="F11819" s="67" t="s">
        <v>5181</v>
      </c>
      <c r="G11819" s="67" t="s">
        <v>37706</v>
      </c>
      <c r="I11819" s="3" t="s">
        <v>6298</v>
      </c>
      <c r="J11819" s="3" t="str">
        <f>IF($B11819="SINAPI",IF(ISNUMBER(MATCH(Banco!$C11819,Analitico!$A:$A,0)),INDEX(Analitico!E:E,MATCH(Banco!$C11819,Analitico!$A:$A,0))&amp;"%",""),"")</f>
        <v/>
      </c>
      <c r="K11819" s="3" t="str">
        <f>IF($B11819="SINAPI",IF(ISNUMBER(MATCH(Banco!$C11819,Analitico!$A:$A,0)),INDEX(Analitico!F:F,MATCH(Banco!$C11819,Analitico!$A:$A,0))&amp;"%",""),"")</f>
        <v/>
      </c>
    </row>
    <row r="11820" spans="1:11" x14ac:dyDescent="0.2">
      <c r="A11820" s="1" t="str">
        <f t="shared" si="186"/>
        <v>SINAPI 99818</v>
      </c>
      <c r="B11820" s="3" t="s">
        <v>21527</v>
      </c>
      <c r="C11820" s="3" t="s">
        <v>13057</v>
      </c>
      <c r="D11820" s="2" t="s">
        <v>20000</v>
      </c>
      <c r="E11820" s="3" t="s">
        <v>20622</v>
      </c>
      <c r="F11820" s="67" t="s">
        <v>5181</v>
      </c>
      <c r="G11820" s="67" t="s">
        <v>37706</v>
      </c>
      <c r="I11820" s="3" t="s">
        <v>6298</v>
      </c>
      <c r="J11820" s="3" t="str">
        <f>IF($B11820="SINAPI",IF(ISNUMBER(MATCH(Banco!$C11820,Analitico!$A:$A,0)),INDEX(Analitico!E:E,MATCH(Banco!$C11820,Analitico!$A:$A,0))&amp;"%",""),"")</f>
        <v/>
      </c>
      <c r="K11820" s="3" t="str">
        <f>IF($B11820="SINAPI",IF(ISNUMBER(MATCH(Banco!$C11820,Analitico!$A:$A,0)),INDEX(Analitico!F:F,MATCH(Banco!$C11820,Analitico!$A:$A,0))&amp;"%",""),"")</f>
        <v/>
      </c>
    </row>
    <row r="11821" spans="1:11" x14ac:dyDescent="0.2">
      <c r="A11821" s="1" t="str">
        <f t="shared" si="186"/>
        <v>SINAPI 99819</v>
      </c>
      <c r="B11821" s="3" t="s">
        <v>21527</v>
      </c>
      <c r="C11821" s="3" t="s">
        <v>13058</v>
      </c>
      <c r="D11821" s="2" t="s">
        <v>20001</v>
      </c>
      <c r="E11821" s="3" t="s">
        <v>20623</v>
      </c>
      <c r="F11821" s="67" t="s">
        <v>5572</v>
      </c>
      <c r="G11821" s="67" t="s">
        <v>21642</v>
      </c>
      <c r="I11821" s="3" t="s">
        <v>6298</v>
      </c>
      <c r="J11821" s="3" t="str">
        <f>IF($B11821="SINAPI",IF(ISNUMBER(MATCH(Banco!$C11821,Analitico!$A:$A,0)),INDEX(Analitico!E:E,MATCH(Banco!$C11821,Analitico!$A:$A,0))&amp;"%",""),"")</f>
        <v/>
      </c>
      <c r="K11821" s="3" t="str">
        <f>IF($B11821="SINAPI",IF(ISNUMBER(MATCH(Banco!$C11821,Analitico!$A:$A,0)),INDEX(Analitico!F:F,MATCH(Banco!$C11821,Analitico!$A:$A,0))&amp;"%",""),"")</f>
        <v/>
      </c>
    </row>
    <row r="11822" spans="1:11" x14ac:dyDescent="0.2">
      <c r="A11822" s="1" t="str">
        <f t="shared" si="186"/>
        <v>SINAPI 99820</v>
      </c>
      <c r="B11822" s="3" t="s">
        <v>21527</v>
      </c>
      <c r="C11822" s="3" t="s">
        <v>13059</v>
      </c>
      <c r="D11822" s="2" t="s">
        <v>20002</v>
      </c>
      <c r="E11822" s="3" t="s">
        <v>20623</v>
      </c>
      <c r="F11822" s="67" t="s">
        <v>5717</v>
      </c>
      <c r="G11822" s="67" t="s">
        <v>4910</v>
      </c>
      <c r="I11822" s="3" t="s">
        <v>6298</v>
      </c>
      <c r="J11822" s="3" t="str">
        <f>IF($B11822="SINAPI",IF(ISNUMBER(MATCH(Banco!$C11822,Analitico!$A:$A,0)),INDEX(Analitico!E:E,MATCH(Banco!$C11822,Analitico!$A:$A,0))&amp;"%",""),"")</f>
        <v/>
      </c>
      <c r="K11822" s="3" t="str">
        <f>IF($B11822="SINAPI",IF(ISNUMBER(MATCH(Banco!$C11822,Analitico!$A:$A,0)),INDEX(Analitico!F:F,MATCH(Banco!$C11822,Analitico!$A:$A,0))&amp;"%",""),"")</f>
        <v/>
      </c>
    </row>
    <row r="11823" spans="1:11" x14ac:dyDescent="0.2">
      <c r="A11823" s="1" t="str">
        <f t="shared" si="186"/>
        <v>SINAPI 99821</v>
      </c>
      <c r="B11823" s="3" t="s">
        <v>21527</v>
      </c>
      <c r="C11823" s="3" t="s">
        <v>13060</v>
      </c>
      <c r="D11823" s="2" t="s">
        <v>20003</v>
      </c>
      <c r="E11823" s="3" t="s">
        <v>20623</v>
      </c>
      <c r="F11823" s="67" t="s">
        <v>28951</v>
      </c>
      <c r="G11823" s="67" t="s">
        <v>5555</v>
      </c>
      <c r="I11823" s="3" t="s">
        <v>6298</v>
      </c>
      <c r="J11823" s="3" t="str">
        <f>IF($B11823="SINAPI",IF(ISNUMBER(MATCH(Banco!$C11823,Analitico!$A:$A,0)),INDEX(Analitico!E:E,MATCH(Banco!$C11823,Analitico!$A:$A,0))&amp;"%",""),"")</f>
        <v/>
      </c>
      <c r="K11823" s="3" t="str">
        <f>IF($B11823="SINAPI",IF(ISNUMBER(MATCH(Banco!$C11823,Analitico!$A:$A,0)),INDEX(Analitico!F:F,MATCH(Banco!$C11823,Analitico!$A:$A,0))&amp;"%",""),"")</f>
        <v/>
      </c>
    </row>
    <row r="11824" spans="1:11" x14ac:dyDescent="0.2">
      <c r="A11824" s="1" t="str">
        <f t="shared" si="186"/>
        <v>SINAPI 99822</v>
      </c>
      <c r="B11824" s="3" t="s">
        <v>21527</v>
      </c>
      <c r="C11824" s="3" t="s">
        <v>13061</v>
      </c>
      <c r="D11824" s="2" t="s">
        <v>20004</v>
      </c>
      <c r="E11824" s="3" t="s">
        <v>20623</v>
      </c>
      <c r="F11824" s="67" t="s">
        <v>4746</v>
      </c>
      <c r="G11824" s="67" t="s">
        <v>5326</v>
      </c>
      <c r="I11824" s="3" t="s">
        <v>41</v>
      </c>
      <c r="J11824" s="3" t="str">
        <f>IF($B11824="SINAPI",IF(ISNUMBER(MATCH(Banco!$C11824,Analitico!$A:$A,0)),INDEX(Analitico!E:E,MATCH(Banco!$C11824,Analitico!$A:$A,0))&amp;"%",""),"")</f>
        <v/>
      </c>
      <c r="K11824" s="3" t="str">
        <f>IF($B11824="SINAPI",IF(ISNUMBER(MATCH(Banco!$C11824,Analitico!$A:$A,0)),INDEX(Analitico!F:F,MATCH(Banco!$C11824,Analitico!$A:$A,0))&amp;"%",""),"")</f>
        <v/>
      </c>
    </row>
    <row r="11825" spans="1:11" x14ac:dyDescent="0.2">
      <c r="A11825" s="1" t="str">
        <f t="shared" si="186"/>
        <v>SINAPI 99823</v>
      </c>
      <c r="B11825" s="3" t="s">
        <v>21527</v>
      </c>
      <c r="C11825" s="3" t="s">
        <v>13062</v>
      </c>
      <c r="D11825" s="2" t="s">
        <v>20005</v>
      </c>
      <c r="E11825" s="3" t="s">
        <v>20623</v>
      </c>
      <c r="F11825" s="67" t="s">
        <v>20789</v>
      </c>
      <c r="G11825" s="67" t="s">
        <v>4672</v>
      </c>
      <c r="I11825" s="3" t="s">
        <v>6298</v>
      </c>
      <c r="J11825" s="3" t="str">
        <f>IF($B11825="SINAPI",IF(ISNUMBER(MATCH(Banco!$C11825,Analitico!$A:$A,0)),INDEX(Analitico!E:E,MATCH(Banco!$C11825,Analitico!$A:$A,0))&amp;"%",""),"")</f>
        <v/>
      </c>
      <c r="K11825" s="3" t="str">
        <f>IF($B11825="SINAPI",IF(ISNUMBER(MATCH(Banco!$C11825,Analitico!$A:$A,0)),INDEX(Analitico!F:F,MATCH(Banco!$C11825,Analitico!$A:$A,0))&amp;"%",""),"")</f>
        <v/>
      </c>
    </row>
    <row r="11826" spans="1:11" x14ac:dyDescent="0.2">
      <c r="A11826" s="1" t="str">
        <f t="shared" si="186"/>
        <v>SINAPI 99824</v>
      </c>
      <c r="B11826" s="3" t="s">
        <v>21527</v>
      </c>
      <c r="C11826" s="3" t="s">
        <v>13063</v>
      </c>
      <c r="D11826" s="2" t="s">
        <v>20006</v>
      </c>
      <c r="E11826" s="3" t="s">
        <v>20623</v>
      </c>
      <c r="F11826" s="67" t="s">
        <v>4565</v>
      </c>
      <c r="G11826" s="67" t="s">
        <v>4756</v>
      </c>
      <c r="I11826" s="3" t="s">
        <v>6298</v>
      </c>
      <c r="J11826" s="3" t="str">
        <f>IF($B11826="SINAPI",IF(ISNUMBER(MATCH(Banco!$C11826,Analitico!$A:$A,0)),INDEX(Analitico!E:E,MATCH(Banco!$C11826,Analitico!$A:$A,0))&amp;"%",""),"")</f>
        <v/>
      </c>
      <c r="K11826" s="3" t="str">
        <f>IF($B11826="SINAPI",IF(ISNUMBER(MATCH(Banco!$C11826,Analitico!$A:$A,0)),INDEX(Analitico!F:F,MATCH(Banco!$C11826,Analitico!$A:$A,0))&amp;"%",""),"")</f>
        <v/>
      </c>
    </row>
    <row r="11827" spans="1:11" x14ac:dyDescent="0.2">
      <c r="A11827" s="1" t="str">
        <f t="shared" si="186"/>
        <v>SINAPI 99825</v>
      </c>
      <c r="B11827" s="3" t="s">
        <v>21527</v>
      </c>
      <c r="C11827" s="3" t="s">
        <v>13064</v>
      </c>
      <c r="D11827" s="2" t="s">
        <v>20007</v>
      </c>
      <c r="E11827" s="3" t="s">
        <v>20623</v>
      </c>
      <c r="F11827" s="67" t="s">
        <v>5185</v>
      </c>
      <c r="G11827" s="67" t="s">
        <v>5584</v>
      </c>
      <c r="I11827" s="3" t="s">
        <v>6298</v>
      </c>
      <c r="J11827" s="3" t="str">
        <f>IF($B11827="SINAPI",IF(ISNUMBER(MATCH(Banco!$C11827,Analitico!$A:$A,0)),INDEX(Analitico!E:E,MATCH(Banco!$C11827,Analitico!$A:$A,0))&amp;"%",""),"")</f>
        <v/>
      </c>
      <c r="K11827" s="3" t="str">
        <f>IF($B11827="SINAPI",IF(ISNUMBER(MATCH(Banco!$C11827,Analitico!$A:$A,0)),INDEX(Analitico!F:F,MATCH(Banco!$C11827,Analitico!$A:$A,0))&amp;"%",""),"")</f>
        <v/>
      </c>
    </row>
    <row r="11828" spans="1:11" x14ac:dyDescent="0.2">
      <c r="A11828" s="1" t="str">
        <f t="shared" si="186"/>
        <v>SINAPI 99826</v>
      </c>
      <c r="B11828" s="3" t="s">
        <v>21527</v>
      </c>
      <c r="C11828" s="3" t="s">
        <v>13065</v>
      </c>
      <c r="D11828" s="2" t="s">
        <v>20008</v>
      </c>
      <c r="E11828" s="3" t="s">
        <v>20623</v>
      </c>
      <c r="F11828" s="67" t="s">
        <v>5352</v>
      </c>
      <c r="G11828" s="67" t="s">
        <v>20828</v>
      </c>
      <c r="I11828" s="3" t="s">
        <v>41</v>
      </c>
      <c r="J11828" s="3" t="str">
        <f>IF($B11828="SINAPI",IF(ISNUMBER(MATCH(Banco!$C11828,Analitico!$A:$A,0)),INDEX(Analitico!E:E,MATCH(Banco!$C11828,Analitico!$A:$A,0))&amp;"%",""),"")</f>
        <v/>
      </c>
      <c r="K11828" s="3" t="str">
        <f>IF($B11828="SINAPI",IF(ISNUMBER(MATCH(Banco!$C11828,Analitico!$A:$A,0)),INDEX(Analitico!F:F,MATCH(Banco!$C11828,Analitico!$A:$A,0))&amp;"%",""),"")</f>
        <v/>
      </c>
    </row>
    <row r="11829" spans="1:11" ht="22.5" x14ac:dyDescent="0.2">
      <c r="A11829" s="1" t="str">
        <f t="shared" si="186"/>
        <v>SINAPI 97013</v>
      </c>
      <c r="B11829" s="3" t="s">
        <v>21527</v>
      </c>
      <c r="C11829" s="3" t="s">
        <v>13066</v>
      </c>
      <c r="D11829" s="2" t="s">
        <v>20009</v>
      </c>
      <c r="E11829" s="3" t="s">
        <v>20621</v>
      </c>
      <c r="F11829" s="67" t="s">
        <v>40464</v>
      </c>
      <c r="G11829" s="67" t="s">
        <v>37707</v>
      </c>
      <c r="I11829" s="3" t="s">
        <v>6298</v>
      </c>
      <c r="J11829" s="3" t="str">
        <f>IF($B11829="SINAPI",IF(ISNUMBER(MATCH(Banco!$C11829,Analitico!$A:$A,0)),INDEX(Analitico!E:E,MATCH(Banco!$C11829,Analitico!$A:$A,0))&amp;"%",""),"")</f>
        <v/>
      </c>
      <c r="K11829" s="3" t="str">
        <f>IF($B11829="SINAPI",IF(ISNUMBER(MATCH(Banco!$C11829,Analitico!$A:$A,0)),INDEX(Analitico!F:F,MATCH(Banco!$C11829,Analitico!$A:$A,0))&amp;"%",""),"")</f>
        <v/>
      </c>
    </row>
    <row r="11830" spans="1:11" ht="22.5" x14ac:dyDescent="0.2">
      <c r="A11830" s="1" t="str">
        <f t="shared" si="186"/>
        <v>SINAPI 97014</v>
      </c>
      <c r="B11830" s="3" t="s">
        <v>21527</v>
      </c>
      <c r="C11830" s="3" t="s">
        <v>13067</v>
      </c>
      <c r="D11830" s="2" t="s">
        <v>20010</v>
      </c>
      <c r="E11830" s="3" t="s">
        <v>20621</v>
      </c>
      <c r="F11830" s="67" t="s">
        <v>40465</v>
      </c>
      <c r="G11830" s="67" t="s">
        <v>37708</v>
      </c>
      <c r="I11830" s="3" t="s">
        <v>6298</v>
      </c>
      <c r="J11830" s="3" t="str">
        <f>IF($B11830="SINAPI",IF(ISNUMBER(MATCH(Banco!$C11830,Analitico!$A:$A,0)),INDEX(Analitico!E:E,MATCH(Banco!$C11830,Analitico!$A:$A,0))&amp;"%",""),"")</f>
        <v/>
      </c>
      <c r="K11830" s="3" t="str">
        <f>IF($B11830="SINAPI",IF(ISNUMBER(MATCH(Banco!$C11830,Analitico!$A:$A,0)),INDEX(Analitico!F:F,MATCH(Banco!$C11830,Analitico!$A:$A,0))&amp;"%",""),"")</f>
        <v/>
      </c>
    </row>
    <row r="11831" spans="1:11" ht="22.5" x14ac:dyDescent="0.2">
      <c r="A11831" s="1" t="str">
        <f t="shared" si="186"/>
        <v>SINAPI 97015</v>
      </c>
      <c r="B11831" s="3" t="s">
        <v>21527</v>
      </c>
      <c r="C11831" s="3" t="s">
        <v>13068</v>
      </c>
      <c r="D11831" s="2" t="s">
        <v>20011</v>
      </c>
      <c r="E11831" s="3" t="s">
        <v>20621</v>
      </c>
      <c r="F11831" s="67" t="s">
        <v>40466</v>
      </c>
      <c r="G11831" s="67" t="s">
        <v>37709</v>
      </c>
      <c r="I11831" s="3" t="s">
        <v>6298</v>
      </c>
      <c r="J11831" s="3" t="str">
        <f>IF($B11831="SINAPI",IF(ISNUMBER(MATCH(Banco!$C11831,Analitico!$A:$A,0)),INDEX(Analitico!E:E,MATCH(Banco!$C11831,Analitico!$A:$A,0))&amp;"%",""),"")</f>
        <v/>
      </c>
      <c r="K11831" s="3" t="str">
        <f>IF($B11831="SINAPI",IF(ISNUMBER(MATCH(Banco!$C11831,Analitico!$A:$A,0)),INDEX(Analitico!F:F,MATCH(Banco!$C11831,Analitico!$A:$A,0))&amp;"%",""),"")</f>
        <v/>
      </c>
    </row>
    <row r="11832" spans="1:11" ht="22.5" x14ac:dyDescent="0.2">
      <c r="A11832" s="1" t="str">
        <f t="shared" si="186"/>
        <v>SINAPI 97016</v>
      </c>
      <c r="B11832" s="3" t="s">
        <v>21527</v>
      </c>
      <c r="C11832" s="3" t="s">
        <v>13069</v>
      </c>
      <c r="D11832" s="2" t="s">
        <v>20012</v>
      </c>
      <c r="E11832" s="3" t="s">
        <v>20621</v>
      </c>
      <c r="F11832" s="67" t="s">
        <v>33948</v>
      </c>
      <c r="G11832" s="67" t="s">
        <v>37710</v>
      </c>
      <c r="I11832" s="3" t="s">
        <v>6298</v>
      </c>
      <c r="J11832" s="3" t="str">
        <f>IF($B11832="SINAPI",IF(ISNUMBER(MATCH(Banco!$C11832,Analitico!$A:$A,0)),INDEX(Analitico!E:E,MATCH(Banco!$C11832,Analitico!$A:$A,0))&amp;"%",""),"")</f>
        <v/>
      </c>
      <c r="K11832" s="3" t="str">
        <f>IF($B11832="SINAPI",IF(ISNUMBER(MATCH(Banco!$C11832,Analitico!$A:$A,0)),INDEX(Analitico!F:F,MATCH(Banco!$C11832,Analitico!$A:$A,0))&amp;"%",""),"")</f>
        <v/>
      </c>
    </row>
    <row r="11833" spans="1:11" ht="22.5" x14ac:dyDescent="0.2">
      <c r="A11833" s="1" t="str">
        <f t="shared" si="186"/>
        <v>SINAPI 97017</v>
      </c>
      <c r="B11833" s="3" t="s">
        <v>21527</v>
      </c>
      <c r="C11833" s="3" t="s">
        <v>13070</v>
      </c>
      <c r="D11833" s="2" t="s">
        <v>20013</v>
      </c>
      <c r="E11833" s="3" t="s">
        <v>20621</v>
      </c>
      <c r="F11833" s="67" t="s">
        <v>37789</v>
      </c>
      <c r="G11833" s="67" t="s">
        <v>37711</v>
      </c>
      <c r="I11833" s="3" t="s">
        <v>6298</v>
      </c>
      <c r="J11833" s="3" t="str">
        <f>IF($B11833="SINAPI",IF(ISNUMBER(MATCH(Banco!$C11833,Analitico!$A:$A,0)),INDEX(Analitico!E:E,MATCH(Banco!$C11833,Analitico!$A:$A,0))&amp;"%",""),"")</f>
        <v/>
      </c>
      <c r="K11833" s="3" t="str">
        <f>IF($B11833="SINAPI",IF(ISNUMBER(MATCH(Banco!$C11833,Analitico!$A:$A,0)),INDEX(Analitico!F:F,MATCH(Banco!$C11833,Analitico!$A:$A,0))&amp;"%",""),"")</f>
        <v/>
      </c>
    </row>
    <row r="11834" spans="1:11" ht="22.5" x14ac:dyDescent="0.2">
      <c r="A11834" s="1" t="str">
        <f t="shared" si="186"/>
        <v>SINAPI 97018</v>
      </c>
      <c r="B11834" s="3" t="s">
        <v>21527</v>
      </c>
      <c r="C11834" s="3" t="s">
        <v>13071</v>
      </c>
      <c r="D11834" s="2" t="s">
        <v>20014</v>
      </c>
      <c r="E11834" s="3" t="s">
        <v>20621</v>
      </c>
      <c r="F11834" s="67" t="s">
        <v>40467</v>
      </c>
      <c r="G11834" s="67" t="s">
        <v>6192</v>
      </c>
      <c r="I11834" s="3" t="s">
        <v>6298</v>
      </c>
      <c r="J11834" s="3" t="str">
        <f>IF($B11834="SINAPI",IF(ISNUMBER(MATCH(Banco!$C11834,Analitico!$A:$A,0)),INDEX(Analitico!E:E,MATCH(Banco!$C11834,Analitico!$A:$A,0))&amp;"%",""),"")</f>
        <v/>
      </c>
      <c r="K11834" s="3" t="str">
        <f>IF($B11834="SINAPI",IF(ISNUMBER(MATCH(Banco!$C11834,Analitico!$A:$A,0)),INDEX(Analitico!F:F,MATCH(Banco!$C11834,Analitico!$A:$A,0))&amp;"%",""),"")</f>
        <v/>
      </c>
    </row>
    <row r="11835" spans="1:11" ht="33.75" x14ac:dyDescent="0.2">
      <c r="A11835" s="1" t="str">
        <f t="shared" si="186"/>
        <v>SINAPI 97031</v>
      </c>
      <c r="B11835" s="3" t="s">
        <v>21527</v>
      </c>
      <c r="C11835" s="3" t="s">
        <v>13072</v>
      </c>
      <c r="D11835" s="2" t="s">
        <v>20015</v>
      </c>
      <c r="E11835" s="3" t="s">
        <v>20621</v>
      </c>
      <c r="F11835" s="67" t="s">
        <v>21582</v>
      </c>
      <c r="G11835" s="67" t="s">
        <v>37712</v>
      </c>
      <c r="I11835" s="3" t="s">
        <v>6298</v>
      </c>
      <c r="J11835" s="3" t="str">
        <f>IF($B11835="SINAPI",IF(ISNUMBER(MATCH(Banco!$C11835,Analitico!$A:$A,0)),INDEX(Analitico!E:E,MATCH(Banco!$C11835,Analitico!$A:$A,0))&amp;"%",""),"")</f>
        <v/>
      </c>
      <c r="K11835" s="3" t="str">
        <f>IF($B11835="SINAPI",IF(ISNUMBER(MATCH(Banco!$C11835,Analitico!$A:$A,0)),INDEX(Analitico!F:F,MATCH(Banco!$C11835,Analitico!$A:$A,0))&amp;"%",""),"")</f>
        <v/>
      </c>
    </row>
    <row r="11836" spans="1:11" ht="33.75" x14ac:dyDescent="0.2">
      <c r="A11836" s="1" t="str">
        <f t="shared" si="186"/>
        <v>SINAPI 97032</v>
      </c>
      <c r="B11836" s="3" t="s">
        <v>21527</v>
      </c>
      <c r="C11836" s="3" t="s">
        <v>13073</v>
      </c>
      <c r="D11836" s="2" t="s">
        <v>20016</v>
      </c>
      <c r="E11836" s="3" t="s">
        <v>20621</v>
      </c>
      <c r="F11836" s="67" t="s">
        <v>40272</v>
      </c>
      <c r="G11836" s="67" t="s">
        <v>29479</v>
      </c>
      <c r="I11836" s="3" t="s">
        <v>6298</v>
      </c>
      <c r="J11836" s="3" t="str">
        <f>IF($B11836="SINAPI",IF(ISNUMBER(MATCH(Banco!$C11836,Analitico!$A:$A,0)),INDEX(Analitico!E:E,MATCH(Banco!$C11836,Analitico!$A:$A,0))&amp;"%",""),"")</f>
        <v/>
      </c>
      <c r="K11836" s="3" t="str">
        <f>IF($B11836="SINAPI",IF(ISNUMBER(MATCH(Banco!$C11836,Analitico!$A:$A,0)),INDEX(Analitico!F:F,MATCH(Banco!$C11836,Analitico!$A:$A,0))&amp;"%",""),"")</f>
        <v/>
      </c>
    </row>
    <row r="11837" spans="1:11" ht="33.75" x14ac:dyDescent="0.2">
      <c r="A11837" s="1" t="str">
        <f t="shared" si="186"/>
        <v>SINAPI 97033</v>
      </c>
      <c r="B11837" s="3" t="s">
        <v>21527</v>
      </c>
      <c r="C11837" s="3" t="s">
        <v>13074</v>
      </c>
      <c r="D11837" s="2" t="s">
        <v>20017</v>
      </c>
      <c r="E11837" s="3" t="s">
        <v>20621</v>
      </c>
      <c r="F11837" s="67" t="s">
        <v>40468</v>
      </c>
      <c r="G11837" s="67" t="s">
        <v>37713</v>
      </c>
      <c r="I11837" s="3" t="s">
        <v>6298</v>
      </c>
      <c r="J11837" s="3" t="str">
        <f>IF($B11837="SINAPI",IF(ISNUMBER(MATCH(Banco!$C11837,Analitico!$A:$A,0)),INDEX(Analitico!E:E,MATCH(Banco!$C11837,Analitico!$A:$A,0))&amp;"%",""),"")</f>
        <v/>
      </c>
      <c r="K11837" s="3" t="str">
        <f>IF($B11837="SINAPI",IF(ISNUMBER(MATCH(Banco!$C11837,Analitico!$A:$A,0)),INDEX(Analitico!F:F,MATCH(Banco!$C11837,Analitico!$A:$A,0))&amp;"%",""),"")</f>
        <v/>
      </c>
    </row>
    <row r="11838" spans="1:11" ht="33.75" x14ac:dyDescent="0.2">
      <c r="A11838" s="1" t="str">
        <f t="shared" si="186"/>
        <v>SINAPI 97034</v>
      </c>
      <c r="B11838" s="3" t="s">
        <v>21527</v>
      </c>
      <c r="C11838" s="3" t="s">
        <v>13075</v>
      </c>
      <c r="D11838" s="2" t="s">
        <v>20018</v>
      </c>
      <c r="E11838" s="3" t="s">
        <v>20621</v>
      </c>
      <c r="F11838" s="67" t="s">
        <v>38579</v>
      </c>
      <c r="G11838" s="67" t="s">
        <v>31768</v>
      </c>
      <c r="I11838" s="3" t="s">
        <v>6298</v>
      </c>
      <c r="J11838" s="3" t="str">
        <f>IF($B11838="SINAPI",IF(ISNUMBER(MATCH(Banco!$C11838,Analitico!$A:$A,0)),INDEX(Analitico!E:E,MATCH(Banco!$C11838,Analitico!$A:$A,0))&amp;"%",""),"")</f>
        <v/>
      </c>
      <c r="K11838" s="3" t="str">
        <f>IF($B11838="SINAPI",IF(ISNUMBER(MATCH(Banco!$C11838,Analitico!$A:$A,0)),INDEX(Analitico!F:F,MATCH(Banco!$C11838,Analitico!$A:$A,0))&amp;"%",""),"")</f>
        <v/>
      </c>
    </row>
    <row r="11839" spans="1:11" ht="22.5" x14ac:dyDescent="0.2">
      <c r="A11839" s="1" t="str">
        <f t="shared" si="186"/>
        <v>SINAPI 97039</v>
      </c>
      <c r="B11839" s="3" t="s">
        <v>21527</v>
      </c>
      <c r="C11839" s="3" t="s">
        <v>13076</v>
      </c>
      <c r="D11839" s="2" t="s">
        <v>20019</v>
      </c>
      <c r="E11839" s="3" t="s">
        <v>20623</v>
      </c>
      <c r="F11839" s="67" t="s">
        <v>36024</v>
      </c>
      <c r="G11839" s="67" t="s">
        <v>37714</v>
      </c>
      <c r="I11839" s="3" t="s">
        <v>6298</v>
      </c>
      <c r="J11839" s="3" t="str">
        <f>IF($B11839="SINAPI",IF(ISNUMBER(MATCH(Banco!$C11839,Analitico!$A:$A,0)),INDEX(Analitico!E:E,MATCH(Banco!$C11839,Analitico!$A:$A,0))&amp;"%",""),"")</f>
        <v/>
      </c>
      <c r="K11839" s="3" t="str">
        <f>IF($B11839="SINAPI",IF(ISNUMBER(MATCH(Banco!$C11839,Analitico!$A:$A,0)),INDEX(Analitico!F:F,MATCH(Banco!$C11839,Analitico!$A:$A,0))&amp;"%",""),"")</f>
        <v/>
      </c>
    </row>
    <row r="11840" spans="1:11" x14ac:dyDescent="0.2">
      <c r="A11840" s="1" t="str">
        <f t="shared" si="186"/>
        <v>SINAPI 97040</v>
      </c>
      <c r="B11840" s="3" t="s">
        <v>21527</v>
      </c>
      <c r="C11840" s="3" t="s">
        <v>13077</v>
      </c>
      <c r="D11840" s="2" t="s">
        <v>20020</v>
      </c>
      <c r="E11840" s="3" t="s">
        <v>20623</v>
      </c>
      <c r="F11840" s="67" t="s">
        <v>21117</v>
      </c>
      <c r="G11840" s="67" t="s">
        <v>32027</v>
      </c>
      <c r="I11840" s="3" t="s">
        <v>6298</v>
      </c>
      <c r="J11840" s="3" t="str">
        <f>IF($B11840="SINAPI",IF(ISNUMBER(MATCH(Banco!$C11840,Analitico!$A:$A,0)),INDEX(Analitico!E:E,MATCH(Banco!$C11840,Analitico!$A:$A,0))&amp;"%",""),"")</f>
        <v/>
      </c>
      <c r="K11840" s="3" t="str">
        <f>IF($B11840="SINAPI",IF(ISNUMBER(MATCH(Banco!$C11840,Analitico!$A:$A,0)),INDEX(Analitico!F:F,MATCH(Banco!$C11840,Analitico!$A:$A,0))&amp;"%",""),"")</f>
        <v/>
      </c>
    </row>
    <row r="11841" spans="1:11" x14ac:dyDescent="0.2">
      <c r="A11841" s="1" t="str">
        <f t="shared" si="186"/>
        <v>SINAPI 97041</v>
      </c>
      <c r="B11841" s="3" t="s">
        <v>21527</v>
      </c>
      <c r="C11841" s="3" t="s">
        <v>13078</v>
      </c>
      <c r="D11841" s="2" t="s">
        <v>29426</v>
      </c>
      <c r="E11841" s="3" t="s">
        <v>20623</v>
      </c>
      <c r="F11841" s="67" t="s">
        <v>40469</v>
      </c>
      <c r="G11841" s="67" t="s">
        <v>21746</v>
      </c>
      <c r="I11841" s="3" t="s">
        <v>6298</v>
      </c>
      <c r="J11841" s="3" t="str">
        <f>IF($B11841="SINAPI",IF(ISNUMBER(MATCH(Banco!$C11841,Analitico!$A:$A,0)),INDEX(Analitico!E:E,MATCH(Banco!$C11841,Analitico!$A:$A,0))&amp;"%",""),"")</f>
        <v/>
      </c>
      <c r="K11841" s="3" t="str">
        <f>IF($B11841="SINAPI",IF(ISNUMBER(MATCH(Banco!$C11841,Analitico!$A:$A,0)),INDEX(Analitico!F:F,MATCH(Banco!$C11841,Analitico!$A:$A,0))&amp;"%",""),"")</f>
        <v/>
      </c>
    </row>
    <row r="11842" spans="1:11" x14ac:dyDescent="0.2">
      <c r="A11842" s="1" t="str">
        <f t="shared" si="186"/>
        <v>SINAPI 97046</v>
      </c>
      <c r="B11842" s="3" t="s">
        <v>21527</v>
      </c>
      <c r="C11842" s="3" t="s">
        <v>13079</v>
      </c>
      <c r="D11842" s="2" t="s">
        <v>20021</v>
      </c>
      <c r="E11842" s="3" t="s">
        <v>20623</v>
      </c>
      <c r="F11842" s="67" t="s">
        <v>5400</v>
      </c>
      <c r="G11842" s="67" t="s">
        <v>20727</v>
      </c>
      <c r="I11842" s="3" t="s">
        <v>6298</v>
      </c>
      <c r="J11842" s="3" t="str">
        <f>IF($B11842="SINAPI",IF(ISNUMBER(MATCH(Banco!$C11842,Analitico!$A:$A,0)),INDEX(Analitico!E:E,MATCH(Banco!$C11842,Analitico!$A:$A,0))&amp;"%",""),"")</f>
        <v/>
      </c>
      <c r="K11842" s="3" t="str">
        <f>IF($B11842="SINAPI",IF(ISNUMBER(MATCH(Banco!$C11842,Analitico!$A:$A,0)),INDEX(Analitico!F:F,MATCH(Banco!$C11842,Analitico!$A:$A,0))&amp;"%",""),"")</f>
        <v/>
      </c>
    </row>
    <row r="11843" spans="1:11" ht="22.5" x14ac:dyDescent="0.2">
      <c r="A11843" s="1" t="str">
        <f t="shared" si="186"/>
        <v>SINAPI 97047</v>
      </c>
      <c r="B11843" s="3" t="s">
        <v>21527</v>
      </c>
      <c r="C11843" s="3" t="s">
        <v>13080</v>
      </c>
      <c r="D11843" s="2" t="s">
        <v>20022</v>
      </c>
      <c r="E11843" s="3" t="s">
        <v>20623</v>
      </c>
      <c r="F11843" s="67" t="s">
        <v>20807</v>
      </c>
      <c r="G11843" s="67" t="s">
        <v>4742</v>
      </c>
      <c r="I11843" s="3" t="s">
        <v>6298</v>
      </c>
      <c r="J11843" s="3" t="str">
        <f>IF($B11843="SINAPI",IF(ISNUMBER(MATCH(Banco!$C11843,Analitico!$A:$A,0)),INDEX(Analitico!E:E,MATCH(Banco!$C11843,Analitico!$A:$A,0))&amp;"%",""),"")</f>
        <v/>
      </c>
      <c r="K11843" s="3" t="str">
        <f>IF($B11843="SINAPI",IF(ISNUMBER(MATCH(Banco!$C11843,Analitico!$A:$A,0)),INDEX(Analitico!F:F,MATCH(Banco!$C11843,Analitico!$A:$A,0))&amp;"%",""),"")</f>
        <v/>
      </c>
    </row>
    <row r="11844" spans="1:11" x14ac:dyDescent="0.2">
      <c r="A11844" s="1" t="str">
        <f t="shared" si="186"/>
        <v>SINAPI 97048</v>
      </c>
      <c r="B11844" s="3" t="s">
        <v>21527</v>
      </c>
      <c r="C11844" s="3" t="s">
        <v>13081</v>
      </c>
      <c r="D11844" s="2" t="s">
        <v>20023</v>
      </c>
      <c r="E11844" s="3" t="s">
        <v>20623</v>
      </c>
      <c r="F11844" s="67" t="s">
        <v>5839</v>
      </c>
      <c r="G11844" s="67" t="s">
        <v>5839</v>
      </c>
      <c r="I11844" s="3" t="s">
        <v>6298</v>
      </c>
      <c r="J11844" s="3" t="str">
        <f>IF($B11844="SINAPI",IF(ISNUMBER(MATCH(Banco!$C11844,Analitico!$A:$A,0)),INDEX(Analitico!E:E,MATCH(Banco!$C11844,Analitico!$A:$A,0))&amp;"%",""),"")</f>
        <v/>
      </c>
      <c r="K11844" s="3" t="str">
        <f>IF($B11844="SINAPI",IF(ISNUMBER(MATCH(Banco!$C11844,Analitico!$A:$A,0)),INDEX(Analitico!F:F,MATCH(Banco!$C11844,Analitico!$A:$A,0))&amp;"%",""),"")</f>
        <v/>
      </c>
    </row>
    <row r="11845" spans="1:11" x14ac:dyDescent="0.2">
      <c r="A11845" s="1" t="str">
        <f t="shared" si="186"/>
        <v>SINAPI 97054</v>
      </c>
      <c r="B11845" s="3" t="s">
        <v>21527</v>
      </c>
      <c r="C11845" s="3" t="s">
        <v>13082</v>
      </c>
      <c r="D11845" s="2" t="s">
        <v>20024</v>
      </c>
      <c r="E11845" s="3" t="s">
        <v>20622</v>
      </c>
      <c r="F11845" s="67" t="s">
        <v>6261</v>
      </c>
      <c r="G11845" s="67" t="s">
        <v>30997</v>
      </c>
      <c r="I11845" s="3" t="s">
        <v>6298</v>
      </c>
      <c r="J11845" s="3" t="str">
        <f>IF($B11845="SINAPI",IF(ISNUMBER(MATCH(Banco!$C11845,Analitico!$A:$A,0)),INDEX(Analitico!E:E,MATCH(Banco!$C11845,Analitico!$A:$A,0))&amp;"%",""),"")</f>
        <v/>
      </c>
      <c r="K11845" s="3" t="str">
        <f>IF($B11845="SINAPI",IF(ISNUMBER(MATCH(Banco!$C11845,Analitico!$A:$A,0)),INDEX(Analitico!F:F,MATCH(Banco!$C11845,Analitico!$A:$A,0))&amp;"%",""),"")</f>
        <v/>
      </c>
    </row>
    <row r="11846" spans="1:11" x14ac:dyDescent="0.2">
      <c r="A11846" s="1" t="str">
        <f t="shared" si="186"/>
        <v>SINAPI 97062</v>
      </c>
      <c r="B11846" s="3" t="s">
        <v>21527</v>
      </c>
      <c r="C11846" s="3" t="s">
        <v>13083</v>
      </c>
      <c r="D11846" s="2" t="s">
        <v>20025</v>
      </c>
      <c r="E11846" s="3" t="s">
        <v>20623</v>
      </c>
      <c r="F11846" s="67" t="s">
        <v>28678</v>
      </c>
      <c r="G11846" s="67" t="s">
        <v>4501</v>
      </c>
      <c r="I11846" s="3" t="s">
        <v>6298</v>
      </c>
      <c r="J11846" s="3" t="str">
        <f>IF($B11846="SINAPI",IF(ISNUMBER(MATCH(Banco!$C11846,Analitico!$A:$A,0)),INDEX(Analitico!E:E,MATCH(Banco!$C11846,Analitico!$A:$A,0))&amp;"%",""),"")</f>
        <v/>
      </c>
      <c r="K11846" s="3" t="str">
        <f>IF($B11846="SINAPI",IF(ISNUMBER(MATCH(Banco!$C11846,Analitico!$A:$A,0)),INDEX(Analitico!F:F,MATCH(Banco!$C11846,Analitico!$A:$A,0))&amp;"%",""),"")</f>
        <v/>
      </c>
    </row>
    <row r="11847" spans="1:11" ht="22.5" x14ac:dyDescent="0.2">
      <c r="A11847" s="1" t="str">
        <f t="shared" si="186"/>
        <v>SINAPI 97063</v>
      </c>
      <c r="B11847" s="3" t="s">
        <v>21527</v>
      </c>
      <c r="C11847" s="3" t="s">
        <v>13084</v>
      </c>
      <c r="D11847" s="2" t="s">
        <v>20026</v>
      </c>
      <c r="E11847" s="3" t="s">
        <v>20623</v>
      </c>
      <c r="F11847" s="67" t="s">
        <v>5637</v>
      </c>
      <c r="G11847" s="67" t="s">
        <v>5442</v>
      </c>
      <c r="I11847" s="3" t="s">
        <v>6298</v>
      </c>
      <c r="J11847" s="3" t="str">
        <f>IF($B11847="SINAPI",IF(ISNUMBER(MATCH(Banco!$C11847,Analitico!$A:$A,0)),INDEX(Analitico!E:E,MATCH(Banco!$C11847,Analitico!$A:$A,0))&amp;"%",""),"")</f>
        <v/>
      </c>
      <c r="K11847" s="3" t="str">
        <f>IF($B11847="SINAPI",IF(ISNUMBER(MATCH(Banco!$C11847,Analitico!$A:$A,0)),INDEX(Analitico!F:F,MATCH(Banco!$C11847,Analitico!$A:$A,0))&amp;"%",""),"")</f>
        <v/>
      </c>
    </row>
    <row r="11848" spans="1:11" x14ac:dyDescent="0.2">
      <c r="A11848" s="1" t="str">
        <f t="shared" si="186"/>
        <v>SINAPI 97064</v>
      </c>
      <c r="B11848" s="3" t="s">
        <v>21527</v>
      </c>
      <c r="C11848" s="3" t="s">
        <v>13085</v>
      </c>
      <c r="D11848" s="2" t="s">
        <v>29427</v>
      </c>
      <c r="E11848" s="3" t="s">
        <v>20621</v>
      </c>
      <c r="F11848" s="67" t="s">
        <v>5196</v>
      </c>
      <c r="G11848" s="67" t="s">
        <v>21567</v>
      </c>
      <c r="I11848" s="3" t="s">
        <v>6298</v>
      </c>
      <c r="J11848" s="3" t="str">
        <f>IF($B11848="SINAPI",IF(ISNUMBER(MATCH(Banco!$C11848,Analitico!$A:$A,0)),INDEX(Analitico!E:E,MATCH(Banco!$C11848,Analitico!$A:$A,0))&amp;"%",""),"")</f>
        <v/>
      </c>
      <c r="K11848" s="3" t="str">
        <f>IF($B11848="SINAPI",IF(ISNUMBER(MATCH(Banco!$C11848,Analitico!$A:$A,0)),INDEX(Analitico!F:F,MATCH(Banco!$C11848,Analitico!$A:$A,0))&amp;"%",""),"")</f>
        <v/>
      </c>
    </row>
    <row r="11849" spans="1:11" x14ac:dyDescent="0.2">
      <c r="A11849" s="1" t="str">
        <f t="shared" si="186"/>
        <v>SINAPI 97065</v>
      </c>
      <c r="B11849" s="3" t="s">
        <v>21527</v>
      </c>
      <c r="C11849" s="3" t="s">
        <v>13086</v>
      </c>
      <c r="D11849" s="2" t="s">
        <v>20027</v>
      </c>
      <c r="E11849" s="3" t="s">
        <v>20624</v>
      </c>
      <c r="F11849" s="67" t="s">
        <v>5659</v>
      </c>
      <c r="G11849" s="67" t="s">
        <v>6099</v>
      </c>
      <c r="I11849" s="3" t="s">
        <v>6298</v>
      </c>
      <c r="J11849" s="3" t="str">
        <f>IF($B11849="SINAPI",IF(ISNUMBER(MATCH(Banco!$C11849,Analitico!$A:$A,0)),INDEX(Analitico!E:E,MATCH(Banco!$C11849,Analitico!$A:$A,0))&amp;"%",""),"")</f>
        <v/>
      </c>
      <c r="K11849" s="3" t="str">
        <f>IF($B11849="SINAPI",IF(ISNUMBER(MATCH(Banco!$C11849,Analitico!$A:$A,0)),INDEX(Analitico!F:F,MATCH(Banco!$C11849,Analitico!$A:$A,0))&amp;"%",""),"")</f>
        <v/>
      </c>
    </row>
    <row r="11850" spans="1:11" x14ac:dyDescent="0.2">
      <c r="A11850" s="1" t="str">
        <f t="shared" si="186"/>
        <v>SINAPI 97066</v>
      </c>
      <c r="B11850" s="3" t="s">
        <v>21527</v>
      </c>
      <c r="C11850" s="3" t="s">
        <v>13087</v>
      </c>
      <c r="D11850" s="2" t="s">
        <v>20028</v>
      </c>
      <c r="E11850" s="3" t="s">
        <v>20623</v>
      </c>
      <c r="F11850" s="67" t="s">
        <v>40470</v>
      </c>
      <c r="G11850" s="67" t="s">
        <v>37715</v>
      </c>
      <c r="I11850" s="3" t="s">
        <v>6298</v>
      </c>
      <c r="J11850" s="3" t="str">
        <f>IF($B11850="SINAPI",IF(ISNUMBER(MATCH(Banco!$C11850,Analitico!$A:$A,0)),INDEX(Analitico!E:E,MATCH(Banco!$C11850,Analitico!$A:$A,0))&amp;"%",""),"")</f>
        <v/>
      </c>
      <c r="K11850" s="3" t="str">
        <f>IF($B11850="SINAPI",IF(ISNUMBER(MATCH(Banco!$C11850,Analitico!$A:$A,0)),INDEX(Analitico!F:F,MATCH(Banco!$C11850,Analitico!$A:$A,0))&amp;"%",""),"")</f>
        <v/>
      </c>
    </row>
    <row r="11851" spans="1:11" ht="22.5" x14ac:dyDescent="0.2">
      <c r="A11851" s="1" t="str">
        <f t="shared" si="186"/>
        <v>SINAPI 97067</v>
      </c>
      <c r="B11851" s="3" t="s">
        <v>21527</v>
      </c>
      <c r="C11851" s="3" t="s">
        <v>13088</v>
      </c>
      <c r="D11851" s="2" t="s">
        <v>20029</v>
      </c>
      <c r="E11851" s="3" t="s">
        <v>20621</v>
      </c>
      <c r="F11851" s="67" t="s">
        <v>40471</v>
      </c>
      <c r="G11851" s="67" t="s">
        <v>37716</v>
      </c>
      <c r="I11851" s="3" t="s">
        <v>6298</v>
      </c>
      <c r="J11851" s="3" t="str">
        <f>IF($B11851="SINAPI",IF(ISNUMBER(MATCH(Banco!$C11851,Analitico!$A:$A,0)),INDEX(Analitico!E:E,MATCH(Banco!$C11851,Analitico!$A:$A,0))&amp;"%",""),"")</f>
        <v/>
      </c>
      <c r="K11851" s="3" t="str">
        <f>IF($B11851="SINAPI",IF(ISNUMBER(MATCH(Banco!$C11851,Analitico!$A:$A,0)),INDEX(Analitico!F:F,MATCH(Banco!$C11851,Analitico!$A:$A,0))&amp;"%",""),"")</f>
        <v/>
      </c>
    </row>
    <row r="11852" spans="1:11" ht="22.5" x14ac:dyDescent="0.2">
      <c r="A11852" s="1" t="str">
        <f t="shared" si="186"/>
        <v>SINAPI 104989</v>
      </c>
      <c r="B11852" s="3" t="s">
        <v>21527</v>
      </c>
      <c r="C11852" s="3" t="s">
        <v>34597</v>
      </c>
      <c r="D11852" s="2" t="s">
        <v>34720</v>
      </c>
      <c r="E11852" s="3" t="s">
        <v>20622</v>
      </c>
      <c r="F11852" s="67" t="s">
        <v>30047</v>
      </c>
      <c r="G11852" s="67" t="s">
        <v>37717</v>
      </c>
      <c r="I11852" s="3" t="s">
        <v>6298</v>
      </c>
      <c r="J11852" s="3" t="str">
        <f>IF($B11852="SINAPI",IF(ISNUMBER(MATCH(Banco!$C11852,Analitico!$A:$A,0)),INDEX(Analitico!E:E,MATCH(Banco!$C11852,Analitico!$A:$A,0))&amp;"%",""),"")</f>
        <v/>
      </c>
      <c r="K11852" s="3" t="str">
        <f>IF($B11852="SINAPI",IF(ISNUMBER(MATCH(Banco!$C11852,Analitico!$A:$A,0)),INDEX(Analitico!F:F,MATCH(Banco!$C11852,Analitico!$A:$A,0))&amp;"%",""),"")</f>
        <v/>
      </c>
    </row>
    <row r="11853" spans="1:11" ht="22.5" x14ac:dyDescent="0.2">
      <c r="A11853" s="1" t="str">
        <f t="shared" si="186"/>
        <v>SINAPI 104990</v>
      </c>
      <c r="B11853" s="3" t="s">
        <v>21527</v>
      </c>
      <c r="C11853" s="3" t="s">
        <v>34598</v>
      </c>
      <c r="D11853" s="2" t="s">
        <v>34721</v>
      </c>
      <c r="E11853" s="3" t="s">
        <v>20621</v>
      </c>
      <c r="F11853" s="67" t="s">
        <v>6184</v>
      </c>
      <c r="G11853" s="67" t="s">
        <v>29972</v>
      </c>
      <c r="I11853" s="3" t="s">
        <v>6298</v>
      </c>
      <c r="J11853" s="3" t="str">
        <f>IF($B11853="SINAPI",IF(ISNUMBER(MATCH(Banco!$C11853,Analitico!$A:$A,0)),INDEX(Analitico!E:E,MATCH(Banco!$C11853,Analitico!$A:$A,0))&amp;"%",""),"")</f>
        <v/>
      </c>
      <c r="K11853" s="3" t="str">
        <f>IF($B11853="SINAPI",IF(ISNUMBER(MATCH(Banco!$C11853,Analitico!$A:$A,0)),INDEX(Analitico!F:F,MATCH(Banco!$C11853,Analitico!$A:$A,0))&amp;"%",""),"")</f>
        <v/>
      </c>
    </row>
    <row r="11854" spans="1:11" x14ac:dyDescent="0.2">
      <c r="A11854" s="1" t="str">
        <f t="shared" si="186"/>
        <v>SINAPI 105103</v>
      </c>
      <c r="B11854" s="3" t="s">
        <v>21527</v>
      </c>
      <c r="C11854" s="3" t="s">
        <v>13089</v>
      </c>
      <c r="D11854" s="2" t="s">
        <v>20030</v>
      </c>
      <c r="E11854" s="3" t="s">
        <v>20621</v>
      </c>
      <c r="F11854" s="67" t="s">
        <v>30727</v>
      </c>
      <c r="G11854" s="67" t="s">
        <v>37718</v>
      </c>
      <c r="I11854" s="3" t="s">
        <v>6298</v>
      </c>
      <c r="J11854" s="3" t="str">
        <f>IF($B11854="SINAPI",IF(ISNUMBER(MATCH(Banco!$C11854,Analitico!$A:$A,0)),INDEX(Analitico!E:E,MATCH(Banco!$C11854,Analitico!$A:$A,0))&amp;"%",""),"")</f>
        <v/>
      </c>
      <c r="K11854" s="3" t="str">
        <f>IF($B11854="SINAPI",IF(ISNUMBER(MATCH(Banco!$C11854,Analitico!$A:$A,0)),INDEX(Analitico!F:F,MATCH(Banco!$C11854,Analitico!$A:$A,0))&amp;"%",""),"")</f>
        <v/>
      </c>
    </row>
    <row r="11855" spans="1:11" x14ac:dyDescent="0.2">
      <c r="A11855" s="1" t="str">
        <f t="shared" si="186"/>
        <v>SINAPI 105104</v>
      </c>
      <c r="B11855" s="3" t="s">
        <v>21527</v>
      </c>
      <c r="C11855" s="3" t="s">
        <v>13090</v>
      </c>
      <c r="D11855" s="2" t="s">
        <v>20031</v>
      </c>
      <c r="E11855" s="3" t="s">
        <v>20622</v>
      </c>
      <c r="F11855" s="67" t="s">
        <v>40472</v>
      </c>
      <c r="G11855" s="67" t="s">
        <v>37719</v>
      </c>
      <c r="I11855" s="3" t="s">
        <v>6300</v>
      </c>
      <c r="J11855" s="3" t="str">
        <f>IF($B11855="SINAPI",IF(ISNUMBER(MATCH(Banco!$C11855,Analitico!$A:$A,0)),INDEX(Analitico!E:E,MATCH(Banco!$C11855,Analitico!$A:$A,0))&amp;"%",""),"")</f>
        <v/>
      </c>
      <c r="K11855" s="3" t="str">
        <f>IF($B11855="SINAPI",IF(ISNUMBER(MATCH(Banco!$C11855,Analitico!$A:$A,0)),INDEX(Analitico!F:F,MATCH(Banco!$C11855,Analitico!$A:$A,0))&amp;"%",""),"")</f>
        <v/>
      </c>
    </row>
    <row r="11856" spans="1:11" x14ac:dyDescent="0.2">
      <c r="A11856" s="1" t="str">
        <f t="shared" si="186"/>
        <v>SINAPI 105105</v>
      </c>
      <c r="B11856" s="3" t="s">
        <v>21527</v>
      </c>
      <c r="C11856" s="3" t="s">
        <v>13091</v>
      </c>
      <c r="D11856" s="2" t="s">
        <v>20032</v>
      </c>
      <c r="E11856" s="3" t="s">
        <v>20621</v>
      </c>
      <c r="F11856" s="67" t="s">
        <v>21264</v>
      </c>
      <c r="G11856" s="67" t="s">
        <v>30769</v>
      </c>
      <c r="I11856" s="3" t="s">
        <v>6298</v>
      </c>
      <c r="J11856" s="3" t="str">
        <f>IF($B11856="SINAPI",IF(ISNUMBER(MATCH(Banco!$C11856,Analitico!$A:$A,0)),INDEX(Analitico!E:E,MATCH(Banco!$C11856,Analitico!$A:$A,0))&amp;"%",""),"")</f>
        <v/>
      </c>
      <c r="K11856" s="3" t="str">
        <f>IF($B11856="SINAPI",IF(ISNUMBER(MATCH(Banco!$C11856,Analitico!$A:$A,0)),INDEX(Analitico!F:F,MATCH(Banco!$C11856,Analitico!$A:$A,0))&amp;"%",""),"")</f>
        <v/>
      </c>
    </row>
    <row r="11857" spans="1:11" ht="22.5" x14ac:dyDescent="0.2">
      <c r="A11857" s="1" t="str">
        <f t="shared" si="186"/>
        <v>SINAPI 105106</v>
      </c>
      <c r="B11857" s="3" t="s">
        <v>21527</v>
      </c>
      <c r="C11857" s="3" t="s">
        <v>13092</v>
      </c>
      <c r="D11857" s="2" t="s">
        <v>20033</v>
      </c>
      <c r="E11857" s="3" t="s">
        <v>20622</v>
      </c>
      <c r="F11857" s="67" t="s">
        <v>40473</v>
      </c>
      <c r="G11857" s="67" t="s">
        <v>37720</v>
      </c>
      <c r="I11857" s="3" t="s">
        <v>6298</v>
      </c>
      <c r="J11857" s="3" t="str">
        <f>IF($B11857="SINAPI",IF(ISNUMBER(MATCH(Banco!$C11857,Analitico!$A:$A,0)),INDEX(Analitico!E:E,MATCH(Banco!$C11857,Analitico!$A:$A,0))&amp;"%",""),"")</f>
        <v/>
      </c>
      <c r="K11857" s="3" t="str">
        <f>IF($B11857="SINAPI",IF(ISNUMBER(MATCH(Banco!$C11857,Analitico!$A:$A,0)),INDEX(Analitico!F:F,MATCH(Banco!$C11857,Analitico!$A:$A,0))&amp;"%",""),"")</f>
        <v/>
      </c>
    </row>
    <row r="11858" spans="1:11" ht="22.5" x14ac:dyDescent="0.2">
      <c r="A11858" s="1" t="str">
        <f t="shared" si="186"/>
        <v>SINAPI 105107</v>
      </c>
      <c r="B11858" s="3" t="s">
        <v>21527</v>
      </c>
      <c r="C11858" s="3" t="s">
        <v>13093</v>
      </c>
      <c r="D11858" s="2" t="s">
        <v>20034</v>
      </c>
      <c r="E11858" s="3" t="s">
        <v>20622</v>
      </c>
      <c r="F11858" s="67" t="s">
        <v>40474</v>
      </c>
      <c r="G11858" s="67" t="s">
        <v>37721</v>
      </c>
      <c r="I11858" s="3" t="s">
        <v>6298</v>
      </c>
      <c r="J11858" s="3" t="str">
        <f>IF($B11858="SINAPI",IF(ISNUMBER(MATCH(Banco!$C11858,Analitico!$A:$A,0)),INDEX(Analitico!E:E,MATCH(Banco!$C11858,Analitico!$A:$A,0))&amp;"%",""),"")</f>
        <v/>
      </c>
      <c r="K11858" s="3" t="str">
        <f>IF($B11858="SINAPI",IF(ISNUMBER(MATCH(Banco!$C11858,Analitico!$A:$A,0)),INDEX(Analitico!F:F,MATCH(Banco!$C11858,Analitico!$A:$A,0))&amp;"%",""),"")</f>
        <v/>
      </c>
    </row>
    <row r="11859" spans="1:11" x14ac:dyDescent="0.2">
      <c r="A11859" s="1" t="str">
        <f t="shared" si="186"/>
        <v>SINAPI 105110</v>
      </c>
      <c r="B11859" s="3" t="s">
        <v>21527</v>
      </c>
      <c r="C11859" s="3" t="s">
        <v>13094</v>
      </c>
      <c r="D11859" s="2" t="s">
        <v>20035</v>
      </c>
      <c r="E11859" s="3" t="s">
        <v>20621</v>
      </c>
      <c r="F11859" s="67" t="s">
        <v>40475</v>
      </c>
      <c r="G11859" s="67" t="s">
        <v>37722</v>
      </c>
      <c r="I11859" s="3" t="s">
        <v>6298</v>
      </c>
      <c r="J11859" s="3" t="str">
        <f>IF($B11859="SINAPI",IF(ISNUMBER(MATCH(Banco!$C11859,Analitico!$A:$A,0)),INDEX(Analitico!E:E,MATCH(Banco!$C11859,Analitico!$A:$A,0))&amp;"%",""),"")</f>
        <v/>
      </c>
      <c r="K11859" s="3" t="str">
        <f>IF($B11859="SINAPI",IF(ISNUMBER(MATCH(Banco!$C11859,Analitico!$A:$A,0)),INDEX(Analitico!F:F,MATCH(Banco!$C11859,Analitico!$A:$A,0))&amp;"%",""),"")</f>
        <v/>
      </c>
    </row>
    <row r="11860" spans="1:11" x14ac:dyDescent="0.2">
      <c r="A11860" s="1" t="str">
        <f t="shared" si="186"/>
        <v>SINAPI 105111</v>
      </c>
      <c r="B11860" s="3" t="s">
        <v>21527</v>
      </c>
      <c r="C11860" s="3" t="s">
        <v>13095</v>
      </c>
      <c r="D11860" s="2" t="s">
        <v>20036</v>
      </c>
      <c r="E11860" s="3" t="s">
        <v>20622</v>
      </c>
      <c r="F11860" s="67" t="s">
        <v>40476</v>
      </c>
      <c r="G11860" s="67" t="s">
        <v>37723</v>
      </c>
      <c r="I11860" s="3" t="s">
        <v>6300</v>
      </c>
      <c r="J11860" s="3" t="str">
        <f>IF($B11860="SINAPI",IF(ISNUMBER(MATCH(Banco!$C11860,Analitico!$A:$A,0)),INDEX(Analitico!E:E,MATCH(Banco!$C11860,Analitico!$A:$A,0))&amp;"%",""),"")</f>
        <v/>
      </c>
      <c r="K11860" s="3" t="str">
        <f>IF($B11860="SINAPI",IF(ISNUMBER(MATCH(Banco!$C11860,Analitico!$A:$A,0)),INDEX(Analitico!F:F,MATCH(Banco!$C11860,Analitico!$A:$A,0))&amp;"%",""),"")</f>
        <v/>
      </c>
    </row>
    <row r="11861" spans="1:11" x14ac:dyDescent="0.2">
      <c r="A11861" s="1" t="str">
        <f t="shared" si="186"/>
        <v>SINAPI 105112</v>
      </c>
      <c r="B11861" s="3" t="s">
        <v>21527</v>
      </c>
      <c r="C11861" s="3" t="s">
        <v>13096</v>
      </c>
      <c r="D11861" s="2" t="s">
        <v>20037</v>
      </c>
      <c r="E11861" s="3" t="s">
        <v>20621</v>
      </c>
      <c r="F11861" s="67" t="s">
        <v>31540</v>
      </c>
      <c r="G11861" s="67" t="s">
        <v>34882</v>
      </c>
      <c r="I11861" s="3" t="s">
        <v>6298</v>
      </c>
      <c r="J11861" s="3" t="str">
        <f>IF($B11861="SINAPI",IF(ISNUMBER(MATCH(Banco!$C11861,Analitico!$A:$A,0)),INDEX(Analitico!E:E,MATCH(Banco!$C11861,Analitico!$A:$A,0))&amp;"%",""),"")</f>
        <v/>
      </c>
      <c r="K11861" s="3" t="str">
        <f>IF($B11861="SINAPI",IF(ISNUMBER(MATCH(Banco!$C11861,Analitico!$A:$A,0)),INDEX(Analitico!F:F,MATCH(Banco!$C11861,Analitico!$A:$A,0))&amp;"%",""),"")</f>
        <v/>
      </c>
    </row>
    <row r="11862" spans="1:11" x14ac:dyDescent="0.2">
      <c r="A11862" s="1" t="str">
        <f t="shared" si="186"/>
        <v>SINAPI 97621</v>
      </c>
      <c r="B11862" s="3" t="s">
        <v>21527</v>
      </c>
      <c r="C11862" s="3" t="s">
        <v>13097</v>
      </c>
      <c r="D11862" s="2" t="s">
        <v>20038</v>
      </c>
      <c r="E11862" s="3" t="s">
        <v>20624</v>
      </c>
      <c r="F11862" s="67" t="s">
        <v>30190</v>
      </c>
      <c r="G11862" s="67" t="s">
        <v>29826</v>
      </c>
      <c r="I11862" s="3" t="s">
        <v>41</v>
      </c>
      <c r="J11862" s="3" t="str">
        <f>IF($B11862="SINAPI",IF(ISNUMBER(MATCH(Banco!$C11862,Analitico!$A:$A,0)),INDEX(Analitico!E:E,MATCH(Banco!$C11862,Analitico!$A:$A,0))&amp;"%",""),"")</f>
        <v/>
      </c>
      <c r="K11862" s="3" t="str">
        <f>IF($B11862="SINAPI",IF(ISNUMBER(MATCH(Banco!$C11862,Analitico!$A:$A,0)),INDEX(Analitico!F:F,MATCH(Banco!$C11862,Analitico!$A:$A,0))&amp;"%",""),"")</f>
        <v/>
      </c>
    </row>
    <row r="11863" spans="1:11" x14ac:dyDescent="0.2">
      <c r="A11863" s="1" t="str">
        <f t="shared" si="186"/>
        <v>SINAPI 97622</v>
      </c>
      <c r="B11863" s="3" t="s">
        <v>21527</v>
      </c>
      <c r="C11863" s="3" t="s">
        <v>13098</v>
      </c>
      <c r="D11863" s="2" t="s">
        <v>20039</v>
      </c>
      <c r="E11863" s="3" t="s">
        <v>20624</v>
      </c>
      <c r="F11863" s="67" t="s">
        <v>30077</v>
      </c>
      <c r="G11863" s="67" t="s">
        <v>29827</v>
      </c>
      <c r="I11863" s="3" t="s">
        <v>41</v>
      </c>
      <c r="J11863" s="3" t="str">
        <f>IF($B11863="SINAPI",IF(ISNUMBER(MATCH(Banco!$C11863,Analitico!$A:$A,0)),INDEX(Analitico!E:E,MATCH(Banco!$C11863,Analitico!$A:$A,0))&amp;"%",""),"")</f>
        <v/>
      </c>
      <c r="K11863" s="3" t="str">
        <f>IF($B11863="SINAPI",IF(ISNUMBER(MATCH(Banco!$C11863,Analitico!$A:$A,0)),INDEX(Analitico!F:F,MATCH(Banco!$C11863,Analitico!$A:$A,0))&amp;"%",""),"")</f>
        <v/>
      </c>
    </row>
    <row r="11864" spans="1:11" x14ac:dyDescent="0.2">
      <c r="A11864" s="1" t="str">
        <f t="shared" si="186"/>
        <v>SINAPI 97623</v>
      </c>
      <c r="B11864" s="3" t="s">
        <v>21527</v>
      </c>
      <c r="C11864" s="3" t="s">
        <v>13099</v>
      </c>
      <c r="D11864" s="2" t="s">
        <v>20040</v>
      </c>
      <c r="E11864" s="3" t="s">
        <v>20624</v>
      </c>
      <c r="F11864" s="67" t="s">
        <v>30191</v>
      </c>
      <c r="G11864" s="67" t="s">
        <v>29828</v>
      </c>
      <c r="I11864" s="3" t="s">
        <v>41</v>
      </c>
      <c r="J11864" s="3" t="str">
        <f>IF($B11864="SINAPI",IF(ISNUMBER(MATCH(Banco!$C11864,Analitico!$A:$A,0)),INDEX(Analitico!E:E,MATCH(Banco!$C11864,Analitico!$A:$A,0))&amp;"%",""),"")</f>
        <v/>
      </c>
      <c r="K11864" s="3" t="str">
        <f>IF($B11864="SINAPI",IF(ISNUMBER(MATCH(Banco!$C11864,Analitico!$A:$A,0)),INDEX(Analitico!F:F,MATCH(Banco!$C11864,Analitico!$A:$A,0))&amp;"%",""),"")</f>
        <v/>
      </c>
    </row>
    <row r="11865" spans="1:11" x14ac:dyDescent="0.2">
      <c r="A11865" s="1" t="str">
        <f t="shared" si="186"/>
        <v>SINAPI 97624</v>
      </c>
      <c r="B11865" s="3" t="s">
        <v>21527</v>
      </c>
      <c r="C11865" s="3" t="s">
        <v>13100</v>
      </c>
      <c r="D11865" s="2" t="s">
        <v>20041</v>
      </c>
      <c r="E11865" s="3" t="s">
        <v>20624</v>
      </c>
      <c r="F11865" s="67" t="s">
        <v>29451</v>
      </c>
      <c r="G11865" s="67" t="s">
        <v>29829</v>
      </c>
      <c r="I11865" s="3" t="s">
        <v>41</v>
      </c>
      <c r="J11865" s="3" t="str">
        <f>IF($B11865="SINAPI",IF(ISNUMBER(MATCH(Banco!$C11865,Analitico!$A:$A,0)),INDEX(Analitico!E:E,MATCH(Banco!$C11865,Analitico!$A:$A,0))&amp;"%",""),"")</f>
        <v/>
      </c>
      <c r="K11865" s="3" t="str">
        <f>IF($B11865="SINAPI",IF(ISNUMBER(MATCH(Banco!$C11865,Analitico!$A:$A,0)),INDEX(Analitico!F:F,MATCH(Banco!$C11865,Analitico!$A:$A,0))&amp;"%",""),"")</f>
        <v/>
      </c>
    </row>
    <row r="11866" spans="1:11" ht="22.5" x14ac:dyDescent="0.2">
      <c r="A11866" s="1" t="str">
        <f t="shared" si="186"/>
        <v>SINAPI 97625</v>
      </c>
      <c r="B11866" s="3" t="s">
        <v>21527</v>
      </c>
      <c r="C11866" s="3" t="s">
        <v>13101</v>
      </c>
      <c r="D11866" s="2" t="s">
        <v>20042</v>
      </c>
      <c r="E11866" s="3" t="s">
        <v>20624</v>
      </c>
      <c r="F11866" s="67" t="s">
        <v>29436</v>
      </c>
      <c r="G11866" s="67" t="s">
        <v>28984</v>
      </c>
      <c r="I11866" s="3" t="s">
        <v>6298</v>
      </c>
      <c r="J11866" s="3" t="str">
        <f>IF($B11866="SINAPI",IF(ISNUMBER(MATCH(Banco!$C11866,Analitico!$A:$A,0)),INDEX(Analitico!E:E,MATCH(Banco!$C11866,Analitico!$A:$A,0))&amp;"%",""),"")</f>
        <v/>
      </c>
      <c r="K11866" s="3" t="str">
        <f>IF($B11866="SINAPI",IF(ISNUMBER(MATCH(Banco!$C11866,Analitico!$A:$A,0)),INDEX(Analitico!F:F,MATCH(Banco!$C11866,Analitico!$A:$A,0))&amp;"%",""),"")</f>
        <v/>
      </c>
    </row>
    <row r="11867" spans="1:11" ht="22.5" x14ac:dyDescent="0.2">
      <c r="A11867" s="1" t="str">
        <f t="shared" si="186"/>
        <v>SINAPI 97626</v>
      </c>
      <c r="B11867" s="3" t="s">
        <v>21527</v>
      </c>
      <c r="C11867" s="3" t="s">
        <v>13102</v>
      </c>
      <c r="D11867" s="2" t="s">
        <v>20043</v>
      </c>
      <c r="E11867" s="3" t="s">
        <v>20624</v>
      </c>
      <c r="F11867" s="67" t="s">
        <v>30192</v>
      </c>
      <c r="G11867" s="67" t="s">
        <v>29830</v>
      </c>
      <c r="I11867" s="3" t="s">
        <v>41</v>
      </c>
      <c r="J11867" s="3" t="str">
        <f>IF($B11867="SINAPI",IF(ISNUMBER(MATCH(Banco!$C11867,Analitico!$A:$A,0)),INDEX(Analitico!E:E,MATCH(Banco!$C11867,Analitico!$A:$A,0))&amp;"%",""),"")</f>
        <v/>
      </c>
      <c r="K11867" s="3" t="str">
        <f>IF($B11867="SINAPI",IF(ISNUMBER(MATCH(Banco!$C11867,Analitico!$A:$A,0)),INDEX(Analitico!F:F,MATCH(Banco!$C11867,Analitico!$A:$A,0))&amp;"%",""),"")</f>
        <v/>
      </c>
    </row>
    <row r="11868" spans="1:11" ht="22.5" x14ac:dyDescent="0.2">
      <c r="A11868" s="1" t="str">
        <f t="shared" si="186"/>
        <v>SINAPI 97627</v>
      </c>
      <c r="B11868" s="3" t="s">
        <v>21527</v>
      </c>
      <c r="C11868" s="3" t="s">
        <v>13103</v>
      </c>
      <c r="D11868" s="2" t="s">
        <v>20044</v>
      </c>
      <c r="E11868" s="3" t="s">
        <v>20624</v>
      </c>
      <c r="F11868" s="67" t="s">
        <v>40477</v>
      </c>
      <c r="G11868" s="67" t="s">
        <v>37724</v>
      </c>
      <c r="I11868" s="3" t="s">
        <v>6298</v>
      </c>
      <c r="J11868" s="3" t="str">
        <f>IF($B11868="SINAPI",IF(ISNUMBER(MATCH(Banco!$C11868,Analitico!$A:$A,0)),INDEX(Analitico!E:E,MATCH(Banco!$C11868,Analitico!$A:$A,0))&amp;"%",""),"")</f>
        <v/>
      </c>
      <c r="K11868" s="3" t="str">
        <f>IF($B11868="SINAPI",IF(ISNUMBER(MATCH(Banco!$C11868,Analitico!$A:$A,0)),INDEX(Analitico!F:F,MATCH(Banco!$C11868,Analitico!$A:$A,0))&amp;"%",""),"")</f>
        <v/>
      </c>
    </row>
    <row r="11869" spans="1:11" x14ac:dyDescent="0.2">
      <c r="A11869" s="1" t="str">
        <f t="shared" si="186"/>
        <v>SINAPI 97628</v>
      </c>
      <c r="B11869" s="3" t="s">
        <v>21527</v>
      </c>
      <c r="C11869" s="3" t="s">
        <v>13104</v>
      </c>
      <c r="D11869" s="2" t="s">
        <v>20045</v>
      </c>
      <c r="E11869" s="3" t="s">
        <v>20624</v>
      </c>
      <c r="F11869" s="67" t="s">
        <v>30193</v>
      </c>
      <c r="G11869" s="67" t="s">
        <v>29831</v>
      </c>
      <c r="I11869" s="3" t="s">
        <v>41</v>
      </c>
      <c r="J11869" s="3" t="str">
        <f>IF($B11869="SINAPI",IF(ISNUMBER(MATCH(Banco!$C11869,Analitico!$A:$A,0)),INDEX(Analitico!E:E,MATCH(Banco!$C11869,Analitico!$A:$A,0))&amp;"%",""),"")</f>
        <v/>
      </c>
      <c r="K11869" s="3" t="str">
        <f>IF($B11869="SINAPI",IF(ISNUMBER(MATCH(Banco!$C11869,Analitico!$A:$A,0)),INDEX(Analitico!F:F,MATCH(Banco!$C11869,Analitico!$A:$A,0))&amp;"%",""),"")</f>
        <v/>
      </c>
    </row>
    <row r="11870" spans="1:11" ht="22.5" x14ac:dyDescent="0.2">
      <c r="A11870" s="1" t="str">
        <f t="shared" si="186"/>
        <v>SINAPI 97629</v>
      </c>
      <c r="B11870" s="3" t="s">
        <v>21527</v>
      </c>
      <c r="C11870" s="3" t="s">
        <v>13105</v>
      </c>
      <c r="D11870" s="2" t="s">
        <v>20046</v>
      </c>
      <c r="E11870" s="3" t="s">
        <v>20624</v>
      </c>
      <c r="F11870" s="67" t="s">
        <v>40478</v>
      </c>
      <c r="G11870" s="67" t="s">
        <v>37725</v>
      </c>
      <c r="I11870" s="3" t="s">
        <v>6298</v>
      </c>
      <c r="J11870" s="3" t="str">
        <f>IF($B11870="SINAPI",IF(ISNUMBER(MATCH(Banco!$C11870,Analitico!$A:$A,0)),INDEX(Analitico!E:E,MATCH(Banco!$C11870,Analitico!$A:$A,0))&amp;"%",""),"")</f>
        <v/>
      </c>
      <c r="K11870" s="3" t="str">
        <f>IF($B11870="SINAPI",IF(ISNUMBER(MATCH(Banco!$C11870,Analitico!$A:$A,0)),INDEX(Analitico!F:F,MATCH(Banco!$C11870,Analitico!$A:$A,0))&amp;"%",""),"")</f>
        <v/>
      </c>
    </row>
    <row r="11871" spans="1:11" x14ac:dyDescent="0.2">
      <c r="A11871" s="1" t="str">
        <f t="shared" si="186"/>
        <v>SINAPI 97631</v>
      </c>
      <c r="B11871" s="3" t="s">
        <v>21527</v>
      </c>
      <c r="C11871" s="3" t="s">
        <v>13106</v>
      </c>
      <c r="D11871" s="2" t="s">
        <v>20047</v>
      </c>
      <c r="E11871" s="3" t="s">
        <v>20623</v>
      </c>
      <c r="F11871" s="67" t="s">
        <v>20962</v>
      </c>
      <c r="G11871" s="67" t="s">
        <v>4838</v>
      </c>
      <c r="I11871" s="3" t="s">
        <v>41</v>
      </c>
      <c r="J11871" s="3" t="str">
        <f>IF($B11871="SINAPI",IF(ISNUMBER(MATCH(Banco!$C11871,Analitico!$A:$A,0)),INDEX(Analitico!E:E,MATCH(Banco!$C11871,Analitico!$A:$A,0))&amp;"%",""),"")</f>
        <v/>
      </c>
      <c r="K11871" s="3" t="str">
        <f>IF($B11871="SINAPI",IF(ISNUMBER(MATCH(Banco!$C11871,Analitico!$A:$A,0)),INDEX(Analitico!F:F,MATCH(Banco!$C11871,Analitico!$A:$A,0))&amp;"%",""),"")</f>
        <v/>
      </c>
    </row>
    <row r="11872" spans="1:11" x14ac:dyDescent="0.2">
      <c r="A11872" s="1" t="str">
        <f t="shared" si="186"/>
        <v>SINAPI 97632</v>
      </c>
      <c r="B11872" s="3" t="s">
        <v>21527</v>
      </c>
      <c r="C11872" s="3" t="s">
        <v>13107</v>
      </c>
      <c r="D11872" s="2" t="s">
        <v>20048</v>
      </c>
      <c r="E11872" s="3" t="s">
        <v>20621</v>
      </c>
      <c r="F11872" s="67" t="s">
        <v>4577</v>
      </c>
      <c r="G11872" s="67" t="s">
        <v>5531</v>
      </c>
      <c r="I11872" s="3" t="s">
        <v>6298</v>
      </c>
      <c r="J11872" s="3" t="str">
        <f>IF($B11872="SINAPI",IF(ISNUMBER(MATCH(Banco!$C11872,Analitico!$A:$A,0)),INDEX(Analitico!E:E,MATCH(Banco!$C11872,Analitico!$A:$A,0))&amp;"%",""),"")</f>
        <v/>
      </c>
      <c r="K11872" s="3" t="str">
        <f>IF($B11872="SINAPI",IF(ISNUMBER(MATCH(Banco!$C11872,Analitico!$A:$A,0)),INDEX(Analitico!F:F,MATCH(Banco!$C11872,Analitico!$A:$A,0))&amp;"%",""),"")</f>
        <v/>
      </c>
    </row>
    <row r="11873" spans="1:11" x14ac:dyDescent="0.2">
      <c r="A11873" s="1" t="str">
        <f t="shared" si="186"/>
        <v>SINAPI 97633</v>
      </c>
      <c r="B11873" s="3" t="s">
        <v>21527</v>
      </c>
      <c r="C11873" s="3" t="s">
        <v>13108</v>
      </c>
      <c r="D11873" s="2" t="s">
        <v>20049</v>
      </c>
      <c r="E11873" s="3" t="s">
        <v>20623</v>
      </c>
      <c r="F11873" s="67" t="s">
        <v>5021</v>
      </c>
      <c r="G11873" s="67" t="s">
        <v>20754</v>
      </c>
      <c r="I11873" s="3" t="s">
        <v>6298</v>
      </c>
      <c r="J11873" s="3" t="str">
        <f>IF($B11873="SINAPI",IF(ISNUMBER(MATCH(Banco!$C11873,Analitico!$A:$A,0)),INDEX(Analitico!E:E,MATCH(Banco!$C11873,Analitico!$A:$A,0))&amp;"%",""),"")</f>
        <v/>
      </c>
      <c r="K11873" s="3" t="str">
        <f>IF($B11873="SINAPI",IF(ISNUMBER(MATCH(Banco!$C11873,Analitico!$A:$A,0)),INDEX(Analitico!F:F,MATCH(Banco!$C11873,Analitico!$A:$A,0))&amp;"%",""),"")</f>
        <v/>
      </c>
    </row>
    <row r="11874" spans="1:11" ht="22.5" x14ac:dyDescent="0.2">
      <c r="A11874" s="1" t="str">
        <f t="shared" si="186"/>
        <v>SINAPI 97634</v>
      </c>
      <c r="B11874" s="3" t="s">
        <v>21527</v>
      </c>
      <c r="C11874" s="3" t="s">
        <v>13109</v>
      </c>
      <c r="D11874" s="2" t="s">
        <v>20050</v>
      </c>
      <c r="E11874" s="3" t="s">
        <v>20623</v>
      </c>
      <c r="F11874" s="67" t="s">
        <v>4553</v>
      </c>
      <c r="G11874" s="67" t="s">
        <v>4907</v>
      </c>
      <c r="I11874" s="3" t="s">
        <v>6298</v>
      </c>
      <c r="J11874" s="3" t="str">
        <f>IF($B11874="SINAPI",IF(ISNUMBER(MATCH(Banco!$C11874,Analitico!$A:$A,0)),INDEX(Analitico!E:E,MATCH(Banco!$C11874,Analitico!$A:$A,0))&amp;"%",""),"")</f>
        <v/>
      </c>
      <c r="K11874" s="3" t="str">
        <f>IF($B11874="SINAPI",IF(ISNUMBER(MATCH(Banco!$C11874,Analitico!$A:$A,0)),INDEX(Analitico!F:F,MATCH(Banco!$C11874,Analitico!$A:$A,0))&amp;"%",""),"")</f>
        <v/>
      </c>
    </row>
    <row r="11875" spans="1:11" ht="22.5" x14ac:dyDescent="0.2">
      <c r="A11875" s="1" t="str">
        <f t="shared" ref="A11875:A11938" si="187">CONCATENAR</f>
        <v>SINAPI 97635</v>
      </c>
      <c r="B11875" s="3" t="s">
        <v>21527</v>
      </c>
      <c r="C11875" s="3" t="s">
        <v>13110</v>
      </c>
      <c r="D11875" s="2" t="s">
        <v>20051</v>
      </c>
      <c r="E11875" s="3" t="s">
        <v>20623</v>
      </c>
      <c r="F11875" s="67" t="s">
        <v>5382</v>
      </c>
      <c r="G11875" s="67" t="s">
        <v>4544</v>
      </c>
      <c r="I11875" s="3" t="s">
        <v>6298</v>
      </c>
      <c r="J11875" s="3" t="str">
        <f>IF($B11875="SINAPI",IF(ISNUMBER(MATCH(Banco!$C11875,Analitico!$A:$A,0)),INDEX(Analitico!E:E,MATCH(Banco!$C11875,Analitico!$A:$A,0))&amp;"%",""),"")</f>
        <v/>
      </c>
      <c r="K11875" s="3" t="str">
        <f>IF($B11875="SINAPI",IF(ISNUMBER(MATCH(Banco!$C11875,Analitico!$A:$A,0)),INDEX(Analitico!F:F,MATCH(Banco!$C11875,Analitico!$A:$A,0))&amp;"%",""),"")</f>
        <v/>
      </c>
    </row>
    <row r="11876" spans="1:11" x14ac:dyDescent="0.2">
      <c r="A11876" s="1" t="str">
        <f t="shared" si="187"/>
        <v>SINAPI 97636</v>
      </c>
      <c r="B11876" s="3" t="s">
        <v>21527</v>
      </c>
      <c r="C11876" s="3" t="s">
        <v>13111</v>
      </c>
      <c r="D11876" s="2" t="s">
        <v>20052</v>
      </c>
      <c r="E11876" s="3" t="s">
        <v>20623</v>
      </c>
      <c r="F11876" s="67" t="s">
        <v>21939</v>
      </c>
      <c r="G11876" s="67" t="s">
        <v>29523</v>
      </c>
      <c r="I11876" s="3" t="s">
        <v>6298</v>
      </c>
      <c r="J11876" s="3" t="str">
        <f>IF($B11876="SINAPI",IF(ISNUMBER(MATCH(Banco!$C11876,Analitico!$A:$A,0)),INDEX(Analitico!E:E,MATCH(Banco!$C11876,Analitico!$A:$A,0))&amp;"%",""),"")</f>
        <v/>
      </c>
      <c r="K11876" s="3" t="str">
        <f>IF($B11876="SINAPI",IF(ISNUMBER(MATCH(Banco!$C11876,Analitico!$A:$A,0)),INDEX(Analitico!F:F,MATCH(Banco!$C11876,Analitico!$A:$A,0))&amp;"%",""),"")</f>
        <v/>
      </c>
    </row>
    <row r="11877" spans="1:11" ht="22.5" x14ac:dyDescent="0.2">
      <c r="A11877" s="1" t="str">
        <f t="shared" si="187"/>
        <v>SINAPI 97637</v>
      </c>
      <c r="B11877" s="3" t="s">
        <v>21527</v>
      </c>
      <c r="C11877" s="3" t="s">
        <v>13112</v>
      </c>
      <c r="D11877" s="2" t="s">
        <v>20053</v>
      </c>
      <c r="E11877" s="3" t="s">
        <v>20623</v>
      </c>
      <c r="F11877" s="67" t="s">
        <v>4565</v>
      </c>
      <c r="G11877" s="67" t="s">
        <v>5312</v>
      </c>
      <c r="I11877" s="3" t="s">
        <v>6298</v>
      </c>
      <c r="J11877" s="3" t="str">
        <f>IF($B11877="SINAPI",IF(ISNUMBER(MATCH(Banco!$C11877,Analitico!$A:$A,0)),INDEX(Analitico!E:E,MATCH(Banco!$C11877,Analitico!$A:$A,0))&amp;"%",""),"")</f>
        <v/>
      </c>
      <c r="K11877" s="3" t="str">
        <f>IF($B11877="SINAPI",IF(ISNUMBER(MATCH(Banco!$C11877,Analitico!$A:$A,0)),INDEX(Analitico!F:F,MATCH(Banco!$C11877,Analitico!$A:$A,0))&amp;"%",""),"")</f>
        <v/>
      </c>
    </row>
    <row r="11878" spans="1:11" x14ac:dyDescent="0.2">
      <c r="A11878" s="1" t="str">
        <f t="shared" si="187"/>
        <v>SINAPI 97638</v>
      </c>
      <c r="B11878" s="3" t="s">
        <v>21527</v>
      </c>
      <c r="C11878" s="3" t="s">
        <v>13113</v>
      </c>
      <c r="D11878" s="2" t="s">
        <v>20054</v>
      </c>
      <c r="E11878" s="3" t="s">
        <v>20623</v>
      </c>
      <c r="F11878" s="67" t="s">
        <v>21910</v>
      </c>
      <c r="G11878" s="67" t="s">
        <v>20808</v>
      </c>
      <c r="I11878" s="3" t="s">
        <v>6298</v>
      </c>
      <c r="J11878" s="3" t="str">
        <f>IF($B11878="SINAPI",IF(ISNUMBER(MATCH(Banco!$C11878,Analitico!$A:$A,0)),INDEX(Analitico!E:E,MATCH(Banco!$C11878,Analitico!$A:$A,0))&amp;"%",""),"")</f>
        <v/>
      </c>
      <c r="K11878" s="3" t="str">
        <f>IF($B11878="SINAPI",IF(ISNUMBER(MATCH(Banco!$C11878,Analitico!$A:$A,0)),INDEX(Analitico!F:F,MATCH(Banco!$C11878,Analitico!$A:$A,0))&amp;"%",""),"")</f>
        <v/>
      </c>
    </row>
    <row r="11879" spans="1:11" x14ac:dyDescent="0.2">
      <c r="A11879" s="1" t="str">
        <f t="shared" si="187"/>
        <v>SINAPI 97639</v>
      </c>
      <c r="B11879" s="3" t="s">
        <v>21527</v>
      </c>
      <c r="C11879" s="3" t="s">
        <v>13114</v>
      </c>
      <c r="D11879" s="2" t="s">
        <v>20055</v>
      </c>
      <c r="E11879" s="3" t="s">
        <v>20623</v>
      </c>
      <c r="F11879" s="67" t="s">
        <v>29468</v>
      </c>
      <c r="G11879" s="67" t="s">
        <v>21789</v>
      </c>
      <c r="I11879" s="3" t="s">
        <v>41</v>
      </c>
      <c r="J11879" s="3" t="str">
        <f>IF($B11879="SINAPI",IF(ISNUMBER(MATCH(Banco!$C11879,Analitico!$A:$A,0)),INDEX(Analitico!E:E,MATCH(Banco!$C11879,Analitico!$A:$A,0))&amp;"%",""),"")</f>
        <v/>
      </c>
      <c r="K11879" s="3" t="str">
        <f>IF($B11879="SINAPI",IF(ISNUMBER(MATCH(Banco!$C11879,Analitico!$A:$A,0)),INDEX(Analitico!F:F,MATCH(Banco!$C11879,Analitico!$A:$A,0))&amp;"%",""),"")</f>
        <v/>
      </c>
    </row>
    <row r="11880" spans="1:11" ht="22.5" x14ac:dyDescent="0.2">
      <c r="A11880" s="1" t="str">
        <f t="shared" si="187"/>
        <v>SINAPI 97640</v>
      </c>
      <c r="B11880" s="3" t="s">
        <v>21527</v>
      </c>
      <c r="C11880" s="3" t="s">
        <v>13115</v>
      </c>
      <c r="D11880" s="2" t="s">
        <v>20056</v>
      </c>
      <c r="E11880" s="3" t="s">
        <v>20623</v>
      </c>
      <c r="F11880" s="67" t="s">
        <v>4526</v>
      </c>
      <c r="G11880" s="67" t="s">
        <v>5551</v>
      </c>
      <c r="I11880" s="3" t="s">
        <v>6298</v>
      </c>
      <c r="J11880" s="3" t="str">
        <f>IF($B11880="SINAPI",IF(ISNUMBER(MATCH(Banco!$C11880,Analitico!$A:$A,0)),INDEX(Analitico!E:E,MATCH(Banco!$C11880,Analitico!$A:$A,0))&amp;"%",""),"")</f>
        <v/>
      </c>
      <c r="K11880" s="3" t="str">
        <f>IF($B11880="SINAPI",IF(ISNUMBER(MATCH(Banco!$C11880,Analitico!$A:$A,0)),INDEX(Analitico!F:F,MATCH(Banco!$C11880,Analitico!$A:$A,0))&amp;"%",""),"")</f>
        <v/>
      </c>
    </row>
    <row r="11881" spans="1:11" x14ac:dyDescent="0.2">
      <c r="A11881" s="1" t="str">
        <f t="shared" si="187"/>
        <v>SINAPI 97641</v>
      </c>
      <c r="B11881" s="3" t="s">
        <v>21527</v>
      </c>
      <c r="C11881" s="3" t="s">
        <v>13116</v>
      </c>
      <c r="D11881" s="2" t="s">
        <v>20057</v>
      </c>
      <c r="E11881" s="3" t="s">
        <v>20623</v>
      </c>
      <c r="F11881" s="67" t="s">
        <v>21442</v>
      </c>
      <c r="G11881" s="67" t="s">
        <v>5752</v>
      </c>
      <c r="I11881" s="3" t="s">
        <v>6298</v>
      </c>
      <c r="J11881" s="3" t="str">
        <f>IF($B11881="SINAPI",IF(ISNUMBER(MATCH(Banco!$C11881,Analitico!$A:$A,0)),INDEX(Analitico!E:E,MATCH(Banco!$C11881,Analitico!$A:$A,0))&amp;"%",""),"")</f>
        <v/>
      </c>
      <c r="K11881" s="3" t="str">
        <f>IF($B11881="SINAPI",IF(ISNUMBER(MATCH(Banco!$C11881,Analitico!$A:$A,0)),INDEX(Analitico!F:F,MATCH(Banco!$C11881,Analitico!$A:$A,0))&amp;"%",""),"")</f>
        <v/>
      </c>
    </row>
    <row r="11882" spans="1:11" ht="22.5" x14ac:dyDescent="0.2">
      <c r="A11882" s="1" t="str">
        <f t="shared" si="187"/>
        <v>SINAPI 97642</v>
      </c>
      <c r="B11882" s="3" t="s">
        <v>21527</v>
      </c>
      <c r="C11882" s="3" t="s">
        <v>13117</v>
      </c>
      <c r="D11882" s="2" t="s">
        <v>20058</v>
      </c>
      <c r="E11882" s="3" t="s">
        <v>20623</v>
      </c>
      <c r="F11882" s="67" t="s">
        <v>6119</v>
      </c>
      <c r="G11882" s="67" t="s">
        <v>21851</v>
      </c>
      <c r="I11882" s="3" t="s">
        <v>6298</v>
      </c>
      <c r="J11882" s="3" t="str">
        <f>IF($B11882="SINAPI",IF(ISNUMBER(MATCH(Banco!$C11882,Analitico!$A:$A,0)),INDEX(Analitico!E:E,MATCH(Banco!$C11882,Analitico!$A:$A,0))&amp;"%",""),"")</f>
        <v/>
      </c>
      <c r="K11882" s="3" t="str">
        <f>IF($B11882="SINAPI",IF(ISNUMBER(MATCH(Banco!$C11882,Analitico!$A:$A,0)),INDEX(Analitico!F:F,MATCH(Banco!$C11882,Analitico!$A:$A,0))&amp;"%",""),"")</f>
        <v/>
      </c>
    </row>
    <row r="11883" spans="1:11" x14ac:dyDescent="0.2">
      <c r="A11883" s="1" t="str">
        <f t="shared" si="187"/>
        <v>SINAPI 97643</v>
      </c>
      <c r="B11883" s="3" t="s">
        <v>21527</v>
      </c>
      <c r="C11883" s="3" t="s">
        <v>13118</v>
      </c>
      <c r="D11883" s="2" t="s">
        <v>20059</v>
      </c>
      <c r="E11883" s="3" t="s">
        <v>20623</v>
      </c>
      <c r="F11883" s="67" t="s">
        <v>30037</v>
      </c>
      <c r="G11883" s="67" t="s">
        <v>21343</v>
      </c>
      <c r="I11883" s="3" t="s">
        <v>41</v>
      </c>
      <c r="J11883" s="3" t="str">
        <f>IF($B11883="SINAPI",IF(ISNUMBER(MATCH(Banco!$C11883,Analitico!$A:$A,0)),INDEX(Analitico!E:E,MATCH(Banco!$C11883,Analitico!$A:$A,0))&amp;"%",""),"")</f>
        <v/>
      </c>
      <c r="K11883" s="3" t="str">
        <f>IF($B11883="SINAPI",IF(ISNUMBER(MATCH(Banco!$C11883,Analitico!$A:$A,0)),INDEX(Analitico!F:F,MATCH(Banco!$C11883,Analitico!$A:$A,0))&amp;"%",""),"")</f>
        <v/>
      </c>
    </row>
    <row r="11884" spans="1:11" x14ac:dyDescent="0.2">
      <c r="A11884" s="1" t="str">
        <f t="shared" si="187"/>
        <v>SINAPI 97644</v>
      </c>
      <c r="B11884" s="3" t="s">
        <v>21527</v>
      </c>
      <c r="C11884" s="3" t="s">
        <v>13119</v>
      </c>
      <c r="D11884" s="2" t="s">
        <v>20060</v>
      </c>
      <c r="E11884" s="3" t="s">
        <v>20623</v>
      </c>
      <c r="F11884" s="67" t="s">
        <v>6047</v>
      </c>
      <c r="G11884" s="67" t="s">
        <v>29518</v>
      </c>
      <c r="I11884" s="3" t="s">
        <v>41</v>
      </c>
      <c r="J11884" s="3" t="str">
        <f>IF($B11884="SINAPI",IF(ISNUMBER(MATCH(Banco!$C11884,Analitico!$A:$A,0)),INDEX(Analitico!E:E,MATCH(Banco!$C11884,Analitico!$A:$A,0))&amp;"%",""),"")</f>
        <v/>
      </c>
      <c r="K11884" s="3" t="str">
        <f>IF($B11884="SINAPI",IF(ISNUMBER(MATCH(Banco!$C11884,Analitico!$A:$A,0)),INDEX(Analitico!F:F,MATCH(Banco!$C11884,Analitico!$A:$A,0))&amp;"%",""),"")</f>
        <v/>
      </c>
    </row>
    <row r="11885" spans="1:11" x14ac:dyDescent="0.2">
      <c r="A11885" s="1" t="str">
        <f t="shared" si="187"/>
        <v>SINAPI 97645</v>
      </c>
      <c r="B11885" s="3" t="s">
        <v>21527</v>
      </c>
      <c r="C11885" s="3" t="s">
        <v>13120</v>
      </c>
      <c r="D11885" s="2" t="s">
        <v>20061</v>
      </c>
      <c r="E11885" s="3" t="s">
        <v>20623</v>
      </c>
      <c r="F11885" s="67" t="s">
        <v>21239</v>
      </c>
      <c r="G11885" s="67" t="s">
        <v>21430</v>
      </c>
      <c r="I11885" s="3" t="s">
        <v>41</v>
      </c>
      <c r="J11885" s="3" t="str">
        <f>IF($B11885="SINAPI",IF(ISNUMBER(MATCH(Banco!$C11885,Analitico!$A:$A,0)),INDEX(Analitico!E:E,MATCH(Banco!$C11885,Analitico!$A:$A,0))&amp;"%",""),"")</f>
        <v/>
      </c>
      <c r="K11885" s="3" t="str">
        <f>IF($B11885="SINAPI",IF(ISNUMBER(MATCH(Banco!$C11885,Analitico!$A:$A,0)),INDEX(Analitico!F:F,MATCH(Banco!$C11885,Analitico!$A:$A,0))&amp;"%",""),"")</f>
        <v/>
      </c>
    </row>
    <row r="11886" spans="1:11" ht="22.5" x14ac:dyDescent="0.2">
      <c r="A11886" s="1" t="str">
        <f t="shared" si="187"/>
        <v>SINAPI 97647</v>
      </c>
      <c r="B11886" s="3" t="s">
        <v>21527</v>
      </c>
      <c r="C11886" s="3" t="s">
        <v>13121</v>
      </c>
      <c r="D11886" s="2" t="s">
        <v>20062</v>
      </c>
      <c r="E11886" s="3" t="s">
        <v>20623</v>
      </c>
      <c r="F11886" s="67" t="s">
        <v>6128</v>
      </c>
      <c r="G11886" s="67" t="s">
        <v>4703</v>
      </c>
      <c r="I11886" s="3" t="s">
        <v>6298</v>
      </c>
      <c r="J11886" s="3" t="str">
        <f>IF($B11886="SINAPI",IF(ISNUMBER(MATCH(Banco!$C11886,Analitico!$A:$A,0)),INDEX(Analitico!E:E,MATCH(Banco!$C11886,Analitico!$A:$A,0))&amp;"%",""),"")</f>
        <v/>
      </c>
      <c r="K11886" s="3" t="str">
        <f>IF($B11886="SINAPI",IF(ISNUMBER(MATCH(Banco!$C11886,Analitico!$A:$A,0)),INDEX(Analitico!F:F,MATCH(Banco!$C11886,Analitico!$A:$A,0))&amp;"%",""),"")</f>
        <v/>
      </c>
    </row>
    <row r="11887" spans="1:11" ht="22.5" x14ac:dyDescent="0.2">
      <c r="A11887" s="1" t="str">
        <f t="shared" si="187"/>
        <v>SINAPI 97648</v>
      </c>
      <c r="B11887" s="3" t="s">
        <v>21527</v>
      </c>
      <c r="C11887" s="3" t="s">
        <v>13122</v>
      </c>
      <c r="D11887" s="2" t="s">
        <v>20063</v>
      </c>
      <c r="E11887" s="3" t="s">
        <v>20623</v>
      </c>
      <c r="F11887" s="67" t="s">
        <v>5916</v>
      </c>
      <c r="G11887" s="67" t="s">
        <v>4624</v>
      </c>
      <c r="I11887" s="3" t="s">
        <v>6298</v>
      </c>
      <c r="J11887" s="3" t="str">
        <f>IF($B11887="SINAPI",IF(ISNUMBER(MATCH(Banco!$C11887,Analitico!$A:$A,0)),INDEX(Analitico!E:E,MATCH(Banco!$C11887,Analitico!$A:$A,0))&amp;"%",""),"")</f>
        <v/>
      </c>
      <c r="K11887" s="3" t="str">
        <f>IF($B11887="SINAPI",IF(ISNUMBER(MATCH(Banco!$C11887,Analitico!$A:$A,0)),INDEX(Analitico!F:F,MATCH(Banco!$C11887,Analitico!$A:$A,0))&amp;"%",""),"")</f>
        <v/>
      </c>
    </row>
    <row r="11888" spans="1:11" ht="22.5" x14ac:dyDescent="0.2">
      <c r="A11888" s="1" t="str">
        <f t="shared" si="187"/>
        <v>SINAPI 97649</v>
      </c>
      <c r="B11888" s="3" t="s">
        <v>21527</v>
      </c>
      <c r="C11888" s="3" t="s">
        <v>13123</v>
      </c>
      <c r="D11888" s="2" t="s">
        <v>20064</v>
      </c>
      <c r="E11888" s="3" t="s">
        <v>20623</v>
      </c>
      <c r="F11888" s="67" t="s">
        <v>20709</v>
      </c>
      <c r="G11888" s="67" t="s">
        <v>29474</v>
      </c>
      <c r="I11888" s="3" t="s">
        <v>6300</v>
      </c>
      <c r="J11888" s="3" t="str">
        <f>IF($B11888="SINAPI",IF(ISNUMBER(MATCH(Banco!$C11888,Analitico!$A:$A,0)),INDEX(Analitico!E:E,MATCH(Banco!$C11888,Analitico!$A:$A,0))&amp;"%",""),"")</f>
        <v/>
      </c>
      <c r="K11888" s="3" t="str">
        <f>IF($B11888="SINAPI",IF(ISNUMBER(MATCH(Banco!$C11888,Analitico!$A:$A,0)),INDEX(Analitico!F:F,MATCH(Banco!$C11888,Analitico!$A:$A,0))&amp;"%",""),"")</f>
        <v/>
      </c>
    </row>
    <row r="11889" spans="1:11" x14ac:dyDescent="0.2">
      <c r="A11889" s="1" t="str">
        <f t="shared" si="187"/>
        <v>SINAPI 97650</v>
      </c>
      <c r="B11889" s="3" t="s">
        <v>21527</v>
      </c>
      <c r="C11889" s="3" t="s">
        <v>13124</v>
      </c>
      <c r="D11889" s="2" t="s">
        <v>20065</v>
      </c>
      <c r="E11889" s="3" t="s">
        <v>20623</v>
      </c>
      <c r="F11889" s="67" t="s">
        <v>4692</v>
      </c>
      <c r="G11889" s="67" t="s">
        <v>5872</v>
      </c>
      <c r="I11889" s="3" t="s">
        <v>6298</v>
      </c>
      <c r="J11889" s="3" t="str">
        <f>IF($B11889="SINAPI",IF(ISNUMBER(MATCH(Banco!$C11889,Analitico!$A:$A,0)),INDEX(Analitico!E:E,MATCH(Banco!$C11889,Analitico!$A:$A,0))&amp;"%",""),"")</f>
        <v/>
      </c>
      <c r="K11889" s="3" t="str">
        <f>IF($B11889="SINAPI",IF(ISNUMBER(MATCH(Banco!$C11889,Analitico!$A:$A,0)),INDEX(Analitico!F:F,MATCH(Banco!$C11889,Analitico!$A:$A,0))&amp;"%",""),"")</f>
        <v/>
      </c>
    </row>
    <row r="11890" spans="1:11" ht="22.5" x14ac:dyDescent="0.2">
      <c r="A11890" s="1" t="str">
        <f t="shared" si="187"/>
        <v>SINAPI 97651</v>
      </c>
      <c r="B11890" s="3" t="s">
        <v>21527</v>
      </c>
      <c r="C11890" s="3" t="s">
        <v>13125</v>
      </c>
      <c r="D11890" s="2" t="s">
        <v>20066</v>
      </c>
      <c r="E11890" s="3" t="s">
        <v>20622</v>
      </c>
      <c r="F11890" s="67" t="s">
        <v>20763</v>
      </c>
      <c r="G11890" s="67" t="s">
        <v>21885</v>
      </c>
      <c r="I11890" s="3" t="s">
        <v>6298</v>
      </c>
      <c r="J11890" s="3" t="str">
        <f>IF($B11890="SINAPI",IF(ISNUMBER(MATCH(Banco!$C11890,Analitico!$A:$A,0)),INDEX(Analitico!E:E,MATCH(Banco!$C11890,Analitico!$A:$A,0))&amp;"%",""),"")</f>
        <v/>
      </c>
      <c r="K11890" s="3" t="str">
        <f>IF($B11890="SINAPI",IF(ISNUMBER(MATCH(Banco!$C11890,Analitico!$A:$A,0)),INDEX(Analitico!F:F,MATCH(Banco!$C11890,Analitico!$A:$A,0))&amp;"%",""),"")</f>
        <v/>
      </c>
    </row>
    <row r="11891" spans="1:11" ht="22.5" x14ac:dyDescent="0.2">
      <c r="A11891" s="1" t="str">
        <f t="shared" si="187"/>
        <v>SINAPI 97652</v>
      </c>
      <c r="B11891" s="3" t="s">
        <v>21527</v>
      </c>
      <c r="C11891" s="3" t="s">
        <v>13126</v>
      </c>
      <c r="D11891" s="2" t="s">
        <v>20067</v>
      </c>
      <c r="E11891" s="3" t="s">
        <v>20622</v>
      </c>
      <c r="F11891" s="67" t="s">
        <v>30194</v>
      </c>
      <c r="G11891" s="67" t="s">
        <v>21415</v>
      </c>
      <c r="I11891" s="3" t="s">
        <v>6298</v>
      </c>
      <c r="J11891" s="3" t="str">
        <f>IF($B11891="SINAPI",IF(ISNUMBER(MATCH(Banco!$C11891,Analitico!$A:$A,0)),INDEX(Analitico!E:E,MATCH(Banco!$C11891,Analitico!$A:$A,0))&amp;"%",""),"")</f>
        <v/>
      </c>
      <c r="K11891" s="3" t="str">
        <f>IF($B11891="SINAPI",IF(ISNUMBER(MATCH(Banco!$C11891,Analitico!$A:$A,0)),INDEX(Analitico!F:F,MATCH(Banco!$C11891,Analitico!$A:$A,0))&amp;"%",""),"")</f>
        <v/>
      </c>
    </row>
    <row r="11892" spans="1:11" ht="22.5" x14ac:dyDescent="0.2">
      <c r="A11892" s="1" t="str">
        <f t="shared" si="187"/>
        <v>SINAPI 97653</v>
      </c>
      <c r="B11892" s="3" t="s">
        <v>21527</v>
      </c>
      <c r="C11892" s="3" t="s">
        <v>13127</v>
      </c>
      <c r="D11892" s="2" t="s">
        <v>20068</v>
      </c>
      <c r="E11892" s="3" t="s">
        <v>20622</v>
      </c>
      <c r="F11892" s="67" t="s">
        <v>40479</v>
      </c>
      <c r="G11892" s="67" t="s">
        <v>29966</v>
      </c>
      <c r="I11892" s="3" t="s">
        <v>6300</v>
      </c>
      <c r="J11892" s="3" t="str">
        <f>IF($B11892="SINAPI",IF(ISNUMBER(MATCH(Banco!$C11892,Analitico!$A:$A,0)),INDEX(Analitico!E:E,MATCH(Banco!$C11892,Analitico!$A:$A,0))&amp;"%",""),"")</f>
        <v/>
      </c>
      <c r="K11892" s="3" t="str">
        <f>IF($B11892="SINAPI",IF(ISNUMBER(MATCH(Banco!$C11892,Analitico!$A:$A,0)),INDEX(Analitico!F:F,MATCH(Banco!$C11892,Analitico!$A:$A,0))&amp;"%",""),"")</f>
        <v/>
      </c>
    </row>
    <row r="11893" spans="1:11" ht="22.5" x14ac:dyDescent="0.2">
      <c r="A11893" s="1" t="str">
        <f t="shared" si="187"/>
        <v>SINAPI 97654</v>
      </c>
      <c r="B11893" s="3" t="s">
        <v>21527</v>
      </c>
      <c r="C11893" s="3" t="s">
        <v>13128</v>
      </c>
      <c r="D11893" s="2" t="s">
        <v>20069</v>
      </c>
      <c r="E11893" s="3" t="s">
        <v>20622</v>
      </c>
      <c r="F11893" s="67" t="s">
        <v>40480</v>
      </c>
      <c r="G11893" s="67" t="s">
        <v>37726</v>
      </c>
      <c r="I11893" s="3" t="s">
        <v>6300</v>
      </c>
      <c r="J11893" s="3" t="str">
        <f>IF($B11893="SINAPI",IF(ISNUMBER(MATCH(Banco!$C11893,Analitico!$A:$A,0)),INDEX(Analitico!E:E,MATCH(Banco!$C11893,Analitico!$A:$A,0))&amp;"%",""),"")</f>
        <v/>
      </c>
      <c r="K11893" s="3" t="str">
        <f>IF($B11893="SINAPI",IF(ISNUMBER(MATCH(Banco!$C11893,Analitico!$A:$A,0)),INDEX(Analitico!F:F,MATCH(Banco!$C11893,Analitico!$A:$A,0))&amp;"%",""),"")</f>
        <v/>
      </c>
    </row>
    <row r="11894" spans="1:11" x14ac:dyDescent="0.2">
      <c r="A11894" s="1" t="str">
        <f t="shared" si="187"/>
        <v>SINAPI 97655</v>
      </c>
      <c r="B11894" s="3" t="s">
        <v>21527</v>
      </c>
      <c r="C11894" s="3" t="s">
        <v>13129</v>
      </c>
      <c r="D11894" s="2" t="s">
        <v>20070</v>
      </c>
      <c r="E11894" s="3" t="s">
        <v>20623</v>
      </c>
      <c r="F11894" s="67" t="s">
        <v>31981</v>
      </c>
      <c r="G11894" s="67" t="s">
        <v>37727</v>
      </c>
      <c r="I11894" s="3" t="s">
        <v>6298</v>
      </c>
      <c r="J11894" s="3" t="str">
        <f>IF($B11894="SINAPI",IF(ISNUMBER(MATCH(Banco!$C11894,Analitico!$A:$A,0)),INDEX(Analitico!E:E,MATCH(Banco!$C11894,Analitico!$A:$A,0))&amp;"%",""),"")</f>
        <v/>
      </c>
      <c r="K11894" s="3" t="str">
        <f>IF($B11894="SINAPI",IF(ISNUMBER(MATCH(Banco!$C11894,Analitico!$A:$A,0)),INDEX(Analitico!F:F,MATCH(Banco!$C11894,Analitico!$A:$A,0))&amp;"%",""),"")</f>
        <v/>
      </c>
    </row>
    <row r="11895" spans="1:11" ht="22.5" x14ac:dyDescent="0.2">
      <c r="A11895" s="1" t="str">
        <f t="shared" si="187"/>
        <v>SINAPI 97656</v>
      </c>
      <c r="B11895" s="3" t="s">
        <v>21527</v>
      </c>
      <c r="C11895" s="3" t="s">
        <v>13130</v>
      </c>
      <c r="D11895" s="2" t="s">
        <v>20071</v>
      </c>
      <c r="E11895" s="3" t="s">
        <v>20622</v>
      </c>
      <c r="F11895" s="67" t="s">
        <v>40481</v>
      </c>
      <c r="G11895" s="67" t="s">
        <v>37728</v>
      </c>
      <c r="I11895" s="3" t="s">
        <v>6298</v>
      </c>
      <c r="J11895" s="3" t="str">
        <f>IF($B11895="SINAPI",IF(ISNUMBER(MATCH(Banco!$C11895,Analitico!$A:$A,0)),INDEX(Analitico!E:E,MATCH(Banco!$C11895,Analitico!$A:$A,0))&amp;"%",""),"")</f>
        <v/>
      </c>
      <c r="K11895" s="3" t="str">
        <f>IF($B11895="SINAPI",IF(ISNUMBER(MATCH(Banco!$C11895,Analitico!$A:$A,0)),INDEX(Analitico!F:F,MATCH(Banco!$C11895,Analitico!$A:$A,0))&amp;"%",""),"")</f>
        <v/>
      </c>
    </row>
    <row r="11896" spans="1:11" ht="22.5" x14ac:dyDescent="0.2">
      <c r="A11896" s="1" t="str">
        <f t="shared" si="187"/>
        <v>SINAPI 97657</v>
      </c>
      <c r="B11896" s="3" t="s">
        <v>21527</v>
      </c>
      <c r="C11896" s="3" t="s">
        <v>13131</v>
      </c>
      <c r="D11896" s="2" t="s">
        <v>20072</v>
      </c>
      <c r="E11896" s="3" t="s">
        <v>20622</v>
      </c>
      <c r="F11896" s="67" t="s">
        <v>40482</v>
      </c>
      <c r="G11896" s="67" t="s">
        <v>37729</v>
      </c>
      <c r="I11896" s="3" t="s">
        <v>6298</v>
      </c>
      <c r="J11896" s="3" t="str">
        <f>IF($B11896="SINAPI",IF(ISNUMBER(MATCH(Banco!$C11896,Analitico!$A:$A,0)),INDEX(Analitico!E:E,MATCH(Banco!$C11896,Analitico!$A:$A,0))&amp;"%",""),"")</f>
        <v/>
      </c>
      <c r="K11896" s="3" t="str">
        <f>IF($B11896="SINAPI",IF(ISNUMBER(MATCH(Banco!$C11896,Analitico!$A:$A,0)),INDEX(Analitico!F:F,MATCH(Banco!$C11896,Analitico!$A:$A,0))&amp;"%",""),"")</f>
        <v/>
      </c>
    </row>
    <row r="11897" spans="1:11" ht="22.5" x14ac:dyDescent="0.2">
      <c r="A11897" s="1" t="str">
        <f t="shared" si="187"/>
        <v>SINAPI 97658</v>
      </c>
      <c r="B11897" s="3" t="s">
        <v>21527</v>
      </c>
      <c r="C11897" s="3" t="s">
        <v>13132</v>
      </c>
      <c r="D11897" s="2" t="s">
        <v>20073</v>
      </c>
      <c r="E11897" s="3" t="s">
        <v>20622</v>
      </c>
      <c r="F11897" s="67" t="s">
        <v>40483</v>
      </c>
      <c r="G11897" s="67" t="s">
        <v>37730</v>
      </c>
      <c r="I11897" s="3" t="s">
        <v>6300</v>
      </c>
      <c r="J11897" s="3" t="str">
        <f>IF($B11897="SINAPI",IF(ISNUMBER(MATCH(Banco!$C11897,Analitico!$A:$A,0)),INDEX(Analitico!E:E,MATCH(Banco!$C11897,Analitico!$A:$A,0))&amp;"%",""),"")</f>
        <v/>
      </c>
      <c r="K11897" s="3" t="str">
        <f>IF($B11897="SINAPI",IF(ISNUMBER(MATCH(Banco!$C11897,Analitico!$A:$A,0)),INDEX(Analitico!F:F,MATCH(Banco!$C11897,Analitico!$A:$A,0))&amp;"%",""),"")</f>
        <v/>
      </c>
    </row>
    <row r="11898" spans="1:11" ht="22.5" x14ac:dyDescent="0.2">
      <c r="A11898" s="1" t="str">
        <f t="shared" si="187"/>
        <v>SINAPI 97659</v>
      </c>
      <c r="B11898" s="3" t="s">
        <v>21527</v>
      </c>
      <c r="C11898" s="3" t="s">
        <v>13133</v>
      </c>
      <c r="D11898" s="2" t="s">
        <v>20074</v>
      </c>
      <c r="E11898" s="3" t="s">
        <v>20622</v>
      </c>
      <c r="F11898" s="67" t="s">
        <v>31674</v>
      </c>
      <c r="G11898" s="67" t="s">
        <v>37731</v>
      </c>
      <c r="I11898" s="3" t="s">
        <v>6300</v>
      </c>
      <c r="J11898" s="3" t="str">
        <f>IF($B11898="SINAPI",IF(ISNUMBER(MATCH(Banco!$C11898,Analitico!$A:$A,0)),INDEX(Analitico!E:E,MATCH(Banco!$C11898,Analitico!$A:$A,0))&amp;"%",""),"")</f>
        <v/>
      </c>
      <c r="K11898" s="3" t="str">
        <f>IF($B11898="SINAPI",IF(ISNUMBER(MATCH(Banco!$C11898,Analitico!$A:$A,0)),INDEX(Analitico!F:F,MATCH(Banco!$C11898,Analitico!$A:$A,0))&amp;"%",""),"")</f>
        <v/>
      </c>
    </row>
    <row r="11899" spans="1:11" x14ac:dyDescent="0.2">
      <c r="A11899" s="1" t="str">
        <f t="shared" si="187"/>
        <v>SINAPI 97660</v>
      </c>
      <c r="B11899" s="3" t="s">
        <v>21527</v>
      </c>
      <c r="C11899" s="3" t="s">
        <v>13134</v>
      </c>
      <c r="D11899" s="2" t="s">
        <v>20075</v>
      </c>
      <c r="E11899" s="3" t="s">
        <v>20622</v>
      </c>
      <c r="F11899" s="67" t="s">
        <v>20731</v>
      </c>
      <c r="G11899" s="67" t="s">
        <v>5460</v>
      </c>
      <c r="I11899" s="3" t="s">
        <v>41</v>
      </c>
      <c r="J11899" s="3" t="str">
        <f>IF($B11899="SINAPI",IF(ISNUMBER(MATCH(Banco!$C11899,Analitico!$A:$A,0)),INDEX(Analitico!E:E,MATCH(Banco!$C11899,Analitico!$A:$A,0))&amp;"%",""),"")</f>
        <v/>
      </c>
      <c r="K11899" s="3" t="str">
        <f>IF($B11899="SINAPI",IF(ISNUMBER(MATCH(Banco!$C11899,Analitico!$A:$A,0)),INDEX(Analitico!F:F,MATCH(Banco!$C11899,Analitico!$A:$A,0))&amp;"%",""),"")</f>
        <v/>
      </c>
    </row>
    <row r="11900" spans="1:11" x14ac:dyDescent="0.2">
      <c r="A11900" s="1" t="str">
        <f t="shared" si="187"/>
        <v>SINAPI 97661</v>
      </c>
      <c r="B11900" s="3" t="s">
        <v>21527</v>
      </c>
      <c r="C11900" s="3" t="s">
        <v>13135</v>
      </c>
      <c r="D11900" s="2" t="s">
        <v>20076</v>
      </c>
      <c r="E11900" s="3" t="s">
        <v>20621</v>
      </c>
      <c r="F11900" s="67" t="s">
        <v>20734</v>
      </c>
      <c r="G11900" s="67" t="s">
        <v>4605</v>
      </c>
      <c r="I11900" s="3" t="s">
        <v>41</v>
      </c>
      <c r="J11900" s="3" t="str">
        <f>IF($B11900="SINAPI",IF(ISNUMBER(MATCH(Banco!$C11900,Analitico!$A:$A,0)),INDEX(Analitico!E:E,MATCH(Banco!$C11900,Analitico!$A:$A,0))&amp;"%",""),"")</f>
        <v/>
      </c>
      <c r="K11900" s="3" t="str">
        <f>IF($B11900="SINAPI",IF(ISNUMBER(MATCH(Banco!$C11900,Analitico!$A:$A,0)),INDEX(Analitico!F:F,MATCH(Banco!$C11900,Analitico!$A:$A,0))&amp;"%",""),"")</f>
        <v/>
      </c>
    </row>
    <row r="11901" spans="1:11" ht="22.5" x14ac:dyDescent="0.2">
      <c r="A11901" s="1" t="str">
        <f t="shared" si="187"/>
        <v>SINAPI 97662</v>
      </c>
      <c r="B11901" s="3" t="s">
        <v>21527</v>
      </c>
      <c r="C11901" s="3" t="s">
        <v>13136</v>
      </c>
      <c r="D11901" s="2" t="s">
        <v>20077</v>
      </c>
      <c r="E11901" s="3" t="s">
        <v>20621</v>
      </c>
      <c r="F11901" s="67" t="s">
        <v>4737</v>
      </c>
      <c r="G11901" s="67" t="s">
        <v>5396</v>
      </c>
      <c r="I11901" s="3" t="s">
        <v>41</v>
      </c>
      <c r="J11901" s="3" t="str">
        <f>IF($B11901="SINAPI",IF(ISNUMBER(MATCH(Banco!$C11901,Analitico!$A:$A,0)),INDEX(Analitico!E:E,MATCH(Banco!$C11901,Analitico!$A:$A,0))&amp;"%",""),"")</f>
        <v/>
      </c>
      <c r="K11901" s="3" t="str">
        <f>IF($B11901="SINAPI",IF(ISNUMBER(MATCH(Banco!$C11901,Analitico!$A:$A,0)),INDEX(Analitico!F:F,MATCH(Banco!$C11901,Analitico!$A:$A,0))&amp;"%",""),"")</f>
        <v/>
      </c>
    </row>
    <row r="11902" spans="1:11" x14ac:dyDescent="0.2">
      <c r="A11902" s="1" t="str">
        <f t="shared" si="187"/>
        <v>SINAPI 97663</v>
      </c>
      <c r="B11902" s="3" t="s">
        <v>21527</v>
      </c>
      <c r="C11902" s="3" t="s">
        <v>13137</v>
      </c>
      <c r="D11902" s="2" t="s">
        <v>20078</v>
      </c>
      <c r="E11902" s="3" t="s">
        <v>20622</v>
      </c>
      <c r="F11902" s="67" t="s">
        <v>5417</v>
      </c>
      <c r="G11902" s="67" t="s">
        <v>20854</v>
      </c>
      <c r="I11902" s="3" t="s">
        <v>41</v>
      </c>
      <c r="J11902" s="3" t="str">
        <f>IF($B11902="SINAPI",IF(ISNUMBER(MATCH(Banco!$C11902,Analitico!$A:$A,0)),INDEX(Analitico!E:E,MATCH(Banco!$C11902,Analitico!$A:$A,0))&amp;"%",""),"")</f>
        <v/>
      </c>
      <c r="K11902" s="3" t="str">
        <f>IF($B11902="SINAPI",IF(ISNUMBER(MATCH(Banco!$C11902,Analitico!$A:$A,0)),INDEX(Analitico!F:F,MATCH(Banco!$C11902,Analitico!$A:$A,0))&amp;"%",""),"")</f>
        <v/>
      </c>
    </row>
    <row r="11903" spans="1:11" x14ac:dyDescent="0.2">
      <c r="A11903" s="1" t="str">
        <f t="shared" si="187"/>
        <v>SINAPI 97664</v>
      </c>
      <c r="B11903" s="3" t="s">
        <v>21527</v>
      </c>
      <c r="C11903" s="3" t="s">
        <v>13138</v>
      </c>
      <c r="D11903" s="2" t="s">
        <v>20079</v>
      </c>
      <c r="E11903" s="3" t="s">
        <v>20622</v>
      </c>
      <c r="F11903" s="67" t="s">
        <v>5917</v>
      </c>
      <c r="G11903" s="67" t="s">
        <v>5849</v>
      </c>
      <c r="I11903" s="3" t="s">
        <v>41</v>
      </c>
      <c r="J11903" s="3" t="str">
        <f>IF($B11903="SINAPI",IF(ISNUMBER(MATCH(Banco!$C11903,Analitico!$A:$A,0)),INDEX(Analitico!E:E,MATCH(Banco!$C11903,Analitico!$A:$A,0))&amp;"%",""),"")</f>
        <v/>
      </c>
      <c r="K11903" s="3" t="str">
        <f>IF($B11903="SINAPI",IF(ISNUMBER(MATCH(Banco!$C11903,Analitico!$A:$A,0)),INDEX(Analitico!F:F,MATCH(Banco!$C11903,Analitico!$A:$A,0))&amp;"%",""),"")</f>
        <v/>
      </c>
    </row>
    <row r="11904" spans="1:11" x14ac:dyDescent="0.2">
      <c r="A11904" s="1" t="str">
        <f t="shared" si="187"/>
        <v>SINAPI 97665</v>
      </c>
      <c r="B11904" s="3" t="s">
        <v>21527</v>
      </c>
      <c r="C11904" s="3" t="s">
        <v>13139</v>
      </c>
      <c r="D11904" s="2" t="s">
        <v>20080</v>
      </c>
      <c r="E11904" s="3" t="s">
        <v>20622</v>
      </c>
      <c r="F11904" s="67" t="s">
        <v>5766</v>
      </c>
      <c r="G11904" s="67" t="s">
        <v>20788</v>
      </c>
      <c r="I11904" s="3" t="s">
        <v>41</v>
      </c>
      <c r="J11904" s="3" t="str">
        <f>IF($B11904="SINAPI",IF(ISNUMBER(MATCH(Banco!$C11904,Analitico!$A:$A,0)),INDEX(Analitico!E:E,MATCH(Banco!$C11904,Analitico!$A:$A,0))&amp;"%",""),"")</f>
        <v/>
      </c>
      <c r="K11904" s="3" t="str">
        <f>IF($B11904="SINAPI",IF(ISNUMBER(MATCH(Banco!$C11904,Analitico!$A:$A,0)),INDEX(Analitico!F:F,MATCH(Banco!$C11904,Analitico!$A:$A,0))&amp;"%",""),"")</f>
        <v/>
      </c>
    </row>
    <row r="11905" spans="1:11" x14ac:dyDescent="0.2">
      <c r="A11905" s="1" t="str">
        <f t="shared" si="187"/>
        <v>SINAPI 97666</v>
      </c>
      <c r="B11905" s="3" t="s">
        <v>21527</v>
      </c>
      <c r="C11905" s="3" t="s">
        <v>13140</v>
      </c>
      <c r="D11905" s="2" t="s">
        <v>20081</v>
      </c>
      <c r="E11905" s="3" t="s">
        <v>20622</v>
      </c>
      <c r="F11905" s="67" t="s">
        <v>5776</v>
      </c>
      <c r="G11905" s="67" t="s">
        <v>4811</v>
      </c>
      <c r="I11905" s="3" t="s">
        <v>41</v>
      </c>
      <c r="J11905" s="3" t="str">
        <f>IF($B11905="SINAPI",IF(ISNUMBER(MATCH(Banco!$C11905,Analitico!$A:$A,0)),INDEX(Analitico!E:E,MATCH(Banco!$C11905,Analitico!$A:$A,0))&amp;"%",""),"")</f>
        <v/>
      </c>
      <c r="K11905" s="3" t="str">
        <f>IF($B11905="SINAPI",IF(ISNUMBER(MATCH(Banco!$C11905,Analitico!$A:$A,0)),INDEX(Analitico!F:F,MATCH(Banco!$C11905,Analitico!$A:$A,0))&amp;"%",""),"")</f>
        <v/>
      </c>
    </row>
    <row r="11906" spans="1:11" x14ac:dyDescent="0.2">
      <c r="A11906" s="1" t="str">
        <f t="shared" si="187"/>
        <v>SINAPI 104789</v>
      </c>
      <c r="B11906" s="3" t="s">
        <v>21527</v>
      </c>
      <c r="C11906" s="3" t="s">
        <v>13141</v>
      </c>
      <c r="D11906" s="2" t="s">
        <v>20082</v>
      </c>
      <c r="E11906" s="3" t="s">
        <v>20624</v>
      </c>
      <c r="F11906" s="67" t="s">
        <v>30195</v>
      </c>
      <c r="G11906" s="67" t="s">
        <v>29832</v>
      </c>
      <c r="I11906" s="3" t="s">
        <v>41</v>
      </c>
      <c r="J11906" s="3" t="str">
        <f>IF($B11906="SINAPI",IF(ISNUMBER(MATCH(Banco!$C11906,Analitico!$A:$A,0)),INDEX(Analitico!E:E,MATCH(Banco!$C11906,Analitico!$A:$A,0))&amp;"%",""),"")</f>
        <v/>
      </c>
      <c r="K11906" s="3" t="str">
        <f>IF($B11906="SINAPI",IF(ISNUMBER(MATCH(Banco!$C11906,Analitico!$A:$A,0)),INDEX(Analitico!F:F,MATCH(Banco!$C11906,Analitico!$A:$A,0))&amp;"%",""),"")</f>
        <v/>
      </c>
    </row>
    <row r="11907" spans="1:11" ht="22.5" x14ac:dyDescent="0.2">
      <c r="A11907" s="1" t="str">
        <f t="shared" si="187"/>
        <v>SINAPI 104790</v>
      </c>
      <c r="B11907" s="3" t="s">
        <v>21527</v>
      </c>
      <c r="C11907" s="3" t="s">
        <v>13142</v>
      </c>
      <c r="D11907" s="2" t="s">
        <v>20083</v>
      </c>
      <c r="E11907" s="3" t="s">
        <v>20624</v>
      </c>
      <c r="F11907" s="67" t="s">
        <v>40484</v>
      </c>
      <c r="G11907" s="67" t="s">
        <v>35132</v>
      </c>
      <c r="I11907" s="3" t="s">
        <v>6300</v>
      </c>
      <c r="J11907" s="3" t="str">
        <f>IF($B11907="SINAPI",IF(ISNUMBER(MATCH(Banco!$C11907,Analitico!$A:$A,0)),INDEX(Analitico!E:E,MATCH(Banco!$C11907,Analitico!$A:$A,0))&amp;"%",""),"")</f>
        <v/>
      </c>
      <c r="K11907" s="3" t="str">
        <f>IF($B11907="SINAPI",IF(ISNUMBER(MATCH(Banco!$C11907,Analitico!$A:$A,0)),INDEX(Analitico!F:F,MATCH(Banco!$C11907,Analitico!$A:$A,0))&amp;"%",""),"")</f>
        <v/>
      </c>
    </row>
    <row r="11908" spans="1:11" ht="22.5" x14ac:dyDescent="0.2">
      <c r="A11908" s="1" t="str">
        <f t="shared" si="187"/>
        <v>SINAPI 104791</v>
      </c>
      <c r="B11908" s="3" t="s">
        <v>21527</v>
      </c>
      <c r="C11908" s="3" t="s">
        <v>13143</v>
      </c>
      <c r="D11908" s="2" t="s">
        <v>20084</v>
      </c>
      <c r="E11908" s="3" t="s">
        <v>20623</v>
      </c>
      <c r="F11908" s="67" t="s">
        <v>21843</v>
      </c>
      <c r="G11908" s="67" t="s">
        <v>6180</v>
      </c>
      <c r="I11908" s="3" t="s">
        <v>6298</v>
      </c>
      <c r="J11908" s="3" t="str">
        <f>IF($B11908="SINAPI",IF(ISNUMBER(MATCH(Banco!$C11908,Analitico!$A:$A,0)),INDEX(Analitico!E:E,MATCH(Banco!$C11908,Analitico!$A:$A,0))&amp;"%",""),"")</f>
        <v/>
      </c>
      <c r="K11908" s="3" t="str">
        <f>IF($B11908="SINAPI",IF(ISNUMBER(MATCH(Banco!$C11908,Analitico!$A:$A,0)),INDEX(Analitico!F:F,MATCH(Banco!$C11908,Analitico!$A:$A,0))&amp;"%",""),"")</f>
        <v/>
      </c>
    </row>
    <row r="11909" spans="1:11" ht="22.5" x14ac:dyDescent="0.2">
      <c r="A11909" s="1" t="str">
        <f t="shared" si="187"/>
        <v>SINAPI 104792</v>
      </c>
      <c r="B11909" s="3" t="s">
        <v>21527</v>
      </c>
      <c r="C11909" s="3" t="s">
        <v>13144</v>
      </c>
      <c r="D11909" s="2" t="s">
        <v>20085</v>
      </c>
      <c r="E11909" s="3" t="s">
        <v>20621</v>
      </c>
      <c r="F11909" s="67" t="s">
        <v>20710</v>
      </c>
      <c r="G11909" s="67" t="s">
        <v>20753</v>
      </c>
      <c r="I11909" s="3" t="s">
        <v>41</v>
      </c>
      <c r="J11909" s="3" t="str">
        <f>IF($B11909="SINAPI",IF(ISNUMBER(MATCH(Banco!$C11909,Analitico!$A:$A,0)),INDEX(Analitico!E:E,MATCH(Banco!$C11909,Analitico!$A:$A,0))&amp;"%",""),"")</f>
        <v/>
      </c>
      <c r="K11909" s="3" t="str">
        <f>IF($B11909="SINAPI",IF(ISNUMBER(MATCH(Banco!$C11909,Analitico!$A:$A,0)),INDEX(Analitico!F:F,MATCH(Banco!$C11909,Analitico!$A:$A,0))&amp;"%",""),"")</f>
        <v/>
      </c>
    </row>
    <row r="11910" spans="1:11" ht="22.5" x14ac:dyDescent="0.2">
      <c r="A11910" s="1" t="str">
        <f t="shared" si="187"/>
        <v>SINAPI 104793</v>
      </c>
      <c r="B11910" s="3" t="s">
        <v>21527</v>
      </c>
      <c r="C11910" s="3" t="s">
        <v>13145</v>
      </c>
      <c r="D11910" s="2" t="s">
        <v>20086</v>
      </c>
      <c r="E11910" s="3" t="s">
        <v>20621</v>
      </c>
      <c r="F11910" s="67" t="s">
        <v>4485</v>
      </c>
      <c r="G11910" s="67" t="s">
        <v>20723</v>
      </c>
      <c r="I11910" s="3" t="s">
        <v>41</v>
      </c>
      <c r="J11910" s="3" t="str">
        <f>IF($B11910="SINAPI",IF(ISNUMBER(MATCH(Banco!$C11910,Analitico!$A:$A,0)),INDEX(Analitico!E:E,MATCH(Banco!$C11910,Analitico!$A:$A,0))&amp;"%",""),"")</f>
        <v/>
      </c>
      <c r="K11910" s="3" t="str">
        <f>IF($B11910="SINAPI",IF(ISNUMBER(MATCH(Banco!$C11910,Analitico!$A:$A,0)),INDEX(Analitico!F:F,MATCH(Banco!$C11910,Analitico!$A:$A,0))&amp;"%",""),"")</f>
        <v/>
      </c>
    </row>
    <row r="11911" spans="1:11" x14ac:dyDescent="0.2">
      <c r="A11911" s="1" t="str">
        <f t="shared" si="187"/>
        <v>SINAPI 104794</v>
      </c>
      <c r="B11911" s="3" t="s">
        <v>21527</v>
      </c>
      <c r="C11911" s="3" t="s">
        <v>13146</v>
      </c>
      <c r="D11911" s="2" t="s">
        <v>20087</v>
      </c>
      <c r="E11911" s="3" t="s">
        <v>20621</v>
      </c>
      <c r="F11911" s="67" t="s">
        <v>5398</v>
      </c>
      <c r="G11911" s="67" t="s">
        <v>4458</v>
      </c>
      <c r="I11911" s="3" t="s">
        <v>41</v>
      </c>
      <c r="J11911" s="3" t="str">
        <f>IF($B11911="SINAPI",IF(ISNUMBER(MATCH(Banco!$C11911,Analitico!$A:$A,0)),INDEX(Analitico!E:E,MATCH(Banco!$C11911,Analitico!$A:$A,0))&amp;"%",""),"")</f>
        <v/>
      </c>
      <c r="K11911" s="3" t="str">
        <f>IF($B11911="SINAPI",IF(ISNUMBER(MATCH(Banco!$C11911,Analitico!$A:$A,0)),INDEX(Analitico!F:F,MATCH(Banco!$C11911,Analitico!$A:$A,0))&amp;"%",""),"")</f>
        <v/>
      </c>
    </row>
    <row r="11912" spans="1:11" x14ac:dyDescent="0.2">
      <c r="A11912" s="1" t="str">
        <f t="shared" si="187"/>
        <v>SINAPI 104795</v>
      </c>
      <c r="B11912" s="3" t="s">
        <v>21527</v>
      </c>
      <c r="C11912" s="3" t="s">
        <v>13147</v>
      </c>
      <c r="D11912" s="2" t="s">
        <v>20088</v>
      </c>
      <c r="E11912" s="3" t="s">
        <v>20621</v>
      </c>
      <c r="F11912" s="67" t="s">
        <v>4841</v>
      </c>
      <c r="G11912" s="67" t="s">
        <v>5423</v>
      </c>
      <c r="I11912" s="3" t="s">
        <v>41</v>
      </c>
      <c r="J11912" s="3" t="str">
        <f>IF($B11912="SINAPI",IF(ISNUMBER(MATCH(Banco!$C11912,Analitico!$A:$A,0)),INDEX(Analitico!E:E,MATCH(Banco!$C11912,Analitico!$A:$A,0))&amp;"%",""),"")</f>
        <v/>
      </c>
      <c r="K11912" s="3" t="str">
        <f>IF($B11912="SINAPI",IF(ISNUMBER(MATCH(Banco!$C11912,Analitico!$A:$A,0)),INDEX(Analitico!F:F,MATCH(Banco!$C11912,Analitico!$A:$A,0))&amp;"%",""),"")</f>
        <v/>
      </c>
    </row>
    <row r="11913" spans="1:11" x14ac:dyDescent="0.2">
      <c r="A11913" s="1" t="str">
        <f t="shared" si="187"/>
        <v>SINAPI 104796</v>
      </c>
      <c r="B11913" s="3" t="s">
        <v>21527</v>
      </c>
      <c r="C11913" s="3" t="s">
        <v>13148</v>
      </c>
      <c r="D11913" s="2" t="s">
        <v>20089</v>
      </c>
      <c r="E11913" s="3" t="s">
        <v>20621</v>
      </c>
      <c r="F11913" s="67" t="s">
        <v>34294</v>
      </c>
      <c r="G11913" s="67" t="s">
        <v>29762</v>
      </c>
      <c r="I11913" s="3" t="s">
        <v>6300</v>
      </c>
      <c r="J11913" s="3" t="str">
        <f>IF($B11913="SINAPI",IF(ISNUMBER(MATCH(Banco!$C11913,Analitico!$A:$A,0)),INDEX(Analitico!E:E,MATCH(Banco!$C11913,Analitico!$A:$A,0))&amp;"%",""),"")</f>
        <v/>
      </c>
      <c r="K11913" s="3" t="str">
        <f>IF($B11913="SINAPI",IF(ISNUMBER(MATCH(Banco!$C11913,Analitico!$A:$A,0)),INDEX(Analitico!F:F,MATCH(Banco!$C11913,Analitico!$A:$A,0))&amp;"%",""),"")</f>
        <v/>
      </c>
    </row>
    <row r="11914" spans="1:11" ht="22.5" x14ac:dyDescent="0.2">
      <c r="A11914" s="1" t="str">
        <f t="shared" si="187"/>
        <v>SINAPI 104797</v>
      </c>
      <c r="B11914" s="3" t="s">
        <v>21527</v>
      </c>
      <c r="C11914" s="3" t="s">
        <v>13149</v>
      </c>
      <c r="D11914" s="2" t="s">
        <v>20090</v>
      </c>
      <c r="E11914" s="3" t="s">
        <v>20621</v>
      </c>
      <c r="F11914" s="67" t="s">
        <v>4974</v>
      </c>
      <c r="G11914" s="67" t="s">
        <v>37732</v>
      </c>
      <c r="I11914" s="3" t="s">
        <v>6300</v>
      </c>
      <c r="J11914" s="3" t="str">
        <f>IF($B11914="SINAPI",IF(ISNUMBER(MATCH(Banco!$C11914,Analitico!$A:$A,0)),INDEX(Analitico!E:E,MATCH(Banco!$C11914,Analitico!$A:$A,0))&amp;"%",""),"")</f>
        <v/>
      </c>
      <c r="K11914" s="3" t="str">
        <f>IF($B11914="SINAPI",IF(ISNUMBER(MATCH(Banco!$C11914,Analitico!$A:$A,0)),INDEX(Analitico!F:F,MATCH(Banco!$C11914,Analitico!$A:$A,0))&amp;"%",""),"")</f>
        <v/>
      </c>
    </row>
    <row r="11915" spans="1:11" ht="22.5" x14ac:dyDescent="0.2">
      <c r="A11915" s="1" t="str">
        <f t="shared" si="187"/>
        <v>SINAPI 104798</v>
      </c>
      <c r="B11915" s="3" t="s">
        <v>21527</v>
      </c>
      <c r="C11915" s="3" t="s">
        <v>13150</v>
      </c>
      <c r="D11915" s="2" t="s">
        <v>20091</v>
      </c>
      <c r="E11915" s="3" t="s">
        <v>20622</v>
      </c>
      <c r="F11915" s="67" t="s">
        <v>5561</v>
      </c>
      <c r="G11915" s="67" t="s">
        <v>5041</v>
      </c>
      <c r="I11915" s="3" t="s">
        <v>6298</v>
      </c>
      <c r="J11915" s="3" t="str">
        <f>IF($B11915="SINAPI",IF(ISNUMBER(MATCH(Banco!$C11915,Analitico!$A:$A,0)),INDEX(Analitico!E:E,MATCH(Banco!$C11915,Analitico!$A:$A,0))&amp;"%",""),"")</f>
        <v/>
      </c>
      <c r="K11915" s="3" t="str">
        <f>IF($B11915="SINAPI",IF(ISNUMBER(MATCH(Banco!$C11915,Analitico!$A:$A,0)),INDEX(Analitico!F:F,MATCH(Banco!$C11915,Analitico!$A:$A,0))&amp;"%",""),"")</f>
        <v/>
      </c>
    </row>
    <row r="11916" spans="1:11" x14ac:dyDescent="0.2">
      <c r="A11916" s="1" t="str">
        <f t="shared" si="187"/>
        <v>SINAPI 104799</v>
      </c>
      <c r="B11916" s="3" t="s">
        <v>21527</v>
      </c>
      <c r="C11916" s="3" t="s">
        <v>13151</v>
      </c>
      <c r="D11916" s="2" t="s">
        <v>20092</v>
      </c>
      <c r="E11916" s="3" t="s">
        <v>20623</v>
      </c>
      <c r="F11916" s="67" t="s">
        <v>5061</v>
      </c>
      <c r="G11916" s="67" t="s">
        <v>5022</v>
      </c>
      <c r="I11916" s="3" t="s">
        <v>6298</v>
      </c>
      <c r="J11916" s="3" t="str">
        <f>IF($B11916="SINAPI",IF(ISNUMBER(MATCH(Banco!$C11916,Analitico!$A:$A,0)),INDEX(Analitico!E:E,MATCH(Banco!$C11916,Analitico!$A:$A,0))&amp;"%",""),"")</f>
        <v/>
      </c>
      <c r="K11916" s="3" t="str">
        <f>IF($B11916="SINAPI",IF(ISNUMBER(MATCH(Banco!$C11916,Analitico!$A:$A,0)),INDEX(Analitico!F:F,MATCH(Banco!$C11916,Analitico!$A:$A,0))&amp;"%",""),"")</f>
        <v/>
      </c>
    </row>
    <row r="11917" spans="1:11" x14ac:dyDescent="0.2">
      <c r="A11917" s="1" t="str">
        <f t="shared" si="187"/>
        <v>SINAPI 104800</v>
      </c>
      <c r="B11917" s="3" t="s">
        <v>21527</v>
      </c>
      <c r="C11917" s="3" t="s">
        <v>13152</v>
      </c>
      <c r="D11917" s="2" t="s">
        <v>20093</v>
      </c>
      <c r="E11917" s="3" t="s">
        <v>20621</v>
      </c>
      <c r="F11917" s="67" t="s">
        <v>21175</v>
      </c>
      <c r="G11917" s="67" t="s">
        <v>4495</v>
      </c>
      <c r="I11917" s="3" t="s">
        <v>41</v>
      </c>
      <c r="J11917" s="3" t="str">
        <f>IF($B11917="SINAPI",IF(ISNUMBER(MATCH(Banco!$C11917,Analitico!$A:$A,0)),INDEX(Analitico!E:E,MATCH(Banco!$C11917,Analitico!$A:$A,0))&amp;"%",""),"")</f>
        <v/>
      </c>
      <c r="K11917" s="3" t="str">
        <f>IF($B11917="SINAPI",IF(ISNUMBER(MATCH(Banco!$C11917,Analitico!$A:$A,0)),INDEX(Analitico!F:F,MATCH(Banco!$C11917,Analitico!$A:$A,0))&amp;"%",""),"")</f>
        <v/>
      </c>
    </row>
    <row r="11918" spans="1:11" ht="22.5" x14ac:dyDescent="0.2">
      <c r="A11918" s="1" t="str">
        <f t="shared" si="187"/>
        <v>SINAPI 104801</v>
      </c>
      <c r="B11918" s="3" t="s">
        <v>21527</v>
      </c>
      <c r="C11918" s="3" t="s">
        <v>13153</v>
      </c>
      <c r="D11918" s="2" t="s">
        <v>20094</v>
      </c>
      <c r="E11918" s="3" t="s">
        <v>20623</v>
      </c>
      <c r="F11918" s="67" t="s">
        <v>5386</v>
      </c>
      <c r="G11918" s="67" t="s">
        <v>6205</v>
      </c>
      <c r="I11918" s="3" t="s">
        <v>6298</v>
      </c>
      <c r="J11918" s="3" t="str">
        <f>IF($B11918="SINAPI",IF(ISNUMBER(MATCH(Banco!$C11918,Analitico!$A:$A,0)),INDEX(Analitico!E:E,MATCH(Banco!$C11918,Analitico!$A:$A,0))&amp;"%",""),"")</f>
        <v/>
      </c>
      <c r="K11918" s="3" t="str">
        <f>IF($B11918="SINAPI",IF(ISNUMBER(MATCH(Banco!$C11918,Analitico!$A:$A,0)),INDEX(Analitico!F:F,MATCH(Banco!$C11918,Analitico!$A:$A,0))&amp;"%",""),"")</f>
        <v/>
      </c>
    </row>
    <row r="11919" spans="1:11" ht="22.5" x14ac:dyDescent="0.2">
      <c r="A11919" s="1" t="str">
        <f t="shared" si="187"/>
        <v>SINAPI 104802</v>
      </c>
      <c r="B11919" s="3" t="s">
        <v>21527</v>
      </c>
      <c r="C11919" s="3" t="s">
        <v>13154</v>
      </c>
      <c r="D11919" s="2" t="s">
        <v>20095</v>
      </c>
      <c r="E11919" s="3" t="s">
        <v>20623</v>
      </c>
      <c r="F11919" s="67" t="s">
        <v>5064</v>
      </c>
      <c r="G11919" s="67" t="s">
        <v>5372</v>
      </c>
      <c r="I11919" s="3" t="s">
        <v>6298</v>
      </c>
      <c r="J11919" s="3" t="str">
        <f>IF($B11919="SINAPI",IF(ISNUMBER(MATCH(Banco!$C11919,Analitico!$A:$A,0)),INDEX(Analitico!E:E,MATCH(Banco!$C11919,Analitico!$A:$A,0))&amp;"%",""),"")</f>
        <v/>
      </c>
      <c r="K11919" s="3" t="str">
        <f>IF($B11919="SINAPI",IF(ISNUMBER(MATCH(Banco!$C11919,Analitico!$A:$A,0)),INDEX(Analitico!F:F,MATCH(Banco!$C11919,Analitico!$A:$A,0))&amp;"%",""),"")</f>
        <v/>
      </c>
    </row>
    <row r="11920" spans="1:11" x14ac:dyDescent="0.2">
      <c r="A11920" s="1" t="str">
        <f t="shared" si="187"/>
        <v>SINAPI 104803</v>
      </c>
      <c r="B11920" s="3" t="s">
        <v>21527</v>
      </c>
      <c r="C11920" s="3" t="s">
        <v>13155</v>
      </c>
      <c r="D11920" s="2" t="s">
        <v>20096</v>
      </c>
      <c r="E11920" s="3" t="s">
        <v>20621</v>
      </c>
      <c r="F11920" s="67" t="s">
        <v>20709</v>
      </c>
      <c r="G11920" s="67" t="s">
        <v>20966</v>
      </c>
      <c r="I11920" s="3" t="s">
        <v>6298</v>
      </c>
      <c r="J11920" s="3" t="str">
        <f>IF($B11920="SINAPI",IF(ISNUMBER(MATCH(Banco!$C11920,Analitico!$A:$A,0)),INDEX(Analitico!E:E,MATCH(Banco!$C11920,Analitico!$A:$A,0))&amp;"%",""),"")</f>
        <v/>
      </c>
      <c r="K11920" s="3" t="str">
        <f>IF($B11920="SINAPI",IF(ISNUMBER(MATCH(Banco!$C11920,Analitico!$A:$A,0)),INDEX(Analitico!F:F,MATCH(Banco!$C11920,Analitico!$A:$A,0))&amp;"%",""),"")</f>
        <v/>
      </c>
    </row>
    <row r="11921" spans="1:11" ht="22.5" x14ac:dyDescent="0.2">
      <c r="A11921" s="1" t="str">
        <f t="shared" si="187"/>
        <v>SINAPI 95967</v>
      </c>
      <c r="B11921" s="3" t="s">
        <v>21527</v>
      </c>
      <c r="C11921" s="3" t="s">
        <v>13156</v>
      </c>
      <c r="D11921" s="2" t="s">
        <v>20097</v>
      </c>
      <c r="E11921" s="3" t="s">
        <v>20627</v>
      </c>
      <c r="F11921" s="67" t="s">
        <v>32376</v>
      </c>
      <c r="G11921" s="67" t="s">
        <v>32023</v>
      </c>
      <c r="I11921" s="3" t="s">
        <v>6298</v>
      </c>
      <c r="J11921" s="3" t="str">
        <f>IF($B11921="SINAPI",IF(ISNUMBER(MATCH(Banco!$C11921,Analitico!$A:$A,0)),INDEX(Analitico!E:E,MATCH(Banco!$C11921,Analitico!$A:$A,0))&amp;"%",""),"")</f>
        <v/>
      </c>
      <c r="K11921" s="3" t="str">
        <f>IF($B11921="SINAPI",IF(ISNUMBER(MATCH(Banco!$C11921,Analitico!$A:$A,0)),INDEX(Analitico!F:F,MATCH(Banco!$C11921,Analitico!$A:$A,0))&amp;"%",""),"")</f>
        <v/>
      </c>
    </row>
    <row r="11922" spans="1:11" ht="22.5" x14ac:dyDescent="0.2">
      <c r="A11922" s="1" t="str">
        <f t="shared" si="187"/>
        <v>SINAPI 99059</v>
      </c>
      <c r="B11922" s="3" t="s">
        <v>21527</v>
      </c>
      <c r="C11922" s="3" t="s">
        <v>13157</v>
      </c>
      <c r="D11922" s="2" t="s">
        <v>20098</v>
      </c>
      <c r="E11922" s="3" t="s">
        <v>20621</v>
      </c>
      <c r="F11922" s="67" t="s">
        <v>4921</v>
      </c>
      <c r="G11922" s="67" t="s">
        <v>31728</v>
      </c>
      <c r="I11922" s="3" t="s">
        <v>6298</v>
      </c>
      <c r="J11922" s="3" t="str">
        <f>IF($B11922="SINAPI",IF(ISNUMBER(MATCH(Banco!$C11922,Analitico!$A:$A,0)),INDEX(Analitico!E:E,MATCH(Banco!$C11922,Analitico!$A:$A,0))&amp;"%",""),"")</f>
        <v/>
      </c>
      <c r="K11922" s="3" t="str">
        <f>IF($B11922="SINAPI",IF(ISNUMBER(MATCH(Banco!$C11922,Analitico!$A:$A,0)),INDEX(Analitico!F:F,MATCH(Banco!$C11922,Analitico!$A:$A,0))&amp;"%",""),"")</f>
        <v/>
      </c>
    </row>
    <row r="11923" spans="1:11" x14ac:dyDescent="0.2">
      <c r="A11923" s="1" t="str">
        <f t="shared" si="187"/>
        <v>SINAPI 99060</v>
      </c>
      <c r="B11923" s="3" t="s">
        <v>21527</v>
      </c>
      <c r="C11923" s="3" t="s">
        <v>13158</v>
      </c>
      <c r="D11923" s="2" t="s">
        <v>20099</v>
      </c>
      <c r="E11923" s="3" t="s">
        <v>20622</v>
      </c>
      <c r="F11923" s="67" t="s">
        <v>40485</v>
      </c>
      <c r="G11923" s="67" t="s">
        <v>37733</v>
      </c>
      <c r="I11923" s="3" t="s">
        <v>6298</v>
      </c>
      <c r="J11923" s="3" t="str">
        <f>IF($B11923="SINAPI",IF(ISNUMBER(MATCH(Banco!$C11923,Analitico!$A:$A,0)),INDEX(Analitico!E:E,MATCH(Banco!$C11923,Analitico!$A:$A,0))&amp;"%",""),"")</f>
        <v/>
      </c>
      <c r="K11923" s="3" t="str">
        <f>IF($B11923="SINAPI",IF(ISNUMBER(MATCH(Banco!$C11923,Analitico!$A:$A,0)),INDEX(Analitico!F:F,MATCH(Banco!$C11923,Analitico!$A:$A,0))&amp;"%",""),"")</f>
        <v/>
      </c>
    </row>
    <row r="11924" spans="1:11" x14ac:dyDescent="0.2">
      <c r="A11924" s="1" t="str">
        <f t="shared" si="187"/>
        <v>SINAPI 99061</v>
      </c>
      <c r="B11924" s="3" t="s">
        <v>21527</v>
      </c>
      <c r="C11924" s="3" t="s">
        <v>13159</v>
      </c>
      <c r="D11924" s="2" t="s">
        <v>20100</v>
      </c>
      <c r="E11924" s="3" t="s">
        <v>20622</v>
      </c>
      <c r="F11924" s="67" t="s">
        <v>40486</v>
      </c>
      <c r="G11924" s="67" t="s">
        <v>30884</v>
      </c>
      <c r="I11924" s="3" t="s">
        <v>6298</v>
      </c>
      <c r="J11924" s="3" t="str">
        <f>IF($B11924="SINAPI",IF(ISNUMBER(MATCH(Banco!$C11924,Analitico!$A:$A,0)),INDEX(Analitico!E:E,MATCH(Banco!$C11924,Analitico!$A:$A,0))&amp;"%",""),"")</f>
        <v/>
      </c>
      <c r="K11924" s="3" t="str">
        <f>IF($B11924="SINAPI",IF(ISNUMBER(MATCH(Banco!$C11924,Analitico!$A:$A,0)),INDEX(Analitico!F:F,MATCH(Banco!$C11924,Analitico!$A:$A,0))&amp;"%",""),"")</f>
        <v/>
      </c>
    </row>
    <row r="11925" spans="1:11" x14ac:dyDescent="0.2">
      <c r="A11925" s="1" t="str">
        <f t="shared" si="187"/>
        <v>SINAPI 99062</v>
      </c>
      <c r="B11925" s="3" t="s">
        <v>21527</v>
      </c>
      <c r="C11925" s="3" t="s">
        <v>13160</v>
      </c>
      <c r="D11925" s="2" t="s">
        <v>20101</v>
      </c>
      <c r="E11925" s="3" t="s">
        <v>20622</v>
      </c>
      <c r="F11925" s="67" t="s">
        <v>4881</v>
      </c>
      <c r="G11925" s="67" t="s">
        <v>5635</v>
      </c>
      <c r="I11925" s="3" t="s">
        <v>6298</v>
      </c>
      <c r="J11925" s="3" t="str">
        <f>IF($B11925="SINAPI",IF(ISNUMBER(MATCH(Banco!$C11925,Analitico!$A:$A,0)),INDEX(Analitico!E:E,MATCH(Banco!$C11925,Analitico!$A:$A,0))&amp;"%",""),"")</f>
        <v/>
      </c>
      <c r="K11925" s="3" t="str">
        <f>IF($B11925="SINAPI",IF(ISNUMBER(MATCH(Banco!$C11925,Analitico!$A:$A,0)),INDEX(Analitico!F:F,MATCH(Banco!$C11925,Analitico!$A:$A,0))&amp;"%",""),"")</f>
        <v/>
      </c>
    </row>
    <row r="11926" spans="1:11" x14ac:dyDescent="0.2">
      <c r="A11926" s="1" t="str">
        <f t="shared" si="187"/>
        <v>SINAPI 99063</v>
      </c>
      <c r="B11926" s="3" t="s">
        <v>21527</v>
      </c>
      <c r="C11926" s="3" t="s">
        <v>13161</v>
      </c>
      <c r="D11926" s="2" t="s">
        <v>20102</v>
      </c>
      <c r="E11926" s="3" t="s">
        <v>20621</v>
      </c>
      <c r="F11926" s="67" t="s">
        <v>21703</v>
      </c>
      <c r="G11926" s="67" t="s">
        <v>20825</v>
      </c>
      <c r="I11926" s="3" t="s">
        <v>6300</v>
      </c>
      <c r="J11926" s="3" t="str">
        <f>IF($B11926="SINAPI",IF(ISNUMBER(MATCH(Banco!$C11926,Analitico!$A:$A,0)),INDEX(Analitico!E:E,MATCH(Banco!$C11926,Analitico!$A:$A,0))&amp;"%",""),"")</f>
        <v/>
      </c>
      <c r="K11926" s="3" t="str">
        <f>IF($B11926="SINAPI",IF(ISNUMBER(MATCH(Banco!$C11926,Analitico!$A:$A,0)),INDEX(Analitico!F:F,MATCH(Banco!$C11926,Analitico!$A:$A,0))&amp;"%",""),"")</f>
        <v/>
      </c>
    </row>
    <row r="11927" spans="1:11" x14ac:dyDescent="0.2">
      <c r="A11927" s="1" t="str">
        <f t="shared" si="187"/>
        <v>SINAPI 105007</v>
      </c>
      <c r="B11927" s="3" t="s">
        <v>21527</v>
      </c>
      <c r="C11927" s="3" t="s">
        <v>13162</v>
      </c>
      <c r="D11927" s="2" t="s">
        <v>20103</v>
      </c>
      <c r="E11927" s="3" t="s">
        <v>20622</v>
      </c>
      <c r="F11927" s="67" t="s">
        <v>32010</v>
      </c>
      <c r="G11927" s="67" t="s">
        <v>21697</v>
      </c>
      <c r="I11927" s="3" t="s">
        <v>6298</v>
      </c>
      <c r="J11927" s="3" t="str">
        <f>IF($B11927="SINAPI",IF(ISNUMBER(MATCH(Banco!$C11927,Analitico!$A:$A,0)),INDEX(Analitico!E:E,MATCH(Banco!$C11927,Analitico!$A:$A,0))&amp;"%",""),"")</f>
        <v/>
      </c>
      <c r="K11927" s="3" t="str">
        <f>IF($B11927="SINAPI",IF(ISNUMBER(MATCH(Banco!$C11927,Analitico!$A:$A,0)),INDEX(Analitico!F:F,MATCH(Banco!$C11927,Analitico!$A:$A,0))&amp;"%",""),"")</f>
        <v/>
      </c>
    </row>
    <row r="11928" spans="1:11" ht="22.5" x14ac:dyDescent="0.2">
      <c r="A11928" s="1" t="str">
        <f t="shared" si="187"/>
        <v>SINAPI 105009</v>
      </c>
      <c r="B11928" s="3" t="s">
        <v>21527</v>
      </c>
      <c r="C11928" s="3" t="s">
        <v>13163</v>
      </c>
      <c r="D11928" s="2" t="s">
        <v>20104</v>
      </c>
      <c r="E11928" s="3" t="s">
        <v>20621</v>
      </c>
      <c r="F11928" s="67" t="s">
        <v>32222</v>
      </c>
      <c r="G11928" s="67" t="s">
        <v>37734</v>
      </c>
      <c r="I11928" s="3" t="s">
        <v>6298</v>
      </c>
      <c r="J11928" s="3" t="str">
        <f>IF($B11928="SINAPI",IF(ISNUMBER(MATCH(Banco!$C11928,Analitico!$A:$A,0)),INDEX(Analitico!E:E,MATCH(Banco!$C11928,Analitico!$A:$A,0))&amp;"%",""),"")</f>
        <v/>
      </c>
      <c r="K11928" s="3" t="str">
        <f>IF($B11928="SINAPI",IF(ISNUMBER(MATCH(Banco!$C11928,Analitico!$A:$A,0)),INDEX(Analitico!F:F,MATCH(Banco!$C11928,Analitico!$A:$A,0))&amp;"%",""),"")</f>
        <v/>
      </c>
    </row>
    <row r="11929" spans="1:11" x14ac:dyDescent="0.2">
      <c r="A11929" s="1" t="str">
        <f t="shared" si="187"/>
        <v>SINAPI 105011</v>
      </c>
      <c r="B11929" s="3" t="s">
        <v>21527</v>
      </c>
      <c r="C11929" s="3" t="s">
        <v>13164</v>
      </c>
      <c r="D11929" s="2" t="s">
        <v>20105</v>
      </c>
      <c r="E11929" s="3" t="s">
        <v>20621</v>
      </c>
      <c r="F11929" s="67" t="s">
        <v>4745</v>
      </c>
      <c r="G11929" s="67" t="s">
        <v>21470</v>
      </c>
      <c r="I11929" s="3" t="s">
        <v>6298</v>
      </c>
      <c r="J11929" s="3" t="str">
        <f>IF($B11929="SINAPI",IF(ISNUMBER(MATCH(Banco!$C11929,Analitico!$A:$A,0)),INDEX(Analitico!E:E,MATCH(Banco!$C11929,Analitico!$A:$A,0))&amp;"%",""),"")</f>
        <v/>
      </c>
      <c r="K11929" s="3" t="str">
        <f>IF($B11929="SINAPI",IF(ISNUMBER(MATCH(Banco!$C11929,Analitico!$A:$A,0)),INDEX(Analitico!F:F,MATCH(Banco!$C11929,Analitico!$A:$A,0))&amp;"%",""),"")</f>
        <v/>
      </c>
    </row>
    <row r="11930" spans="1:11" ht="22.5" x14ac:dyDescent="0.2">
      <c r="A11930" s="1" t="str">
        <f t="shared" si="187"/>
        <v>SINAPI 93588</v>
      </c>
      <c r="B11930" s="3" t="s">
        <v>21527</v>
      </c>
      <c r="C11930" s="3" t="s">
        <v>13165</v>
      </c>
      <c r="D11930" s="2" t="s">
        <v>20106</v>
      </c>
      <c r="E11930" s="3" t="s">
        <v>20631</v>
      </c>
      <c r="F11930" s="67" t="s">
        <v>4614</v>
      </c>
      <c r="G11930" s="67" t="s">
        <v>4673</v>
      </c>
      <c r="I11930" s="3" t="s">
        <v>6298</v>
      </c>
      <c r="J11930" s="3" t="str">
        <f>IF($B11930="SINAPI",IF(ISNUMBER(MATCH(Banco!$C11930,Analitico!$A:$A,0)),INDEX(Analitico!E:E,MATCH(Banco!$C11930,Analitico!$A:$A,0))&amp;"%",""),"")</f>
        <v/>
      </c>
      <c r="K11930" s="3" t="str">
        <f>IF($B11930="SINAPI",IF(ISNUMBER(MATCH(Banco!$C11930,Analitico!$A:$A,0)),INDEX(Analitico!F:F,MATCH(Banco!$C11930,Analitico!$A:$A,0))&amp;"%",""),"")</f>
        <v/>
      </c>
    </row>
    <row r="11931" spans="1:11" ht="22.5" x14ac:dyDescent="0.2">
      <c r="A11931" s="1" t="str">
        <f t="shared" si="187"/>
        <v>SINAPI 93589</v>
      </c>
      <c r="B11931" s="3" t="s">
        <v>21527</v>
      </c>
      <c r="C11931" s="3" t="s">
        <v>13166</v>
      </c>
      <c r="D11931" s="2" t="s">
        <v>20107</v>
      </c>
      <c r="E11931" s="3" t="s">
        <v>20631</v>
      </c>
      <c r="F11931" s="67" t="s">
        <v>21442</v>
      </c>
      <c r="G11931" s="67" t="s">
        <v>4756</v>
      </c>
      <c r="I11931" s="3" t="s">
        <v>6298</v>
      </c>
      <c r="J11931" s="3" t="str">
        <f>IF($B11931="SINAPI",IF(ISNUMBER(MATCH(Banco!$C11931,Analitico!$A:$A,0)),INDEX(Analitico!E:E,MATCH(Banco!$C11931,Analitico!$A:$A,0))&amp;"%",""),"")</f>
        <v/>
      </c>
      <c r="K11931" s="3" t="str">
        <f>IF($B11931="SINAPI",IF(ISNUMBER(MATCH(Banco!$C11931,Analitico!$A:$A,0)),INDEX(Analitico!F:F,MATCH(Banco!$C11931,Analitico!$A:$A,0))&amp;"%",""),"")</f>
        <v/>
      </c>
    </row>
    <row r="11932" spans="1:11" ht="22.5" x14ac:dyDescent="0.2">
      <c r="A11932" s="1" t="str">
        <f t="shared" si="187"/>
        <v>SINAPI 93590</v>
      </c>
      <c r="B11932" s="3" t="s">
        <v>21527</v>
      </c>
      <c r="C11932" s="3" t="s">
        <v>13167</v>
      </c>
      <c r="D11932" s="2" t="s">
        <v>20108</v>
      </c>
      <c r="E11932" s="3" t="s">
        <v>20631</v>
      </c>
      <c r="F11932" s="67" t="s">
        <v>4481</v>
      </c>
      <c r="G11932" s="67" t="s">
        <v>4454</v>
      </c>
      <c r="I11932" s="3" t="s">
        <v>6298</v>
      </c>
      <c r="J11932" s="3" t="str">
        <f>IF($B11932="SINAPI",IF(ISNUMBER(MATCH(Banco!$C11932,Analitico!$A:$A,0)),INDEX(Analitico!E:E,MATCH(Banco!$C11932,Analitico!$A:$A,0))&amp;"%",""),"")</f>
        <v/>
      </c>
      <c r="K11932" s="3" t="str">
        <f>IF($B11932="SINAPI",IF(ISNUMBER(MATCH(Banco!$C11932,Analitico!$A:$A,0)),INDEX(Analitico!F:F,MATCH(Banco!$C11932,Analitico!$A:$A,0))&amp;"%",""),"")</f>
        <v/>
      </c>
    </row>
    <row r="11933" spans="1:11" ht="22.5" x14ac:dyDescent="0.2">
      <c r="A11933" s="1" t="str">
        <f t="shared" si="187"/>
        <v>SINAPI 93591</v>
      </c>
      <c r="B11933" s="3" t="s">
        <v>21527</v>
      </c>
      <c r="C11933" s="3" t="s">
        <v>13168</v>
      </c>
      <c r="D11933" s="2" t="s">
        <v>20109</v>
      </c>
      <c r="E11933" s="3" t="s">
        <v>20631</v>
      </c>
      <c r="F11933" s="67" t="s">
        <v>28830</v>
      </c>
      <c r="G11933" s="67" t="s">
        <v>4711</v>
      </c>
      <c r="I11933" s="3" t="s">
        <v>6298</v>
      </c>
      <c r="J11933" s="3" t="str">
        <f>IF($B11933="SINAPI",IF(ISNUMBER(MATCH(Banco!$C11933,Analitico!$A:$A,0)),INDEX(Analitico!E:E,MATCH(Banco!$C11933,Analitico!$A:$A,0))&amp;"%",""),"")</f>
        <v/>
      </c>
      <c r="K11933" s="3" t="str">
        <f>IF($B11933="SINAPI",IF(ISNUMBER(MATCH(Banco!$C11933,Analitico!$A:$A,0)),INDEX(Analitico!F:F,MATCH(Banco!$C11933,Analitico!$A:$A,0))&amp;"%",""),"")</f>
        <v/>
      </c>
    </row>
    <row r="11934" spans="1:11" ht="22.5" x14ac:dyDescent="0.2">
      <c r="A11934" s="1" t="str">
        <f t="shared" si="187"/>
        <v>SINAPI 93592</v>
      </c>
      <c r="B11934" s="3" t="s">
        <v>21527</v>
      </c>
      <c r="C11934" s="3" t="s">
        <v>13169</v>
      </c>
      <c r="D11934" s="2" t="s">
        <v>20110</v>
      </c>
      <c r="E11934" s="3" t="s">
        <v>20631</v>
      </c>
      <c r="F11934" s="67" t="s">
        <v>21462</v>
      </c>
      <c r="G11934" s="67" t="s">
        <v>6102</v>
      </c>
      <c r="I11934" s="3" t="s">
        <v>6298</v>
      </c>
      <c r="J11934" s="3" t="str">
        <f>IF($B11934="SINAPI",IF(ISNUMBER(MATCH(Banco!$C11934,Analitico!$A:$A,0)),INDEX(Analitico!E:E,MATCH(Banco!$C11934,Analitico!$A:$A,0))&amp;"%",""),"")</f>
        <v/>
      </c>
      <c r="K11934" s="3" t="str">
        <f>IF($B11934="SINAPI",IF(ISNUMBER(MATCH(Banco!$C11934,Analitico!$A:$A,0)),INDEX(Analitico!F:F,MATCH(Banco!$C11934,Analitico!$A:$A,0))&amp;"%",""),"")</f>
        <v/>
      </c>
    </row>
    <row r="11935" spans="1:11" ht="22.5" x14ac:dyDescent="0.2">
      <c r="A11935" s="1" t="str">
        <f t="shared" si="187"/>
        <v>SINAPI 93593</v>
      </c>
      <c r="B11935" s="3" t="s">
        <v>21527</v>
      </c>
      <c r="C11935" s="3" t="s">
        <v>13170</v>
      </c>
      <c r="D11935" s="2" t="s">
        <v>20111</v>
      </c>
      <c r="E11935" s="3" t="s">
        <v>20631</v>
      </c>
      <c r="F11935" s="67" t="s">
        <v>5346</v>
      </c>
      <c r="G11935" s="67" t="s">
        <v>4675</v>
      </c>
      <c r="I11935" s="3" t="s">
        <v>6298</v>
      </c>
      <c r="J11935" s="3" t="str">
        <f>IF($B11935="SINAPI",IF(ISNUMBER(MATCH(Banco!$C11935,Analitico!$A:$A,0)),INDEX(Analitico!E:E,MATCH(Banco!$C11935,Analitico!$A:$A,0))&amp;"%",""),"")</f>
        <v/>
      </c>
      <c r="K11935" s="3" t="str">
        <f>IF($B11935="SINAPI",IF(ISNUMBER(MATCH(Banco!$C11935,Analitico!$A:$A,0)),INDEX(Analitico!F:F,MATCH(Banco!$C11935,Analitico!$A:$A,0))&amp;"%",""),"")</f>
        <v/>
      </c>
    </row>
    <row r="11936" spans="1:11" ht="22.5" x14ac:dyDescent="0.2">
      <c r="A11936" s="1" t="str">
        <f t="shared" si="187"/>
        <v>SINAPI 93594</v>
      </c>
      <c r="B11936" s="3" t="s">
        <v>21527</v>
      </c>
      <c r="C11936" s="3" t="s">
        <v>13171</v>
      </c>
      <c r="D11936" s="2" t="s">
        <v>20112</v>
      </c>
      <c r="E11936" s="3" t="s">
        <v>20629</v>
      </c>
      <c r="F11936" s="67" t="s">
        <v>5635</v>
      </c>
      <c r="G11936" s="67" t="s">
        <v>21330</v>
      </c>
      <c r="I11936" s="3" t="s">
        <v>6298</v>
      </c>
      <c r="J11936" s="3" t="str">
        <f>IF($B11936="SINAPI",IF(ISNUMBER(MATCH(Banco!$C11936,Analitico!$A:$A,0)),INDEX(Analitico!E:E,MATCH(Banco!$C11936,Analitico!$A:$A,0))&amp;"%",""),"")</f>
        <v/>
      </c>
      <c r="K11936" s="3" t="str">
        <f>IF($B11936="SINAPI",IF(ISNUMBER(MATCH(Banco!$C11936,Analitico!$A:$A,0)),INDEX(Analitico!F:F,MATCH(Banco!$C11936,Analitico!$A:$A,0))&amp;"%",""),"")</f>
        <v/>
      </c>
    </row>
    <row r="11937" spans="1:11" ht="22.5" x14ac:dyDescent="0.2">
      <c r="A11937" s="1" t="str">
        <f t="shared" si="187"/>
        <v>SINAPI 93595</v>
      </c>
      <c r="B11937" s="3" t="s">
        <v>21527</v>
      </c>
      <c r="C11937" s="3" t="s">
        <v>13172</v>
      </c>
      <c r="D11937" s="2" t="s">
        <v>20113</v>
      </c>
      <c r="E11937" s="3" t="s">
        <v>20629</v>
      </c>
      <c r="F11937" s="67" t="s">
        <v>21909</v>
      </c>
      <c r="G11937" s="67" t="s">
        <v>5916</v>
      </c>
      <c r="I11937" s="3" t="s">
        <v>6298</v>
      </c>
      <c r="J11937" s="3" t="str">
        <f>IF($B11937="SINAPI",IF(ISNUMBER(MATCH(Banco!$C11937,Analitico!$A:$A,0)),INDEX(Analitico!E:E,MATCH(Banco!$C11937,Analitico!$A:$A,0))&amp;"%",""),"")</f>
        <v/>
      </c>
      <c r="K11937" s="3" t="str">
        <f>IF($B11937="SINAPI",IF(ISNUMBER(MATCH(Banco!$C11937,Analitico!$A:$A,0)),INDEX(Analitico!F:F,MATCH(Banco!$C11937,Analitico!$A:$A,0))&amp;"%",""),"")</f>
        <v/>
      </c>
    </row>
    <row r="11938" spans="1:11" ht="22.5" x14ac:dyDescent="0.2">
      <c r="A11938" s="1" t="str">
        <f t="shared" si="187"/>
        <v>SINAPI 93596</v>
      </c>
      <c r="B11938" s="3" t="s">
        <v>21527</v>
      </c>
      <c r="C11938" s="3" t="s">
        <v>13173</v>
      </c>
      <c r="D11938" s="2" t="s">
        <v>20114</v>
      </c>
      <c r="E11938" s="3" t="s">
        <v>20629</v>
      </c>
      <c r="F11938" s="67" t="s">
        <v>5460</v>
      </c>
      <c r="G11938" s="67" t="s">
        <v>6151</v>
      </c>
      <c r="I11938" s="3" t="s">
        <v>6298</v>
      </c>
      <c r="J11938" s="3" t="str">
        <f>IF($B11938="SINAPI",IF(ISNUMBER(MATCH(Banco!$C11938,Analitico!$A:$A,0)),INDEX(Analitico!E:E,MATCH(Banco!$C11938,Analitico!$A:$A,0))&amp;"%",""),"")</f>
        <v/>
      </c>
      <c r="K11938" s="3" t="str">
        <f>IF($B11938="SINAPI",IF(ISNUMBER(MATCH(Banco!$C11938,Analitico!$A:$A,0)),INDEX(Analitico!F:F,MATCH(Banco!$C11938,Analitico!$A:$A,0))&amp;"%",""),"")</f>
        <v/>
      </c>
    </row>
    <row r="11939" spans="1:11" ht="22.5" x14ac:dyDescent="0.2">
      <c r="A11939" s="1" t="str">
        <f t="shared" ref="A11939:A12002" si="188">CONCATENAR</f>
        <v>SINAPI 93597</v>
      </c>
      <c r="B11939" s="3" t="s">
        <v>21527</v>
      </c>
      <c r="C11939" s="3" t="s">
        <v>13174</v>
      </c>
      <c r="D11939" s="2" t="s">
        <v>20115</v>
      </c>
      <c r="E11939" s="3" t="s">
        <v>20629</v>
      </c>
      <c r="F11939" s="67" t="s">
        <v>4881</v>
      </c>
      <c r="G11939" s="67" t="s">
        <v>4899</v>
      </c>
      <c r="I11939" s="3" t="s">
        <v>6298</v>
      </c>
      <c r="J11939" s="3" t="str">
        <f>IF($B11939="SINAPI",IF(ISNUMBER(MATCH(Banco!$C11939,Analitico!$A:$A,0)),INDEX(Analitico!E:E,MATCH(Banco!$C11939,Analitico!$A:$A,0))&amp;"%",""),"")</f>
        <v/>
      </c>
      <c r="K11939" s="3" t="str">
        <f>IF($B11939="SINAPI",IF(ISNUMBER(MATCH(Banco!$C11939,Analitico!$A:$A,0)),INDEX(Analitico!F:F,MATCH(Banco!$C11939,Analitico!$A:$A,0))&amp;"%",""),"")</f>
        <v/>
      </c>
    </row>
    <row r="11940" spans="1:11" ht="22.5" x14ac:dyDescent="0.2">
      <c r="A11940" s="1" t="str">
        <f t="shared" si="188"/>
        <v>SINAPI 93598</v>
      </c>
      <c r="B11940" s="3" t="s">
        <v>21527</v>
      </c>
      <c r="C11940" s="3" t="s">
        <v>13175</v>
      </c>
      <c r="D11940" s="2" t="s">
        <v>20116</v>
      </c>
      <c r="E11940" s="3" t="s">
        <v>20629</v>
      </c>
      <c r="F11940" s="67" t="s">
        <v>4630</v>
      </c>
      <c r="G11940" s="67" t="s">
        <v>5766</v>
      </c>
      <c r="I11940" s="3" t="s">
        <v>6298</v>
      </c>
      <c r="J11940" s="3" t="str">
        <f>IF($B11940="SINAPI",IF(ISNUMBER(MATCH(Banco!$C11940,Analitico!$A:$A,0)),INDEX(Analitico!E:E,MATCH(Banco!$C11940,Analitico!$A:$A,0))&amp;"%",""),"")</f>
        <v/>
      </c>
      <c r="K11940" s="3" t="str">
        <f>IF($B11940="SINAPI",IF(ISNUMBER(MATCH(Banco!$C11940,Analitico!$A:$A,0)),INDEX(Analitico!F:F,MATCH(Banco!$C11940,Analitico!$A:$A,0))&amp;"%",""),"")</f>
        <v/>
      </c>
    </row>
    <row r="11941" spans="1:11" ht="22.5" x14ac:dyDescent="0.2">
      <c r="A11941" s="1" t="str">
        <f t="shared" si="188"/>
        <v>SINAPI 93599</v>
      </c>
      <c r="B11941" s="3" t="s">
        <v>21527</v>
      </c>
      <c r="C11941" s="3" t="s">
        <v>13176</v>
      </c>
      <c r="D11941" s="2" t="s">
        <v>20117</v>
      </c>
      <c r="E11941" s="3" t="s">
        <v>20629</v>
      </c>
      <c r="F11941" s="67" t="s">
        <v>20731</v>
      </c>
      <c r="G11941" s="67" t="s">
        <v>4840</v>
      </c>
      <c r="I11941" s="3" t="s">
        <v>6298</v>
      </c>
      <c r="J11941" s="3" t="str">
        <f>IF($B11941="SINAPI",IF(ISNUMBER(MATCH(Banco!$C11941,Analitico!$A:$A,0)),INDEX(Analitico!E:E,MATCH(Banco!$C11941,Analitico!$A:$A,0))&amp;"%",""),"")</f>
        <v/>
      </c>
      <c r="K11941" s="3" t="str">
        <f>IF($B11941="SINAPI",IF(ISNUMBER(MATCH(Banco!$C11941,Analitico!$A:$A,0)),INDEX(Analitico!F:F,MATCH(Banco!$C11941,Analitico!$A:$A,0))&amp;"%",""),"")</f>
        <v/>
      </c>
    </row>
    <row r="11942" spans="1:11" ht="22.5" x14ac:dyDescent="0.2">
      <c r="A11942" s="1" t="str">
        <f t="shared" si="188"/>
        <v>SINAPI 95425</v>
      </c>
      <c r="B11942" s="3" t="s">
        <v>21527</v>
      </c>
      <c r="C11942" s="3" t="s">
        <v>13177</v>
      </c>
      <c r="D11942" s="2" t="s">
        <v>20118</v>
      </c>
      <c r="E11942" s="3" t="s">
        <v>20631</v>
      </c>
      <c r="F11942" s="67" t="s">
        <v>5762</v>
      </c>
      <c r="G11942" s="67" t="s">
        <v>21454</v>
      </c>
      <c r="I11942" s="3" t="s">
        <v>6298</v>
      </c>
      <c r="J11942" s="3" t="str">
        <f>IF($B11942="SINAPI",IF(ISNUMBER(MATCH(Banco!$C11942,Analitico!$A:$A,0)),INDEX(Analitico!E:E,MATCH(Banco!$C11942,Analitico!$A:$A,0))&amp;"%",""),"")</f>
        <v/>
      </c>
      <c r="K11942" s="3" t="str">
        <f>IF($B11942="SINAPI",IF(ISNUMBER(MATCH(Banco!$C11942,Analitico!$A:$A,0)),INDEX(Analitico!F:F,MATCH(Banco!$C11942,Analitico!$A:$A,0))&amp;"%",""),"")</f>
        <v/>
      </c>
    </row>
    <row r="11943" spans="1:11" ht="22.5" x14ac:dyDescent="0.2">
      <c r="A11943" s="1" t="str">
        <f t="shared" si="188"/>
        <v>SINAPI 95426</v>
      </c>
      <c r="B11943" s="3" t="s">
        <v>21527</v>
      </c>
      <c r="C11943" s="3" t="s">
        <v>13178</v>
      </c>
      <c r="D11943" s="2" t="s">
        <v>20119</v>
      </c>
      <c r="E11943" s="3" t="s">
        <v>20631</v>
      </c>
      <c r="F11943" s="67" t="s">
        <v>5557</v>
      </c>
      <c r="G11943" s="67" t="s">
        <v>5096</v>
      </c>
      <c r="I11943" s="3" t="s">
        <v>6298</v>
      </c>
      <c r="J11943" s="3" t="str">
        <f>IF($B11943="SINAPI",IF(ISNUMBER(MATCH(Banco!$C11943,Analitico!$A:$A,0)),INDEX(Analitico!E:E,MATCH(Banco!$C11943,Analitico!$A:$A,0))&amp;"%",""),"")</f>
        <v/>
      </c>
      <c r="K11943" s="3" t="str">
        <f>IF($B11943="SINAPI",IF(ISNUMBER(MATCH(Banco!$C11943,Analitico!$A:$A,0)),INDEX(Analitico!F:F,MATCH(Banco!$C11943,Analitico!$A:$A,0))&amp;"%",""),"")</f>
        <v/>
      </c>
    </row>
    <row r="11944" spans="1:11" ht="22.5" x14ac:dyDescent="0.2">
      <c r="A11944" s="1" t="str">
        <f t="shared" si="188"/>
        <v>SINAPI 95427</v>
      </c>
      <c r="B11944" s="3" t="s">
        <v>21527</v>
      </c>
      <c r="C11944" s="3" t="s">
        <v>13179</v>
      </c>
      <c r="D11944" s="2" t="s">
        <v>20120</v>
      </c>
      <c r="E11944" s="3" t="s">
        <v>20631</v>
      </c>
      <c r="F11944" s="67" t="s">
        <v>4676</v>
      </c>
      <c r="G11944" s="67" t="s">
        <v>4676</v>
      </c>
      <c r="I11944" s="3" t="s">
        <v>6298</v>
      </c>
      <c r="J11944" s="3" t="str">
        <f>IF($B11944="SINAPI",IF(ISNUMBER(MATCH(Banco!$C11944,Analitico!$A:$A,0)),INDEX(Analitico!E:E,MATCH(Banco!$C11944,Analitico!$A:$A,0))&amp;"%",""),"")</f>
        <v/>
      </c>
      <c r="K11944" s="3" t="str">
        <f>IF($B11944="SINAPI",IF(ISNUMBER(MATCH(Banco!$C11944,Analitico!$A:$A,0)),INDEX(Analitico!F:F,MATCH(Banco!$C11944,Analitico!$A:$A,0))&amp;"%",""),"")</f>
        <v/>
      </c>
    </row>
    <row r="11945" spans="1:11" ht="22.5" x14ac:dyDescent="0.2">
      <c r="A11945" s="1" t="str">
        <f t="shared" si="188"/>
        <v>SINAPI 95428</v>
      </c>
      <c r="B11945" s="3" t="s">
        <v>21527</v>
      </c>
      <c r="C11945" s="3" t="s">
        <v>13180</v>
      </c>
      <c r="D11945" s="2" t="s">
        <v>20121</v>
      </c>
      <c r="E11945" s="3" t="s">
        <v>20629</v>
      </c>
      <c r="F11945" s="67" t="s">
        <v>4464</v>
      </c>
      <c r="G11945" s="67" t="s">
        <v>5766</v>
      </c>
      <c r="I11945" s="3" t="s">
        <v>6298</v>
      </c>
      <c r="J11945" s="3" t="str">
        <f>IF($B11945="SINAPI",IF(ISNUMBER(MATCH(Banco!$C11945,Analitico!$A:$A,0)),INDEX(Analitico!E:E,MATCH(Banco!$C11945,Analitico!$A:$A,0))&amp;"%",""),"")</f>
        <v/>
      </c>
      <c r="K11945" s="3" t="str">
        <f>IF($B11945="SINAPI",IF(ISNUMBER(MATCH(Banco!$C11945,Analitico!$A:$A,0)),INDEX(Analitico!F:F,MATCH(Banco!$C11945,Analitico!$A:$A,0))&amp;"%",""),"")</f>
        <v/>
      </c>
    </row>
    <row r="11946" spans="1:11" ht="22.5" x14ac:dyDescent="0.2">
      <c r="A11946" s="1" t="str">
        <f t="shared" si="188"/>
        <v>SINAPI 95429</v>
      </c>
      <c r="B11946" s="3" t="s">
        <v>21527</v>
      </c>
      <c r="C11946" s="3" t="s">
        <v>13181</v>
      </c>
      <c r="D11946" s="2" t="s">
        <v>20122</v>
      </c>
      <c r="E11946" s="3" t="s">
        <v>20629</v>
      </c>
      <c r="F11946" s="67" t="s">
        <v>5050</v>
      </c>
      <c r="G11946" s="67" t="s">
        <v>20802</v>
      </c>
      <c r="I11946" s="3" t="s">
        <v>6298</v>
      </c>
      <c r="J11946" s="3" t="str">
        <f>IF($B11946="SINAPI",IF(ISNUMBER(MATCH(Banco!$C11946,Analitico!$A:$A,0)),INDEX(Analitico!E:E,MATCH(Banco!$C11946,Analitico!$A:$A,0))&amp;"%",""),"")</f>
        <v/>
      </c>
      <c r="K11946" s="3" t="str">
        <f>IF($B11946="SINAPI",IF(ISNUMBER(MATCH(Banco!$C11946,Analitico!$A:$A,0)),INDEX(Analitico!F:F,MATCH(Banco!$C11946,Analitico!$A:$A,0))&amp;"%",""),"")</f>
        <v/>
      </c>
    </row>
    <row r="11947" spans="1:11" ht="22.5" x14ac:dyDescent="0.2">
      <c r="A11947" s="1" t="str">
        <f t="shared" si="188"/>
        <v>SINAPI 95430</v>
      </c>
      <c r="B11947" s="3" t="s">
        <v>21527</v>
      </c>
      <c r="C11947" s="3" t="s">
        <v>13182</v>
      </c>
      <c r="D11947" s="2" t="s">
        <v>20123</v>
      </c>
      <c r="E11947" s="3" t="s">
        <v>20629</v>
      </c>
      <c r="F11947" s="67" t="s">
        <v>4485</v>
      </c>
      <c r="G11947" s="67" t="s">
        <v>20765</v>
      </c>
      <c r="I11947" s="3" t="s">
        <v>6298</v>
      </c>
      <c r="J11947" s="3" t="str">
        <f>IF($B11947="SINAPI",IF(ISNUMBER(MATCH(Banco!$C11947,Analitico!$A:$A,0)),INDEX(Analitico!E:E,MATCH(Banco!$C11947,Analitico!$A:$A,0))&amp;"%",""),"")</f>
        <v/>
      </c>
      <c r="K11947" s="3" t="str">
        <f>IF($B11947="SINAPI",IF(ISNUMBER(MATCH(Banco!$C11947,Analitico!$A:$A,0)),INDEX(Analitico!F:F,MATCH(Banco!$C11947,Analitico!$A:$A,0))&amp;"%",""),"")</f>
        <v/>
      </c>
    </row>
    <row r="11948" spans="1:11" ht="22.5" x14ac:dyDescent="0.2">
      <c r="A11948" s="1" t="str">
        <f t="shared" si="188"/>
        <v>SINAPI 95875</v>
      </c>
      <c r="B11948" s="3" t="s">
        <v>21527</v>
      </c>
      <c r="C11948" s="3" t="s">
        <v>13183</v>
      </c>
      <c r="D11948" s="2" t="s">
        <v>20124</v>
      </c>
      <c r="E11948" s="3" t="s">
        <v>20631</v>
      </c>
      <c r="F11948" s="67" t="s">
        <v>21849</v>
      </c>
      <c r="G11948" s="67" t="s">
        <v>4874</v>
      </c>
      <c r="I11948" s="3" t="s">
        <v>6298</v>
      </c>
      <c r="J11948" s="3" t="str">
        <f>IF($B11948="SINAPI",IF(ISNUMBER(MATCH(Banco!$C11948,Analitico!$A:$A,0)),INDEX(Analitico!E:E,MATCH(Banco!$C11948,Analitico!$A:$A,0))&amp;"%",""),"")</f>
        <v/>
      </c>
      <c r="K11948" s="3" t="str">
        <f>IF($B11948="SINAPI",IF(ISNUMBER(MATCH(Banco!$C11948,Analitico!$A:$A,0)),INDEX(Analitico!F:F,MATCH(Banco!$C11948,Analitico!$A:$A,0))&amp;"%",""),"")</f>
        <v/>
      </c>
    </row>
    <row r="11949" spans="1:11" ht="22.5" x14ac:dyDescent="0.2">
      <c r="A11949" s="1" t="str">
        <f t="shared" si="188"/>
        <v>SINAPI 95876</v>
      </c>
      <c r="B11949" s="3" t="s">
        <v>21527</v>
      </c>
      <c r="C11949" s="3" t="s">
        <v>13184</v>
      </c>
      <c r="D11949" s="2" t="s">
        <v>20125</v>
      </c>
      <c r="E11949" s="3" t="s">
        <v>20631</v>
      </c>
      <c r="F11949" s="67" t="s">
        <v>30014</v>
      </c>
      <c r="G11949" s="67" t="s">
        <v>5184</v>
      </c>
      <c r="I11949" s="3" t="s">
        <v>6298</v>
      </c>
      <c r="J11949" s="3" t="str">
        <f>IF($B11949="SINAPI",IF(ISNUMBER(MATCH(Banco!$C11949,Analitico!$A:$A,0)),INDEX(Analitico!E:E,MATCH(Banco!$C11949,Analitico!$A:$A,0))&amp;"%",""),"")</f>
        <v/>
      </c>
      <c r="K11949" s="3" t="str">
        <f>IF($B11949="SINAPI",IF(ISNUMBER(MATCH(Banco!$C11949,Analitico!$A:$A,0)),INDEX(Analitico!F:F,MATCH(Banco!$C11949,Analitico!$A:$A,0))&amp;"%",""),"")</f>
        <v/>
      </c>
    </row>
    <row r="11950" spans="1:11" ht="22.5" x14ac:dyDescent="0.2">
      <c r="A11950" s="1" t="str">
        <f t="shared" si="188"/>
        <v>SINAPI 95877</v>
      </c>
      <c r="B11950" s="3" t="s">
        <v>21527</v>
      </c>
      <c r="C11950" s="3" t="s">
        <v>13185</v>
      </c>
      <c r="D11950" s="2" t="s">
        <v>20126</v>
      </c>
      <c r="E11950" s="3" t="s">
        <v>20631</v>
      </c>
      <c r="F11950" s="67" t="s">
        <v>4899</v>
      </c>
      <c r="G11950" s="67" t="s">
        <v>5551</v>
      </c>
      <c r="I11950" s="3" t="s">
        <v>6298</v>
      </c>
      <c r="J11950" s="3" t="str">
        <f>IF($B11950="SINAPI",IF(ISNUMBER(MATCH(Banco!$C11950,Analitico!$A:$A,0)),INDEX(Analitico!E:E,MATCH(Banco!$C11950,Analitico!$A:$A,0))&amp;"%",""),"")</f>
        <v/>
      </c>
      <c r="K11950" s="3" t="str">
        <f>IF($B11950="SINAPI",IF(ISNUMBER(MATCH(Banco!$C11950,Analitico!$A:$A,0)),INDEX(Analitico!F:F,MATCH(Banco!$C11950,Analitico!$A:$A,0))&amp;"%",""),"")</f>
        <v/>
      </c>
    </row>
    <row r="11951" spans="1:11" ht="22.5" x14ac:dyDescent="0.2">
      <c r="A11951" s="1" t="str">
        <f t="shared" si="188"/>
        <v>SINAPI 95878</v>
      </c>
      <c r="B11951" s="3" t="s">
        <v>21527</v>
      </c>
      <c r="C11951" s="3" t="s">
        <v>13186</v>
      </c>
      <c r="D11951" s="2" t="s">
        <v>20127</v>
      </c>
      <c r="E11951" s="3" t="s">
        <v>20629</v>
      </c>
      <c r="F11951" s="67" t="s">
        <v>4472</v>
      </c>
      <c r="G11951" s="67" t="s">
        <v>4600</v>
      </c>
      <c r="I11951" s="3" t="s">
        <v>6298</v>
      </c>
      <c r="J11951" s="3" t="str">
        <f>IF($B11951="SINAPI",IF(ISNUMBER(MATCH(Banco!$C11951,Analitico!$A:$A,0)),INDEX(Analitico!E:E,MATCH(Banco!$C11951,Analitico!$A:$A,0))&amp;"%",""),"")</f>
        <v/>
      </c>
      <c r="K11951" s="3" t="str">
        <f>IF($B11951="SINAPI",IF(ISNUMBER(MATCH(Banco!$C11951,Analitico!$A:$A,0)),INDEX(Analitico!F:F,MATCH(Banco!$C11951,Analitico!$A:$A,0))&amp;"%",""),"")</f>
        <v/>
      </c>
    </row>
    <row r="11952" spans="1:11" ht="22.5" x14ac:dyDescent="0.2">
      <c r="A11952" s="1" t="str">
        <f t="shared" si="188"/>
        <v>SINAPI 95879</v>
      </c>
      <c r="B11952" s="3" t="s">
        <v>21527</v>
      </c>
      <c r="C11952" s="3" t="s">
        <v>13187</v>
      </c>
      <c r="D11952" s="2" t="s">
        <v>20128</v>
      </c>
      <c r="E11952" s="3" t="s">
        <v>20629</v>
      </c>
      <c r="F11952" s="67" t="s">
        <v>20828</v>
      </c>
      <c r="G11952" s="67" t="s">
        <v>6003</v>
      </c>
      <c r="I11952" s="3" t="s">
        <v>6298</v>
      </c>
      <c r="J11952" s="3" t="str">
        <f>IF($B11952="SINAPI",IF(ISNUMBER(MATCH(Banco!$C11952,Analitico!$A:$A,0)),INDEX(Analitico!E:E,MATCH(Banco!$C11952,Analitico!$A:$A,0))&amp;"%",""),"")</f>
        <v/>
      </c>
      <c r="K11952" s="3" t="str">
        <f>IF($B11952="SINAPI",IF(ISNUMBER(MATCH(Banco!$C11952,Analitico!$A:$A,0)),INDEX(Analitico!F:F,MATCH(Banco!$C11952,Analitico!$A:$A,0))&amp;"%",""),"")</f>
        <v/>
      </c>
    </row>
    <row r="11953" spans="1:11" ht="22.5" x14ac:dyDescent="0.2">
      <c r="A11953" s="1" t="str">
        <f t="shared" si="188"/>
        <v>SINAPI 95880</v>
      </c>
      <c r="B11953" s="3" t="s">
        <v>21527</v>
      </c>
      <c r="C11953" s="3" t="s">
        <v>13188</v>
      </c>
      <c r="D11953" s="2" t="s">
        <v>20129</v>
      </c>
      <c r="E11953" s="3" t="s">
        <v>20629</v>
      </c>
      <c r="F11953" s="67" t="s">
        <v>5348</v>
      </c>
      <c r="G11953" s="67" t="s">
        <v>5343</v>
      </c>
      <c r="I11953" s="3" t="s">
        <v>6298</v>
      </c>
      <c r="J11953" s="3" t="str">
        <f>IF($B11953="SINAPI",IF(ISNUMBER(MATCH(Banco!$C11953,Analitico!$A:$A,0)),INDEX(Analitico!E:E,MATCH(Banco!$C11953,Analitico!$A:$A,0))&amp;"%",""),"")</f>
        <v/>
      </c>
      <c r="K11953" s="3" t="str">
        <f>IF($B11953="SINAPI",IF(ISNUMBER(MATCH(Banco!$C11953,Analitico!$A:$A,0)),INDEX(Analitico!F:F,MATCH(Banco!$C11953,Analitico!$A:$A,0))&amp;"%",""),"")</f>
        <v/>
      </c>
    </row>
    <row r="11954" spans="1:11" ht="22.5" x14ac:dyDescent="0.2">
      <c r="A11954" s="1" t="str">
        <f t="shared" si="188"/>
        <v>SINAPI 97912</v>
      </c>
      <c r="B11954" s="3" t="s">
        <v>21527</v>
      </c>
      <c r="C11954" s="3" t="s">
        <v>13189</v>
      </c>
      <c r="D11954" s="2" t="s">
        <v>20130</v>
      </c>
      <c r="E11954" s="3" t="s">
        <v>20631</v>
      </c>
      <c r="F11954" s="67" t="s">
        <v>5578</v>
      </c>
      <c r="G11954" s="67" t="s">
        <v>5527</v>
      </c>
      <c r="I11954" s="3" t="s">
        <v>6298</v>
      </c>
      <c r="J11954" s="3" t="str">
        <f>IF($B11954="SINAPI",IF(ISNUMBER(MATCH(Banco!$C11954,Analitico!$A:$A,0)),INDEX(Analitico!E:E,MATCH(Banco!$C11954,Analitico!$A:$A,0))&amp;"%",""),"")</f>
        <v/>
      </c>
      <c r="K11954" s="3" t="str">
        <f>IF($B11954="SINAPI",IF(ISNUMBER(MATCH(Banco!$C11954,Analitico!$A:$A,0)),INDEX(Analitico!F:F,MATCH(Banco!$C11954,Analitico!$A:$A,0))&amp;"%",""),"")</f>
        <v/>
      </c>
    </row>
    <row r="11955" spans="1:11" ht="22.5" x14ac:dyDescent="0.2">
      <c r="A11955" s="1" t="str">
        <f t="shared" si="188"/>
        <v>SINAPI 97913</v>
      </c>
      <c r="B11955" s="3" t="s">
        <v>21527</v>
      </c>
      <c r="C11955" s="3" t="s">
        <v>13190</v>
      </c>
      <c r="D11955" s="2" t="s">
        <v>20131</v>
      </c>
      <c r="E11955" s="3" t="s">
        <v>20631</v>
      </c>
      <c r="F11955" s="67" t="s">
        <v>4459</v>
      </c>
      <c r="G11955" s="67" t="s">
        <v>29510</v>
      </c>
      <c r="I11955" s="3" t="s">
        <v>6298</v>
      </c>
      <c r="J11955" s="3" t="str">
        <f>IF($B11955="SINAPI",IF(ISNUMBER(MATCH(Banco!$C11955,Analitico!$A:$A,0)),INDEX(Analitico!E:E,MATCH(Banco!$C11955,Analitico!$A:$A,0))&amp;"%",""),"")</f>
        <v/>
      </c>
      <c r="K11955" s="3" t="str">
        <f>IF($B11955="SINAPI",IF(ISNUMBER(MATCH(Banco!$C11955,Analitico!$A:$A,0)),INDEX(Analitico!F:F,MATCH(Banco!$C11955,Analitico!$A:$A,0))&amp;"%",""),"")</f>
        <v/>
      </c>
    </row>
    <row r="11956" spans="1:11" ht="22.5" x14ac:dyDescent="0.2">
      <c r="A11956" s="1" t="str">
        <f t="shared" si="188"/>
        <v>SINAPI 97914</v>
      </c>
      <c r="B11956" s="3" t="s">
        <v>21527</v>
      </c>
      <c r="C11956" s="3" t="s">
        <v>13191</v>
      </c>
      <c r="D11956" s="2" t="s">
        <v>20132</v>
      </c>
      <c r="E11956" s="3" t="s">
        <v>20631</v>
      </c>
      <c r="F11956" s="67" t="s">
        <v>5752</v>
      </c>
      <c r="G11956" s="67" t="s">
        <v>5843</v>
      </c>
      <c r="I11956" s="3" t="s">
        <v>6298</v>
      </c>
      <c r="J11956" s="3" t="str">
        <f>IF($B11956="SINAPI",IF(ISNUMBER(MATCH(Banco!$C11956,Analitico!$A:$A,0)),INDEX(Analitico!E:E,MATCH(Banco!$C11956,Analitico!$A:$A,0))&amp;"%",""),"")</f>
        <v/>
      </c>
      <c r="K11956" s="3" t="str">
        <f>IF($B11956="SINAPI",IF(ISNUMBER(MATCH(Banco!$C11956,Analitico!$A:$A,0)),INDEX(Analitico!F:F,MATCH(Banco!$C11956,Analitico!$A:$A,0))&amp;"%",""),"")</f>
        <v/>
      </c>
    </row>
    <row r="11957" spans="1:11" ht="22.5" x14ac:dyDescent="0.2">
      <c r="A11957" s="1" t="str">
        <f t="shared" si="188"/>
        <v>SINAPI 97915</v>
      </c>
      <c r="B11957" s="3" t="s">
        <v>21527</v>
      </c>
      <c r="C11957" s="3" t="s">
        <v>13192</v>
      </c>
      <c r="D11957" s="2" t="s">
        <v>20133</v>
      </c>
      <c r="E11957" s="3" t="s">
        <v>20631</v>
      </c>
      <c r="F11957" s="67" t="s">
        <v>20797</v>
      </c>
      <c r="G11957" s="67" t="s">
        <v>4915</v>
      </c>
      <c r="I11957" s="3" t="s">
        <v>6298</v>
      </c>
      <c r="J11957" s="3" t="str">
        <f>IF($B11957="SINAPI",IF(ISNUMBER(MATCH(Banco!$C11957,Analitico!$A:$A,0)),INDEX(Analitico!E:E,MATCH(Banco!$C11957,Analitico!$A:$A,0))&amp;"%",""),"")</f>
        <v/>
      </c>
      <c r="K11957" s="3" t="str">
        <f>IF($B11957="SINAPI",IF(ISNUMBER(MATCH(Banco!$C11957,Analitico!$A:$A,0)),INDEX(Analitico!F:F,MATCH(Banco!$C11957,Analitico!$A:$A,0))&amp;"%",""),"")</f>
        <v/>
      </c>
    </row>
    <row r="11958" spans="1:11" ht="22.5" x14ac:dyDescent="0.2">
      <c r="A11958" s="1" t="str">
        <f t="shared" si="188"/>
        <v>SINAPI 100937</v>
      </c>
      <c r="B11958" s="3" t="s">
        <v>21527</v>
      </c>
      <c r="C11958" s="3" t="s">
        <v>13193</v>
      </c>
      <c r="D11958" s="2" t="s">
        <v>20134</v>
      </c>
      <c r="E11958" s="3" t="s">
        <v>20631</v>
      </c>
      <c r="F11958" s="67" t="s">
        <v>4941</v>
      </c>
      <c r="G11958" s="67" t="s">
        <v>20832</v>
      </c>
      <c r="I11958" s="3" t="s">
        <v>6298</v>
      </c>
      <c r="J11958" s="3" t="str">
        <f>IF($B11958="SINAPI",IF(ISNUMBER(MATCH(Banco!$C11958,Analitico!$A:$A,0)),INDEX(Analitico!E:E,MATCH(Banco!$C11958,Analitico!$A:$A,0))&amp;"%",""),"")</f>
        <v/>
      </c>
      <c r="K11958" s="3" t="str">
        <f>IF($B11958="SINAPI",IF(ISNUMBER(MATCH(Banco!$C11958,Analitico!$A:$A,0)),INDEX(Analitico!F:F,MATCH(Banco!$C11958,Analitico!$A:$A,0))&amp;"%",""),"")</f>
        <v/>
      </c>
    </row>
    <row r="11959" spans="1:11" ht="22.5" x14ac:dyDescent="0.2">
      <c r="A11959" s="1" t="str">
        <f t="shared" si="188"/>
        <v>SINAPI 100938</v>
      </c>
      <c r="B11959" s="3" t="s">
        <v>21527</v>
      </c>
      <c r="C11959" s="3" t="s">
        <v>13194</v>
      </c>
      <c r="D11959" s="2" t="s">
        <v>20135</v>
      </c>
      <c r="E11959" s="3" t="s">
        <v>20631</v>
      </c>
      <c r="F11959" s="67" t="s">
        <v>21609</v>
      </c>
      <c r="G11959" s="67" t="s">
        <v>21629</v>
      </c>
      <c r="I11959" s="3" t="s">
        <v>6298</v>
      </c>
      <c r="J11959" s="3" t="str">
        <f>IF($B11959="SINAPI",IF(ISNUMBER(MATCH(Banco!$C11959,Analitico!$A:$A,0)),INDEX(Analitico!E:E,MATCH(Banco!$C11959,Analitico!$A:$A,0))&amp;"%",""),"")</f>
        <v/>
      </c>
      <c r="K11959" s="3" t="str">
        <f>IF($B11959="SINAPI",IF(ISNUMBER(MATCH(Banco!$C11959,Analitico!$A:$A,0)),INDEX(Analitico!F:F,MATCH(Banco!$C11959,Analitico!$A:$A,0))&amp;"%",""),"")</f>
        <v/>
      </c>
    </row>
    <row r="11960" spans="1:11" ht="22.5" x14ac:dyDescent="0.2">
      <c r="A11960" s="1" t="str">
        <f t="shared" si="188"/>
        <v>SINAPI 100939</v>
      </c>
      <c r="B11960" s="3" t="s">
        <v>21527</v>
      </c>
      <c r="C11960" s="3" t="s">
        <v>13195</v>
      </c>
      <c r="D11960" s="2" t="s">
        <v>20136</v>
      </c>
      <c r="E11960" s="3" t="s">
        <v>20631</v>
      </c>
      <c r="F11960" s="67" t="s">
        <v>33477</v>
      </c>
      <c r="G11960" s="67" t="s">
        <v>4470</v>
      </c>
      <c r="I11960" s="3" t="s">
        <v>6298</v>
      </c>
      <c r="J11960" s="3" t="str">
        <f>IF($B11960="SINAPI",IF(ISNUMBER(MATCH(Banco!$C11960,Analitico!$A:$A,0)),INDEX(Analitico!E:E,MATCH(Banco!$C11960,Analitico!$A:$A,0))&amp;"%",""),"")</f>
        <v/>
      </c>
      <c r="K11960" s="3" t="str">
        <f>IF($B11960="SINAPI",IF(ISNUMBER(MATCH(Banco!$C11960,Analitico!$A:$A,0)),INDEX(Analitico!F:F,MATCH(Banco!$C11960,Analitico!$A:$A,0))&amp;"%",""),"")</f>
        <v/>
      </c>
    </row>
    <row r="11961" spans="1:11" ht="22.5" x14ac:dyDescent="0.2">
      <c r="A11961" s="1" t="str">
        <f t="shared" si="188"/>
        <v>SINAPI 100940</v>
      </c>
      <c r="B11961" s="3" t="s">
        <v>21527</v>
      </c>
      <c r="C11961" s="3" t="s">
        <v>13196</v>
      </c>
      <c r="D11961" s="2" t="s">
        <v>20137</v>
      </c>
      <c r="E11961" s="3" t="s">
        <v>20631</v>
      </c>
      <c r="F11961" s="67" t="s">
        <v>33996</v>
      </c>
      <c r="G11961" s="67" t="s">
        <v>5740</v>
      </c>
      <c r="I11961" s="3" t="s">
        <v>6298</v>
      </c>
      <c r="J11961" s="3" t="str">
        <f>IF($B11961="SINAPI",IF(ISNUMBER(MATCH(Banco!$C11961,Analitico!$A:$A,0)),INDEX(Analitico!E:E,MATCH(Banco!$C11961,Analitico!$A:$A,0))&amp;"%",""),"")</f>
        <v/>
      </c>
      <c r="K11961" s="3" t="str">
        <f>IF($B11961="SINAPI",IF(ISNUMBER(MATCH(Banco!$C11961,Analitico!$A:$A,0)),INDEX(Analitico!F:F,MATCH(Banco!$C11961,Analitico!$A:$A,0))&amp;"%",""),"")</f>
        <v/>
      </c>
    </row>
    <row r="11962" spans="1:11" ht="22.5" x14ac:dyDescent="0.2">
      <c r="A11962" s="1" t="str">
        <f t="shared" si="188"/>
        <v>SINAPI 100941</v>
      </c>
      <c r="B11962" s="3" t="s">
        <v>21527</v>
      </c>
      <c r="C11962" s="3" t="s">
        <v>13197</v>
      </c>
      <c r="D11962" s="2" t="s">
        <v>20138</v>
      </c>
      <c r="E11962" s="3" t="s">
        <v>20629</v>
      </c>
      <c r="F11962" s="67" t="s">
        <v>5720</v>
      </c>
      <c r="G11962" s="67" t="s">
        <v>20863</v>
      </c>
      <c r="I11962" s="3" t="s">
        <v>6298</v>
      </c>
      <c r="J11962" s="3" t="str">
        <f>IF($B11962="SINAPI",IF(ISNUMBER(MATCH(Banco!$C11962,Analitico!$A:$A,0)),INDEX(Analitico!E:E,MATCH(Banco!$C11962,Analitico!$A:$A,0))&amp;"%",""),"")</f>
        <v/>
      </c>
      <c r="K11962" s="3" t="str">
        <f>IF($B11962="SINAPI",IF(ISNUMBER(MATCH(Banco!$C11962,Analitico!$A:$A,0)),INDEX(Analitico!F:F,MATCH(Banco!$C11962,Analitico!$A:$A,0))&amp;"%",""),"")</f>
        <v/>
      </c>
    </row>
    <row r="11963" spans="1:11" x14ac:dyDescent="0.2">
      <c r="A11963" s="1" t="str">
        <f t="shared" si="188"/>
        <v>SINAPI 100942</v>
      </c>
      <c r="B11963" s="3" t="s">
        <v>21527</v>
      </c>
      <c r="C11963" s="3" t="s">
        <v>13198</v>
      </c>
      <c r="D11963" s="2" t="s">
        <v>20139</v>
      </c>
      <c r="E11963" s="3" t="s">
        <v>20629</v>
      </c>
      <c r="F11963" s="67" t="s">
        <v>20653</v>
      </c>
      <c r="G11963" s="67" t="s">
        <v>20689</v>
      </c>
      <c r="I11963" s="3" t="s">
        <v>6298</v>
      </c>
      <c r="J11963" s="3" t="str">
        <f>IF($B11963="SINAPI",IF(ISNUMBER(MATCH(Banco!$C11963,Analitico!$A:$A,0)),INDEX(Analitico!E:E,MATCH(Banco!$C11963,Analitico!$A:$A,0))&amp;"%",""),"")</f>
        <v/>
      </c>
      <c r="K11963" s="3" t="str">
        <f>IF($B11963="SINAPI",IF(ISNUMBER(MATCH(Banco!$C11963,Analitico!$A:$A,0)),INDEX(Analitico!F:F,MATCH(Banco!$C11963,Analitico!$A:$A,0))&amp;"%",""),"")</f>
        <v/>
      </c>
    </row>
    <row r="11964" spans="1:11" ht="22.5" x14ac:dyDescent="0.2">
      <c r="A11964" s="1" t="str">
        <f t="shared" si="188"/>
        <v>SINAPI 100943</v>
      </c>
      <c r="B11964" s="3" t="s">
        <v>21527</v>
      </c>
      <c r="C11964" s="3" t="s">
        <v>13199</v>
      </c>
      <c r="D11964" s="2" t="s">
        <v>20140</v>
      </c>
      <c r="E11964" s="3" t="s">
        <v>20629</v>
      </c>
      <c r="F11964" s="67" t="s">
        <v>5320</v>
      </c>
      <c r="G11964" s="67" t="s">
        <v>4689</v>
      </c>
      <c r="I11964" s="3" t="s">
        <v>6298</v>
      </c>
      <c r="J11964" s="3" t="str">
        <f>IF($B11964="SINAPI",IF(ISNUMBER(MATCH(Banco!$C11964,Analitico!$A:$A,0)),INDEX(Analitico!E:E,MATCH(Banco!$C11964,Analitico!$A:$A,0))&amp;"%",""),"")</f>
        <v/>
      </c>
      <c r="K11964" s="3" t="str">
        <f>IF($B11964="SINAPI",IF(ISNUMBER(MATCH(Banco!$C11964,Analitico!$A:$A,0)),INDEX(Analitico!F:F,MATCH(Banco!$C11964,Analitico!$A:$A,0))&amp;"%",""),"")</f>
        <v/>
      </c>
    </row>
    <row r="11965" spans="1:11" ht="22.5" x14ac:dyDescent="0.2">
      <c r="A11965" s="1" t="str">
        <f t="shared" si="188"/>
        <v>SINAPI 100944</v>
      </c>
      <c r="B11965" s="3" t="s">
        <v>21527</v>
      </c>
      <c r="C11965" s="3" t="s">
        <v>13200</v>
      </c>
      <c r="D11965" s="2" t="s">
        <v>20141</v>
      </c>
      <c r="E11965" s="3" t="s">
        <v>20629</v>
      </c>
      <c r="F11965" s="67" t="s">
        <v>4780</v>
      </c>
      <c r="G11965" s="67" t="s">
        <v>4613</v>
      </c>
      <c r="I11965" s="3" t="s">
        <v>6298</v>
      </c>
      <c r="J11965" s="3" t="str">
        <f>IF($B11965="SINAPI",IF(ISNUMBER(MATCH(Banco!$C11965,Analitico!$A:$A,0)),INDEX(Analitico!E:E,MATCH(Banco!$C11965,Analitico!$A:$A,0))&amp;"%",""),"")</f>
        <v/>
      </c>
      <c r="K11965" s="3" t="str">
        <f>IF($B11965="SINAPI",IF(ISNUMBER(MATCH(Banco!$C11965,Analitico!$A:$A,0)),INDEX(Analitico!F:F,MATCH(Banco!$C11965,Analitico!$A:$A,0))&amp;"%",""),"")</f>
        <v/>
      </c>
    </row>
    <row r="11966" spans="1:11" x14ac:dyDescent="0.2">
      <c r="A11966" s="1" t="str">
        <f t="shared" si="188"/>
        <v>SINAPI 100945</v>
      </c>
      <c r="B11966" s="3" t="s">
        <v>21527</v>
      </c>
      <c r="C11966" s="3" t="s">
        <v>13201</v>
      </c>
      <c r="D11966" s="2" t="s">
        <v>20142</v>
      </c>
      <c r="E11966" s="3" t="s">
        <v>20629</v>
      </c>
      <c r="F11966" s="67" t="s">
        <v>5647</v>
      </c>
      <c r="G11966" s="67" t="s">
        <v>5420</v>
      </c>
      <c r="I11966" s="3" t="s">
        <v>6298</v>
      </c>
      <c r="J11966" s="3" t="str">
        <f>IF($B11966="SINAPI",IF(ISNUMBER(MATCH(Banco!$C11966,Analitico!$A:$A,0)),INDEX(Analitico!E:E,MATCH(Banco!$C11966,Analitico!$A:$A,0))&amp;"%",""),"")</f>
        <v/>
      </c>
      <c r="K11966" s="3" t="str">
        <f>IF($B11966="SINAPI",IF(ISNUMBER(MATCH(Banco!$C11966,Analitico!$A:$A,0)),INDEX(Analitico!F:F,MATCH(Banco!$C11966,Analitico!$A:$A,0))&amp;"%",""),"")</f>
        <v/>
      </c>
    </row>
    <row r="11967" spans="1:11" ht="22.5" x14ac:dyDescent="0.2">
      <c r="A11967" s="1" t="str">
        <f t="shared" si="188"/>
        <v>SINAPI 100946</v>
      </c>
      <c r="B11967" s="3" t="s">
        <v>21527</v>
      </c>
      <c r="C11967" s="3" t="s">
        <v>13202</v>
      </c>
      <c r="D11967" s="2" t="s">
        <v>20143</v>
      </c>
      <c r="E11967" s="3" t="s">
        <v>20629</v>
      </c>
      <c r="F11967" s="67" t="s">
        <v>21454</v>
      </c>
      <c r="G11967" s="67" t="s">
        <v>6102</v>
      </c>
      <c r="I11967" s="3" t="s">
        <v>6298</v>
      </c>
      <c r="J11967" s="3" t="str">
        <f>IF($B11967="SINAPI",IF(ISNUMBER(MATCH(Banco!$C11967,Analitico!$A:$A,0)),INDEX(Analitico!E:E,MATCH(Banco!$C11967,Analitico!$A:$A,0))&amp;"%",""),"")</f>
        <v/>
      </c>
      <c r="K11967" s="3" t="str">
        <f>IF($B11967="SINAPI",IF(ISNUMBER(MATCH(Banco!$C11967,Analitico!$A:$A,0)),INDEX(Analitico!F:F,MATCH(Banco!$C11967,Analitico!$A:$A,0))&amp;"%",""),"")</f>
        <v/>
      </c>
    </row>
    <row r="11968" spans="1:11" ht="22.5" x14ac:dyDescent="0.2">
      <c r="A11968" s="1" t="str">
        <f t="shared" si="188"/>
        <v>SINAPI 100947</v>
      </c>
      <c r="B11968" s="3" t="s">
        <v>21527</v>
      </c>
      <c r="C11968" s="3" t="s">
        <v>13203</v>
      </c>
      <c r="D11968" s="2" t="s">
        <v>20144</v>
      </c>
      <c r="E11968" s="3" t="s">
        <v>20629</v>
      </c>
      <c r="F11968" s="67" t="s">
        <v>4910</v>
      </c>
      <c r="G11968" s="67" t="s">
        <v>4908</v>
      </c>
      <c r="I11968" s="3" t="s">
        <v>6298</v>
      </c>
      <c r="J11968" s="3" t="str">
        <f>IF($B11968="SINAPI",IF(ISNUMBER(MATCH(Banco!$C11968,Analitico!$A:$A,0)),INDEX(Analitico!E:E,MATCH(Banco!$C11968,Analitico!$A:$A,0))&amp;"%",""),"")</f>
        <v/>
      </c>
      <c r="K11968" s="3" t="str">
        <f>IF($B11968="SINAPI",IF(ISNUMBER(MATCH(Banco!$C11968,Analitico!$A:$A,0)),INDEX(Analitico!F:F,MATCH(Banco!$C11968,Analitico!$A:$A,0))&amp;"%",""),"")</f>
        <v/>
      </c>
    </row>
    <row r="11969" spans="1:11" ht="22.5" x14ac:dyDescent="0.2">
      <c r="A11969" s="1" t="str">
        <f t="shared" si="188"/>
        <v>SINAPI 100948</v>
      </c>
      <c r="B11969" s="3" t="s">
        <v>21527</v>
      </c>
      <c r="C11969" s="3" t="s">
        <v>13204</v>
      </c>
      <c r="D11969" s="2" t="s">
        <v>20145</v>
      </c>
      <c r="E11969" s="3" t="s">
        <v>20629</v>
      </c>
      <c r="F11969" s="67" t="s">
        <v>5346</v>
      </c>
      <c r="G11969" s="67" t="s">
        <v>4746</v>
      </c>
      <c r="I11969" s="3" t="s">
        <v>6298</v>
      </c>
      <c r="J11969" s="3" t="str">
        <f>IF($B11969="SINAPI",IF(ISNUMBER(MATCH(Banco!$C11969,Analitico!$A:$A,0)),INDEX(Analitico!E:E,MATCH(Banco!$C11969,Analitico!$A:$A,0))&amp;"%",""),"")</f>
        <v/>
      </c>
      <c r="K11969" s="3" t="str">
        <f>IF($B11969="SINAPI",IF(ISNUMBER(MATCH(Banco!$C11969,Analitico!$A:$A,0)),INDEX(Analitico!F:F,MATCH(Banco!$C11969,Analitico!$A:$A,0))&amp;"%",""),"")</f>
        <v/>
      </c>
    </row>
    <row r="11970" spans="1:11" ht="22.5" x14ac:dyDescent="0.2">
      <c r="A11970" s="1" t="str">
        <f t="shared" si="188"/>
        <v>SINAPI 100949</v>
      </c>
      <c r="B11970" s="3" t="s">
        <v>21527</v>
      </c>
      <c r="C11970" s="3" t="s">
        <v>13205</v>
      </c>
      <c r="D11970" s="2" t="s">
        <v>20146</v>
      </c>
      <c r="E11970" s="3" t="s">
        <v>20629</v>
      </c>
      <c r="F11970" s="67" t="s">
        <v>5686</v>
      </c>
      <c r="G11970" s="67" t="s">
        <v>20983</v>
      </c>
      <c r="I11970" s="3" t="s">
        <v>6298</v>
      </c>
      <c r="J11970" s="3" t="str">
        <f>IF($B11970="SINAPI",IF(ISNUMBER(MATCH(Banco!$C11970,Analitico!$A:$A,0)),INDEX(Analitico!E:E,MATCH(Banco!$C11970,Analitico!$A:$A,0))&amp;"%",""),"")</f>
        <v/>
      </c>
      <c r="K11970" s="3" t="str">
        <f>IF($B11970="SINAPI",IF(ISNUMBER(MATCH(Banco!$C11970,Analitico!$A:$A,0)),INDEX(Analitico!F:F,MATCH(Banco!$C11970,Analitico!$A:$A,0))&amp;"%",""),"")</f>
        <v/>
      </c>
    </row>
    <row r="11971" spans="1:11" ht="22.5" x14ac:dyDescent="0.2">
      <c r="A11971" s="1" t="str">
        <f t="shared" si="188"/>
        <v>SINAPI 100950</v>
      </c>
      <c r="B11971" s="3" t="s">
        <v>21527</v>
      </c>
      <c r="C11971" s="3" t="s">
        <v>13206</v>
      </c>
      <c r="D11971" s="2" t="s">
        <v>20147</v>
      </c>
      <c r="E11971" s="3" t="s">
        <v>20629</v>
      </c>
      <c r="F11971" s="67" t="s">
        <v>5918</v>
      </c>
      <c r="G11971" s="67" t="s">
        <v>37735</v>
      </c>
      <c r="I11971" s="3" t="s">
        <v>6300</v>
      </c>
      <c r="J11971" s="3" t="str">
        <f>IF($B11971="SINAPI",IF(ISNUMBER(MATCH(Banco!$C11971,Analitico!$A:$A,0)),INDEX(Analitico!E:E,MATCH(Banco!$C11971,Analitico!$A:$A,0))&amp;"%",""),"")</f>
        <v/>
      </c>
      <c r="K11971" s="3" t="str">
        <f>IF($B11971="SINAPI",IF(ISNUMBER(MATCH(Banco!$C11971,Analitico!$A:$A,0)),INDEX(Analitico!F:F,MATCH(Banco!$C11971,Analitico!$A:$A,0))&amp;"%",""),"")</f>
        <v/>
      </c>
    </row>
    <row r="11972" spans="1:11" ht="22.5" x14ac:dyDescent="0.2">
      <c r="A11972" s="1" t="str">
        <f t="shared" si="188"/>
        <v>SINAPI 100951</v>
      </c>
      <c r="B11972" s="3" t="s">
        <v>21527</v>
      </c>
      <c r="C11972" s="3" t="s">
        <v>13207</v>
      </c>
      <c r="D11972" s="2" t="s">
        <v>20148</v>
      </c>
      <c r="E11972" s="3" t="s">
        <v>20629</v>
      </c>
      <c r="F11972" s="67" t="s">
        <v>4564</v>
      </c>
      <c r="G11972" s="67" t="s">
        <v>4614</v>
      </c>
      <c r="I11972" s="3" t="s">
        <v>6300</v>
      </c>
      <c r="J11972" s="3" t="str">
        <f>IF($B11972="SINAPI",IF(ISNUMBER(MATCH(Banco!$C11972,Analitico!$A:$A,0)),INDEX(Analitico!E:E,MATCH(Banco!$C11972,Analitico!$A:$A,0))&amp;"%",""),"")</f>
        <v/>
      </c>
      <c r="K11972" s="3" t="str">
        <f>IF($B11972="SINAPI",IF(ISNUMBER(MATCH(Banco!$C11972,Analitico!$A:$A,0)),INDEX(Analitico!F:F,MATCH(Banco!$C11972,Analitico!$A:$A,0))&amp;"%",""),"")</f>
        <v/>
      </c>
    </row>
    <row r="11973" spans="1:11" ht="22.5" x14ac:dyDescent="0.2">
      <c r="A11973" s="1" t="str">
        <f t="shared" si="188"/>
        <v>SINAPI 100952</v>
      </c>
      <c r="B11973" s="3" t="s">
        <v>21527</v>
      </c>
      <c r="C11973" s="3" t="s">
        <v>13208</v>
      </c>
      <c r="D11973" s="2" t="s">
        <v>20149</v>
      </c>
      <c r="E11973" s="3" t="s">
        <v>20629</v>
      </c>
      <c r="F11973" s="67" t="s">
        <v>5558</v>
      </c>
      <c r="G11973" s="67" t="s">
        <v>5763</v>
      </c>
      <c r="I11973" s="3" t="s">
        <v>6300</v>
      </c>
      <c r="J11973" s="3" t="str">
        <f>IF($B11973="SINAPI",IF(ISNUMBER(MATCH(Banco!$C11973,Analitico!$A:$A,0)),INDEX(Analitico!E:E,MATCH(Banco!$C11973,Analitico!$A:$A,0))&amp;"%",""),"")</f>
        <v/>
      </c>
      <c r="K11973" s="3" t="str">
        <f>IF($B11973="SINAPI",IF(ISNUMBER(MATCH(Banco!$C11973,Analitico!$A:$A,0)),INDEX(Analitico!F:F,MATCH(Banco!$C11973,Analitico!$A:$A,0))&amp;"%",""),"")</f>
        <v/>
      </c>
    </row>
    <row r="11974" spans="1:11" ht="22.5" x14ac:dyDescent="0.2">
      <c r="A11974" s="1" t="str">
        <f t="shared" si="188"/>
        <v>SINAPI 100953</v>
      </c>
      <c r="B11974" s="3" t="s">
        <v>21527</v>
      </c>
      <c r="C11974" s="3" t="s">
        <v>13209</v>
      </c>
      <c r="D11974" s="2" t="s">
        <v>20150</v>
      </c>
      <c r="E11974" s="3" t="s">
        <v>20629</v>
      </c>
      <c r="F11974" s="67" t="s">
        <v>20766</v>
      </c>
      <c r="G11974" s="67" t="s">
        <v>4626</v>
      </c>
      <c r="I11974" s="3" t="s">
        <v>6300</v>
      </c>
      <c r="J11974" s="3" t="str">
        <f>IF($B11974="SINAPI",IF(ISNUMBER(MATCH(Banco!$C11974,Analitico!$A:$A,0)),INDEX(Analitico!E:E,MATCH(Banco!$C11974,Analitico!$A:$A,0))&amp;"%",""),"")</f>
        <v/>
      </c>
      <c r="K11974" s="3" t="str">
        <f>IF($B11974="SINAPI",IF(ISNUMBER(MATCH(Banco!$C11974,Analitico!$A:$A,0)),INDEX(Analitico!F:F,MATCH(Banco!$C11974,Analitico!$A:$A,0))&amp;"%",""),"")</f>
        <v/>
      </c>
    </row>
    <row r="11975" spans="1:11" ht="22.5" x14ac:dyDescent="0.2">
      <c r="A11975" s="1" t="str">
        <f t="shared" si="188"/>
        <v>SINAPI 100954</v>
      </c>
      <c r="B11975" s="3" t="s">
        <v>21527</v>
      </c>
      <c r="C11975" s="3" t="s">
        <v>13210</v>
      </c>
      <c r="D11975" s="2" t="s">
        <v>20151</v>
      </c>
      <c r="E11975" s="3" t="s">
        <v>20629</v>
      </c>
      <c r="F11975" s="67" t="s">
        <v>6061</v>
      </c>
      <c r="G11975" s="67" t="s">
        <v>20867</v>
      </c>
      <c r="I11975" s="3" t="s">
        <v>6300</v>
      </c>
      <c r="J11975" s="3" t="str">
        <f>IF($B11975="SINAPI",IF(ISNUMBER(MATCH(Banco!$C11975,Analitico!$A:$A,0)),INDEX(Analitico!E:E,MATCH(Banco!$C11975,Analitico!$A:$A,0))&amp;"%",""),"")</f>
        <v/>
      </c>
      <c r="K11975" s="3" t="str">
        <f>IF($B11975="SINAPI",IF(ISNUMBER(MATCH(Banco!$C11975,Analitico!$A:$A,0)),INDEX(Analitico!F:F,MATCH(Banco!$C11975,Analitico!$A:$A,0))&amp;"%",""),"")</f>
        <v/>
      </c>
    </row>
    <row r="11976" spans="1:11" x14ac:dyDescent="0.2">
      <c r="A11976" s="1" t="str">
        <f t="shared" si="188"/>
        <v>SINAPI 100955</v>
      </c>
      <c r="B11976" s="3" t="s">
        <v>21527</v>
      </c>
      <c r="C11976" s="3" t="s">
        <v>13211</v>
      </c>
      <c r="D11976" s="2" t="s">
        <v>20152</v>
      </c>
      <c r="E11976" s="3" t="s">
        <v>20631</v>
      </c>
      <c r="F11976" s="67" t="s">
        <v>4679</v>
      </c>
      <c r="G11976" s="67" t="s">
        <v>21302</v>
      </c>
      <c r="I11976" s="3" t="s">
        <v>6300</v>
      </c>
      <c r="J11976" s="3" t="str">
        <f>IF($B11976="SINAPI",IF(ISNUMBER(MATCH(Banco!$C11976,Analitico!$A:$A,0)),INDEX(Analitico!E:E,MATCH(Banco!$C11976,Analitico!$A:$A,0))&amp;"%",""),"")</f>
        <v/>
      </c>
      <c r="K11976" s="3" t="str">
        <f>IF($B11976="SINAPI",IF(ISNUMBER(MATCH(Banco!$C11976,Analitico!$A:$A,0)),INDEX(Analitico!F:F,MATCH(Banco!$C11976,Analitico!$A:$A,0))&amp;"%",""),"")</f>
        <v/>
      </c>
    </row>
    <row r="11977" spans="1:11" ht="22.5" x14ac:dyDescent="0.2">
      <c r="A11977" s="1" t="str">
        <f t="shared" si="188"/>
        <v>SINAPI 100956</v>
      </c>
      <c r="B11977" s="3" t="s">
        <v>21527</v>
      </c>
      <c r="C11977" s="3" t="s">
        <v>13212</v>
      </c>
      <c r="D11977" s="2" t="s">
        <v>20153</v>
      </c>
      <c r="E11977" s="3" t="s">
        <v>20631</v>
      </c>
      <c r="F11977" s="67" t="s">
        <v>32077</v>
      </c>
      <c r="G11977" s="67" t="s">
        <v>35190</v>
      </c>
      <c r="I11977" s="3" t="s">
        <v>6300</v>
      </c>
      <c r="J11977" s="3" t="str">
        <f>IF($B11977="SINAPI",IF(ISNUMBER(MATCH(Banco!$C11977,Analitico!$A:$A,0)),INDEX(Analitico!E:E,MATCH(Banco!$C11977,Analitico!$A:$A,0))&amp;"%",""),"")</f>
        <v/>
      </c>
      <c r="K11977" s="3" t="str">
        <f>IF($B11977="SINAPI",IF(ISNUMBER(MATCH(Banco!$C11977,Analitico!$A:$A,0)),INDEX(Analitico!F:F,MATCH(Banco!$C11977,Analitico!$A:$A,0))&amp;"%",""),"")</f>
        <v/>
      </c>
    </row>
    <row r="11978" spans="1:11" ht="22.5" x14ac:dyDescent="0.2">
      <c r="A11978" s="1" t="str">
        <f t="shared" si="188"/>
        <v>SINAPI 100957</v>
      </c>
      <c r="B11978" s="3" t="s">
        <v>21527</v>
      </c>
      <c r="C11978" s="3" t="s">
        <v>13213</v>
      </c>
      <c r="D11978" s="2" t="s">
        <v>20154</v>
      </c>
      <c r="E11978" s="3" t="s">
        <v>20631</v>
      </c>
      <c r="F11978" s="67" t="s">
        <v>29577</v>
      </c>
      <c r="G11978" s="67" t="s">
        <v>4705</v>
      </c>
      <c r="I11978" s="3" t="s">
        <v>6300</v>
      </c>
      <c r="J11978" s="3" t="str">
        <f>IF($B11978="SINAPI",IF(ISNUMBER(MATCH(Banco!$C11978,Analitico!$A:$A,0)),INDEX(Analitico!E:E,MATCH(Banco!$C11978,Analitico!$A:$A,0))&amp;"%",""),"")</f>
        <v/>
      </c>
      <c r="K11978" s="3" t="str">
        <f>IF($B11978="SINAPI",IF(ISNUMBER(MATCH(Banco!$C11978,Analitico!$A:$A,0)),INDEX(Analitico!F:F,MATCH(Banco!$C11978,Analitico!$A:$A,0))&amp;"%",""),"")</f>
        <v/>
      </c>
    </row>
    <row r="11979" spans="1:11" ht="22.5" x14ac:dyDescent="0.2">
      <c r="A11979" s="1" t="str">
        <f t="shared" si="188"/>
        <v>SINAPI 100958</v>
      </c>
      <c r="B11979" s="3" t="s">
        <v>21527</v>
      </c>
      <c r="C11979" s="3" t="s">
        <v>13214</v>
      </c>
      <c r="D11979" s="2" t="s">
        <v>20155</v>
      </c>
      <c r="E11979" s="3" t="s">
        <v>20631</v>
      </c>
      <c r="F11979" s="67" t="s">
        <v>28751</v>
      </c>
      <c r="G11979" s="67" t="s">
        <v>5849</v>
      </c>
      <c r="I11979" s="3" t="s">
        <v>6300</v>
      </c>
      <c r="J11979" s="3" t="str">
        <f>IF($B11979="SINAPI",IF(ISNUMBER(MATCH(Banco!$C11979,Analitico!$A:$A,0)),INDEX(Analitico!E:E,MATCH(Banco!$C11979,Analitico!$A:$A,0))&amp;"%",""),"")</f>
        <v/>
      </c>
      <c r="K11979" s="3" t="str">
        <f>IF($B11979="SINAPI",IF(ISNUMBER(MATCH(Banco!$C11979,Analitico!$A:$A,0)),INDEX(Analitico!F:F,MATCH(Banco!$C11979,Analitico!$A:$A,0))&amp;"%",""),"")</f>
        <v/>
      </c>
    </row>
    <row r="11980" spans="1:11" ht="22.5" x14ac:dyDescent="0.2">
      <c r="A11980" s="1" t="str">
        <f t="shared" si="188"/>
        <v>SINAPI 100959</v>
      </c>
      <c r="B11980" s="3" t="s">
        <v>21527</v>
      </c>
      <c r="C11980" s="3" t="s">
        <v>13215</v>
      </c>
      <c r="D11980" s="2" t="s">
        <v>20156</v>
      </c>
      <c r="E11980" s="3" t="s">
        <v>20631</v>
      </c>
      <c r="F11980" s="67" t="s">
        <v>5692</v>
      </c>
      <c r="G11980" s="67" t="s">
        <v>20830</v>
      </c>
      <c r="I11980" s="3" t="s">
        <v>6300</v>
      </c>
      <c r="J11980" s="3" t="str">
        <f>IF($B11980="SINAPI",IF(ISNUMBER(MATCH(Banco!$C11980,Analitico!$A:$A,0)),INDEX(Analitico!E:E,MATCH(Banco!$C11980,Analitico!$A:$A,0))&amp;"%",""),"")</f>
        <v/>
      </c>
      <c r="K11980" s="3" t="str">
        <f>IF($B11980="SINAPI",IF(ISNUMBER(MATCH(Banco!$C11980,Analitico!$A:$A,0)),INDEX(Analitico!F:F,MATCH(Banco!$C11980,Analitico!$A:$A,0))&amp;"%",""),"")</f>
        <v/>
      </c>
    </row>
    <row r="11981" spans="1:11" x14ac:dyDescent="0.2">
      <c r="A11981" s="1" t="str">
        <f t="shared" si="188"/>
        <v>SINAPI 100960</v>
      </c>
      <c r="B11981" s="3" t="s">
        <v>21527</v>
      </c>
      <c r="C11981" s="3" t="s">
        <v>13216</v>
      </c>
      <c r="D11981" s="2" t="s">
        <v>20157</v>
      </c>
      <c r="E11981" s="3" t="s">
        <v>20631</v>
      </c>
      <c r="F11981" s="67" t="s">
        <v>4566</v>
      </c>
      <c r="G11981" s="67" t="s">
        <v>5119</v>
      </c>
      <c r="I11981" s="3" t="s">
        <v>6300</v>
      </c>
      <c r="J11981" s="3" t="str">
        <f>IF($B11981="SINAPI",IF(ISNUMBER(MATCH(Banco!$C11981,Analitico!$A:$A,0)),INDEX(Analitico!E:E,MATCH(Banco!$C11981,Analitico!$A:$A,0))&amp;"%",""),"")</f>
        <v/>
      </c>
      <c r="K11981" s="3" t="str">
        <f>IF($B11981="SINAPI",IF(ISNUMBER(MATCH(Banco!$C11981,Analitico!$A:$A,0)),INDEX(Analitico!F:F,MATCH(Banco!$C11981,Analitico!$A:$A,0))&amp;"%",""),"")</f>
        <v/>
      </c>
    </row>
    <row r="11982" spans="1:11" ht="22.5" x14ac:dyDescent="0.2">
      <c r="A11982" s="1" t="str">
        <f t="shared" si="188"/>
        <v>SINAPI 100961</v>
      </c>
      <c r="B11982" s="3" t="s">
        <v>21527</v>
      </c>
      <c r="C11982" s="3" t="s">
        <v>13217</v>
      </c>
      <c r="D11982" s="2" t="s">
        <v>20158</v>
      </c>
      <c r="E11982" s="3" t="s">
        <v>20631</v>
      </c>
      <c r="F11982" s="67" t="s">
        <v>4614</v>
      </c>
      <c r="G11982" s="67" t="s">
        <v>21449</v>
      </c>
      <c r="I11982" s="3" t="s">
        <v>6300</v>
      </c>
      <c r="J11982" s="3" t="str">
        <f>IF($B11982="SINAPI",IF(ISNUMBER(MATCH(Banco!$C11982,Analitico!$A:$A,0)),INDEX(Analitico!E:E,MATCH(Banco!$C11982,Analitico!$A:$A,0))&amp;"%",""),"")</f>
        <v/>
      </c>
      <c r="K11982" s="3" t="str">
        <f>IF($B11982="SINAPI",IF(ISNUMBER(MATCH(Banco!$C11982,Analitico!$A:$A,0)),INDEX(Analitico!F:F,MATCH(Banco!$C11982,Analitico!$A:$A,0))&amp;"%",""),"")</f>
        <v/>
      </c>
    </row>
    <row r="11983" spans="1:11" ht="22.5" x14ac:dyDescent="0.2">
      <c r="A11983" s="1" t="str">
        <f t="shared" si="188"/>
        <v>SINAPI 100962</v>
      </c>
      <c r="B11983" s="3" t="s">
        <v>21527</v>
      </c>
      <c r="C11983" s="3" t="s">
        <v>13218</v>
      </c>
      <c r="D11983" s="2" t="s">
        <v>20159</v>
      </c>
      <c r="E11983" s="3" t="s">
        <v>20631</v>
      </c>
      <c r="F11983" s="67" t="s">
        <v>5420</v>
      </c>
      <c r="G11983" s="67" t="s">
        <v>4896</v>
      </c>
      <c r="I11983" s="3" t="s">
        <v>6300</v>
      </c>
      <c r="J11983" s="3" t="str">
        <f>IF($B11983="SINAPI",IF(ISNUMBER(MATCH(Banco!$C11983,Analitico!$A:$A,0)),INDEX(Analitico!E:E,MATCH(Banco!$C11983,Analitico!$A:$A,0))&amp;"%",""),"")</f>
        <v/>
      </c>
      <c r="K11983" s="3" t="str">
        <f>IF($B11983="SINAPI",IF(ISNUMBER(MATCH(Banco!$C11983,Analitico!$A:$A,0)),INDEX(Analitico!F:F,MATCH(Banco!$C11983,Analitico!$A:$A,0))&amp;"%",""),"")</f>
        <v/>
      </c>
    </row>
    <row r="11984" spans="1:11" ht="22.5" x14ac:dyDescent="0.2">
      <c r="A11984" s="1" t="str">
        <f t="shared" si="188"/>
        <v>SINAPI 100963</v>
      </c>
      <c r="B11984" s="3" t="s">
        <v>21527</v>
      </c>
      <c r="C11984" s="3" t="s">
        <v>13219</v>
      </c>
      <c r="D11984" s="2" t="s">
        <v>20160</v>
      </c>
      <c r="E11984" s="3" t="s">
        <v>20631</v>
      </c>
      <c r="F11984" s="67" t="s">
        <v>20766</v>
      </c>
      <c r="G11984" s="67" t="s">
        <v>4739</v>
      </c>
      <c r="I11984" s="3" t="s">
        <v>6300</v>
      </c>
      <c r="J11984" s="3" t="str">
        <f>IF($B11984="SINAPI",IF(ISNUMBER(MATCH(Banco!$C11984,Analitico!$A:$A,0)),INDEX(Analitico!E:E,MATCH(Banco!$C11984,Analitico!$A:$A,0))&amp;"%",""),"")</f>
        <v/>
      </c>
      <c r="K11984" s="3" t="str">
        <f>IF($B11984="SINAPI",IF(ISNUMBER(MATCH(Banco!$C11984,Analitico!$A:$A,0)),INDEX(Analitico!F:F,MATCH(Banco!$C11984,Analitico!$A:$A,0))&amp;"%",""),"")</f>
        <v/>
      </c>
    </row>
    <row r="11985" spans="1:11" ht="22.5" x14ac:dyDescent="0.2">
      <c r="A11985" s="1" t="str">
        <f t="shared" si="188"/>
        <v>SINAPI 100964</v>
      </c>
      <c r="B11985" s="3" t="s">
        <v>21527</v>
      </c>
      <c r="C11985" s="3" t="s">
        <v>13220</v>
      </c>
      <c r="D11985" s="2" t="s">
        <v>20161</v>
      </c>
      <c r="E11985" s="3" t="s">
        <v>20631</v>
      </c>
      <c r="F11985" s="67" t="s">
        <v>5064</v>
      </c>
      <c r="G11985" s="67" t="s">
        <v>4957</v>
      </c>
      <c r="I11985" s="3" t="s">
        <v>6300</v>
      </c>
      <c r="J11985" s="3" t="str">
        <f>IF($B11985="SINAPI",IF(ISNUMBER(MATCH(Banco!$C11985,Analitico!$A:$A,0)),INDEX(Analitico!E:E,MATCH(Banco!$C11985,Analitico!$A:$A,0))&amp;"%",""),"")</f>
        <v/>
      </c>
      <c r="K11985" s="3" t="str">
        <f>IF($B11985="SINAPI",IF(ISNUMBER(MATCH(Banco!$C11985,Analitico!$A:$A,0)),INDEX(Analitico!F:F,MATCH(Banco!$C11985,Analitico!$A:$A,0))&amp;"%",""),"")</f>
        <v/>
      </c>
    </row>
    <row r="11986" spans="1:11" ht="22.5" x14ac:dyDescent="0.2">
      <c r="A11986" s="1" t="str">
        <f t="shared" si="188"/>
        <v>SINAPI 100973</v>
      </c>
      <c r="B11986" s="3" t="s">
        <v>21527</v>
      </c>
      <c r="C11986" s="3" t="s">
        <v>13221</v>
      </c>
      <c r="D11986" s="2" t="s">
        <v>20162</v>
      </c>
      <c r="E11986" s="3" t="s">
        <v>20624</v>
      </c>
      <c r="F11986" s="67" t="s">
        <v>36030</v>
      </c>
      <c r="G11986" s="67" t="s">
        <v>21712</v>
      </c>
      <c r="I11986" s="3" t="s">
        <v>6298</v>
      </c>
      <c r="J11986" s="3" t="str">
        <f>IF($B11986="SINAPI",IF(ISNUMBER(MATCH(Banco!$C11986,Analitico!$A:$A,0)),INDEX(Analitico!E:E,MATCH(Banco!$C11986,Analitico!$A:$A,0))&amp;"%",""),"")</f>
        <v/>
      </c>
      <c r="K11986" s="3" t="str">
        <f>IF($B11986="SINAPI",IF(ISNUMBER(MATCH(Banco!$C11986,Analitico!$A:$A,0)),INDEX(Analitico!F:F,MATCH(Banco!$C11986,Analitico!$A:$A,0))&amp;"%",""),"")</f>
        <v/>
      </c>
    </row>
    <row r="11987" spans="1:11" ht="22.5" x14ac:dyDescent="0.2">
      <c r="A11987" s="1" t="str">
        <f t="shared" si="188"/>
        <v>SINAPI 100974</v>
      </c>
      <c r="B11987" s="3" t="s">
        <v>21527</v>
      </c>
      <c r="C11987" s="3" t="s">
        <v>13222</v>
      </c>
      <c r="D11987" s="2" t="s">
        <v>20163</v>
      </c>
      <c r="E11987" s="3" t="s">
        <v>20624</v>
      </c>
      <c r="F11987" s="67" t="s">
        <v>6183</v>
      </c>
      <c r="G11987" s="67" t="s">
        <v>20721</v>
      </c>
      <c r="I11987" s="3" t="s">
        <v>6298</v>
      </c>
      <c r="J11987" s="3" t="str">
        <f>IF($B11987="SINAPI",IF(ISNUMBER(MATCH(Banco!$C11987,Analitico!$A:$A,0)),INDEX(Analitico!E:E,MATCH(Banco!$C11987,Analitico!$A:$A,0))&amp;"%",""),"")</f>
        <v/>
      </c>
      <c r="K11987" s="3" t="str">
        <f>IF($B11987="SINAPI",IF(ISNUMBER(MATCH(Banco!$C11987,Analitico!$A:$A,0)),INDEX(Analitico!F:F,MATCH(Banco!$C11987,Analitico!$A:$A,0))&amp;"%",""),"")</f>
        <v/>
      </c>
    </row>
    <row r="11988" spans="1:11" ht="22.5" x14ac:dyDescent="0.2">
      <c r="A11988" s="1" t="str">
        <f t="shared" si="188"/>
        <v>SINAPI 100975</v>
      </c>
      <c r="B11988" s="3" t="s">
        <v>21527</v>
      </c>
      <c r="C11988" s="3" t="s">
        <v>13223</v>
      </c>
      <c r="D11988" s="2" t="s">
        <v>20164</v>
      </c>
      <c r="E11988" s="3" t="s">
        <v>20624</v>
      </c>
      <c r="F11988" s="67" t="s">
        <v>5323</v>
      </c>
      <c r="G11988" s="67" t="s">
        <v>4811</v>
      </c>
      <c r="I11988" s="3" t="s">
        <v>6298</v>
      </c>
      <c r="J11988" s="3" t="str">
        <f>IF($B11988="SINAPI",IF(ISNUMBER(MATCH(Banco!$C11988,Analitico!$A:$A,0)),INDEX(Analitico!E:E,MATCH(Banco!$C11988,Analitico!$A:$A,0))&amp;"%",""),"")</f>
        <v/>
      </c>
      <c r="K11988" s="3" t="str">
        <f>IF($B11988="SINAPI",IF(ISNUMBER(MATCH(Banco!$C11988,Analitico!$A:$A,0)),INDEX(Analitico!F:F,MATCH(Banco!$C11988,Analitico!$A:$A,0))&amp;"%",""),"")</f>
        <v/>
      </c>
    </row>
    <row r="11989" spans="1:11" ht="22.5" x14ac:dyDescent="0.2">
      <c r="A11989" s="1" t="str">
        <f t="shared" si="188"/>
        <v>SINAPI 100965</v>
      </c>
      <c r="B11989" s="3" t="s">
        <v>21527</v>
      </c>
      <c r="C11989" s="3" t="s">
        <v>13224</v>
      </c>
      <c r="D11989" s="2" t="s">
        <v>20165</v>
      </c>
      <c r="E11989" s="3" t="s">
        <v>20629</v>
      </c>
      <c r="F11989" s="67" t="s">
        <v>5542</v>
      </c>
      <c r="G11989" s="67" t="s">
        <v>20788</v>
      </c>
      <c r="I11989" s="3" t="s">
        <v>6300</v>
      </c>
      <c r="J11989" s="3" t="str">
        <f>IF($B11989="SINAPI",IF(ISNUMBER(MATCH(Banco!$C11989,Analitico!$A:$A,0)),INDEX(Analitico!E:E,MATCH(Banco!$C11989,Analitico!$A:$A,0))&amp;"%",""),"")</f>
        <v/>
      </c>
      <c r="K11989" s="3" t="str">
        <f>IF($B11989="SINAPI",IF(ISNUMBER(MATCH(Banco!$C11989,Analitico!$A:$A,0)),INDEX(Analitico!F:F,MATCH(Banco!$C11989,Analitico!$A:$A,0))&amp;"%",""),"")</f>
        <v/>
      </c>
    </row>
    <row r="11990" spans="1:11" ht="22.5" x14ac:dyDescent="0.2">
      <c r="A11990" s="1" t="str">
        <f t="shared" si="188"/>
        <v>SINAPI 100966</v>
      </c>
      <c r="B11990" s="3" t="s">
        <v>21527</v>
      </c>
      <c r="C11990" s="3" t="s">
        <v>13225</v>
      </c>
      <c r="D11990" s="2" t="s">
        <v>20166</v>
      </c>
      <c r="E11990" s="3" t="s">
        <v>20629</v>
      </c>
      <c r="F11990" s="67" t="s">
        <v>4601</v>
      </c>
      <c r="G11990" s="67" t="s">
        <v>28751</v>
      </c>
      <c r="I11990" s="3" t="s">
        <v>6300</v>
      </c>
      <c r="J11990" s="3" t="str">
        <f>IF($B11990="SINAPI",IF(ISNUMBER(MATCH(Banco!$C11990,Analitico!$A:$A,0)),INDEX(Analitico!E:E,MATCH(Banco!$C11990,Analitico!$A:$A,0))&amp;"%",""),"")</f>
        <v/>
      </c>
      <c r="K11990" s="3" t="str">
        <f>IF($B11990="SINAPI",IF(ISNUMBER(MATCH(Banco!$C11990,Analitico!$A:$A,0)),INDEX(Analitico!F:F,MATCH(Banco!$C11990,Analitico!$A:$A,0))&amp;"%",""),"")</f>
        <v/>
      </c>
    </row>
    <row r="11991" spans="1:11" ht="22.5" x14ac:dyDescent="0.2">
      <c r="A11991" s="1" t="str">
        <f t="shared" si="188"/>
        <v>SINAPI 100969</v>
      </c>
      <c r="B11991" s="3" t="s">
        <v>21527</v>
      </c>
      <c r="C11991" s="3" t="s">
        <v>13226</v>
      </c>
      <c r="D11991" s="2" t="s">
        <v>20167</v>
      </c>
      <c r="E11991" s="3" t="s">
        <v>20629</v>
      </c>
      <c r="F11991" s="67" t="s">
        <v>5373</v>
      </c>
      <c r="G11991" s="67" t="s">
        <v>37736</v>
      </c>
      <c r="I11991" s="3" t="s">
        <v>6300</v>
      </c>
      <c r="J11991" s="3" t="str">
        <f>IF($B11991="SINAPI",IF(ISNUMBER(MATCH(Banco!$C11991,Analitico!$A:$A,0)),INDEX(Analitico!E:E,MATCH(Banco!$C11991,Analitico!$A:$A,0))&amp;"%",""),"")</f>
        <v/>
      </c>
      <c r="K11991" s="3" t="str">
        <f>IF($B11991="SINAPI",IF(ISNUMBER(MATCH(Banco!$C11991,Analitico!$A:$A,0)),INDEX(Analitico!F:F,MATCH(Banco!$C11991,Analitico!$A:$A,0))&amp;"%",""),"")</f>
        <v/>
      </c>
    </row>
    <row r="11992" spans="1:11" ht="22.5" x14ac:dyDescent="0.2">
      <c r="A11992" s="1" t="str">
        <f t="shared" si="188"/>
        <v>SINAPI 100970</v>
      </c>
      <c r="B11992" s="3" t="s">
        <v>21527</v>
      </c>
      <c r="C11992" s="3" t="s">
        <v>13227</v>
      </c>
      <c r="D11992" s="2" t="s">
        <v>20168</v>
      </c>
      <c r="E11992" s="3" t="s">
        <v>20629</v>
      </c>
      <c r="F11992" s="67" t="s">
        <v>4916</v>
      </c>
      <c r="G11992" s="67" t="s">
        <v>5300</v>
      </c>
      <c r="I11992" s="3" t="s">
        <v>6300</v>
      </c>
      <c r="J11992" s="3" t="str">
        <f>IF($B11992="SINAPI",IF(ISNUMBER(MATCH(Banco!$C11992,Analitico!$A:$A,0)),INDEX(Analitico!E:E,MATCH(Banco!$C11992,Analitico!$A:$A,0))&amp;"%",""),"")</f>
        <v/>
      </c>
      <c r="K11992" s="3" t="str">
        <f>IF($B11992="SINAPI",IF(ISNUMBER(MATCH(Banco!$C11992,Analitico!$A:$A,0)),INDEX(Analitico!F:F,MATCH(Banco!$C11992,Analitico!$A:$A,0))&amp;"%",""),"")</f>
        <v/>
      </c>
    </row>
    <row r="11993" spans="1:11" ht="22.5" x14ac:dyDescent="0.2">
      <c r="A11993" s="1" t="str">
        <f t="shared" si="188"/>
        <v>SINAPI 102330</v>
      </c>
      <c r="B11993" s="3" t="s">
        <v>21527</v>
      </c>
      <c r="C11993" s="3" t="s">
        <v>13228</v>
      </c>
      <c r="D11993" s="2" t="s">
        <v>20169</v>
      </c>
      <c r="E11993" s="3" t="s">
        <v>20629</v>
      </c>
      <c r="F11993" s="67" t="s">
        <v>4790</v>
      </c>
      <c r="G11993" s="67" t="s">
        <v>5765</v>
      </c>
      <c r="I11993" s="3" t="s">
        <v>6300</v>
      </c>
      <c r="J11993" s="3" t="str">
        <f>IF($B11993="SINAPI",IF(ISNUMBER(MATCH(Banco!$C11993,Analitico!$A:$A,0)),INDEX(Analitico!E:E,MATCH(Banco!$C11993,Analitico!$A:$A,0))&amp;"%",""),"")</f>
        <v/>
      </c>
      <c r="K11993" s="3" t="str">
        <f>IF($B11993="SINAPI",IF(ISNUMBER(MATCH(Banco!$C11993,Analitico!$A:$A,0)),INDEX(Analitico!F:F,MATCH(Banco!$C11993,Analitico!$A:$A,0))&amp;"%",""),"")</f>
        <v/>
      </c>
    </row>
    <row r="11994" spans="1:11" ht="22.5" x14ac:dyDescent="0.2">
      <c r="A11994" s="1" t="str">
        <f t="shared" si="188"/>
        <v>SINAPI 102331</v>
      </c>
      <c r="B11994" s="3" t="s">
        <v>21527</v>
      </c>
      <c r="C11994" s="3" t="s">
        <v>13229</v>
      </c>
      <c r="D11994" s="2" t="s">
        <v>20170</v>
      </c>
      <c r="E11994" s="3" t="s">
        <v>20629</v>
      </c>
      <c r="F11994" s="67" t="s">
        <v>21470</v>
      </c>
      <c r="G11994" s="67" t="s">
        <v>21504</v>
      </c>
      <c r="I11994" s="3" t="s">
        <v>6300</v>
      </c>
      <c r="J11994" s="3" t="str">
        <f>IF($B11994="SINAPI",IF(ISNUMBER(MATCH(Banco!$C11994,Analitico!$A:$A,0)),INDEX(Analitico!E:E,MATCH(Banco!$C11994,Analitico!$A:$A,0))&amp;"%",""),"")</f>
        <v/>
      </c>
      <c r="K11994" s="3" t="str">
        <f>IF($B11994="SINAPI",IF(ISNUMBER(MATCH(Banco!$C11994,Analitico!$A:$A,0)),INDEX(Analitico!F:F,MATCH(Banco!$C11994,Analitico!$A:$A,0))&amp;"%",""),"")</f>
        <v/>
      </c>
    </row>
    <row r="11995" spans="1:11" ht="22.5" x14ac:dyDescent="0.2">
      <c r="A11995" s="1" t="str">
        <f t="shared" si="188"/>
        <v>SINAPI 102332</v>
      </c>
      <c r="B11995" s="3" t="s">
        <v>21527</v>
      </c>
      <c r="C11995" s="3" t="s">
        <v>13230</v>
      </c>
      <c r="D11995" s="2" t="s">
        <v>20171</v>
      </c>
      <c r="E11995" s="3" t="s">
        <v>20629</v>
      </c>
      <c r="F11995" s="67" t="s">
        <v>4842</v>
      </c>
      <c r="G11995" s="67" t="s">
        <v>4881</v>
      </c>
      <c r="I11995" s="3" t="s">
        <v>6300</v>
      </c>
      <c r="J11995" s="3" t="str">
        <f>IF($B11995="SINAPI",IF(ISNUMBER(MATCH(Banco!$C11995,Analitico!$A:$A,0)),INDEX(Analitico!E:E,MATCH(Banco!$C11995,Analitico!$A:$A,0))&amp;"%",""),"")</f>
        <v/>
      </c>
      <c r="K11995" s="3" t="str">
        <f>IF($B11995="SINAPI",IF(ISNUMBER(MATCH(Banco!$C11995,Analitico!$A:$A,0)),INDEX(Analitico!F:F,MATCH(Banco!$C11995,Analitico!$A:$A,0))&amp;"%",""),"")</f>
        <v/>
      </c>
    </row>
    <row r="11996" spans="1:11" ht="22.5" x14ac:dyDescent="0.2">
      <c r="A11996" s="1" t="str">
        <f t="shared" si="188"/>
        <v>SINAPI 102333</v>
      </c>
      <c r="B11996" s="3" t="s">
        <v>21527</v>
      </c>
      <c r="C11996" s="3" t="s">
        <v>13231</v>
      </c>
      <c r="D11996" s="2" t="s">
        <v>20172</v>
      </c>
      <c r="E11996" s="3" t="s">
        <v>20629</v>
      </c>
      <c r="F11996" s="67" t="s">
        <v>4629</v>
      </c>
      <c r="G11996" s="67" t="s">
        <v>4738</v>
      </c>
      <c r="I11996" s="3" t="s">
        <v>6300</v>
      </c>
      <c r="J11996" s="3" t="str">
        <f>IF($B11996="SINAPI",IF(ISNUMBER(MATCH(Banco!$C11996,Analitico!$A:$A,0)),INDEX(Analitico!E:E,MATCH(Banco!$C11996,Analitico!$A:$A,0))&amp;"%",""),"")</f>
        <v/>
      </c>
      <c r="K11996" s="3" t="str">
        <f>IF($B11996="SINAPI",IF(ISNUMBER(MATCH(Banco!$C11996,Analitico!$A:$A,0)),INDEX(Analitico!F:F,MATCH(Banco!$C11996,Analitico!$A:$A,0))&amp;"%",""),"")</f>
        <v/>
      </c>
    </row>
    <row r="11997" spans="1:11" ht="22.5" x14ac:dyDescent="0.2">
      <c r="A11997" s="1" t="str">
        <f t="shared" si="188"/>
        <v>SINAPI 101019</v>
      </c>
      <c r="B11997" s="3" t="s">
        <v>21527</v>
      </c>
      <c r="C11997" s="3" t="s">
        <v>13232</v>
      </c>
      <c r="D11997" s="2" t="s">
        <v>20173</v>
      </c>
      <c r="E11997" s="3" t="s">
        <v>20637</v>
      </c>
      <c r="F11997" s="67" t="s">
        <v>40487</v>
      </c>
      <c r="G11997" s="67" t="s">
        <v>37737</v>
      </c>
      <c r="I11997" s="3" t="s">
        <v>6298</v>
      </c>
      <c r="J11997" s="3" t="str">
        <f>IF($B11997="SINAPI",IF(ISNUMBER(MATCH(Banco!$C11997,Analitico!$A:$A,0)),INDEX(Analitico!E:E,MATCH(Banco!$C11997,Analitico!$A:$A,0))&amp;"%",""),"")</f>
        <v/>
      </c>
      <c r="K11997" s="3" t="str">
        <f>IF($B11997="SINAPI",IF(ISNUMBER(MATCH(Banco!$C11997,Analitico!$A:$A,0)),INDEX(Analitico!F:F,MATCH(Banco!$C11997,Analitico!$A:$A,0))&amp;"%",""),"")</f>
        <v/>
      </c>
    </row>
    <row r="11998" spans="1:11" ht="22.5" x14ac:dyDescent="0.2">
      <c r="A11998" s="1" t="str">
        <f t="shared" si="188"/>
        <v>SINAPI 101479</v>
      </c>
      <c r="B11998" s="3" t="s">
        <v>21527</v>
      </c>
      <c r="C11998" s="3" t="s">
        <v>13233</v>
      </c>
      <c r="D11998" s="2" t="s">
        <v>20174</v>
      </c>
      <c r="E11998" s="3" t="s">
        <v>20637</v>
      </c>
      <c r="F11998" s="67" t="s">
        <v>40488</v>
      </c>
      <c r="G11998" s="67" t="s">
        <v>37738</v>
      </c>
      <c r="I11998" s="3" t="s">
        <v>6298</v>
      </c>
      <c r="J11998" s="3" t="str">
        <f>IF($B11998="SINAPI",IF(ISNUMBER(MATCH(Banco!$C11998,Analitico!$A:$A,0)),INDEX(Analitico!E:E,MATCH(Banco!$C11998,Analitico!$A:$A,0))&amp;"%",""),"")</f>
        <v/>
      </c>
      <c r="K11998" s="3" t="str">
        <f>IF($B11998="SINAPI",IF(ISNUMBER(MATCH(Banco!$C11998,Analitico!$A:$A,0)),INDEX(Analitico!F:F,MATCH(Banco!$C11998,Analitico!$A:$A,0))&amp;"%",""),"")</f>
        <v/>
      </c>
    </row>
    <row r="11999" spans="1:11" ht="22.5" x14ac:dyDescent="0.2">
      <c r="A11999" s="1" t="str">
        <f t="shared" si="188"/>
        <v>SINAPI 102568</v>
      </c>
      <c r="B11999" s="3" t="s">
        <v>21527</v>
      </c>
      <c r="C11999" s="3" t="s">
        <v>13234</v>
      </c>
      <c r="D11999" s="2" t="s">
        <v>20175</v>
      </c>
      <c r="E11999" s="3" t="s">
        <v>20637</v>
      </c>
      <c r="F11999" s="67" t="s">
        <v>40489</v>
      </c>
      <c r="G11999" s="67" t="s">
        <v>37739</v>
      </c>
      <c r="I11999" s="3" t="s">
        <v>6298</v>
      </c>
      <c r="J11999" s="3" t="str">
        <f>IF($B11999="SINAPI",IF(ISNUMBER(MATCH(Banco!$C11999,Analitico!$A:$A,0)),INDEX(Analitico!E:E,MATCH(Banco!$C11999,Analitico!$A:$A,0))&amp;"%",""),"")</f>
        <v/>
      </c>
      <c r="K11999" s="3" t="str">
        <f>IF($B11999="SINAPI",IF(ISNUMBER(MATCH(Banco!$C11999,Analitico!$A:$A,0)),INDEX(Analitico!F:F,MATCH(Banco!$C11999,Analitico!$A:$A,0))&amp;"%",""),"")</f>
        <v/>
      </c>
    </row>
    <row r="12000" spans="1:11" ht="22.5" x14ac:dyDescent="0.2">
      <c r="A12000" s="1" t="str">
        <f t="shared" si="188"/>
        <v>SINAPI 100976</v>
      </c>
      <c r="B12000" s="3" t="s">
        <v>21527</v>
      </c>
      <c r="C12000" s="3" t="s">
        <v>13235</v>
      </c>
      <c r="D12000" s="2" t="s">
        <v>20176</v>
      </c>
      <c r="E12000" s="3" t="s">
        <v>20624</v>
      </c>
      <c r="F12000" s="67" t="s">
        <v>34158</v>
      </c>
      <c r="G12000" s="67" t="s">
        <v>5130</v>
      </c>
      <c r="I12000" s="3" t="s">
        <v>6298</v>
      </c>
      <c r="J12000" s="3" t="str">
        <f>IF($B12000="SINAPI",IF(ISNUMBER(MATCH(Banco!$C12000,Analitico!$A:$A,0)),INDEX(Analitico!E:E,MATCH(Banco!$C12000,Analitico!$A:$A,0))&amp;"%",""),"")</f>
        <v/>
      </c>
      <c r="K12000" s="3" t="str">
        <f>IF($B12000="SINAPI",IF(ISNUMBER(MATCH(Banco!$C12000,Analitico!$A:$A,0)),INDEX(Analitico!F:F,MATCH(Banco!$C12000,Analitico!$A:$A,0))&amp;"%",""),"")</f>
        <v/>
      </c>
    </row>
    <row r="12001" spans="1:11" ht="22.5" x14ac:dyDescent="0.2">
      <c r="A12001" s="1" t="str">
        <f t="shared" si="188"/>
        <v>SINAPI 100977</v>
      </c>
      <c r="B12001" s="3" t="s">
        <v>21527</v>
      </c>
      <c r="C12001" s="3" t="s">
        <v>13236</v>
      </c>
      <c r="D12001" s="2" t="s">
        <v>20177</v>
      </c>
      <c r="E12001" s="3" t="s">
        <v>20624</v>
      </c>
      <c r="F12001" s="67" t="s">
        <v>5556</v>
      </c>
      <c r="G12001" s="67" t="s">
        <v>21767</v>
      </c>
      <c r="I12001" s="3" t="s">
        <v>6298</v>
      </c>
      <c r="J12001" s="3" t="str">
        <f>IF($B12001="SINAPI",IF(ISNUMBER(MATCH(Banco!$C12001,Analitico!$A:$A,0)),INDEX(Analitico!E:E,MATCH(Banco!$C12001,Analitico!$A:$A,0))&amp;"%",""),"")</f>
        <v/>
      </c>
      <c r="K12001" s="3" t="str">
        <f>IF($B12001="SINAPI",IF(ISNUMBER(MATCH(Banco!$C12001,Analitico!$A:$A,0)),INDEX(Analitico!F:F,MATCH(Banco!$C12001,Analitico!$A:$A,0))&amp;"%",""),"")</f>
        <v/>
      </c>
    </row>
    <row r="12002" spans="1:11" ht="22.5" x14ac:dyDescent="0.2">
      <c r="A12002" s="1" t="str">
        <f t="shared" si="188"/>
        <v>SINAPI 100978</v>
      </c>
      <c r="B12002" s="3" t="s">
        <v>21527</v>
      </c>
      <c r="C12002" s="3" t="s">
        <v>13237</v>
      </c>
      <c r="D12002" s="2" t="s">
        <v>20178</v>
      </c>
      <c r="E12002" s="3" t="s">
        <v>20624</v>
      </c>
      <c r="F12002" s="67" t="s">
        <v>5618</v>
      </c>
      <c r="G12002" s="67" t="s">
        <v>29705</v>
      </c>
      <c r="I12002" s="3" t="s">
        <v>6298</v>
      </c>
      <c r="J12002" s="3" t="str">
        <f>IF($B12002="SINAPI",IF(ISNUMBER(MATCH(Banco!$C12002,Analitico!$A:$A,0)),INDEX(Analitico!E:E,MATCH(Banco!$C12002,Analitico!$A:$A,0))&amp;"%",""),"")</f>
        <v/>
      </c>
      <c r="K12002" s="3" t="str">
        <f>IF($B12002="SINAPI",IF(ISNUMBER(MATCH(Banco!$C12002,Analitico!$A:$A,0)),INDEX(Analitico!F:F,MATCH(Banco!$C12002,Analitico!$A:$A,0))&amp;"%",""),"")</f>
        <v/>
      </c>
    </row>
    <row r="12003" spans="1:11" ht="22.5" x14ac:dyDescent="0.2">
      <c r="A12003" s="1" t="str">
        <f t="shared" ref="A12003:A12066" si="189">CONCATENAR</f>
        <v>SINAPI 100979</v>
      </c>
      <c r="B12003" s="3" t="s">
        <v>21527</v>
      </c>
      <c r="C12003" s="3" t="s">
        <v>13238</v>
      </c>
      <c r="D12003" s="2" t="s">
        <v>20179</v>
      </c>
      <c r="E12003" s="3" t="s">
        <v>20624</v>
      </c>
      <c r="F12003" s="67" t="s">
        <v>4579</v>
      </c>
      <c r="G12003" s="67" t="s">
        <v>4692</v>
      </c>
      <c r="I12003" s="3" t="s">
        <v>6298</v>
      </c>
      <c r="J12003" s="3" t="str">
        <f>IF($B12003="SINAPI",IF(ISNUMBER(MATCH(Banco!$C12003,Analitico!$A:$A,0)),INDEX(Analitico!E:E,MATCH(Banco!$C12003,Analitico!$A:$A,0))&amp;"%",""),"")</f>
        <v/>
      </c>
      <c r="K12003" s="3" t="str">
        <f>IF($B12003="SINAPI",IF(ISNUMBER(MATCH(Banco!$C12003,Analitico!$A:$A,0)),INDEX(Analitico!F:F,MATCH(Banco!$C12003,Analitico!$A:$A,0))&amp;"%",""),"")</f>
        <v/>
      </c>
    </row>
    <row r="12004" spans="1:11" ht="22.5" x14ac:dyDescent="0.2">
      <c r="A12004" s="1" t="str">
        <f t="shared" si="189"/>
        <v>SINAPI 100980</v>
      </c>
      <c r="B12004" s="3" t="s">
        <v>21527</v>
      </c>
      <c r="C12004" s="3" t="s">
        <v>13239</v>
      </c>
      <c r="D12004" s="2" t="s">
        <v>20180</v>
      </c>
      <c r="E12004" s="3" t="s">
        <v>20624</v>
      </c>
      <c r="F12004" s="67" t="s">
        <v>21243</v>
      </c>
      <c r="G12004" s="67" t="s">
        <v>4832</v>
      </c>
      <c r="I12004" s="3" t="s">
        <v>6298</v>
      </c>
      <c r="J12004" s="3" t="str">
        <f>IF($B12004="SINAPI",IF(ISNUMBER(MATCH(Banco!$C12004,Analitico!$A:$A,0)),INDEX(Analitico!E:E,MATCH(Banco!$C12004,Analitico!$A:$A,0))&amp;"%",""),"")</f>
        <v/>
      </c>
      <c r="K12004" s="3" t="str">
        <f>IF($B12004="SINAPI",IF(ISNUMBER(MATCH(Banco!$C12004,Analitico!$A:$A,0)),INDEX(Analitico!F:F,MATCH(Banco!$C12004,Analitico!$A:$A,0))&amp;"%",""),"")</f>
        <v/>
      </c>
    </row>
    <row r="12005" spans="1:11" ht="22.5" x14ac:dyDescent="0.2">
      <c r="A12005" s="1" t="str">
        <f t="shared" si="189"/>
        <v>SINAPI 100981</v>
      </c>
      <c r="B12005" s="3" t="s">
        <v>21527</v>
      </c>
      <c r="C12005" s="3" t="s">
        <v>13240</v>
      </c>
      <c r="D12005" s="2" t="s">
        <v>20181</v>
      </c>
      <c r="E12005" s="3" t="s">
        <v>20624</v>
      </c>
      <c r="F12005" s="67" t="s">
        <v>21712</v>
      </c>
      <c r="G12005" s="67" t="s">
        <v>31724</v>
      </c>
      <c r="I12005" s="3" t="s">
        <v>6298</v>
      </c>
      <c r="J12005" s="3" t="str">
        <f>IF($B12005="SINAPI",IF(ISNUMBER(MATCH(Banco!$C12005,Analitico!$A:$A,0)),INDEX(Analitico!E:E,MATCH(Banco!$C12005,Analitico!$A:$A,0))&amp;"%",""),"")</f>
        <v/>
      </c>
      <c r="K12005" s="3" t="str">
        <f>IF($B12005="SINAPI",IF(ISNUMBER(MATCH(Banco!$C12005,Analitico!$A:$A,0)),INDEX(Analitico!F:F,MATCH(Banco!$C12005,Analitico!$A:$A,0))&amp;"%",""),"")</f>
        <v/>
      </c>
    </row>
    <row r="12006" spans="1:11" ht="22.5" x14ac:dyDescent="0.2">
      <c r="A12006" s="1" t="str">
        <f t="shared" si="189"/>
        <v>SINAPI 100982</v>
      </c>
      <c r="B12006" s="3" t="s">
        <v>21527</v>
      </c>
      <c r="C12006" s="3" t="s">
        <v>13241</v>
      </c>
      <c r="D12006" s="2" t="s">
        <v>20182</v>
      </c>
      <c r="E12006" s="3" t="s">
        <v>20624</v>
      </c>
      <c r="F12006" s="67" t="s">
        <v>21531</v>
      </c>
      <c r="G12006" s="67" t="s">
        <v>4811</v>
      </c>
      <c r="I12006" s="3" t="s">
        <v>6298</v>
      </c>
      <c r="J12006" s="3" t="str">
        <f>IF($B12006="SINAPI",IF(ISNUMBER(MATCH(Banco!$C12006,Analitico!$A:$A,0)),INDEX(Analitico!E:E,MATCH(Banco!$C12006,Analitico!$A:$A,0))&amp;"%",""),"")</f>
        <v/>
      </c>
      <c r="K12006" s="3" t="str">
        <f>IF($B12006="SINAPI",IF(ISNUMBER(MATCH(Banco!$C12006,Analitico!$A:$A,0)),INDEX(Analitico!F:F,MATCH(Banco!$C12006,Analitico!$A:$A,0))&amp;"%",""),"")</f>
        <v/>
      </c>
    </row>
    <row r="12007" spans="1:11" ht="22.5" x14ac:dyDescent="0.2">
      <c r="A12007" s="1" t="str">
        <f t="shared" si="189"/>
        <v>SINAPI 100983</v>
      </c>
      <c r="B12007" s="3" t="s">
        <v>21527</v>
      </c>
      <c r="C12007" s="3" t="s">
        <v>13242</v>
      </c>
      <c r="D12007" s="2" t="s">
        <v>20183</v>
      </c>
      <c r="E12007" s="3" t="s">
        <v>20624</v>
      </c>
      <c r="F12007" s="67" t="s">
        <v>20704</v>
      </c>
      <c r="G12007" s="67" t="s">
        <v>20939</v>
      </c>
      <c r="I12007" s="3" t="s">
        <v>6298</v>
      </c>
      <c r="J12007" s="3" t="str">
        <f>IF($B12007="SINAPI",IF(ISNUMBER(MATCH(Banco!$C12007,Analitico!$A:$A,0)),INDEX(Analitico!E:E,MATCH(Banco!$C12007,Analitico!$A:$A,0))&amp;"%",""),"")</f>
        <v/>
      </c>
      <c r="K12007" s="3" t="str">
        <f>IF($B12007="SINAPI",IF(ISNUMBER(MATCH(Banco!$C12007,Analitico!$A:$A,0)),INDEX(Analitico!F:F,MATCH(Banco!$C12007,Analitico!$A:$A,0))&amp;"%",""),"")</f>
        <v/>
      </c>
    </row>
    <row r="12008" spans="1:11" ht="22.5" x14ac:dyDescent="0.2">
      <c r="A12008" s="1" t="str">
        <f t="shared" si="189"/>
        <v>SINAPI 100984</v>
      </c>
      <c r="B12008" s="3" t="s">
        <v>21527</v>
      </c>
      <c r="C12008" s="3" t="s">
        <v>13243</v>
      </c>
      <c r="D12008" s="2" t="s">
        <v>20184</v>
      </c>
      <c r="E12008" s="3" t="s">
        <v>20624</v>
      </c>
      <c r="F12008" s="67" t="s">
        <v>5323</v>
      </c>
      <c r="G12008" s="67" t="s">
        <v>21142</v>
      </c>
      <c r="I12008" s="3" t="s">
        <v>6298</v>
      </c>
      <c r="J12008" s="3" t="str">
        <f>IF($B12008="SINAPI",IF(ISNUMBER(MATCH(Banco!$C12008,Analitico!$A:$A,0)),INDEX(Analitico!E:E,MATCH(Banco!$C12008,Analitico!$A:$A,0))&amp;"%",""),"")</f>
        <v/>
      </c>
      <c r="K12008" s="3" t="str">
        <f>IF($B12008="SINAPI",IF(ISNUMBER(MATCH(Banco!$C12008,Analitico!$A:$A,0)),INDEX(Analitico!F:F,MATCH(Banco!$C12008,Analitico!$A:$A,0))&amp;"%",""),"")</f>
        <v/>
      </c>
    </row>
    <row r="12009" spans="1:11" x14ac:dyDescent="0.2">
      <c r="A12009" s="1" t="str">
        <f t="shared" si="189"/>
        <v>SINAPI 100985</v>
      </c>
      <c r="B12009" s="3" t="s">
        <v>21527</v>
      </c>
      <c r="C12009" s="3" t="s">
        <v>13244</v>
      </c>
      <c r="D12009" s="2" t="s">
        <v>20185</v>
      </c>
      <c r="E12009" s="3" t="s">
        <v>20624</v>
      </c>
      <c r="F12009" s="67" t="s">
        <v>21324</v>
      </c>
      <c r="G12009" s="67" t="s">
        <v>30777</v>
      </c>
      <c r="I12009" s="3" t="s">
        <v>6298</v>
      </c>
      <c r="J12009" s="3" t="str">
        <f>IF($B12009="SINAPI",IF(ISNUMBER(MATCH(Banco!$C12009,Analitico!$A:$A,0)),INDEX(Analitico!E:E,MATCH(Banco!$C12009,Analitico!$A:$A,0))&amp;"%",""),"")</f>
        <v/>
      </c>
      <c r="K12009" s="3" t="str">
        <f>IF($B12009="SINAPI",IF(ISNUMBER(MATCH(Banco!$C12009,Analitico!$A:$A,0)),INDEX(Analitico!F:F,MATCH(Banco!$C12009,Analitico!$A:$A,0))&amp;"%",""),"")</f>
        <v/>
      </c>
    </row>
    <row r="12010" spans="1:11" x14ac:dyDescent="0.2">
      <c r="A12010" s="1" t="str">
        <f t="shared" si="189"/>
        <v>SINAPI 100986</v>
      </c>
      <c r="B12010" s="3" t="s">
        <v>21527</v>
      </c>
      <c r="C12010" s="3" t="s">
        <v>13245</v>
      </c>
      <c r="D12010" s="2" t="s">
        <v>20186</v>
      </c>
      <c r="E12010" s="3" t="s">
        <v>20624</v>
      </c>
      <c r="F12010" s="67" t="s">
        <v>4945</v>
      </c>
      <c r="G12010" s="67" t="s">
        <v>4811</v>
      </c>
      <c r="I12010" s="3" t="s">
        <v>6298</v>
      </c>
      <c r="J12010" s="3" t="str">
        <f>IF($B12010="SINAPI",IF(ISNUMBER(MATCH(Banco!$C12010,Analitico!$A:$A,0)),INDEX(Analitico!E:E,MATCH(Banco!$C12010,Analitico!$A:$A,0))&amp;"%",""),"")</f>
        <v/>
      </c>
      <c r="K12010" s="3" t="str">
        <f>IF($B12010="SINAPI",IF(ISNUMBER(MATCH(Banco!$C12010,Analitico!$A:$A,0)),INDEX(Analitico!F:F,MATCH(Banco!$C12010,Analitico!$A:$A,0))&amp;"%",""),"")</f>
        <v/>
      </c>
    </row>
    <row r="12011" spans="1:11" x14ac:dyDescent="0.2">
      <c r="A12011" s="1" t="str">
        <f t="shared" si="189"/>
        <v>SINAPI 100987</v>
      </c>
      <c r="B12011" s="3" t="s">
        <v>21527</v>
      </c>
      <c r="C12011" s="3" t="s">
        <v>13246</v>
      </c>
      <c r="D12011" s="2" t="s">
        <v>20187</v>
      </c>
      <c r="E12011" s="3" t="s">
        <v>20624</v>
      </c>
      <c r="F12011" s="67" t="s">
        <v>5145</v>
      </c>
      <c r="G12011" s="67" t="s">
        <v>4488</v>
      </c>
      <c r="I12011" s="3" t="s">
        <v>6298</v>
      </c>
      <c r="J12011" s="3" t="str">
        <f>IF($B12011="SINAPI",IF(ISNUMBER(MATCH(Banco!$C12011,Analitico!$A:$A,0)),INDEX(Analitico!E:E,MATCH(Banco!$C12011,Analitico!$A:$A,0))&amp;"%",""),"")</f>
        <v/>
      </c>
      <c r="K12011" s="3" t="str">
        <f>IF($B12011="SINAPI",IF(ISNUMBER(MATCH(Banco!$C12011,Analitico!$A:$A,0)),INDEX(Analitico!F:F,MATCH(Banco!$C12011,Analitico!$A:$A,0))&amp;"%",""),"")</f>
        <v/>
      </c>
    </row>
    <row r="12012" spans="1:11" x14ac:dyDescent="0.2">
      <c r="A12012" s="1" t="str">
        <f t="shared" si="189"/>
        <v>SINAPI 100988</v>
      </c>
      <c r="B12012" s="3" t="s">
        <v>21527</v>
      </c>
      <c r="C12012" s="3" t="s">
        <v>13247</v>
      </c>
      <c r="D12012" s="2" t="s">
        <v>20188</v>
      </c>
      <c r="E12012" s="3" t="s">
        <v>20624</v>
      </c>
      <c r="F12012" s="67" t="s">
        <v>29692</v>
      </c>
      <c r="G12012" s="67" t="s">
        <v>29530</v>
      </c>
      <c r="I12012" s="3" t="s">
        <v>6298</v>
      </c>
      <c r="J12012" s="3" t="str">
        <f>IF($B12012="SINAPI",IF(ISNUMBER(MATCH(Banco!$C12012,Analitico!$A:$A,0)),INDEX(Analitico!E:E,MATCH(Banco!$C12012,Analitico!$A:$A,0))&amp;"%",""),"")</f>
        <v/>
      </c>
      <c r="K12012" s="3" t="str">
        <f>IF($B12012="SINAPI",IF(ISNUMBER(MATCH(Banco!$C12012,Analitico!$A:$A,0)),INDEX(Analitico!F:F,MATCH(Banco!$C12012,Analitico!$A:$A,0))&amp;"%",""),"")</f>
        <v/>
      </c>
    </row>
    <row r="12013" spans="1:11" ht="22.5" x14ac:dyDescent="0.2">
      <c r="A12013" s="1" t="str">
        <f t="shared" si="189"/>
        <v>SINAPI 100989</v>
      </c>
      <c r="B12013" s="3" t="s">
        <v>21527</v>
      </c>
      <c r="C12013" s="3" t="s">
        <v>13248</v>
      </c>
      <c r="D12013" s="2" t="s">
        <v>20189</v>
      </c>
      <c r="E12013" s="3" t="s">
        <v>20637</v>
      </c>
      <c r="F12013" s="67" t="s">
        <v>21911</v>
      </c>
      <c r="G12013" s="67" t="s">
        <v>5135</v>
      </c>
      <c r="I12013" s="3" t="s">
        <v>6298</v>
      </c>
      <c r="J12013" s="3" t="str">
        <f>IF($B12013="SINAPI",IF(ISNUMBER(MATCH(Banco!$C12013,Analitico!$A:$A,0)),INDEX(Analitico!E:E,MATCH(Banco!$C12013,Analitico!$A:$A,0))&amp;"%",""),"")</f>
        <v/>
      </c>
      <c r="K12013" s="3" t="str">
        <f>IF($B12013="SINAPI",IF(ISNUMBER(MATCH(Banco!$C12013,Analitico!$A:$A,0)),INDEX(Analitico!F:F,MATCH(Banco!$C12013,Analitico!$A:$A,0))&amp;"%",""),"")</f>
        <v/>
      </c>
    </row>
    <row r="12014" spans="1:11" ht="22.5" x14ac:dyDescent="0.2">
      <c r="A12014" s="1" t="str">
        <f t="shared" si="189"/>
        <v>SINAPI 100990</v>
      </c>
      <c r="B12014" s="3" t="s">
        <v>21527</v>
      </c>
      <c r="C12014" s="3" t="s">
        <v>13249</v>
      </c>
      <c r="D12014" s="2" t="s">
        <v>20190</v>
      </c>
      <c r="E12014" s="3" t="s">
        <v>20637</v>
      </c>
      <c r="F12014" s="67" t="s">
        <v>21698</v>
      </c>
      <c r="G12014" s="67" t="s">
        <v>20655</v>
      </c>
      <c r="I12014" s="3" t="s">
        <v>6298</v>
      </c>
      <c r="J12014" s="3" t="str">
        <f>IF($B12014="SINAPI",IF(ISNUMBER(MATCH(Banco!$C12014,Analitico!$A:$A,0)),INDEX(Analitico!E:E,MATCH(Banco!$C12014,Analitico!$A:$A,0))&amp;"%",""),"")</f>
        <v/>
      </c>
      <c r="K12014" s="3" t="str">
        <f>IF($B12014="SINAPI",IF(ISNUMBER(MATCH(Banco!$C12014,Analitico!$A:$A,0)),INDEX(Analitico!F:F,MATCH(Banco!$C12014,Analitico!$A:$A,0))&amp;"%",""),"")</f>
        <v/>
      </c>
    </row>
    <row r="12015" spans="1:11" ht="22.5" x14ac:dyDescent="0.2">
      <c r="A12015" s="1" t="str">
        <f t="shared" si="189"/>
        <v>SINAPI 100991</v>
      </c>
      <c r="B12015" s="3" t="s">
        <v>21527</v>
      </c>
      <c r="C12015" s="3" t="s">
        <v>13250</v>
      </c>
      <c r="D12015" s="2" t="s">
        <v>20191</v>
      </c>
      <c r="E12015" s="3" t="s">
        <v>20637</v>
      </c>
      <c r="F12015" s="67" t="s">
        <v>5187</v>
      </c>
      <c r="G12015" s="67" t="s">
        <v>30722</v>
      </c>
      <c r="I12015" s="3" t="s">
        <v>6298</v>
      </c>
      <c r="J12015" s="3" t="str">
        <f>IF($B12015="SINAPI",IF(ISNUMBER(MATCH(Banco!$C12015,Analitico!$A:$A,0)),INDEX(Analitico!E:E,MATCH(Banco!$C12015,Analitico!$A:$A,0))&amp;"%",""),"")</f>
        <v/>
      </c>
      <c r="K12015" s="3" t="str">
        <f>IF($B12015="SINAPI",IF(ISNUMBER(MATCH(Banco!$C12015,Analitico!$A:$A,0)),INDEX(Analitico!F:F,MATCH(Banco!$C12015,Analitico!$A:$A,0))&amp;"%",""),"")</f>
        <v/>
      </c>
    </row>
    <row r="12016" spans="1:11" ht="22.5" x14ac:dyDescent="0.2">
      <c r="A12016" s="1" t="str">
        <f t="shared" si="189"/>
        <v>SINAPI 100992</v>
      </c>
      <c r="B12016" s="3" t="s">
        <v>21527</v>
      </c>
      <c r="C12016" s="3" t="s">
        <v>13251</v>
      </c>
      <c r="D12016" s="2" t="s">
        <v>20192</v>
      </c>
      <c r="E12016" s="3" t="s">
        <v>20637</v>
      </c>
      <c r="F12016" s="67" t="s">
        <v>5708</v>
      </c>
      <c r="G12016" s="67" t="s">
        <v>20655</v>
      </c>
      <c r="I12016" s="3" t="s">
        <v>6298</v>
      </c>
      <c r="J12016" s="3" t="str">
        <f>IF($B12016="SINAPI",IF(ISNUMBER(MATCH(Banco!$C12016,Analitico!$A:$A,0)),INDEX(Analitico!E:E,MATCH(Banco!$C12016,Analitico!$A:$A,0))&amp;"%",""),"")</f>
        <v/>
      </c>
      <c r="K12016" s="3" t="str">
        <f>IF($B12016="SINAPI",IF(ISNUMBER(MATCH(Banco!$C12016,Analitico!$A:$A,0)),INDEX(Analitico!F:F,MATCH(Banco!$C12016,Analitico!$A:$A,0))&amp;"%",""),"")</f>
        <v/>
      </c>
    </row>
    <row r="12017" spans="1:11" ht="22.5" x14ac:dyDescent="0.2">
      <c r="A12017" s="1" t="str">
        <f t="shared" si="189"/>
        <v>SINAPI 100993</v>
      </c>
      <c r="B12017" s="3" t="s">
        <v>21527</v>
      </c>
      <c r="C12017" s="3" t="s">
        <v>13252</v>
      </c>
      <c r="D12017" s="2" t="s">
        <v>20193</v>
      </c>
      <c r="E12017" s="3" t="s">
        <v>20637</v>
      </c>
      <c r="F12017" s="67" t="s">
        <v>5675</v>
      </c>
      <c r="G12017" s="67" t="s">
        <v>4843</v>
      </c>
      <c r="I12017" s="3" t="s">
        <v>6298</v>
      </c>
      <c r="J12017" s="3" t="str">
        <f>IF($B12017="SINAPI",IF(ISNUMBER(MATCH(Banco!$C12017,Analitico!$A:$A,0)),INDEX(Analitico!E:E,MATCH(Banco!$C12017,Analitico!$A:$A,0))&amp;"%",""),"")</f>
        <v/>
      </c>
      <c r="K12017" s="3" t="str">
        <f>IF($B12017="SINAPI",IF(ISNUMBER(MATCH(Banco!$C12017,Analitico!$A:$A,0)),INDEX(Analitico!F:F,MATCH(Banco!$C12017,Analitico!$A:$A,0))&amp;"%",""),"")</f>
        <v/>
      </c>
    </row>
    <row r="12018" spans="1:11" ht="22.5" x14ac:dyDescent="0.2">
      <c r="A12018" s="1" t="str">
        <f t="shared" si="189"/>
        <v>SINAPI 100994</v>
      </c>
      <c r="B12018" s="3" t="s">
        <v>21527</v>
      </c>
      <c r="C12018" s="3" t="s">
        <v>13253</v>
      </c>
      <c r="D12018" s="2" t="s">
        <v>20194</v>
      </c>
      <c r="E12018" s="3" t="s">
        <v>20637</v>
      </c>
      <c r="F12018" s="67" t="s">
        <v>21288</v>
      </c>
      <c r="G12018" s="67" t="s">
        <v>5844</v>
      </c>
      <c r="I12018" s="3" t="s">
        <v>6298</v>
      </c>
      <c r="J12018" s="3" t="str">
        <f>IF($B12018="SINAPI",IF(ISNUMBER(MATCH(Banco!$C12018,Analitico!$A:$A,0)),INDEX(Analitico!E:E,MATCH(Banco!$C12018,Analitico!$A:$A,0))&amp;"%",""),"")</f>
        <v/>
      </c>
      <c r="K12018" s="3" t="str">
        <f>IF($B12018="SINAPI",IF(ISNUMBER(MATCH(Banco!$C12018,Analitico!$A:$A,0)),INDEX(Analitico!F:F,MATCH(Banco!$C12018,Analitico!$A:$A,0))&amp;"%",""),"")</f>
        <v/>
      </c>
    </row>
    <row r="12019" spans="1:11" ht="22.5" x14ac:dyDescent="0.2">
      <c r="A12019" s="1" t="str">
        <f t="shared" si="189"/>
        <v>SINAPI 100995</v>
      </c>
      <c r="B12019" s="3" t="s">
        <v>21527</v>
      </c>
      <c r="C12019" s="3" t="s">
        <v>13254</v>
      </c>
      <c r="D12019" s="2" t="s">
        <v>20195</v>
      </c>
      <c r="E12019" s="3" t="s">
        <v>20637</v>
      </c>
      <c r="F12019" s="67" t="s">
        <v>30959</v>
      </c>
      <c r="G12019" s="67" t="s">
        <v>28952</v>
      </c>
      <c r="I12019" s="3" t="s">
        <v>6298</v>
      </c>
      <c r="J12019" s="3" t="str">
        <f>IF($B12019="SINAPI",IF(ISNUMBER(MATCH(Banco!$C12019,Analitico!$A:$A,0)),INDEX(Analitico!E:E,MATCH(Banco!$C12019,Analitico!$A:$A,0))&amp;"%",""),"")</f>
        <v/>
      </c>
      <c r="K12019" s="3" t="str">
        <f>IF($B12019="SINAPI",IF(ISNUMBER(MATCH(Banco!$C12019,Analitico!$A:$A,0)),INDEX(Analitico!F:F,MATCH(Banco!$C12019,Analitico!$A:$A,0))&amp;"%",""),"")</f>
        <v/>
      </c>
    </row>
    <row r="12020" spans="1:11" ht="22.5" x14ac:dyDescent="0.2">
      <c r="A12020" s="1" t="str">
        <f t="shared" si="189"/>
        <v>SINAPI 100996</v>
      </c>
      <c r="B12020" s="3" t="s">
        <v>21527</v>
      </c>
      <c r="C12020" s="3" t="s">
        <v>13255</v>
      </c>
      <c r="D12020" s="2" t="s">
        <v>20196</v>
      </c>
      <c r="E12020" s="3" t="s">
        <v>20637</v>
      </c>
      <c r="F12020" s="67" t="s">
        <v>35060</v>
      </c>
      <c r="G12020" s="67" t="s">
        <v>5978</v>
      </c>
      <c r="I12020" s="3" t="s">
        <v>6298</v>
      </c>
      <c r="J12020" s="3" t="str">
        <f>IF($B12020="SINAPI",IF(ISNUMBER(MATCH(Banco!$C12020,Analitico!$A:$A,0)),INDEX(Analitico!E:E,MATCH(Banco!$C12020,Analitico!$A:$A,0))&amp;"%",""),"")</f>
        <v/>
      </c>
      <c r="K12020" s="3" t="str">
        <f>IF($B12020="SINAPI",IF(ISNUMBER(MATCH(Banco!$C12020,Analitico!$A:$A,0)),INDEX(Analitico!F:F,MATCH(Banco!$C12020,Analitico!$A:$A,0))&amp;"%",""),"")</f>
        <v/>
      </c>
    </row>
    <row r="12021" spans="1:11" ht="22.5" x14ac:dyDescent="0.2">
      <c r="A12021" s="1" t="str">
        <f t="shared" si="189"/>
        <v>SINAPI 100997</v>
      </c>
      <c r="B12021" s="3" t="s">
        <v>21527</v>
      </c>
      <c r="C12021" s="3" t="s">
        <v>13256</v>
      </c>
      <c r="D12021" s="2" t="s">
        <v>20197</v>
      </c>
      <c r="E12021" s="3" t="s">
        <v>20637</v>
      </c>
      <c r="F12021" s="67" t="s">
        <v>4691</v>
      </c>
      <c r="G12021" s="67" t="s">
        <v>21243</v>
      </c>
      <c r="I12021" s="3" t="s">
        <v>6298</v>
      </c>
      <c r="J12021" s="3" t="str">
        <f>IF($B12021="SINAPI",IF(ISNUMBER(MATCH(Banco!$C12021,Analitico!$A:$A,0)),INDEX(Analitico!E:E,MATCH(Banco!$C12021,Analitico!$A:$A,0))&amp;"%",""),"")</f>
        <v/>
      </c>
      <c r="K12021" s="3" t="str">
        <f>IF($B12021="SINAPI",IF(ISNUMBER(MATCH(Banco!$C12021,Analitico!$A:$A,0)),INDEX(Analitico!F:F,MATCH(Banco!$C12021,Analitico!$A:$A,0))&amp;"%",""),"")</f>
        <v/>
      </c>
    </row>
    <row r="12022" spans="1:11" ht="22.5" x14ac:dyDescent="0.2">
      <c r="A12022" s="1" t="str">
        <f t="shared" si="189"/>
        <v>SINAPI 100998</v>
      </c>
      <c r="B12022" s="3" t="s">
        <v>21527</v>
      </c>
      <c r="C12022" s="3" t="s">
        <v>13257</v>
      </c>
      <c r="D12022" s="2" t="s">
        <v>20198</v>
      </c>
      <c r="E12022" s="3" t="s">
        <v>20637</v>
      </c>
      <c r="F12022" s="67" t="s">
        <v>4584</v>
      </c>
      <c r="G12022" s="67" t="s">
        <v>30961</v>
      </c>
      <c r="I12022" s="3" t="s">
        <v>6298</v>
      </c>
      <c r="J12022" s="3" t="str">
        <f>IF($B12022="SINAPI",IF(ISNUMBER(MATCH(Banco!$C12022,Analitico!$A:$A,0)),INDEX(Analitico!E:E,MATCH(Banco!$C12022,Analitico!$A:$A,0))&amp;"%",""),"")</f>
        <v/>
      </c>
      <c r="K12022" s="3" t="str">
        <f>IF($B12022="SINAPI",IF(ISNUMBER(MATCH(Banco!$C12022,Analitico!$A:$A,0)),INDEX(Analitico!F:F,MATCH(Banco!$C12022,Analitico!$A:$A,0))&amp;"%",""),"")</f>
        <v/>
      </c>
    </row>
    <row r="12023" spans="1:11" ht="22.5" x14ac:dyDescent="0.2">
      <c r="A12023" s="1" t="str">
        <f t="shared" si="189"/>
        <v>SINAPI 100999</v>
      </c>
      <c r="B12023" s="3" t="s">
        <v>21527</v>
      </c>
      <c r="C12023" s="3" t="s">
        <v>13258</v>
      </c>
      <c r="D12023" s="2" t="s">
        <v>20199</v>
      </c>
      <c r="E12023" s="3" t="s">
        <v>20637</v>
      </c>
      <c r="F12023" s="67" t="s">
        <v>21384</v>
      </c>
      <c r="G12023" s="67" t="s">
        <v>31870</v>
      </c>
      <c r="I12023" s="3" t="s">
        <v>6298</v>
      </c>
      <c r="J12023" s="3" t="str">
        <f>IF($B12023="SINAPI",IF(ISNUMBER(MATCH(Banco!$C12023,Analitico!$A:$A,0)),INDEX(Analitico!E:E,MATCH(Banco!$C12023,Analitico!$A:$A,0))&amp;"%",""),"")</f>
        <v/>
      </c>
      <c r="K12023" s="3" t="str">
        <f>IF($B12023="SINAPI",IF(ISNUMBER(MATCH(Banco!$C12023,Analitico!$A:$A,0)),INDEX(Analitico!F:F,MATCH(Banco!$C12023,Analitico!$A:$A,0))&amp;"%",""),"")</f>
        <v/>
      </c>
    </row>
    <row r="12024" spans="1:11" ht="22.5" x14ac:dyDescent="0.2">
      <c r="A12024" s="1" t="str">
        <f t="shared" si="189"/>
        <v>SINAPI 101000</v>
      </c>
      <c r="B12024" s="3" t="s">
        <v>21527</v>
      </c>
      <c r="C12024" s="3" t="s">
        <v>13259</v>
      </c>
      <c r="D12024" s="2" t="s">
        <v>20200</v>
      </c>
      <c r="E12024" s="3" t="s">
        <v>20637</v>
      </c>
      <c r="F12024" s="67" t="s">
        <v>5329</v>
      </c>
      <c r="G12024" s="67" t="s">
        <v>5152</v>
      </c>
      <c r="I12024" s="3" t="s">
        <v>6298</v>
      </c>
      <c r="J12024" s="3" t="str">
        <f>IF($B12024="SINAPI",IF(ISNUMBER(MATCH(Banco!$C12024,Analitico!$A:$A,0)),INDEX(Analitico!E:E,MATCH(Banco!$C12024,Analitico!$A:$A,0))&amp;"%",""),"")</f>
        <v/>
      </c>
      <c r="K12024" s="3" t="str">
        <f>IF($B12024="SINAPI",IF(ISNUMBER(MATCH(Banco!$C12024,Analitico!$A:$A,0)),INDEX(Analitico!F:F,MATCH(Banco!$C12024,Analitico!$A:$A,0))&amp;"%",""),"")</f>
        <v/>
      </c>
    </row>
    <row r="12025" spans="1:11" x14ac:dyDescent="0.2">
      <c r="A12025" s="1" t="str">
        <f t="shared" si="189"/>
        <v>SINAPI 101001</v>
      </c>
      <c r="B12025" s="3" t="s">
        <v>21527</v>
      </c>
      <c r="C12025" s="3" t="s">
        <v>13260</v>
      </c>
      <c r="D12025" s="2" t="s">
        <v>20201</v>
      </c>
      <c r="E12025" s="3" t="s">
        <v>20637</v>
      </c>
      <c r="F12025" s="67" t="s">
        <v>5188</v>
      </c>
      <c r="G12025" s="67" t="s">
        <v>5869</v>
      </c>
      <c r="I12025" s="3" t="s">
        <v>6298</v>
      </c>
      <c r="J12025" s="3" t="str">
        <f>IF($B12025="SINAPI",IF(ISNUMBER(MATCH(Banco!$C12025,Analitico!$A:$A,0)),INDEX(Analitico!E:E,MATCH(Banco!$C12025,Analitico!$A:$A,0))&amp;"%",""),"")</f>
        <v/>
      </c>
      <c r="K12025" s="3" t="str">
        <f>IF($B12025="SINAPI",IF(ISNUMBER(MATCH(Banco!$C12025,Analitico!$A:$A,0)),INDEX(Analitico!F:F,MATCH(Banco!$C12025,Analitico!$A:$A,0))&amp;"%",""),"")</f>
        <v/>
      </c>
    </row>
    <row r="12026" spans="1:11" x14ac:dyDescent="0.2">
      <c r="A12026" s="1" t="str">
        <f t="shared" si="189"/>
        <v>SINAPI 101002</v>
      </c>
      <c r="B12026" s="3" t="s">
        <v>21527</v>
      </c>
      <c r="C12026" s="3" t="s">
        <v>13261</v>
      </c>
      <c r="D12026" s="2" t="s">
        <v>20202</v>
      </c>
      <c r="E12026" s="3" t="s">
        <v>20637</v>
      </c>
      <c r="F12026" s="67" t="s">
        <v>5329</v>
      </c>
      <c r="G12026" s="67" t="s">
        <v>5152</v>
      </c>
      <c r="I12026" s="3" t="s">
        <v>6298</v>
      </c>
      <c r="J12026" s="3" t="str">
        <f>IF($B12026="SINAPI",IF(ISNUMBER(MATCH(Banco!$C12026,Analitico!$A:$A,0)),INDEX(Analitico!E:E,MATCH(Banco!$C12026,Analitico!$A:$A,0))&amp;"%",""),"")</f>
        <v/>
      </c>
      <c r="K12026" s="3" t="str">
        <f>IF($B12026="SINAPI",IF(ISNUMBER(MATCH(Banco!$C12026,Analitico!$A:$A,0)),INDEX(Analitico!F:F,MATCH(Banco!$C12026,Analitico!$A:$A,0))&amp;"%",""),"")</f>
        <v/>
      </c>
    </row>
    <row r="12027" spans="1:11" x14ac:dyDescent="0.2">
      <c r="A12027" s="1" t="str">
        <f t="shared" si="189"/>
        <v>SINAPI 101003</v>
      </c>
      <c r="B12027" s="3" t="s">
        <v>21527</v>
      </c>
      <c r="C12027" s="3" t="s">
        <v>13262</v>
      </c>
      <c r="D12027" s="2" t="s">
        <v>20203</v>
      </c>
      <c r="E12027" s="3" t="s">
        <v>20637</v>
      </c>
      <c r="F12027" s="67" t="s">
        <v>5113</v>
      </c>
      <c r="G12027" s="67" t="s">
        <v>29823</v>
      </c>
      <c r="I12027" s="3" t="s">
        <v>6298</v>
      </c>
      <c r="J12027" s="3" t="str">
        <f>IF($B12027="SINAPI",IF(ISNUMBER(MATCH(Banco!$C12027,Analitico!$A:$A,0)),INDEX(Analitico!E:E,MATCH(Banco!$C12027,Analitico!$A:$A,0))&amp;"%",""),"")</f>
        <v/>
      </c>
      <c r="K12027" s="3" t="str">
        <f>IF($B12027="SINAPI",IF(ISNUMBER(MATCH(Banco!$C12027,Analitico!$A:$A,0)),INDEX(Analitico!F:F,MATCH(Banco!$C12027,Analitico!$A:$A,0))&amp;"%",""),"")</f>
        <v/>
      </c>
    </row>
    <row r="12028" spans="1:11" x14ac:dyDescent="0.2">
      <c r="A12028" s="1" t="str">
        <f t="shared" si="189"/>
        <v>SINAPI 101004</v>
      </c>
      <c r="B12028" s="3" t="s">
        <v>21527</v>
      </c>
      <c r="C12028" s="3" t="s">
        <v>13263</v>
      </c>
      <c r="D12028" s="2" t="s">
        <v>20204</v>
      </c>
      <c r="E12028" s="3" t="s">
        <v>20637</v>
      </c>
      <c r="F12028" s="67" t="s">
        <v>5097</v>
      </c>
      <c r="G12028" s="67" t="s">
        <v>4505</v>
      </c>
      <c r="I12028" s="3" t="s">
        <v>6298</v>
      </c>
      <c r="J12028" s="3" t="str">
        <f>IF($B12028="SINAPI",IF(ISNUMBER(MATCH(Banco!$C12028,Analitico!$A:$A,0)),INDEX(Analitico!E:E,MATCH(Banco!$C12028,Analitico!$A:$A,0))&amp;"%",""),"")</f>
        <v/>
      </c>
      <c r="K12028" s="3" t="str">
        <f>IF($B12028="SINAPI",IF(ISNUMBER(MATCH(Banco!$C12028,Analitico!$A:$A,0)),INDEX(Analitico!F:F,MATCH(Banco!$C12028,Analitico!$A:$A,0))&amp;"%",""),"")</f>
        <v/>
      </c>
    </row>
    <row r="12029" spans="1:11" x14ac:dyDescent="0.2">
      <c r="A12029" s="1" t="str">
        <f t="shared" si="189"/>
        <v>SINAPI 101005</v>
      </c>
      <c r="B12029" s="3" t="s">
        <v>21527</v>
      </c>
      <c r="C12029" s="3" t="s">
        <v>13264</v>
      </c>
      <c r="D12029" s="2" t="s">
        <v>20205</v>
      </c>
      <c r="E12029" s="3" t="s">
        <v>20624</v>
      </c>
      <c r="F12029" s="67" t="s">
        <v>6006</v>
      </c>
      <c r="G12029" s="67" t="s">
        <v>28949</v>
      </c>
      <c r="I12029" s="3" t="s">
        <v>6300</v>
      </c>
      <c r="J12029" s="3" t="str">
        <f>IF($B12029="SINAPI",IF(ISNUMBER(MATCH(Banco!$C12029,Analitico!$A:$A,0)),INDEX(Analitico!E:E,MATCH(Banco!$C12029,Analitico!$A:$A,0))&amp;"%",""),"")</f>
        <v/>
      </c>
      <c r="K12029" s="3" t="str">
        <f>IF($B12029="SINAPI",IF(ISNUMBER(MATCH(Banco!$C12029,Analitico!$A:$A,0)),INDEX(Analitico!F:F,MATCH(Banco!$C12029,Analitico!$A:$A,0))&amp;"%",""),"")</f>
        <v/>
      </c>
    </row>
    <row r="12030" spans="1:11" x14ac:dyDescent="0.2">
      <c r="A12030" s="1" t="str">
        <f t="shared" si="189"/>
        <v>SINAPI 101006</v>
      </c>
      <c r="B12030" s="3" t="s">
        <v>21527</v>
      </c>
      <c r="C12030" s="3" t="s">
        <v>13265</v>
      </c>
      <c r="D12030" s="2" t="s">
        <v>20206</v>
      </c>
      <c r="E12030" s="3" t="s">
        <v>20624</v>
      </c>
      <c r="F12030" s="67" t="s">
        <v>20644</v>
      </c>
      <c r="G12030" s="67" t="s">
        <v>5048</v>
      </c>
      <c r="I12030" s="3" t="s">
        <v>6300</v>
      </c>
      <c r="J12030" s="3" t="str">
        <f>IF($B12030="SINAPI",IF(ISNUMBER(MATCH(Banco!$C12030,Analitico!$A:$A,0)),INDEX(Analitico!E:E,MATCH(Banco!$C12030,Analitico!$A:$A,0))&amp;"%",""),"")</f>
        <v/>
      </c>
      <c r="K12030" s="3" t="str">
        <f>IF($B12030="SINAPI",IF(ISNUMBER(MATCH(Banco!$C12030,Analitico!$A:$A,0)),INDEX(Analitico!F:F,MATCH(Banco!$C12030,Analitico!$A:$A,0))&amp;"%",""),"")</f>
        <v/>
      </c>
    </row>
    <row r="12031" spans="1:11" x14ac:dyDescent="0.2">
      <c r="A12031" s="1" t="str">
        <f t="shared" si="189"/>
        <v>SINAPI 101007</v>
      </c>
      <c r="B12031" s="3" t="s">
        <v>21527</v>
      </c>
      <c r="C12031" s="3" t="s">
        <v>13266</v>
      </c>
      <c r="D12031" s="2" t="s">
        <v>20207</v>
      </c>
      <c r="E12031" s="3" t="s">
        <v>20624</v>
      </c>
      <c r="F12031" s="67" t="s">
        <v>5125</v>
      </c>
      <c r="G12031" s="67" t="s">
        <v>5148</v>
      </c>
      <c r="I12031" s="3" t="s">
        <v>6300</v>
      </c>
      <c r="J12031" s="3" t="str">
        <f>IF($B12031="SINAPI",IF(ISNUMBER(MATCH(Banco!$C12031,Analitico!$A:$A,0)),INDEX(Analitico!E:E,MATCH(Banco!$C12031,Analitico!$A:$A,0))&amp;"%",""),"")</f>
        <v/>
      </c>
      <c r="K12031" s="3" t="str">
        <f>IF($B12031="SINAPI",IF(ISNUMBER(MATCH(Banco!$C12031,Analitico!$A:$A,0)),INDEX(Analitico!F:F,MATCH(Banco!$C12031,Analitico!$A:$A,0))&amp;"%",""),"")</f>
        <v/>
      </c>
    </row>
    <row r="12032" spans="1:11" x14ac:dyDescent="0.2">
      <c r="A12032" s="1" t="str">
        <f t="shared" si="189"/>
        <v>SINAPI 101008</v>
      </c>
      <c r="B12032" s="3" t="s">
        <v>21527</v>
      </c>
      <c r="C12032" s="3" t="s">
        <v>13267</v>
      </c>
      <c r="D12032" s="2" t="s">
        <v>20208</v>
      </c>
      <c r="E12032" s="3" t="s">
        <v>20624</v>
      </c>
      <c r="F12032" s="67" t="s">
        <v>5684</v>
      </c>
      <c r="G12032" s="67" t="s">
        <v>20823</v>
      </c>
      <c r="I12032" s="3" t="s">
        <v>6300</v>
      </c>
      <c r="J12032" s="3" t="str">
        <f>IF($B12032="SINAPI",IF(ISNUMBER(MATCH(Banco!$C12032,Analitico!$A:$A,0)),INDEX(Analitico!E:E,MATCH(Banco!$C12032,Analitico!$A:$A,0))&amp;"%",""),"")</f>
        <v/>
      </c>
      <c r="K12032" s="3" t="str">
        <f>IF($B12032="SINAPI",IF(ISNUMBER(MATCH(Banco!$C12032,Analitico!$A:$A,0)),INDEX(Analitico!F:F,MATCH(Banco!$C12032,Analitico!$A:$A,0))&amp;"%",""),"")</f>
        <v/>
      </c>
    </row>
    <row r="12033" spans="1:11" ht="22.5" x14ac:dyDescent="0.2">
      <c r="A12033" s="1" t="str">
        <f t="shared" si="189"/>
        <v>SINAPI 101009</v>
      </c>
      <c r="B12033" s="3" t="s">
        <v>21527</v>
      </c>
      <c r="C12033" s="3" t="s">
        <v>13268</v>
      </c>
      <c r="D12033" s="2" t="s">
        <v>20209</v>
      </c>
      <c r="E12033" s="3" t="s">
        <v>20637</v>
      </c>
      <c r="F12033" s="67" t="s">
        <v>29982</v>
      </c>
      <c r="G12033" s="67" t="s">
        <v>21655</v>
      </c>
      <c r="I12033" s="3" t="s">
        <v>6300</v>
      </c>
      <c r="J12033" s="3" t="str">
        <f>IF($B12033="SINAPI",IF(ISNUMBER(MATCH(Banco!$C12033,Analitico!$A:$A,0)),INDEX(Analitico!E:E,MATCH(Banco!$C12033,Analitico!$A:$A,0))&amp;"%",""),"")</f>
        <v/>
      </c>
      <c r="K12033" s="3" t="str">
        <f>IF($B12033="SINAPI",IF(ISNUMBER(MATCH(Banco!$C12033,Analitico!$A:$A,0)),INDEX(Analitico!F:F,MATCH(Banco!$C12033,Analitico!$A:$A,0))&amp;"%",""),"")</f>
        <v/>
      </c>
    </row>
    <row r="12034" spans="1:11" ht="22.5" x14ac:dyDescent="0.2">
      <c r="A12034" s="1" t="str">
        <f t="shared" si="189"/>
        <v>SINAPI 101010</v>
      </c>
      <c r="B12034" s="3" t="s">
        <v>21527</v>
      </c>
      <c r="C12034" s="3" t="s">
        <v>13269</v>
      </c>
      <c r="D12034" s="2" t="s">
        <v>20210</v>
      </c>
      <c r="E12034" s="3" t="s">
        <v>20637</v>
      </c>
      <c r="F12034" s="67" t="s">
        <v>6333</v>
      </c>
      <c r="G12034" s="67" t="s">
        <v>5975</v>
      </c>
      <c r="I12034" s="3" t="s">
        <v>6300</v>
      </c>
      <c r="J12034" s="3" t="str">
        <f>IF($B12034="SINAPI",IF(ISNUMBER(MATCH(Banco!$C12034,Analitico!$A:$A,0)),INDEX(Analitico!E:E,MATCH(Banco!$C12034,Analitico!$A:$A,0))&amp;"%",""),"")</f>
        <v/>
      </c>
      <c r="K12034" s="3" t="str">
        <f>IF($B12034="SINAPI",IF(ISNUMBER(MATCH(Banco!$C12034,Analitico!$A:$A,0)),INDEX(Analitico!F:F,MATCH(Banco!$C12034,Analitico!$A:$A,0))&amp;"%",""),"")</f>
        <v/>
      </c>
    </row>
    <row r="12035" spans="1:11" ht="22.5" x14ac:dyDescent="0.2">
      <c r="A12035" s="1" t="str">
        <f t="shared" si="189"/>
        <v>SINAPI 101013</v>
      </c>
      <c r="B12035" s="3" t="s">
        <v>21527</v>
      </c>
      <c r="C12035" s="3" t="s">
        <v>13270</v>
      </c>
      <c r="D12035" s="2" t="s">
        <v>20211</v>
      </c>
      <c r="E12035" s="3" t="s">
        <v>20637</v>
      </c>
      <c r="F12035" s="67" t="s">
        <v>31030</v>
      </c>
      <c r="G12035" s="67" t="s">
        <v>21893</v>
      </c>
      <c r="I12035" s="3" t="s">
        <v>6300</v>
      </c>
      <c r="J12035" s="3" t="str">
        <f>IF($B12035="SINAPI",IF(ISNUMBER(MATCH(Banco!$C12035,Analitico!$A:$A,0)),INDEX(Analitico!E:E,MATCH(Banco!$C12035,Analitico!$A:$A,0))&amp;"%",""),"")</f>
        <v/>
      </c>
      <c r="K12035" s="3" t="str">
        <f>IF($B12035="SINAPI",IF(ISNUMBER(MATCH(Banco!$C12035,Analitico!$A:$A,0)),INDEX(Analitico!F:F,MATCH(Banco!$C12035,Analitico!$A:$A,0))&amp;"%",""),"")</f>
        <v/>
      </c>
    </row>
    <row r="12036" spans="1:11" ht="22.5" x14ac:dyDescent="0.2">
      <c r="A12036" s="1" t="str">
        <f t="shared" si="189"/>
        <v>SINAPI 101014</v>
      </c>
      <c r="B12036" s="3" t="s">
        <v>21527</v>
      </c>
      <c r="C12036" s="3" t="s">
        <v>13271</v>
      </c>
      <c r="D12036" s="2" t="s">
        <v>20212</v>
      </c>
      <c r="E12036" s="3" t="s">
        <v>20637</v>
      </c>
      <c r="F12036" s="67" t="s">
        <v>32075</v>
      </c>
      <c r="G12036" s="67" t="s">
        <v>20718</v>
      </c>
      <c r="I12036" s="3" t="s">
        <v>6300</v>
      </c>
      <c r="J12036" s="3" t="str">
        <f>IF($B12036="SINAPI",IF(ISNUMBER(MATCH(Banco!$C12036,Analitico!$A:$A,0)),INDEX(Analitico!E:E,MATCH(Banco!$C12036,Analitico!$A:$A,0))&amp;"%",""),"")</f>
        <v/>
      </c>
      <c r="K12036" s="3" t="str">
        <f>IF($B12036="SINAPI",IF(ISNUMBER(MATCH(Banco!$C12036,Analitico!$A:$A,0)),INDEX(Analitico!F:F,MATCH(Banco!$C12036,Analitico!$A:$A,0))&amp;"%",""),"")</f>
        <v/>
      </c>
    </row>
    <row r="12037" spans="1:11" ht="22.5" x14ac:dyDescent="0.2">
      <c r="A12037" s="1" t="str">
        <f t="shared" si="189"/>
        <v>SINAPI 101015</v>
      </c>
      <c r="B12037" s="3" t="s">
        <v>21527</v>
      </c>
      <c r="C12037" s="3" t="s">
        <v>13272</v>
      </c>
      <c r="D12037" s="2" t="s">
        <v>20213</v>
      </c>
      <c r="E12037" s="3" t="s">
        <v>20637</v>
      </c>
      <c r="F12037" s="67" t="s">
        <v>40490</v>
      </c>
      <c r="G12037" s="67" t="s">
        <v>21649</v>
      </c>
      <c r="I12037" s="3" t="s">
        <v>6300</v>
      </c>
      <c r="J12037" s="3" t="str">
        <f>IF($B12037="SINAPI",IF(ISNUMBER(MATCH(Banco!$C12037,Analitico!$A:$A,0)),INDEX(Analitico!E:E,MATCH(Banco!$C12037,Analitico!$A:$A,0))&amp;"%",""),"")</f>
        <v/>
      </c>
      <c r="K12037" s="3" t="str">
        <f>IF($B12037="SINAPI",IF(ISNUMBER(MATCH(Banco!$C12037,Analitico!$A:$A,0)),INDEX(Analitico!F:F,MATCH(Banco!$C12037,Analitico!$A:$A,0))&amp;"%",""),"")</f>
        <v/>
      </c>
    </row>
    <row r="12038" spans="1:11" ht="22.5" x14ac:dyDescent="0.2">
      <c r="A12038" s="1" t="str">
        <f t="shared" si="189"/>
        <v>SINAPI 101016</v>
      </c>
      <c r="B12038" s="3" t="s">
        <v>21527</v>
      </c>
      <c r="C12038" s="3" t="s">
        <v>13273</v>
      </c>
      <c r="D12038" s="2" t="s">
        <v>20214</v>
      </c>
      <c r="E12038" s="3" t="s">
        <v>20637</v>
      </c>
      <c r="F12038" s="67" t="s">
        <v>37197</v>
      </c>
      <c r="G12038" s="67" t="s">
        <v>29621</v>
      </c>
      <c r="I12038" s="3" t="s">
        <v>6300</v>
      </c>
      <c r="J12038" s="3" t="str">
        <f>IF($B12038="SINAPI",IF(ISNUMBER(MATCH(Banco!$C12038,Analitico!$A:$A,0)),INDEX(Analitico!E:E,MATCH(Banco!$C12038,Analitico!$A:$A,0))&amp;"%",""),"")</f>
        <v/>
      </c>
      <c r="K12038" s="3" t="str">
        <f>IF($B12038="SINAPI",IF(ISNUMBER(MATCH(Banco!$C12038,Analitico!$A:$A,0)),INDEX(Analitico!F:F,MATCH(Banco!$C12038,Analitico!$A:$A,0))&amp;"%",""),"")</f>
        <v/>
      </c>
    </row>
    <row r="12039" spans="1:11" ht="22.5" x14ac:dyDescent="0.2">
      <c r="A12039" s="1" t="str">
        <f t="shared" si="189"/>
        <v>SINAPI 101017</v>
      </c>
      <c r="B12039" s="3" t="s">
        <v>21527</v>
      </c>
      <c r="C12039" s="3" t="s">
        <v>13274</v>
      </c>
      <c r="D12039" s="2" t="s">
        <v>20215</v>
      </c>
      <c r="E12039" s="3" t="s">
        <v>20637</v>
      </c>
      <c r="F12039" s="67" t="s">
        <v>30069</v>
      </c>
      <c r="G12039" s="67" t="s">
        <v>21417</v>
      </c>
      <c r="I12039" s="3" t="s">
        <v>6300</v>
      </c>
      <c r="J12039" s="3" t="str">
        <f>IF($B12039="SINAPI",IF(ISNUMBER(MATCH(Banco!$C12039,Analitico!$A:$A,0)),INDEX(Analitico!E:E,MATCH(Banco!$C12039,Analitico!$A:$A,0))&amp;"%",""),"")</f>
        <v/>
      </c>
      <c r="K12039" s="3" t="str">
        <f>IF($B12039="SINAPI",IF(ISNUMBER(MATCH(Banco!$C12039,Analitico!$A:$A,0)),INDEX(Analitico!F:F,MATCH(Banco!$C12039,Analitico!$A:$A,0))&amp;"%",""),"")</f>
        <v/>
      </c>
    </row>
    <row r="12040" spans="1:11" ht="22.5" x14ac:dyDescent="0.2">
      <c r="A12040" s="1" t="str">
        <f t="shared" si="189"/>
        <v>SINAPI 101018</v>
      </c>
      <c r="B12040" s="3" t="s">
        <v>21527</v>
      </c>
      <c r="C12040" s="3" t="s">
        <v>13275</v>
      </c>
      <c r="D12040" s="2" t="s">
        <v>20216</v>
      </c>
      <c r="E12040" s="3" t="s">
        <v>20637</v>
      </c>
      <c r="F12040" s="67" t="s">
        <v>29987</v>
      </c>
      <c r="G12040" s="67" t="s">
        <v>5197</v>
      </c>
      <c r="I12040" s="3" t="s">
        <v>6300</v>
      </c>
      <c r="J12040" s="3" t="str">
        <f>IF($B12040="SINAPI",IF(ISNUMBER(MATCH(Banco!$C12040,Analitico!$A:$A,0)),INDEX(Analitico!E:E,MATCH(Banco!$C12040,Analitico!$A:$A,0))&amp;"%",""),"")</f>
        <v/>
      </c>
      <c r="K12040" s="3" t="str">
        <f>IF($B12040="SINAPI",IF(ISNUMBER(MATCH(Banco!$C12040,Analitico!$A:$A,0)),INDEX(Analitico!F:F,MATCH(Banco!$C12040,Analitico!$A:$A,0))&amp;"%",""),"")</f>
        <v/>
      </c>
    </row>
    <row r="12041" spans="1:11" ht="22.5" x14ac:dyDescent="0.2">
      <c r="A12041" s="1" t="str">
        <f t="shared" si="189"/>
        <v>SINAPI 101463</v>
      </c>
      <c r="B12041" s="3" t="s">
        <v>21527</v>
      </c>
      <c r="C12041" s="3" t="s">
        <v>13276</v>
      </c>
      <c r="D12041" s="2" t="s">
        <v>20217</v>
      </c>
      <c r="E12041" s="3" t="s">
        <v>20637</v>
      </c>
      <c r="F12041" s="67" t="s">
        <v>40491</v>
      </c>
      <c r="G12041" s="67" t="s">
        <v>37740</v>
      </c>
      <c r="I12041" s="3" t="s">
        <v>6300</v>
      </c>
      <c r="J12041" s="3" t="str">
        <f>IF($B12041="SINAPI",IF(ISNUMBER(MATCH(Banco!$C12041,Analitico!$A:$A,0)),INDEX(Analitico!E:E,MATCH(Banco!$C12041,Analitico!$A:$A,0))&amp;"%",""),"")</f>
        <v/>
      </c>
      <c r="K12041" s="3" t="str">
        <f>IF($B12041="SINAPI",IF(ISNUMBER(MATCH(Banco!$C12041,Analitico!$A:$A,0)),INDEX(Analitico!F:F,MATCH(Banco!$C12041,Analitico!$A:$A,0))&amp;"%",""),"")</f>
        <v/>
      </c>
    </row>
    <row r="12042" spans="1:11" ht="22.5" x14ac:dyDescent="0.2">
      <c r="A12042" s="1" t="str">
        <f t="shared" si="189"/>
        <v>SINAPI 101464</v>
      </c>
      <c r="B12042" s="3" t="s">
        <v>21527</v>
      </c>
      <c r="C12042" s="3" t="s">
        <v>13277</v>
      </c>
      <c r="D12042" s="2" t="s">
        <v>20218</v>
      </c>
      <c r="E12042" s="3" t="s">
        <v>20637</v>
      </c>
      <c r="F12042" s="67" t="s">
        <v>32356</v>
      </c>
      <c r="G12042" s="67" t="s">
        <v>31844</v>
      </c>
      <c r="I12042" s="3" t="s">
        <v>6300</v>
      </c>
      <c r="J12042" s="3" t="str">
        <f>IF($B12042="SINAPI",IF(ISNUMBER(MATCH(Banco!$C12042,Analitico!$A:$A,0)),INDEX(Analitico!E:E,MATCH(Banco!$C12042,Analitico!$A:$A,0))&amp;"%",""),"")</f>
        <v/>
      </c>
      <c r="K12042" s="3" t="str">
        <f>IF($B12042="SINAPI",IF(ISNUMBER(MATCH(Banco!$C12042,Analitico!$A:$A,0)),INDEX(Analitico!F:F,MATCH(Banco!$C12042,Analitico!$A:$A,0))&amp;"%",""),"")</f>
        <v/>
      </c>
    </row>
    <row r="12043" spans="1:11" ht="22.5" x14ac:dyDescent="0.2">
      <c r="A12043" s="1" t="str">
        <f t="shared" si="189"/>
        <v>SINAPI 101465</v>
      </c>
      <c r="B12043" s="3" t="s">
        <v>21527</v>
      </c>
      <c r="C12043" s="3" t="s">
        <v>13278</v>
      </c>
      <c r="D12043" s="2" t="s">
        <v>20219</v>
      </c>
      <c r="E12043" s="3" t="s">
        <v>20637</v>
      </c>
      <c r="F12043" s="67" t="s">
        <v>35650</v>
      </c>
      <c r="G12043" s="67" t="s">
        <v>5200</v>
      </c>
      <c r="I12043" s="3" t="s">
        <v>6300</v>
      </c>
      <c r="J12043" s="3" t="str">
        <f>IF($B12043="SINAPI",IF(ISNUMBER(MATCH(Banco!$C12043,Analitico!$A:$A,0)),INDEX(Analitico!E:E,MATCH(Banco!$C12043,Analitico!$A:$A,0))&amp;"%",""),"")</f>
        <v/>
      </c>
      <c r="K12043" s="3" t="str">
        <f>IF($B12043="SINAPI",IF(ISNUMBER(MATCH(Banco!$C12043,Analitico!$A:$A,0)),INDEX(Analitico!F:F,MATCH(Banco!$C12043,Analitico!$A:$A,0))&amp;"%",""),"")</f>
        <v/>
      </c>
    </row>
    <row r="12044" spans="1:11" ht="22.5" x14ac:dyDescent="0.2">
      <c r="A12044" s="1" t="str">
        <f t="shared" si="189"/>
        <v>SINAPI 101466</v>
      </c>
      <c r="B12044" s="3" t="s">
        <v>21527</v>
      </c>
      <c r="C12044" s="3" t="s">
        <v>13279</v>
      </c>
      <c r="D12044" s="2" t="s">
        <v>20220</v>
      </c>
      <c r="E12044" s="3" t="s">
        <v>20637</v>
      </c>
      <c r="F12044" s="67" t="s">
        <v>39657</v>
      </c>
      <c r="G12044" s="67" t="s">
        <v>5465</v>
      </c>
      <c r="I12044" s="3" t="s">
        <v>6300</v>
      </c>
      <c r="J12044" s="3" t="str">
        <f>IF($B12044="SINAPI",IF(ISNUMBER(MATCH(Banco!$C12044,Analitico!$A:$A,0)),INDEX(Analitico!E:E,MATCH(Banco!$C12044,Analitico!$A:$A,0))&amp;"%",""),"")</f>
        <v/>
      </c>
      <c r="K12044" s="3" t="str">
        <f>IF($B12044="SINAPI",IF(ISNUMBER(MATCH(Banco!$C12044,Analitico!$A:$A,0)),INDEX(Analitico!F:F,MATCH(Banco!$C12044,Analitico!$A:$A,0))&amp;"%",""),"")</f>
        <v/>
      </c>
    </row>
    <row r="12045" spans="1:11" ht="22.5" x14ac:dyDescent="0.2">
      <c r="A12045" s="1" t="str">
        <f t="shared" si="189"/>
        <v>SINAPI 101467</v>
      </c>
      <c r="B12045" s="3" t="s">
        <v>21527</v>
      </c>
      <c r="C12045" s="3" t="s">
        <v>13280</v>
      </c>
      <c r="D12045" s="2" t="s">
        <v>20221</v>
      </c>
      <c r="E12045" s="3" t="s">
        <v>20637</v>
      </c>
      <c r="F12045" s="67" t="s">
        <v>21270</v>
      </c>
      <c r="G12045" s="67" t="s">
        <v>5037</v>
      </c>
      <c r="I12045" s="3" t="s">
        <v>6300</v>
      </c>
      <c r="J12045" s="3" t="str">
        <f>IF($B12045="SINAPI",IF(ISNUMBER(MATCH(Banco!$C12045,Analitico!$A:$A,0)),INDEX(Analitico!E:E,MATCH(Banco!$C12045,Analitico!$A:$A,0))&amp;"%",""),"")</f>
        <v/>
      </c>
      <c r="K12045" s="3" t="str">
        <f>IF($B12045="SINAPI",IF(ISNUMBER(MATCH(Banco!$C12045,Analitico!$A:$A,0)),INDEX(Analitico!F:F,MATCH(Banco!$C12045,Analitico!$A:$A,0))&amp;"%",""),"")</f>
        <v/>
      </c>
    </row>
    <row r="12046" spans="1:11" ht="22.5" x14ac:dyDescent="0.2">
      <c r="A12046" s="1" t="str">
        <f t="shared" si="189"/>
        <v>SINAPI 101468</v>
      </c>
      <c r="B12046" s="3" t="s">
        <v>21527</v>
      </c>
      <c r="C12046" s="3" t="s">
        <v>13281</v>
      </c>
      <c r="D12046" s="2" t="s">
        <v>20222</v>
      </c>
      <c r="E12046" s="3" t="s">
        <v>20637</v>
      </c>
      <c r="F12046" s="67" t="s">
        <v>4552</v>
      </c>
      <c r="G12046" s="67" t="s">
        <v>5737</v>
      </c>
      <c r="I12046" s="3" t="s">
        <v>6300</v>
      </c>
      <c r="J12046" s="3" t="str">
        <f>IF($B12046="SINAPI",IF(ISNUMBER(MATCH(Banco!$C12046,Analitico!$A:$A,0)),INDEX(Analitico!E:E,MATCH(Banco!$C12046,Analitico!$A:$A,0))&amp;"%",""),"")</f>
        <v/>
      </c>
      <c r="K12046" s="3" t="str">
        <f>IF($B12046="SINAPI",IF(ISNUMBER(MATCH(Banco!$C12046,Analitico!$A:$A,0)),INDEX(Analitico!F:F,MATCH(Banco!$C12046,Analitico!$A:$A,0))&amp;"%",""),"")</f>
        <v/>
      </c>
    </row>
    <row r="12047" spans="1:11" ht="22.5" x14ac:dyDescent="0.2">
      <c r="A12047" s="1" t="str">
        <f t="shared" si="189"/>
        <v>SINAPI 101469</v>
      </c>
      <c r="B12047" s="3" t="s">
        <v>21527</v>
      </c>
      <c r="C12047" s="3" t="s">
        <v>13282</v>
      </c>
      <c r="D12047" s="2" t="s">
        <v>20223</v>
      </c>
      <c r="E12047" s="3" t="s">
        <v>20637</v>
      </c>
      <c r="F12047" s="67" t="s">
        <v>33181</v>
      </c>
      <c r="G12047" s="67" t="s">
        <v>32228</v>
      </c>
      <c r="I12047" s="3" t="s">
        <v>6300</v>
      </c>
      <c r="J12047" s="3" t="str">
        <f>IF($B12047="SINAPI",IF(ISNUMBER(MATCH(Banco!$C12047,Analitico!$A:$A,0)),INDEX(Analitico!E:E,MATCH(Banco!$C12047,Analitico!$A:$A,0))&amp;"%",""),"")</f>
        <v/>
      </c>
      <c r="K12047" s="3" t="str">
        <f>IF($B12047="SINAPI",IF(ISNUMBER(MATCH(Banco!$C12047,Analitico!$A:$A,0)),INDEX(Analitico!F:F,MATCH(Banco!$C12047,Analitico!$A:$A,0))&amp;"%",""),"")</f>
        <v/>
      </c>
    </row>
    <row r="12048" spans="1:11" ht="22.5" x14ac:dyDescent="0.2">
      <c r="A12048" s="1" t="str">
        <f t="shared" si="189"/>
        <v>SINAPI 101470</v>
      </c>
      <c r="B12048" s="3" t="s">
        <v>21527</v>
      </c>
      <c r="C12048" s="3" t="s">
        <v>13283</v>
      </c>
      <c r="D12048" s="2" t="s">
        <v>20224</v>
      </c>
      <c r="E12048" s="3" t="s">
        <v>20637</v>
      </c>
      <c r="F12048" s="67" t="s">
        <v>21370</v>
      </c>
      <c r="G12048" s="67" t="s">
        <v>29013</v>
      </c>
      <c r="I12048" s="3" t="s">
        <v>6300</v>
      </c>
      <c r="J12048" s="3" t="str">
        <f>IF($B12048="SINAPI",IF(ISNUMBER(MATCH(Banco!$C12048,Analitico!$A:$A,0)),INDEX(Analitico!E:E,MATCH(Banco!$C12048,Analitico!$A:$A,0))&amp;"%",""),"")</f>
        <v/>
      </c>
      <c r="K12048" s="3" t="str">
        <f>IF($B12048="SINAPI",IF(ISNUMBER(MATCH(Banco!$C12048,Analitico!$A:$A,0)),INDEX(Analitico!F:F,MATCH(Banco!$C12048,Analitico!$A:$A,0))&amp;"%",""),"")</f>
        <v/>
      </c>
    </row>
    <row r="12049" spans="1:11" ht="22.5" x14ac:dyDescent="0.2">
      <c r="A12049" s="1" t="str">
        <f t="shared" si="189"/>
        <v>SINAPI 101471</v>
      </c>
      <c r="B12049" s="3" t="s">
        <v>21527</v>
      </c>
      <c r="C12049" s="3" t="s">
        <v>13284</v>
      </c>
      <c r="D12049" s="2" t="s">
        <v>20225</v>
      </c>
      <c r="E12049" s="3" t="s">
        <v>20637</v>
      </c>
      <c r="F12049" s="67" t="s">
        <v>21430</v>
      </c>
      <c r="G12049" s="67" t="s">
        <v>28812</v>
      </c>
      <c r="I12049" s="3" t="s">
        <v>6300</v>
      </c>
      <c r="J12049" s="3" t="str">
        <f>IF($B12049="SINAPI",IF(ISNUMBER(MATCH(Banco!$C12049,Analitico!$A:$A,0)),INDEX(Analitico!E:E,MATCH(Banco!$C12049,Analitico!$A:$A,0))&amp;"%",""),"")</f>
        <v/>
      </c>
      <c r="K12049" s="3" t="str">
        <f>IF($B12049="SINAPI",IF(ISNUMBER(MATCH(Banco!$C12049,Analitico!$A:$A,0)),INDEX(Analitico!F:F,MATCH(Banco!$C12049,Analitico!$A:$A,0))&amp;"%",""),"")</f>
        <v/>
      </c>
    </row>
    <row r="12050" spans="1:11" ht="22.5" x14ac:dyDescent="0.2">
      <c r="A12050" s="1" t="str">
        <f t="shared" si="189"/>
        <v>SINAPI 101472</v>
      </c>
      <c r="B12050" s="3" t="s">
        <v>21527</v>
      </c>
      <c r="C12050" s="3" t="s">
        <v>13285</v>
      </c>
      <c r="D12050" s="2" t="s">
        <v>20226</v>
      </c>
      <c r="E12050" s="3" t="s">
        <v>20637</v>
      </c>
      <c r="F12050" s="67" t="s">
        <v>20783</v>
      </c>
      <c r="G12050" s="67" t="s">
        <v>28675</v>
      </c>
      <c r="I12050" s="3" t="s">
        <v>6300</v>
      </c>
      <c r="J12050" s="3" t="str">
        <f>IF($B12050="SINAPI",IF(ISNUMBER(MATCH(Banco!$C12050,Analitico!$A:$A,0)),INDEX(Analitico!E:E,MATCH(Banco!$C12050,Analitico!$A:$A,0))&amp;"%",""),"")</f>
        <v/>
      </c>
      <c r="K12050" s="3" t="str">
        <f>IF($B12050="SINAPI",IF(ISNUMBER(MATCH(Banco!$C12050,Analitico!$A:$A,0)),INDEX(Analitico!F:F,MATCH(Banco!$C12050,Analitico!$A:$A,0))&amp;"%",""),"")</f>
        <v/>
      </c>
    </row>
    <row r="12051" spans="1:11" ht="22.5" x14ac:dyDescent="0.2">
      <c r="A12051" s="1" t="str">
        <f t="shared" si="189"/>
        <v>SINAPI 101473</v>
      </c>
      <c r="B12051" s="3" t="s">
        <v>21527</v>
      </c>
      <c r="C12051" s="3" t="s">
        <v>13286</v>
      </c>
      <c r="D12051" s="2" t="s">
        <v>20227</v>
      </c>
      <c r="E12051" s="3" t="s">
        <v>20637</v>
      </c>
      <c r="F12051" s="67" t="s">
        <v>20706</v>
      </c>
      <c r="G12051" s="67" t="s">
        <v>20787</v>
      </c>
      <c r="I12051" s="3" t="s">
        <v>6300</v>
      </c>
      <c r="J12051" s="3" t="str">
        <f>IF($B12051="SINAPI",IF(ISNUMBER(MATCH(Banco!$C12051,Analitico!$A:$A,0)),INDEX(Analitico!E:E,MATCH(Banco!$C12051,Analitico!$A:$A,0))&amp;"%",""),"")</f>
        <v/>
      </c>
      <c r="K12051" s="3" t="str">
        <f>IF($B12051="SINAPI",IF(ISNUMBER(MATCH(Banco!$C12051,Analitico!$A:$A,0)),INDEX(Analitico!F:F,MATCH(Banco!$C12051,Analitico!$A:$A,0))&amp;"%",""),"")</f>
        <v/>
      </c>
    </row>
    <row r="12052" spans="1:11" ht="22.5" x14ac:dyDescent="0.2">
      <c r="A12052" s="1" t="str">
        <f t="shared" si="189"/>
        <v>SINAPI 101474</v>
      </c>
      <c r="B12052" s="3" t="s">
        <v>21527</v>
      </c>
      <c r="C12052" s="3" t="s">
        <v>13287</v>
      </c>
      <c r="D12052" s="2" t="s">
        <v>20228</v>
      </c>
      <c r="E12052" s="3" t="s">
        <v>20637</v>
      </c>
      <c r="F12052" s="67" t="s">
        <v>5933</v>
      </c>
      <c r="G12052" s="67" t="s">
        <v>4768</v>
      </c>
      <c r="I12052" s="3" t="s">
        <v>6300</v>
      </c>
      <c r="J12052" s="3" t="str">
        <f>IF($B12052="SINAPI",IF(ISNUMBER(MATCH(Banco!$C12052,Analitico!$A:$A,0)),INDEX(Analitico!E:E,MATCH(Banco!$C12052,Analitico!$A:$A,0))&amp;"%",""),"")</f>
        <v/>
      </c>
      <c r="K12052" s="3" t="str">
        <f>IF($B12052="SINAPI",IF(ISNUMBER(MATCH(Banco!$C12052,Analitico!$A:$A,0)),INDEX(Analitico!F:F,MATCH(Banco!$C12052,Analitico!$A:$A,0))&amp;"%",""),"")</f>
        <v/>
      </c>
    </row>
    <row r="12053" spans="1:11" ht="22.5" x14ac:dyDescent="0.2">
      <c r="A12053" s="1" t="str">
        <f t="shared" si="189"/>
        <v>SINAPI 101475</v>
      </c>
      <c r="B12053" s="3" t="s">
        <v>21527</v>
      </c>
      <c r="C12053" s="3" t="s">
        <v>13288</v>
      </c>
      <c r="D12053" s="2" t="s">
        <v>20229</v>
      </c>
      <c r="E12053" s="3" t="s">
        <v>20637</v>
      </c>
      <c r="F12053" s="67" t="s">
        <v>4975</v>
      </c>
      <c r="G12053" s="67" t="s">
        <v>37741</v>
      </c>
      <c r="I12053" s="3" t="s">
        <v>6300</v>
      </c>
      <c r="J12053" s="3" t="str">
        <f>IF($B12053="SINAPI",IF(ISNUMBER(MATCH(Banco!$C12053,Analitico!$A:$A,0)),INDEX(Analitico!E:E,MATCH(Banco!$C12053,Analitico!$A:$A,0))&amp;"%",""),"")</f>
        <v/>
      </c>
      <c r="K12053" s="3" t="str">
        <f>IF($B12053="SINAPI",IF(ISNUMBER(MATCH(Banco!$C12053,Analitico!$A:$A,0)),INDEX(Analitico!F:F,MATCH(Banco!$C12053,Analitico!$A:$A,0))&amp;"%",""),"")</f>
        <v/>
      </c>
    </row>
    <row r="12054" spans="1:11" ht="22.5" x14ac:dyDescent="0.2">
      <c r="A12054" s="1" t="str">
        <f t="shared" si="189"/>
        <v>SINAPI 101476</v>
      </c>
      <c r="B12054" s="3" t="s">
        <v>21527</v>
      </c>
      <c r="C12054" s="3" t="s">
        <v>13289</v>
      </c>
      <c r="D12054" s="2" t="s">
        <v>20230</v>
      </c>
      <c r="E12054" s="3" t="s">
        <v>20637</v>
      </c>
      <c r="F12054" s="67" t="s">
        <v>28924</v>
      </c>
      <c r="G12054" s="67" t="s">
        <v>5833</v>
      </c>
      <c r="I12054" s="3" t="s">
        <v>6300</v>
      </c>
      <c r="J12054" s="3" t="str">
        <f>IF($B12054="SINAPI",IF(ISNUMBER(MATCH(Banco!$C12054,Analitico!$A:$A,0)),INDEX(Analitico!E:E,MATCH(Banco!$C12054,Analitico!$A:$A,0))&amp;"%",""),"")</f>
        <v/>
      </c>
      <c r="K12054" s="3" t="str">
        <f>IF($B12054="SINAPI",IF(ISNUMBER(MATCH(Banco!$C12054,Analitico!$A:$A,0)),INDEX(Analitico!F:F,MATCH(Banco!$C12054,Analitico!$A:$A,0))&amp;"%",""),"")</f>
        <v/>
      </c>
    </row>
    <row r="12055" spans="1:11" ht="22.5" x14ac:dyDescent="0.2">
      <c r="A12055" s="1" t="str">
        <f t="shared" si="189"/>
        <v>SINAPI 101477</v>
      </c>
      <c r="B12055" s="3" t="s">
        <v>21527</v>
      </c>
      <c r="C12055" s="3" t="s">
        <v>13290</v>
      </c>
      <c r="D12055" s="2" t="s">
        <v>20231</v>
      </c>
      <c r="E12055" s="3" t="s">
        <v>20637</v>
      </c>
      <c r="F12055" s="67" t="s">
        <v>21701</v>
      </c>
      <c r="G12055" s="67" t="s">
        <v>20935</v>
      </c>
      <c r="I12055" s="3" t="s">
        <v>6300</v>
      </c>
      <c r="J12055" s="3" t="str">
        <f>IF($B12055="SINAPI",IF(ISNUMBER(MATCH(Banco!$C12055,Analitico!$A:$A,0)),INDEX(Analitico!E:E,MATCH(Banco!$C12055,Analitico!$A:$A,0))&amp;"%",""),"")</f>
        <v/>
      </c>
      <c r="K12055" s="3" t="str">
        <f>IF($B12055="SINAPI",IF(ISNUMBER(MATCH(Banco!$C12055,Analitico!$A:$A,0)),INDEX(Analitico!F:F,MATCH(Banco!$C12055,Analitico!$A:$A,0))&amp;"%",""),"")</f>
        <v/>
      </c>
    </row>
    <row r="12056" spans="1:11" ht="22.5" x14ac:dyDescent="0.2">
      <c r="A12056" s="1" t="str">
        <f t="shared" si="189"/>
        <v>SINAPI 101478</v>
      </c>
      <c r="B12056" s="3" t="s">
        <v>21527</v>
      </c>
      <c r="C12056" s="3" t="s">
        <v>13291</v>
      </c>
      <c r="D12056" s="2" t="s">
        <v>20232</v>
      </c>
      <c r="E12056" s="3" t="s">
        <v>20637</v>
      </c>
      <c r="F12056" s="67" t="s">
        <v>21155</v>
      </c>
      <c r="G12056" s="67" t="s">
        <v>20816</v>
      </c>
      <c r="I12056" s="3" t="s">
        <v>6300</v>
      </c>
      <c r="J12056" s="3" t="str">
        <f>IF($B12056="SINAPI",IF(ISNUMBER(MATCH(Banco!$C12056,Analitico!$A:$A,0)),INDEX(Analitico!E:E,MATCH(Banco!$C12056,Analitico!$A:$A,0))&amp;"%",""),"")</f>
        <v/>
      </c>
      <c r="K12056" s="3" t="str">
        <f>IF($B12056="SINAPI",IF(ISNUMBER(MATCH(Banco!$C12056,Analitico!$A:$A,0)),INDEX(Analitico!F:F,MATCH(Banco!$C12056,Analitico!$A:$A,0))&amp;"%",""),"")</f>
        <v/>
      </c>
    </row>
    <row r="12057" spans="1:11" ht="22.5" x14ac:dyDescent="0.2">
      <c r="A12057" s="1" t="str">
        <f t="shared" si="189"/>
        <v>SINAPI 101480</v>
      </c>
      <c r="B12057" s="3" t="s">
        <v>21527</v>
      </c>
      <c r="C12057" s="3" t="s">
        <v>13292</v>
      </c>
      <c r="D12057" s="2" t="s">
        <v>20233</v>
      </c>
      <c r="E12057" s="3" t="s">
        <v>20637</v>
      </c>
      <c r="F12057" s="67" t="s">
        <v>40492</v>
      </c>
      <c r="G12057" s="67" t="s">
        <v>31768</v>
      </c>
      <c r="I12057" s="3" t="s">
        <v>6300</v>
      </c>
      <c r="J12057" s="3" t="str">
        <f>IF($B12057="SINAPI",IF(ISNUMBER(MATCH(Banco!$C12057,Analitico!$A:$A,0)),INDEX(Analitico!E:E,MATCH(Banco!$C12057,Analitico!$A:$A,0))&amp;"%",""),"")</f>
        <v/>
      </c>
      <c r="K12057" s="3" t="str">
        <f>IF($B12057="SINAPI",IF(ISNUMBER(MATCH(Banco!$C12057,Analitico!$A:$A,0)),INDEX(Analitico!F:F,MATCH(Banco!$C12057,Analitico!$A:$A,0))&amp;"%",""),"")</f>
        <v/>
      </c>
    </row>
    <row r="12058" spans="1:11" ht="22.5" x14ac:dyDescent="0.2">
      <c r="A12058" s="1" t="str">
        <f t="shared" si="189"/>
        <v>SINAPI 101481</v>
      </c>
      <c r="B12058" s="3" t="s">
        <v>21527</v>
      </c>
      <c r="C12058" s="3" t="s">
        <v>13293</v>
      </c>
      <c r="D12058" s="2" t="s">
        <v>20234</v>
      </c>
      <c r="E12058" s="3" t="s">
        <v>20637</v>
      </c>
      <c r="F12058" s="67" t="s">
        <v>5678</v>
      </c>
      <c r="G12058" s="67" t="s">
        <v>32249</v>
      </c>
      <c r="I12058" s="3" t="s">
        <v>6300</v>
      </c>
      <c r="J12058" s="3" t="str">
        <f>IF($B12058="SINAPI",IF(ISNUMBER(MATCH(Banco!$C12058,Analitico!$A:$A,0)),INDEX(Analitico!E:E,MATCH(Banco!$C12058,Analitico!$A:$A,0))&amp;"%",""),"")</f>
        <v/>
      </c>
      <c r="K12058" s="3" t="str">
        <f>IF($B12058="SINAPI",IF(ISNUMBER(MATCH(Banco!$C12058,Analitico!$A:$A,0)),INDEX(Analitico!F:F,MATCH(Banco!$C12058,Analitico!$A:$A,0))&amp;"%",""),"")</f>
        <v/>
      </c>
    </row>
    <row r="12059" spans="1:11" ht="22.5" x14ac:dyDescent="0.2">
      <c r="A12059" s="1" t="str">
        <f t="shared" si="189"/>
        <v>SINAPI 101482</v>
      </c>
      <c r="B12059" s="3" t="s">
        <v>21527</v>
      </c>
      <c r="C12059" s="3" t="s">
        <v>13294</v>
      </c>
      <c r="D12059" s="2" t="s">
        <v>20235</v>
      </c>
      <c r="E12059" s="3" t="s">
        <v>20637</v>
      </c>
      <c r="F12059" s="67" t="s">
        <v>30783</v>
      </c>
      <c r="G12059" s="67" t="s">
        <v>21807</v>
      </c>
      <c r="I12059" s="3" t="s">
        <v>6300</v>
      </c>
      <c r="J12059" s="3" t="str">
        <f>IF($B12059="SINAPI",IF(ISNUMBER(MATCH(Banco!$C12059,Analitico!$A:$A,0)),INDEX(Analitico!E:E,MATCH(Banco!$C12059,Analitico!$A:$A,0))&amp;"%",""),"")</f>
        <v/>
      </c>
      <c r="K12059" s="3" t="str">
        <f>IF($B12059="SINAPI",IF(ISNUMBER(MATCH(Banco!$C12059,Analitico!$A:$A,0)),INDEX(Analitico!F:F,MATCH(Banco!$C12059,Analitico!$A:$A,0))&amp;"%",""),"")</f>
        <v/>
      </c>
    </row>
    <row r="12060" spans="1:11" ht="22.5" x14ac:dyDescent="0.2">
      <c r="A12060" s="1" t="str">
        <f t="shared" si="189"/>
        <v>SINAPI 101483</v>
      </c>
      <c r="B12060" s="3" t="s">
        <v>21527</v>
      </c>
      <c r="C12060" s="3" t="s">
        <v>13295</v>
      </c>
      <c r="D12060" s="2" t="s">
        <v>20236</v>
      </c>
      <c r="E12060" s="3" t="s">
        <v>20637</v>
      </c>
      <c r="F12060" s="67" t="s">
        <v>29916</v>
      </c>
      <c r="G12060" s="67" t="s">
        <v>6290</v>
      </c>
      <c r="I12060" s="3" t="s">
        <v>6300</v>
      </c>
      <c r="J12060" s="3" t="str">
        <f>IF($B12060="SINAPI",IF(ISNUMBER(MATCH(Banco!$C12060,Analitico!$A:$A,0)),INDEX(Analitico!E:E,MATCH(Banco!$C12060,Analitico!$A:$A,0))&amp;"%",""),"")</f>
        <v/>
      </c>
      <c r="K12060" s="3" t="str">
        <f>IF($B12060="SINAPI",IF(ISNUMBER(MATCH(Banco!$C12060,Analitico!$A:$A,0)),INDEX(Analitico!F:F,MATCH(Banco!$C12060,Analitico!$A:$A,0))&amp;"%",""),"")</f>
        <v/>
      </c>
    </row>
    <row r="12061" spans="1:11" ht="22.5" x14ac:dyDescent="0.2">
      <c r="A12061" s="1" t="str">
        <f t="shared" si="189"/>
        <v>SINAPI 101484</v>
      </c>
      <c r="B12061" s="3" t="s">
        <v>21527</v>
      </c>
      <c r="C12061" s="3" t="s">
        <v>13296</v>
      </c>
      <c r="D12061" s="2" t="s">
        <v>20237</v>
      </c>
      <c r="E12061" s="3" t="s">
        <v>20637</v>
      </c>
      <c r="F12061" s="67" t="s">
        <v>40493</v>
      </c>
      <c r="G12061" s="67" t="s">
        <v>31717</v>
      </c>
      <c r="I12061" s="3" t="s">
        <v>6300</v>
      </c>
      <c r="J12061" s="3" t="str">
        <f>IF($B12061="SINAPI",IF(ISNUMBER(MATCH(Banco!$C12061,Analitico!$A:$A,0)),INDEX(Analitico!E:E,MATCH(Banco!$C12061,Analitico!$A:$A,0))&amp;"%",""),"")</f>
        <v/>
      </c>
      <c r="K12061" s="3" t="str">
        <f>IF($B12061="SINAPI",IF(ISNUMBER(MATCH(Banco!$C12061,Analitico!$A:$A,0)),INDEX(Analitico!F:F,MATCH(Banco!$C12061,Analitico!$A:$A,0))&amp;"%",""),"")</f>
        <v/>
      </c>
    </row>
    <row r="12062" spans="1:11" ht="22.5" x14ac:dyDescent="0.2">
      <c r="A12062" s="1" t="str">
        <f t="shared" si="189"/>
        <v>SINAPI 101485</v>
      </c>
      <c r="B12062" s="3" t="s">
        <v>21527</v>
      </c>
      <c r="C12062" s="3" t="s">
        <v>13297</v>
      </c>
      <c r="D12062" s="2" t="s">
        <v>20238</v>
      </c>
      <c r="E12062" s="3" t="s">
        <v>20637</v>
      </c>
      <c r="F12062" s="67" t="s">
        <v>40494</v>
      </c>
      <c r="G12062" s="67" t="s">
        <v>37742</v>
      </c>
      <c r="I12062" s="3" t="s">
        <v>6300</v>
      </c>
      <c r="J12062" s="3" t="str">
        <f>IF($B12062="SINAPI",IF(ISNUMBER(MATCH(Banco!$C12062,Analitico!$A:$A,0)),INDEX(Analitico!E:E,MATCH(Banco!$C12062,Analitico!$A:$A,0))&amp;"%",""),"")</f>
        <v/>
      </c>
      <c r="K12062" s="3" t="str">
        <f>IF($B12062="SINAPI",IF(ISNUMBER(MATCH(Banco!$C12062,Analitico!$A:$A,0)),INDEX(Analitico!F:F,MATCH(Banco!$C12062,Analitico!$A:$A,0))&amp;"%",""),"")</f>
        <v/>
      </c>
    </row>
    <row r="12063" spans="1:11" ht="22.5" x14ac:dyDescent="0.2">
      <c r="A12063" s="1" t="str">
        <f t="shared" si="189"/>
        <v>SINAPI 101486</v>
      </c>
      <c r="B12063" s="3" t="s">
        <v>21527</v>
      </c>
      <c r="C12063" s="3" t="s">
        <v>13298</v>
      </c>
      <c r="D12063" s="2" t="s">
        <v>20239</v>
      </c>
      <c r="E12063" s="3" t="s">
        <v>20637</v>
      </c>
      <c r="F12063" s="67" t="s">
        <v>40495</v>
      </c>
      <c r="G12063" s="67" t="s">
        <v>37743</v>
      </c>
      <c r="I12063" s="3" t="s">
        <v>6300</v>
      </c>
      <c r="J12063" s="3" t="str">
        <f>IF($B12063="SINAPI",IF(ISNUMBER(MATCH(Banco!$C12063,Analitico!$A:$A,0)),INDEX(Analitico!E:E,MATCH(Banco!$C12063,Analitico!$A:$A,0))&amp;"%",""),"")</f>
        <v/>
      </c>
      <c r="K12063" s="3" t="str">
        <f>IF($B12063="SINAPI",IF(ISNUMBER(MATCH(Banco!$C12063,Analitico!$A:$A,0)),INDEX(Analitico!F:F,MATCH(Banco!$C12063,Analitico!$A:$A,0))&amp;"%",""),"")</f>
        <v/>
      </c>
    </row>
    <row r="12064" spans="1:11" ht="22.5" x14ac:dyDescent="0.2">
      <c r="A12064" s="1" t="str">
        <f t="shared" si="189"/>
        <v>SINAPI 101487</v>
      </c>
      <c r="B12064" s="3" t="s">
        <v>21527</v>
      </c>
      <c r="C12064" s="3" t="s">
        <v>13299</v>
      </c>
      <c r="D12064" s="2" t="s">
        <v>20240</v>
      </c>
      <c r="E12064" s="3" t="s">
        <v>20637</v>
      </c>
      <c r="F12064" s="67" t="s">
        <v>21806</v>
      </c>
      <c r="G12064" s="67" t="s">
        <v>37744</v>
      </c>
      <c r="I12064" s="3" t="s">
        <v>6300</v>
      </c>
      <c r="J12064" s="3" t="str">
        <f>IF($B12064="SINAPI",IF(ISNUMBER(MATCH(Banco!$C12064,Analitico!$A:$A,0)),INDEX(Analitico!E:E,MATCH(Banco!$C12064,Analitico!$A:$A,0))&amp;"%",""),"")</f>
        <v/>
      </c>
      <c r="K12064" s="3" t="str">
        <f>IF($B12064="SINAPI",IF(ISNUMBER(MATCH(Banco!$C12064,Analitico!$A:$A,0)),INDEX(Analitico!F:F,MATCH(Banco!$C12064,Analitico!$A:$A,0))&amp;"%",""),"")</f>
        <v/>
      </c>
    </row>
    <row r="12065" spans="1:11" ht="22.5" x14ac:dyDescent="0.2">
      <c r="A12065" s="1" t="str">
        <f t="shared" si="189"/>
        <v>SINAPI 101488</v>
      </c>
      <c r="B12065" s="3" t="s">
        <v>21527</v>
      </c>
      <c r="C12065" s="3" t="s">
        <v>13300</v>
      </c>
      <c r="D12065" s="2" t="s">
        <v>20241</v>
      </c>
      <c r="E12065" s="3" t="s">
        <v>20637</v>
      </c>
      <c r="F12065" s="67" t="s">
        <v>40496</v>
      </c>
      <c r="G12065" s="67" t="s">
        <v>37745</v>
      </c>
      <c r="I12065" s="3" t="s">
        <v>6300</v>
      </c>
      <c r="J12065" s="3" t="str">
        <f>IF($B12065="SINAPI",IF(ISNUMBER(MATCH(Banco!$C12065,Analitico!$A:$A,0)),INDEX(Analitico!E:E,MATCH(Banco!$C12065,Analitico!$A:$A,0))&amp;"%",""),"")</f>
        <v/>
      </c>
      <c r="K12065" s="3" t="str">
        <f>IF($B12065="SINAPI",IF(ISNUMBER(MATCH(Banco!$C12065,Analitico!$A:$A,0)),INDEX(Analitico!F:F,MATCH(Banco!$C12065,Analitico!$A:$A,0))&amp;"%",""),"")</f>
        <v/>
      </c>
    </row>
    <row r="12066" spans="1:11" ht="22.5" x14ac:dyDescent="0.2">
      <c r="A12066" s="1" t="str">
        <f t="shared" si="189"/>
        <v>SINAPI 101188</v>
      </c>
      <c r="B12066" s="3" t="s">
        <v>21527</v>
      </c>
      <c r="C12066" s="3" t="s">
        <v>13301</v>
      </c>
      <c r="D12066" s="2" t="s">
        <v>20242</v>
      </c>
      <c r="E12066" s="3" t="s">
        <v>20621</v>
      </c>
      <c r="F12066" s="67" t="s">
        <v>6225</v>
      </c>
      <c r="G12066" s="67" t="s">
        <v>20863</v>
      </c>
      <c r="I12066" s="3" t="s">
        <v>6298</v>
      </c>
      <c r="J12066" s="3" t="str">
        <f>IF($B12066="SINAPI",IF(ISNUMBER(MATCH(Banco!$C12066,Analitico!$A:$A,0)),INDEX(Analitico!E:E,MATCH(Banco!$C12066,Analitico!$A:$A,0))&amp;"%",""),"")</f>
        <v/>
      </c>
      <c r="K12066" s="3" t="str">
        <f>IF($B12066="SINAPI",IF(ISNUMBER(MATCH(Banco!$C12066,Analitico!$A:$A,0)),INDEX(Analitico!F:F,MATCH(Banco!$C12066,Analitico!$A:$A,0))&amp;"%",""),"")</f>
        <v/>
      </c>
    </row>
    <row r="12067" spans="1:11" ht="22.5" x14ac:dyDescent="0.2">
      <c r="A12067" s="1" t="str">
        <f t="shared" ref="A12067:A12130" si="190">CONCATENAR</f>
        <v>SINAPI 101189</v>
      </c>
      <c r="B12067" s="3" t="s">
        <v>21527</v>
      </c>
      <c r="C12067" s="3" t="s">
        <v>13302</v>
      </c>
      <c r="D12067" s="2" t="s">
        <v>20243</v>
      </c>
      <c r="E12067" s="3" t="s">
        <v>20621</v>
      </c>
      <c r="F12067" s="67" t="s">
        <v>31819</v>
      </c>
      <c r="G12067" s="67" t="s">
        <v>37746</v>
      </c>
      <c r="I12067" s="3" t="s">
        <v>6298</v>
      </c>
      <c r="J12067" s="3" t="str">
        <f>IF($B12067="SINAPI",IF(ISNUMBER(MATCH(Banco!$C12067,Analitico!$A:$A,0)),INDEX(Analitico!E:E,MATCH(Banco!$C12067,Analitico!$A:$A,0))&amp;"%",""),"")</f>
        <v/>
      </c>
      <c r="K12067" s="3" t="str">
        <f>IF($B12067="SINAPI",IF(ISNUMBER(MATCH(Banco!$C12067,Analitico!$A:$A,0)),INDEX(Analitico!F:F,MATCH(Banco!$C12067,Analitico!$A:$A,0))&amp;"%",""),"")</f>
        <v/>
      </c>
    </row>
    <row r="12068" spans="1:11" ht="22.5" x14ac:dyDescent="0.2">
      <c r="A12068" s="1" t="str">
        <f t="shared" si="190"/>
        <v>SINAPI 101190</v>
      </c>
      <c r="B12068" s="3" t="s">
        <v>21527</v>
      </c>
      <c r="C12068" s="3" t="s">
        <v>13303</v>
      </c>
      <c r="D12068" s="2" t="s">
        <v>20244</v>
      </c>
      <c r="E12068" s="3" t="s">
        <v>20621</v>
      </c>
      <c r="F12068" s="67" t="s">
        <v>28865</v>
      </c>
      <c r="G12068" s="67" t="s">
        <v>37747</v>
      </c>
      <c r="I12068" s="3" t="s">
        <v>6298</v>
      </c>
      <c r="J12068" s="3" t="str">
        <f>IF($B12068="SINAPI",IF(ISNUMBER(MATCH(Banco!$C12068,Analitico!$A:$A,0)),INDEX(Analitico!E:E,MATCH(Banco!$C12068,Analitico!$A:$A,0))&amp;"%",""),"")</f>
        <v/>
      </c>
      <c r="K12068" s="3" t="str">
        <f>IF($B12068="SINAPI",IF(ISNUMBER(MATCH(Banco!$C12068,Analitico!$A:$A,0)),INDEX(Analitico!F:F,MATCH(Banco!$C12068,Analitico!$A:$A,0))&amp;"%",""),"")</f>
        <v/>
      </c>
    </row>
    <row r="12069" spans="1:11" ht="22.5" x14ac:dyDescent="0.2">
      <c r="A12069" s="1" t="str">
        <f t="shared" si="190"/>
        <v>SINAPI 101191</v>
      </c>
      <c r="B12069" s="3" t="s">
        <v>21527</v>
      </c>
      <c r="C12069" s="3" t="s">
        <v>13304</v>
      </c>
      <c r="D12069" s="2" t="s">
        <v>20245</v>
      </c>
      <c r="E12069" s="3" t="s">
        <v>20621</v>
      </c>
      <c r="F12069" s="67" t="s">
        <v>30040</v>
      </c>
      <c r="G12069" s="67" t="s">
        <v>37748</v>
      </c>
      <c r="I12069" s="3" t="s">
        <v>6298</v>
      </c>
      <c r="J12069" s="3" t="str">
        <f>IF($B12069="SINAPI",IF(ISNUMBER(MATCH(Banco!$C12069,Analitico!$A:$A,0)),INDEX(Analitico!E:E,MATCH(Banco!$C12069,Analitico!$A:$A,0))&amp;"%",""),"")</f>
        <v/>
      </c>
      <c r="K12069" s="3" t="str">
        <f>IF($B12069="SINAPI",IF(ISNUMBER(MATCH(Banco!$C12069,Analitico!$A:$A,0)),INDEX(Analitico!F:F,MATCH(Banco!$C12069,Analitico!$A:$A,0))&amp;"%",""),"")</f>
        <v/>
      </c>
    </row>
    <row r="12070" spans="1:11" ht="22.5" x14ac:dyDescent="0.2">
      <c r="A12070" s="1" t="str">
        <f t="shared" si="190"/>
        <v>SINAPI 101192</v>
      </c>
      <c r="B12070" s="3" t="s">
        <v>21527</v>
      </c>
      <c r="C12070" s="3" t="s">
        <v>13305</v>
      </c>
      <c r="D12070" s="2" t="s">
        <v>20246</v>
      </c>
      <c r="E12070" s="3" t="s">
        <v>20621</v>
      </c>
      <c r="F12070" s="67" t="s">
        <v>40497</v>
      </c>
      <c r="G12070" s="67" t="s">
        <v>37749</v>
      </c>
      <c r="I12070" s="3" t="s">
        <v>6298</v>
      </c>
      <c r="J12070" s="3" t="str">
        <f>IF($B12070="SINAPI",IF(ISNUMBER(MATCH(Banco!$C12070,Analitico!$A:$A,0)),INDEX(Analitico!E:E,MATCH(Banco!$C12070,Analitico!$A:$A,0))&amp;"%",""),"")</f>
        <v/>
      </c>
      <c r="K12070" s="3" t="str">
        <f>IF($B12070="SINAPI",IF(ISNUMBER(MATCH(Banco!$C12070,Analitico!$A:$A,0)),INDEX(Analitico!F:F,MATCH(Banco!$C12070,Analitico!$A:$A,0))&amp;"%",""),"")</f>
        <v/>
      </c>
    </row>
    <row r="12071" spans="1:11" ht="22.5" x14ac:dyDescent="0.2">
      <c r="A12071" s="1" t="str">
        <f t="shared" si="190"/>
        <v>SINAPI 101193</v>
      </c>
      <c r="B12071" s="3" t="s">
        <v>21527</v>
      </c>
      <c r="C12071" s="3" t="s">
        <v>13306</v>
      </c>
      <c r="D12071" s="2" t="s">
        <v>20247</v>
      </c>
      <c r="E12071" s="3" t="s">
        <v>20621</v>
      </c>
      <c r="F12071" s="67" t="s">
        <v>5363</v>
      </c>
      <c r="G12071" s="67" t="s">
        <v>37750</v>
      </c>
      <c r="I12071" s="3" t="s">
        <v>6298</v>
      </c>
      <c r="J12071" s="3" t="str">
        <f>IF($B12071="SINAPI",IF(ISNUMBER(MATCH(Banco!$C12071,Analitico!$A:$A,0)),INDEX(Analitico!E:E,MATCH(Banco!$C12071,Analitico!$A:$A,0))&amp;"%",""),"")</f>
        <v/>
      </c>
      <c r="K12071" s="3" t="str">
        <f>IF($B12071="SINAPI",IF(ISNUMBER(MATCH(Banco!$C12071,Analitico!$A:$A,0)),INDEX(Analitico!F:F,MATCH(Banco!$C12071,Analitico!$A:$A,0))&amp;"%",""),"")</f>
        <v/>
      </c>
    </row>
    <row r="12072" spans="1:11" ht="22.5" x14ac:dyDescent="0.2">
      <c r="A12072" s="1" t="str">
        <f t="shared" si="190"/>
        <v>SINAPI 101194</v>
      </c>
      <c r="B12072" s="3" t="s">
        <v>21527</v>
      </c>
      <c r="C12072" s="3" t="s">
        <v>13307</v>
      </c>
      <c r="D12072" s="2" t="s">
        <v>20248</v>
      </c>
      <c r="E12072" s="3" t="s">
        <v>20621</v>
      </c>
      <c r="F12072" s="67" t="s">
        <v>40498</v>
      </c>
      <c r="G12072" s="67" t="s">
        <v>21076</v>
      </c>
      <c r="I12072" s="3" t="s">
        <v>6298</v>
      </c>
      <c r="J12072" s="3" t="str">
        <f>IF($B12072="SINAPI",IF(ISNUMBER(MATCH(Banco!$C12072,Analitico!$A:$A,0)),INDEX(Analitico!E:E,MATCH(Banco!$C12072,Analitico!$A:$A,0))&amp;"%",""),"")</f>
        <v/>
      </c>
      <c r="K12072" s="3" t="str">
        <f>IF($B12072="SINAPI",IF(ISNUMBER(MATCH(Banco!$C12072,Analitico!$A:$A,0)),INDEX(Analitico!F:F,MATCH(Banco!$C12072,Analitico!$A:$A,0))&amp;"%",""),"")</f>
        <v/>
      </c>
    </row>
    <row r="12073" spans="1:11" ht="22.5" x14ac:dyDescent="0.2">
      <c r="A12073" s="1" t="str">
        <f t="shared" si="190"/>
        <v>SINAPI 101197</v>
      </c>
      <c r="B12073" s="3" t="s">
        <v>21527</v>
      </c>
      <c r="C12073" s="3" t="s">
        <v>13308</v>
      </c>
      <c r="D12073" s="2" t="s">
        <v>20249</v>
      </c>
      <c r="E12073" s="3" t="s">
        <v>20621</v>
      </c>
      <c r="F12073" s="67" t="s">
        <v>36704</v>
      </c>
      <c r="G12073" s="67" t="s">
        <v>37751</v>
      </c>
      <c r="I12073" s="3" t="s">
        <v>6298</v>
      </c>
      <c r="J12073" s="3" t="str">
        <f>IF($B12073="SINAPI",IF(ISNUMBER(MATCH(Banco!$C12073,Analitico!$A:$A,0)),INDEX(Analitico!E:E,MATCH(Banco!$C12073,Analitico!$A:$A,0))&amp;"%",""),"")</f>
        <v/>
      </c>
      <c r="K12073" s="3" t="str">
        <f>IF($B12073="SINAPI",IF(ISNUMBER(MATCH(Banco!$C12073,Analitico!$A:$A,0)),INDEX(Analitico!F:F,MATCH(Banco!$C12073,Analitico!$A:$A,0))&amp;"%",""),"")</f>
        <v/>
      </c>
    </row>
    <row r="12074" spans="1:11" ht="22.5" x14ac:dyDescent="0.2">
      <c r="A12074" s="1" t="str">
        <f t="shared" si="190"/>
        <v>SINAPI 101198</v>
      </c>
      <c r="B12074" s="3" t="s">
        <v>21527</v>
      </c>
      <c r="C12074" s="3" t="s">
        <v>13309</v>
      </c>
      <c r="D12074" s="2" t="s">
        <v>20250</v>
      </c>
      <c r="E12074" s="3" t="s">
        <v>20621</v>
      </c>
      <c r="F12074" s="67" t="s">
        <v>40162</v>
      </c>
      <c r="G12074" s="67" t="s">
        <v>35035</v>
      </c>
      <c r="I12074" s="3" t="s">
        <v>6298</v>
      </c>
      <c r="J12074" s="3" t="str">
        <f>IF($B12074="SINAPI",IF(ISNUMBER(MATCH(Banco!$C12074,Analitico!$A:$A,0)),INDEX(Analitico!E:E,MATCH(Banco!$C12074,Analitico!$A:$A,0))&amp;"%",""),"")</f>
        <v/>
      </c>
      <c r="K12074" s="3" t="str">
        <f>IF($B12074="SINAPI",IF(ISNUMBER(MATCH(Banco!$C12074,Analitico!$A:$A,0)),INDEX(Analitico!F:F,MATCH(Banco!$C12074,Analitico!$A:$A,0))&amp;"%",""),"")</f>
        <v/>
      </c>
    </row>
    <row r="12075" spans="1:11" ht="22.5" x14ac:dyDescent="0.2">
      <c r="A12075" s="1" t="str">
        <f t="shared" si="190"/>
        <v>SINAPI 101199</v>
      </c>
      <c r="B12075" s="3" t="s">
        <v>21527</v>
      </c>
      <c r="C12075" s="3" t="s">
        <v>13310</v>
      </c>
      <c r="D12075" s="2" t="s">
        <v>20251</v>
      </c>
      <c r="E12075" s="3" t="s">
        <v>20621</v>
      </c>
      <c r="F12075" s="67" t="s">
        <v>40499</v>
      </c>
      <c r="G12075" s="67" t="s">
        <v>32238</v>
      </c>
      <c r="I12075" s="3" t="s">
        <v>6298</v>
      </c>
      <c r="J12075" s="3" t="str">
        <f>IF($B12075="SINAPI",IF(ISNUMBER(MATCH(Banco!$C12075,Analitico!$A:$A,0)),INDEX(Analitico!E:E,MATCH(Banco!$C12075,Analitico!$A:$A,0))&amp;"%",""),"")</f>
        <v/>
      </c>
      <c r="K12075" s="3" t="str">
        <f>IF($B12075="SINAPI",IF(ISNUMBER(MATCH(Banco!$C12075,Analitico!$A:$A,0)),INDEX(Analitico!F:F,MATCH(Banco!$C12075,Analitico!$A:$A,0))&amp;"%",""),"")</f>
        <v/>
      </c>
    </row>
    <row r="12076" spans="1:11" ht="22.5" x14ac:dyDescent="0.2">
      <c r="A12076" s="1" t="str">
        <f t="shared" si="190"/>
        <v>SINAPI 101200</v>
      </c>
      <c r="B12076" s="3" t="s">
        <v>21527</v>
      </c>
      <c r="C12076" s="3" t="s">
        <v>13311</v>
      </c>
      <c r="D12076" s="2" t="s">
        <v>20252</v>
      </c>
      <c r="E12076" s="3" t="s">
        <v>20621</v>
      </c>
      <c r="F12076" s="67" t="s">
        <v>38579</v>
      </c>
      <c r="G12076" s="67" t="s">
        <v>34944</v>
      </c>
      <c r="I12076" s="3" t="s">
        <v>6298</v>
      </c>
      <c r="J12076" s="3" t="str">
        <f>IF($B12076="SINAPI",IF(ISNUMBER(MATCH(Banco!$C12076,Analitico!$A:$A,0)),INDEX(Analitico!E:E,MATCH(Banco!$C12076,Analitico!$A:$A,0))&amp;"%",""),"")</f>
        <v/>
      </c>
      <c r="K12076" s="3" t="str">
        <f>IF($B12076="SINAPI",IF(ISNUMBER(MATCH(Banco!$C12076,Analitico!$A:$A,0)),INDEX(Analitico!F:F,MATCH(Banco!$C12076,Analitico!$A:$A,0))&amp;"%",""),"")</f>
        <v/>
      </c>
    </row>
    <row r="12077" spans="1:11" ht="22.5" x14ac:dyDescent="0.2">
      <c r="A12077" s="1" t="str">
        <f t="shared" si="190"/>
        <v>SINAPI 101201</v>
      </c>
      <c r="B12077" s="3" t="s">
        <v>21527</v>
      </c>
      <c r="C12077" s="3" t="s">
        <v>13312</v>
      </c>
      <c r="D12077" s="2" t="s">
        <v>20253</v>
      </c>
      <c r="E12077" s="3" t="s">
        <v>20621</v>
      </c>
      <c r="F12077" s="67" t="s">
        <v>40500</v>
      </c>
      <c r="G12077" s="67" t="s">
        <v>33322</v>
      </c>
      <c r="I12077" s="3" t="s">
        <v>6298</v>
      </c>
      <c r="J12077" s="3" t="str">
        <f>IF($B12077="SINAPI",IF(ISNUMBER(MATCH(Banco!$C12077,Analitico!$A:$A,0)),INDEX(Analitico!E:E,MATCH(Banco!$C12077,Analitico!$A:$A,0))&amp;"%",""),"")</f>
        <v/>
      </c>
      <c r="K12077" s="3" t="str">
        <f>IF($B12077="SINAPI",IF(ISNUMBER(MATCH(Banco!$C12077,Analitico!$A:$A,0)),INDEX(Analitico!F:F,MATCH(Banco!$C12077,Analitico!$A:$A,0))&amp;"%",""),"")</f>
        <v/>
      </c>
    </row>
    <row r="12078" spans="1:11" ht="22.5" x14ac:dyDescent="0.2">
      <c r="A12078" s="1" t="str">
        <f t="shared" si="190"/>
        <v>SINAPI 101202</v>
      </c>
      <c r="B12078" s="3" t="s">
        <v>21527</v>
      </c>
      <c r="C12078" s="3" t="s">
        <v>13313</v>
      </c>
      <c r="D12078" s="2" t="s">
        <v>20254</v>
      </c>
      <c r="E12078" s="3" t="s">
        <v>20621</v>
      </c>
      <c r="F12078" s="67" t="s">
        <v>5907</v>
      </c>
      <c r="G12078" s="67" t="s">
        <v>29520</v>
      </c>
      <c r="I12078" s="3" t="s">
        <v>6298</v>
      </c>
      <c r="J12078" s="3" t="str">
        <f>IF($B12078="SINAPI",IF(ISNUMBER(MATCH(Banco!$C12078,Analitico!$A:$A,0)),INDEX(Analitico!E:E,MATCH(Banco!$C12078,Analitico!$A:$A,0))&amp;"%",""),"")</f>
        <v/>
      </c>
      <c r="K12078" s="3" t="str">
        <f>IF($B12078="SINAPI",IF(ISNUMBER(MATCH(Banco!$C12078,Analitico!$A:$A,0)),INDEX(Analitico!F:F,MATCH(Banco!$C12078,Analitico!$A:$A,0))&amp;"%",""),"")</f>
        <v/>
      </c>
    </row>
    <row r="12079" spans="1:11" ht="22.5" x14ac:dyDescent="0.2">
      <c r="A12079" s="1" t="str">
        <f t="shared" si="190"/>
        <v>SINAPI 101203</v>
      </c>
      <c r="B12079" s="3" t="s">
        <v>21527</v>
      </c>
      <c r="C12079" s="3" t="s">
        <v>13314</v>
      </c>
      <c r="D12079" s="2" t="s">
        <v>20255</v>
      </c>
      <c r="E12079" s="3" t="s">
        <v>20621</v>
      </c>
      <c r="F12079" s="67" t="s">
        <v>21009</v>
      </c>
      <c r="G12079" s="67" t="s">
        <v>21164</v>
      </c>
      <c r="I12079" s="3" t="s">
        <v>6298</v>
      </c>
      <c r="J12079" s="3" t="str">
        <f>IF($B12079="SINAPI",IF(ISNUMBER(MATCH(Banco!$C12079,Analitico!$A:$A,0)),INDEX(Analitico!E:E,MATCH(Banco!$C12079,Analitico!$A:$A,0))&amp;"%",""),"")</f>
        <v/>
      </c>
      <c r="K12079" s="3" t="str">
        <f>IF($B12079="SINAPI",IF(ISNUMBER(MATCH(Banco!$C12079,Analitico!$A:$A,0)),INDEX(Analitico!F:F,MATCH(Banco!$C12079,Analitico!$A:$A,0))&amp;"%",""),"")</f>
        <v/>
      </c>
    </row>
    <row r="12080" spans="1:11" ht="22.5" x14ac:dyDescent="0.2">
      <c r="A12080" s="1" t="str">
        <f t="shared" si="190"/>
        <v>SINAPI 101204</v>
      </c>
      <c r="B12080" s="3" t="s">
        <v>21527</v>
      </c>
      <c r="C12080" s="3" t="s">
        <v>13315</v>
      </c>
      <c r="D12080" s="2" t="s">
        <v>20256</v>
      </c>
      <c r="E12080" s="3" t="s">
        <v>20621</v>
      </c>
      <c r="F12080" s="67" t="s">
        <v>31741</v>
      </c>
      <c r="G12080" s="67" t="s">
        <v>31604</v>
      </c>
      <c r="I12080" s="3" t="s">
        <v>6298</v>
      </c>
      <c r="J12080" s="3" t="str">
        <f>IF($B12080="SINAPI",IF(ISNUMBER(MATCH(Banco!$C12080,Analitico!$A:$A,0)),INDEX(Analitico!E:E,MATCH(Banco!$C12080,Analitico!$A:$A,0))&amp;"%",""),"")</f>
        <v/>
      </c>
      <c r="K12080" s="3" t="str">
        <f>IF($B12080="SINAPI",IF(ISNUMBER(MATCH(Banco!$C12080,Analitico!$A:$A,0)),INDEX(Analitico!F:F,MATCH(Banco!$C12080,Analitico!$A:$A,0))&amp;"%",""),"")</f>
        <v/>
      </c>
    </row>
    <row r="12081" spans="1:11" ht="22.5" x14ac:dyDescent="0.2">
      <c r="A12081" s="1" t="str">
        <f t="shared" si="190"/>
        <v>SINAPI 101205</v>
      </c>
      <c r="B12081" s="3" t="s">
        <v>21527</v>
      </c>
      <c r="C12081" s="3" t="s">
        <v>13316</v>
      </c>
      <c r="D12081" s="2" t="s">
        <v>20257</v>
      </c>
      <c r="E12081" s="3" t="s">
        <v>20621</v>
      </c>
      <c r="F12081" s="67" t="s">
        <v>5907</v>
      </c>
      <c r="G12081" s="67" t="s">
        <v>29520</v>
      </c>
      <c r="I12081" s="3" t="s">
        <v>6298</v>
      </c>
      <c r="J12081" s="3" t="str">
        <f>IF($B12081="SINAPI",IF(ISNUMBER(MATCH(Banco!$C12081,Analitico!$A:$A,0)),INDEX(Analitico!E:E,MATCH(Banco!$C12081,Analitico!$A:$A,0))&amp;"%",""),"")</f>
        <v/>
      </c>
      <c r="K12081" s="3" t="str">
        <f>IF($B12081="SINAPI",IF(ISNUMBER(MATCH(Banco!$C12081,Analitico!$A:$A,0)),INDEX(Analitico!F:F,MATCH(Banco!$C12081,Analitico!$A:$A,0))&amp;"%",""),"")</f>
        <v/>
      </c>
    </row>
    <row r="12082" spans="1:11" ht="33.75" x14ac:dyDescent="0.2">
      <c r="A12082" s="1" t="str">
        <f t="shared" si="190"/>
        <v>SINAPI 102362</v>
      </c>
      <c r="B12082" s="3" t="s">
        <v>21527</v>
      </c>
      <c r="C12082" s="3" t="s">
        <v>13317</v>
      </c>
      <c r="D12082" s="2" t="s">
        <v>20258</v>
      </c>
      <c r="E12082" s="3" t="s">
        <v>20623</v>
      </c>
      <c r="F12082" s="67" t="s">
        <v>37432</v>
      </c>
      <c r="G12082" s="67" t="s">
        <v>5047</v>
      </c>
      <c r="I12082" s="3" t="s">
        <v>6298</v>
      </c>
      <c r="J12082" s="3" t="str">
        <f>IF($B12082="SINAPI",IF(ISNUMBER(MATCH(Banco!$C12082,Analitico!$A:$A,0)),INDEX(Analitico!E:E,MATCH(Banco!$C12082,Analitico!$A:$A,0))&amp;"%",""),"")</f>
        <v/>
      </c>
      <c r="K12082" s="3" t="str">
        <f>IF($B12082="SINAPI",IF(ISNUMBER(MATCH(Banco!$C12082,Analitico!$A:$A,0)),INDEX(Analitico!F:F,MATCH(Banco!$C12082,Analitico!$A:$A,0))&amp;"%",""),"")</f>
        <v/>
      </c>
    </row>
    <row r="12083" spans="1:11" ht="33.75" x14ac:dyDescent="0.2">
      <c r="A12083" s="1" t="str">
        <f t="shared" si="190"/>
        <v>SINAPI 102363</v>
      </c>
      <c r="B12083" s="3" t="s">
        <v>21527</v>
      </c>
      <c r="C12083" s="3" t="s">
        <v>13318</v>
      </c>
      <c r="D12083" s="2" t="s">
        <v>20259</v>
      </c>
      <c r="E12083" s="3" t="s">
        <v>20623</v>
      </c>
      <c r="F12083" s="67" t="s">
        <v>40501</v>
      </c>
      <c r="G12083" s="67" t="s">
        <v>37752</v>
      </c>
      <c r="I12083" s="3" t="s">
        <v>6298</v>
      </c>
      <c r="J12083" s="3" t="str">
        <f>IF($B12083="SINAPI",IF(ISNUMBER(MATCH(Banco!$C12083,Analitico!$A:$A,0)),INDEX(Analitico!E:E,MATCH(Banco!$C12083,Analitico!$A:$A,0))&amp;"%",""),"")</f>
        <v/>
      </c>
      <c r="K12083" s="3" t="str">
        <f>IF($B12083="SINAPI",IF(ISNUMBER(MATCH(Banco!$C12083,Analitico!$A:$A,0)),INDEX(Analitico!F:F,MATCH(Banco!$C12083,Analitico!$A:$A,0))&amp;"%",""),"")</f>
        <v/>
      </c>
    </row>
    <row r="12084" spans="1:11" ht="33.75" x14ac:dyDescent="0.2">
      <c r="A12084" s="1" t="str">
        <f t="shared" si="190"/>
        <v>SINAPI 102364</v>
      </c>
      <c r="B12084" s="3" t="s">
        <v>21527</v>
      </c>
      <c r="C12084" s="3" t="s">
        <v>13319</v>
      </c>
      <c r="D12084" s="2" t="s">
        <v>20260</v>
      </c>
      <c r="E12084" s="3" t="s">
        <v>20623</v>
      </c>
      <c r="F12084" s="67" t="s">
        <v>32246</v>
      </c>
      <c r="G12084" s="67" t="s">
        <v>37753</v>
      </c>
      <c r="I12084" s="3" t="s">
        <v>6298</v>
      </c>
      <c r="J12084" s="3" t="str">
        <f>IF($B12084="SINAPI",IF(ISNUMBER(MATCH(Banco!$C12084,Analitico!$A:$A,0)),INDEX(Analitico!E:E,MATCH(Banco!$C12084,Analitico!$A:$A,0))&amp;"%",""),"")</f>
        <v/>
      </c>
      <c r="K12084" s="3" t="str">
        <f>IF($B12084="SINAPI",IF(ISNUMBER(MATCH(Banco!$C12084,Analitico!$A:$A,0)),INDEX(Analitico!F:F,MATCH(Banco!$C12084,Analitico!$A:$A,0))&amp;"%",""),"")</f>
        <v/>
      </c>
    </row>
    <row r="12085" spans="1:11" x14ac:dyDescent="0.2">
      <c r="A12085" s="1" t="str">
        <f t="shared" si="190"/>
        <v>SINAPI 98509</v>
      </c>
      <c r="B12085" s="3" t="s">
        <v>21527</v>
      </c>
      <c r="C12085" s="3" t="s">
        <v>13320</v>
      </c>
      <c r="D12085" s="2" t="s">
        <v>34722</v>
      </c>
      <c r="E12085" s="3" t="s">
        <v>20622</v>
      </c>
      <c r="F12085" s="67" t="s">
        <v>35194</v>
      </c>
      <c r="G12085" s="67" t="s">
        <v>37754</v>
      </c>
      <c r="I12085" s="3" t="s">
        <v>6298</v>
      </c>
      <c r="J12085" s="3" t="str">
        <f>IF($B12085="SINAPI",IF(ISNUMBER(MATCH(Banco!$C12085,Analitico!$A:$A,0)),INDEX(Analitico!E:E,MATCH(Banco!$C12085,Analitico!$A:$A,0))&amp;"%",""),"")</f>
        <v/>
      </c>
      <c r="K12085" s="3" t="str">
        <f>IF($B12085="SINAPI",IF(ISNUMBER(MATCH(Banco!$C12085,Analitico!$A:$A,0)),INDEX(Analitico!F:F,MATCH(Banco!$C12085,Analitico!$A:$A,0))&amp;"%",""),"")</f>
        <v/>
      </c>
    </row>
    <row r="12086" spans="1:11" x14ac:dyDescent="0.2">
      <c r="A12086" s="1" t="str">
        <f t="shared" si="190"/>
        <v>SINAPI 98510</v>
      </c>
      <c r="B12086" s="3" t="s">
        <v>21527</v>
      </c>
      <c r="C12086" s="3" t="s">
        <v>13321</v>
      </c>
      <c r="D12086" s="2" t="s">
        <v>34723</v>
      </c>
      <c r="E12086" s="3" t="s">
        <v>20622</v>
      </c>
      <c r="F12086" s="67" t="s">
        <v>37503</v>
      </c>
      <c r="G12086" s="67" t="s">
        <v>37509</v>
      </c>
      <c r="I12086" s="3" t="s">
        <v>6298</v>
      </c>
      <c r="J12086" s="3" t="str">
        <f>IF($B12086="SINAPI",IF(ISNUMBER(MATCH(Banco!$C12086,Analitico!$A:$A,0)),INDEX(Analitico!E:E,MATCH(Banco!$C12086,Analitico!$A:$A,0))&amp;"%",""),"")</f>
        <v/>
      </c>
      <c r="K12086" s="3" t="str">
        <f>IF($B12086="SINAPI",IF(ISNUMBER(MATCH(Banco!$C12086,Analitico!$A:$A,0)),INDEX(Analitico!F:F,MATCH(Banco!$C12086,Analitico!$A:$A,0))&amp;"%",""),"")</f>
        <v/>
      </c>
    </row>
    <row r="12087" spans="1:11" ht="22.5" x14ac:dyDescent="0.2">
      <c r="A12087" s="1" t="str">
        <f t="shared" si="190"/>
        <v>SINAPI 98511</v>
      </c>
      <c r="B12087" s="3" t="s">
        <v>21527</v>
      </c>
      <c r="C12087" s="3" t="s">
        <v>13322</v>
      </c>
      <c r="D12087" s="2" t="s">
        <v>34724</v>
      </c>
      <c r="E12087" s="3" t="s">
        <v>20622</v>
      </c>
      <c r="F12087" s="67" t="s">
        <v>33793</v>
      </c>
      <c r="G12087" s="67" t="s">
        <v>37755</v>
      </c>
      <c r="I12087" s="3" t="s">
        <v>6298</v>
      </c>
      <c r="J12087" s="3" t="str">
        <f>IF($B12087="SINAPI",IF(ISNUMBER(MATCH(Banco!$C12087,Analitico!$A:$A,0)),INDEX(Analitico!E:E,MATCH(Banco!$C12087,Analitico!$A:$A,0))&amp;"%",""),"")</f>
        <v/>
      </c>
      <c r="K12087" s="3" t="str">
        <f>IF($B12087="SINAPI",IF(ISNUMBER(MATCH(Banco!$C12087,Analitico!$A:$A,0)),INDEX(Analitico!F:F,MATCH(Banco!$C12087,Analitico!$A:$A,0))&amp;"%",""),"")</f>
        <v/>
      </c>
    </row>
    <row r="12088" spans="1:11" x14ac:dyDescent="0.2">
      <c r="A12088" s="1" t="str">
        <f t="shared" si="190"/>
        <v>SINAPI 98516</v>
      </c>
      <c r="B12088" s="3" t="s">
        <v>21527</v>
      </c>
      <c r="C12088" s="3" t="s">
        <v>13323</v>
      </c>
      <c r="D12088" s="2" t="s">
        <v>34725</v>
      </c>
      <c r="E12088" s="3" t="s">
        <v>20622</v>
      </c>
      <c r="F12088" s="67" t="s">
        <v>40502</v>
      </c>
      <c r="G12088" s="67" t="s">
        <v>37756</v>
      </c>
      <c r="I12088" s="3" t="s">
        <v>6300</v>
      </c>
      <c r="J12088" s="3" t="str">
        <f>IF($B12088="SINAPI",IF(ISNUMBER(MATCH(Banco!$C12088,Analitico!$A:$A,0)),INDEX(Analitico!E:E,MATCH(Banco!$C12088,Analitico!$A:$A,0))&amp;"%",""),"")</f>
        <v/>
      </c>
      <c r="K12088" s="3" t="str">
        <f>IF($B12088="SINAPI",IF(ISNUMBER(MATCH(Banco!$C12088,Analitico!$A:$A,0)),INDEX(Analitico!F:F,MATCH(Banco!$C12088,Analitico!$A:$A,0))&amp;"%",""),"")</f>
        <v/>
      </c>
    </row>
    <row r="12089" spans="1:11" x14ac:dyDescent="0.2">
      <c r="A12089" s="1" t="str">
        <f t="shared" si="190"/>
        <v>SINAPI 98519</v>
      </c>
      <c r="B12089" s="3" t="s">
        <v>21527</v>
      </c>
      <c r="C12089" s="3" t="s">
        <v>13324</v>
      </c>
      <c r="D12089" s="2" t="s">
        <v>34726</v>
      </c>
      <c r="E12089" s="3" t="s">
        <v>20623</v>
      </c>
      <c r="F12089" s="67" t="s">
        <v>34540</v>
      </c>
      <c r="G12089" s="67" t="s">
        <v>4528</v>
      </c>
      <c r="I12089" s="3" t="s">
        <v>6298</v>
      </c>
      <c r="J12089" s="3" t="str">
        <f>IF($B12089="SINAPI",IF(ISNUMBER(MATCH(Banco!$C12089,Analitico!$A:$A,0)),INDEX(Analitico!E:E,MATCH(Banco!$C12089,Analitico!$A:$A,0))&amp;"%",""),"")</f>
        <v/>
      </c>
      <c r="K12089" s="3" t="str">
        <f>IF($B12089="SINAPI",IF(ISNUMBER(MATCH(Banco!$C12089,Analitico!$A:$A,0)),INDEX(Analitico!F:F,MATCH(Banco!$C12089,Analitico!$A:$A,0))&amp;"%",""),"")</f>
        <v/>
      </c>
    </row>
    <row r="12090" spans="1:11" x14ac:dyDescent="0.2">
      <c r="A12090" s="1" t="str">
        <f t="shared" si="190"/>
        <v>SINAPI 98520</v>
      </c>
      <c r="B12090" s="3" t="s">
        <v>21527</v>
      </c>
      <c r="C12090" s="3" t="s">
        <v>13325</v>
      </c>
      <c r="D12090" s="2" t="s">
        <v>34727</v>
      </c>
      <c r="E12090" s="3" t="s">
        <v>20623</v>
      </c>
      <c r="F12090" s="67" t="s">
        <v>4501</v>
      </c>
      <c r="G12090" s="67" t="s">
        <v>4894</v>
      </c>
      <c r="I12090" s="3" t="s">
        <v>6300</v>
      </c>
      <c r="J12090" s="3" t="str">
        <f>IF($B12090="SINAPI",IF(ISNUMBER(MATCH(Banco!$C12090,Analitico!$A:$A,0)),INDEX(Analitico!E:E,MATCH(Banco!$C12090,Analitico!$A:$A,0))&amp;"%",""),"")</f>
        <v/>
      </c>
      <c r="K12090" s="3" t="str">
        <f>IF($B12090="SINAPI",IF(ISNUMBER(MATCH(Banco!$C12090,Analitico!$A:$A,0)),INDEX(Analitico!F:F,MATCH(Banco!$C12090,Analitico!$A:$A,0))&amp;"%",""),"")</f>
        <v/>
      </c>
    </row>
    <row r="12091" spans="1:11" x14ac:dyDescent="0.2">
      <c r="A12091" s="1" t="str">
        <f t="shared" si="190"/>
        <v>SINAPI 98521</v>
      </c>
      <c r="B12091" s="3" t="s">
        <v>21527</v>
      </c>
      <c r="C12091" s="3" t="s">
        <v>13326</v>
      </c>
      <c r="D12091" s="2" t="s">
        <v>34728</v>
      </c>
      <c r="E12091" s="3" t="s">
        <v>20623</v>
      </c>
      <c r="F12091" s="67" t="s">
        <v>21447</v>
      </c>
      <c r="G12091" s="67" t="s">
        <v>20727</v>
      </c>
      <c r="I12091" s="3" t="s">
        <v>6298</v>
      </c>
      <c r="J12091" s="3" t="str">
        <f>IF($B12091="SINAPI",IF(ISNUMBER(MATCH(Banco!$C12091,Analitico!$A:$A,0)),INDEX(Analitico!E:E,MATCH(Banco!$C12091,Analitico!$A:$A,0))&amp;"%",""),"")</f>
        <v/>
      </c>
      <c r="K12091" s="3" t="str">
        <f>IF($B12091="SINAPI",IF(ISNUMBER(MATCH(Banco!$C12091,Analitico!$A:$A,0)),INDEX(Analitico!F:F,MATCH(Banco!$C12091,Analitico!$A:$A,0))&amp;"%",""),"")</f>
        <v/>
      </c>
    </row>
    <row r="12092" spans="1:11" ht="22.5" x14ac:dyDescent="0.2">
      <c r="A12092" s="1" t="str">
        <f t="shared" si="190"/>
        <v>SINAPI 98522</v>
      </c>
      <c r="B12092" s="3" t="s">
        <v>21527</v>
      </c>
      <c r="C12092" s="3" t="s">
        <v>13327</v>
      </c>
      <c r="D12092" s="2" t="s">
        <v>20261</v>
      </c>
      <c r="E12092" s="3" t="s">
        <v>20621</v>
      </c>
      <c r="F12092" s="67" t="s">
        <v>40503</v>
      </c>
      <c r="G12092" s="67" t="s">
        <v>37757</v>
      </c>
      <c r="I12092" s="3" t="s">
        <v>6298</v>
      </c>
      <c r="J12092" s="3" t="str">
        <f>IF($B12092="SINAPI",IF(ISNUMBER(MATCH(Banco!$C12092,Analitico!$A:$A,0)),INDEX(Analitico!E:E,MATCH(Banco!$C12092,Analitico!$A:$A,0))&amp;"%",""),"")</f>
        <v/>
      </c>
      <c r="K12092" s="3" t="str">
        <f>IF($B12092="SINAPI",IF(ISNUMBER(MATCH(Banco!$C12092,Analitico!$A:$A,0)),INDEX(Analitico!F:F,MATCH(Banco!$C12092,Analitico!$A:$A,0))&amp;"%",""),"")</f>
        <v/>
      </c>
    </row>
    <row r="12093" spans="1:11" x14ac:dyDescent="0.2">
      <c r="A12093" s="1" t="str">
        <f t="shared" si="190"/>
        <v>SINAPI 98524</v>
      </c>
      <c r="B12093" s="3" t="s">
        <v>21527</v>
      </c>
      <c r="C12093" s="3" t="s">
        <v>13328</v>
      </c>
      <c r="D12093" s="2" t="s">
        <v>20262</v>
      </c>
      <c r="E12093" s="3" t="s">
        <v>20623</v>
      </c>
      <c r="F12093" s="67" t="s">
        <v>4683</v>
      </c>
      <c r="G12093" s="67" t="s">
        <v>20851</v>
      </c>
      <c r="I12093" s="3" t="s">
        <v>41</v>
      </c>
      <c r="J12093" s="3" t="str">
        <f>IF($B12093="SINAPI",IF(ISNUMBER(MATCH(Banco!$C12093,Analitico!$A:$A,0)),INDEX(Analitico!E:E,MATCH(Banco!$C12093,Analitico!$A:$A,0))&amp;"%",""),"")</f>
        <v/>
      </c>
      <c r="K12093" s="3" t="str">
        <f>IF($B12093="SINAPI",IF(ISNUMBER(MATCH(Banco!$C12093,Analitico!$A:$A,0)),INDEX(Analitico!F:F,MATCH(Banco!$C12093,Analitico!$A:$A,0))&amp;"%",""),"")</f>
        <v/>
      </c>
    </row>
    <row r="12094" spans="1:11" x14ac:dyDescent="0.2">
      <c r="A12094" s="1" t="str">
        <f t="shared" si="190"/>
        <v>SINAPI 105521</v>
      </c>
      <c r="B12094" s="3" t="s">
        <v>21527</v>
      </c>
      <c r="C12094" s="3" t="s">
        <v>34599</v>
      </c>
      <c r="D12094" s="2" t="s">
        <v>34729</v>
      </c>
      <c r="E12094" s="3" t="s">
        <v>20623</v>
      </c>
      <c r="F12094" s="67" t="s">
        <v>4900</v>
      </c>
      <c r="G12094" s="67" t="s">
        <v>5689</v>
      </c>
      <c r="I12094" s="3" t="s">
        <v>6298</v>
      </c>
      <c r="J12094" s="3" t="str">
        <f>IF($B12094="SINAPI",IF(ISNUMBER(MATCH(Banco!$C12094,Analitico!$A:$A,0)),INDEX(Analitico!E:E,MATCH(Banco!$C12094,Analitico!$A:$A,0))&amp;"%",""),"")</f>
        <v/>
      </c>
      <c r="K12094" s="3" t="str">
        <f>IF($B12094="SINAPI",IF(ISNUMBER(MATCH(Banco!$C12094,Analitico!$A:$A,0)),INDEX(Analitico!F:F,MATCH(Banco!$C12094,Analitico!$A:$A,0))&amp;"%",""),"")</f>
        <v/>
      </c>
    </row>
    <row r="12095" spans="1:11" x14ac:dyDescent="0.2">
      <c r="A12095" s="1" t="str">
        <f t="shared" si="190"/>
        <v>SINAPI 98503</v>
      </c>
      <c r="B12095" s="3" t="s">
        <v>21527</v>
      </c>
      <c r="C12095" s="3" t="s">
        <v>13329</v>
      </c>
      <c r="D12095" s="2" t="s">
        <v>34730</v>
      </c>
      <c r="E12095" s="3" t="s">
        <v>20623</v>
      </c>
      <c r="F12095" s="67" t="s">
        <v>21084</v>
      </c>
      <c r="G12095" s="67" t="s">
        <v>4511</v>
      </c>
      <c r="I12095" s="3" t="s">
        <v>6298</v>
      </c>
      <c r="J12095" s="3" t="str">
        <f>IF($B12095="SINAPI",IF(ISNUMBER(MATCH(Banco!$C12095,Analitico!$A:$A,0)),INDEX(Analitico!E:E,MATCH(Banco!$C12095,Analitico!$A:$A,0))&amp;"%",""),"")</f>
        <v/>
      </c>
      <c r="K12095" s="3" t="str">
        <f>IF($B12095="SINAPI",IF(ISNUMBER(MATCH(Banco!$C12095,Analitico!$A:$A,0)),INDEX(Analitico!F:F,MATCH(Banco!$C12095,Analitico!$A:$A,0))&amp;"%",""),"")</f>
        <v/>
      </c>
    </row>
    <row r="12096" spans="1:11" x14ac:dyDescent="0.2">
      <c r="A12096" s="1" t="str">
        <f t="shared" si="190"/>
        <v>SINAPI 98504</v>
      </c>
      <c r="B12096" s="3" t="s">
        <v>21527</v>
      </c>
      <c r="C12096" s="3" t="s">
        <v>13330</v>
      </c>
      <c r="D12096" s="2" t="s">
        <v>34731</v>
      </c>
      <c r="E12096" s="3" t="s">
        <v>20623</v>
      </c>
      <c r="F12096" s="67" t="s">
        <v>21369</v>
      </c>
      <c r="G12096" s="67" t="s">
        <v>21599</v>
      </c>
      <c r="I12096" s="3" t="s">
        <v>6298</v>
      </c>
      <c r="J12096" s="3" t="str">
        <f>IF($B12096="SINAPI",IF(ISNUMBER(MATCH(Banco!$C12096,Analitico!$A:$A,0)),INDEX(Analitico!E:E,MATCH(Banco!$C12096,Analitico!$A:$A,0))&amp;"%",""),"")</f>
        <v/>
      </c>
      <c r="K12096" s="3" t="str">
        <f>IF($B12096="SINAPI",IF(ISNUMBER(MATCH(Banco!$C12096,Analitico!$A:$A,0)),INDEX(Analitico!F:F,MATCH(Banco!$C12096,Analitico!$A:$A,0))&amp;"%",""),"")</f>
        <v/>
      </c>
    </row>
    <row r="12097" spans="1:11" x14ac:dyDescent="0.2">
      <c r="A12097" s="1" t="str">
        <f t="shared" si="190"/>
        <v>SINAPI 98505</v>
      </c>
      <c r="B12097" s="3" t="s">
        <v>21527</v>
      </c>
      <c r="C12097" s="3" t="s">
        <v>13331</v>
      </c>
      <c r="D12097" s="2" t="s">
        <v>34732</v>
      </c>
      <c r="E12097" s="3" t="s">
        <v>20623</v>
      </c>
      <c r="F12097" s="67" t="s">
        <v>28795</v>
      </c>
      <c r="G12097" s="67" t="s">
        <v>29557</v>
      </c>
      <c r="I12097" s="3" t="s">
        <v>6298</v>
      </c>
      <c r="J12097" s="3" t="str">
        <f>IF($B12097="SINAPI",IF(ISNUMBER(MATCH(Banco!$C12097,Analitico!$A:$A,0)),INDEX(Analitico!E:E,MATCH(Banco!$C12097,Analitico!$A:$A,0))&amp;"%",""),"")</f>
        <v/>
      </c>
      <c r="K12097" s="3" t="str">
        <f>IF($B12097="SINAPI",IF(ISNUMBER(MATCH(Banco!$C12097,Analitico!$A:$A,0)),INDEX(Analitico!F:F,MATCH(Banco!$C12097,Analitico!$A:$A,0))&amp;"%",""),"")</f>
        <v/>
      </c>
    </row>
    <row r="12098" spans="1:11" x14ac:dyDescent="0.2">
      <c r="A12098" s="1" t="str">
        <f t="shared" si="190"/>
        <v>SINAPI 103946</v>
      </c>
      <c r="B12098" s="3" t="s">
        <v>21527</v>
      </c>
      <c r="C12098" s="3" t="s">
        <v>13332</v>
      </c>
      <c r="D12098" s="2" t="s">
        <v>34733</v>
      </c>
      <c r="E12098" s="3" t="s">
        <v>20623</v>
      </c>
      <c r="F12098" s="67" t="s">
        <v>21720</v>
      </c>
      <c r="G12098" s="67" t="s">
        <v>5691</v>
      </c>
      <c r="I12098" s="3" t="s">
        <v>6298</v>
      </c>
      <c r="J12098" s="3" t="str">
        <f>IF($B12098="SINAPI",IF(ISNUMBER(MATCH(Banco!$C12098,Analitico!$A:$A,0)),INDEX(Analitico!E:E,MATCH(Banco!$C12098,Analitico!$A:$A,0))&amp;"%",""),"")</f>
        <v/>
      </c>
      <c r="K12098" s="3" t="str">
        <f>IF($B12098="SINAPI",IF(ISNUMBER(MATCH(Banco!$C12098,Analitico!$A:$A,0)),INDEX(Analitico!F:F,MATCH(Banco!$C12098,Analitico!$A:$A,0))&amp;"%",""),"")</f>
        <v/>
      </c>
    </row>
    <row r="12099" spans="1:11" ht="33.75" x14ac:dyDescent="0.2">
      <c r="A12099" s="1" t="str">
        <f t="shared" si="190"/>
        <v>SINAPI 105000</v>
      </c>
      <c r="B12099" s="3" t="s">
        <v>21527</v>
      </c>
      <c r="C12099" s="3" t="s">
        <v>13333</v>
      </c>
      <c r="D12099" s="2" t="s">
        <v>31513</v>
      </c>
      <c r="E12099" s="3" t="s">
        <v>20621</v>
      </c>
      <c r="F12099" s="67" t="s">
        <v>40504</v>
      </c>
      <c r="G12099" s="67" t="s">
        <v>37758</v>
      </c>
      <c r="I12099" s="3" t="s">
        <v>6298</v>
      </c>
      <c r="J12099" s="3" t="str">
        <f>IF($B12099="SINAPI",IF(ISNUMBER(MATCH(Banco!$C12099,Analitico!$A:$A,0)),INDEX(Analitico!E:E,MATCH(Banco!$C12099,Analitico!$A:$A,0))&amp;"%",""),"")</f>
        <v/>
      </c>
      <c r="K12099" s="3" t="str">
        <f>IF($B12099="SINAPI",IF(ISNUMBER(MATCH(Banco!$C12099,Analitico!$A:$A,0)),INDEX(Analitico!F:F,MATCH(Banco!$C12099,Analitico!$A:$A,0))&amp;"%",""),"")</f>
        <v/>
      </c>
    </row>
    <row r="12100" spans="1:11" ht="33.75" x14ac:dyDescent="0.2">
      <c r="A12100" s="1" t="str">
        <f t="shared" si="190"/>
        <v>SINAPI 105001</v>
      </c>
      <c r="B12100" s="3" t="s">
        <v>21527</v>
      </c>
      <c r="C12100" s="3" t="s">
        <v>13334</v>
      </c>
      <c r="D12100" s="2" t="s">
        <v>31514</v>
      </c>
      <c r="E12100" s="3" t="s">
        <v>20621</v>
      </c>
      <c r="F12100" s="67" t="s">
        <v>40505</v>
      </c>
      <c r="G12100" s="67" t="s">
        <v>37759</v>
      </c>
      <c r="I12100" s="3" t="s">
        <v>6298</v>
      </c>
      <c r="J12100" s="3" t="str">
        <f>IF($B12100="SINAPI",IF(ISNUMBER(MATCH(Banco!$C12100,Analitico!$A:$A,0)),INDEX(Analitico!E:E,MATCH(Banco!$C12100,Analitico!$A:$A,0))&amp;"%",""),"")</f>
        <v/>
      </c>
      <c r="K12100" s="3" t="str">
        <f>IF($B12100="SINAPI",IF(ISNUMBER(MATCH(Banco!$C12100,Analitico!$A:$A,0)),INDEX(Analitico!F:F,MATCH(Banco!$C12100,Analitico!$A:$A,0))&amp;"%",""),"")</f>
        <v/>
      </c>
    </row>
    <row r="12101" spans="1:11" ht="22.5" x14ac:dyDescent="0.2">
      <c r="A12101" s="1" t="str">
        <f t="shared" si="190"/>
        <v>SINAPI 105002</v>
      </c>
      <c r="B12101" s="3" t="s">
        <v>21527</v>
      </c>
      <c r="C12101" s="3" t="s">
        <v>13335</v>
      </c>
      <c r="D12101" s="2" t="s">
        <v>29428</v>
      </c>
      <c r="E12101" s="3" t="s">
        <v>20622</v>
      </c>
      <c r="F12101" s="67" t="s">
        <v>40506</v>
      </c>
      <c r="G12101" s="67" t="s">
        <v>37760</v>
      </c>
      <c r="I12101" s="3" t="s">
        <v>6298</v>
      </c>
      <c r="J12101" s="3" t="str">
        <f>IF($B12101="SINAPI",IF(ISNUMBER(MATCH(Banco!$C12101,Analitico!$A:$A,0)),INDEX(Analitico!E:E,MATCH(Banco!$C12101,Analitico!$A:$A,0))&amp;"%",""),"")</f>
        <v/>
      </c>
      <c r="K12101" s="3" t="str">
        <f>IF($B12101="SINAPI",IF(ISNUMBER(MATCH(Banco!$C12101,Analitico!$A:$A,0)),INDEX(Analitico!F:F,MATCH(Banco!$C12101,Analitico!$A:$A,0))&amp;"%",""),"")</f>
        <v/>
      </c>
    </row>
    <row r="12102" spans="1:11" ht="22.5" x14ac:dyDescent="0.2">
      <c r="A12102" s="1" t="str">
        <f t="shared" si="190"/>
        <v>SINAPI 105003</v>
      </c>
      <c r="B12102" s="3" t="s">
        <v>21527</v>
      </c>
      <c r="C12102" s="3" t="s">
        <v>13336</v>
      </c>
      <c r="D12102" s="2" t="s">
        <v>29429</v>
      </c>
      <c r="E12102" s="3" t="s">
        <v>20622</v>
      </c>
      <c r="F12102" s="67" t="s">
        <v>40507</v>
      </c>
      <c r="G12102" s="67" t="s">
        <v>37761</v>
      </c>
      <c r="I12102" s="3" t="s">
        <v>6300</v>
      </c>
      <c r="J12102" s="3" t="str">
        <f>IF($B12102="SINAPI",IF(ISNUMBER(MATCH(Banco!$C12102,Analitico!$A:$A,0)),INDEX(Analitico!E:E,MATCH(Banco!$C12102,Analitico!$A:$A,0))&amp;"%",""),"")</f>
        <v/>
      </c>
      <c r="K12102" s="3" t="str">
        <f>IF($B12102="SINAPI",IF(ISNUMBER(MATCH(Banco!$C12102,Analitico!$A:$A,0)),INDEX(Analitico!F:F,MATCH(Banco!$C12102,Analitico!$A:$A,0))&amp;"%",""),"")</f>
        <v/>
      </c>
    </row>
    <row r="12103" spans="1:11" ht="22.5" x14ac:dyDescent="0.2">
      <c r="A12103" s="1" t="str">
        <f t="shared" si="190"/>
        <v>SINAPI 105004</v>
      </c>
      <c r="B12103" s="3" t="s">
        <v>21527</v>
      </c>
      <c r="C12103" s="3" t="s">
        <v>13337</v>
      </c>
      <c r="D12103" s="2" t="s">
        <v>29430</v>
      </c>
      <c r="E12103" s="3" t="s">
        <v>20623</v>
      </c>
      <c r="F12103" s="67" t="s">
        <v>40508</v>
      </c>
      <c r="G12103" s="67" t="s">
        <v>37762</v>
      </c>
      <c r="I12103" s="3" t="s">
        <v>6298</v>
      </c>
      <c r="J12103" s="3" t="str">
        <f>IF($B12103="SINAPI",IF(ISNUMBER(MATCH(Banco!$C12103,Analitico!$A:$A,0)),INDEX(Analitico!E:E,MATCH(Banco!$C12103,Analitico!$A:$A,0))&amp;"%",""),"")</f>
        <v/>
      </c>
      <c r="K12103" s="3" t="str">
        <f>IF($B12103="SINAPI",IF(ISNUMBER(MATCH(Banco!$C12103,Analitico!$A:$A,0)),INDEX(Analitico!F:F,MATCH(Banco!$C12103,Analitico!$A:$A,0))&amp;"%",""),"")</f>
        <v/>
      </c>
    </row>
    <row r="12104" spans="1:11" ht="22.5" x14ac:dyDescent="0.2">
      <c r="A12104" s="1" t="str">
        <f t="shared" si="190"/>
        <v>SINAPI 105005</v>
      </c>
      <c r="B12104" s="3" t="s">
        <v>21527</v>
      </c>
      <c r="C12104" s="3" t="s">
        <v>13338</v>
      </c>
      <c r="D12104" s="2" t="s">
        <v>29431</v>
      </c>
      <c r="E12104" s="3" t="s">
        <v>20623</v>
      </c>
      <c r="F12104" s="67" t="s">
        <v>40509</v>
      </c>
      <c r="G12104" s="67" t="s">
        <v>37763</v>
      </c>
      <c r="I12104" s="3" t="s">
        <v>6300</v>
      </c>
      <c r="J12104" s="3" t="str">
        <f>IF($B12104="SINAPI",IF(ISNUMBER(MATCH(Banco!$C12104,Analitico!$A:$A,0)),INDEX(Analitico!E:E,MATCH(Banco!$C12104,Analitico!$A:$A,0))&amp;"%",""),"")</f>
        <v/>
      </c>
      <c r="K12104" s="3" t="str">
        <f>IF($B12104="SINAPI",IF(ISNUMBER(MATCH(Banco!$C12104,Analitico!$A:$A,0)),INDEX(Analitico!F:F,MATCH(Banco!$C12104,Analitico!$A:$A,0))&amp;"%",""),"")</f>
        <v/>
      </c>
    </row>
    <row r="12105" spans="1:11" ht="22.5" x14ac:dyDescent="0.2">
      <c r="A12105" s="1" t="str">
        <f t="shared" si="190"/>
        <v>SINAPI 103185</v>
      </c>
      <c r="B12105" s="3" t="s">
        <v>21527</v>
      </c>
      <c r="C12105" s="3" t="s">
        <v>13339</v>
      </c>
      <c r="D12105" s="2" t="s">
        <v>20263</v>
      </c>
      <c r="E12105" s="3" t="s">
        <v>20622</v>
      </c>
      <c r="F12105" s="67" t="s">
        <v>30199</v>
      </c>
      <c r="G12105" s="67" t="s">
        <v>29837</v>
      </c>
      <c r="I12105" s="3" t="s">
        <v>6300</v>
      </c>
      <c r="J12105" s="3" t="str">
        <f>IF($B12105="SINAPI",IF(ISNUMBER(MATCH(Banco!$C12105,Analitico!$A:$A,0)),INDEX(Analitico!E:E,MATCH(Banco!$C12105,Analitico!$A:$A,0))&amp;"%",""),"")</f>
        <v/>
      </c>
      <c r="K12105" s="3" t="str">
        <f>IF($B12105="SINAPI",IF(ISNUMBER(MATCH(Banco!$C12105,Analitico!$A:$A,0)),INDEX(Analitico!F:F,MATCH(Banco!$C12105,Analitico!$A:$A,0))&amp;"%",""),"")</f>
        <v/>
      </c>
    </row>
    <row r="12106" spans="1:11" ht="33.75" x14ac:dyDescent="0.2">
      <c r="A12106" s="1" t="str">
        <f t="shared" si="190"/>
        <v>SINAPI 103186</v>
      </c>
      <c r="B12106" s="3" t="s">
        <v>21527</v>
      </c>
      <c r="C12106" s="3" t="s">
        <v>13340</v>
      </c>
      <c r="D12106" s="2" t="s">
        <v>20264</v>
      </c>
      <c r="E12106" s="3" t="s">
        <v>20622</v>
      </c>
      <c r="F12106" s="67" t="s">
        <v>30200</v>
      </c>
      <c r="G12106" s="67" t="s">
        <v>29838</v>
      </c>
      <c r="I12106" s="3" t="s">
        <v>6300</v>
      </c>
      <c r="J12106" s="3" t="str">
        <f>IF($B12106="SINAPI",IF(ISNUMBER(MATCH(Banco!$C12106,Analitico!$A:$A,0)),INDEX(Analitico!E:E,MATCH(Banco!$C12106,Analitico!$A:$A,0))&amp;"%",""),"")</f>
        <v/>
      </c>
      <c r="K12106" s="3" t="str">
        <f>IF($B12106="SINAPI",IF(ISNUMBER(MATCH(Banco!$C12106,Analitico!$A:$A,0)),INDEX(Analitico!F:F,MATCH(Banco!$C12106,Analitico!$A:$A,0))&amp;"%",""),"")</f>
        <v/>
      </c>
    </row>
    <row r="12107" spans="1:11" ht="33.75" x14ac:dyDescent="0.2">
      <c r="A12107" s="1" t="str">
        <f t="shared" si="190"/>
        <v>SINAPI 103187</v>
      </c>
      <c r="B12107" s="3" t="s">
        <v>21527</v>
      </c>
      <c r="C12107" s="3" t="s">
        <v>13341</v>
      </c>
      <c r="D12107" s="2" t="s">
        <v>20265</v>
      </c>
      <c r="E12107" s="3" t="s">
        <v>20622</v>
      </c>
      <c r="F12107" s="67" t="s">
        <v>30201</v>
      </c>
      <c r="G12107" s="67" t="s">
        <v>29839</v>
      </c>
      <c r="I12107" s="3" t="s">
        <v>6300</v>
      </c>
      <c r="J12107" s="3" t="str">
        <f>IF($B12107="SINAPI",IF(ISNUMBER(MATCH(Banco!$C12107,Analitico!$A:$A,0)),INDEX(Analitico!E:E,MATCH(Banco!$C12107,Analitico!$A:$A,0))&amp;"%",""),"")</f>
        <v/>
      </c>
      <c r="K12107" s="3" t="str">
        <f>IF($B12107="SINAPI",IF(ISNUMBER(MATCH(Banco!$C12107,Analitico!$A:$A,0)),INDEX(Analitico!F:F,MATCH(Banco!$C12107,Analitico!$A:$A,0))&amp;"%",""),"")</f>
        <v/>
      </c>
    </row>
    <row r="12108" spans="1:11" ht="33.75" x14ac:dyDescent="0.2">
      <c r="A12108" s="1" t="str">
        <f t="shared" si="190"/>
        <v>SINAPI 103188</v>
      </c>
      <c r="B12108" s="3" t="s">
        <v>21527</v>
      </c>
      <c r="C12108" s="3" t="s">
        <v>13342</v>
      </c>
      <c r="D12108" s="2" t="s">
        <v>20266</v>
      </c>
      <c r="E12108" s="3" t="s">
        <v>20622</v>
      </c>
      <c r="F12108" s="67" t="s">
        <v>30202</v>
      </c>
      <c r="G12108" s="67" t="s">
        <v>29840</v>
      </c>
      <c r="I12108" s="3" t="s">
        <v>6300</v>
      </c>
      <c r="J12108" s="3" t="str">
        <f>IF($B12108="SINAPI",IF(ISNUMBER(MATCH(Banco!$C12108,Analitico!$A:$A,0)),INDEX(Analitico!E:E,MATCH(Banco!$C12108,Analitico!$A:$A,0))&amp;"%",""),"")</f>
        <v/>
      </c>
      <c r="K12108" s="3" t="str">
        <f>IF($B12108="SINAPI",IF(ISNUMBER(MATCH(Banco!$C12108,Analitico!$A:$A,0)),INDEX(Analitico!F:F,MATCH(Banco!$C12108,Analitico!$A:$A,0))&amp;"%",""),"")</f>
        <v/>
      </c>
    </row>
    <row r="12109" spans="1:11" ht="33.75" x14ac:dyDescent="0.2">
      <c r="A12109" s="1" t="str">
        <f t="shared" si="190"/>
        <v>SINAPI 103189</v>
      </c>
      <c r="B12109" s="3" t="s">
        <v>21527</v>
      </c>
      <c r="C12109" s="3" t="s">
        <v>13343</v>
      </c>
      <c r="D12109" s="2" t="s">
        <v>20267</v>
      </c>
      <c r="E12109" s="3" t="s">
        <v>20622</v>
      </c>
      <c r="F12109" s="67" t="s">
        <v>30203</v>
      </c>
      <c r="G12109" s="67" t="s">
        <v>29841</v>
      </c>
      <c r="I12109" s="3" t="s">
        <v>6300</v>
      </c>
      <c r="J12109" s="3" t="str">
        <f>IF($B12109="SINAPI",IF(ISNUMBER(MATCH(Banco!$C12109,Analitico!$A:$A,0)),INDEX(Analitico!E:E,MATCH(Banco!$C12109,Analitico!$A:$A,0))&amp;"%",""),"")</f>
        <v/>
      </c>
      <c r="K12109" s="3" t="str">
        <f>IF($B12109="SINAPI",IF(ISNUMBER(MATCH(Banco!$C12109,Analitico!$A:$A,0)),INDEX(Analitico!F:F,MATCH(Banco!$C12109,Analitico!$A:$A,0))&amp;"%",""),"")</f>
        <v/>
      </c>
    </row>
    <row r="12110" spans="1:11" ht="22.5" x14ac:dyDescent="0.2">
      <c r="A12110" s="1" t="str">
        <f t="shared" si="190"/>
        <v>SINAPI 103190</v>
      </c>
      <c r="B12110" s="3" t="s">
        <v>21527</v>
      </c>
      <c r="C12110" s="3" t="s">
        <v>13344</v>
      </c>
      <c r="D12110" s="2" t="s">
        <v>20268</v>
      </c>
      <c r="E12110" s="3" t="s">
        <v>20622</v>
      </c>
      <c r="F12110" s="67" t="s">
        <v>40510</v>
      </c>
      <c r="G12110" s="67" t="s">
        <v>37764</v>
      </c>
      <c r="I12110" s="3" t="s">
        <v>6300</v>
      </c>
      <c r="J12110" s="3" t="str">
        <f>IF($B12110="SINAPI",IF(ISNUMBER(MATCH(Banco!$C12110,Analitico!$A:$A,0)),INDEX(Analitico!E:E,MATCH(Banco!$C12110,Analitico!$A:$A,0))&amp;"%",""),"")</f>
        <v/>
      </c>
      <c r="K12110" s="3" t="str">
        <f>IF($B12110="SINAPI",IF(ISNUMBER(MATCH(Banco!$C12110,Analitico!$A:$A,0)),INDEX(Analitico!F:F,MATCH(Banco!$C12110,Analitico!$A:$A,0))&amp;"%",""),"")</f>
        <v/>
      </c>
    </row>
    <row r="12111" spans="1:11" ht="22.5" x14ac:dyDescent="0.2">
      <c r="A12111" s="1" t="str">
        <f t="shared" si="190"/>
        <v>SINAPI 103191</v>
      </c>
      <c r="B12111" s="3" t="s">
        <v>21527</v>
      </c>
      <c r="C12111" s="3" t="s">
        <v>13345</v>
      </c>
      <c r="D12111" s="2" t="s">
        <v>20269</v>
      </c>
      <c r="E12111" s="3" t="s">
        <v>20622</v>
      </c>
      <c r="F12111" s="67" t="s">
        <v>40511</v>
      </c>
      <c r="G12111" s="67" t="s">
        <v>37765</v>
      </c>
      <c r="I12111" s="3" t="s">
        <v>6300</v>
      </c>
      <c r="J12111" s="3" t="str">
        <f>IF($B12111="SINAPI",IF(ISNUMBER(MATCH(Banco!$C12111,Analitico!$A:$A,0)),INDEX(Analitico!E:E,MATCH(Banco!$C12111,Analitico!$A:$A,0))&amp;"%",""),"")</f>
        <v/>
      </c>
      <c r="K12111" s="3" t="str">
        <f>IF($B12111="SINAPI",IF(ISNUMBER(MATCH(Banco!$C12111,Analitico!$A:$A,0)),INDEX(Analitico!F:F,MATCH(Banco!$C12111,Analitico!$A:$A,0))&amp;"%",""),"")</f>
        <v/>
      </c>
    </row>
    <row r="12112" spans="1:11" ht="22.5" x14ac:dyDescent="0.2">
      <c r="A12112" s="1" t="str">
        <f t="shared" si="190"/>
        <v>SINAPI 103192</v>
      </c>
      <c r="B12112" s="3" t="s">
        <v>21527</v>
      </c>
      <c r="C12112" s="3" t="s">
        <v>13346</v>
      </c>
      <c r="D12112" s="2" t="s">
        <v>20270</v>
      </c>
      <c r="E12112" s="3" t="s">
        <v>20622</v>
      </c>
      <c r="F12112" s="67" t="s">
        <v>40512</v>
      </c>
      <c r="G12112" s="67" t="s">
        <v>37766</v>
      </c>
      <c r="I12112" s="3" t="s">
        <v>6300</v>
      </c>
      <c r="J12112" s="3" t="str">
        <f>IF($B12112="SINAPI",IF(ISNUMBER(MATCH(Banco!$C12112,Analitico!$A:$A,0)),INDEX(Analitico!E:E,MATCH(Banco!$C12112,Analitico!$A:$A,0))&amp;"%",""),"")</f>
        <v/>
      </c>
      <c r="K12112" s="3" t="str">
        <f>IF($B12112="SINAPI",IF(ISNUMBER(MATCH(Banco!$C12112,Analitico!$A:$A,0)),INDEX(Analitico!F:F,MATCH(Banco!$C12112,Analitico!$A:$A,0))&amp;"%",""),"")</f>
        <v/>
      </c>
    </row>
    <row r="12113" spans="1:11" ht="22.5" x14ac:dyDescent="0.2">
      <c r="A12113" s="1" t="str">
        <f t="shared" si="190"/>
        <v>SINAPI 103193</v>
      </c>
      <c r="B12113" s="3" t="s">
        <v>21527</v>
      </c>
      <c r="C12113" s="3" t="s">
        <v>13347</v>
      </c>
      <c r="D12113" s="2" t="s">
        <v>20271</v>
      </c>
      <c r="E12113" s="3" t="s">
        <v>20622</v>
      </c>
      <c r="F12113" s="67" t="s">
        <v>40513</v>
      </c>
      <c r="G12113" s="67" t="s">
        <v>37767</v>
      </c>
      <c r="I12113" s="3" t="s">
        <v>6300</v>
      </c>
      <c r="J12113" s="3" t="str">
        <f>IF($B12113="SINAPI",IF(ISNUMBER(MATCH(Banco!$C12113,Analitico!$A:$A,0)),INDEX(Analitico!E:E,MATCH(Banco!$C12113,Analitico!$A:$A,0))&amp;"%",""),"")</f>
        <v/>
      </c>
      <c r="K12113" s="3" t="str">
        <f>IF($B12113="SINAPI",IF(ISNUMBER(MATCH(Banco!$C12113,Analitico!$A:$A,0)),INDEX(Analitico!F:F,MATCH(Banco!$C12113,Analitico!$A:$A,0))&amp;"%",""),"")</f>
        <v/>
      </c>
    </row>
    <row r="12114" spans="1:11" ht="22.5" x14ac:dyDescent="0.2">
      <c r="A12114" s="1" t="str">
        <f t="shared" si="190"/>
        <v>SINAPI 103194</v>
      </c>
      <c r="B12114" s="3" t="s">
        <v>21527</v>
      </c>
      <c r="C12114" s="3" t="s">
        <v>13348</v>
      </c>
      <c r="D12114" s="2" t="s">
        <v>20272</v>
      </c>
      <c r="E12114" s="3" t="s">
        <v>20622</v>
      </c>
      <c r="F12114" s="67" t="s">
        <v>40514</v>
      </c>
      <c r="G12114" s="67" t="s">
        <v>37768</v>
      </c>
      <c r="I12114" s="3" t="s">
        <v>6300</v>
      </c>
      <c r="J12114" s="3" t="str">
        <f>IF($B12114="SINAPI",IF(ISNUMBER(MATCH(Banco!$C12114,Analitico!$A:$A,0)),INDEX(Analitico!E:E,MATCH(Banco!$C12114,Analitico!$A:$A,0))&amp;"%",""),"")</f>
        <v/>
      </c>
      <c r="K12114" s="3" t="str">
        <f>IF($B12114="SINAPI",IF(ISNUMBER(MATCH(Banco!$C12114,Analitico!$A:$A,0)),INDEX(Analitico!F:F,MATCH(Banco!$C12114,Analitico!$A:$A,0))&amp;"%",""),"")</f>
        <v/>
      </c>
    </row>
    <row r="12115" spans="1:11" ht="22.5" x14ac:dyDescent="0.2">
      <c r="A12115" s="1" t="str">
        <f t="shared" si="190"/>
        <v>SINAPI 103195</v>
      </c>
      <c r="B12115" s="3" t="s">
        <v>21527</v>
      </c>
      <c r="C12115" s="3" t="s">
        <v>13349</v>
      </c>
      <c r="D12115" s="2" t="s">
        <v>20273</v>
      </c>
      <c r="E12115" s="3" t="s">
        <v>20622</v>
      </c>
      <c r="F12115" s="67" t="s">
        <v>40515</v>
      </c>
      <c r="G12115" s="67" t="s">
        <v>37769</v>
      </c>
      <c r="I12115" s="3" t="s">
        <v>6300</v>
      </c>
      <c r="J12115" s="3" t="str">
        <f>IF($B12115="SINAPI",IF(ISNUMBER(MATCH(Banco!$C12115,Analitico!$A:$A,0)),INDEX(Analitico!E:E,MATCH(Banco!$C12115,Analitico!$A:$A,0))&amp;"%",""),"")</f>
        <v/>
      </c>
      <c r="K12115" s="3" t="str">
        <f>IF($B12115="SINAPI",IF(ISNUMBER(MATCH(Banco!$C12115,Analitico!$A:$A,0)),INDEX(Analitico!F:F,MATCH(Banco!$C12115,Analitico!$A:$A,0))&amp;"%",""),"")</f>
        <v/>
      </c>
    </row>
    <row r="12116" spans="1:11" ht="33.75" x14ac:dyDescent="0.2">
      <c r="A12116" s="1" t="str">
        <f t="shared" si="190"/>
        <v>SINAPI 103205</v>
      </c>
      <c r="B12116" s="3" t="s">
        <v>21527</v>
      </c>
      <c r="C12116" s="3" t="s">
        <v>13350</v>
      </c>
      <c r="D12116" s="2" t="s">
        <v>20274</v>
      </c>
      <c r="E12116" s="3" t="s">
        <v>20622</v>
      </c>
      <c r="F12116" s="67" t="s">
        <v>40516</v>
      </c>
      <c r="G12116" s="67" t="s">
        <v>37770</v>
      </c>
      <c r="I12116" s="3" t="s">
        <v>6300</v>
      </c>
      <c r="J12116" s="3" t="str">
        <f>IF($B12116="SINAPI",IF(ISNUMBER(MATCH(Banco!$C12116,Analitico!$A:$A,0)),INDEX(Analitico!E:E,MATCH(Banco!$C12116,Analitico!$A:$A,0))&amp;"%",""),"")</f>
        <v/>
      </c>
      <c r="K12116" s="3" t="str">
        <f>IF($B12116="SINAPI",IF(ISNUMBER(MATCH(Banco!$C12116,Analitico!$A:$A,0)),INDEX(Analitico!F:F,MATCH(Banco!$C12116,Analitico!$A:$A,0))&amp;"%",""),"")</f>
        <v/>
      </c>
    </row>
    <row r="12117" spans="1:11" ht="33.75" x14ac:dyDescent="0.2">
      <c r="A12117" s="1" t="str">
        <f t="shared" si="190"/>
        <v>SINAPI 103206</v>
      </c>
      <c r="B12117" s="3" t="s">
        <v>21527</v>
      </c>
      <c r="C12117" s="3" t="s">
        <v>13351</v>
      </c>
      <c r="D12117" s="2" t="s">
        <v>20275</v>
      </c>
      <c r="E12117" s="3" t="s">
        <v>20622</v>
      </c>
      <c r="F12117" s="67" t="s">
        <v>40517</v>
      </c>
      <c r="G12117" s="67" t="s">
        <v>37771</v>
      </c>
      <c r="I12117" s="3" t="s">
        <v>6300</v>
      </c>
      <c r="J12117" s="3" t="str">
        <f>IF($B12117="SINAPI",IF(ISNUMBER(MATCH(Banco!$C12117,Analitico!$A:$A,0)),INDEX(Analitico!E:E,MATCH(Banco!$C12117,Analitico!$A:$A,0))&amp;"%",""),"")</f>
        <v/>
      </c>
      <c r="K12117" s="3" t="str">
        <f>IF($B12117="SINAPI",IF(ISNUMBER(MATCH(Banco!$C12117,Analitico!$A:$A,0)),INDEX(Analitico!F:F,MATCH(Banco!$C12117,Analitico!$A:$A,0))&amp;"%",""),"")</f>
        <v/>
      </c>
    </row>
    <row r="12118" spans="1:11" ht="33.75" x14ac:dyDescent="0.2">
      <c r="A12118" s="1" t="str">
        <f t="shared" si="190"/>
        <v>SINAPI 103207</v>
      </c>
      <c r="B12118" s="3" t="s">
        <v>21527</v>
      </c>
      <c r="C12118" s="3" t="s">
        <v>13352</v>
      </c>
      <c r="D12118" s="2" t="s">
        <v>20276</v>
      </c>
      <c r="E12118" s="3" t="s">
        <v>20622</v>
      </c>
      <c r="F12118" s="67" t="s">
        <v>40518</v>
      </c>
      <c r="G12118" s="67" t="s">
        <v>37772</v>
      </c>
      <c r="I12118" s="3" t="s">
        <v>6300</v>
      </c>
      <c r="J12118" s="3" t="str">
        <f>IF($B12118="SINAPI",IF(ISNUMBER(MATCH(Banco!$C12118,Analitico!$A:$A,0)),INDEX(Analitico!E:E,MATCH(Banco!$C12118,Analitico!$A:$A,0))&amp;"%",""),"")</f>
        <v/>
      </c>
      <c r="K12118" s="3" t="str">
        <f>IF($B12118="SINAPI",IF(ISNUMBER(MATCH(Banco!$C12118,Analitico!$A:$A,0)),INDEX(Analitico!F:F,MATCH(Banco!$C12118,Analitico!$A:$A,0))&amp;"%",""),"")</f>
        <v/>
      </c>
    </row>
    <row r="12119" spans="1:11" ht="33.75" x14ac:dyDescent="0.2">
      <c r="A12119" s="1" t="str">
        <f t="shared" si="190"/>
        <v>SINAPI 103208</v>
      </c>
      <c r="B12119" s="3" t="s">
        <v>21527</v>
      </c>
      <c r="C12119" s="3" t="s">
        <v>13353</v>
      </c>
      <c r="D12119" s="2" t="s">
        <v>20277</v>
      </c>
      <c r="E12119" s="3" t="s">
        <v>20622</v>
      </c>
      <c r="F12119" s="67" t="s">
        <v>40519</v>
      </c>
      <c r="G12119" s="67" t="s">
        <v>37773</v>
      </c>
      <c r="I12119" s="3" t="s">
        <v>6300</v>
      </c>
      <c r="J12119" s="3" t="str">
        <f>IF($B12119="SINAPI",IF(ISNUMBER(MATCH(Banco!$C12119,Analitico!$A:$A,0)),INDEX(Analitico!E:E,MATCH(Banco!$C12119,Analitico!$A:$A,0))&amp;"%",""),"")</f>
        <v/>
      </c>
      <c r="K12119" s="3" t="str">
        <f>IF($B12119="SINAPI",IF(ISNUMBER(MATCH(Banco!$C12119,Analitico!$A:$A,0)),INDEX(Analitico!F:F,MATCH(Banco!$C12119,Analitico!$A:$A,0))&amp;"%",""),"")</f>
        <v/>
      </c>
    </row>
    <row r="12120" spans="1:11" ht="22.5" x14ac:dyDescent="0.2">
      <c r="A12120" s="1" t="str">
        <f t="shared" si="190"/>
        <v>SINAPI 103209</v>
      </c>
      <c r="B12120" s="3" t="s">
        <v>21527</v>
      </c>
      <c r="C12120" s="3" t="s">
        <v>13354</v>
      </c>
      <c r="D12120" s="2" t="s">
        <v>20278</v>
      </c>
      <c r="E12120" s="3" t="s">
        <v>20622</v>
      </c>
      <c r="F12120" s="67" t="s">
        <v>40520</v>
      </c>
      <c r="G12120" s="67" t="s">
        <v>37774</v>
      </c>
      <c r="I12120" s="3" t="s">
        <v>6300</v>
      </c>
      <c r="J12120" s="3" t="str">
        <f>IF($B12120="SINAPI",IF(ISNUMBER(MATCH(Banco!$C12120,Analitico!$A:$A,0)),INDEX(Analitico!E:E,MATCH(Banco!$C12120,Analitico!$A:$A,0))&amp;"%",""),"")</f>
        <v/>
      </c>
      <c r="K12120" s="3" t="str">
        <f>IF($B12120="SINAPI",IF(ISNUMBER(MATCH(Banco!$C12120,Analitico!$A:$A,0)),INDEX(Analitico!F:F,MATCH(Banco!$C12120,Analitico!$A:$A,0))&amp;"%",""),"")</f>
        <v/>
      </c>
    </row>
    <row r="12121" spans="1:11" ht="33.75" x14ac:dyDescent="0.2">
      <c r="A12121" s="1" t="str">
        <f t="shared" si="190"/>
        <v>SINAPI 103210</v>
      </c>
      <c r="B12121" s="3" t="s">
        <v>21527</v>
      </c>
      <c r="C12121" s="3" t="s">
        <v>13355</v>
      </c>
      <c r="D12121" s="2" t="s">
        <v>20279</v>
      </c>
      <c r="E12121" s="3" t="s">
        <v>20622</v>
      </c>
      <c r="F12121" s="67" t="s">
        <v>40521</v>
      </c>
      <c r="G12121" s="67" t="s">
        <v>37775</v>
      </c>
      <c r="I12121" s="3" t="s">
        <v>6300</v>
      </c>
      <c r="J12121" s="3" t="str">
        <f>IF($B12121="SINAPI",IF(ISNUMBER(MATCH(Banco!$C12121,Analitico!$A:$A,0)),INDEX(Analitico!E:E,MATCH(Banco!$C12121,Analitico!$A:$A,0))&amp;"%",""),"")</f>
        <v/>
      </c>
      <c r="K12121" s="3" t="str">
        <f>IF($B12121="SINAPI",IF(ISNUMBER(MATCH(Banco!$C12121,Analitico!$A:$A,0)),INDEX(Analitico!F:F,MATCH(Banco!$C12121,Analitico!$A:$A,0))&amp;"%",""),"")</f>
        <v/>
      </c>
    </row>
    <row r="12122" spans="1:11" ht="22.5" x14ac:dyDescent="0.2">
      <c r="A12122" s="1" t="str">
        <f t="shared" si="190"/>
        <v>SINAPI 103304</v>
      </c>
      <c r="B12122" s="3" t="s">
        <v>21527</v>
      </c>
      <c r="C12122" s="3" t="s">
        <v>13356</v>
      </c>
      <c r="D12122" s="2" t="s">
        <v>20280</v>
      </c>
      <c r="E12122" s="3" t="s">
        <v>20622</v>
      </c>
      <c r="F12122" s="67" t="s">
        <v>30204</v>
      </c>
      <c r="G12122" s="67" t="s">
        <v>29842</v>
      </c>
      <c r="I12122" s="3" t="s">
        <v>6300</v>
      </c>
      <c r="J12122" s="3" t="str">
        <f>IF($B12122="SINAPI",IF(ISNUMBER(MATCH(Banco!$C12122,Analitico!$A:$A,0)),INDEX(Analitico!E:E,MATCH(Banco!$C12122,Analitico!$A:$A,0))&amp;"%",""),"")</f>
        <v/>
      </c>
      <c r="K12122" s="3" t="str">
        <f>IF($B12122="SINAPI",IF(ISNUMBER(MATCH(Banco!$C12122,Analitico!$A:$A,0)),INDEX(Analitico!F:F,MATCH(Banco!$C12122,Analitico!$A:$A,0))&amp;"%",""),"")</f>
        <v/>
      </c>
    </row>
    <row r="12123" spans="1:11" ht="22.5" x14ac:dyDescent="0.2">
      <c r="A12123" s="1" t="str">
        <f t="shared" si="190"/>
        <v>SINAPI 103307</v>
      </c>
      <c r="B12123" s="3" t="s">
        <v>21527</v>
      </c>
      <c r="C12123" s="3" t="s">
        <v>13357</v>
      </c>
      <c r="D12123" s="2" t="s">
        <v>20281</v>
      </c>
      <c r="E12123" s="3" t="s">
        <v>20622</v>
      </c>
      <c r="F12123" s="67" t="s">
        <v>40522</v>
      </c>
      <c r="G12123" s="67" t="s">
        <v>37776</v>
      </c>
      <c r="I12123" s="3" t="s">
        <v>6300</v>
      </c>
      <c r="J12123" s="3" t="str">
        <f>IF($B12123="SINAPI",IF(ISNUMBER(MATCH(Banco!$C12123,Analitico!$A:$A,0)),INDEX(Analitico!E:E,MATCH(Banco!$C12123,Analitico!$A:$A,0))&amp;"%",""),"")</f>
        <v/>
      </c>
      <c r="K12123" s="3" t="str">
        <f>IF($B12123="SINAPI",IF(ISNUMBER(MATCH(Banco!$C12123,Analitico!$A:$A,0)),INDEX(Analitico!F:F,MATCH(Banco!$C12123,Analitico!$A:$A,0))&amp;"%",""),"")</f>
        <v/>
      </c>
    </row>
    <row r="12124" spans="1:11" ht="22.5" x14ac:dyDescent="0.2">
      <c r="A12124" s="1" t="str">
        <f t="shared" si="190"/>
        <v>SINAPI 103310</v>
      </c>
      <c r="B12124" s="3" t="s">
        <v>21527</v>
      </c>
      <c r="C12124" s="3" t="s">
        <v>13358</v>
      </c>
      <c r="D12124" s="2" t="s">
        <v>20282</v>
      </c>
      <c r="E12124" s="3" t="s">
        <v>20622</v>
      </c>
      <c r="F12124" s="67" t="s">
        <v>40523</v>
      </c>
      <c r="G12124" s="67" t="s">
        <v>37777</v>
      </c>
      <c r="I12124" s="3" t="s">
        <v>6300</v>
      </c>
      <c r="J12124" s="3" t="str">
        <f>IF($B12124="SINAPI",IF(ISNUMBER(MATCH(Banco!$C12124,Analitico!$A:$A,0)),INDEX(Analitico!E:E,MATCH(Banco!$C12124,Analitico!$A:$A,0))&amp;"%",""),"")</f>
        <v/>
      </c>
      <c r="K12124" s="3" t="str">
        <f>IF($B12124="SINAPI",IF(ISNUMBER(MATCH(Banco!$C12124,Analitico!$A:$A,0)),INDEX(Analitico!F:F,MATCH(Banco!$C12124,Analitico!$A:$A,0))&amp;"%",""),"")</f>
        <v/>
      </c>
    </row>
    <row r="12125" spans="1:11" ht="22.5" x14ac:dyDescent="0.2">
      <c r="A12125" s="1" t="str">
        <f t="shared" si="190"/>
        <v>SINAPI 103314</v>
      </c>
      <c r="B12125" s="3" t="s">
        <v>21527</v>
      </c>
      <c r="C12125" s="3" t="s">
        <v>13359</v>
      </c>
      <c r="D12125" s="2" t="s">
        <v>20283</v>
      </c>
      <c r="E12125" s="3" t="s">
        <v>20623</v>
      </c>
      <c r="F12125" s="67" t="s">
        <v>40524</v>
      </c>
      <c r="G12125" s="67" t="s">
        <v>37778</v>
      </c>
      <c r="I12125" s="3" t="s">
        <v>6298</v>
      </c>
      <c r="J12125" s="3" t="str">
        <f>IF($B12125="SINAPI",IF(ISNUMBER(MATCH(Banco!$C12125,Analitico!$A:$A,0)),INDEX(Analitico!E:E,MATCH(Banco!$C12125,Analitico!$A:$A,0))&amp;"%",""),"")</f>
        <v/>
      </c>
      <c r="K12125" s="3" t="str">
        <f>IF($B12125="SINAPI",IF(ISNUMBER(MATCH(Banco!$C12125,Analitico!$A:$A,0)),INDEX(Analitico!F:F,MATCH(Banco!$C12125,Analitico!$A:$A,0))&amp;"%",""),"")</f>
        <v/>
      </c>
    </row>
    <row r="12126" spans="1:11" ht="22.5" x14ac:dyDescent="0.2">
      <c r="A12126" s="1" t="str">
        <f t="shared" si="190"/>
        <v>SINAPI 103315</v>
      </c>
      <c r="B12126" s="3" t="s">
        <v>21527</v>
      </c>
      <c r="C12126" s="3" t="s">
        <v>13360</v>
      </c>
      <c r="D12126" s="2" t="s">
        <v>20284</v>
      </c>
      <c r="E12126" s="3" t="s">
        <v>20623</v>
      </c>
      <c r="F12126" s="67" t="s">
        <v>40525</v>
      </c>
      <c r="G12126" s="67" t="s">
        <v>37779</v>
      </c>
      <c r="I12126" s="3" t="s">
        <v>6298</v>
      </c>
      <c r="J12126" s="3" t="str">
        <f>IF($B12126="SINAPI",IF(ISNUMBER(MATCH(Banco!$C12126,Analitico!$A:$A,0)),INDEX(Analitico!E:E,MATCH(Banco!$C12126,Analitico!$A:$A,0))&amp;"%",""),"")</f>
        <v/>
      </c>
      <c r="K12126" s="3" t="str">
        <f>IF($B12126="SINAPI",IF(ISNUMBER(MATCH(Banco!$C12126,Analitico!$A:$A,0)),INDEX(Analitico!F:F,MATCH(Banco!$C12126,Analitico!$A:$A,0))&amp;"%",""),"")</f>
        <v/>
      </c>
    </row>
    <row r="12127" spans="1:11" ht="22.5" x14ac:dyDescent="0.2">
      <c r="A12127" s="1" t="str">
        <f t="shared" si="190"/>
        <v>SINAPI 103769</v>
      </c>
      <c r="B12127" s="3" t="s">
        <v>21527</v>
      </c>
      <c r="C12127" s="3" t="s">
        <v>13361</v>
      </c>
      <c r="D12127" s="2" t="s">
        <v>20285</v>
      </c>
      <c r="E12127" s="3" t="s">
        <v>20622</v>
      </c>
      <c r="F12127" s="67" t="s">
        <v>32384</v>
      </c>
      <c r="G12127" s="67" t="s">
        <v>32033</v>
      </c>
      <c r="I12127" s="3" t="s">
        <v>6298</v>
      </c>
      <c r="J12127" s="3" t="str">
        <f>IF($B12127="SINAPI",IF(ISNUMBER(MATCH(Banco!$C12127,Analitico!$A:$A,0)),INDEX(Analitico!E:E,MATCH(Banco!$C12127,Analitico!$A:$A,0))&amp;"%",""),"")</f>
        <v/>
      </c>
      <c r="K12127" s="3" t="str">
        <f>IF($B12127="SINAPI",IF(ISNUMBER(MATCH(Banco!$C12127,Analitico!$A:$A,0)),INDEX(Analitico!F:F,MATCH(Banco!$C12127,Analitico!$A:$A,0))&amp;"%",""),"")</f>
        <v/>
      </c>
    </row>
    <row r="12128" spans="1:11" ht="22.5" x14ac:dyDescent="0.2">
      <c r="A12128" s="1" t="str">
        <f t="shared" si="190"/>
        <v>SINAPI 98525</v>
      </c>
      <c r="B12128" s="3" t="s">
        <v>21527</v>
      </c>
      <c r="C12128" s="3" t="s">
        <v>13362</v>
      </c>
      <c r="D12128" s="2" t="s">
        <v>20286</v>
      </c>
      <c r="E12128" s="3" t="s">
        <v>20623</v>
      </c>
      <c r="F12128" s="67" t="s">
        <v>5460</v>
      </c>
      <c r="G12128" s="67" t="s">
        <v>4480</v>
      </c>
      <c r="I12128" s="3" t="s">
        <v>6298</v>
      </c>
      <c r="J12128" s="3" t="str">
        <f>IF($B12128="SINAPI",IF(ISNUMBER(MATCH(Banco!$C12128,Analitico!$A:$A,0)),INDEX(Analitico!E:E,MATCH(Banco!$C12128,Analitico!$A:$A,0))&amp;"%",""),"")</f>
        <v/>
      </c>
      <c r="K12128" s="3" t="str">
        <f>IF($B12128="SINAPI",IF(ISNUMBER(MATCH(Banco!$C12128,Analitico!$A:$A,0)),INDEX(Analitico!F:F,MATCH(Banco!$C12128,Analitico!$A:$A,0))&amp;"%",""),"")</f>
        <v/>
      </c>
    </row>
    <row r="12129" spans="1:11" ht="22.5" x14ac:dyDescent="0.2">
      <c r="A12129" s="1" t="str">
        <f t="shared" si="190"/>
        <v>SINAPI 98526</v>
      </c>
      <c r="B12129" s="3" t="s">
        <v>21527</v>
      </c>
      <c r="C12129" s="3" t="s">
        <v>13363</v>
      </c>
      <c r="D12129" s="2" t="s">
        <v>20287</v>
      </c>
      <c r="E12129" s="3" t="s">
        <v>20622</v>
      </c>
      <c r="F12129" s="67" t="s">
        <v>40526</v>
      </c>
      <c r="G12129" s="67" t="s">
        <v>37780</v>
      </c>
      <c r="I12129" s="3" t="s">
        <v>6298</v>
      </c>
      <c r="J12129" s="3" t="str">
        <f>IF($B12129="SINAPI",IF(ISNUMBER(MATCH(Banco!$C12129,Analitico!$A:$A,0)),INDEX(Analitico!E:E,MATCH(Banco!$C12129,Analitico!$A:$A,0))&amp;"%",""),"")</f>
        <v/>
      </c>
      <c r="K12129" s="3" t="str">
        <f>IF($B12129="SINAPI",IF(ISNUMBER(MATCH(Banco!$C12129,Analitico!$A:$A,0)),INDEX(Analitico!F:F,MATCH(Banco!$C12129,Analitico!$A:$A,0))&amp;"%",""),"")</f>
        <v/>
      </c>
    </row>
    <row r="12130" spans="1:11" ht="22.5" x14ac:dyDescent="0.2">
      <c r="A12130" s="1" t="str">
        <f t="shared" si="190"/>
        <v>SINAPI 98527</v>
      </c>
      <c r="B12130" s="3" t="s">
        <v>21527</v>
      </c>
      <c r="C12130" s="3" t="s">
        <v>13364</v>
      </c>
      <c r="D12130" s="2" t="s">
        <v>20288</v>
      </c>
      <c r="E12130" s="3" t="s">
        <v>20622</v>
      </c>
      <c r="F12130" s="67" t="s">
        <v>33601</v>
      </c>
      <c r="G12130" s="67" t="s">
        <v>30898</v>
      </c>
      <c r="I12130" s="3" t="s">
        <v>6298</v>
      </c>
      <c r="J12130" s="3" t="str">
        <f>IF($B12130="SINAPI",IF(ISNUMBER(MATCH(Banco!$C12130,Analitico!$A:$A,0)),INDEX(Analitico!E:E,MATCH(Banco!$C12130,Analitico!$A:$A,0))&amp;"%",""),"")</f>
        <v/>
      </c>
      <c r="K12130" s="3" t="str">
        <f>IF($B12130="SINAPI",IF(ISNUMBER(MATCH(Banco!$C12130,Analitico!$A:$A,0)),INDEX(Analitico!F:F,MATCH(Banco!$C12130,Analitico!$A:$A,0))&amp;"%",""),"")</f>
        <v/>
      </c>
    </row>
    <row r="12131" spans="1:11" ht="22.5" x14ac:dyDescent="0.2">
      <c r="A12131" s="1" t="str">
        <f t="shared" ref="A12131:A12194" si="191">CONCATENAR</f>
        <v>SINAPI 98528</v>
      </c>
      <c r="B12131" s="3" t="s">
        <v>21527</v>
      </c>
      <c r="C12131" s="3" t="s">
        <v>13365</v>
      </c>
      <c r="D12131" s="2" t="s">
        <v>20289</v>
      </c>
      <c r="E12131" s="3" t="s">
        <v>20622</v>
      </c>
      <c r="F12131" s="67" t="s">
        <v>5234</v>
      </c>
      <c r="G12131" s="67" t="s">
        <v>37781</v>
      </c>
      <c r="I12131" s="3" t="s">
        <v>6298</v>
      </c>
      <c r="J12131" s="3" t="str">
        <f>IF($B12131="SINAPI",IF(ISNUMBER(MATCH(Banco!$C12131,Analitico!$A:$A,0)),INDEX(Analitico!E:E,MATCH(Banco!$C12131,Analitico!$A:$A,0))&amp;"%",""),"")</f>
        <v/>
      </c>
      <c r="K12131" s="3" t="str">
        <f>IF($B12131="SINAPI",IF(ISNUMBER(MATCH(Banco!$C12131,Analitico!$A:$A,0)),INDEX(Analitico!F:F,MATCH(Banco!$C12131,Analitico!$A:$A,0))&amp;"%",""),"")</f>
        <v/>
      </c>
    </row>
    <row r="12132" spans="1:11" ht="22.5" x14ac:dyDescent="0.2">
      <c r="A12132" s="1" t="str">
        <f t="shared" si="191"/>
        <v>SINAPI 98529</v>
      </c>
      <c r="B12132" s="3" t="s">
        <v>21527</v>
      </c>
      <c r="C12132" s="3" t="s">
        <v>13366</v>
      </c>
      <c r="D12132" s="2" t="s">
        <v>20290</v>
      </c>
      <c r="E12132" s="3" t="s">
        <v>20622</v>
      </c>
      <c r="F12132" s="67" t="s">
        <v>6115</v>
      </c>
      <c r="G12132" s="67" t="s">
        <v>21774</v>
      </c>
      <c r="I12132" s="3" t="s">
        <v>6298</v>
      </c>
      <c r="J12132" s="3" t="str">
        <f>IF($B12132="SINAPI",IF(ISNUMBER(MATCH(Banco!$C12132,Analitico!$A:$A,0)),INDEX(Analitico!E:E,MATCH(Banco!$C12132,Analitico!$A:$A,0))&amp;"%",""),"")</f>
        <v/>
      </c>
      <c r="K12132" s="3" t="str">
        <f>IF($B12132="SINAPI",IF(ISNUMBER(MATCH(Banco!$C12132,Analitico!$A:$A,0)),INDEX(Analitico!F:F,MATCH(Banco!$C12132,Analitico!$A:$A,0))&amp;"%",""),"")</f>
        <v/>
      </c>
    </row>
    <row r="12133" spans="1:11" ht="22.5" x14ac:dyDescent="0.2">
      <c r="A12133" s="1" t="str">
        <f t="shared" si="191"/>
        <v>SINAPI 98530</v>
      </c>
      <c r="B12133" s="3" t="s">
        <v>21527</v>
      </c>
      <c r="C12133" s="3" t="s">
        <v>13367</v>
      </c>
      <c r="D12133" s="2" t="s">
        <v>20291</v>
      </c>
      <c r="E12133" s="3" t="s">
        <v>20622</v>
      </c>
      <c r="F12133" s="67" t="s">
        <v>30136</v>
      </c>
      <c r="G12133" s="67" t="s">
        <v>29843</v>
      </c>
      <c r="I12133" s="3" t="s">
        <v>6298</v>
      </c>
      <c r="J12133" s="3" t="str">
        <f>IF($B12133="SINAPI",IF(ISNUMBER(MATCH(Banco!$C12133,Analitico!$A:$A,0)),INDEX(Analitico!E:E,MATCH(Banco!$C12133,Analitico!$A:$A,0))&amp;"%",""),"")</f>
        <v/>
      </c>
      <c r="K12133" s="3" t="str">
        <f>IF($B12133="SINAPI",IF(ISNUMBER(MATCH(Banco!$C12133,Analitico!$A:$A,0)),INDEX(Analitico!F:F,MATCH(Banco!$C12133,Analitico!$A:$A,0))&amp;"%",""),"")</f>
        <v/>
      </c>
    </row>
    <row r="12134" spans="1:11" x14ac:dyDescent="0.2">
      <c r="A12134" s="1" t="str">
        <f t="shared" si="191"/>
        <v>SINAPI 98531</v>
      </c>
      <c r="B12134" s="3" t="s">
        <v>21527</v>
      </c>
      <c r="C12134" s="3" t="s">
        <v>13368</v>
      </c>
      <c r="D12134" s="2" t="s">
        <v>20292</v>
      </c>
      <c r="E12134" s="3" t="s">
        <v>20622</v>
      </c>
      <c r="F12134" s="67" t="s">
        <v>40527</v>
      </c>
      <c r="G12134" s="67" t="s">
        <v>37782</v>
      </c>
      <c r="I12134" s="3" t="s">
        <v>6300</v>
      </c>
      <c r="J12134" s="3" t="str">
        <f>IF($B12134="SINAPI",IF(ISNUMBER(MATCH(Banco!$C12134,Analitico!$A:$A,0)),INDEX(Analitico!E:E,MATCH(Banco!$C12134,Analitico!$A:$A,0))&amp;"%",""),"")</f>
        <v/>
      </c>
      <c r="K12134" s="3" t="str">
        <f>IF($B12134="SINAPI",IF(ISNUMBER(MATCH(Banco!$C12134,Analitico!$A:$A,0)),INDEX(Analitico!F:F,MATCH(Banco!$C12134,Analitico!$A:$A,0))&amp;"%",""),"")</f>
        <v/>
      </c>
    </row>
    <row r="12135" spans="1:11" x14ac:dyDescent="0.2">
      <c r="A12135" s="1" t="str">
        <f t="shared" si="191"/>
        <v>SINAPI 98532</v>
      </c>
      <c r="B12135" s="3" t="s">
        <v>21527</v>
      </c>
      <c r="C12135" s="3" t="s">
        <v>13369</v>
      </c>
      <c r="D12135" s="2" t="s">
        <v>20293</v>
      </c>
      <c r="E12135" s="3" t="s">
        <v>20622</v>
      </c>
      <c r="F12135" s="67" t="s">
        <v>21616</v>
      </c>
      <c r="G12135" s="67" t="s">
        <v>5104</v>
      </c>
      <c r="I12135" s="3" t="s">
        <v>6300</v>
      </c>
      <c r="J12135" s="3" t="str">
        <f>IF($B12135="SINAPI",IF(ISNUMBER(MATCH(Banco!$C12135,Analitico!$A:$A,0)),INDEX(Analitico!E:E,MATCH(Banco!$C12135,Analitico!$A:$A,0))&amp;"%",""),"")</f>
        <v/>
      </c>
      <c r="K12135" s="3" t="str">
        <f>IF($B12135="SINAPI",IF(ISNUMBER(MATCH(Banco!$C12135,Analitico!$A:$A,0)),INDEX(Analitico!F:F,MATCH(Banco!$C12135,Analitico!$A:$A,0))&amp;"%",""),"")</f>
        <v/>
      </c>
    </row>
    <row r="12136" spans="1:11" ht="22.5" x14ac:dyDescent="0.2">
      <c r="A12136" s="1" t="str">
        <f t="shared" si="191"/>
        <v>SINAPI 98533</v>
      </c>
      <c r="B12136" s="3" t="s">
        <v>21527</v>
      </c>
      <c r="C12136" s="3" t="s">
        <v>13370</v>
      </c>
      <c r="D12136" s="2" t="s">
        <v>20294</v>
      </c>
      <c r="E12136" s="3" t="s">
        <v>20622</v>
      </c>
      <c r="F12136" s="67" t="s">
        <v>40528</v>
      </c>
      <c r="G12136" s="67" t="s">
        <v>37783</v>
      </c>
      <c r="I12136" s="3" t="s">
        <v>6300</v>
      </c>
      <c r="J12136" s="3" t="str">
        <f>IF($B12136="SINAPI",IF(ISNUMBER(MATCH(Banco!$C12136,Analitico!$A:$A,0)),INDEX(Analitico!E:E,MATCH(Banco!$C12136,Analitico!$A:$A,0))&amp;"%",""),"")</f>
        <v/>
      </c>
      <c r="K12136" s="3" t="str">
        <f>IF($B12136="SINAPI",IF(ISNUMBER(MATCH(Banco!$C12136,Analitico!$A:$A,0)),INDEX(Analitico!F:F,MATCH(Banco!$C12136,Analitico!$A:$A,0))&amp;"%",""),"")</f>
        <v/>
      </c>
    </row>
    <row r="12137" spans="1:11" ht="22.5" x14ac:dyDescent="0.2">
      <c r="A12137" s="1" t="str">
        <f t="shared" si="191"/>
        <v>SINAPI 98534</v>
      </c>
      <c r="B12137" s="3" t="s">
        <v>21527</v>
      </c>
      <c r="C12137" s="3" t="s">
        <v>13371</v>
      </c>
      <c r="D12137" s="2" t="s">
        <v>20295</v>
      </c>
      <c r="E12137" s="3" t="s">
        <v>20622</v>
      </c>
      <c r="F12137" s="67" t="s">
        <v>40529</v>
      </c>
      <c r="G12137" s="67" t="s">
        <v>37784</v>
      </c>
      <c r="I12137" s="3" t="s">
        <v>6300</v>
      </c>
      <c r="J12137" s="3" t="str">
        <f>IF($B12137="SINAPI",IF(ISNUMBER(MATCH(Banco!$C12137,Analitico!$A:$A,0)),INDEX(Analitico!E:E,MATCH(Banco!$C12137,Analitico!$A:$A,0))&amp;"%",""),"")</f>
        <v/>
      </c>
      <c r="K12137" s="3" t="str">
        <f>IF($B12137="SINAPI",IF(ISNUMBER(MATCH(Banco!$C12137,Analitico!$A:$A,0)),INDEX(Analitico!F:F,MATCH(Banco!$C12137,Analitico!$A:$A,0))&amp;"%",""),"")</f>
        <v/>
      </c>
    </row>
    <row r="12138" spans="1:11" x14ac:dyDescent="0.2">
      <c r="A12138" s="1" t="str">
        <f t="shared" si="191"/>
        <v>SINAPI 98535</v>
      </c>
      <c r="B12138" s="3" t="s">
        <v>21527</v>
      </c>
      <c r="C12138" s="3" t="s">
        <v>13372</v>
      </c>
      <c r="D12138" s="2" t="s">
        <v>20296</v>
      </c>
      <c r="E12138" s="3" t="s">
        <v>20622</v>
      </c>
      <c r="F12138" s="67" t="s">
        <v>40530</v>
      </c>
      <c r="G12138" s="67" t="s">
        <v>37785</v>
      </c>
      <c r="I12138" s="3" t="s">
        <v>6300</v>
      </c>
      <c r="J12138" s="3" t="str">
        <f>IF($B12138="SINAPI",IF(ISNUMBER(MATCH(Banco!$C12138,Analitico!$A:$A,0)),INDEX(Analitico!E:E,MATCH(Banco!$C12138,Analitico!$A:$A,0))&amp;"%",""),"")</f>
        <v/>
      </c>
      <c r="K12138" s="3" t="str">
        <f>IF($B12138="SINAPI",IF(ISNUMBER(MATCH(Banco!$C12138,Analitico!$A:$A,0)),INDEX(Analitico!F:F,MATCH(Banco!$C12138,Analitico!$A:$A,0))&amp;"%",""),"")</f>
        <v/>
      </c>
    </row>
    <row r="12139" spans="1:11" x14ac:dyDescent="0.2">
      <c r="A12139" s="1" t="str">
        <f t="shared" si="191"/>
        <v>SINAPI 88238</v>
      </c>
      <c r="B12139" s="3" t="s">
        <v>21527</v>
      </c>
      <c r="C12139" s="3" t="s">
        <v>13373</v>
      </c>
      <c r="D12139" s="2" t="s">
        <v>20297</v>
      </c>
      <c r="E12139" s="3" t="s">
        <v>20627</v>
      </c>
      <c r="F12139" s="67" t="s">
        <v>4934</v>
      </c>
      <c r="G12139" s="67" t="s">
        <v>4857</v>
      </c>
      <c r="I12139" s="3" t="s">
        <v>6298</v>
      </c>
      <c r="J12139" s="3" t="str">
        <f>IF($B12139="SINAPI",IF(ISNUMBER(MATCH(Banco!$C12139,Analitico!$A:$A,0)),INDEX(Analitico!E:E,MATCH(Banco!$C12139,Analitico!$A:$A,0))&amp;"%",""),"")</f>
        <v/>
      </c>
      <c r="K12139" s="3" t="str">
        <f>IF($B12139="SINAPI",IF(ISNUMBER(MATCH(Banco!$C12139,Analitico!$A:$A,0)),INDEX(Analitico!F:F,MATCH(Banco!$C12139,Analitico!$A:$A,0))&amp;"%",""),"")</f>
        <v/>
      </c>
    </row>
    <row r="12140" spans="1:11" x14ac:dyDescent="0.2">
      <c r="A12140" s="1" t="str">
        <f t="shared" si="191"/>
        <v>SINAPI 88239</v>
      </c>
      <c r="B12140" s="3" t="s">
        <v>21527</v>
      </c>
      <c r="C12140" s="3" t="s">
        <v>13374</v>
      </c>
      <c r="D12140" s="2" t="s">
        <v>20298</v>
      </c>
      <c r="E12140" s="3" t="s">
        <v>20627</v>
      </c>
      <c r="F12140" s="67" t="s">
        <v>5901</v>
      </c>
      <c r="G12140" s="67" t="s">
        <v>20954</v>
      </c>
      <c r="I12140" s="3" t="s">
        <v>6298</v>
      </c>
      <c r="J12140" s="3" t="str">
        <f>IF($B12140="SINAPI",IF(ISNUMBER(MATCH(Banco!$C12140,Analitico!$A:$A,0)),INDEX(Analitico!E:E,MATCH(Banco!$C12140,Analitico!$A:$A,0))&amp;"%",""),"")</f>
        <v/>
      </c>
      <c r="K12140" s="3" t="str">
        <f>IF($B12140="SINAPI",IF(ISNUMBER(MATCH(Banco!$C12140,Analitico!$A:$A,0)),INDEX(Analitico!F:F,MATCH(Banco!$C12140,Analitico!$A:$A,0))&amp;"%",""),"")</f>
        <v/>
      </c>
    </row>
    <row r="12141" spans="1:11" x14ac:dyDescent="0.2">
      <c r="A12141" s="1" t="str">
        <f t="shared" si="191"/>
        <v>SINAPI 88240</v>
      </c>
      <c r="B12141" s="3" t="s">
        <v>21527</v>
      </c>
      <c r="C12141" s="3" t="s">
        <v>13375</v>
      </c>
      <c r="D12141" s="2" t="s">
        <v>20299</v>
      </c>
      <c r="E12141" s="3" t="s">
        <v>20627</v>
      </c>
      <c r="F12141" s="67" t="s">
        <v>5934</v>
      </c>
      <c r="G12141" s="67" t="s">
        <v>20886</v>
      </c>
      <c r="I12141" s="3" t="s">
        <v>6298</v>
      </c>
      <c r="J12141" s="3" t="str">
        <f>IF($B12141="SINAPI",IF(ISNUMBER(MATCH(Banco!$C12141,Analitico!$A:$A,0)),INDEX(Analitico!E:E,MATCH(Banco!$C12141,Analitico!$A:$A,0))&amp;"%",""),"")</f>
        <v/>
      </c>
      <c r="K12141" s="3" t="str">
        <f>IF($B12141="SINAPI",IF(ISNUMBER(MATCH(Banco!$C12141,Analitico!$A:$A,0)),INDEX(Analitico!F:F,MATCH(Banco!$C12141,Analitico!$A:$A,0))&amp;"%",""),"")</f>
        <v/>
      </c>
    </row>
    <row r="12142" spans="1:11" x14ac:dyDescent="0.2">
      <c r="A12142" s="1" t="str">
        <f t="shared" si="191"/>
        <v>SINAPI 88241</v>
      </c>
      <c r="B12142" s="3" t="s">
        <v>21527</v>
      </c>
      <c r="C12142" s="3" t="s">
        <v>13376</v>
      </c>
      <c r="D12142" s="2" t="s">
        <v>20300</v>
      </c>
      <c r="E12142" s="3" t="s">
        <v>20627</v>
      </c>
      <c r="F12142" s="67" t="s">
        <v>20999</v>
      </c>
      <c r="G12142" s="67" t="s">
        <v>29844</v>
      </c>
      <c r="I12142" s="3" t="s">
        <v>6298</v>
      </c>
      <c r="J12142" s="3" t="str">
        <f>IF($B12142="SINAPI",IF(ISNUMBER(MATCH(Banco!$C12142,Analitico!$A:$A,0)),INDEX(Analitico!E:E,MATCH(Banco!$C12142,Analitico!$A:$A,0))&amp;"%",""),"")</f>
        <v/>
      </c>
      <c r="K12142" s="3" t="str">
        <f>IF($B12142="SINAPI",IF(ISNUMBER(MATCH(Banco!$C12142,Analitico!$A:$A,0)),INDEX(Analitico!F:F,MATCH(Banco!$C12142,Analitico!$A:$A,0))&amp;"%",""),"")</f>
        <v/>
      </c>
    </row>
    <row r="12143" spans="1:11" x14ac:dyDescent="0.2">
      <c r="A12143" s="1" t="str">
        <f t="shared" si="191"/>
        <v>SINAPI 88242</v>
      </c>
      <c r="B12143" s="3" t="s">
        <v>21527</v>
      </c>
      <c r="C12143" s="3" t="s">
        <v>13377</v>
      </c>
      <c r="D12143" s="2" t="s">
        <v>20301</v>
      </c>
      <c r="E12143" s="3" t="s">
        <v>20627</v>
      </c>
      <c r="F12143" s="67" t="s">
        <v>28968</v>
      </c>
      <c r="G12143" s="67" t="s">
        <v>20755</v>
      </c>
      <c r="I12143" s="3" t="s">
        <v>6298</v>
      </c>
      <c r="J12143" s="3" t="str">
        <f>IF($B12143="SINAPI",IF(ISNUMBER(MATCH(Banco!$C12143,Analitico!$A:$A,0)),INDEX(Analitico!E:E,MATCH(Banco!$C12143,Analitico!$A:$A,0))&amp;"%",""),"")</f>
        <v/>
      </c>
      <c r="K12143" s="3" t="str">
        <f>IF($B12143="SINAPI",IF(ISNUMBER(MATCH(Banco!$C12143,Analitico!$A:$A,0)),INDEX(Analitico!F:F,MATCH(Banco!$C12143,Analitico!$A:$A,0))&amp;"%",""),"")</f>
        <v/>
      </c>
    </row>
    <row r="12144" spans="1:11" x14ac:dyDescent="0.2">
      <c r="A12144" s="1" t="str">
        <f t="shared" si="191"/>
        <v>SINAPI 88243</v>
      </c>
      <c r="B12144" s="3" t="s">
        <v>21527</v>
      </c>
      <c r="C12144" s="3" t="s">
        <v>13378</v>
      </c>
      <c r="D12144" s="2" t="s">
        <v>20302</v>
      </c>
      <c r="E12144" s="3" t="s">
        <v>20627</v>
      </c>
      <c r="F12144" s="67" t="s">
        <v>5167</v>
      </c>
      <c r="G12144" s="67" t="s">
        <v>5854</v>
      </c>
      <c r="I12144" s="3" t="s">
        <v>6298</v>
      </c>
      <c r="J12144" s="3" t="str">
        <f>IF($B12144="SINAPI",IF(ISNUMBER(MATCH(Banco!$C12144,Analitico!$A:$A,0)),INDEX(Analitico!E:E,MATCH(Banco!$C12144,Analitico!$A:$A,0))&amp;"%",""),"")</f>
        <v/>
      </c>
      <c r="K12144" s="3" t="str">
        <f>IF($B12144="SINAPI",IF(ISNUMBER(MATCH(Banco!$C12144,Analitico!$A:$A,0)),INDEX(Analitico!F:F,MATCH(Banco!$C12144,Analitico!$A:$A,0))&amp;"%",""),"")</f>
        <v/>
      </c>
    </row>
    <row r="12145" spans="1:11" x14ac:dyDescent="0.2">
      <c r="A12145" s="1" t="str">
        <f t="shared" si="191"/>
        <v>SINAPI 88245</v>
      </c>
      <c r="B12145" s="3" t="s">
        <v>21527</v>
      </c>
      <c r="C12145" s="3" t="s">
        <v>13379</v>
      </c>
      <c r="D12145" s="2" t="s">
        <v>20303</v>
      </c>
      <c r="E12145" s="3" t="s">
        <v>20627</v>
      </c>
      <c r="F12145" s="67" t="s">
        <v>21346</v>
      </c>
      <c r="G12145" s="67" t="s">
        <v>21481</v>
      </c>
      <c r="I12145" s="3" t="s">
        <v>6298</v>
      </c>
      <c r="J12145" s="3" t="str">
        <f>IF($B12145="SINAPI",IF(ISNUMBER(MATCH(Banco!$C12145,Analitico!$A:$A,0)),INDEX(Analitico!E:E,MATCH(Banco!$C12145,Analitico!$A:$A,0))&amp;"%",""),"")</f>
        <v/>
      </c>
      <c r="K12145" s="3" t="str">
        <f>IF($B12145="SINAPI",IF(ISNUMBER(MATCH(Banco!$C12145,Analitico!$A:$A,0)),INDEX(Analitico!F:F,MATCH(Banco!$C12145,Analitico!$A:$A,0))&amp;"%",""),"")</f>
        <v/>
      </c>
    </row>
    <row r="12146" spans="1:11" x14ac:dyDescent="0.2">
      <c r="A12146" s="1" t="str">
        <f t="shared" si="191"/>
        <v>SINAPI 88246</v>
      </c>
      <c r="B12146" s="3" t="s">
        <v>21527</v>
      </c>
      <c r="C12146" s="3" t="s">
        <v>13380</v>
      </c>
      <c r="D12146" s="2" t="s">
        <v>20304</v>
      </c>
      <c r="E12146" s="3" t="s">
        <v>20627</v>
      </c>
      <c r="F12146" s="67" t="s">
        <v>32267</v>
      </c>
      <c r="G12146" s="67" t="s">
        <v>21342</v>
      </c>
      <c r="I12146" s="3" t="s">
        <v>6298</v>
      </c>
      <c r="J12146" s="3" t="str">
        <f>IF($B12146="SINAPI",IF(ISNUMBER(MATCH(Banco!$C12146,Analitico!$A:$A,0)),INDEX(Analitico!E:E,MATCH(Banco!$C12146,Analitico!$A:$A,0))&amp;"%",""),"")</f>
        <v/>
      </c>
      <c r="K12146" s="3" t="str">
        <f>IF($B12146="SINAPI",IF(ISNUMBER(MATCH(Banco!$C12146,Analitico!$A:$A,0)),INDEX(Analitico!F:F,MATCH(Banco!$C12146,Analitico!$A:$A,0))&amp;"%",""),"")</f>
        <v/>
      </c>
    </row>
    <row r="12147" spans="1:11" x14ac:dyDescent="0.2">
      <c r="A12147" s="1" t="str">
        <f t="shared" si="191"/>
        <v>SINAPI 88247</v>
      </c>
      <c r="B12147" s="3" t="s">
        <v>21527</v>
      </c>
      <c r="C12147" s="3" t="s">
        <v>13381</v>
      </c>
      <c r="D12147" s="2" t="s">
        <v>20305</v>
      </c>
      <c r="E12147" s="3" t="s">
        <v>20627</v>
      </c>
      <c r="F12147" s="67" t="s">
        <v>21127</v>
      </c>
      <c r="G12147" s="67" t="s">
        <v>21018</v>
      </c>
      <c r="I12147" s="3" t="s">
        <v>6298</v>
      </c>
      <c r="J12147" s="3" t="str">
        <f>IF($B12147="SINAPI",IF(ISNUMBER(MATCH(Banco!$C12147,Analitico!$A:$A,0)),INDEX(Analitico!E:E,MATCH(Banco!$C12147,Analitico!$A:$A,0))&amp;"%",""),"")</f>
        <v/>
      </c>
      <c r="K12147" s="3" t="str">
        <f>IF($B12147="SINAPI",IF(ISNUMBER(MATCH(Banco!$C12147,Analitico!$A:$A,0)),INDEX(Analitico!F:F,MATCH(Banco!$C12147,Analitico!$A:$A,0))&amp;"%",""),"")</f>
        <v/>
      </c>
    </row>
    <row r="12148" spans="1:11" x14ac:dyDescent="0.2">
      <c r="A12148" s="1" t="str">
        <f t="shared" si="191"/>
        <v>SINAPI 88248</v>
      </c>
      <c r="B12148" s="3" t="s">
        <v>21527</v>
      </c>
      <c r="C12148" s="3" t="s">
        <v>13382</v>
      </c>
      <c r="D12148" s="2" t="s">
        <v>20306</v>
      </c>
      <c r="E12148" s="3" t="s">
        <v>20627</v>
      </c>
      <c r="F12148" s="67" t="s">
        <v>21741</v>
      </c>
      <c r="G12148" s="67" t="s">
        <v>21533</v>
      </c>
      <c r="I12148" s="3" t="s">
        <v>6298</v>
      </c>
      <c r="J12148" s="3" t="str">
        <f>IF($B12148="SINAPI",IF(ISNUMBER(MATCH(Banco!$C12148,Analitico!$A:$A,0)),INDEX(Analitico!E:E,MATCH(Banco!$C12148,Analitico!$A:$A,0))&amp;"%",""),"")</f>
        <v/>
      </c>
      <c r="K12148" s="3" t="str">
        <f>IF($B12148="SINAPI",IF(ISNUMBER(MATCH(Banco!$C12148,Analitico!$A:$A,0)),INDEX(Analitico!F:F,MATCH(Banco!$C12148,Analitico!$A:$A,0))&amp;"%",""),"")</f>
        <v/>
      </c>
    </row>
    <row r="12149" spans="1:11" x14ac:dyDescent="0.2">
      <c r="A12149" s="1" t="str">
        <f t="shared" si="191"/>
        <v>SINAPI 88249</v>
      </c>
      <c r="B12149" s="3" t="s">
        <v>21527</v>
      </c>
      <c r="C12149" s="3" t="s">
        <v>13383</v>
      </c>
      <c r="D12149" s="2" t="s">
        <v>20307</v>
      </c>
      <c r="E12149" s="3" t="s">
        <v>20627</v>
      </c>
      <c r="F12149" s="67" t="s">
        <v>20665</v>
      </c>
      <c r="G12149" s="67" t="s">
        <v>21062</v>
      </c>
      <c r="I12149" s="3" t="s">
        <v>6298</v>
      </c>
      <c r="J12149" s="3" t="str">
        <f>IF($B12149="SINAPI",IF(ISNUMBER(MATCH(Banco!$C12149,Analitico!$A:$A,0)),INDEX(Analitico!E:E,MATCH(Banco!$C12149,Analitico!$A:$A,0))&amp;"%",""),"")</f>
        <v/>
      </c>
      <c r="K12149" s="3" t="str">
        <f>IF($B12149="SINAPI",IF(ISNUMBER(MATCH(Banco!$C12149,Analitico!$A:$A,0)),INDEX(Analitico!F:F,MATCH(Banco!$C12149,Analitico!$A:$A,0))&amp;"%",""),"")</f>
        <v/>
      </c>
    </row>
    <row r="12150" spans="1:11" x14ac:dyDescent="0.2">
      <c r="A12150" s="1" t="str">
        <f t="shared" si="191"/>
        <v>SINAPI 88250</v>
      </c>
      <c r="B12150" s="3" t="s">
        <v>21527</v>
      </c>
      <c r="C12150" s="3" t="s">
        <v>13384</v>
      </c>
      <c r="D12150" s="2" t="s">
        <v>20308</v>
      </c>
      <c r="E12150" s="3" t="s">
        <v>20627</v>
      </c>
      <c r="F12150" s="67" t="s">
        <v>5934</v>
      </c>
      <c r="G12150" s="67" t="s">
        <v>20886</v>
      </c>
      <c r="I12150" s="3" t="s">
        <v>6298</v>
      </c>
      <c r="J12150" s="3" t="str">
        <f>IF($B12150="SINAPI",IF(ISNUMBER(MATCH(Banco!$C12150,Analitico!$A:$A,0)),INDEX(Analitico!E:E,MATCH(Banco!$C12150,Analitico!$A:$A,0))&amp;"%",""),"")</f>
        <v/>
      </c>
      <c r="K12150" s="3" t="str">
        <f>IF($B12150="SINAPI",IF(ISNUMBER(MATCH(Banco!$C12150,Analitico!$A:$A,0)),INDEX(Analitico!F:F,MATCH(Banco!$C12150,Analitico!$A:$A,0))&amp;"%",""),"")</f>
        <v/>
      </c>
    </row>
    <row r="12151" spans="1:11" x14ac:dyDescent="0.2">
      <c r="A12151" s="1" t="str">
        <f t="shared" si="191"/>
        <v>SINAPI 88251</v>
      </c>
      <c r="B12151" s="3" t="s">
        <v>21527</v>
      </c>
      <c r="C12151" s="3" t="s">
        <v>13385</v>
      </c>
      <c r="D12151" s="2" t="s">
        <v>20309</v>
      </c>
      <c r="E12151" s="3" t="s">
        <v>20627</v>
      </c>
      <c r="F12151" s="67" t="s">
        <v>4934</v>
      </c>
      <c r="G12151" s="67" t="s">
        <v>4857</v>
      </c>
      <c r="I12151" s="3" t="s">
        <v>6298</v>
      </c>
      <c r="J12151" s="3" t="str">
        <f>IF($B12151="SINAPI",IF(ISNUMBER(MATCH(Banco!$C12151,Analitico!$A:$A,0)),INDEX(Analitico!E:E,MATCH(Banco!$C12151,Analitico!$A:$A,0))&amp;"%",""),"")</f>
        <v/>
      </c>
      <c r="K12151" s="3" t="str">
        <f>IF($B12151="SINAPI",IF(ISNUMBER(MATCH(Banco!$C12151,Analitico!$A:$A,0)),INDEX(Analitico!F:F,MATCH(Banco!$C12151,Analitico!$A:$A,0))&amp;"%",""),"")</f>
        <v/>
      </c>
    </row>
    <row r="12152" spans="1:11" x14ac:dyDescent="0.2">
      <c r="A12152" s="1" t="str">
        <f t="shared" si="191"/>
        <v>SINAPI 88252</v>
      </c>
      <c r="B12152" s="3" t="s">
        <v>21527</v>
      </c>
      <c r="C12152" s="3" t="s">
        <v>13386</v>
      </c>
      <c r="D12152" s="2" t="s">
        <v>20310</v>
      </c>
      <c r="E12152" s="3" t="s">
        <v>20627</v>
      </c>
      <c r="F12152" s="67" t="s">
        <v>4586</v>
      </c>
      <c r="G12152" s="67" t="s">
        <v>4562</v>
      </c>
      <c r="I12152" s="3" t="s">
        <v>6298</v>
      </c>
      <c r="J12152" s="3" t="str">
        <f>IF($B12152="SINAPI",IF(ISNUMBER(MATCH(Banco!$C12152,Analitico!$A:$A,0)),INDEX(Analitico!E:E,MATCH(Banco!$C12152,Analitico!$A:$A,0))&amp;"%",""),"")</f>
        <v/>
      </c>
      <c r="K12152" s="3" t="str">
        <f>IF($B12152="SINAPI",IF(ISNUMBER(MATCH(Banco!$C12152,Analitico!$A:$A,0)),INDEX(Analitico!F:F,MATCH(Banco!$C12152,Analitico!$A:$A,0))&amp;"%",""),"")</f>
        <v/>
      </c>
    </row>
    <row r="12153" spans="1:11" x14ac:dyDescent="0.2">
      <c r="A12153" s="1" t="str">
        <f t="shared" si="191"/>
        <v>SINAPI 88253</v>
      </c>
      <c r="B12153" s="3" t="s">
        <v>21527</v>
      </c>
      <c r="C12153" s="3" t="s">
        <v>13387</v>
      </c>
      <c r="D12153" s="2" t="s">
        <v>20311</v>
      </c>
      <c r="E12153" s="3" t="s">
        <v>20627</v>
      </c>
      <c r="F12153" s="67" t="s">
        <v>5577</v>
      </c>
      <c r="G12153" s="67" t="s">
        <v>21088</v>
      </c>
      <c r="I12153" s="3" t="s">
        <v>6298</v>
      </c>
      <c r="J12153" s="3" t="str">
        <f>IF($B12153="SINAPI",IF(ISNUMBER(MATCH(Banco!$C12153,Analitico!$A:$A,0)),INDEX(Analitico!E:E,MATCH(Banco!$C12153,Analitico!$A:$A,0))&amp;"%",""),"")</f>
        <v/>
      </c>
      <c r="K12153" s="3" t="str">
        <f>IF($B12153="SINAPI",IF(ISNUMBER(MATCH(Banco!$C12153,Analitico!$A:$A,0)),INDEX(Analitico!F:F,MATCH(Banco!$C12153,Analitico!$A:$A,0))&amp;"%",""),"")</f>
        <v/>
      </c>
    </row>
    <row r="12154" spans="1:11" x14ac:dyDescent="0.2">
      <c r="A12154" s="1" t="str">
        <f t="shared" si="191"/>
        <v>SINAPI 88255</v>
      </c>
      <c r="B12154" s="3" t="s">
        <v>21527</v>
      </c>
      <c r="C12154" s="3" t="s">
        <v>13388</v>
      </c>
      <c r="D12154" s="2" t="s">
        <v>20312</v>
      </c>
      <c r="E12154" s="3" t="s">
        <v>20627</v>
      </c>
      <c r="F12154" s="67" t="s">
        <v>21053</v>
      </c>
      <c r="G12154" s="67" t="s">
        <v>21285</v>
      </c>
      <c r="I12154" s="3" t="s">
        <v>6298</v>
      </c>
      <c r="J12154" s="3" t="str">
        <f>IF($B12154="SINAPI",IF(ISNUMBER(MATCH(Banco!$C12154,Analitico!$A:$A,0)),INDEX(Analitico!E:E,MATCH(Banco!$C12154,Analitico!$A:$A,0))&amp;"%",""),"")</f>
        <v/>
      </c>
      <c r="K12154" s="3" t="str">
        <f>IF($B12154="SINAPI",IF(ISNUMBER(MATCH(Banco!$C12154,Analitico!$A:$A,0)),INDEX(Analitico!F:F,MATCH(Banco!$C12154,Analitico!$A:$A,0))&amp;"%",""),"")</f>
        <v/>
      </c>
    </row>
    <row r="12155" spans="1:11" x14ac:dyDescent="0.2">
      <c r="A12155" s="1" t="str">
        <f t="shared" si="191"/>
        <v>SINAPI 88256</v>
      </c>
      <c r="B12155" s="3" t="s">
        <v>21527</v>
      </c>
      <c r="C12155" s="3" t="s">
        <v>13389</v>
      </c>
      <c r="D12155" s="2" t="s">
        <v>20313</v>
      </c>
      <c r="E12155" s="3" t="s">
        <v>20627</v>
      </c>
      <c r="F12155" s="67" t="s">
        <v>21300</v>
      </c>
      <c r="G12155" s="67" t="s">
        <v>5801</v>
      </c>
      <c r="I12155" s="3" t="s">
        <v>6298</v>
      </c>
      <c r="J12155" s="3" t="str">
        <f>IF($B12155="SINAPI",IF(ISNUMBER(MATCH(Banco!$C12155,Analitico!$A:$A,0)),INDEX(Analitico!E:E,MATCH(Banco!$C12155,Analitico!$A:$A,0))&amp;"%",""),"")</f>
        <v/>
      </c>
      <c r="K12155" s="3" t="str">
        <f>IF($B12155="SINAPI",IF(ISNUMBER(MATCH(Banco!$C12155,Analitico!$A:$A,0)),INDEX(Analitico!F:F,MATCH(Banco!$C12155,Analitico!$A:$A,0))&amp;"%",""),"")</f>
        <v/>
      </c>
    </row>
    <row r="12156" spans="1:11" x14ac:dyDescent="0.2">
      <c r="A12156" s="1" t="str">
        <f t="shared" si="191"/>
        <v>SINAPI 88257</v>
      </c>
      <c r="B12156" s="3" t="s">
        <v>21527</v>
      </c>
      <c r="C12156" s="3" t="s">
        <v>13390</v>
      </c>
      <c r="D12156" s="2" t="s">
        <v>20314</v>
      </c>
      <c r="E12156" s="3" t="s">
        <v>20627</v>
      </c>
      <c r="F12156" s="67" t="s">
        <v>29560</v>
      </c>
      <c r="G12156" s="67" t="s">
        <v>21136</v>
      </c>
      <c r="I12156" s="3" t="s">
        <v>6298</v>
      </c>
      <c r="J12156" s="3" t="str">
        <f>IF($B12156="SINAPI",IF(ISNUMBER(MATCH(Banco!$C12156,Analitico!$A:$A,0)),INDEX(Analitico!E:E,MATCH(Banco!$C12156,Analitico!$A:$A,0))&amp;"%",""),"")</f>
        <v/>
      </c>
      <c r="K12156" s="3" t="str">
        <f>IF($B12156="SINAPI",IF(ISNUMBER(MATCH(Banco!$C12156,Analitico!$A:$A,0)),INDEX(Analitico!F:F,MATCH(Banco!$C12156,Analitico!$A:$A,0))&amp;"%",""),"")</f>
        <v/>
      </c>
    </row>
    <row r="12157" spans="1:11" x14ac:dyDescent="0.2">
      <c r="A12157" s="1" t="str">
        <f t="shared" si="191"/>
        <v>SINAPI 88260</v>
      </c>
      <c r="B12157" s="3" t="s">
        <v>21527</v>
      </c>
      <c r="C12157" s="3" t="s">
        <v>13391</v>
      </c>
      <c r="D12157" s="2" t="s">
        <v>20315</v>
      </c>
      <c r="E12157" s="3" t="s">
        <v>20627</v>
      </c>
      <c r="F12157" s="67" t="s">
        <v>21237</v>
      </c>
      <c r="G12157" s="67" t="s">
        <v>5741</v>
      </c>
      <c r="I12157" s="3" t="s">
        <v>6298</v>
      </c>
      <c r="J12157" s="3" t="str">
        <f>IF($B12157="SINAPI",IF(ISNUMBER(MATCH(Banco!$C12157,Analitico!$A:$A,0)),INDEX(Analitico!E:E,MATCH(Banco!$C12157,Analitico!$A:$A,0))&amp;"%",""),"")</f>
        <v/>
      </c>
      <c r="K12157" s="3" t="str">
        <f>IF($B12157="SINAPI",IF(ISNUMBER(MATCH(Banco!$C12157,Analitico!$A:$A,0)),INDEX(Analitico!F:F,MATCH(Banco!$C12157,Analitico!$A:$A,0))&amp;"%",""),"")</f>
        <v/>
      </c>
    </row>
    <row r="12158" spans="1:11" x14ac:dyDescent="0.2">
      <c r="A12158" s="1" t="str">
        <f t="shared" si="191"/>
        <v>SINAPI 88261</v>
      </c>
      <c r="B12158" s="3" t="s">
        <v>21527</v>
      </c>
      <c r="C12158" s="3" t="s">
        <v>13392</v>
      </c>
      <c r="D12158" s="2" t="s">
        <v>20316</v>
      </c>
      <c r="E12158" s="3" t="s">
        <v>20627</v>
      </c>
      <c r="F12158" s="67" t="s">
        <v>29652</v>
      </c>
      <c r="G12158" s="67" t="s">
        <v>5747</v>
      </c>
      <c r="I12158" s="3" t="s">
        <v>6298</v>
      </c>
      <c r="J12158" s="3" t="str">
        <f>IF($B12158="SINAPI",IF(ISNUMBER(MATCH(Banco!$C12158,Analitico!$A:$A,0)),INDEX(Analitico!E:E,MATCH(Banco!$C12158,Analitico!$A:$A,0))&amp;"%",""),"")</f>
        <v/>
      </c>
      <c r="K12158" s="3" t="str">
        <f>IF($B12158="SINAPI",IF(ISNUMBER(MATCH(Banco!$C12158,Analitico!$A:$A,0)),INDEX(Analitico!F:F,MATCH(Banco!$C12158,Analitico!$A:$A,0))&amp;"%",""),"")</f>
        <v/>
      </c>
    </row>
    <row r="12159" spans="1:11" x14ac:dyDescent="0.2">
      <c r="A12159" s="1" t="str">
        <f t="shared" si="191"/>
        <v>SINAPI 88262</v>
      </c>
      <c r="B12159" s="3" t="s">
        <v>21527</v>
      </c>
      <c r="C12159" s="3" t="s">
        <v>13393</v>
      </c>
      <c r="D12159" s="2" t="s">
        <v>20317</v>
      </c>
      <c r="E12159" s="3" t="s">
        <v>20627</v>
      </c>
      <c r="F12159" s="67" t="s">
        <v>21327</v>
      </c>
      <c r="G12159" s="67" t="s">
        <v>21513</v>
      </c>
      <c r="I12159" s="3" t="s">
        <v>41</v>
      </c>
      <c r="J12159" s="3" t="str">
        <f>IF($B12159="SINAPI",IF(ISNUMBER(MATCH(Banco!$C12159,Analitico!$A:$A,0)),INDEX(Analitico!E:E,MATCH(Banco!$C12159,Analitico!$A:$A,0))&amp;"%",""),"")</f>
        <v/>
      </c>
      <c r="K12159" s="3" t="str">
        <f>IF($B12159="SINAPI",IF(ISNUMBER(MATCH(Banco!$C12159,Analitico!$A:$A,0)),INDEX(Analitico!F:F,MATCH(Banco!$C12159,Analitico!$A:$A,0))&amp;"%",""),"")</f>
        <v/>
      </c>
    </row>
    <row r="12160" spans="1:11" x14ac:dyDescent="0.2">
      <c r="A12160" s="1" t="str">
        <f t="shared" si="191"/>
        <v>SINAPI 88263</v>
      </c>
      <c r="B12160" s="3" t="s">
        <v>21527</v>
      </c>
      <c r="C12160" s="3" t="s">
        <v>13394</v>
      </c>
      <c r="D12160" s="2" t="s">
        <v>20318</v>
      </c>
      <c r="E12160" s="3" t="s">
        <v>20627</v>
      </c>
      <c r="F12160" s="67" t="s">
        <v>21482</v>
      </c>
      <c r="G12160" s="67" t="s">
        <v>28714</v>
      </c>
      <c r="I12160" s="3" t="s">
        <v>6298</v>
      </c>
      <c r="J12160" s="3" t="str">
        <f>IF($B12160="SINAPI",IF(ISNUMBER(MATCH(Banco!$C12160,Analitico!$A:$A,0)),INDEX(Analitico!E:E,MATCH(Banco!$C12160,Analitico!$A:$A,0))&amp;"%",""),"")</f>
        <v/>
      </c>
      <c r="K12160" s="3" t="str">
        <f>IF($B12160="SINAPI",IF(ISNUMBER(MATCH(Banco!$C12160,Analitico!$A:$A,0)),INDEX(Analitico!F:F,MATCH(Banco!$C12160,Analitico!$A:$A,0))&amp;"%",""),"")</f>
        <v/>
      </c>
    </row>
    <row r="12161" spans="1:11" x14ac:dyDescent="0.2">
      <c r="A12161" s="1" t="str">
        <f t="shared" si="191"/>
        <v>SINAPI 88264</v>
      </c>
      <c r="B12161" s="3" t="s">
        <v>21527</v>
      </c>
      <c r="C12161" s="3" t="s">
        <v>13395</v>
      </c>
      <c r="D12161" s="2" t="s">
        <v>20319</v>
      </c>
      <c r="E12161" s="3" t="s">
        <v>20627</v>
      </c>
      <c r="F12161" s="67" t="s">
        <v>21281</v>
      </c>
      <c r="G12161" s="67" t="s">
        <v>5044</v>
      </c>
      <c r="I12161" s="3" t="s">
        <v>41</v>
      </c>
      <c r="J12161" s="3" t="str">
        <f>IF($B12161="SINAPI",IF(ISNUMBER(MATCH(Banco!$C12161,Analitico!$A:$A,0)),INDEX(Analitico!E:E,MATCH(Banco!$C12161,Analitico!$A:$A,0))&amp;"%",""),"")</f>
        <v/>
      </c>
      <c r="K12161" s="3" t="str">
        <f>IF($B12161="SINAPI",IF(ISNUMBER(MATCH(Banco!$C12161,Analitico!$A:$A,0)),INDEX(Analitico!F:F,MATCH(Banco!$C12161,Analitico!$A:$A,0))&amp;"%",""),"")</f>
        <v/>
      </c>
    </row>
    <row r="12162" spans="1:11" x14ac:dyDescent="0.2">
      <c r="A12162" s="1" t="str">
        <f t="shared" si="191"/>
        <v>SINAPI 88266</v>
      </c>
      <c r="B12162" s="3" t="s">
        <v>21527</v>
      </c>
      <c r="C12162" s="3" t="s">
        <v>13396</v>
      </c>
      <c r="D12162" s="2" t="s">
        <v>20320</v>
      </c>
      <c r="E12162" s="3" t="s">
        <v>20627</v>
      </c>
      <c r="F12162" s="67" t="s">
        <v>29587</v>
      </c>
      <c r="G12162" s="67" t="s">
        <v>21013</v>
      </c>
      <c r="I12162" s="3" t="s">
        <v>6298</v>
      </c>
      <c r="J12162" s="3" t="str">
        <f>IF($B12162="SINAPI",IF(ISNUMBER(MATCH(Banco!$C12162,Analitico!$A:$A,0)),INDEX(Analitico!E:E,MATCH(Banco!$C12162,Analitico!$A:$A,0))&amp;"%",""),"")</f>
        <v/>
      </c>
      <c r="K12162" s="3" t="str">
        <f>IF($B12162="SINAPI",IF(ISNUMBER(MATCH(Banco!$C12162,Analitico!$A:$A,0)),INDEX(Analitico!F:F,MATCH(Banco!$C12162,Analitico!$A:$A,0))&amp;"%",""),"")</f>
        <v/>
      </c>
    </row>
    <row r="12163" spans="1:11" x14ac:dyDescent="0.2">
      <c r="A12163" s="1" t="str">
        <f t="shared" si="191"/>
        <v>SINAPI 88267</v>
      </c>
      <c r="B12163" s="3" t="s">
        <v>21527</v>
      </c>
      <c r="C12163" s="3" t="s">
        <v>13397</v>
      </c>
      <c r="D12163" s="2" t="s">
        <v>20321</v>
      </c>
      <c r="E12163" s="3" t="s">
        <v>20627</v>
      </c>
      <c r="F12163" s="67" t="s">
        <v>30205</v>
      </c>
      <c r="G12163" s="67" t="s">
        <v>21191</v>
      </c>
      <c r="I12163" s="3" t="s">
        <v>41</v>
      </c>
      <c r="J12163" s="3" t="str">
        <f>IF($B12163="SINAPI",IF(ISNUMBER(MATCH(Banco!$C12163,Analitico!$A:$A,0)),INDEX(Analitico!E:E,MATCH(Banco!$C12163,Analitico!$A:$A,0))&amp;"%",""),"")</f>
        <v/>
      </c>
      <c r="K12163" s="3" t="str">
        <f>IF($B12163="SINAPI",IF(ISNUMBER(MATCH(Banco!$C12163,Analitico!$A:$A,0)),INDEX(Analitico!F:F,MATCH(Banco!$C12163,Analitico!$A:$A,0))&amp;"%",""),"")</f>
        <v/>
      </c>
    </row>
    <row r="12164" spans="1:11" x14ac:dyDescent="0.2">
      <c r="A12164" s="1" t="str">
        <f t="shared" si="191"/>
        <v>SINAPI 88269</v>
      </c>
      <c r="B12164" s="3" t="s">
        <v>21527</v>
      </c>
      <c r="C12164" s="3" t="s">
        <v>13398</v>
      </c>
      <c r="D12164" s="2" t="s">
        <v>20322</v>
      </c>
      <c r="E12164" s="3" t="s">
        <v>20627</v>
      </c>
      <c r="F12164" s="67" t="s">
        <v>29975</v>
      </c>
      <c r="G12164" s="67" t="s">
        <v>5044</v>
      </c>
      <c r="I12164" s="3" t="s">
        <v>6298</v>
      </c>
      <c r="J12164" s="3" t="str">
        <f>IF($B12164="SINAPI",IF(ISNUMBER(MATCH(Banco!$C12164,Analitico!$A:$A,0)),INDEX(Analitico!E:E,MATCH(Banco!$C12164,Analitico!$A:$A,0))&amp;"%",""),"")</f>
        <v/>
      </c>
      <c r="K12164" s="3" t="str">
        <f>IF($B12164="SINAPI",IF(ISNUMBER(MATCH(Banco!$C12164,Analitico!$A:$A,0)),INDEX(Analitico!F:F,MATCH(Banco!$C12164,Analitico!$A:$A,0))&amp;"%",""),"")</f>
        <v/>
      </c>
    </row>
    <row r="12165" spans="1:11" x14ac:dyDescent="0.2">
      <c r="A12165" s="1" t="str">
        <f t="shared" si="191"/>
        <v>SINAPI 88270</v>
      </c>
      <c r="B12165" s="3" t="s">
        <v>21527</v>
      </c>
      <c r="C12165" s="3" t="s">
        <v>13399</v>
      </c>
      <c r="D12165" s="2" t="s">
        <v>20323</v>
      </c>
      <c r="E12165" s="3" t="s">
        <v>20627</v>
      </c>
      <c r="F12165" s="67" t="s">
        <v>21038</v>
      </c>
      <c r="G12165" s="67" t="s">
        <v>21834</v>
      </c>
      <c r="I12165" s="3" t="s">
        <v>6298</v>
      </c>
      <c r="J12165" s="3" t="str">
        <f>IF($B12165="SINAPI",IF(ISNUMBER(MATCH(Banco!$C12165,Analitico!$A:$A,0)),INDEX(Analitico!E:E,MATCH(Banco!$C12165,Analitico!$A:$A,0))&amp;"%",""),"")</f>
        <v/>
      </c>
      <c r="K12165" s="3" t="str">
        <f>IF($B12165="SINAPI",IF(ISNUMBER(MATCH(Banco!$C12165,Analitico!$A:$A,0)),INDEX(Analitico!F:F,MATCH(Banco!$C12165,Analitico!$A:$A,0))&amp;"%",""),"")</f>
        <v/>
      </c>
    </row>
    <row r="12166" spans="1:11" x14ac:dyDescent="0.2">
      <c r="A12166" s="1" t="str">
        <f t="shared" si="191"/>
        <v>SINAPI 88272</v>
      </c>
      <c r="B12166" s="3" t="s">
        <v>21527</v>
      </c>
      <c r="C12166" s="3" t="s">
        <v>13400</v>
      </c>
      <c r="D12166" s="2" t="s">
        <v>20324</v>
      </c>
      <c r="E12166" s="3" t="s">
        <v>20627</v>
      </c>
      <c r="F12166" s="67" t="s">
        <v>5391</v>
      </c>
      <c r="G12166" s="67" t="s">
        <v>21545</v>
      </c>
      <c r="I12166" s="3" t="s">
        <v>6298</v>
      </c>
      <c r="J12166" s="3" t="str">
        <f>IF($B12166="SINAPI",IF(ISNUMBER(MATCH(Banco!$C12166,Analitico!$A:$A,0)),INDEX(Analitico!E:E,MATCH(Banco!$C12166,Analitico!$A:$A,0))&amp;"%",""),"")</f>
        <v/>
      </c>
      <c r="K12166" s="3" t="str">
        <f>IF($B12166="SINAPI",IF(ISNUMBER(MATCH(Banco!$C12166,Analitico!$A:$A,0)),INDEX(Analitico!F:F,MATCH(Banco!$C12166,Analitico!$A:$A,0))&amp;"%",""),"")</f>
        <v/>
      </c>
    </row>
    <row r="12167" spans="1:11" x14ac:dyDescent="0.2">
      <c r="A12167" s="1" t="str">
        <f t="shared" si="191"/>
        <v>SINAPI 88273</v>
      </c>
      <c r="B12167" s="3" t="s">
        <v>21527</v>
      </c>
      <c r="C12167" s="3" t="s">
        <v>13401</v>
      </c>
      <c r="D12167" s="2" t="s">
        <v>20325</v>
      </c>
      <c r="E12167" s="3" t="s">
        <v>20627</v>
      </c>
      <c r="F12167" s="67" t="s">
        <v>5794</v>
      </c>
      <c r="G12167" s="67" t="s">
        <v>29845</v>
      </c>
      <c r="I12167" s="3" t="s">
        <v>6298</v>
      </c>
      <c r="J12167" s="3" t="str">
        <f>IF($B12167="SINAPI",IF(ISNUMBER(MATCH(Banco!$C12167,Analitico!$A:$A,0)),INDEX(Analitico!E:E,MATCH(Banco!$C12167,Analitico!$A:$A,0))&amp;"%",""),"")</f>
        <v/>
      </c>
      <c r="K12167" s="3" t="str">
        <f>IF($B12167="SINAPI",IF(ISNUMBER(MATCH(Banco!$C12167,Analitico!$A:$A,0)),INDEX(Analitico!F:F,MATCH(Banco!$C12167,Analitico!$A:$A,0))&amp;"%",""),"")</f>
        <v/>
      </c>
    </row>
    <row r="12168" spans="1:11" x14ac:dyDescent="0.2">
      <c r="A12168" s="1" t="str">
        <f t="shared" si="191"/>
        <v>SINAPI 88274</v>
      </c>
      <c r="B12168" s="3" t="s">
        <v>21527</v>
      </c>
      <c r="C12168" s="3" t="s">
        <v>13402</v>
      </c>
      <c r="D12168" s="2" t="s">
        <v>20326</v>
      </c>
      <c r="E12168" s="3" t="s">
        <v>20627</v>
      </c>
      <c r="F12168" s="67" t="s">
        <v>4536</v>
      </c>
      <c r="G12168" s="67" t="s">
        <v>5106</v>
      </c>
      <c r="I12168" s="3" t="s">
        <v>6298</v>
      </c>
      <c r="J12168" s="3" t="str">
        <f>IF($B12168="SINAPI",IF(ISNUMBER(MATCH(Banco!$C12168,Analitico!$A:$A,0)),INDEX(Analitico!E:E,MATCH(Banco!$C12168,Analitico!$A:$A,0))&amp;"%",""),"")</f>
        <v/>
      </c>
      <c r="K12168" s="3" t="str">
        <f>IF($B12168="SINAPI",IF(ISNUMBER(MATCH(Banco!$C12168,Analitico!$A:$A,0)),INDEX(Analitico!F:F,MATCH(Banco!$C12168,Analitico!$A:$A,0))&amp;"%",""),"")</f>
        <v/>
      </c>
    </row>
    <row r="12169" spans="1:11" x14ac:dyDescent="0.2">
      <c r="A12169" s="1" t="str">
        <f t="shared" si="191"/>
        <v>SINAPI 88275</v>
      </c>
      <c r="B12169" s="3" t="s">
        <v>21527</v>
      </c>
      <c r="C12169" s="3" t="s">
        <v>13403</v>
      </c>
      <c r="D12169" s="2" t="s">
        <v>20327</v>
      </c>
      <c r="E12169" s="3" t="s">
        <v>20627</v>
      </c>
      <c r="F12169" s="67" t="s">
        <v>31917</v>
      </c>
      <c r="G12169" s="67" t="s">
        <v>5281</v>
      </c>
      <c r="I12169" s="3" t="s">
        <v>6298</v>
      </c>
      <c r="J12169" s="3" t="str">
        <f>IF($B12169="SINAPI",IF(ISNUMBER(MATCH(Banco!$C12169,Analitico!$A:$A,0)),INDEX(Analitico!E:E,MATCH(Banco!$C12169,Analitico!$A:$A,0))&amp;"%",""),"")</f>
        <v/>
      </c>
      <c r="K12169" s="3" t="str">
        <f>IF($B12169="SINAPI",IF(ISNUMBER(MATCH(Banco!$C12169,Analitico!$A:$A,0)),INDEX(Analitico!F:F,MATCH(Banco!$C12169,Analitico!$A:$A,0))&amp;"%",""),"")</f>
        <v/>
      </c>
    </row>
    <row r="12170" spans="1:11" x14ac:dyDescent="0.2">
      <c r="A12170" s="1" t="str">
        <f t="shared" si="191"/>
        <v>SINAPI 88277</v>
      </c>
      <c r="B12170" s="3" t="s">
        <v>21527</v>
      </c>
      <c r="C12170" s="3" t="s">
        <v>13404</v>
      </c>
      <c r="D12170" s="2" t="s">
        <v>20328</v>
      </c>
      <c r="E12170" s="3" t="s">
        <v>20627</v>
      </c>
      <c r="F12170" s="67" t="s">
        <v>6036</v>
      </c>
      <c r="G12170" s="67" t="s">
        <v>36619</v>
      </c>
      <c r="I12170" s="3" t="s">
        <v>6298</v>
      </c>
      <c r="J12170" s="3" t="str">
        <f>IF($B12170="SINAPI",IF(ISNUMBER(MATCH(Banco!$C12170,Analitico!$A:$A,0)),INDEX(Analitico!E:E,MATCH(Banco!$C12170,Analitico!$A:$A,0))&amp;"%",""),"")</f>
        <v/>
      </c>
      <c r="K12170" s="3" t="str">
        <f>IF($B12170="SINAPI",IF(ISNUMBER(MATCH(Banco!$C12170,Analitico!$A:$A,0)),INDEX(Analitico!F:F,MATCH(Banco!$C12170,Analitico!$A:$A,0))&amp;"%",""),"")</f>
        <v/>
      </c>
    </row>
    <row r="12171" spans="1:11" x14ac:dyDescent="0.2">
      <c r="A12171" s="1" t="str">
        <f t="shared" si="191"/>
        <v>SINAPI 88278</v>
      </c>
      <c r="B12171" s="3" t="s">
        <v>21527</v>
      </c>
      <c r="C12171" s="3" t="s">
        <v>13405</v>
      </c>
      <c r="D12171" s="2" t="s">
        <v>20329</v>
      </c>
      <c r="E12171" s="3" t="s">
        <v>20627</v>
      </c>
      <c r="F12171" s="67" t="s">
        <v>21244</v>
      </c>
      <c r="G12171" s="67" t="s">
        <v>21283</v>
      </c>
      <c r="I12171" s="3" t="s">
        <v>6298</v>
      </c>
      <c r="J12171" s="3" t="str">
        <f>IF($B12171="SINAPI",IF(ISNUMBER(MATCH(Banco!$C12171,Analitico!$A:$A,0)),INDEX(Analitico!E:E,MATCH(Banco!$C12171,Analitico!$A:$A,0))&amp;"%",""),"")</f>
        <v/>
      </c>
      <c r="K12171" s="3" t="str">
        <f>IF($B12171="SINAPI",IF(ISNUMBER(MATCH(Banco!$C12171,Analitico!$A:$A,0)),INDEX(Analitico!F:F,MATCH(Banco!$C12171,Analitico!$A:$A,0))&amp;"%",""),"")</f>
        <v/>
      </c>
    </row>
    <row r="12172" spans="1:11" x14ac:dyDescent="0.2">
      <c r="A12172" s="1" t="str">
        <f t="shared" si="191"/>
        <v>SINAPI 88279</v>
      </c>
      <c r="B12172" s="3" t="s">
        <v>21527</v>
      </c>
      <c r="C12172" s="3" t="s">
        <v>13406</v>
      </c>
      <c r="D12172" s="2" t="s">
        <v>20330</v>
      </c>
      <c r="E12172" s="3" t="s">
        <v>20627</v>
      </c>
      <c r="F12172" s="67" t="s">
        <v>33302</v>
      </c>
      <c r="G12172" s="67" t="s">
        <v>29989</v>
      </c>
      <c r="I12172" s="3" t="s">
        <v>6298</v>
      </c>
      <c r="J12172" s="3" t="str">
        <f>IF($B12172="SINAPI",IF(ISNUMBER(MATCH(Banco!$C12172,Analitico!$A:$A,0)),INDEX(Analitico!E:E,MATCH(Banco!$C12172,Analitico!$A:$A,0))&amp;"%",""),"")</f>
        <v/>
      </c>
      <c r="K12172" s="3" t="str">
        <f>IF($B12172="SINAPI",IF(ISNUMBER(MATCH(Banco!$C12172,Analitico!$A:$A,0)),INDEX(Analitico!F:F,MATCH(Banco!$C12172,Analitico!$A:$A,0))&amp;"%",""),"")</f>
        <v/>
      </c>
    </row>
    <row r="12173" spans="1:11" x14ac:dyDescent="0.2">
      <c r="A12173" s="1" t="str">
        <f t="shared" si="191"/>
        <v>SINAPI 88281</v>
      </c>
      <c r="B12173" s="3" t="s">
        <v>21527</v>
      </c>
      <c r="C12173" s="3" t="s">
        <v>13407</v>
      </c>
      <c r="D12173" s="2" t="s">
        <v>20331</v>
      </c>
      <c r="E12173" s="3" t="s">
        <v>20627</v>
      </c>
      <c r="F12173" s="67" t="s">
        <v>29633</v>
      </c>
      <c r="G12173" s="67" t="s">
        <v>4514</v>
      </c>
      <c r="I12173" s="3" t="s">
        <v>6298</v>
      </c>
      <c r="J12173" s="3" t="str">
        <f>IF($B12173="SINAPI",IF(ISNUMBER(MATCH(Banco!$C12173,Analitico!$A:$A,0)),INDEX(Analitico!E:E,MATCH(Banco!$C12173,Analitico!$A:$A,0))&amp;"%",""),"")</f>
        <v/>
      </c>
      <c r="K12173" s="3" t="str">
        <f>IF($B12173="SINAPI",IF(ISNUMBER(MATCH(Banco!$C12173,Analitico!$A:$A,0)),INDEX(Analitico!F:F,MATCH(Banco!$C12173,Analitico!$A:$A,0))&amp;"%",""),"")</f>
        <v/>
      </c>
    </row>
    <row r="12174" spans="1:11" x14ac:dyDescent="0.2">
      <c r="A12174" s="1" t="str">
        <f t="shared" si="191"/>
        <v>SINAPI 88282</v>
      </c>
      <c r="B12174" s="3" t="s">
        <v>21527</v>
      </c>
      <c r="C12174" s="3" t="s">
        <v>13408</v>
      </c>
      <c r="D12174" s="2" t="s">
        <v>20332</v>
      </c>
      <c r="E12174" s="3" t="s">
        <v>20627</v>
      </c>
      <c r="F12174" s="67" t="s">
        <v>31982</v>
      </c>
      <c r="G12174" s="67" t="s">
        <v>31869</v>
      </c>
      <c r="I12174" s="3" t="s">
        <v>41</v>
      </c>
      <c r="J12174" s="3" t="str">
        <f>IF($B12174="SINAPI",IF(ISNUMBER(MATCH(Banco!$C12174,Analitico!$A:$A,0)),INDEX(Analitico!E:E,MATCH(Banco!$C12174,Analitico!$A:$A,0))&amp;"%",""),"")</f>
        <v/>
      </c>
      <c r="K12174" s="3" t="str">
        <f>IF($B12174="SINAPI",IF(ISNUMBER(MATCH(Banco!$C12174,Analitico!$A:$A,0)),INDEX(Analitico!F:F,MATCH(Banco!$C12174,Analitico!$A:$A,0))&amp;"%",""),"")</f>
        <v/>
      </c>
    </row>
    <row r="12175" spans="1:11" x14ac:dyDescent="0.2">
      <c r="A12175" s="1" t="str">
        <f t="shared" si="191"/>
        <v>SINAPI 88283</v>
      </c>
      <c r="B12175" s="3" t="s">
        <v>21527</v>
      </c>
      <c r="C12175" s="3" t="s">
        <v>13409</v>
      </c>
      <c r="D12175" s="2" t="s">
        <v>20333</v>
      </c>
      <c r="E12175" s="3" t="s">
        <v>20627</v>
      </c>
      <c r="F12175" s="67" t="s">
        <v>4598</v>
      </c>
      <c r="G12175" s="67" t="s">
        <v>32034</v>
      </c>
      <c r="I12175" s="3" t="s">
        <v>6298</v>
      </c>
      <c r="J12175" s="3" t="str">
        <f>IF($B12175="SINAPI",IF(ISNUMBER(MATCH(Banco!$C12175,Analitico!$A:$A,0)),INDEX(Analitico!E:E,MATCH(Banco!$C12175,Analitico!$A:$A,0))&amp;"%",""),"")</f>
        <v/>
      </c>
      <c r="K12175" s="3" t="str">
        <f>IF($B12175="SINAPI",IF(ISNUMBER(MATCH(Banco!$C12175,Analitico!$A:$A,0)),INDEX(Analitico!F:F,MATCH(Banco!$C12175,Analitico!$A:$A,0))&amp;"%",""),"")</f>
        <v/>
      </c>
    </row>
    <row r="12176" spans="1:11" x14ac:dyDescent="0.2">
      <c r="A12176" s="1" t="str">
        <f t="shared" si="191"/>
        <v>SINAPI 88284</v>
      </c>
      <c r="B12176" s="3" t="s">
        <v>21527</v>
      </c>
      <c r="C12176" s="3" t="s">
        <v>13410</v>
      </c>
      <c r="D12176" s="2" t="s">
        <v>20334</v>
      </c>
      <c r="E12176" s="3" t="s">
        <v>20627</v>
      </c>
      <c r="F12176" s="67" t="s">
        <v>31859</v>
      </c>
      <c r="G12176" s="67" t="s">
        <v>5006</v>
      </c>
      <c r="I12176" s="3" t="s">
        <v>6298</v>
      </c>
      <c r="J12176" s="3" t="str">
        <f>IF($B12176="SINAPI",IF(ISNUMBER(MATCH(Banco!$C12176,Analitico!$A:$A,0)),INDEX(Analitico!E:E,MATCH(Banco!$C12176,Analitico!$A:$A,0))&amp;"%",""),"")</f>
        <v/>
      </c>
      <c r="K12176" s="3" t="str">
        <f>IF($B12176="SINAPI",IF(ISNUMBER(MATCH(Banco!$C12176,Analitico!$A:$A,0)),INDEX(Analitico!F:F,MATCH(Banco!$C12176,Analitico!$A:$A,0))&amp;"%",""),"")</f>
        <v/>
      </c>
    </row>
    <row r="12177" spans="1:11" x14ac:dyDescent="0.2">
      <c r="A12177" s="1" t="str">
        <f t="shared" si="191"/>
        <v>SINAPI 88286</v>
      </c>
      <c r="B12177" s="3" t="s">
        <v>21527</v>
      </c>
      <c r="C12177" s="3" t="s">
        <v>13411</v>
      </c>
      <c r="D12177" s="2" t="s">
        <v>20335</v>
      </c>
      <c r="E12177" s="3" t="s">
        <v>20627</v>
      </c>
      <c r="F12177" s="67" t="s">
        <v>4651</v>
      </c>
      <c r="G12177" s="67" t="s">
        <v>21258</v>
      </c>
      <c r="I12177" s="3" t="s">
        <v>6298</v>
      </c>
      <c r="J12177" s="3" t="str">
        <f>IF($B12177="SINAPI",IF(ISNUMBER(MATCH(Banco!$C12177,Analitico!$A:$A,0)),INDEX(Analitico!E:E,MATCH(Banco!$C12177,Analitico!$A:$A,0))&amp;"%",""),"")</f>
        <v/>
      </c>
      <c r="K12177" s="3" t="str">
        <f>IF($B12177="SINAPI",IF(ISNUMBER(MATCH(Banco!$C12177,Analitico!$A:$A,0)),INDEX(Analitico!F:F,MATCH(Banco!$C12177,Analitico!$A:$A,0))&amp;"%",""),"")</f>
        <v/>
      </c>
    </row>
    <row r="12178" spans="1:11" x14ac:dyDescent="0.2">
      <c r="A12178" s="1" t="str">
        <f t="shared" si="191"/>
        <v>SINAPI 88288</v>
      </c>
      <c r="B12178" s="3" t="s">
        <v>21527</v>
      </c>
      <c r="C12178" s="3" t="s">
        <v>13412</v>
      </c>
      <c r="D12178" s="2" t="s">
        <v>20336</v>
      </c>
      <c r="E12178" s="3" t="s">
        <v>20627</v>
      </c>
      <c r="F12178" s="67" t="s">
        <v>6173</v>
      </c>
      <c r="G12178" s="67" t="s">
        <v>21345</v>
      </c>
      <c r="I12178" s="3" t="s">
        <v>6298</v>
      </c>
      <c r="J12178" s="3" t="str">
        <f>IF($B12178="SINAPI",IF(ISNUMBER(MATCH(Banco!$C12178,Analitico!$A:$A,0)),INDEX(Analitico!E:E,MATCH(Banco!$C12178,Analitico!$A:$A,0))&amp;"%",""),"")</f>
        <v/>
      </c>
      <c r="K12178" s="3" t="str">
        <f>IF($B12178="SINAPI",IF(ISNUMBER(MATCH(Banco!$C12178,Analitico!$A:$A,0)),INDEX(Analitico!F:F,MATCH(Banco!$C12178,Analitico!$A:$A,0))&amp;"%",""),"")</f>
        <v/>
      </c>
    </row>
    <row r="12179" spans="1:11" x14ac:dyDescent="0.2">
      <c r="A12179" s="1" t="str">
        <f t="shared" si="191"/>
        <v>SINAPI 88291</v>
      </c>
      <c r="B12179" s="3" t="s">
        <v>21527</v>
      </c>
      <c r="C12179" s="3" t="s">
        <v>13413</v>
      </c>
      <c r="D12179" s="2" t="s">
        <v>20337</v>
      </c>
      <c r="E12179" s="3" t="s">
        <v>20627</v>
      </c>
      <c r="F12179" s="67" t="s">
        <v>21300</v>
      </c>
      <c r="G12179" s="67" t="s">
        <v>36640</v>
      </c>
      <c r="I12179" s="3" t="s">
        <v>6298</v>
      </c>
      <c r="J12179" s="3" t="str">
        <f>IF($B12179="SINAPI",IF(ISNUMBER(MATCH(Banco!$C12179,Analitico!$A:$A,0)),INDEX(Analitico!E:E,MATCH(Banco!$C12179,Analitico!$A:$A,0))&amp;"%",""),"")</f>
        <v/>
      </c>
      <c r="K12179" s="3" t="str">
        <f>IF($B12179="SINAPI",IF(ISNUMBER(MATCH(Banco!$C12179,Analitico!$A:$A,0)),INDEX(Analitico!F:F,MATCH(Banco!$C12179,Analitico!$A:$A,0))&amp;"%",""),"")</f>
        <v/>
      </c>
    </row>
    <row r="12180" spans="1:11" x14ac:dyDescent="0.2">
      <c r="A12180" s="1" t="str">
        <f t="shared" si="191"/>
        <v>SINAPI 88292</v>
      </c>
      <c r="B12180" s="3" t="s">
        <v>21527</v>
      </c>
      <c r="C12180" s="3" t="s">
        <v>13414</v>
      </c>
      <c r="D12180" s="2" t="s">
        <v>20338</v>
      </c>
      <c r="E12180" s="3" t="s">
        <v>20627</v>
      </c>
      <c r="F12180" s="67" t="s">
        <v>6123</v>
      </c>
      <c r="G12180" s="67" t="s">
        <v>21597</v>
      </c>
      <c r="I12180" s="3" t="s">
        <v>6298</v>
      </c>
      <c r="J12180" s="3" t="str">
        <f>IF($B12180="SINAPI",IF(ISNUMBER(MATCH(Banco!$C12180,Analitico!$A:$A,0)),INDEX(Analitico!E:E,MATCH(Banco!$C12180,Analitico!$A:$A,0))&amp;"%",""),"")</f>
        <v/>
      </c>
      <c r="K12180" s="3" t="str">
        <f>IF($B12180="SINAPI",IF(ISNUMBER(MATCH(Banco!$C12180,Analitico!$A:$A,0)),INDEX(Analitico!F:F,MATCH(Banco!$C12180,Analitico!$A:$A,0))&amp;"%",""),"")</f>
        <v/>
      </c>
    </row>
    <row r="12181" spans="1:11" x14ac:dyDescent="0.2">
      <c r="A12181" s="1" t="str">
        <f t="shared" si="191"/>
        <v>SINAPI 88293</v>
      </c>
      <c r="B12181" s="3" t="s">
        <v>21527</v>
      </c>
      <c r="C12181" s="3" t="s">
        <v>13415</v>
      </c>
      <c r="D12181" s="2" t="s">
        <v>20339</v>
      </c>
      <c r="E12181" s="3" t="s">
        <v>20627</v>
      </c>
      <c r="F12181" s="67" t="s">
        <v>21300</v>
      </c>
      <c r="G12181" s="67" t="s">
        <v>36640</v>
      </c>
      <c r="I12181" s="3" t="s">
        <v>6298</v>
      </c>
      <c r="J12181" s="3" t="str">
        <f>IF($B12181="SINAPI",IF(ISNUMBER(MATCH(Banco!$C12181,Analitico!$A:$A,0)),INDEX(Analitico!E:E,MATCH(Banco!$C12181,Analitico!$A:$A,0))&amp;"%",""),"")</f>
        <v/>
      </c>
      <c r="K12181" s="3" t="str">
        <f>IF($B12181="SINAPI",IF(ISNUMBER(MATCH(Banco!$C12181,Analitico!$A:$A,0)),INDEX(Analitico!F:F,MATCH(Banco!$C12181,Analitico!$A:$A,0))&amp;"%",""),"")</f>
        <v/>
      </c>
    </row>
    <row r="12182" spans="1:11" x14ac:dyDescent="0.2">
      <c r="A12182" s="1" t="str">
        <f t="shared" si="191"/>
        <v>SINAPI 88294</v>
      </c>
      <c r="B12182" s="3" t="s">
        <v>21527</v>
      </c>
      <c r="C12182" s="3" t="s">
        <v>13416</v>
      </c>
      <c r="D12182" s="2" t="s">
        <v>20340</v>
      </c>
      <c r="E12182" s="3" t="s">
        <v>20627</v>
      </c>
      <c r="F12182" s="67" t="s">
        <v>34804</v>
      </c>
      <c r="G12182" s="67" t="s">
        <v>30152</v>
      </c>
      <c r="I12182" s="3" t="s">
        <v>41</v>
      </c>
      <c r="J12182" s="3" t="str">
        <f>IF($B12182="SINAPI",IF(ISNUMBER(MATCH(Banco!$C12182,Analitico!$A:$A,0)),INDEX(Analitico!E:E,MATCH(Banco!$C12182,Analitico!$A:$A,0))&amp;"%",""),"")</f>
        <v/>
      </c>
      <c r="K12182" s="3" t="str">
        <f>IF($B12182="SINAPI",IF(ISNUMBER(MATCH(Banco!$C12182,Analitico!$A:$A,0)),INDEX(Analitico!F:F,MATCH(Banco!$C12182,Analitico!$A:$A,0))&amp;"%",""),"")</f>
        <v/>
      </c>
    </row>
    <row r="12183" spans="1:11" x14ac:dyDescent="0.2">
      <c r="A12183" s="1" t="str">
        <f t="shared" si="191"/>
        <v>SINAPI 88295</v>
      </c>
      <c r="B12183" s="3" t="s">
        <v>21527</v>
      </c>
      <c r="C12183" s="3" t="s">
        <v>13417</v>
      </c>
      <c r="D12183" s="2" t="s">
        <v>20341</v>
      </c>
      <c r="E12183" s="3" t="s">
        <v>20627</v>
      </c>
      <c r="F12183" s="67" t="s">
        <v>20952</v>
      </c>
      <c r="G12183" s="67" t="s">
        <v>5212</v>
      </c>
      <c r="I12183" s="3" t="s">
        <v>6298</v>
      </c>
      <c r="J12183" s="3" t="str">
        <f>IF($B12183="SINAPI",IF(ISNUMBER(MATCH(Banco!$C12183,Analitico!$A:$A,0)),INDEX(Analitico!E:E,MATCH(Banco!$C12183,Analitico!$A:$A,0))&amp;"%",""),"")</f>
        <v/>
      </c>
      <c r="K12183" s="3" t="str">
        <f>IF($B12183="SINAPI",IF(ISNUMBER(MATCH(Banco!$C12183,Analitico!$A:$A,0)),INDEX(Analitico!F:F,MATCH(Banco!$C12183,Analitico!$A:$A,0))&amp;"%",""),"")</f>
        <v/>
      </c>
    </row>
    <row r="12184" spans="1:11" x14ac:dyDescent="0.2">
      <c r="A12184" s="1" t="str">
        <f t="shared" si="191"/>
        <v>SINAPI 88296</v>
      </c>
      <c r="B12184" s="3" t="s">
        <v>21527</v>
      </c>
      <c r="C12184" s="3" t="s">
        <v>13418</v>
      </c>
      <c r="D12184" s="2" t="s">
        <v>20342</v>
      </c>
      <c r="E12184" s="3" t="s">
        <v>20627</v>
      </c>
      <c r="F12184" s="67" t="s">
        <v>40194</v>
      </c>
      <c r="G12184" s="67" t="s">
        <v>28937</v>
      </c>
      <c r="I12184" s="3" t="s">
        <v>6298</v>
      </c>
      <c r="J12184" s="3" t="str">
        <f>IF($B12184="SINAPI",IF(ISNUMBER(MATCH(Banco!$C12184,Analitico!$A:$A,0)),INDEX(Analitico!E:E,MATCH(Banco!$C12184,Analitico!$A:$A,0))&amp;"%",""),"")</f>
        <v/>
      </c>
      <c r="K12184" s="3" t="str">
        <f>IF($B12184="SINAPI",IF(ISNUMBER(MATCH(Banco!$C12184,Analitico!$A:$A,0)),INDEX(Analitico!F:F,MATCH(Banco!$C12184,Analitico!$A:$A,0))&amp;"%",""),"")</f>
        <v/>
      </c>
    </row>
    <row r="12185" spans="1:11" x14ac:dyDescent="0.2">
      <c r="A12185" s="1" t="str">
        <f t="shared" si="191"/>
        <v>SINAPI 88297</v>
      </c>
      <c r="B12185" s="3" t="s">
        <v>21527</v>
      </c>
      <c r="C12185" s="3" t="s">
        <v>13419</v>
      </c>
      <c r="D12185" s="2" t="s">
        <v>20343</v>
      </c>
      <c r="E12185" s="3" t="s">
        <v>20627</v>
      </c>
      <c r="F12185" s="67" t="s">
        <v>39091</v>
      </c>
      <c r="G12185" s="67" t="s">
        <v>20835</v>
      </c>
      <c r="I12185" s="3" t="s">
        <v>6298</v>
      </c>
      <c r="J12185" s="3" t="str">
        <f>IF($B12185="SINAPI",IF(ISNUMBER(MATCH(Banco!$C12185,Analitico!$A:$A,0)),INDEX(Analitico!E:E,MATCH(Banco!$C12185,Analitico!$A:$A,0))&amp;"%",""),"")</f>
        <v/>
      </c>
      <c r="K12185" s="3" t="str">
        <f>IF($B12185="SINAPI",IF(ISNUMBER(MATCH(Banco!$C12185,Analitico!$A:$A,0)),INDEX(Analitico!F:F,MATCH(Banco!$C12185,Analitico!$A:$A,0))&amp;"%",""),"")</f>
        <v/>
      </c>
    </row>
    <row r="12186" spans="1:11" x14ac:dyDescent="0.2">
      <c r="A12186" s="1" t="str">
        <f t="shared" si="191"/>
        <v>SINAPI 88298</v>
      </c>
      <c r="B12186" s="3" t="s">
        <v>21527</v>
      </c>
      <c r="C12186" s="3" t="s">
        <v>13420</v>
      </c>
      <c r="D12186" s="2" t="s">
        <v>20344</v>
      </c>
      <c r="E12186" s="3" t="s">
        <v>20627</v>
      </c>
      <c r="F12186" s="67" t="s">
        <v>20650</v>
      </c>
      <c r="G12186" s="67" t="s">
        <v>21538</v>
      </c>
      <c r="I12186" s="3" t="s">
        <v>6298</v>
      </c>
      <c r="J12186" s="3" t="str">
        <f>IF($B12186="SINAPI",IF(ISNUMBER(MATCH(Banco!$C12186,Analitico!$A:$A,0)),INDEX(Analitico!E:E,MATCH(Banco!$C12186,Analitico!$A:$A,0))&amp;"%",""),"")</f>
        <v/>
      </c>
      <c r="K12186" s="3" t="str">
        <f>IF($B12186="SINAPI",IF(ISNUMBER(MATCH(Banco!$C12186,Analitico!$A:$A,0)),INDEX(Analitico!F:F,MATCH(Banco!$C12186,Analitico!$A:$A,0))&amp;"%",""),"")</f>
        <v/>
      </c>
    </row>
    <row r="12187" spans="1:11" x14ac:dyDescent="0.2">
      <c r="A12187" s="1" t="str">
        <f t="shared" si="191"/>
        <v>SINAPI 88299</v>
      </c>
      <c r="B12187" s="3" t="s">
        <v>21527</v>
      </c>
      <c r="C12187" s="3" t="s">
        <v>13421</v>
      </c>
      <c r="D12187" s="2" t="s">
        <v>20345</v>
      </c>
      <c r="E12187" s="3" t="s">
        <v>20627</v>
      </c>
      <c r="F12187" s="67" t="s">
        <v>29657</v>
      </c>
      <c r="G12187" s="67" t="s">
        <v>30941</v>
      </c>
      <c r="I12187" s="3" t="s">
        <v>6298</v>
      </c>
      <c r="J12187" s="3" t="str">
        <f>IF($B12187="SINAPI",IF(ISNUMBER(MATCH(Banco!$C12187,Analitico!$A:$A,0)),INDEX(Analitico!E:E,MATCH(Banco!$C12187,Analitico!$A:$A,0))&amp;"%",""),"")</f>
        <v/>
      </c>
      <c r="K12187" s="3" t="str">
        <f>IF($B12187="SINAPI",IF(ISNUMBER(MATCH(Banco!$C12187,Analitico!$A:$A,0)),INDEX(Analitico!F:F,MATCH(Banco!$C12187,Analitico!$A:$A,0))&amp;"%",""),"")</f>
        <v/>
      </c>
    </row>
    <row r="12188" spans="1:11" x14ac:dyDescent="0.2">
      <c r="A12188" s="1" t="str">
        <f t="shared" si="191"/>
        <v>SINAPI 88300</v>
      </c>
      <c r="B12188" s="3" t="s">
        <v>21527</v>
      </c>
      <c r="C12188" s="3" t="s">
        <v>13422</v>
      </c>
      <c r="D12188" s="2" t="s">
        <v>20346</v>
      </c>
      <c r="E12188" s="3" t="s">
        <v>20627</v>
      </c>
      <c r="F12188" s="67" t="s">
        <v>29657</v>
      </c>
      <c r="G12188" s="67" t="s">
        <v>30941</v>
      </c>
      <c r="I12188" s="3" t="s">
        <v>6298</v>
      </c>
      <c r="J12188" s="3" t="str">
        <f>IF($B12188="SINAPI",IF(ISNUMBER(MATCH(Banco!$C12188,Analitico!$A:$A,0)),INDEX(Analitico!E:E,MATCH(Banco!$C12188,Analitico!$A:$A,0))&amp;"%",""),"")</f>
        <v/>
      </c>
      <c r="K12188" s="3" t="str">
        <f>IF($B12188="SINAPI",IF(ISNUMBER(MATCH(Banco!$C12188,Analitico!$A:$A,0)),INDEX(Analitico!F:F,MATCH(Banco!$C12188,Analitico!$A:$A,0))&amp;"%",""),"")</f>
        <v/>
      </c>
    </row>
    <row r="12189" spans="1:11" x14ac:dyDescent="0.2">
      <c r="A12189" s="1" t="str">
        <f t="shared" si="191"/>
        <v>SINAPI 88301</v>
      </c>
      <c r="B12189" s="3" t="s">
        <v>21527</v>
      </c>
      <c r="C12189" s="3" t="s">
        <v>13423</v>
      </c>
      <c r="D12189" s="2" t="s">
        <v>20347</v>
      </c>
      <c r="E12189" s="3" t="s">
        <v>20627</v>
      </c>
      <c r="F12189" s="67" t="s">
        <v>21300</v>
      </c>
      <c r="G12189" s="67" t="s">
        <v>36640</v>
      </c>
      <c r="I12189" s="3" t="s">
        <v>6298</v>
      </c>
      <c r="J12189" s="3" t="str">
        <f>IF($B12189="SINAPI",IF(ISNUMBER(MATCH(Banco!$C12189,Analitico!$A:$A,0)),INDEX(Analitico!E:E,MATCH(Banco!$C12189,Analitico!$A:$A,0))&amp;"%",""),"")</f>
        <v/>
      </c>
      <c r="K12189" s="3" t="str">
        <f>IF($B12189="SINAPI",IF(ISNUMBER(MATCH(Banco!$C12189,Analitico!$A:$A,0)),INDEX(Analitico!F:F,MATCH(Banco!$C12189,Analitico!$A:$A,0))&amp;"%",""),"")</f>
        <v/>
      </c>
    </row>
    <row r="12190" spans="1:11" x14ac:dyDescent="0.2">
      <c r="A12190" s="1" t="str">
        <f t="shared" si="191"/>
        <v>SINAPI 88302</v>
      </c>
      <c r="B12190" s="3" t="s">
        <v>21527</v>
      </c>
      <c r="C12190" s="3" t="s">
        <v>13424</v>
      </c>
      <c r="D12190" s="2" t="s">
        <v>20348</v>
      </c>
      <c r="E12190" s="3" t="s">
        <v>20627</v>
      </c>
      <c r="F12190" s="67" t="s">
        <v>21300</v>
      </c>
      <c r="G12190" s="67" t="s">
        <v>36640</v>
      </c>
      <c r="I12190" s="3" t="s">
        <v>6298</v>
      </c>
      <c r="J12190" s="3" t="str">
        <f>IF($B12190="SINAPI",IF(ISNUMBER(MATCH(Banco!$C12190,Analitico!$A:$A,0)),INDEX(Analitico!E:E,MATCH(Banco!$C12190,Analitico!$A:$A,0))&amp;"%",""),"")</f>
        <v/>
      </c>
      <c r="K12190" s="3" t="str">
        <f>IF($B12190="SINAPI",IF(ISNUMBER(MATCH(Banco!$C12190,Analitico!$A:$A,0)),INDEX(Analitico!F:F,MATCH(Banco!$C12190,Analitico!$A:$A,0))&amp;"%",""),"")</f>
        <v/>
      </c>
    </row>
    <row r="12191" spans="1:11" x14ac:dyDescent="0.2">
      <c r="A12191" s="1" t="str">
        <f t="shared" si="191"/>
        <v>SINAPI 88303</v>
      </c>
      <c r="B12191" s="3" t="s">
        <v>21527</v>
      </c>
      <c r="C12191" s="3" t="s">
        <v>13425</v>
      </c>
      <c r="D12191" s="2" t="s">
        <v>20349</v>
      </c>
      <c r="E12191" s="3" t="s">
        <v>20627</v>
      </c>
      <c r="F12191" s="67" t="s">
        <v>5465</v>
      </c>
      <c r="G12191" s="67" t="s">
        <v>29687</v>
      </c>
      <c r="I12191" s="3" t="s">
        <v>6298</v>
      </c>
      <c r="J12191" s="3" t="str">
        <f>IF($B12191="SINAPI",IF(ISNUMBER(MATCH(Banco!$C12191,Analitico!$A:$A,0)),INDEX(Analitico!E:E,MATCH(Banco!$C12191,Analitico!$A:$A,0))&amp;"%",""),"")</f>
        <v/>
      </c>
      <c r="K12191" s="3" t="str">
        <f>IF($B12191="SINAPI",IF(ISNUMBER(MATCH(Banco!$C12191,Analitico!$A:$A,0)),INDEX(Analitico!F:F,MATCH(Banco!$C12191,Analitico!$A:$A,0))&amp;"%",""),"")</f>
        <v/>
      </c>
    </row>
    <row r="12192" spans="1:11" x14ac:dyDescent="0.2">
      <c r="A12192" s="1" t="str">
        <f t="shared" si="191"/>
        <v>SINAPI 88304</v>
      </c>
      <c r="B12192" s="3" t="s">
        <v>21527</v>
      </c>
      <c r="C12192" s="3" t="s">
        <v>13426</v>
      </c>
      <c r="D12192" s="2" t="s">
        <v>20350</v>
      </c>
      <c r="E12192" s="3" t="s">
        <v>20627</v>
      </c>
      <c r="F12192" s="67" t="s">
        <v>29657</v>
      </c>
      <c r="G12192" s="67" t="s">
        <v>30941</v>
      </c>
      <c r="I12192" s="3" t="s">
        <v>6298</v>
      </c>
      <c r="J12192" s="3" t="str">
        <f>IF($B12192="SINAPI",IF(ISNUMBER(MATCH(Banco!$C12192,Analitico!$A:$A,0)),INDEX(Analitico!E:E,MATCH(Banco!$C12192,Analitico!$A:$A,0))&amp;"%",""),"")</f>
        <v/>
      </c>
      <c r="K12192" s="3" t="str">
        <f>IF($B12192="SINAPI",IF(ISNUMBER(MATCH(Banco!$C12192,Analitico!$A:$A,0)),INDEX(Analitico!F:F,MATCH(Banco!$C12192,Analitico!$A:$A,0))&amp;"%",""),"")</f>
        <v/>
      </c>
    </row>
    <row r="12193" spans="1:11" x14ac:dyDescent="0.2">
      <c r="A12193" s="1" t="str">
        <f t="shared" si="191"/>
        <v>SINAPI 88306</v>
      </c>
      <c r="B12193" s="3" t="s">
        <v>21527</v>
      </c>
      <c r="C12193" s="3" t="s">
        <v>13427</v>
      </c>
      <c r="D12193" s="2" t="s">
        <v>20351</v>
      </c>
      <c r="E12193" s="3" t="s">
        <v>20627</v>
      </c>
      <c r="F12193" s="67" t="s">
        <v>6339</v>
      </c>
      <c r="G12193" s="67" t="s">
        <v>21035</v>
      </c>
      <c r="I12193" s="3" t="s">
        <v>6298</v>
      </c>
      <c r="J12193" s="3" t="str">
        <f>IF($B12193="SINAPI",IF(ISNUMBER(MATCH(Banco!$C12193,Analitico!$A:$A,0)),INDEX(Analitico!E:E,MATCH(Banco!$C12193,Analitico!$A:$A,0))&amp;"%",""),"")</f>
        <v/>
      </c>
      <c r="K12193" s="3" t="str">
        <f>IF($B12193="SINAPI",IF(ISNUMBER(MATCH(Banco!$C12193,Analitico!$A:$A,0)),INDEX(Analitico!F:F,MATCH(Banco!$C12193,Analitico!$A:$A,0))&amp;"%",""),"")</f>
        <v/>
      </c>
    </row>
    <row r="12194" spans="1:11" x14ac:dyDescent="0.2">
      <c r="A12194" s="1" t="str">
        <f t="shared" si="191"/>
        <v>SINAPI 88307</v>
      </c>
      <c r="B12194" s="3" t="s">
        <v>21527</v>
      </c>
      <c r="C12194" s="3" t="s">
        <v>13428</v>
      </c>
      <c r="D12194" s="2" t="s">
        <v>20352</v>
      </c>
      <c r="E12194" s="3" t="s">
        <v>20627</v>
      </c>
      <c r="F12194" s="67" t="s">
        <v>36903</v>
      </c>
      <c r="G12194" s="67" t="s">
        <v>21866</v>
      </c>
      <c r="I12194" s="3" t="s">
        <v>6298</v>
      </c>
      <c r="J12194" s="3" t="str">
        <f>IF($B12194="SINAPI",IF(ISNUMBER(MATCH(Banco!$C12194,Analitico!$A:$A,0)),INDEX(Analitico!E:E,MATCH(Banco!$C12194,Analitico!$A:$A,0))&amp;"%",""),"")</f>
        <v/>
      </c>
      <c r="K12194" s="3" t="str">
        <f>IF($B12194="SINAPI",IF(ISNUMBER(MATCH(Banco!$C12194,Analitico!$A:$A,0)),INDEX(Analitico!F:F,MATCH(Banco!$C12194,Analitico!$A:$A,0))&amp;"%",""),"")</f>
        <v/>
      </c>
    </row>
    <row r="12195" spans="1:11" x14ac:dyDescent="0.2">
      <c r="A12195" s="1" t="str">
        <f t="shared" ref="A12195:A12258" si="192">CONCATENAR</f>
        <v>SINAPI 88308</v>
      </c>
      <c r="B12195" s="3" t="s">
        <v>21527</v>
      </c>
      <c r="C12195" s="3" t="s">
        <v>13429</v>
      </c>
      <c r="D12195" s="2" t="s">
        <v>20353</v>
      </c>
      <c r="E12195" s="3" t="s">
        <v>20627</v>
      </c>
      <c r="F12195" s="67" t="s">
        <v>5928</v>
      </c>
      <c r="G12195" s="67" t="s">
        <v>6318</v>
      </c>
      <c r="I12195" s="3" t="s">
        <v>6298</v>
      </c>
      <c r="J12195" s="3" t="str">
        <f>IF($B12195="SINAPI",IF(ISNUMBER(MATCH(Banco!$C12195,Analitico!$A:$A,0)),INDEX(Analitico!E:E,MATCH(Banco!$C12195,Analitico!$A:$A,0))&amp;"%",""),"")</f>
        <v/>
      </c>
      <c r="K12195" s="3" t="str">
        <f>IF($B12195="SINAPI",IF(ISNUMBER(MATCH(Banco!$C12195,Analitico!$A:$A,0)),INDEX(Analitico!F:F,MATCH(Banco!$C12195,Analitico!$A:$A,0))&amp;"%",""),"")</f>
        <v/>
      </c>
    </row>
    <row r="12196" spans="1:11" x14ac:dyDescent="0.2">
      <c r="A12196" s="1" t="str">
        <f t="shared" si="192"/>
        <v>SINAPI 88309</v>
      </c>
      <c r="B12196" s="3" t="s">
        <v>21527</v>
      </c>
      <c r="C12196" s="3" t="s">
        <v>13430</v>
      </c>
      <c r="D12196" s="2" t="s">
        <v>20354</v>
      </c>
      <c r="E12196" s="3" t="s">
        <v>20627</v>
      </c>
      <c r="F12196" s="67" t="s">
        <v>21038</v>
      </c>
      <c r="G12196" s="67" t="s">
        <v>21834</v>
      </c>
      <c r="I12196" s="3" t="s">
        <v>41</v>
      </c>
      <c r="J12196" s="3" t="str">
        <f>IF($B12196="SINAPI",IF(ISNUMBER(MATCH(Banco!$C12196,Analitico!$A:$A,0)),INDEX(Analitico!E:E,MATCH(Banco!$C12196,Analitico!$A:$A,0))&amp;"%",""),"")</f>
        <v/>
      </c>
      <c r="K12196" s="3" t="str">
        <f>IF($B12196="SINAPI",IF(ISNUMBER(MATCH(Banco!$C12196,Analitico!$A:$A,0)),INDEX(Analitico!F:F,MATCH(Banco!$C12196,Analitico!$A:$A,0))&amp;"%",""),"")</f>
        <v/>
      </c>
    </row>
    <row r="12197" spans="1:11" x14ac:dyDescent="0.2">
      <c r="A12197" s="1" t="str">
        <f t="shared" si="192"/>
        <v>SINAPI 88310</v>
      </c>
      <c r="B12197" s="3" t="s">
        <v>21527</v>
      </c>
      <c r="C12197" s="3" t="s">
        <v>13431</v>
      </c>
      <c r="D12197" s="2" t="s">
        <v>20355</v>
      </c>
      <c r="E12197" s="3" t="s">
        <v>20627</v>
      </c>
      <c r="F12197" s="67" t="s">
        <v>6056</v>
      </c>
      <c r="G12197" s="67" t="s">
        <v>5656</v>
      </c>
      <c r="I12197" s="3" t="s">
        <v>41</v>
      </c>
      <c r="J12197" s="3" t="str">
        <f>IF($B12197="SINAPI",IF(ISNUMBER(MATCH(Banco!$C12197,Analitico!$A:$A,0)),INDEX(Analitico!E:E,MATCH(Banco!$C12197,Analitico!$A:$A,0))&amp;"%",""),"")</f>
        <v/>
      </c>
      <c r="K12197" s="3" t="str">
        <f>IF($B12197="SINAPI",IF(ISNUMBER(MATCH(Banco!$C12197,Analitico!$A:$A,0)),INDEX(Analitico!F:F,MATCH(Banco!$C12197,Analitico!$A:$A,0))&amp;"%",""),"")</f>
        <v/>
      </c>
    </row>
    <row r="12198" spans="1:11" x14ac:dyDescent="0.2">
      <c r="A12198" s="1" t="str">
        <f t="shared" si="192"/>
        <v>SINAPI 88311</v>
      </c>
      <c r="B12198" s="3" t="s">
        <v>21527</v>
      </c>
      <c r="C12198" s="3" t="s">
        <v>13432</v>
      </c>
      <c r="D12198" s="2" t="s">
        <v>20356</v>
      </c>
      <c r="E12198" s="3" t="s">
        <v>20627</v>
      </c>
      <c r="F12198" s="67" t="s">
        <v>21177</v>
      </c>
      <c r="G12198" s="67" t="s">
        <v>29473</v>
      </c>
      <c r="I12198" s="3" t="s">
        <v>6298</v>
      </c>
      <c r="J12198" s="3" t="str">
        <f>IF($B12198="SINAPI",IF(ISNUMBER(MATCH(Banco!$C12198,Analitico!$A:$A,0)),INDEX(Analitico!E:E,MATCH(Banco!$C12198,Analitico!$A:$A,0))&amp;"%",""),"")</f>
        <v/>
      </c>
      <c r="K12198" s="3" t="str">
        <f>IF($B12198="SINAPI",IF(ISNUMBER(MATCH(Banco!$C12198,Analitico!$A:$A,0)),INDEX(Analitico!F:F,MATCH(Banco!$C12198,Analitico!$A:$A,0))&amp;"%",""),"")</f>
        <v/>
      </c>
    </row>
    <row r="12199" spans="1:11" x14ac:dyDescent="0.2">
      <c r="A12199" s="1" t="str">
        <f t="shared" si="192"/>
        <v>SINAPI 88312</v>
      </c>
      <c r="B12199" s="3" t="s">
        <v>21527</v>
      </c>
      <c r="C12199" s="3" t="s">
        <v>13433</v>
      </c>
      <c r="D12199" s="2" t="s">
        <v>20357</v>
      </c>
      <c r="E12199" s="3" t="s">
        <v>20627</v>
      </c>
      <c r="F12199" s="67" t="s">
        <v>6056</v>
      </c>
      <c r="G12199" s="67" t="s">
        <v>5656</v>
      </c>
      <c r="I12199" s="3" t="s">
        <v>6298</v>
      </c>
      <c r="J12199" s="3" t="str">
        <f>IF($B12199="SINAPI",IF(ISNUMBER(MATCH(Banco!$C12199,Analitico!$A:$A,0)),INDEX(Analitico!E:E,MATCH(Banco!$C12199,Analitico!$A:$A,0))&amp;"%",""),"")</f>
        <v/>
      </c>
      <c r="K12199" s="3" t="str">
        <f>IF($B12199="SINAPI",IF(ISNUMBER(MATCH(Banco!$C12199,Analitico!$A:$A,0)),INDEX(Analitico!F:F,MATCH(Banco!$C12199,Analitico!$A:$A,0))&amp;"%",""),"")</f>
        <v/>
      </c>
    </row>
    <row r="12200" spans="1:11" x14ac:dyDescent="0.2">
      <c r="A12200" s="1" t="str">
        <f t="shared" si="192"/>
        <v>SINAPI 88313</v>
      </c>
      <c r="B12200" s="3" t="s">
        <v>21527</v>
      </c>
      <c r="C12200" s="3" t="s">
        <v>13434</v>
      </c>
      <c r="D12200" s="2" t="s">
        <v>20358</v>
      </c>
      <c r="E12200" s="3" t="s">
        <v>20627</v>
      </c>
      <c r="F12200" s="67" t="s">
        <v>29672</v>
      </c>
      <c r="G12200" s="67" t="s">
        <v>21089</v>
      </c>
      <c r="I12200" s="3" t="s">
        <v>6298</v>
      </c>
      <c r="J12200" s="3" t="str">
        <f>IF($B12200="SINAPI",IF(ISNUMBER(MATCH(Banco!$C12200,Analitico!$A:$A,0)),INDEX(Analitico!E:E,MATCH(Banco!$C12200,Analitico!$A:$A,0))&amp;"%",""),"")</f>
        <v/>
      </c>
      <c r="K12200" s="3" t="str">
        <f>IF($B12200="SINAPI",IF(ISNUMBER(MATCH(Banco!$C12200,Analitico!$A:$A,0)),INDEX(Analitico!F:F,MATCH(Banco!$C12200,Analitico!$A:$A,0))&amp;"%",""),"")</f>
        <v/>
      </c>
    </row>
    <row r="12201" spans="1:11" x14ac:dyDescent="0.2">
      <c r="A12201" s="1" t="str">
        <f t="shared" si="192"/>
        <v>SINAPI 88314</v>
      </c>
      <c r="B12201" s="3" t="s">
        <v>21527</v>
      </c>
      <c r="C12201" s="3" t="s">
        <v>13435</v>
      </c>
      <c r="D12201" s="2" t="s">
        <v>20359</v>
      </c>
      <c r="E12201" s="3" t="s">
        <v>20627</v>
      </c>
      <c r="F12201" s="67" t="s">
        <v>21805</v>
      </c>
      <c r="G12201" s="67" t="s">
        <v>6139</v>
      </c>
      <c r="I12201" s="3" t="s">
        <v>6298</v>
      </c>
      <c r="J12201" s="3" t="str">
        <f>IF($B12201="SINAPI",IF(ISNUMBER(MATCH(Banco!$C12201,Analitico!$A:$A,0)),INDEX(Analitico!E:E,MATCH(Banco!$C12201,Analitico!$A:$A,0))&amp;"%",""),"")</f>
        <v/>
      </c>
      <c r="K12201" s="3" t="str">
        <f>IF($B12201="SINAPI",IF(ISNUMBER(MATCH(Banco!$C12201,Analitico!$A:$A,0)),INDEX(Analitico!F:F,MATCH(Banco!$C12201,Analitico!$A:$A,0))&amp;"%",""),"")</f>
        <v/>
      </c>
    </row>
    <row r="12202" spans="1:11" x14ac:dyDescent="0.2">
      <c r="A12202" s="1" t="str">
        <f t="shared" si="192"/>
        <v>SINAPI 88315</v>
      </c>
      <c r="B12202" s="3" t="s">
        <v>21527</v>
      </c>
      <c r="C12202" s="3" t="s">
        <v>13436</v>
      </c>
      <c r="D12202" s="2" t="s">
        <v>20360</v>
      </c>
      <c r="E12202" s="3" t="s">
        <v>20627</v>
      </c>
      <c r="F12202" s="67" t="s">
        <v>21346</v>
      </c>
      <c r="G12202" s="67" t="s">
        <v>21481</v>
      </c>
      <c r="I12202" s="3" t="s">
        <v>6298</v>
      </c>
      <c r="J12202" s="3" t="str">
        <f>IF($B12202="SINAPI",IF(ISNUMBER(MATCH(Banco!$C12202,Analitico!$A:$A,0)),INDEX(Analitico!E:E,MATCH(Banco!$C12202,Analitico!$A:$A,0))&amp;"%",""),"")</f>
        <v/>
      </c>
      <c r="K12202" s="3" t="str">
        <f>IF($B12202="SINAPI",IF(ISNUMBER(MATCH(Banco!$C12202,Analitico!$A:$A,0)),INDEX(Analitico!F:F,MATCH(Banco!$C12202,Analitico!$A:$A,0))&amp;"%",""),"")</f>
        <v/>
      </c>
    </row>
    <row r="12203" spans="1:11" x14ac:dyDescent="0.2">
      <c r="A12203" s="1" t="str">
        <f t="shared" si="192"/>
        <v>SINAPI 88316</v>
      </c>
      <c r="B12203" s="3" t="s">
        <v>21527</v>
      </c>
      <c r="C12203" s="3" t="s">
        <v>13437</v>
      </c>
      <c r="D12203" s="2" t="s">
        <v>20361</v>
      </c>
      <c r="E12203" s="3" t="s">
        <v>20627</v>
      </c>
      <c r="F12203" s="67" t="s">
        <v>21394</v>
      </c>
      <c r="G12203" s="67" t="s">
        <v>21832</v>
      </c>
      <c r="I12203" s="3" t="s">
        <v>41</v>
      </c>
      <c r="J12203" s="3" t="str">
        <f>IF($B12203="SINAPI",IF(ISNUMBER(MATCH(Banco!$C12203,Analitico!$A:$A,0)),INDEX(Analitico!E:E,MATCH(Banco!$C12203,Analitico!$A:$A,0))&amp;"%",""),"")</f>
        <v/>
      </c>
      <c r="K12203" s="3" t="str">
        <f>IF($B12203="SINAPI",IF(ISNUMBER(MATCH(Banco!$C12203,Analitico!$A:$A,0)),INDEX(Analitico!F:F,MATCH(Banco!$C12203,Analitico!$A:$A,0))&amp;"%",""),"")</f>
        <v/>
      </c>
    </row>
    <row r="12204" spans="1:11" x14ac:dyDescent="0.2">
      <c r="A12204" s="1" t="str">
        <f t="shared" si="192"/>
        <v>SINAPI 88317</v>
      </c>
      <c r="B12204" s="3" t="s">
        <v>21527</v>
      </c>
      <c r="C12204" s="3" t="s">
        <v>13438</v>
      </c>
      <c r="D12204" s="2" t="s">
        <v>20362</v>
      </c>
      <c r="E12204" s="3" t="s">
        <v>20627</v>
      </c>
      <c r="F12204" s="67" t="s">
        <v>21754</v>
      </c>
      <c r="G12204" s="67" t="s">
        <v>21558</v>
      </c>
      <c r="I12204" s="3" t="s">
        <v>41</v>
      </c>
      <c r="J12204" s="3" t="str">
        <f>IF($B12204="SINAPI",IF(ISNUMBER(MATCH(Banco!$C12204,Analitico!$A:$A,0)),INDEX(Analitico!E:E,MATCH(Banco!$C12204,Analitico!$A:$A,0))&amp;"%",""),"")</f>
        <v/>
      </c>
      <c r="K12204" s="3" t="str">
        <f>IF($B12204="SINAPI",IF(ISNUMBER(MATCH(Banco!$C12204,Analitico!$A:$A,0)),INDEX(Analitico!F:F,MATCH(Banco!$C12204,Analitico!$A:$A,0))&amp;"%",""),"")</f>
        <v/>
      </c>
    </row>
    <row r="12205" spans="1:11" x14ac:dyDescent="0.2">
      <c r="A12205" s="1" t="str">
        <f t="shared" si="192"/>
        <v>SINAPI 88318</v>
      </c>
      <c r="B12205" s="3" t="s">
        <v>21527</v>
      </c>
      <c r="C12205" s="3" t="s">
        <v>13439</v>
      </c>
      <c r="D12205" s="2" t="s">
        <v>20363</v>
      </c>
      <c r="E12205" s="3" t="s">
        <v>20627</v>
      </c>
      <c r="F12205" s="67" t="s">
        <v>21277</v>
      </c>
      <c r="G12205" s="67" t="s">
        <v>29565</v>
      </c>
      <c r="I12205" s="3" t="s">
        <v>6298</v>
      </c>
      <c r="J12205" s="3" t="str">
        <f>IF($B12205="SINAPI",IF(ISNUMBER(MATCH(Banco!$C12205,Analitico!$A:$A,0)),INDEX(Analitico!E:E,MATCH(Banco!$C12205,Analitico!$A:$A,0))&amp;"%",""),"")</f>
        <v/>
      </c>
      <c r="K12205" s="3" t="str">
        <f>IF($B12205="SINAPI",IF(ISNUMBER(MATCH(Banco!$C12205,Analitico!$A:$A,0)),INDEX(Analitico!F:F,MATCH(Banco!$C12205,Analitico!$A:$A,0))&amp;"%",""),"")</f>
        <v/>
      </c>
    </row>
    <row r="12206" spans="1:11" x14ac:dyDescent="0.2">
      <c r="A12206" s="1" t="str">
        <f t="shared" si="192"/>
        <v>SINAPI 88321</v>
      </c>
      <c r="B12206" s="3" t="s">
        <v>21527</v>
      </c>
      <c r="C12206" s="3" t="s">
        <v>13440</v>
      </c>
      <c r="D12206" s="2" t="s">
        <v>20364</v>
      </c>
      <c r="E12206" s="3" t="s">
        <v>20627</v>
      </c>
      <c r="F12206" s="67" t="s">
        <v>5109</v>
      </c>
      <c r="G12206" s="67" t="s">
        <v>29846</v>
      </c>
      <c r="I12206" s="3" t="s">
        <v>6298</v>
      </c>
      <c r="J12206" s="3" t="str">
        <f>IF($B12206="SINAPI",IF(ISNUMBER(MATCH(Banco!$C12206,Analitico!$A:$A,0)),INDEX(Analitico!E:E,MATCH(Banco!$C12206,Analitico!$A:$A,0))&amp;"%",""),"")</f>
        <v/>
      </c>
      <c r="K12206" s="3" t="str">
        <f>IF($B12206="SINAPI",IF(ISNUMBER(MATCH(Banco!$C12206,Analitico!$A:$A,0)),INDEX(Analitico!F:F,MATCH(Banco!$C12206,Analitico!$A:$A,0))&amp;"%",""),"")</f>
        <v/>
      </c>
    </row>
    <row r="12207" spans="1:11" x14ac:dyDescent="0.2">
      <c r="A12207" s="1" t="str">
        <f t="shared" si="192"/>
        <v>SINAPI 88322</v>
      </c>
      <c r="B12207" s="3" t="s">
        <v>21527</v>
      </c>
      <c r="C12207" s="3" t="s">
        <v>13441</v>
      </c>
      <c r="D12207" s="2" t="s">
        <v>20365</v>
      </c>
      <c r="E12207" s="3" t="s">
        <v>20627</v>
      </c>
      <c r="F12207" s="67" t="s">
        <v>32308</v>
      </c>
      <c r="G12207" s="67" t="s">
        <v>37786</v>
      </c>
      <c r="I12207" s="3" t="s">
        <v>6298</v>
      </c>
      <c r="J12207" s="3" t="str">
        <f>IF($B12207="SINAPI",IF(ISNUMBER(MATCH(Banco!$C12207,Analitico!$A:$A,0)),INDEX(Analitico!E:E,MATCH(Banco!$C12207,Analitico!$A:$A,0))&amp;"%",""),"")</f>
        <v/>
      </c>
      <c r="K12207" s="3" t="str">
        <f>IF($B12207="SINAPI",IF(ISNUMBER(MATCH(Banco!$C12207,Analitico!$A:$A,0)),INDEX(Analitico!F:F,MATCH(Banco!$C12207,Analitico!$A:$A,0))&amp;"%",""),"")</f>
        <v/>
      </c>
    </row>
    <row r="12208" spans="1:11" x14ac:dyDescent="0.2">
      <c r="A12208" s="1" t="str">
        <f t="shared" si="192"/>
        <v>SINAPI 88323</v>
      </c>
      <c r="B12208" s="3" t="s">
        <v>21527</v>
      </c>
      <c r="C12208" s="3" t="s">
        <v>13442</v>
      </c>
      <c r="D12208" s="2" t="s">
        <v>20366</v>
      </c>
      <c r="E12208" s="3" t="s">
        <v>20627</v>
      </c>
      <c r="F12208" s="67" t="s">
        <v>21518</v>
      </c>
      <c r="G12208" s="67" t="s">
        <v>21203</v>
      </c>
      <c r="I12208" s="3" t="s">
        <v>6298</v>
      </c>
      <c r="J12208" s="3" t="str">
        <f>IF($B12208="SINAPI",IF(ISNUMBER(MATCH(Banco!$C12208,Analitico!$A:$A,0)),INDEX(Analitico!E:E,MATCH(Banco!$C12208,Analitico!$A:$A,0))&amp;"%",""),"")</f>
        <v/>
      </c>
      <c r="K12208" s="3" t="str">
        <f>IF($B12208="SINAPI",IF(ISNUMBER(MATCH(Banco!$C12208,Analitico!$A:$A,0)),INDEX(Analitico!F:F,MATCH(Banco!$C12208,Analitico!$A:$A,0))&amp;"%",""),"")</f>
        <v/>
      </c>
    </row>
    <row r="12209" spans="1:11" x14ac:dyDescent="0.2">
      <c r="A12209" s="1" t="str">
        <f t="shared" si="192"/>
        <v>SINAPI 88324</v>
      </c>
      <c r="B12209" s="3" t="s">
        <v>21527</v>
      </c>
      <c r="C12209" s="3" t="s">
        <v>13443</v>
      </c>
      <c r="D12209" s="2" t="s">
        <v>20367</v>
      </c>
      <c r="E12209" s="3" t="s">
        <v>20627</v>
      </c>
      <c r="F12209" s="67" t="s">
        <v>39091</v>
      </c>
      <c r="G12209" s="67" t="s">
        <v>20835</v>
      </c>
      <c r="I12209" s="3" t="s">
        <v>6298</v>
      </c>
      <c r="J12209" s="3" t="str">
        <f>IF($B12209="SINAPI",IF(ISNUMBER(MATCH(Banco!$C12209,Analitico!$A:$A,0)),INDEX(Analitico!E:E,MATCH(Banco!$C12209,Analitico!$A:$A,0))&amp;"%",""),"")</f>
        <v/>
      </c>
      <c r="K12209" s="3" t="str">
        <f>IF($B12209="SINAPI",IF(ISNUMBER(MATCH(Banco!$C12209,Analitico!$A:$A,0)),INDEX(Analitico!F:F,MATCH(Banco!$C12209,Analitico!$A:$A,0))&amp;"%",""),"")</f>
        <v/>
      </c>
    </row>
    <row r="12210" spans="1:11" x14ac:dyDescent="0.2">
      <c r="A12210" s="1" t="str">
        <f t="shared" si="192"/>
        <v>SINAPI 88325</v>
      </c>
      <c r="B12210" s="3" t="s">
        <v>21527</v>
      </c>
      <c r="C12210" s="3" t="s">
        <v>13444</v>
      </c>
      <c r="D12210" s="2" t="s">
        <v>20368</v>
      </c>
      <c r="E12210" s="3" t="s">
        <v>20627</v>
      </c>
      <c r="F12210" s="67" t="s">
        <v>4813</v>
      </c>
      <c r="G12210" s="67" t="s">
        <v>5798</v>
      </c>
      <c r="I12210" s="3" t="s">
        <v>6298</v>
      </c>
      <c r="J12210" s="3" t="str">
        <f>IF($B12210="SINAPI",IF(ISNUMBER(MATCH(Banco!$C12210,Analitico!$A:$A,0)),INDEX(Analitico!E:E,MATCH(Banco!$C12210,Analitico!$A:$A,0))&amp;"%",""),"")</f>
        <v/>
      </c>
      <c r="K12210" s="3" t="str">
        <f>IF($B12210="SINAPI",IF(ISNUMBER(MATCH(Banco!$C12210,Analitico!$A:$A,0)),INDEX(Analitico!F:F,MATCH(Banco!$C12210,Analitico!$A:$A,0))&amp;"%",""),"")</f>
        <v/>
      </c>
    </row>
    <row r="12211" spans="1:11" x14ac:dyDescent="0.2">
      <c r="A12211" s="1" t="str">
        <f t="shared" si="192"/>
        <v>SINAPI 88377</v>
      </c>
      <c r="B12211" s="3" t="s">
        <v>21527</v>
      </c>
      <c r="C12211" s="3" t="s">
        <v>13445</v>
      </c>
      <c r="D12211" s="2" t="s">
        <v>20369</v>
      </c>
      <c r="E12211" s="3" t="s">
        <v>20627</v>
      </c>
      <c r="F12211" s="67" t="s">
        <v>6206</v>
      </c>
      <c r="G12211" s="67" t="s">
        <v>30730</v>
      </c>
      <c r="I12211" s="3" t="s">
        <v>6298</v>
      </c>
      <c r="J12211" s="3" t="str">
        <f>IF($B12211="SINAPI",IF(ISNUMBER(MATCH(Banco!$C12211,Analitico!$A:$A,0)),INDEX(Analitico!E:E,MATCH(Banco!$C12211,Analitico!$A:$A,0))&amp;"%",""),"")</f>
        <v/>
      </c>
      <c r="K12211" s="3" t="str">
        <f>IF($B12211="SINAPI",IF(ISNUMBER(MATCH(Banco!$C12211,Analitico!$A:$A,0)),INDEX(Analitico!F:F,MATCH(Banco!$C12211,Analitico!$A:$A,0))&amp;"%",""),"")</f>
        <v/>
      </c>
    </row>
    <row r="12212" spans="1:11" x14ac:dyDescent="0.2">
      <c r="A12212" s="1" t="str">
        <f t="shared" si="192"/>
        <v>SINAPI 88441</v>
      </c>
      <c r="B12212" s="3" t="s">
        <v>21527</v>
      </c>
      <c r="C12212" s="3" t="s">
        <v>13446</v>
      </c>
      <c r="D12212" s="2" t="s">
        <v>20370</v>
      </c>
      <c r="E12212" s="3" t="s">
        <v>20627</v>
      </c>
      <c r="F12212" s="67" t="s">
        <v>21020</v>
      </c>
      <c r="G12212" s="67" t="s">
        <v>28851</v>
      </c>
      <c r="I12212" s="3" t="s">
        <v>6298</v>
      </c>
      <c r="J12212" s="3" t="str">
        <f>IF($B12212="SINAPI",IF(ISNUMBER(MATCH(Banco!$C12212,Analitico!$A:$A,0)),INDEX(Analitico!E:E,MATCH(Banco!$C12212,Analitico!$A:$A,0))&amp;"%",""),"")</f>
        <v/>
      </c>
      <c r="K12212" s="3" t="str">
        <f>IF($B12212="SINAPI",IF(ISNUMBER(MATCH(Banco!$C12212,Analitico!$A:$A,0)),INDEX(Analitico!F:F,MATCH(Banco!$C12212,Analitico!$A:$A,0))&amp;"%",""),"")</f>
        <v/>
      </c>
    </row>
    <row r="12213" spans="1:11" x14ac:dyDescent="0.2">
      <c r="A12213" s="1" t="str">
        <f t="shared" si="192"/>
        <v>SINAPI 90766</v>
      </c>
      <c r="B12213" s="3" t="s">
        <v>21527</v>
      </c>
      <c r="C12213" s="3" t="s">
        <v>13447</v>
      </c>
      <c r="D12213" s="2" t="s">
        <v>20371</v>
      </c>
      <c r="E12213" s="3" t="s">
        <v>20627</v>
      </c>
      <c r="F12213" s="67" t="s">
        <v>5537</v>
      </c>
      <c r="G12213" s="67" t="s">
        <v>20884</v>
      </c>
      <c r="I12213" s="3" t="s">
        <v>41</v>
      </c>
      <c r="J12213" s="3" t="str">
        <f>IF($B12213="SINAPI",IF(ISNUMBER(MATCH(Banco!$C12213,Analitico!$A:$A,0)),INDEX(Analitico!E:E,MATCH(Banco!$C12213,Analitico!$A:$A,0))&amp;"%",""),"")</f>
        <v/>
      </c>
      <c r="K12213" s="3" t="str">
        <f>IF($B12213="SINAPI",IF(ISNUMBER(MATCH(Banco!$C12213,Analitico!$A:$A,0)),INDEX(Analitico!F:F,MATCH(Banco!$C12213,Analitico!$A:$A,0))&amp;"%",""),"")</f>
        <v/>
      </c>
    </row>
    <row r="12214" spans="1:11" x14ac:dyDescent="0.2">
      <c r="A12214" s="1" t="str">
        <f t="shared" si="192"/>
        <v>SINAPI 90767</v>
      </c>
      <c r="B12214" s="3" t="s">
        <v>21527</v>
      </c>
      <c r="C12214" s="3" t="s">
        <v>13448</v>
      </c>
      <c r="D12214" s="2" t="s">
        <v>20372</v>
      </c>
      <c r="E12214" s="3" t="s">
        <v>20627</v>
      </c>
      <c r="F12214" s="67" t="s">
        <v>6010</v>
      </c>
      <c r="G12214" s="67" t="s">
        <v>29630</v>
      </c>
      <c r="I12214" s="3" t="s">
        <v>6298</v>
      </c>
      <c r="J12214" s="3" t="str">
        <f>IF($B12214="SINAPI",IF(ISNUMBER(MATCH(Banco!$C12214,Analitico!$A:$A,0)),INDEX(Analitico!E:E,MATCH(Banco!$C12214,Analitico!$A:$A,0))&amp;"%",""),"")</f>
        <v/>
      </c>
      <c r="K12214" s="3" t="str">
        <f>IF($B12214="SINAPI",IF(ISNUMBER(MATCH(Banco!$C12214,Analitico!$A:$A,0)),INDEX(Analitico!F:F,MATCH(Banco!$C12214,Analitico!$A:$A,0))&amp;"%",""),"")</f>
        <v/>
      </c>
    </row>
    <row r="12215" spans="1:11" x14ac:dyDescent="0.2">
      <c r="A12215" s="1" t="str">
        <f t="shared" si="192"/>
        <v>SINAPI 90768</v>
      </c>
      <c r="B12215" s="3" t="s">
        <v>21527</v>
      </c>
      <c r="C12215" s="3" t="s">
        <v>13449</v>
      </c>
      <c r="D12215" s="2" t="s">
        <v>20373</v>
      </c>
      <c r="E12215" s="3" t="s">
        <v>20627</v>
      </c>
      <c r="F12215" s="67" t="s">
        <v>21652</v>
      </c>
      <c r="G12215" s="67" t="s">
        <v>21490</v>
      </c>
      <c r="I12215" s="3" t="s">
        <v>6298</v>
      </c>
      <c r="J12215" s="3" t="str">
        <f>IF($B12215="SINAPI",IF(ISNUMBER(MATCH(Banco!$C12215,Analitico!$A:$A,0)),INDEX(Analitico!E:E,MATCH(Banco!$C12215,Analitico!$A:$A,0))&amp;"%",""),"")</f>
        <v/>
      </c>
      <c r="K12215" s="3" t="str">
        <f>IF($B12215="SINAPI",IF(ISNUMBER(MATCH(Banco!$C12215,Analitico!$A:$A,0)),INDEX(Analitico!F:F,MATCH(Banco!$C12215,Analitico!$A:$A,0))&amp;"%",""),"")</f>
        <v/>
      </c>
    </row>
    <row r="12216" spans="1:11" x14ac:dyDescent="0.2">
      <c r="A12216" s="1" t="str">
        <f t="shared" si="192"/>
        <v>SINAPI 90769</v>
      </c>
      <c r="B12216" s="3" t="s">
        <v>21527</v>
      </c>
      <c r="C12216" s="3" t="s">
        <v>13450</v>
      </c>
      <c r="D12216" s="2" t="s">
        <v>20374</v>
      </c>
      <c r="E12216" s="3" t="s">
        <v>20627</v>
      </c>
      <c r="F12216" s="67" t="s">
        <v>21921</v>
      </c>
      <c r="G12216" s="67" t="s">
        <v>21491</v>
      </c>
      <c r="I12216" s="3" t="s">
        <v>6298</v>
      </c>
      <c r="J12216" s="3" t="str">
        <f>IF($B12216="SINAPI",IF(ISNUMBER(MATCH(Banco!$C12216,Analitico!$A:$A,0)),INDEX(Analitico!E:E,MATCH(Banco!$C12216,Analitico!$A:$A,0))&amp;"%",""),"")</f>
        <v/>
      </c>
      <c r="K12216" s="3" t="str">
        <f>IF($B12216="SINAPI",IF(ISNUMBER(MATCH(Banco!$C12216,Analitico!$A:$A,0)),INDEX(Analitico!F:F,MATCH(Banco!$C12216,Analitico!$A:$A,0))&amp;"%",""),"")</f>
        <v/>
      </c>
    </row>
    <row r="12217" spans="1:11" x14ac:dyDescent="0.2">
      <c r="A12217" s="1" t="str">
        <f t="shared" si="192"/>
        <v>SINAPI 90770</v>
      </c>
      <c r="B12217" s="3" t="s">
        <v>21527</v>
      </c>
      <c r="C12217" s="3" t="s">
        <v>13451</v>
      </c>
      <c r="D12217" s="2" t="s">
        <v>20375</v>
      </c>
      <c r="E12217" s="3" t="s">
        <v>20627</v>
      </c>
      <c r="F12217" s="67" t="s">
        <v>21922</v>
      </c>
      <c r="G12217" s="67" t="s">
        <v>21492</v>
      </c>
      <c r="I12217" s="3" t="s">
        <v>6298</v>
      </c>
      <c r="J12217" s="3" t="str">
        <f>IF($B12217="SINAPI",IF(ISNUMBER(MATCH(Banco!$C12217,Analitico!$A:$A,0)),INDEX(Analitico!E:E,MATCH(Banco!$C12217,Analitico!$A:$A,0))&amp;"%",""),"")</f>
        <v/>
      </c>
      <c r="K12217" s="3" t="str">
        <f>IF($B12217="SINAPI",IF(ISNUMBER(MATCH(Banco!$C12217,Analitico!$A:$A,0)),INDEX(Analitico!F:F,MATCH(Banco!$C12217,Analitico!$A:$A,0))&amp;"%",""),"")</f>
        <v/>
      </c>
    </row>
    <row r="12218" spans="1:11" x14ac:dyDescent="0.2">
      <c r="A12218" s="1" t="str">
        <f t="shared" si="192"/>
        <v>SINAPI 90772</v>
      </c>
      <c r="B12218" s="3" t="s">
        <v>21527</v>
      </c>
      <c r="C12218" s="3" t="s">
        <v>13452</v>
      </c>
      <c r="D12218" s="2" t="s">
        <v>20376</v>
      </c>
      <c r="E12218" s="3" t="s">
        <v>20627</v>
      </c>
      <c r="F12218" s="67" t="s">
        <v>29676</v>
      </c>
      <c r="G12218" s="67" t="s">
        <v>21789</v>
      </c>
      <c r="I12218" s="3" t="s">
        <v>6298</v>
      </c>
      <c r="J12218" s="3" t="str">
        <f>IF($B12218="SINAPI",IF(ISNUMBER(MATCH(Banco!$C12218,Analitico!$A:$A,0)),INDEX(Analitico!E:E,MATCH(Banco!$C12218,Analitico!$A:$A,0))&amp;"%",""),"")</f>
        <v/>
      </c>
      <c r="K12218" s="3" t="str">
        <f>IF($B12218="SINAPI",IF(ISNUMBER(MATCH(Banco!$C12218,Analitico!$A:$A,0)),INDEX(Analitico!F:F,MATCH(Banco!$C12218,Analitico!$A:$A,0))&amp;"%",""),"")</f>
        <v/>
      </c>
    </row>
    <row r="12219" spans="1:11" x14ac:dyDescent="0.2">
      <c r="A12219" s="1" t="str">
        <f t="shared" si="192"/>
        <v>SINAPI 90775</v>
      </c>
      <c r="B12219" s="3" t="s">
        <v>21527</v>
      </c>
      <c r="C12219" s="3" t="s">
        <v>13453</v>
      </c>
      <c r="D12219" s="2" t="s">
        <v>20377</v>
      </c>
      <c r="E12219" s="3" t="s">
        <v>20627</v>
      </c>
      <c r="F12219" s="67" t="s">
        <v>32385</v>
      </c>
      <c r="G12219" s="67" t="s">
        <v>28888</v>
      </c>
      <c r="I12219" s="3" t="s">
        <v>6298</v>
      </c>
      <c r="J12219" s="3" t="str">
        <f>IF($B12219="SINAPI",IF(ISNUMBER(MATCH(Banco!$C12219,Analitico!$A:$A,0)),INDEX(Analitico!E:E,MATCH(Banco!$C12219,Analitico!$A:$A,0))&amp;"%",""),"")</f>
        <v/>
      </c>
      <c r="K12219" s="3" t="str">
        <f>IF($B12219="SINAPI",IF(ISNUMBER(MATCH(Banco!$C12219,Analitico!$A:$A,0)),INDEX(Analitico!F:F,MATCH(Banco!$C12219,Analitico!$A:$A,0))&amp;"%",""),"")</f>
        <v/>
      </c>
    </row>
    <row r="12220" spans="1:11" x14ac:dyDescent="0.2">
      <c r="A12220" s="1" t="str">
        <f t="shared" si="192"/>
        <v>SINAPI 90776</v>
      </c>
      <c r="B12220" s="3" t="s">
        <v>21527</v>
      </c>
      <c r="C12220" s="3" t="s">
        <v>13454</v>
      </c>
      <c r="D12220" s="2" t="s">
        <v>20378</v>
      </c>
      <c r="E12220" s="3" t="s">
        <v>20627</v>
      </c>
      <c r="F12220" s="67" t="s">
        <v>21012</v>
      </c>
      <c r="G12220" s="67" t="s">
        <v>20856</v>
      </c>
      <c r="I12220" s="3" t="s">
        <v>41</v>
      </c>
      <c r="J12220" s="3" t="str">
        <f>IF($B12220="SINAPI",IF(ISNUMBER(MATCH(Banco!$C12220,Analitico!$A:$A,0)),INDEX(Analitico!E:E,MATCH(Banco!$C12220,Analitico!$A:$A,0))&amp;"%",""),"")</f>
        <v/>
      </c>
      <c r="K12220" s="3" t="str">
        <f>IF($B12220="SINAPI",IF(ISNUMBER(MATCH(Banco!$C12220,Analitico!$A:$A,0)),INDEX(Analitico!F:F,MATCH(Banco!$C12220,Analitico!$A:$A,0))&amp;"%",""),"")</f>
        <v/>
      </c>
    </row>
    <row r="12221" spans="1:11" x14ac:dyDescent="0.2">
      <c r="A12221" s="1" t="str">
        <f t="shared" si="192"/>
        <v>SINAPI 90777</v>
      </c>
      <c r="B12221" s="3" t="s">
        <v>21527</v>
      </c>
      <c r="C12221" s="3" t="s">
        <v>13455</v>
      </c>
      <c r="D12221" s="2" t="s">
        <v>20379</v>
      </c>
      <c r="E12221" s="3" t="s">
        <v>20627</v>
      </c>
      <c r="F12221" s="67" t="s">
        <v>21780</v>
      </c>
      <c r="G12221" s="67" t="s">
        <v>21494</v>
      </c>
      <c r="I12221" s="3" t="s">
        <v>41</v>
      </c>
      <c r="J12221" s="3" t="str">
        <f>IF($B12221="SINAPI",IF(ISNUMBER(MATCH(Banco!$C12221,Analitico!$A:$A,0)),INDEX(Analitico!E:E,MATCH(Banco!$C12221,Analitico!$A:$A,0))&amp;"%",""),"")</f>
        <v/>
      </c>
      <c r="K12221" s="3" t="str">
        <f>IF($B12221="SINAPI",IF(ISNUMBER(MATCH(Banco!$C12221,Analitico!$A:$A,0)),INDEX(Analitico!F:F,MATCH(Banco!$C12221,Analitico!$A:$A,0))&amp;"%",""),"")</f>
        <v/>
      </c>
    </row>
    <row r="12222" spans="1:11" x14ac:dyDescent="0.2">
      <c r="A12222" s="1" t="str">
        <f t="shared" si="192"/>
        <v>SINAPI 90778</v>
      </c>
      <c r="B12222" s="3" t="s">
        <v>21527</v>
      </c>
      <c r="C12222" s="3" t="s">
        <v>13456</v>
      </c>
      <c r="D12222" s="2" t="s">
        <v>20380</v>
      </c>
      <c r="E12222" s="3" t="s">
        <v>20627</v>
      </c>
      <c r="F12222" s="67" t="s">
        <v>5155</v>
      </c>
      <c r="G12222" s="67" t="s">
        <v>21495</v>
      </c>
      <c r="I12222" s="3" t="s">
        <v>6298</v>
      </c>
      <c r="J12222" s="3" t="str">
        <f>IF($B12222="SINAPI",IF(ISNUMBER(MATCH(Banco!$C12222,Analitico!$A:$A,0)),INDEX(Analitico!E:E,MATCH(Banco!$C12222,Analitico!$A:$A,0))&amp;"%",""),"")</f>
        <v/>
      </c>
      <c r="K12222" s="3" t="str">
        <f>IF($B12222="SINAPI",IF(ISNUMBER(MATCH(Banco!$C12222,Analitico!$A:$A,0)),INDEX(Analitico!F:F,MATCH(Banco!$C12222,Analitico!$A:$A,0))&amp;"%",""),"")</f>
        <v/>
      </c>
    </row>
    <row r="12223" spans="1:11" x14ac:dyDescent="0.2">
      <c r="A12223" s="1" t="str">
        <f t="shared" si="192"/>
        <v>SINAPI 90779</v>
      </c>
      <c r="B12223" s="3" t="s">
        <v>21527</v>
      </c>
      <c r="C12223" s="3" t="s">
        <v>13457</v>
      </c>
      <c r="D12223" s="2" t="s">
        <v>20381</v>
      </c>
      <c r="E12223" s="3" t="s">
        <v>20627</v>
      </c>
      <c r="F12223" s="67" t="s">
        <v>21923</v>
      </c>
      <c r="G12223" s="67" t="s">
        <v>21496</v>
      </c>
      <c r="I12223" s="3" t="s">
        <v>6298</v>
      </c>
      <c r="J12223" s="3" t="str">
        <f>IF($B12223="SINAPI",IF(ISNUMBER(MATCH(Banco!$C12223,Analitico!$A:$A,0)),INDEX(Analitico!E:E,MATCH(Banco!$C12223,Analitico!$A:$A,0))&amp;"%",""),"")</f>
        <v/>
      </c>
      <c r="K12223" s="3" t="str">
        <f>IF($B12223="SINAPI",IF(ISNUMBER(MATCH(Banco!$C12223,Analitico!$A:$A,0)),INDEX(Analitico!F:F,MATCH(Banco!$C12223,Analitico!$A:$A,0))&amp;"%",""),"")</f>
        <v/>
      </c>
    </row>
    <row r="12224" spans="1:11" x14ac:dyDescent="0.2">
      <c r="A12224" s="1" t="str">
        <f t="shared" si="192"/>
        <v>SINAPI 90780</v>
      </c>
      <c r="B12224" s="3" t="s">
        <v>21527</v>
      </c>
      <c r="C12224" s="3" t="s">
        <v>13458</v>
      </c>
      <c r="D12224" s="2" t="s">
        <v>20382</v>
      </c>
      <c r="E12224" s="3" t="s">
        <v>20627</v>
      </c>
      <c r="F12224" s="67" t="s">
        <v>32386</v>
      </c>
      <c r="G12224" s="67" t="s">
        <v>4594</v>
      </c>
      <c r="I12224" s="3" t="s">
        <v>6298</v>
      </c>
      <c r="J12224" s="3" t="str">
        <f>IF($B12224="SINAPI",IF(ISNUMBER(MATCH(Banco!$C12224,Analitico!$A:$A,0)),INDEX(Analitico!E:E,MATCH(Banco!$C12224,Analitico!$A:$A,0))&amp;"%",""),"")</f>
        <v/>
      </c>
      <c r="K12224" s="3" t="str">
        <f>IF($B12224="SINAPI",IF(ISNUMBER(MATCH(Banco!$C12224,Analitico!$A:$A,0)),INDEX(Analitico!F:F,MATCH(Banco!$C12224,Analitico!$A:$A,0))&amp;"%",""),"")</f>
        <v/>
      </c>
    </row>
    <row r="12225" spans="1:11" x14ac:dyDescent="0.2">
      <c r="A12225" s="1" t="str">
        <f t="shared" si="192"/>
        <v>SINAPI 90781</v>
      </c>
      <c r="B12225" s="3" t="s">
        <v>21527</v>
      </c>
      <c r="C12225" s="3" t="s">
        <v>13459</v>
      </c>
      <c r="D12225" s="2" t="s">
        <v>20383</v>
      </c>
      <c r="E12225" s="3" t="s">
        <v>20627</v>
      </c>
      <c r="F12225" s="67" t="s">
        <v>20775</v>
      </c>
      <c r="G12225" s="67" t="s">
        <v>30016</v>
      </c>
      <c r="I12225" s="3" t="s">
        <v>41</v>
      </c>
      <c r="J12225" s="3" t="str">
        <f>IF($B12225="SINAPI",IF(ISNUMBER(MATCH(Banco!$C12225,Analitico!$A:$A,0)),INDEX(Analitico!E:E,MATCH(Banco!$C12225,Analitico!$A:$A,0))&amp;"%",""),"")</f>
        <v/>
      </c>
      <c r="K12225" s="3" t="str">
        <f>IF($B12225="SINAPI",IF(ISNUMBER(MATCH(Banco!$C12225,Analitico!$A:$A,0)),INDEX(Analitico!F:F,MATCH(Banco!$C12225,Analitico!$A:$A,0))&amp;"%",""),"")</f>
        <v/>
      </c>
    </row>
    <row r="12226" spans="1:11" x14ac:dyDescent="0.2">
      <c r="A12226" s="1" t="str">
        <f t="shared" si="192"/>
        <v>SINAPI 93558</v>
      </c>
      <c r="B12226" s="3" t="s">
        <v>21527</v>
      </c>
      <c r="C12226" s="3" t="s">
        <v>13460</v>
      </c>
      <c r="D12226" s="2" t="s">
        <v>20384</v>
      </c>
      <c r="E12226" s="3" t="s">
        <v>20638</v>
      </c>
      <c r="F12226" s="67" t="s">
        <v>32387</v>
      </c>
      <c r="G12226" s="67" t="s">
        <v>32035</v>
      </c>
      <c r="I12226" s="3" t="s">
        <v>6298</v>
      </c>
      <c r="J12226" s="3" t="str">
        <f>IF($B12226="SINAPI",IF(ISNUMBER(MATCH(Banco!$C12226,Analitico!$A:$A,0)),INDEX(Analitico!E:E,MATCH(Banco!$C12226,Analitico!$A:$A,0))&amp;"%",""),"")</f>
        <v/>
      </c>
      <c r="K12226" s="3" t="str">
        <f>IF($B12226="SINAPI",IF(ISNUMBER(MATCH(Banco!$C12226,Analitico!$A:$A,0)),INDEX(Analitico!F:F,MATCH(Banco!$C12226,Analitico!$A:$A,0))&amp;"%",""),"")</f>
        <v/>
      </c>
    </row>
    <row r="12227" spans="1:11" x14ac:dyDescent="0.2">
      <c r="A12227" s="1" t="str">
        <f t="shared" si="192"/>
        <v>SINAPI 93561</v>
      </c>
      <c r="B12227" s="3" t="s">
        <v>21527</v>
      </c>
      <c r="C12227" s="3" t="s">
        <v>13461</v>
      </c>
      <c r="D12227" s="2" t="s">
        <v>20377</v>
      </c>
      <c r="E12227" s="3" t="s">
        <v>20638</v>
      </c>
      <c r="F12227" s="67" t="s">
        <v>32388</v>
      </c>
      <c r="G12227" s="67" t="s">
        <v>32036</v>
      </c>
      <c r="I12227" s="3" t="s">
        <v>6298</v>
      </c>
      <c r="J12227" s="3" t="str">
        <f>IF($B12227="SINAPI",IF(ISNUMBER(MATCH(Banco!$C12227,Analitico!$A:$A,0)),INDEX(Analitico!E:E,MATCH(Banco!$C12227,Analitico!$A:$A,0))&amp;"%",""),"")</f>
        <v/>
      </c>
      <c r="K12227" s="3" t="str">
        <f>IF($B12227="SINAPI",IF(ISNUMBER(MATCH(Banco!$C12227,Analitico!$A:$A,0)),INDEX(Analitico!F:F,MATCH(Banco!$C12227,Analitico!$A:$A,0))&amp;"%",""),"")</f>
        <v/>
      </c>
    </row>
    <row r="12228" spans="1:11" x14ac:dyDescent="0.2">
      <c r="A12228" s="1" t="str">
        <f t="shared" si="192"/>
        <v>SINAPI 93563</v>
      </c>
      <c r="B12228" s="3" t="s">
        <v>21527</v>
      </c>
      <c r="C12228" s="3" t="s">
        <v>13462</v>
      </c>
      <c r="D12228" s="2" t="s">
        <v>20371</v>
      </c>
      <c r="E12228" s="3" t="s">
        <v>20638</v>
      </c>
      <c r="F12228" s="67" t="s">
        <v>6331</v>
      </c>
      <c r="G12228" s="67" t="s">
        <v>29847</v>
      </c>
      <c r="I12228" s="3" t="s">
        <v>6298</v>
      </c>
      <c r="J12228" s="3" t="str">
        <f>IF($B12228="SINAPI",IF(ISNUMBER(MATCH(Banco!$C12228,Analitico!$A:$A,0)),INDEX(Analitico!E:E,MATCH(Banco!$C12228,Analitico!$A:$A,0))&amp;"%",""),"")</f>
        <v/>
      </c>
      <c r="K12228" s="3" t="str">
        <f>IF($B12228="SINAPI",IF(ISNUMBER(MATCH(Banco!$C12228,Analitico!$A:$A,0)),INDEX(Analitico!F:F,MATCH(Banco!$C12228,Analitico!$A:$A,0))&amp;"%",""),"")</f>
        <v/>
      </c>
    </row>
    <row r="12229" spans="1:11" x14ac:dyDescent="0.2">
      <c r="A12229" s="1" t="str">
        <f t="shared" si="192"/>
        <v>SINAPI 93564</v>
      </c>
      <c r="B12229" s="3" t="s">
        <v>21527</v>
      </c>
      <c r="C12229" s="3" t="s">
        <v>13463</v>
      </c>
      <c r="D12229" s="2" t="s">
        <v>20372</v>
      </c>
      <c r="E12229" s="3" t="s">
        <v>20638</v>
      </c>
      <c r="F12229" s="67" t="s">
        <v>30207</v>
      </c>
      <c r="G12229" s="67" t="s">
        <v>29848</v>
      </c>
      <c r="I12229" s="3" t="s">
        <v>6298</v>
      </c>
      <c r="J12229" s="3" t="str">
        <f>IF($B12229="SINAPI",IF(ISNUMBER(MATCH(Banco!$C12229,Analitico!$A:$A,0)),INDEX(Analitico!E:E,MATCH(Banco!$C12229,Analitico!$A:$A,0))&amp;"%",""),"")</f>
        <v/>
      </c>
      <c r="K12229" s="3" t="str">
        <f>IF($B12229="SINAPI",IF(ISNUMBER(MATCH(Banco!$C12229,Analitico!$A:$A,0)),INDEX(Analitico!F:F,MATCH(Banco!$C12229,Analitico!$A:$A,0))&amp;"%",""),"")</f>
        <v/>
      </c>
    </row>
    <row r="12230" spans="1:11" x14ac:dyDescent="0.2">
      <c r="A12230" s="1" t="str">
        <f t="shared" si="192"/>
        <v>SINAPI 93565</v>
      </c>
      <c r="B12230" s="3" t="s">
        <v>21527</v>
      </c>
      <c r="C12230" s="3" t="s">
        <v>13464</v>
      </c>
      <c r="D12230" s="2" t="s">
        <v>20379</v>
      </c>
      <c r="E12230" s="3" t="s">
        <v>20638</v>
      </c>
      <c r="F12230" s="67" t="s">
        <v>21924</v>
      </c>
      <c r="G12230" s="67" t="s">
        <v>21497</v>
      </c>
      <c r="I12230" s="3" t="s">
        <v>6298</v>
      </c>
      <c r="J12230" s="3" t="str">
        <f>IF($B12230="SINAPI",IF(ISNUMBER(MATCH(Banco!$C12230,Analitico!$A:$A,0)),INDEX(Analitico!E:E,MATCH(Banco!$C12230,Analitico!$A:$A,0))&amp;"%",""),"")</f>
        <v/>
      </c>
      <c r="K12230" s="3" t="str">
        <f>IF($B12230="SINAPI",IF(ISNUMBER(MATCH(Banco!$C12230,Analitico!$A:$A,0)),INDEX(Analitico!F:F,MATCH(Banco!$C12230,Analitico!$A:$A,0))&amp;"%",""),"")</f>
        <v/>
      </c>
    </row>
    <row r="12231" spans="1:11" x14ac:dyDescent="0.2">
      <c r="A12231" s="1" t="str">
        <f t="shared" si="192"/>
        <v>SINAPI 93566</v>
      </c>
      <c r="B12231" s="3" t="s">
        <v>21527</v>
      </c>
      <c r="C12231" s="3" t="s">
        <v>13465</v>
      </c>
      <c r="D12231" s="2" t="s">
        <v>20376</v>
      </c>
      <c r="E12231" s="3" t="s">
        <v>20638</v>
      </c>
      <c r="F12231" s="67" t="s">
        <v>30208</v>
      </c>
      <c r="G12231" s="67" t="s">
        <v>29849</v>
      </c>
      <c r="I12231" s="3" t="s">
        <v>6298</v>
      </c>
      <c r="J12231" s="3" t="str">
        <f>IF($B12231="SINAPI",IF(ISNUMBER(MATCH(Banco!$C12231,Analitico!$A:$A,0)),INDEX(Analitico!E:E,MATCH(Banco!$C12231,Analitico!$A:$A,0))&amp;"%",""),"")</f>
        <v/>
      </c>
      <c r="K12231" s="3" t="str">
        <f>IF($B12231="SINAPI",IF(ISNUMBER(MATCH(Banco!$C12231,Analitico!$A:$A,0)),INDEX(Analitico!F:F,MATCH(Banco!$C12231,Analitico!$A:$A,0))&amp;"%",""),"")</f>
        <v/>
      </c>
    </row>
    <row r="12232" spans="1:11" x14ac:dyDescent="0.2">
      <c r="A12232" s="1" t="str">
        <f t="shared" si="192"/>
        <v>SINAPI 93567</v>
      </c>
      <c r="B12232" s="3" t="s">
        <v>21527</v>
      </c>
      <c r="C12232" s="3" t="s">
        <v>13466</v>
      </c>
      <c r="D12232" s="2" t="s">
        <v>20380</v>
      </c>
      <c r="E12232" s="3" t="s">
        <v>20638</v>
      </c>
      <c r="F12232" s="67" t="s">
        <v>21925</v>
      </c>
      <c r="G12232" s="67" t="s">
        <v>21498</v>
      </c>
      <c r="I12232" s="3" t="s">
        <v>6298</v>
      </c>
      <c r="J12232" s="3" t="str">
        <f>IF($B12232="SINAPI",IF(ISNUMBER(MATCH(Banco!$C12232,Analitico!$A:$A,0)),INDEX(Analitico!E:E,MATCH(Banco!$C12232,Analitico!$A:$A,0))&amp;"%",""),"")</f>
        <v/>
      </c>
      <c r="K12232" s="3" t="str">
        <f>IF($B12232="SINAPI",IF(ISNUMBER(MATCH(Banco!$C12232,Analitico!$A:$A,0)),INDEX(Analitico!F:F,MATCH(Banco!$C12232,Analitico!$A:$A,0))&amp;"%",""),"")</f>
        <v/>
      </c>
    </row>
    <row r="12233" spans="1:11" x14ac:dyDescent="0.2">
      <c r="A12233" s="1" t="str">
        <f t="shared" si="192"/>
        <v>SINAPI 93568</v>
      </c>
      <c r="B12233" s="3" t="s">
        <v>21527</v>
      </c>
      <c r="C12233" s="3" t="s">
        <v>13467</v>
      </c>
      <c r="D12233" s="2" t="s">
        <v>20381</v>
      </c>
      <c r="E12233" s="3" t="s">
        <v>20638</v>
      </c>
      <c r="F12233" s="67" t="s">
        <v>21926</v>
      </c>
      <c r="G12233" s="67" t="s">
        <v>21499</v>
      </c>
      <c r="I12233" s="3" t="s">
        <v>6298</v>
      </c>
      <c r="J12233" s="3" t="str">
        <f>IF($B12233="SINAPI",IF(ISNUMBER(MATCH(Banco!$C12233,Analitico!$A:$A,0)),INDEX(Analitico!E:E,MATCH(Banco!$C12233,Analitico!$A:$A,0))&amp;"%",""),"")</f>
        <v/>
      </c>
      <c r="K12233" s="3" t="str">
        <f>IF($B12233="SINAPI",IF(ISNUMBER(MATCH(Banco!$C12233,Analitico!$A:$A,0)),INDEX(Analitico!F:F,MATCH(Banco!$C12233,Analitico!$A:$A,0))&amp;"%",""),"")</f>
        <v/>
      </c>
    </row>
    <row r="12234" spans="1:11" x14ac:dyDescent="0.2">
      <c r="A12234" s="1" t="str">
        <f t="shared" si="192"/>
        <v>SINAPI 93569</v>
      </c>
      <c r="B12234" s="3" t="s">
        <v>21527</v>
      </c>
      <c r="C12234" s="3" t="s">
        <v>13468</v>
      </c>
      <c r="D12234" s="2" t="s">
        <v>20385</v>
      </c>
      <c r="E12234" s="3" t="s">
        <v>20638</v>
      </c>
      <c r="F12234" s="67" t="s">
        <v>21927</v>
      </c>
      <c r="G12234" s="67" t="s">
        <v>21500</v>
      </c>
      <c r="I12234" s="3" t="s">
        <v>6298</v>
      </c>
      <c r="J12234" s="3" t="str">
        <f>IF($B12234="SINAPI",IF(ISNUMBER(MATCH(Banco!$C12234,Analitico!$A:$A,0)),INDEX(Analitico!E:E,MATCH(Banco!$C12234,Analitico!$A:$A,0))&amp;"%",""),"")</f>
        <v/>
      </c>
      <c r="K12234" s="3" t="str">
        <f>IF($B12234="SINAPI",IF(ISNUMBER(MATCH(Banco!$C12234,Analitico!$A:$A,0)),INDEX(Analitico!F:F,MATCH(Banco!$C12234,Analitico!$A:$A,0))&amp;"%",""),"")</f>
        <v/>
      </c>
    </row>
    <row r="12235" spans="1:11" x14ac:dyDescent="0.2">
      <c r="A12235" s="1" t="str">
        <f t="shared" si="192"/>
        <v>SINAPI 93570</v>
      </c>
      <c r="B12235" s="3" t="s">
        <v>21527</v>
      </c>
      <c r="C12235" s="3" t="s">
        <v>13469</v>
      </c>
      <c r="D12235" s="2" t="s">
        <v>20386</v>
      </c>
      <c r="E12235" s="3" t="s">
        <v>20638</v>
      </c>
      <c r="F12235" s="67" t="s">
        <v>21928</v>
      </c>
      <c r="G12235" s="67" t="s">
        <v>21501</v>
      </c>
      <c r="I12235" s="3" t="s">
        <v>6298</v>
      </c>
      <c r="J12235" s="3" t="str">
        <f>IF($B12235="SINAPI",IF(ISNUMBER(MATCH(Banco!$C12235,Analitico!$A:$A,0)),INDEX(Analitico!E:E,MATCH(Banco!$C12235,Analitico!$A:$A,0))&amp;"%",""),"")</f>
        <v/>
      </c>
      <c r="K12235" s="3" t="str">
        <f>IF($B12235="SINAPI",IF(ISNUMBER(MATCH(Banco!$C12235,Analitico!$A:$A,0)),INDEX(Analitico!F:F,MATCH(Banco!$C12235,Analitico!$A:$A,0))&amp;"%",""),"")</f>
        <v/>
      </c>
    </row>
    <row r="12236" spans="1:11" x14ac:dyDescent="0.2">
      <c r="A12236" s="1" t="str">
        <f t="shared" si="192"/>
        <v>SINAPI 93571</v>
      </c>
      <c r="B12236" s="3" t="s">
        <v>21527</v>
      </c>
      <c r="C12236" s="3" t="s">
        <v>13470</v>
      </c>
      <c r="D12236" s="2" t="s">
        <v>20387</v>
      </c>
      <c r="E12236" s="3" t="s">
        <v>20638</v>
      </c>
      <c r="F12236" s="67" t="s">
        <v>21929</v>
      </c>
      <c r="G12236" s="67" t="s">
        <v>21502</v>
      </c>
      <c r="I12236" s="3" t="s">
        <v>6298</v>
      </c>
      <c r="J12236" s="3" t="str">
        <f>IF($B12236="SINAPI",IF(ISNUMBER(MATCH(Banco!$C12236,Analitico!$A:$A,0)),INDEX(Analitico!E:E,MATCH(Banco!$C12236,Analitico!$A:$A,0))&amp;"%",""),"")</f>
        <v/>
      </c>
      <c r="K12236" s="3" t="str">
        <f>IF($B12236="SINAPI",IF(ISNUMBER(MATCH(Banco!$C12236,Analitico!$A:$A,0)),INDEX(Analitico!F:F,MATCH(Banco!$C12236,Analitico!$A:$A,0))&amp;"%",""),"")</f>
        <v/>
      </c>
    </row>
    <row r="12237" spans="1:11" x14ac:dyDescent="0.2">
      <c r="A12237" s="1" t="str">
        <f t="shared" si="192"/>
        <v>SINAPI 93572</v>
      </c>
      <c r="B12237" s="3" t="s">
        <v>21527</v>
      </c>
      <c r="C12237" s="3" t="s">
        <v>13471</v>
      </c>
      <c r="D12237" s="2" t="s">
        <v>20388</v>
      </c>
      <c r="E12237" s="3" t="s">
        <v>20638</v>
      </c>
      <c r="F12237" s="67" t="s">
        <v>32389</v>
      </c>
      <c r="G12237" s="67" t="s">
        <v>32037</v>
      </c>
      <c r="I12237" s="3" t="s">
        <v>6298</v>
      </c>
      <c r="J12237" s="3" t="str">
        <f>IF($B12237="SINAPI",IF(ISNUMBER(MATCH(Banco!$C12237,Analitico!$A:$A,0)),INDEX(Analitico!E:E,MATCH(Banco!$C12237,Analitico!$A:$A,0))&amp;"%",""),"")</f>
        <v/>
      </c>
      <c r="K12237" s="3" t="str">
        <f>IF($B12237="SINAPI",IF(ISNUMBER(MATCH(Banco!$C12237,Analitico!$A:$A,0)),INDEX(Analitico!F:F,MATCH(Banco!$C12237,Analitico!$A:$A,0))&amp;"%",""),"")</f>
        <v/>
      </c>
    </row>
    <row r="12238" spans="1:11" x14ac:dyDescent="0.2">
      <c r="A12238" s="1" t="str">
        <f t="shared" si="192"/>
        <v>SINAPI 94295</v>
      </c>
      <c r="B12238" s="3" t="s">
        <v>21527</v>
      </c>
      <c r="C12238" s="3" t="s">
        <v>13472</v>
      </c>
      <c r="D12238" s="2" t="s">
        <v>20382</v>
      </c>
      <c r="E12238" s="3" t="s">
        <v>20638</v>
      </c>
      <c r="F12238" s="67" t="s">
        <v>32390</v>
      </c>
      <c r="G12238" s="67" t="s">
        <v>32038</v>
      </c>
      <c r="I12238" s="3" t="s">
        <v>6298</v>
      </c>
      <c r="J12238" s="3" t="str">
        <f>IF($B12238="SINAPI",IF(ISNUMBER(MATCH(Banco!$C12238,Analitico!$A:$A,0)),INDEX(Analitico!E:E,MATCH(Banco!$C12238,Analitico!$A:$A,0))&amp;"%",""),"")</f>
        <v/>
      </c>
      <c r="K12238" s="3" t="str">
        <f>IF($B12238="SINAPI",IF(ISNUMBER(MATCH(Banco!$C12238,Analitico!$A:$A,0)),INDEX(Analitico!F:F,MATCH(Banco!$C12238,Analitico!$A:$A,0))&amp;"%",""),"")</f>
        <v/>
      </c>
    </row>
    <row r="12239" spans="1:11" x14ac:dyDescent="0.2">
      <c r="A12239" s="1" t="str">
        <f t="shared" si="192"/>
        <v>SINAPI 94296</v>
      </c>
      <c r="B12239" s="3" t="s">
        <v>21527</v>
      </c>
      <c r="C12239" s="3" t="s">
        <v>13473</v>
      </c>
      <c r="D12239" s="2" t="s">
        <v>20383</v>
      </c>
      <c r="E12239" s="3" t="s">
        <v>20638</v>
      </c>
      <c r="F12239" s="67" t="s">
        <v>32391</v>
      </c>
      <c r="G12239" s="67" t="s">
        <v>32039</v>
      </c>
      <c r="I12239" s="3" t="s">
        <v>6298</v>
      </c>
      <c r="J12239" s="3" t="str">
        <f>IF($B12239="SINAPI",IF(ISNUMBER(MATCH(Banco!$C12239,Analitico!$A:$A,0)),INDEX(Analitico!E:E,MATCH(Banco!$C12239,Analitico!$A:$A,0))&amp;"%",""),"")</f>
        <v/>
      </c>
      <c r="K12239" s="3" t="str">
        <f>IF($B12239="SINAPI",IF(ISNUMBER(MATCH(Banco!$C12239,Analitico!$A:$A,0)),INDEX(Analitico!F:F,MATCH(Banco!$C12239,Analitico!$A:$A,0))&amp;"%",""),"")</f>
        <v/>
      </c>
    </row>
    <row r="12240" spans="1:11" x14ac:dyDescent="0.2">
      <c r="A12240" s="1" t="str">
        <f t="shared" si="192"/>
        <v>SINAPI 95308</v>
      </c>
      <c r="B12240" s="3" t="s">
        <v>21527</v>
      </c>
      <c r="C12240" s="3" t="s">
        <v>13474</v>
      </c>
      <c r="D12240" s="2" t="s">
        <v>20389</v>
      </c>
      <c r="E12240" s="3" t="s">
        <v>20627</v>
      </c>
      <c r="F12240" s="67" t="s">
        <v>20831</v>
      </c>
      <c r="G12240" s="67" t="s">
        <v>5366</v>
      </c>
      <c r="I12240" s="3" t="s">
        <v>6298</v>
      </c>
      <c r="J12240" s="3" t="str">
        <f>IF($B12240="SINAPI",IF(ISNUMBER(MATCH(Banco!$C12240,Analitico!$A:$A,0)),INDEX(Analitico!E:E,MATCH(Banco!$C12240,Analitico!$A:$A,0))&amp;"%",""),"")</f>
        <v/>
      </c>
      <c r="K12240" s="3" t="str">
        <f>IF($B12240="SINAPI",IF(ISNUMBER(MATCH(Banco!$C12240,Analitico!$A:$A,0)),INDEX(Analitico!F:F,MATCH(Banco!$C12240,Analitico!$A:$A,0))&amp;"%",""),"")</f>
        <v/>
      </c>
    </row>
    <row r="12241" spans="1:11" x14ac:dyDescent="0.2">
      <c r="A12241" s="1" t="str">
        <f t="shared" si="192"/>
        <v>SINAPI 95309</v>
      </c>
      <c r="B12241" s="3" t="s">
        <v>21527</v>
      </c>
      <c r="C12241" s="3" t="s">
        <v>13475</v>
      </c>
      <c r="D12241" s="2" t="s">
        <v>20390</v>
      </c>
      <c r="E12241" s="3" t="s">
        <v>20627</v>
      </c>
      <c r="F12241" s="67" t="s">
        <v>4743</v>
      </c>
      <c r="G12241" s="67" t="s">
        <v>5824</v>
      </c>
      <c r="I12241" s="3" t="s">
        <v>6298</v>
      </c>
      <c r="J12241" s="3" t="str">
        <f>IF($B12241="SINAPI",IF(ISNUMBER(MATCH(Banco!$C12241,Analitico!$A:$A,0)),INDEX(Analitico!E:E,MATCH(Banco!$C12241,Analitico!$A:$A,0))&amp;"%",""),"")</f>
        <v/>
      </c>
      <c r="K12241" s="3" t="str">
        <f>IF($B12241="SINAPI",IF(ISNUMBER(MATCH(Banco!$C12241,Analitico!$A:$A,0)),INDEX(Analitico!F:F,MATCH(Banco!$C12241,Analitico!$A:$A,0))&amp;"%",""),"")</f>
        <v/>
      </c>
    </row>
    <row r="12242" spans="1:11" x14ac:dyDescent="0.2">
      <c r="A12242" s="1" t="str">
        <f t="shared" si="192"/>
        <v>SINAPI 95310</v>
      </c>
      <c r="B12242" s="3" t="s">
        <v>21527</v>
      </c>
      <c r="C12242" s="3" t="s">
        <v>13476</v>
      </c>
      <c r="D12242" s="2" t="s">
        <v>20391</v>
      </c>
      <c r="E12242" s="3" t="s">
        <v>20627</v>
      </c>
      <c r="F12242" s="67" t="s">
        <v>20831</v>
      </c>
      <c r="G12242" s="67" t="s">
        <v>5366</v>
      </c>
      <c r="I12242" s="3" t="s">
        <v>6298</v>
      </c>
      <c r="J12242" s="3" t="str">
        <f>IF($B12242="SINAPI",IF(ISNUMBER(MATCH(Banco!$C12242,Analitico!$A:$A,0)),INDEX(Analitico!E:E,MATCH(Banco!$C12242,Analitico!$A:$A,0))&amp;"%",""),"")</f>
        <v/>
      </c>
      <c r="K12242" s="3" t="str">
        <f>IF($B12242="SINAPI",IF(ISNUMBER(MATCH(Banco!$C12242,Analitico!$A:$A,0)),INDEX(Analitico!F:F,MATCH(Banco!$C12242,Analitico!$A:$A,0))&amp;"%",""),"")</f>
        <v/>
      </c>
    </row>
    <row r="12243" spans="1:11" x14ac:dyDescent="0.2">
      <c r="A12243" s="1" t="str">
        <f t="shared" si="192"/>
        <v>SINAPI 95311</v>
      </c>
      <c r="B12243" s="3" t="s">
        <v>21527</v>
      </c>
      <c r="C12243" s="3" t="s">
        <v>13477</v>
      </c>
      <c r="D12243" s="2" t="s">
        <v>20392</v>
      </c>
      <c r="E12243" s="3" t="s">
        <v>20627</v>
      </c>
      <c r="F12243" s="67" t="s">
        <v>5822</v>
      </c>
      <c r="G12243" s="67" t="s">
        <v>4744</v>
      </c>
      <c r="I12243" s="3" t="s">
        <v>6298</v>
      </c>
      <c r="J12243" s="3" t="str">
        <f>IF($B12243="SINAPI",IF(ISNUMBER(MATCH(Banco!$C12243,Analitico!$A:$A,0)),INDEX(Analitico!E:E,MATCH(Banco!$C12243,Analitico!$A:$A,0))&amp;"%",""),"")</f>
        <v/>
      </c>
      <c r="K12243" s="3" t="str">
        <f>IF($B12243="SINAPI",IF(ISNUMBER(MATCH(Banco!$C12243,Analitico!$A:$A,0)),INDEX(Analitico!F:F,MATCH(Banco!$C12243,Analitico!$A:$A,0))&amp;"%",""),"")</f>
        <v/>
      </c>
    </row>
    <row r="12244" spans="1:11" x14ac:dyDescent="0.2">
      <c r="A12244" s="1" t="str">
        <f t="shared" si="192"/>
        <v>SINAPI 95312</v>
      </c>
      <c r="B12244" s="3" t="s">
        <v>21527</v>
      </c>
      <c r="C12244" s="3" t="s">
        <v>13478</v>
      </c>
      <c r="D12244" s="2" t="s">
        <v>20393</v>
      </c>
      <c r="E12244" s="3" t="s">
        <v>20627</v>
      </c>
      <c r="F12244" s="67" t="s">
        <v>4743</v>
      </c>
      <c r="G12244" s="67" t="s">
        <v>5824</v>
      </c>
      <c r="I12244" s="3" t="s">
        <v>6298</v>
      </c>
      <c r="J12244" s="3" t="str">
        <f>IF($B12244="SINAPI",IF(ISNUMBER(MATCH(Banco!$C12244,Analitico!$A:$A,0)),INDEX(Analitico!E:E,MATCH(Banco!$C12244,Analitico!$A:$A,0))&amp;"%",""),"")</f>
        <v/>
      </c>
      <c r="K12244" s="3" t="str">
        <f>IF($B12244="SINAPI",IF(ISNUMBER(MATCH(Banco!$C12244,Analitico!$A:$A,0)),INDEX(Analitico!F:F,MATCH(Banco!$C12244,Analitico!$A:$A,0))&amp;"%",""),"")</f>
        <v/>
      </c>
    </row>
    <row r="12245" spans="1:11" x14ac:dyDescent="0.2">
      <c r="A12245" s="1" t="str">
        <f t="shared" si="192"/>
        <v>SINAPI 95313</v>
      </c>
      <c r="B12245" s="3" t="s">
        <v>21527</v>
      </c>
      <c r="C12245" s="3" t="s">
        <v>13479</v>
      </c>
      <c r="D12245" s="2" t="s">
        <v>20394</v>
      </c>
      <c r="E12245" s="3" t="s">
        <v>20627</v>
      </c>
      <c r="F12245" s="67" t="s">
        <v>5822</v>
      </c>
      <c r="G12245" s="67" t="s">
        <v>4744</v>
      </c>
      <c r="I12245" s="3" t="s">
        <v>6298</v>
      </c>
      <c r="J12245" s="3" t="str">
        <f>IF($B12245="SINAPI",IF(ISNUMBER(MATCH(Banco!$C12245,Analitico!$A:$A,0)),INDEX(Analitico!E:E,MATCH(Banco!$C12245,Analitico!$A:$A,0))&amp;"%",""),"")</f>
        <v/>
      </c>
      <c r="K12245" s="3" t="str">
        <f>IF($B12245="SINAPI",IF(ISNUMBER(MATCH(Banco!$C12245,Analitico!$A:$A,0)),INDEX(Analitico!F:F,MATCH(Banco!$C12245,Analitico!$A:$A,0))&amp;"%",""),"")</f>
        <v/>
      </c>
    </row>
    <row r="12246" spans="1:11" x14ac:dyDescent="0.2">
      <c r="A12246" s="1" t="str">
        <f t="shared" si="192"/>
        <v>SINAPI 95314</v>
      </c>
      <c r="B12246" s="3" t="s">
        <v>21527</v>
      </c>
      <c r="C12246" s="3" t="s">
        <v>13480</v>
      </c>
      <c r="D12246" s="2" t="s">
        <v>20395</v>
      </c>
      <c r="E12246" s="3" t="s">
        <v>20627</v>
      </c>
      <c r="F12246" s="67" t="s">
        <v>4743</v>
      </c>
      <c r="G12246" s="67" t="s">
        <v>20773</v>
      </c>
      <c r="I12246" s="3" t="s">
        <v>6298</v>
      </c>
      <c r="J12246" s="3" t="str">
        <f>IF($B12246="SINAPI",IF(ISNUMBER(MATCH(Banco!$C12246,Analitico!$A:$A,0)),INDEX(Analitico!E:E,MATCH(Banco!$C12246,Analitico!$A:$A,0))&amp;"%",""),"")</f>
        <v/>
      </c>
      <c r="K12246" s="3" t="str">
        <f>IF($B12246="SINAPI",IF(ISNUMBER(MATCH(Banco!$C12246,Analitico!$A:$A,0)),INDEX(Analitico!F:F,MATCH(Banco!$C12246,Analitico!$A:$A,0))&amp;"%",""),"")</f>
        <v/>
      </c>
    </row>
    <row r="12247" spans="1:11" x14ac:dyDescent="0.2">
      <c r="A12247" s="1" t="str">
        <f t="shared" si="192"/>
        <v>SINAPI 95315</v>
      </c>
      <c r="B12247" s="3" t="s">
        <v>21527</v>
      </c>
      <c r="C12247" s="3" t="s">
        <v>13481</v>
      </c>
      <c r="D12247" s="2" t="s">
        <v>20396</v>
      </c>
      <c r="E12247" s="3" t="s">
        <v>20627</v>
      </c>
      <c r="F12247" s="67" t="s">
        <v>5819</v>
      </c>
      <c r="G12247" s="67" t="s">
        <v>20773</v>
      </c>
      <c r="I12247" s="3" t="s">
        <v>6298</v>
      </c>
      <c r="J12247" s="3" t="str">
        <f>IF($B12247="SINAPI",IF(ISNUMBER(MATCH(Banco!$C12247,Analitico!$A:$A,0)),INDEX(Analitico!E:E,MATCH(Banco!$C12247,Analitico!$A:$A,0))&amp;"%",""),"")</f>
        <v/>
      </c>
      <c r="K12247" s="3" t="str">
        <f>IF($B12247="SINAPI",IF(ISNUMBER(MATCH(Banco!$C12247,Analitico!$A:$A,0)),INDEX(Analitico!F:F,MATCH(Banco!$C12247,Analitico!$A:$A,0))&amp;"%",""),"")</f>
        <v/>
      </c>
    </row>
    <row r="12248" spans="1:11" x14ac:dyDescent="0.2">
      <c r="A12248" s="1" t="str">
        <f t="shared" si="192"/>
        <v>SINAPI 95316</v>
      </c>
      <c r="B12248" s="3" t="s">
        <v>21527</v>
      </c>
      <c r="C12248" s="3" t="s">
        <v>13482</v>
      </c>
      <c r="D12248" s="2" t="s">
        <v>20397</v>
      </c>
      <c r="E12248" s="3" t="s">
        <v>20627</v>
      </c>
      <c r="F12248" s="67" t="s">
        <v>5409</v>
      </c>
      <c r="G12248" s="67" t="s">
        <v>20849</v>
      </c>
      <c r="I12248" s="3" t="s">
        <v>6298</v>
      </c>
      <c r="J12248" s="3" t="str">
        <f>IF($B12248="SINAPI",IF(ISNUMBER(MATCH(Banco!$C12248,Analitico!$A:$A,0)),INDEX(Analitico!E:E,MATCH(Banco!$C12248,Analitico!$A:$A,0))&amp;"%",""),"")</f>
        <v/>
      </c>
      <c r="K12248" s="3" t="str">
        <f>IF($B12248="SINAPI",IF(ISNUMBER(MATCH(Banco!$C12248,Analitico!$A:$A,0)),INDEX(Analitico!F:F,MATCH(Banco!$C12248,Analitico!$A:$A,0))&amp;"%",""),"")</f>
        <v/>
      </c>
    </row>
    <row r="12249" spans="1:11" ht="22.5" x14ac:dyDescent="0.2">
      <c r="A12249" s="1" t="str">
        <f t="shared" si="192"/>
        <v>SINAPI 95317</v>
      </c>
      <c r="B12249" s="3" t="s">
        <v>21527</v>
      </c>
      <c r="C12249" s="3" t="s">
        <v>13483</v>
      </c>
      <c r="D12249" s="2" t="s">
        <v>20398</v>
      </c>
      <c r="E12249" s="3" t="s">
        <v>20627</v>
      </c>
      <c r="F12249" s="67" t="s">
        <v>21447</v>
      </c>
      <c r="G12249" s="67" t="s">
        <v>5428</v>
      </c>
      <c r="I12249" s="3" t="s">
        <v>6298</v>
      </c>
      <c r="J12249" s="3" t="str">
        <f>IF($B12249="SINAPI",IF(ISNUMBER(MATCH(Banco!$C12249,Analitico!$A:$A,0)),INDEX(Analitico!E:E,MATCH(Banco!$C12249,Analitico!$A:$A,0))&amp;"%",""),"")</f>
        <v/>
      </c>
      <c r="K12249" s="3" t="str">
        <f>IF($B12249="SINAPI",IF(ISNUMBER(MATCH(Banco!$C12249,Analitico!$A:$A,0)),INDEX(Analitico!F:F,MATCH(Banco!$C12249,Analitico!$A:$A,0))&amp;"%",""),"")</f>
        <v/>
      </c>
    </row>
    <row r="12250" spans="1:11" x14ac:dyDescent="0.2">
      <c r="A12250" s="1" t="str">
        <f t="shared" si="192"/>
        <v>SINAPI 95318</v>
      </c>
      <c r="B12250" s="3" t="s">
        <v>21527</v>
      </c>
      <c r="C12250" s="3" t="s">
        <v>13484</v>
      </c>
      <c r="D12250" s="2" t="s">
        <v>20399</v>
      </c>
      <c r="E12250" s="3" t="s">
        <v>20627</v>
      </c>
      <c r="F12250" s="67" t="s">
        <v>4744</v>
      </c>
      <c r="G12250" s="67" t="s">
        <v>20868</v>
      </c>
      <c r="I12250" s="3" t="s">
        <v>6298</v>
      </c>
      <c r="J12250" s="3" t="str">
        <f>IF($B12250="SINAPI",IF(ISNUMBER(MATCH(Banco!$C12250,Analitico!$A:$A,0)),INDEX(Analitico!E:E,MATCH(Banco!$C12250,Analitico!$A:$A,0))&amp;"%",""),"")</f>
        <v/>
      </c>
      <c r="K12250" s="3" t="str">
        <f>IF($B12250="SINAPI",IF(ISNUMBER(MATCH(Banco!$C12250,Analitico!$A:$A,0)),INDEX(Analitico!F:F,MATCH(Banco!$C12250,Analitico!$A:$A,0))&amp;"%",""),"")</f>
        <v/>
      </c>
    </row>
    <row r="12251" spans="1:11" x14ac:dyDescent="0.2">
      <c r="A12251" s="1" t="str">
        <f t="shared" si="192"/>
        <v>SINAPI 95319</v>
      </c>
      <c r="B12251" s="3" t="s">
        <v>21527</v>
      </c>
      <c r="C12251" s="3" t="s">
        <v>13485</v>
      </c>
      <c r="D12251" s="2" t="s">
        <v>20400</v>
      </c>
      <c r="E12251" s="3" t="s">
        <v>20627</v>
      </c>
      <c r="F12251" s="67" t="s">
        <v>20831</v>
      </c>
      <c r="G12251" s="67" t="s">
        <v>5366</v>
      </c>
      <c r="I12251" s="3" t="s">
        <v>6298</v>
      </c>
      <c r="J12251" s="3" t="str">
        <f>IF($B12251="SINAPI",IF(ISNUMBER(MATCH(Banco!$C12251,Analitico!$A:$A,0)),INDEX(Analitico!E:E,MATCH(Banco!$C12251,Analitico!$A:$A,0))&amp;"%",""),"")</f>
        <v/>
      </c>
      <c r="K12251" s="3" t="str">
        <f>IF($B12251="SINAPI",IF(ISNUMBER(MATCH(Banco!$C12251,Analitico!$A:$A,0)),INDEX(Analitico!F:F,MATCH(Banco!$C12251,Analitico!$A:$A,0))&amp;"%",""),"")</f>
        <v/>
      </c>
    </row>
    <row r="12252" spans="1:11" x14ac:dyDescent="0.2">
      <c r="A12252" s="1" t="str">
        <f t="shared" si="192"/>
        <v>SINAPI 95320</v>
      </c>
      <c r="B12252" s="3" t="s">
        <v>21527</v>
      </c>
      <c r="C12252" s="3" t="s">
        <v>13486</v>
      </c>
      <c r="D12252" s="2" t="s">
        <v>20401</v>
      </c>
      <c r="E12252" s="3" t="s">
        <v>20627</v>
      </c>
      <c r="F12252" s="67" t="s">
        <v>20831</v>
      </c>
      <c r="G12252" s="67" t="s">
        <v>5366</v>
      </c>
      <c r="I12252" s="3" t="s">
        <v>6298</v>
      </c>
      <c r="J12252" s="3" t="str">
        <f>IF($B12252="SINAPI",IF(ISNUMBER(MATCH(Banco!$C12252,Analitico!$A:$A,0)),INDEX(Analitico!E:E,MATCH(Banco!$C12252,Analitico!$A:$A,0))&amp;"%",""),"")</f>
        <v/>
      </c>
      <c r="K12252" s="3" t="str">
        <f>IF($B12252="SINAPI",IF(ISNUMBER(MATCH(Banco!$C12252,Analitico!$A:$A,0)),INDEX(Analitico!F:F,MATCH(Banco!$C12252,Analitico!$A:$A,0))&amp;"%",""),"")</f>
        <v/>
      </c>
    </row>
    <row r="12253" spans="1:11" x14ac:dyDescent="0.2">
      <c r="A12253" s="1" t="str">
        <f t="shared" si="192"/>
        <v>SINAPI 95321</v>
      </c>
      <c r="B12253" s="3" t="s">
        <v>21527</v>
      </c>
      <c r="C12253" s="3" t="s">
        <v>13487</v>
      </c>
      <c r="D12253" s="2" t="s">
        <v>20402</v>
      </c>
      <c r="E12253" s="3" t="s">
        <v>20627</v>
      </c>
      <c r="F12253" s="67" t="s">
        <v>20809</v>
      </c>
      <c r="G12253" s="67" t="s">
        <v>4457</v>
      </c>
      <c r="I12253" s="3" t="s">
        <v>6298</v>
      </c>
      <c r="J12253" s="3" t="str">
        <f>IF($B12253="SINAPI",IF(ISNUMBER(MATCH(Banco!$C12253,Analitico!$A:$A,0)),INDEX(Analitico!E:E,MATCH(Banco!$C12253,Analitico!$A:$A,0))&amp;"%",""),"")</f>
        <v/>
      </c>
      <c r="K12253" s="3" t="str">
        <f>IF($B12253="SINAPI",IF(ISNUMBER(MATCH(Banco!$C12253,Analitico!$A:$A,0)),INDEX(Analitico!F:F,MATCH(Banco!$C12253,Analitico!$A:$A,0))&amp;"%",""),"")</f>
        <v/>
      </c>
    </row>
    <row r="12254" spans="1:11" x14ac:dyDescent="0.2">
      <c r="A12254" s="1" t="str">
        <f t="shared" si="192"/>
        <v>SINAPI 95322</v>
      </c>
      <c r="B12254" s="3" t="s">
        <v>21527</v>
      </c>
      <c r="C12254" s="3" t="s">
        <v>13488</v>
      </c>
      <c r="D12254" s="2" t="s">
        <v>20403</v>
      </c>
      <c r="E12254" s="3" t="s">
        <v>20627</v>
      </c>
      <c r="F12254" s="67" t="s">
        <v>4456</v>
      </c>
      <c r="G12254" s="67" t="s">
        <v>21448</v>
      </c>
      <c r="I12254" s="3" t="s">
        <v>6298</v>
      </c>
      <c r="J12254" s="3" t="str">
        <f>IF($B12254="SINAPI",IF(ISNUMBER(MATCH(Banco!$C12254,Analitico!$A:$A,0)),INDEX(Analitico!E:E,MATCH(Banco!$C12254,Analitico!$A:$A,0))&amp;"%",""),"")</f>
        <v/>
      </c>
      <c r="K12254" s="3" t="str">
        <f>IF($B12254="SINAPI",IF(ISNUMBER(MATCH(Banco!$C12254,Analitico!$A:$A,0)),INDEX(Analitico!F:F,MATCH(Banco!$C12254,Analitico!$A:$A,0))&amp;"%",""),"")</f>
        <v/>
      </c>
    </row>
    <row r="12255" spans="1:11" x14ac:dyDescent="0.2">
      <c r="A12255" s="1" t="str">
        <f t="shared" si="192"/>
        <v>SINAPI 95323</v>
      </c>
      <c r="B12255" s="3" t="s">
        <v>21527</v>
      </c>
      <c r="C12255" s="3" t="s">
        <v>13489</v>
      </c>
      <c r="D12255" s="2" t="s">
        <v>20404</v>
      </c>
      <c r="E12255" s="3" t="s">
        <v>20627</v>
      </c>
      <c r="F12255" s="67" t="s">
        <v>20773</v>
      </c>
      <c r="G12255" s="67" t="s">
        <v>20727</v>
      </c>
      <c r="I12255" s="3" t="s">
        <v>6298</v>
      </c>
      <c r="J12255" s="3" t="str">
        <f>IF($B12255="SINAPI",IF(ISNUMBER(MATCH(Banco!$C12255,Analitico!$A:$A,0)),INDEX(Analitico!E:E,MATCH(Banco!$C12255,Analitico!$A:$A,0))&amp;"%",""),"")</f>
        <v/>
      </c>
      <c r="K12255" s="3" t="str">
        <f>IF($B12255="SINAPI",IF(ISNUMBER(MATCH(Banco!$C12255,Analitico!$A:$A,0)),INDEX(Analitico!F:F,MATCH(Banco!$C12255,Analitico!$A:$A,0))&amp;"%",""),"")</f>
        <v/>
      </c>
    </row>
    <row r="12256" spans="1:11" x14ac:dyDescent="0.2">
      <c r="A12256" s="1" t="str">
        <f t="shared" si="192"/>
        <v>SINAPI 95324</v>
      </c>
      <c r="B12256" s="3" t="s">
        <v>21527</v>
      </c>
      <c r="C12256" s="3" t="s">
        <v>13490</v>
      </c>
      <c r="D12256" s="2" t="s">
        <v>20405</v>
      </c>
      <c r="E12256" s="3" t="s">
        <v>20627</v>
      </c>
      <c r="F12256" s="67" t="s">
        <v>20710</v>
      </c>
      <c r="G12256" s="67" t="s">
        <v>5840</v>
      </c>
      <c r="I12256" s="3" t="s">
        <v>6298</v>
      </c>
      <c r="J12256" s="3" t="str">
        <f>IF($B12256="SINAPI",IF(ISNUMBER(MATCH(Banco!$C12256,Analitico!$A:$A,0)),INDEX(Analitico!E:E,MATCH(Banco!$C12256,Analitico!$A:$A,0))&amp;"%",""),"")</f>
        <v/>
      </c>
      <c r="K12256" s="3" t="str">
        <f>IF($B12256="SINAPI",IF(ISNUMBER(MATCH(Banco!$C12256,Analitico!$A:$A,0)),INDEX(Analitico!F:F,MATCH(Banco!$C12256,Analitico!$A:$A,0))&amp;"%",""),"")</f>
        <v/>
      </c>
    </row>
    <row r="12257" spans="1:11" x14ac:dyDescent="0.2">
      <c r="A12257" s="1" t="str">
        <f t="shared" si="192"/>
        <v>SINAPI 95325</v>
      </c>
      <c r="B12257" s="3" t="s">
        <v>21527</v>
      </c>
      <c r="C12257" s="3" t="s">
        <v>13491</v>
      </c>
      <c r="D12257" s="2" t="s">
        <v>20406</v>
      </c>
      <c r="E12257" s="3" t="s">
        <v>20627</v>
      </c>
      <c r="F12257" s="67" t="s">
        <v>5367</v>
      </c>
      <c r="G12257" s="67" t="s">
        <v>20791</v>
      </c>
      <c r="I12257" s="3" t="s">
        <v>6298</v>
      </c>
      <c r="J12257" s="3" t="str">
        <f>IF($B12257="SINAPI",IF(ISNUMBER(MATCH(Banco!$C12257,Analitico!$A:$A,0)),INDEX(Analitico!E:E,MATCH(Banco!$C12257,Analitico!$A:$A,0))&amp;"%",""),"")</f>
        <v/>
      </c>
      <c r="K12257" s="3" t="str">
        <f>IF($B12257="SINAPI",IF(ISNUMBER(MATCH(Banco!$C12257,Analitico!$A:$A,0)),INDEX(Analitico!F:F,MATCH(Banco!$C12257,Analitico!$A:$A,0))&amp;"%",""),"")</f>
        <v/>
      </c>
    </row>
    <row r="12258" spans="1:11" x14ac:dyDescent="0.2">
      <c r="A12258" s="1" t="str">
        <f t="shared" si="192"/>
        <v>SINAPI 95328</v>
      </c>
      <c r="B12258" s="3" t="s">
        <v>21527</v>
      </c>
      <c r="C12258" s="3" t="s">
        <v>13492</v>
      </c>
      <c r="D12258" s="2" t="s">
        <v>20407</v>
      </c>
      <c r="E12258" s="3" t="s">
        <v>20627</v>
      </c>
      <c r="F12258" s="67" t="s">
        <v>21448</v>
      </c>
      <c r="G12258" s="67" t="s">
        <v>5822</v>
      </c>
      <c r="I12258" s="3" t="s">
        <v>6298</v>
      </c>
      <c r="J12258" s="3" t="str">
        <f>IF($B12258="SINAPI",IF(ISNUMBER(MATCH(Banco!$C12258,Analitico!$A:$A,0)),INDEX(Analitico!E:E,MATCH(Banco!$C12258,Analitico!$A:$A,0))&amp;"%",""),"")</f>
        <v/>
      </c>
      <c r="K12258" s="3" t="str">
        <f>IF($B12258="SINAPI",IF(ISNUMBER(MATCH(Banco!$C12258,Analitico!$A:$A,0)),INDEX(Analitico!F:F,MATCH(Banco!$C12258,Analitico!$A:$A,0))&amp;"%",""),"")</f>
        <v/>
      </c>
    </row>
    <row r="12259" spans="1:11" x14ac:dyDescent="0.2">
      <c r="A12259" s="1" t="str">
        <f t="shared" ref="A12259:A12322" si="193">CONCATENAR</f>
        <v>SINAPI 95329</v>
      </c>
      <c r="B12259" s="3" t="s">
        <v>21527</v>
      </c>
      <c r="C12259" s="3" t="s">
        <v>13493</v>
      </c>
      <c r="D12259" s="2" t="s">
        <v>20408</v>
      </c>
      <c r="E12259" s="3" t="s">
        <v>20627</v>
      </c>
      <c r="F12259" s="67" t="s">
        <v>21445</v>
      </c>
      <c r="G12259" s="67" t="s">
        <v>21503</v>
      </c>
      <c r="I12259" s="3" t="s">
        <v>6298</v>
      </c>
      <c r="J12259" s="3" t="str">
        <f>IF($B12259="SINAPI",IF(ISNUMBER(MATCH(Banco!$C12259,Analitico!$A:$A,0)),INDEX(Analitico!E:E,MATCH(Banco!$C12259,Analitico!$A:$A,0))&amp;"%",""),"")</f>
        <v/>
      </c>
      <c r="K12259" s="3" t="str">
        <f>IF($B12259="SINAPI",IF(ISNUMBER(MATCH(Banco!$C12259,Analitico!$A:$A,0)),INDEX(Analitico!F:F,MATCH(Banco!$C12259,Analitico!$A:$A,0))&amp;"%",""),"")</f>
        <v/>
      </c>
    </row>
    <row r="12260" spans="1:11" x14ac:dyDescent="0.2">
      <c r="A12260" s="1" t="str">
        <f t="shared" si="193"/>
        <v>SINAPI 95330</v>
      </c>
      <c r="B12260" s="3" t="s">
        <v>21527</v>
      </c>
      <c r="C12260" s="3" t="s">
        <v>13494</v>
      </c>
      <c r="D12260" s="2" t="s">
        <v>20409</v>
      </c>
      <c r="E12260" s="3" t="s">
        <v>20627</v>
      </c>
      <c r="F12260" s="67" t="s">
        <v>4743</v>
      </c>
      <c r="G12260" s="67" t="s">
        <v>20773</v>
      </c>
      <c r="I12260" s="3" t="s">
        <v>41</v>
      </c>
      <c r="J12260" s="3" t="str">
        <f>IF($B12260="SINAPI",IF(ISNUMBER(MATCH(Banco!$C12260,Analitico!$A:$A,0)),INDEX(Analitico!E:E,MATCH(Banco!$C12260,Analitico!$A:$A,0))&amp;"%",""),"")</f>
        <v/>
      </c>
      <c r="K12260" s="3" t="str">
        <f>IF($B12260="SINAPI",IF(ISNUMBER(MATCH(Banco!$C12260,Analitico!$A:$A,0)),INDEX(Analitico!F:F,MATCH(Banco!$C12260,Analitico!$A:$A,0))&amp;"%",""),"")</f>
        <v/>
      </c>
    </row>
    <row r="12261" spans="1:11" ht="22.5" x14ac:dyDescent="0.2">
      <c r="A12261" s="1" t="str">
        <f t="shared" si="193"/>
        <v>SINAPI 95331</v>
      </c>
      <c r="B12261" s="3" t="s">
        <v>21527</v>
      </c>
      <c r="C12261" s="3" t="s">
        <v>13495</v>
      </c>
      <c r="D12261" s="2" t="s">
        <v>20410</v>
      </c>
      <c r="E12261" s="3" t="s">
        <v>20627</v>
      </c>
      <c r="F12261" s="67" t="s">
        <v>21447</v>
      </c>
      <c r="G12261" s="67" t="s">
        <v>5428</v>
      </c>
      <c r="I12261" s="3" t="s">
        <v>6298</v>
      </c>
      <c r="J12261" s="3" t="str">
        <f>IF($B12261="SINAPI",IF(ISNUMBER(MATCH(Banco!$C12261,Analitico!$A:$A,0)),INDEX(Analitico!E:E,MATCH(Banco!$C12261,Analitico!$A:$A,0))&amp;"%",""),"")</f>
        <v/>
      </c>
      <c r="K12261" s="3" t="str">
        <f>IF($B12261="SINAPI",IF(ISNUMBER(MATCH(Banco!$C12261,Analitico!$A:$A,0)),INDEX(Analitico!F:F,MATCH(Banco!$C12261,Analitico!$A:$A,0))&amp;"%",""),"")</f>
        <v/>
      </c>
    </row>
    <row r="12262" spans="1:11" x14ac:dyDescent="0.2">
      <c r="A12262" s="1" t="str">
        <f t="shared" si="193"/>
        <v>SINAPI 95332</v>
      </c>
      <c r="B12262" s="3" t="s">
        <v>21527</v>
      </c>
      <c r="C12262" s="3" t="s">
        <v>13496</v>
      </c>
      <c r="D12262" s="2" t="s">
        <v>20411</v>
      </c>
      <c r="E12262" s="3" t="s">
        <v>20627</v>
      </c>
      <c r="F12262" s="67" t="s">
        <v>30184</v>
      </c>
      <c r="G12262" s="67" t="s">
        <v>4882</v>
      </c>
      <c r="I12262" s="3" t="s">
        <v>41</v>
      </c>
      <c r="J12262" s="3" t="str">
        <f>IF($B12262="SINAPI",IF(ISNUMBER(MATCH(Banco!$C12262,Analitico!$A:$A,0)),INDEX(Analitico!E:E,MATCH(Banco!$C12262,Analitico!$A:$A,0))&amp;"%",""),"")</f>
        <v/>
      </c>
      <c r="K12262" s="3" t="str">
        <f>IF($B12262="SINAPI",IF(ISNUMBER(MATCH(Banco!$C12262,Analitico!$A:$A,0)),INDEX(Analitico!F:F,MATCH(Banco!$C12262,Analitico!$A:$A,0))&amp;"%",""),"")</f>
        <v/>
      </c>
    </row>
    <row r="12263" spans="1:11" x14ac:dyDescent="0.2">
      <c r="A12263" s="1" t="str">
        <f t="shared" si="193"/>
        <v>SINAPI 95334</v>
      </c>
      <c r="B12263" s="3" t="s">
        <v>21527</v>
      </c>
      <c r="C12263" s="3" t="s">
        <v>13497</v>
      </c>
      <c r="D12263" s="2" t="s">
        <v>20412</v>
      </c>
      <c r="E12263" s="3" t="s">
        <v>20627</v>
      </c>
      <c r="F12263" s="67" t="s">
        <v>20708</v>
      </c>
      <c r="G12263" s="67" t="s">
        <v>4816</v>
      </c>
      <c r="I12263" s="3" t="s">
        <v>6298</v>
      </c>
      <c r="J12263" s="3" t="str">
        <f>IF($B12263="SINAPI",IF(ISNUMBER(MATCH(Banco!$C12263,Analitico!$A:$A,0)),INDEX(Analitico!E:E,MATCH(Banco!$C12263,Analitico!$A:$A,0))&amp;"%",""),"")</f>
        <v/>
      </c>
      <c r="K12263" s="3" t="str">
        <f>IF($B12263="SINAPI",IF(ISNUMBER(MATCH(Banco!$C12263,Analitico!$A:$A,0)),INDEX(Analitico!F:F,MATCH(Banco!$C12263,Analitico!$A:$A,0))&amp;"%",""),"")</f>
        <v/>
      </c>
    </row>
    <row r="12264" spans="1:11" x14ac:dyDescent="0.2">
      <c r="A12264" s="1" t="str">
        <f t="shared" si="193"/>
        <v>SINAPI 95335</v>
      </c>
      <c r="B12264" s="3" t="s">
        <v>21527</v>
      </c>
      <c r="C12264" s="3" t="s">
        <v>13498</v>
      </c>
      <c r="D12264" s="2" t="s">
        <v>20413</v>
      </c>
      <c r="E12264" s="3" t="s">
        <v>20627</v>
      </c>
      <c r="F12264" s="67" t="s">
        <v>20753</v>
      </c>
      <c r="G12264" s="67" t="s">
        <v>4737</v>
      </c>
      <c r="I12264" s="3" t="s">
        <v>41</v>
      </c>
      <c r="J12264" s="3" t="str">
        <f>IF($B12264="SINAPI",IF(ISNUMBER(MATCH(Banco!$C12264,Analitico!$A:$A,0)),INDEX(Analitico!E:E,MATCH(Banco!$C12264,Analitico!$A:$A,0))&amp;"%",""),"")</f>
        <v/>
      </c>
      <c r="K12264" s="3" t="str">
        <f>IF($B12264="SINAPI",IF(ISNUMBER(MATCH(Banco!$C12264,Analitico!$A:$A,0)),INDEX(Analitico!F:F,MATCH(Banco!$C12264,Analitico!$A:$A,0))&amp;"%",""),"")</f>
        <v/>
      </c>
    </row>
    <row r="12265" spans="1:11" x14ac:dyDescent="0.2">
      <c r="A12265" s="1" t="str">
        <f t="shared" si="193"/>
        <v>SINAPI 95337</v>
      </c>
      <c r="B12265" s="3" t="s">
        <v>21527</v>
      </c>
      <c r="C12265" s="3" t="s">
        <v>13499</v>
      </c>
      <c r="D12265" s="2" t="s">
        <v>20414</v>
      </c>
      <c r="E12265" s="3" t="s">
        <v>20627</v>
      </c>
      <c r="F12265" s="67" t="s">
        <v>5819</v>
      </c>
      <c r="G12265" s="67" t="s">
        <v>21447</v>
      </c>
      <c r="I12265" s="3" t="s">
        <v>6298</v>
      </c>
      <c r="J12265" s="3" t="str">
        <f>IF($B12265="SINAPI",IF(ISNUMBER(MATCH(Banco!$C12265,Analitico!$A:$A,0)),INDEX(Analitico!E:E,MATCH(Banco!$C12265,Analitico!$A:$A,0))&amp;"%",""),"")</f>
        <v/>
      </c>
      <c r="K12265" s="3" t="str">
        <f>IF($B12265="SINAPI",IF(ISNUMBER(MATCH(Banco!$C12265,Analitico!$A:$A,0)),INDEX(Analitico!F:F,MATCH(Banco!$C12265,Analitico!$A:$A,0))&amp;"%",""),"")</f>
        <v/>
      </c>
    </row>
    <row r="12266" spans="1:11" x14ac:dyDescent="0.2">
      <c r="A12266" s="1" t="str">
        <f t="shared" si="193"/>
        <v>SINAPI 95338</v>
      </c>
      <c r="B12266" s="3" t="s">
        <v>21527</v>
      </c>
      <c r="C12266" s="3" t="s">
        <v>13500</v>
      </c>
      <c r="D12266" s="2" t="s">
        <v>20415</v>
      </c>
      <c r="E12266" s="3" t="s">
        <v>20627</v>
      </c>
      <c r="F12266" s="67" t="s">
        <v>21899</v>
      </c>
      <c r="G12266" s="67" t="s">
        <v>20723</v>
      </c>
      <c r="I12266" s="3" t="s">
        <v>6298</v>
      </c>
      <c r="J12266" s="3" t="str">
        <f>IF($B12266="SINAPI",IF(ISNUMBER(MATCH(Banco!$C12266,Analitico!$A:$A,0)),INDEX(Analitico!E:E,MATCH(Banco!$C12266,Analitico!$A:$A,0))&amp;"%",""),"")</f>
        <v/>
      </c>
      <c r="K12266" s="3" t="str">
        <f>IF($B12266="SINAPI",IF(ISNUMBER(MATCH(Banco!$C12266,Analitico!$A:$A,0)),INDEX(Analitico!F:F,MATCH(Banco!$C12266,Analitico!$A:$A,0))&amp;"%",""),"")</f>
        <v/>
      </c>
    </row>
    <row r="12267" spans="1:11" x14ac:dyDescent="0.2">
      <c r="A12267" s="1" t="str">
        <f t="shared" si="193"/>
        <v>SINAPI 95339</v>
      </c>
      <c r="B12267" s="3" t="s">
        <v>21527</v>
      </c>
      <c r="C12267" s="3" t="s">
        <v>13501</v>
      </c>
      <c r="D12267" s="2" t="s">
        <v>20416</v>
      </c>
      <c r="E12267" s="3" t="s">
        <v>20627</v>
      </c>
      <c r="F12267" s="67" t="s">
        <v>21445</v>
      </c>
      <c r="G12267" s="67" t="s">
        <v>20716</v>
      </c>
      <c r="I12267" s="3" t="s">
        <v>6298</v>
      </c>
      <c r="J12267" s="3" t="str">
        <f>IF($B12267="SINAPI",IF(ISNUMBER(MATCH(Banco!$C12267,Analitico!$A:$A,0)),INDEX(Analitico!E:E,MATCH(Banco!$C12267,Analitico!$A:$A,0))&amp;"%",""),"")</f>
        <v/>
      </c>
      <c r="K12267" s="3" t="str">
        <f>IF($B12267="SINAPI",IF(ISNUMBER(MATCH(Banco!$C12267,Analitico!$A:$A,0)),INDEX(Analitico!F:F,MATCH(Banco!$C12267,Analitico!$A:$A,0))&amp;"%",""),"")</f>
        <v/>
      </c>
    </row>
    <row r="12268" spans="1:11" x14ac:dyDescent="0.2">
      <c r="A12268" s="1" t="str">
        <f t="shared" si="193"/>
        <v>SINAPI 95340</v>
      </c>
      <c r="B12268" s="3" t="s">
        <v>21527</v>
      </c>
      <c r="C12268" s="3" t="s">
        <v>13502</v>
      </c>
      <c r="D12268" s="2" t="s">
        <v>20417</v>
      </c>
      <c r="E12268" s="3" t="s">
        <v>20627</v>
      </c>
      <c r="F12268" s="67" t="s">
        <v>5400</v>
      </c>
      <c r="G12268" s="67" t="s">
        <v>21380</v>
      </c>
      <c r="I12268" s="3" t="s">
        <v>6298</v>
      </c>
      <c r="J12268" s="3" t="str">
        <f>IF($B12268="SINAPI",IF(ISNUMBER(MATCH(Banco!$C12268,Analitico!$A:$A,0)),INDEX(Analitico!E:E,MATCH(Banco!$C12268,Analitico!$A:$A,0))&amp;"%",""),"")</f>
        <v/>
      </c>
      <c r="K12268" s="3" t="str">
        <f>IF($B12268="SINAPI",IF(ISNUMBER(MATCH(Banco!$C12268,Analitico!$A:$A,0)),INDEX(Analitico!F:F,MATCH(Banco!$C12268,Analitico!$A:$A,0))&amp;"%",""),"")</f>
        <v/>
      </c>
    </row>
    <row r="12269" spans="1:11" x14ac:dyDescent="0.2">
      <c r="A12269" s="1" t="str">
        <f t="shared" si="193"/>
        <v>SINAPI 95341</v>
      </c>
      <c r="B12269" s="3" t="s">
        <v>21527</v>
      </c>
      <c r="C12269" s="3" t="s">
        <v>13503</v>
      </c>
      <c r="D12269" s="2" t="s">
        <v>20418</v>
      </c>
      <c r="E12269" s="3" t="s">
        <v>20627</v>
      </c>
      <c r="F12269" s="67" t="s">
        <v>5428</v>
      </c>
      <c r="G12269" s="67" t="s">
        <v>20753</v>
      </c>
      <c r="I12269" s="3" t="s">
        <v>6298</v>
      </c>
      <c r="J12269" s="3" t="str">
        <f>IF($B12269="SINAPI",IF(ISNUMBER(MATCH(Banco!$C12269,Analitico!$A:$A,0)),INDEX(Analitico!E:E,MATCH(Banco!$C12269,Analitico!$A:$A,0))&amp;"%",""),"")</f>
        <v/>
      </c>
      <c r="K12269" s="3" t="str">
        <f>IF($B12269="SINAPI",IF(ISNUMBER(MATCH(Banco!$C12269,Analitico!$A:$A,0)),INDEX(Analitico!F:F,MATCH(Banco!$C12269,Analitico!$A:$A,0))&amp;"%",""),"")</f>
        <v/>
      </c>
    </row>
    <row r="12270" spans="1:11" x14ac:dyDescent="0.2">
      <c r="A12270" s="1" t="str">
        <f t="shared" si="193"/>
        <v>SINAPI 95342</v>
      </c>
      <c r="B12270" s="3" t="s">
        <v>21527</v>
      </c>
      <c r="C12270" s="3" t="s">
        <v>13504</v>
      </c>
      <c r="D12270" s="2" t="s">
        <v>20419</v>
      </c>
      <c r="E12270" s="3" t="s">
        <v>20627</v>
      </c>
      <c r="F12270" s="67" t="s">
        <v>5819</v>
      </c>
      <c r="G12270" s="67" t="s">
        <v>21447</v>
      </c>
      <c r="I12270" s="3" t="s">
        <v>6298</v>
      </c>
      <c r="J12270" s="3" t="str">
        <f>IF($B12270="SINAPI",IF(ISNUMBER(MATCH(Banco!$C12270,Analitico!$A:$A,0)),INDEX(Analitico!E:E,MATCH(Banco!$C12270,Analitico!$A:$A,0))&amp;"%",""),"")</f>
        <v/>
      </c>
      <c r="K12270" s="3" t="str">
        <f>IF($B12270="SINAPI",IF(ISNUMBER(MATCH(Banco!$C12270,Analitico!$A:$A,0)),INDEX(Analitico!F:F,MATCH(Banco!$C12270,Analitico!$A:$A,0))&amp;"%",""),"")</f>
        <v/>
      </c>
    </row>
    <row r="12271" spans="1:11" x14ac:dyDescent="0.2">
      <c r="A12271" s="1" t="str">
        <f t="shared" si="193"/>
        <v>SINAPI 95343</v>
      </c>
      <c r="B12271" s="3" t="s">
        <v>21527</v>
      </c>
      <c r="C12271" s="3" t="s">
        <v>13505</v>
      </c>
      <c r="D12271" s="2" t="s">
        <v>20420</v>
      </c>
      <c r="E12271" s="3" t="s">
        <v>20627</v>
      </c>
      <c r="F12271" s="67" t="s">
        <v>5824</v>
      </c>
      <c r="G12271" s="67" t="s">
        <v>5400</v>
      </c>
      <c r="I12271" s="3" t="s">
        <v>6298</v>
      </c>
      <c r="J12271" s="3" t="str">
        <f>IF($B12271="SINAPI",IF(ISNUMBER(MATCH(Banco!$C12271,Analitico!$A:$A,0)),INDEX(Analitico!E:E,MATCH(Banco!$C12271,Analitico!$A:$A,0))&amp;"%",""),"")</f>
        <v/>
      </c>
      <c r="K12271" s="3" t="str">
        <f>IF($B12271="SINAPI",IF(ISNUMBER(MATCH(Banco!$C12271,Analitico!$A:$A,0)),INDEX(Analitico!F:F,MATCH(Banco!$C12271,Analitico!$A:$A,0))&amp;"%",""),"")</f>
        <v/>
      </c>
    </row>
    <row r="12272" spans="1:11" x14ac:dyDescent="0.2">
      <c r="A12272" s="1" t="str">
        <f t="shared" si="193"/>
        <v>SINAPI 95344</v>
      </c>
      <c r="B12272" s="3" t="s">
        <v>21527</v>
      </c>
      <c r="C12272" s="3" t="s">
        <v>13506</v>
      </c>
      <c r="D12272" s="2" t="s">
        <v>20421</v>
      </c>
      <c r="E12272" s="3" t="s">
        <v>20627</v>
      </c>
      <c r="F12272" s="67" t="s">
        <v>20728</v>
      </c>
      <c r="G12272" s="67" t="s">
        <v>5819</v>
      </c>
      <c r="I12272" s="3" t="s">
        <v>6298</v>
      </c>
      <c r="J12272" s="3" t="str">
        <f>IF($B12272="SINAPI",IF(ISNUMBER(MATCH(Banco!$C12272,Analitico!$A:$A,0)),INDEX(Analitico!E:E,MATCH(Banco!$C12272,Analitico!$A:$A,0))&amp;"%",""),"")</f>
        <v/>
      </c>
      <c r="K12272" s="3" t="str">
        <f>IF($B12272="SINAPI",IF(ISNUMBER(MATCH(Banco!$C12272,Analitico!$A:$A,0)),INDEX(Analitico!F:F,MATCH(Banco!$C12272,Analitico!$A:$A,0))&amp;"%",""),"")</f>
        <v/>
      </c>
    </row>
    <row r="12273" spans="1:11" x14ac:dyDescent="0.2">
      <c r="A12273" s="1" t="str">
        <f t="shared" si="193"/>
        <v>SINAPI 95345</v>
      </c>
      <c r="B12273" s="3" t="s">
        <v>21527</v>
      </c>
      <c r="C12273" s="3" t="s">
        <v>13507</v>
      </c>
      <c r="D12273" s="2" t="s">
        <v>20422</v>
      </c>
      <c r="E12273" s="3" t="s">
        <v>20627</v>
      </c>
      <c r="F12273" s="67" t="s">
        <v>4524</v>
      </c>
      <c r="G12273" s="67" t="s">
        <v>4675</v>
      </c>
      <c r="I12273" s="3" t="s">
        <v>6298</v>
      </c>
      <c r="J12273" s="3" t="str">
        <f>IF($B12273="SINAPI",IF(ISNUMBER(MATCH(Banco!$C12273,Analitico!$A:$A,0)),INDEX(Analitico!E:E,MATCH(Banco!$C12273,Analitico!$A:$A,0))&amp;"%",""),"")</f>
        <v/>
      </c>
      <c r="K12273" s="3" t="str">
        <f>IF($B12273="SINAPI",IF(ISNUMBER(MATCH(Banco!$C12273,Analitico!$A:$A,0)),INDEX(Analitico!F:F,MATCH(Banco!$C12273,Analitico!$A:$A,0))&amp;"%",""),"")</f>
        <v/>
      </c>
    </row>
    <row r="12274" spans="1:11" x14ac:dyDescent="0.2">
      <c r="A12274" s="1" t="str">
        <f t="shared" si="193"/>
        <v>SINAPI 95346</v>
      </c>
      <c r="B12274" s="3" t="s">
        <v>21527</v>
      </c>
      <c r="C12274" s="3" t="s">
        <v>13508</v>
      </c>
      <c r="D12274" s="2" t="s">
        <v>20423</v>
      </c>
      <c r="E12274" s="3" t="s">
        <v>20627</v>
      </c>
      <c r="F12274" s="67" t="s">
        <v>20850</v>
      </c>
      <c r="G12274" s="67" t="s">
        <v>4456</v>
      </c>
      <c r="I12274" s="3" t="s">
        <v>6298</v>
      </c>
      <c r="J12274" s="3" t="str">
        <f>IF($B12274="SINAPI",IF(ISNUMBER(MATCH(Banco!$C12274,Analitico!$A:$A,0)),INDEX(Analitico!E:E,MATCH(Banco!$C12274,Analitico!$A:$A,0))&amp;"%",""),"")</f>
        <v/>
      </c>
      <c r="K12274" s="3" t="str">
        <f>IF($B12274="SINAPI",IF(ISNUMBER(MATCH(Banco!$C12274,Analitico!$A:$A,0)),INDEX(Analitico!F:F,MATCH(Banco!$C12274,Analitico!$A:$A,0))&amp;"%",""),"")</f>
        <v/>
      </c>
    </row>
    <row r="12275" spans="1:11" x14ac:dyDescent="0.2">
      <c r="A12275" s="1" t="str">
        <f t="shared" si="193"/>
        <v>SINAPI 95347</v>
      </c>
      <c r="B12275" s="3" t="s">
        <v>21527</v>
      </c>
      <c r="C12275" s="3" t="s">
        <v>13509</v>
      </c>
      <c r="D12275" s="2" t="s">
        <v>20424</v>
      </c>
      <c r="E12275" s="3" t="s">
        <v>20627</v>
      </c>
      <c r="F12275" s="67" t="s">
        <v>4742</v>
      </c>
      <c r="G12275" s="67" t="s">
        <v>5823</v>
      </c>
      <c r="I12275" s="3" t="s">
        <v>41</v>
      </c>
      <c r="J12275" s="3" t="str">
        <f>IF($B12275="SINAPI",IF(ISNUMBER(MATCH(Banco!$C12275,Analitico!$A:$A,0)),INDEX(Analitico!E:E,MATCH(Banco!$C12275,Analitico!$A:$A,0))&amp;"%",""),"")</f>
        <v/>
      </c>
      <c r="K12275" s="3" t="str">
        <f>IF($B12275="SINAPI",IF(ISNUMBER(MATCH(Banco!$C12275,Analitico!$A:$A,0)),INDEX(Analitico!F:F,MATCH(Banco!$C12275,Analitico!$A:$A,0))&amp;"%",""),"")</f>
        <v/>
      </c>
    </row>
    <row r="12276" spans="1:11" x14ac:dyDescent="0.2">
      <c r="A12276" s="1" t="str">
        <f t="shared" si="193"/>
        <v>SINAPI 95348</v>
      </c>
      <c r="B12276" s="3" t="s">
        <v>21527</v>
      </c>
      <c r="C12276" s="3" t="s">
        <v>13510</v>
      </c>
      <c r="D12276" s="2" t="s">
        <v>20425</v>
      </c>
      <c r="E12276" s="3" t="s">
        <v>20627</v>
      </c>
      <c r="F12276" s="67" t="s">
        <v>4456</v>
      </c>
      <c r="G12276" s="67" t="s">
        <v>20831</v>
      </c>
      <c r="I12276" s="3" t="s">
        <v>6298</v>
      </c>
      <c r="J12276" s="3" t="str">
        <f>IF($B12276="SINAPI",IF(ISNUMBER(MATCH(Banco!$C12276,Analitico!$A:$A,0)),INDEX(Analitico!E:E,MATCH(Banco!$C12276,Analitico!$A:$A,0))&amp;"%",""),"")</f>
        <v/>
      </c>
      <c r="K12276" s="3" t="str">
        <f>IF($B12276="SINAPI",IF(ISNUMBER(MATCH(Banco!$C12276,Analitico!$A:$A,0)),INDEX(Analitico!F:F,MATCH(Banco!$C12276,Analitico!$A:$A,0))&amp;"%",""),"")</f>
        <v/>
      </c>
    </row>
    <row r="12277" spans="1:11" x14ac:dyDescent="0.2">
      <c r="A12277" s="1" t="str">
        <f t="shared" si="193"/>
        <v>SINAPI 95349</v>
      </c>
      <c r="B12277" s="3" t="s">
        <v>21527</v>
      </c>
      <c r="C12277" s="3" t="s">
        <v>13511</v>
      </c>
      <c r="D12277" s="2" t="s">
        <v>20426</v>
      </c>
      <c r="E12277" s="3" t="s">
        <v>20627</v>
      </c>
      <c r="F12277" s="67" t="s">
        <v>20807</v>
      </c>
      <c r="G12277" s="67" t="s">
        <v>4742</v>
      </c>
      <c r="I12277" s="3" t="s">
        <v>6298</v>
      </c>
      <c r="J12277" s="3" t="str">
        <f>IF($B12277="SINAPI",IF(ISNUMBER(MATCH(Banco!$C12277,Analitico!$A:$A,0)),INDEX(Analitico!E:E,MATCH(Banco!$C12277,Analitico!$A:$A,0))&amp;"%",""),"")</f>
        <v/>
      </c>
      <c r="K12277" s="3" t="str">
        <f>IF($B12277="SINAPI",IF(ISNUMBER(MATCH(Banco!$C12277,Analitico!$A:$A,0)),INDEX(Analitico!F:F,MATCH(Banco!$C12277,Analitico!$A:$A,0))&amp;"%",""),"")</f>
        <v/>
      </c>
    </row>
    <row r="12278" spans="1:11" x14ac:dyDescent="0.2">
      <c r="A12278" s="1" t="str">
        <f t="shared" si="193"/>
        <v>SINAPI 95351</v>
      </c>
      <c r="B12278" s="3" t="s">
        <v>21527</v>
      </c>
      <c r="C12278" s="3" t="s">
        <v>13512</v>
      </c>
      <c r="D12278" s="2" t="s">
        <v>20427</v>
      </c>
      <c r="E12278" s="3" t="s">
        <v>20627</v>
      </c>
      <c r="F12278" s="67" t="s">
        <v>21899</v>
      </c>
      <c r="G12278" s="67" t="s">
        <v>20723</v>
      </c>
      <c r="I12278" s="3" t="s">
        <v>6298</v>
      </c>
      <c r="J12278" s="3" t="str">
        <f>IF($B12278="SINAPI",IF(ISNUMBER(MATCH(Banco!$C12278,Analitico!$A:$A,0)),INDEX(Analitico!E:E,MATCH(Banco!$C12278,Analitico!$A:$A,0))&amp;"%",""),"")</f>
        <v/>
      </c>
      <c r="K12278" s="3" t="str">
        <f>IF($B12278="SINAPI",IF(ISNUMBER(MATCH(Banco!$C12278,Analitico!$A:$A,0)),INDEX(Analitico!F:F,MATCH(Banco!$C12278,Analitico!$A:$A,0))&amp;"%",""),"")</f>
        <v/>
      </c>
    </row>
    <row r="12279" spans="1:11" x14ac:dyDescent="0.2">
      <c r="A12279" s="1" t="str">
        <f t="shared" si="193"/>
        <v>SINAPI 95352</v>
      </c>
      <c r="B12279" s="3" t="s">
        <v>21527</v>
      </c>
      <c r="C12279" s="3" t="s">
        <v>13513</v>
      </c>
      <c r="D12279" s="2" t="s">
        <v>20428</v>
      </c>
      <c r="E12279" s="3" t="s">
        <v>20627</v>
      </c>
      <c r="F12279" s="67" t="s">
        <v>20850</v>
      </c>
      <c r="G12279" s="67" t="s">
        <v>4456</v>
      </c>
      <c r="I12279" s="3" t="s">
        <v>6298</v>
      </c>
      <c r="J12279" s="3" t="str">
        <f>IF($B12279="SINAPI",IF(ISNUMBER(MATCH(Banco!$C12279,Analitico!$A:$A,0)),INDEX(Analitico!E:E,MATCH(Banco!$C12279,Analitico!$A:$A,0))&amp;"%",""),"")</f>
        <v/>
      </c>
      <c r="K12279" s="3" t="str">
        <f>IF($B12279="SINAPI",IF(ISNUMBER(MATCH(Banco!$C12279,Analitico!$A:$A,0)),INDEX(Analitico!F:F,MATCH(Banco!$C12279,Analitico!$A:$A,0))&amp;"%",""),"")</f>
        <v/>
      </c>
    </row>
    <row r="12280" spans="1:11" x14ac:dyDescent="0.2">
      <c r="A12280" s="1" t="str">
        <f t="shared" si="193"/>
        <v>SINAPI 95354</v>
      </c>
      <c r="B12280" s="3" t="s">
        <v>21527</v>
      </c>
      <c r="C12280" s="3" t="s">
        <v>13514</v>
      </c>
      <c r="D12280" s="2" t="s">
        <v>20429</v>
      </c>
      <c r="E12280" s="3" t="s">
        <v>20627</v>
      </c>
      <c r="F12280" s="67" t="s">
        <v>5822</v>
      </c>
      <c r="G12280" s="67" t="s">
        <v>4744</v>
      </c>
      <c r="I12280" s="3" t="s">
        <v>6298</v>
      </c>
      <c r="J12280" s="3" t="str">
        <f>IF($B12280="SINAPI",IF(ISNUMBER(MATCH(Banco!$C12280,Analitico!$A:$A,0)),INDEX(Analitico!E:E,MATCH(Banco!$C12280,Analitico!$A:$A,0))&amp;"%",""),"")</f>
        <v/>
      </c>
      <c r="K12280" s="3" t="str">
        <f>IF($B12280="SINAPI",IF(ISNUMBER(MATCH(Banco!$C12280,Analitico!$A:$A,0)),INDEX(Analitico!F:F,MATCH(Banco!$C12280,Analitico!$A:$A,0))&amp;"%",""),"")</f>
        <v/>
      </c>
    </row>
    <row r="12281" spans="1:11" ht="22.5" x14ac:dyDescent="0.2">
      <c r="A12281" s="1" t="str">
        <f t="shared" si="193"/>
        <v>SINAPI 95355</v>
      </c>
      <c r="B12281" s="3" t="s">
        <v>21527</v>
      </c>
      <c r="C12281" s="3" t="s">
        <v>13515</v>
      </c>
      <c r="D12281" s="2" t="s">
        <v>20430</v>
      </c>
      <c r="E12281" s="3" t="s">
        <v>20627</v>
      </c>
      <c r="F12281" s="67" t="s">
        <v>20809</v>
      </c>
      <c r="G12281" s="67" t="s">
        <v>4457</v>
      </c>
      <c r="I12281" s="3" t="s">
        <v>6298</v>
      </c>
      <c r="J12281" s="3" t="str">
        <f>IF($B12281="SINAPI",IF(ISNUMBER(MATCH(Banco!$C12281,Analitico!$A:$A,0)),INDEX(Analitico!E:E,MATCH(Banco!$C12281,Analitico!$A:$A,0))&amp;"%",""),"")</f>
        <v/>
      </c>
      <c r="K12281" s="3" t="str">
        <f>IF($B12281="SINAPI",IF(ISNUMBER(MATCH(Banco!$C12281,Analitico!$A:$A,0)),INDEX(Analitico!F:F,MATCH(Banco!$C12281,Analitico!$A:$A,0))&amp;"%",""),"")</f>
        <v/>
      </c>
    </row>
    <row r="12282" spans="1:11" x14ac:dyDescent="0.2">
      <c r="A12282" s="1" t="str">
        <f t="shared" si="193"/>
        <v>SINAPI 95356</v>
      </c>
      <c r="B12282" s="3" t="s">
        <v>21527</v>
      </c>
      <c r="C12282" s="3" t="s">
        <v>13516</v>
      </c>
      <c r="D12282" s="2" t="s">
        <v>20431</v>
      </c>
      <c r="E12282" s="3" t="s">
        <v>20627</v>
      </c>
      <c r="F12282" s="67" t="s">
        <v>5822</v>
      </c>
      <c r="G12282" s="67" t="s">
        <v>4744</v>
      </c>
      <c r="I12282" s="3" t="s">
        <v>6298</v>
      </c>
      <c r="J12282" s="3" t="str">
        <f>IF($B12282="SINAPI",IF(ISNUMBER(MATCH(Banco!$C12282,Analitico!$A:$A,0)),INDEX(Analitico!E:E,MATCH(Banco!$C12282,Analitico!$A:$A,0))&amp;"%",""),"")</f>
        <v/>
      </c>
      <c r="K12282" s="3" t="str">
        <f>IF($B12282="SINAPI",IF(ISNUMBER(MATCH(Banco!$C12282,Analitico!$A:$A,0)),INDEX(Analitico!F:F,MATCH(Banco!$C12282,Analitico!$A:$A,0))&amp;"%",""),"")</f>
        <v/>
      </c>
    </row>
    <row r="12283" spans="1:11" x14ac:dyDescent="0.2">
      <c r="A12283" s="1" t="str">
        <f t="shared" si="193"/>
        <v>SINAPI 95357</v>
      </c>
      <c r="B12283" s="3" t="s">
        <v>21527</v>
      </c>
      <c r="C12283" s="3" t="s">
        <v>13517</v>
      </c>
      <c r="D12283" s="2" t="s">
        <v>20432</v>
      </c>
      <c r="E12283" s="3" t="s">
        <v>20627</v>
      </c>
      <c r="F12283" s="67" t="s">
        <v>21380</v>
      </c>
      <c r="G12283" s="67" t="s">
        <v>5919</v>
      </c>
      <c r="I12283" s="3" t="s">
        <v>41</v>
      </c>
      <c r="J12283" s="3" t="str">
        <f>IF($B12283="SINAPI",IF(ISNUMBER(MATCH(Banco!$C12283,Analitico!$A:$A,0)),INDEX(Analitico!E:E,MATCH(Banco!$C12283,Analitico!$A:$A,0))&amp;"%",""),"")</f>
        <v/>
      </c>
      <c r="K12283" s="3" t="str">
        <f>IF($B12283="SINAPI",IF(ISNUMBER(MATCH(Banco!$C12283,Analitico!$A:$A,0)),INDEX(Analitico!F:F,MATCH(Banco!$C12283,Analitico!$A:$A,0))&amp;"%",""),"")</f>
        <v/>
      </c>
    </row>
    <row r="12284" spans="1:11" x14ac:dyDescent="0.2">
      <c r="A12284" s="1" t="str">
        <f t="shared" si="193"/>
        <v>SINAPI 95358</v>
      </c>
      <c r="B12284" s="3" t="s">
        <v>21527</v>
      </c>
      <c r="C12284" s="3" t="s">
        <v>13518</v>
      </c>
      <c r="D12284" s="2" t="s">
        <v>20433</v>
      </c>
      <c r="E12284" s="3" t="s">
        <v>20627</v>
      </c>
      <c r="F12284" s="67" t="s">
        <v>5428</v>
      </c>
      <c r="G12284" s="67" t="s">
        <v>20753</v>
      </c>
      <c r="I12284" s="3" t="s">
        <v>6298</v>
      </c>
      <c r="J12284" s="3" t="str">
        <f>IF($B12284="SINAPI",IF(ISNUMBER(MATCH(Banco!$C12284,Analitico!$A:$A,0)),INDEX(Analitico!E:E,MATCH(Banco!$C12284,Analitico!$A:$A,0))&amp;"%",""),"")</f>
        <v/>
      </c>
      <c r="K12284" s="3" t="str">
        <f>IF($B12284="SINAPI",IF(ISNUMBER(MATCH(Banco!$C12284,Analitico!$A:$A,0)),INDEX(Analitico!F:F,MATCH(Banco!$C12284,Analitico!$A:$A,0))&amp;"%",""),"")</f>
        <v/>
      </c>
    </row>
    <row r="12285" spans="1:11" x14ac:dyDescent="0.2">
      <c r="A12285" s="1" t="str">
        <f t="shared" si="193"/>
        <v>SINAPI 95359</v>
      </c>
      <c r="B12285" s="3" t="s">
        <v>21527</v>
      </c>
      <c r="C12285" s="3" t="s">
        <v>13519</v>
      </c>
      <c r="D12285" s="2" t="s">
        <v>20434</v>
      </c>
      <c r="E12285" s="3" t="s">
        <v>20627</v>
      </c>
      <c r="F12285" s="67" t="s">
        <v>5396</v>
      </c>
      <c r="G12285" s="67" t="s">
        <v>4754</v>
      </c>
      <c r="I12285" s="3" t="s">
        <v>6298</v>
      </c>
      <c r="J12285" s="3" t="str">
        <f>IF($B12285="SINAPI",IF(ISNUMBER(MATCH(Banco!$C12285,Analitico!$A:$A,0)),INDEX(Analitico!E:E,MATCH(Banco!$C12285,Analitico!$A:$A,0))&amp;"%",""),"")</f>
        <v/>
      </c>
      <c r="K12285" s="3" t="str">
        <f>IF($B12285="SINAPI",IF(ISNUMBER(MATCH(Banco!$C12285,Analitico!$A:$A,0)),INDEX(Analitico!F:F,MATCH(Banco!$C12285,Analitico!$A:$A,0))&amp;"%",""),"")</f>
        <v/>
      </c>
    </row>
    <row r="12286" spans="1:11" x14ac:dyDescent="0.2">
      <c r="A12286" s="1" t="str">
        <f t="shared" si="193"/>
        <v>SINAPI 95360</v>
      </c>
      <c r="B12286" s="3" t="s">
        <v>21527</v>
      </c>
      <c r="C12286" s="3" t="s">
        <v>13520</v>
      </c>
      <c r="D12286" s="2" t="s">
        <v>20435</v>
      </c>
      <c r="E12286" s="3" t="s">
        <v>20627</v>
      </c>
      <c r="F12286" s="67" t="s">
        <v>5428</v>
      </c>
      <c r="G12286" s="67" t="s">
        <v>20753</v>
      </c>
      <c r="I12286" s="3" t="s">
        <v>6298</v>
      </c>
      <c r="J12286" s="3" t="str">
        <f>IF($B12286="SINAPI",IF(ISNUMBER(MATCH(Banco!$C12286,Analitico!$A:$A,0)),INDEX(Analitico!E:E,MATCH(Banco!$C12286,Analitico!$A:$A,0))&amp;"%",""),"")</f>
        <v/>
      </c>
      <c r="K12286" s="3" t="str">
        <f>IF($B12286="SINAPI",IF(ISNUMBER(MATCH(Banco!$C12286,Analitico!$A:$A,0)),INDEX(Analitico!F:F,MATCH(Banco!$C12286,Analitico!$A:$A,0))&amp;"%",""),"")</f>
        <v/>
      </c>
    </row>
    <row r="12287" spans="1:11" ht="22.5" x14ac:dyDescent="0.2">
      <c r="A12287" s="1" t="str">
        <f t="shared" si="193"/>
        <v>SINAPI 95361</v>
      </c>
      <c r="B12287" s="3" t="s">
        <v>21527</v>
      </c>
      <c r="C12287" s="3" t="s">
        <v>13521</v>
      </c>
      <c r="D12287" s="2" t="s">
        <v>20436</v>
      </c>
      <c r="E12287" s="3" t="s">
        <v>20627</v>
      </c>
      <c r="F12287" s="67" t="s">
        <v>20809</v>
      </c>
      <c r="G12287" s="67" t="s">
        <v>4457</v>
      </c>
      <c r="I12287" s="3" t="s">
        <v>6298</v>
      </c>
      <c r="J12287" s="3" t="str">
        <f>IF($B12287="SINAPI",IF(ISNUMBER(MATCH(Banco!$C12287,Analitico!$A:$A,0)),INDEX(Analitico!E:E,MATCH(Banco!$C12287,Analitico!$A:$A,0))&amp;"%",""),"")</f>
        <v/>
      </c>
      <c r="K12287" s="3" t="str">
        <f>IF($B12287="SINAPI",IF(ISNUMBER(MATCH(Banco!$C12287,Analitico!$A:$A,0)),INDEX(Analitico!F:F,MATCH(Banco!$C12287,Analitico!$A:$A,0))&amp;"%",""),"")</f>
        <v/>
      </c>
    </row>
    <row r="12288" spans="1:11" x14ac:dyDescent="0.2">
      <c r="A12288" s="1" t="str">
        <f t="shared" si="193"/>
        <v>SINAPI 95362</v>
      </c>
      <c r="B12288" s="3" t="s">
        <v>21527</v>
      </c>
      <c r="C12288" s="3" t="s">
        <v>13522</v>
      </c>
      <c r="D12288" s="2" t="s">
        <v>20437</v>
      </c>
      <c r="E12288" s="3" t="s">
        <v>20627</v>
      </c>
      <c r="F12288" s="67" t="s">
        <v>5824</v>
      </c>
      <c r="G12288" s="67" t="s">
        <v>5400</v>
      </c>
      <c r="I12288" s="3" t="s">
        <v>6298</v>
      </c>
      <c r="J12288" s="3" t="str">
        <f>IF($B12288="SINAPI",IF(ISNUMBER(MATCH(Banco!$C12288,Analitico!$A:$A,0)),INDEX(Analitico!E:E,MATCH(Banco!$C12288,Analitico!$A:$A,0))&amp;"%",""),"")</f>
        <v/>
      </c>
      <c r="K12288" s="3" t="str">
        <f>IF($B12288="SINAPI",IF(ISNUMBER(MATCH(Banco!$C12288,Analitico!$A:$A,0)),INDEX(Analitico!F:F,MATCH(Banco!$C12288,Analitico!$A:$A,0))&amp;"%",""),"")</f>
        <v/>
      </c>
    </row>
    <row r="12289" spans="1:11" x14ac:dyDescent="0.2">
      <c r="A12289" s="1" t="str">
        <f t="shared" si="193"/>
        <v>SINAPI 95363</v>
      </c>
      <c r="B12289" s="3" t="s">
        <v>21527</v>
      </c>
      <c r="C12289" s="3" t="s">
        <v>13523</v>
      </c>
      <c r="D12289" s="2" t="s">
        <v>20438</v>
      </c>
      <c r="E12289" s="3" t="s">
        <v>20627</v>
      </c>
      <c r="F12289" s="67" t="s">
        <v>5824</v>
      </c>
      <c r="G12289" s="67" t="s">
        <v>5400</v>
      </c>
      <c r="I12289" s="3" t="s">
        <v>6298</v>
      </c>
      <c r="J12289" s="3" t="str">
        <f>IF($B12289="SINAPI",IF(ISNUMBER(MATCH(Banco!$C12289,Analitico!$A:$A,0)),INDEX(Analitico!E:E,MATCH(Banco!$C12289,Analitico!$A:$A,0))&amp;"%",""),"")</f>
        <v/>
      </c>
      <c r="K12289" s="3" t="str">
        <f>IF($B12289="SINAPI",IF(ISNUMBER(MATCH(Banco!$C12289,Analitico!$A:$A,0)),INDEX(Analitico!F:F,MATCH(Banco!$C12289,Analitico!$A:$A,0))&amp;"%",""),"")</f>
        <v/>
      </c>
    </row>
    <row r="12290" spans="1:11" x14ac:dyDescent="0.2">
      <c r="A12290" s="1" t="str">
        <f t="shared" si="193"/>
        <v>SINAPI 95364</v>
      </c>
      <c r="B12290" s="3" t="s">
        <v>21527</v>
      </c>
      <c r="C12290" s="3" t="s">
        <v>13524</v>
      </c>
      <c r="D12290" s="2" t="s">
        <v>20439</v>
      </c>
      <c r="E12290" s="3" t="s">
        <v>20627</v>
      </c>
      <c r="F12290" s="67" t="s">
        <v>5822</v>
      </c>
      <c r="G12290" s="67" t="s">
        <v>4744</v>
      </c>
      <c r="I12290" s="3" t="s">
        <v>6298</v>
      </c>
      <c r="J12290" s="3" t="str">
        <f>IF($B12290="SINAPI",IF(ISNUMBER(MATCH(Banco!$C12290,Analitico!$A:$A,0)),INDEX(Analitico!E:E,MATCH(Banco!$C12290,Analitico!$A:$A,0))&amp;"%",""),"")</f>
        <v/>
      </c>
      <c r="K12290" s="3" t="str">
        <f>IF($B12290="SINAPI",IF(ISNUMBER(MATCH(Banco!$C12290,Analitico!$A:$A,0)),INDEX(Analitico!F:F,MATCH(Banco!$C12290,Analitico!$A:$A,0))&amp;"%",""),"")</f>
        <v/>
      </c>
    </row>
    <row r="12291" spans="1:11" x14ac:dyDescent="0.2">
      <c r="A12291" s="1" t="str">
        <f t="shared" si="193"/>
        <v>SINAPI 95365</v>
      </c>
      <c r="B12291" s="3" t="s">
        <v>21527</v>
      </c>
      <c r="C12291" s="3" t="s">
        <v>13525</v>
      </c>
      <c r="D12291" s="2" t="s">
        <v>20440</v>
      </c>
      <c r="E12291" s="3" t="s">
        <v>20627</v>
      </c>
      <c r="F12291" s="67" t="s">
        <v>5822</v>
      </c>
      <c r="G12291" s="67" t="s">
        <v>4744</v>
      </c>
      <c r="I12291" s="3" t="s">
        <v>6298</v>
      </c>
      <c r="J12291" s="3" t="str">
        <f>IF($B12291="SINAPI",IF(ISNUMBER(MATCH(Banco!$C12291,Analitico!$A:$A,0)),INDEX(Analitico!E:E,MATCH(Banco!$C12291,Analitico!$A:$A,0))&amp;"%",""),"")</f>
        <v/>
      </c>
      <c r="K12291" s="3" t="str">
        <f>IF($B12291="SINAPI",IF(ISNUMBER(MATCH(Banco!$C12291,Analitico!$A:$A,0)),INDEX(Analitico!F:F,MATCH(Banco!$C12291,Analitico!$A:$A,0))&amp;"%",""),"")</f>
        <v/>
      </c>
    </row>
    <row r="12292" spans="1:11" x14ac:dyDescent="0.2">
      <c r="A12292" s="1" t="str">
        <f t="shared" si="193"/>
        <v>SINAPI 95366</v>
      </c>
      <c r="B12292" s="3" t="s">
        <v>21527</v>
      </c>
      <c r="C12292" s="3" t="s">
        <v>13526</v>
      </c>
      <c r="D12292" s="2" t="s">
        <v>20441</v>
      </c>
      <c r="E12292" s="3" t="s">
        <v>20627</v>
      </c>
      <c r="F12292" s="67" t="s">
        <v>4456</v>
      </c>
      <c r="G12292" s="67" t="s">
        <v>21448</v>
      </c>
      <c r="I12292" s="3" t="s">
        <v>6298</v>
      </c>
      <c r="J12292" s="3" t="str">
        <f>IF($B12292="SINAPI",IF(ISNUMBER(MATCH(Banco!$C12292,Analitico!$A:$A,0)),INDEX(Analitico!E:E,MATCH(Banco!$C12292,Analitico!$A:$A,0))&amp;"%",""),"")</f>
        <v/>
      </c>
      <c r="K12292" s="3" t="str">
        <f>IF($B12292="SINAPI",IF(ISNUMBER(MATCH(Banco!$C12292,Analitico!$A:$A,0)),INDEX(Analitico!F:F,MATCH(Banco!$C12292,Analitico!$A:$A,0))&amp;"%",""),"")</f>
        <v/>
      </c>
    </row>
    <row r="12293" spans="1:11" ht="22.5" x14ac:dyDescent="0.2">
      <c r="A12293" s="1" t="str">
        <f t="shared" si="193"/>
        <v>SINAPI 95367</v>
      </c>
      <c r="B12293" s="3" t="s">
        <v>21527</v>
      </c>
      <c r="C12293" s="3" t="s">
        <v>13527</v>
      </c>
      <c r="D12293" s="2" t="s">
        <v>20442</v>
      </c>
      <c r="E12293" s="3" t="s">
        <v>20627</v>
      </c>
      <c r="F12293" s="67" t="s">
        <v>5824</v>
      </c>
      <c r="G12293" s="67" t="s">
        <v>5400</v>
      </c>
      <c r="I12293" s="3" t="s">
        <v>6298</v>
      </c>
      <c r="J12293" s="3" t="str">
        <f>IF($B12293="SINAPI",IF(ISNUMBER(MATCH(Banco!$C12293,Analitico!$A:$A,0)),INDEX(Analitico!E:E,MATCH(Banco!$C12293,Analitico!$A:$A,0))&amp;"%",""),"")</f>
        <v/>
      </c>
      <c r="K12293" s="3" t="str">
        <f>IF($B12293="SINAPI",IF(ISNUMBER(MATCH(Banco!$C12293,Analitico!$A:$A,0)),INDEX(Analitico!F:F,MATCH(Banco!$C12293,Analitico!$A:$A,0))&amp;"%",""),"")</f>
        <v/>
      </c>
    </row>
    <row r="12294" spans="1:11" x14ac:dyDescent="0.2">
      <c r="A12294" s="1" t="str">
        <f t="shared" si="193"/>
        <v>SINAPI 95368</v>
      </c>
      <c r="B12294" s="3" t="s">
        <v>21527</v>
      </c>
      <c r="C12294" s="3" t="s">
        <v>13528</v>
      </c>
      <c r="D12294" s="2" t="s">
        <v>20443</v>
      </c>
      <c r="E12294" s="3" t="s">
        <v>20627</v>
      </c>
      <c r="F12294" s="67" t="s">
        <v>5819</v>
      </c>
      <c r="G12294" s="67" t="s">
        <v>21447</v>
      </c>
      <c r="I12294" s="3" t="s">
        <v>6298</v>
      </c>
      <c r="J12294" s="3" t="str">
        <f>IF($B12294="SINAPI",IF(ISNUMBER(MATCH(Banco!$C12294,Analitico!$A:$A,0)),INDEX(Analitico!E:E,MATCH(Banco!$C12294,Analitico!$A:$A,0))&amp;"%",""),"")</f>
        <v/>
      </c>
      <c r="K12294" s="3" t="str">
        <f>IF($B12294="SINAPI",IF(ISNUMBER(MATCH(Banco!$C12294,Analitico!$A:$A,0)),INDEX(Analitico!F:F,MATCH(Banco!$C12294,Analitico!$A:$A,0))&amp;"%",""),"")</f>
        <v/>
      </c>
    </row>
    <row r="12295" spans="1:11" x14ac:dyDescent="0.2">
      <c r="A12295" s="1" t="str">
        <f t="shared" si="193"/>
        <v>SINAPI 95369</v>
      </c>
      <c r="B12295" s="3" t="s">
        <v>21527</v>
      </c>
      <c r="C12295" s="3" t="s">
        <v>13529</v>
      </c>
      <c r="D12295" s="2" t="s">
        <v>20444</v>
      </c>
      <c r="E12295" s="3" t="s">
        <v>20627</v>
      </c>
      <c r="F12295" s="67" t="s">
        <v>20831</v>
      </c>
      <c r="G12295" s="67" t="s">
        <v>5366</v>
      </c>
      <c r="I12295" s="3" t="s">
        <v>6298</v>
      </c>
      <c r="J12295" s="3" t="str">
        <f>IF($B12295="SINAPI",IF(ISNUMBER(MATCH(Banco!$C12295,Analitico!$A:$A,0)),INDEX(Analitico!E:E,MATCH(Banco!$C12295,Analitico!$A:$A,0))&amp;"%",""),"")</f>
        <v/>
      </c>
      <c r="K12295" s="3" t="str">
        <f>IF($B12295="SINAPI",IF(ISNUMBER(MATCH(Banco!$C12295,Analitico!$A:$A,0)),INDEX(Analitico!F:F,MATCH(Banco!$C12295,Analitico!$A:$A,0))&amp;"%",""),"")</f>
        <v/>
      </c>
    </row>
    <row r="12296" spans="1:11" x14ac:dyDescent="0.2">
      <c r="A12296" s="1" t="str">
        <f t="shared" si="193"/>
        <v>SINAPI 95370</v>
      </c>
      <c r="B12296" s="3" t="s">
        <v>21527</v>
      </c>
      <c r="C12296" s="3" t="s">
        <v>13530</v>
      </c>
      <c r="D12296" s="2" t="s">
        <v>20445</v>
      </c>
      <c r="E12296" s="3" t="s">
        <v>20627</v>
      </c>
      <c r="F12296" s="67" t="s">
        <v>5400</v>
      </c>
      <c r="G12296" s="67" t="s">
        <v>21380</v>
      </c>
      <c r="I12296" s="3" t="s">
        <v>6298</v>
      </c>
      <c r="J12296" s="3" t="str">
        <f>IF($B12296="SINAPI",IF(ISNUMBER(MATCH(Banco!$C12296,Analitico!$A:$A,0)),INDEX(Analitico!E:E,MATCH(Banco!$C12296,Analitico!$A:$A,0))&amp;"%",""),"")</f>
        <v/>
      </c>
      <c r="K12296" s="3" t="str">
        <f>IF($B12296="SINAPI",IF(ISNUMBER(MATCH(Banco!$C12296,Analitico!$A:$A,0)),INDEX(Analitico!F:F,MATCH(Banco!$C12296,Analitico!$A:$A,0))&amp;"%",""),"")</f>
        <v/>
      </c>
    </row>
    <row r="12297" spans="1:11" x14ac:dyDescent="0.2">
      <c r="A12297" s="1" t="str">
        <f t="shared" si="193"/>
        <v>SINAPI 95371</v>
      </c>
      <c r="B12297" s="3" t="s">
        <v>21527</v>
      </c>
      <c r="C12297" s="3" t="s">
        <v>13531</v>
      </c>
      <c r="D12297" s="2" t="s">
        <v>20446</v>
      </c>
      <c r="E12297" s="3" t="s">
        <v>20627</v>
      </c>
      <c r="F12297" s="67" t="s">
        <v>21899</v>
      </c>
      <c r="G12297" s="67" t="s">
        <v>20723</v>
      </c>
      <c r="I12297" s="3" t="s">
        <v>41</v>
      </c>
      <c r="J12297" s="3" t="str">
        <f>IF($B12297="SINAPI",IF(ISNUMBER(MATCH(Banco!$C12297,Analitico!$A:$A,0)),INDEX(Analitico!E:E,MATCH(Banco!$C12297,Analitico!$A:$A,0))&amp;"%",""),"")</f>
        <v/>
      </c>
      <c r="K12297" s="3" t="str">
        <f>IF($B12297="SINAPI",IF(ISNUMBER(MATCH(Banco!$C12297,Analitico!$A:$A,0)),INDEX(Analitico!F:F,MATCH(Banco!$C12297,Analitico!$A:$A,0))&amp;"%",""),"")</f>
        <v/>
      </c>
    </row>
    <row r="12298" spans="1:11" x14ac:dyDescent="0.2">
      <c r="A12298" s="1" t="str">
        <f t="shared" si="193"/>
        <v>SINAPI 95372</v>
      </c>
      <c r="B12298" s="3" t="s">
        <v>21527</v>
      </c>
      <c r="C12298" s="3" t="s">
        <v>13532</v>
      </c>
      <c r="D12298" s="2" t="s">
        <v>20447</v>
      </c>
      <c r="E12298" s="3" t="s">
        <v>20627</v>
      </c>
      <c r="F12298" s="67" t="s">
        <v>5400</v>
      </c>
      <c r="G12298" s="67" t="s">
        <v>21380</v>
      </c>
      <c r="I12298" s="3" t="s">
        <v>41</v>
      </c>
      <c r="J12298" s="3" t="str">
        <f>IF($B12298="SINAPI",IF(ISNUMBER(MATCH(Banco!$C12298,Analitico!$A:$A,0)),INDEX(Analitico!E:E,MATCH(Banco!$C12298,Analitico!$A:$A,0))&amp;"%",""),"")</f>
        <v/>
      </c>
      <c r="K12298" s="3" t="str">
        <f>IF($B12298="SINAPI",IF(ISNUMBER(MATCH(Banco!$C12298,Analitico!$A:$A,0)),INDEX(Analitico!F:F,MATCH(Banco!$C12298,Analitico!$A:$A,0))&amp;"%",""),"")</f>
        <v/>
      </c>
    </row>
    <row r="12299" spans="1:11" x14ac:dyDescent="0.2">
      <c r="A12299" s="1" t="str">
        <f t="shared" si="193"/>
        <v>SINAPI 95373</v>
      </c>
      <c r="B12299" s="3" t="s">
        <v>21527</v>
      </c>
      <c r="C12299" s="3" t="s">
        <v>13533</v>
      </c>
      <c r="D12299" s="2" t="s">
        <v>20448</v>
      </c>
      <c r="E12299" s="3" t="s">
        <v>20627</v>
      </c>
      <c r="F12299" s="67" t="s">
        <v>5400</v>
      </c>
      <c r="G12299" s="67" t="s">
        <v>5367</v>
      </c>
      <c r="I12299" s="3" t="s">
        <v>6298</v>
      </c>
      <c r="J12299" s="3" t="str">
        <f>IF($B12299="SINAPI",IF(ISNUMBER(MATCH(Banco!$C12299,Analitico!$A:$A,0)),INDEX(Analitico!E:E,MATCH(Banco!$C12299,Analitico!$A:$A,0))&amp;"%",""),"")</f>
        <v/>
      </c>
      <c r="K12299" s="3" t="str">
        <f>IF($B12299="SINAPI",IF(ISNUMBER(MATCH(Banco!$C12299,Analitico!$A:$A,0)),INDEX(Analitico!F:F,MATCH(Banco!$C12299,Analitico!$A:$A,0))&amp;"%",""),"")</f>
        <v/>
      </c>
    </row>
    <row r="12300" spans="1:11" x14ac:dyDescent="0.2">
      <c r="A12300" s="1" t="str">
        <f t="shared" si="193"/>
        <v>SINAPI 95374</v>
      </c>
      <c r="B12300" s="3" t="s">
        <v>21527</v>
      </c>
      <c r="C12300" s="3" t="s">
        <v>13534</v>
      </c>
      <c r="D12300" s="2" t="s">
        <v>20449</v>
      </c>
      <c r="E12300" s="3" t="s">
        <v>20627</v>
      </c>
      <c r="F12300" s="67" t="s">
        <v>5400</v>
      </c>
      <c r="G12300" s="67" t="s">
        <v>21380</v>
      </c>
      <c r="I12300" s="3" t="s">
        <v>6298</v>
      </c>
      <c r="J12300" s="3" t="str">
        <f>IF($B12300="SINAPI",IF(ISNUMBER(MATCH(Banco!$C12300,Analitico!$A:$A,0)),INDEX(Analitico!E:E,MATCH(Banco!$C12300,Analitico!$A:$A,0))&amp;"%",""),"")</f>
        <v/>
      </c>
      <c r="K12300" s="3" t="str">
        <f>IF($B12300="SINAPI",IF(ISNUMBER(MATCH(Banco!$C12300,Analitico!$A:$A,0)),INDEX(Analitico!F:F,MATCH(Banco!$C12300,Analitico!$A:$A,0))&amp;"%",""),"")</f>
        <v/>
      </c>
    </row>
    <row r="12301" spans="1:11" x14ac:dyDescent="0.2">
      <c r="A12301" s="1" t="str">
        <f t="shared" si="193"/>
        <v>SINAPI 95375</v>
      </c>
      <c r="B12301" s="3" t="s">
        <v>21527</v>
      </c>
      <c r="C12301" s="3" t="s">
        <v>13535</v>
      </c>
      <c r="D12301" s="2" t="s">
        <v>20450</v>
      </c>
      <c r="E12301" s="3" t="s">
        <v>20627</v>
      </c>
      <c r="F12301" s="67" t="s">
        <v>20716</v>
      </c>
      <c r="G12301" s="67" t="s">
        <v>5396</v>
      </c>
      <c r="I12301" s="3" t="s">
        <v>6298</v>
      </c>
      <c r="J12301" s="3" t="str">
        <f>IF($B12301="SINAPI",IF(ISNUMBER(MATCH(Banco!$C12301,Analitico!$A:$A,0)),INDEX(Analitico!E:E,MATCH(Banco!$C12301,Analitico!$A:$A,0))&amp;"%",""),"")</f>
        <v/>
      </c>
      <c r="K12301" s="3" t="str">
        <f>IF($B12301="SINAPI",IF(ISNUMBER(MATCH(Banco!$C12301,Analitico!$A:$A,0)),INDEX(Analitico!F:F,MATCH(Banco!$C12301,Analitico!$A:$A,0))&amp;"%",""),"")</f>
        <v/>
      </c>
    </row>
    <row r="12302" spans="1:11" x14ac:dyDescent="0.2">
      <c r="A12302" s="1" t="str">
        <f t="shared" si="193"/>
        <v>SINAPI 95376</v>
      </c>
      <c r="B12302" s="3" t="s">
        <v>21527</v>
      </c>
      <c r="C12302" s="3" t="s">
        <v>13536</v>
      </c>
      <c r="D12302" s="2" t="s">
        <v>20451</v>
      </c>
      <c r="E12302" s="3" t="s">
        <v>20627</v>
      </c>
      <c r="F12302" s="67" t="s">
        <v>4740</v>
      </c>
      <c r="G12302" s="67" t="s">
        <v>5839</v>
      </c>
      <c r="I12302" s="3" t="s">
        <v>6298</v>
      </c>
      <c r="J12302" s="3" t="str">
        <f>IF($B12302="SINAPI",IF(ISNUMBER(MATCH(Banco!$C12302,Analitico!$A:$A,0)),INDEX(Analitico!E:E,MATCH(Banco!$C12302,Analitico!$A:$A,0))&amp;"%",""),"")</f>
        <v/>
      </c>
      <c r="K12302" s="3" t="str">
        <f>IF($B12302="SINAPI",IF(ISNUMBER(MATCH(Banco!$C12302,Analitico!$A:$A,0)),INDEX(Analitico!F:F,MATCH(Banco!$C12302,Analitico!$A:$A,0))&amp;"%",""),"")</f>
        <v/>
      </c>
    </row>
    <row r="12303" spans="1:11" x14ac:dyDescent="0.2">
      <c r="A12303" s="1" t="str">
        <f t="shared" si="193"/>
        <v>SINAPI 95377</v>
      </c>
      <c r="B12303" s="3" t="s">
        <v>21527</v>
      </c>
      <c r="C12303" s="3" t="s">
        <v>13537</v>
      </c>
      <c r="D12303" s="2" t="s">
        <v>20452</v>
      </c>
      <c r="E12303" s="3" t="s">
        <v>20627</v>
      </c>
      <c r="F12303" s="67" t="s">
        <v>4743</v>
      </c>
      <c r="G12303" s="67" t="s">
        <v>20773</v>
      </c>
      <c r="I12303" s="3" t="s">
        <v>6298</v>
      </c>
      <c r="J12303" s="3" t="str">
        <f>IF($B12303="SINAPI",IF(ISNUMBER(MATCH(Banco!$C12303,Analitico!$A:$A,0)),INDEX(Analitico!E:E,MATCH(Banco!$C12303,Analitico!$A:$A,0))&amp;"%",""),"")</f>
        <v/>
      </c>
      <c r="K12303" s="3" t="str">
        <f>IF($B12303="SINAPI",IF(ISNUMBER(MATCH(Banco!$C12303,Analitico!$A:$A,0)),INDEX(Analitico!F:F,MATCH(Banco!$C12303,Analitico!$A:$A,0))&amp;"%",""),"")</f>
        <v/>
      </c>
    </row>
    <row r="12304" spans="1:11" x14ac:dyDescent="0.2">
      <c r="A12304" s="1" t="str">
        <f t="shared" si="193"/>
        <v>SINAPI 95378</v>
      </c>
      <c r="B12304" s="3" t="s">
        <v>21527</v>
      </c>
      <c r="C12304" s="3" t="s">
        <v>13538</v>
      </c>
      <c r="D12304" s="2" t="s">
        <v>20453</v>
      </c>
      <c r="E12304" s="3" t="s">
        <v>20627</v>
      </c>
      <c r="F12304" s="67" t="s">
        <v>5073</v>
      </c>
      <c r="G12304" s="67" t="s">
        <v>20710</v>
      </c>
      <c r="I12304" s="3" t="s">
        <v>41</v>
      </c>
      <c r="J12304" s="3" t="str">
        <f>IF($B12304="SINAPI",IF(ISNUMBER(MATCH(Banco!$C12304,Analitico!$A:$A,0)),INDEX(Analitico!E:E,MATCH(Banco!$C12304,Analitico!$A:$A,0))&amp;"%",""),"")</f>
        <v/>
      </c>
      <c r="K12304" s="3" t="str">
        <f>IF($B12304="SINAPI",IF(ISNUMBER(MATCH(Banco!$C12304,Analitico!$A:$A,0)),INDEX(Analitico!F:F,MATCH(Banco!$C12304,Analitico!$A:$A,0))&amp;"%",""),"")</f>
        <v/>
      </c>
    </row>
    <row r="12305" spans="1:11" x14ac:dyDescent="0.2">
      <c r="A12305" s="1" t="str">
        <f t="shared" si="193"/>
        <v>SINAPI 95379</v>
      </c>
      <c r="B12305" s="3" t="s">
        <v>21527</v>
      </c>
      <c r="C12305" s="3" t="s">
        <v>13539</v>
      </c>
      <c r="D12305" s="2" t="s">
        <v>20454</v>
      </c>
      <c r="E12305" s="3" t="s">
        <v>20627</v>
      </c>
      <c r="F12305" s="67" t="s">
        <v>5824</v>
      </c>
      <c r="G12305" s="67" t="s">
        <v>5400</v>
      </c>
      <c r="I12305" s="3" t="s">
        <v>41</v>
      </c>
      <c r="J12305" s="3" t="str">
        <f>IF($B12305="SINAPI",IF(ISNUMBER(MATCH(Banco!$C12305,Analitico!$A:$A,0)),INDEX(Analitico!E:E,MATCH(Banco!$C12305,Analitico!$A:$A,0))&amp;"%",""),"")</f>
        <v/>
      </c>
      <c r="K12305" s="3" t="str">
        <f>IF($B12305="SINAPI",IF(ISNUMBER(MATCH(Banco!$C12305,Analitico!$A:$A,0)),INDEX(Analitico!F:F,MATCH(Banco!$C12305,Analitico!$A:$A,0))&amp;"%",""),"")</f>
        <v/>
      </c>
    </row>
    <row r="12306" spans="1:11" ht="22.5" x14ac:dyDescent="0.2">
      <c r="A12306" s="1" t="str">
        <f t="shared" si="193"/>
        <v>SINAPI 95380</v>
      </c>
      <c r="B12306" s="3" t="s">
        <v>21527</v>
      </c>
      <c r="C12306" s="3" t="s">
        <v>13540</v>
      </c>
      <c r="D12306" s="2" t="s">
        <v>20455</v>
      </c>
      <c r="E12306" s="3" t="s">
        <v>20627</v>
      </c>
      <c r="F12306" s="67" t="s">
        <v>21380</v>
      </c>
      <c r="G12306" s="67" t="s">
        <v>21503</v>
      </c>
      <c r="I12306" s="3" t="s">
        <v>6298</v>
      </c>
      <c r="J12306" s="3" t="str">
        <f>IF($B12306="SINAPI",IF(ISNUMBER(MATCH(Banco!$C12306,Analitico!$A:$A,0)),INDEX(Analitico!E:E,MATCH(Banco!$C12306,Analitico!$A:$A,0))&amp;"%",""),"")</f>
        <v/>
      </c>
      <c r="K12306" s="3" t="str">
        <f>IF($B12306="SINAPI",IF(ISNUMBER(MATCH(Banco!$C12306,Analitico!$A:$A,0)),INDEX(Analitico!F:F,MATCH(Banco!$C12306,Analitico!$A:$A,0))&amp;"%",""),"")</f>
        <v/>
      </c>
    </row>
    <row r="12307" spans="1:11" x14ac:dyDescent="0.2">
      <c r="A12307" s="1" t="str">
        <f t="shared" si="193"/>
        <v>SINAPI 95383</v>
      </c>
      <c r="B12307" s="3" t="s">
        <v>21527</v>
      </c>
      <c r="C12307" s="3" t="s">
        <v>13541</v>
      </c>
      <c r="D12307" s="2" t="s">
        <v>20456</v>
      </c>
      <c r="E12307" s="3" t="s">
        <v>20627</v>
      </c>
      <c r="F12307" s="67" t="s">
        <v>21447</v>
      </c>
      <c r="G12307" s="67" t="s">
        <v>5428</v>
      </c>
      <c r="I12307" s="3" t="s">
        <v>6298</v>
      </c>
      <c r="J12307" s="3" t="str">
        <f>IF($B12307="SINAPI",IF(ISNUMBER(MATCH(Banco!$C12307,Analitico!$A:$A,0)),INDEX(Analitico!E:E,MATCH(Banco!$C12307,Analitico!$A:$A,0))&amp;"%",""),"")</f>
        <v/>
      </c>
      <c r="K12307" s="3" t="str">
        <f>IF($B12307="SINAPI",IF(ISNUMBER(MATCH(Banco!$C12307,Analitico!$A:$A,0)),INDEX(Analitico!F:F,MATCH(Banco!$C12307,Analitico!$A:$A,0))&amp;"%",""),"")</f>
        <v/>
      </c>
    </row>
    <row r="12308" spans="1:11" x14ac:dyDescent="0.2">
      <c r="A12308" s="1" t="str">
        <f t="shared" si="193"/>
        <v>SINAPI 95384</v>
      </c>
      <c r="B12308" s="3" t="s">
        <v>21527</v>
      </c>
      <c r="C12308" s="3" t="s">
        <v>13542</v>
      </c>
      <c r="D12308" s="2" t="s">
        <v>20457</v>
      </c>
      <c r="E12308" s="3" t="s">
        <v>20627</v>
      </c>
      <c r="F12308" s="67" t="s">
        <v>20868</v>
      </c>
      <c r="G12308" s="67" t="s">
        <v>5073</v>
      </c>
      <c r="I12308" s="3" t="s">
        <v>6298</v>
      </c>
      <c r="J12308" s="3" t="str">
        <f>IF($B12308="SINAPI",IF(ISNUMBER(MATCH(Banco!$C12308,Analitico!$A:$A,0)),INDEX(Analitico!E:E,MATCH(Banco!$C12308,Analitico!$A:$A,0))&amp;"%",""),"")</f>
        <v/>
      </c>
      <c r="K12308" s="3" t="str">
        <f>IF($B12308="SINAPI",IF(ISNUMBER(MATCH(Banco!$C12308,Analitico!$A:$A,0)),INDEX(Analitico!F:F,MATCH(Banco!$C12308,Analitico!$A:$A,0))&amp;"%",""),"")</f>
        <v/>
      </c>
    </row>
    <row r="12309" spans="1:11" x14ac:dyDescent="0.2">
      <c r="A12309" s="1" t="str">
        <f t="shared" si="193"/>
        <v>SINAPI 95385</v>
      </c>
      <c r="B12309" s="3" t="s">
        <v>21527</v>
      </c>
      <c r="C12309" s="3" t="s">
        <v>13543</v>
      </c>
      <c r="D12309" s="2" t="s">
        <v>20458</v>
      </c>
      <c r="E12309" s="3" t="s">
        <v>20627</v>
      </c>
      <c r="F12309" s="67" t="s">
        <v>4743</v>
      </c>
      <c r="G12309" s="67" t="s">
        <v>20773</v>
      </c>
      <c r="I12309" s="3" t="s">
        <v>6298</v>
      </c>
      <c r="J12309" s="3" t="str">
        <f>IF($B12309="SINAPI",IF(ISNUMBER(MATCH(Banco!$C12309,Analitico!$A:$A,0)),INDEX(Analitico!E:E,MATCH(Banco!$C12309,Analitico!$A:$A,0))&amp;"%",""),"")</f>
        <v/>
      </c>
      <c r="K12309" s="3" t="str">
        <f>IF($B12309="SINAPI",IF(ISNUMBER(MATCH(Banco!$C12309,Analitico!$A:$A,0)),INDEX(Analitico!F:F,MATCH(Banco!$C12309,Analitico!$A:$A,0))&amp;"%",""),"")</f>
        <v/>
      </c>
    </row>
    <row r="12310" spans="1:11" x14ac:dyDescent="0.2">
      <c r="A12310" s="1" t="str">
        <f t="shared" si="193"/>
        <v>SINAPI 95386</v>
      </c>
      <c r="B12310" s="3" t="s">
        <v>21527</v>
      </c>
      <c r="C12310" s="3" t="s">
        <v>13544</v>
      </c>
      <c r="D12310" s="2" t="s">
        <v>20459</v>
      </c>
      <c r="E12310" s="3" t="s">
        <v>20627</v>
      </c>
      <c r="F12310" s="67" t="s">
        <v>5428</v>
      </c>
      <c r="G12310" s="67" t="s">
        <v>20753</v>
      </c>
      <c r="I12310" s="3" t="s">
        <v>6298</v>
      </c>
      <c r="J12310" s="3" t="str">
        <f>IF($B12310="SINAPI",IF(ISNUMBER(MATCH(Banco!$C12310,Analitico!$A:$A,0)),INDEX(Analitico!E:E,MATCH(Banco!$C12310,Analitico!$A:$A,0))&amp;"%",""),"")</f>
        <v/>
      </c>
      <c r="K12310" s="3" t="str">
        <f>IF($B12310="SINAPI",IF(ISNUMBER(MATCH(Banco!$C12310,Analitico!$A:$A,0)),INDEX(Analitico!F:F,MATCH(Banco!$C12310,Analitico!$A:$A,0))&amp;"%",""),"")</f>
        <v/>
      </c>
    </row>
    <row r="12311" spans="1:11" x14ac:dyDescent="0.2">
      <c r="A12311" s="1" t="str">
        <f t="shared" si="193"/>
        <v>SINAPI 95387</v>
      </c>
      <c r="B12311" s="3" t="s">
        <v>21527</v>
      </c>
      <c r="C12311" s="3" t="s">
        <v>13545</v>
      </c>
      <c r="D12311" s="2" t="s">
        <v>20460</v>
      </c>
      <c r="E12311" s="3" t="s">
        <v>20627</v>
      </c>
      <c r="F12311" s="67" t="s">
        <v>4743</v>
      </c>
      <c r="G12311" s="67" t="s">
        <v>5824</v>
      </c>
      <c r="I12311" s="3" t="s">
        <v>6298</v>
      </c>
      <c r="J12311" s="3" t="str">
        <f>IF($B12311="SINAPI",IF(ISNUMBER(MATCH(Banco!$C12311,Analitico!$A:$A,0)),INDEX(Analitico!E:E,MATCH(Banco!$C12311,Analitico!$A:$A,0))&amp;"%",""),"")</f>
        <v/>
      </c>
      <c r="K12311" s="3" t="str">
        <f>IF($B12311="SINAPI",IF(ISNUMBER(MATCH(Banco!$C12311,Analitico!$A:$A,0)),INDEX(Analitico!F:F,MATCH(Banco!$C12311,Analitico!$A:$A,0))&amp;"%",""),"")</f>
        <v/>
      </c>
    </row>
    <row r="12312" spans="1:11" ht="22.5" x14ac:dyDescent="0.2">
      <c r="A12312" s="1" t="str">
        <f t="shared" si="193"/>
        <v>SINAPI 95389</v>
      </c>
      <c r="B12312" s="3" t="s">
        <v>21527</v>
      </c>
      <c r="C12312" s="3" t="s">
        <v>13546</v>
      </c>
      <c r="D12312" s="2" t="s">
        <v>20461</v>
      </c>
      <c r="E12312" s="3" t="s">
        <v>20627</v>
      </c>
      <c r="F12312" s="67" t="s">
        <v>20809</v>
      </c>
      <c r="G12312" s="67" t="s">
        <v>4457</v>
      </c>
      <c r="I12312" s="3" t="s">
        <v>6298</v>
      </c>
      <c r="J12312" s="3" t="str">
        <f>IF($B12312="SINAPI",IF(ISNUMBER(MATCH(Banco!$C12312,Analitico!$A:$A,0)),INDEX(Analitico!E:E,MATCH(Banco!$C12312,Analitico!$A:$A,0))&amp;"%",""),"")</f>
        <v/>
      </c>
      <c r="K12312" s="3" t="str">
        <f>IF($B12312="SINAPI",IF(ISNUMBER(MATCH(Banco!$C12312,Analitico!$A:$A,0)),INDEX(Analitico!F:F,MATCH(Banco!$C12312,Analitico!$A:$A,0))&amp;"%",""),"")</f>
        <v/>
      </c>
    </row>
    <row r="12313" spans="1:11" x14ac:dyDescent="0.2">
      <c r="A12313" s="1" t="str">
        <f t="shared" si="193"/>
        <v>SINAPI 95390</v>
      </c>
      <c r="B12313" s="3" t="s">
        <v>21527</v>
      </c>
      <c r="C12313" s="3" t="s">
        <v>13547</v>
      </c>
      <c r="D12313" s="2" t="s">
        <v>20462</v>
      </c>
      <c r="E12313" s="3" t="s">
        <v>20627</v>
      </c>
      <c r="F12313" s="67" t="s">
        <v>5839</v>
      </c>
      <c r="G12313" s="67" t="s">
        <v>5402</v>
      </c>
      <c r="I12313" s="3" t="s">
        <v>6298</v>
      </c>
      <c r="J12313" s="3" t="str">
        <f>IF($B12313="SINAPI",IF(ISNUMBER(MATCH(Banco!$C12313,Analitico!$A:$A,0)),INDEX(Analitico!E:E,MATCH(Banco!$C12313,Analitico!$A:$A,0))&amp;"%",""),"")</f>
        <v/>
      </c>
      <c r="K12313" s="3" t="str">
        <f>IF($B12313="SINAPI",IF(ISNUMBER(MATCH(Banco!$C12313,Analitico!$A:$A,0)),INDEX(Analitico!F:F,MATCH(Banco!$C12313,Analitico!$A:$A,0))&amp;"%",""),"")</f>
        <v/>
      </c>
    </row>
    <row r="12314" spans="1:11" x14ac:dyDescent="0.2">
      <c r="A12314" s="1" t="str">
        <f t="shared" si="193"/>
        <v>SINAPI 95392</v>
      </c>
      <c r="B12314" s="3" t="s">
        <v>21527</v>
      </c>
      <c r="C12314" s="3" t="s">
        <v>13548</v>
      </c>
      <c r="D12314" s="2" t="s">
        <v>20463</v>
      </c>
      <c r="E12314" s="3" t="s">
        <v>20627</v>
      </c>
      <c r="F12314" s="67" t="s">
        <v>20807</v>
      </c>
      <c r="G12314" s="67" t="s">
        <v>4742</v>
      </c>
      <c r="I12314" s="3" t="s">
        <v>41</v>
      </c>
      <c r="J12314" s="3" t="str">
        <f>IF($B12314="SINAPI",IF(ISNUMBER(MATCH(Banco!$C12314,Analitico!$A:$A,0)),INDEX(Analitico!E:E,MATCH(Banco!$C12314,Analitico!$A:$A,0))&amp;"%",""),"")</f>
        <v/>
      </c>
      <c r="K12314" s="3" t="str">
        <f>IF($B12314="SINAPI",IF(ISNUMBER(MATCH(Banco!$C12314,Analitico!$A:$A,0)),INDEX(Analitico!F:F,MATCH(Banco!$C12314,Analitico!$A:$A,0))&amp;"%",""),"")</f>
        <v/>
      </c>
    </row>
    <row r="12315" spans="1:11" x14ac:dyDescent="0.2">
      <c r="A12315" s="1" t="str">
        <f t="shared" si="193"/>
        <v>SINAPI 95393</v>
      </c>
      <c r="B12315" s="3" t="s">
        <v>21527</v>
      </c>
      <c r="C12315" s="3" t="s">
        <v>13549</v>
      </c>
      <c r="D12315" s="2" t="s">
        <v>20464</v>
      </c>
      <c r="E12315" s="3" t="s">
        <v>20627</v>
      </c>
      <c r="F12315" s="67" t="s">
        <v>5840</v>
      </c>
      <c r="G12315" s="67" t="s">
        <v>21899</v>
      </c>
      <c r="I12315" s="3" t="s">
        <v>6298</v>
      </c>
      <c r="J12315" s="3" t="str">
        <f>IF($B12315="SINAPI",IF(ISNUMBER(MATCH(Banco!$C12315,Analitico!$A:$A,0)),INDEX(Analitico!E:E,MATCH(Banco!$C12315,Analitico!$A:$A,0))&amp;"%",""),"")</f>
        <v/>
      </c>
      <c r="K12315" s="3" t="str">
        <f>IF($B12315="SINAPI",IF(ISNUMBER(MATCH(Banco!$C12315,Analitico!$A:$A,0)),INDEX(Analitico!F:F,MATCH(Banco!$C12315,Analitico!$A:$A,0))&amp;"%",""),"")</f>
        <v/>
      </c>
    </row>
    <row r="12316" spans="1:11" x14ac:dyDescent="0.2">
      <c r="A12316" s="1" t="str">
        <f t="shared" si="193"/>
        <v>SINAPI 95394</v>
      </c>
      <c r="B12316" s="3" t="s">
        <v>21527</v>
      </c>
      <c r="C12316" s="3" t="s">
        <v>13550</v>
      </c>
      <c r="D12316" s="2" t="s">
        <v>20465</v>
      </c>
      <c r="E12316" s="3" t="s">
        <v>20627</v>
      </c>
      <c r="F12316" s="67" t="s">
        <v>20810</v>
      </c>
      <c r="G12316" s="67" t="s">
        <v>4677</v>
      </c>
      <c r="I12316" s="3" t="s">
        <v>6298</v>
      </c>
      <c r="J12316" s="3" t="str">
        <f>IF($B12316="SINAPI",IF(ISNUMBER(MATCH(Banco!$C12316,Analitico!$A:$A,0)),INDEX(Analitico!E:E,MATCH(Banco!$C12316,Analitico!$A:$A,0))&amp;"%",""),"")</f>
        <v/>
      </c>
      <c r="K12316" s="3" t="str">
        <f>IF($B12316="SINAPI",IF(ISNUMBER(MATCH(Banco!$C12316,Analitico!$A:$A,0)),INDEX(Analitico!F:F,MATCH(Banco!$C12316,Analitico!$A:$A,0))&amp;"%",""),"")</f>
        <v/>
      </c>
    </row>
    <row r="12317" spans="1:11" x14ac:dyDescent="0.2">
      <c r="A12317" s="1" t="str">
        <f t="shared" si="193"/>
        <v>SINAPI 95395</v>
      </c>
      <c r="B12317" s="3" t="s">
        <v>21527</v>
      </c>
      <c r="C12317" s="3" t="s">
        <v>13551</v>
      </c>
      <c r="D12317" s="2" t="s">
        <v>20466</v>
      </c>
      <c r="E12317" s="3" t="s">
        <v>20627</v>
      </c>
      <c r="F12317" s="67" t="s">
        <v>4481</v>
      </c>
      <c r="G12317" s="67" t="s">
        <v>4626</v>
      </c>
      <c r="I12317" s="3" t="s">
        <v>6298</v>
      </c>
      <c r="J12317" s="3" t="str">
        <f>IF($B12317="SINAPI",IF(ISNUMBER(MATCH(Banco!$C12317,Analitico!$A:$A,0)),INDEX(Analitico!E:E,MATCH(Banco!$C12317,Analitico!$A:$A,0))&amp;"%",""),"")</f>
        <v/>
      </c>
      <c r="K12317" s="3" t="str">
        <f>IF($B12317="SINAPI",IF(ISNUMBER(MATCH(Banco!$C12317,Analitico!$A:$A,0)),INDEX(Analitico!F:F,MATCH(Banco!$C12317,Analitico!$A:$A,0))&amp;"%",""),"")</f>
        <v/>
      </c>
    </row>
    <row r="12318" spans="1:11" x14ac:dyDescent="0.2">
      <c r="A12318" s="1" t="str">
        <f t="shared" si="193"/>
        <v>SINAPI 95396</v>
      </c>
      <c r="B12318" s="3" t="s">
        <v>21527</v>
      </c>
      <c r="C12318" s="3" t="s">
        <v>13552</v>
      </c>
      <c r="D12318" s="2" t="s">
        <v>20467</v>
      </c>
      <c r="E12318" s="3" t="s">
        <v>20627</v>
      </c>
      <c r="F12318" s="67" t="s">
        <v>4815</v>
      </c>
      <c r="G12318" s="67" t="s">
        <v>4787</v>
      </c>
      <c r="I12318" s="3" t="s">
        <v>6298</v>
      </c>
      <c r="J12318" s="3" t="str">
        <f>IF($B12318="SINAPI",IF(ISNUMBER(MATCH(Banco!$C12318,Analitico!$A:$A,0)),INDEX(Analitico!E:E,MATCH(Banco!$C12318,Analitico!$A:$A,0))&amp;"%",""),"")</f>
        <v/>
      </c>
      <c r="K12318" s="3" t="str">
        <f>IF($B12318="SINAPI",IF(ISNUMBER(MATCH(Banco!$C12318,Analitico!$A:$A,0)),INDEX(Analitico!F:F,MATCH(Banco!$C12318,Analitico!$A:$A,0))&amp;"%",""),"")</f>
        <v/>
      </c>
    </row>
    <row r="12319" spans="1:11" x14ac:dyDescent="0.2">
      <c r="A12319" s="1" t="str">
        <f t="shared" si="193"/>
        <v>SINAPI 95398</v>
      </c>
      <c r="B12319" s="3" t="s">
        <v>21527</v>
      </c>
      <c r="C12319" s="3" t="s">
        <v>13553</v>
      </c>
      <c r="D12319" s="2" t="s">
        <v>20468</v>
      </c>
      <c r="E12319" s="3" t="s">
        <v>20627</v>
      </c>
      <c r="F12319" s="67" t="s">
        <v>5839</v>
      </c>
      <c r="G12319" s="67" t="s">
        <v>5402</v>
      </c>
      <c r="I12319" s="3" t="s">
        <v>6298</v>
      </c>
      <c r="J12319" s="3" t="str">
        <f>IF($B12319="SINAPI",IF(ISNUMBER(MATCH(Banco!$C12319,Analitico!$A:$A,0)),INDEX(Analitico!E:E,MATCH(Banco!$C12319,Analitico!$A:$A,0))&amp;"%",""),"")</f>
        <v/>
      </c>
      <c r="K12319" s="3" t="str">
        <f>IF($B12319="SINAPI",IF(ISNUMBER(MATCH(Banco!$C12319,Analitico!$A:$A,0)),INDEX(Analitico!F:F,MATCH(Banco!$C12319,Analitico!$A:$A,0))&amp;"%",""),"")</f>
        <v/>
      </c>
    </row>
    <row r="12320" spans="1:11" x14ac:dyDescent="0.2">
      <c r="A12320" s="1" t="str">
        <f t="shared" si="193"/>
        <v>SINAPI 95400</v>
      </c>
      <c r="B12320" s="3" t="s">
        <v>21527</v>
      </c>
      <c r="C12320" s="3" t="s">
        <v>13554</v>
      </c>
      <c r="D12320" s="2" t="s">
        <v>20469</v>
      </c>
      <c r="E12320" s="3" t="s">
        <v>20627</v>
      </c>
      <c r="F12320" s="67" t="s">
        <v>5366</v>
      </c>
      <c r="G12320" s="67" t="s">
        <v>4743</v>
      </c>
      <c r="I12320" s="3" t="s">
        <v>6298</v>
      </c>
      <c r="J12320" s="3" t="str">
        <f>IF($B12320="SINAPI",IF(ISNUMBER(MATCH(Banco!$C12320,Analitico!$A:$A,0)),INDEX(Analitico!E:E,MATCH(Banco!$C12320,Analitico!$A:$A,0))&amp;"%",""),"")</f>
        <v/>
      </c>
      <c r="K12320" s="3" t="str">
        <f>IF($B12320="SINAPI",IF(ISNUMBER(MATCH(Banco!$C12320,Analitico!$A:$A,0)),INDEX(Analitico!F:F,MATCH(Banco!$C12320,Analitico!$A:$A,0))&amp;"%",""),"")</f>
        <v/>
      </c>
    </row>
    <row r="12321" spans="1:11" x14ac:dyDescent="0.2">
      <c r="A12321" s="1" t="str">
        <f t="shared" si="193"/>
        <v>SINAPI 95401</v>
      </c>
      <c r="B12321" s="3" t="s">
        <v>21527</v>
      </c>
      <c r="C12321" s="3" t="s">
        <v>13555</v>
      </c>
      <c r="D12321" s="2" t="s">
        <v>20470</v>
      </c>
      <c r="E12321" s="3" t="s">
        <v>20627</v>
      </c>
      <c r="F12321" s="67" t="s">
        <v>20795</v>
      </c>
      <c r="G12321" s="67" t="s">
        <v>5348</v>
      </c>
      <c r="I12321" s="3" t="s">
        <v>41</v>
      </c>
      <c r="J12321" s="3" t="str">
        <f>IF($B12321="SINAPI",IF(ISNUMBER(MATCH(Banco!$C12321,Analitico!$A:$A,0)),INDEX(Analitico!E:E,MATCH(Banco!$C12321,Analitico!$A:$A,0))&amp;"%",""),"")</f>
        <v/>
      </c>
      <c r="K12321" s="3" t="str">
        <f>IF($B12321="SINAPI",IF(ISNUMBER(MATCH(Banco!$C12321,Analitico!$A:$A,0)),INDEX(Analitico!F:F,MATCH(Banco!$C12321,Analitico!$A:$A,0))&amp;"%",""),"")</f>
        <v/>
      </c>
    </row>
    <row r="12322" spans="1:11" x14ac:dyDescent="0.2">
      <c r="A12322" s="1" t="str">
        <f t="shared" si="193"/>
        <v>SINAPI 95402</v>
      </c>
      <c r="B12322" s="3" t="s">
        <v>21527</v>
      </c>
      <c r="C12322" s="3" t="s">
        <v>13556</v>
      </c>
      <c r="D12322" s="2" t="s">
        <v>20471</v>
      </c>
      <c r="E12322" s="3" t="s">
        <v>20627</v>
      </c>
      <c r="F12322" s="67" t="s">
        <v>21930</v>
      </c>
      <c r="G12322" s="67" t="s">
        <v>4916</v>
      </c>
      <c r="I12322" s="3" t="s">
        <v>41</v>
      </c>
      <c r="J12322" s="3" t="str">
        <f>IF($B12322="SINAPI",IF(ISNUMBER(MATCH(Banco!$C12322,Analitico!$A:$A,0)),INDEX(Analitico!E:E,MATCH(Banco!$C12322,Analitico!$A:$A,0))&amp;"%",""),"")</f>
        <v/>
      </c>
      <c r="K12322" s="3" t="str">
        <f>IF($B12322="SINAPI",IF(ISNUMBER(MATCH(Banco!$C12322,Analitico!$A:$A,0)),INDEX(Analitico!F:F,MATCH(Banco!$C12322,Analitico!$A:$A,0))&amp;"%",""),"")</f>
        <v/>
      </c>
    </row>
    <row r="12323" spans="1:11" x14ac:dyDescent="0.2">
      <c r="A12323" s="1" t="str">
        <f t="shared" ref="A12323:A12386" si="194">CONCATENAR</f>
        <v>SINAPI 95403</v>
      </c>
      <c r="B12323" s="3" t="s">
        <v>21527</v>
      </c>
      <c r="C12323" s="3" t="s">
        <v>13557</v>
      </c>
      <c r="D12323" s="2" t="s">
        <v>20472</v>
      </c>
      <c r="E12323" s="3" t="s">
        <v>20627</v>
      </c>
      <c r="F12323" s="67" t="s">
        <v>5542</v>
      </c>
      <c r="G12323" s="67" t="s">
        <v>5133</v>
      </c>
      <c r="I12323" s="3" t="s">
        <v>6298</v>
      </c>
      <c r="J12323" s="3" t="str">
        <f>IF($B12323="SINAPI",IF(ISNUMBER(MATCH(Banco!$C12323,Analitico!$A:$A,0)),INDEX(Analitico!E:E,MATCH(Banco!$C12323,Analitico!$A:$A,0))&amp;"%",""),"")</f>
        <v/>
      </c>
      <c r="K12323" s="3" t="str">
        <f>IF($B12323="SINAPI",IF(ISNUMBER(MATCH(Banco!$C12323,Analitico!$A:$A,0)),INDEX(Analitico!F:F,MATCH(Banco!$C12323,Analitico!$A:$A,0))&amp;"%",""),"")</f>
        <v/>
      </c>
    </row>
    <row r="12324" spans="1:11" x14ac:dyDescent="0.2">
      <c r="A12324" s="1" t="str">
        <f t="shared" si="194"/>
        <v>SINAPI 95404</v>
      </c>
      <c r="B12324" s="3" t="s">
        <v>21527</v>
      </c>
      <c r="C12324" s="3" t="s">
        <v>13558</v>
      </c>
      <c r="D12324" s="2" t="s">
        <v>20473</v>
      </c>
      <c r="E12324" s="3" t="s">
        <v>20627</v>
      </c>
      <c r="F12324" s="67" t="s">
        <v>5184</v>
      </c>
      <c r="G12324" s="67" t="s">
        <v>4672</v>
      </c>
      <c r="I12324" s="3" t="s">
        <v>6298</v>
      </c>
      <c r="J12324" s="3" t="str">
        <f>IF($B12324="SINAPI",IF(ISNUMBER(MATCH(Banco!$C12324,Analitico!$A:$A,0)),INDEX(Analitico!E:E,MATCH(Banco!$C12324,Analitico!$A:$A,0))&amp;"%",""),"")</f>
        <v/>
      </c>
      <c r="K12324" s="3" t="str">
        <f>IF($B12324="SINAPI",IF(ISNUMBER(MATCH(Banco!$C12324,Analitico!$A:$A,0)),INDEX(Analitico!F:F,MATCH(Banco!$C12324,Analitico!$A:$A,0))&amp;"%",""),"")</f>
        <v/>
      </c>
    </row>
    <row r="12325" spans="1:11" x14ac:dyDescent="0.2">
      <c r="A12325" s="1" t="str">
        <f t="shared" si="194"/>
        <v>SINAPI 95405</v>
      </c>
      <c r="B12325" s="3" t="s">
        <v>21527</v>
      </c>
      <c r="C12325" s="3" t="s">
        <v>13559</v>
      </c>
      <c r="D12325" s="2" t="s">
        <v>20474</v>
      </c>
      <c r="E12325" s="3" t="s">
        <v>20627</v>
      </c>
      <c r="F12325" s="67" t="s">
        <v>21909</v>
      </c>
      <c r="G12325" s="67" t="s">
        <v>5635</v>
      </c>
      <c r="I12325" s="3" t="s">
        <v>6298</v>
      </c>
      <c r="J12325" s="3" t="str">
        <f>IF($B12325="SINAPI",IF(ISNUMBER(MATCH(Banco!$C12325,Analitico!$A:$A,0)),INDEX(Analitico!E:E,MATCH(Banco!$C12325,Analitico!$A:$A,0))&amp;"%",""),"")</f>
        <v/>
      </c>
      <c r="K12325" s="3" t="str">
        <f>IF($B12325="SINAPI",IF(ISNUMBER(MATCH(Banco!$C12325,Analitico!$A:$A,0)),INDEX(Analitico!F:F,MATCH(Banco!$C12325,Analitico!$A:$A,0))&amp;"%",""),"")</f>
        <v/>
      </c>
    </row>
    <row r="12326" spans="1:11" x14ac:dyDescent="0.2">
      <c r="A12326" s="1" t="str">
        <f t="shared" si="194"/>
        <v>SINAPI 95406</v>
      </c>
      <c r="B12326" s="3" t="s">
        <v>21527</v>
      </c>
      <c r="C12326" s="3" t="s">
        <v>13560</v>
      </c>
      <c r="D12326" s="2" t="s">
        <v>20475</v>
      </c>
      <c r="E12326" s="3" t="s">
        <v>20627</v>
      </c>
      <c r="F12326" s="67" t="s">
        <v>20710</v>
      </c>
      <c r="G12326" s="67" t="s">
        <v>5840</v>
      </c>
      <c r="I12326" s="3" t="s">
        <v>41</v>
      </c>
      <c r="J12326" s="3" t="str">
        <f>IF($B12326="SINAPI",IF(ISNUMBER(MATCH(Banco!$C12326,Analitico!$A:$A,0)),INDEX(Analitico!E:E,MATCH(Banco!$C12326,Analitico!$A:$A,0))&amp;"%",""),"")</f>
        <v/>
      </c>
      <c r="K12326" s="3" t="str">
        <f>IF($B12326="SINAPI",IF(ISNUMBER(MATCH(Banco!$C12326,Analitico!$A:$A,0)),INDEX(Analitico!F:F,MATCH(Banco!$C12326,Analitico!$A:$A,0))&amp;"%",""),"")</f>
        <v/>
      </c>
    </row>
    <row r="12327" spans="1:11" x14ac:dyDescent="0.2">
      <c r="A12327" s="1" t="str">
        <f t="shared" si="194"/>
        <v>SINAPI 95408</v>
      </c>
      <c r="B12327" s="3" t="s">
        <v>21527</v>
      </c>
      <c r="C12327" s="3" t="s">
        <v>13561</v>
      </c>
      <c r="D12327" s="2" t="s">
        <v>20476</v>
      </c>
      <c r="E12327" s="3" t="s">
        <v>20638</v>
      </c>
      <c r="F12327" s="67" t="s">
        <v>21197</v>
      </c>
      <c r="G12327" s="67" t="s">
        <v>5933</v>
      </c>
      <c r="I12327" s="3" t="s">
        <v>6298</v>
      </c>
      <c r="J12327" s="3" t="str">
        <f>IF($B12327="SINAPI",IF(ISNUMBER(MATCH(Banco!$C12327,Analitico!$A:$A,0)),INDEX(Analitico!E:E,MATCH(Banco!$C12327,Analitico!$A:$A,0))&amp;"%",""),"")</f>
        <v/>
      </c>
      <c r="K12327" s="3" t="str">
        <f>IF($B12327="SINAPI",IF(ISNUMBER(MATCH(Banco!$C12327,Analitico!$A:$A,0)),INDEX(Analitico!F:F,MATCH(Banco!$C12327,Analitico!$A:$A,0))&amp;"%",""),"")</f>
        <v/>
      </c>
    </row>
    <row r="12328" spans="1:11" x14ac:dyDescent="0.2">
      <c r="A12328" s="1" t="str">
        <f t="shared" si="194"/>
        <v>SINAPI 95411</v>
      </c>
      <c r="B12328" s="3" t="s">
        <v>21527</v>
      </c>
      <c r="C12328" s="3" t="s">
        <v>13562</v>
      </c>
      <c r="D12328" s="2" t="s">
        <v>20477</v>
      </c>
      <c r="E12328" s="3" t="s">
        <v>20638</v>
      </c>
      <c r="F12328" s="67" t="s">
        <v>6112</v>
      </c>
      <c r="G12328" s="67" t="s">
        <v>32040</v>
      </c>
      <c r="I12328" s="3" t="s">
        <v>6298</v>
      </c>
      <c r="J12328" s="3" t="str">
        <f>IF($B12328="SINAPI",IF(ISNUMBER(MATCH(Banco!$C12328,Analitico!$A:$A,0)),INDEX(Analitico!E:E,MATCH(Banco!$C12328,Analitico!$A:$A,0))&amp;"%",""),"")</f>
        <v/>
      </c>
      <c r="K12328" s="3" t="str">
        <f>IF($B12328="SINAPI",IF(ISNUMBER(MATCH(Banco!$C12328,Analitico!$A:$A,0)),INDEX(Analitico!F:F,MATCH(Banco!$C12328,Analitico!$A:$A,0))&amp;"%",""),"")</f>
        <v/>
      </c>
    </row>
    <row r="12329" spans="1:11" x14ac:dyDescent="0.2">
      <c r="A12329" s="1" t="str">
        <f t="shared" si="194"/>
        <v>SINAPI 95413</v>
      </c>
      <c r="B12329" s="3" t="s">
        <v>21527</v>
      </c>
      <c r="C12329" s="3" t="s">
        <v>13563</v>
      </c>
      <c r="D12329" s="2" t="s">
        <v>20478</v>
      </c>
      <c r="E12329" s="3" t="s">
        <v>20638</v>
      </c>
      <c r="F12329" s="67" t="s">
        <v>6345</v>
      </c>
      <c r="G12329" s="67" t="s">
        <v>29850</v>
      </c>
      <c r="I12329" s="3" t="s">
        <v>6298</v>
      </c>
      <c r="J12329" s="3" t="str">
        <f>IF($B12329="SINAPI",IF(ISNUMBER(MATCH(Banco!$C12329,Analitico!$A:$A,0)),INDEX(Analitico!E:E,MATCH(Banco!$C12329,Analitico!$A:$A,0))&amp;"%",""),"")</f>
        <v/>
      </c>
      <c r="K12329" s="3" t="str">
        <f>IF($B12329="SINAPI",IF(ISNUMBER(MATCH(Banco!$C12329,Analitico!$A:$A,0)),INDEX(Analitico!F:F,MATCH(Banco!$C12329,Analitico!$A:$A,0))&amp;"%",""),"")</f>
        <v/>
      </c>
    </row>
    <row r="12330" spans="1:11" x14ac:dyDescent="0.2">
      <c r="A12330" s="1" t="str">
        <f t="shared" si="194"/>
        <v>SINAPI 95414</v>
      </c>
      <c r="B12330" s="3" t="s">
        <v>21527</v>
      </c>
      <c r="C12330" s="3" t="s">
        <v>13564</v>
      </c>
      <c r="D12330" s="2" t="s">
        <v>20479</v>
      </c>
      <c r="E12330" s="3" t="s">
        <v>20638</v>
      </c>
      <c r="F12330" s="67" t="s">
        <v>30209</v>
      </c>
      <c r="G12330" s="67" t="s">
        <v>29851</v>
      </c>
      <c r="I12330" s="3" t="s">
        <v>6298</v>
      </c>
      <c r="J12330" s="3" t="str">
        <f>IF($B12330="SINAPI",IF(ISNUMBER(MATCH(Banco!$C12330,Analitico!$A:$A,0)),INDEX(Analitico!E:E,MATCH(Banco!$C12330,Analitico!$A:$A,0))&amp;"%",""),"")</f>
        <v/>
      </c>
      <c r="K12330" s="3" t="str">
        <f>IF($B12330="SINAPI",IF(ISNUMBER(MATCH(Banco!$C12330,Analitico!$A:$A,0)),INDEX(Analitico!F:F,MATCH(Banco!$C12330,Analitico!$A:$A,0))&amp;"%",""),"")</f>
        <v/>
      </c>
    </row>
    <row r="12331" spans="1:11" x14ac:dyDescent="0.2">
      <c r="A12331" s="1" t="str">
        <f t="shared" si="194"/>
        <v>SINAPI 95415</v>
      </c>
      <c r="B12331" s="3" t="s">
        <v>21527</v>
      </c>
      <c r="C12331" s="3" t="s">
        <v>13565</v>
      </c>
      <c r="D12331" s="2" t="s">
        <v>20480</v>
      </c>
      <c r="E12331" s="3" t="s">
        <v>20638</v>
      </c>
      <c r="F12331" s="67" t="s">
        <v>21931</v>
      </c>
      <c r="G12331" s="67" t="s">
        <v>21505</v>
      </c>
      <c r="I12331" s="3" t="s">
        <v>6298</v>
      </c>
      <c r="J12331" s="3" t="str">
        <f>IF($B12331="SINAPI",IF(ISNUMBER(MATCH(Banco!$C12331,Analitico!$A:$A,0)),INDEX(Analitico!E:E,MATCH(Banco!$C12331,Analitico!$A:$A,0))&amp;"%",""),"")</f>
        <v/>
      </c>
      <c r="K12331" s="3" t="str">
        <f>IF($B12331="SINAPI",IF(ISNUMBER(MATCH(Banco!$C12331,Analitico!$A:$A,0)),INDEX(Analitico!F:F,MATCH(Banco!$C12331,Analitico!$A:$A,0))&amp;"%",""),"")</f>
        <v/>
      </c>
    </row>
    <row r="12332" spans="1:11" x14ac:dyDescent="0.2">
      <c r="A12332" s="1" t="str">
        <f t="shared" si="194"/>
        <v>SINAPI 95416</v>
      </c>
      <c r="B12332" s="3" t="s">
        <v>21527</v>
      </c>
      <c r="C12332" s="3" t="s">
        <v>13566</v>
      </c>
      <c r="D12332" s="2" t="s">
        <v>20481</v>
      </c>
      <c r="E12332" s="3" t="s">
        <v>20638</v>
      </c>
      <c r="F12332" s="67" t="s">
        <v>30210</v>
      </c>
      <c r="G12332" s="67" t="s">
        <v>20751</v>
      </c>
      <c r="I12332" s="3" t="s">
        <v>6298</v>
      </c>
      <c r="J12332" s="3" t="str">
        <f>IF($B12332="SINAPI",IF(ISNUMBER(MATCH(Banco!$C12332,Analitico!$A:$A,0)),INDEX(Analitico!E:E,MATCH(Banco!$C12332,Analitico!$A:$A,0))&amp;"%",""),"")</f>
        <v/>
      </c>
      <c r="K12332" s="3" t="str">
        <f>IF($B12332="SINAPI",IF(ISNUMBER(MATCH(Banco!$C12332,Analitico!$A:$A,0)),INDEX(Analitico!F:F,MATCH(Banco!$C12332,Analitico!$A:$A,0))&amp;"%",""),"")</f>
        <v/>
      </c>
    </row>
    <row r="12333" spans="1:11" x14ac:dyDescent="0.2">
      <c r="A12333" s="1" t="str">
        <f t="shared" si="194"/>
        <v>SINAPI 95417</v>
      </c>
      <c r="B12333" s="3" t="s">
        <v>21527</v>
      </c>
      <c r="C12333" s="3" t="s">
        <v>13567</v>
      </c>
      <c r="D12333" s="2" t="s">
        <v>20482</v>
      </c>
      <c r="E12333" s="3" t="s">
        <v>20638</v>
      </c>
      <c r="F12333" s="67" t="s">
        <v>21932</v>
      </c>
      <c r="G12333" s="67" t="s">
        <v>21506</v>
      </c>
      <c r="I12333" s="3" t="s">
        <v>6298</v>
      </c>
      <c r="J12333" s="3" t="str">
        <f>IF($B12333="SINAPI",IF(ISNUMBER(MATCH(Banco!$C12333,Analitico!$A:$A,0)),INDEX(Analitico!E:E,MATCH(Banco!$C12333,Analitico!$A:$A,0))&amp;"%",""),"")</f>
        <v/>
      </c>
      <c r="K12333" s="3" t="str">
        <f>IF($B12333="SINAPI",IF(ISNUMBER(MATCH(Banco!$C12333,Analitico!$A:$A,0)),INDEX(Analitico!F:F,MATCH(Banco!$C12333,Analitico!$A:$A,0))&amp;"%",""),"")</f>
        <v/>
      </c>
    </row>
    <row r="12334" spans="1:11" x14ac:dyDescent="0.2">
      <c r="A12334" s="1" t="str">
        <f t="shared" si="194"/>
        <v>SINAPI 95418</v>
      </c>
      <c r="B12334" s="3" t="s">
        <v>21527</v>
      </c>
      <c r="C12334" s="3" t="s">
        <v>13568</v>
      </c>
      <c r="D12334" s="2" t="s">
        <v>20483</v>
      </c>
      <c r="E12334" s="3" t="s">
        <v>20638</v>
      </c>
      <c r="F12334" s="67" t="s">
        <v>21933</v>
      </c>
      <c r="G12334" s="67" t="s">
        <v>21507</v>
      </c>
      <c r="I12334" s="3" t="s">
        <v>6298</v>
      </c>
      <c r="J12334" s="3" t="str">
        <f>IF($B12334="SINAPI",IF(ISNUMBER(MATCH(Banco!$C12334,Analitico!$A:$A,0)),INDEX(Analitico!E:E,MATCH(Banco!$C12334,Analitico!$A:$A,0))&amp;"%",""),"")</f>
        <v/>
      </c>
      <c r="K12334" s="3" t="str">
        <f>IF($B12334="SINAPI",IF(ISNUMBER(MATCH(Banco!$C12334,Analitico!$A:$A,0)),INDEX(Analitico!F:F,MATCH(Banco!$C12334,Analitico!$A:$A,0))&amp;"%",""),"")</f>
        <v/>
      </c>
    </row>
    <row r="12335" spans="1:11" x14ac:dyDescent="0.2">
      <c r="A12335" s="1" t="str">
        <f t="shared" si="194"/>
        <v>SINAPI 95419</v>
      </c>
      <c r="B12335" s="3" t="s">
        <v>21527</v>
      </c>
      <c r="C12335" s="3" t="s">
        <v>13569</v>
      </c>
      <c r="D12335" s="2" t="s">
        <v>20484</v>
      </c>
      <c r="E12335" s="3" t="s">
        <v>20638</v>
      </c>
      <c r="F12335" s="67" t="s">
        <v>5530</v>
      </c>
      <c r="G12335" s="67" t="s">
        <v>21247</v>
      </c>
      <c r="I12335" s="3" t="s">
        <v>6298</v>
      </c>
      <c r="J12335" s="3" t="str">
        <f>IF($B12335="SINAPI",IF(ISNUMBER(MATCH(Banco!$C12335,Analitico!$A:$A,0)),INDEX(Analitico!E:E,MATCH(Banco!$C12335,Analitico!$A:$A,0))&amp;"%",""),"")</f>
        <v/>
      </c>
      <c r="K12335" s="3" t="str">
        <f>IF($B12335="SINAPI",IF(ISNUMBER(MATCH(Banco!$C12335,Analitico!$A:$A,0)),INDEX(Analitico!F:F,MATCH(Banco!$C12335,Analitico!$A:$A,0))&amp;"%",""),"")</f>
        <v/>
      </c>
    </row>
    <row r="12336" spans="1:11" x14ac:dyDescent="0.2">
      <c r="A12336" s="1" t="str">
        <f t="shared" si="194"/>
        <v>SINAPI 95420</v>
      </c>
      <c r="B12336" s="3" t="s">
        <v>21527</v>
      </c>
      <c r="C12336" s="3" t="s">
        <v>13570</v>
      </c>
      <c r="D12336" s="2" t="s">
        <v>20485</v>
      </c>
      <c r="E12336" s="3" t="s">
        <v>20638</v>
      </c>
      <c r="F12336" s="67" t="s">
        <v>21934</v>
      </c>
      <c r="G12336" s="67" t="s">
        <v>21508</v>
      </c>
      <c r="I12336" s="3" t="s">
        <v>6298</v>
      </c>
      <c r="J12336" s="3" t="str">
        <f>IF($B12336="SINAPI",IF(ISNUMBER(MATCH(Banco!$C12336,Analitico!$A:$A,0)),INDEX(Analitico!E:E,MATCH(Banco!$C12336,Analitico!$A:$A,0))&amp;"%",""),"")</f>
        <v/>
      </c>
      <c r="K12336" s="3" t="str">
        <f>IF($B12336="SINAPI",IF(ISNUMBER(MATCH(Banco!$C12336,Analitico!$A:$A,0)),INDEX(Analitico!F:F,MATCH(Banco!$C12336,Analitico!$A:$A,0))&amp;"%",""),"")</f>
        <v/>
      </c>
    </row>
    <row r="12337" spans="1:11" x14ac:dyDescent="0.2">
      <c r="A12337" s="1" t="str">
        <f t="shared" si="194"/>
        <v>SINAPI 95421</v>
      </c>
      <c r="B12337" s="3" t="s">
        <v>21527</v>
      </c>
      <c r="C12337" s="3" t="s">
        <v>13571</v>
      </c>
      <c r="D12337" s="2" t="s">
        <v>20486</v>
      </c>
      <c r="E12337" s="3" t="s">
        <v>20638</v>
      </c>
      <c r="F12337" s="67" t="s">
        <v>21693</v>
      </c>
      <c r="G12337" s="67" t="s">
        <v>21509</v>
      </c>
      <c r="I12337" s="3" t="s">
        <v>6298</v>
      </c>
      <c r="J12337" s="3" t="str">
        <f>IF($B12337="SINAPI",IF(ISNUMBER(MATCH(Banco!$C12337,Analitico!$A:$A,0)),INDEX(Analitico!E:E,MATCH(Banco!$C12337,Analitico!$A:$A,0))&amp;"%",""),"")</f>
        <v/>
      </c>
      <c r="K12337" s="3" t="str">
        <f>IF($B12337="SINAPI",IF(ISNUMBER(MATCH(Banco!$C12337,Analitico!$A:$A,0)),INDEX(Analitico!F:F,MATCH(Banco!$C12337,Analitico!$A:$A,0))&amp;"%",""),"")</f>
        <v/>
      </c>
    </row>
    <row r="12338" spans="1:11" x14ac:dyDescent="0.2">
      <c r="A12338" s="1" t="str">
        <f t="shared" si="194"/>
        <v>SINAPI 95422</v>
      </c>
      <c r="B12338" s="3" t="s">
        <v>21527</v>
      </c>
      <c r="C12338" s="3" t="s">
        <v>13572</v>
      </c>
      <c r="D12338" s="2" t="s">
        <v>20487</v>
      </c>
      <c r="E12338" s="3" t="s">
        <v>20638</v>
      </c>
      <c r="F12338" s="67" t="s">
        <v>32392</v>
      </c>
      <c r="G12338" s="67" t="s">
        <v>32041</v>
      </c>
      <c r="I12338" s="3" t="s">
        <v>6298</v>
      </c>
      <c r="J12338" s="3" t="str">
        <f>IF($B12338="SINAPI",IF(ISNUMBER(MATCH(Banco!$C12338,Analitico!$A:$A,0)),INDEX(Analitico!E:E,MATCH(Banco!$C12338,Analitico!$A:$A,0))&amp;"%",""),"")</f>
        <v/>
      </c>
      <c r="K12338" s="3" t="str">
        <f>IF($B12338="SINAPI",IF(ISNUMBER(MATCH(Banco!$C12338,Analitico!$A:$A,0)),INDEX(Analitico!F:F,MATCH(Banco!$C12338,Analitico!$A:$A,0))&amp;"%",""),"")</f>
        <v/>
      </c>
    </row>
    <row r="12339" spans="1:11" x14ac:dyDescent="0.2">
      <c r="A12339" s="1" t="str">
        <f t="shared" si="194"/>
        <v>SINAPI 95423</v>
      </c>
      <c r="B12339" s="3" t="s">
        <v>21527</v>
      </c>
      <c r="C12339" s="3" t="s">
        <v>13573</v>
      </c>
      <c r="D12339" s="2" t="s">
        <v>20488</v>
      </c>
      <c r="E12339" s="3" t="s">
        <v>20638</v>
      </c>
      <c r="F12339" s="67" t="s">
        <v>32393</v>
      </c>
      <c r="G12339" s="67" t="s">
        <v>32042</v>
      </c>
      <c r="I12339" s="3" t="s">
        <v>6298</v>
      </c>
      <c r="J12339" s="3" t="str">
        <f>IF($B12339="SINAPI",IF(ISNUMBER(MATCH(Banco!$C12339,Analitico!$A:$A,0)),INDEX(Analitico!E:E,MATCH(Banco!$C12339,Analitico!$A:$A,0))&amp;"%",""),"")</f>
        <v/>
      </c>
      <c r="K12339" s="3" t="str">
        <f>IF($B12339="SINAPI",IF(ISNUMBER(MATCH(Banco!$C12339,Analitico!$A:$A,0)),INDEX(Analitico!F:F,MATCH(Banco!$C12339,Analitico!$A:$A,0))&amp;"%",""),"")</f>
        <v/>
      </c>
    </row>
    <row r="12340" spans="1:11" x14ac:dyDescent="0.2">
      <c r="A12340" s="1" t="str">
        <f t="shared" si="194"/>
        <v>SINAPI 95424</v>
      </c>
      <c r="B12340" s="3" t="s">
        <v>21527</v>
      </c>
      <c r="C12340" s="3" t="s">
        <v>13574</v>
      </c>
      <c r="D12340" s="2" t="s">
        <v>20489</v>
      </c>
      <c r="E12340" s="3" t="s">
        <v>20638</v>
      </c>
      <c r="F12340" s="67" t="s">
        <v>32394</v>
      </c>
      <c r="G12340" s="67" t="s">
        <v>30082</v>
      </c>
      <c r="I12340" s="3" t="s">
        <v>6298</v>
      </c>
      <c r="J12340" s="3" t="str">
        <f>IF($B12340="SINAPI",IF(ISNUMBER(MATCH(Banco!$C12340,Analitico!$A:$A,0)),INDEX(Analitico!E:E,MATCH(Banco!$C12340,Analitico!$A:$A,0))&amp;"%",""),"")</f>
        <v/>
      </c>
      <c r="K12340" s="3" t="str">
        <f>IF($B12340="SINAPI",IF(ISNUMBER(MATCH(Banco!$C12340,Analitico!$A:$A,0)),INDEX(Analitico!F:F,MATCH(Banco!$C12340,Analitico!$A:$A,0))&amp;"%",""),"")</f>
        <v/>
      </c>
    </row>
    <row r="12341" spans="1:11" x14ac:dyDescent="0.2">
      <c r="A12341" s="1" t="str">
        <f t="shared" si="194"/>
        <v>SINAPI 100288</v>
      </c>
      <c r="B12341" s="3" t="s">
        <v>21527</v>
      </c>
      <c r="C12341" s="3" t="s">
        <v>13575</v>
      </c>
      <c r="D12341" s="2" t="s">
        <v>20490</v>
      </c>
      <c r="E12341" s="3" t="s">
        <v>20627</v>
      </c>
      <c r="F12341" s="67" t="s">
        <v>4741</v>
      </c>
      <c r="G12341" s="67" t="s">
        <v>5402</v>
      </c>
      <c r="I12341" s="3" t="s">
        <v>6298</v>
      </c>
      <c r="J12341" s="3" t="str">
        <f>IF($B12341="SINAPI",IF(ISNUMBER(MATCH(Banco!$C12341,Analitico!$A:$A,0)),INDEX(Analitico!E:E,MATCH(Banco!$C12341,Analitico!$A:$A,0))&amp;"%",""),"")</f>
        <v/>
      </c>
      <c r="K12341" s="3" t="str">
        <f>IF($B12341="SINAPI",IF(ISNUMBER(MATCH(Banco!$C12341,Analitico!$A:$A,0)),INDEX(Analitico!F:F,MATCH(Banco!$C12341,Analitico!$A:$A,0))&amp;"%",""),"")</f>
        <v/>
      </c>
    </row>
    <row r="12342" spans="1:11" x14ac:dyDescent="0.2">
      <c r="A12342" s="1" t="str">
        <f t="shared" si="194"/>
        <v>SINAPI 100289</v>
      </c>
      <c r="B12342" s="3" t="s">
        <v>21527</v>
      </c>
      <c r="C12342" s="3" t="s">
        <v>13576</v>
      </c>
      <c r="D12342" s="2" t="s">
        <v>20491</v>
      </c>
      <c r="E12342" s="3" t="s">
        <v>20627</v>
      </c>
      <c r="F12342" s="67" t="s">
        <v>29670</v>
      </c>
      <c r="G12342" s="67" t="s">
        <v>21489</v>
      </c>
      <c r="I12342" s="3" t="s">
        <v>6298</v>
      </c>
      <c r="J12342" s="3" t="str">
        <f>IF($B12342="SINAPI",IF(ISNUMBER(MATCH(Banco!$C12342,Analitico!$A:$A,0)),INDEX(Analitico!E:E,MATCH(Banco!$C12342,Analitico!$A:$A,0))&amp;"%",""),"")</f>
        <v/>
      </c>
      <c r="K12342" s="3" t="str">
        <f>IF($B12342="SINAPI",IF(ISNUMBER(MATCH(Banco!$C12342,Analitico!$A:$A,0)),INDEX(Analitico!F:F,MATCH(Banco!$C12342,Analitico!$A:$A,0))&amp;"%",""),"")</f>
        <v/>
      </c>
    </row>
    <row r="12343" spans="1:11" x14ac:dyDescent="0.2">
      <c r="A12343" s="1" t="str">
        <f t="shared" si="194"/>
        <v>SINAPI 100291</v>
      </c>
      <c r="B12343" s="3" t="s">
        <v>21527</v>
      </c>
      <c r="C12343" s="3" t="s">
        <v>13577</v>
      </c>
      <c r="D12343" s="2" t="s">
        <v>20492</v>
      </c>
      <c r="E12343" s="3" t="s">
        <v>20627</v>
      </c>
      <c r="F12343" s="67" t="s">
        <v>4743</v>
      </c>
      <c r="G12343" s="67" t="s">
        <v>5824</v>
      </c>
      <c r="I12343" s="3" t="s">
        <v>6298</v>
      </c>
      <c r="J12343" s="3" t="str">
        <f>IF($B12343="SINAPI",IF(ISNUMBER(MATCH(Banco!$C12343,Analitico!$A:$A,0)),INDEX(Analitico!E:E,MATCH(Banco!$C12343,Analitico!$A:$A,0))&amp;"%",""),"")</f>
        <v/>
      </c>
      <c r="K12343" s="3" t="str">
        <f>IF($B12343="SINAPI",IF(ISNUMBER(MATCH(Banco!$C12343,Analitico!$A:$A,0)),INDEX(Analitico!F:F,MATCH(Banco!$C12343,Analitico!$A:$A,0))&amp;"%",""),"")</f>
        <v/>
      </c>
    </row>
    <row r="12344" spans="1:11" x14ac:dyDescent="0.2">
      <c r="A12344" s="1" t="str">
        <f t="shared" si="194"/>
        <v>SINAPI 100293</v>
      </c>
      <c r="B12344" s="3" t="s">
        <v>21527</v>
      </c>
      <c r="C12344" s="3" t="s">
        <v>13578</v>
      </c>
      <c r="D12344" s="2" t="s">
        <v>20493</v>
      </c>
      <c r="E12344" s="3" t="s">
        <v>20627</v>
      </c>
      <c r="F12344" s="67" t="s">
        <v>5366</v>
      </c>
      <c r="G12344" s="67" t="s">
        <v>4743</v>
      </c>
      <c r="I12344" s="3" t="s">
        <v>6298</v>
      </c>
      <c r="J12344" s="3" t="str">
        <f>IF($B12344="SINAPI",IF(ISNUMBER(MATCH(Banco!$C12344,Analitico!$A:$A,0)),INDEX(Analitico!E:E,MATCH(Banco!$C12344,Analitico!$A:$A,0))&amp;"%",""),"")</f>
        <v/>
      </c>
      <c r="K12344" s="3" t="str">
        <f>IF($B12344="SINAPI",IF(ISNUMBER(MATCH(Banco!$C12344,Analitico!$A:$A,0)),INDEX(Analitico!F:F,MATCH(Banco!$C12344,Analitico!$A:$A,0))&amp;"%",""),"")</f>
        <v/>
      </c>
    </row>
    <row r="12345" spans="1:11" x14ac:dyDescent="0.2">
      <c r="A12345" s="1" t="str">
        <f t="shared" si="194"/>
        <v>SINAPI 100295</v>
      </c>
      <c r="B12345" s="3" t="s">
        <v>21527</v>
      </c>
      <c r="C12345" s="3" t="s">
        <v>13579</v>
      </c>
      <c r="D12345" s="2" t="s">
        <v>20494</v>
      </c>
      <c r="E12345" s="3" t="s">
        <v>20627</v>
      </c>
      <c r="F12345" s="67" t="s">
        <v>20723</v>
      </c>
      <c r="G12345" s="67" t="s">
        <v>4625</v>
      </c>
      <c r="I12345" s="3" t="s">
        <v>6298</v>
      </c>
      <c r="J12345" s="3" t="str">
        <f>IF($B12345="SINAPI",IF(ISNUMBER(MATCH(Banco!$C12345,Analitico!$A:$A,0)),INDEX(Analitico!E:E,MATCH(Banco!$C12345,Analitico!$A:$A,0))&amp;"%",""),"")</f>
        <v/>
      </c>
      <c r="K12345" s="3" t="str">
        <f>IF($B12345="SINAPI",IF(ISNUMBER(MATCH(Banco!$C12345,Analitico!$A:$A,0)),INDEX(Analitico!F:F,MATCH(Banco!$C12345,Analitico!$A:$A,0))&amp;"%",""),"")</f>
        <v/>
      </c>
    </row>
    <row r="12346" spans="1:11" x14ac:dyDescent="0.2">
      <c r="A12346" s="1" t="str">
        <f t="shared" si="194"/>
        <v>SINAPI 100298</v>
      </c>
      <c r="B12346" s="3" t="s">
        <v>21527</v>
      </c>
      <c r="C12346" s="3" t="s">
        <v>13580</v>
      </c>
      <c r="D12346" s="2" t="s">
        <v>20495</v>
      </c>
      <c r="E12346" s="3" t="s">
        <v>20627</v>
      </c>
      <c r="F12346" s="67" t="s">
        <v>5460</v>
      </c>
      <c r="G12346" s="67" t="s">
        <v>4985</v>
      </c>
      <c r="I12346" s="3" t="s">
        <v>6298</v>
      </c>
      <c r="J12346" s="3" t="str">
        <f>IF($B12346="SINAPI",IF(ISNUMBER(MATCH(Banco!$C12346,Analitico!$A:$A,0)),INDEX(Analitico!E:E,MATCH(Banco!$C12346,Analitico!$A:$A,0))&amp;"%",""),"")</f>
        <v/>
      </c>
      <c r="K12346" s="3" t="str">
        <f>IF($B12346="SINAPI",IF(ISNUMBER(MATCH(Banco!$C12346,Analitico!$A:$A,0)),INDEX(Analitico!F:F,MATCH(Banco!$C12346,Analitico!$A:$A,0))&amp;"%",""),"")</f>
        <v/>
      </c>
    </row>
    <row r="12347" spans="1:11" x14ac:dyDescent="0.2">
      <c r="A12347" s="1" t="str">
        <f t="shared" si="194"/>
        <v>SINAPI 100299</v>
      </c>
      <c r="B12347" s="3" t="s">
        <v>21527</v>
      </c>
      <c r="C12347" s="3" t="s">
        <v>13581</v>
      </c>
      <c r="D12347" s="2" t="s">
        <v>20496</v>
      </c>
      <c r="E12347" s="3" t="s">
        <v>20627</v>
      </c>
      <c r="F12347" s="67" t="s">
        <v>20864</v>
      </c>
      <c r="G12347" s="67" t="s">
        <v>4738</v>
      </c>
      <c r="I12347" s="3" t="s">
        <v>6298</v>
      </c>
      <c r="J12347" s="3" t="str">
        <f>IF($B12347="SINAPI",IF(ISNUMBER(MATCH(Banco!$C12347,Analitico!$A:$A,0)),INDEX(Analitico!E:E,MATCH(Banco!$C12347,Analitico!$A:$A,0))&amp;"%",""),"")</f>
        <v/>
      </c>
      <c r="K12347" s="3" t="str">
        <f>IF($B12347="SINAPI",IF(ISNUMBER(MATCH(Banco!$C12347,Analitico!$A:$A,0)),INDEX(Analitico!F:F,MATCH(Banco!$C12347,Analitico!$A:$A,0))&amp;"%",""),"")</f>
        <v/>
      </c>
    </row>
    <row r="12348" spans="1:11" x14ac:dyDescent="0.2">
      <c r="A12348" s="1" t="str">
        <f t="shared" si="194"/>
        <v>SINAPI 100301</v>
      </c>
      <c r="B12348" s="3" t="s">
        <v>21527</v>
      </c>
      <c r="C12348" s="3" t="s">
        <v>13582</v>
      </c>
      <c r="D12348" s="2" t="s">
        <v>20497</v>
      </c>
      <c r="E12348" s="3" t="s">
        <v>20627</v>
      </c>
      <c r="F12348" s="67" t="s">
        <v>5529</v>
      </c>
      <c r="G12348" s="67" t="s">
        <v>29852</v>
      </c>
      <c r="I12348" s="3" t="s">
        <v>6298</v>
      </c>
      <c r="J12348" s="3" t="str">
        <f>IF($B12348="SINAPI",IF(ISNUMBER(MATCH(Banco!$C12348,Analitico!$A:$A,0)),INDEX(Analitico!E:E,MATCH(Banco!$C12348,Analitico!$A:$A,0))&amp;"%",""),"")</f>
        <v/>
      </c>
      <c r="K12348" s="3" t="str">
        <f>IF($B12348="SINAPI",IF(ISNUMBER(MATCH(Banco!$C12348,Analitico!$A:$A,0)),INDEX(Analitico!F:F,MATCH(Banco!$C12348,Analitico!$A:$A,0))&amp;"%",""),"")</f>
        <v/>
      </c>
    </row>
    <row r="12349" spans="1:11" x14ac:dyDescent="0.2">
      <c r="A12349" s="1" t="str">
        <f t="shared" si="194"/>
        <v>SINAPI 100303</v>
      </c>
      <c r="B12349" s="3" t="s">
        <v>21527</v>
      </c>
      <c r="C12349" s="3" t="s">
        <v>13583</v>
      </c>
      <c r="D12349" s="2" t="s">
        <v>20498</v>
      </c>
      <c r="E12349" s="3" t="s">
        <v>20627</v>
      </c>
      <c r="F12349" s="67" t="s">
        <v>20700</v>
      </c>
      <c r="G12349" s="67" t="s">
        <v>21087</v>
      </c>
      <c r="I12349" s="3" t="s">
        <v>6298</v>
      </c>
      <c r="J12349" s="3" t="str">
        <f>IF($B12349="SINAPI",IF(ISNUMBER(MATCH(Banco!$C12349,Analitico!$A:$A,0)),INDEX(Analitico!E:E,MATCH(Banco!$C12349,Analitico!$A:$A,0))&amp;"%",""),"")</f>
        <v/>
      </c>
      <c r="K12349" s="3" t="str">
        <f>IF($B12349="SINAPI",IF(ISNUMBER(MATCH(Banco!$C12349,Analitico!$A:$A,0)),INDEX(Analitico!F:F,MATCH(Banco!$C12349,Analitico!$A:$A,0))&amp;"%",""),"")</f>
        <v/>
      </c>
    </row>
    <row r="12350" spans="1:11" x14ac:dyDescent="0.2">
      <c r="A12350" s="1" t="str">
        <f t="shared" si="194"/>
        <v>SINAPI 100307</v>
      </c>
      <c r="B12350" s="3" t="s">
        <v>21527</v>
      </c>
      <c r="C12350" s="3" t="s">
        <v>13584</v>
      </c>
      <c r="D12350" s="2" t="s">
        <v>20499</v>
      </c>
      <c r="E12350" s="3" t="s">
        <v>20627</v>
      </c>
      <c r="F12350" s="67" t="s">
        <v>21566</v>
      </c>
      <c r="G12350" s="67" t="s">
        <v>21168</v>
      </c>
      <c r="I12350" s="3" t="s">
        <v>6298</v>
      </c>
      <c r="J12350" s="3" t="str">
        <f>IF($B12350="SINAPI",IF(ISNUMBER(MATCH(Banco!$C12350,Analitico!$A:$A,0)),INDEX(Analitico!E:E,MATCH(Banco!$C12350,Analitico!$A:$A,0))&amp;"%",""),"")</f>
        <v/>
      </c>
      <c r="K12350" s="3" t="str">
        <f>IF($B12350="SINAPI",IF(ISNUMBER(MATCH(Banco!$C12350,Analitico!$A:$A,0)),INDEX(Analitico!F:F,MATCH(Banco!$C12350,Analitico!$A:$A,0))&amp;"%",""),"")</f>
        <v/>
      </c>
    </row>
    <row r="12351" spans="1:11" x14ac:dyDescent="0.2">
      <c r="A12351" s="1" t="str">
        <f t="shared" si="194"/>
        <v>SINAPI 100308</v>
      </c>
      <c r="B12351" s="3" t="s">
        <v>21527</v>
      </c>
      <c r="C12351" s="3" t="s">
        <v>13585</v>
      </c>
      <c r="D12351" s="2" t="s">
        <v>20500</v>
      </c>
      <c r="E12351" s="3" t="s">
        <v>20627</v>
      </c>
      <c r="F12351" s="67" t="s">
        <v>29644</v>
      </c>
      <c r="G12351" s="67" t="s">
        <v>21907</v>
      </c>
      <c r="I12351" s="3" t="s">
        <v>6298</v>
      </c>
      <c r="J12351" s="3" t="str">
        <f>IF($B12351="SINAPI",IF(ISNUMBER(MATCH(Banco!$C12351,Analitico!$A:$A,0)),INDEX(Analitico!E:E,MATCH(Banco!$C12351,Analitico!$A:$A,0))&amp;"%",""),"")</f>
        <v/>
      </c>
      <c r="K12351" s="3" t="str">
        <f>IF($B12351="SINAPI",IF(ISNUMBER(MATCH(Banco!$C12351,Analitico!$A:$A,0)),INDEX(Analitico!F:F,MATCH(Banco!$C12351,Analitico!$A:$A,0))&amp;"%",""),"")</f>
        <v/>
      </c>
    </row>
    <row r="12352" spans="1:11" x14ac:dyDescent="0.2">
      <c r="A12352" s="1" t="str">
        <f t="shared" si="194"/>
        <v>SINAPI 100309</v>
      </c>
      <c r="B12352" s="3" t="s">
        <v>21527</v>
      </c>
      <c r="C12352" s="3" t="s">
        <v>13586</v>
      </c>
      <c r="D12352" s="2" t="s">
        <v>20501</v>
      </c>
      <c r="E12352" s="3" t="s">
        <v>20627</v>
      </c>
      <c r="F12352" s="67" t="s">
        <v>4928</v>
      </c>
      <c r="G12352" s="67" t="s">
        <v>29853</v>
      </c>
      <c r="I12352" s="3" t="s">
        <v>6298</v>
      </c>
      <c r="J12352" s="3" t="str">
        <f>IF($B12352="SINAPI",IF(ISNUMBER(MATCH(Banco!$C12352,Analitico!$A:$A,0)),INDEX(Analitico!E:E,MATCH(Banco!$C12352,Analitico!$A:$A,0))&amp;"%",""),"")</f>
        <v/>
      </c>
      <c r="K12352" s="3" t="str">
        <f>IF($B12352="SINAPI",IF(ISNUMBER(MATCH(Banco!$C12352,Analitico!$A:$A,0)),INDEX(Analitico!F:F,MATCH(Banco!$C12352,Analitico!$A:$A,0))&amp;"%",""),"")</f>
        <v/>
      </c>
    </row>
    <row r="12353" spans="1:11" x14ac:dyDescent="0.2">
      <c r="A12353" s="1" t="str">
        <f t="shared" si="194"/>
        <v>SINAPI 100315</v>
      </c>
      <c r="B12353" s="3" t="s">
        <v>21527</v>
      </c>
      <c r="C12353" s="3" t="s">
        <v>13587</v>
      </c>
      <c r="D12353" s="2" t="s">
        <v>20502</v>
      </c>
      <c r="E12353" s="3" t="s">
        <v>20638</v>
      </c>
      <c r="F12353" s="67" t="s">
        <v>21751</v>
      </c>
      <c r="G12353" s="67" t="s">
        <v>29854</v>
      </c>
      <c r="I12353" s="3" t="s">
        <v>6298</v>
      </c>
      <c r="J12353" s="3" t="str">
        <f>IF($B12353="SINAPI",IF(ISNUMBER(MATCH(Banco!$C12353,Analitico!$A:$A,0)),INDEX(Analitico!E:E,MATCH(Banco!$C12353,Analitico!$A:$A,0))&amp;"%",""),"")</f>
        <v/>
      </c>
      <c r="K12353" s="3" t="str">
        <f>IF($B12353="SINAPI",IF(ISNUMBER(MATCH(Banco!$C12353,Analitico!$A:$A,0)),INDEX(Analitico!F:F,MATCH(Banco!$C12353,Analitico!$A:$A,0))&amp;"%",""),"")</f>
        <v/>
      </c>
    </row>
    <row r="12354" spans="1:11" x14ac:dyDescent="0.2">
      <c r="A12354" s="1" t="str">
        <f t="shared" si="194"/>
        <v>SINAPI 100321</v>
      </c>
      <c r="B12354" s="3" t="s">
        <v>21527</v>
      </c>
      <c r="C12354" s="3" t="s">
        <v>13588</v>
      </c>
      <c r="D12354" s="2" t="s">
        <v>20501</v>
      </c>
      <c r="E12354" s="3" t="s">
        <v>20638</v>
      </c>
      <c r="F12354" s="67" t="s">
        <v>30211</v>
      </c>
      <c r="G12354" s="67" t="s">
        <v>29855</v>
      </c>
      <c r="I12354" s="3" t="s">
        <v>6298</v>
      </c>
      <c r="J12354" s="3" t="str">
        <f>IF($B12354="SINAPI",IF(ISNUMBER(MATCH(Banco!$C12354,Analitico!$A:$A,0)),INDEX(Analitico!E:E,MATCH(Banco!$C12354,Analitico!$A:$A,0))&amp;"%",""),"")</f>
        <v/>
      </c>
      <c r="K12354" s="3" t="str">
        <f>IF($B12354="SINAPI",IF(ISNUMBER(MATCH(Banco!$C12354,Analitico!$A:$A,0)),INDEX(Analitico!F:F,MATCH(Banco!$C12354,Analitico!$A:$A,0))&amp;"%",""),"")</f>
        <v/>
      </c>
    </row>
    <row r="12355" spans="1:11" x14ac:dyDescent="0.2">
      <c r="A12355" s="1" t="str">
        <f t="shared" si="194"/>
        <v>SINAPI 100533</v>
      </c>
      <c r="B12355" s="3" t="s">
        <v>21527</v>
      </c>
      <c r="C12355" s="3" t="s">
        <v>13589</v>
      </c>
      <c r="D12355" s="2" t="s">
        <v>20503</v>
      </c>
      <c r="E12355" s="3" t="s">
        <v>20627</v>
      </c>
      <c r="F12355" s="67" t="s">
        <v>4972</v>
      </c>
      <c r="G12355" s="67" t="s">
        <v>5955</v>
      </c>
      <c r="I12355" s="3" t="s">
        <v>6298</v>
      </c>
      <c r="J12355" s="3" t="str">
        <f>IF($B12355="SINAPI",IF(ISNUMBER(MATCH(Banco!$C12355,Analitico!$A:$A,0)),INDEX(Analitico!E:E,MATCH(Banco!$C12355,Analitico!$A:$A,0))&amp;"%",""),"")</f>
        <v/>
      </c>
      <c r="K12355" s="3" t="str">
        <f>IF($B12355="SINAPI",IF(ISNUMBER(MATCH(Banco!$C12355,Analitico!$A:$A,0)),INDEX(Analitico!F:F,MATCH(Banco!$C12355,Analitico!$A:$A,0))&amp;"%",""),"")</f>
        <v/>
      </c>
    </row>
    <row r="12356" spans="1:11" x14ac:dyDescent="0.2">
      <c r="A12356" s="1" t="str">
        <f t="shared" si="194"/>
        <v>SINAPI 100534</v>
      </c>
      <c r="B12356" s="3" t="s">
        <v>21527</v>
      </c>
      <c r="C12356" s="3" t="s">
        <v>13590</v>
      </c>
      <c r="D12356" s="2" t="s">
        <v>20503</v>
      </c>
      <c r="E12356" s="3" t="s">
        <v>20638</v>
      </c>
      <c r="F12356" s="67" t="s">
        <v>32395</v>
      </c>
      <c r="G12356" s="67" t="s">
        <v>32043</v>
      </c>
      <c r="I12356" s="3" t="s">
        <v>6298</v>
      </c>
      <c r="J12356" s="3" t="str">
        <f>IF($B12356="SINAPI",IF(ISNUMBER(MATCH(Banco!$C12356,Analitico!$A:$A,0)),INDEX(Analitico!E:E,MATCH(Banco!$C12356,Analitico!$A:$A,0))&amp;"%",""),"")</f>
        <v/>
      </c>
      <c r="K12356" s="3" t="str">
        <f>IF($B12356="SINAPI",IF(ISNUMBER(MATCH(Banco!$C12356,Analitico!$A:$A,0)),INDEX(Analitico!F:F,MATCH(Banco!$C12356,Analitico!$A:$A,0))&amp;"%",""),"")</f>
        <v/>
      </c>
    </row>
    <row r="12357" spans="1:11" x14ac:dyDescent="0.2">
      <c r="A12357" s="1" t="str">
        <f t="shared" si="194"/>
        <v>SINAPI 100535</v>
      </c>
      <c r="B12357" s="3" t="s">
        <v>21527</v>
      </c>
      <c r="C12357" s="3" t="s">
        <v>13591</v>
      </c>
      <c r="D12357" s="2" t="s">
        <v>20504</v>
      </c>
      <c r="E12357" s="3" t="s">
        <v>20627</v>
      </c>
      <c r="F12357" s="67" t="s">
        <v>20731</v>
      </c>
      <c r="G12357" s="67" t="s">
        <v>4480</v>
      </c>
      <c r="I12357" s="3" t="s">
        <v>6298</v>
      </c>
      <c r="J12357" s="3" t="str">
        <f>IF($B12357="SINAPI",IF(ISNUMBER(MATCH(Banco!$C12357,Analitico!$A:$A,0)),INDEX(Analitico!E:E,MATCH(Banco!$C12357,Analitico!$A:$A,0))&amp;"%",""),"")</f>
        <v/>
      </c>
      <c r="K12357" s="3" t="str">
        <f>IF($B12357="SINAPI",IF(ISNUMBER(MATCH(Banco!$C12357,Analitico!$A:$A,0)),INDEX(Analitico!F:F,MATCH(Banco!$C12357,Analitico!$A:$A,0))&amp;"%",""),"")</f>
        <v/>
      </c>
    </row>
    <row r="12358" spans="1:11" x14ac:dyDescent="0.2">
      <c r="A12358" s="1" t="str">
        <f t="shared" si="194"/>
        <v>SINAPI 100536</v>
      </c>
      <c r="B12358" s="3" t="s">
        <v>21527</v>
      </c>
      <c r="C12358" s="3" t="s">
        <v>13592</v>
      </c>
      <c r="D12358" s="2" t="s">
        <v>20505</v>
      </c>
      <c r="E12358" s="3" t="s">
        <v>20638</v>
      </c>
      <c r="F12358" s="67" t="s">
        <v>31786</v>
      </c>
      <c r="G12358" s="67" t="s">
        <v>32044</v>
      </c>
      <c r="I12358" s="3" t="s">
        <v>6298</v>
      </c>
      <c r="J12358" s="3" t="str">
        <f>IF($B12358="SINAPI",IF(ISNUMBER(MATCH(Banco!$C12358,Analitico!$A:$A,0)),INDEX(Analitico!E:E,MATCH(Banco!$C12358,Analitico!$A:$A,0))&amp;"%",""),"")</f>
        <v/>
      </c>
      <c r="K12358" s="3" t="str">
        <f>IF($B12358="SINAPI",IF(ISNUMBER(MATCH(Banco!$C12358,Analitico!$A:$A,0)),INDEX(Analitico!F:F,MATCH(Banco!$C12358,Analitico!$A:$A,0))&amp;"%",""),"")</f>
        <v/>
      </c>
    </row>
    <row r="12359" spans="1:11" x14ac:dyDescent="0.2">
      <c r="A12359" s="1" t="str">
        <f t="shared" si="194"/>
        <v>SINAPI 101286</v>
      </c>
      <c r="B12359" s="3" t="s">
        <v>21527</v>
      </c>
      <c r="C12359" s="3" t="s">
        <v>13593</v>
      </c>
      <c r="D12359" s="2" t="s">
        <v>20506</v>
      </c>
      <c r="E12359" s="3" t="s">
        <v>20638</v>
      </c>
      <c r="F12359" s="67" t="s">
        <v>6191</v>
      </c>
      <c r="G12359" s="67" t="s">
        <v>29648</v>
      </c>
      <c r="I12359" s="3" t="s">
        <v>6298</v>
      </c>
      <c r="J12359" s="3" t="str">
        <f>IF($B12359="SINAPI",IF(ISNUMBER(MATCH(Banco!$C12359,Analitico!$A:$A,0)),INDEX(Analitico!E:E,MATCH(Banco!$C12359,Analitico!$A:$A,0))&amp;"%",""),"")</f>
        <v/>
      </c>
      <c r="K12359" s="3" t="str">
        <f>IF($B12359="SINAPI",IF(ISNUMBER(MATCH(Banco!$C12359,Analitico!$A:$A,0)),INDEX(Analitico!F:F,MATCH(Banco!$C12359,Analitico!$A:$A,0))&amp;"%",""),"")</f>
        <v/>
      </c>
    </row>
    <row r="12360" spans="1:11" x14ac:dyDescent="0.2">
      <c r="A12360" s="1" t="str">
        <f t="shared" si="194"/>
        <v>SINAPI 101287</v>
      </c>
      <c r="B12360" s="3" t="s">
        <v>21527</v>
      </c>
      <c r="C12360" s="3" t="s">
        <v>13594</v>
      </c>
      <c r="D12360" s="2" t="s">
        <v>20507</v>
      </c>
      <c r="E12360" s="3" t="s">
        <v>20638</v>
      </c>
      <c r="F12360" s="67" t="s">
        <v>30212</v>
      </c>
      <c r="G12360" s="67" t="s">
        <v>29856</v>
      </c>
      <c r="I12360" s="3" t="s">
        <v>6298</v>
      </c>
      <c r="J12360" s="3" t="str">
        <f>IF($B12360="SINAPI",IF(ISNUMBER(MATCH(Banco!$C12360,Analitico!$A:$A,0)),INDEX(Analitico!E:E,MATCH(Banco!$C12360,Analitico!$A:$A,0))&amp;"%",""),"")</f>
        <v/>
      </c>
      <c r="K12360" s="3" t="str">
        <f>IF($B12360="SINAPI",IF(ISNUMBER(MATCH(Banco!$C12360,Analitico!$A:$A,0)),INDEX(Analitico!F:F,MATCH(Banco!$C12360,Analitico!$A:$A,0))&amp;"%",""),"")</f>
        <v/>
      </c>
    </row>
    <row r="12361" spans="1:11" x14ac:dyDescent="0.2">
      <c r="A12361" s="1" t="str">
        <f t="shared" si="194"/>
        <v>SINAPI 101288</v>
      </c>
      <c r="B12361" s="3" t="s">
        <v>21527</v>
      </c>
      <c r="C12361" s="3" t="s">
        <v>13595</v>
      </c>
      <c r="D12361" s="2" t="s">
        <v>20508</v>
      </c>
      <c r="E12361" s="3" t="s">
        <v>20638</v>
      </c>
      <c r="F12361" s="67" t="s">
        <v>6191</v>
      </c>
      <c r="G12361" s="67" t="s">
        <v>29648</v>
      </c>
      <c r="I12361" s="3" t="s">
        <v>6298</v>
      </c>
      <c r="J12361" s="3" t="str">
        <f>IF($B12361="SINAPI",IF(ISNUMBER(MATCH(Banco!$C12361,Analitico!$A:$A,0)),INDEX(Analitico!E:E,MATCH(Banco!$C12361,Analitico!$A:$A,0))&amp;"%",""),"")</f>
        <v/>
      </c>
      <c r="K12361" s="3" t="str">
        <f>IF($B12361="SINAPI",IF(ISNUMBER(MATCH(Banco!$C12361,Analitico!$A:$A,0)),INDEX(Analitico!F:F,MATCH(Banco!$C12361,Analitico!$A:$A,0))&amp;"%",""),"")</f>
        <v/>
      </c>
    </row>
    <row r="12362" spans="1:11" x14ac:dyDescent="0.2">
      <c r="A12362" s="1" t="str">
        <f t="shared" si="194"/>
        <v>SINAPI 101289</v>
      </c>
      <c r="B12362" s="3" t="s">
        <v>21527</v>
      </c>
      <c r="C12362" s="3" t="s">
        <v>13596</v>
      </c>
      <c r="D12362" s="2" t="s">
        <v>20509</v>
      </c>
      <c r="E12362" s="3" t="s">
        <v>20638</v>
      </c>
      <c r="F12362" s="67" t="s">
        <v>21539</v>
      </c>
      <c r="G12362" s="67" t="s">
        <v>4852</v>
      </c>
      <c r="I12362" s="3" t="s">
        <v>6298</v>
      </c>
      <c r="J12362" s="3" t="str">
        <f>IF($B12362="SINAPI",IF(ISNUMBER(MATCH(Banco!$C12362,Analitico!$A:$A,0)),INDEX(Analitico!E:E,MATCH(Banco!$C12362,Analitico!$A:$A,0))&amp;"%",""),"")</f>
        <v/>
      </c>
      <c r="K12362" s="3" t="str">
        <f>IF($B12362="SINAPI",IF(ISNUMBER(MATCH(Banco!$C12362,Analitico!$A:$A,0)),INDEX(Analitico!F:F,MATCH(Banco!$C12362,Analitico!$A:$A,0))&amp;"%",""),"")</f>
        <v/>
      </c>
    </row>
    <row r="12363" spans="1:11" x14ac:dyDescent="0.2">
      <c r="A12363" s="1" t="str">
        <f t="shared" si="194"/>
        <v>SINAPI 101290</v>
      </c>
      <c r="B12363" s="3" t="s">
        <v>21527</v>
      </c>
      <c r="C12363" s="3" t="s">
        <v>13597</v>
      </c>
      <c r="D12363" s="2" t="s">
        <v>20510</v>
      </c>
      <c r="E12363" s="3" t="s">
        <v>20638</v>
      </c>
      <c r="F12363" s="67" t="s">
        <v>5108</v>
      </c>
      <c r="G12363" s="67" t="s">
        <v>21009</v>
      </c>
      <c r="I12363" s="3" t="s">
        <v>6298</v>
      </c>
      <c r="J12363" s="3" t="str">
        <f>IF($B12363="SINAPI",IF(ISNUMBER(MATCH(Banco!$C12363,Analitico!$A:$A,0)),INDEX(Analitico!E:E,MATCH(Banco!$C12363,Analitico!$A:$A,0))&amp;"%",""),"")</f>
        <v/>
      </c>
      <c r="K12363" s="3" t="str">
        <f>IF($B12363="SINAPI",IF(ISNUMBER(MATCH(Banco!$C12363,Analitico!$A:$A,0)),INDEX(Analitico!F:F,MATCH(Banco!$C12363,Analitico!$A:$A,0))&amp;"%",""),"")</f>
        <v/>
      </c>
    </row>
    <row r="12364" spans="1:11" x14ac:dyDescent="0.2">
      <c r="A12364" s="1" t="str">
        <f t="shared" si="194"/>
        <v>SINAPI 101291</v>
      </c>
      <c r="B12364" s="3" t="s">
        <v>21527</v>
      </c>
      <c r="C12364" s="3" t="s">
        <v>13598</v>
      </c>
      <c r="D12364" s="2" t="s">
        <v>20511</v>
      </c>
      <c r="E12364" s="3" t="s">
        <v>20638</v>
      </c>
      <c r="F12364" s="67" t="s">
        <v>6191</v>
      </c>
      <c r="G12364" s="67" t="s">
        <v>29648</v>
      </c>
      <c r="I12364" s="3" t="s">
        <v>6298</v>
      </c>
      <c r="J12364" s="3" t="str">
        <f>IF($B12364="SINAPI",IF(ISNUMBER(MATCH(Banco!$C12364,Analitico!$A:$A,0)),INDEX(Analitico!E:E,MATCH(Banco!$C12364,Analitico!$A:$A,0))&amp;"%",""),"")</f>
        <v/>
      </c>
      <c r="K12364" s="3" t="str">
        <f>IF($B12364="SINAPI",IF(ISNUMBER(MATCH(Banco!$C12364,Analitico!$A:$A,0)),INDEX(Analitico!F:F,MATCH(Banco!$C12364,Analitico!$A:$A,0))&amp;"%",""),"")</f>
        <v/>
      </c>
    </row>
    <row r="12365" spans="1:11" x14ac:dyDescent="0.2">
      <c r="A12365" s="1" t="str">
        <f t="shared" si="194"/>
        <v>SINAPI 101292</v>
      </c>
      <c r="B12365" s="3" t="s">
        <v>21527</v>
      </c>
      <c r="C12365" s="3" t="s">
        <v>13599</v>
      </c>
      <c r="D12365" s="2" t="s">
        <v>20512</v>
      </c>
      <c r="E12365" s="3" t="s">
        <v>20638</v>
      </c>
      <c r="F12365" s="67" t="s">
        <v>21539</v>
      </c>
      <c r="G12365" s="67" t="s">
        <v>4852</v>
      </c>
      <c r="I12365" s="3" t="s">
        <v>6298</v>
      </c>
      <c r="J12365" s="3" t="str">
        <f>IF($B12365="SINAPI",IF(ISNUMBER(MATCH(Banco!$C12365,Analitico!$A:$A,0)),INDEX(Analitico!E:E,MATCH(Banco!$C12365,Analitico!$A:$A,0))&amp;"%",""),"")</f>
        <v/>
      </c>
      <c r="K12365" s="3" t="str">
        <f>IF($B12365="SINAPI",IF(ISNUMBER(MATCH(Banco!$C12365,Analitico!$A:$A,0)),INDEX(Analitico!F:F,MATCH(Banco!$C12365,Analitico!$A:$A,0))&amp;"%",""),"")</f>
        <v/>
      </c>
    </row>
    <row r="12366" spans="1:11" x14ac:dyDescent="0.2">
      <c r="A12366" s="1" t="str">
        <f t="shared" si="194"/>
        <v>SINAPI 101293</v>
      </c>
      <c r="B12366" s="3" t="s">
        <v>21527</v>
      </c>
      <c r="C12366" s="3" t="s">
        <v>13600</v>
      </c>
      <c r="D12366" s="2" t="s">
        <v>20513</v>
      </c>
      <c r="E12366" s="3" t="s">
        <v>20638</v>
      </c>
      <c r="F12366" s="67" t="s">
        <v>4862</v>
      </c>
      <c r="G12366" s="67" t="s">
        <v>5590</v>
      </c>
      <c r="I12366" s="3" t="s">
        <v>6298</v>
      </c>
      <c r="J12366" s="3" t="str">
        <f>IF($B12366="SINAPI",IF(ISNUMBER(MATCH(Banco!$C12366,Analitico!$A:$A,0)),INDEX(Analitico!E:E,MATCH(Banco!$C12366,Analitico!$A:$A,0))&amp;"%",""),"")</f>
        <v/>
      </c>
      <c r="K12366" s="3" t="str">
        <f>IF($B12366="SINAPI",IF(ISNUMBER(MATCH(Banco!$C12366,Analitico!$A:$A,0)),INDEX(Analitico!F:F,MATCH(Banco!$C12366,Analitico!$A:$A,0))&amp;"%",""),"")</f>
        <v/>
      </c>
    </row>
    <row r="12367" spans="1:11" x14ac:dyDescent="0.2">
      <c r="A12367" s="1" t="str">
        <f t="shared" si="194"/>
        <v>SINAPI 101294</v>
      </c>
      <c r="B12367" s="3" t="s">
        <v>21527</v>
      </c>
      <c r="C12367" s="3" t="s">
        <v>13601</v>
      </c>
      <c r="D12367" s="2" t="s">
        <v>20514</v>
      </c>
      <c r="E12367" s="3" t="s">
        <v>20638</v>
      </c>
      <c r="F12367" s="67" t="s">
        <v>40531</v>
      </c>
      <c r="G12367" s="67" t="s">
        <v>36966</v>
      </c>
      <c r="I12367" s="3" t="s">
        <v>6298</v>
      </c>
      <c r="J12367" s="3" t="str">
        <f>IF($B12367="SINAPI",IF(ISNUMBER(MATCH(Banco!$C12367,Analitico!$A:$A,0)),INDEX(Analitico!E:E,MATCH(Banco!$C12367,Analitico!$A:$A,0))&amp;"%",""),"")</f>
        <v/>
      </c>
      <c r="K12367" s="3" t="str">
        <f>IF($B12367="SINAPI",IF(ISNUMBER(MATCH(Banco!$C12367,Analitico!$A:$A,0)),INDEX(Analitico!F:F,MATCH(Banco!$C12367,Analitico!$A:$A,0))&amp;"%",""),"")</f>
        <v/>
      </c>
    </row>
    <row r="12368" spans="1:11" x14ac:dyDescent="0.2">
      <c r="A12368" s="1" t="str">
        <f t="shared" si="194"/>
        <v>SINAPI 101295</v>
      </c>
      <c r="B12368" s="3" t="s">
        <v>21527</v>
      </c>
      <c r="C12368" s="3" t="s">
        <v>13602</v>
      </c>
      <c r="D12368" s="2" t="s">
        <v>20515</v>
      </c>
      <c r="E12368" s="3" t="s">
        <v>20638</v>
      </c>
      <c r="F12368" s="67" t="s">
        <v>30213</v>
      </c>
      <c r="G12368" s="67" t="s">
        <v>29857</v>
      </c>
      <c r="I12368" s="3" t="s">
        <v>6298</v>
      </c>
      <c r="J12368" s="3" t="str">
        <f>IF($B12368="SINAPI",IF(ISNUMBER(MATCH(Banco!$C12368,Analitico!$A:$A,0)),INDEX(Analitico!E:E,MATCH(Banco!$C12368,Analitico!$A:$A,0))&amp;"%",""),"")</f>
        <v/>
      </c>
      <c r="K12368" s="3" t="str">
        <f>IF($B12368="SINAPI",IF(ISNUMBER(MATCH(Banco!$C12368,Analitico!$A:$A,0)),INDEX(Analitico!F:F,MATCH(Banco!$C12368,Analitico!$A:$A,0))&amp;"%",""),"")</f>
        <v/>
      </c>
    </row>
    <row r="12369" spans="1:11" ht="22.5" x14ac:dyDescent="0.2">
      <c r="A12369" s="1" t="str">
        <f t="shared" si="194"/>
        <v>SINAPI 101296</v>
      </c>
      <c r="B12369" s="3" t="s">
        <v>21527</v>
      </c>
      <c r="C12369" s="3" t="s">
        <v>13603</v>
      </c>
      <c r="D12369" s="2" t="s">
        <v>20516</v>
      </c>
      <c r="E12369" s="3" t="s">
        <v>20638</v>
      </c>
      <c r="F12369" s="67" t="s">
        <v>28716</v>
      </c>
      <c r="G12369" s="67" t="s">
        <v>29858</v>
      </c>
      <c r="I12369" s="3" t="s">
        <v>6298</v>
      </c>
      <c r="J12369" s="3" t="str">
        <f>IF($B12369="SINAPI",IF(ISNUMBER(MATCH(Banco!$C12369,Analitico!$A:$A,0)),INDEX(Analitico!E:E,MATCH(Banco!$C12369,Analitico!$A:$A,0))&amp;"%",""),"")</f>
        <v/>
      </c>
      <c r="K12369" s="3" t="str">
        <f>IF($B12369="SINAPI",IF(ISNUMBER(MATCH(Banco!$C12369,Analitico!$A:$A,0)),INDEX(Analitico!F:F,MATCH(Banco!$C12369,Analitico!$A:$A,0))&amp;"%",""),"")</f>
        <v/>
      </c>
    </row>
    <row r="12370" spans="1:11" x14ac:dyDescent="0.2">
      <c r="A12370" s="1" t="str">
        <f t="shared" si="194"/>
        <v>SINAPI 101297</v>
      </c>
      <c r="B12370" s="3" t="s">
        <v>21527</v>
      </c>
      <c r="C12370" s="3" t="s">
        <v>13604</v>
      </c>
      <c r="D12370" s="2" t="s">
        <v>20517</v>
      </c>
      <c r="E12370" s="3" t="s">
        <v>20638</v>
      </c>
      <c r="F12370" s="67" t="s">
        <v>30214</v>
      </c>
      <c r="G12370" s="67" t="s">
        <v>21277</v>
      </c>
      <c r="I12370" s="3" t="s">
        <v>6298</v>
      </c>
      <c r="J12370" s="3" t="str">
        <f>IF($B12370="SINAPI",IF(ISNUMBER(MATCH(Banco!$C12370,Analitico!$A:$A,0)),INDEX(Analitico!E:E,MATCH(Banco!$C12370,Analitico!$A:$A,0))&amp;"%",""),"")</f>
        <v/>
      </c>
      <c r="K12370" s="3" t="str">
        <f>IF($B12370="SINAPI",IF(ISNUMBER(MATCH(Banco!$C12370,Analitico!$A:$A,0)),INDEX(Analitico!F:F,MATCH(Banco!$C12370,Analitico!$A:$A,0))&amp;"%",""),"")</f>
        <v/>
      </c>
    </row>
    <row r="12371" spans="1:11" x14ac:dyDescent="0.2">
      <c r="A12371" s="1" t="str">
        <f t="shared" si="194"/>
        <v>SINAPI 101298</v>
      </c>
      <c r="B12371" s="3" t="s">
        <v>21527</v>
      </c>
      <c r="C12371" s="3" t="s">
        <v>13605</v>
      </c>
      <c r="D12371" s="2" t="s">
        <v>20518</v>
      </c>
      <c r="E12371" s="3" t="s">
        <v>20638</v>
      </c>
      <c r="F12371" s="67" t="s">
        <v>6191</v>
      </c>
      <c r="G12371" s="67" t="s">
        <v>29648</v>
      </c>
      <c r="I12371" s="3" t="s">
        <v>6298</v>
      </c>
      <c r="J12371" s="3" t="str">
        <f>IF($B12371="SINAPI",IF(ISNUMBER(MATCH(Banco!$C12371,Analitico!$A:$A,0)),INDEX(Analitico!E:E,MATCH(Banco!$C12371,Analitico!$A:$A,0))&amp;"%",""),"")</f>
        <v/>
      </c>
      <c r="K12371" s="3" t="str">
        <f>IF($B12371="SINAPI",IF(ISNUMBER(MATCH(Banco!$C12371,Analitico!$A:$A,0)),INDEX(Analitico!F:F,MATCH(Banco!$C12371,Analitico!$A:$A,0))&amp;"%",""),"")</f>
        <v/>
      </c>
    </row>
    <row r="12372" spans="1:11" x14ac:dyDescent="0.2">
      <c r="A12372" s="1" t="str">
        <f t="shared" si="194"/>
        <v>SINAPI 101299</v>
      </c>
      <c r="B12372" s="3" t="s">
        <v>21527</v>
      </c>
      <c r="C12372" s="3" t="s">
        <v>13606</v>
      </c>
      <c r="D12372" s="2" t="s">
        <v>20519</v>
      </c>
      <c r="E12372" s="3" t="s">
        <v>20638</v>
      </c>
      <c r="F12372" s="67" t="s">
        <v>5108</v>
      </c>
      <c r="G12372" s="67" t="s">
        <v>21009</v>
      </c>
      <c r="I12372" s="3" t="s">
        <v>6298</v>
      </c>
      <c r="J12372" s="3" t="str">
        <f>IF($B12372="SINAPI",IF(ISNUMBER(MATCH(Banco!$C12372,Analitico!$A:$A,0)),INDEX(Analitico!E:E,MATCH(Banco!$C12372,Analitico!$A:$A,0))&amp;"%",""),"")</f>
        <v/>
      </c>
      <c r="K12372" s="3" t="str">
        <f>IF($B12372="SINAPI",IF(ISNUMBER(MATCH(Banco!$C12372,Analitico!$A:$A,0)),INDEX(Analitico!F:F,MATCH(Banco!$C12372,Analitico!$A:$A,0))&amp;"%",""),"")</f>
        <v/>
      </c>
    </row>
    <row r="12373" spans="1:11" x14ac:dyDescent="0.2">
      <c r="A12373" s="1" t="str">
        <f t="shared" si="194"/>
        <v>SINAPI 101300</v>
      </c>
      <c r="B12373" s="3" t="s">
        <v>21527</v>
      </c>
      <c r="C12373" s="3" t="s">
        <v>13607</v>
      </c>
      <c r="D12373" s="2" t="s">
        <v>20520</v>
      </c>
      <c r="E12373" s="3" t="s">
        <v>20638</v>
      </c>
      <c r="F12373" s="67" t="s">
        <v>5381</v>
      </c>
      <c r="G12373" s="67" t="s">
        <v>20858</v>
      </c>
      <c r="I12373" s="3" t="s">
        <v>6298</v>
      </c>
      <c r="J12373" s="3" t="str">
        <f>IF($B12373="SINAPI",IF(ISNUMBER(MATCH(Banco!$C12373,Analitico!$A:$A,0)),INDEX(Analitico!E:E,MATCH(Banco!$C12373,Analitico!$A:$A,0))&amp;"%",""),"")</f>
        <v/>
      </c>
      <c r="K12373" s="3" t="str">
        <f>IF($B12373="SINAPI",IF(ISNUMBER(MATCH(Banco!$C12373,Analitico!$A:$A,0)),INDEX(Analitico!F:F,MATCH(Banco!$C12373,Analitico!$A:$A,0))&amp;"%",""),"")</f>
        <v/>
      </c>
    </row>
    <row r="12374" spans="1:11" x14ac:dyDescent="0.2">
      <c r="A12374" s="1" t="str">
        <f t="shared" si="194"/>
        <v>SINAPI 101301</v>
      </c>
      <c r="B12374" s="3" t="s">
        <v>21527</v>
      </c>
      <c r="C12374" s="3" t="s">
        <v>13608</v>
      </c>
      <c r="D12374" s="2" t="s">
        <v>20521</v>
      </c>
      <c r="E12374" s="3" t="s">
        <v>20638</v>
      </c>
      <c r="F12374" s="67" t="s">
        <v>21641</v>
      </c>
      <c r="G12374" s="67" t="s">
        <v>31781</v>
      </c>
      <c r="I12374" s="3" t="s">
        <v>6298</v>
      </c>
      <c r="J12374" s="3" t="str">
        <f>IF($B12374="SINAPI",IF(ISNUMBER(MATCH(Banco!$C12374,Analitico!$A:$A,0)),INDEX(Analitico!E:E,MATCH(Banco!$C12374,Analitico!$A:$A,0))&amp;"%",""),"")</f>
        <v/>
      </c>
      <c r="K12374" s="3" t="str">
        <f>IF($B12374="SINAPI",IF(ISNUMBER(MATCH(Banco!$C12374,Analitico!$A:$A,0)),INDEX(Analitico!F:F,MATCH(Banco!$C12374,Analitico!$A:$A,0))&amp;"%",""),"")</f>
        <v/>
      </c>
    </row>
    <row r="12375" spans="1:11" x14ac:dyDescent="0.2">
      <c r="A12375" s="1" t="str">
        <f t="shared" si="194"/>
        <v>SINAPI 101302</v>
      </c>
      <c r="B12375" s="3" t="s">
        <v>21527</v>
      </c>
      <c r="C12375" s="3" t="s">
        <v>13609</v>
      </c>
      <c r="D12375" s="2" t="s">
        <v>20522</v>
      </c>
      <c r="E12375" s="3" t="s">
        <v>20638</v>
      </c>
      <c r="F12375" s="67" t="s">
        <v>21935</v>
      </c>
      <c r="G12375" s="67" t="s">
        <v>20777</v>
      </c>
      <c r="I12375" s="3" t="s">
        <v>6298</v>
      </c>
      <c r="J12375" s="3" t="str">
        <f>IF($B12375="SINAPI",IF(ISNUMBER(MATCH(Banco!$C12375,Analitico!$A:$A,0)),INDEX(Analitico!E:E,MATCH(Banco!$C12375,Analitico!$A:$A,0))&amp;"%",""),"")</f>
        <v/>
      </c>
      <c r="K12375" s="3" t="str">
        <f>IF($B12375="SINAPI",IF(ISNUMBER(MATCH(Banco!$C12375,Analitico!$A:$A,0)),INDEX(Analitico!F:F,MATCH(Banco!$C12375,Analitico!$A:$A,0))&amp;"%",""),"")</f>
        <v/>
      </c>
    </row>
    <row r="12376" spans="1:11" x14ac:dyDescent="0.2">
      <c r="A12376" s="1" t="str">
        <f t="shared" si="194"/>
        <v>SINAPI 101303</v>
      </c>
      <c r="B12376" s="3" t="s">
        <v>21527</v>
      </c>
      <c r="C12376" s="3" t="s">
        <v>13610</v>
      </c>
      <c r="D12376" s="2" t="s">
        <v>20523</v>
      </c>
      <c r="E12376" s="3" t="s">
        <v>20638</v>
      </c>
      <c r="F12376" s="67" t="s">
        <v>30215</v>
      </c>
      <c r="G12376" s="67" t="s">
        <v>29859</v>
      </c>
      <c r="I12376" s="3" t="s">
        <v>6298</v>
      </c>
      <c r="J12376" s="3" t="str">
        <f>IF($B12376="SINAPI",IF(ISNUMBER(MATCH(Banco!$C12376,Analitico!$A:$A,0)),INDEX(Analitico!E:E,MATCH(Banco!$C12376,Analitico!$A:$A,0))&amp;"%",""),"")</f>
        <v/>
      </c>
      <c r="K12376" s="3" t="str">
        <f>IF($B12376="SINAPI",IF(ISNUMBER(MATCH(Banco!$C12376,Analitico!$A:$A,0)),INDEX(Analitico!F:F,MATCH(Banco!$C12376,Analitico!$A:$A,0))&amp;"%",""),"")</f>
        <v/>
      </c>
    </row>
    <row r="12377" spans="1:11" x14ac:dyDescent="0.2">
      <c r="A12377" s="1" t="str">
        <f t="shared" si="194"/>
        <v>SINAPI 101304</v>
      </c>
      <c r="B12377" s="3" t="s">
        <v>21527</v>
      </c>
      <c r="C12377" s="3" t="s">
        <v>13611</v>
      </c>
      <c r="D12377" s="2" t="s">
        <v>20524</v>
      </c>
      <c r="E12377" s="3" t="s">
        <v>20638</v>
      </c>
      <c r="F12377" s="67" t="s">
        <v>21206</v>
      </c>
      <c r="G12377" s="67" t="s">
        <v>29860</v>
      </c>
      <c r="I12377" s="3" t="s">
        <v>6298</v>
      </c>
      <c r="J12377" s="3" t="str">
        <f>IF($B12377="SINAPI",IF(ISNUMBER(MATCH(Banco!$C12377,Analitico!$A:$A,0)),INDEX(Analitico!E:E,MATCH(Banco!$C12377,Analitico!$A:$A,0))&amp;"%",""),"")</f>
        <v/>
      </c>
      <c r="K12377" s="3" t="str">
        <f>IF($B12377="SINAPI",IF(ISNUMBER(MATCH(Banco!$C12377,Analitico!$A:$A,0)),INDEX(Analitico!F:F,MATCH(Banco!$C12377,Analitico!$A:$A,0))&amp;"%",""),"")</f>
        <v/>
      </c>
    </row>
    <row r="12378" spans="1:11" ht="22.5" x14ac:dyDescent="0.2">
      <c r="A12378" s="1" t="str">
        <f t="shared" si="194"/>
        <v>SINAPI 101305</v>
      </c>
      <c r="B12378" s="3" t="s">
        <v>21527</v>
      </c>
      <c r="C12378" s="3" t="s">
        <v>13612</v>
      </c>
      <c r="D12378" s="2" t="s">
        <v>20525</v>
      </c>
      <c r="E12378" s="3" t="s">
        <v>20638</v>
      </c>
      <c r="F12378" s="67" t="s">
        <v>6192</v>
      </c>
      <c r="G12378" s="67" t="s">
        <v>21778</v>
      </c>
      <c r="I12378" s="3" t="s">
        <v>6298</v>
      </c>
      <c r="J12378" s="3" t="str">
        <f>IF($B12378="SINAPI",IF(ISNUMBER(MATCH(Banco!$C12378,Analitico!$A:$A,0)),INDEX(Analitico!E:E,MATCH(Banco!$C12378,Analitico!$A:$A,0))&amp;"%",""),"")</f>
        <v/>
      </c>
      <c r="K12378" s="3" t="str">
        <f>IF($B12378="SINAPI",IF(ISNUMBER(MATCH(Banco!$C12378,Analitico!$A:$A,0)),INDEX(Analitico!F:F,MATCH(Banco!$C12378,Analitico!$A:$A,0))&amp;"%",""),"")</f>
        <v/>
      </c>
    </row>
    <row r="12379" spans="1:11" x14ac:dyDescent="0.2">
      <c r="A12379" s="1" t="str">
        <f t="shared" si="194"/>
        <v>SINAPI 101307</v>
      </c>
      <c r="B12379" s="3" t="s">
        <v>21527</v>
      </c>
      <c r="C12379" s="3" t="s">
        <v>13613</v>
      </c>
      <c r="D12379" s="2" t="s">
        <v>20526</v>
      </c>
      <c r="E12379" s="3" t="s">
        <v>20638</v>
      </c>
      <c r="F12379" s="67" t="s">
        <v>21838</v>
      </c>
      <c r="G12379" s="67" t="s">
        <v>6149</v>
      </c>
      <c r="I12379" s="3" t="s">
        <v>6298</v>
      </c>
      <c r="J12379" s="3" t="str">
        <f>IF($B12379="SINAPI",IF(ISNUMBER(MATCH(Banco!$C12379,Analitico!$A:$A,0)),INDEX(Analitico!E:E,MATCH(Banco!$C12379,Analitico!$A:$A,0))&amp;"%",""),"")</f>
        <v/>
      </c>
      <c r="K12379" s="3" t="str">
        <f>IF($B12379="SINAPI",IF(ISNUMBER(MATCH(Banco!$C12379,Analitico!$A:$A,0)),INDEX(Analitico!F:F,MATCH(Banco!$C12379,Analitico!$A:$A,0))&amp;"%",""),"")</f>
        <v/>
      </c>
    </row>
    <row r="12380" spans="1:11" x14ac:dyDescent="0.2">
      <c r="A12380" s="1" t="str">
        <f t="shared" si="194"/>
        <v>SINAPI 101308</v>
      </c>
      <c r="B12380" s="3" t="s">
        <v>21527</v>
      </c>
      <c r="C12380" s="3" t="s">
        <v>13614</v>
      </c>
      <c r="D12380" s="2" t="s">
        <v>20527</v>
      </c>
      <c r="E12380" s="3" t="s">
        <v>20638</v>
      </c>
      <c r="F12380" s="67" t="s">
        <v>4651</v>
      </c>
      <c r="G12380" s="67" t="s">
        <v>21744</v>
      </c>
      <c r="I12380" s="3" t="s">
        <v>6298</v>
      </c>
      <c r="J12380" s="3" t="str">
        <f>IF($B12380="SINAPI",IF(ISNUMBER(MATCH(Banco!$C12380,Analitico!$A:$A,0)),INDEX(Analitico!E:E,MATCH(Banco!$C12380,Analitico!$A:$A,0))&amp;"%",""),"")</f>
        <v/>
      </c>
      <c r="K12380" s="3" t="str">
        <f>IF($B12380="SINAPI",IF(ISNUMBER(MATCH(Banco!$C12380,Analitico!$A:$A,0)),INDEX(Analitico!F:F,MATCH(Banco!$C12380,Analitico!$A:$A,0))&amp;"%",""),"")</f>
        <v/>
      </c>
    </row>
    <row r="12381" spans="1:11" x14ac:dyDescent="0.2">
      <c r="A12381" s="1" t="str">
        <f t="shared" si="194"/>
        <v>SINAPI 101309</v>
      </c>
      <c r="B12381" s="3" t="s">
        <v>21527</v>
      </c>
      <c r="C12381" s="3" t="s">
        <v>13615</v>
      </c>
      <c r="D12381" s="2" t="s">
        <v>20528</v>
      </c>
      <c r="E12381" s="3" t="s">
        <v>20638</v>
      </c>
      <c r="F12381" s="67" t="s">
        <v>5108</v>
      </c>
      <c r="G12381" s="67" t="s">
        <v>21009</v>
      </c>
      <c r="I12381" s="3" t="s">
        <v>6298</v>
      </c>
      <c r="J12381" s="3" t="str">
        <f>IF($B12381="SINAPI",IF(ISNUMBER(MATCH(Banco!$C12381,Analitico!$A:$A,0)),INDEX(Analitico!E:E,MATCH(Banco!$C12381,Analitico!$A:$A,0))&amp;"%",""),"")</f>
        <v/>
      </c>
      <c r="K12381" s="3" t="str">
        <f>IF($B12381="SINAPI",IF(ISNUMBER(MATCH(Banco!$C12381,Analitico!$A:$A,0)),INDEX(Analitico!F:F,MATCH(Banco!$C12381,Analitico!$A:$A,0))&amp;"%",""),"")</f>
        <v/>
      </c>
    </row>
    <row r="12382" spans="1:11" x14ac:dyDescent="0.2">
      <c r="A12382" s="1" t="str">
        <f t="shared" si="194"/>
        <v>SINAPI 101310</v>
      </c>
      <c r="B12382" s="3" t="s">
        <v>21527</v>
      </c>
      <c r="C12382" s="3" t="s">
        <v>13616</v>
      </c>
      <c r="D12382" s="2" t="s">
        <v>20529</v>
      </c>
      <c r="E12382" s="3" t="s">
        <v>20638</v>
      </c>
      <c r="F12382" s="67" t="s">
        <v>29503</v>
      </c>
      <c r="G12382" s="67" t="s">
        <v>29861</v>
      </c>
      <c r="I12382" s="3" t="s">
        <v>6298</v>
      </c>
      <c r="J12382" s="3" t="str">
        <f>IF($B12382="SINAPI",IF(ISNUMBER(MATCH(Banco!$C12382,Analitico!$A:$A,0)),INDEX(Analitico!E:E,MATCH(Banco!$C12382,Analitico!$A:$A,0))&amp;"%",""),"")</f>
        <v/>
      </c>
      <c r="K12382" s="3" t="str">
        <f>IF($B12382="SINAPI",IF(ISNUMBER(MATCH(Banco!$C12382,Analitico!$A:$A,0)),INDEX(Analitico!F:F,MATCH(Banco!$C12382,Analitico!$A:$A,0))&amp;"%",""),"")</f>
        <v/>
      </c>
    </row>
    <row r="12383" spans="1:11" x14ac:dyDescent="0.2">
      <c r="A12383" s="1" t="str">
        <f t="shared" si="194"/>
        <v>SINAPI 101311</v>
      </c>
      <c r="B12383" s="3" t="s">
        <v>21527</v>
      </c>
      <c r="C12383" s="3" t="s">
        <v>13617</v>
      </c>
      <c r="D12383" s="2" t="s">
        <v>20530</v>
      </c>
      <c r="E12383" s="3" t="s">
        <v>20638</v>
      </c>
      <c r="F12383" s="67" t="s">
        <v>4862</v>
      </c>
      <c r="G12383" s="67" t="s">
        <v>5590</v>
      </c>
      <c r="I12383" s="3" t="s">
        <v>6298</v>
      </c>
      <c r="J12383" s="3" t="str">
        <f>IF($B12383="SINAPI",IF(ISNUMBER(MATCH(Banco!$C12383,Analitico!$A:$A,0)),INDEX(Analitico!E:E,MATCH(Banco!$C12383,Analitico!$A:$A,0))&amp;"%",""),"")</f>
        <v/>
      </c>
      <c r="K12383" s="3" t="str">
        <f>IF($B12383="SINAPI",IF(ISNUMBER(MATCH(Banco!$C12383,Analitico!$A:$A,0)),INDEX(Analitico!F:F,MATCH(Banco!$C12383,Analitico!$A:$A,0))&amp;"%",""),"")</f>
        <v/>
      </c>
    </row>
    <row r="12384" spans="1:11" ht="22.5" x14ac:dyDescent="0.2">
      <c r="A12384" s="1" t="str">
        <f t="shared" si="194"/>
        <v>SINAPI 101312</v>
      </c>
      <c r="B12384" s="3" t="s">
        <v>21527</v>
      </c>
      <c r="C12384" s="3" t="s">
        <v>13618</v>
      </c>
      <c r="D12384" s="2" t="s">
        <v>20531</v>
      </c>
      <c r="E12384" s="3" t="s">
        <v>20638</v>
      </c>
      <c r="F12384" s="67" t="s">
        <v>30216</v>
      </c>
      <c r="G12384" s="67" t="s">
        <v>21893</v>
      </c>
      <c r="I12384" s="3" t="s">
        <v>6298</v>
      </c>
      <c r="J12384" s="3" t="str">
        <f>IF($B12384="SINAPI",IF(ISNUMBER(MATCH(Banco!$C12384,Analitico!$A:$A,0)),INDEX(Analitico!E:E,MATCH(Banco!$C12384,Analitico!$A:$A,0))&amp;"%",""),"")</f>
        <v/>
      </c>
      <c r="K12384" s="3" t="str">
        <f>IF($B12384="SINAPI",IF(ISNUMBER(MATCH(Banco!$C12384,Analitico!$A:$A,0)),INDEX(Analitico!F:F,MATCH(Banco!$C12384,Analitico!$A:$A,0))&amp;"%",""),"")</f>
        <v/>
      </c>
    </row>
    <row r="12385" spans="1:11" x14ac:dyDescent="0.2">
      <c r="A12385" s="1" t="str">
        <f t="shared" si="194"/>
        <v>SINAPI 101313</v>
      </c>
      <c r="B12385" s="3" t="s">
        <v>21527</v>
      </c>
      <c r="C12385" s="3" t="s">
        <v>13619</v>
      </c>
      <c r="D12385" s="2" t="s">
        <v>20532</v>
      </c>
      <c r="E12385" s="3" t="s">
        <v>20638</v>
      </c>
      <c r="F12385" s="67" t="s">
        <v>30217</v>
      </c>
      <c r="G12385" s="67" t="s">
        <v>29862</v>
      </c>
      <c r="I12385" s="3" t="s">
        <v>6298</v>
      </c>
      <c r="J12385" s="3" t="str">
        <f>IF($B12385="SINAPI",IF(ISNUMBER(MATCH(Banco!$C12385,Analitico!$A:$A,0)),INDEX(Analitico!E:E,MATCH(Banco!$C12385,Analitico!$A:$A,0))&amp;"%",""),"")</f>
        <v/>
      </c>
      <c r="K12385" s="3" t="str">
        <f>IF($B12385="SINAPI",IF(ISNUMBER(MATCH(Banco!$C12385,Analitico!$A:$A,0)),INDEX(Analitico!F:F,MATCH(Banco!$C12385,Analitico!$A:$A,0))&amp;"%",""),"")</f>
        <v/>
      </c>
    </row>
    <row r="12386" spans="1:11" x14ac:dyDescent="0.2">
      <c r="A12386" s="1" t="str">
        <f t="shared" si="194"/>
        <v>SINAPI 101315</v>
      </c>
      <c r="B12386" s="3" t="s">
        <v>21527</v>
      </c>
      <c r="C12386" s="3" t="s">
        <v>13620</v>
      </c>
      <c r="D12386" s="2" t="s">
        <v>20533</v>
      </c>
      <c r="E12386" s="3" t="s">
        <v>20638</v>
      </c>
      <c r="F12386" s="67" t="s">
        <v>28886</v>
      </c>
      <c r="G12386" s="67" t="s">
        <v>29863</v>
      </c>
      <c r="I12386" s="3" t="s">
        <v>6298</v>
      </c>
      <c r="J12386" s="3" t="str">
        <f>IF($B12386="SINAPI",IF(ISNUMBER(MATCH(Banco!$C12386,Analitico!$A:$A,0)),INDEX(Analitico!E:E,MATCH(Banco!$C12386,Analitico!$A:$A,0))&amp;"%",""),"")</f>
        <v/>
      </c>
      <c r="K12386" s="3" t="str">
        <f>IF($B12386="SINAPI",IF(ISNUMBER(MATCH(Banco!$C12386,Analitico!$A:$A,0)),INDEX(Analitico!F:F,MATCH(Banco!$C12386,Analitico!$A:$A,0))&amp;"%",""),"")</f>
        <v/>
      </c>
    </row>
    <row r="12387" spans="1:11" ht="22.5" x14ac:dyDescent="0.2">
      <c r="A12387" s="1" t="str">
        <f t="shared" ref="A12387:A12450" si="195">CONCATENAR</f>
        <v>SINAPI 101316</v>
      </c>
      <c r="B12387" s="3" t="s">
        <v>21527</v>
      </c>
      <c r="C12387" s="3" t="s">
        <v>13621</v>
      </c>
      <c r="D12387" s="2" t="s">
        <v>20534</v>
      </c>
      <c r="E12387" s="3" t="s">
        <v>20638</v>
      </c>
      <c r="F12387" s="67" t="s">
        <v>20750</v>
      </c>
      <c r="G12387" s="67" t="s">
        <v>6145</v>
      </c>
      <c r="I12387" s="3" t="s">
        <v>6298</v>
      </c>
      <c r="J12387" s="3" t="str">
        <f>IF($B12387="SINAPI",IF(ISNUMBER(MATCH(Banco!$C12387,Analitico!$A:$A,0)),INDEX(Analitico!E:E,MATCH(Banco!$C12387,Analitico!$A:$A,0))&amp;"%",""),"")</f>
        <v/>
      </c>
      <c r="K12387" s="3" t="str">
        <f>IF($B12387="SINAPI",IF(ISNUMBER(MATCH(Banco!$C12387,Analitico!$A:$A,0)),INDEX(Analitico!F:F,MATCH(Banco!$C12387,Analitico!$A:$A,0))&amp;"%",""),"")</f>
        <v/>
      </c>
    </row>
    <row r="12388" spans="1:11" x14ac:dyDescent="0.2">
      <c r="A12388" s="1" t="str">
        <f t="shared" si="195"/>
        <v>SINAPI 101320</v>
      </c>
      <c r="B12388" s="3" t="s">
        <v>21527</v>
      </c>
      <c r="C12388" s="3" t="s">
        <v>13622</v>
      </c>
      <c r="D12388" s="2" t="s">
        <v>20535</v>
      </c>
      <c r="E12388" s="3" t="s">
        <v>20638</v>
      </c>
      <c r="F12388" s="67" t="s">
        <v>21757</v>
      </c>
      <c r="G12388" s="67" t="s">
        <v>21428</v>
      </c>
      <c r="I12388" s="3" t="s">
        <v>6298</v>
      </c>
      <c r="J12388" s="3" t="str">
        <f>IF($B12388="SINAPI",IF(ISNUMBER(MATCH(Banco!$C12388,Analitico!$A:$A,0)),INDEX(Analitico!E:E,MATCH(Banco!$C12388,Analitico!$A:$A,0))&amp;"%",""),"")</f>
        <v/>
      </c>
      <c r="K12388" s="3" t="str">
        <f>IF($B12388="SINAPI",IF(ISNUMBER(MATCH(Banco!$C12388,Analitico!$A:$A,0)),INDEX(Analitico!F:F,MATCH(Banco!$C12388,Analitico!$A:$A,0))&amp;"%",""),"")</f>
        <v/>
      </c>
    </row>
    <row r="12389" spans="1:11" x14ac:dyDescent="0.2">
      <c r="A12389" s="1" t="str">
        <f t="shared" si="195"/>
        <v>SINAPI 101322</v>
      </c>
      <c r="B12389" s="3" t="s">
        <v>21527</v>
      </c>
      <c r="C12389" s="3" t="s">
        <v>13623</v>
      </c>
      <c r="D12389" s="2" t="s">
        <v>20536</v>
      </c>
      <c r="E12389" s="3" t="s">
        <v>20638</v>
      </c>
      <c r="F12389" s="67" t="s">
        <v>21646</v>
      </c>
      <c r="G12389" s="67" t="s">
        <v>5117</v>
      </c>
      <c r="I12389" s="3" t="s">
        <v>6298</v>
      </c>
      <c r="J12389" s="3" t="str">
        <f>IF($B12389="SINAPI",IF(ISNUMBER(MATCH(Banco!$C12389,Analitico!$A:$A,0)),INDEX(Analitico!E:E,MATCH(Banco!$C12389,Analitico!$A:$A,0))&amp;"%",""),"")</f>
        <v/>
      </c>
      <c r="K12389" s="3" t="str">
        <f>IF($B12389="SINAPI",IF(ISNUMBER(MATCH(Banco!$C12389,Analitico!$A:$A,0)),INDEX(Analitico!F:F,MATCH(Banco!$C12389,Analitico!$A:$A,0))&amp;"%",""),"")</f>
        <v/>
      </c>
    </row>
    <row r="12390" spans="1:11" x14ac:dyDescent="0.2">
      <c r="A12390" s="1" t="str">
        <f t="shared" si="195"/>
        <v>SINAPI 101323</v>
      </c>
      <c r="B12390" s="3" t="s">
        <v>21527</v>
      </c>
      <c r="C12390" s="3" t="s">
        <v>13624</v>
      </c>
      <c r="D12390" s="2" t="s">
        <v>20537</v>
      </c>
      <c r="E12390" s="3" t="s">
        <v>20638</v>
      </c>
      <c r="F12390" s="67" t="s">
        <v>21854</v>
      </c>
      <c r="G12390" s="67" t="s">
        <v>21376</v>
      </c>
      <c r="I12390" s="3" t="s">
        <v>6298</v>
      </c>
      <c r="J12390" s="3" t="str">
        <f>IF($B12390="SINAPI",IF(ISNUMBER(MATCH(Banco!$C12390,Analitico!$A:$A,0)),INDEX(Analitico!E:E,MATCH(Banco!$C12390,Analitico!$A:$A,0))&amp;"%",""),"")</f>
        <v/>
      </c>
      <c r="K12390" s="3" t="str">
        <f>IF($B12390="SINAPI",IF(ISNUMBER(MATCH(Banco!$C12390,Analitico!$A:$A,0)),INDEX(Analitico!F:F,MATCH(Banco!$C12390,Analitico!$A:$A,0))&amp;"%",""),"")</f>
        <v/>
      </c>
    </row>
    <row r="12391" spans="1:11" x14ac:dyDescent="0.2">
      <c r="A12391" s="1" t="str">
        <f t="shared" si="195"/>
        <v>SINAPI 101324</v>
      </c>
      <c r="B12391" s="3" t="s">
        <v>21527</v>
      </c>
      <c r="C12391" s="3" t="s">
        <v>13625</v>
      </c>
      <c r="D12391" s="2" t="s">
        <v>20538</v>
      </c>
      <c r="E12391" s="3" t="s">
        <v>20638</v>
      </c>
      <c r="F12391" s="67" t="s">
        <v>21000</v>
      </c>
      <c r="G12391" s="67" t="s">
        <v>20902</v>
      </c>
      <c r="I12391" s="3" t="s">
        <v>6298</v>
      </c>
      <c r="J12391" s="3" t="str">
        <f>IF($B12391="SINAPI",IF(ISNUMBER(MATCH(Banco!$C12391,Analitico!$A:$A,0)),INDEX(Analitico!E:E,MATCH(Banco!$C12391,Analitico!$A:$A,0))&amp;"%",""),"")</f>
        <v/>
      </c>
      <c r="K12391" s="3" t="str">
        <f>IF($B12391="SINAPI",IF(ISNUMBER(MATCH(Banco!$C12391,Analitico!$A:$A,0)),INDEX(Analitico!F:F,MATCH(Banco!$C12391,Analitico!$A:$A,0))&amp;"%",""),"")</f>
        <v/>
      </c>
    </row>
    <row r="12392" spans="1:11" x14ac:dyDescent="0.2">
      <c r="A12392" s="1" t="str">
        <f t="shared" si="195"/>
        <v>SINAPI 101325</v>
      </c>
      <c r="B12392" s="3" t="s">
        <v>21527</v>
      </c>
      <c r="C12392" s="3" t="s">
        <v>13626</v>
      </c>
      <c r="D12392" s="2" t="s">
        <v>20539</v>
      </c>
      <c r="E12392" s="3" t="s">
        <v>20638</v>
      </c>
      <c r="F12392" s="67" t="s">
        <v>4965</v>
      </c>
      <c r="G12392" s="67" t="s">
        <v>30978</v>
      </c>
      <c r="I12392" s="3" t="s">
        <v>6298</v>
      </c>
      <c r="J12392" s="3" t="str">
        <f>IF($B12392="SINAPI",IF(ISNUMBER(MATCH(Banco!$C12392,Analitico!$A:$A,0)),INDEX(Analitico!E:E,MATCH(Banco!$C12392,Analitico!$A:$A,0))&amp;"%",""),"")</f>
        <v/>
      </c>
      <c r="K12392" s="3" t="str">
        <f>IF($B12392="SINAPI",IF(ISNUMBER(MATCH(Banco!$C12392,Analitico!$A:$A,0)),INDEX(Analitico!F:F,MATCH(Banco!$C12392,Analitico!$A:$A,0))&amp;"%",""),"")</f>
        <v/>
      </c>
    </row>
    <row r="12393" spans="1:11" x14ac:dyDescent="0.2">
      <c r="A12393" s="1" t="str">
        <f t="shared" si="195"/>
        <v>SINAPI 101326</v>
      </c>
      <c r="B12393" s="3" t="s">
        <v>21527</v>
      </c>
      <c r="C12393" s="3" t="s">
        <v>13627</v>
      </c>
      <c r="D12393" s="2" t="s">
        <v>20540</v>
      </c>
      <c r="E12393" s="3" t="s">
        <v>20638</v>
      </c>
      <c r="F12393" s="67" t="s">
        <v>5561</v>
      </c>
      <c r="G12393" s="67" t="s">
        <v>20824</v>
      </c>
      <c r="I12393" s="3" t="s">
        <v>6298</v>
      </c>
      <c r="J12393" s="3" t="str">
        <f>IF($B12393="SINAPI",IF(ISNUMBER(MATCH(Banco!$C12393,Analitico!$A:$A,0)),INDEX(Analitico!E:E,MATCH(Banco!$C12393,Analitico!$A:$A,0))&amp;"%",""),"")</f>
        <v/>
      </c>
      <c r="K12393" s="3" t="str">
        <f>IF($B12393="SINAPI",IF(ISNUMBER(MATCH(Banco!$C12393,Analitico!$A:$A,0)),INDEX(Analitico!F:F,MATCH(Banco!$C12393,Analitico!$A:$A,0))&amp;"%",""),"")</f>
        <v/>
      </c>
    </row>
    <row r="12394" spans="1:11" x14ac:dyDescent="0.2">
      <c r="A12394" s="1" t="str">
        <f t="shared" si="195"/>
        <v>SINAPI 101328</v>
      </c>
      <c r="B12394" s="3" t="s">
        <v>21527</v>
      </c>
      <c r="C12394" s="3" t="s">
        <v>13628</v>
      </c>
      <c r="D12394" s="2" t="s">
        <v>20541</v>
      </c>
      <c r="E12394" s="3" t="s">
        <v>20638</v>
      </c>
      <c r="F12394" s="67" t="s">
        <v>20936</v>
      </c>
      <c r="G12394" s="67" t="s">
        <v>6252</v>
      </c>
      <c r="I12394" s="3" t="s">
        <v>6298</v>
      </c>
      <c r="J12394" s="3" t="str">
        <f>IF($B12394="SINAPI",IF(ISNUMBER(MATCH(Banco!$C12394,Analitico!$A:$A,0)),INDEX(Analitico!E:E,MATCH(Banco!$C12394,Analitico!$A:$A,0))&amp;"%",""),"")</f>
        <v/>
      </c>
      <c r="K12394" s="3" t="str">
        <f>IF($B12394="SINAPI",IF(ISNUMBER(MATCH(Banco!$C12394,Analitico!$A:$A,0)),INDEX(Analitico!F:F,MATCH(Banco!$C12394,Analitico!$A:$A,0))&amp;"%",""),"")</f>
        <v/>
      </c>
    </row>
    <row r="12395" spans="1:11" x14ac:dyDescent="0.2">
      <c r="A12395" s="1" t="str">
        <f t="shared" si="195"/>
        <v>SINAPI 101329</v>
      </c>
      <c r="B12395" s="3" t="s">
        <v>21527</v>
      </c>
      <c r="C12395" s="3" t="s">
        <v>13629</v>
      </c>
      <c r="D12395" s="2" t="s">
        <v>20542</v>
      </c>
      <c r="E12395" s="3" t="s">
        <v>20638</v>
      </c>
      <c r="F12395" s="67" t="s">
        <v>4773</v>
      </c>
      <c r="G12395" s="67" t="s">
        <v>21338</v>
      </c>
      <c r="I12395" s="3" t="s">
        <v>6298</v>
      </c>
      <c r="J12395" s="3" t="str">
        <f>IF($B12395="SINAPI",IF(ISNUMBER(MATCH(Banco!$C12395,Analitico!$A:$A,0)),INDEX(Analitico!E:E,MATCH(Banco!$C12395,Analitico!$A:$A,0))&amp;"%",""),"")</f>
        <v/>
      </c>
      <c r="K12395" s="3" t="str">
        <f>IF($B12395="SINAPI",IF(ISNUMBER(MATCH(Banco!$C12395,Analitico!$A:$A,0)),INDEX(Analitico!F:F,MATCH(Banco!$C12395,Analitico!$A:$A,0))&amp;"%",""),"")</f>
        <v/>
      </c>
    </row>
    <row r="12396" spans="1:11" x14ac:dyDescent="0.2">
      <c r="A12396" s="1" t="str">
        <f t="shared" si="195"/>
        <v>SINAPI 101330</v>
      </c>
      <c r="B12396" s="3" t="s">
        <v>21527</v>
      </c>
      <c r="C12396" s="3" t="s">
        <v>13630</v>
      </c>
      <c r="D12396" s="2" t="s">
        <v>20543</v>
      </c>
      <c r="E12396" s="3" t="s">
        <v>20638</v>
      </c>
      <c r="F12396" s="67" t="s">
        <v>21416</v>
      </c>
      <c r="G12396" s="67" t="s">
        <v>21670</v>
      </c>
      <c r="I12396" s="3" t="s">
        <v>6298</v>
      </c>
      <c r="J12396" s="3" t="str">
        <f>IF($B12396="SINAPI",IF(ISNUMBER(MATCH(Banco!$C12396,Analitico!$A:$A,0)),INDEX(Analitico!E:E,MATCH(Banco!$C12396,Analitico!$A:$A,0))&amp;"%",""),"")</f>
        <v/>
      </c>
      <c r="K12396" s="3" t="str">
        <f>IF($B12396="SINAPI",IF(ISNUMBER(MATCH(Banco!$C12396,Analitico!$A:$A,0)),INDEX(Analitico!F:F,MATCH(Banco!$C12396,Analitico!$A:$A,0))&amp;"%",""),"")</f>
        <v/>
      </c>
    </row>
    <row r="12397" spans="1:11" x14ac:dyDescent="0.2">
      <c r="A12397" s="1" t="str">
        <f t="shared" si="195"/>
        <v>SINAPI 101331</v>
      </c>
      <c r="B12397" s="3" t="s">
        <v>21527</v>
      </c>
      <c r="C12397" s="3" t="s">
        <v>13631</v>
      </c>
      <c r="D12397" s="2" t="s">
        <v>20544</v>
      </c>
      <c r="E12397" s="3" t="s">
        <v>20638</v>
      </c>
      <c r="F12397" s="67" t="s">
        <v>29546</v>
      </c>
      <c r="G12397" s="67" t="s">
        <v>20955</v>
      </c>
      <c r="I12397" s="3" t="s">
        <v>6298</v>
      </c>
      <c r="J12397" s="3" t="str">
        <f>IF($B12397="SINAPI",IF(ISNUMBER(MATCH(Banco!$C12397,Analitico!$A:$A,0)),INDEX(Analitico!E:E,MATCH(Banco!$C12397,Analitico!$A:$A,0))&amp;"%",""),"")</f>
        <v/>
      </c>
      <c r="K12397" s="3" t="str">
        <f>IF($B12397="SINAPI",IF(ISNUMBER(MATCH(Banco!$C12397,Analitico!$A:$A,0)),INDEX(Analitico!F:F,MATCH(Banco!$C12397,Analitico!$A:$A,0))&amp;"%",""),"")</f>
        <v/>
      </c>
    </row>
    <row r="12398" spans="1:11" x14ac:dyDescent="0.2">
      <c r="A12398" s="1" t="str">
        <f t="shared" si="195"/>
        <v>SINAPI 101332</v>
      </c>
      <c r="B12398" s="3" t="s">
        <v>21527</v>
      </c>
      <c r="C12398" s="3" t="s">
        <v>13632</v>
      </c>
      <c r="D12398" s="2" t="s">
        <v>20545</v>
      </c>
      <c r="E12398" s="3" t="s">
        <v>20638</v>
      </c>
      <c r="F12398" s="67" t="s">
        <v>29470</v>
      </c>
      <c r="G12398" s="67" t="s">
        <v>5642</v>
      </c>
      <c r="I12398" s="3" t="s">
        <v>6298</v>
      </c>
      <c r="J12398" s="3" t="str">
        <f>IF($B12398="SINAPI",IF(ISNUMBER(MATCH(Banco!$C12398,Analitico!$A:$A,0)),INDEX(Analitico!E:E,MATCH(Banco!$C12398,Analitico!$A:$A,0))&amp;"%",""),"")</f>
        <v/>
      </c>
      <c r="K12398" s="3" t="str">
        <f>IF($B12398="SINAPI",IF(ISNUMBER(MATCH(Banco!$C12398,Analitico!$A:$A,0)),INDEX(Analitico!F:F,MATCH(Banco!$C12398,Analitico!$A:$A,0))&amp;"%",""),"")</f>
        <v/>
      </c>
    </row>
    <row r="12399" spans="1:11" x14ac:dyDescent="0.2">
      <c r="A12399" s="1" t="str">
        <f t="shared" si="195"/>
        <v>SINAPI 101333</v>
      </c>
      <c r="B12399" s="3" t="s">
        <v>21527</v>
      </c>
      <c r="C12399" s="3" t="s">
        <v>13633</v>
      </c>
      <c r="D12399" s="2" t="s">
        <v>20546</v>
      </c>
      <c r="E12399" s="3" t="s">
        <v>20638</v>
      </c>
      <c r="F12399" s="67" t="s">
        <v>21011</v>
      </c>
      <c r="G12399" s="67" t="s">
        <v>37787</v>
      </c>
      <c r="I12399" s="3" t="s">
        <v>6298</v>
      </c>
      <c r="J12399" s="3" t="str">
        <f>IF($B12399="SINAPI",IF(ISNUMBER(MATCH(Banco!$C12399,Analitico!$A:$A,0)),INDEX(Analitico!E:E,MATCH(Banco!$C12399,Analitico!$A:$A,0))&amp;"%",""),"")</f>
        <v/>
      </c>
      <c r="K12399" s="3" t="str">
        <f>IF($B12399="SINAPI",IF(ISNUMBER(MATCH(Banco!$C12399,Analitico!$A:$A,0)),INDEX(Analitico!F:F,MATCH(Banco!$C12399,Analitico!$A:$A,0))&amp;"%",""),"")</f>
        <v/>
      </c>
    </row>
    <row r="12400" spans="1:11" x14ac:dyDescent="0.2">
      <c r="A12400" s="1" t="str">
        <f t="shared" si="195"/>
        <v>SINAPI 101334</v>
      </c>
      <c r="B12400" s="3" t="s">
        <v>21527</v>
      </c>
      <c r="C12400" s="3" t="s">
        <v>13634</v>
      </c>
      <c r="D12400" s="2" t="s">
        <v>20547</v>
      </c>
      <c r="E12400" s="3" t="s">
        <v>20638</v>
      </c>
      <c r="F12400" s="67" t="s">
        <v>30218</v>
      </c>
      <c r="G12400" s="67" t="s">
        <v>29864</v>
      </c>
      <c r="I12400" s="3" t="s">
        <v>6298</v>
      </c>
      <c r="J12400" s="3" t="str">
        <f>IF($B12400="SINAPI",IF(ISNUMBER(MATCH(Banco!$C12400,Analitico!$A:$A,0)),INDEX(Analitico!E:E,MATCH(Banco!$C12400,Analitico!$A:$A,0))&amp;"%",""),"")</f>
        <v/>
      </c>
      <c r="K12400" s="3" t="str">
        <f>IF($B12400="SINAPI",IF(ISNUMBER(MATCH(Banco!$C12400,Analitico!$A:$A,0)),INDEX(Analitico!F:F,MATCH(Banco!$C12400,Analitico!$A:$A,0))&amp;"%",""),"")</f>
        <v/>
      </c>
    </row>
    <row r="12401" spans="1:11" ht="22.5" x14ac:dyDescent="0.2">
      <c r="A12401" s="1" t="str">
        <f t="shared" si="195"/>
        <v>SINAPI 101336</v>
      </c>
      <c r="B12401" s="3" t="s">
        <v>21527</v>
      </c>
      <c r="C12401" s="3" t="s">
        <v>13635</v>
      </c>
      <c r="D12401" s="2" t="s">
        <v>20548</v>
      </c>
      <c r="E12401" s="3" t="s">
        <v>20638</v>
      </c>
      <c r="F12401" s="67" t="s">
        <v>30106</v>
      </c>
      <c r="G12401" s="67" t="s">
        <v>30988</v>
      </c>
      <c r="I12401" s="3" t="s">
        <v>6298</v>
      </c>
      <c r="J12401" s="3" t="str">
        <f>IF($B12401="SINAPI",IF(ISNUMBER(MATCH(Banco!$C12401,Analitico!$A:$A,0)),INDEX(Analitico!E:E,MATCH(Banco!$C12401,Analitico!$A:$A,0))&amp;"%",""),"")</f>
        <v/>
      </c>
      <c r="K12401" s="3" t="str">
        <f>IF($B12401="SINAPI",IF(ISNUMBER(MATCH(Banco!$C12401,Analitico!$A:$A,0)),INDEX(Analitico!F:F,MATCH(Banco!$C12401,Analitico!$A:$A,0))&amp;"%",""),"")</f>
        <v/>
      </c>
    </row>
    <row r="12402" spans="1:11" x14ac:dyDescent="0.2">
      <c r="A12402" s="1" t="str">
        <f t="shared" si="195"/>
        <v>SINAPI 101337</v>
      </c>
      <c r="B12402" s="3" t="s">
        <v>21527</v>
      </c>
      <c r="C12402" s="3" t="s">
        <v>13636</v>
      </c>
      <c r="D12402" s="2" t="s">
        <v>20549</v>
      </c>
      <c r="E12402" s="3" t="s">
        <v>20638</v>
      </c>
      <c r="F12402" s="67" t="s">
        <v>6066</v>
      </c>
      <c r="G12402" s="67" t="s">
        <v>21678</v>
      </c>
      <c r="I12402" s="3" t="s">
        <v>6298</v>
      </c>
      <c r="J12402" s="3" t="str">
        <f>IF($B12402="SINAPI",IF(ISNUMBER(MATCH(Banco!$C12402,Analitico!$A:$A,0)),INDEX(Analitico!E:E,MATCH(Banco!$C12402,Analitico!$A:$A,0))&amp;"%",""),"")</f>
        <v/>
      </c>
      <c r="K12402" s="3" t="str">
        <f>IF($B12402="SINAPI",IF(ISNUMBER(MATCH(Banco!$C12402,Analitico!$A:$A,0)),INDEX(Analitico!F:F,MATCH(Banco!$C12402,Analitico!$A:$A,0))&amp;"%",""),"")</f>
        <v/>
      </c>
    </row>
    <row r="12403" spans="1:11" x14ac:dyDescent="0.2">
      <c r="A12403" s="1" t="str">
        <f t="shared" si="195"/>
        <v>SINAPI 101338</v>
      </c>
      <c r="B12403" s="3" t="s">
        <v>21527</v>
      </c>
      <c r="C12403" s="3" t="s">
        <v>13637</v>
      </c>
      <c r="D12403" s="2" t="s">
        <v>20550</v>
      </c>
      <c r="E12403" s="3" t="s">
        <v>20638</v>
      </c>
      <c r="F12403" s="67" t="s">
        <v>6339</v>
      </c>
      <c r="G12403" s="67" t="s">
        <v>5889</v>
      </c>
      <c r="I12403" s="3" t="s">
        <v>6298</v>
      </c>
      <c r="J12403" s="3" t="str">
        <f>IF($B12403="SINAPI",IF(ISNUMBER(MATCH(Banco!$C12403,Analitico!$A:$A,0)),INDEX(Analitico!E:E,MATCH(Banco!$C12403,Analitico!$A:$A,0))&amp;"%",""),"")</f>
        <v/>
      </c>
      <c r="K12403" s="3" t="str">
        <f>IF($B12403="SINAPI",IF(ISNUMBER(MATCH(Banco!$C12403,Analitico!$A:$A,0)),INDEX(Analitico!F:F,MATCH(Banco!$C12403,Analitico!$A:$A,0))&amp;"%",""),"")</f>
        <v/>
      </c>
    </row>
    <row r="12404" spans="1:11" x14ac:dyDescent="0.2">
      <c r="A12404" s="1" t="str">
        <f t="shared" si="195"/>
        <v>SINAPI 101339</v>
      </c>
      <c r="B12404" s="3" t="s">
        <v>21527</v>
      </c>
      <c r="C12404" s="3" t="s">
        <v>13638</v>
      </c>
      <c r="D12404" s="2" t="s">
        <v>20551</v>
      </c>
      <c r="E12404" s="3" t="s">
        <v>20638</v>
      </c>
      <c r="F12404" s="67" t="s">
        <v>5895</v>
      </c>
      <c r="G12404" s="67" t="s">
        <v>37788</v>
      </c>
      <c r="I12404" s="3" t="s">
        <v>6298</v>
      </c>
      <c r="J12404" s="3" t="str">
        <f>IF($B12404="SINAPI",IF(ISNUMBER(MATCH(Banco!$C12404,Analitico!$A:$A,0)),INDEX(Analitico!E:E,MATCH(Banco!$C12404,Analitico!$A:$A,0))&amp;"%",""),"")</f>
        <v/>
      </c>
      <c r="K12404" s="3" t="str">
        <f>IF($B12404="SINAPI",IF(ISNUMBER(MATCH(Banco!$C12404,Analitico!$A:$A,0)),INDEX(Analitico!F:F,MATCH(Banco!$C12404,Analitico!$A:$A,0))&amp;"%",""),"")</f>
        <v/>
      </c>
    </row>
    <row r="12405" spans="1:11" ht="22.5" x14ac:dyDescent="0.2">
      <c r="A12405" s="1" t="str">
        <f t="shared" si="195"/>
        <v>SINAPI 101340</v>
      </c>
      <c r="B12405" s="3" t="s">
        <v>21527</v>
      </c>
      <c r="C12405" s="3" t="s">
        <v>13639</v>
      </c>
      <c r="D12405" s="2" t="s">
        <v>20552</v>
      </c>
      <c r="E12405" s="3" t="s">
        <v>20638</v>
      </c>
      <c r="F12405" s="67" t="s">
        <v>21920</v>
      </c>
      <c r="G12405" s="67" t="s">
        <v>5586</v>
      </c>
      <c r="I12405" s="3" t="s">
        <v>6298</v>
      </c>
      <c r="J12405" s="3" t="str">
        <f>IF($B12405="SINAPI",IF(ISNUMBER(MATCH(Banco!$C12405,Analitico!$A:$A,0)),INDEX(Analitico!E:E,MATCH(Banco!$C12405,Analitico!$A:$A,0))&amp;"%",""),"")</f>
        <v/>
      </c>
      <c r="K12405" s="3" t="str">
        <f>IF($B12405="SINAPI",IF(ISNUMBER(MATCH(Banco!$C12405,Analitico!$A:$A,0)),INDEX(Analitico!F:F,MATCH(Banco!$C12405,Analitico!$A:$A,0))&amp;"%",""),"")</f>
        <v/>
      </c>
    </row>
    <row r="12406" spans="1:11" ht="22.5" x14ac:dyDescent="0.2">
      <c r="A12406" s="1" t="str">
        <f t="shared" si="195"/>
        <v>SINAPI 101341</v>
      </c>
      <c r="B12406" s="3" t="s">
        <v>21527</v>
      </c>
      <c r="C12406" s="3" t="s">
        <v>13640</v>
      </c>
      <c r="D12406" s="2" t="s">
        <v>20553</v>
      </c>
      <c r="E12406" s="3" t="s">
        <v>20638</v>
      </c>
      <c r="F12406" s="67" t="s">
        <v>35586</v>
      </c>
      <c r="G12406" s="67" t="s">
        <v>34205</v>
      </c>
      <c r="I12406" s="3" t="s">
        <v>6298</v>
      </c>
      <c r="J12406" s="3" t="str">
        <f>IF($B12406="SINAPI",IF(ISNUMBER(MATCH(Banco!$C12406,Analitico!$A:$A,0)),INDEX(Analitico!E:E,MATCH(Banco!$C12406,Analitico!$A:$A,0))&amp;"%",""),"")</f>
        <v/>
      </c>
      <c r="K12406" s="3" t="str">
        <f>IF($B12406="SINAPI",IF(ISNUMBER(MATCH(Banco!$C12406,Analitico!$A:$A,0)),INDEX(Analitico!F:F,MATCH(Banco!$C12406,Analitico!$A:$A,0))&amp;"%",""),"")</f>
        <v/>
      </c>
    </row>
    <row r="12407" spans="1:11" ht="22.5" x14ac:dyDescent="0.2">
      <c r="A12407" s="1" t="str">
        <f t="shared" si="195"/>
        <v>SINAPI 101342</v>
      </c>
      <c r="B12407" s="3" t="s">
        <v>21527</v>
      </c>
      <c r="C12407" s="3" t="s">
        <v>13641</v>
      </c>
      <c r="D12407" s="2" t="s">
        <v>20554</v>
      </c>
      <c r="E12407" s="3" t="s">
        <v>20638</v>
      </c>
      <c r="F12407" s="67" t="s">
        <v>5895</v>
      </c>
      <c r="G12407" s="67" t="s">
        <v>37788</v>
      </c>
      <c r="I12407" s="3" t="s">
        <v>6298</v>
      </c>
      <c r="J12407" s="3" t="str">
        <f>IF($B12407="SINAPI",IF(ISNUMBER(MATCH(Banco!$C12407,Analitico!$A:$A,0)),INDEX(Analitico!E:E,MATCH(Banco!$C12407,Analitico!$A:$A,0))&amp;"%",""),"")</f>
        <v/>
      </c>
      <c r="K12407" s="3" t="str">
        <f>IF($B12407="SINAPI",IF(ISNUMBER(MATCH(Banco!$C12407,Analitico!$A:$A,0)),INDEX(Analitico!F:F,MATCH(Banco!$C12407,Analitico!$A:$A,0))&amp;"%",""),"")</f>
        <v/>
      </c>
    </row>
    <row r="12408" spans="1:11" x14ac:dyDescent="0.2">
      <c r="A12408" s="1" t="str">
        <f t="shared" si="195"/>
        <v>SINAPI 101343</v>
      </c>
      <c r="B12408" s="3" t="s">
        <v>21527</v>
      </c>
      <c r="C12408" s="3" t="s">
        <v>13642</v>
      </c>
      <c r="D12408" s="2" t="s">
        <v>20555</v>
      </c>
      <c r="E12408" s="3" t="s">
        <v>20638</v>
      </c>
      <c r="F12408" s="67" t="s">
        <v>32012</v>
      </c>
      <c r="G12408" s="67" t="s">
        <v>37789</v>
      </c>
      <c r="I12408" s="3" t="s">
        <v>6298</v>
      </c>
      <c r="J12408" s="3" t="str">
        <f>IF($B12408="SINAPI",IF(ISNUMBER(MATCH(Banco!$C12408,Analitico!$A:$A,0)),INDEX(Analitico!E:E,MATCH(Banco!$C12408,Analitico!$A:$A,0))&amp;"%",""),"")</f>
        <v/>
      </c>
      <c r="K12408" s="3" t="str">
        <f>IF($B12408="SINAPI",IF(ISNUMBER(MATCH(Banco!$C12408,Analitico!$A:$A,0)),INDEX(Analitico!F:F,MATCH(Banco!$C12408,Analitico!$A:$A,0))&amp;"%",""),"")</f>
        <v/>
      </c>
    </row>
    <row r="12409" spans="1:11" ht="22.5" x14ac:dyDescent="0.2">
      <c r="A12409" s="1" t="str">
        <f t="shared" si="195"/>
        <v>SINAPI 101344</v>
      </c>
      <c r="B12409" s="3" t="s">
        <v>21527</v>
      </c>
      <c r="C12409" s="3" t="s">
        <v>13643</v>
      </c>
      <c r="D12409" s="2" t="s">
        <v>20556</v>
      </c>
      <c r="E12409" s="3" t="s">
        <v>20638</v>
      </c>
      <c r="F12409" s="67" t="s">
        <v>31529</v>
      </c>
      <c r="G12409" s="67" t="s">
        <v>32336</v>
      </c>
      <c r="I12409" s="3" t="s">
        <v>6298</v>
      </c>
      <c r="J12409" s="3" t="str">
        <f>IF($B12409="SINAPI",IF(ISNUMBER(MATCH(Banco!$C12409,Analitico!$A:$A,0)),INDEX(Analitico!E:E,MATCH(Banco!$C12409,Analitico!$A:$A,0))&amp;"%",""),"")</f>
        <v/>
      </c>
      <c r="K12409" s="3" t="str">
        <f>IF($B12409="SINAPI",IF(ISNUMBER(MATCH(Banco!$C12409,Analitico!$A:$A,0)),INDEX(Analitico!F:F,MATCH(Banco!$C12409,Analitico!$A:$A,0))&amp;"%",""),"")</f>
        <v/>
      </c>
    </row>
    <row r="12410" spans="1:11" x14ac:dyDescent="0.2">
      <c r="A12410" s="1" t="str">
        <f t="shared" si="195"/>
        <v>SINAPI 101345</v>
      </c>
      <c r="B12410" s="3" t="s">
        <v>21527</v>
      </c>
      <c r="C12410" s="3" t="s">
        <v>13644</v>
      </c>
      <c r="D12410" s="2" t="s">
        <v>20557</v>
      </c>
      <c r="E12410" s="3" t="s">
        <v>20638</v>
      </c>
      <c r="F12410" s="67" t="s">
        <v>40532</v>
      </c>
      <c r="G12410" s="67" t="s">
        <v>28825</v>
      </c>
      <c r="I12410" s="3" t="s">
        <v>6298</v>
      </c>
      <c r="J12410" s="3" t="str">
        <f>IF($B12410="SINAPI",IF(ISNUMBER(MATCH(Banco!$C12410,Analitico!$A:$A,0)),INDEX(Analitico!E:E,MATCH(Banco!$C12410,Analitico!$A:$A,0))&amp;"%",""),"")</f>
        <v/>
      </c>
      <c r="K12410" s="3" t="str">
        <f>IF($B12410="SINAPI",IF(ISNUMBER(MATCH(Banco!$C12410,Analitico!$A:$A,0)),INDEX(Analitico!F:F,MATCH(Banco!$C12410,Analitico!$A:$A,0))&amp;"%",""),"")</f>
        <v/>
      </c>
    </row>
    <row r="12411" spans="1:11" ht="22.5" x14ac:dyDescent="0.2">
      <c r="A12411" s="1" t="str">
        <f t="shared" si="195"/>
        <v>SINAPI 101346</v>
      </c>
      <c r="B12411" s="3" t="s">
        <v>21527</v>
      </c>
      <c r="C12411" s="3" t="s">
        <v>13645</v>
      </c>
      <c r="D12411" s="2" t="s">
        <v>20558</v>
      </c>
      <c r="E12411" s="3" t="s">
        <v>20638</v>
      </c>
      <c r="F12411" s="67" t="s">
        <v>30050</v>
      </c>
      <c r="G12411" s="67" t="s">
        <v>32075</v>
      </c>
      <c r="I12411" s="3" t="s">
        <v>6298</v>
      </c>
      <c r="J12411" s="3" t="str">
        <f>IF($B12411="SINAPI",IF(ISNUMBER(MATCH(Banco!$C12411,Analitico!$A:$A,0)),INDEX(Analitico!E:E,MATCH(Banco!$C12411,Analitico!$A:$A,0))&amp;"%",""),"")</f>
        <v/>
      </c>
      <c r="K12411" s="3" t="str">
        <f>IF($B12411="SINAPI",IF(ISNUMBER(MATCH(Banco!$C12411,Analitico!$A:$A,0)),INDEX(Analitico!F:F,MATCH(Banco!$C12411,Analitico!$A:$A,0))&amp;"%",""),"")</f>
        <v/>
      </c>
    </row>
    <row r="12412" spans="1:11" ht="22.5" x14ac:dyDescent="0.2">
      <c r="A12412" s="1" t="str">
        <f t="shared" si="195"/>
        <v>SINAPI 101347</v>
      </c>
      <c r="B12412" s="3" t="s">
        <v>21527</v>
      </c>
      <c r="C12412" s="3" t="s">
        <v>13646</v>
      </c>
      <c r="D12412" s="2" t="s">
        <v>20559</v>
      </c>
      <c r="E12412" s="3" t="s">
        <v>20638</v>
      </c>
      <c r="F12412" s="67" t="s">
        <v>29627</v>
      </c>
      <c r="G12412" s="67" t="s">
        <v>37790</v>
      </c>
      <c r="I12412" s="3" t="s">
        <v>6298</v>
      </c>
      <c r="J12412" s="3" t="str">
        <f>IF($B12412="SINAPI",IF(ISNUMBER(MATCH(Banco!$C12412,Analitico!$A:$A,0)),INDEX(Analitico!E:E,MATCH(Banco!$C12412,Analitico!$A:$A,0))&amp;"%",""),"")</f>
        <v/>
      </c>
      <c r="K12412" s="3" t="str">
        <f>IF($B12412="SINAPI",IF(ISNUMBER(MATCH(Banco!$C12412,Analitico!$A:$A,0)),INDEX(Analitico!F:F,MATCH(Banco!$C12412,Analitico!$A:$A,0))&amp;"%",""),"")</f>
        <v/>
      </c>
    </row>
    <row r="12413" spans="1:11" ht="22.5" x14ac:dyDescent="0.2">
      <c r="A12413" s="1" t="str">
        <f t="shared" si="195"/>
        <v>SINAPI 101348</v>
      </c>
      <c r="B12413" s="3" t="s">
        <v>21527</v>
      </c>
      <c r="C12413" s="3" t="s">
        <v>13647</v>
      </c>
      <c r="D12413" s="2" t="s">
        <v>20560</v>
      </c>
      <c r="E12413" s="3" t="s">
        <v>20638</v>
      </c>
      <c r="F12413" s="67" t="s">
        <v>5179</v>
      </c>
      <c r="G12413" s="67" t="s">
        <v>21245</v>
      </c>
      <c r="I12413" s="3" t="s">
        <v>6298</v>
      </c>
      <c r="J12413" s="3" t="str">
        <f>IF($B12413="SINAPI",IF(ISNUMBER(MATCH(Banco!$C12413,Analitico!$A:$A,0)),INDEX(Analitico!E:E,MATCH(Banco!$C12413,Analitico!$A:$A,0))&amp;"%",""),"")</f>
        <v/>
      </c>
      <c r="K12413" s="3" t="str">
        <f>IF($B12413="SINAPI",IF(ISNUMBER(MATCH(Banco!$C12413,Analitico!$A:$A,0)),INDEX(Analitico!F:F,MATCH(Banco!$C12413,Analitico!$A:$A,0))&amp;"%",""),"")</f>
        <v/>
      </c>
    </row>
    <row r="12414" spans="1:11" x14ac:dyDescent="0.2">
      <c r="A12414" s="1" t="str">
        <f t="shared" si="195"/>
        <v>SINAPI 101349</v>
      </c>
      <c r="B12414" s="3" t="s">
        <v>21527</v>
      </c>
      <c r="C12414" s="3" t="s">
        <v>13648</v>
      </c>
      <c r="D12414" s="2" t="s">
        <v>20561</v>
      </c>
      <c r="E12414" s="3" t="s">
        <v>20638</v>
      </c>
      <c r="F12414" s="67" t="s">
        <v>29649</v>
      </c>
      <c r="G12414" s="67" t="s">
        <v>30976</v>
      </c>
      <c r="I12414" s="3" t="s">
        <v>6298</v>
      </c>
      <c r="J12414" s="3" t="str">
        <f>IF($B12414="SINAPI",IF(ISNUMBER(MATCH(Banco!$C12414,Analitico!$A:$A,0)),INDEX(Analitico!E:E,MATCH(Banco!$C12414,Analitico!$A:$A,0))&amp;"%",""),"")</f>
        <v/>
      </c>
      <c r="K12414" s="3" t="str">
        <f>IF($B12414="SINAPI",IF(ISNUMBER(MATCH(Banco!$C12414,Analitico!$A:$A,0)),INDEX(Analitico!F:F,MATCH(Banco!$C12414,Analitico!$A:$A,0))&amp;"%",""),"")</f>
        <v/>
      </c>
    </row>
    <row r="12415" spans="1:11" x14ac:dyDescent="0.2">
      <c r="A12415" s="1" t="str">
        <f t="shared" si="195"/>
        <v>SINAPI 101350</v>
      </c>
      <c r="B12415" s="3" t="s">
        <v>21527</v>
      </c>
      <c r="C12415" s="3" t="s">
        <v>13649</v>
      </c>
      <c r="D12415" s="2" t="s">
        <v>20562</v>
      </c>
      <c r="E12415" s="3" t="s">
        <v>20638</v>
      </c>
      <c r="F12415" s="67" t="s">
        <v>29649</v>
      </c>
      <c r="G12415" s="67" t="s">
        <v>30976</v>
      </c>
      <c r="I12415" s="3" t="s">
        <v>6298</v>
      </c>
      <c r="J12415" s="3" t="str">
        <f>IF($B12415="SINAPI",IF(ISNUMBER(MATCH(Banco!$C12415,Analitico!$A:$A,0)),INDEX(Analitico!E:E,MATCH(Banco!$C12415,Analitico!$A:$A,0))&amp;"%",""),"")</f>
        <v/>
      </c>
      <c r="K12415" s="3" t="str">
        <f>IF($B12415="SINAPI",IF(ISNUMBER(MATCH(Banco!$C12415,Analitico!$A:$A,0)),INDEX(Analitico!F:F,MATCH(Banco!$C12415,Analitico!$A:$A,0))&amp;"%",""),"")</f>
        <v/>
      </c>
    </row>
    <row r="12416" spans="1:11" x14ac:dyDescent="0.2">
      <c r="A12416" s="1" t="str">
        <f t="shared" si="195"/>
        <v>SINAPI 101351</v>
      </c>
      <c r="B12416" s="3" t="s">
        <v>21527</v>
      </c>
      <c r="C12416" s="3" t="s">
        <v>13650</v>
      </c>
      <c r="D12416" s="2" t="s">
        <v>20563</v>
      </c>
      <c r="E12416" s="3" t="s">
        <v>20638</v>
      </c>
      <c r="F12416" s="67" t="s">
        <v>5895</v>
      </c>
      <c r="G12416" s="67" t="s">
        <v>37788</v>
      </c>
      <c r="I12416" s="3" t="s">
        <v>6298</v>
      </c>
      <c r="J12416" s="3" t="str">
        <f>IF($B12416="SINAPI",IF(ISNUMBER(MATCH(Banco!$C12416,Analitico!$A:$A,0)),INDEX(Analitico!E:E,MATCH(Banco!$C12416,Analitico!$A:$A,0))&amp;"%",""),"")</f>
        <v/>
      </c>
      <c r="K12416" s="3" t="str">
        <f>IF($B12416="SINAPI",IF(ISNUMBER(MATCH(Banco!$C12416,Analitico!$A:$A,0)),INDEX(Analitico!F:F,MATCH(Banco!$C12416,Analitico!$A:$A,0))&amp;"%",""),"")</f>
        <v/>
      </c>
    </row>
    <row r="12417" spans="1:11" ht="22.5" x14ac:dyDescent="0.2">
      <c r="A12417" s="1" t="str">
        <f t="shared" si="195"/>
        <v>SINAPI 101352</v>
      </c>
      <c r="B12417" s="3" t="s">
        <v>21527</v>
      </c>
      <c r="C12417" s="3" t="s">
        <v>13651</v>
      </c>
      <c r="D12417" s="2" t="s">
        <v>20564</v>
      </c>
      <c r="E12417" s="3" t="s">
        <v>20638</v>
      </c>
      <c r="F12417" s="67" t="s">
        <v>5895</v>
      </c>
      <c r="G12417" s="67" t="s">
        <v>37788</v>
      </c>
      <c r="I12417" s="3" t="s">
        <v>6298</v>
      </c>
      <c r="J12417" s="3" t="str">
        <f>IF($B12417="SINAPI",IF(ISNUMBER(MATCH(Banco!$C12417,Analitico!$A:$A,0)),INDEX(Analitico!E:E,MATCH(Banco!$C12417,Analitico!$A:$A,0))&amp;"%",""),"")</f>
        <v/>
      </c>
      <c r="K12417" s="3" t="str">
        <f>IF($B12417="SINAPI",IF(ISNUMBER(MATCH(Banco!$C12417,Analitico!$A:$A,0)),INDEX(Analitico!F:F,MATCH(Banco!$C12417,Analitico!$A:$A,0))&amp;"%",""),"")</f>
        <v/>
      </c>
    </row>
    <row r="12418" spans="1:11" x14ac:dyDescent="0.2">
      <c r="A12418" s="1" t="str">
        <f t="shared" si="195"/>
        <v>SINAPI 101353</v>
      </c>
      <c r="B12418" s="3" t="s">
        <v>21527</v>
      </c>
      <c r="C12418" s="3" t="s">
        <v>13652</v>
      </c>
      <c r="D12418" s="2" t="s">
        <v>20565</v>
      </c>
      <c r="E12418" s="3" t="s">
        <v>20638</v>
      </c>
      <c r="F12418" s="67" t="s">
        <v>21149</v>
      </c>
      <c r="G12418" s="67" t="s">
        <v>32107</v>
      </c>
      <c r="I12418" s="3" t="s">
        <v>6298</v>
      </c>
      <c r="J12418" s="3" t="str">
        <f>IF($B12418="SINAPI",IF(ISNUMBER(MATCH(Banco!$C12418,Analitico!$A:$A,0)),INDEX(Analitico!E:E,MATCH(Banco!$C12418,Analitico!$A:$A,0))&amp;"%",""),"")</f>
        <v/>
      </c>
      <c r="K12418" s="3" t="str">
        <f>IF($B12418="SINAPI",IF(ISNUMBER(MATCH(Banco!$C12418,Analitico!$A:$A,0)),INDEX(Analitico!F:F,MATCH(Banco!$C12418,Analitico!$A:$A,0))&amp;"%",""),"")</f>
        <v/>
      </c>
    </row>
    <row r="12419" spans="1:11" ht="22.5" x14ac:dyDescent="0.2">
      <c r="A12419" s="1" t="str">
        <f t="shared" si="195"/>
        <v>SINAPI 101355</v>
      </c>
      <c r="B12419" s="3" t="s">
        <v>21527</v>
      </c>
      <c r="C12419" s="3" t="s">
        <v>13653</v>
      </c>
      <c r="D12419" s="2" t="s">
        <v>20566</v>
      </c>
      <c r="E12419" s="3" t="s">
        <v>20638</v>
      </c>
      <c r="F12419" s="67" t="s">
        <v>29649</v>
      </c>
      <c r="G12419" s="67" t="s">
        <v>30976</v>
      </c>
      <c r="I12419" s="3" t="s">
        <v>6298</v>
      </c>
      <c r="J12419" s="3" t="str">
        <f>IF($B12419="SINAPI",IF(ISNUMBER(MATCH(Banco!$C12419,Analitico!$A:$A,0)),INDEX(Analitico!E:E,MATCH(Banco!$C12419,Analitico!$A:$A,0))&amp;"%",""),"")</f>
        <v/>
      </c>
      <c r="K12419" s="3" t="str">
        <f>IF($B12419="SINAPI",IF(ISNUMBER(MATCH(Banco!$C12419,Analitico!$A:$A,0)),INDEX(Analitico!F:F,MATCH(Banco!$C12419,Analitico!$A:$A,0))&amp;"%",""),"")</f>
        <v/>
      </c>
    </row>
    <row r="12420" spans="1:11" x14ac:dyDescent="0.2">
      <c r="A12420" s="1" t="str">
        <f t="shared" si="195"/>
        <v>SINAPI 101356</v>
      </c>
      <c r="B12420" s="3" t="s">
        <v>21527</v>
      </c>
      <c r="C12420" s="3" t="s">
        <v>13654</v>
      </c>
      <c r="D12420" s="2" t="s">
        <v>20567</v>
      </c>
      <c r="E12420" s="3" t="s">
        <v>20638</v>
      </c>
      <c r="F12420" s="67" t="s">
        <v>4546</v>
      </c>
      <c r="G12420" s="67" t="s">
        <v>21086</v>
      </c>
      <c r="I12420" s="3" t="s">
        <v>6298</v>
      </c>
      <c r="J12420" s="3" t="str">
        <f>IF($B12420="SINAPI",IF(ISNUMBER(MATCH(Banco!$C12420,Analitico!$A:$A,0)),INDEX(Analitico!E:E,MATCH(Banco!$C12420,Analitico!$A:$A,0))&amp;"%",""),"")</f>
        <v/>
      </c>
      <c r="K12420" s="3" t="str">
        <f>IF($B12420="SINAPI",IF(ISNUMBER(MATCH(Banco!$C12420,Analitico!$A:$A,0)),INDEX(Analitico!F:F,MATCH(Banco!$C12420,Analitico!$A:$A,0))&amp;"%",""),"")</f>
        <v/>
      </c>
    </row>
    <row r="12421" spans="1:11" x14ac:dyDescent="0.2">
      <c r="A12421" s="1" t="str">
        <f t="shared" si="195"/>
        <v>SINAPI 101357</v>
      </c>
      <c r="B12421" s="3" t="s">
        <v>21527</v>
      </c>
      <c r="C12421" s="3" t="s">
        <v>13655</v>
      </c>
      <c r="D12421" s="2" t="s">
        <v>20568</v>
      </c>
      <c r="E12421" s="3" t="s">
        <v>20638</v>
      </c>
      <c r="F12421" s="67" t="s">
        <v>21854</v>
      </c>
      <c r="G12421" s="67" t="s">
        <v>21376</v>
      </c>
      <c r="I12421" s="3" t="s">
        <v>6298</v>
      </c>
      <c r="J12421" s="3" t="str">
        <f>IF($B12421="SINAPI",IF(ISNUMBER(MATCH(Banco!$C12421,Analitico!$A:$A,0)),INDEX(Analitico!E:E,MATCH(Banco!$C12421,Analitico!$A:$A,0))&amp;"%",""),"")</f>
        <v/>
      </c>
      <c r="K12421" s="3" t="str">
        <f>IF($B12421="SINAPI",IF(ISNUMBER(MATCH(Banco!$C12421,Analitico!$A:$A,0)),INDEX(Analitico!F:F,MATCH(Banco!$C12421,Analitico!$A:$A,0))&amp;"%",""),"")</f>
        <v/>
      </c>
    </row>
    <row r="12422" spans="1:11" x14ac:dyDescent="0.2">
      <c r="A12422" s="1" t="str">
        <f t="shared" si="195"/>
        <v>SINAPI 101358</v>
      </c>
      <c r="B12422" s="3" t="s">
        <v>21527</v>
      </c>
      <c r="C12422" s="3" t="s">
        <v>13656</v>
      </c>
      <c r="D12422" s="2" t="s">
        <v>20569</v>
      </c>
      <c r="E12422" s="3" t="s">
        <v>20638</v>
      </c>
      <c r="F12422" s="67" t="s">
        <v>21434</v>
      </c>
      <c r="G12422" s="67" t="s">
        <v>29867</v>
      </c>
      <c r="I12422" s="3" t="s">
        <v>6298</v>
      </c>
      <c r="J12422" s="3" t="str">
        <f>IF($B12422="SINAPI",IF(ISNUMBER(MATCH(Banco!$C12422,Analitico!$A:$A,0)),INDEX(Analitico!E:E,MATCH(Banco!$C12422,Analitico!$A:$A,0))&amp;"%",""),"")</f>
        <v/>
      </c>
      <c r="K12422" s="3" t="str">
        <f>IF($B12422="SINAPI",IF(ISNUMBER(MATCH(Banco!$C12422,Analitico!$A:$A,0)),INDEX(Analitico!F:F,MATCH(Banco!$C12422,Analitico!$A:$A,0))&amp;"%",""),"")</f>
        <v/>
      </c>
    </row>
    <row r="12423" spans="1:11" x14ac:dyDescent="0.2">
      <c r="A12423" s="1" t="str">
        <f t="shared" si="195"/>
        <v>SINAPI 101359</v>
      </c>
      <c r="B12423" s="3" t="s">
        <v>21527</v>
      </c>
      <c r="C12423" s="3" t="s">
        <v>13657</v>
      </c>
      <c r="D12423" s="2" t="s">
        <v>20570</v>
      </c>
      <c r="E12423" s="3" t="s">
        <v>20638</v>
      </c>
      <c r="F12423" s="67" t="s">
        <v>29645</v>
      </c>
      <c r="G12423" s="67" t="s">
        <v>20880</v>
      </c>
      <c r="I12423" s="3" t="s">
        <v>6298</v>
      </c>
      <c r="J12423" s="3" t="str">
        <f>IF($B12423="SINAPI",IF(ISNUMBER(MATCH(Banco!$C12423,Analitico!$A:$A,0)),INDEX(Analitico!E:E,MATCH(Banco!$C12423,Analitico!$A:$A,0))&amp;"%",""),"")</f>
        <v/>
      </c>
      <c r="K12423" s="3" t="str">
        <f>IF($B12423="SINAPI",IF(ISNUMBER(MATCH(Banco!$C12423,Analitico!$A:$A,0)),INDEX(Analitico!F:F,MATCH(Banco!$C12423,Analitico!$A:$A,0))&amp;"%",""),"")</f>
        <v/>
      </c>
    </row>
    <row r="12424" spans="1:11" x14ac:dyDescent="0.2">
      <c r="A12424" s="1" t="str">
        <f t="shared" si="195"/>
        <v>SINAPI 101360</v>
      </c>
      <c r="B12424" s="3" t="s">
        <v>21527</v>
      </c>
      <c r="C12424" s="3" t="s">
        <v>13658</v>
      </c>
      <c r="D12424" s="2" t="s">
        <v>20571</v>
      </c>
      <c r="E12424" s="3" t="s">
        <v>20638</v>
      </c>
      <c r="F12424" s="67" t="s">
        <v>21434</v>
      </c>
      <c r="G12424" s="67" t="s">
        <v>29867</v>
      </c>
      <c r="I12424" s="3" t="s">
        <v>6298</v>
      </c>
      <c r="J12424" s="3" t="str">
        <f>IF($B12424="SINAPI",IF(ISNUMBER(MATCH(Banco!$C12424,Analitico!$A:$A,0)),INDEX(Analitico!E:E,MATCH(Banco!$C12424,Analitico!$A:$A,0))&amp;"%",""),"")</f>
        <v/>
      </c>
      <c r="K12424" s="3" t="str">
        <f>IF($B12424="SINAPI",IF(ISNUMBER(MATCH(Banco!$C12424,Analitico!$A:$A,0)),INDEX(Analitico!F:F,MATCH(Banco!$C12424,Analitico!$A:$A,0))&amp;"%",""),"")</f>
        <v/>
      </c>
    </row>
    <row r="12425" spans="1:11" ht="22.5" x14ac:dyDescent="0.2">
      <c r="A12425" s="1" t="str">
        <f t="shared" si="195"/>
        <v>SINAPI 101361</v>
      </c>
      <c r="B12425" s="3" t="s">
        <v>21527</v>
      </c>
      <c r="C12425" s="3" t="s">
        <v>13659</v>
      </c>
      <c r="D12425" s="2" t="s">
        <v>20572</v>
      </c>
      <c r="E12425" s="3" t="s">
        <v>20638</v>
      </c>
      <c r="F12425" s="67" t="s">
        <v>31629</v>
      </c>
      <c r="G12425" s="67" t="s">
        <v>29937</v>
      </c>
      <c r="I12425" s="3" t="s">
        <v>6298</v>
      </c>
      <c r="J12425" s="3" t="str">
        <f>IF($B12425="SINAPI",IF(ISNUMBER(MATCH(Banco!$C12425,Analitico!$A:$A,0)),INDEX(Analitico!E:E,MATCH(Banco!$C12425,Analitico!$A:$A,0))&amp;"%",""),"")</f>
        <v/>
      </c>
      <c r="K12425" s="3" t="str">
        <f>IF($B12425="SINAPI",IF(ISNUMBER(MATCH(Banco!$C12425,Analitico!$A:$A,0)),INDEX(Analitico!F:F,MATCH(Banco!$C12425,Analitico!$A:$A,0))&amp;"%",""),"")</f>
        <v/>
      </c>
    </row>
    <row r="12426" spans="1:11" x14ac:dyDescent="0.2">
      <c r="A12426" s="1" t="str">
        <f t="shared" si="195"/>
        <v>SINAPI 101363</v>
      </c>
      <c r="B12426" s="3" t="s">
        <v>21527</v>
      </c>
      <c r="C12426" s="3" t="s">
        <v>13660</v>
      </c>
      <c r="D12426" s="2" t="s">
        <v>20573</v>
      </c>
      <c r="E12426" s="3" t="s">
        <v>20638</v>
      </c>
      <c r="F12426" s="67" t="s">
        <v>4862</v>
      </c>
      <c r="G12426" s="67" t="s">
        <v>5590</v>
      </c>
      <c r="I12426" s="3" t="s">
        <v>6298</v>
      </c>
      <c r="J12426" s="3" t="str">
        <f>IF($B12426="SINAPI",IF(ISNUMBER(MATCH(Banco!$C12426,Analitico!$A:$A,0)),INDEX(Analitico!E:E,MATCH(Banco!$C12426,Analitico!$A:$A,0))&amp;"%",""),"")</f>
        <v/>
      </c>
      <c r="K12426" s="3" t="str">
        <f>IF($B12426="SINAPI",IF(ISNUMBER(MATCH(Banco!$C12426,Analitico!$A:$A,0)),INDEX(Analitico!F:F,MATCH(Banco!$C12426,Analitico!$A:$A,0))&amp;"%",""),"")</f>
        <v/>
      </c>
    </row>
    <row r="12427" spans="1:11" x14ac:dyDescent="0.2">
      <c r="A12427" s="1" t="str">
        <f t="shared" si="195"/>
        <v>SINAPI 101364</v>
      </c>
      <c r="B12427" s="3" t="s">
        <v>21527</v>
      </c>
      <c r="C12427" s="3" t="s">
        <v>13661</v>
      </c>
      <c r="D12427" s="2" t="s">
        <v>20574</v>
      </c>
      <c r="E12427" s="3" t="s">
        <v>20638</v>
      </c>
      <c r="F12427" s="67" t="s">
        <v>21622</v>
      </c>
      <c r="G12427" s="67" t="s">
        <v>21206</v>
      </c>
      <c r="I12427" s="3" t="s">
        <v>6298</v>
      </c>
      <c r="J12427" s="3" t="str">
        <f>IF($B12427="SINAPI",IF(ISNUMBER(MATCH(Banco!$C12427,Analitico!$A:$A,0)),INDEX(Analitico!E:E,MATCH(Banco!$C12427,Analitico!$A:$A,0))&amp;"%",""),"")</f>
        <v/>
      </c>
      <c r="K12427" s="3" t="str">
        <f>IF($B12427="SINAPI",IF(ISNUMBER(MATCH(Banco!$C12427,Analitico!$A:$A,0)),INDEX(Analitico!F:F,MATCH(Banco!$C12427,Analitico!$A:$A,0))&amp;"%",""),"")</f>
        <v/>
      </c>
    </row>
    <row r="12428" spans="1:11" x14ac:dyDescent="0.2">
      <c r="A12428" s="1" t="str">
        <f t="shared" si="195"/>
        <v>SINAPI 101365</v>
      </c>
      <c r="B12428" s="3" t="s">
        <v>21527</v>
      </c>
      <c r="C12428" s="3" t="s">
        <v>13662</v>
      </c>
      <c r="D12428" s="2" t="s">
        <v>20575</v>
      </c>
      <c r="E12428" s="3" t="s">
        <v>20638</v>
      </c>
      <c r="F12428" s="67" t="s">
        <v>21189</v>
      </c>
      <c r="G12428" s="67" t="s">
        <v>6289</v>
      </c>
      <c r="I12428" s="3" t="s">
        <v>6298</v>
      </c>
      <c r="J12428" s="3" t="str">
        <f>IF($B12428="SINAPI",IF(ISNUMBER(MATCH(Banco!$C12428,Analitico!$A:$A,0)),INDEX(Analitico!E:E,MATCH(Banco!$C12428,Analitico!$A:$A,0))&amp;"%",""),"")</f>
        <v/>
      </c>
      <c r="K12428" s="3" t="str">
        <f>IF($B12428="SINAPI",IF(ISNUMBER(MATCH(Banco!$C12428,Analitico!$A:$A,0)),INDEX(Analitico!F:F,MATCH(Banco!$C12428,Analitico!$A:$A,0))&amp;"%",""),"")</f>
        <v/>
      </c>
    </row>
    <row r="12429" spans="1:11" x14ac:dyDescent="0.2">
      <c r="A12429" s="1" t="str">
        <f t="shared" si="195"/>
        <v>SINAPI 101366</v>
      </c>
      <c r="B12429" s="3" t="s">
        <v>21527</v>
      </c>
      <c r="C12429" s="3" t="s">
        <v>13663</v>
      </c>
      <c r="D12429" s="2" t="s">
        <v>20576</v>
      </c>
      <c r="E12429" s="3" t="s">
        <v>20638</v>
      </c>
      <c r="F12429" s="67" t="s">
        <v>30219</v>
      </c>
      <c r="G12429" s="67" t="s">
        <v>29868</v>
      </c>
      <c r="I12429" s="3" t="s">
        <v>6298</v>
      </c>
      <c r="J12429" s="3" t="str">
        <f>IF($B12429="SINAPI",IF(ISNUMBER(MATCH(Banco!$C12429,Analitico!$A:$A,0)),INDEX(Analitico!E:E,MATCH(Banco!$C12429,Analitico!$A:$A,0))&amp;"%",""),"")</f>
        <v/>
      </c>
      <c r="K12429" s="3" t="str">
        <f>IF($B12429="SINAPI",IF(ISNUMBER(MATCH(Banco!$C12429,Analitico!$A:$A,0)),INDEX(Analitico!F:F,MATCH(Banco!$C12429,Analitico!$A:$A,0))&amp;"%",""),"")</f>
        <v/>
      </c>
    </row>
    <row r="12430" spans="1:11" ht="22.5" x14ac:dyDescent="0.2">
      <c r="A12430" s="1" t="str">
        <f t="shared" si="195"/>
        <v>SINAPI 101368</v>
      </c>
      <c r="B12430" s="3" t="s">
        <v>21527</v>
      </c>
      <c r="C12430" s="3" t="s">
        <v>13664</v>
      </c>
      <c r="D12430" s="2" t="s">
        <v>20577</v>
      </c>
      <c r="E12430" s="3" t="s">
        <v>20638</v>
      </c>
      <c r="F12430" s="67" t="s">
        <v>30220</v>
      </c>
      <c r="G12430" s="67" t="s">
        <v>29869</v>
      </c>
      <c r="I12430" s="3" t="s">
        <v>6298</v>
      </c>
      <c r="J12430" s="3" t="str">
        <f>IF($B12430="SINAPI",IF(ISNUMBER(MATCH(Banco!$C12430,Analitico!$A:$A,0)),INDEX(Analitico!E:E,MATCH(Banco!$C12430,Analitico!$A:$A,0))&amp;"%",""),"")</f>
        <v/>
      </c>
      <c r="K12430" s="3" t="str">
        <f>IF($B12430="SINAPI",IF(ISNUMBER(MATCH(Banco!$C12430,Analitico!$A:$A,0)),INDEX(Analitico!F:F,MATCH(Banco!$C12430,Analitico!$A:$A,0))&amp;"%",""),"")</f>
        <v/>
      </c>
    </row>
    <row r="12431" spans="1:11" x14ac:dyDescent="0.2">
      <c r="A12431" s="1" t="str">
        <f t="shared" si="195"/>
        <v>SINAPI 101369</v>
      </c>
      <c r="B12431" s="3" t="s">
        <v>21527</v>
      </c>
      <c r="C12431" s="3" t="s">
        <v>13665</v>
      </c>
      <c r="D12431" s="2" t="s">
        <v>20578</v>
      </c>
      <c r="E12431" s="3" t="s">
        <v>20638</v>
      </c>
      <c r="F12431" s="67" t="s">
        <v>5538</v>
      </c>
      <c r="G12431" s="67" t="s">
        <v>37791</v>
      </c>
      <c r="I12431" s="3" t="s">
        <v>6298</v>
      </c>
      <c r="J12431" s="3" t="str">
        <f>IF($B12431="SINAPI",IF(ISNUMBER(MATCH(Banco!$C12431,Analitico!$A:$A,0)),INDEX(Analitico!E:E,MATCH(Banco!$C12431,Analitico!$A:$A,0))&amp;"%",""),"")</f>
        <v/>
      </c>
      <c r="K12431" s="3" t="str">
        <f>IF($B12431="SINAPI",IF(ISNUMBER(MATCH(Banco!$C12431,Analitico!$A:$A,0)),INDEX(Analitico!F:F,MATCH(Banco!$C12431,Analitico!$A:$A,0))&amp;"%",""),"")</f>
        <v/>
      </c>
    </row>
    <row r="12432" spans="1:11" x14ac:dyDescent="0.2">
      <c r="A12432" s="1" t="str">
        <f t="shared" si="195"/>
        <v>SINAPI 101370</v>
      </c>
      <c r="B12432" s="3" t="s">
        <v>21527</v>
      </c>
      <c r="C12432" s="3" t="s">
        <v>13666</v>
      </c>
      <c r="D12432" s="2" t="s">
        <v>20579</v>
      </c>
      <c r="E12432" s="3" t="s">
        <v>20638</v>
      </c>
      <c r="F12432" s="67" t="s">
        <v>21148</v>
      </c>
      <c r="G12432" s="67" t="s">
        <v>29870</v>
      </c>
      <c r="I12432" s="3" t="s">
        <v>6298</v>
      </c>
      <c r="J12432" s="3" t="str">
        <f>IF($B12432="SINAPI",IF(ISNUMBER(MATCH(Banco!$C12432,Analitico!$A:$A,0)),INDEX(Analitico!E:E,MATCH(Banco!$C12432,Analitico!$A:$A,0))&amp;"%",""),"")</f>
        <v/>
      </c>
      <c r="K12432" s="3" t="str">
        <f>IF($B12432="SINAPI",IF(ISNUMBER(MATCH(Banco!$C12432,Analitico!$A:$A,0)),INDEX(Analitico!F:F,MATCH(Banco!$C12432,Analitico!$A:$A,0))&amp;"%",""),"")</f>
        <v/>
      </c>
    </row>
    <row r="12433" spans="1:11" x14ac:dyDescent="0.2">
      <c r="A12433" s="1" t="str">
        <f t="shared" si="195"/>
        <v>SINAPI 101371</v>
      </c>
      <c r="B12433" s="3" t="s">
        <v>21527</v>
      </c>
      <c r="C12433" s="3" t="s">
        <v>13667</v>
      </c>
      <c r="D12433" s="2" t="s">
        <v>20580</v>
      </c>
      <c r="E12433" s="3" t="s">
        <v>20638</v>
      </c>
      <c r="F12433" s="67" t="s">
        <v>21874</v>
      </c>
      <c r="G12433" s="67" t="s">
        <v>21294</v>
      </c>
      <c r="I12433" s="3" t="s">
        <v>6298</v>
      </c>
      <c r="J12433" s="3" t="str">
        <f>IF($B12433="SINAPI",IF(ISNUMBER(MATCH(Banco!$C12433,Analitico!$A:$A,0)),INDEX(Analitico!E:E,MATCH(Banco!$C12433,Analitico!$A:$A,0))&amp;"%",""),"")</f>
        <v/>
      </c>
      <c r="K12433" s="3" t="str">
        <f>IF($B12433="SINAPI",IF(ISNUMBER(MATCH(Banco!$C12433,Analitico!$A:$A,0)),INDEX(Analitico!F:F,MATCH(Banco!$C12433,Analitico!$A:$A,0))&amp;"%",""),"")</f>
        <v/>
      </c>
    </row>
    <row r="12434" spans="1:11" x14ac:dyDescent="0.2">
      <c r="A12434" s="1" t="str">
        <f t="shared" si="195"/>
        <v>SINAPI 101372</v>
      </c>
      <c r="B12434" s="3" t="s">
        <v>21527</v>
      </c>
      <c r="C12434" s="3" t="s">
        <v>13668</v>
      </c>
      <c r="D12434" s="2" t="s">
        <v>20581</v>
      </c>
      <c r="E12434" s="3" t="s">
        <v>20638</v>
      </c>
      <c r="F12434" s="67" t="s">
        <v>5295</v>
      </c>
      <c r="G12434" s="67" t="s">
        <v>21381</v>
      </c>
      <c r="I12434" s="3" t="s">
        <v>6298</v>
      </c>
      <c r="J12434" s="3" t="str">
        <f>IF($B12434="SINAPI",IF(ISNUMBER(MATCH(Banco!$C12434,Analitico!$A:$A,0)),INDEX(Analitico!E:E,MATCH(Banco!$C12434,Analitico!$A:$A,0))&amp;"%",""),"")</f>
        <v/>
      </c>
      <c r="K12434" s="3" t="str">
        <f>IF($B12434="SINAPI",IF(ISNUMBER(MATCH(Banco!$C12434,Analitico!$A:$A,0)),INDEX(Analitico!F:F,MATCH(Banco!$C12434,Analitico!$A:$A,0))&amp;"%",""),"")</f>
        <v/>
      </c>
    </row>
    <row r="12435" spans="1:11" x14ac:dyDescent="0.2">
      <c r="A12435" s="1" t="str">
        <f t="shared" si="195"/>
        <v>SINAPI 101374</v>
      </c>
      <c r="B12435" s="3" t="s">
        <v>21527</v>
      </c>
      <c r="C12435" s="3" t="s">
        <v>13669</v>
      </c>
      <c r="D12435" s="2" t="s">
        <v>20297</v>
      </c>
      <c r="E12435" s="3" t="s">
        <v>20638</v>
      </c>
      <c r="F12435" s="67" t="s">
        <v>30221</v>
      </c>
      <c r="G12435" s="67" t="s">
        <v>29871</v>
      </c>
      <c r="I12435" s="3" t="s">
        <v>6298</v>
      </c>
      <c r="J12435" s="3" t="str">
        <f>IF($B12435="SINAPI",IF(ISNUMBER(MATCH(Banco!$C12435,Analitico!$A:$A,0)),INDEX(Analitico!E:E,MATCH(Banco!$C12435,Analitico!$A:$A,0))&amp;"%",""),"")</f>
        <v/>
      </c>
      <c r="K12435" s="3" t="str">
        <f>IF($B12435="SINAPI",IF(ISNUMBER(MATCH(Banco!$C12435,Analitico!$A:$A,0)),INDEX(Analitico!F:F,MATCH(Banco!$C12435,Analitico!$A:$A,0))&amp;"%",""),"")</f>
        <v/>
      </c>
    </row>
    <row r="12436" spans="1:11" x14ac:dyDescent="0.2">
      <c r="A12436" s="1" t="str">
        <f t="shared" si="195"/>
        <v>SINAPI 101375</v>
      </c>
      <c r="B12436" s="3" t="s">
        <v>21527</v>
      </c>
      <c r="C12436" s="3" t="s">
        <v>13670</v>
      </c>
      <c r="D12436" s="2" t="s">
        <v>20582</v>
      </c>
      <c r="E12436" s="3" t="s">
        <v>20638</v>
      </c>
      <c r="F12436" s="67" t="s">
        <v>30222</v>
      </c>
      <c r="G12436" s="67" t="s">
        <v>29872</v>
      </c>
      <c r="I12436" s="3" t="s">
        <v>6298</v>
      </c>
      <c r="J12436" s="3" t="str">
        <f>IF($B12436="SINAPI",IF(ISNUMBER(MATCH(Banco!$C12436,Analitico!$A:$A,0)),INDEX(Analitico!E:E,MATCH(Banco!$C12436,Analitico!$A:$A,0))&amp;"%",""),"")</f>
        <v/>
      </c>
      <c r="K12436" s="3" t="str">
        <f>IF($B12436="SINAPI",IF(ISNUMBER(MATCH(Banco!$C12436,Analitico!$A:$A,0)),INDEX(Analitico!F:F,MATCH(Banco!$C12436,Analitico!$A:$A,0))&amp;"%",""),"")</f>
        <v/>
      </c>
    </row>
    <row r="12437" spans="1:11" x14ac:dyDescent="0.2">
      <c r="A12437" s="1" t="str">
        <f t="shared" si="195"/>
        <v>SINAPI 101376</v>
      </c>
      <c r="B12437" s="3" t="s">
        <v>21527</v>
      </c>
      <c r="C12437" s="3" t="s">
        <v>13671</v>
      </c>
      <c r="D12437" s="2" t="s">
        <v>20583</v>
      </c>
      <c r="E12437" s="3" t="s">
        <v>20638</v>
      </c>
      <c r="F12437" s="67" t="s">
        <v>30223</v>
      </c>
      <c r="G12437" s="67" t="s">
        <v>29873</v>
      </c>
      <c r="I12437" s="3" t="s">
        <v>6298</v>
      </c>
      <c r="J12437" s="3" t="str">
        <f>IF($B12437="SINAPI",IF(ISNUMBER(MATCH(Banco!$C12437,Analitico!$A:$A,0)),INDEX(Analitico!E:E,MATCH(Banco!$C12437,Analitico!$A:$A,0))&amp;"%",""),"")</f>
        <v/>
      </c>
      <c r="K12437" s="3" t="str">
        <f>IF($B12437="SINAPI",IF(ISNUMBER(MATCH(Banco!$C12437,Analitico!$A:$A,0)),INDEX(Analitico!F:F,MATCH(Banco!$C12437,Analitico!$A:$A,0))&amp;"%",""),"")</f>
        <v/>
      </c>
    </row>
    <row r="12438" spans="1:11" x14ac:dyDescent="0.2">
      <c r="A12438" s="1" t="str">
        <f t="shared" si="195"/>
        <v>SINAPI 101377</v>
      </c>
      <c r="B12438" s="3" t="s">
        <v>21527</v>
      </c>
      <c r="C12438" s="3" t="s">
        <v>13672</v>
      </c>
      <c r="D12438" s="2" t="s">
        <v>20300</v>
      </c>
      <c r="E12438" s="3" t="s">
        <v>20638</v>
      </c>
      <c r="F12438" s="67" t="s">
        <v>30224</v>
      </c>
      <c r="G12438" s="67" t="s">
        <v>29874</v>
      </c>
      <c r="I12438" s="3" t="s">
        <v>6298</v>
      </c>
      <c r="J12438" s="3" t="str">
        <f>IF($B12438="SINAPI",IF(ISNUMBER(MATCH(Banco!$C12438,Analitico!$A:$A,0)),INDEX(Analitico!E:E,MATCH(Banco!$C12438,Analitico!$A:$A,0))&amp;"%",""),"")</f>
        <v/>
      </c>
      <c r="K12438" s="3" t="str">
        <f>IF($B12438="SINAPI",IF(ISNUMBER(MATCH(Banco!$C12438,Analitico!$A:$A,0)),INDEX(Analitico!F:F,MATCH(Banco!$C12438,Analitico!$A:$A,0))&amp;"%",""),"")</f>
        <v/>
      </c>
    </row>
    <row r="12439" spans="1:11" x14ac:dyDescent="0.2">
      <c r="A12439" s="1" t="str">
        <f t="shared" si="195"/>
        <v>SINAPI 101378</v>
      </c>
      <c r="B12439" s="3" t="s">
        <v>21527</v>
      </c>
      <c r="C12439" s="3" t="s">
        <v>13673</v>
      </c>
      <c r="D12439" s="2" t="s">
        <v>20497</v>
      </c>
      <c r="E12439" s="3" t="s">
        <v>20638</v>
      </c>
      <c r="F12439" s="67" t="s">
        <v>30225</v>
      </c>
      <c r="G12439" s="67" t="s">
        <v>29875</v>
      </c>
      <c r="I12439" s="3" t="s">
        <v>6298</v>
      </c>
      <c r="J12439" s="3" t="str">
        <f>IF($B12439="SINAPI",IF(ISNUMBER(MATCH(Banco!$C12439,Analitico!$A:$A,0)),INDEX(Analitico!E:E,MATCH(Banco!$C12439,Analitico!$A:$A,0))&amp;"%",""),"")</f>
        <v/>
      </c>
      <c r="K12439" s="3" t="str">
        <f>IF($B12439="SINAPI",IF(ISNUMBER(MATCH(Banco!$C12439,Analitico!$A:$A,0)),INDEX(Analitico!F:F,MATCH(Banco!$C12439,Analitico!$A:$A,0))&amp;"%",""),"")</f>
        <v/>
      </c>
    </row>
    <row r="12440" spans="1:11" x14ac:dyDescent="0.2">
      <c r="A12440" s="1" t="str">
        <f t="shared" si="195"/>
        <v>SINAPI 101379</v>
      </c>
      <c r="B12440" s="3" t="s">
        <v>21527</v>
      </c>
      <c r="C12440" s="3" t="s">
        <v>13674</v>
      </c>
      <c r="D12440" s="2" t="s">
        <v>20584</v>
      </c>
      <c r="E12440" s="3" t="s">
        <v>20638</v>
      </c>
      <c r="F12440" s="67" t="s">
        <v>30221</v>
      </c>
      <c r="G12440" s="67" t="s">
        <v>29871</v>
      </c>
      <c r="I12440" s="3" t="s">
        <v>6298</v>
      </c>
      <c r="J12440" s="3" t="str">
        <f>IF($B12440="SINAPI",IF(ISNUMBER(MATCH(Banco!$C12440,Analitico!$A:$A,0)),INDEX(Analitico!E:E,MATCH(Banco!$C12440,Analitico!$A:$A,0))&amp;"%",""),"")</f>
        <v/>
      </c>
      <c r="K12440" s="3" t="str">
        <f>IF($B12440="SINAPI",IF(ISNUMBER(MATCH(Banco!$C12440,Analitico!$A:$A,0)),INDEX(Analitico!F:F,MATCH(Banco!$C12440,Analitico!$A:$A,0))&amp;"%",""),"")</f>
        <v/>
      </c>
    </row>
    <row r="12441" spans="1:11" x14ac:dyDescent="0.2">
      <c r="A12441" s="1" t="str">
        <f t="shared" si="195"/>
        <v>SINAPI 101380</v>
      </c>
      <c r="B12441" s="3" t="s">
        <v>21527</v>
      </c>
      <c r="C12441" s="3" t="s">
        <v>13675</v>
      </c>
      <c r="D12441" s="2" t="s">
        <v>20302</v>
      </c>
      <c r="E12441" s="3" t="s">
        <v>20638</v>
      </c>
      <c r="F12441" s="67" t="s">
        <v>30226</v>
      </c>
      <c r="G12441" s="67" t="s">
        <v>29876</v>
      </c>
      <c r="I12441" s="3" t="s">
        <v>6298</v>
      </c>
      <c r="J12441" s="3" t="str">
        <f>IF($B12441="SINAPI",IF(ISNUMBER(MATCH(Banco!$C12441,Analitico!$A:$A,0)),INDEX(Analitico!E:E,MATCH(Banco!$C12441,Analitico!$A:$A,0))&amp;"%",""),"")</f>
        <v/>
      </c>
      <c r="K12441" s="3" t="str">
        <f>IF($B12441="SINAPI",IF(ISNUMBER(MATCH(Banco!$C12441,Analitico!$A:$A,0)),INDEX(Analitico!F:F,MATCH(Banco!$C12441,Analitico!$A:$A,0))&amp;"%",""),"")</f>
        <v/>
      </c>
    </row>
    <row r="12442" spans="1:11" x14ac:dyDescent="0.2">
      <c r="A12442" s="1" t="str">
        <f t="shared" si="195"/>
        <v>SINAPI 101381</v>
      </c>
      <c r="B12442" s="3" t="s">
        <v>21527</v>
      </c>
      <c r="C12442" s="3" t="s">
        <v>13676</v>
      </c>
      <c r="D12442" s="2" t="s">
        <v>20303</v>
      </c>
      <c r="E12442" s="3" t="s">
        <v>20638</v>
      </c>
      <c r="F12442" s="67" t="s">
        <v>30227</v>
      </c>
      <c r="G12442" s="67" t="s">
        <v>29877</v>
      </c>
      <c r="I12442" s="3" t="s">
        <v>6298</v>
      </c>
      <c r="J12442" s="3" t="str">
        <f>IF($B12442="SINAPI",IF(ISNUMBER(MATCH(Banco!$C12442,Analitico!$A:$A,0)),INDEX(Analitico!E:E,MATCH(Banco!$C12442,Analitico!$A:$A,0))&amp;"%",""),"")</f>
        <v/>
      </c>
      <c r="K12442" s="3" t="str">
        <f>IF($B12442="SINAPI",IF(ISNUMBER(MATCH(Banco!$C12442,Analitico!$A:$A,0)),INDEX(Analitico!F:F,MATCH(Banco!$C12442,Analitico!$A:$A,0))&amp;"%",""),"")</f>
        <v/>
      </c>
    </row>
    <row r="12443" spans="1:11" x14ac:dyDescent="0.2">
      <c r="A12443" s="1" t="str">
        <f t="shared" si="195"/>
        <v>SINAPI 101382</v>
      </c>
      <c r="B12443" s="3" t="s">
        <v>21527</v>
      </c>
      <c r="C12443" s="3" t="s">
        <v>13677</v>
      </c>
      <c r="D12443" s="2" t="s">
        <v>20585</v>
      </c>
      <c r="E12443" s="3" t="s">
        <v>20638</v>
      </c>
      <c r="F12443" s="67" t="s">
        <v>40533</v>
      </c>
      <c r="G12443" s="67" t="s">
        <v>37792</v>
      </c>
      <c r="I12443" s="3" t="s">
        <v>6298</v>
      </c>
      <c r="J12443" s="3" t="str">
        <f>IF($B12443="SINAPI",IF(ISNUMBER(MATCH(Banco!$C12443,Analitico!$A:$A,0)),INDEX(Analitico!E:E,MATCH(Banco!$C12443,Analitico!$A:$A,0))&amp;"%",""),"")</f>
        <v/>
      </c>
      <c r="K12443" s="3" t="str">
        <f>IF($B12443="SINAPI",IF(ISNUMBER(MATCH(Banco!$C12443,Analitico!$A:$A,0)),INDEX(Analitico!F:F,MATCH(Banco!$C12443,Analitico!$A:$A,0))&amp;"%",""),"")</f>
        <v/>
      </c>
    </row>
    <row r="12444" spans="1:11" x14ac:dyDescent="0.2">
      <c r="A12444" s="1" t="str">
        <f t="shared" si="195"/>
        <v>SINAPI 101383</v>
      </c>
      <c r="B12444" s="3" t="s">
        <v>21527</v>
      </c>
      <c r="C12444" s="3" t="s">
        <v>13678</v>
      </c>
      <c r="D12444" s="2" t="s">
        <v>20498</v>
      </c>
      <c r="E12444" s="3" t="s">
        <v>20638</v>
      </c>
      <c r="F12444" s="67" t="s">
        <v>30228</v>
      </c>
      <c r="G12444" s="67" t="s">
        <v>29878</v>
      </c>
      <c r="I12444" s="3" t="s">
        <v>6298</v>
      </c>
      <c r="J12444" s="3" t="str">
        <f>IF($B12444="SINAPI",IF(ISNUMBER(MATCH(Banco!$C12444,Analitico!$A:$A,0)),INDEX(Analitico!E:E,MATCH(Banco!$C12444,Analitico!$A:$A,0))&amp;"%",""),"")</f>
        <v/>
      </c>
      <c r="K12444" s="3" t="str">
        <f>IF($B12444="SINAPI",IF(ISNUMBER(MATCH(Banco!$C12444,Analitico!$A:$A,0)),INDEX(Analitico!F:F,MATCH(Banco!$C12444,Analitico!$A:$A,0))&amp;"%",""),"")</f>
        <v/>
      </c>
    </row>
    <row r="12445" spans="1:11" x14ac:dyDescent="0.2">
      <c r="A12445" s="1" t="str">
        <f t="shared" si="195"/>
        <v>SINAPI 101384</v>
      </c>
      <c r="B12445" s="3" t="s">
        <v>21527</v>
      </c>
      <c r="C12445" s="3" t="s">
        <v>13679</v>
      </c>
      <c r="D12445" s="2" t="s">
        <v>20306</v>
      </c>
      <c r="E12445" s="3" t="s">
        <v>20638</v>
      </c>
      <c r="F12445" s="67" t="s">
        <v>30229</v>
      </c>
      <c r="G12445" s="67" t="s">
        <v>29879</v>
      </c>
      <c r="I12445" s="3" t="s">
        <v>6298</v>
      </c>
      <c r="J12445" s="3" t="str">
        <f>IF($B12445="SINAPI",IF(ISNUMBER(MATCH(Banco!$C12445,Analitico!$A:$A,0)),INDEX(Analitico!E:E,MATCH(Banco!$C12445,Analitico!$A:$A,0))&amp;"%",""),"")</f>
        <v/>
      </c>
      <c r="K12445" s="3" t="str">
        <f>IF($B12445="SINAPI",IF(ISNUMBER(MATCH(Banco!$C12445,Analitico!$A:$A,0)),INDEX(Analitico!F:F,MATCH(Banco!$C12445,Analitico!$A:$A,0))&amp;"%",""),"")</f>
        <v/>
      </c>
    </row>
    <row r="12446" spans="1:11" x14ac:dyDescent="0.2">
      <c r="A12446" s="1" t="str">
        <f t="shared" si="195"/>
        <v>SINAPI 101385</v>
      </c>
      <c r="B12446" s="3" t="s">
        <v>21527</v>
      </c>
      <c r="C12446" s="3" t="s">
        <v>13680</v>
      </c>
      <c r="D12446" s="2" t="s">
        <v>20586</v>
      </c>
      <c r="E12446" s="3" t="s">
        <v>20638</v>
      </c>
      <c r="F12446" s="67" t="s">
        <v>30230</v>
      </c>
      <c r="G12446" s="67" t="s">
        <v>29880</v>
      </c>
      <c r="I12446" s="3" t="s">
        <v>6298</v>
      </c>
      <c r="J12446" s="3" t="str">
        <f>IF($B12446="SINAPI",IF(ISNUMBER(MATCH(Banco!$C12446,Analitico!$A:$A,0)),INDEX(Analitico!E:E,MATCH(Banco!$C12446,Analitico!$A:$A,0))&amp;"%",""),"")</f>
        <v/>
      </c>
      <c r="K12446" s="3" t="str">
        <f>IF($B12446="SINAPI",IF(ISNUMBER(MATCH(Banco!$C12446,Analitico!$A:$A,0)),INDEX(Analitico!F:F,MATCH(Banco!$C12446,Analitico!$A:$A,0))&amp;"%",""),"")</f>
        <v/>
      </c>
    </row>
    <row r="12447" spans="1:11" x14ac:dyDescent="0.2">
      <c r="A12447" s="1" t="str">
        <f t="shared" si="195"/>
        <v>SINAPI 101386</v>
      </c>
      <c r="B12447" s="3" t="s">
        <v>21527</v>
      </c>
      <c r="C12447" s="3" t="s">
        <v>13681</v>
      </c>
      <c r="D12447" s="2" t="s">
        <v>20308</v>
      </c>
      <c r="E12447" s="3" t="s">
        <v>20638</v>
      </c>
      <c r="F12447" s="67" t="s">
        <v>30223</v>
      </c>
      <c r="G12447" s="67" t="s">
        <v>29873</v>
      </c>
      <c r="I12447" s="3" t="s">
        <v>6298</v>
      </c>
      <c r="J12447" s="3" t="str">
        <f>IF($B12447="SINAPI",IF(ISNUMBER(MATCH(Banco!$C12447,Analitico!$A:$A,0)),INDEX(Analitico!E:E,MATCH(Banco!$C12447,Analitico!$A:$A,0))&amp;"%",""),"")</f>
        <v/>
      </c>
      <c r="K12447" s="3" t="str">
        <f>IF($B12447="SINAPI",IF(ISNUMBER(MATCH(Banco!$C12447,Analitico!$A:$A,0)),INDEX(Analitico!F:F,MATCH(Banco!$C12447,Analitico!$A:$A,0))&amp;"%",""),"")</f>
        <v/>
      </c>
    </row>
    <row r="12448" spans="1:11" x14ac:dyDescent="0.2">
      <c r="A12448" s="1" t="str">
        <f t="shared" si="195"/>
        <v>SINAPI 101387</v>
      </c>
      <c r="B12448" s="3" t="s">
        <v>21527</v>
      </c>
      <c r="C12448" s="3" t="s">
        <v>13682</v>
      </c>
      <c r="D12448" s="2" t="s">
        <v>20587</v>
      </c>
      <c r="E12448" s="3" t="s">
        <v>20638</v>
      </c>
      <c r="F12448" s="67" t="s">
        <v>30231</v>
      </c>
      <c r="G12448" s="67" t="s">
        <v>29881</v>
      </c>
      <c r="I12448" s="3" t="s">
        <v>6298</v>
      </c>
      <c r="J12448" s="3" t="str">
        <f>IF($B12448="SINAPI",IF(ISNUMBER(MATCH(Banco!$C12448,Analitico!$A:$A,0)),INDEX(Analitico!E:E,MATCH(Banco!$C12448,Analitico!$A:$A,0))&amp;"%",""),"")</f>
        <v/>
      </c>
      <c r="K12448" s="3" t="str">
        <f>IF($B12448="SINAPI",IF(ISNUMBER(MATCH(Banco!$C12448,Analitico!$A:$A,0)),INDEX(Analitico!F:F,MATCH(Banco!$C12448,Analitico!$A:$A,0))&amp;"%",""),"")</f>
        <v/>
      </c>
    </row>
    <row r="12449" spans="1:11" x14ac:dyDescent="0.2">
      <c r="A12449" s="1" t="str">
        <f t="shared" si="195"/>
        <v>SINAPI 101388</v>
      </c>
      <c r="B12449" s="3" t="s">
        <v>21527</v>
      </c>
      <c r="C12449" s="3" t="s">
        <v>13683</v>
      </c>
      <c r="D12449" s="2" t="s">
        <v>20310</v>
      </c>
      <c r="E12449" s="3" t="s">
        <v>20638</v>
      </c>
      <c r="F12449" s="67" t="s">
        <v>30232</v>
      </c>
      <c r="G12449" s="67" t="s">
        <v>29882</v>
      </c>
      <c r="I12449" s="3" t="s">
        <v>6298</v>
      </c>
      <c r="J12449" s="3" t="str">
        <f>IF($B12449="SINAPI",IF(ISNUMBER(MATCH(Banco!$C12449,Analitico!$A:$A,0)),INDEX(Analitico!E:E,MATCH(Banco!$C12449,Analitico!$A:$A,0))&amp;"%",""),"")</f>
        <v/>
      </c>
      <c r="K12449" s="3" t="str">
        <f>IF($B12449="SINAPI",IF(ISNUMBER(MATCH(Banco!$C12449,Analitico!$A:$A,0)),INDEX(Analitico!F:F,MATCH(Banco!$C12449,Analitico!$A:$A,0))&amp;"%",""),"")</f>
        <v/>
      </c>
    </row>
    <row r="12450" spans="1:11" x14ac:dyDescent="0.2">
      <c r="A12450" s="1" t="str">
        <f t="shared" si="195"/>
        <v>SINAPI 101389</v>
      </c>
      <c r="B12450" s="3" t="s">
        <v>21527</v>
      </c>
      <c r="C12450" s="3" t="s">
        <v>13684</v>
      </c>
      <c r="D12450" s="2" t="s">
        <v>20311</v>
      </c>
      <c r="E12450" s="3" t="s">
        <v>20638</v>
      </c>
      <c r="F12450" s="67" t="s">
        <v>32396</v>
      </c>
      <c r="G12450" s="67" t="s">
        <v>32045</v>
      </c>
      <c r="I12450" s="3" t="s">
        <v>6298</v>
      </c>
      <c r="J12450" s="3" t="str">
        <f>IF($B12450="SINAPI",IF(ISNUMBER(MATCH(Banco!$C12450,Analitico!$A:$A,0)),INDEX(Analitico!E:E,MATCH(Banco!$C12450,Analitico!$A:$A,0))&amp;"%",""),"")</f>
        <v/>
      </c>
      <c r="K12450" s="3" t="str">
        <f>IF($B12450="SINAPI",IF(ISNUMBER(MATCH(Banco!$C12450,Analitico!$A:$A,0)),INDEX(Analitico!F:F,MATCH(Banco!$C12450,Analitico!$A:$A,0))&amp;"%",""),"")</f>
        <v/>
      </c>
    </row>
    <row r="12451" spans="1:11" x14ac:dyDescent="0.2">
      <c r="A12451" s="1" t="str">
        <f t="shared" ref="A12451:A12514" si="196">CONCATENAR</f>
        <v>SINAPI 101390</v>
      </c>
      <c r="B12451" s="3" t="s">
        <v>21527</v>
      </c>
      <c r="C12451" s="3" t="s">
        <v>13685</v>
      </c>
      <c r="D12451" s="2" t="s">
        <v>20588</v>
      </c>
      <c r="E12451" s="3" t="s">
        <v>20638</v>
      </c>
      <c r="F12451" s="67" t="s">
        <v>21940</v>
      </c>
      <c r="G12451" s="67" t="s">
        <v>21526</v>
      </c>
      <c r="I12451" s="3" t="s">
        <v>6298</v>
      </c>
      <c r="J12451" s="3" t="str">
        <f>IF($B12451="SINAPI",IF(ISNUMBER(MATCH(Banco!$C12451,Analitico!$A:$A,0)),INDEX(Analitico!E:E,MATCH(Banco!$C12451,Analitico!$A:$A,0))&amp;"%",""),"")</f>
        <v/>
      </c>
      <c r="K12451" s="3" t="str">
        <f>IF($B12451="SINAPI",IF(ISNUMBER(MATCH(Banco!$C12451,Analitico!$A:$A,0)),INDEX(Analitico!F:F,MATCH(Banco!$C12451,Analitico!$A:$A,0))&amp;"%",""),"")</f>
        <v/>
      </c>
    </row>
    <row r="12452" spans="1:11" x14ac:dyDescent="0.2">
      <c r="A12452" s="1" t="str">
        <f t="shared" si="196"/>
        <v>SINAPI 101391</v>
      </c>
      <c r="B12452" s="3" t="s">
        <v>21527</v>
      </c>
      <c r="C12452" s="3" t="s">
        <v>13686</v>
      </c>
      <c r="D12452" s="2" t="s">
        <v>20589</v>
      </c>
      <c r="E12452" s="3" t="s">
        <v>20638</v>
      </c>
      <c r="F12452" s="67" t="s">
        <v>30233</v>
      </c>
      <c r="G12452" s="67" t="s">
        <v>29883</v>
      </c>
      <c r="I12452" s="3" t="s">
        <v>6298</v>
      </c>
      <c r="J12452" s="3" t="str">
        <f>IF($B12452="SINAPI",IF(ISNUMBER(MATCH(Banco!$C12452,Analitico!$A:$A,0)),INDEX(Analitico!E:E,MATCH(Banco!$C12452,Analitico!$A:$A,0))&amp;"%",""),"")</f>
        <v/>
      </c>
      <c r="K12452" s="3" t="str">
        <f>IF($B12452="SINAPI",IF(ISNUMBER(MATCH(Banco!$C12452,Analitico!$A:$A,0)),INDEX(Analitico!F:F,MATCH(Banco!$C12452,Analitico!$A:$A,0))&amp;"%",""),"")</f>
        <v/>
      </c>
    </row>
    <row r="12453" spans="1:11" x14ac:dyDescent="0.2">
      <c r="A12453" s="1" t="str">
        <f t="shared" si="196"/>
        <v>SINAPI 101392</v>
      </c>
      <c r="B12453" s="3" t="s">
        <v>21527</v>
      </c>
      <c r="C12453" s="3" t="s">
        <v>13687</v>
      </c>
      <c r="D12453" s="2" t="s">
        <v>20590</v>
      </c>
      <c r="E12453" s="3" t="s">
        <v>20638</v>
      </c>
      <c r="F12453" s="67" t="s">
        <v>40534</v>
      </c>
      <c r="G12453" s="67" t="s">
        <v>37793</v>
      </c>
      <c r="I12453" s="3" t="s">
        <v>6298</v>
      </c>
      <c r="J12453" s="3" t="str">
        <f>IF($B12453="SINAPI",IF(ISNUMBER(MATCH(Banco!$C12453,Analitico!$A:$A,0)),INDEX(Analitico!E:E,MATCH(Banco!$C12453,Analitico!$A:$A,0))&amp;"%",""),"")</f>
        <v/>
      </c>
      <c r="K12453" s="3" t="str">
        <f>IF($B12453="SINAPI",IF(ISNUMBER(MATCH(Banco!$C12453,Analitico!$A:$A,0)),INDEX(Analitico!F:F,MATCH(Banco!$C12453,Analitico!$A:$A,0))&amp;"%",""),"")</f>
        <v/>
      </c>
    </row>
    <row r="12454" spans="1:11" x14ac:dyDescent="0.2">
      <c r="A12454" s="1" t="str">
        <f t="shared" si="196"/>
        <v>SINAPI 101394</v>
      </c>
      <c r="B12454" s="3" t="s">
        <v>21527</v>
      </c>
      <c r="C12454" s="3" t="s">
        <v>13688</v>
      </c>
      <c r="D12454" s="2" t="s">
        <v>20315</v>
      </c>
      <c r="E12454" s="3" t="s">
        <v>20638</v>
      </c>
      <c r="F12454" s="67" t="s">
        <v>30234</v>
      </c>
      <c r="G12454" s="67" t="s">
        <v>29884</v>
      </c>
      <c r="I12454" s="3" t="s">
        <v>6298</v>
      </c>
      <c r="J12454" s="3" t="str">
        <f>IF($B12454="SINAPI",IF(ISNUMBER(MATCH(Banco!$C12454,Analitico!$A:$A,0)),INDEX(Analitico!E:E,MATCH(Banco!$C12454,Analitico!$A:$A,0))&amp;"%",""),"")</f>
        <v/>
      </c>
      <c r="K12454" s="3" t="str">
        <f>IF($B12454="SINAPI",IF(ISNUMBER(MATCH(Banco!$C12454,Analitico!$A:$A,0)),INDEX(Analitico!F:F,MATCH(Banco!$C12454,Analitico!$A:$A,0))&amp;"%",""),"")</f>
        <v/>
      </c>
    </row>
    <row r="12455" spans="1:11" x14ac:dyDescent="0.2">
      <c r="A12455" s="1" t="str">
        <f t="shared" si="196"/>
        <v>SINAPI 101395</v>
      </c>
      <c r="B12455" s="3" t="s">
        <v>21527</v>
      </c>
      <c r="C12455" s="3" t="s">
        <v>13689</v>
      </c>
      <c r="D12455" s="2" t="s">
        <v>20591</v>
      </c>
      <c r="E12455" s="3" t="s">
        <v>20638</v>
      </c>
      <c r="F12455" s="67" t="s">
        <v>30235</v>
      </c>
      <c r="G12455" s="67" t="s">
        <v>29885</v>
      </c>
      <c r="I12455" s="3" t="s">
        <v>6298</v>
      </c>
      <c r="J12455" s="3" t="str">
        <f>IF($B12455="SINAPI",IF(ISNUMBER(MATCH(Banco!$C12455,Analitico!$A:$A,0)),INDEX(Analitico!E:E,MATCH(Banco!$C12455,Analitico!$A:$A,0))&amp;"%",""),"")</f>
        <v/>
      </c>
      <c r="K12455" s="3" t="str">
        <f>IF($B12455="SINAPI",IF(ISNUMBER(MATCH(Banco!$C12455,Analitico!$A:$A,0)),INDEX(Analitico!F:F,MATCH(Banco!$C12455,Analitico!$A:$A,0))&amp;"%",""),"")</f>
        <v/>
      </c>
    </row>
    <row r="12456" spans="1:11" x14ac:dyDescent="0.2">
      <c r="A12456" s="1" t="str">
        <f t="shared" si="196"/>
        <v>SINAPI 101396</v>
      </c>
      <c r="B12456" s="3" t="s">
        <v>21527</v>
      </c>
      <c r="C12456" s="3" t="s">
        <v>13690</v>
      </c>
      <c r="D12456" s="2" t="s">
        <v>20592</v>
      </c>
      <c r="E12456" s="3" t="s">
        <v>20638</v>
      </c>
      <c r="F12456" s="67" t="s">
        <v>30236</v>
      </c>
      <c r="G12456" s="67" t="s">
        <v>29886</v>
      </c>
      <c r="I12456" s="3" t="s">
        <v>6298</v>
      </c>
      <c r="J12456" s="3" t="str">
        <f>IF($B12456="SINAPI",IF(ISNUMBER(MATCH(Banco!$C12456,Analitico!$A:$A,0)),INDEX(Analitico!E:E,MATCH(Banco!$C12456,Analitico!$A:$A,0))&amp;"%",""),"")</f>
        <v/>
      </c>
      <c r="K12456" s="3" t="str">
        <f>IF($B12456="SINAPI",IF(ISNUMBER(MATCH(Banco!$C12456,Analitico!$A:$A,0)),INDEX(Analitico!F:F,MATCH(Banco!$C12456,Analitico!$A:$A,0))&amp;"%",""),"")</f>
        <v/>
      </c>
    </row>
    <row r="12457" spans="1:11" x14ac:dyDescent="0.2">
      <c r="A12457" s="1" t="str">
        <f t="shared" si="196"/>
        <v>SINAPI 101397</v>
      </c>
      <c r="B12457" s="3" t="s">
        <v>21527</v>
      </c>
      <c r="C12457" s="3" t="s">
        <v>13691</v>
      </c>
      <c r="D12457" s="2" t="s">
        <v>20317</v>
      </c>
      <c r="E12457" s="3" t="s">
        <v>20638</v>
      </c>
      <c r="F12457" s="67" t="s">
        <v>30237</v>
      </c>
      <c r="G12457" s="67" t="s">
        <v>29887</v>
      </c>
      <c r="I12457" s="3" t="s">
        <v>6298</v>
      </c>
      <c r="J12457" s="3" t="str">
        <f>IF($B12457="SINAPI",IF(ISNUMBER(MATCH(Banco!$C12457,Analitico!$A:$A,0)),INDEX(Analitico!E:E,MATCH(Banco!$C12457,Analitico!$A:$A,0))&amp;"%",""),"")</f>
        <v/>
      </c>
      <c r="K12457" s="3" t="str">
        <f>IF($B12457="SINAPI",IF(ISNUMBER(MATCH(Banco!$C12457,Analitico!$A:$A,0)),INDEX(Analitico!F:F,MATCH(Banco!$C12457,Analitico!$A:$A,0))&amp;"%",""),"")</f>
        <v/>
      </c>
    </row>
    <row r="12458" spans="1:11" x14ac:dyDescent="0.2">
      <c r="A12458" s="1" t="str">
        <f t="shared" si="196"/>
        <v>SINAPI 101398</v>
      </c>
      <c r="B12458" s="3" t="s">
        <v>21527</v>
      </c>
      <c r="C12458" s="3" t="s">
        <v>13692</v>
      </c>
      <c r="D12458" s="2" t="s">
        <v>20593</v>
      </c>
      <c r="E12458" s="3" t="s">
        <v>20638</v>
      </c>
      <c r="F12458" s="67" t="s">
        <v>30238</v>
      </c>
      <c r="G12458" s="67" t="s">
        <v>29888</v>
      </c>
      <c r="I12458" s="3" t="s">
        <v>6298</v>
      </c>
      <c r="J12458" s="3" t="str">
        <f>IF($B12458="SINAPI",IF(ISNUMBER(MATCH(Banco!$C12458,Analitico!$A:$A,0)),INDEX(Analitico!E:E,MATCH(Banco!$C12458,Analitico!$A:$A,0))&amp;"%",""),"")</f>
        <v/>
      </c>
      <c r="K12458" s="3" t="str">
        <f>IF($B12458="SINAPI",IF(ISNUMBER(MATCH(Banco!$C12458,Analitico!$A:$A,0)),INDEX(Analitico!F:F,MATCH(Banco!$C12458,Analitico!$A:$A,0))&amp;"%",""),"")</f>
        <v/>
      </c>
    </row>
    <row r="12459" spans="1:11" x14ac:dyDescent="0.2">
      <c r="A12459" s="1" t="str">
        <f t="shared" si="196"/>
        <v>SINAPI 101399</v>
      </c>
      <c r="B12459" s="3" t="s">
        <v>21527</v>
      </c>
      <c r="C12459" s="3" t="s">
        <v>13693</v>
      </c>
      <c r="D12459" s="2" t="s">
        <v>20319</v>
      </c>
      <c r="E12459" s="3" t="s">
        <v>20638</v>
      </c>
      <c r="F12459" s="67" t="s">
        <v>30239</v>
      </c>
      <c r="G12459" s="67" t="s">
        <v>29889</v>
      </c>
      <c r="I12459" s="3" t="s">
        <v>6298</v>
      </c>
      <c r="J12459" s="3" t="str">
        <f>IF($B12459="SINAPI",IF(ISNUMBER(MATCH(Banco!$C12459,Analitico!$A:$A,0)),INDEX(Analitico!E:E,MATCH(Banco!$C12459,Analitico!$A:$A,0))&amp;"%",""),"")</f>
        <v/>
      </c>
      <c r="K12459" s="3" t="str">
        <f>IF($B12459="SINAPI",IF(ISNUMBER(MATCH(Banco!$C12459,Analitico!$A:$A,0)),INDEX(Analitico!F:F,MATCH(Banco!$C12459,Analitico!$A:$A,0))&amp;"%",""),"")</f>
        <v/>
      </c>
    </row>
    <row r="12460" spans="1:11" x14ac:dyDescent="0.2">
      <c r="A12460" s="1" t="str">
        <f t="shared" si="196"/>
        <v>SINAPI 101401</v>
      </c>
      <c r="B12460" s="3" t="s">
        <v>21527</v>
      </c>
      <c r="C12460" s="3" t="s">
        <v>13694</v>
      </c>
      <c r="D12460" s="2" t="s">
        <v>20320</v>
      </c>
      <c r="E12460" s="3" t="s">
        <v>20638</v>
      </c>
      <c r="F12460" s="67" t="s">
        <v>30240</v>
      </c>
      <c r="G12460" s="67" t="s">
        <v>29890</v>
      </c>
      <c r="I12460" s="3" t="s">
        <v>6298</v>
      </c>
      <c r="J12460" s="3" t="str">
        <f>IF($B12460="SINAPI",IF(ISNUMBER(MATCH(Banco!$C12460,Analitico!$A:$A,0)),INDEX(Analitico!E:E,MATCH(Banco!$C12460,Analitico!$A:$A,0))&amp;"%",""),"")</f>
        <v/>
      </c>
      <c r="K12460" s="3" t="str">
        <f>IF($B12460="SINAPI",IF(ISNUMBER(MATCH(Banco!$C12460,Analitico!$A:$A,0)),INDEX(Analitico!F:F,MATCH(Banco!$C12460,Analitico!$A:$A,0))&amp;"%",""),"")</f>
        <v/>
      </c>
    </row>
    <row r="12461" spans="1:11" x14ac:dyDescent="0.2">
      <c r="A12461" s="1" t="str">
        <f t="shared" si="196"/>
        <v>SINAPI 101402</v>
      </c>
      <c r="B12461" s="3" t="s">
        <v>21527</v>
      </c>
      <c r="C12461" s="3" t="s">
        <v>13695</v>
      </c>
      <c r="D12461" s="2" t="s">
        <v>20321</v>
      </c>
      <c r="E12461" s="3" t="s">
        <v>20638</v>
      </c>
      <c r="F12461" s="67" t="s">
        <v>30241</v>
      </c>
      <c r="G12461" s="67" t="s">
        <v>29891</v>
      </c>
      <c r="I12461" s="3" t="s">
        <v>6298</v>
      </c>
      <c r="J12461" s="3" t="str">
        <f>IF($B12461="SINAPI",IF(ISNUMBER(MATCH(Banco!$C12461,Analitico!$A:$A,0)),INDEX(Analitico!E:E,MATCH(Banco!$C12461,Analitico!$A:$A,0))&amp;"%",""),"")</f>
        <v/>
      </c>
      <c r="K12461" s="3" t="str">
        <f>IF($B12461="SINAPI",IF(ISNUMBER(MATCH(Banco!$C12461,Analitico!$A:$A,0)),INDEX(Analitico!F:F,MATCH(Banco!$C12461,Analitico!$A:$A,0))&amp;"%",""),"")</f>
        <v/>
      </c>
    </row>
    <row r="12462" spans="1:11" x14ac:dyDescent="0.2">
      <c r="A12462" s="1" t="str">
        <f t="shared" si="196"/>
        <v>SINAPI 101407</v>
      </c>
      <c r="B12462" s="3" t="s">
        <v>21527</v>
      </c>
      <c r="C12462" s="3" t="s">
        <v>13696</v>
      </c>
      <c r="D12462" s="2" t="s">
        <v>20322</v>
      </c>
      <c r="E12462" s="3" t="s">
        <v>20638</v>
      </c>
      <c r="F12462" s="67" t="s">
        <v>30242</v>
      </c>
      <c r="G12462" s="67" t="s">
        <v>29892</v>
      </c>
      <c r="I12462" s="3" t="s">
        <v>6298</v>
      </c>
      <c r="J12462" s="3" t="str">
        <f>IF($B12462="SINAPI",IF(ISNUMBER(MATCH(Banco!$C12462,Analitico!$A:$A,0)),INDEX(Analitico!E:E,MATCH(Banco!$C12462,Analitico!$A:$A,0))&amp;"%",""),"")</f>
        <v/>
      </c>
      <c r="K12462" s="3" t="str">
        <f>IF($B12462="SINAPI",IF(ISNUMBER(MATCH(Banco!$C12462,Analitico!$A:$A,0)),INDEX(Analitico!F:F,MATCH(Banco!$C12462,Analitico!$A:$A,0))&amp;"%",""),"")</f>
        <v/>
      </c>
    </row>
    <row r="12463" spans="1:11" x14ac:dyDescent="0.2">
      <c r="A12463" s="1" t="str">
        <f t="shared" si="196"/>
        <v>SINAPI 101408</v>
      </c>
      <c r="B12463" s="3" t="s">
        <v>21527</v>
      </c>
      <c r="C12463" s="3" t="s">
        <v>13697</v>
      </c>
      <c r="D12463" s="2" t="s">
        <v>20323</v>
      </c>
      <c r="E12463" s="3" t="s">
        <v>20638</v>
      </c>
      <c r="F12463" s="67" t="s">
        <v>30243</v>
      </c>
      <c r="G12463" s="67" t="s">
        <v>29893</v>
      </c>
      <c r="I12463" s="3" t="s">
        <v>6298</v>
      </c>
      <c r="J12463" s="3" t="str">
        <f>IF($B12463="SINAPI",IF(ISNUMBER(MATCH(Banco!$C12463,Analitico!$A:$A,0)),INDEX(Analitico!E:E,MATCH(Banco!$C12463,Analitico!$A:$A,0))&amp;"%",""),"")</f>
        <v/>
      </c>
      <c r="K12463" s="3" t="str">
        <f>IF($B12463="SINAPI",IF(ISNUMBER(MATCH(Banco!$C12463,Analitico!$A:$A,0)),INDEX(Analitico!F:F,MATCH(Banco!$C12463,Analitico!$A:$A,0))&amp;"%",""),"")</f>
        <v/>
      </c>
    </row>
    <row r="12464" spans="1:11" x14ac:dyDescent="0.2">
      <c r="A12464" s="1" t="str">
        <f t="shared" si="196"/>
        <v>SINAPI 101409</v>
      </c>
      <c r="B12464" s="3" t="s">
        <v>21527</v>
      </c>
      <c r="C12464" s="3" t="s">
        <v>13698</v>
      </c>
      <c r="D12464" s="2" t="s">
        <v>20594</v>
      </c>
      <c r="E12464" s="3" t="s">
        <v>20638</v>
      </c>
      <c r="F12464" s="67" t="s">
        <v>40535</v>
      </c>
      <c r="G12464" s="67" t="s">
        <v>37794</v>
      </c>
      <c r="I12464" s="3" t="s">
        <v>6298</v>
      </c>
      <c r="J12464" s="3" t="str">
        <f>IF($B12464="SINAPI",IF(ISNUMBER(MATCH(Banco!$C12464,Analitico!$A:$A,0)),INDEX(Analitico!E:E,MATCH(Banco!$C12464,Analitico!$A:$A,0))&amp;"%",""),"")</f>
        <v/>
      </c>
      <c r="K12464" s="3" t="str">
        <f>IF($B12464="SINAPI",IF(ISNUMBER(MATCH(Banco!$C12464,Analitico!$A:$A,0)),INDEX(Analitico!F:F,MATCH(Banco!$C12464,Analitico!$A:$A,0))&amp;"%",""),"")</f>
        <v/>
      </c>
    </row>
    <row r="12465" spans="1:11" x14ac:dyDescent="0.2">
      <c r="A12465" s="1" t="str">
        <f t="shared" si="196"/>
        <v>SINAPI 101410</v>
      </c>
      <c r="B12465" s="3" t="s">
        <v>21527</v>
      </c>
      <c r="C12465" s="3" t="s">
        <v>13699</v>
      </c>
      <c r="D12465" s="2" t="s">
        <v>20370</v>
      </c>
      <c r="E12465" s="3" t="s">
        <v>20638</v>
      </c>
      <c r="F12465" s="67" t="s">
        <v>30244</v>
      </c>
      <c r="G12465" s="67" t="s">
        <v>29894</v>
      </c>
      <c r="I12465" s="3" t="s">
        <v>6298</v>
      </c>
      <c r="J12465" s="3" t="str">
        <f>IF($B12465="SINAPI",IF(ISNUMBER(MATCH(Banco!$C12465,Analitico!$A:$A,0)),INDEX(Analitico!E:E,MATCH(Banco!$C12465,Analitico!$A:$A,0))&amp;"%",""),"")</f>
        <v/>
      </c>
      <c r="K12465" s="3" t="str">
        <f>IF($B12465="SINAPI",IF(ISNUMBER(MATCH(Banco!$C12465,Analitico!$A:$A,0)),INDEX(Analitico!F:F,MATCH(Banco!$C12465,Analitico!$A:$A,0))&amp;"%",""),"")</f>
        <v/>
      </c>
    </row>
    <row r="12466" spans="1:11" x14ac:dyDescent="0.2">
      <c r="A12466" s="1" t="str">
        <f t="shared" si="196"/>
        <v>SINAPI 101412</v>
      </c>
      <c r="B12466" s="3" t="s">
        <v>21527</v>
      </c>
      <c r="C12466" s="3" t="s">
        <v>13700</v>
      </c>
      <c r="D12466" s="2" t="s">
        <v>20595</v>
      </c>
      <c r="E12466" s="3" t="s">
        <v>20638</v>
      </c>
      <c r="F12466" s="67" t="s">
        <v>30245</v>
      </c>
      <c r="G12466" s="67" t="s">
        <v>29895</v>
      </c>
      <c r="I12466" s="3" t="s">
        <v>6298</v>
      </c>
      <c r="J12466" s="3" t="str">
        <f>IF($B12466="SINAPI",IF(ISNUMBER(MATCH(Banco!$C12466,Analitico!$A:$A,0)),INDEX(Analitico!E:E,MATCH(Banco!$C12466,Analitico!$A:$A,0))&amp;"%",""),"")</f>
        <v/>
      </c>
      <c r="K12466" s="3" t="str">
        <f>IF($B12466="SINAPI",IF(ISNUMBER(MATCH(Banco!$C12466,Analitico!$A:$A,0)),INDEX(Analitico!F:F,MATCH(Banco!$C12466,Analitico!$A:$A,0))&amp;"%",""),"")</f>
        <v/>
      </c>
    </row>
    <row r="12467" spans="1:11" x14ac:dyDescent="0.2">
      <c r="A12467" s="1" t="str">
        <f t="shared" si="196"/>
        <v>SINAPI 101413</v>
      </c>
      <c r="B12467" s="3" t="s">
        <v>21527</v>
      </c>
      <c r="C12467" s="3" t="s">
        <v>13701</v>
      </c>
      <c r="D12467" s="2" t="s">
        <v>20325</v>
      </c>
      <c r="E12467" s="3" t="s">
        <v>20638</v>
      </c>
      <c r="F12467" s="67" t="s">
        <v>30246</v>
      </c>
      <c r="G12467" s="67" t="s">
        <v>29896</v>
      </c>
      <c r="I12467" s="3" t="s">
        <v>6298</v>
      </c>
      <c r="J12467" s="3" t="str">
        <f>IF($B12467="SINAPI",IF(ISNUMBER(MATCH(Banco!$C12467,Analitico!$A:$A,0)),INDEX(Analitico!E:E,MATCH(Banco!$C12467,Analitico!$A:$A,0))&amp;"%",""),"")</f>
        <v/>
      </c>
      <c r="K12467" s="3" t="str">
        <f>IF($B12467="SINAPI",IF(ISNUMBER(MATCH(Banco!$C12467,Analitico!$A:$A,0)),INDEX(Analitico!F:F,MATCH(Banco!$C12467,Analitico!$A:$A,0))&amp;"%",""),"")</f>
        <v/>
      </c>
    </row>
    <row r="12468" spans="1:11" x14ac:dyDescent="0.2">
      <c r="A12468" s="1" t="str">
        <f t="shared" si="196"/>
        <v>SINAPI 101414</v>
      </c>
      <c r="B12468" s="3" t="s">
        <v>21527</v>
      </c>
      <c r="C12468" s="3" t="s">
        <v>13702</v>
      </c>
      <c r="D12468" s="2" t="s">
        <v>20596</v>
      </c>
      <c r="E12468" s="3" t="s">
        <v>20638</v>
      </c>
      <c r="F12468" s="67" t="s">
        <v>30247</v>
      </c>
      <c r="G12468" s="67" t="s">
        <v>29897</v>
      </c>
      <c r="I12468" s="3" t="s">
        <v>6298</v>
      </c>
      <c r="J12468" s="3" t="str">
        <f>IF($B12468="SINAPI",IF(ISNUMBER(MATCH(Banco!$C12468,Analitico!$A:$A,0)),INDEX(Analitico!E:E,MATCH(Banco!$C12468,Analitico!$A:$A,0))&amp;"%",""),"")</f>
        <v/>
      </c>
      <c r="K12468" s="3" t="str">
        <f>IF($B12468="SINAPI",IF(ISNUMBER(MATCH(Banco!$C12468,Analitico!$A:$A,0)),INDEX(Analitico!F:F,MATCH(Banco!$C12468,Analitico!$A:$A,0))&amp;"%",""),"")</f>
        <v/>
      </c>
    </row>
    <row r="12469" spans="1:11" x14ac:dyDescent="0.2">
      <c r="A12469" s="1" t="str">
        <f t="shared" si="196"/>
        <v>SINAPI 101415</v>
      </c>
      <c r="B12469" s="3" t="s">
        <v>21527</v>
      </c>
      <c r="C12469" s="3" t="s">
        <v>13703</v>
      </c>
      <c r="D12469" s="2" t="s">
        <v>20597</v>
      </c>
      <c r="E12469" s="3" t="s">
        <v>20638</v>
      </c>
      <c r="F12469" s="67" t="s">
        <v>40536</v>
      </c>
      <c r="G12469" s="67" t="s">
        <v>37795</v>
      </c>
      <c r="I12469" s="3" t="s">
        <v>6298</v>
      </c>
      <c r="J12469" s="3" t="str">
        <f>IF($B12469="SINAPI",IF(ISNUMBER(MATCH(Banco!$C12469,Analitico!$A:$A,0)),INDEX(Analitico!E:E,MATCH(Banco!$C12469,Analitico!$A:$A,0))&amp;"%",""),"")</f>
        <v/>
      </c>
      <c r="K12469" s="3" t="str">
        <f>IF($B12469="SINAPI",IF(ISNUMBER(MATCH(Banco!$C12469,Analitico!$A:$A,0)),INDEX(Analitico!F:F,MATCH(Banco!$C12469,Analitico!$A:$A,0))&amp;"%",""),"")</f>
        <v/>
      </c>
    </row>
    <row r="12470" spans="1:11" x14ac:dyDescent="0.2">
      <c r="A12470" s="1" t="str">
        <f t="shared" si="196"/>
        <v>SINAPI 101416</v>
      </c>
      <c r="B12470" s="3" t="s">
        <v>21527</v>
      </c>
      <c r="C12470" s="3" t="s">
        <v>13704</v>
      </c>
      <c r="D12470" s="2" t="s">
        <v>20500</v>
      </c>
      <c r="E12470" s="3" t="s">
        <v>20638</v>
      </c>
      <c r="F12470" s="67" t="s">
        <v>30248</v>
      </c>
      <c r="G12470" s="67" t="s">
        <v>29898</v>
      </c>
      <c r="I12470" s="3" t="s">
        <v>6298</v>
      </c>
      <c r="J12470" s="3" t="str">
        <f>IF($B12470="SINAPI",IF(ISNUMBER(MATCH(Banco!$C12470,Analitico!$A:$A,0)),INDEX(Analitico!E:E,MATCH(Banco!$C12470,Analitico!$A:$A,0))&amp;"%",""),"")</f>
        <v/>
      </c>
      <c r="K12470" s="3" t="str">
        <f>IF($B12470="SINAPI",IF(ISNUMBER(MATCH(Banco!$C12470,Analitico!$A:$A,0)),INDEX(Analitico!F:F,MATCH(Banco!$C12470,Analitico!$A:$A,0))&amp;"%",""),"")</f>
        <v/>
      </c>
    </row>
    <row r="12471" spans="1:11" x14ac:dyDescent="0.2">
      <c r="A12471" s="1" t="str">
        <f t="shared" si="196"/>
        <v>SINAPI 101417</v>
      </c>
      <c r="B12471" s="3" t="s">
        <v>21527</v>
      </c>
      <c r="C12471" s="3" t="s">
        <v>13705</v>
      </c>
      <c r="D12471" s="2" t="s">
        <v>20598</v>
      </c>
      <c r="E12471" s="3" t="s">
        <v>20638</v>
      </c>
      <c r="F12471" s="67" t="s">
        <v>30249</v>
      </c>
      <c r="G12471" s="67" t="s">
        <v>29899</v>
      </c>
      <c r="I12471" s="3" t="s">
        <v>6298</v>
      </c>
      <c r="J12471" s="3" t="str">
        <f>IF($B12471="SINAPI",IF(ISNUMBER(MATCH(Banco!$C12471,Analitico!$A:$A,0)),INDEX(Analitico!E:E,MATCH(Banco!$C12471,Analitico!$A:$A,0))&amp;"%",""),"")</f>
        <v/>
      </c>
      <c r="K12471" s="3" t="str">
        <f>IF($B12471="SINAPI",IF(ISNUMBER(MATCH(Banco!$C12471,Analitico!$A:$A,0)),INDEX(Analitico!F:F,MATCH(Banco!$C12471,Analitico!$A:$A,0))&amp;"%",""),"")</f>
        <v/>
      </c>
    </row>
    <row r="12472" spans="1:11" x14ac:dyDescent="0.2">
      <c r="A12472" s="1" t="str">
        <f t="shared" si="196"/>
        <v>SINAPI 101418</v>
      </c>
      <c r="B12472" s="3" t="s">
        <v>21527</v>
      </c>
      <c r="C12472" s="3" t="s">
        <v>13706</v>
      </c>
      <c r="D12472" s="2" t="s">
        <v>20599</v>
      </c>
      <c r="E12472" s="3" t="s">
        <v>20638</v>
      </c>
      <c r="F12472" s="67" t="s">
        <v>40537</v>
      </c>
      <c r="G12472" s="67" t="s">
        <v>37796</v>
      </c>
      <c r="I12472" s="3" t="s">
        <v>6298</v>
      </c>
      <c r="J12472" s="3" t="str">
        <f>IF($B12472="SINAPI",IF(ISNUMBER(MATCH(Banco!$C12472,Analitico!$A:$A,0)),INDEX(Analitico!E:E,MATCH(Banco!$C12472,Analitico!$A:$A,0))&amp;"%",""),"")</f>
        <v/>
      </c>
      <c r="K12472" s="3" t="str">
        <f>IF($B12472="SINAPI",IF(ISNUMBER(MATCH(Banco!$C12472,Analitico!$A:$A,0)),INDEX(Analitico!F:F,MATCH(Banco!$C12472,Analitico!$A:$A,0))&amp;"%",""),"")</f>
        <v/>
      </c>
    </row>
    <row r="12473" spans="1:11" x14ac:dyDescent="0.2">
      <c r="A12473" s="1" t="str">
        <f t="shared" si="196"/>
        <v>SINAPI 101419</v>
      </c>
      <c r="B12473" s="3" t="s">
        <v>21527</v>
      </c>
      <c r="C12473" s="3" t="s">
        <v>13707</v>
      </c>
      <c r="D12473" s="2" t="s">
        <v>20600</v>
      </c>
      <c r="E12473" s="3" t="s">
        <v>20638</v>
      </c>
      <c r="F12473" s="67" t="s">
        <v>40538</v>
      </c>
      <c r="G12473" s="67" t="s">
        <v>37797</v>
      </c>
      <c r="I12473" s="3" t="s">
        <v>6298</v>
      </c>
      <c r="J12473" s="3" t="str">
        <f>IF($B12473="SINAPI",IF(ISNUMBER(MATCH(Banco!$C12473,Analitico!$A:$A,0)),INDEX(Analitico!E:E,MATCH(Banco!$C12473,Analitico!$A:$A,0))&amp;"%",""),"")</f>
        <v/>
      </c>
      <c r="K12473" s="3" t="str">
        <f>IF($B12473="SINAPI",IF(ISNUMBER(MATCH(Banco!$C12473,Analitico!$A:$A,0)),INDEX(Analitico!F:F,MATCH(Banco!$C12473,Analitico!$A:$A,0))&amp;"%",""),"")</f>
        <v/>
      </c>
    </row>
    <row r="12474" spans="1:11" x14ac:dyDescent="0.2">
      <c r="A12474" s="1" t="str">
        <f t="shared" si="196"/>
        <v>SINAPI 101420</v>
      </c>
      <c r="B12474" s="3" t="s">
        <v>21527</v>
      </c>
      <c r="C12474" s="3" t="s">
        <v>13708</v>
      </c>
      <c r="D12474" s="2" t="s">
        <v>20601</v>
      </c>
      <c r="E12474" s="3" t="s">
        <v>20638</v>
      </c>
      <c r="F12474" s="67" t="s">
        <v>32397</v>
      </c>
      <c r="G12474" s="67" t="s">
        <v>32046</v>
      </c>
      <c r="I12474" s="3" t="s">
        <v>6298</v>
      </c>
      <c r="J12474" s="3" t="str">
        <f>IF($B12474="SINAPI",IF(ISNUMBER(MATCH(Banco!$C12474,Analitico!$A:$A,0)),INDEX(Analitico!E:E,MATCH(Banco!$C12474,Analitico!$A:$A,0))&amp;"%",""),"")</f>
        <v/>
      </c>
      <c r="K12474" s="3" t="str">
        <f>IF($B12474="SINAPI",IF(ISNUMBER(MATCH(Banco!$C12474,Analitico!$A:$A,0)),INDEX(Analitico!F:F,MATCH(Banco!$C12474,Analitico!$A:$A,0))&amp;"%",""),"")</f>
        <v/>
      </c>
    </row>
    <row r="12475" spans="1:11" x14ac:dyDescent="0.2">
      <c r="A12475" s="1" t="str">
        <f t="shared" si="196"/>
        <v>SINAPI 101421</v>
      </c>
      <c r="B12475" s="3" t="s">
        <v>21527</v>
      </c>
      <c r="C12475" s="3" t="s">
        <v>13709</v>
      </c>
      <c r="D12475" s="2" t="s">
        <v>20602</v>
      </c>
      <c r="E12475" s="3" t="s">
        <v>20638</v>
      </c>
      <c r="F12475" s="67" t="s">
        <v>32398</v>
      </c>
      <c r="G12475" s="67" t="s">
        <v>32047</v>
      </c>
      <c r="I12475" s="3" t="s">
        <v>6298</v>
      </c>
      <c r="J12475" s="3" t="str">
        <f>IF($B12475="SINAPI",IF(ISNUMBER(MATCH(Banco!$C12475,Analitico!$A:$A,0)),INDEX(Analitico!E:E,MATCH(Banco!$C12475,Analitico!$A:$A,0))&amp;"%",""),"")</f>
        <v/>
      </c>
      <c r="K12475" s="3" t="str">
        <f>IF($B12475="SINAPI",IF(ISNUMBER(MATCH(Banco!$C12475,Analitico!$A:$A,0)),INDEX(Analitico!F:F,MATCH(Banco!$C12475,Analitico!$A:$A,0))&amp;"%",""),"")</f>
        <v/>
      </c>
    </row>
    <row r="12476" spans="1:11" x14ac:dyDescent="0.2">
      <c r="A12476" s="1" t="str">
        <f t="shared" si="196"/>
        <v>SINAPI 101422</v>
      </c>
      <c r="B12476" s="3" t="s">
        <v>21527</v>
      </c>
      <c r="C12476" s="3" t="s">
        <v>13710</v>
      </c>
      <c r="D12476" s="2" t="s">
        <v>20603</v>
      </c>
      <c r="E12476" s="3" t="s">
        <v>20638</v>
      </c>
      <c r="F12476" s="67" t="s">
        <v>32399</v>
      </c>
      <c r="G12476" s="67" t="s">
        <v>32048</v>
      </c>
      <c r="I12476" s="3" t="s">
        <v>6298</v>
      </c>
      <c r="J12476" s="3" t="str">
        <f>IF($B12476="SINAPI",IF(ISNUMBER(MATCH(Banco!$C12476,Analitico!$A:$A,0)),INDEX(Analitico!E:E,MATCH(Banco!$C12476,Analitico!$A:$A,0))&amp;"%",""),"")</f>
        <v/>
      </c>
      <c r="K12476" s="3" t="str">
        <f>IF($B12476="SINAPI",IF(ISNUMBER(MATCH(Banco!$C12476,Analitico!$A:$A,0)),INDEX(Analitico!F:F,MATCH(Banco!$C12476,Analitico!$A:$A,0))&amp;"%",""),"")</f>
        <v/>
      </c>
    </row>
    <row r="12477" spans="1:11" x14ac:dyDescent="0.2">
      <c r="A12477" s="1" t="str">
        <f t="shared" si="196"/>
        <v>SINAPI 101424</v>
      </c>
      <c r="B12477" s="3" t="s">
        <v>21527</v>
      </c>
      <c r="C12477" s="3" t="s">
        <v>13711</v>
      </c>
      <c r="D12477" s="2" t="s">
        <v>20604</v>
      </c>
      <c r="E12477" s="3" t="s">
        <v>20638</v>
      </c>
      <c r="F12477" s="67" t="s">
        <v>32400</v>
      </c>
      <c r="G12477" s="67" t="s">
        <v>32049</v>
      </c>
      <c r="I12477" s="3" t="s">
        <v>6298</v>
      </c>
      <c r="J12477" s="3" t="str">
        <f>IF($B12477="SINAPI",IF(ISNUMBER(MATCH(Banco!$C12477,Analitico!$A:$A,0)),INDEX(Analitico!E:E,MATCH(Banco!$C12477,Analitico!$A:$A,0))&amp;"%",""),"")</f>
        <v/>
      </c>
      <c r="K12477" s="3" t="str">
        <f>IF($B12477="SINAPI",IF(ISNUMBER(MATCH(Banco!$C12477,Analitico!$A:$A,0)),INDEX(Analitico!F:F,MATCH(Banco!$C12477,Analitico!$A:$A,0))&amp;"%",""),"")</f>
        <v/>
      </c>
    </row>
    <row r="12478" spans="1:11" x14ac:dyDescent="0.2">
      <c r="A12478" s="1" t="str">
        <f t="shared" si="196"/>
        <v>SINAPI 101425</v>
      </c>
      <c r="B12478" s="3" t="s">
        <v>21527</v>
      </c>
      <c r="C12478" s="3" t="s">
        <v>13712</v>
      </c>
      <c r="D12478" s="2" t="s">
        <v>20605</v>
      </c>
      <c r="E12478" s="3" t="s">
        <v>20638</v>
      </c>
      <c r="F12478" s="67" t="s">
        <v>30250</v>
      </c>
      <c r="G12478" s="67" t="s">
        <v>29900</v>
      </c>
      <c r="I12478" s="3" t="s">
        <v>6298</v>
      </c>
      <c r="J12478" s="3" t="str">
        <f>IF($B12478="SINAPI",IF(ISNUMBER(MATCH(Banco!$C12478,Analitico!$A:$A,0)),INDEX(Analitico!E:E,MATCH(Banco!$C12478,Analitico!$A:$A,0))&amp;"%",""),"")</f>
        <v/>
      </c>
      <c r="K12478" s="3" t="str">
        <f>IF($B12478="SINAPI",IF(ISNUMBER(MATCH(Banco!$C12478,Analitico!$A:$A,0)),INDEX(Analitico!F:F,MATCH(Banco!$C12478,Analitico!$A:$A,0))&amp;"%",""),"")</f>
        <v/>
      </c>
    </row>
    <row r="12479" spans="1:11" x14ac:dyDescent="0.2">
      <c r="A12479" s="1" t="str">
        <f t="shared" si="196"/>
        <v>SINAPI 101426</v>
      </c>
      <c r="B12479" s="3" t="s">
        <v>21527</v>
      </c>
      <c r="C12479" s="3" t="s">
        <v>13713</v>
      </c>
      <c r="D12479" s="2" t="s">
        <v>20606</v>
      </c>
      <c r="E12479" s="3" t="s">
        <v>20638</v>
      </c>
      <c r="F12479" s="67" t="s">
        <v>40539</v>
      </c>
      <c r="G12479" s="67" t="s">
        <v>37798</v>
      </c>
      <c r="I12479" s="3" t="s">
        <v>6298</v>
      </c>
      <c r="J12479" s="3" t="str">
        <f>IF($B12479="SINAPI",IF(ISNUMBER(MATCH(Banco!$C12479,Analitico!$A:$A,0)),INDEX(Analitico!E:E,MATCH(Banco!$C12479,Analitico!$A:$A,0))&amp;"%",""),"")</f>
        <v/>
      </c>
      <c r="K12479" s="3" t="str">
        <f>IF($B12479="SINAPI",IF(ISNUMBER(MATCH(Banco!$C12479,Analitico!$A:$A,0)),INDEX(Analitico!F:F,MATCH(Banco!$C12479,Analitico!$A:$A,0))&amp;"%",""),"")</f>
        <v/>
      </c>
    </row>
    <row r="12480" spans="1:11" x14ac:dyDescent="0.2">
      <c r="A12480" s="1" t="str">
        <f t="shared" si="196"/>
        <v>SINAPI 101427</v>
      </c>
      <c r="B12480" s="3" t="s">
        <v>21527</v>
      </c>
      <c r="C12480" s="3" t="s">
        <v>13714</v>
      </c>
      <c r="D12480" s="2" t="s">
        <v>20337</v>
      </c>
      <c r="E12480" s="3" t="s">
        <v>20638</v>
      </c>
      <c r="F12480" s="67" t="s">
        <v>40540</v>
      </c>
      <c r="G12480" s="67" t="s">
        <v>37799</v>
      </c>
      <c r="I12480" s="3" t="s">
        <v>6298</v>
      </c>
      <c r="J12480" s="3" t="str">
        <f>IF($B12480="SINAPI",IF(ISNUMBER(MATCH(Banco!$C12480,Analitico!$A:$A,0)),INDEX(Analitico!E:E,MATCH(Banco!$C12480,Analitico!$A:$A,0))&amp;"%",""),"")</f>
        <v/>
      </c>
      <c r="K12480" s="3" t="str">
        <f>IF($B12480="SINAPI",IF(ISNUMBER(MATCH(Banco!$C12480,Analitico!$A:$A,0)),INDEX(Analitico!F:F,MATCH(Banco!$C12480,Analitico!$A:$A,0))&amp;"%",""),"")</f>
        <v/>
      </c>
    </row>
    <row r="12481" spans="1:11" x14ac:dyDescent="0.2">
      <c r="A12481" s="1" t="str">
        <f t="shared" si="196"/>
        <v>SINAPI 101428</v>
      </c>
      <c r="B12481" s="3" t="s">
        <v>21527</v>
      </c>
      <c r="C12481" s="3" t="s">
        <v>13715</v>
      </c>
      <c r="D12481" s="2" t="s">
        <v>20607</v>
      </c>
      <c r="E12481" s="3" t="s">
        <v>20638</v>
      </c>
      <c r="F12481" s="67" t="s">
        <v>40541</v>
      </c>
      <c r="G12481" s="67" t="s">
        <v>37800</v>
      </c>
      <c r="I12481" s="3" t="s">
        <v>6298</v>
      </c>
      <c r="J12481" s="3" t="str">
        <f>IF($B12481="SINAPI",IF(ISNUMBER(MATCH(Banco!$C12481,Analitico!$A:$A,0)),INDEX(Analitico!E:E,MATCH(Banco!$C12481,Analitico!$A:$A,0))&amp;"%",""),"")</f>
        <v/>
      </c>
      <c r="K12481" s="3" t="str">
        <f>IF($B12481="SINAPI",IF(ISNUMBER(MATCH(Banco!$C12481,Analitico!$A:$A,0)),INDEX(Analitico!F:F,MATCH(Banco!$C12481,Analitico!$A:$A,0))&amp;"%",""),"")</f>
        <v/>
      </c>
    </row>
    <row r="12482" spans="1:11" x14ac:dyDescent="0.2">
      <c r="A12482" s="1" t="str">
        <f t="shared" si="196"/>
        <v>SINAPI 101429</v>
      </c>
      <c r="B12482" s="3" t="s">
        <v>21527</v>
      </c>
      <c r="C12482" s="3" t="s">
        <v>13716</v>
      </c>
      <c r="D12482" s="2" t="s">
        <v>20608</v>
      </c>
      <c r="E12482" s="3" t="s">
        <v>20638</v>
      </c>
      <c r="F12482" s="67" t="s">
        <v>40542</v>
      </c>
      <c r="G12482" s="67" t="s">
        <v>37801</v>
      </c>
      <c r="I12482" s="3" t="s">
        <v>6298</v>
      </c>
      <c r="J12482" s="3" t="str">
        <f>IF($B12482="SINAPI",IF(ISNUMBER(MATCH(Banco!$C12482,Analitico!$A:$A,0)),INDEX(Analitico!E:E,MATCH(Banco!$C12482,Analitico!$A:$A,0))&amp;"%",""),"")</f>
        <v/>
      </c>
      <c r="K12482" s="3" t="str">
        <f>IF($B12482="SINAPI",IF(ISNUMBER(MATCH(Banco!$C12482,Analitico!$A:$A,0)),INDEX(Analitico!F:F,MATCH(Banco!$C12482,Analitico!$A:$A,0))&amp;"%",""),"")</f>
        <v/>
      </c>
    </row>
    <row r="12483" spans="1:11" x14ac:dyDescent="0.2">
      <c r="A12483" s="1" t="str">
        <f t="shared" si="196"/>
        <v>SINAPI 101430</v>
      </c>
      <c r="B12483" s="3" t="s">
        <v>21527</v>
      </c>
      <c r="C12483" s="3" t="s">
        <v>13717</v>
      </c>
      <c r="D12483" s="2" t="s">
        <v>20609</v>
      </c>
      <c r="E12483" s="3" t="s">
        <v>20638</v>
      </c>
      <c r="F12483" s="67" t="s">
        <v>40540</v>
      </c>
      <c r="G12483" s="67" t="s">
        <v>37799</v>
      </c>
      <c r="I12483" s="3" t="s">
        <v>6298</v>
      </c>
      <c r="J12483" s="3" t="str">
        <f>IF($B12483="SINAPI",IF(ISNUMBER(MATCH(Banco!$C12483,Analitico!$A:$A,0)),INDEX(Analitico!E:E,MATCH(Banco!$C12483,Analitico!$A:$A,0))&amp;"%",""),"")</f>
        <v/>
      </c>
      <c r="K12483" s="3" t="str">
        <f>IF($B12483="SINAPI",IF(ISNUMBER(MATCH(Banco!$C12483,Analitico!$A:$A,0)),INDEX(Analitico!F:F,MATCH(Banco!$C12483,Analitico!$A:$A,0))&amp;"%",""),"")</f>
        <v/>
      </c>
    </row>
    <row r="12484" spans="1:11" x14ac:dyDescent="0.2">
      <c r="A12484" s="1" t="str">
        <f t="shared" si="196"/>
        <v>SINAPI 101431</v>
      </c>
      <c r="B12484" s="3" t="s">
        <v>21527</v>
      </c>
      <c r="C12484" s="3" t="s">
        <v>13718</v>
      </c>
      <c r="D12484" s="2" t="s">
        <v>20340</v>
      </c>
      <c r="E12484" s="3" t="s">
        <v>20638</v>
      </c>
      <c r="F12484" s="67" t="s">
        <v>40543</v>
      </c>
      <c r="G12484" s="67" t="s">
        <v>37802</v>
      </c>
      <c r="I12484" s="3" t="s">
        <v>6298</v>
      </c>
      <c r="J12484" s="3" t="str">
        <f>IF($B12484="SINAPI",IF(ISNUMBER(MATCH(Banco!$C12484,Analitico!$A:$A,0)),INDEX(Analitico!E:E,MATCH(Banco!$C12484,Analitico!$A:$A,0))&amp;"%",""),"")</f>
        <v/>
      </c>
      <c r="K12484" s="3" t="str">
        <f>IF($B12484="SINAPI",IF(ISNUMBER(MATCH(Banco!$C12484,Analitico!$A:$A,0)),INDEX(Analitico!F:F,MATCH(Banco!$C12484,Analitico!$A:$A,0))&amp;"%",""),"")</f>
        <v/>
      </c>
    </row>
    <row r="12485" spans="1:11" x14ac:dyDescent="0.2">
      <c r="A12485" s="1" t="str">
        <f t="shared" si="196"/>
        <v>SINAPI 101432</v>
      </c>
      <c r="B12485" s="3" t="s">
        <v>21527</v>
      </c>
      <c r="C12485" s="3" t="s">
        <v>13719</v>
      </c>
      <c r="D12485" s="2" t="s">
        <v>20610</v>
      </c>
      <c r="E12485" s="3" t="s">
        <v>20638</v>
      </c>
      <c r="F12485" s="67" t="s">
        <v>40544</v>
      </c>
      <c r="G12485" s="67" t="s">
        <v>37803</v>
      </c>
      <c r="I12485" s="3" t="s">
        <v>6298</v>
      </c>
      <c r="J12485" s="3" t="str">
        <f>IF($B12485="SINAPI",IF(ISNUMBER(MATCH(Banco!$C12485,Analitico!$A:$A,0)),INDEX(Analitico!E:E,MATCH(Banco!$C12485,Analitico!$A:$A,0))&amp;"%",""),"")</f>
        <v/>
      </c>
      <c r="K12485" s="3" t="str">
        <f>IF($B12485="SINAPI",IF(ISNUMBER(MATCH(Banco!$C12485,Analitico!$A:$A,0)),INDEX(Analitico!F:F,MATCH(Banco!$C12485,Analitico!$A:$A,0))&amp;"%",""),"")</f>
        <v/>
      </c>
    </row>
    <row r="12486" spans="1:11" x14ac:dyDescent="0.2">
      <c r="A12486" s="1" t="str">
        <f t="shared" si="196"/>
        <v>SINAPI 101433</v>
      </c>
      <c r="B12486" s="3" t="s">
        <v>21527</v>
      </c>
      <c r="C12486" s="3" t="s">
        <v>13720</v>
      </c>
      <c r="D12486" s="2" t="s">
        <v>20342</v>
      </c>
      <c r="E12486" s="3" t="s">
        <v>20638</v>
      </c>
      <c r="F12486" s="67" t="s">
        <v>40545</v>
      </c>
      <c r="G12486" s="67" t="s">
        <v>37804</v>
      </c>
      <c r="I12486" s="3" t="s">
        <v>6298</v>
      </c>
      <c r="J12486" s="3" t="str">
        <f>IF($B12486="SINAPI",IF(ISNUMBER(MATCH(Banco!$C12486,Analitico!$A:$A,0)),INDEX(Analitico!E:E,MATCH(Banco!$C12486,Analitico!$A:$A,0))&amp;"%",""),"")</f>
        <v/>
      </c>
      <c r="K12486" s="3" t="str">
        <f>IF($B12486="SINAPI",IF(ISNUMBER(MATCH(Banco!$C12486,Analitico!$A:$A,0)),INDEX(Analitico!F:F,MATCH(Banco!$C12486,Analitico!$A:$A,0))&amp;"%",""),"")</f>
        <v/>
      </c>
    </row>
    <row r="12487" spans="1:11" x14ac:dyDescent="0.2">
      <c r="A12487" s="1" t="str">
        <f t="shared" si="196"/>
        <v>SINAPI 101434</v>
      </c>
      <c r="B12487" s="3" t="s">
        <v>21527</v>
      </c>
      <c r="C12487" s="3" t="s">
        <v>13721</v>
      </c>
      <c r="D12487" s="2" t="s">
        <v>20611</v>
      </c>
      <c r="E12487" s="3" t="s">
        <v>20638</v>
      </c>
      <c r="F12487" s="67" t="s">
        <v>40546</v>
      </c>
      <c r="G12487" s="67" t="s">
        <v>37805</v>
      </c>
      <c r="I12487" s="3" t="s">
        <v>6298</v>
      </c>
      <c r="J12487" s="3" t="str">
        <f>IF($B12487="SINAPI",IF(ISNUMBER(MATCH(Banco!$C12487,Analitico!$A:$A,0)),INDEX(Analitico!E:E,MATCH(Banco!$C12487,Analitico!$A:$A,0))&amp;"%",""),"")</f>
        <v/>
      </c>
      <c r="K12487" s="3" t="str">
        <f>IF($B12487="SINAPI",IF(ISNUMBER(MATCH(Banco!$C12487,Analitico!$A:$A,0)),INDEX(Analitico!F:F,MATCH(Banco!$C12487,Analitico!$A:$A,0))&amp;"%",""),"")</f>
        <v/>
      </c>
    </row>
    <row r="12488" spans="1:11" x14ac:dyDescent="0.2">
      <c r="A12488" s="1" t="str">
        <f t="shared" si="196"/>
        <v>SINAPI 101435</v>
      </c>
      <c r="B12488" s="3" t="s">
        <v>21527</v>
      </c>
      <c r="C12488" s="3" t="s">
        <v>13722</v>
      </c>
      <c r="D12488" s="2" t="s">
        <v>20612</v>
      </c>
      <c r="E12488" s="3" t="s">
        <v>20638</v>
      </c>
      <c r="F12488" s="67" t="s">
        <v>40547</v>
      </c>
      <c r="G12488" s="67" t="s">
        <v>37806</v>
      </c>
      <c r="I12488" s="3" t="s">
        <v>6298</v>
      </c>
      <c r="J12488" s="3" t="str">
        <f>IF($B12488="SINAPI",IF(ISNUMBER(MATCH(Banco!$C12488,Analitico!$A:$A,0)),INDEX(Analitico!E:E,MATCH(Banco!$C12488,Analitico!$A:$A,0))&amp;"%",""),"")</f>
        <v/>
      </c>
      <c r="K12488" s="3" t="str">
        <f>IF($B12488="SINAPI",IF(ISNUMBER(MATCH(Banco!$C12488,Analitico!$A:$A,0)),INDEX(Analitico!F:F,MATCH(Banco!$C12488,Analitico!$A:$A,0))&amp;"%",""),"")</f>
        <v/>
      </c>
    </row>
    <row r="12489" spans="1:11" x14ac:dyDescent="0.2">
      <c r="A12489" s="1" t="str">
        <f t="shared" si="196"/>
        <v>SINAPI 101436</v>
      </c>
      <c r="B12489" s="3" t="s">
        <v>21527</v>
      </c>
      <c r="C12489" s="3" t="s">
        <v>13723</v>
      </c>
      <c r="D12489" s="2" t="s">
        <v>20344</v>
      </c>
      <c r="E12489" s="3" t="s">
        <v>20638</v>
      </c>
      <c r="F12489" s="67" t="s">
        <v>40548</v>
      </c>
      <c r="G12489" s="67" t="s">
        <v>37807</v>
      </c>
      <c r="I12489" s="3" t="s">
        <v>6298</v>
      </c>
      <c r="J12489" s="3" t="str">
        <f>IF($B12489="SINAPI",IF(ISNUMBER(MATCH(Banco!$C12489,Analitico!$A:$A,0)),INDEX(Analitico!E:E,MATCH(Banco!$C12489,Analitico!$A:$A,0))&amp;"%",""),"")</f>
        <v/>
      </c>
      <c r="K12489" s="3" t="str">
        <f>IF($B12489="SINAPI",IF(ISNUMBER(MATCH(Banco!$C12489,Analitico!$A:$A,0)),INDEX(Analitico!F:F,MATCH(Banco!$C12489,Analitico!$A:$A,0))&amp;"%",""),"")</f>
        <v/>
      </c>
    </row>
    <row r="12490" spans="1:11" x14ac:dyDescent="0.2">
      <c r="A12490" s="1" t="str">
        <f t="shared" si="196"/>
        <v>SINAPI 101437</v>
      </c>
      <c r="B12490" s="3" t="s">
        <v>21527</v>
      </c>
      <c r="C12490" s="3" t="s">
        <v>13724</v>
      </c>
      <c r="D12490" s="2" t="s">
        <v>20613</v>
      </c>
      <c r="E12490" s="3" t="s">
        <v>20638</v>
      </c>
      <c r="F12490" s="67" t="s">
        <v>40549</v>
      </c>
      <c r="G12490" s="67" t="s">
        <v>37808</v>
      </c>
      <c r="I12490" s="3" t="s">
        <v>6298</v>
      </c>
      <c r="J12490" s="3" t="str">
        <f>IF($B12490="SINAPI",IF(ISNUMBER(MATCH(Banco!$C12490,Analitico!$A:$A,0)),INDEX(Analitico!E:E,MATCH(Banco!$C12490,Analitico!$A:$A,0))&amp;"%",""),"")</f>
        <v/>
      </c>
      <c r="K12490" s="3" t="str">
        <f>IF($B12490="SINAPI",IF(ISNUMBER(MATCH(Banco!$C12490,Analitico!$A:$A,0)),INDEX(Analitico!F:F,MATCH(Banco!$C12490,Analitico!$A:$A,0))&amp;"%",""),"")</f>
        <v/>
      </c>
    </row>
    <row r="12491" spans="1:11" x14ac:dyDescent="0.2">
      <c r="A12491" s="1" t="str">
        <f t="shared" si="196"/>
        <v>SINAPI 101438</v>
      </c>
      <c r="B12491" s="3" t="s">
        <v>21527</v>
      </c>
      <c r="C12491" s="3" t="s">
        <v>13725</v>
      </c>
      <c r="D12491" s="2" t="s">
        <v>20346</v>
      </c>
      <c r="E12491" s="3" t="s">
        <v>20638</v>
      </c>
      <c r="F12491" s="67" t="s">
        <v>40549</v>
      </c>
      <c r="G12491" s="67" t="s">
        <v>37808</v>
      </c>
      <c r="I12491" s="3" t="s">
        <v>6298</v>
      </c>
      <c r="J12491" s="3" t="str">
        <f>IF($B12491="SINAPI",IF(ISNUMBER(MATCH(Banco!$C12491,Analitico!$A:$A,0)),INDEX(Analitico!E:E,MATCH(Banco!$C12491,Analitico!$A:$A,0))&amp;"%",""),"")</f>
        <v/>
      </c>
      <c r="K12491" s="3" t="str">
        <f>IF($B12491="SINAPI",IF(ISNUMBER(MATCH(Banco!$C12491,Analitico!$A:$A,0)),INDEX(Analitico!F:F,MATCH(Banco!$C12491,Analitico!$A:$A,0))&amp;"%",""),"")</f>
        <v/>
      </c>
    </row>
    <row r="12492" spans="1:11" x14ac:dyDescent="0.2">
      <c r="A12492" s="1" t="str">
        <f t="shared" si="196"/>
        <v>SINAPI 101439</v>
      </c>
      <c r="B12492" s="3" t="s">
        <v>21527</v>
      </c>
      <c r="C12492" s="3" t="s">
        <v>13726</v>
      </c>
      <c r="D12492" s="2" t="s">
        <v>20347</v>
      </c>
      <c r="E12492" s="3" t="s">
        <v>20638</v>
      </c>
      <c r="F12492" s="67" t="s">
        <v>40540</v>
      </c>
      <c r="G12492" s="67" t="s">
        <v>37799</v>
      </c>
      <c r="I12492" s="3" t="s">
        <v>6298</v>
      </c>
      <c r="J12492" s="3" t="str">
        <f>IF($B12492="SINAPI",IF(ISNUMBER(MATCH(Banco!$C12492,Analitico!$A:$A,0)),INDEX(Analitico!E:E,MATCH(Banco!$C12492,Analitico!$A:$A,0))&amp;"%",""),"")</f>
        <v/>
      </c>
      <c r="K12492" s="3" t="str">
        <f>IF($B12492="SINAPI",IF(ISNUMBER(MATCH(Banco!$C12492,Analitico!$A:$A,0)),INDEX(Analitico!F:F,MATCH(Banco!$C12492,Analitico!$A:$A,0))&amp;"%",""),"")</f>
        <v/>
      </c>
    </row>
    <row r="12493" spans="1:11" x14ac:dyDescent="0.2">
      <c r="A12493" s="1" t="str">
        <f t="shared" si="196"/>
        <v>SINAPI 101440</v>
      </c>
      <c r="B12493" s="3" t="s">
        <v>21527</v>
      </c>
      <c r="C12493" s="3" t="s">
        <v>13727</v>
      </c>
      <c r="D12493" s="2" t="s">
        <v>20614</v>
      </c>
      <c r="E12493" s="3" t="s">
        <v>20638</v>
      </c>
      <c r="F12493" s="67" t="s">
        <v>40540</v>
      </c>
      <c r="G12493" s="67" t="s">
        <v>37799</v>
      </c>
      <c r="I12493" s="3" t="s">
        <v>6298</v>
      </c>
      <c r="J12493" s="3" t="str">
        <f>IF($B12493="SINAPI",IF(ISNUMBER(MATCH(Banco!$C12493,Analitico!$A:$A,0)),INDEX(Analitico!E:E,MATCH(Banco!$C12493,Analitico!$A:$A,0))&amp;"%",""),"")</f>
        <v/>
      </c>
      <c r="K12493" s="3" t="str">
        <f>IF($B12493="SINAPI",IF(ISNUMBER(MATCH(Banco!$C12493,Analitico!$A:$A,0)),INDEX(Analitico!F:F,MATCH(Banco!$C12493,Analitico!$A:$A,0))&amp;"%",""),"")</f>
        <v/>
      </c>
    </row>
    <row r="12494" spans="1:11" x14ac:dyDescent="0.2">
      <c r="A12494" s="1" t="str">
        <f t="shared" si="196"/>
        <v>SINAPI 101441</v>
      </c>
      <c r="B12494" s="3" t="s">
        <v>21527</v>
      </c>
      <c r="C12494" s="3" t="s">
        <v>13728</v>
      </c>
      <c r="D12494" s="2" t="s">
        <v>20349</v>
      </c>
      <c r="E12494" s="3" t="s">
        <v>20638</v>
      </c>
      <c r="F12494" s="67" t="s">
        <v>40550</v>
      </c>
      <c r="G12494" s="67" t="s">
        <v>37809</v>
      </c>
      <c r="I12494" s="3" t="s">
        <v>6298</v>
      </c>
      <c r="J12494" s="3" t="str">
        <f>IF($B12494="SINAPI",IF(ISNUMBER(MATCH(Banco!$C12494,Analitico!$A:$A,0)),INDEX(Analitico!E:E,MATCH(Banco!$C12494,Analitico!$A:$A,0))&amp;"%",""),"")</f>
        <v/>
      </c>
      <c r="K12494" s="3" t="str">
        <f>IF($B12494="SINAPI",IF(ISNUMBER(MATCH(Banco!$C12494,Analitico!$A:$A,0)),INDEX(Analitico!F:F,MATCH(Banco!$C12494,Analitico!$A:$A,0))&amp;"%",""),"")</f>
        <v/>
      </c>
    </row>
    <row r="12495" spans="1:11" x14ac:dyDescent="0.2">
      <c r="A12495" s="1" t="str">
        <f t="shared" si="196"/>
        <v>SINAPI 101443</v>
      </c>
      <c r="B12495" s="3" t="s">
        <v>21527</v>
      </c>
      <c r="C12495" s="3" t="s">
        <v>13729</v>
      </c>
      <c r="D12495" s="2" t="s">
        <v>20350</v>
      </c>
      <c r="E12495" s="3" t="s">
        <v>20638</v>
      </c>
      <c r="F12495" s="67" t="s">
        <v>40549</v>
      </c>
      <c r="G12495" s="67" t="s">
        <v>37808</v>
      </c>
      <c r="I12495" s="3" t="s">
        <v>6298</v>
      </c>
      <c r="J12495" s="3" t="str">
        <f>IF($B12495="SINAPI",IF(ISNUMBER(MATCH(Banco!$C12495,Analitico!$A:$A,0)),INDEX(Analitico!E:E,MATCH(Banco!$C12495,Analitico!$A:$A,0))&amp;"%",""),"")</f>
        <v/>
      </c>
      <c r="K12495" s="3" t="str">
        <f>IF($B12495="SINAPI",IF(ISNUMBER(MATCH(Banco!$C12495,Analitico!$A:$A,0)),INDEX(Analitico!F:F,MATCH(Banco!$C12495,Analitico!$A:$A,0))&amp;"%",""),"")</f>
        <v/>
      </c>
    </row>
    <row r="12496" spans="1:11" x14ac:dyDescent="0.2">
      <c r="A12496" s="1" t="str">
        <f t="shared" si="196"/>
        <v>SINAPI 101444</v>
      </c>
      <c r="B12496" s="3" t="s">
        <v>21527</v>
      </c>
      <c r="C12496" s="3" t="s">
        <v>13730</v>
      </c>
      <c r="D12496" s="2" t="s">
        <v>20353</v>
      </c>
      <c r="E12496" s="3" t="s">
        <v>20638</v>
      </c>
      <c r="F12496" s="67" t="s">
        <v>30251</v>
      </c>
      <c r="G12496" s="67" t="s">
        <v>29901</v>
      </c>
      <c r="I12496" s="3" t="s">
        <v>6298</v>
      </c>
      <c r="J12496" s="3" t="str">
        <f>IF($B12496="SINAPI",IF(ISNUMBER(MATCH(Banco!$C12496,Analitico!$A:$A,0)),INDEX(Analitico!E:E,MATCH(Banco!$C12496,Analitico!$A:$A,0))&amp;"%",""),"")</f>
        <v/>
      </c>
      <c r="K12496" s="3" t="str">
        <f>IF($B12496="SINAPI",IF(ISNUMBER(MATCH(Banco!$C12496,Analitico!$A:$A,0)),INDEX(Analitico!F:F,MATCH(Banco!$C12496,Analitico!$A:$A,0))&amp;"%",""),"")</f>
        <v/>
      </c>
    </row>
    <row r="12497" spans="1:11" x14ac:dyDescent="0.2">
      <c r="A12497" s="1" t="str">
        <f t="shared" si="196"/>
        <v>SINAPI 101445</v>
      </c>
      <c r="B12497" s="3" t="s">
        <v>21527</v>
      </c>
      <c r="C12497" s="3" t="s">
        <v>13731</v>
      </c>
      <c r="D12497" s="2" t="s">
        <v>20354</v>
      </c>
      <c r="E12497" s="3" t="s">
        <v>20638</v>
      </c>
      <c r="F12497" s="67" t="s">
        <v>30243</v>
      </c>
      <c r="G12497" s="67" t="s">
        <v>29893</v>
      </c>
      <c r="I12497" s="3" t="s">
        <v>6298</v>
      </c>
      <c r="J12497" s="3" t="str">
        <f>IF($B12497="SINAPI",IF(ISNUMBER(MATCH(Banco!$C12497,Analitico!$A:$A,0)),INDEX(Analitico!E:E,MATCH(Banco!$C12497,Analitico!$A:$A,0))&amp;"%",""),"")</f>
        <v/>
      </c>
      <c r="K12497" s="3" t="str">
        <f>IF($B12497="SINAPI",IF(ISNUMBER(MATCH(Banco!$C12497,Analitico!$A:$A,0)),INDEX(Analitico!F:F,MATCH(Banco!$C12497,Analitico!$A:$A,0))&amp;"%",""),"")</f>
        <v/>
      </c>
    </row>
    <row r="12498" spans="1:11" x14ac:dyDescent="0.2">
      <c r="A12498" s="1" t="str">
        <f t="shared" si="196"/>
        <v>SINAPI 101446</v>
      </c>
      <c r="B12498" s="3" t="s">
        <v>21527</v>
      </c>
      <c r="C12498" s="3" t="s">
        <v>13732</v>
      </c>
      <c r="D12498" s="2" t="s">
        <v>20355</v>
      </c>
      <c r="E12498" s="3" t="s">
        <v>20638</v>
      </c>
      <c r="F12498" s="67" t="s">
        <v>30252</v>
      </c>
      <c r="G12498" s="67" t="s">
        <v>29902</v>
      </c>
      <c r="I12498" s="3" t="s">
        <v>6298</v>
      </c>
      <c r="J12498" s="3" t="str">
        <f>IF($B12498="SINAPI",IF(ISNUMBER(MATCH(Banco!$C12498,Analitico!$A:$A,0)),INDEX(Analitico!E:E,MATCH(Banco!$C12498,Analitico!$A:$A,0))&amp;"%",""),"")</f>
        <v/>
      </c>
      <c r="K12498" s="3" t="str">
        <f>IF($B12498="SINAPI",IF(ISNUMBER(MATCH(Banco!$C12498,Analitico!$A:$A,0)),INDEX(Analitico!F:F,MATCH(Banco!$C12498,Analitico!$A:$A,0))&amp;"%",""),"")</f>
        <v/>
      </c>
    </row>
    <row r="12499" spans="1:11" x14ac:dyDescent="0.2">
      <c r="A12499" s="1" t="str">
        <f t="shared" si="196"/>
        <v>SINAPI 101447</v>
      </c>
      <c r="B12499" s="3" t="s">
        <v>21527</v>
      </c>
      <c r="C12499" s="3" t="s">
        <v>13733</v>
      </c>
      <c r="D12499" s="2" t="s">
        <v>20356</v>
      </c>
      <c r="E12499" s="3" t="s">
        <v>20638</v>
      </c>
      <c r="F12499" s="67" t="s">
        <v>30253</v>
      </c>
      <c r="G12499" s="67" t="s">
        <v>29903</v>
      </c>
      <c r="I12499" s="3" t="s">
        <v>6298</v>
      </c>
      <c r="J12499" s="3" t="str">
        <f>IF($B12499="SINAPI",IF(ISNUMBER(MATCH(Banco!$C12499,Analitico!$A:$A,0)),INDEX(Analitico!E:E,MATCH(Banco!$C12499,Analitico!$A:$A,0))&amp;"%",""),"")</f>
        <v/>
      </c>
      <c r="K12499" s="3" t="str">
        <f>IF($B12499="SINAPI",IF(ISNUMBER(MATCH(Banco!$C12499,Analitico!$A:$A,0)),INDEX(Analitico!F:F,MATCH(Banco!$C12499,Analitico!$A:$A,0))&amp;"%",""),"")</f>
        <v/>
      </c>
    </row>
    <row r="12500" spans="1:11" x14ac:dyDescent="0.2">
      <c r="A12500" s="1" t="str">
        <f t="shared" si="196"/>
        <v>SINAPI 101448</v>
      </c>
      <c r="B12500" s="3" t="s">
        <v>21527</v>
      </c>
      <c r="C12500" s="3" t="s">
        <v>13734</v>
      </c>
      <c r="D12500" s="2" t="s">
        <v>20357</v>
      </c>
      <c r="E12500" s="3" t="s">
        <v>20638</v>
      </c>
      <c r="F12500" s="67" t="s">
        <v>30252</v>
      </c>
      <c r="G12500" s="67" t="s">
        <v>29902</v>
      </c>
      <c r="I12500" s="3" t="s">
        <v>6298</v>
      </c>
      <c r="J12500" s="3" t="str">
        <f>IF($B12500="SINAPI",IF(ISNUMBER(MATCH(Banco!$C12500,Analitico!$A:$A,0)),INDEX(Analitico!E:E,MATCH(Banco!$C12500,Analitico!$A:$A,0))&amp;"%",""),"")</f>
        <v/>
      </c>
      <c r="K12500" s="3" t="str">
        <f>IF($B12500="SINAPI",IF(ISNUMBER(MATCH(Banco!$C12500,Analitico!$A:$A,0)),INDEX(Analitico!F:F,MATCH(Banco!$C12500,Analitico!$A:$A,0))&amp;"%",""),"")</f>
        <v/>
      </c>
    </row>
    <row r="12501" spans="1:11" x14ac:dyDescent="0.2">
      <c r="A12501" s="1" t="str">
        <f t="shared" si="196"/>
        <v>SINAPI 101449</v>
      </c>
      <c r="B12501" s="3" t="s">
        <v>21527</v>
      </c>
      <c r="C12501" s="3" t="s">
        <v>13735</v>
      </c>
      <c r="D12501" s="2" t="s">
        <v>20615</v>
      </c>
      <c r="E12501" s="3" t="s">
        <v>20638</v>
      </c>
      <c r="F12501" s="67" t="s">
        <v>40551</v>
      </c>
      <c r="G12501" s="67" t="s">
        <v>37810</v>
      </c>
      <c r="I12501" s="3" t="s">
        <v>6298</v>
      </c>
      <c r="J12501" s="3" t="str">
        <f>IF($B12501="SINAPI",IF(ISNUMBER(MATCH(Banco!$C12501,Analitico!$A:$A,0)),INDEX(Analitico!E:E,MATCH(Banco!$C12501,Analitico!$A:$A,0))&amp;"%",""),"")</f>
        <v/>
      </c>
      <c r="K12501" s="3" t="str">
        <f>IF($B12501="SINAPI",IF(ISNUMBER(MATCH(Banco!$C12501,Analitico!$A:$A,0)),INDEX(Analitico!F:F,MATCH(Banco!$C12501,Analitico!$A:$A,0))&amp;"%",""),"")</f>
        <v/>
      </c>
    </row>
    <row r="12502" spans="1:11" x14ac:dyDescent="0.2">
      <c r="A12502" s="1" t="str">
        <f t="shared" si="196"/>
        <v>SINAPI 101451</v>
      </c>
      <c r="B12502" s="3" t="s">
        <v>21527</v>
      </c>
      <c r="C12502" s="3" t="s">
        <v>13736</v>
      </c>
      <c r="D12502" s="2" t="s">
        <v>20360</v>
      </c>
      <c r="E12502" s="3" t="s">
        <v>20638</v>
      </c>
      <c r="F12502" s="67" t="s">
        <v>30227</v>
      </c>
      <c r="G12502" s="67" t="s">
        <v>29877</v>
      </c>
      <c r="I12502" s="3" t="s">
        <v>6298</v>
      </c>
      <c r="J12502" s="3" t="str">
        <f>IF($B12502="SINAPI",IF(ISNUMBER(MATCH(Banco!$C12502,Analitico!$A:$A,0)),INDEX(Analitico!E:E,MATCH(Banco!$C12502,Analitico!$A:$A,0))&amp;"%",""),"")</f>
        <v/>
      </c>
      <c r="K12502" s="3" t="str">
        <f>IF($B12502="SINAPI",IF(ISNUMBER(MATCH(Banco!$C12502,Analitico!$A:$A,0)),INDEX(Analitico!F:F,MATCH(Banco!$C12502,Analitico!$A:$A,0))&amp;"%",""),"")</f>
        <v/>
      </c>
    </row>
    <row r="12503" spans="1:11" x14ac:dyDescent="0.2">
      <c r="A12503" s="1" t="str">
        <f t="shared" si="196"/>
        <v>SINAPI 101452</v>
      </c>
      <c r="B12503" s="3" t="s">
        <v>21527</v>
      </c>
      <c r="C12503" s="3" t="s">
        <v>13737</v>
      </c>
      <c r="D12503" s="2" t="s">
        <v>20616</v>
      </c>
      <c r="E12503" s="3" t="s">
        <v>20638</v>
      </c>
      <c r="F12503" s="67" t="s">
        <v>30254</v>
      </c>
      <c r="G12503" s="67" t="s">
        <v>29904</v>
      </c>
      <c r="I12503" s="3" t="s">
        <v>6298</v>
      </c>
      <c r="J12503" s="3" t="str">
        <f>IF($B12503="SINAPI",IF(ISNUMBER(MATCH(Banco!$C12503,Analitico!$A:$A,0)),INDEX(Analitico!E:E,MATCH(Banco!$C12503,Analitico!$A:$A,0))&amp;"%",""),"")</f>
        <v/>
      </c>
      <c r="K12503" s="3" t="str">
        <f>IF($B12503="SINAPI",IF(ISNUMBER(MATCH(Banco!$C12503,Analitico!$A:$A,0)),INDEX(Analitico!F:F,MATCH(Banco!$C12503,Analitico!$A:$A,0))&amp;"%",""),"")</f>
        <v/>
      </c>
    </row>
    <row r="12504" spans="1:11" x14ac:dyDescent="0.2">
      <c r="A12504" s="1" t="str">
        <f t="shared" si="196"/>
        <v>SINAPI 101453</v>
      </c>
      <c r="B12504" s="3" t="s">
        <v>21527</v>
      </c>
      <c r="C12504" s="3" t="s">
        <v>13738</v>
      </c>
      <c r="D12504" s="2" t="s">
        <v>20362</v>
      </c>
      <c r="E12504" s="3" t="s">
        <v>20638</v>
      </c>
      <c r="F12504" s="67" t="s">
        <v>30255</v>
      </c>
      <c r="G12504" s="67" t="s">
        <v>29905</v>
      </c>
      <c r="I12504" s="3" t="s">
        <v>6298</v>
      </c>
      <c r="J12504" s="3" t="str">
        <f>IF($B12504="SINAPI",IF(ISNUMBER(MATCH(Banco!$C12504,Analitico!$A:$A,0)),INDEX(Analitico!E:E,MATCH(Banco!$C12504,Analitico!$A:$A,0))&amp;"%",""),"")</f>
        <v/>
      </c>
      <c r="K12504" s="3" t="str">
        <f>IF($B12504="SINAPI",IF(ISNUMBER(MATCH(Banco!$C12504,Analitico!$A:$A,0)),INDEX(Analitico!F:F,MATCH(Banco!$C12504,Analitico!$A:$A,0))&amp;"%",""),"")</f>
        <v/>
      </c>
    </row>
    <row r="12505" spans="1:11" x14ac:dyDescent="0.2">
      <c r="A12505" s="1" t="str">
        <f t="shared" si="196"/>
        <v>SINAPI 101454</v>
      </c>
      <c r="B12505" s="3" t="s">
        <v>21527</v>
      </c>
      <c r="C12505" s="3" t="s">
        <v>13739</v>
      </c>
      <c r="D12505" s="2" t="s">
        <v>20617</v>
      </c>
      <c r="E12505" s="3" t="s">
        <v>20638</v>
      </c>
      <c r="F12505" s="67" t="s">
        <v>30256</v>
      </c>
      <c r="G12505" s="67" t="s">
        <v>29906</v>
      </c>
      <c r="I12505" s="3" t="s">
        <v>6298</v>
      </c>
      <c r="J12505" s="3" t="str">
        <f>IF($B12505="SINAPI",IF(ISNUMBER(MATCH(Banco!$C12505,Analitico!$A:$A,0)),INDEX(Analitico!E:E,MATCH(Banco!$C12505,Analitico!$A:$A,0))&amp;"%",""),"")</f>
        <v/>
      </c>
      <c r="K12505" s="3" t="str">
        <f>IF($B12505="SINAPI",IF(ISNUMBER(MATCH(Banco!$C12505,Analitico!$A:$A,0)),INDEX(Analitico!F:F,MATCH(Banco!$C12505,Analitico!$A:$A,0))&amp;"%",""),"")</f>
        <v/>
      </c>
    </row>
    <row r="12506" spans="1:11" x14ac:dyDescent="0.2">
      <c r="A12506" s="1" t="str">
        <f t="shared" si="196"/>
        <v>SINAPI 101456</v>
      </c>
      <c r="B12506" s="3" t="s">
        <v>21527</v>
      </c>
      <c r="C12506" s="3" t="s">
        <v>13740</v>
      </c>
      <c r="D12506" s="2" t="s">
        <v>20618</v>
      </c>
      <c r="E12506" s="3" t="s">
        <v>20638</v>
      </c>
      <c r="F12506" s="67" t="s">
        <v>30257</v>
      </c>
      <c r="G12506" s="67" t="s">
        <v>29907</v>
      </c>
      <c r="I12506" s="3" t="s">
        <v>6298</v>
      </c>
      <c r="J12506" s="3" t="str">
        <f>IF($B12506="SINAPI",IF(ISNUMBER(MATCH(Banco!$C12506,Analitico!$A:$A,0)),INDEX(Analitico!E:E,MATCH(Banco!$C12506,Analitico!$A:$A,0))&amp;"%",""),"")</f>
        <v/>
      </c>
      <c r="K12506" s="3" t="str">
        <f>IF($B12506="SINAPI",IF(ISNUMBER(MATCH(Banco!$C12506,Analitico!$A:$A,0)),INDEX(Analitico!F:F,MATCH(Banco!$C12506,Analitico!$A:$A,0))&amp;"%",""),"")</f>
        <v/>
      </c>
    </row>
    <row r="12507" spans="1:11" x14ac:dyDescent="0.2">
      <c r="A12507" s="1" t="str">
        <f t="shared" si="196"/>
        <v>SINAPI 101457</v>
      </c>
      <c r="B12507" s="3" t="s">
        <v>21527</v>
      </c>
      <c r="C12507" s="3" t="s">
        <v>13741</v>
      </c>
      <c r="D12507" s="2" t="s">
        <v>20619</v>
      </c>
      <c r="E12507" s="3" t="s">
        <v>20638</v>
      </c>
      <c r="F12507" s="67" t="s">
        <v>40552</v>
      </c>
      <c r="G12507" s="67" t="s">
        <v>37811</v>
      </c>
      <c r="I12507" s="3" t="s">
        <v>6298</v>
      </c>
      <c r="J12507" s="3" t="str">
        <f>IF($B12507="SINAPI",IF(ISNUMBER(MATCH(Banco!$C12507,Analitico!$A:$A,0)),INDEX(Analitico!E:E,MATCH(Banco!$C12507,Analitico!$A:$A,0))&amp;"%",""),"")</f>
        <v/>
      </c>
      <c r="K12507" s="3" t="str">
        <f>IF($B12507="SINAPI",IF(ISNUMBER(MATCH(Banco!$C12507,Analitico!$A:$A,0)),INDEX(Analitico!F:F,MATCH(Banco!$C12507,Analitico!$A:$A,0))&amp;"%",""),"")</f>
        <v/>
      </c>
    </row>
    <row r="12508" spans="1:11" x14ac:dyDescent="0.2">
      <c r="A12508" s="1" t="str">
        <f t="shared" si="196"/>
        <v>SINAPI 101458</v>
      </c>
      <c r="B12508" s="3" t="s">
        <v>21527</v>
      </c>
      <c r="C12508" s="3" t="s">
        <v>13742</v>
      </c>
      <c r="D12508" s="2" t="s">
        <v>20620</v>
      </c>
      <c r="E12508" s="3" t="s">
        <v>20638</v>
      </c>
      <c r="F12508" s="67" t="s">
        <v>30258</v>
      </c>
      <c r="G12508" s="67" t="s">
        <v>29908</v>
      </c>
      <c r="I12508" s="3" t="s">
        <v>6298</v>
      </c>
      <c r="J12508" s="3" t="str">
        <f>IF($B12508="SINAPI",IF(ISNUMBER(MATCH(Banco!$C12508,Analitico!$A:$A,0)),INDEX(Analitico!E:E,MATCH(Banco!$C12508,Analitico!$A:$A,0))&amp;"%",""),"")</f>
        <v/>
      </c>
      <c r="K12508" s="3" t="str">
        <f>IF($B12508="SINAPI",IF(ISNUMBER(MATCH(Banco!$C12508,Analitico!$A:$A,0)),INDEX(Analitico!F:F,MATCH(Banco!$C12508,Analitico!$A:$A,0))&amp;"%",""),"")</f>
        <v/>
      </c>
    </row>
    <row r="12509" spans="1:11" x14ac:dyDescent="0.2">
      <c r="A12509" s="1" t="str">
        <f t="shared" si="196"/>
        <v>SINAPI 101459</v>
      </c>
      <c r="B12509" s="3" t="s">
        <v>21527</v>
      </c>
      <c r="C12509" s="3" t="s">
        <v>13743</v>
      </c>
      <c r="D12509" s="2" t="s">
        <v>20368</v>
      </c>
      <c r="E12509" s="3" t="s">
        <v>20638</v>
      </c>
      <c r="F12509" s="67" t="s">
        <v>30259</v>
      </c>
      <c r="G12509" s="67" t="s">
        <v>29909</v>
      </c>
      <c r="I12509" s="3" t="s">
        <v>6298</v>
      </c>
      <c r="J12509" s="3" t="str">
        <f>IF($B12509="SINAPI",IF(ISNUMBER(MATCH(Banco!$C12509,Analitico!$A:$A,0)),INDEX(Analitico!E:E,MATCH(Banco!$C12509,Analitico!$A:$A,0))&amp;"%",""),"")</f>
        <v/>
      </c>
      <c r="K12509" s="3" t="str">
        <f>IF($B12509="SINAPI",IF(ISNUMBER(MATCH(Banco!$C12509,Analitico!$A:$A,0)),INDEX(Analitico!F:F,MATCH(Banco!$C12509,Analitico!$A:$A,0))&amp;"%",""),"")</f>
        <v/>
      </c>
    </row>
    <row r="12510" spans="1:11" x14ac:dyDescent="0.2">
      <c r="A12510" s="1" t="str">
        <f t="shared" si="196"/>
        <v>SINAPI 101460</v>
      </c>
      <c r="B12510" s="3" t="s">
        <v>21527</v>
      </c>
      <c r="C12510" s="3" t="s">
        <v>13744</v>
      </c>
      <c r="D12510" s="2" t="s">
        <v>20491</v>
      </c>
      <c r="E12510" s="3" t="s">
        <v>20638</v>
      </c>
      <c r="F12510" s="67" t="s">
        <v>30260</v>
      </c>
      <c r="G12510" s="67" t="s">
        <v>29910</v>
      </c>
      <c r="I12510" s="3" t="s">
        <v>6298</v>
      </c>
      <c r="J12510" s="3" t="str">
        <f>IF($B12510="SINAPI",IF(ISNUMBER(MATCH(Banco!$C12510,Analitico!$A:$A,0)),INDEX(Analitico!E:E,MATCH(Banco!$C12510,Analitico!$A:$A,0))&amp;"%",""),"")</f>
        <v/>
      </c>
      <c r="K12510" s="3" t="str">
        <f>IF($B12510="SINAPI",IF(ISNUMBER(MATCH(Banco!$C12510,Analitico!$A:$A,0)),INDEX(Analitico!F:F,MATCH(Banco!$C12510,Analitico!$A:$A,0))&amp;"%",""),"")</f>
        <v/>
      </c>
    </row>
    <row r="12511" spans="1:11" x14ac:dyDescent="0.2">
      <c r="A12511" s="1" t="str">
        <f t="shared" si="196"/>
        <v>SETOP CÓDIGO</v>
      </c>
      <c r="B12511" s="3" t="s">
        <v>28600</v>
      </c>
      <c r="C12511" s="3" t="s">
        <v>3</v>
      </c>
      <c r="D12511" s="2" t="s">
        <v>32700</v>
      </c>
      <c r="E12511" s="3" t="s">
        <v>0</v>
      </c>
      <c r="F12511" s="67" t="s">
        <v>33115</v>
      </c>
      <c r="H12511" s="77" t="s">
        <v>28601</v>
      </c>
    </row>
    <row r="12512" spans="1:11" x14ac:dyDescent="0.2">
      <c r="A12512" s="1" t="str">
        <f t="shared" si="196"/>
        <v>SETOP 8662</v>
      </c>
      <c r="B12512" s="3" t="s">
        <v>28600</v>
      </c>
      <c r="C12512" s="3">
        <v>8662</v>
      </c>
      <c r="D12512" s="2" t="s">
        <v>25125</v>
      </c>
    </row>
    <row r="12513" spans="1:7" x14ac:dyDescent="0.2">
      <c r="A12513" s="1" t="str">
        <f t="shared" si="196"/>
        <v>SETOP 8700</v>
      </c>
      <c r="B12513" s="3" t="s">
        <v>28600</v>
      </c>
      <c r="C12513" s="3">
        <v>8700</v>
      </c>
      <c r="D12513" s="2" t="s">
        <v>25126</v>
      </c>
    </row>
    <row r="12514" spans="1:7" ht="22.5" x14ac:dyDescent="0.2">
      <c r="A12514" s="1" t="str">
        <f t="shared" si="196"/>
        <v>SETOP ED-50394</v>
      </c>
      <c r="B12514" s="3" t="s">
        <v>28600</v>
      </c>
      <c r="C12514" s="3" t="s">
        <v>21942</v>
      </c>
      <c r="D12514" s="2" t="s">
        <v>25127</v>
      </c>
      <c r="E12514" s="3" t="s">
        <v>28581</v>
      </c>
      <c r="F12514" s="67">
        <v>0.2</v>
      </c>
      <c r="G12514" s="67">
        <v>0.2</v>
      </c>
    </row>
    <row r="12515" spans="1:7" ht="22.5" x14ac:dyDescent="0.2">
      <c r="A12515" s="1" t="str">
        <f t="shared" ref="A12515:A12578" si="197">CONCATENAR</f>
        <v>SETOP ED-50392</v>
      </c>
      <c r="B12515" s="3" t="s">
        <v>28600</v>
      </c>
      <c r="C12515" s="3" t="s">
        <v>21943</v>
      </c>
      <c r="D12515" s="2" t="s">
        <v>25128</v>
      </c>
      <c r="E12515" s="3" t="s">
        <v>28581</v>
      </c>
      <c r="F12515" s="67">
        <v>0.5</v>
      </c>
      <c r="G12515" s="67">
        <v>0.5</v>
      </c>
    </row>
    <row r="12516" spans="1:7" ht="22.5" x14ac:dyDescent="0.2">
      <c r="A12516" s="1" t="str">
        <f t="shared" si="197"/>
        <v>SETOP ED-50393</v>
      </c>
      <c r="B12516" s="3" t="s">
        <v>28600</v>
      </c>
      <c r="C12516" s="3" t="s">
        <v>21944</v>
      </c>
      <c r="D12516" s="2" t="s">
        <v>25129</v>
      </c>
      <c r="E12516" s="3" t="s">
        <v>28581</v>
      </c>
      <c r="F12516" s="67">
        <v>0.3</v>
      </c>
      <c r="G12516" s="67">
        <v>0.3</v>
      </c>
    </row>
    <row r="12517" spans="1:7" x14ac:dyDescent="0.2">
      <c r="A12517" s="1" t="str">
        <f t="shared" si="197"/>
        <v>SETOP 8701</v>
      </c>
      <c r="B12517" s="3" t="s">
        <v>28600</v>
      </c>
      <c r="C12517" s="3">
        <v>8701</v>
      </c>
      <c r="D12517" s="2" t="s">
        <v>25130</v>
      </c>
    </row>
    <row r="12518" spans="1:7" x14ac:dyDescent="0.2">
      <c r="A12518" s="1" t="str">
        <f t="shared" si="197"/>
        <v>SETOP ED-50391</v>
      </c>
      <c r="B12518" s="3" t="s">
        <v>28600</v>
      </c>
      <c r="C12518" s="3" t="s">
        <v>21945</v>
      </c>
      <c r="D12518" s="2" t="s">
        <v>25131</v>
      </c>
      <c r="E12518" s="3" t="s">
        <v>28581</v>
      </c>
      <c r="F12518" s="67">
        <v>1</v>
      </c>
      <c r="G12518" s="67">
        <v>1</v>
      </c>
    </row>
    <row r="12519" spans="1:7" x14ac:dyDescent="0.2">
      <c r="A12519" s="1" t="str">
        <f t="shared" si="197"/>
        <v>SETOP ED-50390</v>
      </c>
      <c r="B12519" s="3" t="s">
        <v>28600</v>
      </c>
      <c r="C12519" s="3" t="s">
        <v>21946</v>
      </c>
      <c r="D12519" s="2" t="s">
        <v>25132</v>
      </c>
      <c r="E12519" s="3" t="s">
        <v>28581</v>
      </c>
      <c r="F12519" s="67">
        <v>1.5</v>
      </c>
      <c r="G12519" s="67">
        <v>1.5</v>
      </c>
    </row>
    <row r="12520" spans="1:7" x14ac:dyDescent="0.2">
      <c r="A12520" s="1" t="str">
        <f t="shared" si="197"/>
        <v>SETOP ED-50389</v>
      </c>
      <c r="B12520" s="3" t="s">
        <v>28600</v>
      </c>
      <c r="C12520" s="3" t="s">
        <v>21947</v>
      </c>
      <c r="D12520" s="2" t="s">
        <v>25133</v>
      </c>
      <c r="E12520" s="3" t="s">
        <v>28581</v>
      </c>
      <c r="F12520" s="67">
        <v>2</v>
      </c>
      <c r="G12520" s="67">
        <v>2</v>
      </c>
    </row>
    <row r="12521" spans="1:7" x14ac:dyDescent="0.2">
      <c r="A12521" s="1" t="str">
        <f t="shared" si="197"/>
        <v>SETOP 8663</v>
      </c>
      <c r="B12521" s="3" t="s">
        <v>28600</v>
      </c>
      <c r="C12521" s="3">
        <v>8663</v>
      </c>
      <c r="D12521" s="2" t="s">
        <v>25134</v>
      </c>
    </row>
    <row r="12522" spans="1:7" x14ac:dyDescent="0.2">
      <c r="A12522" s="1" t="str">
        <f t="shared" si="197"/>
        <v>SETOP 8702</v>
      </c>
      <c r="B12522" s="3" t="s">
        <v>28600</v>
      </c>
      <c r="C12522" s="3">
        <v>8702</v>
      </c>
      <c r="D12522" s="2" t="s">
        <v>25135</v>
      </c>
    </row>
    <row r="12523" spans="1:7" x14ac:dyDescent="0.2">
      <c r="A12523" s="1" t="str">
        <f t="shared" si="197"/>
        <v>SETOP ED-50701</v>
      </c>
      <c r="B12523" s="3" t="s">
        <v>28600</v>
      </c>
      <c r="C12523" s="3" t="s">
        <v>21948</v>
      </c>
      <c r="D12523" s="2" t="s">
        <v>25136</v>
      </c>
      <c r="E12523" s="3" t="s">
        <v>28582</v>
      </c>
      <c r="F12523" s="67">
        <v>1.24</v>
      </c>
      <c r="G12523" s="67">
        <v>1.36</v>
      </c>
    </row>
    <row r="12524" spans="1:7" ht="22.5" x14ac:dyDescent="0.2">
      <c r="A12524" s="1" t="str">
        <f t="shared" si="197"/>
        <v>SETOP ED-28163</v>
      </c>
      <c r="B12524" s="3" t="s">
        <v>28600</v>
      </c>
      <c r="C12524" s="3" t="s">
        <v>21949</v>
      </c>
      <c r="D12524" s="2" t="s">
        <v>32701</v>
      </c>
      <c r="E12524" s="3" t="s">
        <v>28583</v>
      </c>
      <c r="F12524" s="67">
        <v>423.79</v>
      </c>
      <c r="G12524" s="67">
        <v>432.75</v>
      </c>
    </row>
    <row r="12525" spans="1:7" ht="22.5" x14ac:dyDescent="0.2">
      <c r="A12525" s="1" t="str">
        <f t="shared" si="197"/>
        <v>SETOP ED-50703</v>
      </c>
      <c r="B12525" s="3" t="s">
        <v>28600</v>
      </c>
      <c r="C12525" s="3" t="s">
        <v>21950</v>
      </c>
      <c r="D12525" s="2" t="s">
        <v>25137</v>
      </c>
      <c r="E12525" s="3" t="s">
        <v>28582</v>
      </c>
      <c r="F12525" s="67">
        <v>2.19</v>
      </c>
      <c r="G12525" s="67">
        <v>2.42</v>
      </c>
    </row>
    <row r="12526" spans="1:7" x14ac:dyDescent="0.2">
      <c r="A12526" s="1" t="str">
        <f t="shared" si="197"/>
        <v>SETOP ED-8143</v>
      </c>
      <c r="B12526" s="3" t="s">
        <v>28600</v>
      </c>
      <c r="C12526" s="3" t="s">
        <v>21951</v>
      </c>
      <c r="D12526" s="2" t="s">
        <v>25138</v>
      </c>
      <c r="E12526" s="3" t="s">
        <v>28582</v>
      </c>
      <c r="F12526" s="67">
        <v>0.82</v>
      </c>
      <c r="G12526" s="67">
        <v>0.91</v>
      </c>
    </row>
    <row r="12527" spans="1:7" x14ac:dyDescent="0.2">
      <c r="A12527" s="1" t="str">
        <f t="shared" si="197"/>
        <v>SETOP ED-28162</v>
      </c>
      <c r="B12527" s="3" t="s">
        <v>28600</v>
      </c>
      <c r="C12527" s="3" t="s">
        <v>21952</v>
      </c>
      <c r="D12527" s="2" t="s">
        <v>25139</v>
      </c>
      <c r="E12527" s="3" t="s">
        <v>28582</v>
      </c>
      <c r="F12527" s="67">
        <v>0.25</v>
      </c>
      <c r="G12527" s="67">
        <v>0.26</v>
      </c>
    </row>
    <row r="12528" spans="1:7" x14ac:dyDescent="0.2">
      <c r="A12528" s="1" t="str">
        <f t="shared" si="197"/>
        <v>SETOP 8703</v>
      </c>
      <c r="B12528" s="3" t="s">
        <v>28600</v>
      </c>
      <c r="C12528" s="3">
        <v>8703</v>
      </c>
      <c r="D12528" s="2" t="s">
        <v>25140</v>
      </c>
    </row>
    <row r="12529" spans="1:7" x14ac:dyDescent="0.2">
      <c r="A12529" s="1" t="str">
        <f t="shared" si="197"/>
        <v>SETOP ED-50702</v>
      </c>
      <c r="B12529" s="3" t="s">
        <v>28600</v>
      </c>
      <c r="C12529" s="3" t="s">
        <v>21953</v>
      </c>
      <c r="D12529" s="2" t="s">
        <v>25141</v>
      </c>
      <c r="E12529" s="3" t="s">
        <v>28582</v>
      </c>
      <c r="F12529" s="67">
        <v>0.49</v>
      </c>
      <c r="G12529" s="67">
        <v>0.53</v>
      </c>
    </row>
    <row r="12530" spans="1:7" x14ac:dyDescent="0.2">
      <c r="A12530" s="1" t="str">
        <f t="shared" si="197"/>
        <v>SETOP 8704</v>
      </c>
      <c r="B12530" s="3" t="s">
        <v>28600</v>
      </c>
      <c r="C12530" s="3">
        <v>8704</v>
      </c>
      <c r="D12530" s="2" t="s">
        <v>25142</v>
      </c>
    </row>
    <row r="12531" spans="1:7" ht="22.5" x14ac:dyDescent="0.2">
      <c r="A12531" s="1" t="str">
        <f t="shared" si="197"/>
        <v>SETOP ED-50699</v>
      </c>
      <c r="B12531" s="3" t="s">
        <v>28600</v>
      </c>
      <c r="C12531" s="3" t="s">
        <v>21954</v>
      </c>
      <c r="D12531" s="2" t="s">
        <v>25143</v>
      </c>
      <c r="E12531" s="3" t="s">
        <v>28583</v>
      </c>
      <c r="F12531" s="67">
        <v>86.02</v>
      </c>
      <c r="G12531" s="67">
        <v>94</v>
      </c>
    </row>
    <row r="12532" spans="1:7" ht="22.5" x14ac:dyDescent="0.2">
      <c r="A12532" s="1" t="str">
        <f t="shared" si="197"/>
        <v>SETOP ED-50697</v>
      </c>
      <c r="B12532" s="3" t="s">
        <v>28600</v>
      </c>
      <c r="C12532" s="3" t="s">
        <v>21955</v>
      </c>
      <c r="D12532" s="2" t="s">
        <v>25144</v>
      </c>
      <c r="E12532" s="3" t="s">
        <v>28583</v>
      </c>
      <c r="F12532" s="67">
        <v>51.61</v>
      </c>
      <c r="G12532" s="67">
        <v>56.4</v>
      </c>
    </row>
    <row r="12533" spans="1:7" x14ac:dyDescent="0.2">
      <c r="A12533" s="1" t="str">
        <f t="shared" si="197"/>
        <v>SETOP 8706</v>
      </c>
      <c r="B12533" s="3" t="s">
        <v>28600</v>
      </c>
      <c r="C12533" s="3">
        <v>8706</v>
      </c>
      <c r="D12533" s="2" t="s">
        <v>25145</v>
      </c>
    </row>
    <row r="12534" spans="1:7" ht="22.5" x14ac:dyDescent="0.2">
      <c r="A12534" s="1" t="str">
        <f t="shared" si="197"/>
        <v>SETOP ED-48438</v>
      </c>
      <c r="B12534" s="3" t="s">
        <v>28600</v>
      </c>
      <c r="C12534" s="3" t="s">
        <v>21956</v>
      </c>
      <c r="D12534" s="2" t="s">
        <v>25146</v>
      </c>
      <c r="E12534" s="3" t="s">
        <v>28584</v>
      </c>
      <c r="F12534" s="67">
        <v>4.29</v>
      </c>
      <c r="G12534" s="67">
        <v>4.75</v>
      </c>
    </row>
    <row r="12535" spans="1:7" ht="22.5" x14ac:dyDescent="0.2">
      <c r="A12535" s="1" t="str">
        <f t="shared" si="197"/>
        <v>SETOP ED-48446</v>
      </c>
      <c r="B12535" s="3" t="s">
        <v>28600</v>
      </c>
      <c r="C12535" s="3" t="s">
        <v>21957</v>
      </c>
      <c r="D12535" s="2" t="s">
        <v>25147</v>
      </c>
      <c r="E12535" s="3" t="s">
        <v>28584</v>
      </c>
      <c r="F12535" s="67">
        <v>5.15</v>
      </c>
      <c r="G12535" s="67">
        <v>5.68</v>
      </c>
    </row>
    <row r="12536" spans="1:7" ht="33.75" x14ac:dyDescent="0.2">
      <c r="A12536" s="1" t="str">
        <f t="shared" si="197"/>
        <v>SETOP ED-48455</v>
      </c>
      <c r="B12536" s="3" t="s">
        <v>28600</v>
      </c>
      <c r="C12536" s="3" t="s">
        <v>21958</v>
      </c>
      <c r="D12536" s="2" t="s">
        <v>25148</v>
      </c>
      <c r="E12536" s="3" t="s">
        <v>28582</v>
      </c>
      <c r="F12536" s="67">
        <v>10.32</v>
      </c>
      <c r="G12536" s="67">
        <v>11.46</v>
      </c>
    </row>
    <row r="12537" spans="1:7" ht="22.5" x14ac:dyDescent="0.2">
      <c r="A12537" s="1" t="str">
        <f t="shared" si="197"/>
        <v>SETOP ED-48457</v>
      </c>
      <c r="B12537" s="3" t="s">
        <v>28600</v>
      </c>
      <c r="C12537" s="3" t="s">
        <v>21959</v>
      </c>
      <c r="D12537" s="2" t="s">
        <v>25149</v>
      </c>
      <c r="E12537" s="3" t="s">
        <v>28582</v>
      </c>
      <c r="F12537" s="67">
        <v>20.64</v>
      </c>
      <c r="G12537" s="67">
        <v>22.91</v>
      </c>
    </row>
    <row r="12538" spans="1:7" ht="33.75" x14ac:dyDescent="0.2">
      <c r="A12538" s="1" t="str">
        <f t="shared" si="197"/>
        <v>SETOP ED-48454</v>
      </c>
      <c r="B12538" s="3" t="s">
        <v>28600</v>
      </c>
      <c r="C12538" s="3" t="s">
        <v>21960</v>
      </c>
      <c r="D12538" s="2" t="s">
        <v>25150</v>
      </c>
      <c r="E12538" s="3" t="s">
        <v>28582</v>
      </c>
      <c r="F12538" s="67">
        <v>13.76</v>
      </c>
      <c r="G12538" s="67">
        <v>15.27</v>
      </c>
    </row>
    <row r="12539" spans="1:7" ht="22.5" x14ac:dyDescent="0.2">
      <c r="A12539" s="1" t="str">
        <f t="shared" si="197"/>
        <v>SETOP ED-48506</v>
      </c>
      <c r="B12539" s="3" t="s">
        <v>28600</v>
      </c>
      <c r="C12539" s="3" t="s">
        <v>21961</v>
      </c>
      <c r="D12539" s="2" t="s">
        <v>25151</v>
      </c>
      <c r="E12539" s="3" t="s">
        <v>28584</v>
      </c>
      <c r="F12539" s="67">
        <v>6.31</v>
      </c>
      <c r="G12539" s="67">
        <v>6.98</v>
      </c>
    </row>
    <row r="12540" spans="1:7" ht="33.75" x14ac:dyDescent="0.2">
      <c r="A12540" s="1" t="str">
        <f t="shared" si="197"/>
        <v>SETOP ED-48512</v>
      </c>
      <c r="B12540" s="3" t="s">
        <v>28600</v>
      </c>
      <c r="C12540" s="3" t="s">
        <v>21962</v>
      </c>
      <c r="D12540" s="2" t="s">
        <v>25152</v>
      </c>
      <c r="E12540" s="3" t="s">
        <v>28582</v>
      </c>
      <c r="F12540" s="67">
        <v>11.79</v>
      </c>
      <c r="G12540" s="67">
        <v>13.09</v>
      </c>
    </row>
    <row r="12541" spans="1:7" ht="22.5" x14ac:dyDescent="0.2">
      <c r="A12541" s="1" t="str">
        <f t="shared" si="197"/>
        <v>SETOP ED-48514</v>
      </c>
      <c r="B12541" s="3" t="s">
        <v>28600</v>
      </c>
      <c r="C12541" s="3" t="s">
        <v>21963</v>
      </c>
      <c r="D12541" s="2" t="s">
        <v>25153</v>
      </c>
      <c r="E12541" s="3" t="s">
        <v>28582</v>
      </c>
      <c r="F12541" s="67">
        <v>22.29</v>
      </c>
      <c r="G12541" s="67">
        <v>24.68</v>
      </c>
    </row>
    <row r="12542" spans="1:7" ht="33.75" x14ac:dyDescent="0.2">
      <c r="A12542" s="1" t="str">
        <f t="shared" si="197"/>
        <v>SETOP ED-48510</v>
      </c>
      <c r="B12542" s="3" t="s">
        <v>28600</v>
      </c>
      <c r="C12542" s="3" t="s">
        <v>21964</v>
      </c>
      <c r="D12542" s="2" t="s">
        <v>25154</v>
      </c>
      <c r="E12542" s="3" t="s">
        <v>28582</v>
      </c>
      <c r="F12542" s="67">
        <v>22.88</v>
      </c>
      <c r="G12542" s="67">
        <v>24.52</v>
      </c>
    </row>
    <row r="12543" spans="1:7" ht="22.5" x14ac:dyDescent="0.2">
      <c r="A12543" s="1" t="str">
        <f t="shared" si="197"/>
        <v>SETOP ED-48509</v>
      </c>
      <c r="B12543" s="3" t="s">
        <v>28600</v>
      </c>
      <c r="C12543" s="3" t="s">
        <v>21965</v>
      </c>
      <c r="D12543" s="2" t="s">
        <v>25155</v>
      </c>
      <c r="E12543" s="3" t="s">
        <v>28582</v>
      </c>
      <c r="F12543" s="67">
        <v>8.26</v>
      </c>
      <c r="G12543" s="67">
        <v>9.16</v>
      </c>
    </row>
    <row r="12544" spans="1:7" x14ac:dyDescent="0.2">
      <c r="A12544" s="1" t="str">
        <f t="shared" si="197"/>
        <v>SETOP 8707</v>
      </c>
      <c r="B12544" s="3" t="s">
        <v>28600</v>
      </c>
      <c r="C12544" s="3">
        <v>8707</v>
      </c>
      <c r="D12544" s="2" t="s">
        <v>25156</v>
      </c>
    </row>
    <row r="12545" spans="1:7" ht="33.75" x14ac:dyDescent="0.2">
      <c r="A12545" s="1" t="str">
        <f t="shared" si="197"/>
        <v>SETOP ED-48500</v>
      </c>
      <c r="B12545" s="3" t="s">
        <v>28600</v>
      </c>
      <c r="C12545" s="3" t="s">
        <v>21966</v>
      </c>
      <c r="D12545" s="2" t="s">
        <v>25157</v>
      </c>
      <c r="E12545" s="3" t="s">
        <v>28584</v>
      </c>
      <c r="F12545" s="67">
        <v>7.72</v>
      </c>
      <c r="G12545" s="67">
        <v>8.52</v>
      </c>
    </row>
    <row r="12546" spans="1:7" ht="22.5" x14ac:dyDescent="0.2">
      <c r="A12546" s="1" t="str">
        <f t="shared" si="197"/>
        <v>SETOP ED-48466</v>
      </c>
      <c r="B12546" s="3" t="s">
        <v>28600</v>
      </c>
      <c r="C12546" s="3" t="s">
        <v>21967</v>
      </c>
      <c r="D12546" s="2" t="s">
        <v>25158</v>
      </c>
      <c r="E12546" s="3" t="s">
        <v>28583</v>
      </c>
      <c r="F12546" s="67">
        <v>40.479999999999997</v>
      </c>
      <c r="G12546" s="67">
        <v>44.89</v>
      </c>
    </row>
    <row r="12547" spans="1:7" ht="33.75" x14ac:dyDescent="0.2">
      <c r="A12547" s="1" t="str">
        <f t="shared" si="197"/>
        <v>SETOP ED-48468</v>
      </c>
      <c r="B12547" s="3" t="s">
        <v>28600</v>
      </c>
      <c r="C12547" s="3" t="s">
        <v>21968</v>
      </c>
      <c r="D12547" s="2" t="s">
        <v>25159</v>
      </c>
      <c r="E12547" s="3" t="s">
        <v>28583</v>
      </c>
      <c r="F12547" s="67">
        <v>9.73</v>
      </c>
      <c r="G12547" s="67">
        <v>10.81</v>
      </c>
    </row>
    <row r="12548" spans="1:7" ht="33.75" x14ac:dyDescent="0.2">
      <c r="A12548" s="1" t="str">
        <f t="shared" si="197"/>
        <v>SETOP ED-48469</v>
      </c>
      <c r="B12548" s="3" t="s">
        <v>28600</v>
      </c>
      <c r="C12548" s="3" t="s">
        <v>21969</v>
      </c>
      <c r="D12548" s="2" t="s">
        <v>25160</v>
      </c>
      <c r="E12548" s="3" t="s">
        <v>28583</v>
      </c>
      <c r="F12548" s="67">
        <v>5.68</v>
      </c>
      <c r="G12548" s="67">
        <v>6.31</v>
      </c>
    </row>
    <row r="12549" spans="1:7" ht="22.5" x14ac:dyDescent="0.2">
      <c r="A12549" s="1" t="str">
        <f t="shared" si="197"/>
        <v>SETOP ED-48499</v>
      </c>
      <c r="B12549" s="3" t="s">
        <v>28600</v>
      </c>
      <c r="C12549" s="3" t="s">
        <v>21970</v>
      </c>
      <c r="D12549" s="2" t="s">
        <v>25161</v>
      </c>
      <c r="E12549" s="3" t="s">
        <v>28584</v>
      </c>
      <c r="F12549" s="67">
        <v>8.58</v>
      </c>
      <c r="G12549" s="67">
        <v>9.4700000000000006</v>
      </c>
    </row>
    <row r="12550" spans="1:7" ht="33.75" x14ac:dyDescent="0.2">
      <c r="A12550" s="1" t="str">
        <f t="shared" si="197"/>
        <v>SETOP ED-48515</v>
      </c>
      <c r="B12550" s="3" t="s">
        <v>28600</v>
      </c>
      <c r="C12550" s="3" t="s">
        <v>21971</v>
      </c>
      <c r="D12550" s="2" t="s">
        <v>25162</v>
      </c>
      <c r="E12550" s="3" t="s">
        <v>28584</v>
      </c>
      <c r="F12550" s="67">
        <v>11.14</v>
      </c>
      <c r="G12550" s="67">
        <v>12.3</v>
      </c>
    </row>
    <row r="12551" spans="1:7" x14ac:dyDescent="0.2">
      <c r="A12551" s="1" t="str">
        <f t="shared" si="197"/>
        <v>SETOP 8708</v>
      </c>
      <c r="B12551" s="3" t="s">
        <v>28600</v>
      </c>
      <c r="C12551" s="3">
        <v>8708</v>
      </c>
      <c r="D12551" s="2" t="s">
        <v>25163</v>
      </c>
    </row>
    <row r="12552" spans="1:7" ht="22.5" x14ac:dyDescent="0.2">
      <c r="A12552" s="1" t="str">
        <f t="shared" si="197"/>
        <v>SETOP ED-48463</v>
      </c>
      <c r="B12552" s="3" t="s">
        <v>28600</v>
      </c>
      <c r="C12552" s="3" t="s">
        <v>21972</v>
      </c>
      <c r="D12552" s="2" t="s">
        <v>25164</v>
      </c>
      <c r="E12552" s="3" t="s">
        <v>28582</v>
      </c>
      <c r="F12552" s="67">
        <v>5.07</v>
      </c>
      <c r="G12552" s="67">
        <v>5.63</v>
      </c>
    </row>
    <row r="12553" spans="1:7" x14ac:dyDescent="0.2">
      <c r="A12553" s="1" t="str">
        <f t="shared" si="197"/>
        <v>SETOP 8709</v>
      </c>
      <c r="B12553" s="3" t="s">
        <v>28600</v>
      </c>
      <c r="C12553" s="3">
        <v>8709</v>
      </c>
      <c r="D12553" s="2" t="s">
        <v>25165</v>
      </c>
    </row>
    <row r="12554" spans="1:7" ht="33.75" x14ac:dyDescent="0.2">
      <c r="A12554" s="1" t="str">
        <f t="shared" si="197"/>
        <v>SETOP ED-48460</v>
      </c>
      <c r="B12554" s="3" t="s">
        <v>28600</v>
      </c>
      <c r="C12554" s="3" t="s">
        <v>21973</v>
      </c>
      <c r="D12554" s="2" t="s">
        <v>25166</v>
      </c>
      <c r="E12554" s="3" t="s">
        <v>28582</v>
      </c>
      <c r="F12554" s="67">
        <v>1.93</v>
      </c>
      <c r="G12554" s="67">
        <v>2.13</v>
      </c>
    </row>
    <row r="12555" spans="1:7" ht="33.75" x14ac:dyDescent="0.2">
      <c r="A12555" s="1" t="str">
        <f t="shared" si="197"/>
        <v>SETOP ED-48459</v>
      </c>
      <c r="B12555" s="3" t="s">
        <v>28600</v>
      </c>
      <c r="C12555" s="3" t="s">
        <v>21974</v>
      </c>
      <c r="D12555" s="2" t="s">
        <v>25167</v>
      </c>
      <c r="E12555" s="3" t="s">
        <v>28582</v>
      </c>
      <c r="F12555" s="67">
        <v>5.79</v>
      </c>
      <c r="G12555" s="67">
        <v>6.39</v>
      </c>
    </row>
    <row r="12556" spans="1:7" ht="33.75" x14ac:dyDescent="0.2">
      <c r="A12556" s="1" t="str">
        <f t="shared" si="197"/>
        <v>SETOP ED-48464</v>
      </c>
      <c r="B12556" s="3" t="s">
        <v>28600</v>
      </c>
      <c r="C12556" s="3" t="s">
        <v>21975</v>
      </c>
      <c r="D12556" s="2" t="s">
        <v>25168</v>
      </c>
      <c r="E12556" s="3" t="s">
        <v>28582</v>
      </c>
      <c r="F12556" s="67">
        <v>9.0500000000000007</v>
      </c>
      <c r="G12556" s="67">
        <v>10.039999999999999</v>
      </c>
    </row>
    <row r="12557" spans="1:7" ht="33.75" x14ac:dyDescent="0.2">
      <c r="A12557" s="1" t="str">
        <f t="shared" si="197"/>
        <v>SETOP ED-28355</v>
      </c>
      <c r="B12557" s="3" t="s">
        <v>28600</v>
      </c>
      <c r="C12557" s="3" t="s">
        <v>21976</v>
      </c>
      <c r="D12557" s="2" t="s">
        <v>25169</v>
      </c>
      <c r="E12557" s="3" t="s">
        <v>28582</v>
      </c>
      <c r="F12557" s="67">
        <v>3.86</v>
      </c>
      <c r="G12557" s="67">
        <v>4.26</v>
      </c>
    </row>
    <row r="12558" spans="1:7" x14ac:dyDescent="0.2">
      <c r="A12558" s="1" t="str">
        <f t="shared" si="197"/>
        <v>SETOP 8710</v>
      </c>
      <c r="B12558" s="3" t="s">
        <v>28600</v>
      </c>
      <c r="C12558" s="3">
        <v>8710</v>
      </c>
      <c r="D12558" s="2" t="s">
        <v>25170</v>
      </c>
    </row>
    <row r="12559" spans="1:7" ht="22.5" x14ac:dyDescent="0.2">
      <c r="A12559" s="1" t="str">
        <f t="shared" si="197"/>
        <v>SETOP ED-48496</v>
      </c>
      <c r="B12559" s="3" t="s">
        <v>28600</v>
      </c>
      <c r="C12559" s="3" t="s">
        <v>21977</v>
      </c>
      <c r="D12559" s="2" t="s">
        <v>25171</v>
      </c>
      <c r="E12559" s="3" t="s">
        <v>28585</v>
      </c>
      <c r="F12559" s="67">
        <v>3.21</v>
      </c>
      <c r="G12559" s="67">
        <v>3.56</v>
      </c>
    </row>
    <row r="12560" spans="1:7" ht="33.75" x14ac:dyDescent="0.2">
      <c r="A12560" s="1" t="str">
        <f t="shared" si="197"/>
        <v>SETOP ED-48458</v>
      </c>
      <c r="B12560" s="3" t="s">
        <v>28600</v>
      </c>
      <c r="C12560" s="3" t="s">
        <v>21978</v>
      </c>
      <c r="D12560" s="2" t="s">
        <v>25172</v>
      </c>
      <c r="E12560" s="3" t="s">
        <v>28583</v>
      </c>
      <c r="F12560" s="67">
        <v>19.55</v>
      </c>
      <c r="G12560" s="67">
        <v>21.78</v>
      </c>
    </row>
    <row r="12561" spans="1:7" ht="33.75" x14ac:dyDescent="0.2">
      <c r="A12561" s="1" t="str">
        <f t="shared" si="197"/>
        <v>SETOP ED-48493</v>
      </c>
      <c r="B12561" s="3" t="s">
        <v>28600</v>
      </c>
      <c r="C12561" s="3" t="s">
        <v>21979</v>
      </c>
      <c r="D12561" s="2" t="s">
        <v>25173</v>
      </c>
      <c r="E12561" s="3" t="s">
        <v>28582</v>
      </c>
      <c r="F12561" s="67">
        <v>12.35</v>
      </c>
      <c r="G12561" s="67">
        <v>13.63</v>
      </c>
    </row>
    <row r="12562" spans="1:7" ht="33.75" x14ac:dyDescent="0.2">
      <c r="A12562" s="1" t="str">
        <f t="shared" si="197"/>
        <v>SETOP ED-48497</v>
      </c>
      <c r="B12562" s="3" t="s">
        <v>28600</v>
      </c>
      <c r="C12562" s="3" t="s">
        <v>21980</v>
      </c>
      <c r="D12562" s="2" t="s">
        <v>25174</v>
      </c>
      <c r="E12562" s="3" t="s">
        <v>28582</v>
      </c>
      <c r="F12562" s="67">
        <v>17.16</v>
      </c>
      <c r="G12562" s="67">
        <v>18.93</v>
      </c>
    </row>
    <row r="12563" spans="1:7" ht="33.75" x14ac:dyDescent="0.2">
      <c r="A12563" s="1" t="str">
        <f t="shared" si="197"/>
        <v>SETOP ED-48494</v>
      </c>
      <c r="B12563" s="3" t="s">
        <v>28600</v>
      </c>
      <c r="C12563" s="3" t="s">
        <v>21981</v>
      </c>
      <c r="D12563" s="2" t="s">
        <v>25175</v>
      </c>
      <c r="E12563" s="3" t="s">
        <v>28582</v>
      </c>
      <c r="F12563" s="67">
        <v>8.35</v>
      </c>
      <c r="G12563" s="67">
        <v>9.2100000000000009</v>
      </c>
    </row>
    <row r="12564" spans="1:7" ht="22.5" x14ac:dyDescent="0.2">
      <c r="A12564" s="1" t="str">
        <f t="shared" si="197"/>
        <v>SETOP ED-48495</v>
      </c>
      <c r="B12564" s="3" t="s">
        <v>28600</v>
      </c>
      <c r="C12564" s="3" t="s">
        <v>21982</v>
      </c>
      <c r="D12564" s="2" t="s">
        <v>25176</v>
      </c>
      <c r="E12564" s="3" t="s">
        <v>28583</v>
      </c>
      <c r="F12564" s="67">
        <v>16.59</v>
      </c>
      <c r="G12564" s="67">
        <v>18.46</v>
      </c>
    </row>
    <row r="12565" spans="1:7" x14ac:dyDescent="0.2">
      <c r="A12565" s="1" t="str">
        <f t="shared" si="197"/>
        <v>SETOP 8711</v>
      </c>
      <c r="B12565" s="3" t="s">
        <v>28600</v>
      </c>
      <c r="C12565" s="3">
        <v>8711</v>
      </c>
      <c r="D12565" s="2" t="s">
        <v>25177</v>
      </c>
    </row>
    <row r="12566" spans="1:7" ht="22.5" x14ac:dyDescent="0.2">
      <c r="A12566" s="1" t="str">
        <f t="shared" si="197"/>
        <v>SETOP ED-48465</v>
      </c>
      <c r="B12566" s="3" t="s">
        <v>28600</v>
      </c>
      <c r="C12566" s="3" t="s">
        <v>21983</v>
      </c>
      <c r="D12566" s="2" t="s">
        <v>25178</v>
      </c>
      <c r="E12566" s="3" t="s">
        <v>28582</v>
      </c>
      <c r="F12566" s="67">
        <v>25.4</v>
      </c>
      <c r="G12566" s="67">
        <v>28.11</v>
      </c>
    </row>
    <row r="12567" spans="1:7" x14ac:dyDescent="0.2">
      <c r="A12567" s="1" t="str">
        <f t="shared" si="197"/>
        <v>SETOP 8712</v>
      </c>
      <c r="B12567" s="3" t="s">
        <v>28600</v>
      </c>
      <c r="C12567" s="3">
        <v>8712</v>
      </c>
      <c r="D12567" s="2" t="s">
        <v>25179</v>
      </c>
    </row>
    <row r="12568" spans="1:7" ht="33.75" x14ac:dyDescent="0.2">
      <c r="A12568" s="1" t="str">
        <f t="shared" si="197"/>
        <v>SETOP ED-48467</v>
      </c>
      <c r="B12568" s="3" t="s">
        <v>28600</v>
      </c>
      <c r="C12568" s="3" t="s">
        <v>21984</v>
      </c>
      <c r="D12568" s="2" t="s">
        <v>25180</v>
      </c>
      <c r="E12568" s="3" t="s">
        <v>28583</v>
      </c>
      <c r="F12568" s="67">
        <v>39.47</v>
      </c>
      <c r="G12568" s="67">
        <v>43.83</v>
      </c>
    </row>
    <row r="12569" spans="1:7" ht="33.75" x14ac:dyDescent="0.2">
      <c r="A12569" s="1" t="str">
        <f t="shared" si="197"/>
        <v>SETOP ED-48470</v>
      </c>
      <c r="B12569" s="3" t="s">
        <v>28600</v>
      </c>
      <c r="C12569" s="3" t="s">
        <v>21985</v>
      </c>
      <c r="D12569" s="2" t="s">
        <v>25181</v>
      </c>
      <c r="E12569" s="3" t="s">
        <v>28583</v>
      </c>
      <c r="F12569" s="67">
        <v>5.88</v>
      </c>
      <c r="G12569" s="67">
        <v>6.54</v>
      </c>
    </row>
    <row r="12570" spans="1:7" ht="33.75" x14ac:dyDescent="0.2">
      <c r="A12570" s="1" t="str">
        <f t="shared" si="197"/>
        <v>SETOP ED-48471</v>
      </c>
      <c r="B12570" s="3" t="s">
        <v>28600</v>
      </c>
      <c r="C12570" s="3" t="s">
        <v>21986</v>
      </c>
      <c r="D12570" s="2" t="s">
        <v>25182</v>
      </c>
      <c r="E12570" s="3" t="s">
        <v>28583</v>
      </c>
      <c r="F12570" s="67">
        <v>18.82</v>
      </c>
      <c r="G12570" s="67">
        <v>20.85</v>
      </c>
    </row>
    <row r="12571" spans="1:7" x14ac:dyDescent="0.2">
      <c r="A12571" s="1" t="str">
        <f t="shared" si="197"/>
        <v>SETOP 8713</v>
      </c>
      <c r="B12571" s="3" t="s">
        <v>28600</v>
      </c>
      <c r="C12571" s="3">
        <v>8713</v>
      </c>
      <c r="D12571" s="2" t="s">
        <v>25183</v>
      </c>
    </row>
    <row r="12572" spans="1:7" ht="22.5" x14ac:dyDescent="0.2">
      <c r="A12572" s="1" t="str">
        <f t="shared" si="197"/>
        <v>SETOP ED-48452</v>
      </c>
      <c r="B12572" s="3" t="s">
        <v>28600</v>
      </c>
      <c r="C12572" s="3" t="s">
        <v>21987</v>
      </c>
      <c r="D12572" s="2" t="s">
        <v>25184</v>
      </c>
      <c r="E12572" s="3" t="s">
        <v>28582</v>
      </c>
      <c r="F12572" s="67">
        <v>16.260000000000002</v>
      </c>
      <c r="G12572" s="67">
        <v>17.940000000000001</v>
      </c>
    </row>
    <row r="12573" spans="1:7" ht="22.5" x14ac:dyDescent="0.2">
      <c r="A12573" s="1" t="str">
        <f t="shared" si="197"/>
        <v>SETOP ED-48453</v>
      </c>
      <c r="B12573" s="3" t="s">
        <v>28600</v>
      </c>
      <c r="C12573" s="3" t="s">
        <v>21988</v>
      </c>
      <c r="D12573" s="2" t="s">
        <v>25185</v>
      </c>
      <c r="E12573" s="3" t="s">
        <v>28582</v>
      </c>
      <c r="F12573" s="67">
        <v>6.53</v>
      </c>
      <c r="G12573" s="67">
        <v>7.23</v>
      </c>
    </row>
    <row r="12574" spans="1:7" ht="22.5" x14ac:dyDescent="0.2">
      <c r="A12574" s="1" t="str">
        <f t="shared" si="197"/>
        <v>SETOP ED-8024</v>
      </c>
      <c r="B12574" s="3" t="s">
        <v>28600</v>
      </c>
      <c r="C12574" s="3" t="s">
        <v>21989</v>
      </c>
      <c r="D12574" s="2" t="s">
        <v>25186</v>
      </c>
      <c r="E12574" s="3" t="s">
        <v>28582</v>
      </c>
      <c r="F12574" s="67">
        <v>9.9499999999999993</v>
      </c>
      <c r="G12574" s="67">
        <v>11.03</v>
      </c>
    </row>
    <row r="12575" spans="1:7" ht="33.75" x14ac:dyDescent="0.2">
      <c r="A12575" s="1" t="str">
        <f t="shared" si="197"/>
        <v>SETOP ED-48437</v>
      </c>
      <c r="B12575" s="3" t="s">
        <v>28600</v>
      </c>
      <c r="C12575" s="3" t="s">
        <v>21990</v>
      </c>
      <c r="D12575" s="2" t="s">
        <v>25187</v>
      </c>
      <c r="E12575" s="3" t="s">
        <v>28582</v>
      </c>
      <c r="F12575" s="67">
        <v>49.23</v>
      </c>
      <c r="G12575" s="67">
        <v>54.61</v>
      </c>
    </row>
    <row r="12576" spans="1:7" ht="33.75" x14ac:dyDescent="0.2">
      <c r="A12576" s="1" t="str">
        <f t="shared" si="197"/>
        <v>SETOP ED-28348</v>
      </c>
      <c r="B12576" s="3" t="s">
        <v>28600</v>
      </c>
      <c r="C12576" s="3" t="s">
        <v>21991</v>
      </c>
      <c r="D12576" s="2" t="s">
        <v>25188</v>
      </c>
      <c r="E12576" s="3" t="s">
        <v>28582</v>
      </c>
      <c r="F12576" s="67">
        <v>41.07</v>
      </c>
      <c r="G12576" s="67">
        <v>45.58</v>
      </c>
    </row>
    <row r="12577" spans="1:7" x14ac:dyDescent="0.2">
      <c r="A12577" s="1" t="str">
        <f t="shared" si="197"/>
        <v>SETOP 8714</v>
      </c>
      <c r="B12577" s="3" t="s">
        <v>28600</v>
      </c>
      <c r="C12577" s="3">
        <v>8714</v>
      </c>
      <c r="D12577" s="2" t="s">
        <v>25189</v>
      </c>
    </row>
    <row r="12578" spans="1:7" ht="22.5" x14ac:dyDescent="0.2">
      <c r="A12578" s="1" t="str">
        <f t="shared" si="197"/>
        <v>SETOP ED-48436</v>
      </c>
      <c r="B12578" s="3" t="s">
        <v>28600</v>
      </c>
      <c r="C12578" s="3" t="s">
        <v>21992</v>
      </c>
      <c r="D12578" s="2" t="s">
        <v>25190</v>
      </c>
      <c r="E12578" s="3" t="s">
        <v>28586</v>
      </c>
      <c r="F12578" s="67">
        <v>140.38999999999999</v>
      </c>
      <c r="G12578" s="67">
        <v>154.91</v>
      </c>
    </row>
    <row r="12579" spans="1:7" ht="22.5" x14ac:dyDescent="0.2">
      <c r="A12579" s="1" t="str">
        <f t="shared" ref="A12579:A12642" si="198">CONCATENAR</f>
        <v>SETOP ED-48435</v>
      </c>
      <c r="B12579" s="3" t="s">
        <v>28600</v>
      </c>
      <c r="C12579" s="3" t="s">
        <v>21993</v>
      </c>
      <c r="D12579" s="2" t="s">
        <v>25191</v>
      </c>
      <c r="E12579" s="3" t="s">
        <v>28586</v>
      </c>
      <c r="F12579" s="67">
        <v>96.52</v>
      </c>
      <c r="G12579" s="67">
        <v>106.5</v>
      </c>
    </row>
    <row r="12580" spans="1:7" ht="33.75" x14ac:dyDescent="0.2">
      <c r="A12580" s="1" t="str">
        <f t="shared" si="198"/>
        <v>SETOP ED-28338</v>
      </c>
      <c r="B12580" s="3" t="s">
        <v>28600</v>
      </c>
      <c r="C12580" s="3" t="s">
        <v>21994</v>
      </c>
      <c r="D12580" s="2" t="s">
        <v>25192</v>
      </c>
      <c r="E12580" s="3" t="s">
        <v>28582</v>
      </c>
      <c r="F12580" s="67">
        <v>15.33</v>
      </c>
      <c r="G12580" s="67">
        <v>16.93</v>
      </c>
    </row>
    <row r="12581" spans="1:7" x14ac:dyDescent="0.2">
      <c r="A12581" s="1" t="str">
        <f t="shared" si="198"/>
        <v>SETOP 8715</v>
      </c>
      <c r="B12581" s="3" t="s">
        <v>28600</v>
      </c>
      <c r="C12581" s="3">
        <v>8715</v>
      </c>
      <c r="D12581" s="2" t="s">
        <v>25193</v>
      </c>
    </row>
    <row r="12582" spans="1:7" ht="22.5" x14ac:dyDescent="0.2">
      <c r="A12582" s="1" t="str">
        <f t="shared" si="198"/>
        <v>SETOP ED-48441</v>
      </c>
      <c r="B12582" s="3" t="s">
        <v>28600</v>
      </c>
      <c r="C12582" s="3" t="s">
        <v>21995</v>
      </c>
      <c r="D12582" s="2" t="s">
        <v>25194</v>
      </c>
      <c r="E12582" s="3" t="s">
        <v>28586</v>
      </c>
      <c r="F12582" s="67">
        <v>441.24</v>
      </c>
      <c r="G12582" s="67">
        <v>486.85</v>
      </c>
    </row>
    <row r="12583" spans="1:7" ht="22.5" x14ac:dyDescent="0.2">
      <c r="A12583" s="1" t="str">
        <f t="shared" si="198"/>
        <v>SETOP ED-48440</v>
      </c>
      <c r="B12583" s="3" t="s">
        <v>28600</v>
      </c>
      <c r="C12583" s="3" t="s">
        <v>21996</v>
      </c>
      <c r="D12583" s="2" t="s">
        <v>25195</v>
      </c>
      <c r="E12583" s="3" t="s">
        <v>28586</v>
      </c>
      <c r="F12583" s="67">
        <v>267.42</v>
      </c>
      <c r="G12583" s="67">
        <v>295.06</v>
      </c>
    </row>
    <row r="12584" spans="1:7" ht="22.5" x14ac:dyDescent="0.2">
      <c r="A12584" s="1" t="str">
        <f t="shared" si="198"/>
        <v>SETOP ED-48443</v>
      </c>
      <c r="B12584" s="3" t="s">
        <v>28600</v>
      </c>
      <c r="C12584" s="3" t="s">
        <v>21997</v>
      </c>
      <c r="D12584" s="2" t="s">
        <v>25196</v>
      </c>
      <c r="E12584" s="3" t="s">
        <v>28586</v>
      </c>
      <c r="F12584" s="67">
        <v>231.67</v>
      </c>
      <c r="G12584" s="67">
        <v>252.96</v>
      </c>
    </row>
    <row r="12585" spans="1:7" ht="22.5" x14ac:dyDescent="0.2">
      <c r="A12585" s="1" t="str">
        <f t="shared" si="198"/>
        <v>SETOP ED-48445</v>
      </c>
      <c r="B12585" s="3" t="s">
        <v>28600</v>
      </c>
      <c r="C12585" s="3" t="s">
        <v>21998</v>
      </c>
      <c r="D12585" s="2" t="s">
        <v>25197</v>
      </c>
      <c r="E12585" s="3" t="s">
        <v>28586</v>
      </c>
      <c r="F12585" s="67">
        <v>328.74</v>
      </c>
      <c r="G12585" s="67">
        <v>335.53</v>
      </c>
    </row>
    <row r="12586" spans="1:7" ht="22.5" x14ac:dyDescent="0.2">
      <c r="A12586" s="1" t="str">
        <f t="shared" si="198"/>
        <v>SETOP ED-48442</v>
      </c>
      <c r="B12586" s="3" t="s">
        <v>28600</v>
      </c>
      <c r="C12586" s="3" t="s">
        <v>21999</v>
      </c>
      <c r="D12586" s="2" t="s">
        <v>25198</v>
      </c>
      <c r="E12586" s="3" t="s">
        <v>28586</v>
      </c>
      <c r="F12586" s="67">
        <v>142.68</v>
      </c>
      <c r="G12586" s="67">
        <v>155.59</v>
      </c>
    </row>
    <row r="12587" spans="1:7" ht="22.5" x14ac:dyDescent="0.2">
      <c r="A12587" s="1" t="str">
        <f t="shared" si="198"/>
        <v>SETOP ED-48444</v>
      </c>
      <c r="B12587" s="3" t="s">
        <v>28600</v>
      </c>
      <c r="C12587" s="3" t="s">
        <v>22000</v>
      </c>
      <c r="D12587" s="2" t="s">
        <v>25199</v>
      </c>
      <c r="E12587" s="3" t="s">
        <v>28586</v>
      </c>
      <c r="F12587" s="67">
        <v>201.51</v>
      </c>
      <c r="G12587" s="67">
        <v>205.62</v>
      </c>
    </row>
    <row r="12588" spans="1:7" x14ac:dyDescent="0.2">
      <c r="A12588" s="1" t="str">
        <f t="shared" si="198"/>
        <v>SETOP 8716</v>
      </c>
      <c r="B12588" s="3" t="s">
        <v>28600</v>
      </c>
      <c r="C12588" s="3">
        <v>8716</v>
      </c>
      <c r="D12588" s="2" t="s">
        <v>25200</v>
      </c>
    </row>
    <row r="12589" spans="1:7" ht="22.5" x14ac:dyDescent="0.2">
      <c r="A12589" s="1" t="str">
        <f t="shared" si="198"/>
        <v>SETOP ED-48475</v>
      </c>
      <c r="B12589" s="3" t="s">
        <v>28600</v>
      </c>
      <c r="C12589" s="3" t="s">
        <v>22001</v>
      </c>
      <c r="D12589" s="2" t="s">
        <v>25201</v>
      </c>
      <c r="E12589" s="3" t="s">
        <v>28583</v>
      </c>
      <c r="F12589" s="67">
        <v>90.22</v>
      </c>
      <c r="G12589" s="67">
        <v>100.17</v>
      </c>
    </row>
    <row r="12590" spans="1:7" ht="22.5" x14ac:dyDescent="0.2">
      <c r="A12590" s="1" t="str">
        <f t="shared" si="198"/>
        <v>SETOP ED-48474</v>
      </c>
      <c r="B12590" s="3" t="s">
        <v>28600</v>
      </c>
      <c r="C12590" s="3" t="s">
        <v>22002</v>
      </c>
      <c r="D12590" s="2" t="s">
        <v>25202</v>
      </c>
      <c r="E12590" s="3" t="s">
        <v>28583</v>
      </c>
      <c r="F12590" s="67">
        <v>227.14</v>
      </c>
      <c r="G12590" s="67">
        <v>252.22</v>
      </c>
    </row>
    <row r="12591" spans="1:7" x14ac:dyDescent="0.2">
      <c r="A12591" s="1" t="str">
        <f t="shared" si="198"/>
        <v>SETOP 8717</v>
      </c>
      <c r="B12591" s="3" t="s">
        <v>28600</v>
      </c>
      <c r="C12591" s="3">
        <v>8717</v>
      </c>
      <c r="D12591" s="2" t="s">
        <v>25203</v>
      </c>
    </row>
    <row r="12592" spans="1:7" ht="22.5" x14ac:dyDescent="0.2">
      <c r="A12592" s="1" t="str">
        <f t="shared" si="198"/>
        <v>SETOP ED-48487</v>
      </c>
      <c r="B12592" s="3" t="s">
        <v>28600</v>
      </c>
      <c r="C12592" s="3" t="s">
        <v>22003</v>
      </c>
      <c r="D12592" s="2" t="s">
        <v>25204</v>
      </c>
      <c r="E12592" s="3" t="s">
        <v>28582</v>
      </c>
      <c r="F12592" s="67">
        <v>38.61</v>
      </c>
      <c r="G12592" s="67">
        <v>42.6</v>
      </c>
    </row>
    <row r="12593" spans="1:7" ht="33.75" x14ac:dyDescent="0.2">
      <c r="A12593" s="1" t="str">
        <f t="shared" si="198"/>
        <v>SETOP ED-48507</v>
      </c>
      <c r="B12593" s="3" t="s">
        <v>28600</v>
      </c>
      <c r="C12593" s="3" t="s">
        <v>22004</v>
      </c>
      <c r="D12593" s="2" t="s">
        <v>25205</v>
      </c>
      <c r="E12593" s="3" t="s">
        <v>28582</v>
      </c>
      <c r="F12593" s="67">
        <v>9.65</v>
      </c>
      <c r="G12593" s="67">
        <v>10.65</v>
      </c>
    </row>
    <row r="12594" spans="1:7" ht="22.5" x14ac:dyDescent="0.2">
      <c r="A12594" s="1" t="str">
        <f t="shared" si="198"/>
        <v>SETOP ED-48489</v>
      </c>
      <c r="B12594" s="3" t="s">
        <v>28600</v>
      </c>
      <c r="C12594" s="3" t="s">
        <v>22005</v>
      </c>
      <c r="D12594" s="2" t="s">
        <v>25206</v>
      </c>
      <c r="E12594" s="3" t="s">
        <v>28582</v>
      </c>
      <c r="F12594" s="67">
        <v>21.04</v>
      </c>
      <c r="G12594" s="67">
        <v>22.94</v>
      </c>
    </row>
    <row r="12595" spans="1:7" ht="33.75" x14ac:dyDescent="0.2">
      <c r="A12595" s="1" t="str">
        <f t="shared" si="198"/>
        <v>SETOP ED-48486</v>
      </c>
      <c r="B12595" s="3" t="s">
        <v>28600</v>
      </c>
      <c r="C12595" s="3" t="s">
        <v>22006</v>
      </c>
      <c r="D12595" s="2" t="s">
        <v>25207</v>
      </c>
      <c r="E12595" s="3" t="s">
        <v>28582</v>
      </c>
      <c r="F12595" s="67">
        <v>29.29</v>
      </c>
      <c r="G12595" s="67">
        <v>29.89</v>
      </c>
    </row>
    <row r="12596" spans="1:7" ht="22.5" x14ac:dyDescent="0.2">
      <c r="A12596" s="1" t="str">
        <f t="shared" si="198"/>
        <v>SETOP ED-48492</v>
      </c>
      <c r="B12596" s="3" t="s">
        <v>28600</v>
      </c>
      <c r="C12596" s="3" t="s">
        <v>22007</v>
      </c>
      <c r="D12596" s="2" t="s">
        <v>25208</v>
      </c>
      <c r="E12596" s="3" t="s">
        <v>28582</v>
      </c>
      <c r="F12596" s="67">
        <v>9.73</v>
      </c>
      <c r="G12596" s="67">
        <v>9.9700000000000006</v>
      </c>
    </row>
    <row r="12597" spans="1:7" ht="22.5" x14ac:dyDescent="0.2">
      <c r="A12597" s="1" t="str">
        <f t="shared" si="198"/>
        <v>SETOP ED-48490</v>
      </c>
      <c r="B12597" s="3" t="s">
        <v>28600</v>
      </c>
      <c r="C12597" s="3" t="s">
        <v>22008</v>
      </c>
      <c r="D12597" s="2" t="s">
        <v>25209</v>
      </c>
      <c r="E12597" s="3" t="s">
        <v>28582</v>
      </c>
      <c r="F12597" s="67">
        <v>13.24</v>
      </c>
      <c r="G12597" s="67">
        <v>14.61</v>
      </c>
    </row>
    <row r="12598" spans="1:7" ht="22.5" x14ac:dyDescent="0.2">
      <c r="A12598" s="1" t="str">
        <f t="shared" si="198"/>
        <v>SETOP ED-48488</v>
      </c>
      <c r="B12598" s="3" t="s">
        <v>28600</v>
      </c>
      <c r="C12598" s="3" t="s">
        <v>22009</v>
      </c>
      <c r="D12598" s="2" t="s">
        <v>25210</v>
      </c>
      <c r="E12598" s="3" t="s">
        <v>28582</v>
      </c>
      <c r="F12598" s="67">
        <v>7.99</v>
      </c>
      <c r="G12598" s="67">
        <v>8.82</v>
      </c>
    </row>
    <row r="12599" spans="1:7" ht="33.75" x14ac:dyDescent="0.2">
      <c r="A12599" s="1" t="str">
        <f t="shared" si="198"/>
        <v>SETOP ED-48473</v>
      </c>
      <c r="B12599" s="3" t="s">
        <v>28600</v>
      </c>
      <c r="C12599" s="3" t="s">
        <v>22010</v>
      </c>
      <c r="D12599" s="2" t="s">
        <v>25211</v>
      </c>
      <c r="E12599" s="3" t="s">
        <v>28584</v>
      </c>
      <c r="F12599" s="67">
        <v>19.3</v>
      </c>
      <c r="G12599" s="67">
        <v>21.3</v>
      </c>
    </row>
    <row r="12600" spans="1:7" ht="33.75" x14ac:dyDescent="0.2">
      <c r="A12600" s="1" t="str">
        <f t="shared" si="198"/>
        <v>SETOP ED-48472</v>
      </c>
      <c r="B12600" s="3" t="s">
        <v>28600</v>
      </c>
      <c r="C12600" s="3" t="s">
        <v>22011</v>
      </c>
      <c r="D12600" s="2" t="s">
        <v>25212</v>
      </c>
      <c r="E12600" s="3" t="s">
        <v>28584</v>
      </c>
      <c r="F12600" s="67">
        <v>10.3</v>
      </c>
      <c r="G12600" s="67">
        <v>11.36</v>
      </c>
    </row>
    <row r="12601" spans="1:7" ht="33.75" x14ac:dyDescent="0.2">
      <c r="A12601" s="1" t="str">
        <f t="shared" si="198"/>
        <v>SETOP ED-48476</v>
      </c>
      <c r="B12601" s="3" t="s">
        <v>28600</v>
      </c>
      <c r="C12601" s="3" t="s">
        <v>22012</v>
      </c>
      <c r="D12601" s="2" t="s">
        <v>25213</v>
      </c>
      <c r="E12601" s="3" t="s">
        <v>28582</v>
      </c>
      <c r="F12601" s="67">
        <v>13.24</v>
      </c>
      <c r="G12601" s="67">
        <v>14.61</v>
      </c>
    </row>
    <row r="12602" spans="1:7" ht="22.5" x14ac:dyDescent="0.2">
      <c r="A12602" s="1" t="str">
        <f t="shared" si="198"/>
        <v>SETOP ED-48491</v>
      </c>
      <c r="B12602" s="3" t="s">
        <v>28600</v>
      </c>
      <c r="C12602" s="3" t="s">
        <v>22013</v>
      </c>
      <c r="D12602" s="2" t="s">
        <v>25214</v>
      </c>
      <c r="E12602" s="3" t="s">
        <v>28582</v>
      </c>
      <c r="F12602" s="67">
        <v>14.74</v>
      </c>
      <c r="G12602" s="67">
        <v>16.27</v>
      </c>
    </row>
    <row r="12603" spans="1:7" x14ac:dyDescent="0.2">
      <c r="A12603" s="1" t="str">
        <f t="shared" si="198"/>
        <v>SETOP 8718</v>
      </c>
      <c r="B12603" s="3" t="s">
        <v>28600</v>
      </c>
      <c r="C12603" s="3">
        <v>8718</v>
      </c>
      <c r="D12603" s="2" t="s">
        <v>25215</v>
      </c>
    </row>
    <row r="12604" spans="1:7" ht="22.5" x14ac:dyDescent="0.2">
      <c r="A12604" s="1" t="str">
        <f t="shared" si="198"/>
        <v>SETOP ED-48504</v>
      </c>
      <c r="B12604" s="3" t="s">
        <v>28600</v>
      </c>
      <c r="C12604" s="3" t="s">
        <v>22014</v>
      </c>
      <c r="D12604" s="2" t="s">
        <v>25216</v>
      </c>
      <c r="E12604" s="3" t="s">
        <v>28582</v>
      </c>
      <c r="F12604" s="67">
        <v>9.65</v>
      </c>
      <c r="G12604" s="67">
        <v>10.65</v>
      </c>
    </row>
    <row r="12605" spans="1:7" ht="22.5" x14ac:dyDescent="0.2">
      <c r="A12605" s="1" t="str">
        <f t="shared" si="198"/>
        <v>SETOP ED-48501</v>
      </c>
      <c r="B12605" s="3" t="s">
        <v>28600</v>
      </c>
      <c r="C12605" s="3" t="s">
        <v>22015</v>
      </c>
      <c r="D12605" s="2" t="s">
        <v>25217</v>
      </c>
      <c r="E12605" s="3" t="s">
        <v>28582</v>
      </c>
      <c r="F12605" s="67">
        <v>9.14</v>
      </c>
      <c r="G12605" s="67">
        <v>10.119999999999999</v>
      </c>
    </row>
    <row r="12606" spans="1:7" ht="33.75" x14ac:dyDescent="0.2">
      <c r="A12606" s="1" t="str">
        <f t="shared" si="198"/>
        <v>SETOP ED-48502</v>
      </c>
      <c r="B12606" s="3" t="s">
        <v>28600</v>
      </c>
      <c r="C12606" s="3" t="s">
        <v>22016</v>
      </c>
      <c r="D12606" s="2" t="s">
        <v>25218</v>
      </c>
      <c r="E12606" s="3" t="s">
        <v>28582</v>
      </c>
      <c r="F12606" s="67">
        <v>19.05</v>
      </c>
      <c r="G12606" s="67">
        <v>21.08</v>
      </c>
    </row>
    <row r="12607" spans="1:7" ht="33.75" x14ac:dyDescent="0.2">
      <c r="A12607" s="1" t="str">
        <f t="shared" si="198"/>
        <v>SETOP ED-48503</v>
      </c>
      <c r="B12607" s="3" t="s">
        <v>28600</v>
      </c>
      <c r="C12607" s="3" t="s">
        <v>22017</v>
      </c>
      <c r="D12607" s="2" t="s">
        <v>25219</v>
      </c>
      <c r="E12607" s="3" t="s">
        <v>28582</v>
      </c>
      <c r="F12607" s="67">
        <v>22.86</v>
      </c>
      <c r="G12607" s="67">
        <v>25.3</v>
      </c>
    </row>
    <row r="12608" spans="1:7" ht="22.5" x14ac:dyDescent="0.2">
      <c r="A12608" s="1" t="str">
        <f t="shared" si="198"/>
        <v>SETOP ED-48478</v>
      </c>
      <c r="B12608" s="3" t="s">
        <v>28600</v>
      </c>
      <c r="C12608" s="3" t="s">
        <v>22018</v>
      </c>
      <c r="D12608" s="2" t="s">
        <v>25220</v>
      </c>
      <c r="E12608" s="3" t="s">
        <v>28584</v>
      </c>
      <c r="F12608" s="67">
        <v>7.49</v>
      </c>
      <c r="G12608" s="67">
        <v>8.3000000000000007</v>
      </c>
    </row>
    <row r="12609" spans="1:7" x14ac:dyDescent="0.2">
      <c r="A12609" s="1" t="str">
        <f t="shared" si="198"/>
        <v>SETOP 8719</v>
      </c>
      <c r="B12609" s="3" t="s">
        <v>28600</v>
      </c>
      <c r="C12609" s="3">
        <v>8719</v>
      </c>
      <c r="D12609" s="2" t="s">
        <v>25221</v>
      </c>
    </row>
    <row r="12610" spans="1:7" ht="22.5" x14ac:dyDescent="0.2">
      <c r="A12610" s="1" t="str">
        <f t="shared" si="198"/>
        <v>SETOP ED-48480</v>
      </c>
      <c r="B12610" s="3" t="s">
        <v>28600</v>
      </c>
      <c r="C12610" s="3" t="s">
        <v>22019</v>
      </c>
      <c r="D12610" s="2" t="s">
        <v>25222</v>
      </c>
      <c r="E12610" s="3" t="s">
        <v>28582</v>
      </c>
      <c r="F12610" s="67">
        <v>15.24</v>
      </c>
      <c r="G12610" s="67">
        <v>16.87</v>
      </c>
    </row>
    <row r="12611" spans="1:7" ht="22.5" x14ac:dyDescent="0.2">
      <c r="A12611" s="1" t="str">
        <f t="shared" si="198"/>
        <v>SETOP ED-48479</v>
      </c>
      <c r="B12611" s="3" t="s">
        <v>28600</v>
      </c>
      <c r="C12611" s="3" t="s">
        <v>22020</v>
      </c>
      <c r="D12611" s="2" t="s">
        <v>25223</v>
      </c>
      <c r="E12611" s="3" t="s">
        <v>28582</v>
      </c>
      <c r="F12611" s="67">
        <v>16.329999999999998</v>
      </c>
      <c r="G12611" s="67">
        <v>18.07</v>
      </c>
    </row>
    <row r="12612" spans="1:7" ht="22.5" x14ac:dyDescent="0.2">
      <c r="A12612" s="1" t="str">
        <f t="shared" si="198"/>
        <v>SETOP ED-48481</v>
      </c>
      <c r="B12612" s="3" t="s">
        <v>28600</v>
      </c>
      <c r="C12612" s="3" t="s">
        <v>22021</v>
      </c>
      <c r="D12612" s="2" t="s">
        <v>25224</v>
      </c>
      <c r="E12612" s="3" t="s">
        <v>28582</v>
      </c>
      <c r="F12612" s="67">
        <v>19.05</v>
      </c>
      <c r="G12612" s="67">
        <v>21.08</v>
      </c>
    </row>
    <row r="12613" spans="1:7" ht="22.5" x14ac:dyDescent="0.2">
      <c r="A12613" s="1" t="str">
        <f t="shared" si="198"/>
        <v>SETOP ED-48483</v>
      </c>
      <c r="B12613" s="3" t="s">
        <v>28600</v>
      </c>
      <c r="C12613" s="3" t="s">
        <v>22022</v>
      </c>
      <c r="D12613" s="2" t="s">
        <v>25225</v>
      </c>
      <c r="E12613" s="3" t="s">
        <v>28582</v>
      </c>
      <c r="F12613" s="67">
        <v>20.78</v>
      </c>
      <c r="G12613" s="67">
        <v>23</v>
      </c>
    </row>
    <row r="12614" spans="1:7" ht="22.5" x14ac:dyDescent="0.2">
      <c r="A12614" s="1" t="str">
        <f t="shared" si="198"/>
        <v>SETOP ED-48482</v>
      </c>
      <c r="B12614" s="3" t="s">
        <v>28600</v>
      </c>
      <c r="C12614" s="3" t="s">
        <v>22023</v>
      </c>
      <c r="D12614" s="2" t="s">
        <v>25226</v>
      </c>
      <c r="E12614" s="3" t="s">
        <v>28582</v>
      </c>
      <c r="F12614" s="67">
        <v>8.1300000000000008</v>
      </c>
      <c r="G12614" s="67">
        <v>8.9700000000000006</v>
      </c>
    </row>
    <row r="12615" spans="1:7" ht="22.5" x14ac:dyDescent="0.2">
      <c r="A12615" s="1" t="str">
        <f t="shared" si="198"/>
        <v>SETOP ED-48505</v>
      </c>
      <c r="B12615" s="3" t="s">
        <v>28600</v>
      </c>
      <c r="C12615" s="3" t="s">
        <v>22024</v>
      </c>
      <c r="D12615" s="2" t="s">
        <v>25227</v>
      </c>
      <c r="E12615" s="3" t="s">
        <v>28584</v>
      </c>
      <c r="F12615" s="67">
        <v>2.5299999999999998</v>
      </c>
      <c r="G12615" s="67">
        <v>2.79</v>
      </c>
    </row>
    <row r="12616" spans="1:7" ht="22.5" x14ac:dyDescent="0.2">
      <c r="A12616" s="1" t="str">
        <f t="shared" si="198"/>
        <v>SETOP ED-48485</v>
      </c>
      <c r="B12616" s="3" t="s">
        <v>28600</v>
      </c>
      <c r="C12616" s="3" t="s">
        <v>22025</v>
      </c>
      <c r="D12616" s="2" t="s">
        <v>25228</v>
      </c>
      <c r="E12616" s="3" t="s">
        <v>28582</v>
      </c>
      <c r="F12616" s="67">
        <v>22.86</v>
      </c>
      <c r="G12616" s="67">
        <v>25.3</v>
      </c>
    </row>
    <row r="12617" spans="1:7" ht="22.5" x14ac:dyDescent="0.2">
      <c r="A12617" s="1" t="str">
        <f t="shared" si="198"/>
        <v>SETOP ED-48484</v>
      </c>
      <c r="B12617" s="3" t="s">
        <v>28600</v>
      </c>
      <c r="C12617" s="3" t="s">
        <v>22026</v>
      </c>
      <c r="D12617" s="2" t="s">
        <v>25229</v>
      </c>
      <c r="E12617" s="3" t="s">
        <v>28582</v>
      </c>
      <c r="F12617" s="67">
        <v>19.88</v>
      </c>
      <c r="G12617" s="67">
        <v>22</v>
      </c>
    </row>
    <row r="12618" spans="1:7" ht="22.5" x14ac:dyDescent="0.2">
      <c r="A12618" s="1" t="str">
        <f t="shared" si="198"/>
        <v>SETOP ED-48508</v>
      </c>
      <c r="B12618" s="3" t="s">
        <v>28600</v>
      </c>
      <c r="C12618" s="3" t="s">
        <v>22027</v>
      </c>
      <c r="D12618" s="2" t="s">
        <v>25230</v>
      </c>
      <c r="E12618" s="3" t="s">
        <v>28584</v>
      </c>
      <c r="F12618" s="67">
        <v>8.01</v>
      </c>
      <c r="G12618" s="67">
        <v>8.8699999999999992</v>
      </c>
    </row>
    <row r="12619" spans="1:7" x14ac:dyDescent="0.2">
      <c r="A12619" s="1" t="str">
        <f t="shared" si="198"/>
        <v>SETOP 8720</v>
      </c>
      <c r="B12619" s="3" t="s">
        <v>28600</v>
      </c>
      <c r="C12619" s="3">
        <v>8720</v>
      </c>
      <c r="D12619" s="2" t="s">
        <v>25231</v>
      </c>
    </row>
    <row r="12620" spans="1:7" ht="22.5" x14ac:dyDescent="0.2">
      <c r="A12620" s="1" t="str">
        <f t="shared" si="198"/>
        <v>SETOP ED-48434</v>
      </c>
      <c r="B12620" s="3" t="s">
        <v>28600</v>
      </c>
      <c r="C12620" s="3" t="s">
        <v>22028</v>
      </c>
      <c r="D12620" s="2" t="s">
        <v>25232</v>
      </c>
      <c r="E12620" s="3" t="s">
        <v>28582</v>
      </c>
      <c r="F12620" s="67">
        <v>17.59</v>
      </c>
      <c r="G12620" s="67">
        <v>19.46</v>
      </c>
    </row>
    <row r="12621" spans="1:7" ht="22.5" x14ac:dyDescent="0.2">
      <c r="A12621" s="1" t="str">
        <f t="shared" si="198"/>
        <v>SETOP ED-48439</v>
      </c>
      <c r="B12621" s="3" t="s">
        <v>28600</v>
      </c>
      <c r="C12621" s="3" t="s">
        <v>22029</v>
      </c>
      <c r="D12621" s="2" t="s">
        <v>25233</v>
      </c>
      <c r="E12621" s="3" t="s">
        <v>28582</v>
      </c>
      <c r="F12621" s="67">
        <v>15.24</v>
      </c>
      <c r="G12621" s="67">
        <v>16.87</v>
      </c>
    </row>
    <row r="12622" spans="1:7" ht="45" x14ac:dyDescent="0.2">
      <c r="A12622" s="1" t="str">
        <f t="shared" si="198"/>
        <v>SETOP ED-48449</v>
      </c>
      <c r="B12622" s="3" t="s">
        <v>28600</v>
      </c>
      <c r="C12622" s="3" t="s">
        <v>22030</v>
      </c>
      <c r="D12622" s="2" t="s">
        <v>25234</v>
      </c>
      <c r="E12622" s="3" t="s">
        <v>28584</v>
      </c>
      <c r="F12622" s="67">
        <v>2.56</v>
      </c>
      <c r="G12622" s="67">
        <v>2.83</v>
      </c>
    </row>
    <row r="12623" spans="1:7" x14ac:dyDescent="0.2">
      <c r="A12623" s="1" t="str">
        <f t="shared" si="198"/>
        <v>SETOP 8721</v>
      </c>
      <c r="B12623" s="3" t="s">
        <v>28600</v>
      </c>
      <c r="C12623" s="3">
        <v>8721</v>
      </c>
      <c r="D12623" s="2" t="s">
        <v>25235</v>
      </c>
    </row>
    <row r="12624" spans="1:7" ht="33.75" x14ac:dyDescent="0.2">
      <c r="A12624" s="1" t="str">
        <f t="shared" si="198"/>
        <v>SETOP ED-48516</v>
      </c>
      <c r="B12624" s="3" t="s">
        <v>28600</v>
      </c>
      <c r="C12624" s="3" t="s">
        <v>22031</v>
      </c>
      <c r="D12624" s="2" t="s">
        <v>25236</v>
      </c>
      <c r="E12624" s="3" t="s">
        <v>28582</v>
      </c>
      <c r="F12624" s="67">
        <v>6.04</v>
      </c>
      <c r="G12624" s="67">
        <v>6.65</v>
      </c>
    </row>
    <row r="12625" spans="1:7" x14ac:dyDescent="0.2">
      <c r="A12625" s="1" t="str">
        <f t="shared" si="198"/>
        <v>SETOP 8722</v>
      </c>
      <c r="B12625" s="3" t="s">
        <v>28600</v>
      </c>
      <c r="C12625" s="3">
        <v>8722</v>
      </c>
      <c r="D12625" s="2" t="s">
        <v>25237</v>
      </c>
    </row>
    <row r="12626" spans="1:7" ht="22.5" x14ac:dyDescent="0.2">
      <c r="A12626" s="1" t="str">
        <f t="shared" si="198"/>
        <v>SETOP ED-48498</v>
      </c>
      <c r="B12626" s="3" t="s">
        <v>28600</v>
      </c>
      <c r="C12626" s="3" t="s">
        <v>22032</v>
      </c>
      <c r="D12626" s="2" t="s">
        <v>25238</v>
      </c>
      <c r="E12626" s="3" t="s">
        <v>28582</v>
      </c>
      <c r="F12626" s="67">
        <v>25.74</v>
      </c>
      <c r="G12626" s="67">
        <v>28.4</v>
      </c>
    </row>
    <row r="12627" spans="1:7" x14ac:dyDescent="0.2">
      <c r="A12627" s="1" t="str">
        <f t="shared" si="198"/>
        <v>SETOP 8664</v>
      </c>
      <c r="B12627" s="3" t="s">
        <v>28600</v>
      </c>
      <c r="C12627" s="3">
        <v>8664</v>
      </c>
      <c r="D12627" s="2" t="s">
        <v>25239</v>
      </c>
    </row>
    <row r="12628" spans="1:7" x14ac:dyDescent="0.2">
      <c r="A12628" s="1" t="str">
        <f t="shared" si="198"/>
        <v>SETOP 8723</v>
      </c>
      <c r="B12628" s="3" t="s">
        <v>28600</v>
      </c>
      <c r="C12628" s="3">
        <v>8723</v>
      </c>
      <c r="D12628" s="2" t="s">
        <v>25240</v>
      </c>
    </row>
    <row r="12629" spans="1:7" ht="33.75" x14ac:dyDescent="0.2">
      <c r="A12629" s="1" t="str">
        <f t="shared" si="198"/>
        <v>SETOP ED-16660</v>
      </c>
      <c r="B12629" s="3" t="s">
        <v>28600</v>
      </c>
      <c r="C12629" s="3" t="s">
        <v>22033</v>
      </c>
      <c r="D12629" s="2" t="s">
        <v>25241</v>
      </c>
      <c r="E12629" s="3" t="s">
        <v>28582</v>
      </c>
      <c r="F12629" s="67">
        <v>303.72000000000003</v>
      </c>
      <c r="G12629" s="67">
        <v>310.06</v>
      </c>
    </row>
    <row r="12630" spans="1:7" ht="45" x14ac:dyDescent="0.2">
      <c r="A12630" s="1" t="str">
        <f t="shared" si="198"/>
        <v>SETOP ED-28427</v>
      </c>
      <c r="B12630" s="3" t="s">
        <v>28600</v>
      </c>
      <c r="C12630" s="3" t="s">
        <v>22034</v>
      </c>
      <c r="D12630" s="2" t="s">
        <v>25242</v>
      </c>
      <c r="E12630" s="3" t="s">
        <v>28583</v>
      </c>
      <c r="F12630" s="67">
        <v>1366.74</v>
      </c>
      <c r="G12630" s="67">
        <v>1395.27</v>
      </c>
    </row>
    <row r="12631" spans="1:7" ht="45" x14ac:dyDescent="0.2">
      <c r="A12631" s="1" t="str">
        <f t="shared" si="198"/>
        <v>SETOP ED-28428</v>
      </c>
      <c r="B12631" s="3" t="s">
        <v>28600</v>
      </c>
      <c r="C12631" s="3" t="s">
        <v>22035</v>
      </c>
      <c r="D12631" s="2" t="s">
        <v>25243</v>
      </c>
      <c r="E12631" s="3" t="s">
        <v>28583</v>
      </c>
      <c r="F12631" s="67">
        <v>3644.64</v>
      </c>
      <c r="G12631" s="67">
        <v>3720.72</v>
      </c>
    </row>
    <row r="12632" spans="1:7" ht="45" x14ac:dyDescent="0.2">
      <c r="A12632" s="1" t="str">
        <f t="shared" si="198"/>
        <v>SETOP ED-28429</v>
      </c>
      <c r="B12632" s="3" t="s">
        <v>28600</v>
      </c>
      <c r="C12632" s="3" t="s">
        <v>22036</v>
      </c>
      <c r="D12632" s="2" t="s">
        <v>25244</v>
      </c>
      <c r="E12632" s="3" t="s">
        <v>28583</v>
      </c>
      <c r="F12632" s="67">
        <v>5466.96</v>
      </c>
      <c r="G12632" s="67">
        <v>5581.08</v>
      </c>
    </row>
    <row r="12633" spans="1:7" x14ac:dyDescent="0.2">
      <c r="A12633" s="1" t="str">
        <f t="shared" si="198"/>
        <v>SETOP 8724</v>
      </c>
      <c r="B12633" s="3" t="s">
        <v>28600</v>
      </c>
      <c r="C12633" s="3">
        <v>8724</v>
      </c>
      <c r="D12633" s="2" t="s">
        <v>25245</v>
      </c>
    </row>
    <row r="12634" spans="1:7" ht="22.5" x14ac:dyDescent="0.2">
      <c r="A12634" s="1" t="str">
        <f t="shared" si="198"/>
        <v>SETOP ED-50150</v>
      </c>
      <c r="B12634" s="3" t="s">
        <v>28600</v>
      </c>
      <c r="C12634" s="3" t="s">
        <v>22037</v>
      </c>
      <c r="D12634" s="2" t="s">
        <v>25246</v>
      </c>
      <c r="E12634" s="3" t="s">
        <v>28583</v>
      </c>
      <c r="F12634" s="67">
        <v>387.67</v>
      </c>
      <c r="G12634" s="67">
        <v>410.21</v>
      </c>
    </row>
    <row r="12635" spans="1:7" x14ac:dyDescent="0.2">
      <c r="A12635" s="1" t="str">
        <f t="shared" si="198"/>
        <v>SETOP ED-31745</v>
      </c>
      <c r="B12635" s="3" t="s">
        <v>28600</v>
      </c>
      <c r="C12635" s="3" t="s">
        <v>22038</v>
      </c>
      <c r="D12635" s="2" t="s">
        <v>25247</v>
      </c>
      <c r="E12635" s="3" t="s">
        <v>28583</v>
      </c>
      <c r="F12635" s="67">
        <v>740.73</v>
      </c>
      <c r="G12635" s="67">
        <v>790.67</v>
      </c>
    </row>
    <row r="12636" spans="1:7" ht="33.75" x14ac:dyDescent="0.2">
      <c r="A12636" s="1" t="str">
        <f t="shared" si="198"/>
        <v>SETOP ED-50151</v>
      </c>
      <c r="B12636" s="3" t="s">
        <v>28600</v>
      </c>
      <c r="C12636" s="3" t="s">
        <v>22039</v>
      </c>
      <c r="D12636" s="2" t="s">
        <v>25248</v>
      </c>
      <c r="E12636" s="3" t="s">
        <v>28583</v>
      </c>
      <c r="F12636" s="67">
        <v>1155.03</v>
      </c>
      <c r="G12636" s="67">
        <v>1200.3599999999999</v>
      </c>
    </row>
    <row r="12637" spans="1:7" x14ac:dyDescent="0.2">
      <c r="A12637" s="1" t="str">
        <f t="shared" si="198"/>
        <v>SETOP 8725</v>
      </c>
      <c r="B12637" s="3" t="s">
        <v>28600</v>
      </c>
      <c r="C12637" s="3">
        <v>8725</v>
      </c>
      <c r="D12637" s="2" t="s">
        <v>25249</v>
      </c>
    </row>
    <row r="12638" spans="1:7" ht="22.5" x14ac:dyDescent="0.2">
      <c r="A12638" s="1" t="str">
        <f t="shared" si="198"/>
        <v>SETOP ED-50125</v>
      </c>
      <c r="B12638" s="3" t="s">
        <v>28600</v>
      </c>
      <c r="C12638" s="3" t="s">
        <v>22040</v>
      </c>
      <c r="D12638" s="2" t="s">
        <v>25250</v>
      </c>
      <c r="E12638" s="3" t="s">
        <v>28582</v>
      </c>
      <c r="F12638" s="67">
        <v>128.88</v>
      </c>
      <c r="G12638" s="67">
        <v>136.72999999999999</v>
      </c>
    </row>
    <row r="12639" spans="1:7" ht="22.5" x14ac:dyDescent="0.2">
      <c r="A12639" s="1" t="str">
        <f t="shared" si="198"/>
        <v>SETOP ED-50135</v>
      </c>
      <c r="B12639" s="3" t="s">
        <v>28600</v>
      </c>
      <c r="C12639" s="3" t="s">
        <v>22041</v>
      </c>
      <c r="D12639" s="2" t="s">
        <v>25251</v>
      </c>
      <c r="E12639" s="3" t="s">
        <v>28582</v>
      </c>
      <c r="F12639" s="67">
        <v>567.28</v>
      </c>
      <c r="G12639" s="67">
        <v>606.88</v>
      </c>
    </row>
    <row r="12640" spans="1:7" ht="22.5" x14ac:dyDescent="0.2">
      <c r="A12640" s="1" t="str">
        <f t="shared" si="198"/>
        <v>SETOP ED-50128</v>
      </c>
      <c r="B12640" s="3" t="s">
        <v>28600</v>
      </c>
      <c r="C12640" s="3" t="s">
        <v>22042</v>
      </c>
      <c r="D12640" s="2" t="s">
        <v>25252</v>
      </c>
      <c r="E12640" s="3" t="s">
        <v>28583</v>
      </c>
      <c r="F12640" s="67">
        <v>7577.6</v>
      </c>
      <c r="G12640" s="67">
        <v>8154.74</v>
      </c>
    </row>
    <row r="12641" spans="1:7" ht="22.5" x14ac:dyDescent="0.2">
      <c r="A12641" s="1" t="str">
        <f t="shared" si="198"/>
        <v>SETOP ED-50129</v>
      </c>
      <c r="B12641" s="3" t="s">
        <v>28600</v>
      </c>
      <c r="C12641" s="3" t="s">
        <v>22043</v>
      </c>
      <c r="D12641" s="2" t="s">
        <v>25253</v>
      </c>
      <c r="E12641" s="3" t="s">
        <v>28583</v>
      </c>
      <c r="F12641" s="67">
        <v>12504.44</v>
      </c>
      <c r="G12641" s="67">
        <v>13499.36</v>
      </c>
    </row>
    <row r="12642" spans="1:7" ht="22.5" x14ac:dyDescent="0.2">
      <c r="A12642" s="1" t="str">
        <f t="shared" si="198"/>
        <v>SETOP ED-50148</v>
      </c>
      <c r="B12642" s="3" t="s">
        <v>28600</v>
      </c>
      <c r="C12642" s="3" t="s">
        <v>22044</v>
      </c>
      <c r="D12642" s="2" t="s">
        <v>25254</v>
      </c>
      <c r="E12642" s="3" t="s">
        <v>28583</v>
      </c>
      <c r="F12642" s="67">
        <v>10267.09</v>
      </c>
      <c r="G12642" s="67">
        <v>10978.68</v>
      </c>
    </row>
    <row r="12643" spans="1:7" ht="22.5" x14ac:dyDescent="0.2">
      <c r="A12643" s="1" t="str">
        <f t="shared" ref="A12643:A12706" si="199">CONCATENAR</f>
        <v>SETOP ED-50149</v>
      </c>
      <c r="B12643" s="3" t="s">
        <v>28600</v>
      </c>
      <c r="C12643" s="3" t="s">
        <v>22045</v>
      </c>
      <c r="D12643" s="2" t="s">
        <v>25255</v>
      </c>
      <c r="E12643" s="3" t="s">
        <v>28583</v>
      </c>
      <c r="F12643" s="67">
        <v>11855.8</v>
      </c>
      <c r="G12643" s="67">
        <v>12706.1</v>
      </c>
    </row>
    <row r="12644" spans="1:7" ht="22.5" x14ac:dyDescent="0.2">
      <c r="A12644" s="1" t="str">
        <f t="shared" si="199"/>
        <v>SETOP ED-50146</v>
      </c>
      <c r="B12644" s="3" t="s">
        <v>28600</v>
      </c>
      <c r="C12644" s="3" t="s">
        <v>22046</v>
      </c>
      <c r="D12644" s="2" t="s">
        <v>25256</v>
      </c>
      <c r="E12644" s="3" t="s">
        <v>28583</v>
      </c>
      <c r="F12644" s="67">
        <v>10095.77</v>
      </c>
      <c r="G12644" s="67">
        <v>10807.36</v>
      </c>
    </row>
    <row r="12645" spans="1:7" ht="33.75" x14ac:dyDescent="0.2">
      <c r="A12645" s="1" t="str">
        <f t="shared" si="199"/>
        <v>SETOP ED-50147</v>
      </c>
      <c r="B12645" s="3" t="s">
        <v>28600</v>
      </c>
      <c r="C12645" s="3" t="s">
        <v>22047</v>
      </c>
      <c r="D12645" s="2" t="s">
        <v>25257</v>
      </c>
      <c r="E12645" s="3" t="s">
        <v>28583</v>
      </c>
      <c r="F12645" s="67">
        <v>11684.47</v>
      </c>
      <c r="G12645" s="67">
        <v>12534.78</v>
      </c>
    </row>
    <row r="12646" spans="1:7" ht="22.5" x14ac:dyDescent="0.2">
      <c r="A12646" s="1" t="str">
        <f t="shared" si="199"/>
        <v>SETOP ED-50130</v>
      </c>
      <c r="B12646" s="3" t="s">
        <v>28600</v>
      </c>
      <c r="C12646" s="3" t="s">
        <v>22048</v>
      </c>
      <c r="D12646" s="2" t="s">
        <v>25258</v>
      </c>
      <c r="E12646" s="3" t="s">
        <v>28583</v>
      </c>
      <c r="F12646" s="67">
        <v>8391.4500000000007</v>
      </c>
      <c r="G12646" s="67">
        <v>8978.84</v>
      </c>
    </row>
    <row r="12647" spans="1:7" ht="22.5" x14ac:dyDescent="0.2">
      <c r="A12647" s="1" t="str">
        <f t="shared" si="199"/>
        <v>SETOP ED-50131</v>
      </c>
      <c r="B12647" s="3" t="s">
        <v>28600</v>
      </c>
      <c r="C12647" s="3" t="s">
        <v>22049</v>
      </c>
      <c r="D12647" s="2" t="s">
        <v>25259</v>
      </c>
      <c r="E12647" s="3" t="s">
        <v>28583</v>
      </c>
      <c r="F12647" s="67">
        <v>10739.39</v>
      </c>
      <c r="G12647" s="67">
        <v>11468.83</v>
      </c>
    </row>
    <row r="12648" spans="1:7" ht="22.5" x14ac:dyDescent="0.2">
      <c r="A12648" s="1" t="str">
        <f t="shared" si="199"/>
        <v>SETOP ED-50132</v>
      </c>
      <c r="B12648" s="3" t="s">
        <v>28600</v>
      </c>
      <c r="C12648" s="3" t="s">
        <v>22050</v>
      </c>
      <c r="D12648" s="2" t="s">
        <v>25260</v>
      </c>
      <c r="E12648" s="3" t="s">
        <v>28583</v>
      </c>
      <c r="F12648" s="67">
        <v>15209.58</v>
      </c>
      <c r="G12648" s="67">
        <v>16228.37</v>
      </c>
    </row>
    <row r="12649" spans="1:7" ht="22.5" x14ac:dyDescent="0.2">
      <c r="A12649" s="1" t="str">
        <f t="shared" si="199"/>
        <v>SETOP ED-50133</v>
      </c>
      <c r="B12649" s="3" t="s">
        <v>28600</v>
      </c>
      <c r="C12649" s="3" t="s">
        <v>22051</v>
      </c>
      <c r="D12649" s="2" t="s">
        <v>25261</v>
      </c>
      <c r="E12649" s="3" t="s">
        <v>28583</v>
      </c>
      <c r="F12649" s="67">
        <v>9482.36</v>
      </c>
      <c r="G12649" s="67">
        <v>10198.030000000001</v>
      </c>
    </row>
    <row r="12650" spans="1:7" ht="22.5" x14ac:dyDescent="0.2">
      <c r="A12650" s="1" t="str">
        <f t="shared" si="199"/>
        <v>SETOP ED-50134</v>
      </c>
      <c r="B12650" s="3" t="s">
        <v>28600</v>
      </c>
      <c r="C12650" s="3" t="s">
        <v>22052</v>
      </c>
      <c r="D12650" s="2" t="s">
        <v>25262</v>
      </c>
      <c r="E12650" s="3" t="s">
        <v>28583</v>
      </c>
      <c r="F12650" s="67">
        <v>12778.21</v>
      </c>
      <c r="G12650" s="67">
        <v>13773.98</v>
      </c>
    </row>
    <row r="12651" spans="1:7" ht="22.5" x14ac:dyDescent="0.2">
      <c r="A12651" s="1" t="str">
        <f t="shared" si="199"/>
        <v>SETOP ED-50126</v>
      </c>
      <c r="B12651" s="3" t="s">
        <v>28600</v>
      </c>
      <c r="C12651" s="3" t="s">
        <v>22053</v>
      </c>
      <c r="D12651" s="2" t="s">
        <v>25263</v>
      </c>
      <c r="E12651" s="3" t="s">
        <v>28583</v>
      </c>
      <c r="F12651" s="67">
        <v>13968.63</v>
      </c>
      <c r="G12651" s="67">
        <v>14960.26</v>
      </c>
    </row>
    <row r="12652" spans="1:7" ht="22.5" x14ac:dyDescent="0.2">
      <c r="A12652" s="1" t="str">
        <f t="shared" si="199"/>
        <v>SETOP ED-50127</v>
      </c>
      <c r="B12652" s="3" t="s">
        <v>28600</v>
      </c>
      <c r="C12652" s="3" t="s">
        <v>22054</v>
      </c>
      <c r="D12652" s="2" t="s">
        <v>25264</v>
      </c>
      <c r="E12652" s="3" t="s">
        <v>28583</v>
      </c>
      <c r="F12652" s="67">
        <v>27367.01</v>
      </c>
      <c r="G12652" s="67">
        <v>29207.82</v>
      </c>
    </row>
    <row r="12653" spans="1:7" x14ac:dyDescent="0.2">
      <c r="A12653" s="1" t="str">
        <f t="shared" si="199"/>
        <v>SETOP ED-16341</v>
      </c>
      <c r="B12653" s="3" t="s">
        <v>28600</v>
      </c>
      <c r="C12653" s="3" t="s">
        <v>22055</v>
      </c>
      <c r="D12653" s="2" t="s">
        <v>25265</v>
      </c>
      <c r="E12653" s="3" t="s">
        <v>28583</v>
      </c>
      <c r="F12653" s="67">
        <v>293.79000000000002</v>
      </c>
      <c r="G12653" s="67">
        <v>307.31</v>
      </c>
    </row>
    <row r="12654" spans="1:7" x14ac:dyDescent="0.2">
      <c r="A12654" s="1" t="str">
        <f t="shared" si="199"/>
        <v>SETOP ED-16343</v>
      </c>
      <c r="B12654" s="3" t="s">
        <v>28600</v>
      </c>
      <c r="C12654" s="3" t="s">
        <v>22056</v>
      </c>
      <c r="D12654" s="2" t="s">
        <v>25266</v>
      </c>
      <c r="E12654" s="3" t="s">
        <v>28583</v>
      </c>
      <c r="F12654" s="67">
        <v>341.69</v>
      </c>
      <c r="G12654" s="67">
        <v>356.14</v>
      </c>
    </row>
    <row r="12655" spans="1:7" x14ac:dyDescent="0.2">
      <c r="A12655" s="1" t="str">
        <f t="shared" si="199"/>
        <v>SETOP ED-16342</v>
      </c>
      <c r="B12655" s="3" t="s">
        <v>28600</v>
      </c>
      <c r="C12655" s="3" t="s">
        <v>22057</v>
      </c>
      <c r="D12655" s="2" t="s">
        <v>25267</v>
      </c>
      <c r="E12655" s="3" t="s">
        <v>28583</v>
      </c>
      <c r="F12655" s="67">
        <v>313.29000000000002</v>
      </c>
      <c r="G12655" s="67">
        <v>322.52999999999997</v>
      </c>
    </row>
    <row r="12656" spans="1:7" x14ac:dyDescent="0.2">
      <c r="A12656" s="1" t="str">
        <f t="shared" si="199"/>
        <v>SETOP ED-16356</v>
      </c>
      <c r="B12656" s="3" t="s">
        <v>28600</v>
      </c>
      <c r="C12656" s="3" t="s">
        <v>22058</v>
      </c>
      <c r="D12656" s="2" t="s">
        <v>25268</v>
      </c>
      <c r="E12656" s="3" t="s">
        <v>28583</v>
      </c>
      <c r="F12656" s="67">
        <v>313.29000000000002</v>
      </c>
      <c r="G12656" s="67">
        <v>322.52999999999997</v>
      </c>
    </row>
    <row r="12657" spans="1:7" x14ac:dyDescent="0.2">
      <c r="A12657" s="1" t="str">
        <f t="shared" si="199"/>
        <v>SETOP ED-16357</v>
      </c>
      <c r="B12657" s="3" t="s">
        <v>28600</v>
      </c>
      <c r="C12657" s="3" t="s">
        <v>22059</v>
      </c>
      <c r="D12657" s="2" t="s">
        <v>25269</v>
      </c>
      <c r="E12657" s="3" t="s">
        <v>28583</v>
      </c>
      <c r="F12657" s="67">
        <v>607.08000000000004</v>
      </c>
      <c r="G12657" s="67">
        <v>629.84</v>
      </c>
    </row>
    <row r="12658" spans="1:7" x14ac:dyDescent="0.2">
      <c r="A12658" s="1" t="str">
        <f t="shared" si="199"/>
        <v>SETOP ED-16358</v>
      </c>
      <c r="B12658" s="3" t="s">
        <v>28600</v>
      </c>
      <c r="C12658" s="3" t="s">
        <v>22060</v>
      </c>
      <c r="D12658" s="2" t="s">
        <v>25270</v>
      </c>
      <c r="E12658" s="3" t="s">
        <v>28583</v>
      </c>
      <c r="F12658" s="67">
        <v>313.29000000000002</v>
      </c>
      <c r="G12658" s="67">
        <v>322.52999999999997</v>
      </c>
    </row>
    <row r="12659" spans="1:7" x14ac:dyDescent="0.2">
      <c r="A12659" s="1" t="str">
        <f t="shared" si="199"/>
        <v>SETOP ED-16359</v>
      </c>
      <c r="B12659" s="3" t="s">
        <v>28600</v>
      </c>
      <c r="C12659" s="3" t="s">
        <v>22061</v>
      </c>
      <c r="D12659" s="2" t="s">
        <v>25271</v>
      </c>
      <c r="E12659" s="3" t="s">
        <v>28583</v>
      </c>
      <c r="F12659" s="67">
        <v>313.29000000000002</v>
      </c>
      <c r="G12659" s="67">
        <v>322.52999999999997</v>
      </c>
    </row>
    <row r="12660" spans="1:7" x14ac:dyDescent="0.2">
      <c r="A12660" s="1" t="str">
        <f t="shared" si="199"/>
        <v>SETOP ED-16360</v>
      </c>
      <c r="B12660" s="3" t="s">
        <v>28600</v>
      </c>
      <c r="C12660" s="3" t="s">
        <v>22062</v>
      </c>
      <c r="D12660" s="2" t="s">
        <v>25272</v>
      </c>
      <c r="E12660" s="3" t="s">
        <v>28583</v>
      </c>
      <c r="F12660" s="67">
        <v>1043.6600000000001</v>
      </c>
      <c r="G12660" s="67">
        <v>1078.9000000000001</v>
      </c>
    </row>
    <row r="12661" spans="1:7" x14ac:dyDescent="0.2">
      <c r="A12661" s="1" t="str">
        <f t="shared" si="199"/>
        <v>SETOP ED-16361</v>
      </c>
      <c r="B12661" s="3" t="s">
        <v>28600</v>
      </c>
      <c r="C12661" s="3" t="s">
        <v>22063</v>
      </c>
      <c r="D12661" s="2" t="s">
        <v>25273</v>
      </c>
      <c r="E12661" s="3" t="s">
        <v>28583</v>
      </c>
      <c r="F12661" s="67">
        <v>654.98</v>
      </c>
      <c r="G12661" s="67">
        <v>678.67</v>
      </c>
    </row>
    <row r="12662" spans="1:7" x14ac:dyDescent="0.2">
      <c r="A12662" s="1" t="str">
        <f t="shared" si="199"/>
        <v>SETOP ED-16362</v>
      </c>
      <c r="B12662" s="3" t="s">
        <v>28600</v>
      </c>
      <c r="C12662" s="3" t="s">
        <v>22064</v>
      </c>
      <c r="D12662" s="2" t="s">
        <v>25274</v>
      </c>
      <c r="E12662" s="3" t="s">
        <v>28583</v>
      </c>
      <c r="F12662" s="67">
        <v>877.08</v>
      </c>
      <c r="G12662" s="67">
        <v>907.37</v>
      </c>
    </row>
    <row r="12663" spans="1:7" x14ac:dyDescent="0.2">
      <c r="A12663" s="1" t="str">
        <f t="shared" si="199"/>
        <v>SETOP ED-16363</v>
      </c>
      <c r="B12663" s="3" t="s">
        <v>28600</v>
      </c>
      <c r="C12663" s="3" t="s">
        <v>22065</v>
      </c>
      <c r="D12663" s="2" t="s">
        <v>25275</v>
      </c>
      <c r="E12663" s="3" t="s">
        <v>28583</v>
      </c>
      <c r="F12663" s="67">
        <v>313.29000000000002</v>
      </c>
      <c r="G12663" s="67">
        <v>322.52999999999997</v>
      </c>
    </row>
    <row r="12664" spans="1:7" ht="22.5" x14ac:dyDescent="0.2">
      <c r="A12664" s="1" t="str">
        <f t="shared" si="199"/>
        <v>SETOP ED-50155</v>
      </c>
      <c r="B12664" s="3" t="s">
        <v>28600</v>
      </c>
      <c r="C12664" s="3" t="s">
        <v>22066</v>
      </c>
      <c r="D12664" s="2" t="s">
        <v>25276</v>
      </c>
      <c r="E12664" s="3" t="s">
        <v>28587</v>
      </c>
      <c r="F12664" s="67">
        <v>843.01</v>
      </c>
      <c r="G12664" s="67">
        <v>843.01</v>
      </c>
    </row>
    <row r="12665" spans="1:7" ht="45" x14ac:dyDescent="0.2">
      <c r="A12665" s="1" t="str">
        <f t="shared" si="199"/>
        <v>SETOP ED-16348</v>
      </c>
      <c r="B12665" s="3" t="s">
        <v>28600</v>
      </c>
      <c r="C12665" s="3" t="s">
        <v>22067</v>
      </c>
      <c r="D12665" s="2" t="s">
        <v>25277</v>
      </c>
      <c r="E12665" s="3" t="s">
        <v>28587</v>
      </c>
      <c r="F12665" s="67">
        <v>1086.6099999999999</v>
      </c>
      <c r="G12665" s="67">
        <v>1086.6099999999999</v>
      </c>
    </row>
    <row r="12666" spans="1:7" ht="45" x14ac:dyDescent="0.2">
      <c r="A12666" s="1" t="str">
        <f t="shared" si="199"/>
        <v>SETOP ED-16349</v>
      </c>
      <c r="B12666" s="3" t="s">
        <v>28600</v>
      </c>
      <c r="C12666" s="3" t="s">
        <v>22068</v>
      </c>
      <c r="D12666" s="2" t="s">
        <v>25278</v>
      </c>
      <c r="E12666" s="3" t="s">
        <v>28587</v>
      </c>
      <c r="F12666" s="67">
        <v>1302.6400000000001</v>
      </c>
      <c r="G12666" s="67">
        <v>1302.6400000000001</v>
      </c>
    </row>
    <row r="12667" spans="1:7" ht="45" x14ac:dyDescent="0.2">
      <c r="A12667" s="1" t="str">
        <f t="shared" si="199"/>
        <v>SETOP ED-16350</v>
      </c>
      <c r="B12667" s="3" t="s">
        <v>28600</v>
      </c>
      <c r="C12667" s="3" t="s">
        <v>22069</v>
      </c>
      <c r="D12667" s="2" t="s">
        <v>25279</v>
      </c>
      <c r="E12667" s="3" t="s">
        <v>28587</v>
      </c>
      <c r="F12667" s="67">
        <v>900.77</v>
      </c>
      <c r="G12667" s="67">
        <v>900.8</v>
      </c>
    </row>
    <row r="12668" spans="1:7" ht="45" x14ac:dyDescent="0.2">
      <c r="A12668" s="1" t="str">
        <f t="shared" si="199"/>
        <v>SETOP ED-16351</v>
      </c>
      <c r="B12668" s="3" t="s">
        <v>28600</v>
      </c>
      <c r="C12668" s="3" t="s">
        <v>22070</v>
      </c>
      <c r="D12668" s="2" t="s">
        <v>25280</v>
      </c>
      <c r="E12668" s="3" t="s">
        <v>28587</v>
      </c>
      <c r="F12668" s="67">
        <v>793</v>
      </c>
      <c r="G12668" s="67">
        <v>793.19</v>
      </c>
    </row>
    <row r="12669" spans="1:7" ht="45" x14ac:dyDescent="0.2">
      <c r="A12669" s="1" t="str">
        <f t="shared" si="199"/>
        <v>SETOP ED-16352</v>
      </c>
      <c r="B12669" s="3" t="s">
        <v>28600</v>
      </c>
      <c r="C12669" s="3" t="s">
        <v>22071</v>
      </c>
      <c r="D12669" s="2" t="s">
        <v>25281</v>
      </c>
      <c r="E12669" s="3" t="s">
        <v>28587</v>
      </c>
      <c r="F12669" s="67">
        <v>1262.74</v>
      </c>
      <c r="G12669" s="67">
        <v>1262.74</v>
      </c>
    </row>
    <row r="12670" spans="1:7" ht="45" x14ac:dyDescent="0.2">
      <c r="A12670" s="1" t="str">
        <f t="shared" si="199"/>
        <v>SETOP ED-16353</v>
      </c>
      <c r="B12670" s="3" t="s">
        <v>28600</v>
      </c>
      <c r="C12670" s="3" t="s">
        <v>22072</v>
      </c>
      <c r="D12670" s="2" t="s">
        <v>25282</v>
      </c>
      <c r="E12670" s="3" t="s">
        <v>28587</v>
      </c>
      <c r="F12670" s="67">
        <v>1262.74</v>
      </c>
      <c r="G12670" s="67">
        <v>1262.74</v>
      </c>
    </row>
    <row r="12671" spans="1:7" ht="45" x14ac:dyDescent="0.2">
      <c r="A12671" s="1" t="str">
        <f t="shared" si="199"/>
        <v>SETOP ED-16354</v>
      </c>
      <c r="B12671" s="3" t="s">
        <v>28600</v>
      </c>
      <c r="C12671" s="3" t="s">
        <v>22073</v>
      </c>
      <c r="D12671" s="2" t="s">
        <v>25283</v>
      </c>
      <c r="E12671" s="3" t="s">
        <v>28587</v>
      </c>
      <c r="F12671" s="67">
        <v>1147.01</v>
      </c>
      <c r="G12671" s="67">
        <v>1147.01</v>
      </c>
    </row>
    <row r="12672" spans="1:7" ht="45" x14ac:dyDescent="0.2">
      <c r="A12672" s="1" t="str">
        <f t="shared" si="199"/>
        <v>SETOP ED-16355</v>
      </c>
      <c r="B12672" s="3" t="s">
        <v>28600</v>
      </c>
      <c r="C12672" s="3" t="s">
        <v>22074</v>
      </c>
      <c r="D12672" s="2" t="s">
        <v>25284</v>
      </c>
      <c r="E12672" s="3" t="s">
        <v>28587</v>
      </c>
      <c r="F12672" s="67">
        <v>808.98</v>
      </c>
      <c r="G12672" s="67">
        <v>809.07</v>
      </c>
    </row>
    <row r="12673" spans="1:7" ht="22.5" x14ac:dyDescent="0.2">
      <c r="A12673" s="1" t="str">
        <f t="shared" si="199"/>
        <v>SETOP ED-50137</v>
      </c>
      <c r="B12673" s="3" t="s">
        <v>28600</v>
      </c>
      <c r="C12673" s="3" t="s">
        <v>22075</v>
      </c>
      <c r="D12673" s="2" t="s">
        <v>25285</v>
      </c>
      <c r="E12673" s="3" t="s">
        <v>28583</v>
      </c>
      <c r="F12673" s="67">
        <v>1420.66</v>
      </c>
      <c r="G12673" s="67">
        <v>1462.12</v>
      </c>
    </row>
    <row r="12674" spans="1:7" x14ac:dyDescent="0.2">
      <c r="A12674" s="1" t="str">
        <f t="shared" si="199"/>
        <v>SETOP 8726</v>
      </c>
      <c r="B12674" s="3" t="s">
        <v>28600</v>
      </c>
      <c r="C12674" s="3">
        <v>8726</v>
      </c>
      <c r="D12674" s="2" t="s">
        <v>25286</v>
      </c>
    </row>
    <row r="12675" spans="1:7" ht="22.5" x14ac:dyDescent="0.2">
      <c r="A12675" s="1" t="str">
        <f t="shared" si="199"/>
        <v>SETOP ED-17989</v>
      </c>
      <c r="B12675" s="3" t="s">
        <v>28600</v>
      </c>
      <c r="C12675" s="3" t="s">
        <v>22076</v>
      </c>
      <c r="D12675" s="2" t="s">
        <v>25287</v>
      </c>
      <c r="E12675" s="3" t="s">
        <v>28584</v>
      </c>
      <c r="F12675" s="67">
        <v>41.12</v>
      </c>
      <c r="G12675" s="67">
        <v>43.87</v>
      </c>
    </row>
    <row r="12676" spans="1:7" ht="22.5" x14ac:dyDescent="0.2">
      <c r="A12676" s="1" t="str">
        <f t="shared" si="199"/>
        <v>SETOP ED-50276</v>
      </c>
      <c r="B12676" s="3" t="s">
        <v>28600</v>
      </c>
      <c r="C12676" s="3" t="s">
        <v>22077</v>
      </c>
      <c r="D12676" s="2" t="s">
        <v>25288</v>
      </c>
      <c r="E12676" s="3" t="s">
        <v>28583</v>
      </c>
      <c r="F12676" s="67">
        <v>32.93</v>
      </c>
      <c r="G12676" s="67">
        <v>37.17</v>
      </c>
    </row>
    <row r="12677" spans="1:7" ht="22.5" x14ac:dyDescent="0.2">
      <c r="A12677" s="1" t="str">
        <f t="shared" si="199"/>
        <v>SETOP ED-50275</v>
      </c>
      <c r="B12677" s="3" t="s">
        <v>28600</v>
      </c>
      <c r="C12677" s="3" t="s">
        <v>22078</v>
      </c>
      <c r="D12677" s="2" t="s">
        <v>25289</v>
      </c>
      <c r="E12677" s="3" t="s">
        <v>28583</v>
      </c>
      <c r="F12677" s="67">
        <v>56.95</v>
      </c>
      <c r="G12677" s="67">
        <v>64.36</v>
      </c>
    </row>
    <row r="12678" spans="1:7" x14ac:dyDescent="0.2">
      <c r="A12678" s="1" t="str">
        <f t="shared" si="199"/>
        <v>SETOP ED-50274</v>
      </c>
      <c r="B12678" s="3" t="s">
        <v>28600</v>
      </c>
      <c r="C12678" s="3" t="s">
        <v>22079</v>
      </c>
      <c r="D12678" s="2" t="s">
        <v>25290</v>
      </c>
      <c r="E12678" s="3" t="s">
        <v>28583</v>
      </c>
      <c r="F12678" s="67">
        <v>75.63</v>
      </c>
      <c r="G12678" s="67">
        <v>85.52</v>
      </c>
    </row>
    <row r="12679" spans="1:7" x14ac:dyDescent="0.2">
      <c r="A12679" s="1" t="str">
        <f t="shared" si="199"/>
        <v>SETOP 8727</v>
      </c>
      <c r="B12679" s="3" t="s">
        <v>28600</v>
      </c>
      <c r="C12679" s="3">
        <v>8727</v>
      </c>
      <c r="D12679" s="2" t="s">
        <v>25291</v>
      </c>
    </row>
    <row r="12680" spans="1:7" ht="22.5" x14ac:dyDescent="0.2">
      <c r="A12680" s="1" t="str">
        <f t="shared" si="199"/>
        <v>SETOP ED-50162</v>
      </c>
      <c r="B12680" s="3" t="s">
        <v>28600</v>
      </c>
      <c r="C12680" s="3" t="s">
        <v>22080</v>
      </c>
      <c r="D12680" s="2" t="s">
        <v>25292</v>
      </c>
      <c r="E12680" s="3" t="s">
        <v>28582</v>
      </c>
      <c r="F12680" s="67">
        <v>140.54</v>
      </c>
      <c r="G12680" s="67">
        <v>145.77000000000001</v>
      </c>
    </row>
    <row r="12681" spans="1:7" ht="22.5" x14ac:dyDescent="0.2">
      <c r="A12681" s="1" t="str">
        <f t="shared" si="199"/>
        <v>SETOP ED-50166</v>
      </c>
      <c r="B12681" s="3" t="s">
        <v>28600</v>
      </c>
      <c r="C12681" s="3" t="s">
        <v>22081</v>
      </c>
      <c r="D12681" s="2" t="s">
        <v>25293</v>
      </c>
      <c r="E12681" s="3" t="s">
        <v>28582</v>
      </c>
      <c r="F12681" s="67">
        <v>9.7100000000000009</v>
      </c>
      <c r="G12681" s="67">
        <v>10.75</v>
      </c>
    </row>
    <row r="12682" spans="1:7" ht="22.5" x14ac:dyDescent="0.2">
      <c r="A12682" s="1" t="str">
        <f t="shared" si="199"/>
        <v>SETOP ED-50163</v>
      </c>
      <c r="B12682" s="3" t="s">
        <v>28600</v>
      </c>
      <c r="C12682" s="3" t="s">
        <v>22082</v>
      </c>
      <c r="D12682" s="2" t="s">
        <v>25294</v>
      </c>
      <c r="E12682" s="3" t="s">
        <v>28584</v>
      </c>
      <c r="F12682" s="67">
        <v>12.59</v>
      </c>
      <c r="G12682" s="67">
        <v>13.08</v>
      </c>
    </row>
    <row r="12683" spans="1:7" ht="33.75" x14ac:dyDescent="0.2">
      <c r="A12683" s="1" t="str">
        <f t="shared" si="199"/>
        <v>SETOP ED-50159</v>
      </c>
      <c r="B12683" s="3" t="s">
        <v>28600</v>
      </c>
      <c r="C12683" s="3" t="s">
        <v>22083</v>
      </c>
      <c r="D12683" s="2" t="s">
        <v>25295</v>
      </c>
      <c r="E12683" s="3" t="s">
        <v>28584</v>
      </c>
      <c r="F12683" s="67">
        <v>176.55</v>
      </c>
      <c r="G12683" s="67">
        <v>181.09</v>
      </c>
    </row>
    <row r="12684" spans="1:7" ht="33.75" x14ac:dyDescent="0.2">
      <c r="A12684" s="1" t="str">
        <f t="shared" si="199"/>
        <v>SETOP ED-50164</v>
      </c>
      <c r="B12684" s="3" t="s">
        <v>28600</v>
      </c>
      <c r="C12684" s="3" t="s">
        <v>22084</v>
      </c>
      <c r="D12684" s="2" t="s">
        <v>25296</v>
      </c>
      <c r="E12684" s="3" t="s">
        <v>28582</v>
      </c>
      <c r="F12684" s="67">
        <v>73.72</v>
      </c>
      <c r="G12684" s="67">
        <v>77.290000000000006</v>
      </c>
    </row>
    <row r="12685" spans="1:7" ht="33.75" x14ac:dyDescent="0.2">
      <c r="A12685" s="1" t="str">
        <f t="shared" si="199"/>
        <v>SETOP ED-29823</v>
      </c>
      <c r="B12685" s="3" t="s">
        <v>28600</v>
      </c>
      <c r="C12685" s="3" t="s">
        <v>22085</v>
      </c>
      <c r="D12685" s="2" t="s">
        <v>25297</v>
      </c>
      <c r="E12685" s="3" t="s">
        <v>28582</v>
      </c>
      <c r="F12685" s="67">
        <v>53.19</v>
      </c>
      <c r="G12685" s="67">
        <v>55.36</v>
      </c>
    </row>
    <row r="12686" spans="1:7" ht="33.75" x14ac:dyDescent="0.2">
      <c r="A12686" s="1" t="str">
        <f t="shared" si="199"/>
        <v>SETOP ED-50165</v>
      </c>
      <c r="B12686" s="3" t="s">
        <v>28600</v>
      </c>
      <c r="C12686" s="3" t="s">
        <v>22086</v>
      </c>
      <c r="D12686" s="2" t="s">
        <v>25298</v>
      </c>
      <c r="E12686" s="3" t="s">
        <v>28582</v>
      </c>
      <c r="F12686" s="67">
        <v>69.09</v>
      </c>
      <c r="G12686" s="67">
        <v>73.27</v>
      </c>
    </row>
    <row r="12687" spans="1:7" x14ac:dyDescent="0.2">
      <c r="A12687" s="1" t="str">
        <f t="shared" si="199"/>
        <v>SETOP 8728</v>
      </c>
      <c r="B12687" s="3" t="s">
        <v>28600</v>
      </c>
      <c r="C12687" s="3">
        <v>8728</v>
      </c>
      <c r="D12687" s="2" t="s">
        <v>25299</v>
      </c>
    </row>
    <row r="12688" spans="1:7" x14ac:dyDescent="0.2">
      <c r="A12688" s="1" t="str">
        <f t="shared" si="199"/>
        <v>SETOP ED-27006</v>
      </c>
      <c r="B12688" s="3" t="s">
        <v>28600</v>
      </c>
      <c r="C12688" s="3" t="s">
        <v>22087</v>
      </c>
      <c r="D12688" s="2" t="s">
        <v>25300</v>
      </c>
      <c r="E12688" s="3" t="s">
        <v>28583</v>
      </c>
      <c r="F12688" s="67">
        <v>4.79</v>
      </c>
      <c r="G12688" s="67">
        <v>5.14</v>
      </c>
    </row>
    <row r="12689" spans="1:7" ht="33.75" x14ac:dyDescent="0.2">
      <c r="A12689" s="1" t="str">
        <f t="shared" si="199"/>
        <v>SETOP ED-50157</v>
      </c>
      <c r="B12689" s="3" t="s">
        <v>28600</v>
      </c>
      <c r="C12689" s="3" t="s">
        <v>22088</v>
      </c>
      <c r="D12689" s="2" t="s">
        <v>25301</v>
      </c>
      <c r="E12689" s="3" t="s">
        <v>28584</v>
      </c>
      <c r="F12689" s="67">
        <v>2.61</v>
      </c>
      <c r="G12689" s="67">
        <v>2.89</v>
      </c>
    </row>
    <row r="12690" spans="1:7" ht="45" x14ac:dyDescent="0.2">
      <c r="A12690" s="1" t="str">
        <f t="shared" si="199"/>
        <v>SETOP ED-50156</v>
      </c>
      <c r="B12690" s="3" t="s">
        <v>28600</v>
      </c>
      <c r="C12690" s="3" t="s">
        <v>22089</v>
      </c>
      <c r="D12690" s="2" t="s">
        <v>25302</v>
      </c>
      <c r="E12690" s="3" t="s">
        <v>28584</v>
      </c>
      <c r="F12690" s="67">
        <v>10.39</v>
      </c>
      <c r="G12690" s="67">
        <v>10.92</v>
      </c>
    </row>
    <row r="12691" spans="1:7" x14ac:dyDescent="0.2">
      <c r="A12691" s="1" t="str">
        <f t="shared" si="199"/>
        <v>SETOP 8729</v>
      </c>
      <c r="B12691" s="3" t="s">
        <v>28600</v>
      </c>
      <c r="C12691" s="3">
        <v>8729</v>
      </c>
      <c r="D12691" s="2" t="s">
        <v>25303</v>
      </c>
    </row>
    <row r="12692" spans="1:7" ht="33.75" x14ac:dyDescent="0.2">
      <c r="A12692" s="1" t="str">
        <f t="shared" si="199"/>
        <v>SETOP ED-28530</v>
      </c>
      <c r="B12692" s="3" t="s">
        <v>28600</v>
      </c>
      <c r="C12692" s="3" t="s">
        <v>22090</v>
      </c>
      <c r="D12692" s="2" t="s">
        <v>25304</v>
      </c>
      <c r="E12692" s="3" t="s">
        <v>28584</v>
      </c>
      <c r="F12692" s="67">
        <v>1.48</v>
      </c>
      <c r="G12692" s="67">
        <v>1.62</v>
      </c>
    </row>
    <row r="12693" spans="1:7" ht="22.5" x14ac:dyDescent="0.2">
      <c r="A12693" s="1" t="str">
        <f t="shared" si="199"/>
        <v>SETOP ED-28533</v>
      </c>
      <c r="B12693" s="3" t="s">
        <v>28600</v>
      </c>
      <c r="C12693" s="3" t="s">
        <v>22091</v>
      </c>
      <c r="D12693" s="2" t="s">
        <v>25305</v>
      </c>
      <c r="E12693" s="3" t="s">
        <v>28582</v>
      </c>
      <c r="F12693" s="67">
        <v>1.35</v>
      </c>
      <c r="G12693" s="67">
        <v>1.47</v>
      </c>
    </row>
    <row r="12694" spans="1:7" ht="22.5" x14ac:dyDescent="0.2">
      <c r="A12694" s="1" t="str">
        <f t="shared" si="199"/>
        <v>SETOP ED-48243</v>
      </c>
      <c r="B12694" s="3" t="s">
        <v>28600</v>
      </c>
      <c r="C12694" s="3" t="s">
        <v>22092</v>
      </c>
      <c r="D12694" s="2" t="s">
        <v>25306</v>
      </c>
      <c r="E12694" s="3" t="s">
        <v>28588</v>
      </c>
      <c r="F12694" s="67">
        <v>45.62</v>
      </c>
      <c r="G12694" s="67">
        <v>46.02</v>
      </c>
    </row>
    <row r="12695" spans="1:7" ht="22.5" x14ac:dyDescent="0.2">
      <c r="A12695" s="1" t="str">
        <f t="shared" si="199"/>
        <v>SETOP ED-9075</v>
      </c>
      <c r="B12695" s="3" t="s">
        <v>28600</v>
      </c>
      <c r="C12695" s="3" t="s">
        <v>22093</v>
      </c>
      <c r="D12695" s="2" t="s">
        <v>25307</v>
      </c>
      <c r="E12695" s="3" t="s">
        <v>28589</v>
      </c>
      <c r="F12695" s="67">
        <v>15</v>
      </c>
      <c r="G12695" s="67">
        <v>15</v>
      </c>
    </row>
    <row r="12696" spans="1:7" ht="22.5" x14ac:dyDescent="0.2">
      <c r="A12696" s="1" t="str">
        <f t="shared" si="199"/>
        <v>SETOP ED-9076</v>
      </c>
      <c r="B12696" s="3" t="s">
        <v>28600</v>
      </c>
      <c r="C12696" s="3" t="s">
        <v>22094</v>
      </c>
      <c r="D12696" s="2" t="s">
        <v>25308</v>
      </c>
      <c r="E12696" s="3" t="s">
        <v>28588</v>
      </c>
      <c r="F12696" s="67">
        <v>20</v>
      </c>
      <c r="G12696" s="67">
        <v>20</v>
      </c>
    </row>
    <row r="12697" spans="1:7" ht="22.5" x14ac:dyDescent="0.2">
      <c r="A12697" s="1" t="str">
        <f t="shared" si="199"/>
        <v>SETOP ED-48246</v>
      </c>
      <c r="B12697" s="3" t="s">
        <v>28600</v>
      </c>
      <c r="C12697" s="3" t="s">
        <v>22095</v>
      </c>
      <c r="D12697" s="2" t="s">
        <v>25309</v>
      </c>
      <c r="E12697" s="3" t="s">
        <v>28582</v>
      </c>
      <c r="F12697" s="67">
        <v>7.8</v>
      </c>
      <c r="G12697" s="67">
        <v>8.66</v>
      </c>
    </row>
    <row r="12698" spans="1:7" ht="22.5" x14ac:dyDescent="0.2">
      <c r="A12698" s="1" t="str">
        <f t="shared" si="199"/>
        <v>SETOP ED-48245</v>
      </c>
      <c r="B12698" s="3" t="s">
        <v>28600</v>
      </c>
      <c r="C12698" s="3" t="s">
        <v>22096</v>
      </c>
      <c r="D12698" s="2" t="s">
        <v>25310</v>
      </c>
      <c r="E12698" s="3" t="s">
        <v>28582</v>
      </c>
      <c r="F12698" s="67">
        <v>11.11</v>
      </c>
      <c r="G12698" s="67">
        <v>12.19</v>
      </c>
    </row>
    <row r="12699" spans="1:7" ht="22.5" x14ac:dyDescent="0.2">
      <c r="A12699" s="1" t="str">
        <f t="shared" si="199"/>
        <v>SETOP ED-9077</v>
      </c>
      <c r="B12699" s="3" t="s">
        <v>28600</v>
      </c>
      <c r="C12699" s="3" t="s">
        <v>22097</v>
      </c>
      <c r="D12699" s="2" t="s">
        <v>25311</v>
      </c>
      <c r="E12699" s="3" t="s">
        <v>28584</v>
      </c>
      <c r="F12699" s="67">
        <v>9.01</v>
      </c>
      <c r="G12699" s="67">
        <v>9.98</v>
      </c>
    </row>
    <row r="12700" spans="1:7" ht="33.75" x14ac:dyDescent="0.2">
      <c r="A12700" s="1" t="str">
        <f t="shared" si="199"/>
        <v>SETOP ED-48249</v>
      </c>
      <c r="B12700" s="3" t="s">
        <v>28600</v>
      </c>
      <c r="C12700" s="3" t="s">
        <v>22098</v>
      </c>
      <c r="D12700" s="2" t="s">
        <v>25312</v>
      </c>
      <c r="E12700" s="3" t="s">
        <v>28582</v>
      </c>
      <c r="F12700" s="67">
        <v>12.14</v>
      </c>
      <c r="G12700" s="67">
        <v>12.48</v>
      </c>
    </row>
    <row r="12701" spans="1:7" ht="22.5" x14ac:dyDescent="0.2">
      <c r="A12701" s="1" t="str">
        <f t="shared" si="199"/>
        <v>SETOP ED-48248</v>
      </c>
      <c r="B12701" s="3" t="s">
        <v>28600</v>
      </c>
      <c r="C12701" s="3" t="s">
        <v>22099</v>
      </c>
      <c r="D12701" s="2" t="s">
        <v>25313</v>
      </c>
      <c r="E12701" s="3" t="s">
        <v>28582</v>
      </c>
      <c r="F12701" s="67">
        <v>13.87</v>
      </c>
      <c r="G12701" s="67">
        <v>14.3</v>
      </c>
    </row>
    <row r="12702" spans="1:7" x14ac:dyDescent="0.2">
      <c r="A12702" s="1" t="str">
        <f t="shared" si="199"/>
        <v>SETOP 8730</v>
      </c>
      <c r="B12702" s="3" t="s">
        <v>28600</v>
      </c>
      <c r="C12702" s="3">
        <v>8730</v>
      </c>
      <c r="D12702" s="2" t="s">
        <v>25314</v>
      </c>
    </row>
    <row r="12703" spans="1:7" ht="22.5" x14ac:dyDescent="0.2">
      <c r="A12703" s="1" t="str">
        <f t="shared" si="199"/>
        <v>SETOP ED-28493</v>
      </c>
      <c r="B12703" s="3" t="s">
        <v>28600</v>
      </c>
      <c r="C12703" s="3" t="s">
        <v>22100</v>
      </c>
      <c r="D12703" s="2" t="s">
        <v>25315</v>
      </c>
      <c r="E12703" s="3" t="s">
        <v>28584</v>
      </c>
      <c r="F12703" s="67">
        <v>179.52</v>
      </c>
      <c r="G12703" s="67">
        <v>184.36</v>
      </c>
    </row>
    <row r="12704" spans="1:7" ht="22.5" x14ac:dyDescent="0.2">
      <c r="A12704" s="1" t="str">
        <f t="shared" si="199"/>
        <v>SETOP ED-28494</v>
      </c>
      <c r="B12704" s="3" t="s">
        <v>28600</v>
      </c>
      <c r="C12704" s="3" t="s">
        <v>22101</v>
      </c>
      <c r="D12704" s="2" t="s">
        <v>25316</v>
      </c>
      <c r="E12704" s="3" t="s">
        <v>28584</v>
      </c>
      <c r="F12704" s="67">
        <v>111.82</v>
      </c>
      <c r="G12704" s="67">
        <v>114.6</v>
      </c>
    </row>
    <row r="12705" spans="1:7" x14ac:dyDescent="0.2">
      <c r="A12705" s="1" t="str">
        <f t="shared" si="199"/>
        <v>SETOP 8665</v>
      </c>
      <c r="B12705" s="3" t="s">
        <v>28600</v>
      </c>
      <c r="C12705" s="3">
        <v>8665</v>
      </c>
      <c r="D12705" s="2" t="s">
        <v>25317</v>
      </c>
    </row>
    <row r="12706" spans="1:7" x14ac:dyDescent="0.2">
      <c r="A12706" s="1" t="str">
        <f t="shared" si="199"/>
        <v>SETOP 8731</v>
      </c>
      <c r="B12706" s="3" t="s">
        <v>28600</v>
      </c>
      <c r="C12706" s="3">
        <v>8731</v>
      </c>
      <c r="D12706" s="2" t="s">
        <v>25318</v>
      </c>
    </row>
    <row r="12707" spans="1:7" ht="22.5" x14ac:dyDescent="0.2">
      <c r="A12707" s="1" t="str">
        <f t="shared" ref="A12707:A12770" si="200">CONCATENAR</f>
        <v>SETOP ED-51100</v>
      </c>
      <c r="B12707" s="3" t="s">
        <v>28600</v>
      </c>
      <c r="C12707" s="3" t="s">
        <v>22102</v>
      </c>
      <c r="D12707" s="2" t="s">
        <v>25319</v>
      </c>
      <c r="E12707" s="3" t="s">
        <v>28586</v>
      </c>
      <c r="F12707" s="67">
        <v>3.46</v>
      </c>
      <c r="G12707" s="67">
        <v>3.56</v>
      </c>
    </row>
    <row r="12708" spans="1:7" ht="22.5" x14ac:dyDescent="0.2">
      <c r="A12708" s="1" t="str">
        <f t="shared" si="200"/>
        <v>SETOP ED-51122</v>
      </c>
      <c r="B12708" s="3" t="s">
        <v>28600</v>
      </c>
      <c r="C12708" s="3" t="s">
        <v>22103</v>
      </c>
      <c r="D12708" s="2" t="s">
        <v>25320</v>
      </c>
      <c r="E12708" s="3" t="s">
        <v>28582</v>
      </c>
      <c r="F12708" s="67">
        <v>9.09</v>
      </c>
      <c r="G12708" s="67">
        <v>10.039999999999999</v>
      </c>
    </row>
    <row r="12709" spans="1:7" ht="22.5" x14ac:dyDescent="0.2">
      <c r="A12709" s="1" t="str">
        <f t="shared" si="200"/>
        <v>SETOP ED-51124</v>
      </c>
      <c r="B12709" s="3" t="s">
        <v>28600</v>
      </c>
      <c r="C12709" s="3" t="s">
        <v>22104</v>
      </c>
      <c r="D12709" s="2" t="s">
        <v>25321</v>
      </c>
      <c r="E12709" s="3" t="s">
        <v>28582</v>
      </c>
      <c r="F12709" s="67">
        <v>2.79</v>
      </c>
      <c r="G12709" s="67">
        <v>2.87</v>
      </c>
    </row>
    <row r="12710" spans="1:7" ht="22.5" x14ac:dyDescent="0.2">
      <c r="A12710" s="1" t="str">
        <f t="shared" si="200"/>
        <v>SETOP ED-51123</v>
      </c>
      <c r="B12710" s="3" t="s">
        <v>28600</v>
      </c>
      <c r="C12710" s="3" t="s">
        <v>22105</v>
      </c>
      <c r="D12710" s="2" t="s">
        <v>25322</v>
      </c>
      <c r="E12710" s="3" t="s">
        <v>28582</v>
      </c>
      <c r="F12710" s="67">
        <v>4.8600000000000003</v>
      </c>
      <c r="G12710" s="67">
        <v>5.16</v>
      </c>
    </row>
    <row r="12711" spans="1:7" x14ac:dyDescent="0.2">
      <c r="A12711" s="1" t="str">
        <f t="shared" si="200"/>
        <v>SETOP 8732</v>
      </c>
      <c r="B12711" s="3" t="s">
        <v>28600</v>
      </c>
      <c r="C12711" s="3">
        <v>8732</v>
      </c>
      <c r="D12711" s="2" t="s">
        <v>25323</v>
      </c>
    </row>
    <row r="12712" spans="1:7" ht="22.5" x14ac:dyDescent="0.2">
      <c r="A12712" s="1" t="str">
        <f t="shared" si="200"/>
        <v>SETOP ED-51116</v>
      </c>
      <c r="B12712" s="3" t="s">
        <v>28600</v>
      </c>
      <c r="C12712" s="3" t="s">
        <v>22106</v>
      </c>
      <c r="D12712" s="2" t="s">
        <v>25324</v>
      </c>
      <c r="E12712" s="3" t="s">
        <v>28586</v>
      </c>
      <c r="F12712" s="67">
        <v>8.5500000000000007</v>
      </c>
      <c r="G12712" s="67">
        <v>9.01</v>
      </c>
    </row>
    <row r="12713" spans="1:7" ht="22.5" x14ac:dyDescent="0.2">
      <c r="A12713" s="1" t="str">
        <f t="shared" si="200"/>
        <v>SETOP ED-51112</v>
      </c>
      <c r="B12713" s="3" t="s">
        <v>28600</v>
      </c>
      <c r="C12713" s="3" t="s">
        <v>22107</v>
      </c>
      <c r="D12713" s="2" t="s">
        <v>25325</v>
      </c>
      <c r="E12713" s="3" t="s">
        <v>28586</v>
      </c>
      <c r="F12713" s="67">
        <v>7.48</v>
      </c>
      <c r="G12713" s="67">
        <v>7.88</v>
      </c>
    </row>
    <row r="12714" spans="1:7" ht="22.5" x14ac:dyDescent="0.2">
      <c r="A12714" s="1" t="str">
        <f t="shared" si="200"/>
        <v>SETOP ED-51117</v>
      </c>
      <c r="B12714" s="3" t="s">
        <v>28600</v>
      </c>
      <c r="C12714" s="3" t="s">
        <v>22108</v>
      </c>
      <c r="D12714" s="2" t="s">
        <v>25326</v>
      </c>
      <c r="E12714" s="3" t="s">
        <v>28586</v>
      </c>
      <c r="F12714" s="67">
        <v>8.02</v>
      </c>
      <c r="G12714" s="67">
        <v>8.44</v>
      </c>
    </row>
    <row r="12715" spans="1:7" ht="22.5" x14ac:dyDescent="0.2">
      <c r="A12715" s="1" t="str">
        <f t="shared" si="200"/>
        <v>SETOP ED-51113</v>
      </c>
      <c r="B12715" s="3" t="s">
        <v>28600</v>
      </c>
      <c r="C12715" s="3" t="s">
        <v>22109</v>
      </c>
      <c r="D12715" s="2" t="s">
        <v>25327</v>
      </c>
      <c r="E12715" s="3" t="s">
        <v>28586</v>
      </c>
      <c r="F12715" s="67">
        <v>7.08</v>
      </c>
      <c r="G12715" s="67">
        <v>7.46</v>
      </c>
    </row>
    <row r="12716" spans="1:7" ht="22.5" x14ac:dyDescent="0.2">
      <c r="A12716" s="1" t="str">
        <f t="shared" si="200"/>
        <v>SETOP ED-51115</v>
      </c>
      <c r="B12716" s="3" t="s">
        <v>28600</v>
      </c>
      <c r="C12716" s="3" t="s">
        <v>22110</v>
      </c>
      <c r="D12716" s="2" t="s">
        <v>25328</v>
      </c>
      <c r="E12716" s="3" t="s">
        <v>28586</v>
      </c>
      <c r="F12716" s="67">
        <v>10.02</v>
      </c>
      <c r="G12716" s="67">
        <v>10.56</v>
      </c>
    </row>
    <row r="12717" spans="1:7" ht="22.5" x14ac:dyDescent="0.2">
      <c r="A12717" s="1" t="str">
        <f t="shared" si="200"/>
        <v>SETOP ED-51111</v>
      </c>
      <c r="B12717" s="3" t="s">
        <v>28600</v>
      </c>
      <c r="C12717" s="3" t="s">
        <v>22111</v>
      </c>
      <c r="D12717" s="2" t="s">
        <v>25329</v>
      </c>
      <c r="E12717" s="3" t="s">
        <v>28586</v>
      </c>
      <c r="F12717" s="67">
        <v>8.68</v>
      </c>
      <c r="G12717" s="67">
        <v>9.15</v>
      </c>
    </row>
    <row r="12718" spans="1:7" ht="22.5" x14ac:dyDescent="0.2">
      <c r="A12718" s="1" t="str">
        <f t="shared" si="200"/>
        <v>SETOP ED-51105</v>
      </c>
      <c r="B12718" s="3" t="s">
        <v>28600</v>
      </c>
      <c r="C12718" s="3" t="s">
        <v>22112</v>
      </c>
      <c r="D12718" s="2" t="s">
        <v>25330</v>
      </c>
      <c r="E12718" s="3" t="s">
        <v>28586</v>
      </c>
      <c r="F12718" s="67">
        <v>6.95</v>
      </c>
      <c r="G12718" s="67">
        <v>7.32</v>
      </c>
    </row>
    <row r="12719" spans="1:7" ht="22.5" x14ac:dyDescent="0.2">
      <c r="A12719" s="1" t="str">
        <f t="shared" si="200"/>
        <v>SETOP ED-51106</v>
      </c>
      <c r="B12719" s="3" t="s">
        <v>28600</v>
      </c>
      <c r="C12719" s="3" t="s">
        <v>22113</v>
      </c>
      <c r="D12719" s="2" t="s">
        <v>25331</v>
      </c>
      <c r="E12719" s="3" t="s">
        <v>28586</v>
      </c>
      <c r="F12719" s="67">
        <v>8.68</v>
      </c>
      <c r="G12719" s="67">
        <v>9.15</v>
      </c>
    </row>
    <row r="12720" spans="1:7" x14ac:dyDescent="0.2">
      <c r="A12720" s="1" t="str">
        <f t="shared" si="200"/>
        <v>SETOP ED-51119</v>
      </c>
      <c r="B12720" s="3" t="s">
        <v>28600</v>
      </c>
      <c r="C12720" s="3" t="s">
        <v>22114</v>
      </c>
      <c r="D12720" s="2" t="s">
        <v>25332</v>
      </c>
      <c r="E12720" s="3" t="s">
        <v>28586</v>
      </c>
      <c r="F12720" s="67">
        <v>7.62</v>
      </c>
      <c r="G12720" s="67">
        <v>8.0299999999999994</v>
      </c>
    </row>
    <row r="12721" spans="1:7" ht="33.75" x14ac:dyDescent="0.2">
      <c r="A12721" s="1" t="str">
        <f t="shared" si="200"/>
        <v>SETOP ED-51103</v>
      </c>
      <c r="B12721" s="3" t="s">
        <v>28600</v>
      </c>
      <c r="C12721" s="3" t="s">
        <v>22115</v>
      </c>
      <c r="D12721" s="2" t="s">
        <v>25333</v>
      </c>
      <c r="E12721" s="3" t="s">
        <v>28586</v>
      </c>
      <c r="F12721" s="67">
        <v>2.88</v>
      </c>
      <c r="G12721" s="67">
        <v>2.97</v>
      </c>
    </row>
    <row r="12722" spans="1:7" ht="33.75" x14ac:dyDescent="0.2">
      <c r="A12722" s="1" t="str">
        <f t="shared" si="200"/>
        <v>SETOP ED-51104</v>
      </c>
      <c r="B12722" s="3" t="s">
        <v>28600</v>
      </c>
      <c r="C12722" s="3" t="s">
        <v>22116</v>
      </c>
      <c r="D12722" s="2" t="s">
        <v>25334</v>
      </c>
      <c r="E12722" s="3" t="s">
        <v>28586</v>
      </c>
      <c r="F12722" s="67">
        <v>4.32</v>
      </c>
      <c r="G12722" s="67">
        <v>4.45</v>
      </c>
    </row>
    <row r="12723" spans="1:7" x14ac:dyDescent="0.2">
      <c r="A12723" s="1" t="str">
        <f t="shared" si="200"/>
        <v>SETOP 8733</v>
      </c>
      <c r="B12723" s="3" t="s">
        <v>28600</v>
      </c>
      <c r="C12723" s="3">
        <v>8733</v>
      </c>
      <c r="D12723" s="2" t="s">
        <v>25335</v>
      </c>
    </row>
    <row r="12724" spans="1:7" ht="22.5" x14ac:dyDescent="0.2">
      <c r="A12724" s="1" t="str">
        <f t="shared" si="200"/>
        <v>SETOP ED-51110</v>
      </c>
      <c r="B12724" s="3" t="s">
        <v>28600</v>
      </c>
      <c r="C12724" s="3" t="s">
        <v>22117</v>
      </c>
      <c r="D12724" s="2" t="s">
        <v>25336</v>
      </c>
      <c r="E12724" s="3" t="s">
        <v>28586</v>
      </c>
      <c r="F12724" s="67">
        <v>37.03</v>
      </c>
      <c r="G12724" s="67">
        <v>40.799999999999997</v>
      </c>
    </row>
    <row r="12725" spans="1:7" ht="22.5" x14ac:dyDescent="0.2">
      <c r="A12725" s="1" t="str">
        <f t="shared" si="200"/>
        <v>SETOP ED-51108</v>
      </c>
      <c r="B12725" s="3" t="s">
        <v>28600</v>
      </c>
      <c r="C12725" s="3" t="s">
        <v>22118</v>
      </c>
      <c r="D12725" s="2" t="s">
        <v>25337</v>
      </c>
      <c r="E12725" s="3" t="s">
        <v>28586</v>
      </c>
      <c r="F12725" s="67">
        <v>83.37</v>
      </c>
      <c r="G12725" s="67">
        <v>91.87</v>
      </c>
    </row>
    <row r="12726" spans="1:7" ht="22.5" x14ac:dyDescent="0.2">
      <c r="A12726" s="1" t="str">
        <f t="shared" si="200"/>
        <v>SETOP ED-51109</v>
      </c>
      <c r="B12726" s="3" t="s">
        <v>28600</v>
      </c>
      <c r="C12726" s="3" t="s">
        <v>22119</v>
      </c>
      <c r="D12726" s="2" t="s">
        <v>25338</v>
      </c>
      <c r="E12726" s="3" t="s">
        <v>28586</v>
      </c>
      <c r="F12726" s="67">
        <v>110.48</v>
      </c>
      <c r="G12726" s="67">
        <v>121.75</v>
      </c>
    </row>
    <row r="12727" spans="1:7" x14ac:dyDescent="0.2">
      <c r="A12727" s="1" t="str">
        <f t="shared" si="200"/>
        <v>SETOP ED-51107</v>
      </c>
      <c r="B12727" s="3" t="s">
        <v>28600</v>
      </c>
      <c r="C12727" s="3" t="s">
        <v>22120</v>
      </c>
      <c r="D12727" s="2" t="s">
        <v>25339</v>
      </c>
      <c r="E12727" s="3" t="s">
        <v>28586</v>
      </c>
      <c r="F12727" s="67">
        <v>63.2</v>
      </c>
      <c r="G12727" s="67">
        <v>69.650000000000006</v>
      </c>
    </row>
    <row r="12728" spans="1:7" x14ac:dyDescent="0.2">
      <c r="A12728" s="1" t="str">
        <f t="shared" si="200"/>
        <v>SETOP 8734</v>
      </c>
      <c r="B12728" s="3" t="s">
        <v>28600</v>
      </c>
      <c r="C12728" s="3">
        <v>8734</v>
      </c>
      <c r="D12728" s="2" t="s">
        <v>25340</v>
      </c>
    </row>
    <row r="12729" spans="1:7" x14ac:dyDescent="0.2">
      <c r="A12729" s="1" t="str">
        <f t="shared" si="200"/>
        <v>SETOP ED-51093</v>
      </c>
      <c r="B12729" s="3" t="s">
        <v>28600</v>
      </c>
      <c r="C12729" s="3" t="s">
        <v>22121</v>
      </c>
      <c r="D12729" s="2" t="s">
        <v>25341</v>
      </c>
      <c r="E12729" s="3" t="s">
        <v>28582</v>
      </c>
      <c r="F12729" s="67">
        <v>21.31</v>
      </c>
      <c r="G12729" s="67">
        <v>23.48</v>
      </c>
    </row>
    <row r="12730" spans="1:7" x14ac:dyDescent="0.2">
      <c r="A12730" s="1" t="str">
        <f t="shared" si="200"/>
        <v>SETOP ED-51094</v>
      </c>
      <c r="B12730" s="3" t="s">
        <v>28600</v>
      </c>
      <c r="C12730" s="3" t="s">
        <v>22122</v>
      </c>
      <c r="D12730" s="2" t="s">
        <v>25342</v>
      </c>
      <c r="E12730" s="3" t="s">
        <v>28582</v>
      </c>
      <c r="F12730" s="67">
        <v>12.06</v>
      </c>
      <c r="G12730" s="67">
        <v>13.18</v>
      </c>
    </row>
    <row r="12731" spans="1:7" x14ac:dyDescent="0.2">
      <c r="A12731" s="1" t="str">
        <f t="shared" si="200"/>
        <v>SETOP 8735</v>
      </c>
      <c r="B12731" s="3" t="s">
        <v>28600</v>
      </c>
      <c r="C12731" s="3">
        <v>8735</v>
      </c>
      <c r="D12731" s="2" t="s">
        <v>25343</v>
      </c>
    </row>
    <row r="12732" spans="1:7" x14ac:dyDescent="0.2">
      <c r="A12732" s="1" t="str">
        <f t="shared" si="200"/>
        <v>SETOP ED-51097</v>
      </c>
      <c r="B12732" s="3" t="s">
        <v>28600</v>
      </c>
      <c r="C12732" s="3" t="s">
        <v>22123</v>
      </c>
      <c r="D12732" s="2" t="s">
        <v>25344</v>
      </c>
      <c r="E12732" s="3" t="s">
        <v>28586</v>
      </c>
      <c r="F12732" s="67">
        <v>63.2</v>
      </c>
      <c r="G12732" s="67">
        <v>69.650000000000006</v>
      </c>
    </row>
    <row r="12733" spans="1:7" ht="22.5" x14ac:dyDescent="0.2">
      <c r="A12733" s="1" t="str">
        <f t="shared" si="200"/>
        <v>SETOP ED-29190</v>
      </c>
      <c r="B12733" s="3" t="s">
        <v>28600</v>
      </c>
      <c r="C12733" s="3" t="s">
        <v>22124</v>
      </c>
      <c r="D12733" s="2" t="s">
        <v>25345</v>
      </c>
      <c r="E12733" s="3" t="s">
        <v>28586</v>
      </c>
      <c r="F12733" s="67">
        <v>7.74</v>
      </c>
      <c r="G12733" s="67">
        <v>7.95</v>
      </c>
    </row>
    <row r="12734" spans="1:7" ht="22.5" x14ac:dyDescent="0.2">
      <c r="A12734" s="1" t="str">
        <f t="shared" si="200"/>
        <v>SETOP ED-29189</v>
      </c>
      <c r="B12734" s="3" t="s">
        <v>28600</v>
      </c>
      <c r="C12734" s="3" t="s">
        <v>22125</v>
      </c>
      <c r="D12734" s="2" t="s">
        <v>25346</v>
      </c>
      <c r="E12734" s="3" t="s">
        <v>28586</v>
      </c>
      <c r="F12734" s="67">
        <v>4.8600000000000003</v>
      </c>
      <c r="G12734" s="67">
        <v>5</v>
      </c>
    </row>
    <row r="12735" spans="1:7" ht="22.5" x14ac:dyDescent="0.2">
      <c r="A12735" s="1" t="str">
        <f t="shared" si="200"/>
        <v>SETOP ED-51098</v>
      </c>
      <c r="B12735" s="3" t="s">
        <v>28600</v>
      </c>
      <c r="C12735" s="3" t="s">
        <v>22126</v>
      </c>
      <c r="D12735" s="2" t="s">
        <v>25347</v>
      </c>
      <c r="E12735" s="3" t="s">
        <v>28586</v>
      </c>
      <c r="F12735" s="67">
        <v>4.32</v>
      </c>
      <c r="G12735" s="67">
        <v>4.4400000000000004</v>
      </c>
    </row>
    <row r="12736" spans="1:7" ht="22.5" x14ac:dyDescent="0.2">
      <c r="A12736" s="1" t="str">
        <f t="shared" si="200"/>
        <v>SETOP ED-51095</v>
      </c>
      <c r="B12736" s="3" t="s">
        <v>28600</v>
      </c>
      <c r="C12736" s="3" t="s">
        <v>22127</v>
      </c>
      <c r="D12736" s="2" t="s">
        <v>25348</v>
      </c>
      <c r="E12736" s="3" t="s">
        <v>28586</v>
      </c>
      <c r="F12736" s="67">
        <v>2.62</v>
      </c>
      <c r="G12736" s="67">
        <v>2.69</v>
      </c>
    </row>
    <row r="12737" spans="1:7" x14ac:dyDescent="0.2">
      <c r="A12737" s="1" t="str">
        <f t="shared" si="200"/>
        <v>SETOP ED-51096</v>
      </c>
      <c r="B12737" s="3" t="s">
        <v>28600</v>
      </c>
      <c r="C12737" s="3" t="s">
        <v>22128</v>
      </c>
      <c r="D12737" s="2" t="s">
        <v>25349</v>
      </c>
      <c r="E12737" s="3" t="s">
        <v>28586</v>
      </c>
      <c r="F12737" s="67">
        <v>45.11</v>
      </c>
      <c r="G12737" s="67">
        <v>48.32</v>
      </c>
    </row>
    <row r="12738" spans="1:7" x14ac:dyDescent="0.2">
      <c r="A12738" s="1" t="str">
        <f t="shared" si="200"/>
        <v>SETOP ED-51120</v>
      </c>
      <c r="B12738" s="3" t="s">
        <v>28600</v>
      </c>
      <c r="C12738" s="3" t="s">
        <v>22129</v>
      </c>
      <c r="D12738" s="2" t="s">
        <v>25350</v>
      </c>
      <c r="E12738" s="3" t="s">
        <v>28586</v>
      </c>
      <c r="F12738" s="67">
        <v>63.2</v>
      </c>
      <c r="G12738" s="67">
        <v>69.650000000000006</v>
      </c>
    </row>
    <row r="12739" spans="1:7" x14ac:dyDescent="0.2">
      <c r="A12739" s="1" t="str">
        <f t="shared" si="200"/>
        <v>SETOP ED-51121</v>
      </c>
      <c r="B12739" s="3" t="s">
        <v>28600</v>
      </c>
      <c r="C12739" s="3" t="s">
        <v>22130</v>
      </c>
      <c r="D12739" s="2" t="s">
        <v>25351</v>
      </c>
      <c r="E12739" s="3" t="s">
        <v>28586</v>
      </c>
      <c r="F12739" s="67">
        <v>40.5</v>
      </c>
      <c r="G12739" s="67">
        <v>43.39</v>
      </c>
    </row>
    <row r="12740" spans="1:7" x14ac:dyDescent="0.2">
      <c r="A12740" s="1" t="str">
        <f t="shared" si="200"/>
        <v>SETOP 8736</v>
      </c>
      <c r="B12740" s="3" t="s">
        <v>28600</v>
      </c>
      <c r="C12740" s="3">
        <v>8736</v>
      </c>
      <c r="D12740" s="2" t="s">
        <v>25352</v>
      </c>
    </row>
    <row r="12741" spans="1:7" ht="22.5" x14ac:dyDescent="0.2">
      <c r="A12741" s="1" t="str">
        <f t="shared" si="200"/>
        <v>SETOP ED-29712</v>
      </c>
      <c r="B12741" s="3" t="s">
        <v>28600</v>
      </c>
      <c r="C12741" s="3" t="s">
        <v>22131</v>
      </c>
      <c r="D12741" s="2" t="s">
        <v>25353</v>
      </c>
      <c r="E12741" s="3" t="s">
        <v>28582</v>
      </c>
      <c r="F12741" s="67">
        <v>103.86</v>
      </c>
      <c r="G12741" s="67">
        <v>111.15</v>
      </c>
    </row>
    <row r="12742" spans="1:7" ht="22.5" x14ac:dyDescent="0.2">
      <c r="A12742" s="1" t="str">
        <f t="shared" si="200"/>
        <v>SETOP ED-29713</v>
      </c>
      <c r="B12742" s="3" t="s">
        <v>28600</v>
      </c>
      <c r="C12742" s="3" t="s">
        <v>22132</v>
      </c>
      <c r="D12742" s="2" t="s">
        <v>25354</v>
      </c>
      <c r="E12742" s="3" t="s">
        <v>28582</v>
      </c>
      <c r="F12742" s="67">
        <v>70.23</v>
      </c>
      <c r="G12742" s="67">
        <v>75.69</v>
      </c>
    </row>
    <row r="12743" spans="1:7" x14ac:dyDescent="0.2">
      <c r="A12743" s="1" t="str">
        <f t="shared" si="200"/>
        <v>SETOP 8666</v>
      </c>
      <c r="B12743" s="3" t="s">
        <v>28600</v>
      </c>
      <c r="C12743" s="3">
        <v>8666</v>
      </c>
      <c r="D12743" s="2" t="s">
        <v>25355</v>
      </c>
    </row>
    <row r="12744" spans="1:7" x14ac:dyDescent="0.2">
      <c r="A12744" s="1" t="str">
        <f t="shared" si="200"/>
        <v>SETOP 8737</v>
      </c>
      <c r="B12744" s="3" t="s">
        <v>28600</v>
      </c>
      <c r="C12744" s="3">
        <v>8737</v>
      </c>
      <c r="D12744" s="2" t="s">
        <v>25356</v>
      </c>
    </row>
    <row r="12745" spans="1:7" ht="22.5" x14ac:dyDescent="0.2">
      <c r="A12745" s="1" t="str">
        <f t="shared" si="200"/>
        <v>SETOP ED-29801</v>
      </c>
      <c r="B12745" s="3" t="s">
        <v>28600</v>
      </c>
      <c r="C12745" s="3" t="s">
        <v>22133</v>
      </c>
      <c r="D12745" s="2" t="s">
        <v>25357</v>
      </c>
      <c r="E12745" s="3" t="s">
        <v>28586</v>
      </c>
      <c r="F12745" s="67">
        <v>205.97</v>
      </c>
      <c r="G12745" s="67">
        <v>226.98</v>
      </c>
    </row>
    <row r="12746" spans="1:7" x14ac:dyDescent="0.2">
      <c r="A12746" s="1" t="str">
        <f t="shared" si="200"/>
        <v>SETOP 8738</v>
      </c>
      <c r="B12746" s="3" t="s">
        <v>28600</v>
      </c>
      <c r="C12746" s="3">
        <v>8738</v>
      </c>
      <c r="D12746" s="2" t="s">
        <v>25358</v>
      </c>
    </row>
    <row r="12747" spans="1:7" x14ac:dyDescent="0.2">
      <c r="A12747" s="1" t="str">
        <f t="shared" si="200"/>
        <v>SETOP ED-29753</v>
      </c>
      <c r="B12747" s="3" t="s">
        <v>28600</v>
      </c>
      <c r="C12747" s="3" t="s">
        <v>22134</v>
      </c>
      <c r="D12747" s="2" t="s">
        <v>25359</v>
      </c>
      <c r="E12747" s="3" t="s">
        <v>28583</v>
      </c>
      <c r="F12747" s="67">
        <v>30.64</v>
      </c>
      <c r="G12747" s="67">
        <v>33.799999999999997</v>
      </c>
    </row>
    <row r="12748" spans="1:7" x14ac:dyDescent="0.2">
      <c r="A12748" s="1" t="str">
        <f t="shared" si="200"/>
        <v>SETOP ED-29755</v>
      </c>
      <c r="B12748" s="3" t="s">
        <v>28600</v>
      </c>
      <c r="C12748" s="3" t="s">
        <v>22135</v>
      </c>
      <c r="D12748" s="2" t="s">
        <v>25360</v>
      </c>
      <c r="E12748" s="3" t="s">
        <v>28583</v>
      </c>
      <c r="F12748" s="67">
        <v>35.520000000000003</v>
      </c>
      <c r="G12748" s="67">
        <v>39.159999999999997</v>
      </c>
    </row>
    <row r="12749" spans="1:7" x14ac:dyDescent="0.2">
      <c r="A12749" s="1" t="str">
        <f t="shared" si="200"/>
        <v>SETOP ED-29754</v>
      </c>
      <c r="B12749" s="3" t="s">
        <v>28600</v>
      </c>
      <c r="C12749" s="3" t="s">
        <v>22136</v>
      </c>
      <c r="D12749" s="2" t="s">
        <v>25361</v>
      </c>
      <c r="E12749" s="3" t="s">
        <v>28583</v>
      </c>
      <c r="F12749" s="67">
        <v>15.32</v>
      </c>
      <c r="G12749" s="67">
        <v>16.899999999999999</v>
      </c>
    </row>
    <row r="12750" spans="1:7" x14ac:dyDescent="0.2">
      <c r="A12750" s="1" t="str">
        <f t="shared" si="200"/>
        <v>SETOP ED-29756</v>
      </c>
      <c r="B12750" s="3" t="s">
        <v>28600</v>
      </c>
      <c r="C12750" s="3" t="s">
        <v>22137</v>
      </c>
      <c r="D12750" s="2" t="s">
        <v>25362</v>
      </c>
      <c r="E12750" s="3" t="s">
        <v>28583</v>
      </c>
      <c r="F12750" s="67">
        <v>17.760000000000002</v>
      </c>
      <c r="G12750" s="67">
        <v>19.579999999999998</v>
      </c>
    </row>
    <row r="12751" spans="1:7" ht="22.5" x14ac:dyDescent="0.2">
      <c r="A12751" s="1" t="str">
        <f t="shared" si="200"/>
        <v>SETOP ED-29686</v>
      </c>
      <c r="B12751" s="3" t="s">
        <v>28600</v>
      </c>
      <c r="C12751" s="3" t="s">
        <v>22138</v>
      </c>
      <c r="D12751" s="2" t="s">
        <v>25363</v>
      </c>
      <c r="E12751" s="3" t="s">
        <v>28586</v>
      </c>
      <c r="F12751" s="67">
        <v>146.96</v>
      </c>
      <c r="G12751" s="67">
        <v>160.27000000000001</v>
      </c>
    </row>
    <row r="12752" spans="1:7" ht="22.5" x14ac:dyDescent="0.2">
      <c r="A12752" s="1" t="str">
        <f t="shared" si="200"/>
        <v>SETOP ED-49728</v>
      </c>
      <c r="B12752" s="3" t="s">
        <v>28600</v>
      </c>
      <c r="C12752" s="3" t="s">
        <v>22139</v>
      </c>
      <c r="D12752" s="2" t="s">
        <v>25364</v>
      </c>
      <c r="E12752" s="3" t="s">
        <v>28584</v>
      </c>
      <c r="F12752" s="67">
        <v>171.88</v>
      </c>
      <c r="G12752" s="67">
        <v>172.64</v>
      </c>
    </row>
    <row r="12753" spans="1:7" ht="22.5" x14ac:dyDescent="0.2">
      <c r="A12753" s="1" t="str">
        <f t="shared" si="200"/>
        <v>SETOP ED-49729</v>
      </c>
      <c r="B12753" s="3" t="s">
        <v>28600</v>
      </c>
      <c r="C12753" s="3" t="s">
        <v>22140</v>
      </c>
      <c r="D12753" s="2" t="s">
        <v>25365</v>
      </c>
      <c r="E12753" s="3" t="s">
        <v>28584</v>
      </c>
      <c r="F12753" s="67">
        <v>188.16</v>
      </c>
      <c r="G12753" s="67">
        <v>188.91</v>
      </c>
    </row>
    <row r="12754" spans="1:7" ht="22.5" x14ac:dyDescent="0.2">
      <c r="A12754" s="1" t="str">
        <f t="shared" si="200"/>
        <v>SETOP ED-49730</v>
      </c>
      <c r="B12754" s="3" t="s">
        <v>28600</v>
      </c>
      <c r="C12754" s="3" t="s">
        <v>22141</v>
      </c>
      <c r="D12754" s="2" t="s">
        <v>25366</v>
      </c>
      <c r="E12754" s="3" t="s">
        <v>28584</v>
      </c>
      <c r="F12754" s="67">
        <v>227.72</v>
      </c>
      <c r="G12754" s="67">
        <v>228.47</v>
      </c>
    </row>
    <row r="12755" spans="1:7" ht="22.5" x14ac:dyDescent="0.2">
      <c r="A12755" s="1" t="str">
        <f t="shared" si="200"/>
        <v>SETOP ED-49731</v>
      </c>
      <c r="B12755" s="3" t="s">
        <v>28600</v>
      </c>
      <c r="C12755" s="3" t="s">
        <v>22142</v>
      </c>
      <c r="D12755" s="2" t="s">
        <v>25367</v>
      </c>
      <c r="E12755" s="3" t="s">
        <v>28584</v>
      </c>
      <c r="F12755" s="67">
        <v>256.81</v>
      </c>
      <c r="G12755" s="67">
        <v>257.57</v>
      </c>
    </row>
    <row r="12756" spans="1:7" ht="22.5" x14ac:dyDescent="0.2">
      <c r="A12756" s="1" t="str">
        <f t="shared" si="200"/>
        <v>SETOP ED-49732</v>
      </c>
      <c r="B12756" s="3" t="s">
        <v>28600</v>
      </c>
      <c r="C12756" s="3" t="s">
        <v>22143</v>
      </c>
      <c r="D12756" s="2" t="s">
        <v>25368</v>
      </c>
      <c r="E12756" s="3" t="s">
        <v>28584</v>
      </c>
      <c r="F12756" s="67">
        <v>273.27</v>
      </c>
      <c r="G12756" s="67">
        <v>274.02999999999997</v>
      </c>
    </row>
    <row r="12757" spans="1:7" ht="22.5" x14ac:dyDescent="0.2">
      <c r="A12757" s="1" t="str">
        <f t="shared" si="200"/>
        <v>SETOP ED-49733</v>
      </c>
      <c r="B12757" s="3" t="s">
        <v>28600</v>
      </c>
      <c r="C12757" s="3" t="s">
        <v>22144</v>
      </c>
      <c r="D12757" s="2" t="s">
        <v>25369</v>
      </c>
      <c r="E12757" s="3" t="s">
        <v>28584</v>
      </c>
      <c r="F12757" s="67">
        <v>333.29</v>
      </c>
      <c r="G12757" s="67">
        <v>334.05</v>
      </c>
    </row>
    <row r="12758" spans="1:7" ht="22.5" x14ac:dyDescent="0.2">
      <c r="A12758" s="1" t="str">
        <f t="shared" si="200"/>
        <v>SETOP ED-49766</v>
      </c>
      <c r="B12758" s="3" t="s">
        <v>28600</v>
      </c>
      <c r="C12758" s="3" t="s">
        <v>22145</v>
      </c>
      <c r="D12758" s="2" t="s">
        <v>25370</v>
      </c>
      <c r="E12758" s="3" t="s">
        <v>28584</v>
      </c>
      <c r="F12758" s="67">
        <v>326.45</v>
      </c>
      <c r="G12758" s="67">
        <v>328.62</v>
      </c>
    </row>
    <row r="12759" spans="1:7" ht="22.5" x14ac:dyDescent="0.2">
      <c r="A12759" s="1" t="str">
        <f t="shared" si="200"/>
        <v>SETOP ED-49767</v>
      </c>
      <c r="B12759" s="3" t="s">
        <v>28600</v>
      </c>
      <c r="C12759" s="3" t="s">
        <v>22146</v>
      </c>
      <c r="D12759" s="2" t="s">
        <v>25371</v>
      </c>
      <c r="E12759" s="3" t="s">
        <v>28584</v>
      </c>
      <c r="F12759" s="67">
        <v>396.98</v>
      </c>
      <c r="G12759" s="67">
        <v>399.22</v>
      </c>
    </row>
    <row r="12760" spans="1:7" ht="22.5" x14ac:dyDescent="0.2">
      <c r="A12760" s="1" t="str">
        <f t="shared" si="200"/>
        <v>SETOP ED-49768</v>
      </c>
      <c r="B12760" s="3" t="s">
        <v>28600</v>
      </c>
      <c r="C12760" s="3" t="s">
        <v>22147</v>
      </c>
      <c r="D12760" s="2" t="s">
        <v>25372</v>
      </c>
      <c r="E12760" s="3" t="s">
        <v>28584</v>
      </c>
      <c r="F12760" s="67">
        <v>447.05</v>
      </c>
      <c r="G12760" s="67">
        <v>449.33</v>
      </c>
    </row>
    <row r="12761" spans="1:7" ht="22.5" x14ac:dyDescent="0.2">
      <c r="A12761" s="1" t="str">
        <f t="shared" si="200"/>
        <v>SETOP ED-49769</v>
      </c>
      <c r="B12761" s="3" t="s">
        <v>28600</v>
      </c>
      <c r="C12761" s="3" t="s">
        <v>22148</v>
      </c>
      <c r="D12761" s="2" t="s">
        <v>25373</v>
      </c>
      <c r="E12761" s="3" t="s">
        <v>28584</v>
      </c>
      <c r="F12761" s="67">
        <v>525.53</v>
      </c>
      <c r="G12761" s="67">
        <v>527.84</v>
      </c>
    </row>
    <row r="12762" spans="1:7" ht="22.5" x14ac:dyDescent="0.2">
      <c r="A12762" s="1" t="str">
        <f t="shared" si="200"/>
        <v>SETOP ED-49770</v>
      </c>
      <c r="B12762" s="3" t="s">
        <v>28600</v>
      </c>
      <c r="C12762" s="3" t="s">
        <v>22149</v>
      </c>
      <c r="D12762" s="2" t="s">
        <v>25374</v>
      </c>
      <c r="E12762" s="3" t="s">
        <v>28584</v>
      </c>
      <c r="F12762" s="67">
        <v>643.70000000000005</v>
      </c>
      <c r="G12762" s="67">
        <v>646.05999999999995</v>
      </c>
    </row>
    <row r="12763" spans="1:7" ht="22.5" x14ac:dyDescent="0.2">
      <c r="A12763" s="1" t="str">
        <f t="shared" si="200"/>
        <v>SETOP ED-49761</v>
      </c>
      <c r="B12763" s="3" t="s">
        <v>28600</v>
      </c>
      <c r="C12763" s="3" t="s">
        <v>22150</v>
      </c>
      <c r="D12763" s="2" t="s">
        <v>25375</v>
      </c>
      <c r="E12763" s="3" t="s">
        <v>28584</v>
      </c>
      <c r="F12763" s="67">
        <v>155.32</v>
      </c>
      <c r="G12763" s="67">
        <v>156.28</v>
      </c>
    </row>
    <row r="12764" spans="1:7" ht="22.5" x14ac:dyDescent="0.2">
      <c r="A12764" s="1" t="str">
        <f t="shared" si="200"/>
        <v>SETOP ED-49762</v>
      </c>
      <c r="B12764" s="3" t="s">
        <v>28600</v>
      </c>
      <c r="C12764" s="3" t="s">
        <v>22151</v>
      </c>
      <c r="D12764" s="2" t="s">
        <v>25376</v>
      </c>
      <c r="E12764" s="3" t="s">
        <v>28584</v>
      </c>
      <c r="F12764" s="67">
        <v>190.62</v>
      </c>
      <c r="G12764" s="67">
        <v>191.62</v>
      </c>
    </row>
    <row r="12765" spans="1:7" ht="22.5" x14ac:dyDescent="0.2">
      <c r="A12765" s="1" t="str">
        <f t="shared" si="200"/>
        <v>SETOP ED-49763</v>
      </c>
      <c r="B12765" s="3" t="s">
        <v>28600</v>
      </c>
      <c r="C12765" s="3" t="s">
        <v>22152</v>
      </c>
      <c r="D12765" s="2" t="s">
        <v>25377</v>
      </c>
      <c r="E12765" s="3" t="s">
        <v>28584</v>
      </c>
      <c r="F12765" s="67">
        <v>215.59</v>
      </c>
      <c r="G12765" s="67">
        <v>216.61</v>
      </c>
    </row>
    <row r="12766" spans="1:7" ht="22.5" x14ac:dyDescent="0.2">
      <c r="A12766" s="1" t="str">
        <f t="shared" si="200"/>
        <v>SETOP ED-49764</v>
      </c>
      <c r="B12766" s="3" t="s">
        <v>28600</v>
      </c>
      <c r="C12766" s="3" t="s">
        <v>22153</v>
      </c>
      <c r="D12766" s="2" t="s">
        <v>25378</v>
      </c>
      <c r="E12766" s="3" t="s">
        <v>28584</v>
      </c>
      <c r="F12766" s="67">
        <v>255.84</v>
      </c>
      <c r="G12766" s="67">
        <v>256.91000000000003</v>
      </c>
    </row>
    <row r="12767" spans="1:7" ht="22.5" x14ac:dyDescent="0.2">
      <c r="A12767" s="1" t="str">
        <f t="shared" si="200"/>
        <v>SETOP ED-49765</v>
      </c>
      <c r="B12767" s="3" t="s">
        <v>28600</v>
      </c>
      <c r="C12767" s="3" t="s">
        <v>22154</v>
      </c>
      <c r="D12767" s="2" t="s">
        <v>25379</v>
      </c>
      <c r="E12767" s="3" t="s">
        <v>28584</v>
      </c>
      <c r="F12767" s="67">
        <v>315.62</v>
      </c>
      <c r="G12767" s="67">
        <v>316.73</v>
      </c>
    </row>
    <row r="12768" spans="1:7" x14ac:dyDescent="0.2">
      <c r="A12768" s="1" t="str">
        <f t="shared" si="200"/>
        <v>SETOP ED-49735</v>
      </c>
      <c r="B12768" s="3" t="s">
        <v>28600</v>
      </c>
      <c r="C12768" s="3" t="s">
        <v>22155</v>
      </c>
      <c r="D12768" s="2" t="s">
        <v>25380</v>
      </c>
      <c r="E12768" s="3" t="s">
        <v>28583</v>
      </c>
      <c r="F12768" s="67">
        <v>72.3</v>
      </c>
      <c r="G12768" s="67">
        <v>72.3</v>
      </c>
    </row>
    <row r="12769" spans="1:7" ht="22.5" x14ac:dyDescent="0.2">
      <c r="A12769" s="1" t="str">
        <f t="shared" si="200"/>
        <v>SETOP ED-29758</v>
      </c>
      <c r="B12769" s="3" t="s">
        <v>28600</v>
      </c>
      <c r="C12769" s="3" t="s">
        <v>22156</v>
      </c>
      <c r="D12769" s="2" t="s">
        <v>25381</v>
      </c>
      <c r="E12769" s="3" t="s">
        <v>28583</v>
      </c>
      <c r="F12769" s="67">
        <v>173.52</v>
      </c>
      <c r="G12769" s="67">
        <v>175.48</v>
      </c>
    </row>
    <row r="12770" spans="1:7" ht="22.5" x14ac:dyDescent="0.2">
      <c r="A12770" s="1" t="str">
        <f t="shared" si="200"/>
        <v>SETOP ED-29760</v>
      </c>
      <c r="B12770" s="3" t="s">
        <v>28600</v>
      </c>
      <c r="C12770" s="3" t="s">
        <v>22157</v>
      </c>
      <c r="D12770" s="2" t="s">
        <v>25382</v>
      </c>
      <c r="E12770" s="3" t="s">
        <v>28583</v>
      </c>
      <c r="F12770" s="67">
        <v>205.02</v>
      </c>
      <c r="G12770" s="67">
        <v>207.1</v>
      </c>
    </row>
    <row r="12771" spans="1:7" ht="22.5" x14ac:dyDescent="0.2">
      <c r="A12771" s="1" t="str">
        <f t="shared" ref="A12771:A12834" si="201">CONCATENAR</f>
        <v>SETOP ED-29759</v>
      </c>
      <c r="B12771" s="3" t="s">
        <v>28600</v>
      </c>
      <c r="C12771" s="3" t="s">
        <v>22158</v>
      </c>
      <c r="D12771" s="2" t="s">
        <v>25383</v>
      </c>
      <c r="E12771" s="3" t="s">
        <v>28583</v>
      </c>
      <c r="F12771" s="67">
        <v>86.76</v>
      </c>
      <c r="G12771" s="67">
        <v>87.74</v>
      </c>
    </row>
    <row r="12772" spans="1:7" ht="22.5" x14ac:dyDescent="0.2">
      <c r="A12772" s="1" t="str">
        <f t="shared" si="201"/>
        <v>SETOP ED-29761</v>
      </c>
      <c r="B12772" s="3" t="s">
        <v>28600</v>
      </c>
      <c r="C12772" s="3" t="s">
        <v>22159</v>
      </c>
      <c r="D12772" s="2" t="s">
        <v>25384</v>
      </c>
      <c r="E12772" s="3" t="s">
        <v>28583</v>
      </c>
      <c r="F12772" s="67">
        <v>102.51</v>
      </c>
      <c r="G12772" s="67">
        <v>103.55</v>
      </c>
    </row>
    <row r="12773" spans="1:7" ht="22.5" x14ac:dyDescent="0.2">
      <c r="A12773" s="1" t="str">
        <f t="shared" si="201"/>
        <v>SETOP ED-15801</v>
      </c>
      <c r="B12773" s="3" t="s">
        <v>28600</v>
      </c>
      <c r="C12773" s="3" t="s">
        <v>22160</v>
      </c>
      <c r="D12773" s="2" t="s">
        <v>25385</v>
      </c>
      <c r="E12773" s="3" t="s">
        <v>28584</v>
      </c>
      <c r="F12773" s="67">
        <v>295.7</v>
      </c>
      <c r="G12773" s="67">
        <v>297.44</v>
      </c>
    </row>
    <row r="12774" spans="1:7" x14ac:dyDescent="0.2">
      <c r="A12774" s="1" t="str">
        <f t="shared" si="201"/>
        <v>SETOP ED-49777</v>
      </c>
      <c r="B12774" s="3" t="s">
        <v>28600</v>
      </c>
      <c r="C12774" s="3" t="s">
        <v>22161</v>
      </c>
      <c r="D12774" s="2" t="s">
        <v>25386</v>
      </c>
      <c r="E12774" s="3" t="s">
        <v>28586</v>
      </c>
      <c r="F12774" s="67">
        <v>311.91000000000003</v>
      </c>
      <c r="G12774" s="67">
        <v>346.51</v>
      </c>
    </row>
    <row r="12775" spans="1:7" ht="22.5" x14ac:dyDescent="0.2">
      <c r="A12775" s="1" t="str">
        <f t="shared" si="201"/>
        <v>SETOP ED-26497</v>
      </c>
      <c r="B12775" s="3" t="s">
        <v>28600</v>
      </c>
      <c r="C12775" s="3" t="s">
        <v>22162</v>
      </c>
      <c r="D12775" s="2" t="s">
        <v>25387</v>
      </c>
      <c r="E12775" s="3" t="s">
        <v>28584</v>
      </c>
      <c r="F12775" s="67">
        <v>33.49</v>
      </c>
      <c r="G12775" s="67">
        <v>35.200000000000003</v>
      </c>
    </row>
    <row r="12776" spans="1:7" ht="22.5" x14ac:dyDescent="0.2">
      <c r="A12776" s="1" t="str">
        <f t="shared" si="201"/>
        <v>SETOP ED-49715</v>
      </c>
      <c r="B12776" s="3" t="s">
        <v>28600</v>
      </c>
      <c r="C12776" s="3" t="s">
        <v>22163</v>
      </c>
      <c r="D12776" s="2" t="s">
        <v>25388</v>
      </c>
      <c r="E12776" s="3" t="s">
        <v>28584</v>
      </c>
      <c r="F12776" s="67">
        <v>46.89</v>
      </c>
      <c r="G12776" s="67">
        <v>48.65</v>
      </c>
    </row>
    <row r="12777" spans="1:7" ht="22.5" x14ac:dyDescent="0.2">
      <c r="A12777" s="1" t="str">
        <f t="shared" si="201"/>
        <v>SETOP ED-49716</v>
      </c>
      <c r="B12777" s="3" t="s">
        <v>28600</v>
      </c>
      <c r="C12777" s="3" t="s">
        <v>22164</v>
      </c>
      <c r="D12777" s="2" t="s">
        <v>25389</v>
      </c>
      <c r="E12777" s="3" t="s">
        <v>28584</v>
      </c>
      <c r="F12777" s="67">
        <v>64.27</v>
      </c>
      <c r="G12777" s="67">
        <v>66.099999999999994</v>
      </c>
    </row>
    <row r="12778" spans="1:7" ht="22.5" x14ac:dyDescent="0.2">
      <c r="A12778" s="1" t="str">
        <f t="shared" si="201"/>
        <v>SETOP ED-49717</v>
      </c>
      <c r="B12778" s="3" t="s">
        <v>28600</v>
      </c>
      <c r="C12778" s="3" t="s">
        <v>22165</v>
      </c>
      <c r="D12778" s="2" t="s">
        <v>25390</v>
      </c>
      <c r="E12778" s="3" t="s">
        <v>28584</v>
      </c>
      <c r="F12778" s="67">
        <v>85.52</v>
      </c>
      <c r="G12778" s="67">
        <v>87.44</v>
      </c>
    </row>
    <row r="12779" spans="1:7" ht="22.5" x14ac:dyDescent="0.2">
      <c r="A12779" s="1" t="str">
        <f t="shared" si="201"/>
        <v>SETOP ED-49718</v>
      </c>
      <c r="B12779" s="3" t="s">
        <v>28600</v>
      </c>
      <c r="C12779" s="3" t="s">
        <v>22166</v>
      </c>
      <c r="D12779" s="2" t="s">
        <v>25391</v>
      </c>
      <c r="E12779" s="3" t="s">
        <v>28584</v>
      </c>
      <c r="F12779" s="67">
        <v>139.6</v>
      </c>
      <c r="G12779" s="67">
        <v>141.75</v>
      </c>
    </row>
    <row r="12780" spans="1:7" x14ac:dyDescent="0.2">
      <c r="A12780" s="1" t="str">
        <f t="shared" si="201"/>
        <v>SETOP ED-26522</v>
      </c>
      <c r="B12780" s="3" t="s">
        <v>28600</v>
      </c>
      <c r="C12780" s="3" t="s">
        <v>22167</v>
      </c>
      <c r="D12780" s="2" t="s">
        <v>25392</v>
      </c>
      <c r="E12780" s="3" t="s">
        <v>28584</v>
      </c>
      <c r="F12780" s="67">
        <v>38.19</v>
      </c>
      <c r="G12780" s="67">
        <v>41.83</v>
      </c>
    </row>
    <row r="12781" spans="1:7" ht="22.5" x14ac:dyDescent="0.2">
      <c r="A12781" s="1" t="str">
        <f t="shared" si="201"/>
        <v>SETOP ED-49741</v>
      </c>
      <c r="B12781" s="3" t="s">
        <v>28600</v>
      </c>
      <c r="C12781" s="3" t="s">
        <v>22168</v>
      </c>
      <c r="D12781" s="2" t="s">
        <v>25393</v>
      </c>
      <c r="E12781" s="3" t="s">
        <v>28584</v>
      </c>
      <c r="F12781" s="67">
        <v>75.09</v>
      </c>
      <c r="G12781" s="67">
        <v>79.25</v>
      </c>
    </row>
    <row r="12782" spans="1:7" x14ac:dyDescent="0.2">
      <c r="A12782" s="1" t="str">
        <f t="shared" si="201"/>
        <v>SETOP ED-26523</v>
      </c>
      <c r="B12782" s="3" t="s">
        <v>28600</v>
      </c>
      <c r="C12782" s="3" t="s">
        <v>22169</v>
      </c>
      <c r="D12782" s="2" t="s">
        <v>25394</v>
      </c>
      <c r="E12782" s="3" t="s">
        <v>28584</v>
      </c>
      <c r="F12782" s="67">
        <v>40.15</v>
      </c>
      <c r="G12782" s="67">
        <v>43.93</v>
      </c>
    </row>
    <row r="12783" spans="1:7" ht="22.5" x14ac:dyDescent="0.2">
      <c r="A12783" s="1" t="str">
        <f t="shared" si="201"/>
        <v>SETOP ED-49742</v>
      </c>
      <c r="B12783" s="3" t="s">
        <v>28600</v>
      </c>
      <c r="C12783" s="3" t="s">
        <v>22170</v>
      </c>
      <c r="D12783" s="2" t="s">
        <v>25395</v>
      </c>
      <c r="E12783" s="3" t="s">
        <v>28584</v>
      </c>
      <c r="F12783" s="67">
        <v>100.61</v>
      </c>
      <c r="G12783" s="67">
        <v>105.25</v>
      </c>
    </row>
    <row r="12784" spans="1:7" x14ac:dyDescent="0.2">
      <c r="A12784" s="1" t="str">
        <f t="shared" si="201"/>
        <v>SETOP ED-26524</v>
      </c>
      <c r="B12784" s="3" t="s">
        <v>28600</v>
      </c>
      <c r="C12784" s="3" t="s">
        <v>22171</v>
      </c>
      <c r="D12784" s="2" t="s">
        <v>25396</v>
      </c>
      <c r="E12784" s="3" t="s">
        <v>28584</v>
      </c>
      <c r="F12784" s="67">
        <v>41.54</v>
      </c>
      <c r="G12784" s="67">
        <v>45.41</v>
      </c>
    </row>
    <row r="12785" spans="1:7" ht="22.5" x14ac:dyDescent="0.2">
      <c r="A12785" s="1" t="str">
        <f t="shared" si="201"/>
        <v>SETOP ED-49743</v>
      </c>
      <c r="B12785" s="3" t="s">
        <v>28600</v>
      </c>
      <c r="C12785" s="3" t="s">
        <v>22172</v>
      </c>
      <c r="D12785" s="2" t="s">
        <v>25397</v>
      </c>
      <c r="E12785" s="3" t="s">
        <v>28584</v>
      </c>
      <c r="F12785" s="67">
        <v>126.79</v>
      </c>
      <c r="G12785" s="67">
        <v>131.88999999999999</v>
      </c>
    </row>
    <row r="12786" spans="1:7" x14ac:dyDescent="0.2">
      <c r="A12786" s="1" t="str">
        <f t="shared" si="201"/>
        <v>SETOP ED-26525</v>
      </c>
      <c r="B12786" s="3" t="s">
        <v>28600</v>
      </c>
      <c r="C12786" s="3" t="s">
        <v>22173</v>
      </c>
      <c r="D12786" s="2" t="s">
        <v>25398</v>
      </c>
      <c r="E12786" s="3" t="s">
        <v>28584</v>
      </c>
      <c r="F12786" s="67">
        <v>43.47</v>
      </c>
      <c r="G12786" s="67">
        <v>47.48</v>
      </c>
    </row>
    <row r="12787" spans="1:7" ht="33.75" x14ac:dyDescent="0.2">
      <c r="A12787" s="1" t="str">
        <f t="shared" si="201"/>
        <v>SETOP ED-26484</v>
      </c>
      <c r="B12787" s="3" t="s">
        <v>28600</v>
      </c>
      <c r="C12787" s="3" t="s">
        <v>22174</v>
      </c>
      <c r="D12787" s="2" t="s">
        <v>25399</v>
      </c>
      <c r="E12787" s="3" t="s">
        <v>28584</v>
      </c>
      <c r="F12787" s="67">
        <v>152.16</v>
      </c>
      <c r="G12787" s="67">
        <v>157.72999999999999</v>
      </c>
    </row>
    <row r="12788" spans="1:7" ht="22.5" x14ac:dyDescent="0.2">
      <c r="A12788" s="1" t="str">
        <f t="shared" si="201"/>
        <v>SETOP ED-29819</v>
      </c>
      <c r="B12788" s="3" t="s">
        <v>28600</v>
      </c>
      <c r="C12788" s="3" t="s">
        <v>22175</v>
      </c>
      <c r="D12788" s="2" t="s">
        <v>25400</v>
      </c>
      <c r="E12788" s="3" t="s">
        <v>28583</v>
      </c>
      <c r="F12788" s="67">
        <v>8436.74</v>
      </c>
      <c r="G12788" s="67">
        <v>8547.7000000000007</v>
      </c>
    </row>
    <row r="12789" spans="1:7" ht="22.5" x14ac:dyDescent="0.2">
      <c r="A12789" s="1" t="str">
        <f t="shared" si="201"/>
        <v>SETOP ED-29820</v>
      </c>
      <c r="B12789" s="3" t="s">
        <v>28600</v>
      </c>
      <c r="C12789" s="3" t="s">
        <v>22176</v>
      </c>
      <c r="D12789" s="2" t="s">
        <v>25401</v>
      </c>
      <c r="E12789" s="3" t="s">
        <v>28590</v>
      </c>
      <c r="F12789" s="67">
        <v>22.12</v>
      </c>
      <c r="G12789" s="67">
        <v>22.35</v>
      </c>
    </row>
    <row r="12790" spans="1:7" ht="22.5" x14ac:dyDescent="0.2">
      <c r="A12790" s="1" t="str">
        <f t="shared" si="201"/>
        <v>SETOP ED-19753</v>
      </c>
      <c r="B12790" s="3" t="s">
        <v>28600</v>
      </c>
      <c r="C12790" s="3" t="s">
        <v>22177</v>
      </c>
      <c r="D12790" s="2" t="s">
        <v>25402</v>
      </c>
      <c r="E12790" s="3" t="s">
        <v>28583</v>
      </c>
      <c r="F12790" s="67">
        <v>17342.62</v>
      </c>
      <c r="G12790" s="67">
        <v>17544.34</v>
      </c>
    </row>
    <row r="12791" spans="1:7" ht="22.5" x14ac:dyDescent="0.2">
      <c r="A12791" s="1" t="str">
        <f t="shared" si="201"/>
        <v>SETOP ED-19754</v>
      </c>
      <c r="B12791" s="3" t="s">
        <v>28600</v>
      </c>
      <c r="C12791" s="3" t="s">
        <v>22178</v>
      </c>
      <c r="D12791" s="2" t="s">
        <v>25403</v>
      </c>
      <c r="E12791" s="3" t="s">
        <v>28590</v>
      </c>
      <c r="F12791" s="67">
        <v>22.12</v>
      </c>
      <c r="G12791" s="67">
        <v>22.35</v>
      </c>
    </row>
    <row r="12792" spans="1:7" ht="22.5" x14ac:dyDescent="0.2">
      <c r="A12792" s="1" t="str">
        <f t="shared" si="201"/>
        <v>SETOP ED-29821</v>
      </c>
      <c r="B12792" s="3" t="s">
        <v>28600</v>
      </c>
      <c r="C12792" s="3" t="s">
        <v>22179</v>
      </c>
      <c r="D12792" s="2" t="s">
        <v>25404</v>
      </c>
      <c r="E12792" s="3" t="s">
        <v>28583</v>
      </c>
      <c r="F12792" s="67">
        <v>4421.82</v>
      </c>
      <c r="G12792" s="67">
        <v>4520.5600000000004</v>
      </c>
    </row>
    <row r="12793" spans="1:7" ht="22.5" x14ac:dyDescent="0.2">
      <c r="A12793" s="1" t="str">
        <f t="shared" si="201"/>
        <v>SETOP ED-29822</v>
      </c>
      <c r="B12793" s="3" t="s">
        <v>28600</v>
      </c>
      <c r="C12793" s="3" t="s">
        <v>22180</v>
      </c>
      <c r="D12793" s="2" t="s">
        <v>25405</v>
      </c>
      <c r="E12793" s="3" t="s">
        <v>28590</v>
      </c>
      <c r="F12793" s="67">
        <v>9.49</v>
      </c>
      <c r="G12793" s="67">
        <v>9.68</v>
      </c>
    </row>
    <row r="12794" spans="1:7" ht="22.5" x14ac:dyDescent="0.2">
      <c r="A12794" s="1" t="str">
        <f t="shared" si="201"/>
        <v>SETOP ED-29817</v>
      </c>
      <c r="B12794" s="3" t="s">
        <v>28600</v>
      </c>
      <c r="C12794" s="3" t="s">
        <v>22181</v>
      </c>
      <c r="D12794" s="2" t="s">
        <v>25406</v>
      </c>
      <c r="E12794" s="3" t="s">
        <v>28583</v>
      </c>
      <c r="F12794" s="67">
        <v>3664.78</v>
      </c>
      <c r="G12794" s="67">
        <v>3713.08</v>
      </c>
    </row>
    <row r="12795" spans="1:7" ht="22.5" x14ac:dyDescent="0.2">
      <c r="A12795" s="1" t="str">
        <f t="shared" si="201"/>
        <v>SETOP ED-29818</v>
      </c>
      <c r="B12795" s="3" t="s">
        <v>28600</v>
      </c>
      <c r="C12795" s="3" t="s">
        <v>22182</v>
      </c>
      <c r="D12795" s="2" t="s">
        <v>25407</v>
      </c>
      <c r="E12795" s="3" t="s">
        <v>28590</v>
      </c>
      <c r="F12795" s="67">
        <v>21</v>
      </c>
      <c r="G12795" s="67">
        <v>21.2</v>
      </c>
    </row>
    <row r="12796" spans="1:7" ht="22.5" x14ac:dyDescent="0.2">
      <c r="A12796" s="1" t="str">
        <f t="shared" si="201"/>
        <v>SETOP ED-29802</v>
      </c>
      <c r="B12796" s="3" t="s">
        <v>28600</v>
      </c>
      <c r="C12796" s="3" t="s">
        <v>22183</v>
      </c>
      <c r="D12796" s="2" t="s">
        <v>25408</v>
      </c>
      <c r="E12796" s="3" t="s">
        <v>28586</v>
      </c>
      <c r="F12796" s="67">
        <v>86.37</v>
      </c>
      <c r="G12796" s="67">
        <v>87.78</v>
      </c>
    </row>
    <row r="12797" spans="1:7" x14ac:dyDescent="0.2">
      <c r="A12797" s="1" t="str">
        <f t="shared" si="201"/>
        <v>SETOP 8739</v>
      </c>
      <c r="B12797" s="3" t="s">
        <v>28600</v>
      </c>
      <c r="C12797" s="3">
        <v>8739</v>
      </c>
      <c r="D12797" s="2" t="s">
        <v>25409</v>
      </c>
    </row>
    <row r="12798" spans="1:7" ht="22.5" x14ac:dyDescent="0.2">
      <c r="A12798" s="1" t="str">
        <f t="shared" si="201"/>
        <v>SETOP ED-8571</v>
      </c>
      <c r="B12798" s="3" t="s">
        <v>28600</v>
      </c>
      <c r="C12798" s="3" t="s">
        <v>22184</v>
      </c>
      <c r="D12798" s="2" t="s">
        <v>25410</v>
      </c>
      <c r="E12798" s="3" t="s">
        <v>28582</v>
      </c>
      <c r="F12798" s="67">
        <v>62.12</v>
      </c>
      <c r="G12798" s="67">
        <v>66.040000000000006</v>
      </c>
    </row>
    <row r="12799" spans="1:7" ht="22.5" x14ac:dyDescent="0.2">
      <c r="A12799" s="1" t="str">
        <f t="shared" si="201"/>
        <v>SETOP ED-49811</v>
      </c>
      <c r="B12799" s="3" t="s">
        <v>28600</v>
      </c>
      <c r="C12799" s="3" t="s">
        <v>22185</v>
      </c>
      <c r="D12799" s="2" t="s">
        <v>25411</v>
      </c>
      <c r="E12799" s="3" t="s">
        <v>28582</v>
      </c>
      <c r="F12799" s="67">
        <v>57.76</v>
      </c>
      <c r="G12799" s="67">
        <v>61.68</v>
      </c>
    </row>
    <row r="12800" spans="1:7" x14ac:dyDescent="0.2">
      <c r="A12800" s="1" t="str">
        <f t="shared" si="201"/>
        <v>SETOP ED-49810</v>
      </c>
      <c r="B12800" s="3" t="s">
        <v>28600</v>
      </c>
      <c r="C12800" s="3" t="s">
        <v>22186</v>
      </c>
      <c r="D12800" s="2" t="s">
        <v>25412</v>
      </c>
      <c r="E12800" s="3" t="s">
        <v>28582</v>
      </c>
      <c r="F12800" s="67">
        <v>55.77</v>
      </c>
      <c r="G12800" s="67">
        <v>60.04</v>
      </c>
    </row>
    <row r="12801" spans="1:7" x14ac:dyDescent="0.2">
      <c r="A12801" s="1" t="str">
        <f t="shared" si="201"/>
        <v>SETOP 8740</v>
      </c>
      <c r="B12801" s="3" t="s">
        <v>28600</v>
      </c>
      <c r="C12801" s="3">
        <v>8740</v>
      </c>
      <c r="D12801" s="2" t="s">
        <v>25413</v>
      </c>
    </row>
    <row r="12802" spans="1:7" ht="22.5" x14ac:dyDescent="0.2">
      <c r="A12802" s="1" t="str">
        <f t="shared" si="201"/>
        <v>SETOP ED-49804</v>
      </c>
      <c r="B12802" s="3" t="s">
        <v>28600</v>
      </c>
      <c r="C12802" s="3" t="s">
        <v>22187</v>
      </c>
      <c r="D12802" s="2" t="s">
        <v>25414</v>
      </c>
      <c r="E12802" s="3" t="s">
        <v>28586</v>
      </c>
      <c r="F12802" s="67">
        <v>679.41</v>
      </c>
      <c r="G12802" s="67">
        <v>682.23</v>
      </c>
    </row>
    <row r="12803" spans="1:7" ht="22.5" x14ac:dyDescent="0.2">
      <c r="A12803" s="1" t="str">
        <f t="shared" si="201"/>
        <v>SETOP ED-49805</v>
      </c>
      <c r="B12803" s="3" t="s">
        <v>28600</v>
      </c>
      <c r="C12803" s="3" t="s">
        <v>22188</v>
      </c>
      <c r="D12803" s="2" t="s">
        <v>25415</v>
      </c>
      <c r="E12803" s="3" t="s">
        <v>28586</v>
      </c>
      <c r="F12803" s="67">
        <v>696.18</v>
      </c>
      <c r="G12803" s="67">
        <v>699</v>
      </c>
    </row>
    <row r="12804" spans="1:7" ht="22.5" x14ac:dyDescent="0.2">
      <c r="A12804" s="1" t="str">
        <f t="shared" si="201"/>
        <v>SETOP ED-32124</v>
      </c>
      <c r="B12804" s="3" t="s">
        <v>28600</v>
      </c>
      <c r="C12804" s="3" t="s">
        <v>22189</v>
      </c>
      <c r="D12804" s="2" t="s">
        <v>25416</v>
      </c>
      <c r="E12804" s="3" t="s">
        <v>28586</v>
      </c>
      <c r="F12804" s="67">
        <v>765.28</v>
      </c>
      <c r="G12804" s="67">
        <v>765.28</v>
      </c>
    </row>
    <row r="12805" spans="1:7" ht="22.5" x14ac:dyDescent="0.2">
      <c r="A12805" s="1" t="str">
        <f t="shared" si="201"/>
        <v>SETOP ED-49806</v>
      </c>
      <c r="B12805" s="3" t="s">
        <v>28600</v>
      </c>
      <c r="C12805" s="3" t="s">
        <v>22190</v>
      </c>
      <c r="D12805" s="2" t="s">
        <v>25417</v>
      </c>
      <c r="E12805" s="3" t="s">
        <v>28586</v>
      </c>
      <c r="F12805" s="67">
        <v>716.58</v>
      </c>
      <c r="G12805" s="67">
        <v>719.4</v>
      </c>
    </row>
    <row r="12806" spans="1:7" ht="22.5" x14ac:dyDescent="0.2">
      <c r="A12806" s="1" t="str">
        <f t="shared" si="201"/>
        <v>SETOP ED-49807</v>
      </c>
      <c r="B12806" s="3" t="s">
        <v>28600</v>
      </c>
      <c r="C12806" s="3" t="s">
        <v>22191</v>
      </c>
      <c r="D12806" s="2" t="s">
        <v>25418</v>
      </c>
      <c r="E12806" s="3" t="s">
        <v>28586</v>
      </c>
      <c r="F12806" s="67">
        <v>736.97</v>
      </c>
      <c r="G12806" s="67">
        <v>739.79</v>
      </c>
    </row>
    <row r="12807" spans="1:7" ht="22.5" x14ac:dyDescent="0.2">
      <c r="A12807" s="1" t="str">
        <f t="shared" si="201"/>
        <v>SETOP ED-49808</v>
      </c>
      <c r="B12807" s="3" t="s">
        <v>28600</v>
      </c>
      <c r="C12807" s="3" t="s">
        <v>22192</v>
      </c>
      <c r="D12807" s="2" t="s">
        <v>25419</v>
      </c>
      <c r="E12807" s="3" t="s">
        <v>28586</v>
      </c>
      <c r="F12807" s="67">
        <v>765.14</v>
      </c>
      <c r="G12807" s="67">
        <v>767.96</v>
      </c>
    </row>
    <row r="12808" spans="1:7" ht="22.5" x14ac:dyDescent="0.2">
      <c r="A12808" s="1" t="str">
        <f t="shared" si="201"/>
        <v>SETOP ED-49797</v>
      </c>
      <c r="B12808" s="3" t="s">
        <v>28600</v>
      </c>
      <c r="C12808" s="3" t="s">
        <v>22193</v>
      </c>
      <c r="D12808" s="2" t="s">
        <v>25420</v>
      </c>
      <c r="E12808" s="3" t="s">
        <v>28586</v>
      </c>
      <c r="F12808" s="67">
        <v>683.38</v>
      </c>
      <c r="G12808" s="67">
        <v>693.17</v>
      </c>
    </row>
    <row r="12809" spans="1:7" ht="22.5" x14ac:dyDescent="0.2">
      <c r="A12809" s="1" t="str">
        <f t="shared" si="201"/>
        <v>SETOP ED-49798</v>
      </c>
      <c r="B12809" s="3" t="s">
        <v>28600</v>
      </c>
      <c r="C12809" s="3" t="s">
        <v>22194</v>
      </c>
      <c r="D12809" s="2" t="s">
        <v>25421</v>
      </c>
      <c r="E12809" s="3" t="s">
        <v>28586</v>
      </c>
      <c r="F12809" s="67">
        <v>705.09</v>
      </c>
      <c r="G12809" s="67">
        <v>714.88</v>
      </c>
    </row>
    <row r="12810" spans="1:7" ht="22.5" x14ac:dyDescent="0.2">
      <c r="A12810" s="1" t="str">
        <f t="shared" si="201"/>
        <v>SETOP ED-49799</v>
      </c>
      <c r="B12810" s="3" t="s">
        <v>28600</v>
      </c>
      <c r="C12810" s="3" t="s">
        <v>22195</v>
      </c>
      <c r="D12810" s="2" t="s">
        <v>25422</v>
      </c>
      <c r="E12810" s="3" t="s">
        <v>28586</v>
      </c>
      <c r="F12810" s="67">
        <v>727.6</v>
      </c>
      <c r="G12810" s="67">
        <v>737.39</v>
      </c>
    </row>
    <row r="12811" spans="1:7" ht="22.5" x14ac:dyDescent="0.2">
      <c r="A12811" s="1" t="str">
        <f t="shared" si="201"/>
        <v>SETOP ED-49800</v>
      </c>
      <c r="B12811" s="3" t="s">
        <v>28600</v>
      </c>
      <c r="C12811" s="3" t="s">
        <v>22196</v>
      </c>
      <c r="D12811" s="2" t="s">
        <v>25423</v>
      </c>
      <c r="E12811" s="3" t="s">
        <v>28586</v>
      </c>
      <c r="F12811" s="67">
        <v>750.93</v>
      </c>
      <c r="G12811" s="67">
        <v>760.72</v>
      </c>
    </row>
    <row r="12812" spans="1:7" ht="22.5" x14ac:dyDescent="0.2">
      <c r="A12812" s="1" t="str">
        <f t="shared" si="201"/>
        <v>SETOP ED-49801</v>
      </c>
      <c r="B12812" s="3" t="s">
        <v>28600</v>
      </c>
      <c r="C12812" s="3" t="s">
        <v>22197</v>
      </c>
      <c r="D12812" s="2" t="s">
        <v>25424</v>
      </c>
      <c r="E12812" s="3" t="s">
        <v>28586</v>
      </c>
      <c r="F12812" s="67">
        <v>775.12</v>
      </c>
      <c r="G12812" s="67">
        <v>784.91</v>
      </c>
    </row>
    <row r="12813" spans="1:7" ht="22.5" x14ac:dyDescent="0.2">
      <c r="A12813" s="1" t="str">
        <f t="shared" si="201"/>
        <v>SETOP ED-49793</v>
      </c>
      <c r="B12813" s="3" t="s">
        <v>28600</v>
      </c>
      <c r="C12813" s="3" t="s">
        <v>22198</v>
      </c>
      <c r="D12813" s="2" t="s">
        <v>25425</v>
      </c>
      <c r="E12813" s="3" t="s">
        <v>28586</v>
      </c>
      <c r="F12813" s="67">
        <v>653.26</v>
      </c>
      <c r="G12813" s="67">
        <v>663.05</v>
      </c>
    </row>
    <row r="12814" spans="1:7" ht="22.5" x14ac:dyDescent="0.2">
      <c r="A12814" s="1" t="str">
        <f t="shared" si="201"/>
        <v>SETOP ED-49795</v>
      </c>
      <c r="B12814" s="3" t="s">
        <v>28600</v>
      </c>
      <c r="C12814" s="3" t="s">
        <v>22199</v>
      </c>
      <c r="D12814" s="2" t="s">
        <v>25426</v>
      </c>
      <c r="E12814" s="3" t="s">
        <v>28586</v>
      </c>
      <c r="F12814" s="67">
        <v>662.44</v>
      </c>
      <c r="G12814" s="67">
        <v>672.23</v>
      </c>
    </row>
    <row r="12815" spans="1:7" x14ac:dyDescent="0.2">
      <c r="A12815" s="1" t="str">
        <f t="shared" si="201"/>
        <v>SETOP 8741</v>
      </c>
      <c r="B12815" s="3" t="s">
        <v>28600</v>
      </c>
      <c r="C12815" s="3">
        <v>8741</v>
      </c>
      <c r="D12815" s="2" t="s">
        <v>25427</v>
      </c>
    </row>
    <row r="12816" spans="1:7" ht="22.5" x14ac:dyDescent="0.2">
      <c r="A12816" s="1" t="str">
        <f t="shared" si="201"/>
        <v>SETOP ED-49786</v>
      </c>
      <c r="B12816" s="3" t="s">
        <v>28600</v>
      </c>
      <c r="C12816" s="3" t="s">
        <v>22200</v>
      </c>
      <c r="D12816" s="2" t="s">
        <v>25428</v>
      </c>
      <c r="E12816" s="3" t="s">
        <v>28586</v>
      </c>
      <c r="F12816" s="67">
        <v>737.73</v>
      </c>
      <c r="G12816" s="67">
        <v>758.54</v>
      </c>
    </row>
    <row r="12817" spans="1:7" ht="22.5" x14ac:dyDescent="0.2">
      <c r="A12817" s="1" t="str">
        <f t="shared" si="201"/>
        <v>SETOP ED-49787</v>
      </c>
      <c r="B12817" s="3" t="s">
        <v>28600</v>
      </c>
      <c r="C12817" s="3" t="s">
        <v>22201</v>
      </c>
      <c r="D12817" s="2" t="s">
        <v>25429</v>
      </c>
      <c r="E12817" s="3" t="s">
        <v>28586</v>
      </c>
      <c r="F12817" s="67">
        <v>758.61</v>
      </c>
      <c r="G12817" s="67">
        <v>779.43</v>
      </c>
    </row>
    <row r="12818" spans="1:7" ht="22.5" x14ac:dyDescent="0.2">
      <c r="A12818" s="1" t="str">
        <f t="shared" si="201"/>
        <v>SETOP ED-49788</v>
      </c>
      <c r="B12818" s="3" t="s">
        <v>28600</v>
      </c>
      <c r="C12818" s="3" t="s">
        <v>22202</v>
      </c>
      <c r="D12818" s="2" t="s">
        <v>25430</v>
      </c>
      <c r="E12818" s="3" t="s">
        <v>28586</v>
      </c>
      <c r="F12818" s="67">
        <v>804.86</v>
      </c>
      <c r="G12818" s="67">
        <v>825.66</v>
      </c>
    </row>
    <row r="12819" spans="1:7" ht="22.5" x14ac:dyDescent="0.2">
      <c r="A12819" s="1" t="str">
        <f t="shared" si="201"/>
        <v>SETOP ED-49789</v>
      </c>
      <c r="B12819" s="3" t="s">
        <v>28600</v>
      </c>
      <c r="C12819" s="3" t="s">
        <v>22203</v>
      </c>
      <c r="D12819" s="2" t="s">
        <v>25431</v>
      </c>
      <c r="E12819" s="3" t="s">
        <v>28586</v>
      </c>
      <c r="F12819" s="67">
        <v>827.07</v>
      </c>
      <c r="G12819" s="67">
        <v>847.89</v>
      </c>
    </row>
    <row r="12820" spans="1:7" ht="22.5" x14ac:dyDescent="0.2">
      <c r="A12820" s="1" t="str">
        <f t="shared" si="201"/>
        <v>SETOP ED-49790</v>
      </c>
      <c r="B12820" s="3" t="s">
        <v>28600</v>
      </c>
      <c r="C12820" s="3" t="s">
        <v>22204</v>
      </c>
      <c r="D12820" s="2" t="s">
        <v>25432</v>
      </c>
      <c r="E12820" s="3" t="s">
        <v>28586</v>
      </c>
      <c r="F12820" s="67">
        <v>868.52</v>
      </c>
      <c r="G12820" s="67">
        <v>889.32</v>
      </c>
    </row>
    <row r="12821" spans="1:7" ht="22.5" x14ac:dyDescent="0.2">
      <c r="A12821" s="1" t="str">
        <f t="shared" si="201"/>
        <v>SETOP ED-49782</v>
      </c>
      <c r="B12821" s="3" t="s">
        <v>28600</v>
      </c>
      <c r="C12821" s="3" t="s">
        <v>22205</v>
      </c>
      <c r="D12821" s="2" t="s">
        <v>25433</v>
      </c>
      <c r="E12821" s="3" t="s">
        <v>28586</v>
      </c>
      <c r="F12821" s="67">
        <v>678.77</v>
      </c>
      <c r="G12821" s="67">
        <v>699.58</v>
      </c>
    </row>
    <row r="12822" spans="1:7" ht="22.5" x14ac:dyDescent="0.2">
      <c r="A12822" s="1" t="str">
        <f t="shared" si="201"/>
        <v>SETOP ED-49783</v>
      </c>
      <c r="B12822" s="3" t="s">
        <v>28600</v>
      </c>
      <c r="C12822" s="3" t="s">
        <v>22206</v>
      </c>
      <c r="D12822" s="2" t="s">
        <v>25434</v>
      </c>
      <c r="E12822" s="3" t="s">
        <v>28586</v>
      </c>
      <c r="F12822" s="67">
        <v>700.88</v>
      </c>
      <c r="G12822" s="67">
        <v>721.69</v>
      </c>
    </row>
    <row r="12823" spans="1:7" ht="22.5" x14ac:dyDescent="0.2">
      <c r="A12823" s="1" t="str">
        <f t="shared" si="201"/>
        <v>SETOP ED-49784</v>
      </c>
      <c r="B12823" s="3" t="s">
        <v>28600</v>
      </c>
      <c r="C12823" s="3" t="s">
        <v>22207</v>
      </c>
      <c r="D12823" s="2" t="s">
        <v>25435</v>
      </c>
      <c r="E12823" s="3" t="s">
        <v>28586</v>
      </c>
      <c r="F12823" s="67">
        <v>699.92</v>
      </c>
      <c r="G12823" s="67">
        <v>720.72</v>
      </c>
    </row>
    <row r="12824" spans="1:7" ht="22.5" x14ac:dyDescent="0.2">
      <c r="A12824" s="1" t="str">
        <f t="shared" si="201"/>
        <v>SETOP ED-49785</v>
      </c>
      <c r="B12824" s="3" t="s">
        <v>28600</v>
      </c>
      <c r="C12824" s="3" t="s">
        <v>22208</v>
      </c>
      <c r="D12824" s="2" t="s">
        <v>25436</v>
      </c>
      <c r="E12824" s="3" t="s">
        <v>28586</v>
      </c>
      <c r="F12824" s="67">
        <v>726.06</v>
      </c>
      <c r="G12824" s="67">
        <v>746.87</v>
      </c>
    </row>
    <row r="12825" spans="1:7" ht="22.5" x14ac:dyDescent="0.2">
      <c r="A12825" s="1" t="str">
        <f t="shared" si="201"/>
        <v>SETOP ED-49781</v>
      </c>
      <c r="B12825" s="3" t="s">
        <v>28600</v>
      </c>
      <c r="C12825" s="3" t="s">
        <v>22209</v>
      </c>
      <c r="D12825" s="2" t="s">
        <v>25437</v>
      </c>
      <c r="E12825" s="3" t="s">
        <v>28586</v>
      </c>
      <c r="F12825" s="67">
        <v>673.24</v>
      </c>
      <c r="G12825" s="67">
        <v>694.05</v>
      </c>
    </row>
    <row r="12826" spans="1:7" x14ac:dyDescent="0.2">
      <c r="A12826" s="1" t="str">
        <f t="shared" si="201"/>
        <v>SETOP 8667</v>
      </c>
      <c r="B12826" s="3" t="s">
        <v>28600</v>
      </c>
      <c r="C12826" s="3">
        <v>8667</v>
      </c>
      <c r="D12826" s="2" t="s">
        <v>25438</v>
      </c>
    </row>
    <row r="12827" spans="1:7" x14ac:dyDescent="0.2">
      <c r="A12827" s="1" t="str">
        <f t="shared" si="201"/>
        <v>SETOP 8742</v>
      </c>
      <c r="B12827" s="3" t="s">
        <v>28600</v>
      </c>
      <c r="C12827" s="3">
        <v>8742</v>
      </c>
      <c r="D12827" s="2" t="s">
        <v>25439</v>
      </c>
    </row>
    <row r="12828" spans="1:7" ht="22.5" x14ac:dyDescent="0.2">
      <c r="A12828" s="1" t="str">
        <f t="shared" si="201"/>
        <v>SETOP ED-49780</v>
      </c>
      <c r="B12828" s="3" t="s">
        <v>28600</v>
      </c>
      <c r="C12828" s="3" t="s">
        <v>22210</v>
      </c>
      <c r="D12828" s="2" t="s">
        <v>25440</v>
      </c>
      <c r="E12828" s="3" t="s">
        <v>28586</v>
      </c>
      <c r="F12828" s="67">
        <v>561.32000000000005</v>
      </c>
      <c r="G12828" s="67">
        <v>577.37</v>
      </c>
    </row>
    <row r="12829" spans="1:7" ht="22.5" x14ac:dyDescent="0.2">
      <c r="A12829" s="1" t="str">
        <f t="shared" si="201"/>
        <v>SETOP ED-49779</v>
      </c>
      <c r="B12829" s="3" t="s">
        <v>28600</v>
      </c>
      <c r="C12829" s="3" t="s">
        <v>22211</v>
      </c>
      <c r="D12829" s="2" t="s">
        <v>25441</v>
      </c>
      <c r="E12829" s="3" t="s">
        <v>28586</v>
      </c>
      <c r="F12829" s="67">
        <v>437.66</v>
      </c>
      <c r="G12829" s="67">
        <v>453.72</v>
      </c>
    </row>
    <row r="12830" spans="1:7" ht="22.5" x14ac:dyDescent="0.2">
      <c r="A12830" s="1" t="str">
        <f t="shared" si="201"/>
        <v>SETOP ED-49778</v>
      </c>
      <c r="B12830" s="3" t="s">
        <v>28600</v>
      </c>
      <c r="C12830" s="3" t="s">
        <v>22212</v>
      </c>
      <c r="D12830" s="2" t="s">
        <v>25442</v>
      </c>
      <c r="E12830" s="3" t="s">
        <v>28586</v>
      </c>
      <c r="F12830" s="67">
        <v>470.15</v>
      </c>
      <c r="G12830" s="67">
        <v>486.2</v>
      </c>
    </row>
    <row r="12831" spans="1:7" x14ac:dyDescent="0.2">
      <c r="A12831" s="1" t="str">
        <f t="shared" si="201"/>
        <v>SETOP 8744</v>
      </c>
      <c r="B12831" s="3" t="s">
        <v>28600</v>
      </c>
      <c r="C12831" s="3">
        <v>8744</v>
      </c>
      <c r="D12831" s="2" t="s">
        <v>25443</v>
      </c>
    </row>
    <row r="12832" spans="1:7" x14ac:dyDescent="0.2">
      <c r="A12832" s="1" t="str">
        <f t="shared" si="201"/>
        <v>SETOP ED-49814</v>
      </c>
      <c r="B12832" s="3" t="s">
        <v>28600</v>
      </c>
      <c r="C12832" s="3" t="s">
        <v>22213</v>
      </c>
      <c r="D12832" s="2" t="s">
        <v>25444</v>
      </c>
      <c r="E12832" s="3" t="s">
        <v>28586</v>
      </c>
      <c r="F12832" s="67">
        <v>191.03</v>
      </c>
      <c r="G12832" s="67">
        <v>194.49</v>
      </c>
    </row>
    <row r="12833" spans="1:7" x14ac:dyDescent="0.2">
      <c r="A12833" s="1" t="str">
        <f t="shared" si="201"/>
        <v>SETOP ED-49813</v>
      </c>
      <c r="B12833" s="3" t="s">
        <v>28600</v>
      </c>
      <c r="C12833" s="3" t="s">
        <v>22214</v>
      </c>
      <c r="D12833" s="2" t="s">
        <v>25445</v>
      </c>
      <c r="E12833" s="3" t="s">
        <v>28586</v>
      </c>
      <c r="F12833" s="67">
        <v>229.61</v>
      </c>
      <c r="G12833" s="67">
        <v>232.69</v>
      </c>
    </row>
    <row r="12834" spans="1:7" x14ac:dyDescent="0.2">
      <c r="A12834" s="1" t="str">
        <f t="shared" si="201"/>
        <v>SETOP ED-49812</v>
      </c>
      <c r="B12834" s="3" t="s">
        <v>28600</v>
      </c>
      <c r="C12834" s="3" t="s">
        <v>22215</v>
      </c>
      <c r="D12834" s="2" t="s">
        <v>25446</v>
      </c>
      <c r="E12834" s="3" t="s">
        <v>28586</v>
      </c>
      <c r="F12834" s="67">
        <v>572.28</v>
      </c>
      <c r="G12834" s="67">
        <v>593.08000000000004</v>
      </c>
    </row>
    <row r="12835" spans="1:7" x14ac:dyDescent="0.2">
      <c r="A12835" s="1" t="str">
        <f t="shared" ref="A12835:A12898" si="202">CONCATENAR</f>
        <v>SETOP ED-14560</v>
      </c>
      <c r="B12835" s="3" t="s">
        <v>28600</v>
      </c>
      <c r="C12835" s="3" t="s">
        <v>22216</v>
      </c>
      <c r="D12835" s="2" t="s">
        <v>25447</v>
      </c>
      <c r="E12835" s="3" t="s">
        <v>28586</v>
      </c>
      <c r="F12835" s="67">
        <v>257.68</v>
      </c>
      <c r="G12835" s="67">
        <v>263.7</v>
      </c>
    </row>
    <row r="12836" spans="1:7" x14ac:dyDescent="0.2">
      <c r="A12836" s="1" t="str">
        <f t="shared" si="202"/>
        <v>SETOP 8745</v>
      </c>
      <c r="B12836" s="3" t="s">
        <v>28600</v>
      </c>
      <c r="C12836" s="3">
        <v>8745</v>
      </c>
      <c r="D12836" s="2" t="s">
        <v>25448</v>
      </c>
    </row>
    <row r="12837" spans="1:7" ht="22.5" x14ac:dyDescent="0.2">
      <c r="A12837" s="1" t="str">
        <f t="shared" si="202"/>
        <v>SETOP ED-49541</v>
      </c>
      <c r="B12837" s="3" t="s">
        <v>28600</v>
      </c>
      <c r="C12837" s="3" t="s">
        <v>22217</v>
      </c>
      <c r="D12837" s="2" t="s">
        <v>25449</v>
      </c>
      <c r="E12837" s="3" t="s">
        <v>28586</v>
      </c>
      <c r="F12837" s="67">
        <v>276.33</v>
      </c>
      <c r="G12837" s="67">
        <v>287.97000000000003</v>
      </c>
    </row>
    <row r="12838" spans="1:7" x14ac:dyDescent="0.2">
      <c r="A12838" s="1" t="str">
        <f t="shared" si="202"/>
        <v>SETOP ED-49540</v>
      </c>
      <c r="B12838" s="3" t="s">
        <v>28600</v>
      </c>
      <c r="C12838" s="3" t="s">
        <v>22218</v>
      </c>
      <c r="D12838" s="2" t="s">
        <v>25450</v>
      </c>
      <c r="E12838" s="3" t="s">
        <v>28586</v>
      </c>
      <c r="F12838" s="67">
        <v>203.19</v>
      </c>
      <c r="G12838" s="67">
        <v>206.65</v>
      </c>
    </row>
    <row r="12839" spans="1:7" x14ac:dyDescent="0.2">
      <c r="A12839" s="1" t="str">
        <f t="shared" si="202"/>
        <v>SETOP 8668</v>
      </c>
      <c r="B12839" s="3" t="s">
        <v>28600</v>
      </c>
      <c r="C12839" s="3">
        <v>8668</v>
      </c>
      <c r="D12839" s="2" t="s">
        <v>25451</v>
      </c>
    </row>
    <row r="12840" spans="1:7" x14ac:dyDescent="0.2">
      <c r="A12840" s="1" t="str">
        <f t="shared" si="202"/>
        <v>SETOP 8746</v>
      </c>
      <c r="B12840" s="3" t="s">
        <v>28600</v>
      </c>
      <c r="C12840" s="3">
        <v>8746</v>
      </c>
      <c r="D12840" s="2" t="s">
        <v>25452</v>
      </c>
    </row>
    <row r="12841" spans="1:7" ht="22.5" x14ac:dyDescent="0.2">
      <c r="A12841" s="1" t="str">
        <f t="shared" si="202"/>
        <v>SETOP ED-29582</v>
      </c>
      <c r="B12841" s="3" t="s">
        <v>28600</v>
      </c>
      <c r="C12841" s="3" t="s">
        <v>22219</v>
      </c>
      <c r="D12841" s="2" t="s">
        <v>25453</v>
      </c>
      <c r="E12841" s="3" t="s">
        <v>28582</v>
      </c>
      <c r="F12841" s="67">
        <v>29.95</v>
      </c>
      <c r="G12841" s="67">
        <v>30.43</v>
      </c>
    </row>
    <row r="12842" spans="1:7" ht="22.5" x14ac:dyDescent="0.2">
      <c r="A12842" s="1" t="str">
        <f t="shared" si="202"/>
        <v>SETOP ED-29563</v>
      </c>
      <c r="B12842" s="3" t="s">
        <v>28600</v>
      </c>
      <c r="C12842" s="3" t="s">
        <v>22220</v>
      </c>
      <c r="D12842" s="2" t="s">
        <v>25454</v>
      </c>
      <c r="E12842" s="3" t="s">
        <v>28582</v>
      </c>
      <c r="F12842" s="67">
        <v>13.96</v>
      </c>
      <c r="G12842" s="67">
        <v>14.18</v>
      </c>
    </row>
    <row r="12843" spans="1:7" ht="22.5" x14ac:dyDescent="0.2">
      <c r="A12843" s="1" t="str">
        <f t="shared" si="202"/>
        <v>SETOP ED-29580</v>
      </c>
      <c r="B12843" s="3" t="s">
        <v>28600</v>
      </c>
      <c r="C12843" s="3" t="s">
        <v>22221</v>
      </c>
      <c r="D12843" s="2" t="s">
        <v>25455</v>
      </c>
      <c r="E12843" s="3" t="s">
        <v>28582</v>
      </c>
      <c r="F12843" s="67">
        <v>17.149999999999999</v>
      </c>
      <c r="G12843" s="67">
        <v>17.420000000000002</v>
      </c>
    </row>
    <row r="12844" spans="1:7" ht="22.5" x14ac:dyDescent="0.2">
      <c r="A12844" s="1" t="str">
        <f t="shared" si="202"/>
        <v>SETOP ED-29581</v>
      </c>
      <c r="B12844" s="3" t="s">
        <v>28600</v>
      </c>
      <c r="C12844" s="3" t="s">
        <v>22222</v>
      </c>
      <c r="D12844" s="2" t="s">
        <v>25456</v>
      </c>
      <c r="E12844" s="3" t="s">
        <v>28582</v>
      </c>
      <c r="F12844" s="67">
        <v>20.66</v>
      </c>
      <c r="G12844" s="67">
        <v>20.99</v>
      </c>
    </row>
    <row r="12845" spans="1:7" x14ac:dyDescent="0.2">
      <c r="A12845" s="1" t="str">
        <f t="shared" si="202"/>
        <v>SETOP ED-29551</v>
      </c>
      <c r="B12845" s="3" t="s">
        <v>28600</v>
      </c>
      <c r="C12845" s="3" t="s">
        <v>22223</v>
      </c>
      <c r="D12845" s="2" t="s">
        <v>25457</v>
      </c>
      <c r="E12845" s="3" t="s">
        <v>28591</v>
      </c>
      <c r="F12845" s="67">
        <v>11.72</v>
      </c>
      <c r="G12845" s="67">
        <v>12.08</v>
      </c>
    </row>
    <row r="12846" spans="1:7" x14ac:dyDescent="0.2">
      <c r="A12846" s="1" t="str">
        <f t="shared" si="202"/>
        <v>SETOP ED-29552</v>
      </c>
      <c r="B12846" s="3" t="s">
        <v>28600</v>
      </c>
      <c r="C12846" s="3" t="s">
        <v>22224</v>
      </c>
      <c r="D12846" s="2" t="s">
        <v>25458</v>
      </c>
      <c r="E12846" s="3" t="s">
        <v>28591</v>
      </c>
      <c r="F12846" s="67">
        <v>10.68</v>
      </c>
      <c r="G12846" s="67">
        <v>11.04</v>
      </c>
    </row>
    <row r="12847" spans="1:7" x14ac:dyDescent="0.2">
      <c r="A12847" s="1" t="str">
        <f t="shared" si="202"/>
        <v>SETOP ED-29553</v>
      </c>
      <c r="B12847" s="3" t="s">
        <v>28600</v>
      </c>
      <c r="C12847" s="3" t="s">
        <v>22225</v>
      </c>
      <c r="D12847" s="2" t="s">
        <v>25459</v>
      </c>
      <c r="E12847" s="3" t="s">
        <v>28591</v>
      </c>
      <c r="F12847" s="67">
        <v>10.77</v>
      </c>
      <c r="G12847" s="67">
        <v>11.13</v>
      </c>
    </row>
    <row r="12848" spans="1:7" x14ac:dyDescent="0.2">
      <c r="A12848" s="1" t="str">
        <f t="shared" si="202"/>
        <v>SETOP ED-48296</v>
      </c>
      <c r="B12848" s="3" t="s">
        <v>28600</v>
      </c>
      <c r="C12848" s="3" t="s">
        <v>22226</v>
      </c>
      <c r="D12848" s="2" t="s">
        <v>25460</v>
      </c>
      <c r="E12848" s="3" t="s">
        <v>28591</v>
      </c>
      <c r="F12848" s="67">
        <v>10.98</v>
      </c>
      <c r="G12848" s="67">
        <v>11.34</v>
      </c>
    </row>
    <row r="12849" spans="1:7" x14ac:dyDescent="0.2">
      <c r="A12849" s="1" t="str">
        <f t="shared" si="202"/>
        <v>SETOP ED-29554</v>
      </c>
      <c r="B12849" s="3" t="s">
        <v>28600</v>
      </c>
      <c r="C12849" s="3" t="s">
        <v>22227</v>
      </c>
      <c r="D12849" s="2" t="s">
        <v>25461</v>
      </c>
      <c r="E12849" s="3" t="s">
        <v>28591</v>
      </c>
      <c r="F12849" s="67">
        <v>11.81</v>
      </c>
      <c r="G12849" s="67">
        <v>12.16</v>
      </c>
    </row>
    <row r="12850" spans="1:7" x14ac:dyDescent="0.2">
      <c r="A12850" s="1" t="str">
        <f t="shared" si="202"/>
        <v>SETOP ED-29555</v>
      </c>
      <c r="B12850" s="3" t="s">
        <v>28600</v>
      </c>
      <c r="C12850" s="3" t="s">
        <v>22228</v>
      </c>
      <c r="D12850" s="2" t="s">
        <v>25462</v>
      </c>
      <c r="E12850" s="3" t="s">
        <v>28591</v>
      </c>
      <c r="F12850" s="67">
        <v>11.81</v>
      </c>
      <c r="G12850" s="67">
        <v>12.16</v>
      </c>
    </row>
    <row r="12851" spans="1:7" x14ac:dyDescent="0.2">
      <c r="A12851" s="1" t="str">
        <f t="shared" si="202"/>
        <v>SETOP ED-48295</v>
      </c>
      <c r="B12851" s="3" t="s">
        <v>28600</v>
      </c>
      <c r="C12851" s="3" t="s">
        <v>22229</v>
      </c>
      <c r="D12851" s="2" t="s">
        <v>25463</v>
      </c>
      <c r="E12851" s="3" t="s">
        <v>28591</v>
      </c>
      <c r="F12851" s="67">
        <v>11.38</v>
      </c>
      <c r="G12851" s="67">
        <v>11.74</v>
      </c>
    </row>
    <row r="12852" spans="1:7" x14ac:dyDescent="0.2">
      <c r="A12852" s="1" t="str">
        <f t="shared" si="202"/>
        <v>SETOP ED-29549</v>
      </c>
      <c r="B12852" s="3" t="s">
        <v>28600</v>
      </c>
      <c r="C12852" s="3" t="s">
        <v>22230</v>
      </c>
      <c r="D12852" s="2" t="s">
        <v>25464</v>
      </c>
      <c r="E12852" s="3" t="s">
        <v>28591</v>
      </c>
      <c r="F12852" s="67">
        <v>11.42</v>
      </c>
      <c r="G12852" s="67">
        <v>11.77</v>
      </c>
    </row>
    <row r="12853" spans="1:7" x14ac:dyDescent="0.2">
      <c r="A12853" s="1" t="str">
        <f t="shared" si="202"/>
        <v>SETOP ED-29550</v>
      </c>
      <c r="B12853" s="3" t="s">
        <v>28600</v>
      </c>
      <c r="C12853" s="3" t="s">
        <v>22231</v>
      </c>
      <c r="D12853" s="2" t="s">
        <v>25465</v>
      </c>
      <c r="E12853" s="3" t="s">
        <v>28591</v>
      </c>
      <c r="F12853" s="67">
        <v>11.42</v>
      </c>
      <c r="G12853" s="67">
        <v>11.77</v>
      </c>
    </row>
    <row r="12854" spans="1:7" x14ac:dyDescent="0.2">
      <c r="A12854" s="1" t="str">
        <f t="shared" si="202"/>
        <v>SETOP ED-48298</v>
      </c>
      <c r="B12854" s="3" t="s">
        <v>28600</v>
      </c>
      <c r="C12854" s="3" t="s">
        <v>22232</v>
      </c>
      <c r="D12854" s="2" t="s">
        <v>25466</v>
      </c>
      <c r="E12854" s="3" t="s">
        <v>28591</v>
      </c>
      <c r="F12854" s="67">
        <v>11.3</v>
      </c>
      <c r="G12854" s="67">
        <v>11.66</v>
      </c>
    </row>
    <row r="12855" spans="1:7" x14ac:dyDescent="0.2">
      <c r="A12855" s="1" t="str">
        <f t="shared" si="202"/>
        <v>SETOP ED-48297</v>
      </c>
      <c r="B12855" s="3" t="s">
        <v>28600</v>
      </c>
      <c r="C12855" s="3" t="s">
        <v>22233</v>
      </c>
      <c r="D12855" s="2" t="s">
        <v>25467</v>
      </c>
      <c r="E12855" s="3" t="s">
        <v>28591</v>
      </c>
      <c r="F12855" s="67">
        <v>11.31</v>
      </c>
      <c r="G12855" s="67">
        <v>11.66</v>
      </c>
    </row>
    <row r="12856" spans="1:7" x14ac:dyDescent="0.2">
      <c r="A12856" s="1" t="str">
        <f t="shared" si="202"/>
        <v>SETOP ED-29547</v>
      </c>
      <c r="B12856" s="3" t="s">
        <v>28600</v>
      </c>
      <c r="C12856" s="3" t="s">
        <v>22234</v>
      </c>
      <c r="D12856" s="2" t="s">
        <v>25468</v>
      </c>
      <c r="E12856" s="3" t="s">
        <v>28591</v>
      </c>
      <c r="F12856" s="67">
        <v>11.31</v>
      </c>
      <c r="G12856" s="67">
        <v>11.66</v>
      </c>
    </row>
    <row r="12857" spans="1:7" x14ac:dyDescent="0.2">
      <c r="A12857" s="1" t="str">
        <f t="shared" si="202"/>
        <v>SETOP ED-29548</v>
      </c>
      <c r="B12857" s="3" t="s">
        <v>28600</v>
      </c>
      <c r="C12857" s="3" t="s">
        <v>22235</v>
      </c>
      <c r="D12857" s="2" t="s">
        <v>25469</v>
      </c>
      <c r="E12857" s="3" t="s">
        <v>28591</v>
      </c>
      <c r="F12857" s="67">
        <v>11.31</v>
      </c>
      <c r="G12857" s="67">
        <v>11.66</v>
      </c>
    </row>
    <row r="12858" spans="1:7" x14ac:dyDescent="0.2">
      <c r="A12858" s="1" t="str">
        <f t="shared" si="202"/>
        <v>SETOP 8747</v>
      </c>
      <c r="B12858" s="3" t="s">
        <v>28600</v>
      </c>
      <c r="C12858" s="3">
        <v>8747</v>
      </c>
      <c r="D12858" s="2" t="s">
        <v>25409</v>
      </c>
    </row>
    <row r="12859" spans="1:7" ht="22.5" x14ac:dyDescent="0.2">
      <c r="A12859" s="1" t="str">
        <f t="shared" si="202"/>
        <v>SETOP ED-8398</v>
      </c>
      <c r="B12859" s="3" t="s">
        <v>28600</v>
      </c>
      <c r="C12859" s="3" t="s">
        <v>22236</v>
      </c>
      <c r="D12859" s="2" t="s">
        <v>25470</v>
      </c>
      <c r="E12859" s="3" t="s">
        <v>28582</v>
      </c>
      <c r="F12859" s="67">
        <v>61.77</v>
      </c>
      <c r="G12859" s="67">
        <v>64.88</v>
      </c>
    </row>
    <row r="12860" spans="1:7" ht="22.5" x14ac:dyDescent="0.2">
      <c r="A12860" s="1" t="str">
        <f t="shared" si="202"/>
        <v>SETOP ED-49647</v>
      </c>
      <c r="B12860" s="3" t="s">
        <v>28600</v>
      </c>
      <c r="C12860" s="3" t="s">
        <v>22237</v>
      </c>
      <c r="D12860" s="2" t="s">
        <v>25471</v>
      </c>
      <c r="E12860" s="3" t="s">
        <v>28582</v>
      </c>
      <c r="F12860" s="67">
        <v>45.16</v>
      </c>
      <c r="G12860" s="67">
        <v>47.77</v>
      </c>
    </row>
    <row r="12861" spans="1:7" ht="22.5" x14ac:dyDescent="0.2">
      <c r="A12861" s="1" t="str">
        <f t="shared" si="202"/>
        <v>SETOP ED-49648</v>
      </c>
      <c r="B12861" s="3" t="s">
        <v>28600</v>
      </c>
      <c r="C12861" s="3" t="s">
        <v>22238</v>
      </c>
      <c r="D12861" s="2" t="s">
        <v>25472</v>
      </c>
      <c r="E12861" s="3" t="s">
        <v>28582</v>
      </c>
      <c r="F12861" s="67">
        <v>51.49</v>
      </c>
      <c r="G12861" s="67">
        <v>54.66</v>
      </c>
    </row>
    <row r="12862" spans="1:7" x14ac:dyDescent="0.2">
      <c r="A12862" s="1" t="str">
        <f t="shared" si="202"/>
        <v>SETOP ED-49644</v>
      </c>
      <c r="B12862" s="3" t="s">
        <v>28600</v>
      </c>
      <c r="C12862" s="3" t="s">
        <v>22239</v>
      </c>
      <c r="D12862" s="2" t="s">
        <v>25473</v>
      </c>
      <c r="E12862" s="3" t="s">
        <v>28582</v>
      </c>
      <c r="F12862" s="67">
        <v>54.25</v>
      </c>
      <c r="G12862" s="67">
        <v>57.36</v>
      </c>
    </row>
    <row r="12863" spans="1:7" x14ac:dyDescent="0.2">
      <c r="A12863" s="1" t="str">
        <f t="shared" si="202"/>
        <v>SETOP ED-49645</v>
      </c>
      <c r="B12863" s="3" t="s">
        <v>28600</v>
      </c>
      <c r="C12863" s="3" t="s">
        <v>22240</v>
      </c>
      <c r="D12863" s="2" t="s">
        <v>25474</v>
      </c>
      <c r="E12863" s="3" t="s">
        <v>28582</v>
      </c>
      <c r="F12863" s="67">
        <v>56.36</v>
      </c>
      <c r="G12863" s="67">
        <v>59.47</v>
      </c>
    </row>
    <row r="12864" spans="1:7" x14ac:dyDescent="0.2">
      <c r="A12864" s="1" t="str">
        <f t="shared" si="202"/>
        <v>SETOP ED-49646</v>
      </c>
      <c r="B12864" s="3" t="s">
        <v>28600</v>
      </c>
      <c r="C12864" s="3" t="s">
        <v>22241</v>
      </c>
      <c r="D12864" s="2" t="s">
        <v>25475</v>
      </c>
      <c r="E12864" s="3" t="s">
        <v>28582</v>
      </c>
      <c r="F12864" s="67">
        <v>58.32</v>
      </c>
      <c r="G12864" s="67">
        <v>61.43</v>
      </c>
    </row>
    <row r="12865" spans="1:7" ht="22.5" x14ac:dyDescent="0.2">
      <c r="A12865" s="1" t="str">
        <f t="shared" si="202"/>
        <v>SETOP ED-49649</v>
      </c>
      <c r="B12865" s="3" t="s">
        <v>28600</v>
      </c>
      <c r="C12865" s="3" t="s">
        <v>22242</v>
      </c>
      <c r="D12865" s="2" t="s">
        <v>25476</v>
      </c>
      <c r="E12865" s="3" t="s">
        <v>28582</v>
      </c>
      <c r="F12865" s="67">
        <v>124.9</v>
      </c>
      <c r="G12865" s="67">
        <v>134.83000000000001</v>
      </c>
    </row>
    <row r="12866" spans="1:7" ht="22.5" x14ac:dyDescent="0.2">
      <c r="A12866" s="1" t="str">
        <f t="shared" si="202"/>
        <v>SETOP ED-8457</v>
      </c>
      <c r="B12866" s="3" t="s">
        <v>28600</v>
      </c>
      <c r="C12866" s="3" t="s">
        <v>22243</v>
      </c>
      <c r="D12866" s="2" t="s">
        <v>25477</v>
      </c>
      <c r="E12866" s="3" t="s">
        <v>28582</v>
      </c>
      <c r="F12866" s="67">
        <v>102.58</v>
      </c>
      <c r="G12866" s="67">
        <v>111.32</v>
      </c>
    </row>
    <row r="12867" spans="1:7" ht="22.5" x14ac:dyDescent="0.2">
      <c r="A12867" s="1" t="str">
        <f t="shared" si="202"/>
        <v>SETOP ED-8458</v>
      </c>
      <c r="B12867" s="3" t="s">
        <v>28600</v>
      </c>
      <c r="C12867" s="3" t="s">
        <v>22244</v>
      </c>
      <c r="D12867" s="2" t="s">
        <v>25478</v>
      </c>
      <c r="E12867" s="3" t="s">
        <v>28582</v>
      </c>
      <c r="F12867" s="67">
        <v>84.73</v>
      </c>
      <c r="G12867" s="67">
        <v>92.51</v>
      </c>
    </row>
    <row r="12868" spans="1:7" x14ac:dyDescent="0.2">
      <c r="A12868" s="1" t="str">
        <f t="shared" si="202"/>
        <v>SETOP ED-49643</v>
      </c>
      <c r="B12868" s="3" t="s">
        <v>28600</v>
      </c>
      <c r="C12868" s="3" t="s">
        <v>22245</v>
      </c>
      <c r="D12868" s="2" t="s">
        <v>25479</v>
      </c>
      <c r="E12868" s="3" t="s">
        <v>28582</v>
      </c>
      <c r="F12868" s="67">
        <v>53.71</v>
      </c>
      <c r="G12868" s="67">
        <v>57.7</v>
      </c>
    </row>
    <row r="12869" spans="1:7" x14ac:dyDescent="0.2">
      <c r="A12869" s="1" t="str">
        <f t="shared" si="202"/>
        <v>SETOP ED-8471</v>
      </c>
      <c r="B12869" s="3" t="s">
        <v>28600</v>
      </c>
      <c r="C12869" s="3" t="s">
        <v>22246</v>
      </c>
      <c r="D12869" s="2" t="s">
        <v>25480</v>
      </c>
      <c r="E12869" s="3" t="s">
        <v>28582</v>
      </c>
      <c r="F12869" s="67">
        <v>43.03</v>
      </c>
      <c r="G12869" s="67">
        <v>46.46</v>
      </c>
    </row>
    <row r="12870" spans="1:7" ht="33.75" x14ac:dyDescent="0.2">
      <c r="A12870" s="1" t="str">
        <f t="shared" si="202"/>
        <v>SETOP ED-15690</v>
      </c>
      <c r="B12870" s="3" t="s">
        <v>28600</v>
      </c>
      <c r="C12870" s="3" t="s">
        <v>22247</v>
      </c>
      <c r="D12870" s="2" t="s">
        <v>25481</v>
      </c>
      <c r="E12870" s="3" t="s">
        <v>28582</v>
      </c>
      <c r="F12870" s="67">
        <v>106.48</v>
      </c>
      <c r="G12870" s="67">
        <v>110.92</v>
      </c>
    </row>
    <row r="12871" spans="1:7" ht="22.5" x14ac:dyDescent="0.2">
      <c r="A12871" s="1" t="str">
        <f t="shared" si="202"/>
        <v>SETOP ED-31577</v>
      </c>
      <c r="B12871" s="3" t="s">
        <v>28600</v>
      </c>
      <c r="C12871" s="3" t="s">
        <v>22248</v>
      </c>
      <c r="D12871" s="2" t="s">
        <v>25482</v>
      </c>
      <c r="E12871" s="3" t="s">
        <v>28582</v>
      </c>
      <c r="F12871" s="67">
        <v>53.93</v>
      </c>
      <c r="G12871" s="67">
        <v>56.48</v>
      </c>
    </row>
    <row r="12872" spans="1:7" ht="22.5" x14ac:dyDescent="0.2">
      <c r="A12872" s="1" t="str">
        <f t="shared" si="202"/>
        <v>SETOP ED-31578</v>
      </c>
      <c r="B12872" s="3" t="s">
        <v>28600</v>
      </c>
      <c r="C12872" s="3" t="s">
        <v>22249</v>
      </c>
      <c r="D12872" s="2" t="s">
        <v>25483</v>
      </c>
      <c r="E12872" s="3" t="s">
        <v>28582</v>
      </c>
      <c r="F12872" s="67">
        <v>39.270000000000003</v>
      </c>
      <c r="G12872" s="67">
        <v>41.35</v>
      </c>
    </row>
    <row r="12873" spans="1:7" ht="22.5" x14ac:dyDescent="0.2">
      <c r="A12873" s="1" t="str">
        <f t="shared" si="202"/>
        <v>SETOP ED-31579</v>
      </c>
      <c r="B12873" s="3" t="s">
        <v>28600</v>
      </c>
      <c r="C12873" s="3" t="s">
        <v>22250</v>
      </c>
      <c r="D12873" s="2" t="s">
        <v>25484</v>
      </c>
      <c r="E12873" s="3" t="s">
        <v>28582</v>
      </c>
      <c r="F12873" s="67">
        <v>40.549999999999997</v>
      </c>
      <c r="G12873" s="67">
        <v>42.63</v>
      </c>
    </row>
    <row r="12874" spans="1:7" ht="22.5" x14ac:dyDescent="0.2">
      <c r="A12874" s="1" t="str">
        <f t="shared" si="202"/>
        <v>SETOP ED-31580</v>
      </c>
      <c r="B12874" s="3" t="s">
        <v>28600</v>
      </c>
      <c r="C12874" s="3" t="s">
        <v>22251</v>
      </c>
      <c r="D12874" s="2" t="s">
        <v>25485</v>
      </c>
      <c r="E12874" s="3" t="s">
        <v>28582</v>
      </c>
      <c r="F12874" s="67">
        <v>46.68</v>
      </c>
      <c r="G12874" s="67">
        <v>49.23</v>
      </c>
    </row>
    <row r="12875" spans="1:7" ht="22.5" x14ac:dyDescent="0.2">
      <c r="A12875" s="1" t="str">
        <f t="shared" si="202"/>
        <v>SETOP ED-31581</v>
      </c>
      <c r="B12875" s="3" t="s">
        <v>28600</v>
      </c>
      <c r="C12875" s="3" t="s">
        <v>22252</v>
      </c>
      <c r="D12875" s="2" t="s">
        <v>25486</v>
      </c>
      <c r="E12875" s="3" t="s">
        <v>28582</v>
      </c>
      <c r="F12875" s="67">
        <v>48.71</v>
      </c>
      <c r="G12875" s="67">
        <v>51.26</v>
      </c>
    </row>
    <row r="12876" spans="1:7" ht="22.5" x14ac:dyDescent="0.2">
      <c r="A12876" s="1" t="str">
        <f t="shared" si="202"/>
        <v>SETOP ED-31582</v>
      </c>
      <c r="B12876" s="3" t="s">
        <v>28600</v>
      </c>
      <c r="C12876" s="3" t="s">
        <v>22253</v>
      </c>
      <c r="D12876" s="2" t="s">
        <v>25487</v>
      </c>
      <c r="E12876" s="3" t="s">
        <v>28582</v>
      </c>
      <c r="F12876" s="67">
        <v>50.6</v>
      </c>
      <c r="G12876" s="67">
        <v>53.15</v>
      </c>
    </row>
    <row r="12877" spans="1:7" ht="22.5" x14ac:dyDescent="0.2">
      <c r="A12877" s="1" t="str">
        <f t="shared" si="202"/>
        <v>SETOP ED-31583</v>
      </c>
      <c r="B12877" s="3" t="s">
        <v>28600</v>
      </c>
      <c r="C12877" s="3" t="s">
        <v>22254</v>
      </c>
      <c r="D12877" s="2" t="s">
        <v>25488</v>
      </c>
      <c r="E12877" s="3" t="s">
        <v>28582</v>
      </c>
      <c r="F12877" s="67">
        <v>47.08</v>
      </c>
      <c r="G12877" s="67">
        <v>50.72</v>
      </c>
    </row>
    <row r="12878" spans="1:7" ht="22.5" x14ac:dyDescent="0.2">
      <c r="A12878" s="1" t="str">
        <f t="shared" si="202"/>
        <v>SETOP ED-31584</v>
      </c>
      <c r="B12878" s="3" t="s">
        <v>28600</v>
      </c>
      <c r="C12878" s="3" t="s">
        <v>22255</v>
      </c>
      <c r="D12878" s="2" t="s">
        <v>25489</v>
      </c>
      <c r="E12878" s="3" t="s">
        <v>28582</v>
      </c>
      <c r="F12878" s="67">
        <v>37.51</v>
      </c>
      <c r="G12878" s="67">
        <v>40.64</v>
      </c>
    </row>
    <row r="12879" spans="1:7" ht="22.5" x14ac:dyDescent="0.2">
      <c r="A12879" s="1" t="str">
        <f t="shared" si="202"/>
        <v>SETOP ED-19652</v>
      </c>
      <c r="B12879" s="3" t="s">
        <v>28600</v>
      </c>
      <c r="C12879" s="3" t="s">
        <v>22256</v>
      </c>
      <c r="D12879" s="2" t="s">
        <v>25490</v>
      </c>
      <c r="E12879" s="3" t="s">
        <v>28589</v>
      </c>
      <c r="F12879" s="67">
        <v>56.82</v>
      </c>
      <c r="G12879" s="67">
        <v>59.43</v>
      </c>
    </row>
    <row r="12880" spans="1:7" ht="22.5" x14ac:dyDescent="0.2">
      <c r="A12880" s="1" t="str">
        <f t="shared" si="202"/>
        <v>SETOP ED-19653</v>
      </c>
      <c r="B12880" s="3" t="s">
        <v>28600</v>
      </c>
      <c r="C12880" s="3" t="s">
        <v>22257</v>
      </c>
      <c r="D12880" s="2" t="s">
        <v>25491</v>
      </c>
      <c r="E12880" s="3" t="s">
        <v>28589</v>
      </c>
      <c r="F12880" s="67">
        <v>57.7</v>
      </c>
      <c r="G12880" s="67">
        <v>60.31</v>
      </c>
    </row>
    <row r="12881" spans="1:7" ht="22.5" x14ac:dyDescent="0.2">
      <c r="A12881" s="1" t="str">
        <f t="shared" si="202"/>
        <v>SETOP ED-31561</v>
      </c>
      <c r="B12881" s="3" t="s">
        <v>28600</v>
      </c>
      <c r="C12881" s="3" t="s">
        <v>22258</v>
      </c>
      <c r="D12881" s="2" t="s">
        <v>25492</v>
      </c>
      <c r="E12881" s="3" t="s">
        <v>28582</v>
      </c>
      <c r="F12881" s="67">
        <v>77.11</v>
      </c>
      <c r="G12881" s="67">
        <v>80.290000000000006</v>
      </c>
    </row>
    <row r="12882" spans="1:7" ht="22.5" x14ac:dyDescent="0.2">
      <c r="A12882" s="1" t="str">
        <f t="shared" si="202"/>
        <v>SETOP ED-31562</v>
      </c>
      <c r="B12882" s="3" t="s">
        <v>28600</v>
      </c>
      <c r="C12882" s="3" t="s">
        <v>22259</v>
      </c>
      <c r="D12882" s="2" t="s">
        <v>25493</v>
      </c>
      <c r="E12882" s="3" t="s">
        <v>28582</v>
      </c>
      <c r="F12882" s="67">
        <v>54.17</v>
      </c>
      <c r="G12882" s="67">
        <v>56.82</v>
      </c>
    </row>
    <row r="12883" spans="1:7" ht="22.5" x14ac:dyDescent="0.2">
      <c r="A12883" s="1" t="str">
        <f t="shared" si="202"/>
        <v>SETOP ED-31563</v>
      </c>
      <c r="B12883" s="3" t="s">
        <v>28600</v>
      </c>
      <c r="C12883" s="3" t="s">
        <v>22260</v>
      </c>
      <c r="D12883" s="2" t="s">
        <v>25494</v>
      </c>
      <c r="E12883" s="3" t="s">
        <v>28582</v>
      </c>
      <c r="F12883" s="67">
        <v>55.67</v>
      </c>
      <c r="G12883" s="67">
        <v>58.32</v>
      </c>
    </row>
    <row r="12884" spans="1:7" ht="22.5" x14ac:dyDescent="0.2">
      <c r="A12884" s="1" t="str">
        <f t="shared" si="202"/>
        <v>SETOP ED-31564</v>
      </c>
      <c r="B12884" s="3" t="s">
        <v>28600</v>
      </c>
      <c r="C12884" s="3" t="s">
        <v>22261</v>
      </c>
      <c r="D12884" s="2" t="s">
        <v>25495</v>
      </c>
      <c r="E12884" s="3" t="s">
        <v>28582</v>
      </c>
      <c r="F12884" s="67">
        <v>68.59</v>
      </c>
      <c r="G12884" s="67">
        <v>71.78</v>
      </c>
    </row>
    <row r="12885" spans="1:7" ht="22.5" x14ac:dyDescent="0.2">
      <c r="A12885" s="1" t="str">
        <f t="shared" si="202"/>
        <v>SETOP ED-31565</v>
      </c>
      <c r="B12885" s="3" t="s">
        <v>28600</v>
      </c>
      <c r="C12885" s="3" t="s">
        <v>22262</v>
      </c>
      <c r="D12885" s="2" t="s">
        <v>25496</v>
      </c>
      <c r="E12885" s="3" t="s">
        <v>28582</v>
      </c>
      <c r="F12885" s="67">
        <v>70.98</v>
      </c>
      <c r="G12885" s="67">
        <v>74.17</v>
      </c>
    </row>
    <row r="12886" spans="1:7" ht="22.5" x14ac:dyDescent="0.2">
      <c r="A12886" s="1" t="str">
        <f t="shared" si="202"/>
        <v>SETOP ED-31566</v>
      </c>
      <c r="B12886" s="3" t="s">
        <v>28600</v>
      </c>
      <c r="C12886" s="3" t="s">
        <v>22263</v>
      </c>
      <c r="D12886" s="2" t="s">
        <v>25497</v>
      </c>
      <c r="E12886" s="3" t="s">
        <v>28582</v>
      </c>
      <c r="F12886" s="67">
        <v>73.2</v>
      </c>
      <c r="G12886" s="67">
        <v>76.38</v>
      </c>
    </row>
    <row r="12887" spans="1:7" ht="22.5" x14ac:dyDescent="0.2">
      <c r="A12887" s="1" t="str">
        <f t="shared" si="202"/>
        <v>SETOP ED-31567</v>
      </c>
      <c r="B12887" s="3" t="s">
        <v>28600</v>
      </c>
      <c r="C12887" s="3" t="s">
        <v>22264</v>
      </c>
      <c r="D12887" s="2" t="s">
        <v>25498</v>
      </c>
      <c r="E12887" s="3" t="s">
        <v>28582</v>
      </c>
      <c r="F12887" s="67">
        <v>67.14</v>
      </c>
      <c r="G12887" s="67">
        <v>71.67</v>
      </c>
    </row>
    <row r="12888" spans="1:7" ht="22.5" x14ac:dyDescent="0.2">
      <c r="A12888" s="1" t="str">
        <f t="shared" si="202"/>
        <v>SETOP ED-31568</v>
      </c>
      <c r="B12888" s="3" t="s">
        <v>28600</v>
      </c>
      <c r="C12888" s="3" t="s">
        <v>22265</v>
      </c>
      <c r="D12888" s="2" t="s">
        <v>25499</v>
      </c>
      <c r="E12888" s="3" t="s">
        <v>28582</v>
      </c>
      <c r="F12888" s="67">
        <v>54.28</v>
      </c>
      <c r="G12888" s="67">
        <v>58.15</v>
      </c>
    </row>
    <row r="12889" spans="1:7" ht="22.5" x14ac:dyDescent="0.2">
      <c r="A12889" s="1" t="str">
        <f t="shared" si="202"/>
        <v>SETOP ED-31569</v>
      </c>
      <c r="B12889" s="3" t="s">
        <v>28600</v>
      </c>
      <c r="C12889" s="3" t="s">
        <v>22266</v>
      </c>
      <c r="D12889" s="2" t="s">
        <v>25500</v>
      </c>
      <c r="E12889" s="3" t="s">
        <v>28582</v>
      </c>
      <c r="F12889" s="67">
        <v>67.349999999999994</v>
      </c>
      <c r="G12889" s="67">
        <v>72.47</v>
      </c>
    </row>
    <row r="12890" spans="1:7" ht="22.5" x14ac:dyDescent="0.2">
      <c r="A12890" s="1" t="str">
        <f t="shared" si="202"/>
        <v>SETOP ED-31570</v>
      </c>
      <c r="B12890" s="3" t="s">
        <v>28600</v>
      </c>
      <c r="C12890" s="3" t="s">
        <v>22267</v>
      </c>
      <c r="D12890" s="2" t="s">
        <v>25501</v>
      </c>
      <c r="E12890" s="3" t="s">
        <v>28582</v>
      </c>
      <c r="F12890" s="67">
        <v>68.44</v>
      </c>
      <c r="G12890" s="67">
        <v>72.41</v>
      </c>
    </row>
    <row r="12891" spans="1:7" ht="22.5" x14ac:dyDescent="0.2">
      <c r="A12891" s="1" t="str">
        <f t="shared" si="202"/>
        <v>SETOP ED-31571</v>
      </c>
      <c r="B12891" s="3" t="s">
        <v>28600</v>
      </c>
      <c r="C12891" s="3" t="s">
        <v>22268</v>
      </c>
      <c r="D12891" s="2" t="s">
        <v>25502</v>
      </c>
      <c r="E12891" s="3" t="s">
        <v>28582</v>
      </c>
      <c r="F12891" s="67">
        <v>51.12</v>
      </c>
      <c r="G12891" s="67">
        <v>54.55</v>
      </c>
    </row>
    <row r="12892" spans="1:7" ht="22.5" x14ac:dyDescent="0.2">
      <c r="A12892" s="1" t="str">
        <f t="shared" si="202"/>
        <v>SETOP ED-31572</v>
      </c>
      <c r="B12892" s="3" t="s">
        <v>28600</v>
      </c>
      <c r="C12892" s="3" t="s">
        <v>22269</v>
      </c>
      <c r="D12892" s="2" t="s">
        <v>25503</v>
      </c>
      <c r="E12892" s="3" t="s">
        <v>28582</v>
      </c>
      <c r="F12892" s="67">
        <v>60.87</v>
      </c>
      <c r="G12892" s="67">
        <v>64.84</v>
      </c>
    </row>
    <row r="12893" spans="1:7" ht="22.5" x14ac:dyDescent="0.2">
      <c r="A12893" s="1" t="str">
        <f t="shared" si="202"/>
        <v>SETOP ED-31573</v>
      </c>
      <c r="B12893" s="3" t="s">
        <v>28600</v>
      </c>
      <c r="C12893" s="3" t="s">
        <v>22270</v>
      </c>
      <c r="D12893" s="2" t="s">
        <v>25504</v>
      </c>
      <c r="E12893" s="3" t="s">
        <v>28582</v>
      </c>
      <c r="F12893" s="67">
        <v>62.99</v>
      </c>
      <c r="G12893" s="67">
        <v>66.959999999999994</v>
      </c>
    </row>
    <row r="12894" spans="1:7" ht="22.5" x14ac:dyDescent="0.2">
      <c r="A12894" s="1" t="str">
        <f t="shared" si="202"/>
        <v>SETOP ED-31574</v>
      </c>
      <c r="B12894" s="3" t="s">
        <v>28600</v>
      </c>
      <c r="C12894" s="3" t="s">
        <v>22271</v>
      </c>
      <c r="D12894" s="2" t="s">
        <v>25505</v>
      </c>
      <c r="E12894" s="3" t="s">
        <v>28582</v>
      </c>
      <c r="F12894" s="67">
        <v>64.959999999999994</v>
      </c>
      <c r="G12894" s="67">
        <v>68.930000000000007</v>
      </c>
    </row>
    <row r="12895" spans="1:7" ht="22.5" x14ac:dyDescent="0.2">
      <c r="A12895" s="1" t="str">
        <f t="shared" si="202"/>
        <v>SETOP ED-31575</v>
      </c>
      <c r="B12895" s="3" t="s">
        <v>28600</v>
      </c>
      <c r="C12895" s="3" t="s">
        <v>22272</v>
      </c>
      <c r="D12895" s="2" t="s">
        <v>25506</v>
      </c>
      <c r="E12895" s="3" t="s">
        <v>28582</v>
      </c>
      <c r="F12895" s="67">
        <v>59.18</v>
      </c>
      <c r="G12895" s="67">
        <v>63.52</v>
      </c>
    </row>
    <row r="12896" spans="1:7" ht="22.5" x14ac:dyDescent="0.2">
      <c r="A12896" s="1" t="str">
        <f t="shared" si="202"/>
        <v>SETOP ED-31576</v>
      </c>
      <c r="B12896" s="3" t="s">
        <v>28600</v>
      </c>
      <c r="C12896" s="3" t="s">
        <v>22273</v>
      </c>
      <c r="D12896" s="2" t="s">
        <v>25507</v>
      </c>
      <c r="E12896" s="3" t="s">
        <v>28582</v>
      </c>
      <c r="F12896" s="67">
        <v>47.55</v>
      </c>
      <c r="G12896" s="67">
        <v>51.29</v>
      </c>
    </row>
    <row r="12897" spans="1:7" x14ac:dyDescent="0.2">
      <c r="A12897" s="1" t="str">
        <f t="shared" si="202"/>
        <v>SETOP 8748</v>
      </c>
      <c r="B12897" s="3" t="s">
        <v>28600</v>
      </c>
      <c r="C12897" s="3">
        <v>8748</v>
      </c>
      <c r="D12897" s="2" t="s">
        <v>25413</v>
      </c>
    </row>
    <row r="12898" spans="1:7" ht="22.5" x14ac:dyDescent="0.2">
      <c r="A12898" s="1" t="str">
        <f t="shared" si="202"/>
        <v>SETOP ED-49637</v>
      </c>
      <c r="B12898" s="3" t="s">
        <v>28600</v>
      </c>
      <c r="C12898" s="3" t="s">
        <v>22274</v>
      </c>
      <c r="D12898" s="2" t="s">
        <v>25508</v>
      </c>
      <c r="E12898" s="3" t="s">
        <v>28586</v>
      </c>
      <c r="F12898" s="67">
        <v>692.45</v>
      </c>
      <c r="G12898" s="67">
        <v>696.67</v>
      </c>
    </row>
    <row r="12899" spans="1:7" ht="22.5" x14ac:dyDescent="0.2">
      <c r="A12899" s="1" t="str">
        <f t="shared" ref="A12899:A12962" si="203">CONCATENAR</f>
        <v>SETOP ED-49638</v>
      </c>
      <c r="B12899" s="3" t="s">
        <v>28600</v>
      </c>
      <c r="C12899" s="3" t="s">
        <v>22275</v>
      </c>
      <c r="D12899" s="2" t="s">
        <v>25509</v>
      </c>
      <c r="E12899" s="3" t="s">
        <v>28586</v>
      </c>
      <c r="F12899" s="67">
        <v>709.22</v>
      </c>
      <c r="G12899" s="67">
        <v>713.44</v>
      </c>
    </row>
    <row r="12900" spans="1:7" ht="22.5" x14ac:dyDescent="0.2">
      <c r="A12900" s="1" t="str">
        <f t="shared" si="203"/>
        <v>SETOP ED-49639</v>
      </c>
      <c r="B12900" s="3" t="s">
        <v>28600</v>
      </c>
      <c r="C12900" s="3" t="s">
        <v>22276</v>
      </c>
      <c r="D12900" s="2" t="s">
        <v>25510</v>
      </c>
      <c r="E12900" s="3" t="s">
        <v>28586</v>
      </c>
      <c r="F12900" s="67">
        <v>729.62</v>
      </c>
      <c r="G12900" s="67">
        <v>733.84</v>
      </c>
    </row>
    <row r="12901" spans="1:7" ht="22.5" x14ac:dyDescent="0.2">
      <c r="A12901" s="1" t="str">
        <f t="shared" si="203"/>
        <v>SETOP ED-49640</v>
      </c>
      <c r="B12901" s="3" t="s">
        <v>28600</v>
      </c>
      <c r="C12901" s="3" t="s">
        <v>22277</v>
      </c>
      <c r="D12901" s="2" t="s">
        <v>25511</v>
      </c>
      <c r="E12901" s="3" t="s">
        <v>28586</v>
      </c>
      <c r="F12901" s="67">
        <v>750.01</v>
      </c>
      <c r="G12901" s="67">
        <v>754.23</v>
      </c>
    </row>
    <row r="12902" spans="1:7" ht="22.5" x14ac:dyDescent="0.2">
      <c r="A12902" s="1" t="str">
        <f t="shared" si="203"/>
        <v>SETOP ED-49641</v>
      </c>
      <c r="B12902" s="3" t="s">
        <v>28600</v>
      </c>
      <c r="C12902" s="3" t="s">
        <v>22278</v>
      </c>
      <c r="D12902" s="2" t="s">
        <v>25512</v>
      </c>
      <c r="E12902" s="3" t="s">
        <v>28586</v>
      </c>
      <c r="F12902" s="67">
        <v>778.18</v>
      </c>
      <c r="G12902" s="67">
        <v>782.4</v>
      </c>
    </row>
    <row r="12903" spans="1:7" ht="22.5" x14ac:dyDescent="0.2">
      <c r="A12903" s="1" t="str">
        <f t="shared" si="203"/>
        <v>SETOP ED-49642</v>
      </c>
      <c r="B12903" s="3" t="s">
        <v>28600</v>
      </c>
      <c r="C12903" s="3" t="s">
        <v>22279</v>
      </c>
      <c r="D12903" s="2" t="s">
        <v>25513</v>
      </c>
      <c r="E12903" s="3" t="s">
        <v>28586</v>
      </c>
      <c r="F12903" s="67">
        <v>827.99</v>
      </c>
      <c r="G12903" s="67">
        <v>832.21</v>
      </c>
    </row>
    <row r="12904" spans="1:7" ht="22.5" x14ac:dyDescent="0.2">
      <c r="A12904" s="1" t="str">
        <f t="shared" si="203"/>
        <v>SETOP ED-49629</v>
      </c>
      <c r="B12904" s="3" t="s">
        <v>28600</v>
      </c>
      <c r="C12904" s="3" t="s">
        <v>22280</v>
      </c>
      <c r="D12904" s="2" t="s">
        <v>25514</v>
      </c>
      <c r="E12904" s="3" t="s">
        <v>28586</v>
      </c>
      <c r="F12904" s="67">
        <v>714.23</v>
      </c>
      <c r="G12904" s="67">
        <v>727.32</v>
      </c>
    </row>
    <row r="12905" spans="1:7" ht="22.5" x14ac:dyDescent="0.2">
      <c r="A12905" s="1" t="str">
        <f t="shared" si="203"/>
        <v>SETOP ED-49630</v>
      </c>
      <c r="B12905" s="3" t="s">
        <v>28600</v>
      </c>
      <c r="C12905" s="3" t="s">
        <v>22281</v>
      </c>
      <c r="D12905" s="2" t="s">
        <v>25515</v>
      </c>
      <c r="E12905" s="3" t="s">
        <v>28586</v>
      </c>
      <c r="F12905" s="67">
        <v>735.94</v>
      </c>
      <c r="G12905" s="67">
        <v>749.03</v>
      </c>
    </row>
    <row r="12906" spans="1:7" ht="22.5" x14ac:dyDescent="0.2">
      <c r="A12906" s="1" t="str">
        <f t="shared" si="203"/>
        <v>SETOP ED-49631</v>
      </c>
      <c r="B12906" s="3" t="s">
        <v>28600</v>
      </c>
      <c r="C12906" s="3" t="s">
        <v>22282</v>
      </c>
      <c r="D12906" s="2" t="s">
        <v>25516</v>
      </c>
      <c r="E12906" s="3" t="s">
        <v>28586</v>
      </c>
      <c r="F12906" s="67">
        <v>758.45</v>
      </c>
      <c r="G12906" s="67">
        <v>771.54</v>
      </c>
    </row>
    <row r="12907" spans="1:7" ht="22.5" x14ac:dyDescent="0.2">
      <c r="A12907" s="1" t="str">
        <f t="shared" si="203"/>
        <v>SETOP ED-49632</v>
      </c>
      <c r="B12907" s="3" t="s">
        <v>28600</v>
      </c>
      <c r="C12907" s="3" t="s">
        <v>22283</v>
      </c>
      <c r="D12907" s="2" t="s">
        <v>25517</v>
      </c>
      <c r="E12907" s="3" t="s">
        <v>28586</v>
      </c>
      <c r="F12907" s="67">
        <v>781.78</v>
      </c>
      <c r="G12907" s="67">
        <v>794.87</v>
      </c>
    </row>
    <row r="12908" spans="1:7" ht="22.5" x14ac:dyDescent="0.2">
      <c r="A12908" s="1" t="str">
        <f t="shared" si="203"/>
        <v>SETOP ED-49633</v>
      </c>
      <c r="B12908" s="3" t="s">
        <v>28600</v>
      </c>
      <c r="C12908" s="3" t="s">
        <v>22284</v>
      </c>
      <c r="D12908" s="2" t="s">
        <v>25518</v>
      </c>
      <c r="E12908" s="3" t="s">
        <v>28586</v>
      </c>
      <c r="F12908" s="67">
        <v>805.97</v>
      </c>
      <c r="G12908" s="67">
        <v>819.06</v>
      </c>
    </row>
    <row r="12909" spans="1:7" ht="22.5" x14ac:dyDescent="0.2">
      <c r="A12909" s="1" t="str">
        <f t="shared" si="203"/>
        <v>SETOP ED-49634</v>
      </c>
      <c r="B12909" s="3" t="s">
        <v>28600</v>
      </c>
      <c r="C12909" s="3" t="s">
        <v>22285</v>
      </c>
      <c r="D12909" s="2" t="s">
        <v>25519</v>
      </c>
      <c r="E12909" s="3" t="s">
        <v>28586</v>
      </c>
      <c r="F12909" s="67">
        <v>831.04</v>
      </c>
      <c r="G12909" s="67">
        <v>844.13</v>
      </c>
    </row>
    <row r="12910" spans="1:7" ht="22.5" x14ac:dyDescent="0.2">
      <c r="A12910" s="1" t="str">
        <f t="shared" si="203"/>
        <v>SETOP ED-49625</v>
      </c>
      <c r="B12910" s="3" t="s">
        <v>28600</v>
      </c>
      <c r="C12910" s="3" t="s">
        <v>22286</v>
      </c>
      <c r="D12910" s="2" t="s">
        <v>25520</v>
      </c>
      <c r="E12910" s="3" t="s">
        <v>28586</v>
      </c>
      <c r="F12910" s="67">
        <v>684.11</v>
      </c>
      <c r="G12910" s="67">
        <v>697.2</v>
      </c>
    </row>
    <row r="12911" spans="1:7" ht="22.5" x14ac:dyDescent="0.2">
      <c r="A12911" s="1" t="str">
        <f t="shared" si="203"/>
        <v>SETOP ED-49627</v>
      </c>
      <c r="B12911" s="3" t="s">
        <v>28600</v>
      </c>
      <c r="C12911" s="3" t="s">
        <v>22287</v>
      </c>
      <c r="D12911" s="2" t="s">
        <v>25521</v>
      </c>
      <c r="E12911" s="3" t="s">
        <v>28586</v>
      </c>
      <c r="F12911" s="67">
        <v>693.29</v>
      </c>
      <c r="G12911" s="67">
        <v>706.38</v>
      </c>
    </row>
    <row r="12912" spans="1:7" x14ac:dyDescent="0.2">
      <c r="A12912" s="1" t="str">
        <f t="shared" si="203"/>
        <v>SETOP 8749</v>
      </c>
      <c r="B12912" s="3" t="s">
        <v>28600</v>
      </c>
      <c r="C12912" s="3">
        <v>8749</v>
      </c>
      <c r="D12912" s="2" t="s">
        <v>25522</v>
      </c>
    </row>
    <row r="12913" spans="1:7" ht="22.5" x14ac:dyDescent="0.2">
      <c r="A12913" s="1" t="str">
        <f t="shared" si="203"/>
        <v>SETOP ED-9052</v>
      </c>
      <c r="B12913" s="3" t="s">
        <v>28600</v>
      </c>
      <c r="C12913" s="3" t="s">
        <v>22288</v>
      </c>
      <c r="D12913" s="2" t="s">
        <v>25523</v>
      </c>
      <c r="E12913" s="3" t="s">
        <v>28586</v>
      </c>
      <c r="F12913" s="67">
        <v>750.18</v>
      </c>
      <c r="G12913" s="67">
        <v>751.67</v>
      </c>
    </row>
    <row r="12914" spans="1:7" ht="22.5" x14ac:dyDescent="0.2">
      <c r="A12914" s="1" t="str">
        <f t="shared" si="203"/>
        <v>SETOP ED-9053</v>
      </c>
      <c r="B12914" s="3" t="s">
        <v>28600</v>
      </c>
      <c r="C12914" s="3" t="s">
        <v>22289</v>
      </c>
      <c r="D12914" s="2" t="s">
        <v>25524</v>
      </c>
      <c r="E12914" s="3" t="s">
        <v>28586</v>
      </c>
      <c r="F12914" s="67">
        <v>764.82</v>
      </c>
      <c r="G12914" s="67">
        <v>766.31</v>
      </c>
    </row>
    <row r="12915" spans="1:7" ht="22.5" x14ac:dyDescent="0.2">
      <c r="A12915" s="1" t="str">
        <f t="shared" si="203"/>
        <v>SETOP ED-9054</v>
      </c>
      <c r="B12915" s="3" t="s">
        <v>28600</v>
      </c>
      <c r="C12915" s="3" t="s">
        <v>22290</v>
      </c>
      <c r="D12915" s="2" t="s">
        <v>25525</v>
      </c>
      <c r="E12915" s="3" t="s">
        <v>28586</v>
      </c>
      <c r="F12915" s="67">
        <v>792.32</v>
      </c>
      <c r="G12915" s="67">
        <v>793.81</v>
      </c>
    </row>
    <row r="12916" spans="1:7" ht="22.5" x14ac:dyDescent="0.2">
      <c r="A12916" s="1" t="str">
        <f t="shared" si="203"/>
        <v>SETOP ED-9055</v>
      </c>
      <c r="B12916" s="3" t="s">
        <v>28600</v>
      </c>
      <c r="C12916" s="3" t="s">
        <v>22291</v>
      </c>
      <c r="D12916" s="2" t="s">
        <v>25526</v>
      </c>
      <c r="E12916" s="3" t="s">
        <v>28586</v>
      </c>
      <c r="F12916" s="67">
        <v>805.36</v>
      </c>
      <c r="G12916" s="67">
        <v>806.85</v>
      </c>
    </row>
    <row r="12917" spans="1:7" ht="22.5" x14ac:dyDescent="0.2">
      <c r="A12917" s="1" t="str">
        <f t="shared" si="203"/>
        <v>SETOP ED-9056</v>
      </c>
      <c r="B12917" s="3" t="s">
        <v>28600</v>
      </c>
      <c r="C12917" s="3" t="s">
        <v>22292</v>
      </c>
      <c r="D12917" s="2" t="s">
        <v>25527</v>
      </c>
      <c r="E12917" s="3" t="s">
        <v>28586</v>
      </c>
      <c r="F12917" s="67">
        <v>838.8</v>
      </c>
      <c r="G12917" s="67">
        <v>840.29</v>
      </c>
    </row>
    <row r="12918" spans="1:7" ht="22.5" x14ac:dyDescent="0.2">
      <c r="A12918" s="1" t="str">
        <f t="shared" si="203"/>
        <v>SETOP ED-9057</v>
      </c>
      <c r="B12918" s="3" t="s">
        <v>28600</v>
      </c>
      <c r="C12918" s="3" t="s">
        <v>22293</v>
      </c>
      <c r="D12918" s="2" t="s">
        <v>25528</v>
      </c>
      <c r="E12918" s="3" t="s">
        <v>28586</v>
      </c>
      <c r="F12918" s="67">
        <v>863.16</v>
      </c>
      <c r="G12918" s="67">
        <v>864.65</v>
      </c>
    </row>
    <row r="12919" spans="1:7" x14ac:dyDescent="0.2">
      <c r="A12919" s="1" t="str">
        <f t="shared" si="203"/>
        <v>SETOP 8750</v>
      </c>
      <c r="B12919" s="3" t="s">
        <v>28600</v>
      </c>
      <c r="C12919" s="3">
        <v>8750</v>
      </c>
      <c r="D12919" s="2" t="s">
        <v>25427</v>
      </c>
    </row>
    <row r="12920" spans="1:7" ht="22.5" x14ac:dyDescent="0.2">
      <c r="A12920" s="1" t="str">
        <f t="shared" si="203"/>
        <v>SETOP ED-49618</v>
      </c>
      <c r="B12920" s="3" t="s">
        <v>28600</v>
      </c>
      <c r="C12920" s="3" t="s">
        <v>22294</v>
      </c>
      <c r="D12920" s="2" t="s">
        <v>25529</v>
      </c>
      <c r="E12920" s="3" t="s">
        <v>28586</v>
      </c>
      <c r="F12920" s="67">
        <v>757.97</v>
      </c>
      <c r="G12920" s="67">
        <v>782.09</v>
      </c>
    </row>
    <row r="12921" spans="1:7" ht="22.5" x14ac:dyDescent="0.2">
      <c r="A12921" s="1" t="str">
        <f t="shared" si="203"/>
        <v>SETOP ED-49619</v>
      </c>
      <c r="B12921" s="3" t="s">
        <v>28600</v>
      </c>
      <c r="C12921" s="3" t="s">
        <v>22295</v>
      </c>
      <c r="D12921" s="2" t="s">
        <v>25530</v>
      </c>
      <c r="E12921" s="3" t="s">
        <v>28586</v>
      </c>
      <c r="F12921" s="67">
        <v>788.32</v>
      </c>
      <c r="G12921" s="67">
        <v>812.42</v>
      </c>
    </row>
    <row r="12922" spans="1:7" ht="22.5" x14ac:dyDescent="0.2">
      <c r="A12922" s="1" t="str">
        <f t="shared" si="203"/>
        <v>SETOP ED-49620</v>
      </c>
      <c r="B12922" s="3" t="s">
        <v>28600</v>
      </c>
      <c r="C12922" s="3" t="s">
        <v>22296</v>
      </c>
      <c r="D12922" s="2" t="s">
        <v>25531</v>
      </c>
      <c r="E12922" s="3" t="s">
        <v>28586</v>
      </c>
      <c r="F12922" s="67">
        <v>835.71</v>
      </c>
      <c r="G12922" s="67">
        <v>859.81</v>
      </c>
    </row>
    <row r="12923" spans="1:7" ht="22.5" x14ac:dyDescent="0.2">
      <c r="A12923" s="1" t="str">
        <f t="shared" si="203"/>
        <v>SETOP ED-49621</v>
      </c>
      <c r="B12923" s="3" t="s">
        <v>28600</v>
      </c>
      <c r="C12923" s="3" t="s">
        <v>22297</v>
      </c>
      <c r="D12923" s="2" t="s">
        <v>25532</v>
      </c>
      <c r="E12923" s="3" t="s">
        <v>28586</v>
      </c>
      <c r="F12923" s="67">
        <v>857.92</v>
      </c>
      <c r="G12923" s="67">
        <v>882.04</v>
      </c>
    </row>
    <row r="12924" spans="1:7" ht="22.5" x14ac:dyDescent="0.2">
      <c r="A12924" s="1" t="str">
        <f t="shared" si="203"/>
        <v>SETOP ED-49622</v>
      </c>
      <c r="B12924" s="3" t="s">
        <v>28600</v>
      </c>
      <c r="C12924" s="3" t="s">
        <v>22298</v>
      </c>
      <c r="D12924" s="2" t="s">
        <v>25533</v>
      </c>
      <c r="E12924" s="3" t="s">
        <v>28586</v>
      </c>
      <c r="F12924" s="67">
        <v>899.37</v>
      </c>
      <c r="G12924" s="67">
        <v>923.47</v>
      </c>
    </row>
    <row r="12925" spans="1:7" ht="22.5" x14ac:dyDescent="0.2">
      <c r="A12925" s="1" t="str">
        <f t="shared" si="203"/>
        <v>SETOP ED-49614</v>
      </c>
      <c r="B12925" s="3" t="s">
        <v>28600</v>
      </c>
      <c r="C12925" s="3" t="s">
        <v>22299</v>
      </c>
      <c r="D12925" s="2" t="s">
        <v>25534</v>
      </c>
      <c r="E12925" s="3" t="s">
        <v>28586</v>
      </c>
      <c r="F12925" s="67">
        <v>709.62</v>
      </c>
      <c r="G12925" s="67">
        <v>733.73</v>
      </c>
    </row>
    <row r="12926" spans="1:7" ht="22.5" x14ac:dyDescent="0.2">
      <c r="A12926" s="1" t="str">
        <f t="shared" si="203"/>
        <v>SETOP ED-49615</v>
      </c>
      <c r="B12926" s="3" t="s">
        <v>28600</v>
      </c>
      <c r="C12926" s="3" t="s">
        <v>22300</v>
      </c>
      <c r="D12926" s="2" t="s">
        <v>25535</v>
      </c>
      <c r="E12926" s="3" t="s">
        <v>28586</v>
      </c>
      <c r="F12926" s="67">
        <v>731.73</v>
      </c>
      <c r="G12926" s="67">
        <v>755.84</v>
      </c>
    </row>
    <row r="12927" spans="1:7" ht="22.5" x14ac:dyDescent="0.2">
      <c r="A12927" s="1" t="str">
        <f t="shared" si="203"/>
        <v>SETOP ED-49616</v>
      </c>
      <c r="B12927" s="3" t="s">
        <v>28600</v>
      </c>
      <c r="C12927" s="3" t="s">
        <v>22301</v>
      </c>
      <c r="D12927" s="2" t="s">
        <v>25536</v>
      </c>
      <c r="E12927" s="3" t="s">
        <v>28586</v>
      </c>
      <c r="F12927" s="67">
        <v>739.84</v>
      </c>
      <c r="G12927" s="67">
        <v>763.94</v>
      </c>
    </row>
    <row r="12928" spans="1:7" ht="22.5" x14ac:dyDescent="0.2">
      <c r="A12928" s="1" t="str">
        <f t="shared" si="203"/>
        <v>SETOP ED-49617</v>
      </c>
      <c r="B12928" s="3" t="s">
        <v>28600</v>
      </c>
      <c r="C12928" s="3" t="s">
        <v>22302</v>
      </c>
      <c r="D12928" s="2" t="s">
        <v>25537</v>
      </c>
      <c r="E12928" s="3" t="s">
        <v>28586</v>
      </c>
      <c r="F12928" s="67">
        <v>756.91</v>
      </c>
      <c r="G12928" s="67">
        <v>781.02</v>
      </c>
    </row>
    <row r="12929" spans="1:7" ht="22.5" x14ac:dyDescent="0.2">
      <c r="A12929" s="1" t="str">
        <f t="shared" si="203"/>
        <v>SETOP ED-49613</v>
      </c>
      <c r="B12929" s="3" t="s">
        <v>28600</v>
      </c>
      <c r="C12929" s="3" t="s">
        <v>22303</v>
      </c>
      <c r="D12929" s="2" t="s">
        <v>25538</v>
      </c>
      <c r="E12929" s="3" t="s">
        <v>28586</v>
      </c>
      <c r="F12929" s="67">
        <v>704.09</v>
      </c>
      <c r="G12929" s="67">
        <v>728.2</v>
      </c>
    </row>
    <row r="12930" spans="1:7" x14ac:dyDescent="0.2">
      <c r="A12930" s="1" t="str">
        <f t="shared" si="203"/>
        <v>SETOP 8751</v>
      </c>
      <c r="B12930" s="3" t="s">
        <v>28600</v>
      </c>
      <c r="C12930" s="3">
        <v>8751</v>
      </c>
      <c r="D12930" s="2" t="s">
        <v>25539</v>
      </c>
    </row>
    <row r="12931" spans="1:7" ht="22.5" x14ac:dyDescent="0.2">
      <c r="A12931" s="1" t="str">
        <f t="shared" si="203"/>
        <v>SETOP ED-49664</v>
      </c>
      <c r="B12931" s="3" t="s">
        <v>28600</v>
      </c>
      <c r="C12931" s="3" t="s">
        <v>22304</v>
      </c>
      <c r="D12931" s="2" t="s">
        <v>25540</v>
      </c>
      <c r="E12931" s="3" t="s">
        <v>28591</v>
      </c>
      <c r="F12931" s="67">
        <v>24.94</v>
      </c>
      <c r="G12931" s="67">
        <v>26.36</v>
      </c>
    </row>
    <row r="12932" spans="1:7" ht="22.5" x14ac:dyDescent="0.2">
      <c r="A12932" s="1" t="str">
        <f t="shared" si="203"/>
        <v>SETOP ED-49665</v>
      </c>
      <c r="B12932" s="3" t="s">
        <v>28600</v>
      </c>
      <c r="C12932" s="3" t="s">
        <v>22305</v>
      </c>
      <c r="D12932" s="2" t="s">
        <v>25541</v>
      </c>
      <c r="E12932" s="3" t="s">
        <v>28591</v>
      </c>
      <c r="F12932" s="67">
        <v>24.94</v>
      </c>
      <c r="G12932" s="67">
        <v>26.36</v>
      </c>
    </row>
    <row r="12933" spans="1:7" x14ac:dyDescent="0.2">
      <c r="A12933" s="1" t="str">
        <f t="shared" si="203"/>
        <v>SETOP 8752</v>
      </c>
      <c r="B12933" s="3" t="s">
        <v>28600</v>
      </c>
      <c r="C12933" s="3">
        <v>8752</v>
      </c>
      <c r="D12933" s="2" t="s">
        <v>25542</v>
      </c>
    </row>
    <row r="12934" spans="1:7" ht="45" x14ac:dyDescent="0.2">
      <c r="A12934" s="1" t="str">
        <f t="shared" si="203"/>
        <v>SETOP ED-50252</v>
      </c>
      <c r="B12934" s="3" t="s">
        <v>28600</v>
      </c>
      <c r="C12934" s="3" t="s">
        <v>22306</v>
      </c>
      <c r="D12934" s="2" t="s">
        <v>25543</v>
      </c>
      <c r="E12934" s="3" t="s">
        <v>28582</v>
      </c>
      <c r="F12934" s="67">
        <v>141.79</v>
      </c>
      <c r="G12934" s="67">
        <v>145.54</v>
      </c>
    </row>
    <row r="12935" spans="1:7" ht="33.75" x14ac:dyDescent="0.2">
      <c r="A12935" s="1" t="str">
        <f t="shared" si="203"/>
        <v>SETOP ED-50253</v>
      </c>
      <c r="B12935" s="3" t="s">
        <v>28600</v>
      </c>
      <c r="C12935" s="3" t="s">
        <v>22307</v>
      </c>
      <c r="D12935" s="2" t="s">
        <v>25544</v>
      </c>
      <c r="E12935" s="3" t="s">
        <v>28582</v>
      </c>
      <c r="F12935" s="67">
        <v>148.4</v>
      </c>
      <c r="G12935" s="67">
        <v>152.34</v>
      </c>
    </row>
    <row r="12936" spans="1:7" ht="33.75" x14ac:dyDescent="0.2">
      <c r="A12936" s="1" t="str">
        <f t="shared" si="203"/>
        <v>SETOP ED-50254</v>
      </c>
      <c r="B12936" s="3" t="s">
        <v>28600</v>
      </c>
      <c r="C12936" s="3" t="s">
        <v>22308</v>
      </c>
      <c r="D12936" s="2" t="s">
        <v>25545</v>
      </c>
      <c r="E12936" s="3" t="s">
        <v>28582</v>
      </c>
      <c r="F12936" s="67">
        <v>154.97999999999999</v>
      </c>
      <c r="G12936" s="67">
        <v>159.13</v>
      </c>
    </row>
    <row r="12937" spans="1:7" ht="33.75" x14ac:dyDescent="0.2">
      <c r="A12937" s="1" t="str">
        <f t="shared" si="203"/>
        <v>SETOP ED-50255</v>
      </c>
      <c r="B12937" s="3" t="s">
        <v>28600</v>
      </c>
      <c r="C12937" s="3" t="s">
        <v>22309</v>
      </c>
      <c r="D12937" s="2" t="s">
        <v>25546</v>
      </c>
      <c r="E12937" s="3" t="s">
        <v>28582</v>
      </c>
      <c r="F12937" s="67">
        <v>145.08000000000001</v>
      </c>
      <c r="G12937" s="67">
        <v>148.94</v>
      </c>
    </row>
    <row r="12938" spans="1:7" ht="33.75" x14ac:dyDescent="0.2">
      <c r="A12938" s="1" t="str">
        <f t="shared" si="203"/>
        <v>SETOP ED-50256</v>
      </c>
      <c r="B12938" s="3" t="s">
        <v>28600</v>
      </c>
      <c r="C12938" s="3" t="s">
        <v>22310</v>
      </c>
      <c r="D12938" s="2" t="s">
        <v>25547</v>
      </c>
      <c r="E12938" s="3" t="s">
        <v>28582</v>
      </c>
      <c r="F12938" s="67">
        <v>154.97999999999999</v>
      </c>
      <c r="G12938" s="67">
        <v>159.13</v>
      </c>
    </row>
    <row r="12939" spans="1:7" ht="33.75" x14ac:dyDescent="0.2">
      <c r="A12939" s="1" t="str">
        <f t="shared" si="203"/>
        <v>SETOP ED-50257</v>
      </c>
      <c r="B12939" s="3" t="s">
        <v>28600</v>
      </c>
      <c r="C12939" s="3" t="s">
        <v>22311</v>
      </c>
      <c r="D12939" s="2" t="s">
        <v>25548</v>
      </c>
      <c r="E12939" s="3" t="s">
        <v>28582</v>
      </c>
      <c r="F12939" s="67">
        <v>169.3</v>
      </c>
      <c r="G12939" s="67">
        <v>173.99</v>
      </c>
    </row>
    <row r="12940" spans="1:7" ht="33.75" x14ac:dyDescent="0.2">
      <c r="A12940" s="1" t="str">
        <f t="shared" si="203"/>
        <v>SETOP ED-50258</v>
      </c>
      <c r="B12940" s="3" t="s">
        <v>28600</v>
      </c>
      <c r="C12940" s="3" t="s">
        <v>22312</v>
      </c>
      <c r="D12940" s="2" t="s">
        <v>25549</v>
      </c>
      <c r="E12940" s="3" t="s">
        <v>28582</v>
      </c>
      <c r="F12940" s="67">
        <v>178</v>
      </c>
      <c r="G12940" s="67">
        <v>182.87</v>
      </c>
    </row>
    <row r="12941" spans="1:7" ht="33.75" x14ac:dyDescent="0.2">
      <c r="A12941" s="1" t="str">
        <f t="shared" si="203"/>
        <v>SETOP ED-50259</v>
      </c>
      <c r="B12941" s="3" t="s">
        <v>28600</v>
      </c>
      <c r="C12941" s="3" t="s">
        <v>22313</v>
      </c>
      <c r="D12941" s="2" t="s">
        <v>25550</v>
      </c>
      <c r="E12941" s="3" t="s">
        <v>28582</v>
      </c>
      <c r="F12941" s="67">
        <v>148.4</v>
      </c>
      <c r="G12941" s="67">
        <v>152.34</v>
      </c>
    </row>
    <row r="12942" spans="1:7" ht="33.75" x14ac:dyDescent="0.2">
      <c r="A12942" s="1" t="str">
        <f t="shared" si="203"/>
        <v>SETOP ED-50260</v>
      </c>
      <c r="B12942" s="3" t="s">
        <v>28600</v>
      </c>
      <c r="C12942" s="3" t="s">
        <v>22314</v>
      </c>
      <c r="D12942" s="2" t="s">
        <v>25551</v>
      </c>
      <c r="E12942" s="3" t="s">
        <v>28582</v>
      </c>
      <c r="F12942" s="67">
        <v>160.44</v>
      </c>
      <c r="G12942" s="67">
        <v>164.75</v>
      </c>
    </row>
    <row r="12943" spans="1:7" ht="33.75" x14ac:dyDescent="0.2">
      <c r="A12943" s="1" t="str">
        <f t="shared" si="203"/>
        <v>SETOP ED-50261</v>
      </c>
      <c r="B12943" s="3" t="s">
        <v>28600</v>
      </c>
      <c r="C12943" s="3" t="s">
        <v>22315</v>
      </c>
      <c r="D12943" s="2" t="s">
        <v>25552</v>
      </c>
      <c r="E12943" s="3" t="s">
        <v>28582</v>
      </c>
      <c r="F12943" s="67">
        <v>190.07</v>
      </c>
      <c r="G12943" s="67">
        <v>195.31</v>
      </c>
    </row>
    <row r="12944" spans="1:7" ht="33.75" x14ac:dyDescent="0.2">
      <c r="A12944" s="1" t="str">
        <f t="shared" si="203"/>
        <v>SETOP ED-50242</v>
      </c>
      <c r="B12944" s="3" t="s">
        <v>28600</v>
      </c>
      <c r="C12944" s="3" t="s">
        <v>22316</v>
      </c>
      <c r="D12944" s="2" t="s">
        <v>25553</v>
      </c>
      <c r="E12944" s="3" t="s">
        <v>28582</v>
      </c>
      <c r="F12944" s="67">
        <v>129.47999999999999</v>
      </c>
      <c r="G12944" s="67">
        <v>134.41999999999999</v>
      </c>
    </row>
    <row r="12945" spans="1:7" ht="33.75" x14ac:dyDescent="0.2">
      <c r="A12945" s="1" t="str">
        <f t="shared" si="203"/>
        <v>SETOP ED-50243</v>
      </c>
      <c r="B12945" s="3" t="s">
        <v>28600</v>
      </c>
      <c r="C12945" s="3" t="s">
        <v>22317</v>
      </c>
      <c r="D12945" s="2" t="s">
        <v>25554</v>
      </c>
      <c r="E12945" s="3" t="s">
        <v>28582</v>
      </c>
      <c r="F12945" s="67">
        <v>136.09</v>
      </c>
      <c r="G12945" s="67">
        <v>141.22</v>
      </c>
    </row>
    <row r="12946" spans="1:7" ht="33.75" x14ac:dyDescent="0.2">
      <c r="A12946" s="1" t="str">
        <f t="shared" si="203"/>
        <v>SETOP ED-50244</v>
      </c>
      <c r="B12946" s="3" t="s">
        <v>28600</v>
      </c>
      <c r="C12946" s="3" t="s">
        <v>22318</v>
      </c>
      <c r="D12946" s="2" t="s">
        <v>25555</v>
      </c>
      <c r="E12946" s="3" t="s">
        <v>28582</v>
      </c>
      <c r="F12946" s="67">
        <v>142.66999999999999</v>
      </c>
      <c r="G12946" s="67">
        <v>148.02000000000001</v>
      </c>
    </row>
    <row r="12947" spans="1:7" ht="33.75" x14ac:dyDescent="0.2">
      <c r="A12947" s="1" t="str">
        <f t="shared" si="203"/>
        <v>SETOP ED-50245</v>
      </c>
      <c r="B12947" s="3" t="s">
        <v>28600</v>
      </c>
      <c r="C12947" s="3" t="s">
        <v>22319</v>
      </c>
      <c r="D12947" s="2" t="s">
        <v>25556</v>
      </c>
      <c r="E12947" s="3" t="s">
        <v>28582</v>
      </c>
      <c r="F12947" s="67">
        <v>132.77000000000001</v>
      </c>
      <c r="G12947" s="67">
        <v>137.82</v>
      </c>
    </row>
    <row r="12948" spans="1:7" ht="33.75" x14ac:dyDescent="0.2">
      <c r="A12948" s="1" t="str">
        <f t="shared" si="203"/>
        <v>SETOP ED-50246</v>
      </c>
      <c r="B12948" s="3" t="s">
        <v>28600</v>
      </c>
      <c r="C12948" s="3" t="s">
        <v>22320</v>
      </c>
      <c r="D12948" s="2" t="s">
        <v>25557</v>
      </c>
      <c r="E12948" s="3" t="s">
        <v>28582</v>
      </c>
      <c r="F12948" s="67">
        <v>142.66999999999999</v>
      </c>
      <c r="G12948" s="67">
        <v>148.02000000000001</v>
      </c>
    </row>
    <row r="12949" spans="1:7" ht="33.75" x14ac:dyDescent="0.2">
      <c r="A12949" s="1" t="str">
        <f t="shared" si="203"/>
        <v>SETOP ED-50247</v>
      </c>
      <c r="B12949" s="3" t="s">
        <v>28600</v>
      </c>
      <c r="C12949" s="3" t="s">
        <v>22321</v>
      </c>
      <c r="D12949" s="2" t="s">
        <v>25558</v>
      </c>
      <c r="E12949" s="3" t="s">
        <v>28582</v>
      </c>
      <c r="F12949" s="67">
        <v>156.99</v>
      </c>
      <c r="G12949" s="67">
        <v>162.87</v>
      </c>
    </row>
    <row r="12950" spans="1:7" ht="33.75" x14ac:dyDescent="0.2">
      <c r="A12950" s="1" t="str">
        <f t="shared" si="203"/>
        <v>SETOP ED-50248</v>
      </c>
      <c r="B12950" s="3" t="s">
        <v>28600</v>
      </c>
      <c r="C12950" s="3" t="s">
        <v>22322</v>
      </c>
      <c r="D12950" s="2" t="s">
        <v>25559</v>
      </c>
      <c r="E12950" s="3" t="s">
        <v>28582</v>
      </c>
      <c r="F12950" s="67">
        <v>136.09</v>
      </c>
      <c r="G12950" s="67">
        <v>141.22</v>
      </c>
    </row>
    <row r="12951" spans="1:7" ht="33.75" x14ac:dyDescent="0.2">
      <c r="A12951" s="1" t="str">
        <f t="shared" si="203"/>
        <v>SETOP ED-50249</v>
      </c>
      <c r="B12951" s="3" t="s">
        <v>28600</v>
      </c>
      <c r="C12951" s="3" t="s">
        <v>22323</v>
      </c>
      <c r="D12951" s="2" t="s">
        <v>25560</v>
      </c>
      <c r="E12951" s="3" t="s">
        <v>28582</v>
      </c>
      <c r="F12951" s="67">
        <v>148.13</v>
      </c>
      <c r="G12951" s="67">
        <v>153.63999999999999</v>
      </c>
    </row>
    <row r="12952" spans="1:7" ht="33.75" x14ac:dyDescent="0.2">
      <c r="A12952" s="1" t="str">
        <f t="shared" si="203"/>
        <v>SETOP ED-50250</v>
      </c>
      <c r="B12952" s="3" t="s">
        <v>28600</v>
      </c>
      <c r="C12952" s="3" t="s">
        <v>22324</v>
      </c>
      <c r="D12952" s="2" t="s">
        <v>25561</v>
      </c>
      <c r="E12952" s="3" t="s">
        <v>28582</v>
      </c>
      <c r="F12952" s="67">
        <v>177.75</v>
      </c>
      <c r="G12952" s="67">
        <v>184.19</v>
      </c>
    </row>
    <row r="12953" spans="1:7" x14ac:dyDescent="0.2">
      <c r="A12953" s="1" t="str">
        <f t="shared" si="203"/>
        <v>SETOP 8753</v>
      </c>
      <c r="B12953" s="3" t="s">
        <v>28600</v>
      </c>
      <c r="C12953" s="3">
        <v>8753</v>
      </c>
      <c r="D12953" s="2" t="s">
        <v>25562</v>
      </c>
    </row>
    <row r="12954" spans="1:7" ht="22.5" x14ac:dyDescent="0.2">
      <c r="A12954" s="1" t="str">
        <f t="shared" si="203"/>
        <v>SETOP ED-19637</v>
      </c>
      <c r="B12954" s="3" t="s">
        <v>28600</v>
      </c>
      <c r="C12954" s="3" t="s">
        <v>22325</v>
      </c>
      <c r="D12954" s="2" t="s">
        <v>25563</v>
      </c>
      <c r="E12954" s="3" t="s">
        <v>28589</v>
      </c>
      <c r="F12954" s="67">
        <v>20.39</v>
      </c>
      <c r="G12954" s="67">
        <v>21.27</v>
      </c>
    </row>
    <row r="12955" spans="1:7" ht="22.5" x14ac:dyDescent="0.2">
      <c r="A12955" s="1" t="str">
        <f t="shared" si="203"/>
        <v>SETOP ED-19638</v>
      </c>
      <c r="B12955" s="3" t="s">
        <v>28600</v>
      </c>
      <c r="C12955" s="3" t="s">
        <v>22326</v>
      </c>
      <c r="D12955" s="2" t="s">
        <v>25564</v>
      </c>
      <c r="E12955" s="3" t="s">
        <v>28589</v>
      </c>
      <c r="F12955" s="67">
        <v>21.27</v>
      </c>
      <c r="G12955" s="67">
        <v>22.15</v>
      </c>
    </row>
    <row r="12956" spans="1:7" ht="22.5" x14ac:dyDescent="0.2">
      <c r="A12956" s="1" t="str">
        <f t="shared" si="203"/>
        <v>SETOP ED-19633</v>
      </c>
      <c r="B12956" s="3" t="s">
        <v>28600</v>
      </c>
      <c r="C12956" s="3" t="s">
        <v>22327</v>
      </c>
      <c r="D12956" s="2" t="s">
        <v>25565</v>
      </c>
      <c r="E12956" s="3" t="s">
        <v>28589</v>
      </c>
      <c r="F12956" s="67">
        <v>18.149999999999999</v>
      </c>
      <c r="G12956" s="67">
        <v>18.66</v>
      </c>
    </row>
    <row r="12957" spans="1:7" ht="22.5" x14ac:dyDescent="0.2">
      <c r="A12957" s="1" t="str">
        <f t="shared" si="203"/>
        <v>SETOP ED-19634</v>
      </c>
      <c r="B12957" s="3" t="s">
        <v>28600</v>
      </c>
      <c r="C12957" s="3" t="s">
        <v>22328</v>
      </c>
      <c r="D12957" s="2" t="s">
        <v>25566</v>
      </c>
      <c r="E12957" s="3" t="s">
        <v>28589</v>
      </c>
      <c r="F12957" s="67">
        <v>19.239999999999998</v>
      </c>
      <c r="G12957" s="67">
        <v>19.75</v>
      </c>
    </row>
    <row r="12958" spans="1:7" ht="22.5" x14ac:dyDescent="0.2">
      <c r="A12958" s="1" t="str">
        <f t="shared" si="203"/>
        <v>SETOP ED-19635</v>
      </c>
      <c r="B12958" s="3" t="s">
        <v>28600</v>
      </c>
      <c r="C12958" s="3" t="s">
        <v>22329</v>
      </c>
      <c r="D12958" s="2" t="s">
        <v>25567</v>
      </c>
      <c r="E12958" s="3" t="s">
        <v>28589</v>
      </c>
      <c r="F12958" s="67">
        <v>17.940000000000001</v>
      </c>
      <c r="G12958" s="67">
        <v>17.940000000000001</v>
      </c>
    </row>
    <row r="12959" spans="1:7" x14ac:dyDescent="0.2">
      <c r="A12959" s="1" t="str">
        <f t="shared" si="203"/>
        <v>SETOP 8754</v>
      </c>
      <c r="B12959" s="3" t="s">
        <v>28600</v>
      </c>
      <c r="C12959" s="3">
        <v>8754</v>
      </c>
      <c r="D12959" s="2" t="s">
        <v>25568</v>
      </c>
    </row>
    <row r="12960" spans="1:7" ht="22.5" x14ac:dyDescent="0.2">
      <c r="A12960" s="1" t="str">
        <f t="shared" si="203"/>
        <v>SETOP ED-50619</v>
      </c>
      <c r="B12960" s="3" t="s">
        <v>28600</v>
      </c>
      <c r="C12960" s="3" t="s">
        <v>22330</v>
      </c>
      <c r="D12960" s="2" t="s">
        <v>25569</v>
      </c>
      <c r="E12960" s="3" t="s">
        <v>28582</v>
      </c>
      <c r="F12960" s="67">
        <v>12.47</v>
      </c>
      <c r="G12960" s="67">
        <v>13.66</v>
      </c>
    </row>
    <row r="12961" spans="1:7" x14ac:dyDescent="0.2">
      <c r="A12961" s="1" t="str">
        <f t="shared" si="203"/>
        <v>SETOP 8755</v>
      </c>
      <c r="B12961" s="3" t="s">
        <v>28600</v>
      </c>
      <c r="C12961" s="3">
        <v>8755</v>
      </c>
      <c r="D12961" s="2" t="s">
        <v>25570</v>
      </c>
    </row>
    <row r="12962" spans="1:7" ht="22.5" x14ac:dyDescent="0.2">
      <c r="A12962" s="1" t="str">
        <f t="shared" si="203"/>
        <v>SETOP ED-29621</v>
      </c>
      <c r="B12962" s="3" t="s">
        <v>28600</v>
      </c>
      <c r="C12962" s="3" t="s">
        <v>22331</v>
      </c>
      <c r="D12962" s="2" t="s">
        <v>25571</v>
      </c>
      <c r="E12962" s="3" t="s">
        <v>28586</v>
      </c>
      <c r="F12962" s="67">
        <v>706.77</v>
      </c>
      <c r="G12962" s="67">
        <v>726.53</v>
      </c>
    </row>
    <row r="12963" spans="1:7" ht="22.5" x14ac:dyDescent="0.2">
      <c r="A12963" s="1" t="str">
        <f t="shared" ref="A12963:A13026" si="204">CONCATENAR</f>
        <v>SETOP ED-49662</v>
      </c>
      <c r="B12963" s="3" t="s">
        <v>28600</v>
      </c>
      <c r="C12963" s="3" t="s">
        <v>22332</v>
      </c>
      <c r="D12963" s="2" t="s">
        <v>25572</v>
      </c>
      <c r="E12963" s="3" t="s">
        <v>28586</v>
      </c>
      <c r="F12963" s="67">
        <v>3185.61</v>
      </c>
      <c r="G12963" s="67">
        <v>3202.6</v>
      </c>
    </row>
    <row r="12964" spans="1:7" x14ac:dyDescent="0.2">
      <c r="A12964" s="1" t="str">
        <f t="shared" si="204"/>
        <v>SETOP 8756</v>
      </c>
      <c r="B12964" s="3" t="s">
        <v>28600</v>
      </c>
      <c r="C12964" s="3">
        <v>8756</v>
      </c>
      <c r="D12964" s="2" t="s">
        <v>25573</v>
      </c>
    </row>
    <row r="12965" spans="1:7" ht="22.5" x14ac:dyDescent="0.2">
      <c r="A12965" s="1" t="str">
        <f t="shared" si="204"/>
        <v>SETOP ED-49655</v>
      </c>
      <c r="B12965" s="3" t="s">
        <v>28600</v>
      </c>
      <c r="C12965" s="3" t="s">
        <v>22333</v>
      </c>
      <c r="D12965" s="2" t="s">
        <v>25574</v>
      </c>
      <c r="E12965" s="3" t="s">
        <v>28592</v>
      </c>
      <c r="F12965" s="67">
        <v>330.27</v>
      </c>
      <c r="G12965" s="67">
        <v>331.78</v>
      </c>
    </row>
    <row r="12966" spans="1:7" ht="33.75" x14ac:dyDescent="0.2">
      <c r="A12966" s="1" t="str">
        <f t="shared" si="204"/>
        <v>SETOP ED-49660</v>
      </c>
      <c r="B12966" s="3" t="s">
        <v>28600</v>
      </c>
      <c r="C12966" s="3" t="s">
        <v>22334</v>
      </c>
      <c r="D12966" s="2" t="s">
        <v>25575</v>
      </c>
      <c r="E12966" s="3" t="s">
        <v>28582</v>
      </c>
      <c r="F12966" s="67">
        <v>161.38999999999999</v>
      </c>
      <c r="G12966" s="67">
        <v>175.35</v>
      </c>
    </row>
    <row r="12967" spans="1:7" ht="22.5" x14ac:dyDescent="0.2">
      <c r="A12967" s="1" t="str">
        <f t="shared" si="204"/>
        <v>SETOP ED-49656</v>
      </c>
      <c r="B12967" s="3" t="s">
        <v>28600</v>
      </c>
      <c r="C12967" s="3" t="s">
        <v>22335</v>
      </c>
      <c r="D12967" s="2" t="s">
        <v>25576</v>
      </c>
      <c r="E12967" s="3" t="s">
        <v>28584</v>
      </c>
      <c r="F12967" s="67">
        <v>7.62</v>
      </c>
      <c r="G12967" s="67">
        <v>8.11</v>
      </c>
    </row>
    <row r="12968" spans="1:7" ht="22.5" x14ac:dyDescent="0.2">
      <c r="A12968" s="1" t="str">
        <f t="shared" si="204"/>
        <v>SETOP ED-49657</v>
      </c>
      <c r="B12968" s="3" t="s">
        <v>28600</v>
      </c>
      <c r="C12968" s="3" t="s">
        <v>22336</v>
      </c>
      <c r="D12968" s="2" t="s">
        <v>25577</v>
      </c>
      <c r="E12968" s="3" t="s">
        <v>28584</v>
      </c>
      <c r="F12968" s="67">
        <v>5.26</v>
      </c>
      <c r="G12968" s="67">
        <v>5.72</v>
      </c>
    </row>
    <row r="12969" spans="1:7" ht="22.5" x14ac:dyDescent="0.2">
      <c r="A12969" s="1" t="str">
        <f t="shared" si="204"/>
        <v>SETOP ED-29678</v>
      </c>
      <c r="B12969" s="3" t="s">
        <v>28600</v>
      </c>
      <c r="C12969" s="3" t="s">
        <v>22337</v>
      </c>
      <c r="D12969" s="2" t="s">
        <v>25578</v>
      </c>
      <c r="E12969" s="3" t="s">
        <v>28591</v>
      </c>
      <c r="F12969" s="67">
        <v>57.6</v>
      </c>
      <c r="G12969" s="67">
        <v>59.94</v>
      </c>
    </row>
    <row r="12970" spans="1:7" ht="22.5" x14ac:dyDescent="0.2">
      <c r="A12970" s="1" t="str">
        <f t="shared" si="204"/>
        <v>SETOP ED-49659</v>
      </c>
      <c r="B12970" s="3" t="s">
        <v>28600</v>
      </c>
      <c r="C12970" s="3" t="s">
        <v>22338</v>
      </c>
      <c r="D12970" s="2" t="s">
        <v>25579</v>
      </c>
      <c r="E12970" s="3" t="s">
        <v>28591</v>
      </c>
      <c r="F12970" s="67">
        <v>14.98</v>
      </c>
      <c r="G12970" s="67">
        <v>15.78</v>
      </c>
    </row>
    <row r="12971" spans="1:7" ht="22.5" x14ac:dyDescent="0.2">
      <c r="A12971" s="1" t="str">
        <f t="shared" si="204"/>
        <v>SETOP ED-50523</v>
      </c>
      <c r="B12971" s="3" t="s">
        <v>28600</v>
      </c>
      <c r="C12971" s="3" t="s">
        <v>22339</v>
      </c>
      <c r="D12971" s="2" t="s">
        <v>25580</v>
      </c>
      <c r="E12971" s="3" t="s">
        <v>28582</v>
      </c>
      <c r="F12971" s="67">
        <v>41.75</v>
      </c>
      <c r="G12971" s="67">
        <v>45.46</v>
      </c>
    </row>
    <row r="12972" spans="1:7" ht="22.5" x14ac:dyDescent="0.2">
      <c r="A12972" s="1" t="str">
        <f t="shared" si="204"/>
        <v>SETOP ED-50524</v>
      </c>
      <c r="B12972" s="3" t="s">
        <v>28600</v>
      </c>
      <c r="C12972" s="3" t="s">
        <v>22340</v>
      </c>
      <c r="D12972" s="2" t="s">
        <v>25581</v>
      </c>
      <c r="E12972" s="3" t="s">
        <v>28582</v>
      </c>
      <c r="F12972" s="67">
        <v>41.78</v>
      </c>
      <c r="G12972" s="67">
        <v>45.48</v>
      </c>
    </row>
    <row r="12973" spans="1:7" x14ac:dyDescent="0.2">
      <c r="A12973" s="1" t="str">
        <f t="shared" si="204"/>
        <v>SETOP 8669</v>
      </c>
      <c r="B12973" s="3" t="s">
        <v>28600</v>
      </c>
      <c r="C12973" s="3">
        <v>8669</v>
      </c>
      <c r="D12973" s="2" t="s">
        <v>25582</v>
      </c>
    </row>
    <row r="12974" spans="1:7" x14ac:dyDescent="0.2">
      <c r="A12974" s="1" t="str">
        <f t="shared" si="204"/>
        <v>SETOP 8757</v>
      </c>
      <c r="B12974" s="3" t="s">
        <v>28600</v>
      </c>
      <c r="C12974" s="3">
        <v>8757</v>
      </c>
      <c r="D12974" s="2" t="s">
        <v>25583</v>
      </c>
    </row>
    <row r="12975" spans="1:7" ht="22.5" x14ac:dyDescent="0.2">
      <c r="A12975" s="1" t="str">
        <f t="shared" si="204"/>
        <v>SETOP ED-48222</v>
      </c>
      <c r="B12975" s="3" t="s">
        <v>28600</v>
      </c>
      <c r="C12975" s="3" t="s">
        <v>22341</v>
      </c>
      <c r="D12975" s="2" t="s">
        <v>25584</v>
      </c>
      <c r="E12975" s="3" t="s">
        <v>28582</v>
      </c>
      <c r="F12975" s="67">
        <v>114.49</v>
      </c>
      <c r="G12975" s="67">
        <v>119.39</v>
      </c>
    </row>
    <row r="12976" spans="1:7" ht="22.5" x14ac:dyDescent="0.2">
      <c r="A12976" s="1" t="str">
        <f t="shared" si="204"/>
        <v>SETOP ED-48224</v>
      </c>
      <c r="B12976" s="3" t="s">
        <v>28600</v>
      </c>
      <c r="C12976" s="3" t="s">
        <v>22342</v>
      </c>
      <c r="D12976" s="2" t="s">
        <v>25585</v>
      </c>
      <c r="E12976" s="3" t="s">
        <v>28582</v>
      </c>
      <c r="F12976" s="67">
        <v>212.87</v>
      </c>
      <c r="G12976" s="67">
        <v>220.18</v>
      </c>
    </row>
    <row r="12977" spans="1:7" ht="22.5" x14ac:dyDescent="0.2">
      <c r="A12977" s="1" t="str">
        <f t="shared" si="204"/>
        <v>SETOP ED-48221</v>
      </c>
      <c r="B12977" s="3" t="s">
        <v>28600</v>
      </c>
      <c r="C12977" s="3" t="s">
        <v>22343</v>
      </c>
      <c r="D12977" s="2" t="s">
        <v>25586</v>
      </c>
      <c r="E12977" s="3" t="s">
        <v>28582</v>
      </c>
      <c r="F12977" s="67">
        <v>68.31</v>
      </c>
      <c r="G12977" s="67">
        <v>71.849999999999994</v>
      </c>
    </row>
    <row r="12978" spans="1:7" x14ac:dyDescent="0.2">
      <c r="A12978" s="1" t="str">
        <f t="shared" si="204"/>
        <v>SETOP 8758</v>
      </c>
      <c r="B12978" s="3" t="s">
        <v>28600</v>
      </c>
      <c r="C12978" s="3">
        <v>8758</v>
      </c>
      <c r="D12978" s="2" t="s">
        <v>25587</v>
      </c>
    </row>
    <row r="12979" spans="1:7" ht="22.5" x14ac:dyDescent="0.2">
      <c r="A12979" s="1" t="str">
        <f t="shared" si="204"/>
        <v>SETOP ED-48229</v>
      </c>
      <c r="B12979" s="3" t="s">
        <v>28600</v>
      </c>
      <c r="C12979" s="3" t="s">
        <v>22344</v>
      </c>
      <c r="D12979" s="2" t="s">
        <v>25588</v>
      </c>
      <c r="E12979" s="3" t="s">
        <v>28582</v>
      </c>
      <c r="F12979" s="67">
        <v>113.8</v>
      </c>
      <c r="G12979" s="67">
        <v>118.39</v>
      </c>
    </row>
    <row r="12980" spans="1:7" ht="22.5" x14ac:dyDescent="0.2">
      <c r="A12980" s="1" t="str">
        <f t="shared" si="204"/>
        <v>SETOP ED-48227</v>
      </c>
      <c r="B12980" s="3" t="s">
        <v>28600</v>
      </c>
      <c r="C12980" s="3" t="s">
        <v>22345</v>
      </c>
      <c r="D12980" s="2" t="s">
        <v>25589</v>
      </c>
      <c r="E12980" s="3" t="s">
        <v>28582</v>
      </c>
      <c r="F12980" s="67">
        <v>111.01</v>
      </c>
      <c r="G12980" s="67">
        <v>115.3</v>
      </c>
    </row>
    <row r="12981" spans="1:7" ht="22.5" x14ac:dyDescent="0.2">
      <c r="A12981" s="1" t="str">
        <f t="shared" si="204"/>
        <v>SETOP ED-48230</v>
      </c>
      <c r="B12981" s="3" t="s">
        <v>28600</v>
      </c>
      <c r="C12981" s="3" t="s">
        <v>22346</v>
      </c>
      <c r="D12981" s="2" t="s">
        <v>25590</v>
      </c>
      <c r="E12981" s="3" t="s">
        <v>28582</v>
      </c>
      <c r="F12981" s="67">
        <v>201.65</v>
      </c>
      <c r="G12981" s="67">
        <v>208.29</v>
      </c>
    </row>
    <row r="12982" spans="1:7" ht="22.5" x14ac:dyDescent="0.2">
      <c r="A12982" s="1" t="str">
        <f t="shared" si="204"/>
        <v>SETOP ED-48228</v>
      </c>
      <c r="B12982" s="3" t="s">
        <v>28600</v>
      </c>
      <c r="C12982" s="3" t="s">
        <v>22347</v>
      </c>
      <c r="D12982" s="2" t="s">
        <v>25591</v>
      </c>
      <c r="E12982" s="3" t="s">
        <v>28582</v>
      </c>
      <c r="F12982" s="67">
        <v>196.46</v>
      </c>
      <c r="G12982" s="67">
        <v>202.54</v>
      </c>
    </row>
    <row r="12983" spans="1:7" ht="22.5" x14ac:dyDescent="0.2">
      <c r="A12983" s="1" t="str">
        <f t="shared" si="204"/>
        <v>SETOP ED-48226</v>
      </c>
      <c r="B12983" s="3" t="s">
        <v>28600</v>
      </c>
      <c r="C12983" s="3" t="s">
        <v>22348</v>
      </c>
      <c r="D12983" s="2" t="s">
        <v>25592</v>
      </c>
      <c r="E12983" s="3" t="s">
        <v>28582</v>
      </c>
      <c r="F12983" s="67">
        <v>70.430000000000007</v>
      </c>
      <c r="G12983" s="67">
        <v>74.02</v>
      </c>
    </row>
    <row r="12984" spans="1:7" x14ac:dyDescent="0.2">
      <c r="A12984" s="1" t="str">
        <f t="shared" si="204"/>
        <v>SETOP 8759</v>
      </c>
      <c r="B12984" s="3" t="s">
        <v>28600</v>
      </c>
      <c r="C12984" s="3">
        <v>8759</v>
      </c>
      <c r="D12984" s="2" t="s">
        <v>25593</v>
      </c>
    </row>
    <row r="12985" spans="1:7" ht="22.5" x14ac:dyDescent="0.2">
      <c r="A12985" s="1" t="str">
        <f t="shared" si="204"/>
        <v>SETOP ED-48232</v>
      </c>
      <c r="B12985" s="3" t="s">
        <v>28600</v>
      </c>
      <c r="C12985" s="3" t="s">
        <v>22349</v>
      </c>
      <c r="D12985" s="2" t="s">
        <v>25594</v>
      </c>
      <c r="E12985" s="3" t="s">
        <v>28582</v>
      </c>
      <c r="F12985" s="67">
        <v>65.06</v>
      </c>
      <c r="G12985" s="67">
        <v>67.98</v>
      </c>
    </row>
    <row r="12986" spans="1:7" ht="22.5" x14ac:dyDescent="0.2">
      <c r="A12986" s="1" t="str">
        <f t="shared" si="204"/>
        <v>SETOP ED-48233</v>
      </c>
      <c r="B12986" s="3" t="s">
        <v>28600</v>
      </c>
      <c r="C12986" s="3" t="s">
        <v>22350</v>
      </c>
      <c r="D12986" s="2" t="s">
        <v>25595</v>
      </c>
      <c r="E12986" s="3" t="s">
        <v>28582</v>
      </c>
      <c r="F12986" s="67">
        <v>86.24</v>
      </c>
      <c r="G12986" s="67">
        <v>89.59</v>
      </c>
    </row>
    <row r="12987" spans="1:7" ht="22.5" x14ac:dyDescent="0.2">
      <c r="A12987" s="1" t="str">
        <f t="shared" si="204"/>
        <v>SETOP ED-48231</v>
      </c>
      <c r="B12987" s="3" t="s">
        <v>28600</v>
      </c>
      <c r="C12987" s="3" t="s">
        <v>22351</v>
      </c>
      <c r="D12987" s="2" t="s">
        <v>25596</v>
      </c>
      <c r="E12987" s="3" t="s">
        <v>28582</v>
      </c>
      <c r="F12987" s="67">
        <v>47.65</v>
      </c>
      <c r="G12987" s="67">
        <v>50.3</v>
      </c>
    </row>
    <row r="12988" spans="1:7" x14ac:dyDescent="0.2">
      <c r="A12988" s="1" t="str">
        <f t="shared" si="204"/>
        <v>SETOP 8760</v>
      </c>
      <c r="B12988" s="3" t="s">
        <v>28600</v>
      </c>
      <c r="C12988" s="3">
        <v>8760</v>
      </c>
      <c r="D12988" s="2" t="s">
        <v>25597</v>
      </c>
    </row>
    <row r="12989" spans="1:7" ht="22.5" x14ac:dyDescent="0.2">
      <c r="A12989" s="1" t="str">
        <f t="shared" si="204"/>
        <v>SETOP ED-48195</v>
      </c>
      <c r="B12989" s="3" t="s">
        <v>28600</v>
      </c>
      <c r="C12989" s="3" t="s">
        <v>22352</v>
      </c>
      <c r="D12989" s="2" t="s">
        <v>25598</v>
      </c>
      <c r="E12989" s="3" t="s">
        <v>28582</v>
      </c>
      <c r="F12989" s="67">
        <v>72.05</v>
      </c>
      <c r="G12989" s="67">
        <v>74.86</v>
      </c>
    </row>
    <row r="12990" spans="1:7" ht="22.5" x14ac:dyDescent="0.2">
      <c r="A12990" s="1" t="str">
        <f t="shared" si="204"/>
        <v>SETOP ED-48192</v>
      </c>
      <c r="B12990" s="3" t="s">
        <v>28600</v>
      </c>
      <c r="C12990" s="3" t="s">
        <v>22353</v>
      </c>
      <c r="D12990" s="2" t="s">
        <v>25599</v>
      </c>
      <c r="E12990" s="3" t="s">
        <v>28582</v>
      </c>
      <c r="F12990" s="67">
        <v>69.48</v>
      </c>
      <c r="G12990" s="67">
        <v>72.290000000000006</v>
      </c>
    </row>
    <row r="12991" spans="1:7" ht="22.5" x14ac:dyDescent="0.2">
      <c r="A12991" s="1" t="str">
        <f t="shared" si="204"/>
        <v>SETOP ED-48196</v>
      </c>
      <c r="B12991" s="3" t="s">
        <v>28600</v>
      </c>
      <c r="C12991" s="3" t="s">
        <v>22354</v>
      </c>
      <c r="D12991" s="2" t="s">
        <v>25600</v>
      </c>
      <c r="E12991" s="3" t="s">
        <v>28582</v>
      </c>
      <c r="F12991" s="67">
        <v>87.58</v>
      </c>
      <c r="G12991" s="67">
        <v>90.73</v>
      </c>
    </row>
    <row r="12992" spans="1:7" ht="22.5" x14ac:dyDescent="0.2">
      <c r="A12992" s="1" t="str">
        <f t="shared" si="204"/>
        <v>SETOP ED-48193</v>
      </c>
      <c r="B12992" s="3" t="s">
        <v>28600</v>
      </c>
      <c r="C12992" s="3" t="s">
        <v>22355</v>
      </c>
      <c r="D12992" s="2" t="s">
        <v>25601</v>
      </c>
      <c r="E12992" s="3" t="s">
        <v>28582</v>
      </c>
      <c r="F12992" s="67">
        <v>84.23</v>
      </c>
      <c r="G12992" s="67">
        <v>87.38</v>
      </c>
    </row>
    <row r="12993" spans="1:7" ht="22.5" x14ac:dyDescent="0.2">
      <c r="A12993" s="1" t="str">
        <f t="shared" si="204"/>
        <v>SETOP ED-48194</v>
      </c>
      <c r="B12993" s="3" t="s">
        <v>28600</v>
      </c>
      <c r="C12993" s="3" t="s">
        <v>22356</v>
      </c>
      <c r="D12993" s="2" t="s">
        <v>25602</v>
      </c>
      <c r="E12993" s="3" t="s">
        <v>28582</v>
      </c>
      <c r="F12993" s="67">
        <v>57.94</v>
      </c>
      <c r="G12993" s="67">
        <v>60.42</v>
      </c>
    </row>
    <row r="12994" spans="1:7" ht="22.5" x14ac:dyDescent="0.2">
      <c r="A12994" s="1" t="str">
        <f t="shared" si="204"/>
        <v>SETOP ED-48191</v>
      </c>
      <c r="B12994" s="3" t="s">
        <v>28600</v>
      </c>
      <c r="C12994" s="3" t="s">
        <v>22357</v>
      </c>
      <c r="D12994" s="2" t="s">
        <v>25603</v>
      </c>
      <c r="E12994" s="3" t="s">
        <v>28582</v>
      </c>
      <c r="F12994" s="67">
        <v>56.1</v>
      </c>
      <c r="G12994" s="67">
        <v>58.58</v>
      </c>
    </row>
    <row r="12995" spans="1:7" x14ac:dyDescent="0.2">
      <c r="A12995" s="1" t="str">
        <f t="shared" si="204"/>
        <v>SETOP 8761</v>
      </c>
      <c r="B12995" s="3" t="s">
        <v>28600</v>
      </c>
      <c r="C12995" s="3">
        <v>8761</v>
      </c>
      <c r="D12995" s="2" t="s">
        <v>25604</v>
      </c>
    </row>
    <row r="12996" spans="1:7" ht="22.5" x14ac:dyDescent="0.2">
      <c r="A12996" s="1" t="str">
        <f t="shared" si="204"/>
        <v>SETOP ED-48201</v>
      </c>
      <c r="B12996" s="3" t="s">
        <v>28600</v>
      </c>
      <c r="C12996" s="3" t="s">
        <v>22358</v>
      </c>
      <c r="D12996" s="2" t="s">
        <v>25605</v>
      </c>
      <c r="E12996" s="3" t="s">
        <v>28582</v>
      </c>
      <c r="F12996" s="67">
        <v>76.14</v>
      </c>
      <c r="G12996" s="67">
        <v>78.97</v>
      </c>
    </row>
    <row r="12997" spans="1:7" ht="22.5" x14ac:dyDescent="0.2">
      <c r="A12997" s="1" t="str">
        <f t="shared" si="204"/>
        <v>SETOP ED-48198</v>
      </c>
      <c r="B12997" s="3" t="s">
        <v>28600</v>
      </c>
      <c r="C12997" s="3" t="s">
        <v>22359</v>
      </c>
      <c r="D12997" s="2" t="s">
        <v>25606</v>
      </c>
      <c r="E12997" s="3" t="s">
        <v>28582</v>
      </c>
      <c r="F12997" s="67">
        <v>71.36</v>
      </c>
      <c r="G12997" s="67">
        <v>74.2</v>
      </c>
    </row>
    <row r="12998" spans="1:7" ht="22.5" x14ac:dyDescent="0.2">
      <c r="A12998" s="1" t="str">
        <f t="shared" si="204"/>
        <v>SETOP ED-48202</v>
      </c>
      <c r="B12998" s="3" t="s">
        <v>28600</v>
      </c>
      <c r="C12998" s="3" t="s">
        <v>22360</v>
      </c>
      <c r="D12998" s="2" t="s">
        <v>25607</v>
      </c>
      <c r="E12998" s="3" t="s">
        <v>28582</v>
      </c>
      <c r="F12998" s="67">
        <v>90.82</v>
      </c>
      <c r="G12998" s="67">
        <v>93.81</v>
      </c>
    </row>
    <row r="12999" spans="1:7" ht="22.5" x14ac:dyDescent="0.2">
      <c r="A12999" s="1" t="str">
        <f t="shared" si="204"/>
        <v>SETOP ED-48199</v>
      </c>
      <c r="B12999" s="3" t="s">
        <v>28600</v>
      </c>
      <c r="C12999" s="3" t="s">
        <v>22361</v>
      </c>
      <c r="D12999" s="2" t="s">
        <v>25608</v>
      </c>
      <c r="E12999" s="3" t="s">
        <v>28582</v>
      </c>
      <c r="F12999" s="67">
        <v>84.95</v>
      </c>
      <c r="G12999" s="67">
        <v>87.95</v>
      </c>
    </row>
    <row r="13000" spans="1:7" ht="22.5" x14ac:dyDescent="0.2">
      <c r="A13000" s="1" t="str">
        <f t="shared" si="204"/>
        <v>SETOP ED-48200</v>
      </c>
      <c r="B13000" s="3" t="s">
        <v>28600</v>
      </c>
      <c r="C13000" s="3" t="s">
        <v>22362</v>
      </c>
      <c r="D13000" s="2" t="s">
        <v>25609</v>
      </c>
      <c r="E13000" s="3" t="s">
        <v>28582</v>
      </c>
      <c r="F13000" s="67">
        <v>59.43</v>
      </c>
      <c r="G13000" s="67">
        <v>62.11</v>
      </c>
    </row>
    <row r="13001" spans="1:7" ht="22.5" x14ac:dyDescent="0.2">
      <c r="A13001" s="1" t="str">
        <f t="shared" si="204"/>
        <v>SETOP ED-48197</v>
      </c>
      <c r="B13001" s="3" t="s">
        <v>28600</v>
      </c>
      <c r="C13001" s="3" t="s">
        <v>22363</v>
      </c>
      <c r="D13001" s="2" t="s">
        <v>25610</v>
      </c>
      <c r="E13001" s="3" t="s">
        <v>28582</v>
      </c>
      <c r="F13001" s="67">
        <v>56.1</v>
      </c>
      <c r="G13001" s="67">
        <v>58.79</v>
      </c>
    </row>
    <row r="13002" spans="1:7" ht="33.75" x14ac:dyDescent="0.2">
      <c r="A13002" s="1" t="str">
        <f t="shared" si="204"/>
        <v>SETOP ED-48394</v>
      </c>
      <c r="B13002" s="3" t="s">
        <v>28600</v>
      </c>
      <c r="C13002" s="3" t="s">
        <v>22364</v>
      </c>
      <c r="D13002" s="2" t="s">
        <v>25611</v>
      </c>
      <c r="E13002" s="3" t="s">
        <v>28584</v>
      </c>
      <c r="F13002" s="67">
        <v>28.07</v>
      </c>
      <c r="G13002" s="67">
        <v>29</v>
      </c>
    </row>
    <row r="13003" spans="1:7" ht="22.5" x14ac:dyDescent="0.2">
      <c r="A13003" s="1" t="str">
        <f t="shared" si="204"/>
        <v>SETOP ED-48393</v>
      </c>
      <c r="B13003" s="3" t="s">
        <v>28600</v>
      </c>
      <c r="C13003" s="3" t="s">
        <v>22365</v>
      </c>
      <c r="D13003" s="2" t="s">
        <v>25612</v>
      </c>
      <c r="E13003" s="3" t="s">
        <v>28584</v>
      </c>
      <c r="F13003" s="67">
        <v>27.08</v>
      </c>
      <c r="G13003" s="67">
        <v>28.01</v>
      </c>
    </row>
    <row r="13004" spans="1:7" ht="33.75" x14ac:dyDescent="0.2">
      <c r="A13004" s="1" t="str">
        <f t="shared" si="204"/>
        <v>SETOP ED-48391</v>
      </c>
      <c r="B13004" s="3" t="s">
        <v>28600</v>
      </c>
      <c r="C13004" s="3" t="s">
        <v>22366</v>
      </c>
      <c r="D13004" s="2" t="s">
        <v>25613</v>
      </c>
      <c r="E13004" s="3" t="s">
        <v>28584</v>
      </c>
      <c r="F13004" s="67">
        <v>19.850000000000001</v>
      </c>
      <c r="G13004" s="67">
        <v>20.7</v>
      </c>
    </row>
    <row r="13005" spans="1:7" ht="22.5" x14ac:dyDescent="0.2">
      <c r="A13005" s="1" t="str">
        <f t="shared" si="204"/>
        <v>SETOP ED-48388</v>
      </c>
      <c r="B13005" s="3" t="s">
        <v>28600</v>
      </c>
      <c r="C13005" s="3" t="s">
        <v>22367</v>
      </c>
      <c r="D13005" s="2" t="s">
        <v>25614</v>
      </c>
      <c r="E13005" s="3" t="s">
        <v>28584</v>
      </c>
      <c r="F13005" s="67">
        <v>19.25</v>
      </c>
      <c r="G13005" s="67">
        <v>20.100000000000001</v>
      </c>
    </row>
    <row r="13006" spans="1:7" ht="33.75" x14ac:dyDescent="0.2">
      <c r="A13006" s="1" t="str">
        <f t="shared" si="204"/>
        <v>SETOP ED-48392</v>
      </c>
      <c r="B13006" s="3" t="s">
        <v>28600</v>
      </c>
      <c r="C13006" s="3" t="s">
        <v>22368</v>
      </c>
      <c r="D13006" s="2" t="s">
        <v>25615</v>
      </c>
      <c r="E13006" s="3" t="s">
        <v>28584</v>
      </c>
      <c r="F13006" s="67">
        <v>23.41</v>
      </c>
      <c r="G13006" s="67">
        <v>24.38</v>
      </c>
    </row>
    <row r="13007" spans="1:7" ht="22.5" x14ac:dyDescent="0.2">
      <c r="A13007" s="1" t="str">
        <f t="shared" si="204"/>
        <v>SETOP ED-48389</v>
      </c>
      <c r="B13007" s="3" t="s">
        <v>28600</v>
      </c>
      <c r="C13007" s="3" t="s">
        <v>22369</v>
      </c>
      <c r="D13007" s="2" t="s">
        <v>25616</v>
      </c>
      <c r="E13007" s="3" t="s">
        <v>28584</v>
      </c>
      <c r="F13007" s="67">
        <v>22.71</v>
      </c>
      <c r="G13007" s="67">
        <v>23.68</v>
      </c>
    </row>
    <row r="13008" spans="1:7" ht="33.75" x14ac:dyDescent="0.2">
      <c r="A13008" s="1" t="str">
        <f t="shared" si="204"/>
        <v>SETOP ED-48390</v>
      </c>
      <c r="B13008" s="3" t="s">
        <v>28600</v>
      </c>
      <c r="C13008" s="3" t="s">
        <v>22370</v>
      </c>
      <c r="D13008" s="2" t="s">
        <v>25617</v>
      </c>
      <c r="E13008" s="3" t="s">
        <v>28584</v>
      </c>
      <c r="F13008" s="67">
        <v>15.1</v>
      </c>
      <c r="G13008" s="67">
        <v>15.87</v>
      </c>
    </row>
    <row r="13009" spans="1:7" ht="22.5" x14ac:dyDescent="0.2">
      <c r="A13009" s="1" t="str">
        <f t="shared" si="204"/>
        <v>SETOP ED-48387</v>
      </c>
      <c r="B13009" s="3" t="s">
        <v>28600</v>
      </c>
      <c r="C13009" s="3" t="s">
        <v>22371</v>
      </c>
      <c r="D13009" s="2" t="s">
        <v>25618</v>
      </c>
      <c r="E13009" s="3" t="s">
        <v>28584</v>
      </c>
      <c r="F13009" s="67">
        <v>14.71</v>
      </c>
      <c r="G13009" s="67">
        <v>15.48</v>
      </c>
    </row>
    <row r="13010" spans="1:7" x14ac:dyDescent="0.2">
      <c r="A13010" s="1" t="str">
        <f t="shared" si="204"/>
        <v>SETOP 8762</v>
      </c>
      <c r="B13010" s="3" t="s">
        <v>28600</v>
      </c>
      <c r="C13010" s="3">
        <v>8762</v>
      </c>
      <c r="D13010" s="2" t="s">
        <v>25619</v>
      </c>
    </row>
    <row r="13011" spans="1:7" ht="22.5" x14ac:dyDescent="0.2">
      <c r="A13011" s="1" t="str">
        <f t="shared" si="204"/>
        <v>SETOP ED-48203</v>
      </c>
      <c r="B13011" s="3" t="s">
        <v>28600</v>
      </c>
      <c r="C13011" s="3" t="s">
        <v>22372</v>
      </c>
      <c r="D13011" s="2" t="s">
        <v>25620</v>
      </c>
      <c r="E13011" s="3" t="s">
        <v>28582</v>
      </c>
      <c r="F13011" s="67">
        <v>82.59</v>
      </c>
      <c r="G13011" s="67">
        <v>83.75</v>
      </c>
    </row>
    <row r="13012" spans="1:7" ht="22.5" x14ac:dyDescent="0.2">
      <c r="A13012" s="1" t="str">
        <f t="shared" si="204"/>
        <v>SETOP ED-48204</v>
      </c>
      <c r="B13012" s="3" t="s">
        <v>28600</v>
      </c>
      <c r="C13012" s="3" t="s">
        <v>22373</v>
      </c>
      <c r="D13012" s="2" t="s">
        <v>25621</v>
      </c>
      <c r="E13012" s="3" t="s">
        <v>28582</v>
      </c>
      <c r="F13012" s="67">
        <v>129.96</v>
      </c>
      <c r="G13012" s="67">
        <v>131.30000000000001</v>
      </c>
    </row>
    <row r="13013" spans="1:7" ht="22.5" x14ac:dyDescent="0.2">
      <c r="A13013" s="1" t="str">
        <f t="shared" si="204"/>
        <v>SETOP ED-48205</v>
      </c>
      <c r="B13013" s="3" t="s">
        <v>28600</v>
      </c>
      <c r="C13013" s="3" t="s">
        <v>22374</v>
      </c>
      <c r="D13013" s="2" t="s">
        <v>25622</v>
      </c>
      <c r="E13013" s="3" t="s">
        <v>28582</v>
      </c>
      <c r="F13013" s="67">
        <v>167.27</v>
      </c>
      <c r="G13013" s="67">
        <v>168.83</v>
      </c>
    </row>
    <row r="13014" spans="1:7" x14ac:dyDescent="0.2">
      <c r="A13014" s="1" t="str">
        <f t="shared" si="204"/>
        <v>SETOP 8764</v>
      </c>
      <c r="B13014" s="3" t="s">
        <v>28600</v>
      </c>
      <c r="C13014" s="3">
        <v>8764</v>
      </c>
      <c r="D13014" s="2" t="s">
        <v>25623</v>
      </c>
    </row>
    <row r="13015" spans="1:7" ht="22.5" x14ac:dyDescent="0.2">
      <c r="A13015" s="1" t="str">
        <f t="shared" si="204"/>
        <v>SETOP ED-48208</v>
      </c>
      <c r="B13015" s="3" t="s">
        <v>28600</v>
      </c>
      <c r="C13015" s="3" t="s">
        <v>22375</v>
      </c>
      <c r="D13015" s="2" t="s">
        <v>25624</v>
      </c>
      <c r="E13015" s="3" t="s">
        <v>28582</v>
      </c>
      <c r="F13015" s="67">
        <v>147.88999999999999</v>
      </c>
      <c r="G13015" s="67">
        <v>151.9</v>
      </c>
    </row>
    <row r="13016" spans="1:7" ht="22.5" x14ac:dyDescent="0.2">
      <c r="A13016" s="1" t="str">
        <f t="shared" si="204"/>
        <v>SETOP ED-48206</v>
      </c>
      <c r="B13016" s="3" t="s">
        <v>28600</v>
      </c>
      <c r="C13016" s="3" t="s">
        <v>22376</v>
      </c>
      <c r="D13016" s="2" t="s">
        <v>25625</v>
      </c>
      <c r="E13016" s="3" t="s">
        <v>28582</v>
      </c>
      <c r="F13016" s="67">
        <v>108.01</v>
      </c>
      <c r="G13016" s="67">
        <v>111.96</v>
      </c>
    </row>
    <row r="13017" spans="1:7" x14ac:dyDescent="0.2">
      <c r="A13017" s="1" t="str">
        <f t="shared" si="204"/>
        <v>SETOP 8765</v>
      </c>
      <c r="B13017" s="3" t="s">
        <v>28600</v>
      </c>
      <c r="C13017" s="3">
        <v>8765</v>
      </c>
      <c r="D13017" s="2" t="s">
        <v>25626</v>
      </c>
    </row>
    <row r="13018" spans="1:7" ht="22.5" x14ac:dyDescent="0.2">
      <c r="A13018" s="1" t="str">
        <f t="shared" si="204"/>
        <v>SETOP ED-48235</v>
      </c>
      <c r="B13018" s="3" t="s">
        <v>28600</v>
      </c>
      <c r="C13018" s="3" t="s">
        <v>22377</v>
      </c>
      <c r="D13018" s="2" t="s">
        <v>25627</v>
      </c>
      <c r="E13018" s="3" t="s">
        <v>28582</v>
      </c>
      <c r="F13018" s="67">
        <v>1592.58</v>
      </c>
      <c r="G13018" s="67">
        <v>1604.21</v>
      </c>
    </row>
    <row r="13019" spans="1:7" ht="22.5" x14ac:dyDescent="0.2">
      <c r="A13019" s="1" t="str">
        <f t="shared" si="204"/>
        <v>SETOP ED-48236</v>
      </c>
      <c r="B13019" s="3" t="s">
        <v>28600</v>
      </c>
      <c r="C13019" s="3" t="s">
        <v>22378</v>
      </c>
      <c r="D13019" s="2" t="s">
        <v>25628</v>
      </c>
      <c r="E13019" s="3" t="s">
        <v>28582</v>
      </c>
      <c r="F13019" s="67">
        <v>1587.2</v>
      </c>
      <c r="G13019" s="67">
        <v>1598.83</v>
      </c>
    </row>
    <row r="13020" spans="1:7" ht="22.5" x14ac:dyDescent="0.2">
      <c r="A13020" s="1" t="str">
        <f t="shared" si="204"/>
        <v>SETOP ED-48234</v>
      </c>
      <c r="B13020" s="3" t="s">
        <v>28600</v>
      </c>
      <c r="C13020" s="3" t="s">
        <v>22379</v>
      </c>
      <c r="D13020" s="2" t="s">
        <v>25629</v>
      </c>
      <c r="E13020" s="3" t="s">
        <v>28582</v>
      </c>
      <c r="F13020" s="67">
        <v>618.17999999999995</v>
      </c>
      <c r="G13020" s="67">
        <v>629.80999999999995</v>
      </c>
    </row>
    <row r="13021" spans="1:7" x14ac:dyDescent="0.2">
      <c r="A13021" s="1" t="str">
        <f t="shared" si="204"/>
        <v>SETOP 8767</v>
      </c>
      <c r="B13021" s="3" t="s">
        <v>28600</v>
      </c>
      <c r="C13021" s="3">
        <v>8767</v>
      </c>
      <c r="D13021" s="2" t="s">
        <v>25630</v>
      </c>
    </row>
    <row r="13022" spans="1:7" ht="22.5" x14ac:dyDescent="0.2">
      <c r="A13022" s="1" t="str">
        <f t="shared" si="204"/>
        <v>SETOP ED-8346</v>
      </c>
      <c r="B13022" s="3" t="s">
        <v>28600</v>
      </c>
      <c r="C13022" s="3" t="s">
        <v>22380</v>
      </c>
      <c r="D13022" s="2" t="s">
        <v>25631</v>
      </c>
      <c r="E13022" s="3" t="s">
        <v>28584</v>
      </c>
      <c r="F13022" s="67">
        <v>6.34</v>
      </c>
      <c r="G13022" s="67">
        <v>6.82</v>
      </c>
    </row>
    <row r="13023" spans="1:7" x14ac:dyDescent="0.2">
      <c r="A13023" s="1" t="str">
        <f t="shared" si="204"/>
        <v>SETOP ED-48397</v>
      </c>
      <c r="B13023" s="3" t="s">
        <v>28600</v>
      </c>
      <c r="C13023" s="3" t="s">
        <v>22381</v>
      </c>
      <c r="D13023" s="2" t="s">
        <v>25632</v>
      </c>
      <c r="E13023" s="3" t="s">
        <v>28584</v>
      </c>
      <c r="F13023" s="67">
        <v>9.2100000000000009</v>
      </c>
      <c r="G13023" s="67">
        <v>9.6300000000000008</v>
      </c>
    </row>
    <row r="13024" spans="1:7" x14ac:dyDescent="0.2">
      <c r="A13024" s="1" t="str">
        <f t="shared" si="204"/>
        <v>SETOP 8768</v>
      </c>
      <c r="B13024" s="3" t="s">
        <v>28600</v>
      </c>
      <c r="C13024" s="3">
        <v>8768</v>
      </c>
      <c r="D13024" s="2" t="s">
        <v>25633</v>
      </c>
    </row>
    <row r="13025" spans="1:7" ht="22.5" x14ac:dyDescent="0.2">
      <c r="A13025" s="1" t="str">
        <f t="shared" si="204"/>
        <v>SETOP ED-9906</v>
      </c>
      <c r="B13025" s="3" t="s">
        <v>28600</v>
      </c>
      <c r="C13025" s="3" t="s">
        <v>22382</v>
      </c>
      <c r="D13025" s="2" t="s">
        <v>25634</v>
      </c>
      <c r="E13025" s="3" t="s">
        <v>28586</v>
      </c>
      <c r="F13025" s="67">
        <v>2868.53</v>
      </c>
      <c r="G13025" s="67">
        <v>3033.37</v>
      </c>
    </row>
    <row r="13026" spans="1:7" ht="22.5" x14ac:dyDescent="0.2">
      <c r="A13026" s="1" t="str">
        <f t="shared" si="204"/>
        <v>SETOP ED-9903</v>
      </c>
      <c r="B13026" s="3" t="s">
        <v>28600</v>
      </c>
      <c r="C13026" s="3" t="s">
        <v>22383</v>
      </c>
      <c r="D13026" s="2" t="s">
        <v>25635</v>
      </c>
      <c r="E13026" s="3" t="s">
        <v>28586</v>
      </c>
      <c r="F13026" s="67">
        <v>2673.16</v>
      </c>
      <c r="G13026" s="67">
        <v>2831.77</v>
      </c>
    </row>
    <row r="13027" spans="1:7" x14ac:dyDescent="0.2">
      <c r="A13027" s="1" t="str">
        <f t="shared" ref="A13027:A13090" si="205">CONCATENAR</f>
        <v>SETOP 8769</v>
      </c>
      <c r="B13027" s="3" t="s">
        <v>28600</v>
      </c>
      <c r="C13027" s="3">
        <v>8769</v>
      </c>
      <c r="D13027" s="2" t="s">
        <v>25636</v>
      </c>
    </row>
    <row r="13028" spans="1:7" ht="33.75" x14ac:dyDescent="0.2">
      <c r="A13028" s="1" t="str">
        <f t="shared" si="205"/>
        <v>SETOP ED-48210</v>
      </c>
      <c r="B13028" s="3" t="s">
        <v>28600</v>
      </c>
      <c r="C13028" s="3" t="s">
        <v>22384</v>
      </c>
      <c r="D13028" s="2" t="s">
        <v>25637</v>
      </c>
      <c r="E13028" s="3" t="s">
        <v>28582</v>
      </c>
      <c r="F13028" s="67">
        <v>103.18</v>
      </c>
      <c r="G13028" s="67">
        <v>105.02</v>
      </c>
    </row>
    <row r="13029" spans="1:7" ht="22.5" x14ac:dyDescent="0.2">
      <c r="A13029" s="1" t="str">
        <f t="shared" si="205"/>
        <v>SETOP ED-48209</v>
      </c>
      <c r="B13029" s="3" t="s">
        <v>28600</v>
      </c>
      <c r="C13029" s="3" t="s">
        <v>22385</v>
      </c>
      <c r="D13029" s="2" t="s">
        <v>25638</v>
      </c>
      <c r="E13029" s="3" t="s">
        <v>28582</v>
      </c>
      <c r="F13029" s="67">
        <v>92.69</v>
      </c>
      <c r="G13029" s="67">
        <v>94.54</v>
      </c>
    </row>
    <row r="13030" spans="1:7" ht="22.5" x14ac:dyDescent="0.2">
      <c r="A13030" s="1" t="str">
        <f t="shared" si="205"/>
        <v>SETOP ED-48211</v>
      </c>
      <c r="B13030" s="3" t="s">
        <v>28600</v>
      </c>
      <c r="C13030" s="3" t="s">
        <v>22386</v>
      </c>
      <c r="D13030" s="2" t="s">
        <v>25639</v>
      </c>
      <c r="E13030" s="3" t="s">
        <v>28582</v>
      </c>
      <c r="F13030" s="67">
        <v>113.67</v>
      </c>
      <c r="G13030" s="67">
        <v>115.51</v>
      </c>
    </row>
    <row r="13031" spans="1:7" x14ac:dyDescent="0.2">
      <c r="A13031" s="1" t="str">
        <f t="shared" si="205"/>
        <v>SETOP 8770</v>
      </c>
      <c r="B13031" s="3" t="s">
        <v>28600</v>
      </c>
      <c r="C13031" s="3">
        <v>8770</v>
      </c>
      <c r="D13031" s="2" t="s">
        <v>25640</v>
      </c>
    </row>
    <row r="13032" spans="1:7" ht="22.5" x14ac:dyDescent="0.2">
      <c r="A13032" s="1" t="str">
        <f t="shared" si="205"/>
        <v>SETOP ED-48536</v>
      </c>
      <c r="B13032" s="3" t="s">
        <v>28600</v>
      </c>
      <c r="C13032" s="3" t="s">
        <v>22387</v>
      </c>
      <c r="D13032" s="2" t="s">
        <v>25641</v>
      </c>
      <c r="E13032" s="3" t="s">
        <v>28582</v>
      </c>
      <c r="F13032" s="67">
        <v>101.73</v>
      </c>
      <c r="G13032" s="67">
        <v>101.73</v>
      </c>
    </row>
    <row r="13033" spans="1:7" ht="22.5" x14ac:dyDescent="0.2">
      <c r="A13033" s="1" t="str">
        <f t="shared" si="205"/>
        <v>SETOP ED-48537</v>
      </c>
      <c r="B13033" s="3" t="s">
        <v>28600</v>
      </c>
      <c r="C13033" s="3" t="s">
        <v>22388</v>
      </c>
      <c r="D13033" s="2" t="s">
        <v>25642</v>
      </c>
      <c r="E13033" s="3" t="s">
        <v>28582</v>
      </c>
      <c r="F13033" s="67">
        <v>101.23</v>
      </c>
      <c r="G13033" s="67">
        <v>101.23</v>
      </c>
    </row>
    <row r="13034" spans="1:7" x14ac:dyDescent="0.2">
      <c r="A13034" s="1" t="str">
        <f t="shared" si="205"/>
        <v>SETOP 8771</v>
      </c>
      <c r="B13034" s="3" t="s">
        <v>28600</v>
      </c>
      <c r="C13034" s="3">
        <v>8771</v>
      </c>
      <c r="D13034" s="2" t="s">
        <v>25643</v>
      </c>
    </row>
    <row r="13035" spans="1:7" x14ac:dyDescent="0.2">
      <c r="A13035" s="1" t="str">
        <f t="shared" si="205"/>
        <v>SETOP ED-48532</v>
      </c>
      <c r="B13035" s="3" t="s">
        <v>28600</v>
      </c>
      <c r="C13035" s="3" t="s">
        <v>22389</v>
      </c>
      <c r="D13035" s="2" t="s">
        <v>25644</v>
      </c>
      <c r="E13035" s="3" t="s">
        <v>28582</v>
      </c>
      <c r="F13035" s="67">
        <v>374.23</v>
      </c>
      <c r="G13035" s="67">
        <v>380.88</v>
      </c>
    </row>
    <row r="13036" spans="1:7" ht="22.5" x14ac:dyDescent="0.2">
      <c r="A13036" s="1" t="str">
        <f t="shared" si="205"/>
        <v>SETOP ED-48535</v>
      </c>
      <c r="B13036" s="3" t="s">
        <v>28600</v>
      </c>
      <c r="C13036" s="3" t="s">
        <v>22390</v>
      </c>
      <c r="D13036" s="2" t="s">
        <v>25645</v>
      </c>
      <c r="E13036" s="3" t="s">
        <v>28582</v>
      </c>
      <c r="F13036" s="67">
        <v>242.57</v>
      </c>
      <c r="G13036" s="67">
        <v>255.87</v>
      </c>
    </row>
    <row r="13037" spans="1:7" ht="22.5" x14ac:dyDescent="0.2">
      <c r="A13037" s="1" t="str">
        <f t="shared" si="205"/>
        <v>SETOP ED-48533</v>
      </c>
      <c r="B13037" s="3" t="s">
        <v>28600</v>
      </c>
      <c r="C13037" s="3" t="s">
        <v>22391</v>
      </c>
      <c r="D13037" s="2" t="s">
        <v>25646</v>
      </c>
      <c r="E13037" s="3" t="s">
        <v>28582</v>
      </c>
      <c r="F13037" s="67">
        <v>736.49</v>
      </c>
      <c r="G13037" s="67">
        <v>752.45</v>
      </c>
    </row>
    <row r="13038" spans="1:7" x14ac:dyDescent="0.2">
      <c r="A13038" s="1" t="str">
        <f t="shared" si="205"/>
        <v>SETOP ED-48531</v>
      </c>
      <c r="B13038" s="3" t="s">
        <v>28600</v>
      </c>
      <c r="C13038" s="3" t="s">
        <v>22392</v>
      </c>
      <c r="D13038" s="2" t="s">
        <v>25647</v>
      </c>
      <c r="E13038" s="3" t="s">
        <v>28582</v>
      </c>
      <c r="F13038" s="67">
        <v>641.30999999999995</v>
      </c>
      <c r="G13038" s="67">
        <v>657.27</v>
      </c>
    </row>
    <row r="13039" spans="1:7" x14ac:dyDescent="0.2">
      <c r="A13039" s="1" t="str">
        <f t="shared" si="205"/>
        <v>SETOP ED-48534</v>
      </c>
      <c r="B13039" s="3" t="s">
        <v>28600</v>
      </c>
      <c r="C13039" s="3" t="s">
        <v>22393</v>
      </c>
      <c r="D13039" s="2" t="s">
        <v>25648</v>
      </c>
      <c r="E13039" s="3" t="s">
        <v>28582</v>
      </c>
      <c r="F13039" s="67">
        <v>714.93</v>
      </c>
      <c r="G13039" s="67">
        <v>730.89</v>
      </c>
    </row>
    <row r="13040" spans="1:7" x14ac:dyDescent="0.2">
      <c r="A13040" s="1" t="str">
        <f t="shared" si="205"/>
        <v>SETOP 8670</v>
      </c>
      <c r="B13040" s="3" t="s">
        <v>28600</v>
      </c>
      <c r="C13040" s="3">
        <v>8670</v>
      </c>
      <c r="D13040" s="2" t="s">
        <v>25649</v>
      </c>
    </row>
    <row r="13041" spans="1:7" x14ac:dyDescent="0.2">
      <c r="A13041" s="1" t="str">
        <f t="shared" si="205"/>
        <v>SETOP 8775</v>
      </c>
      <c r="B13041" s="3" t="s">
        <v>28600</v>
      </c>
      <c r="C13041" s="3">
        <v>8775</v>
      </c>
      <c r="D13041" s="2" t="s">
        <v>25650</v>
      </c>
    </row>
    <row r="13042" spans="1:7" x14ac:dyDescent="0.2">
      <c r="A13042" s="1" t="str">
        <f t="shared" si="205"/>
        <v>SETOP ED-50931</v>
      </c>
      <c r="B13042" s="3" t="s">
        <v>28600</v>
      </c>
      <c r="C13042" s="3" t="s">
        <v>22394</v>
      </c>
      <c r="D13042" s="2" t="s">
        <v>25651</v>
      </c>
      <c r="E13042" s="3" t="s">
        <v>28582</v>
      </c>
      <c r="F13042" s="67">
        <v>77.12</v>
      </c>
      <c r="G13042" s="67">
        <v>85</v>
      </c>
    </row>
    <row r="13043" spans="1:7" x14ac:dyDescent="0.2">
      <c r="A13043" s="1" t="str">
        <f t="shared" si="205"/>
        <v>SETOP ED-50932</v>
      </c>
      <c r="B13043" s="3" t="s">
        <v>28600</v>
      </c>
      <c r="C13043" s="3" t="s">
        <v>22395</v>
      </c>
      <c r="D13043" s="2" t="s">
        <v>25652</v>
      </c>
      <c r="E13043" s="3" t="s">
        <v>28582</v>
      </c>
      <c r="F13043" s="67">
        <v>112.83</v>
      </c>
      <c r="G13043" s="67">
        <v>124.58</v>
      </c>
    </row>
    <row r="13044" spans="1:7" ht="22.5" x14ac:dyDescent="0.2">
      <c r="A13044" s="1" t="str">
        <f t="shared" si="205"/>
        <v>SETOP ED-50934</v>
      </c>
      <c r="B13044" s="3" t="s">
        <v>28600</v>
      </c>
      <c r="C13044" s="3" t="s">
        <v>22396</v>
      </c>
      <c r="D13044" s="2" t="s">
        <v>25653</v>
      </c>
      <c r="E13044" s="3" t="s">
        <v>28582</v>
      </c>
      <c r="F13044" s="67">
        <v>71.02</v>
      </c>
      <c r="G13044" s="67">
        <v>78.09</v>
      </c>
    </row>
    <row r="13045" spans="1:7" ht="22.5" x14ac:dyDescent="0.2">
      <c r="A13045" s="1" t="str">
        <f t="shared" si="205"/>
        <v>SETOP ED-50951</v>
      </c>
      <c r="B13045" s="3" t="s">
        <v>28600</v>
      </c>
      <c r="C13045" s="3" t="s">
        <v>22397</v>
      </c>
      <c r="D13045" s="2" t="s">
        <v>25654</v>
      </c>
      <c r="E13045" s="3" t="s">
        <v>28582</v>
      </c>
      <c r="F13045" s="67">
        <v>351.9</v>
      </c>
      <c r="G13045" s="67">
        <v>366.37</v>
      </c>
    </row>
    <row r="13046" spans="1:7" x14ac:dyDescent="0.2">
      <c r="A13046" s="1" t="str">
        <f t="shared" si="205"/>
        <v>SETOP 8774</v>
      </c>
      <c r="B13046" s="3" t="s">
        <v>28600</v>
      </c>
      <c r="C13046" s="3">
        <v>8774</v>
      </c>
      <c r="D13046" s="2" t="s">
        <v>25655</v>
      </c>
    </row>
    <row r="13047" spans="1:7" ht="22.5" x14ac:dyDescent="0.2">
      <c r="A13047" s="1" t="str">
        <f t="shared" si="205"/>
        <v>SETOP ED-29453</v>
      </c>
      <c r="B13047" s="3" t="s">
        <v>28600</v>
      </c>
      <c r="C13047" s="3" t="s">
        <v>22398</v>
      </c>
      <c r="D13047" s="2" t="s">
        <v>25656</v>
      </c>
      <c r="E13047" s="3" t="s">
        <v>28583</v>
      </c>
      <c r="F13047" s="67">
        <v>90.9</v>
      </c>
      <c r="G13047" s="67">
        <v>93.16</v>
      </c>
    </row>
    <row r="13048" spans="1:7" ht="22.5" x14ac:dyDescent="0.2">
      <c r="A13048" s="1" t="str">
        <f t="shared" si="205"/>
        <v>SETOP ED-29451</v>
      </c>
      <c r="B13048" s="3" t="s">
        <v>28600</v>
      </c>
      <c r="C13048" s="3" t="s">
        <v>22399</v>
      </c>
      <c r="D13048" s="2" t="s">
        <v>25657</v>
      </c>
      <c r="E13048" s="3" t="s">
        <v>28583</v>
      </c>
      <c r="F13048" s="67">
        <v>133.53</v>
      </c>
      <c r="G13048" s="67">
        <v>135.36000000000001</v>
      </c>
    </row>
    <row r="13049" spans="1:7" ht="22.5" x14ac:dyDescent="0.2">
      <c r="A13049" s="1" t="str">
        <f t="shared" si="205"/>
        <v>SETOP ED-29484</v>
      </c>
      <c r="B13049" s="3" t="s">
        <v>28600</v>
      </c>
      <c r="C13049" s="3" t="s">
        <v>22400</v>
      </c>
      <c r="D13049" s="2" t="s">
        <v>25658</v>
      </c>
      <c r="E13049" s="3" t="s">
        <v>28582</v>
      </c>
      <c r="F13049" s="67">
        <v>836.73</v>
      </c>
      <c r="G13049" s="67">
        <v>868.83</v>
      </c>
    </row>
    <row r="13050" spans="1:7" ht="22.5" x14ac:dyDescent="0.2">
      <c r="A13050" s="1" t="str">
        <f t="shared" si="205"/>
        <v>SETOP ED-29483</v>
      </c>
      <c r="B13050" s="3" t="s">
        <v>28600</v>
      </c>
      <c r="C13050" s="3" t="s">
        <v>22401</v>
      </c>
      <c r="D13050" s="2" t="s">
        <v>25659</v>
      </c>
      <c r="E13050" s="3" t="s">
        <v>28582</v>
      </c>
      <c r="F13050" s="67">
        <v>567.63</v>
      </c>
      <c r="G13050" s="67">
        <v>590.07000000000005</v>
      </c>
    </row>
    <row r="13051" spans="1:7" ht="33.75" x14ac:dyDescent="0.2">
      <c r="A13051" s="1" t="str">
        <f t="shared" si="205"/>
        <v>SETOP ED-29481</v>
      </c>
      <c r="B13051" s="3" t="s">
        <v>28600</v>
      </c>
      <c r="C13051" s="3" t="s">
        <v>22402</v>
      </c>
      <c r="D13051" s="2" t="s">
        <v>25660</v>
      </c>
      <c r="E13051" s="3" t="s">
        <v>28582</v>
      </c>
      <c r="F13051" s="67">
        <v>974.37</v>
      </c>
      <c r="G13051" s="67">
        <v>1008.71</v>
      </c>
    </row>
    <row r="13052" spans="1:7" ht="33.75" x14ac:dyDescent="0.2">
      <c r="A13052" s="1" t="str">
        <f t="shared" si="205"/>
        <v>SETOP ED-29482</v>
      </c>
      <c r="B13052" s="3" t="s">
        <v>28600</v>
      </c>
      <c r="C13052" s="3" t="s">
        <v>22403</v>
      </c>
      <c r="D13052" s="2" t="s">
        <v>25661</v>
      </c>
      <c r="E13052" s="3" t="s">
        <v>28582</v>
      </c>
      <c r="F13052" s="67">
        <v>878.22</v>
      </c>
      <c r="G13052" s="67">
        <v>908.95</v>
      </c>
    </row>
    <row r="13053" spans="1:7" x14ac:dyDescent="0.2">
      <c r="A13053" s="1" t="str">
        <f t="shared" si="205"/>
        <v>SETOP 8777</v>
      </c>
      <c r="B13053" s="3" t="s">
        <v>28600</v>
      </c>
      <c r="C13053" s="3">
        <v>8777</v>
      </c>
      <c r="D13053" s="2" t="s">
        <v>25662</v>
      </c>
    </row>
    <row r="13054" spans="1:7" ht="33.75" x14ac:dyDescent="0.2">
      <c r="A13054" s="1" t="str">
        <f t="shared" si="205"/>
        <v>SETOP ED-23034</v>
      </c>
      <c r="B13054" s="3" t="s">
        <v>28600</v>
      </c>
      <c r="C13054" s="3" t="s">
        <v>22404</v>
      </c>
      <c r="D13054" s="2" t="s">
        <v>25663</v>
      </c>
      <c r="E13054" s="3" t="s">
        <v>28582</v>
      </c>
      <c r="F13054" s="67">
        <v>402.09</v>
      </c>
      <c r="G13054" s="67">
        <v>415.57</v>
      </c>
    </row>
    <row r="13055" spans="1:7" ht="33.75" x14ac:dyDescent="0.2">
      <c r="A13055" s="1" t="str">
        <f t="shared" si="205"/>
        <v>SETOP ED-13908</v>
      </c>
      <c r="B13055" s="3" t="s">
        <v>28600</v>
      </c>
      <c r="C13055" s="3" t="s">
        <v>22405</v>
      </c>
      <c r="D13055" s="2" t="s">
        <v>25664</v>
      </c>
      <c r="E13055" s="3" t="s">
        <v>28582</v>
      </c>
      <c r="F13055" s="67">
        <v>399.44</v>
      </c>
      <c r="G13055" s="67">
        <v>422.79</v>
      </c>
    </row>
    <row r="13056" spans="1:7" ht="33.75" x14ac:dyDescent="0.2">
      <c r="A13056" s="1" t="str">
        <f t="shared" si="205"/>
        <v>SETOP ED-13888</v>
      </c>
      <c r="B13056" s="3" t="s">
        <v>28600</v>
      </c>
      <c r="C13056" s="3" t="s">
        <v>22406</v>
      </c>
      <c r="D13056" s="2" t="s">
        <v>25665</v>
      </c>
      <c r="E13056" s="3" t="s">
        <v>28582</v>
      </c>
      <c r="F13056" s="67">
        <v>400.39</v>
      </c>
      <c r="G13056" s="67">
        <v>423.74</v>
      </c>
    </row>
    <row r="13057" spans="1:7" ht="33.75" x14ac:dyDescent="0.2">
      <c r="A13057" s="1" t="str">
        <f t="shared" si="205"/>
        <v>SETOP ED-23035</v>
      </c>
      <c r="B13057" s="3" t="s">
        <v>28600</v>
      </c>
      <c r="C13057" s="3" t="s">
        <v>22407</v>
      </c>
      <c r="D13057" s="2" t="s">
        <v>25666</v>
      </c>
      <c r="E13057" s="3" t="s">
        <v>28582</v>
      </c>
      <c r="F13057" s="67">
        <v>406.96</v>
      </c>
      <c r="G13057" s="67">
        <v>420.44</v>
      </c>
    </row>
    <row r="13058" spans="1:7" x14ac:dyDescent="0.2">
      <c r="A13058" s="1" t="str">
        <f t="shared" si="205"/>
        <v>SETOP 8776</v>
      </c>
      <c r="B13058" s="3" t="s">
        <v>28600</v>
      </c>
      <c r="C13058" s="3">
        <v>8776</v>
      </c>
      <c r="D13058" s="2" t="s">
        <v>25667</v>
      </c>
    </row>
    <row r="13059" spans="1:7" ht="22.5" x14ac:dyDescent="0.2">
      <c r="A13059" s="1" t="str">
        <f t="shared" si="205"/>
        <v>SETOP ED-29452</v>
      </c>
      <c r="B13059" s="3" t="s">
        <v>28600</v>
      </c>
      <c r="C13059" s="3" t="s">
        <v>22408</v>
      </c>
      <c r="D13059" s="2" t="s">
        <v>25668</v>
      </c>
      <c r="E13059" s="3" t="s">
        <v>28583</v>
      </c>
      <c r="F13059" s="67">
        <v>177.68</v>
      </c>
      <c r="G13059" s="67">
        <v>182.21</v>
      </c>
    </row>
    <row r="13060" spans="1:7" ht="22.5" x14ac:dyDescent="0.2">
      <c r="A13060" s="1" t="str">
        <f t="shared" si="205"/>
        <v>SETOP ED-29454</v>
      </c>
      <c r="B13060" s="3" t="s">
        <v>28600</v>
      </c>
      <c r="C13060" s="3" t="s">
        <v>22409</v>
      </c>
      <c r="D13060" s="2" t="s">
        <v>25669</v>
      </c>
      <c r="E13060" s="3" t="s">
        <v>28583</v>
      </c>
      <c r="F13060" s="67">
        <v>196.78</v>
      </c>
      <c r="G13060" s="67">
        <v>199.04</v>
      </c>
    </row>
    <row r="13061" spans="1:7" ht="22.5" x14ac:dyDescent="0.2">
      <c r="A13061" s="1" t="str">
        <f t="shared" si="205"/>
        <v>SETOP ED-29485</v>
      </c>
      <c r="B13061" s="3" t="s">
        <v>28600</v>
      </c>
      <c r="C13061" s="3" t="s">
        <v>22410</v>
      </c>
      <c r="D13061" s="2" t="s">
        <v>25670</v>
      </c>
      <c r="E13061" s="3" t="s">
        <v>28583</v>
      </c>
      <c r="F13061" s="67">
        <v>1981.62</v>
      </c>
      <c r="G13061" s="67">
        <v>2010.19</v>
      </c>
    </row>
    <row r="13062" spans="1:7" ht="22.5" x14ac:dyDescent="0.2">
      <c r="A13062" s="1" t="str">
        <f t="shared" si="205"/>
        <v>SETOP ED-29486</v>
      </c>
      <c r="B13062" s="3" t="s">
        <v>28600</v>
      </c>
      <c r="C13062" s="3" t="s">
        <v>22411</v>
      </c>
      <c r="D13062" s="2" t="s">
        <v>25671</v>
      </c>
      <c r="E13062" s="3" t="s">
        <v>28583</v>
      </c>
      <c r="F13062" s="67">
        <v>2144.36</v>
      </c>
      <c r="G13062" s="67">
        <v>2177.3200000000002</v>
      </c>
    </row>
    <row r="13063" spans="1:7" ht="22.5" x14ac:dyDescent="0.2">
      <c r="A13063" s="1" t="str">
        <f t="shared" si="205"/>
        <v>SETOP ED-29487</v>
      </c>
      <c r="B13063" s="3" t="s">
        <v>28600</v>
      </c>
      <c r="C13063" s="3" t="s">
        <v>22412</v>
      </c>
      <c r="D13063" s="2" t="s">
        <v>25672</v>
      </c>
      <c r="E13063" s="3" t="s">
        <v>28583</v>
      </c>
      <c r="F13063" s="67">
        <v>2307.11</v>
      </c>
      <c r="G13063" s="67">
        <v>2344.44</v>
      </c>
    </row>
    <row r="13064" spans="1:7" ht="22.5" x14ac:dyDescent="0.2">
      <c r="A13064" s="1" t="str">
        <f t="shared" si="205"/>
        <v>SETOP ED-29477</v>
      </c>
      <c r="B13064" s="3" t="s">
        <v>28600</v>
      </c>
      <c r="C13064" s="3" t="s">
        <v>22413</v>
      </c>
      <c r="D13064" s="2" t="s">
        <v>25673</v>
      </c>
      <c r="E13064" s="3" t="s">
        <v>28583</v>
      </c>
      <c r="F13064" s="67">
        <v>1524.25</v>
      </c>
      <c r="G13064" s="67">
        <v>1586.13</v>
      </c>
    </row>
    <row r="13065" spans="1:7" ht="22.5" x14ac:dyDescent="0.2">
      <c r="A13065" s="1" t="str">
        <f t="shared" si="205"/>
        <v>SETOP ED-29478</v>
      </c>
      <c r="B13065" s="3" t="s">
        <v>28600</v>
      </c>
      <c r="C13065" s="3" t="s">
        <v>22414</v>
      </c>
      <c r="D13065" s="2" t="s">
        <v>25674</v>
      </c>
      <c r="E13065" s="3" t="s">
        <v>28583</v>
      </c>
      <c r="F13065" s="67">
        <v>1661.06</v>
      </c>
      <c r="G13065" s="67">
        <v>1729.25</v>
      </c>
    </row>
    <row r="13066" spans="1:7" ht="22.5" x14ac:dyDescent="0.2">
      <c r="A13066" s="1" t="str">
        <f t="shared" si="205"/>
        <v>SETOP ED-29479</v>
      </c>
      <c r="B13066" s="3" t="s">
        <v>28600</v>
      </c>
      <c r="C13066" s="3" t="s">
        <v>22415</v>
      </c>
      <c r="D13066" s="2" t="s">
        <v>25675</v>
      </c>
      <c r="E13066" s="3" t="s">
        <v>28583</v>
      </c>
      <c r="F13066" s="67">
        <v>1797.92</v>
      </c>
      <c r="G13066" s="67">
        <v>1872.41</v>
      </c>
    </row>
    <row r="13067" spans="1:7" ht="22.5" x14ac:dyDescent="0.2">
      <c r="A13067" s="1" t="str">
        <f t="shared" si="205"/>
        <v>SETOP ED-29480</v>
      </c>
      <c r="B13067" s="3" t="s">
        <v>28600</v>
      </c>
      <c r="C13067" s="3" t="s">
        <v>22416</v>
      </c>
      <c r="D13067" s="2" t="s">
        <v>25676</v>
      </c>
      <c r="E13067" s="3" t="s">
        <v>28583</v>
      </c>
      <c r="F13067" s="67">
        <v>1934.82</v>
      </c>
      <c r="G13067" s="67">
        <v>2015.63</v>
      </c>
    </row>
    <row r="13068" spans="1:7" x14ac:dyDescent="0.2">
      <c r="A13068" s="1" t="str">
        <f t="shared" si="205"/>
        <v>SETOP 8778</v>
      </c>
      <c r="B13068" s="3" t="s">
        <v>28600</v>
      </c>
      <c r="C13068" s="3">
        <v>8778</v>
      </c>
      <c r="D13068" s="2" t="s">
        <v>25677</v>
      </c>
    </row>
    <row r="13069" spans="1:7" ht="22.5" x14ac:dyDescent="0.2">
      <c r="A13069" s="1" t="str">
        <f t="shared" si="205"/>
        <v>SETOP ED-49585</v>
      </c>
      <c r="B13069" s="3" t="s">
        <v>28600</v>
      </c>
      <c r="C13069" s="3" t="s">
        <v>22417</v>
      </c>
      <c r="D13069" s="2" t="s">
        <v>25678</v>
      </c>
      <c r="E13069" s="3" t="s">
        <v>28583</v>
      </c>
      <c r="F13069" s="67">
        <v>250.41</v>
      </c>
      <c r="G13069" s="67">
        <v>256.60000000000002</v>
      </c>
    </row>
    <row r="13070" spans="1:7" ht="22.5" x14ac:dyDescent="0.2">
      <c r="A13070" s="1" t="str">
        <f t="shared" si="205"/>
        <v>SETOP ED-49586</v>
      </c>
      <c r="B13070" s="3" t="s">
        <v>28600</v>
      </c>
      <c r="C13070" s="3" t="s">
        <v>22418</v>
      </c>
      <c r="D13070" s="2" t="s">
        <v>25679</v>
      </c>
      <c r="E13070" s="3" t="s">
        <v>28583</v>
      </c>
      <c r="F13070" s="67">
        <v>261.07</v>
      </c>
      <c r="G13070" s="67">
        <v>267.5</v>
      </c>
    </row>
    <row r="13071" spans="1:7" ht="22.5" x14ac:dyDescent="0.2">
      <c r="A13071" s="1" t="str">
        <f t="shared" si="205"/>
        <v>SETOP ED-49587</v>
      </c>
      <c r="B13071" s="3" t="s">
        <v>28600</v>
      </c>
      <c r="C13071" s="3" t="s">
        <v>22419</v>
      </c>
      <c r="D13071" s="2" t="s">
        <v>25680</v>
      </c>
      <c r="E13071" s="3" t="s">
        <v>28583</v>
      </c>
      <c r="F13071" s="67">
        <v>269.02999999999997</v>
      </c>
      <c r="G13071" s="67">
        <v>275.73</v>
      </c>
    </row>
    <row r="13072" spans="1:7" ht="22.5" x14ac:dyDescent="0.2">
      <c r="A13072" s="1" t="str">
        <f t="shared" si="205"/>
        <v>SETOP ED-49588</v>
      </c>
      <c r="B13072" s="3" t="s">
        <v>28600</v>
      </c>
      <c r="C13072" s="3" t="s">
        <v>22420</v>
      </c>
      <c r="D13072" s="2" t="s">
        <v>25681</v>
      </c>
      <c r="E13072" s="3" t="s">
        <v>28583</v>
      </c>
      <c r="F13072" s="67">
        <v>364.42</v>
      </c>
      <c r="G13072" s="67">
        <v>371.41</v>
      </c>
    </row>
    <row r="13073" spans="1:7" ht="33.75" x14ac:dyDescent="0.2">
      <c r="A13073" s="1" t="str">
        <f t="shared" si="205"/>
        <v>SETOP ED-49584</v>
      </c>
      <c r="B13073" s="3" t="s">
        <v>28600</v>
      </c>
      <c r="C13073" s="3" t="s">
        <v>22421</v>
      </c>
      <c r="D13073" s="2" t="s">
        <v>25682</v>
      </c>
      <c r="E13073" s="3" t="s">
        <v>28583</v>
      </c>
      <c r="F13073" s="67">
        <v>237.86</v>
      </c>
      <c r="G13073" s="67">
        <v>244.04</v>
      </c>
    </row>
    <row r="13074" spans="1:7" ht="22.5" x14ac:dyDescent="0.2">
      <c r="A13074" s="1" t="str">
        <f t="shared" si="205"/>
        <v>SETOP ED-49589</v>
      </c>
      <c r="B13074" s="3" t="s">
        <v>28600</v>
      </c>
      <c r="C13074" s="3" t="s">
        <v>22422</v>
      </c>
      <c r="D13074" s="2" t="s">
        <v>25683</v>
      </c>
      <c r="E13074" s="3" t="s">
        <v>28583</v>
      </c>
      <c r="F13074" s="67">
        <v>347.5</v>
      </c>
      <c r="G13074" s="67">
        <v>357.57</v>
      </c>
    </row>
    <row r="13075" spans="1:7" ht="22.5" x14ac:dyDescent="0.2">
      <c r="A13075" s="1" t="str">
        <f t="shared" si="205"/>
        <v>SETOP ED-49590</v>
      </c>
      <c r="B13075" s="3" t="s">
        <v>28600</v>
      </c>
      <c r="C13075" s="3" t="s">
        <v>22423</v>
      </c>
      <c r="D13075" s="2" t="s">
        <v>25684</v>
      </c>
      <c r="E13075" s="3" t="s">
        <v>28583</v>
      </c>
      <c r="F13075" s="67">
        <v>348.02</v>
      </c>
      <c r="G13075" s="67">
        <v>358.1</v>
      </c>
    </row>
    <row r="13076" spans="1:7" ht="22.5" x14ac:dyDescent="0.2">
      <c r="A13076" s="1" t="str">
        <f t="shared" si="205"/>
        <v>SETOP ED-49591</v>
      </c>
      <c r="B13076" s="3" t="s">
        <v>28600</v>
      </c>
      <c r="C13076" s="3" t="s">
        <v>22424</v>
      </c>
      <c r="D13076" s="2" t="s">
        <v>25685</v>
      </c>
      <c r="E13076" s="3" t="s">
        <v>28583</v>
      </c>
      <c r="F13076" s="67">
        <v>348.54</v>
      </c>
      <c r="G13076" s="67">
        <v>358.63</v>
      </c>
    </row>
    <row r="13077" spans="1:7" ht="22.5" x14ac:dyDescent="0.2">
      <c r="A13077" s="1" t="str">
        <f t="shared" si="205"/>
        <v>SETOP ED-49592</v>
      </c>
      <c r="B13077" s="3" t="s">
        <v>28600</v>
      </c>
      <c r="C13077" s="3" t="s">
        <v>22425</v>
      </c>
      <c r="D13077" s="2" t="s">
        <v>25686</v>
      </c>
      <c r="E13077" s="3" t="s">
        <v>28583</v>
      </c>
      <c r="F13077" s="67">
        <v>349.06</v>
      </c>
      <c r="G13077" s="67">
        <v>359.16</v>
      </c>
    </row>
    <row r="13078" spans="1:7" ht="45" x14ac:dyDescent="0.2">
      <c r="A13078" s="1" t="str">
        <f t="shared" si="205"/>
        <v>SETOP ED-49600</v>
      </c>
      <c r="B13078" s="3" t="s">
        <v>28600</v>
      </c>
      <c r="C13078" s="3" t="s">
        <v>22426</v>
      </c>
      <c r="D13078" s="2" t="s">
        <v>25687</v>
      </c>
      <c r="E13078" s="3" t="s">
        <v>28583</v>
      </c>
      <c r="F13078" s="67">
        <v>956.02</v>
      </c>
      <c r="G13078" s="67">
        <v>983.99</v>
      </c>
    </row>
    <row r="13079" spans="1:7" ht="33.75" x14ac:dyDescent="0.2">
      <c r="A13079" s="1" t="str">
        <f t="shared" si="205"/>
        <v>SETOP ED-49601</v>
      </c>
      <c r="B13079" s="3" t="s">
        <v>28600</v>
      </c>
      <c r="C13079" s="3" t="s">
        <v>22427</v>
      </c>
      <c r="D13079" s="2" t="s">
        <v>25688</v>
      </c>
      <c r="E13079" s="3" t="s">
        <v>28583</v>
      </c>
      <c r="F13079" s="67">
        <v>967.2</v>
      </c>
      <c r="G13079" s="67">
        <v>995.42</v>
      </c>
    </row>
    <row r="13080" spans="1:7" ht="33.75" x14ac:dyDescent="0.2">
      <c r="A13080" s="1" t="str">
        <f t="shared" si="205"/>
        <v>SETOP ED-49602</v>
      </c>
      <c r="B13080" s="3" t="s">
        <v>28600</v>
      </c>
      <c r="C13080" s="3" t="s">
        <v>22428</v>
      </c>
      <c r="D13080" s="2" t="s">
        <v>25689</v>
      </c>
      <c r="E13080" s="3" t="s">
        <v>28583</v>
      </c>
      <c r="F13080" s="67">
        <v>975.68</v>
      </c>
      <c r="G13080" s="67">
        <v>1004.18</v>
      </c>
    </row>
    <row r="13081" spans="1:7" ht="33.75" x14ac:dyDescent="0.2">
      <c r="A13081" s="1" t="str">
        <f t="shared" si="205"/>
        <v>SETOP ED-49603</v>
      </c>
      <c r="B13081" s="3" t="s">
        <v>28600</v>
      </c>
      <c r="C13081" s="3" t="s">
        <v>22429</v>
      </c>
      <c r="D13081" s="2" t="s">
        <v>25690</v>
      </c>
      <c r="E13081" s="3" t="s">
        <v>28583</v>
      </c>
      <c r="F13081" s="67">
        <v>1071.5899999999999</v>
      </c>
      <c r="G13081" s="67">
        <v>1100.3900000000001</v>
      </c>
    </row>
    <row r="13082" spans="1:7" ht="22.5" x14ac:dyDescent="0.2">
      <c r="A13082" s="1" t="str">
        <f t="shared" si="205"/>
        <v>SETOP ED-49611</v>
      </c>
      <c r="B13082" s="3" t="s">
        <v>28600</v>
      </c>
      <c r="C13082" s="3" t="s">
        <v>22430</v>
      </c>
      <c r="D13082" s="2" t="s">
        <v>25691</v>
      </c>
      <c r="E13082" s="3" t="s">
        <v>28583</v>
      </c>
      <c r="F13082" s="67">
        <v>66.239999999999995</v>
      </c>
      <c r="G13082" s="67">
        <v>68.03</v>
      </c>
    </row>
    <row r="13083" spans="1:7" ht="22.5" x14ac:dyDescent="0.2">
      <c r="A13083" s="1" t="str">
        <f t="shared" si="205"/>
        <v>SETOP ED-49612</v>
      </c>
      <c r="B13083" s="3" t="s">
        <v>28600</v>
      </c>
      <c r="C13083" s="3" t="s">
        <v>22431</v>
      </c>
      <c r="D13083" s="2" t="s">
        <v>25692</v>
      </c>
      <c r="E13083" s="3" t="s">
        <v>28583</v>
      </c>
      <c r="F13083" s="67">
        <v>89.57</v>
      </c>
      <c r="G13083" s="67">
        <v>91.36</v>
      </c>
    </row>
    <row r="13084" spans="1:7" x14ac:dyDescent="0.2">
      <c r="A13084" s="1" t="str">
        <f t="shared" si="205"/>
        <v>SETOP 8779</v>
      </c>
      <c r="B13084" s="3" t="s">
        <v>28600</v>
      </c>
      <c r="C13084" s="3">
        <v>8779</v>
      </c>
      <c r="D13084" s="2" t="s">
        <v>25693</v>
      </c>
    </row>
    <row r="13085" spans="1:7" ht="22.5" x14ac:dyDescent="0.2">
      <c r="A13085" s="1" t="str">
        <f t="shared" si="205"/>
        <v>SETOP ED-49607</v>
      </c>
      <c r="B13085" s="3" t="s">
        <v>28600</v>
      </c>
      <c r="C13085" s="3" t="s">
        <v>22432</v>
      </c>
      <c r="D13085" s="2" t="s">
        <v>25694</v>
      </c>
      <c r="E13085" s="3" t="s">
        <v>28583</v>
      </c>
      <c r="F13085" s="67">
        <v>1133.7</v>
      </c>
      <c r="G13085" s="67">
        <v>1161.04</v>
      </c>
    </row>
    <row r="13086" spans="1:7" ht="22.5" x14ac:dyDescent="0.2">
      <c r="A13086" s="1" t="str">
        <f t="shared" si="205"/>
        <v>SETOP ED-49606</v>
      </c>
      <c r="B13086" s="3" t="s">
        <v>28600</v>
      </c>
      <c r="C13086" s="3" t="s">
        <v>22433</v>
      </c>
      <c r="D13086" s="2" t="s">
        <v>25695</v>
      </c>
      <c r="E13086" s="3" t="s">
        <v>28583</v>
      </c>
      <c r="F13086" s="67">
        <v>1259.44</v>
      </c>
      <c r="G13086" s="67">
        <v>1286.77</v>
      </c>
    </row>
    <row r="13087" spans="1:7" ht="22.5" x14ac:dyDescent="0.2">
      <c r="A13087" s="1" t="str">
        <f t="shared" si="205"/>
        <v>SETOP ED-49605</v>
      </c>
      <c r="B13087" s="3" t="s">
        <v>28600</v>
      </c>
      <c r="C13087" s="3" t="s">
        <v>22434</v>
      </c>
      <c r="D13087" s="2" t="s">
        <v>25696</v>
      </c>
      <c r="E13087" s="3" t="s">
        <v>28583</v>
      </c>
      <c r="F13087" s="67">
        <v>1377.61</v>
      </c>
      <c r="G13087" s="67">
        <v>1404.95</v>
      </c>
    </row>
    <row r="13088" spans="1:7" ht="33.75" x14ac:dyDescent="0.2">
      <c r="A13088" s="1" t="str">
        <f t="shared" si="205"/>
        <v>SETOP ED-49604</v>
      </c>
      <c r="B13088" s="3" t="s">
        <v>28600</v>
      </c>
      <c r="C13088" s="3" t="s">
        <v>22435</v>
      </c>
      <c r="D13088" s="2" t="s">
        <v>25697</v>
      </c>
      <c r="E13088" s="3" t="s">
        <v>28583</v>
      </c>
      <c r="F13088" s="67">
        <v>968.16</v>
      </c>
      <c r="G13088" s="67">
        <v>995.49</v>
      </c>
    </row>
    <row r="13089" spans="1:7" x14ac:dyDescent="0.2">
      <c r="A13089" s="1" t="str">
        <f t="shared" si="205"/>
        <v>SETOP 8784</v>
      </c>
      <c r="B13089" s="3" t="s">
        <v>28600</v>
      </c>
      <c r="C13089" s="3">
        <v>8784</v>
      </c>
      <c r="D13089" s="2" t="s">
        <v>25698</v>
      </c>
    </row>
    <row r="13090" spans="1:7" ht="33.75" x14ac:dyDescent="0.2">
      <c r="A13090" s="1" t="str">
        <f t="shared" si="205"/>
        <v>SETOP ED-50990</v>
      </c>
      <c r="B13090" s="3" t="s">
        <v>28600</v>
      </c>
      <c r="C13090" s="3" t="s">
        <v>22436</v>
      </c>
      <c r="D13090" s="2" t="s">
        <v>25699</v>
      </c>
      <c r="E13090" s="3" t="s">
        <v>28583</v>
      </c>
      <c r="F13090" s="67">
        <v>3632.49</v>
      </c>
      <c r="G13090" s="67">
        <v>3651.53</v>
      </c>
    </row>
    <row r="13091" spans="1:7" ht="33.75" x14ac:dyDescent="0.2">
      <c r="A13091" s="1" t="str">
        <f t="shared" ref="A13091:A13154" si="206">CONCATENAR</f>
        <v>SETOP ED-50988</v>
      </c>
      <c r="B13091" s="3" t="s">
        <v>28600</v>
      </c>
      <c r="C13091" s="3" t="s">
        <v>22437</v>
      </c>
      <c r="D13091" s="2" t="s">
        <v>25700</v>
      </c>
      <c r="E13091" s="3" t="s">
        <v>28583</v>
      </c>
      <c r="F13091" s="67">
        <v>1607.89</v>
      </c>
      <c r="G13091" s="67">
        <v>1626.93</v>
      </c>
    </row>
    <row r="13092" spans="1:7" ht="22.5" x14ac:dyDescent="0.2">
      <c r="A13092" s="1" t="str">
        <f t="shared" si="206"/>
        <v>SETOP ED-50989</v>
      </c>
      <c r="B13092" s="3" t="s">
        <v>28600</v>
      </c>
      <c r="C13092" s="3" t="s">
        <v>22438</v>
      </c>
      <c r="D13092" s="2" t="s">
        <v>25701</v>
      </c>
      <c r="E13092" s="3" t="s">
        <v>28583</v>
      </c>
      <c r="F13092" s="67">
        <v>1738.2</v>
      </c>
      <c r="G13092" s="67">
        <v>1757.24</v>
      </c>
    </row>
    <row r="13093" spans="1:7" x14ac:dyDescent="0.2">
      <c r="A13093" s="1" t="str">
        <f t="shared" si="206"/>
        <v>SETOP 8865</v>
      </c>
      <c r="B13093" s="3" t="s">
        <v>28600</v>
      </c>
      <c r="C13093" s="3">
        <v>8865</v>
      </c>
      <c r="D13093" s="2" t="s">
        <v>25702</v>
      </c>
    </row>
    <row r="13094" spans="1:7" ht="22.5" x14ac:dyDescent="0.2">
      <c r="A13094" s="1" t="str">
        <f t="shared" si="206"/>
        <v>SETOP ED-50970</v>
      </c>
      <c r="B13094" s="3" t="s">
        <v>28600</v>
      </c>
      <c r="C13094" s="3" t="s">
        <v>22439</v>
      </c>
      <c r="D13094" s="2" t="s">
        <v>25703</v>
      </c>
      <c r="E13094" s="3" t="s">
        <v>28582</v>
      </c>
      <c r="F13094" s="67">
        <v>472.77</v>
      </c>
      <c r="G13094" s="67">
        <v>477.85</v>
      </c>
    </row>
    <row r="13095" spans="1:7" x14ac:dyDescent="0.2">
      <c r="A13095" s="1" t="str">
        <f t="shared" si="206"/>
        <v>SETOP 8773</v>
      </c>
      <c r="B13095" s="3" t="s">
        <v>28600</v>
      </c>
      <c r="C13095" s="3">
        <v>8773</v>
      </c>
      <c r="D13095" s="2" t="s">
        <v>25704</v>
      </c>
    </row>
    <row r="13096" spans="1:7" x14ac:dyDescent="0.2">
      <c r="A13096" s="1" t="str">
        <f t="shared" si="206"/>
        <v>SETOP ED-50933</v>
      </c>
      <c r="B13096" s="3" t="s">
        <v>28600</v>
      </c>
      <c r="C13096" s="3" t="s">
        <v>22440</v>
      </c>
      <c r="D13096" s="2" t="s">
        <v>25705</v>
      </c>
      <c r="E13096" s="3" t="s">
        <v>28582</v>
      </c>
      <c r="F13096" s="67">
        <v>120.18</v>
      </c>
      <c r="G13096" s="67">
        <v>131.65</v>
      </c>
    </row>
    <row r="13097" spans="1:7" x14ac:dyDescent="0.2">
      <c r="A13097" s="1" t="str">
        <f t="shared" si="206"/>
        <v>SETOP ED-50983</v>
      </c>
      <c r="B13097" s="3" t="s">
        <v>28600</v>
      </c>
      <c r="C13097" s="3" t="s">
        <v>22441</v>
      </c>
      <c r="D13097" s="2" t="s">
        <v>25706</v>
      </c>
      <c r="E13097" s="3" t="s">
        <v>28582</v>
      </c>
      <c r="F13097" s="67">
        <v>376.48</v>
      </c>
      <c r="G13097" s="67">
        <v>387.95</v>
      </c>
    </row>
    <row r="13098" spans="1:7" ht="22.5" x14ac:dyDescent="0.2">
      <c r="A13098" s="1" t="str">
        <f t="shared" si="206"/>
        <v>SETOP ED-50982</v>
      </c>
      <c r="B13098" s="3" t="s">
        <v>28600</v>
      </c>
      <c r="C13098" s="3" t="s">
        <v>22442</v>
      </c>
      <c r="D13098" s="2" t="s">
        <v>25707</v>
      </c>
      <c r="E13098" s="3" t="s">
        <v>28582</v>
      </c>
      <c r="F13098" s="67">
        <v>400.82</v>
      </c>
      <c r="G13098" s="67">
        <v>412.29</v>
      </c>
    </row>
    <row r="13099" spans="1:7" x14ac:dyDescent="0.2">
      <c r="A13099" s="1" t="str">
        <f t="shared" si="206"/>
        <v>SETOP ED-50985</v>
      </c>
      <c r="B13099" s="3" t="s">
        <v>28600</v>
      </c>
      <c r="C13099" s="3" t="s">
        <v>22443</v>
      </c>
      <c r="D13099" s="2" t="s">
        <v>25708</v>
      </c>
      <c r="E13099" s="3" t="s">
        <v>28582</v>
      </c>
      <c r="F13099" s="67">
        <v>514.21</v>
      </c>
      <c r="G13099" s="67">
        <v>525.67999999999995</v>
      </c>
    </row>
    <row r="13100" spans="1:7" ht="22.5" x14ac:dyDescent="0.2">
      <c r="A13100" s="1" t="str">
        <f t="shared" si="206"/>
        <v>SETOP ED-50986</v>
      </c>
      <c r="B13100" s="3" t="s">
        <v>28600</v>
      </c>
      <c r="C13100" s="3" t="s">
        <v>22444</v>
      </c>
      <c r="D13100" s="2" t="s">
        <v>25709</v>
      </c>
      <c r="E13100" s="3" t="s">
        <v>28582</v>
      </c>
      <c r="F13100" s="67">
        <v>533.13</v>
      </c>
      <c r="G13100" s="67">
        <v>544.6</v>
      </c>
    </row>
    <row r="13101" spans="1:7" x14ac:dyDescent="0.2">
      <c r="A13101" s="1" t="str">
        <f t="shared" si="206"/>
        <v>SETOP 8783</v>
      </c>
      <c r="B13101" s="3" t="s">
        <v>28600</v>
      </c>
      <c r="C13101" s="3">
        <v>8783</v>
      </c>
      <c r="D13101" s="2" t="s">
        <v>25710</v>
      </c>
    </row>
    <row r="13102" spans="1:7" ht="22.5" x14ac:dyDescent="0.2">
      <c r="A13102" s="1" t="str">
        <f t="shared" si="206"/>
        <v>SETOP ED-49697</v>
      </c>
      <c r="B13102" s="3" t="s">
        <v>28600</v>
      </c>
      <c r="C13102" s="3" t="s">
        <v>22445</v>
      </c>
      <c r="D13102" s="2" t="s">
        <v>25711</v>
      </c>
      <c r="E13102" s="3" t="s">
        <v>28583</v>
      </c>
      <c r="F13102" s="67">
        <v>21.6</v>
      </c>
      <c r="G13102" s="67">
        <v>22.52</v>
      </c>
    </row>
    <row r="13103" spans="1:7" ht="22.5" x14ac:dyDescent="0.2">
      <c r="A13103" s="1" t="str">
        <f t="shared" si="206"/>
        <v>SETOP ED-49698</v>
      </c>
      <c r="B13103" s="3" t="s">
        <v>28600</v>
      </c>
      <c r="C13103" s="3" t="s">
        <v>22446</v>
      </c>
      <c r="D13103" s="2" t="s">
        <v>25712</v>
      </c>
      <c r="E13103" s="3" t="s">
        <v>28583</v>
      </c>
      <c r="F13103" s="67">
        <v>26.7</v>
      </c>
      <c r="G13103" s="67">
        <v>27.63</v>
      </c>
    </row>
    <row r="13104" spans="1:7" ht="22.5" x14ac:dyDescent="0.2">
      <c r="A13104" s="1" t="str">
        <f t="shared" si="206"/>
        <v>SETOP ED-27548</v>
      </c>
      <c r="B13104" s="3" t="s">
        <v>28600</v>
      </c>
      <c r="C13104" s="3" t="s">
        <v>22447</v>
      </c>
      <c r="D13104" s="2" t="s">
        <v>25713</v>
      </c>
      <c r="E13104" s="3" t="s">
        <v>28583</v>
      </c>
      <c r="F13104" s="67">
        <v>24.42</v>
      </c>
      <c r="G13104" s="67">
        <v>25.28</v>
      </c>
    </row>
    <row r="13105" spans="1:7" ht="22.5" x14ac:dyDescent="0.2">
      <c r="A13105" s="1" t="str">
        <f t="shared" si="206"/>
        <v>SETOP ED-27547</v>
      </c>
      <c r="B13105" s="3" t="s">
        <v>28600</v>
      </c>
      <c r="C13105" s="3" t="s">
        <v>22448</v>
      </c>
      <c r="D13105" s="2" t="s">
        <v>25714</v>
      </c>
      <c r="E13105" s="3" t="s">
        <v>28583</v>
      </c>
      <c r="F13105" s="67">
        <v>20.059999999999999</v>
      </c>
      <c r="G13105" s="67">
        <v>20.91</v>
      </c>
    </row>
    <row r="13106" spans="1:7" ht="33.75" x14ac:dyDescent="0.2">
      <c r="A13106" s="1" t="str">
        <f t="shared" si="206"/>
        <v>SETOP ED-49701</v>
      </c>
      <c r="B13106" s="3" t="s">
        <v>28600</v>
      </c>
      <c r="C13106" s="3" t="s">
        <v>22449</v>
      </c>
      <c r="D13106" s="2" t="s">
        <v>25715</v>
      </c>
      <c r="E13106" s="3" t="s">
        <v>28583</v>
      </c>
      <c r="F13106" s="67">
        <v>106.98</v>
      </c>
      <c r="G13106" s="67">
        <v>112.36</v>
      </c>
    </row>
    <row r="13107" spans="1:7" ht="33.75" x14ac:dyDescent="0.2">
      <c r="A13107" s="1" t="str">
        <f t="shared" si="206"/>
        <v>SETOP ED-21612</v>
      </c>
      <c r="B13107" s="3" t="s">
        <v>28600</v>
      </c>
      <c r="C13107" s="3" t="s">
        <v>22450</v>
      </c>
      <c r="D13107" s="2" t="s">
        <v>25716</v>
      </c>
      <c r="E13107" s="3" t="s">
        <v>28583</v>
      </c>
      <c r="F13107" s="67">
        <v>91.61</v>
      </c>
      <c r="G13107" s="67">
        <v>94.04</v>
      </c>
    </row>
    <row r="13108" spans="1:7" ht="22.5" x14ac:dyDescent="0.2">
      <c r="A13108" s="1" t="str">
        <f t="shared" si="206"/>
        <v>SETOP ED-49699</v>
      </c>
      <c r="B13108" s="3" t="s">
        <v>28600</v>
      </c>
      <c r="C13108" s="3" t="s">
        <v>22451</v>
      </c>
      <c r="D13108" s="2" t="s">
        <v>25717</v>
      </c>
      <c r="E13108" s="3" t="s">
        <v>28583</v>
      </c>
      <c r="F13108" s="67">
        <v>114.17</v>
      </c>
      <c r="G13108" s="67">
        <v>119.54</v>
      </c>
    </row>
    <row r="13109" spans="1:7" ht="33.75" x14ac:dyDescent="0.2">
      <c r="A13109" s="1" t="str">
        <f t="shared" si="206"/>
        <v>SETOP ED-49700</v>
      </c>
      <c r="B13109" s="3" t="s">
        <v>28600</v>
      </c>
      <c r="C13109" s="3" t="s">
        <v>22452</v>
      </c>
      <c r="D13109" s="2" t="s">
        <v>25718</v>
      </c>
      <c r="E13109" s="3" t="s">
        <v>28583</v>
      </c>
      <c r="F13109" s="67">
        <v>114.83</v>
      </c>
      <c r="G13109" s="67">
        <v>120.21</v>
      </c>
    </row>
    <row r="13110" spans="1:7" ht="22.5" x14ac:dyDescent="0.2">
      <c r="A13110" s="1" t="str">
        <f t="shared" si="206"/>
        <v>SETOP ED-27549</v>
      </c>
      <c r="B13110" s="3" t="s">
        <v>28600</v>
      </c>
      <c r="C13110" s="3" t="s">
        <v>22453</v>
      </c>
      <c r="D13110" s="2" t="s">
        <v>25719</v>
      </c>
      <c r="E13110" s="3" t="s">
        <v>28583</v>
      </c>
      <c r="F13110" s="67">
        <v>84.27</v>
      </c>
      <c r="G13110" s="67">
        <v>85.74</v>
      </c>
    </row>
    <row r="13111" spans="1:7" ht="45" x14ac:dyDescent="0.2">
      <c r="A13111" s="1" t="str">
        <f t="shared" si="206"/>
        <v>SETOP ED-23033</v>
      </c>
      <c r="B13111" s="3" t="s">
        <v>28600</v>
      </c>
      <c r="C13111" s="3" t="s">
        <v>22454</v>
      </c>
      <c r="D13111" s="2" t="s">
        <v>25720</v>
      </c>
      <c r="E13111" s="3" t="s">
        <v>28583</v>
      </c>
      <c r="F13111" s="67">
        <v>156.41</v>
      </c>
      <c r="G13111" s="67">
        <v>161.6</v>
      </c>
    </row>
    <row r="13112" spans="1:7" ht="33.75" x14ac:dyDescent="0.2">
      <c r="A13112" s="1" t="str">
        <f t="shared" si="206"/>
        <v>SETOP ED-13926</v>
      </c>
      <c r="B13112" s="3" t="s">
        <v>28600</v>
      </c>
      <c r="C13112" s="3" t="s">
        <v>22455</v>
      </c>
      <c r="D13112" s="2" t="s">
        <v>25721</v>
      </c>
      <c r="E13112" s="3" t="s">
        <v>28583</v>
      </c>
      <c r="F13112" s="67">
        <v>485.35</v>
      </c>
      <c r="G13112" s="67">
        <v>487.95</v>
      </c>
    </row>
    <row r="13113" spans="1:7" ht="33.75" x14ac:dyDescent="0.2">
      <c r="A13113" s="1" t="str">
        <f t="shared" si="206"/>
        <v>SETOP ED-13911</v>
      </c>
      <c r="B13113" s="3" t="s">
        <v>28600</v>
      </c>
      <c r="C13113" s="3" t="s">
        <v>22456</v>
      </c>
      <c r="D13113" s="2" t="s">
        <v>25722</v>
      </c>
      <c r="E13113" s="3" t="s">
        <v>28583</v>
      </c>
      <c r="F13113" s="67">
        <v>278.54000000000002</v>
      </c>
      <c r="G13113" s="67">
        <v>280.44</v>
      </c>
    </row>
    <row r="13114" spans="1:7" x14ac:dyDescent="0.2">
      <c r="A13114" s="1" t="str">
        <f t="shared" si="206"/>
        <v>SETOP ED-49702</v>
      </c>
      <c r="B13114" s="3" t="s">
        <v>28600</v>
      </c>
      <c r="C13114" s="3" t="s">
        <v>22457</v>
      </c>
      <c r="D13114" s="2" t="s">
        <v>25723</v>
      </c>
      <c r="E13114" s="3" t="s">
        <v>28583</v>
      </c>
      <c r="F13114" s="67">
        <v>164.72</v>
      </c>
      <c r="G13114" s="67">
        <v>171.36</v>
      </c>
    </row>
    <row r="13115" spans="1:7" ht="22.5" x14ac:dyDescent="0.2">
      <c r="A13115" s="1" t="str">
        <f t="shared" si="206"/>
        <v>SETOP ED-49704</v>
      </c>
      <c r="B13115" s="3" t="s">
        <v>28600</v>
      </c>
      <c r="C13115" s="3" t="s">
        <v>22458</v>
      </c>
      <c r="D13115" s="2" t="s">
        <v>25724</v>
      </c>
      <c r="E13115" s="3" t="s">
        <v>28583</v>
      </c>
      <c r="F13115" s="67">
        <v>19.28</v>
      </c>
      <c r="G13115" s="67">
        <v>20.2</v>
      </c>
    </row>
    <row r="13116" spans="1:7" ht="22.5" x14ac:dyDescent="0.2">
      <c r="A13116" s="1" t="str">
        <f t="shared" si="206"/>
        <v>SETOP ED-49705</v>
      </c>
      <c r="B13116" s="3" t="s">
        <v>28600</v>
      </c>
      <c r="C13116" s="3" t="s">
        <v>22459</v>
      </c>
      <c r="D13116" s="2" t="s">
        <v>25725</v>
      </c>
      <c r="E13116" s="3" t="s">
        <v>28583</v>
      </c>
      <c r="F13116" s="67">
        <v>64.739999999999995</v>
      </c>
      <c r="G13116" s="67">
        <v>66.03</v>
      </c>
    </row>
    <row r="13117" spans="1:7" x14ac:dyDescent="0.2">
      <c r="A13117" s="1" t="str">
        <f t="shared" si="206"/>
        <v>SETOP 8782</v>
      </c>
      <c r="B13117" s="3" t="s">
        <v>28600</v>
      </c>
      <c r="C13117" s="3">
        <v>8782</v>
      </c>
      <c r="D13117" s="2" t="s">
        <v>25726</v>
      </c>
    </row>
    <row r="13118" spans="1:7" ht="22.5" x14ac:dyDescent="0.2">
      <c r="A13118" s="1" t="str">
        <f t="shared" si="206"/>
        <v>SETOP ED-7066</v>
      </c>
      <c r="B13118" s="3" t="s">
        <v>28600</v>
      </c>
      <c r="C13118" s="3" t="s">
        <v>22460</v>
      </c>
      <c r="D13118" s="2" t="s">
        <v>25727</v>
      </c>
      <c r="E13118" s="3" t="s">
        <v>28583</v>
      </c>
      <c r="F13118" s="67">
        <v>98.89</v>
      </c>
      <c r="G13118" s="67">
        <v>106.85</v>
      </c>
    </row>
    <row r="13119" spans="1:7" x14ac:dyDescent="0.2">
      <c r="A13119" s="1" t="str">
        <f t="shared" si="206"/>
        <v>SETOP 8785</v>
      </c>
      <c r="B13119" s="3" t="s">
        <v>28600</v>
      </c>
      <c r="C13119" s="3">
        <v>8785</v>
      </c>
      <c r="D13119" s="2" t="s">
        <v>25728</v>
      </c>
    </row>
    <row r="13120" spans="1:7" x14ac:dyDescent="0.2">
      <c r="A13120" s="1" t="str">
        <f t="shared" si="206"/>
        <v>SETOP ED-50992</v>
      </c>
      <c r="B13120" s="3" t="s">
        <v>28600</v>
      </c>
      <c r="C13120" s="3" t="s">
        <v>22461</v>
      </c>
      <c r="D13120" s="2" t="s">
        <v>25729</v>
      </c>
      <c r="E13120" s="3" t="s">
        <v>28584</v>
      </c>
      <c r="F13120" s="67">
        <v>21.53</v>
      </c>
      <c r="G13120" s="67">
        <v>23.33</v>
      </c>
    </row>
    <row r="13121" spans="1:7" x14ac:dyDescent="0.2">
      <c r="A13121" s="1" t="str">
        <f t="shared" si="206"/>
        <v>SETOP 8671</v>
      </c>
      <c r="B13121" s="3" t="s">
        <v>28600</v>
      </c>
      <c r="C13121" s="3">
        <v>8671</v>
      </c>
      <c r="D13121" s="2" t="s">
        <v>25730</v>
      </c>
    </row>
    <row r="13122" spans="1:7" x14ac:dyDescent="0.2">
      <c r="A13122" s="1" t="str">
        <f t="shared" si="206"/>
        <v>SETOP 8786</v>
      </c>
      <c r="B13122" s="3" t="s">
        <v>28600</v>
      </c>
      <c r="C13122" s="3">
        <v>8786</v>
      </c>
      <c r="D13122" s="2" t="s">
        <v>25731</v>
      </c>
    </row>
    <row r="13123" spans="1:7" x14ac:dyDescent="0.2">
      <c r="A13123" s="1" t="str">
        <f t="shared" si="206"/>
        <v>SETOP ED-33843</v>
      </c>
      <c r="B13123" s="3" t="s">
        <v>28600</v>
      </c>
      <c r="C13123" s="3" t="s">
        <v>22462</v>
      </c>
      <c r="D13123" s="2" t="s">
        <v>25732</v>
      </c>
      <c r="E13123" s="3" t="s">
        <v>28584</v>
      </c>
      <c r="F13123" s="67">
        <v>24.51</v>
      </c>
      <c r="G13123" s="67">
        <v>25.01</v>
      </c>
    </row>
    <row r="13124" spans="1:7" ht="22.5" x14ac:dyDescent="0.2">
      <c r="A13124" s="1" t="str">
        <f t="shared" si="206"/>
        <v>SETOP ED-48407</v>
      </c>
      <c r="B13124" s="3" t="s">
        <v>28600</v>
      </c>
      <c r="C13124" s="3" t="s">
        <v>22463</v>
      </c>
      <c r="D13124" s="2" t="s">
        <v>25733</v>
      </c>
      <c r="E13124" s="3" t="s">
        <v>28582</v>
      </c>
      <c r="F13124" s="67">
        <v>124.93</v>
      </c>
      <c r="G13124" s="67">
        <v>128.94</v>
      </c>
    </row>
    <row r="13125" spans="1:7" ht="22.5" x14ac:dyDescent="0.2">
      <c r="A13125" s="1" t="str">
        <f t="shared" si="206"/>
        <v>SETOP ED-48408</v>
      </c>
      <c r="B13125" s="3" t="s">
        <v>28600</v>
      </c>
      <c r="C13125" s="3" t="s">
        <v>22464</v>
      </c>
      <c r="D13125" s="2" t="s">
        <v>25734</v>
      </c>
      <c r="E13125" s="3" t="s">
        <v>28582</v>
      </c>
      <c r="F13125" s="67">
        <v>91.36</v>
      </c>
      <c r="G13125" s="67">
        <v>92.97</v>
      </c>
    </row>
    <row r="13126" spans="1:7" ht="22.5" x14ac:dyDescent="0.2">
      <c r="A13126" s="1" t="str">
        <f t="shared" si="206"/>
        <v>SETOP ED-33940</v>
      </c>
      <c r="B13126" s="3" t="s">
        <v>28600</v>
      </c>
      <c r="C13126" s="3" t="s">
        <v>22465</v>
      </c>
      <c r="D13126" s="2" t="s">
        <v>25735</v>
      </c>
      <c r="E13126" s="3" t="s">
        <v>28582</v>
      </c>
      <c r="F13126" s="67">
        <v>35.04</v>
      </c>
      <c r="G13126" s="67">
        <v>35.380000000000003</v>
      </c>
    </row>
    <row r="13127" spans="1:7" ht="22.5" x14ac:dyDescent="0.2">
      <c r="A13127" s="1" t="str">
        <f t="shared" si="206"/>
        <v>SETOP ED-33844</v>
      </c>
      <c r="B13127" s="3" t="s">
        <v>28600</v>
      </c>
      <c r="C13127" s="3" t="s">
        <v>22466</v>
      </c>
      <c r="D13127" s="2" t="s">
        <v>25736</v>
      </c>
      <c r="E13127" s="3" t="s">
        <v>28584</v>
      </c>
      <c r="F13127" s="67">
        <v>63.51</v>
      </c>
      <c r="G13127" s="67">
        <v>64.42</v>
      </c>
    </row>
    <row r="13128" spans="1:7" ht="22.5" x14ac:dyDescent="0.2">
      <c r="A13128" s="1" t="str">
        <f t="shared" si="206"/>
        <v>SETOP ED-33845</v>
      </c>
      <c r="B13128" s="3" t="s">
        <v>28600</v>
      </c>
      <c r="C13128" s="3" t="s">
        <v>22467</v>
      </c>
      <c r="D13128" s="2" t="s">
        <v>25737</v>
      </c>
      <c r="E13128" s="3" t="s">
        <v>28584</v>
      </c>
      <c r="F13128" s="67">
        <v>77.83</v>
      </c>
      <c r="G13128" s="67">
        <v>78.84</v>
      </c>
    </row>
    <row r="13129" spans="1:7" ht="22.5" x14ac:dyDescent="0.2">
      <c r="A13129" s="1" t="str">
        <f t="shared" si="206"/>
        <v>SETOP ED-48413</v>
      </c>
      <c r="B13129" s="3" t="s">
        <v>28600</v>
      </c>
      <c r="C13129" s="3" t="s">
        <v>22468</v>
      </c>
      <c r="D13129" s="2" t="s">
        <v>25738</v>
      </c>
      <c r="E13129" s="3" t="s">
        <v>28584</v>
      </c>
      <c r="F13129" s="67">
        <v>47.49</v>
      </c>
      <c r="G13129" s="67">
        <v>48.14</v>
      </c>
    </row>
    <row r="13130" spans="1:7" x14ac:dyDescent="0.2">
      <c r="A13130" s="1" t="str">
        <f t="shared" si="206"/>
        <v>SETOP ED-48415</v>
      </c>
      <c r="B13130" s="3" t="s">
        <v>28600</v>
      </c>
      <c r="C13130" s="3" t="s">
        <v>22469</v>
      </c>
      <c r="D13130" s="2" t="s">
        <v>25739</v>
      </c>
      <c r="E13130" s="3" t="s">
        <v>28584</v>
      </c>
      <c r="F13130" s="67">
        <v>11.75</v>
      </c>
      <c r="G13130" s="67">
        <v>12.59</v>
      </c>
    </row>
    <row r="13131" spans="1:7" x14ac:dyDescent="0.2">
      <c r="A13131" s="1" t="str">
        <f t="shared" si="206"/>
        <v>SETOP 8787</v>
      </c>
      <c r="B13131" s="3" t="s">
        <v>28600</v>
      </c>
      <c r="C13131" s="3">
        <v>8787</v>
      </c>
      <c r="D13131" s="2" t="s">
        <v>25740</v>
      </c>
    </row>
    <row r="13132" spans="1:7" ht="33.75" x14ac:dyDescent="0.2">
      <c r="A13132" s="1" t="str">
        <f t="shared" si="206"/>
        <v>SETOP ED-20603</v>
      </c>
      <c r="B13132" s="3" t="s">
        <v>28600</v>
      </c>
      <c r="C13132" s="3" t="s">
        <v>22470</v>
      </c>
      <c r="D13132" s="2" t="s">
        <v>25741</v>
      </c>
      <c r="E13132" s="3" t="s">
        <v>28591</v>
      </c>
      <c r="F13132" s="67">
        <v>22.73</v>
      </c>
      <c r="G13132" s="67">
        <v>23.88</v>
      </c>
    </row>
    <row r="13133" spans="1:7" ht="33.75" x14ac:dyDescent="0.2">
      <c r="A13133" s="1" t="str">
        <f t="shared" si="206"/>
        <v>SETOP ED-20574</v>
      </c>
      <c r="B13133" s="3" t="s">
        <v>28600</v>
      </c>
      <c r="C13133" s="3" t="s">
        <v>22471</v>
      </c>
      <c r="D13133" s="2" t="s">
        <v>25742</v>
      </c>
      <c r="E13133" s="3" t="s">
        <v>28582</v>
      </c>
      <c r="F13133" s="67">
        <v>283.77</v>
      </c>
      <c r="G13133" s="67">
        <v>299.45</v>
      </c>
    </row>
    <row r="13134" spans="1:7" ht="33.75" x14ac:dyDescent="0.2">
      <c r="A13134" s="1" t="str">
        <f t="shared" si="206"/>
        <v>SETOP ED-20575</v>
      </c>
      <c r="B13134" s="3" t="s">
        <v>28600</v>
      </c>
      <c r="C13134" s="3" t="s">
        <v>22472</v>
      </c>
      <c r="D13134" s="2" t="s">
        <v>25743</v>
      </c>
      <c r="E13134" s="3" t="s">
        <v>28582</v>
      </c>
      <c r="F13134" s="67">
        <v>293.94</v>
      </c>
      <c r="G13134" s="67">
        <v>311.17</v>
      </c>
    </row>
    <row r="13135" spans="1:7" ht="33.75" x14ac:dyDescent="0.2">
      <c r="A13135" s="1" t="str">
        <f t="shared" si="206"/>
        <v>SETOP ED-20602</v>
      </c>
      <c r="B13135" s="3" t="s">
        <v>28600</v>
      </c>
      <c r="C13135" s="3" t="s">
        <v>22473</v>
      </c>
      <c r="D13135" s="2" t="s">
        <v>25744</v>
      </c>
      <c r="E13135" s="3" t="s">
        <v>28582</v>
      </c>
      <c r="F13135" s="67">
        <v>279.22000000000003</v>
      </c>
      <c r="G13135" s="67">
        <v>295.39</v>
      </c>
    </row>
    <row r="13136" spans="1:7" ht="33.75" x14ac:dyDescent="0.2">
      <c r="A13136" s="1" t="str">
        <f t="shared" si="206"/>
        <v>SETOP ED-20576</v>
      </c>
      <c r="B13136" s="3" t="s">
        <v>28600</v>
      </c>
      <c r="C13136" s="3" t="s">
        <v>22474</v>
      </c>
      <c r="D13136" s="2" t="s">
        <v>25745</v>
      </c>
      <c r="E13136" s="3" t="s">
        <v>28582</v>
      </c>
      <c r="F13136" s="67">
        <v>766.19</v>
      </c>
      <c r="G13136" s="67">
        <v>808.93</v>
      </c>
    </row>
    <row r="13137" spans="1:7" ht="45" x14ac:dyDescent="0.2">
      <c r="A13137" s="1" t="str">
        <f t="shared" si="206"/>
        <v>SETOP ED-20577</v>
      </c>
      <c r="B13137" s="3" t="s">
        <v>28600</v>
      </c>
      <c r="C13137" s="3" t="s">
        <v>22475</v>
      </c>
      <c r="D13137" s="2" t="s">
        <v>25746</v>
      </c>
      <c r="E13137" s="3" t="s">
        <v>28582</v>
      </c>
      <c r="F13137" s="67">
        <v>362.55</v>
      </c>
      <c r="G13137" s="67">
        <v>382.34</v>
      </c>
    </row>
    <row r="13138" spans="1:7" ht="45" x14ac:dyDescent="0.2">
      <c r="A13138" s="1" t="str">
        <f t="shared" si="206"/>
        <v>SETOP ED-20573</v>
      </c>
      <c r="B13138" s="3" t="s">
        <v>28600</v>
      </c>
      <c r="C13138" s="3" t="s">
        <v>22476</v>
      </c>
      <c r="D13138" s="2" t="s">
        <v>25747</v>
      </c>
      <c r="E13138" s="3" t="s">
        <v>28582</v>
      </c>
      <c r="F13138" s="67">
        <v>229.2</v>
      </c>
      <c r="G13138" s="67">
        <v>243.44</v>
      </c>
    </row>
    <row r="13139" spans="1:7" ht="33.75" x14ac:dyDescent="0.2">
      <c r="A13139" s="1" t="str">
        <f t="shared" si="206"/>
        <v>SETOP ED-20572</v>
      </c>
      <c r="B13139" s="3" t="s">
        <v>28600</v>
      </c>
      <c r="C13139" s="3" t="s">
        <v>22477</v>
      </c>
      <c r="D13139" s="2" t="s">
        <v>25748</v>
      </c>
      <c r="E13139" s="3" t="s">
        <v>28582</v>
      </c>
      <c r="F13139" s="67">
        <v>210.59</v>
      </c>
      <c r="G13139" s="67">
        <v>222.98</v>
      </c>
    </row>
    <row r="13140" spans="1:7" x14ac:dyDescent="0.2">
      <c r="A13140" s="1" t="str">
        <f t="shared" si="206"/>
        <v>SETOP 8788</v>
      </c>
      <c r="B13140" s="3" t="s">
        <v>28600</v>
      </c>
      <c r="C13140" s="3">
        <v>8788</v>
      </c>
      <c r="D13140" s="2" t="s">
        <v>25749</v>
      </c>
    </row>
    <row r="13141" spans="1:7" ht="33.75" x14ac:dyDescent="0.2">
      <c r="A13141" s="1" t="str">
        <f t="shared" si="206"/>
        <v>SETOP ED-48423</v>
      </c>
      <c r="B13141" s="3" t="s">
        <v>28600</v>
      </c>
      <c r="C13141" s="3" t="s">
        <v>22478</v>
      </c>
      <c r="D13141" s="2" t="s">
        <v>25750</v>
      </c>
      <c r="E13141" s="3" t="s">
        <v>28582</v>
      </c>
      <c r="F13141" s="67">
        <v>44</v>
      </c>
      <c r="G13141" s="67">
        <v>45.09</v>
      </c>
    </row>
    <row r="13142" spans="1:7" ht="33.75" x14ac:dyDescent="0.2">
      <c r="A13142" s="1" t="str">
        <f t="shared" si="206"/>
        <v>SETOP ED-48424</v>
      </c>
      <c r="B13142" s="3" t="s">
        <v>28600</v>
      </c>
      <c r="C13142" s="3" t="s">
        <v>22479</v>
      </c>
      <c r="D13142" s="2" t="s">
        <v>25751</v>
      </c>
      <c r="E13142" s="3" t="s">
        <v>28582</v>
      </c>
      <c r="F13142" s="67">
        <v>44.59</v>
      </c>
      <c r="G13142" s="67">
        <v>45.68</v>
      </c>
    </row>
    <row r="13143" spans="1:7" ht="33.75" x14ac:dyDescent="0.2">
      <c r="A13143" s="1" t="str">
        <f t="shared" si="206"/>
        <v>SETOP ED-48425</v>
      </c>
      <c r="B13143" s="3" t="s">
        <v>28600</v>
      </c>
      <c r="C13143" s="3" t="s">
        <v>22480</v>
      </c>
      <c r="D13143" s="2" t="s">
        <v>25752</v>
      </c>
      <c r="E13143" s="3" t="s">
        <v>28582</v>
      </c>
      <c r="F13143" s="67">
        <v>82.46</v>
      </c>
      <c r="G13143" s="67">
        <v>83.7</v>
      </c>
    </row>
    <row r="13144" spans="1:7" ht="33.75" x14ac:dyDescent="0.2">
      <c r="A13144" s="1" t="str">
        <f t="shared" si="206"/>
        <v>SETOP ED-48426</v>
      </c>
      <c r="B13144" s="3" t="s">
        <v>28600</v>
      </c>
      <c r="C13144" s="3" t="s">
        <v>22481</v>
      </c>
      <c r="D13144" s="2" t="s">
        <v>25753</v>
      </c>
      <c r="E13144" s="3" t="s">
        <v>28582</v>
      </c>
      <c r="F13144" s="67">
        <v>167.39</v>
      </c>
      <c r="G13144" s="67">
        <v>170.18</v>
      </c>
    </row>
    <row r="13145" spans="1:7" ht="33.75" x14ac:dyDescent="0.2">
      <c r="A13145" s="1" t="str">
        <f t="shared" si="206"/>
        <v>SETOP ED-48427</v>
      </c>
      <c r="B13145" s="3" t="s">
        <v>28600</v>
      </c>
      <c r="C13145" s="3" t="s">
        <v>22482</v>
      </c>
      <c r="D13145" s="2" t="s">
        <v>25754</v>
      </c>
      <c r="E13145" s="3" t="s">
        <v>28582</v>
      </c>
      <c r="F13145" s="67">
        <v>186.19</v>
      </c>
      <c r="G13145" s="67">
        <v>188.97</v>
      </c>
    </row>
    <row r="13146" spans="1:7" ht="22.5" x14ac:dyDescent="0.2">
      <c r="A13146" s="1" t="str">
        <f t="shared" si="206"/>
        <v>SETOP ED-48417</v>
      </c>
      <c r="B13146" s="3" t="s">
        <v>28600</v>
      </c>
      <c r="C13146" s="3" t="s">
        <v>22483</v>
      </c>
      <c r="D13146" s="2" t="s">
        <v>25755</v>
      </c>
      <c r="E13146" s="3" t="s">
        <v>28584</v>
      </c>
      <c r="F13146" s="67">
        <v>56.28</v>
      </c>
      <c r="G13146" s="67">
        <v>57.27</v>
      </c>
    </row>
    <row r="13147" spans="1:7" x14ac:dyDescent="0.2">
      <c r="A13147" s="1" t="str">
        <f t="shared" si="206"/>
        <v>SETOP 8789</v>
      </c>
      <c r="B13147" s="3" t="s">
        <v>28600</v>
      </c>
      <c r="C13147" s="3">
        <v>8789</v>
      </c>
      <c r="D13147" s="2" t="s">
        <v>25756</v>
      </c>
    </row>
    <row r="13148" spans="1:7" ht="22.5" x14ac:dyDescent="0.2">
      <c r="A13148" s="1" t="str">
        <f t="shared" si="206"/>
        <v>SETOP ED-13852</v>
      </c>
      <c r="B13148" s="3" t="s">
        <v>28600</v>
      </c>
      <c r="C13148" s="3" t="s">
        <v>22484</v>
      </c>
      <c r="D13148" s="2" t="s">
        <v>25757</v>
      </c>
      <c r="E13148" s="3" t="s">
        <v>28582</v>
      </c>
      <c r="F13148" s="67">
        <v>105.37</v>
      </c>
      <c r="G13148" s="67">
        <v>107.91</v>
      </c>
    </row>
    <row r="13149" spans="1:7" ht="33.75" x14ac:dyDescent="0.2">
      <c r="A13149" s="1" t="str">
        <f t="shared" si="206"/>
        <v>SETOP ED-48429</v>
      </c>
      <c r="B13149" s="3" t="s">
        <v>28600</v>
      </c>
      <c r="C13149" s="3" t="s">
        <v>22485</v>
      </c>
      <c r="D13149" s="2" t="s">
        <v>25758</v>
      </c>
      <c r="E13149" s="3" t="s">
        <v>28582</v>
      </c>
      <c r="F13149" s="67">
        <v>250.25</v>
      </c>
      <c r="G13149" s="67">
        <v>253.42</v>
      </c>
    </row>
    <row r="13150" spans="1:7" ht="22.5" x14ac:dyDescent="0.2">
      <c r="A13150" s="1" t="str">
        <f t="shared" si="206"/>
        <v>SETOP ED-48428</v>
      </c>
      <c r="B13150" s="3" t="s">
        <v>28600</v>
      </c>
      <c r="C13150" s="3" t="s">
        <v>22486</v>
      </c>
      <c r="D13150" s="2" t="s">
        <v>25759</v>
      </c>
      <c r="E13150" s="3" t="s">
        <v>28582</v>
      </c>
      <c r="F13150" s="67">
        <v>86.81</v>
      </c>
      <c r="G13150" s="67">
        <v>89.35</v>
      </c>
    </row>
    <row r="13151" spans="1:7" ht="22.5" x14ac:dyDescent="0.2">
      <c r="A13151" s="1" t="str">
        <f t="shared" si="206"/>
        <v>SETOP ED-48432</v>
      </c>
      <c r="B13151" s="3" t="s">
        <v>28600</v>
      </c>
      <c r="C13151" s="3" t="s">
        <v>22487</v>
      </c>
      <c r="D13151" s="2" t="s">
        <v>25760</v>
      </c>
      <c r="E13151" s="3" t="s">
        <v>28582</v>
      </c>
      <c r="F13151" s="67">
        <v>77.47</v>
      </c>
      <c r="G13151" s="67">
        <v>78.709999999999994</v>
      </c>
    </row>
    <row r="13152" spans="1:7" ht="22.5" x14ac:dyDescent="0.2">
      <c r="A13152" s="1" t="str">
        <f t="shared" si="206"/>
        <v>SETOP ED-48431</v>
      </c>
      <c r="B13152" s="3" t="s">
        <v>28600</v>
      </c>
      <c r="C13152" s="3" t="s">
        <v>22488</v>
      </c>
      <c r="D13152" s="2" t="s">
        <v>25761</v>
      </c>
      <c r="E13152" s="3" t="s">
        <v>28582</v>
      </c>
      <c r="F13152" s="67">
        <v>80.55</v>
      </c>
      <c r="G13152" s="67">
        <v>81.790000000000006</v>
      </c>
    </row>
    <row r="13153" spans="1:7" ht="22.5" x14ac:dyDescent="0.2">
      <c r="A13153" s="1" t="str">
        <f t="shared" si="206"/>
        <v>SETOP ED-48418</v>
      </c>
      <c r="B13153" s="3" t="s">
        <v>28600</v>
      </c>
      <c r="C13153" s="3" t="s">
        <v>22489</v>
      </c>
      <c r="D13153" s="2" t="s">
        <v>25762</v>
      </c>
      <c r="E13153" s="3" t="s">
        <v>28584</v>
      </c>
      <c r="F13153" s="67">
        <v>76.11</v>
      </c>
      <c r="G13153" s="67">
        <v>77.099999999999994</v>
      </c>
    </row>
    <row r="13154" spans="1:7" x14ac:dyDescent="0.2">
      <c r="A13154" s="1" t="str">
        <f t="shared" si="206"/>
        <v>SETOP 8790</v>
      </c>
      <c r="B13154" s="3" t="s">
        <v>28600</v>
      </c>
      <c r="C13154" s="3">
        <v>8790</v>
      </c>
      <c r="D13154" s="2" t="s">
        <v>25763</v>
      </c>
    </row>
    <row r="13155" spans="1:7" ht="22.5" x14ac:dyDescent="0.2">
      <c r="A13155" s="1" t="str">
        <f t="shared" ref="A13155:A13218" si="207">CONCATENAR</f>
        <v>SETOP ED-48421</v>
      </c>
      <c r="B13155" s="3" t="s">
        <v>28600</v>
      </c>
      <c r="C13155" s="3" t="s">
        <v>22490</v>
      </c>
      <c r="D13155" s="2" t="s">
        <v>25764</v>
      </c>
      <c r="E13155" s="3" t="s">
        <v>28582</v>
      </c>
      <c r="F13155" s="67">
        <v>129.62</v>
      </c>
      <c r="G13155" s="67">
        <v>134.96</v>
      </c>
    </row>
    <row r="13156" spans="1:7" ht="22.5" x14ac:dyDescent="0.2">
      <c r="A13156" s="1" t="str">
        <f t="shared" si="207"/>
        <v>SETOP ED-48419</v>
      </c>
      <c r="B13156" s="3" t="s">
        <v>28600</v>
      </c>
      <c r="C13156" s="3" t="s">
        <v>22491</v>
      </c>
      <c r="D13156" s="2" t="s">
        <v>25765</v>
      </c>
      <c r="E13156" s="3" t="s">
        <v>28582</v>
      </c>
      <c r="F13156" s="67">
        <v>99.56</v>
      </c>
      <c r="G13156" s="67">
        <v>103.12</v>
      </c>
    </row>
    <row r="13157" spans="1:7" ht="22.5" x14ac:dyDescent="0.2">
      <c r="A13157" s="1" t="str">
        <f t="shared" si="207"/>
        <v>SETOP ED-48420</v>
      </c>
      <c r="B13157" s="3" t="s">
        <v>28600</v>
      </c>
      <c r="C13157" s="3" t="s">
        <v>22492</v>
      </c>
      <c r="D13157" s="2" t="s">
        <v>25766</v>
      </c>
      <c r="E13157" s="3" t="s">
        <v>28582</v>
      </c>
      <c r="F13157" s="67">
        <v>102.78</v>
      </c>
      <c r="G13157" s="67">
        <v>108.12</v>
      </c>
    </row>
    <row r="13158" spans="1:7" ht="33.75" x14ac:dyDescent="0.2">
      <c r="A13158" s="1" t="str">
        <f t="shared" si="207"/>
        <v>SETOP ED-48406</v>
      </c>
      <c r="B13158" s="3" t="s">
        <v>28600</v>
      </c>
      <c r="C13158" s="3" t="s">
        <v>22493</v>
      </c>
      <c r="D13158" s="2" t="s">
        <v>25767</v>
      </c>
      <c r="E13158" s="3" t="s">
        <v>28584</v>
      </c>
      <c r="F13158" s="67">
        <v>14.65</v>
      </c>
      <c r="G13158" s="67">
        <v>16.14</v>
      </c>
    </row>
    <row r="13159" spans="1:7" x14ac:dyDescent="0.2">
      <c r="A13159" s="1" t="str">
        <f t="shared" si="207"/>
        <v>SETOP 8791</v>
      </c>
      <c r="B13159" s="3" t="s">
        <v>28600</v>
      </c>
      <c r="C13159" s="3">
        <v>8791</v>
      </c>
      <c r="D13159" s="2" t="s">
        <v>25768</v>
      </c>
    </row>
    <row r="13160" spans="1:7" ht="22.5" x14ac:dyDescent="0.2">
      <c r="A13160" s="1" t="str">
        <f t="shared" si="207"/>
        <v>SETOP ED-48401</v>
      </c>
      <c r="B13160" s="3" t="s">
        <v>28600</v>
      </c>
      <c r="C13160" s="3" t="s">
        <v>22494</v>
      </c>
      <c r="D13160" s="2" t="s">
        <v>25769</v>
      </c>
      <c r="E13160" s="3" t="s">
        <v>28584</v>
      </c>
      <c r="F13160" s="67">
        <v>75.48</v>
      </c>
      <c r="G13160" s="67">
        <v>76.08</v>
      </c>
    </row>
    <row r="13161" spans="1:7" ht="22.5" x14ac:dyDescent="0.2">
      <c r="A13161" s="1" t="str">
        <f t="shared" si="207"/>
        <v>SETOP ED-48403</v>
      </c>
      <c r="B13161" s="3" t="s">
        <v>28600</v>
      </c>
      <c r="C13161" s="3" t="s">
        <v>22495</v>
      </c>
      <c r="D13161" s="2" t="s">
        <v>25770</v>
      </c>
      <c r="E13161" s="3" t="s">
        <v>28584</v>
      </c>
      <c r="F13161" s="67">
        <v>113.1</v>
      </c>
      <c r="G13161" s="67">
        <v>113.59</v>
      </c>
    </row>
    <row r="13162" spans="1:7" ht="22.5" x14ac:dyDescent="0.2">
      <c r="A13162" s="1" t="str">
        <f t="shared" si="207"/>
        <v>SETOP ED-48404</v>
      </c>
      <c r="B13162" s="3" t="s">
        <v>28600</v>
      </c>
      <c r="C13162" s="3" t="s">
        <v>22496</v>
      </c>
      <c r="D13162" s="2" t="s">
        <v>25771</v>
      </c>
      <c r="E13162" s="3" t="s">
        <v>28584</v>
      </c>
      <c r="F13162" s="67">
        <v>177.06</v>
      </c>
      <c r="G13162" s="67">
        <v>177.56</v>
      </c>
    </row>
    <row r="13163" spans="1:7" ht="22.5" x14ac:dyDescent="0.2">
      <c r="A13163" s="1" t="str">
        <f t="shared" si="207"/>
        <v>SETOP ED-48402</v>
      </c>
      <c r="B13163" s="3" t="s">
        <v>28600</v>
      </c>
      <c r="C13163" s="3" t="s">
        <v>22497</v>
      </c>
      <c r="D13163" s="2" t="s">
        <v>25772</v>
      </c>
      <c r="E13163" s="3" t="s">
        <v>28584</v>
      </c>
      <c r="F13163" s="67">
        <v>59.87</v>
      </c>
      <c r="G13163" s="67">
        <v>60.86</v>
      </c>
    </row>
    <row r="13164" spans="1:7" ht="22.5" x14ac:dyDescent="0.2">
      <c r="A13164" s="1" t="str">
        <f t="shared" si="207"/>
        <v>SETOP ED-48405</v>
      </c>
      <c r="B13164" s="3" t="s">
        <v>28600</v>
      </c>
      <c r="C13164" s="3" t="s">
        <v>22498</v>
      </c>
      <c r="D13164" s="2" t="s">
        <v>25773</v>
      </c>
      <c r="E13164" s="3" t="s">
        <v>28584</v>
      </c>
      <c r="F13164" s="67">
        <v>50.47</v>
      </c>
      <c r="G13164" s="67">
        <v>51.46</v>
      </c>
    </row>
    <row r="13165" spans="1:7" ht="22.5" x14ac:dyDescent="0.2">
      <c r="A13165" s="1" t="str">
        <f t="shared" si="207"/>
        <v>SETOP ED-48400</v>
      </c>
      <c r="B13165" s="3" t="s">
        <v>28600</v>
      </c>
      <c r="C13165" s="3" t="s">
        <v>22499</v>
      </c>
      <c r="D13165" s="2" t="s">
        <v>25774</v>
      </c>
      <c r="E13165" s="3" t="s">
        <v>28584</v>
      </c>
      <c r="F13165" s="67">
        <v>33.020000000000003</v>
      </c>
      <c r="G13165" s="67">
        <v>35.409999999999997</v>
      </c>
    </row>
    <row r="13166" spans="1:7" ht="22.5" x14ac:dyDescent="0.2">
      <c r="A13166" s="1" t="str">
        <f t="shared" si="207"/>
        <v>SETOP ED-48416</v>
      </c>
      <c r="B13166" s="3" t="s">
        <v>28600</v>
      </c>
      <c r="C13166" s="3" t="s">
        <v>22500</v>
      </c>
      <c r="D13166" s="2" t="s">
        <v>25775</v>
      </c>
      <c r="E13166" s="3" t="s">
        <v>28584</v>
      </c>
      <c r="F13166" s="67">
        <v>41.15</v>
      </c>
      <c r="G13166" s="67">
        <v>42.14</v>
      </c>
    </row>
    <row r="13167" spans="1:7" x14ac:dyDescent="0.2">
      <c r="A13167" s="1" t="str">
        <f t="shared" si="207"/>
        <v>SETOP 8792</v>
      </c>
      <c r="B13167" s="3" t="s">
        <v>28600</v>
      </c>
      <c r="C13167" s="3">
        <v>8792</v>
      </c>
      <c r="D13167" s="2" t="s">
        <v>25776</v>
      </c>
    </row>
    <row r="13168" spans="1:7" ht="22.5" x14ac:dyDescent="0.2">
      <c r="A13168" s="1" t="str">
        <f t="shared" si="207"/>
        <v>SETOP ED-50661</v>
      </c>
      <c r="B13168" s="3" t="s">
        <v>28600</v>
      </c>
      <c r="C13168" s="3" t="s">
        <v>22501</v>
      </c>
      <c r="D13168" s="2" t="s">
        <v>25777</v>
      </c>
      <c r="E13168" s="3" t="s">
        <v>28584</v>
      </c>
      <c r="F13168" s="67">
        <v>44.52</v>
      </c>
      <c r="G13168" s="67">
        <v>45.97</v>
      </c>
    </row>
    <row r="13169" spans="1:7" ht="22.5" x14ac:dyDescent="0.2">
      <c r="A13169" s="1" t="str">
        <f t="shared" si="207"/>
        <v>SETOP ED-50662</v>
      </c>
      <c r="B13169" s="3" t="s">
        <v>28600</v>
      </c>
      <c r="C13169" s="3" t="s">
        <v>22502</v>
      </c>
      <c r="D13169" s="2" t="s">
        <v>25778</v>
      </c>
      <c r="E13169" s="3" t="s">
        <v>28584</v>
      </c>
      <c r="F13169" s="67">
        <v>52</v>
      </c>
      <c r="G13169" s="67">
        <v>53.55</v>
      </c>
    </row>
    <row r="13170" spans="1:7" ht="22.5" x14ac:dyDescent="0.2">
      <c r="A13170" s="1" t="str">
        <f t="shared" si="207"/>
        <v>SETOP ED-50663</v>
      </c>
      <c r="B13170" s="3" t="s">
        <v>28600</v>
      </c>
      <c r="C13170" s="3" t="s">
        <v>22503</v>
      </c>
      <c r="D13170" s="2" t="s">
        <v>25779</v>
      </c>
      <c r="E13170" s="3" t="s">
        <v>28584</v>
      </c>
      <c r="F13170" s="67">
        <v>67.790000000000006</v>
      </c>
      <c r="G13170" s="67">
        <v>70.150000000000006</v>
      </c>
    </row>
    <row r="13171" spans="1:7" ht="22.5" x14ac:dyDescent="0.2">
      <c r="A13171" s="1" t="str">
        <f t="shared" si="207"/>
        <v>SETOP ED-50660</v>
      </c>
      <c r="B13171" s="3" t="s">
        <v>28600</v>
      </c>
      <c r="C13171" s="3" t="s">
        <v>22504</v>
      </c>
      <c r="D13171" s="2" t="s">
        <v>25780</v>
      </c>
      <c r="E13171" s="3" t="s">
        <v>28584</v>
      </c>
      <c r="F13171" s="67">
        <v>153.21</v>
      </c>
      <c r="G13171" s="67">
        <v>156.84</v>
      </c>
    </row>
    <row r="13172" spans="1:7" ht="22.5" x14ac:dyDescent="0.2">
      <c r="A13172" s="1" t="str">
        <f t="shared" si="207"/>
        <v>SETOP ED-50654</v>
      </c>
      <c r="B13172" s="3" t="s">
        <v>28600</v>
      </c>
      <c r="C13172" s="3" t="s">
        <v>22505</v>
      </c>
      <c r="D13172" s="2" t="s">
        <v>25781</v>
      </c>
      <c r="E13172" s="3" t="s">
        <v>28584</v>
      </c>
      <c r="F13172" s="67">
        <v>52.87</v>
      </c>
      <c r="G13172" s="67">
        <v>54.32</v>
      </c>
    </row>
    <row r="13173" spans="1:7" ht="22.5" x14ac:dyDescent="0.2">
      <c r="A13173" s="1" t="str">
        <f t="shared" si="207"/>
        <v>SETOP ED-50655</v>
      </c>
      <c r="B13173" s="3" t="s">
        <v>28600</v>
      </c>
      <c r="C13173" s="3" t="s">
        <v>22506</v>
      </c>
      <c r="D13173" s="2" t="s">
        <v>25782</v>
      </c>
      <c r="E13173" s="3" t="s">
        <v>28584</v>
      </c>
      <c r="F13173" s="67">
        <v>62.13</v>
      </c>
      <c r="G13173" s="67">
        <v>63.67</v>
      </c>
    </row>
    <row r="13174" spans="1:7" ht="22.5" x14ac:dyDescent="0.2">
      <c r="A13174" s="1" t="str">
        <f t="shared" si="207"/>
        <v>SETOP ED-50656</v>
      </c>
      <c r="B13174" s="3" t="s">
        <v>28600</v>
      </c>
      <c r="C13174" s="3" t="s">
        <v>22507</v>
      </c>
      <c r="D13174" s="2" t="s">
        <v>25783</v>
      </c>
      <c r="E13174" s="3" t="s">
        <v>28584</v>
      </c>
      <c r="F13174" s="67">
        <v>75.819999999999993</v>
      </c>
      <c r="G13174" s="67">
        <v>77.55</v>
      </c>
    </row>
    <row r="13175" spans="1:7" ht="22.5" x14ac:dyDescent="0.2">
      <c r="A13175" s="1" t="str">
        <f t="shared" si="207"/>
        <v>SETOP ED-50657</v>
      </c>
      <c r="B13175" s="3" t="s">
        <v>28600</v>
      </c>
      <c r="C13175" s="3" t="s">
        <v>22508</v>
      </c>
      <c r="D13175" s="2" t="s">
        <v>25784</v>
      </c>
      <c r="E13175" s="3" t="s">
        <v>28584</v>
      </c>
      <c r="F13175" s="67">
        <v>89.49</v>
      </c>
      <c r="G13175" s="67">
        <v>91.4</v>
      </c>
    </row>
    <row r="13176" spans="1:7" ht="22.5" x14ac:dyDescent="0.2">
      <c r="A13176" s="1" t="str">
        <f t="shared" si="207"/>
        <v>SETOP ED-50658</v>
      </c>
      <c r="B13176" s="3" t="s">
        <v>28600</v>
      </c>
      <c r="C13176" s="3" t="s">
        <v>22509</v>
      </c>
      <c r="D13176" s="2" t="s">
        <v>25785</v>
      </c>
      <c r="E13176" s="3" t="s">
        <v>28584</v>
      </c>
      <c r="F13176" s="67">
        <v>98.19</v>
      </c>
      <c r="G13176" s="67">
        <v>100.27</v>
      </c>
    </row>
    <row r="13177" spans="1:7" ht="22.5" x14ac:dyDescent="0.2">
      <c r="A13177" s="1" t="str">
        <f t="shared" si="207"/>
        <v>SETOP ED-50659</v>
      </c>
      <c r="B13177" s="3" t="s">
        <v>28600</v>
      </c>
      <c r="C13177" s="3" t="s">
        <v>22510</v>
      </c>
      <c r="D13177" s="2" t="s">
        <v>25786</v>
      </c>
      <c r="E13177" s="3" t="s">
        <v>28584</v>
      </c>
      <c r="F13177" s="67">
        <v>111.44</v>
      </c>
      <c r="G13177" s="67">
        <v>113.79</v>
      </c>
    </row>
    <row r="13178" spans="1:7" ht="22.5" x14ac:dyDescent="0.2">
      <c r="A13178" s="1" t="str">
        <f t="shared" si="207"/>
        <v>SETOP ED-50653</v>
      </c>
      <c r="B13178" s="3" t="s">
        <v>28600</v>
      </c>
      <c r="C13178" s="3" t="s">
        <v>22511</v>
      </c>
      <c r="D13178" s="2" t="s">
        <v>25787</v>
      </c>
      <c r="E13178" s="3" t="s">
        <v>28584</v>
      </c>
      <c r="F13178" s="67">
        <v>178.52</v>
      </c>
      <c r="G13178" s="67">
        <v>182.16</v>
      </c>
    </row>
    <row r="13179" spans="1:7" ht="22.5" x14ac:dyDescent="0.2">
      <c r="A13179" s="1" t="str">
        <f t="shared" si="207"/>
        <v>SETOP ED-50648</v>
      </c>
      <c r="B13179" s="3" t="s">
        <v>28600</v>
      </c>
      <c r="C13179" s="3" t="s">
        <v>22512</v>
      </c>
      <c r="D13179" s="2" t="s">
        <v>25788</v>
      </c>
      <c r="E13179" s="3" t="s">
        <v>28584</v>
      </c>
      <c r="F13179" s="67">
        <v>61.22</v>
      </c>
      <c r="G13179" s="67">
        <v>62.68</v>
      </c>
    </row>
    <row r="13180" spans="1:7" ht="22.5" x14ac:dyDescent="0.2">
      <c r="A13180" s="1" t="str">
        <f t="shared" si="207"/>
        <v>SETOP ED-50649</v>
      </c>
      <c r="B13180" s="3" t="s">
        <v>28600</v>
      </c>
      <c r="C13180" s="3" t="s">
        <v>22513</v>
      </c>
      <c r="D13180" s="2" t="s">
        <v>25789</v>
      </c>
      <c r="E13180" s="3" t="s">
        <v>28584</v>
      </c>
      <c r="F13180" s="67">
        <v>72.25</v>
      </c>
      <c r="G13180" s="67">
        <v>73.8</v>
      </c>
    </row>
    <row r="13181" spans="1:7" ht="22.5" x14ac:dyDescent="0.2">
      <c r="A13181" s="1" t="str">
        <f t="shared" si="207"/>
        <v>SETOP ED-50650</v>
      </c>
      <c r="B13181" s="3" t="s">
        <v>28600</v>
      </c>
      <c r="C13181" s="3" t="s">
        <v>22514</v>
      </c>
      <c r="D13181" s="2" t="s">
        <v>25790</v>
      </c>
      <c r="E13181" s="3" t="s">
        <v>28584</v>
      </c>
      <c r="F13181" s="67">
        <v>88.47</v>
      </c>
      <c r="G13181" s="67">
        <v>90.21</v>
      </c>
    </row>
    <row r="13182" spans="1:7" ht="22.5" x14ac:dyDescent="0.2">
      <c r="A13182" s="1" t="str">
        <f t="shared" si="207"/>
        <v>SETOP ED-50651</v>
      </c>
      <c r="B13182" s="3" t="s">
        <v>28600</v>
      </c>
      <c r="C13182" s="3" t="s">
        <v>22515</v>
      </c>
      <c r="D13182" s="2" t="s">
        <v>25791</v>
      </c>
      <c r="E13182" s="3" t="s">
        <v>28584</v>
      </c>
      <c r="F13182" s="67">
        <v>114.9</v>
      </c>
      <c r="G13182" s="67">
        <v>116.98</v>
      </c>
    </row>
    <row r="13183" spans="1:7" ht="22.5" x14ac:dyDescent="0.2">
      <c r="A13183" s="1" t="str">
        <f t="shared" si="207"/>
        <v>SETOP ED-50652</v>
      </c>
      <c r="B13183" s="3" t="s">
        <v>28600</v>
      </c>
      <c r="C13183" s="3" t="s">
        <v>22516</v>
      </c>
      <c r="D13183" s="2" t="s">
        <v>25792</v>
      </c>
      <c r="E13183" s="3" t="s">
        <v>28584</v>
      </c>
      <c r="F13183" s="67">
        <v>130.43</v>
      </c>
      <c r="G13183" s="67">
        <v>132.78</v>
      </c>
    </row>
    <row r="13184" spans="1:7" x14ac:dyDescent="0.2">
      <c r="A13184" s="1" t="str">
        <f t="shared" si="207"/>
        <v>SETOP 8793</v>
      </c>
      <c r="B13184" s="3" t="s">
        <v>28600</v>
      </c>
      <c r="C13184" s="3">
        <v>8793</v>
      </c>
      <c r="D13184" s="2" t="s">
        <v>25793</v>
      </c>
    </row>
    <row r="13185" spans="1:7" ht="22.5" x14ac:dyDescent="0.2">
      <c r="A13185" s="1" t="str">
        <f t="shared" si="207"/>
        <v>SETOP ED-50682</v>
      </c>
      <c r="B13185" s="3" t="s">
        <v>28600</v>
      </c>
      <c r="C13185" s="3" t="s">
        <v>22517</v>
      </c>
      <c r="D13185" s="2" t="s">
        <v>25794</v>
      </c>
      <c r="E13185" s="3" t="s">
        <v>28584</v>
      </c>
      <c r="F13185" s="67">
        <v>26.97</v>
      </c>
      <c r="G13185" s="67">
        <v>28.44</v>
      </c>
    </row>
    <row r="13186" spans="1:7" ht="22.5" x14ac:dyDescent="0.2">
      <c r="A13186" s="1" t="str">
        <f t="shared" si="207"/>
        <v>SETOP ED-50683</v>
      </c>
      <c r="B13186" s="3" t="s">
        <v>28600</v>
      </c>
      <c r="C13186" s="3" t="s">
        <v>22518</v>
      </c>
      <c r="D13186" s="2" t="s">
        <v>25795</v>
      </c>
      <c r="E13186" s="3" t="s">
        <v>28584</v>
      </c>
      <c r="F13186" s="67">
        <v>32.79</v>
      </c>
      <c r="G13186" s="67">
        <v>34.4</v>
      </c>
    </row>
    <row r="13187" spans="1:7" ht="22.5" x14ac:dyDescent="0.2">
      <c r="A13187" s="1" t="str">
        <f t="shared" si="207"/>
        <v>SETOP ED-50684</v>
      </c>
      <c r="B13187" s="3" t="s">
        <v>28600</v>
      </c>
      <c r="C13187" s="3" t="s">
        <v>22519</v>
      </c>
      <c r="D13187" s="2" t="s">
        <v>25796</v>
      </c>
      <c r="E13187" s="3" t="s">
        <v>28584</v>
      </c>
      <c r="F13187" s="67">
        <v>37.99</v>
      </c>
      <c r="G13187" s="67">
        <v>39.67</v>
      </c>
    </row>
    <row r="13188" spans="1:7" ht="22.5" x14ac:dyDescent="0.2">
      <c r="A13188" s="1" t="str">
        <f t="shared" si="207"/>
        <v>SETOP ED-50685</v>
      </c>
      <c r="B13188" s="3" t="s">
        <v>28600</v>
      </c>
      <c r="C13188" s="3" t="s">
        <v>22520</v>
      </c>
      <c r="D13188" s="2" t="s">
        <v>25797</v>
      </c>
      <c r="E13188" s="3" t="s">
        <v>28584</v>
      </c>
      <c r="F13188" s="67">
        <v>47.5</v>
      </c>
      <c r="G13188" s="67">
        <v>49.43</v>
      </c>
    </row>
    <row r="13189" spans="1:7" ht="22.5" x14ac:dyDescent="0.2">
      <c r="A13189" s="1" t="str">
        <f t="shared" si="207"/>
        <v>SETOP ED-50675</v>
      </c>
      <c r="B13189" s="3" t="s">
        <v>28600</v>
      </c>
      <c r="C13189" s="3" t="s">
        <v>22521</v>
      </c>
      <c r="D13189" s="2" t="s">
        <v>25798</v>
      </c>
      <c r="E13189" s="3" t="s">
        <v>28584</v>
      </c>
      <c r="F13189" s="67">
        <v>31.4</v>
      </c>
      <c r="G13189" s="67">
        <v>32.93</v>
      </c>
    </row>
    <row r="13190" spans="1:7" ht="22.5" x14ac:dyDescent="0.2">
      <c r="A13190" s="1" t="str">
        <f t="shared" si="207"/>
        <v>SETOP ED-50676</v>
      </c>
      <c r="B13190" s="3" t="s">
        <v>28600</v>
      </c>
      <c r="C13190" s="3" t="s">
        <v>22522</v>
      </c>
      <c r="D13190" s="2" t="s">
        <v>25799</v>
      </c>
      <c r="E13190" s="3" t="s">
        <v>28584</v>
      </c>
      <c r="F13190" s="67">
        <v>38.69</v>
      </c>
      <c r="G13190" s="67">
        <v>40.380000000000003</v>
      </c>
    </row>
    <row r="13191" spans="1:7" ht="22.5" x14ac:dyDescent="0.2">
      <c r="A13191" s="1" t="str">
        <f t="shared" si="207"/>
        <v>SETOP ED-50677</v>
      </c>
      <c r="B13191" s="3" t="s">
        <v>28600</v>
      </c>
      <c r="C13191" s="3" t="s">
        <v>22523</v>
      </c>
      <c r="D13191" s="2" t="s">
        <v>25800</v>
      </c>
      <c r="E13191" s="3" t="s">
        <v>28584</v>
      </c>
      <c r="F13191" s="67">
        <v>45.81</v>
      </c>
      <c r="G13191" s="67">
        <v>47.65</v>
      </c>
    </row>
    <row r="13192" spans="1:7" ht="22.5" x14ac:dyDescent="0.2">
      <c r="A13192" s="1" t="str">
        <f t="shared" si="207"/>
        <v>SETOP ED-50678</v>
      </c>
      <c r="B13192" s="3" t="s">
        <v>28600</v>
      </c>
      <c r="C13192" s="3" t="s">
        <v>22524</v>
      </c>
      <c r="D13192" s="2" t="s">
        <v>25801</v>
      </c>
      <c r="E13192" s="3" t="s">
        <v>28584</v>
      </c>
      <c r="F13192" s="67">
        <v>57.23</v>
      </c>
      <c r="G13192" s="67">
        <v>59.3</v>
      </c>
    </row>
    <row r="13193" spans="1:7" ht="22.5" x14ac:dyDescent="0.2">
      <c r="A13193" s="1" t="str">
        <f t="shared" si="207"/>
        <v>SETOP ED-50679</v>
      </c>
      <c r="B13193" s="3" t="s">
        <v>28600</v>
      </c>
      <c r="C13193" s="3" t="s">
        <v>22525</v>
      </c>
      <c r="D13193" s="2" t="s">
        <v>25802</v>
      </c>
      <c r="E13193" s="3" t="s">
        <v>28584</v>
      </c>
      <c r="F13193" s="67">
        <v>82.43</v>
      </c>
      <c r="G13193" s="67">
        <v>85.08</v>
      </c>
    </row>
    <row r="13194" spans="1:7" ht="22.5" x14ac:dyDescent="0.2">
      <c r="A13194" s="1" t="str">
        <f t="shared" si="207"/>
        <v>SETOP ED-50680</v>
      </c>
      <c r="B13194" s="3" t="s">
        <v>28600</v>
      </c>
      <c r="C13194" s="3" t="s">
        <v>22526</v>
      </c>
      <c r="D13194" s="2" t="s">
        <v>25803</v>
      </c>
      <c r="E13194" s="3" t="s">
        <v>28584</v>
      </c>
      <c r="F13194" s="67">
        <v>97.42</v>
      </c>
      <c r="G13194" s="67">
        <v>100.44</v>
      </c>
    </row>
    <row r="13195" spans="1:7" ht="22.5" x14ac:dyDescent="0.2">
      <c r="A13195" s="1" t="str">
        <f t="shared" si="207"/>
        <v>SETOP ED-50681</v>
      </c>
      <c r="B13195" s="3" t="s">
        <v>28600</v>
      </c>
      <c r="C13195" s="3" t="s">
        <v>22527</v>
      </c>
      <c r="D13195" s="2" t="s">
        <v>25804</v>
      </c>
      <c r="E13195" s="3" t="s">
        <v>28584</v>
      </c>
      <c r="F13195" s="67">
        <v>113.4</v>
      </c>
      <c r="G13195" s="67">
        <v>116.89</v>
      </c>
    </row>
    <row r="13196" spans="1:7" x14ac:dyDescent="0.2">
      <c r="A13196" s="1" t="str">
        <f t="shared" si="207"/>
        <v>SETOP 8794</v>
      </c>
      <c r="B13196" s="3" t="s">
        <v>28600</v>
      </c>
      <c r="C13196" s="3">
        <v>8794</v>
      </c>
      <c r="D13196" s="2" t="s">
        <v>25805</v>
      </c>
    </row>
    <row r="13197" spans="1:7" ht="22.5" x14ac:dyDescent="0.2">
      <c r="A13197" s="1" t="str">
        <f t="shared" si="207"/>
        <v>SETOP ED-50667</v>
      </c>
      <c r="B13197" s="3" t="s">
        <v>28600</v>
      </c>
      <c r="C13197" s="3" t="s">
        <v>22528</v>
      </c>
      <c r="D13197" s="2" t="s">
        <v>25806</v>
      </c>
      <c r="E13197" s="3" t="s">
        <v>28584</v>
      </c>
      <c r="F13197" s="67">
        <v>58.34</v>
      </c>
      <c r="G13197" s="67">
        <v>60.37</v>
      </c>
    </row>
    <row r="13198" spans="1:7" x14ac:dyDescent="0.2">
      <c r="A13198" s="1" t="str">
        <f t="shared" si="207"/>
        <v>SETOP 8795</v>
      </c>
      <c r="B13198" s="3" t="s">
        <v>28600</v>
      </c>
      <c r="C13198" s="3">
        <v>8795</v>
      </c>
      <c r="D13198" s="2" t="s">
        <v>25807</v>
      </c>
    </row>
    <row r="13199" spans="1:7" ht="22.5" x14ac:dyDescent="0.2">
      <c r="A13199" s="1" t="str">
        <f t="shared" si="207"/>
        <v>SETOP ED-33596</v>
      </c>
      <c r="B13199" s="3" t="s">
        <v>28600</v>
      </c>
      <c r="C13199" s="3" t="s">
        <v>22529</v>
      </c>
      <c r="D13199" s="2" t="s">
        <v>25808</v>
      </c>
      <c r="E13199" s="3" t="s">
        <v>28584</v>
      </c>
      <c r="F13199" s="67">
        <v>17.57</v>
      </c>
      <c r="G13199" s="67">
        <v>19</v>
      </c>
    </row>
    <row r="13200" spans="1:7" x14ac:dyDescent="0.2">
      <c r="A13200" s="1" t="str">
        <f t="shared" si="207"/>
        <v>SETOP 8797</v>
      </c>
      <c r="B13200" s="3" t="s">
        <v>28600</v>
      </c>
      <c r="C13200" s="3">
        <v>8797</v>
      </c>
      <c r="D13200" s="2" t="s">
        <v>25809</v>
      </c>
    </row>
    <row r="13201" spans="1:7" ht="22.5" x14ac:dyDescent="0.2">
      <c r="A13201" s="1" t="str">
        <f t="shared" si="207"/>
        <v>SETOP ED-50668</v>
      </c>
      <c r="B13201" s="3" t="s">
        <v>28600</v>
      </c>
      <c r="C13201" s="3" t="s">
        <v>22530</v>
      </c>
      <c r="D13201" s="2" t="s">
        <v>25810</v>
      </c>
      <c r="E13201" s="3" t="s">
        <v>28584</v>
      </c>
      <c r="F13201" s="67">
        <v>80.27</v>
      </c>
      <c r="G13201" s="67">
        <v>85.3</v>
      </c>
    </row>
    <row r="13202" spans="1:7" ht="22.5" x14ac:dyDescent="0.2">
      <c r="A13202" s="1" t="str">
        <f t="shared" si="207"/>
        <v>SETOP ED-50669</v>
      </c>
      <c r="B13202" s="3" t="s">
        <v>28600</v>
      </c>
      <c r="C13202" s="3" t="s">
        <v>22531</v>
      </c>
      <c r="D13202" s="2" t="s">
        <v>25811</v>
      </c>
      <c r="E13202" s="3" t="s">
        <v>28584</v>
      </c>
      <c r="F13202" s="67">
        <v>82.97</v>
      </c>
      <c r="G13202" s="67">
        <v>88</v>
      </c>
    </row>
    <row r="13203" spans="1:7" ht="22.5" x14ac:dyDescent="0.2">
      <c r="A13203" s="1" t="str">
        <f t="shared" si="207"/>
        <v>SETOP ED-28551</v>
      </c>
      <c r="B13203" s="3" t="s">
        <v>28600</v>
      </c>
      <c r="C13203" s="3" t="s">
        <v>22532</v>
      </c>
      <c r="D13203" s="2" t="s">
        <v>25812</v>
      </c>
      <c r="E13203" s="3" t="s">
        <v>28584</v>
      </c>
      <c r="F13203" s="67">
        <v>61.32</v>
      </c>
      <c r="G13203" s="67">
        <v>65.739999999999995</v>
      </c>
    </row>
    <row r="13204" spans="1:7" x14ac:dyDescent="0.2">
      <c r="A13204" s="1" t="str">
        <f t="shared" si="207"/>
        <v>SETOP 8798</v>
      </c>
      <c r="B13204" s="3" t="s">
        <v>28600</v>
      </c>
      <c r="C13204" s="3">
        <v>8798</v>
      </c>
      <c r="D13204" s="2" t="s">
        <v>25813</v>
      </c>
    </row>
    <row r="13205" spans="1:7" x14ac:dyDescent="0.2">
      <c r="A13205" s="1" t="str">
        <f t="shared" si="207"/>
        <v>SETOP ED-49962</v>
      </c>
      <c r="B13205" s="3" t="s">
        <v>28600</v>
      </c>
      <c r="C13205" s="3" t="s">
        <v>22533</v>
      </c>
      <c r="D13205" s="2" t="s">
        <v>25814</v>
      </c>
      <c r="E13205" s="3" t="s">
        <v>28583</v>
      </c>
      <c r="F13205" s="67">
        <v>43.99</v>
      </c>
      <c r="G13205" s="67">
        <v>46.51</v>
      </c>
    </row>
    <row r="13206" spans="1:7" x14ac:dyDescent="0.2">
      <c r="A13206" s="1" t="str">
        <f t="shared" si="207"/>
        <v>SETOP ED-49960</v>
      </c>
      <c r="B13206" s="3" t="s">
        <v>28600</v>
      </c>
      <c r="C13206" s="3" t="s">
        <v>22534</v>
      </c>
      <c r="D13206" s="2" t="s">
        <v>25815</v>
      </c>
      <c r="E13206" s="3" t="s">
        <v>28583</v>
      </c>
      <c r="F13206" s="67">
        <v>35.5</v>
      </c>
      <c r="G13206" s="67">
        <v>38.01</v>
      </c>
    </row>
    <row r="13207" spans="1:7" x14ac:dyDescent="0.2">
      <c r="A13207" s="1" t="str">
        <f t="shared" si="207"/>
        <v>SETOP ED-49961</v>
      </c>
      <c r="B13207" s="3" t="s">
        <v>28600</v>
      </c>
      <c r="C13207" s="3" t="s">
        <v>22535</v>
      </c>
      <c r="D13207" s="2" t="s">
        <v>25816</v>
      </c>
      <c r="E13207" s="3" t="s">
        <v>28583</v>
      </c>
      <c r="F13207" s="67">
        <v>38.69</v>
      </c>
      <c r="G13207" s="67">
        <v>41.2</v>
      </c>
    </row>
    <row r="13208" spans="1:7" x14ac:dyDescent="0.2">
      <c r="A13208" s="1" t="str">
        <f t="shared" si="207"/>
        <v>SETOP 8799</v>
      </c>
      <c r="B13208" s="3" t="s">
        <v>28600</v>
      </c>
      <c r="C13208" s="3">
        <v>8799</v>
      </c>
      <c r="D13208" s="2" t="s">
        <v>25817</v>
      </c>
    </row>
    <row r="13209" spans="1:7" ht="22.5" x14ac:dyDescent="0.2">
      <c r="A13209" s="1" t="str">
        <f t="shared" si="207"/>
        <v>SETOP ED-50671</v>
      </c>
      <c r="B13209" s="3" t="s">
        <v>28600</v>
      </c>
      <c r="C13209" s="3" t="s">
        <v>22536</v>
      </c>
      <c r="D13209" s="2" t="s">
        <v>25818</v>
      </c>
      <c r="E13209" s="3" t="s">
        <v>28584</v>
      </c>
      <c r="F13209" s="67">
        <v>31.5</v>
      </c>
      <c r="G13209" s="67">
        <v>32.479999999999997</v>
      </c>
    </row>
    <row r="13210" spans="1:7" x14ac:dyDescent="0.2">
      <c r="A13210" s="1" t="str">
        <f t="shared" si="207"/>
        <v>SETOP 10529</v>
      </c>
      <c r="B13210" s="3" t="s">
        <v>28600</v>
      </c>
      <c r="C13210" s="3">
        <v>10529</v>
      </c>
      <c r="D13210" s="2" t="s">
        <v>25819</v>
      </c>
    </row>
    <row r="13211" spans="1:7" x14ac:dyDescent="0.2">
      <c r="A13211" s="1" t="str">
        <f t="shared" si="207"/>
        <v>SETOP ED-52311</v>
      </c>
      <c r="B13211" s="3" t="s">
        <v>28600</v>
      </c>
      <c r="C13211" s="3" t="s">
        <v>22537</v>
      </c>
      <c r="D13211" s="2" t="s">
        <v>25820</v>
      </c>
      <c r="E13211" s="3" t="s">
        <v>28582</v>
      </c>
      <c r="F13211" s="67">
        <v>23.06</v>
      </c>
      <c r="G13211" s="67">
        <v>24.05</v>
      </c>
    </row>
    <row r="13212" spans="1:7" x14ac:dyDescent="0.2">
      <c r="A13212" s="1" t="str">
        <f t="shared" si="207"/>
        <v>SETOP 8672</v>
      </c>
      <c r="B13212" s="3" t="s">
        <v>28600</v>
      </c>
      <c r="C13212" s="3">
        <v>8672</v>
      </c>
      <c r="D13212" s="2" t="s">
        <v>25821</v>
      </c>
    </row>
    <row r="13213" spans="1:7" x14ac:dyDescent="0.2">
      <c r="A13213" s="1" t="str">
        <f t="shared" si="207"/>
        <v>SETOP 8800</v>
      </c>
      <c r="B13213" s="3" t="s">
        <v>28600</v>
      </c>
      <c r="C13213" s="3">
        <v>8800</v>
      </c>
      <c r="D13213" s="2" t="s">
        <v>25822</v>
      </c>
    </row>
    <row r="13214" spans="1:7" ht="33.75" x14ac:dyDescent="0.2">
      <c r="A13214" s="1" t="str">
        <f t="shared" si="207"/>
        <v>SETOP ED-50764</v>
      </c>
      <c r="B13214" s="3" t="s">
        <v>28600</v>
      </c>
      <c r="C13214" s="3" t="s">
        <v>22538</v>
      </c>
      <c r="D13214" s="2" t="s">
        <v>25823</v>
      </c>
      <c r="E13214" s="3" t="s">
        <v>28582</v>
      </c>
      <c r="F13214" s="67">
        <v>70.91</v>
      </c>
      <c r="G13214" s="67">
        <v>74.88</v>
      </c>
    </row>
    <row r="13215" spans="1:7" x14ac:dyDescent="0.2">
      <c r="A13215" s="1" t="str">
        <f t="shared" si="207"/>
        <v>SETOP 8801</v>
      </c>
      <c r="B13215" s="3" t="s">
        <v>28600</v>
      </c>
      <c r="C13215" s="3">
        <v>8801</v>
      </c>
      <c r="D13215" s="2" t="s">
        <v>25824</v>
      </c>
    </row>
    <row r="13216" spans="1:7" x14ac:dyDescent="0.2">
      <c r="A13216" s="1" t="str">
        <f t="shared" si="207"/>
        <v>SETOP ED-50167</v>
      </c>
      <c r="B13216" s="3" t="s">
        <v>28600</v>
      </c>
      <c r="C13216" s="3" t="s">
        <v>22539</v>
      </c>
      <c r="D13216" s="2" t="s">
        <v>25825</v>
      </c>
      <c r="E13216" s="3" t="s">
        <v>28582</v>
      </c>
      <c r="F13216" s="67">
        <v>52.99</v>
      </c>
      <c r="G13216" s="67">
        <v>55.6</v>
      </c>
    </row>
    <row r="13217" spans="1:7" x14ac:dyDescent="0.2">
      <c r="A13217" s="1" t="str">
        <f t="shared" si="207"/>
        <v>SETOP ED-50171</v>
      </c>
      <c r="B13217" s="3" t="s">
        <v>28600</v>
      </c>
      <c r="C13217" s="3" t="s">
        <v>22540</v>
      </c>
      <c r="D13217" s="2" t="s">
        <v>25826</v>
      </c>
      <c r="E13217" s="3" t="s">
        <v>28582</v>
      </c>
      <c r="F13217" s="67">
        <v>27.03</v>
      </c>
      <c r="G13217" s="67">
        <v>27.03</v>
      </c>
    </row>
    <row r="13218" spans="1:7" x14ac:dyDescent="0.2">
      <c r="A13218" s="1" t="str">
        <f t="shared" si="207"/>
        <v>SETOP ED-50175</v>
      </c>
      <c r="B13218" s="3" t="s">
        <v>28600</v>
      </c>
      <c r="C13218" s="3" t="s">
        <v>22541</v>
      </c>
      <c r="D13218" s="2" t="s">
        <v>25827</v>
      </c>
      <c r="E13218" s="3" t="s">
        <v>28582</v>
      </c>
      <c r="F13218" s="67">
        <v>21.54</v>
      </c>
      <c r="G13218" s="67">
        <v>22.9</v>
      </c>
    </row>
    <row r="13219" spans="1:7" x14ac:dyDescent="0.2">
      <c r="A13219" s="1" t="str">
        <f t="shared" ref="A13219:A13282" si="208">CONCATENAR</f>
        <v>SETOP 8802</v>
      </c>
      <c r="B13219" s="3" t="s">
        <v>28600</v>
      </c>
      <c r="C13219" s="3">
        <v>8802</v>
      </c>
      <c r="D13219" s="2" t="s">
        <v>25828</v>
      </c>
    </row>
    <row r="13220" spans="1:7" ht="22.5" x14ac:dyDescent="0.2">
      <c r="A13220" s="1" t="str">
        <f t="shared" si="208"/>
        <v>SETOP ED-13286</v>
      </c>
      <c r="B13220" s="3" t="s">
        <v>28600</v>
      </c>
      <c r="C13220" s="3" t="s">
        <v>22542</v>
      </c>
      <c r="D13220" s="2" t="s">
        <v>25829</v>
      </c>
      <c r="E13220" s="3" t="s">
        <v>28582</v>
      </c>
      <c r="F13220" s="67">
        <v>31.51</v>
      </c>
      <c r="G13220" s="67">
        <v>34</v>
      </c>
    </row>
    <row r="13221" spans="1:7" ht="22.5" x14ac:dyDescent="0.2">
      <c r="A13221" s="1" t="str">
        <f t="shared" si="208"/>
        <v>SETOP ED-13287</v>
      </c>
      <c r="B13221" s="3" t="s">
        <v>28600</v>
      </c>
      <c r="C13221" s="3" t="s">
        <v>22543</v>
      </c>
      <c r="D13221" s="2" t="s">
        <v>25830</v>
      </c>
      <c r="E13221" s="3" t="s">
        <v>28582</v>
      </c>
      <c r="F13221" s="67">
        <v>35.1</v>
      </c>
      <c r="G13221" s="67">
        <v>37.659999999999997</v>
      </c>
    </row>
    <row r="13222" spans="1:7" ht="22.5" x14ac:dyDescent="0.2">
      <c r="A13222" s="1" t="str">
        <f t="shared" si="208"/>
        <v>SETOP ED-13288</v>
      </c>
      <c r="B13222" s="3" t="s">
        <v>28600</v>
      </c>
      <c r="C13222" s="3" t="s">
        <v>22544</v>
      </c>
      <c r="D13222" s="2" t="s">
        <v>25831</v>
      </c>
      <c r="E13222" s="3" t="s">
        <v>28582</v>
      </c>
      <c r="F13222" s="67">
        <v>38.69</v>
      </c>
      <c r="G13222" s="67">
        <v>41.32</v>
      </c>
    </row>
    <row r="13223" spans="1:7" ht="22.5" x14ac:dyDescent="0.2">
      <c r="A13223" s="1" t="str">
        <f t="shared" si="208"/>
        <v>SETOP ED-50170</v>
      </c>
      <c r="B13223" s="3" t="s">
        <v>28600</v>
      </c>
      <c r="C13223" s="3" t="s">
        <v>22545</v>
      </c>
      <c r="D13223" s="2" t="s">
        <v>25832</v>
      </c>
      <c r="E13223" s="3" t="s">
        <v>28582</v>
      </c>
      <c r="F13223" s="67">
        <v>42.28</v>
      </c>
      <c r="G13223" s="67">
        <v>44.98</v>
      </c>
    </row>
    <row r="13224" spans="1:7" ht="22.5" x14ac:dyDescent="0.2">
      <c r="A13224" s="1" t="str">
        <f t="shared" si="208"/>
        <v>SETOP ED-13289</v>
      </c>
      <c r="B13224" s="3" t="s">
        <v>28600</v>
      </c>
      <c r="C13224" s="3" t="s">
        <v>22546</v>
      </c>
      <c r="D13224" s="2" t="s">
        <v>25833</v>
      </c>
      <c r="E13224" s="3" t="s">
        <v>28582</v>
      </c>
      <c r="F13224" s="67">
        <v>29.95</v>
      </c>
      <c r="G13224" s="67">
        <v>32.450000000000003</v>
      </c>
    </row>
    <row r="13225" spans="1:7" ht="22.5" x14ac:dyDescent="0.2">
      <c r="A13225" s="1" t="str">
        <f t="shared" si="208"/>
        <v>SETOP ED-13290</v>
      </c>
      <c r="B13225" s="3" t="s">
        <v>28600</v>
      </c>
      <c r="C13225" s="3" t="s">
        <v>22547</v>
      </c>
      <c r="D13225" s="2" t="s">
        <v>25834</v>
      </c>
      <c r="E13225" s="3" t="s">
        <v>28582</v>
      </c>
      <c r="F13225" s="67">
        <v>33.020000000000003</v>
      </c>
      <c r="G13225" s="67">
        <v>35.590000000000003</v>
      </c>
    </row>
    <row r="13226" spans="1:7" ht="22.5" x14ac:dyDescent="0.2">
      <c r="A13226" s="1" t="str">
        <f t="shared" si="208"/>
        <v>SETOP ED-13291</v>
      </c>
      <c r="B13226" s="3" t="s">
        <v>28600</v>
      </c>
      <c r="C13226" s="3" t="s">
        <v>22548</v>
      </c>
      <c r="D13226" s="2" t="s">
        <v>25835</v>
      </c>
      <c r="E13226" s="3" t="s">
        <v>28582</v>
      </c>
      <c r="F13226" s="67">
        <v>36.090000000000003</v>
      </c>
      <c r="G13226" s="67">
        <v>38.729999999999997</v>
      </c>
    </row>
    <row r="13227" spans="1:7" ht="22.5" x14ac:dyDescent="0.2">
      <c r="A13227" s="1" t="str">
        <f t="shared" si="208"/>
        <v>SETOP ED-13292</v>
      </c>
      <c r="B13227" s="3" t="s">
        <v>28600</v>
      </c>
      <c r="C13227" s="3" t="s">
        <v>22549</v>
      </c>
      <c r="D13227" s="2" t="s">
        <v>25836</v>
      </c>
      <c r="E13227" s="3" t="s">
        <v>28582</v>
      </c>
      <c r="F13227" s="67">
        <v>39.17</v>
      </c>
      <c r="G13227" s="67">
        <v>41.87</v>
      </c>
    </row>
    <row r="13228" spans="1:7" x14ac:dyDescent="0.2">
      <c r="A13228" s="1" t="str">
        <f t="shared" si="208"/>
        <v>SETOP 8803</v>
      </c>
      <c r="B13228" s="3" t="s">
        <v>28600</v>
      </c>
      <c r="C13228" s="3">
        <v>8803</v>
      </c>
      <c r="D13228" s="2" t="s">
        <v>25837</v>
      </c>
    </row>
    <row r="13229" spans="1:7" ht="22.5" x14ac:dyDescent="0.2">
      <c r="A13229" s="1" t="str">
        <f t="shared" si="208"/>
        <v>SETOP ED-50176</v>
      </c>
      <c r="B13229" s="3" t="s">
        <v>28600</v>
      </c>
      <c r="C13229" s="3" t="s">
        <v>22550</v>
      </c>
      <c r="D13229" s="2" t="s">
        <v>25838</v>
      </c>
      <c r="E13229" s="3" t="s">
        <v>28582</v>
      </c>
      <c r="F13229" s="67">
        <v>27.44</v>
      </c>
      <c r="G13229" s="67">
        <v>29.36</v>
      </c>
    </row>
    <row r="13230" spans="1:7" ht="22.5" x14ac:dyDescent="0.2">
      <c r="A13230" s="1" t="str">
        <f t="shared" si="208"/>
        <v>SETOP ED-13279</v>
      </c>
      <c r="B13230" s="3" t="s">
        <v>28600</v>
      </c>
      <c r="C13230" s="3" t="s">
        <v>22551</v>
      </c>
      <c r="D13230" s="2" t="s">
        <v>25839</v>
      </c>
      <c r="E13230" s="3" t="s">
        <v>28582</v>
      </c>
      <c r="F13230" s="67">
        <v>31.03</v>
      </c>
      <c r="G13230" s="67">
        <v>33.020000000000003</v>
      </c>
    </row>
    <row r="13231" spans="1:7" ht="22.5" x14ac:dyDescent="0.2">
      <c r="A13231" s="1" t="str">
        <f t="shared" si="208"/>
        <v>SETOP ED-13280</v>
      </c>
      <c r="B13231" s="3" t="s">
        <v>28600</v>
      </c>
      <c r="C13231" s="3" t="s">
        <v>22552</v>
      </c>
      <c r="D13231" s="2" t="s">
        <v>25840</v>
      </c>
      <c r="E13231" s="3" t="s">
        <v>28582</v>
      </c>
      <c r="F13231" s="67">
        <v>34.619999999999997</v>
      </c>
      <c r="G13231" s="67">
        <v>36.68</v>
      </c>
    </row>
    <row r="13232" spans="1:7" ht="22.5" x14ac:dyDescent="0.2">
      <c r="A13232" s="1" t="str">
        <f t="shared" si="208"/>
        <v>SETOP ED-13281</v>
      </c>
      <c r="B13232" s="3" t="s">
        <v>28600</v>
      </c>
      <c r="C13232" s="3" t="s">
        <v>22553</v>
      </c>
      <c r="D13232" s="2" t="s">
        <v>25841</v>
      </c>
      <c r="E13232" s="3" t="s">
        <v>28582</v>
      </c>
      <c r="F13232" s="67">
        <v>38.21</v>
      </c>
      <c r="G13232" s="67">
        <v>40.340000000000003</v>
      </c>
    </row>
    <row r="13233" spans="1:7" ht="22.5" x14ac:dyDescent="0.2">
      <c r="A13233" s="1" t="str">
        <f t="shared" si="208"/>
        <v>SETOP ED-13282</v>
      </c>
      <c r="B13233" s="3" t="s">
        <v>28600</v>
      </c>
      <c r="C13233" s="3" t="s">
        <v>22554</v>
      </c>
      <c r="D13233" s="2" t="s">
        <v>25842</v>
      </c>
      <c r="E13233" s="3" t="s">
        <v>28582</v>
      </c>
      <c r="F13233" s="67">
        <v>25.88</v>
      </c>
      <c r="G13233" s="67">
        <v>27.8</v>
      </c>
    </row>
    <row r="13234" spans="1:7" ht="22.5" x14ac:dyDescent="0.2">
      <c r="A13234" s="1" t="str">
        <f t="shared" si="208"/>
        <v>SETOP ED-13283</v>
      </c>
      <c r="B13234" s="3" t="s">
        <v>28600</v>
      </c>
      <c r="C13234" s="3" t="s">
        <v>22555</v>
      </c>
      <c r="D13234" s="2" t="s">
        <v>25843</v>
      </c>
      <c r="E13234" s="3" t="s">
        <v>28582</v>
      </c>
      <c r="F13234" s="67">
        <v>28.95</v>
      </c>
      <c r="G13234" s="67">
        <v>30.94</v>
      </c>
    </row>
    <row r="13235" spans="1:7" ht="22.5" x14ac:dyDescent="0.2">
      <c r="A13235" s="1" t="str">
        <f t="shared" si="208"/>
        <v>SETOP ED-13284</v>
      </c>
      <c r="B13235" s="3" t="s">
        <v>28600</v>
      </c>
      <c r="C13235" s="3" t="s">
        <v>22556</v>
      </c>
      <c r="D13235" s="2" t="s">
        <v>25844</v>
      </c>
      <c r="E13235" s="3" t="s">
        <v>28582</v>
      </c>
      <c r="F13235" s="67">
        <v>32.020000000000003</v>
      </c>
      <c r="G13235" s="67">
        <v>34.08</v>
      </c>
    </row>
    <row r="13236" spans="1:7" ht="22.5" x14ac:dyDescent="0.2">
      <c r="A13236" s="1" t="str">
        <f t="shared" si="208"/>
        <v>SETOP ED-13285</v>
      </c>
      <c r="B13236" s="3" t="s">
        <v>28600</v>
      </c>
      <c r="C13236" s="3" t="s">
        <v>22557</v>
      </c>
      <c r="D13236" s="2" t="s">
        <v>25845</v>
      </c>
      <c r="E13236" s="3" t="s">
        <v>28582</v>
      </c>
      <c r="F13236" s="67">
        <v>35.1</v>
      </c>
      <c r="G13236" s="67">
        <v>37.22</v>
      </c>
    </row>
    <row r="13237" spans="1:7" x14ac:dyDescent="0.2">
      <c r="A13237" s="1" t="str">
        <f t="shared" si="208"/>
        <v>SETOP 8804</v>
      </c>
      <c r="B13237" s="3" t="s">
        <v>28600</v>
      </c>
      <c r="C13237" s="3">
        <v>8804</v>
      </c>
      <c r="D13237" s="2" t="s">
        <v>25846</v>
      </c>
    </row>
    <row r="13238" spans="1:7" x14ac:dyDescent="0.2">
      <c r="A13238" s="1" t="str">
        <f t="shared" si="208"/>
        <v>SETOP ED-50174</v>
      </c>
      <c r="B13238" s="3" t="s">
        <v>28600</v>
      </c>
      <c r="C13238" s="3" t="s">
        <v>22558</v>
      </c>
      <c r="D13238" s="2" t="s">
        <v>25847</v>
      </c>
      <c r="E13238" s="3" t="s">
        <v>28582</v>
      </c>
      <c r="F13238" s="67">
        <v>30.26</v>
      </c>
      <c r="G13238" s="67">
        <v>31.78</v>
      </c>
    </row>
    <row r="13239" spans="1:7" x14ac:dyDescent="0.2">
      <c r="A13239" s="1" t="str">
        <f t="shared" si="208"/>
        <v>SETOP 8805</v>
      </c>
      <c r="B13239" s="3" t="s">
        <v>28600</v>
      </c>
      <c r="C13239" s="3">
        <v>8805</v>
      </c>
      <c r="D13239" s="2" t="s">
        <v>25848</v>
      </c>
    </row>
    <row r="13240" spans="1:7" x14ac:dyDescent="0.2">
      <c r="A13240" s="1" t="str">
        <f t="shared" si="208"/>
        <v>SETOP ED-50168</v>
      </c>
      <c r="B13240" s="3" t="s">
        <v>28600</v>
      </c>
      <c r="C13240" s="3" t="s">
        <v>22559</v>
      </c>
      <c r="D13240" s="2" t="s">
        <v>25849</v>
      </c>
      <c r="E13240" s="3" t="s">
        <v>28582</v>
      </c>
      <c r="F13240" s="67">
        <v>73.31</v>
      </c>
      <c r="G13240" s="67">
        <v>73.31</v>
      </c>
    </row>
    <row r="13241" spans="1:7" x14ac:dyDescent="0.2">
      <c r="A13241" s="1" t="str">
        <f t="shared" si="208"/>
        <v>SETOP ED-50169</v>
      </c>
      <c r="B13241" s="3" t="s">
        <v>28600</v>
      </c>
      <c r="C13241" s="3" t="s">
        <v>22560</v>
      </c>
      <c r="D13241" s="2" t="s">
        <v>25850</v>
      </c>
      <c r="E13241" s="3" t="s">
        <v>28582</v>
      </c>
      <c r="F13241" s="67">
        <v>74.39</v>
      </c>
      <c r="G13241" s="67">
        <v>74.39</v>
      </c>
    </row>
    <row r="13242" spans="1:7" x14ac:dyDescent="0.2">
      <c r="A13242" s="1" t="str">
        <f t="shared" si="208"/>
        <v>SETOP 8673</v>
      </c>
      <c r="B13242" s="3" t="s">
        <v>28600</v>
      </c>
      <c r="C13242" s="3">
        <v>8673</v>
      </c>
      <c r="D13242" s="2" t="s">
        <v>25851</v>
      </c>
    </row>
    <row r="13243" spans="1:7" x14ac:dyDescent="0.2">
      <c r="A13243" s="1" t="str">
        <f t="shared" si="208"/>
        <v>SETOP 8807</v>
      </c>
      <c r="B13243" s="3" t="s">
        <v>28600</v>
      </c>
      <c r="C13243" s="3">
        <v>8807</v>
      </c>
      <c r="D13243" s="2" t="s">
        <v>25852</v>
      </c>
    </row>
    <row r="13244" spans="1:7" x14ac:dyDescent="0.2">
      <c r="A13244" s="1" t="str">
        <f t="shared" si="208"/>
        <v>SETOP ED-50533</v>
      </c>
      <c r="B13244" s="3" t="s">
        <v>28600</v>
      </c>
      <c r="C13244" s="3" t="s">
        <v>22561</v>
      </c>
      <c r="D13244" s="2" t="s">
        <v>25853</v>
      </c>
      <c r="E13244" s="3" t="s">
        <v>28582</v>
      </c>
      <c r="F13244" s="67">
        <v>9.27</v>
      </c>
      <c r="G13244" s="67">
        <v>10.210000000000001</v>
      </c>
    </row>
    <row r="13245" spans="1:7" x14ac:dyDescent="0.2">
      <c r="A13245" s="1" t="str">
        <f t="shared" si="208"/>
        <v>SETOP ED-50600</v>
      </c>
      <c r="B13245" s="3" t="s">
        <v>28600</v>
      </c>
      <c r="C13245" s="3" t="s">
        <v>22562</v>
      </c>
      <c r="D13245" s="2" t="s">
        <v>25854</v>
      </c>
      <c r="E13245" s="3" t="s">
        <v>28582</v>
      </c>
      <c r="F13245" s="67">
        <v>2.84</v>
      </c>
      <c r="G13245" s="67">
        <v>3.03</v>
      </c>
    </row>
    <row r="13246" spans="1:7" x14ac:dyDescent="0.2">
      <c r="A13246" s="1" t="str">
        <f t="shared" si="208"/>
        <v>SETOP 8808</v>
      </c>
      <c r="B13246" s="3" t="s">
        <v>28600</v>
      </c>
      <c r="C13246" s="3">
        <v>8808</v>
      </c>
      <c r="D13246" s="2" t="s">
        <v>25855</v>
      </c>
    </row>
    <row r="13247" spans="1:7" x14ac:dyDescent="0.2">
      <c r="A13247" s="1" t="str">
        <f t="shared" si="208"/>
        <v>SETOP ED-50566</v>
      </c>
      <c r="B13247" s="3" t="s">
        <v>28600</v>
      </c>
      <c r="C13247" s="3" t="s">
        <v>22563</v>
      </c>
      <c r="D13247" s="2" t="s">
        <v>25856</v>
      </c>
      <c r="E13247" s="3" t="s">
        <v>28582</v>
      </c>
      <c r="F13247" s="67">
        <v>34.450000000000003</v>
      </c>
      <c r="G13247" s="67">
        <v>37</v>
      </c>
    </row>
    <row r="13248" spans="1:7" x14ac:dyDescent="0.2">
      <c r="A13248" s="1" t="str">
        <f t="shared" si="208"/>
        <v>SETOP ED-50567</v>
      </c>
      <c r="B13248" s="3" t="s">
        <v>28600</v>
      </c>
      <c r="C13248" s="3" t="s">
        <v>22564</v>
      </c>
      <c r="D13248" s="2" t="s">
        <v>25857</v>
      </c>
      <c r="E13248" s="3" t="s">
        <v>28582</v>
      </c>
      <c r="F13248" s="67">
        <v>37.869999999999997</v>
      </c>
      <c r="G13248" s="67">
        <v>40.49</v>
      </c>
    </row>
    <row r="13249" spans="1:7" x14ac:dyDescent="0.2">
      <c r="A13249" s="1" t="str">
        <f t="shared" si="208"/>
        <v>SETOP ED-50568</v>
      </c>
      <c r="B13249" s="3" t="s">
        <v>28600</v>
      </c>
      <c r="C13249" s="3" t="s">
        <v>22565</v>
      </c>
      <c r="D13249" s="2" t="s">
        <v>25858</v>
      </c>
      <c r="E13249" s="3" t="s">
        <v>28582</v>
      </c>
      <c r="F13249" s="67">
        <v>41.3</v>
      </c>
      <c r="G13249" s="67">
        <v>43.98</v>
      </c>
    </row>
    <row r="13250" spans="1:7" x14ac:dyDescent="0.2">
      <c r="A13250" s="1" t="str">
        <f t="shared" si="208"/>
        <v>SETOP ED-50569</v>
      </c>
      <c r="B13250" s="3" t="s">
        <v>28600</v>
      </c>
      <c r="C13250" s="3" t="s">
        <v>22566</v>
      </c>
      <c r="D13250" s="2" t="s">
        <v>25859</v>
      </c>
      <c r="E13250" s="3" t="s">
        <v>28582</v>
      </c>
      <c r="F13250" s="67">
        <v>58.47</v>
      </c>
      <c r="G13250" s="67">
        <v>61.8</v>
      </c>
    </row>
    <row r="13251" spans="1:7" x14ac:dyDescent="0.2">
      <c r="A13251" s="1" t="str">
        <f t="shared" si="208"/>
        <v>SETOP 8809</v>
      </c>
      <c r="B13251" s="3" t="s">
        <v>28600</v>
      </c>
      <c r="C13251" s="3">
        <v>8809</v>
      </c>
      <c r="D13251" s="2" t="s">
        <v>25860</v>
      </c>
    </row>
    <row r="13252" spans="1:7" ht="22.5" x14ac:dyDescent="0.2">
      <c r="A13252" s="1" t="str">
        <f t="shared" si="208"/>
        <v>SETOP ED-50534</v>
      </c>
      <c r="B13252" s="3" t="s">
        <v>28600</v>
      </c>
      <c r="C13252" s="3" t="s">
        <v>22567</v>
      </c>
      <c r="D13252" s="2" t="s">
        <v>25861</v>
      </c>
      <c r="E13252" s="3" t="s">
        <v>28582</v>
      </c>
      <c r="F13252" s="67">
        <v>65.849999999999994</v>
      </c>
      <c r="G13252" s="67">
        <v>68.180000000000007</v>
      </c>
    </row>
    <row r="13253" spans="1:7" ht="22.5" x14ac:dyDescent="0.2">
      <c r="A13253" s="1" t="str">
        <f t="shared" si="208"/>
        <v>SETOP ED-50535</v>
      </c>
      <c r="B13253" s="3" t="s">
        <v>28600</v>
      </c>
      <c r="C13253" s="3" t="s">
        <v>22568</v>
      </c>
      <c r="D13253" s="2" t="s">
        <v>25862</v>
      </c>
      <c r="E13253" s="3" t="s">
        <v>28582</v>
      </c>
      <c r="F13253" s="67">
        <v>68.17</v>
      </c>
      <c r="G13253" s="67">
        <v>70.5</v>
      </c>
    </row>
    <row r="13254" spans="1:7" ht="22.5" x14ac:dyDescent="0.2">
      <c r="A13254" s="1" t="str">
        <f t="shared" si="208"/>
        <v>SETOP ED-50536</v>
      </c>
      <c r="B13254" s="3" t="s">
        <v>28600</v>
      </c>
      <c r="C13254" s="3" t="s">
        <v>22569</v>
      </c>
      <c r="D13254" s="2" t="s">
        <v>25863</v>
      </c>
      <c r="E13254" s="3" t="s">
        <v>28582</v>
      </c>
      <c r="F13254" s="67">
        <v>70.94</v>
      </c>
      <c r="G13254" s="67">
        <v>73.27</v>
      </c>
    </row>
    <row r="13255" spans="1:7" x14ac:dyDescent="0.2">
      <c r="A13255" s="1" t="str">
        <f t="shared" si="208"/>
        <v>SETOP 8810</v>
      </c>
      <c r="B13255" s="3" t="s">
        <v>28600</v>
      </c>
      <c r="C13255" s="3">
        <v>8810</v>
      </c>
      <c r="D13255" s="2" t="s">
        <v>25864</v>
      </c>
    </row>
    <row r="13256" spans="1:7" ht="33.75" x14ac:dyDescent="0.2">
      <c r="A13256" s="1" t="str">
        <f t="shared" si="208"/>
        <v>SETOP ED-50544</v>
      </c>
      <c r="B13256" s="3" t="s">
        <v>28600</v>
      </c>
      <c r="C13256" s="3" t="s">
        <v>22570</v>
      </c>
      <c r="D13256" s="2" t="s">
        <v>25865</v>
      </c>
      <c r="E13256" s="3" t="s">
        <v>28582</v>
      </c>
      <c r="F13256" s="67">
        <v>71.319999999999993</v>
      </c>
      <c r="G13256" s="67">
        <v>74.150000000000006</v>
      </c>
    </row>
    <row r="13257" spans="1:7" ht="33.75" x14ac:dyDescent="0.2">
      <c r="A13257" s="1" t="str">
        <f t="shared" si="208"/>
        <v>SETOP ED-50543</v>
      </c>
      <c r="B13257" s="3" t="s">
        <v>28600</v>
      </c>
      <c r="C13257" s="3" t="s">
        <v>22571</v>
      </c>
      <c r="D13257" s="2" t="s">
        <v>25866</v>
      </c>
      <c r="E13257" s="3" t="s">
        <v>28582</v>
      </c>
      <c r="F13257" s="67">
        <v>67.09</v>
      </c>
      <c r="G13257" s="67">
        <v>69.92</v>
      </c>
    </row>
    <row r="13258" spans="1:7" ht="33.75" x14ac:dyDescent="0.2">
      <c r="A13258" s="1" t="str">
        <f t="shared" si="208"/>
        <v>SETOP ED-50722</v>
      </c>
      <c r="B13258" s="3" t="s">
        <v>28600</v>
      </c>
      <c r="C13258" s="3" t="s">
        <v>22572</v>
      </c>
      <c r="D13258" s="2" t="s">
        <v>25867</v>
      </c>
      <c r="E13258" s="3" t="s">
        <v>28582</v>
      </c>
      <c r="F13258" s="67">
        <v>58.56</v>
      </c>
      <c r="G13258" s="67">
        <v>61.98</v>
      </c>
    </row>
    <row r="13259" spans="1:7" ht="33.75" x14ac:dyDescent="0.2">
      <c r="A13259" s="1" t="str">
        <f t="shared" si="208"/>
        <v>SETOP ED-50723</v>
      </c>
      <c r="B13259" s="3" t="s">
        <v>28600</v>
      </c>
      <c r="C13259" s="3" t="s">
        <v>22573</v>
      </c>
      <c r="D13259" s="2" t="s">
        <v>25868</v>
      </c>
      <c r="E13259" s="3" t="s">
        <v>28582</v>
      </c>
      <c r="F13259" s="67">
        <v>57.01</v>
      </c>
      <c r="G13259" s="67">
        <v>60.29</v>
      </c>
    </row>
    <row r="13260" spans="1:7" ht="33.75" x14ac:dyDescent="0.2">
      <c r="A13260" s="1" t="str">
        <f t="shared" si="208"/>
        <v>SETOP ED-50724</v>
      </c>
      <c r="B13260" s="3" t="s">
        <v>28600</v>
      </c>
      <c r="C13260" s="3" t="s">
        <v>22574</v>
      </c>
      <c r="D13260" s="2" t="s">
        <v>25869</v>
      </c>
      <c r="E13260" s="3" t="s">
        <v>28582</v>
      </c>
      <c r="F13260" s="67">
        <v>85.21</v>
      </c>
      <c r="G13260" s="67">
        <v>88.03</v>
      </c>
    </row>
    <row r="13261" spans="1:7" ht="33.75" x14ac:dyDescent="0.2">
      <c r="A13261" s="1" t="str">
        <f t="shared" si="208"/>
        <v>SETOP ED-50542</v>
      </c>
      <c r="B13261" s="3" t="s">
        <v>28600</v>
      </c>
      <c r="C13261" s="3" t="s">
        <v>22575</v>
      </c>
      <c r="D13261" s="2" t="s">
        <v>25870</v>
      </c>
      <c r="E13261" s="3" t="s">
        <v>28582</v>
      </c>
      <c r="F13261" s="67">
        <v>89.61</v>
      </c>
      <c r="G13261" s="67">
        <v>92.44</v>
      </c>
    </row>
    <row r="13262" spans="1:7" ht="22.5" x14ac:dyDescent="0.2">
      <c r="A13262" s="1" t="str">
        <f t="shared" si="208"/>
        <v>SETOP ED-50541</v>
      </c>
      <c r="B13262" s="3" t="s">
        <v>28600</v>
      </c>
      <c r="C13262" s="3" t="s">
        <v>22576</v>
      </c>
      <c r="D13262" s="2" t="s">
        <v>25871</v>
      </c>
      <c r="E13262" s="3" t="s">
        <v>28582</v>
      </c>
      <c r="F13262" s="67">
        <v>98.93</v>
      </c>
      <c r="G13262" s="67">
        <v>102.21</v>
      </c>
    </row>
    <row r="13263" spans="1:7" x14ac:dyDescent="0.2">
      <c r="A13263" s="1" t="str">
        <f t="shared" si="208"/>
        <v>SETOP 8811</v>
      </c>
      <c r="B13263" s="3" t="s">
        <v>28600</v>
      </c>
      <c r="C13263" s="3">
        <v>8811</v>
      </c>
      <c r="D13263" s="2" t="s">
        <v>25872</v>
      </c>
    </row>
    <row r="13264" spans="1:7" ht="33.75" x14ac:dyDescent="0.2">
      <c r="A13264" s="1" t="str">
        <f t="shared" si="208"/>
        <v>SETOP ED-50753</v>
      </c>
      <c r="B13264" s="3" t="s">
        <v>28600</v>
      </c>
      <c r="C13264" s="3" t="s">
        <v>22577</v>
      </c>
      <c r="D13264" s="2" t="s">
        <v>25873</v>
      </c>
      <c r="E13264" s="3" t="s">
        <v>28582</v>
      </c>
      <c r="F13264" s="67">
        <v>145.30000000000001</v>
      </c>
      <c r="G13264" s="67">
        <v>147.56</v>
      </c>
    </row>
    <row r="13265" spans="1:7" ht="33.75" x14ac:dyDescent="0.2">
      <c r="A13265" s="1" t="str">
        <f t="shared" si="208"/>
        <v>SETOP ED-50754</v>
      </c>
      <c r="B13265" s="3" t="s">
        <v>28600</v>
      </c>
      <c r="C13265" s="3" t="s">
        <v>22578</v>
      </c>
      <c r="D13265" s="2" t="s">
        <v>25874</v>
      </c>
      <c r="E13265" s="3" t="s">
        <v>28582</v>
      </c>
      <c r="F13265" s="67">
        <v>130.6</v>
      </c>
      <c r="G13265" s="67">
        <v>132.85</v>
      </c>
    </row>
    <row r="13266" spans="1:7" x14ac:dyDescent="0.2">
      <c r="A13266" s="1" t="str">
        <f t="shared" si="208"/>
        <v>SETOP 8812</v>
      </c>
      <c r="B13266" s="3" t="s">
        <v>28600</v>
      </c>
      <c r="C13266" s="3">
        <v>8812</v>
      </c>
      <c r="D13266" s="2" t="s">
        <v>25875</v>
      </c>
    </row>
    <row r="13267" spans="1:7" ht="22.5" x14ac:dyDescent="0.2">
      <c r="A13267" s="1" t="str">
        <f t="shared" si="208"/>
        <v>SETOP ED-50582</v>
      </c>
      <c r="B13267" s="3" t="s">
        <v>28600</v>
      </c>
      <c r="C13267" s="3" t="s">
        <v>22579</v>
      </c>
      <c r="D13267" s="2" t="s">
        <v>25876</v>
      </c>
      <c r="E13267" s="3" t="s">
        <v>28582</v>
      </c>
      <c r="F13267" s="67">
        <v>94.38</v>
      </c>
      <c r="G13267" s="67">
        <v>96.95</v>
      </c>
    </row>
    <row r="13268" spans="1:7" ht="22.5" x14ac:dyDescent="0.2">
      <c r="A13268" s="1" t="str">
        <f t="shared" si="208"/>
        <v>SETOP ED-50581</v>
      </c>
      <c r="B13268" s="3" t="s">
        <v>28600</v>
      </c>
      <c r="C13268" s="3" t="s">
        <v>22580</v>
      </c>
      <c r="D13268" s="2" t="s">
        <v>25877</v>
      </c>
      <c r="E13268" s="3" t="s">
        <v>28582</v>
      </c>
      <c r="F13268" s="67">
        <v>90.94</v>
      </c>
      <c r="G13268" s="67">
        <v>93.52</v>
      </c>
    </row>
    <row r="13269" spans="1:7" ht="22.5" x14ac:dyDescent="0.2">
      <c r="A13269" s="1" t="str">
        <f t="shared" si="208"/>
        <v>SETOP ED-50580</v>
      </c>
      <c r="B13269" s="3" t="s">
        <v>28600</v>
      </c>
      <c r="C13269" s="3" t="s">
        <v>22581</v>
      </c>
      <c r="D13269" s="2" t="s">
        <v>25878</v>
      </c>
      <c r="E13269" s="3" t="s">
        <v>28582</v>
      </c>
      <c r="F13269" s="67">
        <v>70.430000000000007</v>
      </c>
      <c r="G13269" s="67">
        <v>73</v>
      </c>
    </row>
    <row r="13270" spans="1:7" ht="22.5" x14ac:dyDescent="0.2">
      <c r="A13270" s="1" t="str">
        <f t="shared" si="208"/>
        <v>SETOP ED-50585</v>
      </c>
      <c r="B13270" s="3" t="s">
        <v>28600</v>
      </c>
      <c r="C13270" s="3" t="s">
        <v>22582</v>
      </c>
      <c r="D13270" s="2" t="s">
        <v>25879</v>
      </c>
      <c r="E13270" s="3" t="s">
        <v>28582</v>
      </c>
      <c r="F13270" s="67">
        <v>102.05</v>
      </c>
      <c r="G13270" s="67">
        <v>104.62</v>
      </c>
    </row>
    <row r="13271" spans="1:7" ht="22.5" x14ac:dyDescent="0.2">
      <c r="A13271" s="1" t="str">
        <f t="shared" si="208"/>
        <v>SETOP ED-50584</v>
      </c>
      <c r="B13271" s="3" t="s">
        <v>28600</v>
      </c>
      <c r="C13271" s="3" t="s">
        <v>22583</v>
      </c>
      <c r="D13271" s="2" t="s">
        <v>25880</v>
      </c>
      <c r="E13271" s="3" t="s">
        <v>28582</v>
      </c>
      <c r="F13271" s="67">
        <v>97.26</v>
      </c>
      <c r="G13271" s="67">
        <v>99.83</v>
      </c>
    </row>
    <row r="13272" spans="1:7" ht="22.5" x14ac:dyDescent="0.2">
      <c r="A13272" s="1" t="str">
        <f t="shared" si="208"/>
        <v>SETOP ED-50583</v>
      </c>
      <c r="B13272" s="3" t="s">
        <v>28600</v>
      </c>
      <c r="C13272" s="3" t="s">
        <v>22584</v>
      </c>
      <c r="D13272" s="2" t="s">
        <v>25881</v>
      </c>
      <c r="E13272" s="3" t="s">
        <v>28582</v>
      </c>
      <c r="F13272" s="67">
        <v>73.819999999999993</v>
      </c>
      <c r="G13272" s="67">
        <v>76.39</v>
      </c>
    </row>
    <row r="13273" spans="1:7" x14ac:dyDescent="0.2">
      <c r="A13273" s="1" t="str">
        <f t="shared" si="208"/>
        <v>SETOP 8814</v>
      </c>
      <c r="B13273" s="3" t="s">
        <v>28600</v>
      </c>
      <c r="C13273" s="3">
        <v>8814</v>
      </c>
      <c r="D13273" s="2" t="s">
        <v>25882</v>
      </c>
    </row>
    <row r="13274" spans="1:7" ht="22.5" x14ac:dyDescent="0.2">
      <c r="A13274" s="1" t="str">
        <f t="shared" si="208"/>
        <v>SETOP ED-50576</v>
      </c>
      <c r="B13274" s="3" t="s">
        <v>28600</v>
      </c>
      <c r="C13274" s="3" t="s">
        <v>22585</v>
      </c>
      <c r="D13274" s="2" t="s">
        <v>25883</v>
      </c>
      <c r="E13274" s="3" t="s">
        <v>28582</v>
      </c>
      <c r="F13274" s="67">
        <v>273.2</v>
      </c>
      <c r="G13274" s="67">
        <v>277.55</v>
      </c>
    </row>
    <row r="13275" spans="1:7" ht="22.5" x14ac:dyDescent="0.2">
      <c r="A13275" s="1" t="str">
        <f t="shared" si="208"/>
        <v>SETOP ED-50609</v>
      </c>
      <c r="B13275" s="3" t="s">
        <v>28600</v>
      </c>
      <c r="C13275" s="3" t="s">
        <v>22586</v>
      </c>
      <c r="D13275" s="2" t="s">
        <v>25884</v>
      </c>
      <c r="E13275" s="3" t="s">
        <v>28582</v>
      </c>
      <c r="F13275" s="67">
        <v>235.25</v>
      </c>
      <c r="G13275" s="67">
        <v>239.6</v>
      </c>
    </row>
    <row r="13276" spans="1:7" ht="22.5" x14ac:dyDescent="0.2">
      <c r="A13276" s="1" t="str">
        <f t="shared" si="208"/>
        <v>SETOP ED-50610</v>
      </c>
      <c r="B13276" s="3" t="s">
        <v>28600</v>
      </c>
      <c r="C13276" s="3" t="s">
        <v>22587</v>
      </c>
      <c r="D13276" s="2" t="s">
        <v>25885</v>
      </c>
      <c r="E13276" s="3" t="s">
        <v>28582</v>
      </c>
      <c r="F13276" s="67">
        <v>311.01</v>
      </c>
      <c r="G13276" s="67">
        <v>315.35000000000002</v>
      </c>
    </row>
    <row r="13277" spans="1:7" x14ac:dyDescent="0.2">
      <c r="A13277" s="1" t="str">
        <f t="shared" si="208"/>
        <v>SETOP 8815</v>
      </c>
      <c r="B13277" s="3" t="s">
        <v>28600</v>
      </c>
      <c r="C13277" s="3">
        <v>8815</v>
      </c>
      <c r="D13277" s="2" t="s">
        <v>25886</v>
      </c>
    </row>
    <row r="13278" spans="1:7" ht="22.5" x14ac:dyDescent="0.2">
      <c r="A13278" s="1" t="str">
        <f t="shared" si="208"/>
        <v>SETOP ED-17821</v>
      </c>
      <c r="B13278" s="3" t="s">
        <v>28600</v>
      </c>
      <c r="C13278" s="3" t="s">
        <v>22588</v>
      </c>
      <c r="D13278" s="2" t="s">
        <v>25887</v>
      </c>
      <c r="E13278" s="3" t="s">
        <v>28582</v>
      </c>
      <c r="F13278" s="67">
        <v>4.8600000000000003</v>
      </c>
      <c r="G13278" s="67">
        <v>5.32</v>
      </c>
    </row>
    <row r="13279" spans="1:7" ht="22.5" x14ac:dyDescent="0.2">
      <c r="A13279" s="1" t="str">
        <f t="shared" si="208"/>
        <v>SETOP ED-50718</v>
      </c>
      <c r="B13279" s="3" t="s">
        <v>28600</v>
      </c>
      <c r="C13279" s="3" t="s">
        <v>22589</v>
      </c>
      <c r="D13279" s="2" t="s">
        <v>25888</v>
      </c>
      <c r="E13279" s="3" t="s">
        <v>28582</v>
      </c>
      <c r="F13279" s="67">
        <v>5.4</v>
      </c>
      <c r="G13279" s="67">
        <v>5.86</v>
      </c>
    </row>
    <row r="13280" spans="1:7" ht="22.5" x14ac:dyDescent="0.2">
      <c r="A13280" s="1" t="str">
        <f t="shared" si="208"/>
        <v>SETOP ED-17822</v>
      </c>
      <c r="B13280" s="3" t="s">
        <v>28600</v>
      </c>
      <c r="C13280" s="3" t="s">
        <v>22590</v>
      </c>
      <c r="D13280" s="2" t="s">
        <v>25889</v>
      </c>
      <c r="E13280" s="3" t="s">
        <v>28582</v>
      </c>
      <c r="F13280" s="67">
        <v>5.95</v>
      </c>
      <c r="G13280" s="67">
        <v>6.41</v>
      </c>
    </row>
    <row r="13281" spans="1:7" ht="22.5" x14ac:dyDescent="0.2">
      <c r="A13281" s="1" t="str">
        <f t="shared" si="208"/>
        <v>SETOP ED-9122</v>
      </c>
      <c r="B13281" s="3" t="s">
        <v>28600</v>
      </c>
      <c r="C13281" s="3" t="s">
        <v>22591</v>
      </c>
      <c r="D13281" s="2" t="s">
        <v>25890</v>
      </c>
      <c r="E13281" s="3" t="s">
        <v>28582</v>
      </c>
      <c r="F13281" s="67">
        <v>8.69</v>
      </c>
      <c r="G13281" s="67">
        <v>9.15</v>
      </c>
    </row>
    <row r="13282" spans="1:7" x14ac:dyDescent="0.2">
      <c r="A13282" s="1" t="str">
        <f t="shared" si="208"/>
        <v>SETOP ED-17823</v>
      </c>
      <c r="B13282" s="3" t="s">
        <v>28600</v>
      </c>
      <c r="C13282" s="3" t="s">
        <v>22592</v>
      </c>
      <c r="D13282" s="2" t="s">
        <v>25891</v>
      </c>
      <c r="E13282" s="3" t="s">
        <v>28582</v>
      </c>
      <c r="F13282" s="67">
        <v>8.73</v>
      </c>
      <c r="G13282" s="67">
        <v>9.23</v>
      </c>
    </row>
    <row r="13283" spans="1:7" x14ac:dyDescent="0.2">
      <c r="A13283" s="1" t="str">
        <f t="shared" ref="A13283:A13346" si="209">CONCATENAR</f>
        <v>SETOP ED-17824</v>
      </c>
      <c r="B13283" s="3" t="s">
        <v>28600</v>
      </c>
      <c r="C13283" s="3" t="s">
        <v>22593</v>
      </c>
      <c r="D13283" s="2" t="s">
        <v>25892</v>
      </c>
      <c r="E13283" s="3" t="s">
        <v>28582</v>
      </c>
      <c r="F13283" s="67">
        <v>15.79</v>
      </c>
      <c r="G13283" s="67">
        <v>16.28</v>
      </c>
    </row>
    <row r="13284" spans="1:7" x14ac:dyDescent="0.2">
      <c r="A13284" s="1" t="str">
        <f t="shared" si="209"/>
        <v>SETOP 8816</v>
      </c>
      <c r="B13284" s="3" t="s">
        <v>28600</v>
      </c>
      <c r="C13284" s="3">
        <v>8816</v>
      </c>
      <c r="D13284" s="2" t="s">
        <v>25893</v>
      </c>
    </row>
    <row r="13285" spans="1:7" x14ac:dyDescent="0.2">
      <c r="A13285" s="1" t="str">
        <f t="shared" si="209"/>
        <v>SETOP ED-5102</v>
      </c>
      <c r="B13285" s="3" t="s">
        <v>28600</v>
      </c>
      <c r="C13285" s="3" t="s">
        <v>32401</v>
      </c>
      <c r="D13285" s="2" t="s">
        <v>32702</v>
      </c>
      <c r="E13285" s="3" t="s">
        <v>28582</v>
      </c>
      <c r="F13285" s="67">
        <v>169.73</v>
      </c>
      <c r="G13285" s="67">
        <v>171.02</v>
      </c>
    </row>
    <row r="13286" spans="1:7" x14ac:dyDescent="0.2">
      <c r="A13286" s="1" t="str">
        <f t="shared" si="209"/>
        <v>SETOP ED-50632</v>
      </c>
      <c r="B13286" s="3" t="s">
        <v>28600</v>
      </c>
      <c r="C13286" s="3" t="s">
        <v>22594</v>
      </c>
      <c r="D13286" s="2" t="s">
        <v>25894</v>
      </c>
      <c r="E13286" s="3" t="s">
        <v>28582</v>
      </c>
      <c r="F13286" s="67">
        <v>127.53</v>
      </c>
      <c r="G13286" s="67">
        <v>128.71</v>
      </c>
    </row>
    <row r="13287" spans="1:7" x14ac:dyDescent="0.2">
      <c r="A13287" s="1" t="str">
        <f t="shared" si="209"/>
        <v>SETOP 8817</v>
      </c>
      <c r="B13287" s="3" t="s">
        <v>28600</v>
      </c>
      <c r="C13287" s="3">
        <v>8817</v>
      </c>
      <c r="D13287" s="2" t="s">
        <v>25895</v>
      </c>
    </row>
    <row r="13288" spans="1:7" ht="22.5" x14ac:dyDescent="0.2">
      <c r="A13288" s="1" t="str">
        <f t="shared" si="209"/>
        <v>SETOP ED-17869</v>
      </c>
      <c r="B13288" s="3" t="s">
        <v>28600</v>
      </c>
      <c r="C13288" s="3" t="s">
        <v>22595</v>
      </c>
      <c r="D13288" s="2" t="s">
        <v>25896</v>
      </c>
      <c r="E13288" s="3" t="s">
        <v>28582</v>
      </c>
      <c r="F13288" s="67">
        <v>52.74</v>
      </c>
      <c r="G13288" s="67">
        <v>55.34</v>
      </c>
    </row>
    <row r="13289" spans="1:7" ht="22.5" x14ac:dyDescent="0.2">
      <c r="A13289" s="1" t="str">
        <f t="shared" si="209"/>
        <v>SETOP ED-17868</v>
      </c>
      <c r="B13289" s="3" t="s">
        <v>28600</v>
      </c>
      <c r="C13289" s="3" t="s">
        <v>22596</v>
      </c>
      <c r="D13289" s="2" t="s">
        <v>25897</v>
      </c>
      <c r="E13289" s="3" t="s">
        <v>28582</v>
      </c>
      <c r="F13289" s="67">
        <v>53.25</v>
      </c>
      <c r="G13289" s="67">
        <v>55.86</v>
      </c>
    </row>
    <row r="13290" spans="1:7" ht="22.5" x14ac:dyDescent="0.2">
      <c r="A13290" s="1" t="str">
        <f t="shared" si="209"/>
        <v>SETOP ED-17867</v>
      </c>
      <c r="B13290" s="3" t="s">
        <v>28600</v>
      </c>
      <c r="C13290" s="3" t="s">
        <v>22597</v>
      </c>
      <c r="D13290" s="2" t="s">
        <v>25898</v>
      </c>
      <c r="E13290" s="3" t="s">
        <v>28582</v>
      </c>
      <c r="F13290" s="67">
        <v>55.84</v>
      </c>
      <c r="G13290" s="67">
        <v>58.44</v>
      </c>
    </row>
    <row r="13291" spans="1:7" x14ac:dyDescent="0.2">
      <c r="A13291" s="1" t="str">
        <f t="shared" si="209"/>
        <v>SETOP ED-17861</v>
      </c>
      <c r="B13291" s="3" t="s">
        <v>28600</v>
      </c>
      <c r="C13291" s="3" t="s">
        <v>22598</v>
      </c>
      <c r="D13291" s="2" t="s">
        <v>25899</v>
      </c>
      <c r="E13291" s="3" t="s">
        <v>28582</v>
      </c>
      <c r="F13291" s="67">
        <v>15.21</v>
      </c>
      <c r="G13291" s="67">
        <v>15.58</v>
      </c>
    </row>
    <row r="13292" spans="1:7" x14ac:dyDescent="0.2">
      <c r="A13292" s="1" t="str">
        <f t="shared" si="209"/>
        <v>SETOP ED-17864</v>
      </c>
      <c r="B13292" s="3" t="s">
        <v>28600</v>
      </c>
      <c r="C13292" s="3" t="s">
        <v>22599</v>
      </c>
      <c r="D13292" s="2" t="s">
        <v>25900</v>
      </c>
      <c r="E13292" s="3" t="s">
        <v>28582</v>
      </c>
      <c r="F13292" s="67">
        <v>17.18</v>
      </c>
      <c r="G13292" s="67">
        <v>18.61</v>
      </c>
    </row>
    <row r="13293" spans="1:7" x14ac:dyDescent="0.2">
      <c r="A13293" s="1" t="str">
        <f t="shared" si="209"/>
        <v>SETOP ED-17863</v>
      </c>
      <c r="B13293" s="3" t="s">
        <v>28600</v>
      </c>
      <c r="C13293" s="3" t="s">
        <v>22600</v>
      </c>
      <c r="D13293" s="2" t="s">
        <v>25901</v>
      </c>
      <c r="E13293" s="3" t="s">
        <v>28582</v>
      </c>
      <c r="F13293" s="67">
        <v>17.690000000000001</v>
      </c>
      <c r="G13293" s="67">
        <v>19.13</v>
      </c>
    </row>
    <row r="13294" spans="1:7" x14ac:dyDescent="0.2">
      <c r="A13294" s="1" t="str">
        <f t="shared" si="209"/>
        <v>SETOP ED-17862</v>
      </c>
      <c r="B13294" s="3" t="s">
        <v>28600</v>
      </c>
      <c r="C13294" s="3" t="s">
        <v>22601</v>
      </c>
      <c r="D13294" s="2" t="s">
        <v>25902</v>
      </c>
      <c r="E13294" s="3" t="s">
        <v>28582</v>
      </c>
      <c r="F13294" s="67">
        <v>20.28</v>
      </c>
      <c r="G13294" s="67">
        <v>21.71</v>
      </c>
    </row>
    <row r="13295" spans="1:7" x14ac:dyDescent="0.2">
      <c r="A13295" s="1" t="str">
        <f t="shared" si="209"/>
        <v>SETOP ED-17859</v>
      </c>
      <c r="B13295" s="3" t="s">
        <v>28600</v>
      </c>
      <c r="C13295" s="3" t="s">
        <v>22602</v>
      </c>
      <c r="D13295" s="2" t="s">
        <v>25903</v>
      </c>
      <c r="E13295" s="3" t="s">
        <v>28582</v>
      </c>
      <c r="F13295" s="67">
        <v>5.14</v>
      </c>
      <c r="G13295" s="67">
        <v>5.57</v>
      </c>
    </row>
    <row r="13296" spans="1:7" x14ac:dyDescent="0.2">
      <c r="A13296" s="1" t="str">
        <f t="shared" si="209"/>
        <v>SETOP ED-50604</v>
      </c>
      <c r="B13296" s="3" t="s">
        <v>28600</v>
      </c>
      <c r="C13296" s="3" t="s">
        <v>22603</v>
      </c>
      <c r="D13296" s="2" t="s">
        <v>25904</v>
      </c>
      <c r="E13296" s="3" t="s">
        <v>28582</v>
      </c>
      <c r="F13296" s="67">
        <v>124.99</v>
      </c>
      <c r="G13296" s="67">
        <v>126.93</v>
      </c>
    </row>
    <row r="13297" spans="1:7" x14ac:dyDescent="0.2">
      <c r="A13297" s="1" t="str">
        <f t="shared" si="209"/>
        <v>SETOP ED-50602</v>
      </c>
      <c r="B13297" s="3" t="s">
        <v>28600</v>
      </c>
      <c r="C13297" s="3" t="s">
        <v>22604</v>
      </c>
      <c r="D13297" s="2" t="s">
        <v>25905</v>
      </c>
      <c r="E13297" s="3" t="s">
        <v>28582</v>
      </c>
      <c r="F13297" s="67">
        <v>110.45</v>
      </c>
      <c r="G13297" s="67">
        <v>112.39</v>
      </c>
    </row>
    <row r="13298" spans="1:7" x14ac:dyDescent="0.2">
      <c r="A13298" s="1" t="str">
        <f t="shared" si="209"/>
        <v>SETOP 8818</v>
      </c>
      <c r="B13298" s="3" t="s">
        <v>28600</v>
      </c>
      <c r="C13298" s="3">
        <v>8818</v>
      </c>
      <c r="D13298" s="2" t="s">
        <v>25906</v>
      </c>
    </row>
    <row r="13299" spans="1:7" ht="22.5" x14ac:dyDescent="0.2">
      <c r="A13299" s="1" t="str">
        <f t="shared" si="209"/>
        <v>SETOP ED-50563</v>
      </c>
      <c r="B13299" s="3" t="s">
        <v>28600</v>
      </c>
      <c r="C13299" s="3" t="s">
        <v>22605</v>
      </c>
      <c r="D13299" s="2" t="s">
        <v>25907</v>
      </c>
      <c r="E13299" s="3" t="s">
        <v>28582</v>
      </c>
      <c r="F13299" s="67">
        <v>50.83</v>
      </c>
      <c r="G13299" s="67">
        <v>54.01</v>
      </c>
    </row>
    <row r="13300" spans="1:7" ht="22.5" x14ac:dyDescent="0.2">
      <c r="A13300" s="1" t="str">
        <f t="shared" si="209"/>
        <v>SETOP ED-50547</v>
      </c>
      <c r="B13300" s="3" t="s">
        <v>28600</v>
      </c>
      <c r="C13300" s="3" t="s">
        <v>22606</v>
      </c>
      <c r="D13300" s="2" t="s">
        <v>25908</v>
      </c>
      <c r="E13300" s="3" t="s">
        <v>28582</v>
      </c>
      <c r="F13300" s="67">
        <v>55.83</v>
      </c>
      <c r="G13300" s="67">
        <v>59.73</v>
      </c>
    </row>
    <row r="13301" spans="1:7" ht="22.5" x14ac:dyDescent="0.2">
      <c r="A13301" s="1" t="str">
        <f t="shared" si="209"/>
        <v>SETOP ED-50545</v>
      </c>
      <c r="B13301" s="3" t="s">
        <v>28600</v>
      </c>
      <c r="C13301" s="3" t="s">
        <v>22607</v>
      </c>
      <c r="D13301" s="2" t="s">
        <v>25909</v>
      </c>
      <c r="E13301" s="3" t="s">
        <v>28582</v>
      </c>
      <c r="F13301" s="67">
        <v>52.55</v>
      </c>
      <c r="G13301" s="67">
        <v>56.45</v>
      </c>
    </row>
    <row r="13302" spans="1:7" ht="22.5" x14ac:dyDescent="0.2">
      <c r="A13302" s="1" t="str">
        <f t="shared" si="209"/>
        <v>SETOP ED-50549</v>
      </c>
      <c r="B13302" s="3" t="s">
        <v>28600</v>
      </c>
      <c r="C13302" s="3" t="s">
        <v>22608</v>
      </c>
      <c r="D13302" s="2" t="s">
        <v>25910</v>
      </c>
      <c r="E13302" s="3" t="s">
        <v>28582</v>
      </c>
      <c r="F13302" s="67">
        <v>60.59</v>
      </c>
      <c r="G13302" s="67">
        <v>64.489999999999995</v>
      </c>
    </row>
    <row r="13303" spans="1:7" ht="22.5" x14ac:dyDescent="0.2">
      <c r="A13303" s="1" t="str">
        <f t="shared" si="209"/>
        <v>SETOP ED-50548</v>
      </c>
      <c r="B13303" s="3" t="s">
        <v>28600</v>
      </c>
      <c r="C13303" s="3" t="s">
        <v>22609</v>
      </c>
      <c r="D13303" s="2" t="s">
        <v>25911</v>
      </c>
      <c r="E13303" s="3" t="s">
        <v>28582</v>
      </c>
      <c r="F13303" s="67">
        <v>61.45</v>
      </c>
      <c r="G13303" s="67">
        <v>65.650000000000006</v>
      </c>
    </row>
    <row r="13304" spans="1:7" ht="22.5" x14ac:dyDescent="0.2">
      <c r="A13304" s="1" t="str">
        <f t="shared" si="209"/>
        <v>SETOP ED-50546</v>
      </c>
      <c r="B13304" s="3" t="s">
        <v>28600</v>
      </c>
      <c r="C13304" s="3" t="s">
        <v>22610</v>
      </c>
      <c r="D13304" s="2" t="s">
        <v>25912</v>
      </c>
      <c r="E13304" s="3" t="s">
        <v>28582</v>
      </c>
      <c r="F13304" s="67">
        <v>58.17</v>
      </c>
      <c r="G13304" s="67">
        <v>62.37</v>
      </c>
    </row>
    <row r="13305" spans="1:7" ht="22.5" x14ac:dyDescent="0.2">
      <c r="A13305" s="1" t="str">
        <f t="shared" si="209"/>
        <v>SETOP ED-50550</v>
      </c>
      <c r="B13305" s="3" t="s">
        <v>28600</v>
      </c>
      <c r="C13305" s="3" t="s">
        <v>22611</v>
      </c>
      <c r="D13305" s="2" t="s">
        <v>25913</v>
      </c>
      <c r="E13305" s="3" t="s">
        <v>28582</v>
      </c>
      <c r="F13305" s="67">
        <v>66.209999999999994</v>
      </c>
      <c r="G13305" s="67">
        <v>70.41</v>
      </c>
    </row>
    <row r="13306" spans="1:7" ht="22.5" x14ac:dyDescent="0.2">
      <c r="A13306" s="1" t="str">
        <f t="shared" si="209"/>
        <v>SETOP ED-50551</v>
      </c>
      <c r="B13306" s="3" t="s">
        <v>28600</v>
      </c>
      <c r="C13306" s="3" t="s">
        <v>22612</v>
      </c>
      <c r="D13306" s="2" t="s">
        <v>25914</v>
      </c>
      <c r="E13306" s="3" t="s">
        <v>28582</v>
      </c>
      <c r="F13306" s="67">
        <v>79.540000000000006</v>
      </c>
      <c r="G13306" s="67">
        <v>84.48</v>
      </c>
    </row>
    <row r="13307" spans="1:7" ht="22.5" x14ac:dyDescent="0.2">
      <c r="A13307" s="1" t="str">
        <f t="shared" si="209"/>
        <v>SETOP ED-50564</v>
      </c>
      <c r="B13307" s="3" t="s">
        <v>28600</v>
      </c>
      <c r="C13307" s="3" t="s">
        <v>22613</v>
      </c>
      <c r="D13307" s="2" t="s">
        <v>25915</v>
      </c>
      <c r="E13307" s="3" t="s">
        <v>28582</v>
      </c>
      <c r="F13307" s="67">
        <v>55.56</v>
      </c>
      <c r="G13307" s="67">
        <v>58.81</v>
      </c>
    </row>
    <row r="13308" spans="1:7" ht="22.5" x14ac:dyDescent="0.2">
      <c r="A13308" s="1" t="str">
        <f t="shared" si="209"/>
        <v>SETOP ED-50552</v>
      </c>
      <c r="B13308" s="3" t="s">
        <v>28600</v>
      </c>
      <c r="C13308" s="3" t="s">
        <v>22614</v>
      </c>
      <c r="D13308" s="2" t="s">
        <v>25916</v>
      </c>
      <c r="E13308" s="3" t="s">
        <v>28582</v>
      </c>
      <c r="F13308" s="67">
        <v>40.26</v>
      </c>
      <c r="G13308" s="67">
        <v>43.26</v>
      </c>
    </row>
    <row r="13309" spans="1:7" ht="22.5" x14ac:dyDescent="0.2">
      <c r="A13309" s="1" t="str">
        <f t="shared" si="209"/>
        <v>SETOP ED-50558</v>
      </c>
      <c r="B13309" s="3" t="s">
        <v>28600</v>
      </c>
      <c r="C13309" s="3" t="s">
        <v>22615</v>
      </c>
      <c r="D13309" s="2" t="s">
        <v>25917</v>
      </c>
      <c r="E13309" s="3" t="s">
        <v>28582</v>
      </c>
      <c r="F13309" s="67">
        <v>58.35</v>
      </c>
      <c r="G13309" s="67">
        <v>62.35</v>
      </c>
    </row>
    <row r="13310" spans="1:7" ht="22.5" x14ac:dyDescent="0.2">
      <c r="A13310" s="1" t="str">
        <f t="shared" si="209"/>
        <v>SETOP ED-50556</v>
      </c>
      <c r="B13310" s="3" t="s">
        <v>28600</v>
      </c>
      <c r="C13310" s="3" t="s">
        <v>22616</v>
      </c>
      <c r="D13310" s="2" t="s">
        <v>25918</v>
      </c>
      <c r="E13310" s="3" t="s">
        <v>28582</v>
      </c>
      <c r="F13310" s="67">
        <v>55.07</v>
      </c>
      <c r="G13310" s="67">
        <v>59.07</v>
      </c>
    </row>
    <row r="13311" spans="1:7" ht="22.5" x14ac:dyDescent="0.2">
      <c r="A13311" s="1" t="str">
        <f t="shared" si="209"/>
        <v>SETOP ED-50560</v>
      </c>
      <c r="B13311" s="3" t="s">
        <v>28600</v>
      </c>
      <c r="C13311" s="3" t="s">
        <v>22617</v>
      </c>
      <c r="D13311" s="2" t="s">
        <v>25919</v>
      </c>
      <c r="E13311" s="3" t="s">
        <v>28582</v>
      </c>
      <c r="F13311" s="67">
        <v>63.11</v>
      </c>
      <c r="G13311" s="67">
        <v>67.11</v>
      </c>
    </row>
    <row r="13312" spans="1:7" ht="22.5" x14ac:dyDescent="0.2">
      <c r="A13312" s="1" t="str">
        <f t="shared" si="209"/>
        <v>SETOP ED-50553</v>
      </c>
      <c r="B13312" s="3" t="s">
        <v>28600</v>
      </c>
      <c r="C13312" s="3" t="s">
        <v>22618</v>
      </c>
      <c r="D13312" s="2" t="s">
        <v>25920</v>
      </c>
      <c r="E13312" s="3" t="s">
        <v>28582</v>
      </c>
      <c r="F13312" s="67">
        <v>43.69</v>
      </c>
      <c r="G13312" s="67">
        <v>46.75</v>
      </c>
    </row>
    <row r="13313" spans="1:7" ht="22.5" x14ac:dyDescent="0.2">
      <c r="A13313" s="1" t="str">
        <f t="shared" si="209"/>
        <v>SETOP ED-50559</v>
      </c>
      <c r="B13313" s="3" t="s">
        <v>28600</v>
      </c>
      <c r="C13313" s="3" t="s">
        <v>22619</v>
      </c>
      <c r="D13313" s="2" t="s">
        <v>25921</v>
      </c>
      <c r="E13313" s="3" t="s">
        <v>28582</v>
      </c>
      <c r="F13313" s="67">
        <v>63.66</v>
      </c>
      <c r="G13313" s="67">
        <v>67.930000000000007</v>
      </c>
    </row>
    <row r="13314" spans="1:7" ht="22.5" x14ac:dyDescent="0.2">
      <c r="A13314" s="1" t="str">
        <f t="shared" si="209"/>
        <v>SETOP ED-50557</v>
      </c>
      <c r="B13314" s="3" t="s">
        <v>28600</v>
      </c>
      <c r="C13314" s="3" t="s">
        <v>22620</v>
      </c>
      <c r="D13314" s="2" t="s">
        <v>25922</v>
      </c>
      <c r="E13314" s="3" t="s">
        <v>28582</v>
      </c>
      <c r="F13314" s="67">
        <v>60.38</v>
      </c>
      <c r="G13314" s="67">
        <v>64.650000000000006</v>
      </c>
    </row>
    <row r="13315" spans="1:7" ht="22.5" x14ac:dyDescent="0.2">
      <c r="A13315" s="1" t="str">
        <f t="shared" si="209"/>
        <v>SETOP ED-50561</v>
      </c>
      <c r="B13315" s="3" t="s">
        <v>28600</v>
      </c>
      <c r="C13315" s="3" t="s">
        <v>22621</v>
      </c>
      <c r="D13315" s="2" t="s">
        <v>25923</v>
      </c>
      <c r="E13315" s="3" t="s">
        <v>28582</v>
      </c>
      <c r="F13315" s="67">
        <v>68.42</v>
      </c>
      <c r="G13315" s="67">
        <v>72.69</v>
      </c>
    </row>
    <row r="13316" spans="1:7" ht="22.5" x14ac:dyDescent="0.2">
      <c r="A13316" s="1" t="str">
        <f t="shared" si="209"/>
        <v>SETOP ED-50554</v>
      </c>
      <c r="B13316" s="3" t="s">
        <v>28600</v>
      </c>
      <c r="C13316" s="3" t="s">
        <v>22622</v>
      </c>
      <c r="D13316" s="2" t="s">
        <v>25924</v>
      </c>
      <c r="E13316" s="3" t="s">
        <v>28582</v>
      </c>
      <c r="F13316" s="67">
        <v>47.12</v>
      </c>
      <c r="G13316" s="67">
        <v>50.25</v>
      </c>
    </row>
    <row r="13317" spans="1:7" ht="22.5" x14ac:dyDescent="0.2">
      <c r="A13317" s="1" t="str">
        <f t="shared" si="209"/>
        <v>SETOP ED-50562</v>
      </c>
      <c r="B13317" s="3" t="s">
        <v>28600</v>
      </c>
      <c r="C13317" s="3" t="s">
        <v>22623</v>
      </c>
      <c r="D13317" s="2" t="s">
        <v>25925</v>
      </c>
      <c r="E13317" s="3" t="s">
        <v>28582</v>
      </c>
      <c r="F13317" s="67">
        <v>86.59</v>
      </c>
      <c r="G13317" s="67">
        <v>91.61</v>
      </c>
    </row>
    <row r="13318" spans="1:7" ht="22.5" x14ac:dyDescent="0.2">
      <c r="A13318" s="1" t="str">
        <f t="shared" si="209"/>
        <v>SETOP ED-50555</v>
      </c>
      <c r="B13318" s="3" t="s">
        <v>28600</v>
      </c>
      <c r="C13318" s="3" t="s">
        <v>22624</v>
      </c>
      <c r="D13318" s="2" t="s">
        <v>25926</v>
      </c>
      <c r="E13318" s="3" t="s">
        <v>28582</v>
      </c>
      <c r="F13318" s="67">
        <v>66.09</v>
      </c>
      <c r="G13318" s="67">
        <v>70.06</v>
      </c>
    </row>
    <row r="13319" spans="1:7" x14ac:dyDescent="0.2">
      <c r="A13319" s="1" t="str">
        <f t="shared" si="209"/>
        <v>SETOP 8819</v>
      </c>
      <c r="B13319" s="3" t="s">
        <v>28600</v>
      </c>
      <c r="C13319" s="3">
        <v>8819</v>
      </c>
      <c r="D13319" s="2" t="s">
        <v>25927</v>
      </c>
    </row>
    <row r="13320" spans="1:7" x14ac:dyDescent="0.2">
      <c r="A13320" s="1" t="str">
        <f t="shared" si="209"/>
        <v>SETOP ED-50617</v>
      </c>
      <c r="B13320" s="3" t="s">
        <v>28600</v>
      </c>
      <c r="C13320" s="3" t="s">
        <v>22625</v>
      </c>
      <c r="D13320" s="2" t="s">
        <v>25928</v>
      </c>
      <c r="E13320" s="3" t="s">
        <v>28582</v>
      </c>
      <c r="F13320" s="67">
        <v>26.94</v>
      </c>
      <c r="G13320" s="67">
        <v>26.94</v>
      </c>
    </row>
    <row r="13321" spans="1:7" ht="22.5" x14ac:dyDescent="0.2">
      <c r="A13321" s="1" t="str">
        <f t="shared" si="209"/>
        <v>SETOP ED-50616</v>
      </c>
      <c r="B13321" s="3" t="s">
        <v>28600</v>
      </c>
      <c r="C13321" s="3" t="s">
        <v>22626</v>
      </c>
      <c r="D13321" s="2" t="s">
        <v>25929</v>
      </c>
      <c r="E13321" s="3" t="s">
        <v>28582</v>
      </c>
      <c r="F13321" s="67">
        <v>110.26</v>
      </c>
      <c r="G13321" s="67">
        <v>110.83</v>
      </c>
    </row>
    <row r="13322" spans="1:7" ht="22.5" x14ac:dyDescent="0.2">
      <c r="A13322" s="1" t="str">
        <f t="shared" si="209"/>
        <v>SETOP ED-50615</v>
      </c>
      <c r="B13322" s="3" t="s">
        <v>28600</v>
      </c>
      <c r="C13322" s="3" t="s">
        <v>22627</v>
      </c>
      <c r="D13322" s="2" t="s">
        <v>25930</v>
      </c>
      <c r="E13322" s="3" t="s">
        <v>28582</v>
      </c>
      <c r="F13322" s="67">
        <v>110.26</v>
      </c>
      <c r="G13322" s="67">
        <v>110.83</v>
      </c>
    </row>
    <row r="13323" spans="1:7" ht="22.5" x14ac:dyDescent="0.2">
      <c r="A13323" s="1" t="str">
        <f t="shared" si="209"/>
        <v>SETOP ED-50614</v>
      </c>
      <c r="B13323" s="3" t="s">
        <v>28600</v>
      </c>
      <c r="C13323" s="3" t="s">
        <v>22628</v>
      </c>
      <c r="D13323" s="2" t="s">
        <v>25931</v>
      </c>
      <c r="E13323" s="3" t="s">
        <v>28582</v>
      </c>
      <c r="F13323" s="67">
        <v>182.36</v>
      </c>
      <c r="G13323" s="67">
        <v>182.93</v>
      </c>
    </row>
    <row r="13324" spans="1:7" ht="22.5" x14ac:dyDescent="0.2">
      <c r="A13324" s="1" t="str">
        <f t="shared" si="209"/>
        <v>SETOP ED-50613</v>
      </c>
      <c r="B13324" s="3" t="s">
        <v>28600</v>
      </c>
      <c r="C13324" s="3" t="s">
        <v>22629</v>
      </c>
      <c r="D13324" s="2" t="s">
        <v>25932</v>
      </c>
      <c r="E13324" s="3" t="s">
        <v>28582</v>
      </c>
      <c r="F13324" s="67">
        <v>165.47</v>
      </c>
      <c r="G13324" s="67">
        <v>166.04</v>
      </c>
    </row>
    <row r="13325" spans="1:7" ht="22.5" x14ac:dyDescent="0.2">
      <c r="A13325" s="1" t="str">
        <f t="shared" si="209"/>
        <v>SETOP ED-50612</v>
      </c>
      <c r="B13325" s="3" t="s">
        <v>28600</v>
      </c>
      <c r="C13325" s="3" t="s">
        <v>22630</v>
      </c>
      <c r="D13325" s="2" t="s">
        <v>25933</v>
      </c>
      <c r="E13325" s="3" t="s">
        <v>28582</v>
      </c>
      <c r="F13325" s="67">
        <v>147.4</v>
      </c>
      <c r="G13325" s="67">
        <v>147.97</v>
      </c>
    </row>
    <row r="13326" spans="1:7" ht="22.5" x14ac:dyDescent="0.2">
      <c r="A13326" s="1" t="str">
        <f t="shared" si="209"/>
        <v>SETOP ED-50611</v>
      </c>
      <c r="B13326" s="3" t="s">
        <v>28600</v>
      </c>
      <c r="C13326" s="3" t="s">
        <v>22631</v>
      </c>
      <c r="D13326" s="2" t="s">
        <v>25934</v>
      </c>
      <c r="E13326" s="3" t="s">
        <v>28582</v>
      </c>
      <c r="F13326" s="67">
        <v>130.51</v>
      </c>
      <c r="G13326" s="67">
        <v>131.08000000000001</v>
      </c>
    </row>
    <row r="13327" spans="1:7" x14ac:dyDescent="0.2">
      <c r="A13327" s="1" t="str">
        <f t="shared" si="209"/>
        <v>SETOP 8820</v>
      </c>
      <c r="B13327" s="3" t="s">
        <v>28600</v>
      </c>
      <c r="C13327" s="3">
        <v>8820</v>
      </c>
      <c r="D13327" s="2" t="s">
        <v>25935</v>
      </c>
    </row>
    <row r="13328" spans="1:7" x14ac:dyDescent="0.2">
      <c r="A13328" s="1" t="str">
        <f t="shared" si="209"/>
        <v>SETOP ED-50573</v>
      </c>
      <c r="B13328" s="3" t="s">
        <v>28600</v>
      </c>
      <c r="C13328" s="3" t="s">
        <v>22632</v>
      </c>
      <c r="D13328" s="2" t="s">
        <v>25936</v>
      </c>
      <c r="E13328" s="3" t="s">
        <v>28586</v>
      </c>
      <c r="F13328" s="67">
        <v>2780.63</v>
      </c>
      <c r="G13328" s="67">
        <v>2843.71</v>
      </c>
    </row>
    <row r="13329" spans="1:7" ht="33.75" x14ac:dyDescent="0.2">
      <c r="A13329" s="1" t="str">
        <f t="shared" si="209"/>
        <v>SETOP ED-9317</v>
      </c>
      <c r="B13329" s="3" t="s">
        <v>28600</v>
      </c>
      <c r="C13329" s="3" t="s">
        <v>22633</v>
      </c>
      <c r="D13329" s="2" t="s">
        <v>25937</v>
      </c>
      <c r="E13329" s="3" t="s">
        <v>28582</v>
      </c>
      <c r="F13329" s="67">
        <v>54.12</v>
      </c>
      <c r="G13329" s="67">
        <v>57.44</v>
      </c>
    </row>
    <row r="13330" spans="1:7" ht="33.75" x14ac:dyDescent="0.2">
      <c r="A13330" s="1" t="str">
        <f t="shared" si="209"/>
        <v>SETOP ED-50571</v>
      </c>
      <c r="B13330" s="3" t="s">
        <v>28600</v>
      </c>
      <c r="C13330" s="3" t="s">
        <v>22634</v>
      </c>
      <c r="D13330" s="2" t="s">
        <v>25938</v>
      </c>
      <c r="E13330" s="3" t="s">
        <v>28582</v>
      </c>
      <c r="F13330" s="67">
        <v>85.47</v>
      </c>
      <c r="G13330" s="67">
        <v>90.47</v>
      </c>
    </row>
    <row r="13331" spans="1:7" ht="33.75" x14ac:dyDescent="0.2">
      <c r="A13331" s="1" t="str">
        <f t="shared" si="209"/>
        <v>SETOP ED-9320</v>
      </c>
      <c r="B13331" s="3" t="s">
        <v>28600</v>
      </c>
      <c r="C13331" s="3" t="s">
        <v>22635</v>
      </c>
      <c r="D13331" s="2" t="s">
        <v>25939</v>
      </c>
      <c r="E13331" s="3" t="s">
        <v>28582</v>
      </c>
      <c r="F13331" s="67">
        <v>131.30000000000001</v>
      </c>
      <c r="G13331" s="67">
        <v>136.85</v>
      </c>
    </row>
    <row r="13332" spans="1:7" ht="33.75" x14ac:dyDescent="0.2">
      <c r="A13332" s="1" t="str">
        <f t="shared" si="209"/>
        <v>SETOP ED-9321</v>
      </c>
      <c r="B13332" s="3" t="s">
        <v>28600</v>
      </c>
      <c r="C13332" s="3" t="s">
        <v>22636</v>
      </c>
      <c r="D13332" s="2" t="s">
        <v>25940</v>
      </c>
      <c r="E13332" s="3" t="s">
        <v>28582</v>
      </c>
      <c r="F13332" s="67">
        <v>144.13999999999999</v>
      </c>
      <c r="G13332" s="67">
        <v>149.9</v>
      </c>
    </row>
    <row r="13333" spans="1:7" ht="33.75" x14ac:dyDescent="0.2">
      <c r="A13333" s="1" t="str">
        <f t="shared" si="209"/>
        <v>SETOP ED-9319</v>
      </c>
      <c r="B13333" s="3" t="s">
        <v>28600</v>
      </c>
      <c r="C13333" s="3" t="s">
        <v>22637</v>
      </c>
      <c r="D13333" s="2" t="s">
        <v>25941</v>
      </c>
      <c r="E13333" s="3" t="s">
        <v>28582</v>
      </c>
      <c r="F13333" s="67">
        <v>85.9</v>
      </c>
      <c r="G13333" s="67">
        <v>90.94</v>
      </c>
    </row>
    <row r="13334" spans="1:7" ht="22.5" x14ac:dyDescent="0.2">
      <c r="A13334" s="1" t="str">
        <f t="shared" si="209"/>
        <v>SETOP ED-9318</v>
      </c>
      <c r="B13334" s="3" t="s">
        <v>28600</v>
      </c>
      <c r="C13334" s="3" t="s">
        <v>22638</v>
      </c>
      <c r="D13334" s="2" t="s">
        <v>25942</v>
      </c>
      <c r="E13334" s="3" t="s">
        <v>28582</v>
      </c>
      <c r="F13334" s="67">
        <v>63.28</v>
      </c>
      <c r="G13334" s="67">
        <v>67.13</v>
      </c>
    </row>
    <row r="13335" spans="1:7" ht="33.75" x14ac:dyDescent="0.2">
      <c r="A13335" s="1" t="str">
        <f t="shared" si="209"/>
        <v>SETOP ED-50572</v>
      </c>
      <c r="B13335" s="3" t="s">
        <v>28600</v>
      </c>
      <c r="C13335" s="3" t="s">
        <v>22639</v>
      </c>
      <c r="D13335" s="2" t="s">
        <v>25943</v>
      </c>
      <c r="E13335" s="3" t="s">
        <v>28582</v>
      </c>
      <c r="F13335" s="67">
        <v>196.89</v>
      </c>
      <c r="G13335" s="67">
        <v>203.67</v>
      </c>
    </row>
    <row r="13336" spans="1:7" x14ac:dyDescent="0.2">
      <c r="A13336" s="1" t="str">
        <f t="shared" si="209"/>
        <v>SETOP 8821</v>
      </c>
      <c r="B13336" s="3" t="s">
        <v>28600</v>
      </c>
      <c r="C13336" s="3">
        <v>8821</v>
      </c>
      <c r="D13336" s="2" t="s">
        <v>25944</v>
      </c>
    </row>
    <row r="13337" spans="1:7" ht="22.5" x14ac:dyDescent="0.2">
      <c r="A13337" s="1" t="str">
        <f t="shared" si="209"/>
        <v>SETOP ED-50593</v>
      </c>
      <c r="B13337" s="3" t="s">
        <v>28600</v>
      </c>
      <c r="C13337" s="3" t="s">
        <v>22640</v>
      </c>
      <c r="D13337" s="2" t="s">
        <v>25945</v>
      </c>
      <c r="E13337" s="3" t="s">
        <v>28582</v>
      </c>
      <c r="F13337" s="67">
        <v>118.93</v>
      </c>
      <c r="G13337" s="67">
        <v>124.49</v>
      </c>
    </row>
    <row r="13338" spans="1:7" ht="22.5" x14ac:dyDescent="0.2">
      <c r="A13338" s="1" t="str">
        <f t="shared" si="209"/>
        <v>SETOP ED-50597</v>
      </c>
      <c r="B13338" s="3" t="s">
        <v>28600</v>
      </c>
      <c r="C13338" s="3" t="s">
        <v>22641</v>
      </c>
      <c r="D13338" s="2" t="s">
        <v>25946</v>
      </c>
      <c r="E13338" s="3" t="s">
        <v>28582</v>
      </c>
      <c r="F13338" s="67">
        <v>132.96</v>
      </c>
      <c r="G13338" s="67">
        <v>138.52000000000001</v>
      </c>
    </row>
    <row r="13339" spans="1:7" ht="22.5" x14ac:dyDescent="0.2">
      <c r="A13339" s="1" t="str">
        <f t="shared" si="209"/>
        <v>SETOP ED-50594</v>
      </c>
      <c r="B13339" s="3" t="s">
        <v>28600</v>
      </c>
      <c r="C13339" s="3" t="s">
        <v>22642</v>
      </c>
      <c r="D13339" s="2" t="s">
        <v>25947</v>
      </c>
      <c r="E13339" s="3" t="s">
        <v>28582</v>
      </c>
      <c r="F13339" s="67">
        <v>138.12</v>
      </c>
      <c r="G13339" s="67">
        <v>143.78</v>
      </c>
    </row>
    <row r="13340" spans="1:7" ht="22.5" x14ac:dyDescent="0.2">
      <c r="A13340" s="1" t="str">
        <f t="shared" si="209"/>
        <v>SETOP ED-50595</v>
      </c>
      <c r="B13340" s="3" t="s">
        <v>28600</v>
      </c>
      <c r="C13340" s="3" t="s">
        <v>22643</v>
      </c>
      <c r="D13340" s="2" t="s">
        <v>25948</v>
      </c>
      <c r="E13340" s="3" t="s">
        <v>28582</v>
      </c>
      <c r="F13340" s="67">
        <v>145.69999999999999</v>
      </c>
      <c r="G13340" s="67">
        <v>151.46</v>
      </c>
    </row>
    <row r="13341" spans="1:7" ht="22.5" x14ac:dyDescent="0.2">
      <c r="A13341" s="1" t="str">
        <f t="shared" si="209"/>
        <v>SETOP ED-50598</v>
      </c>
      <c r="B13341" s="3" t="s">
        <v>28600</v>
      </c>
      <c r="C13341" s="3" t="s">
        <v>22644</v>
      </c>
      <c r="D13341" s="2" t="s">
        <v>25949</v>
      </c>
      <c r="E13341" s="3" t="s">
        <v>28582</v>
      </c>
      <c r="F13341" s="67">
        <v>148.61000000000001</v>
      </c>
      <c r="G13341" s="67">
        <v>154.37</v>
      </c>
    </row>
    <row r="13342" spans="1:7" x14ac:dyDescent="0.2">
      <c r="A13342" s="1" t="str">
        <f t="shared" si="209"/>
        <v>SETOP ED-50588</v>
      </c>
      <c r="B13342" s="3" t="s">
        <v>28600</v>
      </c>
      <c r="C13342" s="3" t="s">
        <v>22645</v>
      </c>
      <c r="D13342" s="2" t="s">
        <v>25950</v>
      </c>
      <c r="E13342" s="3" t="s">
        <v>28582</v>
      </c>
      <c r="F13342" s="67">
        <v>54.12</v>
      </c>
      <c r="G13342" s="67">
        <v>57.44</v>
      </c>
    </row>
    <row r="13343" spans="1:7" x14ac:dyDescent="0.2">
      <c r="A13343" s="1" t="str">
        <f t="shared" si="209"/>
        <v>SETOP ED-50589</v>
      </c>
      <c r="B13343" s="3" t="s">
        <v>28600</v>
      </c>
      <c r="C13343" s="3" t="s">
        <v>22646</v>
      </c>
      <c r="D13343" s="2" t="s">
        <v>25951</v>
      </c>
      <c r="E13343" s="3" t="s">
        <v>28582</v>
      </c>
      <c r="F13343" s="67">
        <v>60.69</v>
      </c>
      <c r="G13343" s="67">
        <v>64.23</v>
      </c>
    </row>
    <row r="13344" spans="1:7" ht="22.5" x14ac:dyDescent="0.2">
      <c r="A13344" s="1" t="str">
        <f t="shared" si="209"/>
        <v>SETOP ED-50591</v>
      </c>
      <c r="B13344" s="3" t="s">
        <v>28600</v>
      </c>
      <c r="C13344" s="3" t="s">
        <v>22647</v>
      </c>
      <c r="D13344" s="2" t="s">
        <v>25952</v>
      </c>
      <c r="E13344" s="3" t="s">
        <v>28582</v>
      </c>
      <c r="F13344" s="67">
        <v>115.37</v>
      </c>
      <c r="G13344" s="67">
        <v>120.72</v>
      </c>
    </row>
    <row r="13345" spans="1:7" ht="22.5" x14ac:dyDescent="0.2">
      <c r="A13345" s="1" t="str">
        <f t="shared" si="209"/>
        <v>SETOP ED-50596</v>
      </c>
      <c r="B13345" s="3" t="s">
        <v>28600</v>
      </c>
      <c r="C13345" s="3" t="s">
        <v>22648</v>
      </c>
      <c r="D13345" s="2" t="s">
        <v>25953</v>
      </c>
      <c r="E13345" s="3" t="s">
        <v>28582</v>
      </c>
      <c r="F13345" s="67">
        <v>117.31</v>
      </c>
      <c r="G13345" s="67">
        <v>122.66</v>
      </c>
    </row>
    <row r="13346" spans="1:7" ht="22.5" x14ac:dyDescent="0.2">
      <c r="A13346" s="1" t="str">
        <f t="shared" si="209"/>
        <v>SETOP ED-50599</v>
      </c>
      <c r="B13346" s="3" t="s">
        <v>28600</v>
      </c>
      <c r="C13346" s="3" t="s">
        <v>22649</v>
      </c>
      <c r="D13346" s="2" t="s">
        <v>25954</v>
      </c>
      <c r="E13346" s="3" t="s">
        <v>28582</v>
      </c>
      <c r="F13346" s="67">
        <v>118.92</v>
      </c>
      <c r="G13346" s="67">
        <v>124.27</v>
      </c>
    </row>
    <row r="13347" spans="1:7" x14ac:dyDescent="0.2">
      <c r="A13347" s="1" t="str">
        <f t="shared" ref="A13347:A13410" si="210">CONCATENAR</f>
        <v>SETOP ED-50590</v>
      </c>
      <c r="B13347" s="3" t="s">
        <v>28600</v>
      </c>
      <c r="C13347" s="3" t="s">
        <v>22650</v>
      </c>
      <c r="D13347" s="2" t="s">
        <v>25955</v>
      </c>
      <c r="E13347" s="3" t="s">
        <v>28582</v>
      </c>
      <c r="F13347" s="67">
        <v>77.55</v>
      </c>
      <c r="G13347" s="67">
        <v>81.88</v>
      </c>
    </row>
    <row r="13348" spans="1:7" ht="22.5" x14ac:dyDescent="0.2">
      <c r="A13348" s="1" t="str">
        <f t="shared" si="210"/>
        <v>SETOP ED-50592</v>
      </c>
      <c r="B13348" s="3" t="s">
        <v>28600</v>
      </c>
      <c r="C13348" s="3" t="s">
        <v>22651</v>
      </c>
      <c r="D13348" s="2" t="s">
        <v>25956</v>
      </c>
      <c r="E13348" s="3" t="s">
        <v>28582</v>
      </c>
      <c r="F13348" s="67">
        <v>122.96</v>
      </c>
      <c r="G13348" s="67">
        <v>128.41</v>
      </c>
    </row>
    <row r="13349" spans="1:7" x14ac:dyDescent="0.2">
      <c r="A13349" s="1" t="str">
        <f t="shared" si="210"/>
        <v>SETOP 8822</v>
      </c>
      <c r="B13349" s="3" t="s">
        <v>28600</v>
      </c>
      <c r="C13349" s="3">
        <v>8822</v>
      </c>
      <c r="D13349" s="2" t="s">
        <v>25957</v>
      </c>
    </row>
    <row r="13350" spans="1:7" ht="33.75" x14ac:dyDescent="0.2">
      <c r="A13350" s="1" t="str">
        <f t="shared" si="210"/>
        <v>SETOP ED-50631</v>
      </c>
      <c r="B13350" s="3" t="s">
        <v>28600</v>
      </c>
      <c r="C13350" s="3" t="s">
        <v>22652</v>
      </c>
      <c r="D13350" s="2" t="s">
        <v>25958</v>
      </c>
      <c r="E13350" s="3" t="s">
        <v>28582</v>
      </c>
      <c r="F13350" s="67">
        <v>79.989999999999995</v>
      </c>
      <c r="G13350" s="67">
        <v>84.17</v>
      </c>
    </row>
    <row r="13351" spans="1:7" x14ac:dyDescent="0.2">
      <c r="A13351" s="1" t="str">
        <f t="shared" si="210"/>
        <v>SETOP 8823</v>
      </c>
      <c r="B13351" s="3" t="s">
        <v>28600</v>
      </c>
      <c r="C13351" s="3">
        <v>8823</v>
      </c>
      <c r="D13351" s="2" t="s">
        <v>25959</v>
      </c>
    </row>
    <row r="13352" spans="1:7" ht="22.5" x14ac:dyDescent="0.2">
      <c r="A13352" s="1" t="str">
        <f t="shared" si="210"/>
        <v>SETOP ED-50578</v>
      </c>
      <c r="B13352" s="3" t="s">
        <v>28600</v>
      </c>
      <c r="C13352" s="3" t="s">
        <v>22653</v>
      </c>
      <c r="D13352" s="2" t="s">
        <v>25960</v>
      </c>
      <c r="E13352" s="3" t="s">
        <v>28582</v>
      </c>
      <c r="F13352" s="67">
        <v>122.2</v>
      </c>
      <c r="G13352" s="67">
        <v>129.59</v>
      </c>
    </row>
    <row r="13353" spans="1:7" ht="22.5" x14ac:dyDescent="0.2">
      <c r="A13353" s="1" t="str">
        <f t="shared" si="210"/>
        <v>SETOP ED-50577</v>
      </c>
      <c r="B13353" s="3" t="s">
        <v>28600</v>
      </c>
      <c r="C13353" s="3" t="s">
        <v>22654</v>
      </c>
      <c r="D13353" s="2" t="s">
        <v>25961</v>
      </c>
      <c r="E13353" s="3" t="s">
        <v>28582</v>
      </c>
      <c r="F13353" s="67">
        <v>101.6</v>
      </c>
      <c r="G13353" s="67">
        <v>108.99</v>
      </c>
    </row>
    <row r="13354" spans="1:7" x14ac:dyDescent="0.2">
      <c r="A13354" s="1" t="str">
        <f t="shared" si="210"/>
        <v>SETOP 8824</v>
      </c>
      <c r="B13354" s="3" t="s">
        <v>28600</v>
      </c>
      <c r="C13354" s="3">
        <v>8824</v>
      </c>
      <c r="D13354" s="2" t="s">
        <v>25962</v>
      </c>
    </row>
    <row r="13355" spans="1:7" ht="22.5" x14ac:dyDescent="0.2">
      <c r="A13355" s="1" t="str">
        <f t="shared" si="210"/>
        <v>SETOP ED-50626</v>
      </c>
      <c r="B13355" s="3" t="s">
        <v>28600</v>
      </c>
      <c r="C13355" s="3" t="s">
        <v>22655</v>
      </c>
      <c r="D13355" s="2" t="s">
        <v>25963</v>
      </c>
      <c r="E13355" s="3" t="s">
        <v>28582</v>
      </c>
      <c r="F13355" s="67">
        <v>286.49</v>
      </c>
      <c r="G13355" s="67">
        <v>289.23</v>
      </c>
    </row>
    <row r="13356" spans="1:7" ht="22.5" x14ac:dyDescent="0.2">
      <c r="A13356" s="1" t="str">
        <f t="shared" si="210"/>
        <v>SETOP ED-50624</v>
      </c>
      <c r="B13356" s="3" t="s">
        <v>28600</v>
      </c>
      <c r="C13356" s="3" t="s">
        <v>22656</v>
      </c>
      <c r="D13356" s="2" t="s">
        <v>25964</v>
      </c>
      <c r="E13356" s="3" t="s">
        <v>28582</v>
      </c>
      <c r="F13356" s="67">
        <v>236.3</v>
      </c>
      <c r="G13356" s="67">
        <v>238.45</v>
      </c>
    </row>
    <row r="13357" spans="1:7" ht="33.75" x14ac:dyDescent="0.2">
      <c r="A13357" s="1" t="str">
        <f t="shared" si="210"/>
        <v>SETOP ED-15226</v>
      </c>
      <c r="B13357" s="3" t="s">
        <v>28600</v>
      </c>
      <c r="C13357" s="3" t="s">
        <v>22657</v>
      </c>
      <c r="D13357" s="2" t="s">
        <v>25965</v>
      </c>
      <c r="E13357" s="3" t="s">
        <v>28582</v>
      </c>
      <c r="F13357" s="67">
        <v>102.78</v>
      </c>
      <c r="G13357" s="67">
        <v>106.07</v>
      </c>
    </row>
    <row r="13358" spans="1:7" ht="33.75" x14ac:dyDescent="0.2">
      <c r="A13358" s="1" t="str">
        <f t="shared" si="210"/>
        <v>SETOP ED-50586</v>
      </c>
      <c r="B13358" s="3" t="s">
        <v>28600</v>
      </c>
      <c r="C13358" s="3" t="s">
        <v>22658</v>
      </c>
      <c r="D13358" s="2" t="s">
        <v>25966</v>
      </c>
      <c r="E13358" s="3" t="s">
        <v>28582</v>
      </c>
      <c r="F13358" s="67">
        <v>133.31</v>
      </c>
      <c r="G13358" s="67">
        <v>136.6</v>
      </c>
    </row>
    <row r="13359" spans="1:7" x14ac:dyDescent="0.2">
      <c r="A13359" s="1" t="str">
        <f t="shared" si="210"/>
        <v>SETOP 8825</v>
      </c>
      <c r="B13359" s="3" t="s">
        <v>28600</v>
      </c>
      <c r="C13359" s="3">
        <v>8825</v>
      </c>
      <c r="D13359" s="2" t="s">
        <v>25967</v>
      </c>
    </row>
    <row r="13360" spans="1:7" ht="22.5" x14ac:dyDescent="0.2">
      <c r="A13360" s="1" t="str">
        <f t="shared" si="210"/>
        <v>SETOP ED-50538</v>
      </c>
      <c r="B13360" s="3" t="s">
        <v>28600</v>
      </c>
      <c r="C13360" s="3" t="s">
        <v>22659</v>
      </c>
      <c r="D13360" s="2" t="s">
        <v>32703</v>
      </c>
      <c r="E13360" s="3" t="s">
        <v>28582</v>
      </c>
      <c r="F13360" s="67">
        <v>77.709999999999994</v>
      </c>
      <c r="G13360" s="67">
        <v>79.87</v>
      </c>
    </row>
    <row r="13361" spans="1:7" x14ac:dyDescent="0.2">
      <c r="A13361" s="1" t="str">
        <f t="shared" si="210"/>
        <v>SETOP 8826</v>
      </c>
      <c r="B13361" s="3" t="s">
        <v>28600</v>
      </c>
      <c r="C13361" s="3">
        <v>8826</v>
      </c>
      <c r="D13361" s="2" t="s">
        <v>25968</v>
      </c>
    </row>
    <row r="13362" spans="1:7" ht="22.5" x14ac:dyDescent="0.2">
      <c r="A13362" s="1" t="str">
        <f t="shared" si="210"/>
        <v>SETOP ED-50579</v>
      </c>
      <c r="B13362" s="3" t="s">
        <v>28600</v>
      </c>
      <c r="C13362" s="3" t="s">
        <v>22660</v>
      </c>
      <c r="D13362" s="2" t="s">
        <v>25969</v>
      </c>
      <c r="E13362" s="3" t="s">
        <v>28584</v>
      </c>
      <c r="F13362" s="67">
        <v>31.47</v>
      </c>
      <c r="G13362" s="67">
        <v>32.229999999999997</v>
      </c>
    </row>
    <row r="13363" spans="1:7" x14ac:dyDescent="0.2">
      <c r="A13363" s="1" t="str">
        <f t="shared" si="210"/>
        <v>SETOP 8827</v>
      </c>
      <c r="B13363" s="3" t="s">
        <v>28600</v>
      </c>
      <c r="C13363" s="3">
        <v>8827</v>
      </c>
      <c r="D13363" s="2" t="s">
        <v>25970</v>
      </c>
    </row>
    <row r="13364" spans="1:7" ht="22.5" x14ac:dyDescent="0.2">
      <c r="A13364" s="1" t="str">
        <f t="shared" si="210"/>
        <v>SETOP ED-50574</v>
      </c>
      <c r="B13364" s="3" t="s">
        <v>28600</v>
      </c>
      <c r="C13364" s="3" t="s">
        <v>22661</v>
      </c>
      <c r="D13364" s="2" t="s">
        <v>25971</v>
      </c>
      <c r="E13364" s="3" t="s">
        <v>28584</v>
      </c>
      <c r="F13364" s="67">
        <v>13.89</v>
      </c>
      <c r="G13364" s="67">
        <v>14.36</v>
      </c>
    </row>
    <row r="13365" spans="1:7" ht="22.5" x14ac:dyDescent="0.2">
      <c r="A13365" s="1" t="str">
        <f t="shared" si="210"/>
        <v>SETOP ED-50537</v>
      </c>
      <c r="B13365" s="3" t="s">
        <v>28600</v>
      </c>
      <c r="C13365" s="3" t="s">
        <v>22662</v>
      </c>
      <c r="D13365" s="2" t="s">
        <v>25972</v>
      </c>
      <c r="E13365" s="3" t="s">
        <v>28584</v>
      </c>
      <c r="F13365" s="67">
        <v>219.49</v>
      </c>
      <c r="G13365" s="67">
        <v>229.26</v>
      </c>
    </row>
    <row r="13366" spans="1:7" x14ac:dyDescent="0.2">
      <c r="A13366" s="1" t="str">
        <f t="shared" si="210"/>
        <v>SETOP ED-50575</v>
      </c>
      <c r="B13366" s="3" t="s">
        <v>28600</v>
      </c>
      <c r="C13366" s="3" t="s">
        <v>22663</v>
      </c>
      <c r="D13366" s="2" t="s">
        <v>25973</v>
      </c>
      <c r="E13366" s="3" t="s">
        <v>28584</v>
      </c>
      <c r="F13366" s="67">
        <v>10.8</v>
      </c>
      <c r="G13366" s="67">
        <v>11.38</v>
      </c>
    </row>
    <row r="13367" spans="1:7" x14ac:dyDescent="0.2">
      <c r="A13367" s="1" t="str">
        <f t="shared" si="210"/>
        <v>SETOP 8828</v>
      </c>
      <c r="B13367" s="3" t="s">
        <v>28600</v>
      </c>
      <c r="C13367" s="3">
        <v>8828</v>
      </c>
      <c r="D13367" s="2" t="s">
        <v>25974</v>
      </c>
    </row>
    <row r="13368" spans="1:7" ht="22.5" x14ac:dyDescent="0.2">
      <c r="A13368" s="1" t="str">
        <f t="shared" si="210"/>
        <v>SETOP ED-50621</v>
      </c>
      <c r="B13368" s="3" t="s">
        <v>28600</v>
      </c>
      <c r="C13368" s="3" t="s">
        <v>22664</v>
      </c>
      <c r="D13368" s="2" t="s">
        <v>32704</v>
      </c>
      <c r="E13368" s="3" t="s">
        <v>28582</v>
      </c>
      <c r="F13368" s="67">
        <v>109.71</v>
      </c>
      <c r="G13368" s="67">
        <v>114.54</v>
      </c>
    </row>
    <row r="13369" spans="1:7" x14ac:dyDescent="0.2">
      <c r="A13369" s="1" t="str">
        <f t="shared" si="210"/>
        <v>SETOP 8674</v>
      </c>
      <c r="B13369" s="3" t="s">
        <v>28600</v>
      </c>
      <c r="C13369" s="3">
        <v>8674</v>
      </c>
      <c r="D13369" s="2" t="s">
        <v>25975</v>
      </c>
    </row>
    <row r="13370" spans="1:7" x14ac:dyDescent="0.2">
      <c r="A13370" s="1" t="str">
        <f t="shared" si="210"/>
        <v>SETOP 8829</v>
      </c>
      <c r="B13370" s="3" t="s">
        <v>28600</v>
      </c>
      <c r="C13370" s="3">
        <v>8829</v>
      </c>
      <c r="D13370" s="2" t="s">
        <v>25976</v>
      </c>
    </row>
    <row r="13371" spans="1:7" ht="22.5" x14ac:dyDescent="0.2">
      <c r="A13371" s="1" t="str">
        <f t="shared" si="210"/>
        <v>SETOP ED-50766</v>
      </c>
      <c r="B13371" s="3" t="s">
        <v>28600</v>
      </c>
      <c r="C13371" s="3" t="s">
        <v>22665</v>
      </c>
      <c r="D13371" s="2" t="s">
        <v>25977</v>
      </c>
      <c r="E13371" s="3" t="s">
        <v>28584</v>
      </c>
      <c r="F13371" s="67">
        <v>16.66</v>
      </c>
      <c r="G13371" s="67">
        <v>17.260000000000002</v>
      </c>
    </row>
    <row r="13372" spans="1:7" ht="22.5" x14ac:dyDescent="0.2">
      <c r="A13372" s="1" t="str">
        <f t="shared" si="210"/>
        <v>SETOP ED-50767</v>
      </c>
      <c r="B13372" s="3" t="s">
        <v>28600</v>
      </c>
      <c r="C13372" s="3" t="s">
        <v>22666</v>
      </c>
      <c r="D13372" s="2" t="s">
        <v>25978</v>
      </c>
      <c r="E13372" s="3" t="s">
        <v>28584</v>
      </c>
      <c r="F13372" s="67">
        <v>16.989999999999998</v>
      </c>
      <c r="G13372" s="67">
        <v>17.59</v>
      </c>
    </row>
    <row r="13373" spans="1:7" x14ac:dyDescent="0.2">
      <c r="A13373" s="1" t="str">
        <f t="shared" si="210"/>
        <v>SETOP 8830</v>
      </c>
      <c r="B13373" s="3" t="s">
        <v>28600</v>
      </c>
      <c r="C13373" s="3">
        <v>8830</v>
      </c>
      <c r="D13373" s="2" t="s">
        <v>25979</v>
      </c>
    </row>
    <row r="13374" spans="1:7" ht="22.5" x14ac:dyDescent="0.2">
      <c r="A13374" s="1" t="str">
        <f t="shared" si="210"/>
        <v>SETOP ED-50771</v>
      </c>
      <c r="B13374" s="3" t="s">
        <v>28600</v>
      </c>
      <c r="C13374" s="3" t="s">
        <v>22667</v>
      </c>
      <c r="D13374" s="2" t="s">
        <v>25980</v>
      </c>
      <c r="E13374" s="3" t="s">
        <v>28584</v>
      </c>
      <c r="F13374" s="67">
        <v>12.05</v>
      </c>
      <c r="G13374" s="67">
        <v>12.66</v>
      </c>
    </row>
    <row r="13375" spans="1:7" x14ac:dyDescent="0.2">
      <c r="A13375" s="1" t="str">
        <f t="shared" si="210"/>
        <v>SETOP 8831</v>
      </c>
      <c r="B13375" s="3" t="s">
        <v>28600</v>
      </c>
      <c r="C13375" s="3">
        <v>8831</v>
      </c>
      <c r="D13375" s="2" t="s">
        <v>25981</v>
      </c>
    </row>
    <row r="13376" spans="1:7" x14ac:dyDescent="0.2">
      <c r="A13376" s="1" t="str">
        <f t="shared" si="210"/>
        <v>SETOP ED-50786</v>
      </c>
      <c r="B13376" s="3" t="s">
        <v>28600</v>
      </c>
      <c r="C13376" s="3" t="s">
        <v>22668</v>
      </c>
      <c r="D13376" s="2" t="s">
        <v>25982</v>
      </c>
      <c r="E13376" s="3" t="s">
        <v>28584</v>
      </c>
      <c r="F13376" s="67">
        <v>60.45</v>
      </c>
      <c r="G13376" s="67">
        <v>63.02</v>
      </c>
    </row>
    <row r="13377" spans="1:7" x14ac:dyDescent="0.2">
      <c r="A13377" s="1" t="str">
        <f t="shared" si="210"/>
        <v>SETOP ED-50784</v>
      </c>
      <c r="B13377" s="3" t="s">
        <v>28600</v>
      </c>
      <c r="C13377" s="3" t="s">
        <v>22669</v>
      </c>
      <c r="D13377" s="2" t="s">
        <v>25983</v>
      </c>
      <c r="E13377" s="3" t="s">
        <v>28584</v>
      </c>
      <c r="F13377" s="67">
        <v>42.06</v>
      </c>
      <c r="G13377" s="67">
        <v>44.63</v>
      </c>
    </row>
    <row r="13378" spans="1:7" x14ac:dyDescent="0.2">
      <c r="A13378" s="1" t="str">
        <f t="shared" si="210"/>
        <v>SETOP ED-50785</v>
      </c>
      <c r="B13378" s="3" t="s">
        <v>28600</v>
      </c>
      <c r="C13378" s="3" t="s">
        <v>22670</v>
      </c>
      <c r="D13378" s="2" t="s">
        <v>25984</v>
      </c>
      <c r="E13378" s="3" t="s">
        <v>28584</v>
      </c>
      <c r="F13378" s="67">
        <v>49.42</v>
      </c>
      <c r="G13378" s="67">
        <v>51.99</v>
      </c>
    </row>
    <row r="13379" spans="1:7" x14ac:dyDescent="0.2">
      <c r="A13379" s="1" t="str">
        <f t="shared" si="210"/>
        <v>SETOP ED-50783</v>
      </c>
      <c r="B13379" s="3" t="s">
        <v>28600</v>
      </c>
      <c r="C13379" s="3" t="s">
        <v>22671</v>
      </c>
      <c r="D13379" s="2" t="s">
        <v>25985</v>
      </c>
      <c r="E13379" s="3" t="s">
        <v>28584</v>
      </c>
      <c r="F13379" s="67">
        <v>42.1</v>
      </c>
      <c r="G13379" s="67">
        <v>44.67</v>
      </c>
    </row>
    <row r="13380" spans="1:7" x14ac:dyDescent="0.2">
      <c r="A13380" s="1" t="str">
        <f t="shared" si="210"/>
        <v>SETOP ED-50781</v>
      </c>
      <c r="B13380" s="3" t="s">
        <v>28600</v>
      </c>
      <c r="C13380" s="3" t="s">
        <v>22672</v>
      </c>
      <c r="D13380" s="2" t="s">
        <v>25986</v>
      </c>
      <c r="E13380" s="3" t="s">
        <v>28584</v>
      </c>
      <c r="F13380" s="67">
        <v>32.880000000000003</v>
      </c>
      <c r="G13380" s="67">
        <v>35.450000000000003</v>
      </c>
    </row>
    <row r="13381" spans="1:7" x14ac:dyDescent="0.2">
      <c r="A13381" s="1" t="str">
        <f t="shared" si="210"/>
        <v>SETOP ED-50782</v>
      </c>
      <c r="B13381" s="3" t="s">
        <v>28600</v>
      </c>
      <c r="C13381" s="3" t="s">
        <v>22673</v>
      </c>
      <c r="D13381" s="2" t="s">
        <v>25987</v>
      </c>
      <c r="E13381" s="3" t="s">
        <v>28584</v>
      </c>
      <c r="F13381" s="67">
        <v>36.57</v>
      </c>
      <c r="G13381" s="67">
        <v>39.14</v>
      </c>
    </row>
    <row r="13382" spans="1:7" x14ac:dyDescent="0.2">
      <c r="A13382" s="1" t="str">
        <f t="shared" si="210"/>
        <v>SETOP 8832</v>
      </c>
      <c r="B13382" s="3" t="s">
        <v>28600</v>
      </c>
      <c r="C13382" s="3">
        <v>8832</v>
      </c>
      <c r="D13382" s="2" t="s">
        <v>25988</v>
      </c>
    </row>
    <row r="13383" spans="1:7" ht="22.5" x14ac:dyDescent="0.2">
      <c r="A13383" s="1" t="str">
        <f t="shared" si="210"/>
        <v>SETOP ED-50774</v>
      </c>
      <c r="B13383" s="3" t="s">
        <v>28600</v>
      </c>
      <c r="C13383" s="3" t="s">
        <v>22674</v>
      </c>
      <c r="D13383" s="2" t="s">
        <v>25989</v>
      </c>
      <c r="E13383" s="3" t="s">
        <v>28584</v>
      </c>
      <c r="F13383" s="67">
        <v>81.47</v>
      </c>
      <c r="G13383" s="67">
        <v>82.1</v>
      </c>
    </row>
    <row r="13384" spans="1:7" ht="22.5" x14ac:dyDescent="0.2">
      <c r="A13384" s="1" t="str">
        <f t="shared" si="210"/>
        <v>SETOP ED-50773</v>
      </c>
      <c r="B13384" s="3" t="s">
        <v>28600</v>
      </c>
      <c r="C13384" s="3" t="s">
        <v>22675</v>
      </c>
      <c r="D13384" s="2" t="s">
        <v>25990</v>
      </c>
      <c r="E13384" s="3" t="s">
        <v>28584</v>
      </c>
      <c r="F13384" s="67">
        <v>47.24</v>
      </c>
      <c r="G13384" s="67">
        <v>47.84</v>
      </c>
    </row>
    <row r="13385" spans="1:7" ht="22.5" x14ac:dyDescent="0.2">
      <c r="A13385" s="1" t="str">
        <f t="shared" si="210"/>
        <v>SETOP ED-50772</v>
      </c>
      <c r="B13385" s="3" t="s">
        <v>28600</v>
      </c>
      <c r="C13385" s="3" t="s">
        <v>22676</v>
      </c>
      <c r="D13385" s="2" t="s">
        <v>25991</v>
      </c>
      <c r="E13385" s="3" t="s">
        <v>28584</v>
      </c>
      <c r="F13385" s="67">
        <v>57.87</v>
      </c>
      <c r="G13385" s="67">
        <v>58.48</v>
      </c>
    </row>
    <row r="13386" spans="1:7" x14ac:dyDescent="0.2">
      <c r="A13386" s="1" t="str">
        <f t="shared" si="210"/>
        <v>SETOP 8833</v>
      </c>
      <c r="B13386" s="3" t="s">
        <v>28600</v>
      </c>
      <c r="C13386" s="3">
        <v>8833</v>
      </c>
      <c r="D13386" s="2" t="s">
        <v>25992</v>
      </c>
    </row>
    <row r="13387" spans="1:7" ht="22.5" x14ac:dyDescent="0.2">
      <c r="A13387" s="1" t="str">
        <f t="shared" si="210"/>
        <v>SETOP ED-50780</v>
      </c>
      <c r="B13387" s="3" t="s">
        <v>28600</v>
      </c>
      <c r="C13387" s="3" t="s">
        <v>22677</v>
      </c>
      <c r="D13387" s="2" t="s">
        <v>25993</v>
      </c>
      <c r="E13387" s="3" t="s">
        <v>28584</v>
      </c>
      <c r="F13387" s="67">
        <v>69.180000000000007</v>
      </c>
      <c r="G13387" s="67">
        <v>69.8</v>
      </c>
    </row>
    <row r="13388" spans="1:7" ht="22.5" x14ac:dyDescent="0.2">
      <c r="A13388" s="1" t="str">
        <f t="shared" si="210"/>
        <v>SETOP ED-50778</v>
      </c>
      <c r="B13388" s="3" t="s">
        <v>28600</v>
      </c>
      <c r="C13388" s="3" t="s">
        <v>22678</v>
      </c>
      <c r="D13388" s="2" t="s">
        <v>25994</v>
      </c>
      <c r="E13388" s="3" t="s">
        <v>28584</v>
      </c>
      <c r="F13388" s="67">
        <v>43.03</v>
      </c>
      <c r="G13388" s="67">
        <v>43.63</v>
      </c>
    </row>
    <row r="13389" spans="1:7" ht="22.5" x14ac:dyDescent="0.2">
      <c r="A13389" s="1" t="str">
        <f t="shared" si="210"/>
        <v>SETOP ED-50779</v>
      </c>
      <c r="B13389" s="3" t="s">
        <v>28600</v>
      </c>
      <c r="C13389" s="3" t="s">
        <v>22679</v>
      </c>
      <c r="D13389" s="2" t="s">
        <v>25995</v>
      </c>
      <c r="E13389" s="3" t="s">
        <v>28584</v>
      </c>
      <c r="F13389" s="67">
        <v>50.36</v>
      </c>
      <c r="G13389" s="67">
        <v>50.96</v>
      </c>
    </row>
    <row r="13390" spans="1:7" x14ac:dyDescent="0.2">
      <c r="A13390" s="1" t="str">
        <f t="shared" si="210"/>
        <v>SETOP 8834</v>
      </c>
      <c r="B13390" s="3" t="s">
        <v>28600</v>
      </c>
      <c r="C13390" s="3">
        <v>8834</v>
      </c>
      <c r="D13390" s="2" t="s">
        <v>25996</v>
      </c>
    </row>
    <row r="13391" spans="1:7" x14ac:dyDescent="0.2">
      <c r="A13391" s="1" t="str">
        <f t="shared" si="210"/>
        <v>SETOP ED-50777</v>
      </c>
      <c r="B13391" s="3" t="s">
        <v>28600</v>
      </c>
      <c r="C13391" s="3" t="s">
        <v>22680</v>
      </c>
      <c r="D13391" s="2" t="s">
        <v>25997</v>
      </c>
      <c r="E13391" s="3" t="s">
        <v>28584</v>
      </c>
      <c r="F13391" s="67">
        <v>17.829999999999998</v>
      </c>
      <c r="G13391" s="67">
        <v>18.75</v>
      </c>
    </row>
    <row r="13392" spans="1:7" x14ac:dyDescent="0.2">
      <c r="A13392" s="1" t="str">
        <f t="shared" si="210"/>
        <v>SETOP ED-6254</v>
      </c>
      <c r="B13392" s="3" t="s">
        <v>28600</v>
      </c>
      <c r="C13392" s="3" t="s">
        <v>32402</v>
      </c>
      <c r="D13392" s="2" t="s">
        <v>32705</v>
      </c>
      <c r="E13392" s="3" t="s">
        <v>28584</v>
      </c>
      <c r="F13392" s="67">
        <v>21.91</v>
      </c>
      <c r="G13392" s="67">
        <v>22.41</v>
      </c>
    </row>
    <row r="13393" spans="1:7" x14ac:dyDescent="0.2">
      <c r="A13393" s="1" t="str">
        <f t="shared" si="210"/>
        <v>SETOP 8835</v>
      </c>
      <c r="B13393" s="3" t="s">
        <v>28600</v>
      </c>
      <c r="C13393" s="3">
        <v>8835</v>
      </c>
      <c r="D13393" s="2" t="s">
        <v>25998</v>
      </c>
    </row>
    <row r="13394" spans="1:7" ht="22.5" x14ac:dyDescent="0.2">
      <c r="A13394" s="1" t="str">
        <f t="shared" si="210"/>
        <v>SETOP ED-50770</v>
      </c>
      <c r="B13394" s="3" t="s">
        <v>28600</v>
      </c>
      <c r="C13394" s="3" t="s">
        <v>22681</v>
      </c>
      <c r="D13394" s="2" t="s">
        <v>25999</v>
      </c>
      <c r="E13394" s="3" t="s">
        <v>28584</v>
      </c>
      <c r="F13394" s="67">
        <v>18.77</v>
      </c>
      <c r="G13394" s="67">
        <v>20.67</v>
      </c>
    </row>
    <row r="13395" spans="1:7" ht="22.5" x14ac:dyDescent="0.2">
      <c r="A13395" s="1" t="str">
        <f t="shared" si="210"/>
        <v>SETOP ED-50768</v>
      </c>
      <c r="B13395" s="3" t="s">
        <v>28600</v>
      </c>
      <c r="C13395" s="3" t="s">
        <v>22682</v>
      </c>
      <c r="D13395" s="2" t="s">
        <v>26000</v>
      </c>
      <c r="E13395" s="3" t="s">
        <v>28584</v>
      </c>
      <c r="F13395" s="67">
        <v>16.2</v>
      </c>
      <c r="G13395" s="67">
        <v>17.93</v>
      </c>
    </row>
    <row r="13396" spans="1:7" ht="22.5" x14ac:dyDescent="0.2">
      <c r="A13396" s="1" t="str">
        <f t="shared" si="210"/>
        <v>SETOP ED-50769</v>
      </c>
      <c r="B13396" s="3" t="s">
        <v>28600</v>
      </c>
      <c r="C13396" s="3" t="s">
        <v>22683</v>
      </c>
      <c r="D13396" s="2" t="s">
        <v>26001</v>
      </c>
      <c r="E13396" s="3" t="s">
        <v>28584</v>
      </c>
      <c r="F13396" s="67">
        <v>17.79</v>
      </c>
      <c r="G13396" s="67">
        <v>19.670000000000002</v>
      </c>
    </row>
    <row r="13397" spans="1:7" x14ac:dyDescent="0.2">
      <c r="A13397" s="1" t="str">
        <f t="shared" si="210"/>
        <v>SETOP 8836</v>
      </c>
      <c r="B13397" s="3" t="s">
        <v>28600</v>
      </c>
      <c r="C13397" s="3">
        <v>8836</v>
      </c>
      <c r="D13397" s="2" t="s">
        <v>26002</v>
      </c>
    </row>
    <row r="13398" spans="1:7" ht="22.5" x14ac:dyDescent="0.2">
      <c r="A13398" s="1" t="str">
        <f t="shared" si="210"/>
        <v>SETOP ED-50775</v>
      </c>
      <c r="B13398" s="3" t="s">
        <v>28600</v>
      </c>
      <c r="C13398" s="3" t="s">
        <v>22684</v>
      </c>
      <c r="D13398" s="2" t="s">
        <v>26003</v>
      </c>
      <c r="E13398" s="3" t="s">
        <v>28584</v>
      </c>
      <c r="F13398" s="67">
        <v>36.020000000000003</v>
      </c>
      <c r="G13398" s="67">
        <v>39.72</v>
      </c>
    </row>
    <row r="13399" spans="1:7" ht="22.5" x14ac:dyDescent="0.2">
      <c r="A13399" s="1" t="str">
        <f t="shared" si="210"/>
        <v>SETOP ED-50776</v>
      </c>
      <c r="B13399" s="3" t="s">
        <v>28600</v>
      </c>
      <c r="C13399" s="3" t="s">
        <v>22685</v>
      </c>
      <c r="D13399" s="2" t="s">
        <v>26004</v>
      </c>
      <c r="E13399" s="3" t="s">
        <v>28584</v>
      </c>
      <c r="F13399" s="67">
        <v>36.28</v>
      </c>
      <c r="G13399" s="67">
        <v>39.979999999999997</v>
      </c>
    </row>
    <row r="13400" spans="1:7" x14ac:dyDescent="0.2">
      <c r="A13400" s="1" t="str">
        <f t="shared" si="210"/>
        <v>SETOP 8837</v>
      </c>
      <c r="B13400" s="3" t="s">
        <v>28600</v>
      </c>
      <c r="C13400" s="3">
        <v>8837</v>
      </c>
      <c r="D13400" s="2" t="s">
        <v>26005</v>
      </c>
    </row>
    <row r="13401" spans="1:7" x14ac:dyDescent="0.2">
      <c r="A13401" s="1" t="str">
        <f t="shared" si="210"/>
        <v>SETOP ED-50993</v>
      </c>
      <c r="B13401" s="3" t="s">
        <v>28600</v>
      </c>
      <c r="C13401" s="3" t="s">
        <v>22686</v>
      </c>
      <c r="D13401" s="2" t="s">
        <v>26006</v>
      </c>
      <c r="E13401" s="3" t="s">
        <v>28582</v>
      </c>
      <c r="F13401" s="67">
        <v>207.89</v>
      </c>
      <c r="G13401" s="67">
        <v>213.69</v>
      </c>
    </row>
    <row r="13402" spans="1:7" x14ac:dyDescent="0.2">
      <c r="A13402" s="1" t="str">
        <f t="shared" si="210"/>
        <v>SETOP 8838</v>
      </c>
      <c r="B13402" s="3" t="s">
        <v>28600</v>
      </c>
      <c r="C13402" s="3">
        <v>8838</v>
      </c>
      <c r="D13402" s="2" t="s">
        <v>26007</v>
      </c>
    </row>
    <row r="13403" spans="1:7" x14ac:dyDescent="0.2">
      <c r="A13403" s="1" t="str">
        <f t="shared" si="210"/>
        <v>SETOP ED-50997</v>
      </c>
      <c r="B13403" s="3" t="s">
        <v>28600</v>
      </c>
      <c r="C13403" s="3" t="s">
        <v>22687</v>
      </c>
      <c r="D13403" s="2" t="s">
        <v>26008</v>
      </c>
      <c r="E13403" s="3" t="s">
        <v>28582</v>
      </c>
      <c r="F13403" s="67">
        <v>268.08999999999997</v>
      </c>
      <c r="G13403" s="67">
        <v>274.26</v>
      </c>
    </row>
    <row r="13404" spans="1:7" x14ac:dyDescent="0.2">
      <c r="A13404" s="1" t="str">
        <f t="shared" si="210"/>
        <v>SETOP ED-50998</v>
      </c>
      <c r="B13404" s="3" t="s">
        <v>28600</v>
      </c>
      <c r="C13404" s="3" t="s">
        <v>22688</v>
      </c>
      <c r="D13404" s="2" t="s">
        <v>26009</v>
      </c>
      <c r="E13404" s="3" t="s">
        <v>28582</v>
      </c>
      <c r="F13404" s="67">
        <v>319.83</v>
      </c>
      <c r="G13404" s="67">
        <v>326</v>
      </c>
    </row>
    <row r="13405" spans="1:7" x14ac:dyDescent="0.2">
      <c r="A13405" s="1" t="str">
        <f t="shared" si="210"/>
        <v>SETOP 8839</v>
      </c>
      <c r="B13405" s="3" t="s">
        <v>28600</v>
      </c>
      <c r="C13405" s="3">
        <v>8839</v>
      </c>
      <c r="D13405" s="2" t="s">
        <v>26010</v>
      </c>
    </row>
    <row r="13406" spans="1:7" x14ac:dyDescent="0.2">
      <c r="A13406" s="1" t="str">
        <f t="shared" si="210"/>
        <v>SETOP ED-50999</v>
      </c>
      <c r="B13406" s="3" t="s">
        <v>28600</v>
      </c>
      <c r="C13406" s="3" t="s">
        <v>22689</v>
      </c>
      <c r="D13406" s="2" t="s">
        <v>26011</v>
      </c>
      <c r="E13406" s="3" t="s">
        <v>28582</v>
      </c>
      <c r="F13406" s="67">
        <v>371.56</v>
      </c>
      <c r="G13406" s="67">
        <v>378.21</v>
      </c>
    </row>
    <row r="13407" spans="1:7" x14ac:dyDescent="0.2">
      <c r="A13407" s="1" t="str">
        <f t="shared" si="210"/>
        <v>SETOP ED-51000</v>
      </c>
      <c r="B13407" s="3" t="s">
        <v>28600</v>
      </c>
      <c r="C13407" s="3" t="s">
        <v>22690</v>
      </c>
      <c r="D13407" s="2" t="s">
        <v>26012</v>
      </c>
      <c r="E13407" s="3" t="s">
        <v>28582</v>
      </c>
      <c r="F13407" s="67">
        <v>398.67</v>
      </c>
      <c r="G13407" s="67">
        <v>405.33</v>
      </c>
    </row>
    <row r="13408" spans="1:7" x14ac:dyDescent="0.2">
      <c r="A13408" s="1" t="str">
        <f t="shared" si="210"/>
        <v>SETOP 8840</v>
      </c>
      <c r="B13408" s="3" t="s">
        <v>28600</v>
      </c>
      <c r="C13408" s="3">
        <v>8840</v>
      </c>
      <c r="D13408" s="2" t="s">
        <v>26013</v>
      </c>
    </row>
    <row r="13409" spans="1:7" x14ac:dyDescent="0.2">
      <c r="A13409" s="1" t="str">
        <f t="shared" si="210"/>
        <v>SETOP ED-50994</v>
      </c>
      <c r="B13409" s="3" t="s">
        <v>28600</v>
      </c>
      <c r="C13409" s="3" t="s">
        <v>22691</v>
      </c>
      <c r="D13409" s="2" t="s">
        <v>26014</v>
      </c>
      <c r="E13409" s="3" t="s">
        <v>28584</v>
      </c>
      <c r="F13409" s="67">
        <v>34.43</v>
      </c>
      <c r="G13409" s="67">
        <v>36.61</v>
      </c>
    </row>
    <row r="13410" spans="1:7" x14ac:dyDescent="0.2">
      <c r="A13410" s="1" t="str">
        <f t="shared" si="210"/>
        <v>SETOP ED-50995</v>
      </c>
      <c r="B13410" s="3" t="s">
        <v>28600</v>
      </c>
      <c r="C13410" s="3" t="s">
        <v>22692</v>
      </c>
      <c r="D13410" s="2" t="s">
        <v>26015</v>
      </c>
      <c r="E13410" s="3" t="s">
        <v>28584</v>
      </c>
      <c r="F13410" s="67">
        <v>54.98</v>
      </c>
      <c r="G13410" s="67">
        <v>58.43</v>
      </c>
    </row>
    <row r="13411" spans="1:7" x14ac:dyDescent="0.2">
      <c r="A13411" s="1" t="str">
        <f t="shared" ref="A13411:A13474" si="211">CONCATENAR</f>
        <v>SETOP ED-50996</v>
      </c>
      <c r="B13411" s="3" t="s">
        <v>28600</v>
      </c>
      <c r="C13411" s="3" t="s">
        <v>22693</v>
      </c>
      <c r="D13411" s="2" t="s">
        <v>26016</v>
      </c>
      <c r="E13411" s="3" t="s">
        <v>28584</v>
      </c>
      <c r="F13411" s="67">
        <v>52.27</v>
      </c>
      <c r="G13411" s="67">
        <v>55.07</v>
      </c>
    </row>
    <row r="13412" spans="1:7" x14ac:dyDescent="0.2">
      <c r="A13412" s="1" t="str">
        <f t="shared" si="211"/>
        <v>SETOP 8841</v>
      </c>
      <c r="B13412" s="3" t="s">
        <v>28600</v>
      </c>
      <c r="C13412" s="3">
        <v>8841</v>
      </c>
      <c r="D13412" s="2" t="s">
        <v>26017</v>
      </c>
    </row>
    <row r="13413" spans="1:7" x14ac:dyDescent="0.2">
      <c r="A13413" s="1" t="str">
        <f t="shared" si="211"/>
        <v>SETOP ED-51001</v>
      </c>
      <c r="B13413" s="3" t="s">
        <v>28600</v>
      </c>
      <c r="C13413" s="3" t="s">
        <v>22694</v>
      </c>
      <c r="D13413" s="2" t="s">
        <v>26018</v>
      </c>
      <c r="E13413" s="3" t="s">
        <v>28582</v>
      </c>
      <c r="F13413" s="67">
        <v>207.89</v>
      </c>
      <c r="G13413" s="67">
        <v>213.69</v>
      </c>
    </row>
    <row r="13414" spans="1:7" x14ac:dyDescent="0.2">
      <c r="A13414" s="1" t="str">
        <f t="shared" si="211"/>
        <v>SETOP 8842</v>
      </c>
      <c r="B13414" s="3" t="s">
        <v>28600</v>
      </c>
      <c r="C13414" s="3">
        <v>8842</v>
      </c>
      <c r="D13414" s="2" t="s">
        <v>26019</v>
      </c>
    </row>
    <row r="13415" spans="1:7" x14ac:dyDescent="0.2">
      <c r="A13415" s="1" t="str">
        <f t="shared" si="211"/>
        <v>SETOP ED-50622</v>
      </c>
      <c r="B13415" s="3" t="s">
        <v>28600</v>
      </c>
      <c r="C13415" s="3" t="s">
        <v>22695</v>
      </c>
      <c r="D13415" s="2" t="s">
        <v>26020</v>
      </c>
      <c r="E13415" s="3" t="s">
        <v>28582</v>
      </c>
      <c r="F13415" s="67">
        <v>122.28</v>
      </c>
      <c r="G13415" s="67">
        <v>122.85</v>
      </c>
    </row>
    <row r="13416" spans="1:7" x14ac:dyDescent="0.2">
      <c r="A13416" s="1" t="str">
        <f t="shared" si="211"/>
        <v>SETOP 8843</v>
      </c>
      <c r="B13416" s="3" t="s">
        <v>28600</v>
      </c>
      <c r="C13416" s="3">
        <v>8843</v>
      </c>
      <c r="D13416" s="2" t="s">
        <v>26021</v>
      </c>
    </row>
    <row r="13417" spans="1:7" x14ac:dyDescent="0.2">
      <c r="A13417" s="1" t="str">
        <f t="shared" si="211"/>
        <v>SETOP ED-51002</v>
      </c>
      <c r="B13417" s="3" t="s">
        <v>28600</v>
      </c>
      <c r="C13417" s="3" t="s">
        <v>22696</v>
      </c>
      <c r="D13417" s="2" t="s">
        <v>26022</v>
      </c>
      <c r="E13417" s="3" t="s">
        <v>28582</v>
      </c>
      <c r="F13417" s="67">
        <v>300.87</v>
      </c>
      <c r="G13417" s="67">
        <v>309.04000000000002</v>
      </c>
    </row>
    <row r="13418" spans="1:7" x14ac:dyDescent="0.2">
      <c r="A13418" s="1" t="str">
        <f t="shared" si="211"/>
        <v>SETOP ED-51003</v>
      </c>
      <c r="B13418" s="3" t="s">
        <v>28600</v>
      </c>
      <c r="C13418" s="3" t="s">
        <v>22697</v>
      </c>
      <c r="D13418" s="2" t="s">
        <v>26023</v>
      </c>
      <c r="E13418" s="3" t="s">
        <v>28582</v>
      </c>
      <c r="F13418" s="67">
        <v>374.75</v>
      </c>
      <c r="G13418" s="67">
        <v>383.2</v>
      </c>
    </row>
    <row r="13419" spans="1:7" x14ac:dyDescent="0.2">
      <c r="A13419" s="1" t="str">
        <f t="shared" si="211"/>
        <v>SETOP 8844</v>
      </c>
      <c r="B13419" s="3" t="s">
        <v>28600</v>
      </c>
      <c r="C13419" s="3">
        <v>8844</v>
      </c>
      <c r="D13419" s="2" t="s">
        <v>26024</v>
      </c>
    </row>
    <row r="13420" spans="1:7" x14ac:dyDescent="0.2">
      <c r="A13420" s="1" t="str">
        <f t="shared" si="211"/>
        <v>SETOP ED-51004</v>
      </c>
      <c r="B13420" s="3" t="s">
        <v>28600</v>
      </c>
      <c r="C13420" s="3" t="s">
        <v>22698</v>
      </c>
      <c r="D13420" s="2" t="s">
        <v>26025</v>
      </c>
      <c r="E13420" s="3" t="s">
        <v>28582</v>
      </c>
      <c r="F13420" s="67">
        <v>371.56</v>
      </c>
      <c r="G13420" s="67">
        <v>378.21</v>
      </c>
    </row>
    <row r="13421" spans="1:7" x14ac:dyDescent="0.2">
      <c r="A13421" s="1" t="str">
        <f t="shared" si="211"/>
        <v>SETOP ED-51005</v>
      </c>
      <c r="B13421" s="3" t="s">
        <v>28600</v>
      </c>
      <c r="C13421" s="3" t="s">
        <v>22699</v>
      </c>
      <c r="D13421" s="2" t="s">
        <v>26026</v>
      </c>
      <c r="E13421" s="3" t="s">
        <v>28582</v>
      </c>
      <c r="F13421" s="67">
        <v>398.67</v>
      </c>
      <c r="G13421" s="67">
        <v>405.33</v>
      </c>
    </row>
    <row r="13422" spans="1:7" x14ac:dyDescent="0.2">
      <c r="A13422" s="1" t="str">
        <f t="shared" si="211"/>
        <v>SETOP 8675</v>
      </c>
      <c r="B13422" s="3" t="s">
        <v>28600</v>
      </c>
      <c r="C13422" s="3">
        <v>8675</v>
      </c>
      <c r="D13422" s="2" t="s">
        <v>26027</v>
      </c>
    </row>
    <row r="13423" spans="1:7" x14ac:dyDescent="0.2">
      <c r="A13423" s="1" t="str">
        <f t="shared" si="211"/>
        <v>SETOP 8845</v>
      </c>
      <c r="B13423" s="3" t="s">
        <v>28600</v>
      </c>
      <c r="C13423" s="3">
        <v>8845</v>
      </c>
      <c r="D13423" s="2" t="s">
        <v>26028</v>
      </c>
    </row>
    <row r="13424" spans="1:7" ht="22.5" x14ac:dyDescent="0.2">
      <c r="A13424" s="1" t="str">
        <f t="shared" si="211"/>
        <v>SETOP ED-50731</v>
      </c>
      <c r="B13424" s="3" t="s">
        <v>28600</v>
      </c>
      <c r="C13424" s="3" t="s">
        <v>22700</v>
      </c>
      <c r="D13424" s="2" t="s">
        <v>26029</v>
      </c>
      <c r="E13424" s="3" t="s">
        <v>28582</v>
      </c>
      <c r="F13424" s="67">
        <v>13.61</v>
      </c>
      <c r="G13424" s="67">
        <v>14.46</v>
      </c>
    </row>
    <row r="13425" spans="1:7" ht="22.5" x14ac:dyDescent="0.2">
      <c r="A13425" s="1" t="str">
        <f t="shared" si="211"/>
        <v>SETOP ED-50730</v>
      </c>
      <c r="B13425" s="3" t="s">
        <v>28600</v>
      </c>
      <c r="C13425" s="3" t="s">
        <v>22701</v>
      </c>
      <c r="D13425" s="2" t="s">
        <v>26030</v>
      </c>
      <c r="E13425" s="3" t="s">
        <v>28582</v>
      </c>
      <c r="F13425" s="67">
        <v>13.47</v>
      </c>
      <c r="G13425" s="67">
        <v>14.49</v>
      </c>
    </row>
    <row r="13426" spans="1:7" ht="22.5" x14ac:dyDescent="0.2">
      <c r="A13426" s="1" t="str">
        <f t="shared" si="211"/>
        <v>SETOP ED-50729</v>
      </c>
      <c r="B13426" s="3" t="s">
        <v>28600</v>
      </c>
      <c r="C13426" s="3" t="s">
        <v>22702</v>
      </c>
      <c r="D13426" s="2" t="s">
        <v>26031</v>
      </c>
      <c r="E13426" s="3" t="s">
        <v>28582</v>
      </c>
      <c r="F13426" s="67">
        <v>12.36</v>
      </c>
      <c r="G13426" s="67">
        <v>13.38</v>
      </c>
    </row>
    <row r="13427" spans="1:7" ht="22.5" x14ac:dyDescent="0.2">
      <c r="A13427" s="1" t="str">
        <f t="shared" si="211"/>
        <v>SETOP ED-50727</v>
      </c>
      <c r="B13427" s="3" t="s">
        <v>28600</v>
      </c>
      <c r="C13427" s="3" t="s">
        <v>22703</v>
      </c>
      <c r="D13427" s="2" t="s">
        <v>26032</v>
      </c>
      <c r="E13427" s="3" t="s">
        <v>28582</v>
      </c>
      <c r="F13427" s="67">
        <v>8.85</v>
      </c>
      <c r="G13427" s="67">
        <v>9.49</v>
      </c>
    </row>
    <row r="13428" spans="1:7" ht="22.5" x14ac:dyDescent="0.2">
      <c r="A13428" s="1" t="str">
        <f t="shared" si="211"/>
        <v>SETOP ED-50728</v>
      </c>
      <c r="B13428" s="3" t="s">
        <v>28600</v>
      </c>
      <c r="C13428" s="3" t="s">
        <v>22704</v>
      </c>
      <c r="D13428" s="2" t="s">
        <v>26033</v>
      </c>
      <c r="E13428" s="3" t="s">
        <v>28582</v>
      </c>
      <c r="F13428" s="67">
        <v>12.05</v>
      </c>
      <c r="G13428" s="67">
        <v>13.04</v>
      </c>
    </row>
    <row r="13429" spans="1:7" ht="22.5" x14ac:dyDescent="0.2">
      <c r="A13429" s="1" t="str">
        <f t="shared" si="211"/>
        <v>SETOP ED-50732</v>
      </c>
      <c r="B13429" s="3" t="s">
        <v>28600</v>
      </c>
      <c r="C13429" s="3" t="s">
        <v>22705</v>
      </c>
      <c r="D13429" s="2" t="s">
        <v>26034</v>
      </c>
      <c r="E13429" s="3" t="s">
        <v>28582</v>
      </c>
      <c r="F13429" s="67">
        <v>31.62</v>
      </c>
      <c r="G13429" s="67">
        <v>34.22</v>
      </c>
    </row>
    <row r="13430" spans="1:7" ht="22.5" x14ac:dyDescent="0.2">
      <c r="A13430" s="1" t="str">
        <f t="shared" si="211"/>
        <v>SETOP ED-31651</v>
      </c>
      <c r="B13430" s="3" t="s">
        <v>28600</v>
      </c>
      <c r="C13430" s="3" t="s">
        <v>22706</v>
      </c>
      <c r="D13430" s="2" t="s">
        <v>26035</v>
      </c>
      <c r="E13430" s="3" t="s">
        <v>28582</v>
      </c>
      <c r="F13430" s="67">
        <v>65.86</v>
      </c>
      <c r="G13430" s="67">
        <v>70.81</v>
      </c>
    </row>
    <row r="13431" spans="1:7" ht="22.5" x14ac:dyDescent="0.2">
      <c r="A13431" s="1" t="str">
        <f t="shared" si="211"/>
        <v>SETOP ED-31650</v>
      </c>
      <c r="B13431" s="3" t="s">
        <v>28600</v>
      </c>
      <c r="C13431" s="3" t="s">
        <v>22707</v>
      </c>
      <c r="D13431" s="2" t="s">
        <v>26036</v>
      </c>
      <c r="E13431" s="3" t="s">
        <v>28582</v>
      </c>
      <c r="F13431" s="67">
        <v>50.29</v>
      </c>
      <c r="G13431" s="67">
        <v>54.22</v>
      </c>
    </row>
    <row r="13432" spans="1:7" ht="22.5" x14ac:dyDescent="0.2">
      <c r="A13432" s="1" t="str">
        <f t="shared" si="211"/>
        <v>SETOP ED-50734</v>
      </c>
      <c r="B13432" s="3" t="s">
        <v>28600</v>
      </c>
      <c r="C13432" s="3" t="s">
        <v>22708</v>
      </c>
      <c r="D13432" s="2" t="s">
        <v>32706</v>
      </c>
      <c r="E13432" s="3" t="s">
        <v>28584</v>
      </c>
      <c r="F13432" s="67">
        <v>21.03</v>
      </c>
      <c r="G13432" s="67">
        <v>23.02</v>
      </c>
    </row>
    <row r="13433" spans="1:7" ht="22.5" x14ac:dyDescent="0.2">
      <c r="A13433" s="1" t="str">
        <f t="shared" si="211"/>
        <v>SETOP ED-50761</v>
      </c>
      <c r="B13433" s="3" t="s">
        <v>28600</v>
      </c>
      <c r="C13433" s="3" t="s">
        <v>22709</v>
      </c>
      <c r="D13433" s="2" t="s">
        <v>26037</v>
      </c>
      <c r="E13433" s="3" t="s">
        <v>28582</v>
      </c>
      <c r="F13433" s="67">
        <v>33.39</v>
      </c>
      <c r="G13433" s="67">
        <v>35.840000000000003</v>
      </c>
    </row>
    <row r="13434" spans="1:7" ht="22.5" x14ac:dyDescent="0.2">
      <c r="A13434" s="1" t="str">
        <f t="shared" si="211"/>
        <v>SETOP ED-6282</v>
      </c>
      <c r="B13434" s="3" t="s">
        <v>28600</v>
      </c>
      <c r="C13434" s="3" t="s">
        <v>32403</v>
      </c>
      <c r="D13434" s="2" t="s">
        <v>32707</v>
      </c>
      <c r="E13434" s="3" t="s">
        <v>28582</v>
      </c>
      <c r="F13434" s="67">
        <v>38.03</v>
      </c>
      <c r="G13434" s="67">
        <v>40.71</v>
      </c>
    </row>
    <row r="13435" spans="1:7" ht="22.5" x14ac:dyDescent="0.2">
      <c r="A13435" s="1" t="str">
        <f t="shared" si="211"/>
        <v>SETOP ED-6284</v>
      </c>
      <c r="B13435" s="3" t="s">
        <v>28600</v>
      </c>
      <c r="C13435" s="3" t="s">
        <v>32404</v>
      </c>
      <c r="D13435" s="2" t="s">
        <v>32708</v>
      </c>
      <c r="E13435" s="3" t="s">
        <v>28582</v>
      </c>
      <c r="F13435" s="67">
        <v>42.89</v>
      </c>
      <c r="G13435" s="67">
        <v>45.8</v>
      </c>
    </row>
    <row r="13436" spans="1:7" ht="22.5" x14ac:dyDescent="0.2">
      <c r="A13436" s="1" t="str">
        <f t="shared" si="211"/>
        <v>SETOP ED-6286</v>
      </c>
      <c r="B13436" s="3" t="s">
        <v>28600</v>
      </c>
      <c r="C13436" s="3" t="s">
        <v>32405</v>
      </c>
      <c r="D13436" s="2" t="s">
        <v>32709</v>
      </c>
      <c r="E13436" s="3" t="s">
        <v>28582</v>
      </c>
      <c r="F13436" s="67">
        <v>47.98</v>
      </c>
      <c r="G13436" s="67">
        <v>51.14</v>
      </c>
    </row>
    <row r="13437" spans="1:7" ht="22.5" x14ac:dyDescent="0.2">
      <c r="A13437" s="1" t="str">
        <f t="shared" si="211"/>
        <v>SETOP ED-6288</v>
      </c>
      <c r="B13437" s="3" t="s">
        <v>28600</v>
      </c>
      <c r="C13437" s="3" t="s">
        <v>32406</v>
      </c>
      <c r="D13437" s="2" t="s">
        <v>32710</v>
      </c>
      <c r="E13437" s="3" t="s">
        <v>28582</v>
      </c>
      <c r="F13437" s="67">
        <v>53.37</v>
      </c>
      <c r="G13437" s="67">
        <v>56.82</v>
      </c>
    </row>
    <row r="13438" spans="1:7" ht="22.5" x14ac:dyDescent="0.2">
      <c r="A13438" s="1" t="str">
        <f t="shared" si="211"/>
        <v>SETOP ED-50760</v>
      </c>
      <c r="B13438" s="3" t="s">
        <v>28600</v>
      </c>
      <c r="C13438" s="3" t="s">
        <v>22710</v>
      </c>
      <c r="D13438" s="2" t="s">
        <v>26038</v>
      </c>
      <c r="E13438" s="3" t="s">
        <v>28582</v>
      </c>
      <c r="F13438" s="67">
        <v>49.1</v>
      </c>
      <c r="G13438" s="67">
        <v>52.1</v>
      </c>
    </row>
    <row r="13439" spans="1:7" ht="22.5" x14ac:dyDescent="0.2">
      <c r="A13439" s="1" t="str">
        <f t="shared" si="211"/>
        <v>SETOP ED-50759</v>
      </c>
      <c r="B13439" s="3" t="s">
        <v>28600</v>
      </c>
      <c r="C13439" s="3" t="s">
        <v>22711</v>
      </c>
      <c r="D13439" s="2" t="s">
        <v>26039</v>
      </c>
      <c r="E13439" s="3" t="s">
        <v>28582</v>
      </c>
      <c r="F13439" s="67">
        <v>29.68</v>
      </c>
      <c r="G13439" s="67">
        <v>32.14</v>
      </c>
    </row>
    <row r="13440" spans="1:7" ht="22.5" x14ac:dyDescent="0.2">
      <c r="A13440" s="1" t="str">
        <f t="shared" si="211"/>
        <v>SETOP ED-50762</v>
      </c>
      <c r="B13440" s="3" t="s">
        <v>28600</v>
      </c>
      <c r="C13440" s="3" t="s">
        <v>22712</v>
      </c>
      <c r="D13440" s="2" t="s">
        <v>26040</v>
      </c>
      <c r="E13440" s="3" t="s">
        <v>28582</v>
      </c>
      <c r="F13440" s="67">
        <v>30.19</v>
      </c>
      <c r="G13440" s="67">
        <v>32.71</v>
      </c>
    </row>
    <row r="13441" spans="1:7" ht="22.5" x14ac:dyDescent="0.2">
      <c r="A13441" s="1" t="str">
        <f t="shared" si="211"/>
        <v>SETOP ED-50763</v>
      </c>
      <c r="B13441" s="3" t="s">
        <v>28600</v>
      </c>
      <c r="C13441" s="3" t="s">
        <v>22713</v>
      </c>
      <c r="D13441" s="2" t="s">
        <v>26041</v>
      </c>
      <c r="E13441" s="3" t="s">
        <v>28582</v>
      </c>
      <c r="F13441" s="67">
        <v>32.07</v>
      </c>
      <c r="G13441" s="67">
        <v>34.78</v>
      </c>
    </row>
    <row r="13442" spans="1:7" x14ac:dyDescent="0.2">
      <c r="A13442" s="1" t="str">
        <f t="shared" si="211"/>
        <v>SETOP 8846</v>
      </c>
      <c r="B13442" s="3" t="s">
        <v>28600</v>
      </c>
      <c r="C13442" s="3">
        <v>8846</v>
      </c>
      <c r="D13442" s="2" t="s">
        <v>26042</v>
      </c>
    </row>
    <row r="13443" spans="1:7" x14ac:dyDescent="0.2">
      <c r="A13443" s="1" t="str">
        <f t="shared" si="211"/>
        <v>SETOP ED-50736</v>
      </c>
      <c r="B13443" s="3" t="s">
        <v>28600</v>
      </c>
      <c r="C13443" s="3" t="s">
        <v>22714</v>
      </c>
      <c r="D13443" s="2" t="s">
        <v>26043</v>
      </c>
      <c r="E13443" s="3" t="s">
        <v>28582</v>
      </c>
      <c r="F13443" s="67">
        <v>21.42</v>
      </c>
      <c r="G13443" s="67">
        <v>22.98</v>
      </c>
    </row>
    <row r="13444" spans="1:7" x14ac:dyDescent="0.2">
      <c r="A13444" s="1" t="str">
        <f t="shared" si="211"/>
        <v>SETOP ED-9066</v>
      </c>
      <c r="B13444" s="3" t="s">
        <v>28600</v>
      </c>
      <c r="C13444" s="3" t="s">
        <v>22715</v>
      </c>
      <c r="D13444" s="2" t="s">
        <v>26044</v>
      </c>
      <c r="E13444" s="3" t="s">
        <v>28582</v>
      </c>
      <c r="F13444" s="67">
        <v>24.62</v>
      </c>
      <c r="G13444" s="67">
        <v>26.54</v>
      </c>
    </row>
    <row r="13445" spans="1:7" x14ac:dyDescent="0.2">
      <c r="A13445" s="1" t="str">
        <f t="shared" si="211"/>
        <v>SETOP 8847</v>
      </c>
      <c r="B13445" s="3" t="s">
        <v>28600</v>
      </c>
      <c r="C13445" s="3">
        <v>8847</v>
      </c>
      <c r="D13445" s="2" t="s">
        <v>26045</v>
      </c>
    </row>
    <row r="13446" spans="1:7" ht="33.75" x14ac:dyDescent="0.2">
      <c r="A13446" s="1" t="str">
        <f t="shared" si="211"/>
        <v>SETOP ED-50746</v>
      </c>
      <c r="B13446" s="3" t="s">
        <v>28600</v>
      </c>
      <c r="C13446" s="3" t="s">
        <v>22716</v>
      </c>
      <c r="D13446" s="2" t="s">
        <v>26046</v>
      </c>
      <c r="E13446" s="3" t="s">
        <v>28582</v>
      </c>
      <c r="F13446" s="67">
        <v>49.99</v>
      </c>
      <c r="G13446" s="67">
        <v>53.7</v>
      </c>
    </row>
    <row r="13447" spans="1:7" ht="22.5" x14ac:dyDescent="0.2">
      <c r="A13447" s="1" t="str">
        <f t="shared" si="211"/>
        <v>SETOP ED-9071</v>
      </c>
      <c r="B13447" s="3" t="s">
        <v>28600</v>
      </c>
      <c r="C13447" s="3" t="s">
        <v>22717</v>
      </c>
      <c r="D13447" s="2" t="s">
        <v>26047</v>
      </c>
      <c r="E13447" s="3" t="s">
        <v>28582</v>
      </c>
      <c r="F13447" s="67">
        <v>19.8</v>
      </c>
      <c r="G13447" s="67">
        <v>20.99</v>
      </c>
    </row>
    <row r="13448" spans="1:7" x14ac:dyDescent="0.2">
      <c r="A13448" s="1" t="str">
        <f t="shared" si="211"/>
        <v>SETOP 8848</v>
      </c>
      <c r="B13448" s="3" t="s">
        <v>28600</v>
      </c>
      <c r="C13448" s="3">
        <v>8848</v>
      </c>
      <c r="D13448" s="2" t="s">
        <v>26048</v>
      </c>
    </row>
    <row r="13449" spans="1:7" x14ac:dyDescent="0.2">
      <c r="A13449" s="1" t="str">
        <f t="shared" si="211"/>
        <v>SETOP ED-50721</v>
      </c>
      <c r="B13449" s="3" t="s">
        <v>28600</v>
      </c>
      <c r="C13449" s="3" t="s">
        <v>22718</v>
      </c>
      <c r="D13449" s="2" t="s">
        <v>26049</v>
      </c>
      <c r="E13449" s="3" t="s">
        <v>28584</v>
      </c>
      <c r="F13449" s="67">
        <v>21.67</v>
      </c>
      <c r="G13449" s="67">
        <v>23.57</v>
      </c>
    </row>
    <row r="13450" spans="1:7" x14ac:dyDescent="0.2">
      <c r="A13450" s="1" t="str">
        <f t="shared" si="211"/>
        <v>SETOP ED-50720</v>
      </c>
      <c r="B13450" s="3" t="s">
        <v>28600</v>
      </c>
      <c r="C13450" s="3" t="s">
        <v>22719</v>
      </c>
      <c r="D13450" s="2" t="s">
        <v>26050</v>
      </c>
      <c r="E13450" s="3" t="s">
        <v>28584</v>
      </c>
      <c r="F13450" s="67">
        <v>22.29</v>
      </c>
      <c r="G13450" s="67">
        <v>24.28</v>
      </c>
    </row>
    <row r="13451" spans="1:7" x14ac:dyDescent="0.2">
      <c r="A13451" s="1" t="str">
        <f t="shared" si="211"/>
        <v>SETOP ED-50743</v>
      </c>
      <c r="B13451" s="3" t="s">
        <v>28600</v>
      </c>
      <c r="C13451" s="3" t="s">
        <v>22720</v>
      </c>
      <c r="D13451" s="2" t="s">
        <v>26051</v>
      </c>
      <c r="E13451" s="3" t="s">
        <v>28582</v>
      </c>
      <c r="F13451" s="67">
        <v>98.57</v>
      </c>
      <c r="G13451" s="67">
        <v>104.77</v>
      </c>
    </row>
    <row r="13452" spans="1:7" ht="22.5" x14ac:dyDescent="0.2">
      <c r="A13452" s="1" t="str">
        <f t="shared" si="211"/>
        <v>SETOP ED-50715</v>
      </c>
      <c r="B13452" s="3" t="s">
        <v>28600</v>
      </c>
      <c r="C13452" s="3" t="s">
        <v>22721</v>
      </c>
      <c r="D13452" s="2" t="s">
        <v>26052</v>
      </c>
      <c r="E13452" s="3" t="s">
        <v>28582</v>
      </c>
      <c r="F13452" s="67">
        <v>104.08</v>
      </c>
      <c r="G13452" s="67">
        <v>107.5</v>
      </c>
    </row>
    <row r="13453" spans="1:7" ht="22.5" x14ac:dyDescent="0.2">
      <c r="A13453" s="1" t="str">
        <f t="shared" si="211"/>
        <v>SETOP ED-50716</v>
      </c>
      <c r="B13453" s="3" t="s">
        <v>28600</v>
      </c>
      <c r="C13453" s="3" t="s">
        <v>22722</v>
      </c>
      <c r="D13453" s="2" t="s">
        <v>26053</v>
      </c>
      <c r="E13453" s="3" t="s">
        <v>28582</v>
      </c>
      <c r="F13453" s="67">
        <v>91.04</v>
      </c>
      <c r="G13453" s="67">
        <v>93.96</v>
      </c>
    </row>
    <row r="13454" spans="1:7" ht="22.5" x14ac:dyDescent="0.2">
      <c r="A13454" s="1" t="str">
        <f t="shared" si="211"/>
        <v>SETOP ED-50717</v>
      </c>
      <c r="B13454" s="3" t="s">
        <v>28600</v>
      </c>
      <c r="C13454" s="3" t="s">
        <v>22723</v>
      </c>
      <c r="D13454" s="2" t="s">
        <v>26054</v>
      </c>
      <c r="E13454" s="3" t="s">
        <v>28582</v>
      </c>
      <c r="F13454" s="67">
        <v>84.83</v>
      </c>
      <c r="G13454" s="67">
        <v>87.76</v>
      </c>
    </row>
    <row r="13455" spans="1:7" ht="33.75" x14ac:dyDescent="0.2">
      <c r="A13455" s="1" t="str">
        <f t="shared" si="211"/>
        <v>SETOP ED-9081</v>
      </c>
      <c r="B13455" s="3" t="s">
        <v>28600</v>
      </c>
      <c r="C13455" s="3" t="s">
        <v>22724</v>
      </c>
      <c r="D13455" s="2" t="s">
        <v>26055</v>
      </c>
      <c r="E13455" s="3" t="s">
        <v>28582</v>
      </c>
      <c r="F13455" s="67">
        <v>71.83</v>
      </c>
      <c r="G13455" s="67">
        <v>75.11</v>
      </c>
    </row>
    <row r="13456" spans="1:7" ht="22.5" x14ac:dyDescent="0.2">
      <c r="A13456" s="1" t="str">
        <f t="shared" si="211"/>
        <v>SETOP ED-50749</v>
      </c>
      <c r="B13456" s="3" t="s">
        <v>28600</v>
      </c>
      <c r="C13456" s="3" t="s">
        <v>22725</v>
      </c>
      <c r="D13456" s="2" t="s">
        <v>26056</v>
      </c>
      <c r="E13456" s="3" t="s">
        <v>28582</v>
      </c>
      <c r="F13456" s="67">
        <v>326.19</v>
      </c>
      <c r="G13456" s="67">
        <v>338.64</v>
      </c>
    </row>
    <row r="13457" spans="1:7" ht="22.5" x14ac:dyDescent="0.2">
      <c r="A13457" s="1" t="str">
        <f t="shared" si="211"/>
        <v>SETOP ED-50750</v>
      </c>
      <c r="B13457" s="3" t="s">
        <v>28600</v>
      </c>
      <c r="C13457" s="3" t="s">
        <v>22726</v>
      </c>
      <c r="D13457" s="2" t="s">
        <v>26057</v>
      </c>
      <c r="E13457" s="3" t="s">
        <v>28582</v>
      </c>
      <c r="F13457" s="67">
        <v>219.65</v>
      </c>
      <c r="G13457" s="67">
        <v>232.1</v>
      </c>
    </row>
    <row r="13458" spans="1:7" x14ac:dyDescent="0.2">
      <c r="A13458" s="1" t="str">
        <f t="shared" si="211"/>
        <v>SETOP 8851</v>
      </c>
      <c r="B13458" s="3" t="s">
        <v>28600</v>
      </c>
      <c r="C13458" s="3">
        <v>8851</v>
      </c>
      <c r="D13458" s="2" t="s">
        <v>26058</v>
      </c>
    </row>
    <row r="13459" spans="1:7" ht="22.5" x14ac:dyDescent="0.2">
      <c r="A13459" s="1" t="str">
        <f t="shared" si="211"/>
        <v>SETOP ED-50739</v>
      </c>
      <c r="B13459" s="3" t="s">
        <v>28600</v>
      </c>
      <c r="C13459" s="3" t="s">
        <v>22727</v>
      </c>
      <c r="D13459" s="2" t="s">
        <v>26059</v>
      </c>
      <c r="E13459" s="3" t="s">
        <v>28582</v>
      </c>
      <c r="F13459" s="67">
        <v>73.38</v>
      </c>
      <c r="G13459" s="67">
        <v>76.5</v>
      </c>
    </row>
    <row r="13460" spans="1:7" ht="22.5" x14ac:dyDescent="0.2">
      <c r="A13460" s="1" t="str">
        <f t="shared" si="211"/>
        <v>SETOP ED-50740</v>
      </c>
      <c r="B13460" s="3" t="s">
        <v>28600</v>
      </c>
      <c r="C13460" s="3" t="s">
        <v>22728</v>
      </c>
      <c r="D13460" s="2" t="s">
        <v>26060</v>
      </c>
      <c r="E13460" s="3" t="s">
        <v>28582</v>
      </c>
      <c r="F13460" s="67">
        <v>76.78</v>
      </c>
      <c r="G13460" s="67">
        <v>79.89</v>
      </c>
    </row>
    <row r="13461" spans="1:7" x14ac:dyDescent="0.2">
      <c r="A13461" s="1" t="str">
        <f t="shared" si="211"/>
        <v>SETOP 8852</v>
      </c>
      <c r="B13461" s="3" t="s">
        <v>28600</v>
      </c>
      <c r="C13461" s="3">
        <v>8852</v>
      </c>
      <c r="D13461" s="2" t="s">
        <v>26061</v>
      </c>
    </row>
    <row r="13462" spans="1:7" ht="22.5" x14ac:dyDescent="0.2">
      <c r="A13462" s="1" t="str">
        <f t="shared" si="211"/>
        <v>SETOP ED-50714</v>
      </c>
      <c r="B13462" s="3" t="s">
        <v>28600</v>
      </c>
      <c r="C13462" s="3" t="s">
        <v>22729</v>
      </c>
      <c r="D13462" s="2" t="s">
        <v>26062</v>
      </c>
      <c r="E13462" s="3" t="s">
        <v>28582</v>
      </c>
      <c r="F13462" s="67">
        <v>74.11</v>
      </c>
      <c r="G13462" s="67">
        <v>77</v>
      </c>
    </row>
    <row r="13463" spans="1:7" ht="33.75" x14ac:dyDescent="0.2">
      <c r="A13463" s="1" t="str">
        <f t="shared" si="211"/>
        <v>SETOP ED-50737</v>
      </c>
      <c r="B13463" s="3" t="s">
        <v>28600</v>
      </c>
      <c r="C13463" s="3" t="s">
        <v>22730</v>
      </c>
      <c r="D13463" s="2" t="s">
        <v>26063</v>
      </c>
      <c r="E13463" s="3" t="s">
        <v>28582</v>
      </c>
      <c r="F13463" s="67">
        <v>286.68</v>
      </c>
      <c r="G13463" s="67">
        <v>291.63</v>
      </c>
    </row>
    <row r="13464" spans="1:7" ht="33.75" x14ac:dyDescent="0.2">
      <c r="A13464" s="1" t="str">
        <f t="shared" si="211"/>
        <v>SETOP ED-50744</v>
      </c>
      <c r="B13464" s="3" t="s">
        <v>28600</v>
      </c>
      <c r="C13464" s="3" t="s">
        <v>22731</v>
      </c>
      <c r="D13464" s="2" t="s">
        <v>26064</v>
      </c>
      <c r="E13464" s="3" t="s">
        <v>28582</v>
      </c>
      <c r="F13464" s="67">
        <v>239.5</v>
      </c>
      <c r="G13464" s="67">
        <v>244.45</v>
      </c>
    </row>
    <row r="13465" spans="1:7" ht="33.75" x14ac:dyDescent="0.2">
      <c r="A13465" s="1" t="str">
        <f t="shared" si="211"/>
        <v>SETOP ED-50756</v>
      </c>
      <c r="B13465" s="3" t="s">
        <v>28600</v>
      </c>
      <c r="C13465" s="3" t="s">
        <v>22732</v>
      </c>
      <c r="D13465" s="2" t="s">
        <v>26065</v>
      </c>
      <c r="E13465" s="3" t="s">
        <v>28582</v>
      </c>
      <c r="F13465" s="67">
        <v>141.5</v>
      </c>
      <c r="G13465" s="67">
        <v>144.38999999999999</v>
      </c>
    </row>
    <row r="13466" spans="1:7" x14ac:dyDescent="0.2">
      <c r="A13466" s="1" t="str">
        <f t="shared" si="211"/>
        <v>SETOP 8853</v>
      </c>
      <c r="B13466" s="3" t="s">
        <v>28600</v>
      </c>
      <c r="C13466" s="3">
        <v>8853</v>
      </c>
      <c r="D13466" s="2" t="s">
        <v>26066</v>
      </c>
    </row>
    <row r="13467" spans="1:7" ht="22.5" x14ac:dyDescent="0.2">
      <c r="A13467" s="1" t="str">
        <f t="shared" si="211"/>
        <v>SETOP ED-9127</v>
      </c>
      <c r="B13467" s="3" t="s">
        <v>28600</v>
      </c>
      <c r="C13467" s="3" t="s">
        <v>22733</v>
      </c>
      <c r="D13467" s="2" t="s">
        <v>26067</v>
      </c>
      <c r="E13467" s="3" t="s">
        <v>28582</v>
      </c>
      <c r="F13467" s="67">
        <v>17.8</v>
      </c>
      <c r="G13467" s="67">
        <v>17.97</v>
      </c>
    </row>
    <row r="13468" spans="1:7" x14ac:dyDescent="0.2">
      <c r="A13468" s="1" t="str">
        <f t="shared" si="211"/>
        <v>SETOP ED-50742</v>
      </c>
      <c r="B13468" s="3" t="s">
        <v>28600</v>
      </c>
      <c r="C13468" s="3" t="s">
        <v>22734</v>
      </c>
      <c r="D13468" s="2" t="s">
        <v>26068</v>
      </c>
      <c r="E13468" s="3" t="s">
        <v>28582</v>
      </c>
      <c r="F13468" s="67">
        <v>129.87</v>
      </c>
      <c r="G13468" s="67">
        <v>135.22999999999999</v>
      </c>
    </row>
    <row r="13469" spans="1:7" ht="22.5" x14ac:dyDescent="0.2">
      <c r="A13469" s="1" t="str">
        <f t="shared" si="211"/>
        <v>SETOP ED-9124</v>
      </c>
      <c r="B13469" s="3" t="s">
        <v>28600</v>
      </c>
      <c r="C13469" s="3" t="s">
        <v>22735</v>
      </c>
      <c r="D13469" s="2" t="s">
        <v>26069</v>
      </c>
      <c r="E13469" s="3" t="s">
        <v>28582</v>
      </c>
      <c r="F13469" s="67">
        <v>130.77000000000001</v>
      </c>
      <c r="G13469" s="67">
        <v>131.5</v>
      </c>
    </row>
    <row r="13470" spans="1:7" ht="33.75" x14ac:dyDescent="0.2">
      <c r="A13470" s="1" t="str">
        <f t="shared" si="211"/>
        <v>SETOP ED-9125</v>
      </c>
      <c r="B13470" s="3" t="s">
        <v>28600</v>
      </c>
      <c r="C13470" s="3" t="s">
        <v>22736</v>
      </c>
      <c r="D13470" s="2" t="s">
        <v>26070</v>
      </c>
      <c r="E13470" s="3" t="s">
        <v>28582</v>
      </c>
      <c r="F13470" s="67">
        <v>112.93</v>
      </c>
      <c r="G13470" s="67">
        <v>113.49</v>
      </c>
    </row>
    <row r="13471" spans="1:7" x14ac:dyDescent="0.2">
      <c r="A13471" s="1" t="str">
        <f t="shared" si="211"/>
        <v>SETOP 8854</v>
      </c>
      <c r="B13471" s="3" t="s">
        <v>28600</v>
      </c>
      <c r="C13471" s="3">
        <v>8854</v>
      </c>
      <c r="D13471" s="2" t="s">
        <v>26071</v>
      </c>
    </row>
    <row r="13472" spans="1:7" x14ac:dyDescent="0.2">
      <c r="A13472" s="1" t="str">
        <f t="shared" si="211"/>
        <v>SETOP ED-50765</v>
      </c>
      <c r="B13472" s="3" t="s">
        <v>28600</v>
      </c>
      <c r="C13472" s="3" t="s">
        <v>22737</v>
      </c>
      <c r="D13472" s="2" t="s">
        <v>26072</v>
      </c>
      <c r="E13472" s="3" t="s">
        <v>28582</v>
      </c>
      <c r="F13472" s="67">
        <v>45.34</v>
      </c>
      <c r="G13472" s="67">
        <v>46.42</v>
      </c>
    </row>
    <row r="13473" spans="1:7" ht="22.5" x14ac:dyDescent="0.2">
      <c r="A13473" s="1" t="str">
        <f t="shared" si="211"/>
        <v>SETOP ED-50719</v>
      </c>
      <c r="B13473" s="3" t="s">
        <v>28600</v>
      </c>
      <c r="C13473" s="3" t="s">
        <v>22738</v>
      </c>
      <c r="D13473" s="2" t="s">
        <v>26073</v>
      </c>
      <c r="E13473" s="3" t="s">
        <v>28582</v>
      </c>
      <c r="F13473" s="67">
        <v>107.4</v>
      </c>
      <c r="G13473" s="67">
        <v>110.51</v>
      </c>
    </row>
    <row r="13474" spans="1:7" ht="22.5" x14ac:dyDescent="0.2">
      <c r="A13474" s="1" t="str">
        <f t="shared" si="211"/>
        <v>SETOP ED-6292</v>
      </c>
      <c r="B13474" s="3" t="s">
        <v>28600</v>
      </c>
      <c r="C13474" s="3" t="s">
        <v>32407</v>
      </c>
      <c r="D13474" s="2" t="s">
        <v>32711</v>
      </c>
      <c r="E13474" s="3" t="s">
        <v>28582</v>
      </c>
      <c r="F13474" s="67">
        <v>128.97999999999999</v>
      </c>
      <c r="G13474" s="67">
        <v>132.30000000000001</v>
      </c>
    </row>
    <row r="13475" spans="1:7" ht="22.5" x14ac:dyDescent="0.2">
      <c r="A13475" s="1" t="str">
        <f t="shared" ref="A13475:A13538" si="212">CONCATENAR</f>
        <v>SETOP ED-6294</v>
      </c>
      <c r="B13475" s="3" t="s">
        <v>28600</v>
      </c>
      <c r="C13475" s="3" t="s">
        <v>32408</v>
      </c>
      <c r="D13475" s="2" t="s">
        <v>32712</v>
      </c>
      <c r="E13475" s="3" t="s">
        <v>28582</v>
      </c>
      <c r="F13475" s="67">
        <v>150.83000000000001</v>
      </c>
      <c r="G13475" s="67">
        <v>154.4</v>
      </c>
    </row>
    <row r="13476" spans="1:7" ht="22.5" x14ac:dyDescent="0.2">
      <c r="A13476" s="1" t="str">
        <f t="shared" si="212"/>
        <v>SETOP ED-6296</v>
      </c>
      <c r="B13476" s="3" t="s">
        <v>28600</v>
      </c>
      <c r="C13476" s="3" t="s">
        <v>32409</v>
      </c>
      <c r="D13476" s="2" t="s">
        <v>32713</v>
      </c>
      <c r="E13476" s="3" t="s">
        <v>28582</v>
      </c>
      <c r="F13476" s="67">
        <v>173.04</v>
      </c>
      <c r="G13476" s="67">
        <v>176.87</v>
      </c>
    </row>
    <row r="13477" spans="1:7" ht="22.5" x14ac:dyDescent="0.2">
      <c r="A13477" s="1" t="str">
        <f t="shared" si="212"/>
        <v>SETOP ED-6298</v>
      </c>
      <c r="B13477" s="3" t="s">
        <v>28600</v>
      </c>
      <c r="C13477" s="3" t="s">
        <v>32410</v>
      </c>
      <c r="D13477" s="2" t="s">
        <v>32714</v>
      </c>
      <c r="E13477" s="3" t="s">
        <v>28582</v>
      </c>
      <c r="F13477" s="67">
        <v>211.39</v>
      </c>
      <c r="G13477" s="67">
        <v>215.55</v>
      </c>
    </row>
    <row r="13478" spans="1:7" ht="22.5" x14ac:dyDescent="0.2">
      <c r="A13478" s="1" t="str">
        <f t="shared" si="212"/>
        <v>SETOP ED-6299</v>
      </c>
      <c r="B13478" s="3" t="s">
        <v>28600</v>
      </c>
      <c r="C13478" s="3" t="s">
        <v>32411</v>
      </c>
      <c r="D13478" s="2" t="s">
        <v>32715</v>
      </c>
      <c r="E13478" s="3" t="s">
        <v>28582</v>
      </c>
      <c r="F13478" s="67">
        <v>218.8</v>
      </c>
      <c r="G13478" s="67">
        <v>223.33</v>
      </c>
    </row>
    <row r="13479" spans="1:7" ht="22.5" x14ac:dyDescent="0.2">
      <c r="A13479" s="1" t="str">
        <f t="shared" si="212"/>
        <v>SETOP ED-6301</v>
      </c>
      <c r="B13479" s="3" t="s">
        <v>28600</v>
      </c>
      <c r="C13479" s="3" t="s">
        <v>32412</v>
      </c>
      <c r="D13479" s="2" t="s">
        <v>32716</v>
      </c>
      <c r="E13479" s="3" t="s">
        <v>28582</v>
      </c>
      <c r="F13479" s="67">
        <v>238.48</v>
      </c>
      <c r="G13479" s="67">
        <v>243.01</v>
      </c>
    </row>
    <row r="13480" spans="1:7" x14ac:dyDescent="0.2">
      <c r="A13480" s="1" t="str">
        <f t="shared" si="212"/>
        <v>SETOP 8676</v>
      </c>
      <c r="B13480" s="3" t="s">
        <v>28600</v>
      </c>
      <c r="C13480" s="3">
        <v>8676</v>
      </c>
      <c r="D13480" s="2" t="s">
        <v>26074</v>
      </c>
    </row>
    <row r="13481" spans="1:7" x14ac:dyDescent="0.2">
      <c r="A13481" s="1" t="str">
        <f t="shared" si="212"/>
        <v>SETOP 8855</v>
      </c>
      <c r="B13481" s="3" t="s">
        <v>28600</v>
      </c>
      <c r="C13481" s="3">
        <v>8855</v>
      </c>
      <c r="D13481" s="2" t="s">
        <v>26075</v>
      </c>
    </row>
    <row r="13482" spans="1:7" ht="22.5" x14ac:dyDescent="0.2">
      <c r="A13482" s="1" t="str">
        <f t="shared" si="212"/>
        <v>SETOP ED-49686</v>
      </c>
      <c r="B13482" s="3" t="s">
        <v>28600</v>
      </c>
      <c r="C13482" s="3" t="s">
        <v>22739</v>
      </c>
      <c r="D13482" s="2" t="s">
        <v>26076</v>
      </c>
      <c r="E13482" s="3" t="s">
        <v>28582</v>
      </c>
      <c r="F13482" s="67">
        <v>60.55</v>
      </c>
      <c r="G13482" s="67">
        <v>63.25</v>
      </c>
    </row>
    <row r="13483" spans="1:7" ht="22.5" x14ac:dyDescent="0.2">
      <c r="A13483" s="1" t="str">
        <f t="shared" si="212"/>
        <v>SETOP ED-49687</v>
      </c>
      <c r="B13483" s="3" t="s">
        <v>28600</v>
      </c>
      <c r="C13483" s="3" t="s">
        <v>22740</v>
      </c>
      <c r="D13483" s="2" t="s">
        <v>26077</v>
      </c>
      <c r="E13483" s="3" t="s">
        <v>28582</v>
      </c>
      <c r="F13483" s="67">
        <v>52.76</v>
      </c>
      <c r="G13483" s="67">
        <v>54.86</v>
      </c>
    </row>
    <row r="13484" spans="1:7" ht="22.5" x14ac:dyDescent="0.2">
      <c r="A13484" s="1" t="str">
        <f t="shared" si="212"/>
        <v>SETOP ED-49685</v>
      </c>
      <c r="B13484" s="3" t="s">
        <v>28600</v>
      </c>
      <c r="C13484" s="3" t="s">
        <v>22741</v>
      </c>
      <c r="D13484" s="2" t="s">
        <v>26078</v>
      </c>
      <c r="E13484" s="3" t="s">
        <v>28582</v>
      </c>
      <c r="F13484" s="67">
        <v>43.3</v>
      </c>
      <c r="G13484" s="67">
        <v>45.83</v>
      </c>
    </row>
    <row r="13485" spans="1:7" ht="22.5" x14ac:dyDescent="0.2">
      <c r="A13485" s="1" t="str">
        <f t="shared" si="212"/>
        <v>SETOP ED-28454</v>
      </c>
      <c r="B13485" s="3" t="s">
        <v>28600</v>
      </c>
      <c r="C13485" s="3" t="s">
        <v>22742</v>
      </c>
      <c r="D13485" s="2" t="s">
        <v>26079</v>
      </c>
      <c r="E13485" s="3" t="s">
        <v>28584</v>
      </c>
      <c r="F13485" s="67">
        <v>17.62</v>
      </c>
      <c r="G13485" s="67">
        <v>18.57</v>
      </c>
    </row>
    <row r="13486" spans="1:7" x14ac:dyDescent="0.2">
      <c r="A13486" s="1" t="str">
        <f t="shared" si="212"/>
        <v>SETOP 8856</v>
      </c>
      <c r="B13486" s="3" t="s">
        <v>28600</v>
      </c>
      <c r="C13486" s="3">
        <v>8856</v>
      </c>
      <c r="D13486" s="2" t="s">
        <v>26080</v>
      </c>
    </row>
    <row r="13487" spans="1:7" x14ac:dyDescent="0.2">
      <c r="A13487" s="1" t="str">
        <f t="shared" si="212"/>
        <v>SETOP ED-49691</v>
      </c>
      <c r="B13487" s="3" t="s">
        <v>28600</v>
      </c>
      <c r="C13487" s="3" t="s">
        <v>22743</v>
      </c>
      <c r="D13487" s="2" t="s">
        <v>26081</v>
      </c>
      <c r="E13487" s="3" t="s">
        <v>28584</v>
      </c>
      <c r="F13487" s="67">
        <v>19.64</v>
      </c>
      <c r="G13487" s="67">
        <v>21.16</v>
      </c>
    </row>
    <row r="13488" spans="1:7" x14ac:dyDescent="0.2">
      <c r="A13488" s="1" t="str">
        <f t="shared" si="212"/>
        <v>SETOP ED-49692</v>
      </c>
      <c r="B13488" s="3" t="s">
        <v>28600</v>
      </c>
      <c r="C13488" s="3" t="s">
        <v>22744</v>
      </c>
      <c r="D13488" s="2" t="s">
        <v>26082</v>
      </c>
      <c r="E13488" s="3" t="s">
        <v>28582</v>
      </c>
      <c r="F13488" s="67">
        <v>127.52</v>
      </c>
      <c r="G13488" s="67">
        <v>132.30000000000001</v>
      </c>
    </row>
    <row r="13489" spans="1:7" x14ac:dyDescent="0.2">
      <c r="A13489" s="1" t="str">
        <f t="shared" si="212"/>
        <v>SETOP ED-49689</v>
      </c>
      <c r="B13489" s="3" t="s">
        <v>28600</v>
      </c>
      <c r="C13489" s="3" t="s">
        <v>22745</v>
      </c>
      <c r="D13489" s="2" t="s">
        <v>26083</v>
      </c>
      <c r="E13489" s="3" t="s">
        <v>28582</v>
      </c>
      <c r="F13489" s="67">
        <v>134.41</v>
      </c>
      <c r="G13489" s="67">
        <v>141.11000000000001</v>
      </c>
    </row>
    <row r="13490" spans="1:7" x14ac:dyDescent="0.2">
      <c r="A13490" s="1" t="str">
        <f t="shared" si="212"/>
        <v>SETOP ED-49690</v>
      </c>
      <c r="B13490" s="3" t="s">
        <v>28600</v>
      </c>
      <c r="C13490" s="3" t="s">
        <v>22746</v>
      </c>
      <c r="D13490" s="2" t="s">
        <v>26084</v>
      </c>
      <c r="E13490" s="3" t="s">
        <v>28582</v>
      </c>
      <c r="F13490" s="67">
        <v>112.41</v>
      </c>
      <c r="G13490" s="67">
        <v>119.11</v>
      </c>
    </row>
    <row r="13491" spans="1:7" x14ac:dyDescent="0.2">
      <c r="A13491" s="1" t="str">
        <f t="shared" si="212"/>
        <v>SETOP 8857</v>
      </c>
      <c r="B13491" s="3" t="s">
        <v>28600</v>
      </c>
      <c r="C13491" s="3">
        <v>8857</v>
      </c>
      <c r="D13491" s="2" t="s">
        <v>26085</v>
      </c>
    </row>
    <row r="13492" spans="1:7" ht="22.5" x14ac:dyDescent="0.2">
      <c r="A13492" s="1" t="str">
        <f t="shared" si="212"/>
        <v>SETOP ED-28728</v>
      </c>
      <c r="B13492" s="3" t="s">
        <v>28600</v>
      </c>
      <c r="C13492" s="3" t="s">
        <v>22747</v>
      </c>
      <c r="D13492" s="2" t="s">
        <v>26086</v>
      </c>
      <c r="E13492" s="3" t="s">
        <v>28582</v>
      </c>
      <c r="F13492" s="67">
        <v>64.510000000000005</v>
      </c>
      <c r="G13492" s="67">
        <v>65.989999999999995</v>
      </c>
    </row>
    <row r="13493" spans="1:7" x14ac:dyDescent="0.2">
      <c r="A13493" s="1" t="str">
        <f t="shared" si="212"/>
        <v>SETOP ED-28751</v>
      </c>
      <c r="B13493" s="3" t="s">
        <v>28600</v>
      </c>
      <c r="C13493" s="3" t="s">
        <v>22748</v>
      </c>
      <c r="D13493" s="2" t="s">
        <v>26087</v>
      </c>
      <c r="E13493" s="3" t="s">
        <v>28584</v>
      </c>
      <c r="F13493" s="67">
        <v>15.63</v>
      </c>
      <c r="G13493" s="67">
        <v>16.48</v>
      </c>
    </row>
    <row r="13494" spans="1:7" x14ac:dyDescent="0.2">
      <c r="A13494" s="1" t="str">
        <f t="shared" si="212"/>
        <v>SETOP 8858</v>
      </c>
      <c r="B13494" s="3" t="s">
        <v>28600</v>
      </c>
      <c r="C13494" s="3">
        <v>8858</v>
      </c>
      <c r="D13494" s="2" t="s">
        <v>26088</v>
      </c>
    </row>
    <row r="13495" spans="1:7" x14ac:dyDescent="0.2">
      <c r="A13495" s="1" t="str">
        <f t="shared" si="212"/>
        <v>SETOP ED-49688</v>
      </c>
      <c r="B13495" s="3" t="s">
        <v>28600</v>
      </c>
      <c r="C13495" s="3" t="s">
        <v>22749</v>
      </c>
      <c r="D13495" s="2" t="s">
        <v>26089</v>
      </c>
      <c r="E13495" s="3" t="s">
        <v>28584</v>
      </c>
      <c r="F13495" s="67">
        <v>9.32</v>
      </c>
      <c r="G13495" s="67">
        <v>9.32</v>
      </c>
    </row>
    <row r="13496" spans="1:7" x14ac:dyDescent="0.2">
      <c r="A13496" s="1" t="str">
        <f t="shared" si="212"/>
        <v>SETOP 8677</v>
      </c>
      <c r="B13496" s="3" t="s">
        <v>28600</v>
      </c>
      <c r="C13496" s="3">
        <v>8677</v>
      </c>
      <c r="D13496" s="2" t="s">
        <v>26090</v>
      </c>
    </row>
    <row r="13497" spans="1:7" x14ac:dyDescent="0.2">
      <c r="A13497" s="1" t="str">
        <f t="shared" si="212"/>
        <v>SETOP 8859</v>
      </c>
      <c r="B13497" s="3" t="s">
        <v>28600</v>
      </c>
      <c r="C13497" s="3">
        <v>8859</v>
      </c>
      <c r="D13497" s="2" t="s">
        <v>26091</v>
      </c>
    </row>
    <row r="13498" spans="1:7" ht="22.5" x14ac:dyDescent="0.2">
      <c r="A13498" s="1" t="str">
        <f t="shared" si="212"/>
        <v>SETOP ED-32000</v>
      </c>
      <c r="B13498" s="3" t="s">
        <v>28600</v>
      </c>
      <c r="C13498" s="3" t="s">
        <v>22750</v>
      </c>
      <c r="D13498" s="2" t="s">
        <v>26092</v>
      </c>
      <c r="E13498" s="3" t="s">
        <v>28584</v>
      </c>
      <c r="F13498" s="67">
        <v>235.07</v>
      </c>
      <c r="G13498" s="67">
        <v>244.91</v>
      </c>
    </row>
    <row r="13499" spans="1:7" ht="33.75" x14ac:dyDescent="0.2">
      <c r="A13499" s="1" t="str">
        <f t="shared" si="212"/>
        <v>SETOP ED-32001</v>
      </c>
      <c r="B13499" s="3" t="s">
        <v>28600</v>
      </c>
      <c r="C13499" s="3" t="s">
        <v>22751</v>
      </c>
      <c r="D13499" s="2" t="s">
        <v>26093</v>
      </c>
      <c r="E13499" s="3" t="s">
        <v>28584</v>
      </c>
      <c r="F13499" s="67">
        <v>330.18</v>
      </c>
      <c r="G13499" s="67">
        <v>343.16</v>
      </c>
    </row>
    <row r="13500" spans="1:7" ht="33.75" x14ac:dyDescent="0.2">
      <c r="A13500" s="1" t="str">
        <f t="shared" si="212"/>
        <v>SETOP ED-32002</v>
      </c>
      <c r="B13500" s="3" t="s">
        <v>28600</v>
      </c>
      <c r="C13500" s="3" t="s">
        <v>22752</v>
      </c>
      <c r="D13500" s="2" t="s">
        <v>26094</v>
      </c>
      <c r="E13500" s="3" t="s">
        <v>28584</v>
      </c>
      <c r="F13500" s="67">
        <v>543.30999999999995</v>
      </c>
      <c r="G13500" s="67">
        <v>563.79999999999995</v>
      </c>
    </row>
    <row r="13501" spans="1:7" ht="33.75" x14ac:dyDescent="0.2">
      <c r="A13501" s="1" t="str">
        <f t="shared" si="212"/>
        <v>SETOP ED-31997</v>
      </c>
      <c r="B13501" s="3" t="s">
        <v>28600</v>
      </c>
      <c r="C13501" s="3" t="s">
        <v>22753</v>
      </c>
      <c r="D13501" s="2" t="s">
        <v>26095</v>
      </c>
      <c r="E13501" s="3" t="s">
        <v>28584</v>
      </c>
      <c r="F13501" s="67">
        <v>328.64</v>
      </c>
      <c r="G13501" s="67">
        <v>341.46</v>
      </c>
    </row>
    <row r="13502" spans="1:7" ht="22.5" x14ac:dyDescent="0.2">
      <c r="A13502" s="1" t="str">
        <f t="shared" si="212"/>
        <v>SETOP ED-50935</v>
      </c>
      <c r="B13502" s="3" t="s">
        <v>28600</v>
      </c>
      <c r="C13502" s="3" t="s">
        <v>22754</v>
      </c>
      <c r="D13502" s="2" t="s">
        <v>26096</v>
      </c>
      <c r="E13502" s="3" t="s">
        <v>28584</v>
      </c>
      <c r="F13502" s="67">
        <v>126.95</v>
      </c>
      <c r="G13502" s="67">
        <v>132.88</v>
      </c>
    </row>
    <row r="13503" spans="1:7" ht="33.75" x14ac:dyDescent="0.2">
      <c r="A13503" s="1" t="str">
        <f t="shared" si="212"/>
        <v>SETOP ED-50936</v>
      </c>
      <c r="B13503" s="3" t="s">
        <v>28600</v>
      </c>
      <c r="C13503" s="3" t="s">
        <v>22755</v>
      </c>
      <c r="D13503" s="2" t="s">
        <v>26097</v>
      </c>
      <c r="E13503" s="3" t="s">
        <v>28584</v>
      </c>
      <c r="F13503" s="67">
        <v>222.08</v>
      </c>
      <c r="G13503" s="67">
        <v>231.15</v>
      </c>
    </row>
    <row r="13504" spans="1:7" ht="33.75" x14ac:dyDescent="0.2">
      <c r="A13504" s="1" t="str">
        <f t="shared" si="212"/>
        <v>SETOP ED-32098</v>
      </c>
      <c r="B13504" s="3" t="s">
        <v>28600</v>
      </c>
      <c r="C13504" s="3" t="s">
        <v>22756</v>
      </c>
      <c r="D13504" s="2" t="s">
        <v>26098</v>
      </c>
      <c r="E13504" s="3" t="s">
        <v>28584</v>
      </c>
      <c r="F13504" s="67">
        <v>731.64</v>
      </c>
      <c r="G13504" s="67">
        <v>758.73</v>
      </c>
    </row>
    <row r="13505" spans="1:7" ht="33.75" x14ac:dyDescent="0.2">
      <c r="A13505" s="1" t="str">
        <f t="shared" si="212"/>
        <v>SETOP ED-32097</v>
      </c>
      <c r="B13505" s="3" t="s">
        <v>28600</v>
      </c>
      <c r="C13505" s="3" t="s">
        <v>22757</v>
      </c>
      <c r="D13505" s="2" t="s">
        <v>26099</v>
      </c>
      <c r="E13505" s="3" t="s">
        <v>28584</v>
      </c>
      <c r="F13505" s="67">
        <v>946.52</v>
      </c>
      <c r="G13505" s="67">
        <v>981.18</v>
      </c>
    </row>
    <row r="13506" spans="1:7" ht="33.75" x14ac:dyDescent="0.2">
      <c r="A13506" s="1" t="str">
        <f t="shared" si="212"/>
        <v>SETOP ED-32096</v>
      </c>
      <c r="B13506" s="3" t="s">
        <v>28600</v>
      </c>
      <c r="C13506" s="3" t="s">
        <v>22758</v>
      </c>
      <c r="D13506" s="2" t="s">
        <v>26100</v>
      </c>
      <c r="E13506" s="3" t="s">
        <v>28584</v>
      </c>
      <c r="F13506" s="67">
        <v>839.09</v>
      </c>
      <c r="G13506" s="67">
        <v>869.96</v>
      </c>
    </row>
    <row r="13507" spans="1:7" ht="33.75" x14ac:dyDescent="0.2">
      <c r="A13507" s="1" t="str">
        <f t="shared" si="212"/>
        <v>SETOP ED-32104</v>
      </c>
      <c r="B13507" s="3" t="s">
        <v>28600</v>
      </c>
      <c r="C13507" s="3" t="s">
        <v>22759</v>
      </c>
      <c r="D13507" s="2" t="s">
        <v>26101</v>
      </c>
      <c r="E13507" s="3" t="s">
        <v>28584</v>
      </c>
      <c r="F13507" s="67">
        <v>805.97</v>
      </c>
      <c r="G13507" s="67">
        <v>835.57</v>
      </c>
    </row>
    <row r="13508" spans="1:7" ht="33.75" x14ac:dyDescent="0.2">
      <c r="A13508" s="1" t="str">
        <f t="shared" si="212"/>
        <v>SETOP ED-32103</v>
      </c>
      <c r="B13508" s="3" t="s">
        <v>28600</v>
      </c>
      <c r="C13508" s="3" t="s">
        <v>22760</v>
      </c>
      <c r="D13508" s="2" t="s">
        <v>26102</v>
      </c>
      <c r="E13508" s="3" t="s">
        <v>28584</v>
      </c>
      <c r="F13508" s="67">
        <v>1020.85</v>
      </c>
      <c r="G13508" s="67">
        <v>1058.02</v>
      </c>
    </row>
    <row r="13509" spans="1:7" ht="33.75" x14ac:dyDescent="0.2">
      <c r="A13509" s="1" t="str">
        <f t="shared" si="212"/>
        <v>SETOP ED-32102</v>
      </c>
      <c r="B13509" s="3" t="s">
        <v>28600</v>
      </c>
      <c r="C13509" s="3" t="s">
        <v>22761</v>
      </c>
      <c r="D13509" s="2" t="s">
        <v>26103</v>
      </c>
      <c r="E13509" s="3" t="s">
        <v>28584</v>
      </c>
      <c r="F13509" s="67">
        <v>913.42</v>
      </c>
      <c r="G13509" s="67">
        <v>946.8</v>
      </c>
    </row>
    <row r="13510" spans="1:7" ht="33.75" x14ac:dyDescent="0.2">
      <c r="A13510" s="1" t="str">
        <f t="shared" si="212"/>
        <v>SETOP ED-32063</v>
      </c>
      <c r="B13510" s="3" t="s">
        <v>28600</v>
      </c>
      <c r="C13510" s="3" t="s">
        <v>22762</v>
      </c>
      <c r="D13510" s="2" t="s">
        <v>26104</v>
      </c>
      <c r="E13510" s="3" t="s">
        <v>28584</v>
      </c>
      <c r="F13510" s="67">
        <v>526.36</v>
      </c>
      <c r="G13510" s="67">
        <v>550.65</v>
      </c>
    </row>
    <row r="13511" spans="1:7" ht="33.75" x14ac:dyDescent="0.2">
      <c r="A13511" s="1" t="str">
        <f t="shared" si="212"/>
        <v>SETOP ED-32062</v>
      </c>
      <c r="B13511" s="3" t="s">
        <v>28600</v>
      </c>
      <c r="C13511" s="3" t="s">
        <v>22763</v>
      </c>
      <c r="D13511" s="2" t="s">
        <v>26105</v>
      </c>
      <c r="E13511" s="3" t="s">
        <v>28584</v>
      </c>
      <c r="F13511" s="67">
        <v>741.24</v>
      </c>
      <c r="G13511" s="67">
        <v>773.1</v>
      </c>
    </row>
    <row r="13512" spans="1:7" ht="33.75" x14ac:dyDescent="0.2">
      <c r="A13512" s="1" t="str">
        <f t="shared" si="212"/>
        <v>SETOP ED-32061</v>
      </c>
      <c r="B13512" s="3" t="s">
        <v>28600</v>
      </c>
      <c r="C13512" s="3" t="s">
        <v>22764</v>
      </c>
      <c r="D13512" s="2" t="s">
        <v>26106</v>
      </c>
      <c r="E13512" s="3" t="s">
        <v>28584</v>
      </c>
      <c r="F13512" s="67">
        <v>633.80999999999995</v>
      </c>
      <c r="G13512" s="67">
        <v>661.88</v>
      </c>
    </row>
    <row r="13513" spans="1:7" ht="33.75" x14ac:dyDescent="0.2">
      <c r="A13513" s="1" t="str">
        <f t="shared" si="212"/>
        <v>SETOP ED-32095</v>
      </c>
      <c r="B13513" s="3" t="s">
        <v>28600</v>
      </c>
      <c r="C13513" s="3" t="s">
        <v>22765</v>
      </c>
      <c r="D13513" s="2" t="s">
        <v>26107</v>
      </c>
      <c r="E13513" s="3" t="s">
        <v>28584</v>
      </c>
      <c r="F13513" s="67">
        <v>651.73</v>
      </c>
      <c r="G13513" s="67">
        <v>676.13</v>
      </c>
    </row>
    <row r="13514" spans="1:7" ht="33.75" x14ac:dyDescent="0.2">
      <c r="A13514" s="1" t="str">
        <f t="shared" si="212"/>
        <v>SETOP ED-32094</v>
      </c>
      <c r="B13514" s="3" t="s">
        <v>28600</v>
      </c>
      <c r="C13514" s="3" t="s">
        <v>22766</v>
      </c>
      <c r="D13514" s="2" t="s">
        <v>26108</v>
      </c>
      <c r="E13514" s="3" t="s">
        <v>28584</v>
      </c>
      <c r="F13514" s="67">
        <v>866.61</v>
      </c>
      <c r="G13514" s="67">
        <v>898.58</v>
      </c>
    </row>
    <row r="13515" spans="1:7" ht="33.75" x14ac:dyDescent="0.2">
      <c r="A13515" s="1" t="str">
        <f t="shared" si="212"/>
        <v>SETOP ED-32093</v>
      </c>
      <c r="B13515" s="3" t="s">
        <v>28600</v>
      </c>
      <c r="C13515" s="3" t="s">
        <v>22767</v>
      </c>
      <c r="D13515" s="2" t="s">
        <v>26109</v>
      </c>
      <c r="E13515" s="3" t="s">
        <v>28584</v>
      </c>
      <c r="F13515" s="67">
        <v>759.18</v>
      </c>
      <c r="G13515" s="67">
        <v>787.36</v>
      </c>
    </row>
    <row r="13516" spans="1:7" ht="33.75" x14ac:dyDescent="0.2">
      <c r="A13516" s="1" t="str">
        <f t="shared" si="212"/>
        <v>SETOP ED-32101</v>
      </c>
      <c r="B13516" s="3" t="s">
        <v>28600</v>
      </c>
      <c r="C13516" s="3" t="s">
        <v>22768</v>
      </c>
      <c r="D13516" s="2" t="s">
        <v>26110</v>
      </c>
      <c r="E13516" s="3" t="s">
        <v>28584</v>
      </c>
      <c r="F13516" s="67">
        <v>718.87</v>
      </c>
      <c r="G13516" s="67">
        <v>745.53</v>
      </c>
    </row>
    <row r="13517" spans="1:7" ht="33.75" x14ac:dyDescent="0.2">
      <c r="A13517" s="1" t="str">
        <f t="shared" si="212"/>
        <v>SETOP ED-32100</v>
      </c>
      <c r="B13517" s="3" t="s">
        <v>28600</v>
      </c>
      <c r="C13517" s="3" t="s">
        <v>22769</v>
      </c>
      <c r="D13517" s="2" t="s">
        <v>26111</v>
      </c>
      <c r="E13517" s="3" t="s">
        <v>28584</v>
      </c>
      <c r="F13517" s="67">
        <v>933.75</v>
      </c>
      <c r="G13517" s="67">
        <v>967.98</v>
      </c>
    </row>
    <row r="13518" spans="1:7" ht="33.75" x14ac:dyDescent="0.2">
      <c r="A13518" s="1" t="str">
        <f t="shared" si="212"/>
        <v>SETOP ED-32099</v>
      </c>
      <c r="B13518" s="3" t="s">
        <v>28600</v>
      </c>
      <c r="C13518" s="3" t="s">
        <v>22770</v>
      </c>
      <c r="D13518" s="2" t="s">
        <v>26112</v>
      </c>
      <c r="E13518" s="3" t="s">
        <v>28584</v>
      </c>
      <c r="F13518" s="67">
        <v>826.32</v>
      </c>
      <c r="G13518" s="67">
        <v>856.76</v>
      </c>
    </row>
    <row r="13519" spans="1:7" ht="33.75" x14ac:dyDescent="0.2">
      <c r="A13519" s="1" t="str">
        <f t="shared" si="212"/>
        <v>SETOP ED-32060</v>
      </c>
      <c r="B13519" s="3" t="s">
        <v>28600</v>
      </c>
      <c r="C13519" s="3" t="s">
        <v>22771</v>
      </c>
      <c r="D13519" s="2" t="s">
        <v>26113</v>
      </c>
      <c r="E13519" s="3" t="s">
        <v>28584</v>
      </c>
      <c r="F13519" s="67">
        <v>475.37</v>
      </c>
      <c r="G13519" s="67">
        <v>497.34</v>
      </c>
    </row>
    <row r="13520" spans="1:7" ht="33.75" x14ac:dyDescent="0.2">
      <c r="A13520" s="1" t="str">
        <f t="shared" si="212"/>
        <v>SETOP ED-32059</v>
      </c>
      <c r="B13520" s="3" t="s">
        <v>28600</v>
      </c>
      <c r="C13520" s="3" t="s">
        <v>22772</v>
      </c>
      <c r="D13520" s="2" t="s">
        <v>26114</v>
      </c>
      <c r="E13520" s="3" t="s">
        <v>28584</v>
      </c>
      <c r="F13520" s="67">
        <v>690.25</v>
      </c>
      <c r="G13520" s="67">
        <v>719.79</v>
      </c>
    </row>
    <row r="13521" spans="1:7" ht="33.75" x14ac:dyDescent="0.2">
      <c r="A13521" s="1" t="str">
        <f t="shared" si="212"/>
        <v>SETOP ED-32058</v>
      </c>
      <c r="B13521" s="3" t="s">
        <v>28600</v>
      </c>
      <c r="C13521" s="3" t="s">
        <v>22773</v>
      </c>
      <c r="D13521" s="2" t="s">
        <v>26115</v>
      </c>
      <c r="E13521" s="3" t="s">
        <v>28584</v>
      </c>
      <c r="F13521" s="67">
        <v>582.82000000000005</v>
      </c>
      <c r="G13521" s="67">
        <v>608.57000000000005</v>
      </c>
    </row>
    <row r="13522" spans="1:7" x14ac:dyDescent="0.2">
      <c r="A13522" s="1" t="str">
        <f t="shared" si="212"/>
        <v>SETOP 8861</v>
      </c>
      <c r="B13522" s="3" t="s">
        <v>28600</v>
      </c>
      <c r="C13522" s="3">
        <v>8861</v>
      </c>
      <c r="D13522" s="2" t="s">
        <v>26116</v>
      </c>
    </row>
    <row r="13523" spans="1:7" ht="33.75" x14ac:dyDescent="0.2">
      <c r="A13523" s="1" t="str">
        <f t="shared" si="212"/>
        <v>SETOP ED-50921</v>
      </c>
      <c r="B13523" s="3" t="s">
        <v>28600</v>
      </c>
      <c r="C13523" s="3" t="s">
        <v>22774</v>
      </c>
      <c r="D13523" s="2" t="s">
        <v>26117</v>
      </c>
      <c r="E13523" s="3" t="s">
        <v>28584</v>
      </c>
      <c r="F13523" s="67">
        <v>324.58</v>
      </c>
      <c r="G13523" s="67">
        <v>327.96</v>
      </c>
    </row>
    <row r="13524" spans="1:7" ht="33.75" x14ac:dyDescent="0.2">
      <c r="A13524" s="1" t="str">
        <f t="shared" si="212"/>
        <v>SETOP ED-50920</v>
      </c>
      <c r="B13524" s="3" t="s">
        <v>28600</v>
      </c>
      <c r="C13524" s="3" t="s">
        <v>22775</v>
      </c>
      <c r="D13524" s="2" t="s">
        <v>26118</v>
      </c>
      <c r="E13524" s="3" t="s">
        <v>28584</v>
      </c>
      <c r="F13524" s="67">
        <v>671.37</v>
      </c>
      <c r="G13524" s="67">
        <v>684.42</v>
      </c>
    </row>
    <row r="13525" spans="1:7" ht="33.75" x14ac:dyDescent="0.2">
      <c r="A13525" s="1" t="str">
        <f t="shared" si="212"/>
        <v>SETOP ED-50922</v>
      </c>
      <c r="B13525" s="3" t="s">
        <v>28600</v>
      </c>
      <c r="C13525" s="3" t="s">
        <v>22776</v>
      </c>
      <c r="D13525" s="2" t="s">
        <v>26119</v>
      </c>
      <c r="E13525" s="3" t="s">
        <v>28584</v>
      </c>
      <c r="F13525" s="67">
        <v>920.55</v>
      </c>
      <c r="G13525" s="67">
        <v>948.54</v>
      </c>
    </row>
    <row r="13526" spans="1:7" ht="33.75" x14ac:dyDescent="0.2">
      <c r="A13526" s="1" t="str">
        <f t="shared" si="212"/>
        <v>SETOP ED-9100</v>
      </c>
      <c r="B13526" s="3" t="s">
        <v>28600</v>
      </c>
      <c r="C13526" s="3" t="s">
        <v>22777</v>
      </c>
      <c r="D13526" s="2" t="s">
        <v>26120</v>
      </c>
      <c r="E13526" s="3" t="s">
        <v>28582</v>
      </c>
      <c r="F13526" s="67">
        <v>164.85</v>
      </c>
      <c r="G13526" s="67">
        <v>168.84</v>
      </c>
    </row>
    <row r="13527" spans="1:7" ht="45" x14ac:dyDescent="0.2">
      <c r="A13527" s="1" t="str">
        <f t="shared" si="212"/>
        <v>SETOP ED-26408</v>
      </c>
      <c r="B13527" s="3" t="s">
        <v>28600</v>
      </c>
      <c r="C13527" s="3" t="s">
        <v>22778</v>
      </c>
      <c r="D13527" s="2" t="s">
        <v>26121</v>
      </c>
      <c r="E13527" s="3" t="s">
        <v>28583</v>
      </c>
      <c r="F13527" s="67">
        <v>1146.6600000000001</v>
      </c>
      <c r="G13527" s="67">
        <v>1154.1400000000001</v>
      </c>
    </row>
    <row r="13528" spans="1:7" x14ac:dyDescent="0.2">
      <c r="A13528" s="1" t="str">
        <f t="shared" si="212"/>
        <v>SETOP 8862</v>
      </c>
      <c r="B13528" s="3" t="s">
        <v>28600</v>
      </c>
      <c r="C13528" s="3">
        <v>8862</v>
      </c>
      <c r="D13528" s="2" t="s">
        <v>26122</v>
      </c>
    </row>
    <row r="13529" spans="1:7" x14ac:dyDescent="0.2">
      <c r="A13529" s="1" t="str">
        <f t="shared" si="212"/>
        <v>SETOP ED-50966</v>
      </c>
      <c r="B13529" s="3" t="s">
        <v>28600</v>
      </c>
      <c r="C13529" s="3" t="s">
        <v>22779</v>
      </c>
      <c r="D13529" s="2" t="s">
        <v>26123</v>
      </c>
      <c r="E13529" s="3" t="s">
        <v>28583</v>
      </c>
      <c r="F13529" s="67">
        <v>699.86</v>
      </c>
      <c r="G13529" s="67">
        <v>720.64</v>
      </c>
    </row>
    <row r="13530" spans="1:7" x14ac:dyDescent="0.2">
      <c r="A13530" s="1" t="str">
        <f t="shared" si="212"/>
        <v>SETOP ED-50967</v>
      </c>
      <c r="B13530" s="3" t="s">
        <v>28600</v>
      </c>
      <c r="C13530" s="3" t="s">
        <v>22780</v>
      </c>
      <c r="D13530" s="2" t="s">
        <v>26124</v>
      </c>
      <c r="E13530" s="3" t="s">
        <v>28593</v>
      </c>
      <c r="F13530" s="67">
        <v>435.81</v>
      </c>
      <c r="G13530" s="67">
        <v>447.92</v>
      </c>
    </row>
    <row r="13531" spans="1:7" x14ac:dyDescent="0.2">
      <c r="A13531" s="1" t="str">
        <f t="shared" si="212"/>
        <v>SETOP ED-50968</v>
      </c>
      <c r="B13531" s="3" t="s">
        <v>28600</v>
      </c>
      <c r="C13531" s="3" t="s">
        <v>22781</v>
      </c>
      <c r="D13531" s="2" t="s">
        <v>26125</v>
      </c>
      <c r="E13531" s="3" t="s">
        <v>28585</v>
      </c>
      <c r="F13531" s="67">
        <v>3148.94</v>
      </c>
      <c r="G13531" s="67">
        <v>3208.81</v>
      </c>
    </row>
    <row r="13532" spans="1:7" ht="33.75" x14ac:dyDescent="0.2">
      <c r="A13532" s="1" t="str">
        <f t="shared" si="212"/>
        <v>SETOP ED-50929</v>
      </c>
      <c r="B13532" s="3" t="s">
        <v>28600</v>
      </c>
      <c r="C13532" s="3" t="s">
        <v>22782</v>
      </c>
      <c r="D13532" s="2" t="s">
        <v>26126</v>
      </c>
      <c r="E13532" s="3" t="s">
        <v>28583</v>
      </c>
      <c r="F13532" s="67">
        <v>212.9</v>
      </c>
      <c r="G13532" s="67">
        <v>217.94</v>
      </c>
    </row>
    <row r="13533" spans="1:7" x14ac:dyDescent="0.2">
      <c r="A13533" s="1" t="str">
        <f t="shared" si="212"/>
        <v>SETOP 8863</v>
      </c>
      <c r="B13533" s="3" t="s">
        <v>28600</v>
      </c>
      <c r="C13533" s="3">
        <v>8863</v>
      </c>
      <c r="D13533" s="2" t="s">
        <v>26127</v>
      </c>
    </row>
    <row r="13534" spans="1:7" ht="22.5" x14ac:dyDescent="0.2">
      <c r="A13534" s="1" t="str">
        <f t="shared" si="212"/>
        <v>SETOP ED-50923</v>
      </c>
      <c r="B13534" s="3" t="s">
        <v>28600</v>
      </c>
      <c r="C13534" s="3" t="s">
        <v>22783</v>
      </c>
      <c r="D13534" s="2" t="s">
        <v>26128</v>
      </c>
      <c r="E13534" s="3" t="s">
        <v>28583</v>
      </c>
      <c r="F13534" s="67">
        <v>323.12</v>
      </c>
      <c r="G13534" s="67">
        <v>338.72</v>
      </c>
    </row>
    <row r="13535" spans="1:7" ht="22.5" x14ac:dyDescent="0.2">
      <c r="A13535" s="1" t="str">
        <f t="shared" si="212"/>
        <v>SETOP ED-50925</v>
      </c>
      <c r="B13535" s="3" t="s">
        <v>28600</v>
      </c>
      <c r="C13535" s="3" t="s">
        <v>22784</v>
      </c>
      <c r="D13535" s="2" t="s">
        <v>26129</v>
      </c>
      <c r="E13535" s="3" t="s">
        <v>28583</v>
      </c>
      <c r="F13535" s="67">
        <v>378.08</v>
      </c>
      <c r="G13535" s="67">
        <v>397.27</v>
      </c>
    </row>
    <row r="13536" spans="1:7" ht="22.5" x14ac:dyDescent="0.2">
      <c r="A13536" s="1" t="str">
        <f t="shared" si="212"/>
        <v>SETOP ED-50924</v>
      </c>
      <c r="B13536" s="3" t="s">
        <v>28600</v>
      </c>
      <c r="C13536" s="3" t="s">
        <v>22785</v>
      </c>
      <c r="D13536" s="2" t="s">
        <v>26130</v>
      </c>
      <c r="E13536" s="3" t="s">
        <v>28583</v>
      </c>
      <c r="F13536" s="67">
        <v>439.02</v>
      </c>
      <c r="G13536" s="67">
        <v>462.24</v>
      </c>
    </row>
    <row r="13537" spans="1:7" x14ac:dyDescent="0.2">
      <c r="A13537" s="1" t="str">
        <f t="shared" si="212"/>
        <v>SETOP 8864</v>
      </c>
      <c r="B13537" s="3" t="s">
        <v>28600</v>
      </c>
      <c r="C13537" s="3">
        <v>8864</v>
      </c>
      <c r="D13537" s="2" t="s">
        <v>26131</v>
      </c>
    </row>
    <row r="13538" spans="1:7" x14ac:dyDescent="0.2">
      <c r="A13538" s="1" t="str">
        <f t="shared" si="212"/>
        <v>SETOP ED-50947</v>
      </c>
      <c r="B13538" s="3" t="s">
        <v>28600</v>
      </c>
      <c r="C13538" s="3" t="s">
        <v>22786</v>
      </c>
      <c r="D13538" s="2" t="s">
        <v>26132</v>
      </c>
      <c r="E13538" s="3" t="s">
        <v>28593</v>
      </c>
      <c r="F13538" s="67">
        <v>51.13</v>
      </c>
      <c r="G13538" s="67">
        <v>54.85</v>
      </c>
    </row>
    <row r="13539" spans="1:7" x14ac:dyDescent="0.2">
      <c r="A13539" s="1" t="str">
        <f t="shared" ref="A13539:A13602" si="213">CONCATENAR</f>
        <v>SETOP ED-50949</v>
      </c>
      <c r="B13539" s="3" t="s">
        <v>28600</v>
      </c>
      <c r="C13539" s="3" t="s">
        <v>22787</v>
      </c>
      <c r="D13539" s="2" t="s">
        <v>26133</v>
      </c>
      <c r="E13539" s="3" t="s">
        <v>28584</v>
      </c>
      <c r="F13539" s="67">
        <v>188.94</v>
      </c>
      <c r="G13539" s="67">
        <v>192.3</v>
      </c>
    </row>
    <row r="13540" spans="1:7" x14ac:dyDescent="0.2">
      <c r="A13540" s="1" t="str">
        <f t="shared" si="213"/>
        <v>SETOP ED-50948</v>
      </c>
      <c r="B13540" s="3" t="s">
        <v>28600</v>
      </c>
      <c r="C13540" s="3" t="s">
        <v>22788</v>
      </c>
      <c r="D13540" s="2" t="s">
        <v>26134</v>
      </c>
      <c r="E13540" s="3" t="s">
        <v>28584</v>
      </c>
      <c r="F13540" s="67">
        <v>399.59</v>
      </c>
      <c r="G13540" s="67">
        <v>402.95</v>
      </c>
    </row>
    <row r="13541" spans="1:7" x14ac:dyDescent="0.2">
      <c r="A13541" s="1" t="str">
        <f t="shared" si="213"/>
        <v>SETOP 8781</v>
      </c>
      <c r="B13541" s="3" t="s">
        <v>28600</v>
      </c>
      <c r="C13541" s="3">
        <v>8781</v>
      </c>
      <c r="D13541" s="2" t="s">
        <v>26135</v>
      </c>
    </row>
    <row r="13542" spans="1:7" ht="22.5" x14ac:dyDescent="0.2">
      <c r="A13542" s="1" t="str">
        <f t="shared" si="213"/>
        <v>SETOP ED-49582</v>
      </c>
      <c r="B13542" s="3" t="s">
        <v>28600</v>
      </c>
      <c r="C13542" s="3" t="s">
        <v>22789</v>
      </c>
      <c r="D13542" s="2" t="s">
        <v>26136</v>
      </c>
      <c r="E13542" s="3" t="s">
        <v>28584</v>
      </c>
      <c r="F13542" s="67">
        <v>69.989999999999995</v>
      </c>
      <c r="G13542" s="67">
        <v>73.81</v>
      </c>
    </row>
    <row r="13543" spans="1:7" ht="22.5" x14ac:dyDescent="0.2">
      <c r="A13543" s="1" t="str">
        <f t="shared" si="213"/>
        <v>SETOP ED-49583</v>
      </c>
      <c r="B13543" s="3" t="s">
        <v>28600</v>
      </c>
      <c r="C13543" s="3" t="s">
        <v>22790</v>
      </c>
      <c r="D13543" s="2" t="s">
        <v>26137</v>
      </c>
      <c r="E13543" s="3" t="s">
        <v>28584</v>
      </c>
      <c r="F13543" s="67">
        <v>127.31</v>
      </c>
      <c r="G13543" s="67">
        <v>129.21</v>
      </c>
    </row>
    <row r="13544" spans="1:7" x14ac:dyDescent="0.2">
      <c r="A13544" s="1" t="str">
        <f t="shared" si="213"/>
        <v>SETOP 8678</v>
      </c>
      <c r="B13544" s="3" t="s">
        <v>28600</v>
      </c>
      <c r="C13544" s="3">
        <v>8678</v>
      </c>
      <c r="D13544" s="2" t="s">
        <v>26138</v>
      </c>
    </row>
    <row r="13545" spans="1:7" x14ac:dyDescent="0.2">
      <c r="A13545" s="1" t="str">
        <f t="shared" si="213"/>
        <v>SETOP 8866</v>
      </c>
      <c r="B13545" s="3" t="s">
        <v>28600</v>
      </c>
      <c r="C13545" s="3">
        <v>8866</v>
      </c>
      <c r="D13545" s="2" t="s">
        <v>26139</v>
      </c>
    </row>
    <row r="13546" spans="1:7" x14ac:dyDescent="0.2">
      <c r="A13546" s="1" t="str">
        <f t="shared" si="213"/>
        <v>SETOP ED-50505</v>
      </c>
      <c r="B13546" s="3" t="s">
        <v>28600</v>
      </c>
      <c r="C13546" s="3" t="s">
        <v>22791</v>
      </c>
      <c r="D13546" s="2" t="s">
        <v>26140</v>
      </c>
      <c r="E13546" s="3" t="s">
        <v>28582</v>
      </c>
      <c r="F13546" s="67">
        <v>2.87</v>
      </c>
      <c r="G13546" s="67">
        <v>3.14</v>
      </c>
    </row>
    <row r="13547" spans="1:7" x14ac:dyDescent="0.2">
      <c r="A13547" s="1" t="str">
        <f t="shared" si="213"/>
        <v>SETOP ED-50507</v>
      </c>
      <c r="B13547" s="3" t="s">
        <v>28600</v>
      </c>
      <c r="C13547" s="3" t="s">
        <v>22792</v>
      </c>
      <c r="D13547" s="2" t="s">
        <v>26141</v>
      </c>
      <c r="E13547" s="3" t="s">
        <v>28582</v>
      </c>
      <c r="F13547" s="67">
        <v>4.3</v>
      </c>
      <c r="G13547" s="67">
        <v>4.72</v>
      </c>
    </row>
    <row r="13548" spans="1:7" x14ac:dyDescent="0.2">
      <c r="A13548" s="1" t="str">
        <f t="shared" si="213"/>
        <v>SETOP ED-50508</v>
      </c>
      <c r="B13548" s="3" t="s">
        <v>28600</v>
      </c>
      <c r="C13548" s="3" t="s">
        <v>22793</v>
      </c>
      <c r="D13548" s="2" t="s">
        <v>26142</v>
      </c>
      <c r="E13548" s="3" t="s">
        <v>28582</v>
      </c>
      <c r="F13548" s="67">
        <v>4.49</v>
      </c>
      <c r="G13548" s="67">
        <v>4.92</v>
      </c>
    </row>
    <row r="13549" spans="1:7" x14ac:dyDescent="0.2">
      <c r="A13549" s="1" t="str">
        <f t="shared" si="213"/>
        <v>SETOP ED-50506</v>
      </c>
      <c r="B13549" s="3" t="s">
        <v>28600</v>
      </c>
      <c r="C13549" s="3" t="s">
        <v>22794</v>
      </c>
      <c r="D13549" s="2" t="s">
        <v>26143</v>
      </c>
      <c r="E13549" s="3" t="s">
        <v>28582</v>
      </c>
      <c r="F13549" s="67">
        <v>3.24</v>
      </c>
      <c r="G13549" s="67">
        <v>3.54</v>
      </c>
    </row>
    <row r="13550" spans="1:7" x14ac:dyDescent="0.2">
      <c r="A13550" s="1" t="str">
        <f t="shared" si="213"/>
        <v>SETOP 8867</v>
      </c>
      <c r="B13550" s="3" t="s">
        <v>28600</v>
      </c>
      <c r="C13550" s="3">
        <v>8867</v>
      </c>
      <c r="D13550" s="2" t="s">
        <v>26144</v>
      </c>
    </row>
    <row r="13551" spans="1:7" ht="22.5" x14ac:dyDescent="0.2">
      <c r="A13551" s="1" t="str">
        <f t="shared" si="213"/>
        <v>SETOP ED-50514</v>
      </c>
      <c r="B13551" s="3" t="s">
        <v>28600</v>
      </c>
      <c r="C13551" s="3" t="s">
        <v>22795</v>
      </c>
      <c r="D13551" s="2" t="s">
        <v>26145</v>
      </c>
      <c r="E13551" s="3" t="s">
        <v>28582</v>
      </c>
      <c r="F13551" s="67">
        <v>6.54</v>
      </c>
      <c r="G13551" s="67">
        <v>7.04</v>
      </c>
    </row>
    <row r="13552" spans="1:7" ht="22.5" x14ac:dyDescent="0.2">
      <c r="A13552" s="1" t="str">
        <f t="shared" si="213"/>
        <v>SETOP ED-50516</v>
      </c>
      <c r="B13552" s="3" t="s">
        <v>28600</v>
      </c>
      <c r="C13552" s="3" t="s">
        <v>22796</v>
      </c>
      <c r="D13552" s="2" t="s">
        <v>26146</v>
      </c>
      <c r="E13552" s="3" t="s">
        <v>28582</v>
      </c>
      <c r="F13552" s="67">
        <v>5.89</v>
      </c>
      <c r="G13552" s="67">
        <v>6.33</v>
      </c>
    </row>
    <row r="13553" spans="1:7" ht="22.5" x14ac:dyDescent="0.2">
      <c r="A13553" s="1" t="str">
        <f t="shared" si="213"/>
        <v>SETOP ED-50515</v>
      </c>
      <c r="B13553" s="3" t="s">
        <v>28600</v>
      </c>
      <c r="C13553" s="3" t="s">
        <v>22797</v>
      </c>
      <c r="D13553" s="2" t="s">
        <v>26147</v>
      </c>
      <c r="E13553" s="3" t="s">
        <v>28582</v>
      </c>
      <c r="F13553" s="67">
        <v>8.17</v>
      </c>
      <c r="G13553" s="67">
        <v>8.84</v>
      </c>
    </row>
    <row r="13554" spans="1:7" x14ac:dyDescent="0.2">
      <c r="A13554" s="1" t="str">
        <f t="shared" si="213"/>
        <v>SETOP 8868</v>
      </c>
      <c r="B13554" s="3" t="s">
        <v>28600</v>
      </c>
      <c r="C13554" s="3">
        <v>8868</v>
      </c>
      <c r="D13554" s="2" t="s">
        <v>26148</v>
      </c>
    </row>
    <row r="13555" spans="1:7" x14ac:dyDescent="0.2">
      <c r="A13555" s="1" t="str">
        <f t="shared" si="213"/>
        <v>SETOP ED-50485</v>
      </c>
      <c r="B13555" s="3" t="s">
        <v>28600</v>
      </c>
      <c r="C13555" s="3" t="s">
        <v>22798</v>
      </c>
      <c r="D13555" s="2" t="s">
        <v>26149</v>
      </c>
      <c r="E13555" s="3" t="s">
        <v>28582</v>
      </c>
      <c r="F13555" s="67">
        <v>17.98</v>
      </c>
      <c r="G13555" s="67">
        <v>19.350000000000001</v>
      </c>
    </row>
    <row r="13556" spans="1:7" ht="22.5" x14ac:dyDescent="0.2">
      <c r="A13556" s="1" t="str">
        <f t="shared" si="213"/>
        <v>SETOP ED-50486</v>
      </c>
      <c r="B13556" s="3" t="s">
        <v>28600</v>
      </c>
      <c r="C13556" s="3" t="s">
        <v>22799</v>
      </c>
      <c r="D13556" s="2" t="s">
        <v>26150</v>
      </c>
      <c r="E13556" s="3" t="s">
        <v>28582</v>
      </c>
      <c r="F13556" s="67">
        <v>14.82</v>
      </c>
      <c r="G13556" s="67">
        <v>16.190000000000001</v>
      </c>
    </row>
    <row r="13557" spans="1:7" x14ac:dyDescent="0.2">
      <c r="A13557" s="1" t="str">
        <f t="shared" si="213"/>
        <v>SETOP ED-50474</v>
      </c>
      <c r="B13557" s="3" t="s">
        <v>28600</v>
      </c>
      <c r="C13557" s="3" t="s">
        <v>22800</v>
      </c>
      <c r="D13557" s="2" t="s">
        <v>26151</v>
      </c>
      <c r="E13557" s="3" t="s">
        <v>28582</v>
      </c>
      <c r="F13557" s="67">
        <v>22.38</v>
      </c>
      <c r="G13557" s="67">
        <v>23.76</v>
      </c>
    </row>
    <row r="13558" spans="1:7" x14ac:dyDescent="0.2">
      <c r="A13558" s="1" t="str">
        <f t="shared" si="213"/>
        <v>SETOP ED-50473</v>
      </c>
      <c r="B13558" s="3" t="s">
        <v>28600</v>
      </c>
      <c r="C13558" s="3" t="s">
        <v>22801</v>
      </c>
      <c r="D13558" s="2" t="s">
        <v>26152</v>
      </c>
      <c r="E13558" s="3" t="s">
        <v>28582</v>
      </c>
      <c r="F13558" s="67">
        <v>14.51</v>
      </c>
      <c r="G13558" s="67">
        <v>15.54</v>
      </c>
    </row>
    <row r="13559" spans="1:7" x14ac:dyDescent="0.2">
      <c r="A13559" s="1" t="str">
        <f t="shared" si="213"/>
        <v>SETOP ED-50478</v>
      </c>
      <c r="B13559" s="3" t="s">
        <v>28600</v>
      </c>
      <c r="C13559" s="3" t="s">
        <v>22802</v>
      </c>
      <c r="D13559" s="2" t="s">
        <v>26153</v>
      </c>
      <c r="E13559" s="3" t="s">
        <v>28582</v>
      </c>
      <c r="F13559" s="67">
        <v>16.399999999999999</v>
      </c>
      <c r="G13559" s="67">
        <v>17.77</v>
      </c>
    </row>
    <row r="13560" spans="1:7" x14ac:dyDescent="0.2">
      <c r="A13560" s="1" t="str">
        <f t="shared" si="213"/>
        <v>SETOP ED-50477</v>
      </c>
      <c r="B13560" s="3" t="s">
        <v>28600</v>
      </c>
      <c r="C13560" s="3" t="s">
        <v>22803</v>
      </c>
      <c r="D13560" s="2" t="s">
        <v>26154</v>
      </c>
      <c r="E13560" s="3" t="s">
        <v>28582</v>
      </c>
      <c r="F13560" s="67">
        <v>11.51</v>
      </c>
      <c r="G13560" s="67">
        <v>12.54</v>
      </c>
    </row>
    <row r="13561" spans="1:7" ht="22.5" x14ac:dyDescent="0.2">
      <c r="A13561" s="1" t="str">
        <f t="shared" si="213"/>
        <v>SETOP ED-50483</v>
      </c>
      <c r="B13561" s="3" t="s">
        <v>28600</v>
      </c>
      <c r="C13561" s="3" t="s">
        <v>22804</v>
      </c>
      <c r="D13561" s="2" t="s">
        <v>26155</v>
      </c>
      <c r="E13561" s="3" t="s">
        <v>28582</v>
      </c>
      <c r="F13561" s="67">
        <v>14.51</v>
      </c>
      <c r="G13561" s="67">
        <v>15.54</v>
      </c>
    </row>
    <row r="13562" spans="1:7" ht="22.5" x14ac:dyDescent="0.2">
      <c r="A13562" s="1" t="str">
        <f t="shared" si="213"/>
        <v>SETOP ED-50484</v>
      </c>
      <c r="B13562" s="3" t="s">
        <v>28600</v>
      </c>
      <c r="C13562" s="3" t="s">
        <v>22805</v>
      </c>
      <c r="D13562" s="2" t="s">
        <v>26156</v>
      </c>
      <c r="E13562" s="3" t="s">
        <v>28582</v>
      </c>
      <c r="F13562" s="67">
        <v>11.51</v>
      </c>
      <c r="G13562" s="67">
        <v>12.54</v>
      </c>
    </row>
    <row r="13563" spans="1:7" x14ac:dyDescent="0.2">
      <c r="A13563" s="1" t="str">
        <f t="shared" si="213"/>
        <v>SETOP ED-50476</v>
      </c>
      <c r="B13563" s="3" t="s">
        <v>28600</v>
      </c>
      <c r="C13563" s="3" t="s">
        <v>22806</v>
      </c>
      <c r="D13563" s="2" t="s">
        <v>26157</v>
      </c>
      <c r="E13563" s="3" t="s">
        <v>28582</v>
      </c>
      <c r="F13563" s="67">
        <v>33.840000000000003</v>
      </c>
      <c r="G13563" s="67">
        <v>36.4</v>
      </c>
    </row>
    <row r="13564" spans="1:7" x14ac:dyDescent="0.2">
      <c r="A13564" s="1" t="str">
        <f t="shared" si="213"/>
        <v>SETOP ED-50475</v>
      </c>
      <c r="B13564" s="3" t="s">
        <v>28600</v>
      </c>
      <c r="C13564" s="3" t="s">
        <v>22807</v>
      </c>
      <c r="D13564" s="2" t="s">
        <v>26158</v>
      </c>
      <c r="E13564" s="3" t="s">
        <v>28582</v>
      </c>
      <c r="F13564" s="67">
        <v>23.1</v>
      </c>
      <c r="G13564" s="67">
        <v>25.02</v>
      </c>
    </row>
    <row r="13565" spans="1:7" x14ac:dyDescent="0.2">
      <c r="A13565" s="1" t="str">
        <f t="shared" si="213"/>
        <v>SETOP ED-50480</v>
      </c>
      <c r="B13565" s="3" t="s">
        <v>28600</v>
      </c>
      <c r="C13565" s="3" t="s">
        <v>22808</v>
      </c>
      <c r="D13565" s="2" t="s">
        <v>26159</v>
      </c>
      <c r="E13565" s="3" t="s">
        <v>28582</v>
      </c>
      <c r="F13565" s="67">
        <v>27.85</v>
      </c>
      <c r="G13565" s="67">
        <v>30.41</v>
      </c>
    </row>
    <row r="13566" spans="1:7" x14ac:dyDescent="0.2">
      <c r="A13566" s="1" t="str">
        <f t="shared" si="213"/>
        <v>SETOP ED-50479</v>
      </c>
      <c r="B13566" s="3" t="s">
        <v>28600</v>
      </c>
      <c r="C13566" s="3" t="s">
        <v>22809</v>
      </c>
      <c r="D13566" s="2" t="s">
        <v>26160</v>
      </c>
      <c r="E13566" s="3" t="s">
        <v>28582</v>
      </c>
      <c r="F13566" s="67">
        <v>20.100000000000001</v>
      </c>
      <c r="G13566" s="67">
        <v>22.03</v>
      </c>
    </row>
    <row r="13567" spans="1:7" x14ac:dyDescent="0.2">
      <c r="A13567" s="1" t="str">
        <f t="shared" si="213"/>
        <v>SETOP 8869</v>
      </c>
      <c r="B13567" s="3" t="s">
        <v>28600</v>
      </c>
      <c r="C13567" s="3">
        <v>8869</v>
      </c>
      <c r="D13567" s="2" t="s">
        <v>26161</v>
      </c>
    </row>
    <row r="13568" spans="1:7" x14ac:dyDescent="0.2">
      <c r="A13568" s="1" t="str">
        <f t="shared" si="213"/>
        <v>SETOP ED-50492</v>
      </c>
      <c r="B13568" s="3" t="s">
        <v>28600</v>
      </c>
      <c r="C13568" s="3" t="s">
        <v>22810</v>
      </c>
      <c r="D13568" s="2" t="s">
        <v>26162</v>
      </c>
      <c r="E13568" s="3" t="s">
        <v>28582</v>
      </c>
      <c r="F13568" s="67">
        <v>24.91</v>
      </c>
      <c r="G13568" s="67">
        <v>26.48</v>
      </c>
    </row>
    <row r="13569" spans="1:7" x14ac:dyDescent="0.2">
      <c r="A13569" s="1" t="str">
        <f t="shared" si="213"/>
        <v>SETOP ED-50498</v>
      </c>
      <c r="B13569" s="3" t="s">
        <v>28600</v>
      </c>
      <c r="C13569" s="3" t="s">
        <v>22811</v>
      </c>
      <c r="D13569" s="2" t="s">
        <v>26163</v>
      </c>
      <c r="E13569" s="3" t="s">
        <v>28582</v>
      </c>
      <c r="F13569" s="67">
        <v>14.14</v>
      </c>
      <c r="G13569" s="67">
        <v>15.13</v>
      </c>
    </row>
    <row r="13570" spans="1:7" ht="22.5" x14ac:dyDescent="0.2">
      <c r="A13570" s="1" t="str">
        <f t="shared" si="213"/>
        <v>SETOP ED-50502</v>
      </c>
      <c r="B13570" s="3" t="s">
        <v>28600</v>
      </c>
      <c r="C13570" s="3" t="s">
        <v>22812</v>
      </c>
      <c r="D13570" s="2" t="s">
        <v>26164</v>
      </c>
      <c r="E13570" s="3" t="s">
        <v>28582</v>
      </c>
      <c r="F13570" s="67">
        <v>25.65</v>
      </c>
      <c r="G13570" s="67">
        <v>27.67</v>
      </c>
    </row>
    <row r="13571" spans="1:7" x14ac:dyDescent="0.2">
      <c r="A13571" s="1" t="str">
        <f t="shared" si="213"/>
        <v>SETOP ED-50500</v>
      </c>
      <c r="B13571" s="3" t="s">
        <v>28600</v>
      </c>
      <c r="C13571" s="3" t="s">
        <v>22813</v>
      </c>
      <c r="D13571" s="2" t="s">
        <v>26165</v>
      </c>
      <c r="E13571" s="3" t="s">
        <v>28582</v>
      </c>
      <c r="F13571" s="67">
        <v>18.420000000000002</v>
      </c>
      <c r="G13571" s="67">
        <v>19.62</v>
      </c>
    </row>
    <row r="13572" spans="1:7" x14ac:dyDescent="0.2">
      <c r="A13572" s="1" t="str">
        <f t="shared" si="213"/>
        <v>SETOP ED-50504</v>
      </c>
      <c r="B13572" s="3" t="s">
        <v>28600</v>
      </c>
      <c r="C13572" s="3" t="s">
        <v>22814</v>
      </c>
      <c r="D13572" s="2" t="s">
        <v>26166</v>
      </c>
      <c r="E13572" s="3" t="s">
        <v>28584</v>
      </c>
      <c r="F13572" s="67">
        <v>6.03</v>
      </c>
      <c r="G13572" s="67">
        <v>6.53</v>
      </c>
    </row>
    <row r="13573" spans="1:7" x14ac:dyDescent="0.2">
      <c r="A13573" s="1" t="str">
        <f t="shared" si="213"/>
        <v>SETOP ED-50499</v>
      </c>
      <c r="B13573" s="3" t="s">
        <v>28600</v>
      </c>
      <c r="C13573" s="3" t="s">
        <v>22815</v>
      </c>
      <c r="D13573" s="2" t="s">
        <v>26167</v>
      </c>
      <c r="E13573" s="3" t="s">
        <v>28582</v>
      </c>
      <c r="F13573" s="67">
        <v>15.67</v>
      </c>
      <c r="G13573" s="67">
        <v>16.82</v>
      </c>
    </row>
    <row r="13574" spans="1:7" ht="22.5" x14ac:dyDescent="0.2">
      <c r="A13574" s="1" t="str">
        <f t="shared" si="213"/>
        <v>SETOP ED-50503</v>
      </c>
      <c r="B13574" s="3" t="s">
        <v>28600</v>
      </c>
      <c r="C13574" s="3" t="s">
        <v>22816</v>
      </c>
      <c r="D13574" s="2" t="s">
        <v>26168</v>
      </c>
      <c r="E13574" s="3" t="s">
        <v>28582</v>
      </c>
      <c r="F13574" s="67">
        <v>35.770000000000003</v>
      </c>
      <c r="G13574" s="67">
        <v>38.85</v>
      </c>
    </row>
    <row r="13575" spans="1:7" x14ac:dyDescent="0.2">
      <c r="A13575" s="1" t="str">
        <f t="shared" si="213"/>
        <v>SETOP ED-50501</v>
      </c>
      <c r="B13575" s="3" t="s">
        <v>28600</v>
      </c>
      <c r="C13575" s="3" t="s">
        <v>22817</v>
      </c>
      <c r="D13575" s="2" t="s">
        <v>26169</v>
      </c>
      <c r="E13575" s="3" t="s">
        <v>28582</v>
      </c>
      <c r="F13575" s="67">
        <v>20.73</v>
      </c>
      <c r="G13575" s="67">
        <v>22.17</v>
      </c>
    </row>
    <row r="13576" spans="1:7" x14ac:dyDescent="0.2">
      <c r="A13576" s="1" t="str">
        <f t="shared" si="213"/>
        <v>SETOP 8870</v>
      </c>
      <c r="B13576" s="3" t="s">
        <v>28600</v>
      </c>
      <c r="C13576" s="3">
        <v>8870</v>
      </c>
      <c r="D13576" s="2" t="s">
        <v>26170</v>
      </c>
    </row>
    <row r="13577" spans="1:7" x14ac:dyDescent="0.2">
      <c r="A13577" s="1" t="str">
        <f t="shared" si="213"/>
        <v>SETOP ED-50451</v>
      </c>
      <c r="B13577" s="3" t="s">
        <v>28600</v>
      </c>
      <c r="C13577" s="3" t="s">
        <v>22818</v>
      </c>
      <c r="D13577" s="2" t="s">
        <v>26171</v>
      </c>
      <c r="E13577" s="3" t="s">
        <v>28582</v>
      </c>
      <c r="F13577" s="67">
        <v>15.77</v>
      </c>
      <c r="G13577" s="67">
        <v>16.77</v>
      </c>
    </row>
    <row r="13578" spans="1:7" ht="22.5" x14ac:dyDescent="0.2">
      <c r="A13578" s="1" t="str">
        <f t="shared" si="213"/>
        <v>SETOP ED-50455</v>
      </c>
      <c r="B13578" s="3" t="s">
        <v>28600</v>
      </c>
      <c r="C13578" s="3" t="s">
        <v>22819</v>
      </c>
      <c r="D13578" s="2" t="s">
        <v>26172</v>
      </c>
      <c r="E13578" s="3" t="s">
        <v>28582</v>
      </c>
      <c r="F13578" s="67">
        <v>27.28</v>
      </c>
      <c r="G13578" s="67">
        <v>29.31</v>
      </c>
    </row>
    <row r="13579" spans="1:7" x14ac:dyDescent="0.2">
      <c r="A13579" s="1" t="str">
        <f t="shared" si="213"/>
        <v>SETOP ED-50453</v>
      </c>
      <c r="B13579" s="3" t="s">
        <v>28600</v>
      </c>
      <c r="C13579" s="3" t="s">
        <v>22820</v>
      </c>
      <c r="D13579" s="2" t="s">
        <v>26173</v>
      </c>
      <c r="E13579" s="3" t="s">
        <v>28582</v>
      </c>
      <c r="F13579" s="67">
        <v>20.87</v>
      </c>
      <c r="G13579" s="67">
        <v>22.07</v>
      </c>
    </row>
    <row r="13580" spans="1:7" x14ac:dyDescent="0.2">
      <c r="A13580" s="1" t="str">
        <f t="shared" si="213"/>
        <v>SETOP ED-50452</v>
      </c>
      <c r="B13580" s="3" t="s">
        <v>28600</v>
      </c>
      <c r="C13580" s="3" t="s">
        <v>22821</v>
      </c>
      <c r="D13580" s="2" t="s">
        <v>26174</v>
      </c>
      <c r="E13580" s="3" t="s">
        <v>28582</v>
      </c>
      <c r="F13580" s="67">
        <v>17.3</v>
      </c>
      <c r="G13580" s="67">
        <v>18.46</v>
      </c>
    </row>
    <row r="13581" spans="1:7" ht="22.5" x14ac:dyDescent="0.2">
      <c r="A13581" s="1" t="str">
        <f t="shared" si="213"/>
        <v>SETOP ED-50456</v>
      </c>
      <c r="B13581" s="3" t="s">
        <v>28600</v>
      </c>
      <c r="C13581" s="3" t="s">
        <v>22822</v>
      </c>
      <c r="D13581" s="2" t="s">
        <v>26175</v>
      </c>
      <c r="E13581" s="3" t="s">
        <v>28582</v>
      </c>
      <c r="F13581" s="67">
        <v>37.4</v>
      </c>
      <c r="G13581" s="67">
        <v>40.49</v>
      </c>
    </row>
    <row r="13582" spans="1:7" x14ac:dyDescent="0.2">
      <c r="A13582" s="1" t="str">
        <f t="shared" si="213"/>
        <v>SETOP ED-50454</v>
      </c>
      <c r="B13582" s="3" t="s">
        <v>28600</v>
      </c>
      <c r="C13582" s="3" t="s">
        <v>22823</v>
      </c>
      <c r="D13582" s="2" t="s">
        <v>26176</v>
      </c>
      <c r="E13582" s="3" t="s">
        <v>28582</v>
      </c>
      <c r="F13582" s="67">
        <v>23.18</v>
      </c>
      <c r="G13582" s="67">
        <v>24.62</v>
      </c>
    </row>
    <row r="13583" spans="1:7" x14ac:dyDescent="0.2">
      <c r="A13583" s="1" t="str">
        <f t="shared" si="213"/>
        <v>SETOP 8871</v>
      </c>
      <c r="B13583" s="3" t="s">
        <v>28600</v>
      </c>
      <c r="C13583" s="3">
        <v>8871</v>
      </c>
      <c r="D13583" s="2" t="s">
        <v>26177</v>
      </c>
    </row>
    <row r="13584" spans="1:7" x14ac:dyDescent="0.2">
      <c r="A13584" s="1" t="str">
        <f t="shared" si="213"/>
        <v>SETOP ED-50470</v>
      </c>
      <c r="B13584" s="3" t="s">
        <v>28600</v>
      </c>
      <c r="C13584" s="3" t="s">
        <v>22824</v>
      </c>
      <c r="D13584" s="2" t="s">
        <v>26178</v>
      </c>
      <c r="E13584" s="3" t="s">
        <v>28582</v>
      </c>
      <c r="F13584" s="67">
        <v>14.69</v>
      </c>
      <c r="G13584" s="67">
        <v>15.74</v>
      </c>
    </row>
    <row r="13585" spans="1:7" x14ac:dyDescent="0.2">
      <c r="A13585" s="1" t="str">
        <f t="shared" si="213"/>
        <v>SETOP ED-50469</v>
      </c>
      <c r="B13585" s="3" t="s">
        <v>28600</v>
      </c>
      <c r="C13585" s="3" t="s">
        <v>22825</v>
      </c>
      <c r="D13585" s="2" t="s">
        <v>26179</v>
      </c>
      <c r="E13585" s="3" t="s">
        <v>28582</v>
      </c>
      <c r="F13585" s="67">
        <v>17.2</v>
      </c>
      <c r="G13585" s="67">
        <v>18.510000000000002</v>
      </c>
    </row>
    <row r="13586" spans="1:7" x14ac:dyDescent="0.2">
      <c r="A13586" s="1" t="str">
        <f t="shared" si="213"/>
        <v>SETOP 8872</v>
      </c>
      <c r="B13586" s="3" t="s">
        <v>28600</v>
      </c>
      <c r="C13586" s="3">
        <v>8872</v>
      </c>
      <c r="D13586" s="2" t="s">
        <v>26180</v>
      </c>
    </row>
    <row r="13587" spans="1:7" x14ac:dyDescent="0.2">
      <c r="A13587" s="1" t="str">
        <f t="shared" si="213"/>
        <v>SETOP ED-50481</v>
      </c>
      <c r="B13587" s="3" t="s">
        <v>28600</v>
      </c>
      <c r="C13587" s="3" t="s">
        <v>22826</v>
      </c>
      <c r="D13587" s="2" t="s">
        <v>26181</v>
      </c>
      <c r="E13587" s="3" t="s">
        <v>28582</v>
      </c>
      <c r="F13587" s="67">
        <v>24.59</v>
      </c>
      <c r="G13587" s="67">
        <v>26.03</v>
      </c>
    </row>
    <row r="13588" spans="1:7" ht="22.5" x14ac:dyDescent="0.2">
      <c r="A13588" s="1" t="str">
        <f t="shared" si="213"/>
        <v>SETOP ED-50482</v>
      </c>
      <c r="B13588" s="3" t="s">
        <v>28600</v>
      </c>
      <c r="C13588" s="3" t="s">
        <v>22827</v>
      </c>
      <c r="D13588" s="2" t="s">
        <v>26182</v>
      </c>
      <c r="E13588" s="3" t="s">
        <v>28582</v>
      </c>
      <c r="F13588" s="67">
        <v>37.229999999999997</v>
      </c>
      <c r="G13588" s="67">
        <v>38.869999999999997</v>
      </c>
    </row>
    <row r="13589" spans="1:7" x14ac:dyDescent="0.2">
      <c r="A13589" s="1" t="str">
        <f t="shared" si="213"/>
        <v>SETOP 8873</v>
      </c>
      <c r="B13589" s="3" t="s">
        <v>28600</v>
      </c>
      <c r="C13589" s="3">
        <v>8873</v>
      </c>
      <c r="D13589" s="2" t="s">
        <v>26183</v>
      </c>
    </row>
    <row r="13590" spans="1:7" x14ac:dyDescent="0.2">
      <c r="A13590" s="1" t="str">
        <f t="shared" si="213"/>
        <v>SETOP ED-50512</v>
      </c>
      <c r="B13590" s="3" t="s">
        <v>28600</v>
      </c>
      <c r="C13590" s="3" t="s">
        <v>22828</v>
      </c>
      <c r="D13590" s="2" t="s">
        <v>26184</v>
      </c>
      <c r="E13590" s="3" t="s">
        <v>28582</v>
      </c>
      <c r="F13590" s="67">
        <v>18.93</v>
      </c>
      <c r="G13590" s="67">
        <v>20.5</v>
      </c>
    </row>
    <row r="13591" spans="1:7" ht="22.5" x14ac:dyDescent="0.2">
      <c r="A13591" s="1" t="str">
        <f t="shared" si="213"/>
        <v>SETOP ED-50511</v>
      </c>
      <c r="B13591" s="3" t="s">
        <v>28600</v>
      </c>
      <c r="C13591" s="3" t="s">
        <v>22829</v>
      </c>
      <c r="D13591" s="2" t="s">
        <v>26185</v>
      </c>
      <c r="E13591" s="3" t="s">
        <v>28582</v>
      </c>
      <c r="F13591" s="67">
        <v>32.22</v>
      </c>
      <c r="G13591" s="67">
        <v>33.799999999999997</v>
      </c>
    </row>
    <row r="13592" spans="1:7" x14ac:dyDescent="0.2">
      <c r="A13592" s="1" t="str">
        <f t="shared" si="213"/>
        <v>SETOP 8874</v>
      </c>
      <c r="B13592" s="3" t="s">
        <v>28600</v>
      </c>
      <c r="C13592" s="3">
        <v>8874</v>
      </c>
      <c r="D13592" s="2" t="s">
        <v>26186</v>
      </c>
    </row>
    <row r="13593" spans="1:7" x14ac:dyDescent="0.2">
      <c r="A13593" s="1" t="str">
        <f t="shared" si="213"/>
        <v>SETOP ED-1454</v>
      </c>
      <c r="B13593" s="3" t="s">
        <v>28600</v>
      </c>
      <c r="C13593" s="3" t="s">
        <v>22830</v>
      </c>
      <c r="D13593" s="2" t="s">
        <v>26187</v>
      </c>
      <c r="E13593" s="3" t="s">
        <v>28582</v>
      </c>
      <c r="F13593" s="67">
        <v>18.84</v>
      </c>
      <c r="G13593" s="67">
        <v>20.149999999999999</v>
      </c>
    </row>
    <row r="13594" spans="1:7" ht="22.5" x14ac:dyDescent="0.2">
      <c r="A13594" s="1" t="str">
        <f t="shared" si="213"/>
        <v>SETOP ED-9026</v>
      </c>
      <c r="B13594" s="3" t="s">
        <v>28600</v>
      </c>
      <c r="C13594" s="3" t="s">
        <v>22831</v>
      </c>
      <c r="D13594" s="2" t="s">
        <v>26188</v>
      </c>
      <c r="E13594" s="3" t="s">
        <v>28584</v>
      </c>
      <c r="F13594" s="67">
        <v>8.24</v>
      </c>
      <c r="G13594" s="67">
        <v>8.6300000000000008</v>
      </c>
    </row>
    <row r="13595" spans="1:7" ht="22.5" x14ac:dyDescent="0.2">
      <c r="A13595" s="1" t="str">
        <f t="shared" si="213"/>
        <v>SETOP ED-50527</v>
      </c>
      <c r="B13595" s="3" t="s">
        <v>28600</v>
      </c>
      <c r="C13595" s="3" t="s">
        <v>22832</v>
      </c>
      <c r="D13595" s="2" t="s">
        <v>26189</v>
      </c>
      <c r="E13595" s="3" t="s">
        <v>28582</v>
      </c>
      <c r="F13595" s="67">
        <v>24.54</v>
      </c>
      <c r="G13595" s="67">
        <v>26.11</v>
      </c>
    </row>
    <row r="13596" spans="1:7" ht="22.5" x14ac:dyDescent="0.2">
      <c r="A13596" s="1" t="str">
        <f t="shared" si="213"/>
        <v>SETOP ED-50526</v>
      </c>
      <c r="B13596" s="3" t="s">
        <v>28600</v>
      </c>
      <c r="C13596" s="3" t="s">
        <v>22833</v>
      </c>
      <c r="D13596" s="2" t="s">
        <v>26190</v>
      </c>
      <c r="E13596" s="3" t="s">
        <v>28582</v>
      </c>
      <c r="F13596" s="67">
        <v>22.97</v>
      </c>
      <c r="G13596" s="67">
        <v>24.54</v>
      </c>
    </row>
    <row r="13597" spans="1:7" ht="22.5" x14ac:dyDescent="0.2">
      <c r="A13597" s="1" t="str">
        <f t="shared" si="213"/>
        <v>SETOP ED-50528</v>
      </c>
      <c r="B13597" s="3" t="s">
        <v>28600</v>
      </c>
      <c r="C13597" s="3" t="s">
        <v>22834</v>
      </c>
      <c r="D13597" s="2" t="s">
        <v>26191</v>
      </c>
      <c r="E13597" s="3" t="s">
        <v>28582</v>
      </c>
      <c r="F13597" s="67">
        <v>23.54</v>
      </c>
      <c r="G13597" s="67">
        <v>25.11</v>
      </c>
    </row>
    <row r="13598" spans="1:7" ht="22.5" x14ac:dyDescent="0.2">
      <c r="A13598" s="1" t="str">
        <f t="shared" si="213"/>
        <v>SETOP ED-50531</v>
      </c>
      <c r="B13598" s="3" t="s">
        <v>28600</v>
      </c>
      <c r="C13598" s="3" t="s">
        <v>22835</v>
      </c>
      <c r="D13598" s="2" t="s">
        <v>26192</v>
      </c>
      <c r="E13598" s="3" t="s">
        <v>28584</v>
      </c>
      <c r="F13598" s="67">
        <v>7.49</v>
      </c>
      <c r="G13598" s="67">
        <v>7.88</v>
      </c>
    </row>
    <row r="13599" spans="1:7" x14ac:dyDescent="0.2">
      <c r="A13599" s="1" t="str">
        <f t="shared" si="213"/>
        <v>SETOP 8875</v>
      </c>
      <c r="B13599" s="3" t="s">
        <v>28600</v>
      </c>
      <c r="C13599" s="3">
        <v>8875</v>
      </c>
      <c r="D13599" s="2" t="s">
        <v>26193</v>
      </c>
    </row>
    <row r="13600" spans="1:7" ht="22.5" x14ac:dyDescent="0.2">
      <c r="A13600" s="1" t="str">
        <f t="shared" si="213"/>
        <v>SETOP ED-50493</v>
      </c>
      <c r="B13600" s="3" t="s">
        <v>28600</v>
      </c>
      <c r="C13600" s="3" t="s">
        <v>22836</v>
      </c>
      <c r="D13600" s="2" t="s">
        <v>26194</v>
      </c>
      <c r="E13600" s="3" t="s">
        <v>28582</v>
      </c>
      <c r="F13600" s="67">
        <v>29.85</v>
      </c>
      <c r="G13600" s="67">
        <v>31.45</v>
      </c>
    </row>
    <row r="13601" spans="1:7" x14ac:dyDescent="0.2">
      <c r="A13601" s="1" t="str">
        <f t="shared" si="213"/>
        <v>SETOP ED-28438</v>
      </c>
      <c r="B13601" s="3" t="s">
        <v>28600</v>
      </c>
      <c r="C13601" s="3" t="s">
        <v>22837</v>
      </c>
      <c r="D13601" s="2" t="s">
        <v>26195</v>
      </c>
      <c r="E13601" s="3" t="s">
        <v>28582</v>
      </c>
      <c r="F13601" s="67">
        <v>20.91</v>
      </c>
      <c r="G13601" s="67">
        <v>22.22</v>
      </c>
    </row>
    <row r="13602" spans="1:7" ht="22.5" x14ac:dyDescent="0.2">
      <c r="A13602" s="1" t="str">
        <f t="shared" si="213"/>
        <v>SETOP ED-28437</v>
      </c>
      <c r="B13602" s="3" t="s">
        <v>28600</v>
      </c>
      <c r="C13602" s="3" t="s">
        <v>22838</v>
      </c>
      <c r="D13602" s="2" t="s">
        <v>26196</v>
      </c>
      <c r="E13602" s="3" t="s">
        <v>28582</v>
      </c>
      <c r="F13602" s="67">
        <v>28.31</v>
      </c>
      <c r="G13602" s="67">
        <v>29.75</v>
      </c>
    </row>
    <row r="13603" spans="1:7" x14ac:dyDescent="0.2">
      <c r="A13603" s="1" t="str">
        <f t="shared" ref="A13603:A13666" si="214">CONCATENAR</f>
        <v>SETOP 8876</v>
      </c>
      <c r="B13603" s="3" t="s">
        <v>28600</v>
      </c>
      <c r="C13603" s="3">
        <v>8876</v>
      </c>
      <c r="D13603" s="2" t="s">
        <v>26197</v>
      </c>
    </row>
    <row r="13604" spans="1:7" ht="22.5" x14ac:dyDescent="0.2">
      <c r="A13604" s="1" t="str">
        <f t="shared" si="214"/>
        <v>SETOP ED-50471</v>
      </c>
      <c r="B13604" s="3" t="s">
        <v>28600</v>
      </c>
      <c r="C13604" s="3" t="s">
        <v>22839</v>
      </c>
      <c r="D13604" s="2" t="s">
        <v>26198</v>
      </c>
      <c r="E13604" s="3" t="s">
        <v>28582</v>
      </c>
      <c r="F13604" s="67">
        <v>27.59</v>
      </c>
      <c r="G13604" s="67">
        <v>29.22</v>
      </c>
    </row>
    <row r="13605" spans="1:7" ht="22.5" x14ac:dyDescent="0.2">
      <c r="A13605" s="1" t="str">
        <f t="shared" si="214"/>
        <v>SETOP ED-50472</v>
      </c>
      <c r="B13605" s="3" t="s">
        <v>28600</v>
      </c>
      <c r="C13605" s="3" t="s">
        <v>22840</v>
      </c>
      <c r="D13605" s="2" t="s">
        <v>26199</v>
      </c>
      <c r="E13605" s="3" t="s">
        <v>28584</v>
      </c>
      <c r="F13605" s="67">
        <v>9</v>
      </c>
      <c r="G13605" s="67">
        <v>9.33</v>
      </c>
    </row>
    <row r="13606" spans="1:7" x14ac:dyDescent="0.2">
      <c r="A13606" s="1" t="str">
        <f t="shared" si="214"/>
        <v>SETOP 8877</v>
      </c>
      <c r="B13606" s="3" t="s">
        <v>28600</v>
      </c>
      <c r="C13606" s="3">
        <v>8877</v>
      </c>
      <c r="D13606" s="2" t="s">
        <v>26200</v>
      </c>
    </row>
    <row r="13607" spans="1:7" ht="22.5" x14ac:dyDescent="0.2">
      <c r="A13607" s="1" t="str">
        <f t="shared" si="214"/>
        <v>SETOP ED-50509</v>
      </c>
      <c r="B13607" s="3" t="s">
        <v>28600</v>
      </c>
      <c r="C13607" s="3" t="s">
        <v>22841</v>
      </c>
      <c r="D13607" s="2" t="s">
        <v>26201</v>
      </c>
      <c r="E13607" s="3" t="s">
        <v>28582</v>
      </c>
      <c r="F13607" s="67">
        <v>25.01</v>
      </c>
      <c r="G13607" s="67">
        <v>26.59</v>
      </c>
    </row>
    <row r="13608" spans="1:7" ht="22.5" x14ac:dyDescent="0.2">
      <c r="A13608" s="1" t="str">
        <f t="shared" si="214"/>
        <v>SETOP ED-50510</v>
      </c>
      <c r="B13608" s="3" t="s">
        <v>28600</v>
      </c>
      <c r="C13608" s="3" t="s">
        <v>22842</v>
      </c>
      <c r="D13608" s="2" t="s">
        <v>26202</v>
      </c>
      <c r="E13608" s="3" t="s">
        <v>28582</v>
      </c>
      <c r="F13608" s="67">
        <v>32.659999999999997</v>
      </c>
      <c r="G13608" s="67">
        <v>34.630000000000003</v>
      </c>
    </row>
    <row r="13609" spans="1:7" x14ac:dyDescent="0.2">
      <c r="A13609" s="1" t="str">
        <f t="shared" si="214"/>
        <v>SETOP 8878</v>
      </c>
      <c r="B13609" s="3" t="s">
        <v>28600</v>
      </c>
      <c r="C13609" s="3">
        <v>8878</v>
      </c>
      <c r="D13609" s="2" t="s">
        <v>26203</v>
      </c>
    </row>
    <row r="13610" spans="1:7" ht="22.5" x14ac:dyDescent="0.2">
      <c r="A13610" s="1" t="str">
        <f t="shared" si="214"/>
        <v>SETOP ED-50491</v>
      </c>
      <c r="B13610" s="3" t="s">
        <v>28600</v>
      </c>
      <c r="C13610" s="3" t="s">
        <v>22843</v>
      </c>
      <c r="D13610" s="2" t="s">
        <v>26204</v>
      </c>
      <c r="E13610" s="3" t="s">
        <v>28582</v>
      </c>
      <c r="F13610" s="67">
        <v>35.81</v>
      </c>
      <c r="G13610" s="67">
        <v>38.11</v>
      </c>
    </row>
    <row r="13611" spans="1:7" ht="22.5" x14ac:dyDescent="0.2">
      <c r="A13611" s="1" t="str">
        <f t="shared" si="214"/>
        <v>SETOP ED-50496</v>
      </c>
      <c r="B13611" s="3" t="s">
        <v>28600</v>
      </c>
      <c r="C13611" s="3" t="s">
        <v>22844</v>
      </c>
      <c r="D13611" s="2" t="s">
        <v>26205</v>
      </c>
      <c r="E13611" s="3" t="s">
        <v>28584</v>
      </c>
      <c r="F13611" s="67">
        <v>24.29</v>
      </c>
      <c r="G13611" s="67">
        <v>25.79</v>
      </c>
    </row>
    <row r="13612" spans="1:7" ht="22.5" x14ac:dyDescent="0.2">
      <c r="A13612" s="1" t="str">
        <f t="shared" si="214"/>
        <v>SETOP ED-50495</v>
      </c>
      <c r="B13612" s="3" t="s">
        <v>28600</v>
      </c>
      <c r="C13612" s="3" t="s">
        <v>22845</v>
      </c>
      <c r="D13612" s="2" t="s">
        <v>26206</v>
      </c>
      <c r="E13612" s="3" t="s">
        <v>28582</v>
      </c>
      <c r="F13612" s="67">
        <v>35.81</v>
      </c>
      <c r="G13612" s="67">
        <v>38.11</v>
      </c>
    </row>
    <row r="13613" spans="1:7" x14ac:dyDescent="0.2">
      <c r="A13613" s="1" t="str">
        <f t="shared" si="214"/>
        <v>SETOP 8879</v>
      </c>
      <c r="B13613" s="3" t="s">
        <v>28600</v>
      </c>
      <c r="C13613" s="3">
        <v>8879</v>
      </c>
      <c r="D13613" s="2" t="s">
        <v>26207</v>
      </c>
    </row>
    <row r="13614" spans="1:7" x14ac:dyDescent="0.2">
      <c r="A13614" s="1" t="str">
        <f t="shared" si="214"/>
        <v>SETOP ED-9917</v>
      </c>
      <c r="B13614" s="3" t="s">
        <v>28600</v>
      </c>
      <c r="C13614" s="3" t="s">
        <v>22846</v>
      </c>
      <c r="D13614" s="2" t="s">
        <v>26208</v>
      </c>
      <c r="E13614" s="3" t="s">
        <v>28582</v>
      </c>
      <c r="F13614" s="67">
        <v>25.88</v>
      </c>
      <c r="G13614" s="67">
        <v>26.87</v>
      </c>
    </row>
    <row r="13615" spans="1:7" ht="22.5" x14ac:dyDescent="0.2">
      <c r="A13615" s="1" t="str">
        <f t="shared" si="214"/>
        <v>SETOP ED-9919</v>
      </c>
      <c r="B13615" s="3" t="s">
        <v>28600</v>
      </c>
      <c r="C13615" s="3" t="s">
        <v>22847</v>
      </c>
      <c r="D13615" s="2" t="s">
        <v>26209</v>
      </c>
      <c r="E13615" s="3" t="s">
        <v>28582</v>
      </c>
      <c r="F13615" s="67">
        <v>40.39</v>
      </c>
      <c r="G13615" s="67">
        <v>42.41</v>
      </c>
    </row>
    <row r="13616" spans="1:7" x14ac:dyDescent="0.2">
      <c r="A13616" s="1" t="str">
        <f t="shared" si="214"/>
        <v>SETOP ED-9918</v>
      </c>
      <c r="B13616" s="3" t="s">
        <v>28600</v>
      </c>
      <c r="C13616" s="3" t="s">
        <v>22848</v>
      </c>
      <c r="D13616" s="2" t="s">
        <v>26210</v>
      </c>
      <c r="E13616" s="3" t="s">
        <v>28582</v>
      </c>
      <c r="F13616" s="67">
        <v>36.03</v>
      </c>
      <c r="G13616" s="67">
        <v>37.229999999999997</v>
      </c>
    </row>
    <row r="13617" spans="1:7" x14ac:dyDescent="0.2">
      <c r="A13617" s="1" t="str">
        <f t="shared" si="214"/>
        <v>SETOP 8880</v>
      </c>
      <c r="B13617" s="3" t="s">
        <v>28600</v>
      </c>
      <c r="C13617" s="3">
        <v>8880</v>
      </c>
      <c r="D13617" s="2" t="s">
        <v>26211</v>
      </c>
    </row>
    <row r="13618" spans="1:7" ht="22.5" x14ac:dyDescent="0.2">
      <c r="A13618" s="1" t="str">
        <f t="shared" si="214"/>
        <v>SETOP ED-9937</v>
      </c>
      <c r="B13618" s="3" t="s">
        <v>28600</v>
      </c>
      <c r="C13618" s="3" t="s">
        <v>22849</v>
      </c>
      <c r="D13618" s="2" t="s">
        <v>26212</v>
      </c>
      <c r="E13618" s="3" t="s">
        <v>28582</v>
      </c>
      <c r="F13618" s="67">
        <v>24.62</v>
      </c>
      <c r="G13618" s="67">
        <v>25.49</v>
      </c>
    </row>
    <row r="13619" spans="1:7" x14ac:dyDescent="0.2">
      <c r="A13619" s="1" t="str">
        <f t="shared" si="214"/>
        <v>SETOP ED-9934</v>
      </c>
      <c r="B13619" s="3" t="s">
        <v>28600</v>
      </c>
      <c r="C13619" s="3" t="s">
        <v>22850</v>
      </c>
      <c r="D13619" s="2" t="s">
        <v>26213</v>
      </c>
      <c r="E13619" s="3" t="s">
        <v>28582</v>
      </c>
      <c r="F13619" s="67">
        <v>50.93</v>
      </c>
      <c r="G13619" s="67">
        <v>52.47</v>
      </c>
    </row>
    <row r="13620" spans="1:7" ht="22.5" x14ac:dyDescent="0.2">
      <c r="A13620" s="1" t="str">
        <f t="shared" si="214"/>
        <v>SETOP ED-9933</v>
      </c>
      <c r="B13620" s="3" t="s">
        <v>28600</v>
      </c>
      <c r="C13620" s="3" t="s">
        <v>22851</v>
      </c>
      <c r="D13620" s="2" t="s">
        <v>26214</v>
      </c>
      <c r="E13620" s="3" t="s">
        <v>28582</v>
      </c>
      <c r="F13620" s="67">
        <v>96.57</v>
      </c>
      <c r="G13620" s="67">
        <v>98.74</v>
      </c>
    </row>
    <row r="13621" spans="1:7" ht="22.5" x14ac:dyDescent="0.2">
      <c r="A13621" s="1" t="str">
        <f t="shared" si="214"/>
        <v>SETOP ED-16659</v>
      </c>
      <c r="B13621" s="3" t="s">
        <v>28600</v>
      </c>
      <c r="C13621" s="3" t="s">
        <v>22852</v>
      </c>
      <c r="D13621" s="2" t="s">
        <v>26215</v>
      </c>
      <c r="E13621" s="3" t="s">
        <v>28582</v>
      </c>
      <c r="F13621" s="67">
        <v>14.14</v>
      </c>
      <c r="G13621" s="67">
        <v>15.13</v>
      </c>
    </row>
    <row r="13622" spans="1:7" x14ac:dyDescent="0.2">
      <c r="A13622" s="1" t="str">
        <f t="shared" si="214"/>
        <v>SETOP ED-9935</v>
      </c>
      <c r="B13622" s="3" t="s">
        <v>28600</v>
      </c>
      <c r="C13622" s="3" t="s">
        <v>22853</v>
      </c>
      <c r="D13622" s="2" t="s">
        <v>26216</v>
      </c>
      <c r="E13622" s="3" t="s">
        <v>28582</v>
      </c>
      <c r="F13622" s="67">
        <v>26.31</v>
      </c>
      <c r="G13622" s="67">
        <v>26.98</v>
      </c>
    </row>
    <row r="13623" spans="1:7" x14ac:dyDescent="0.2">
      <c r="A13623" s="1" t="str">
        <f t="shared" si="214"/>
        <v>SETOP 8881</v>
      </c>
      <c r="B13623" s="3" t="s">
        <v>28600</v>
      </c>
      <c r="C13623" s="3">
        <v>8881</v>
      </c>
      <c r="D13623" s="2" t="s">
        <v>26217</v>
      </c>
    </row>
    <row r="13624" spans="1:7" x14ac:dyDescent="0.2">
      <c r="A13624" s="1" t="str">
        <f t="shared" si="214"/>
        <v>SETOP ED-50517</v>
      </c>
      <c r="B13624" s="3" t="s">
        <v>28600</v>
      </c>
      <c r="C13624" s="3" t="s">
        <v>22854</v>
      </c>
      <c r="D13624" s="2" t="s">
        <v>26218</v>
      </c>
      <c r="E13624" s="3" t="s">
        <v>28582</v>
      </c>
      <c r="F13624" s="67">
        <v>35.31</v>
      </c>
      <c r="G13624" s="67">
        <v>36.22</v>
      </c>
    </row>
    <row r="13625" spans="1:7" x14ac:dyDescent="0.2">
      <c r="A13625" s="1" t="str">
        <f t="shared" si="214"/>
        <v>SETOP ED-50513</v>
      </c>
      <c r="B13625" s="3" t="s">
        <v>28600</v>
      </c>
      <c r="C13625" s="3" t="s">
        <v>22855</v>
      </c>
      <c r="D13625" s="2" t="s">
        <v>26219</v>
      </c>
      <c r="E13625" s="3" t="s">
        <v>28582</v>
      </c>
      <c r="F13625" s="67">
        <v>35.79</v>
      </c>
      <c r="G13625" s="67">
        <v>38.67</v>
      </c>
    </row>
    <row r="13626" spans="1:7" ht="22.5" x14ac:dyDescent="0.2">
      <c r="A13626" s="1" t="str">
        <f t="shared" si="214"/>
        <v>SETOP ED-50525</v>
      </c>
      <c r="B13626" s="3" t="s">
        <v>28600</v>
      </c>
      <c r="C13626" s="3" t="s">
        <v>22856</v>
      </c>
      <c r="D13626" s="2" t="s">
        <v>26220</v>
      </c>
      <c r="E13626" s="3" t="s">
        <v>28582</v>
      </c>
      <c r="F13626" s="67">
        <v>20.05</v>
      </c>
      <c r="G13626" s="67">
        <v>21.25</v>
      </c>
    </row>
    <row r="13627" spans="1:7" x14ac:dyDescent="0.2">
      <c r="A13627" s="1" t="str">
        <f t="shared" si="214"/>
        <v>SETOP 8882</v>
      </c>
      <c r="B13627" s="3" t="s">
        <v>28600</v>
      </c>
      <c r="C13627" s="3">
        <v>8882</v>
      </c>
      <c r="D13627" s="2" t="s">
        <v>26221</v>
      </c>
    </row>
    <row r="13628" spans="1:7" ht="22.5" x14ac:dyDescent="0.2">
      <c r="A13628" s="1" t="str">
        <f t="shared" si="214"/>
        <v>SETOP ED-9013</v>
      </c>
      <c r="B13628" s="3" t="s">
        <v>28600</v>
      </c>
      <c r="C13628" s="3" t="s">
        <v>22857</v>
      </c>
      <c r="D13628" s="2" t="s">
        <v>26222</v>
      </c>
      <c r="E13628" s="3" t="s">
        <v>28582</v>
      </c>
      <c r="F13628" s="67">
        <v>25.84</v>
      </c>
      <c r="G13628" s="67">
        <v>27.53</v>
      </c>
    </row>
    <row r="13629" spans="1:7" x14ac:dyDescent="0.2">
      <c r="A13629" s="1" t="str">
        <f t="shared" si="214"/>
        <v>SETOP ED-50519</v>
      </c>
      <c r="B13629" s="3" t="s">
        <v>28600</v>
      </c>
      <c r="C13629" s="3" t="s">
        <v>22858</v>
      </c>
      <c r="D13629" s="2" t="s">
        <v>26223</v>
      </c>
      <c r="E13629" s="3" t="s">
        <v>28582</v>
      </c>
      <c r="F13629" s="67">
        <v>29.02</v>
      </c>
      <c r="G13629" s="67">
        <v>31.22</v>
      </c>
    </row>
    <row r="13630" spans="1:7" x14ac:dyDescent="0.2">
      <c r="A13630" s="1" t="str">
        <f t="shared" si="214"/>
        <v>SETOP ED-50520</v>
      </c>
      <c r="B13630" s="3" t="s">
        <v>28600</v>
      </c>
      <c r="C13630" s="3" t="s">
        <v>22859</v>
      </c>
      <c r="D13630" s="2" t="s">
        <v>26224</v>
      </c>
      <c r="E13630" s="3" t="s">
        <v>28582</v>
      </c>
      <c r="F13630" s="67">
        <v>18.52</v>
      </c>
      <c r="G13630" s="67">
        <v>19.72</v>
      </c>
    </row>
    <row r="13631" spans="1:7" x14ac:dyDescent="0.2">
      <c r="A13631" s="1" t="str">
        <f t="shared" si="214"/>
        <v>SETOP ED-50521</v>
      </c>
      <c r="B13631" s="3" t="s">
        <v>28600</v>
      </c>
      <c r="C13631" s="3" t="s">
        <v>22860</v>
      </c>
      <c r="D13631" s="2" t="s">
        <v>26225</v>
      </c>
      <c r="E13631" s="3" t="s">
        <v>28582</v>
      </c>
      <c r="F13631" s="67">
        <v>22.65</v>
      </c>
      <c r="G13631" s="67">
        <v>24.35</v>
      </c>
    </row>
    <row r="13632" spans="1:7" x14ac:dyDescent="0.2">
      <c r="A13632" s="1" t="str">
        <f t="shared" si="214"/>
        <v>SETOP 8883</v>
      </c>
      <c r="B13632" s="3" t="s">
        <v>28600</v>
      </c>
      <c r="C13632" s="3">
        <v>8883</v>
      </c>
      <c r="D13632" s="2" t="s">
        <v>26226</v>
      </c>
    </row>
    <row r="13633" spans="1:7" ht="22.5" x14ac:dyDescent="0.2">
      <c r="A13633" s="1" t="str">
        <f t="shared" si="214"/>
        <v>SETOP ED-50532</v>
      </c>
      <c r="B13633" s="3" t="s">
        <v>28600</v>
      </c>
      <c r="C13633" s="3" t="s">
        <v>22861</v>
      </c>
      <c r="D13633" s="2" t="s">
        <v>26227</v>
      </c>
      <c r="E13633" s="3" t="s">
        <v>28582</v>
      </c>
      <c r="F13633" s="67">
        <v>13.6</v>
      </c>
      <c r="G13633" s="67">
        <v>14.38</v>
      </c>
    </row>
    <row r="13634" spans="1:7" x14ac:dyDescent="0.2">
      <c r="A13634" s="1" t="str">
        <f t="shared" si="214"/>
        <v>SETOP ED-50487</v>
      </c>
      <c r="B13634" s="3" t="s">
        <v>28600</v>
      </c>
      <c r="C13634" s="3" t="s">
        <v>22862</v>
      </c>
      <c r="D13634" s="2" t="s">
        <v>26228</v>
      </c>
      <c r="E13634" s="3" t="s">
        <v>28582</v>
      </c>
      <c r="F13634" s="67">
        <v>28.03</v>
      </c>
      <c r="G13634" s="67">
        <v>29.61</v>
      </c>
    </row>
    <row r="13635" spans="1:7" x14ac:dyDescent="0.2">
      <c r="A13635" s="1" t="str">
        <f t="shared" si="214"/>
        <v>SETOP ED-50488</v>
      </c>
      <c r="B13635" s="3" t="s">
        <v>28600</v>
      </c>
      <c r="C13635" s="3" t="s">
        <v>22863</v>
      </c>
      <c r="D13635" s="2" t="s">
        <v>26229</v>
      </c>
      <c r="E13635" s="3" t="s">
        <v>28582</v>
      </c>
      <c r="F13635" s="67">
        <v>17.82</v>
      </c>
      <c r="G13635" s="67">
        <v>18.329999999999998</v>
      </c>
    </row>
    <row r="13636" spans="1:7" x14ac:dyDescent="0.2">
      <c r="A13636" s="1" t="str">
        <f t="shared" si="214"/>
        <v>SETOP ED-50497</v>
      </c>
      <c r="B13636" s="3" t="s">
        <v>28600</v>
      </c>
      <c r="C13636" s="3" t="s">
        <v>22864</v>
      </c>
      <c r="D13636" s="2" t="s">
        <v>26230</v>
      </c>
      <c r="E13636" s="3" t="s">
        <v>28582</v>
      </c>
      <c r="F13636" s="67">
        <v>36.799999999999997</v>
      </c>
      <c r="G13636" s="67">
        <v>39.26</v>
      </c>
    </row>
    <row r="13637" spans="1:7" x14ac:dyDescent="0.2">
      <c r="A13637" s="1" t="str">
        <f t="shared" si="214"/>
        <v>SETOP 8884</v>
      </c>
      <c r="B13637" s="3" t="s">
        <v>28600</v>
      </c>
      <c r="C13637" s="3">
        <v>8884</v>
      </c>
      <c r="D13637" s="2" t="s">
        <v>26231</v>
      </c>
    </row>
    <row r="13638" spans="1:7" ht="22.5" x14ac:dyDescent="0.2">
      <c r="A13638" s="1" t="str">
        <f t="shared" si="214"/>
        <v>SETOP ED-50467</v>
      </c>
      <c r="B13638" s="3" t="s">
        <v>28600</v>
      </c>
      <c r="C13638" s="3" t="s">
        <v>22865</v>
      </c>
      <c r="D13638" s="2" t="s">
        <v>26232</v>
      </c>
      <c r="E13638" s="3" t="s">
        <v>28582</v>
      </c>
      <c r="F13638" s="67">
        <v>35.51</v>
      </c>
      <c r="G13638" s="67">
        <v>36.950000000000003</v>
      </c>
    </row>
    <row r="13639" spans="1:7" x14ac:dyDescent="0.2">
      <c r="A13639" s="1" t="str">
        <f t="shared" si="214"/>
        <v>SETOP ED-50466</v>
      </c>
      <c r="B13639" s="3" t="s">
        <v>28600</v>
      </c>
      <c r="C13639" s="3" t="s">
        <v>22866</v>
      </c>
      <c r="D13639" s="2" t="s">
        <v>26233</v>
      </c>
      <c r="E13639" s="3" t="s">
        <v>28582</v>
      </c>
      <c r="F13639" s="67">
        <v>55.73</v>
      </c>
      <c r="G13639" s="67">
        <v>58.8</v>
      </c>
    </row>
    <row r="13640" spans="1:7" ht="22.5" x14ac:dyDescent="0.2">
      <c r="A13640" s="1" t="str">
        <f t="shared" si="214"/>
        <v>SETOP ED-50465</v>
      </c>
      <c r="B13640" s="3" t="s">
        <v>28600</v>
      </c>
      <c r="C13640" s="3" t="s">
        <v>22867</v>
      </c>
      <c r="D13640" s="2" t="s">
        <v>26234</v>
      </c>
      <c r="E13640" s="3" t="s">
        <v>28584</v>
      </c>
      <c r="F13640" s="67">
        <v>9.76</v>
      </c>
      <c r="G13640" s="67">
        <v>10</v>
      </c>
    </row>
    <row r="13641" spans="1:7" x14ac:dyDescent="0.2">
      <c r="A13641" s="1" t="str">
        <f t="shared" si="214"/>
        <v>SETOP 8885</v>
      </c>
      <c r="B13641" s="3" t="s">
        <v>28600</v>
      </c>
      <c r="C13641" s="3">
        <v>8885</v>
      </c>
      <c r="D13641" s="2" t="s">
        <v>26235</v>
      </c>
    </row>
    <row r="13642" spans="1:7" ht="22.5" x14ac:dyDescent="0.2">
      <c r="A13642" s="1" t="str">
        <f t="shared" si="214"/>
        <v>SETOP ED-50460</v>
      </c>
      <c r="B13642" s="3" t="s">
        <v>28600</v>
      </c>
      <c r="C13642" s="3" t="s">
        <v>22868</v>
      </c>
      <c r="D13642" s="2" t="s">
        <v>26236</v>
      </c>
      <c r="E13642" s="3" t="s">
        <v>28584</v>
      </c>
      <c r="F13642" s="67">
        <v>3.68</v>
      </c>
      <c r="G13642" s="67">
        <v>3.84</v>
      </c>
    </row>
    <row r="13643" spans="1:7" ht="22.5" x14ac:dyDescent="0.2">
      <c r="A13643" s="1" t="str">
        <f t="shared" si="214"/>
        <v>SETOP ED-50462</v>
      </c>
      <c r="B13643" s="3" t="s">
        <v>28600</v>
      </c>
      <c r="C13643" s="3" t="s">
        <v>22869</v>
      </c>
      <c r="D13643" s="2" t="s">
        <v>26237</v>
      </c>
      <c r="E13643" s="3" t="s">
        <v>28584</v>
      </c>
      <c r="F13643" s="67">
        <v>4.87</v>
      </c>
      <c r="G13643" s="67">
        <v>5.18</v>
      </c>
    </row>
    <row r="13644" spans="1:7" x14ac:dyDescent="0.2">
      <c r="A13644" s="1" t="str">
        <f t="shared" si="214"/>
        <v>SETOP ED-50459</v>
      </c>
      <c r="B13644" s="3" t="s">
        <v>28600</v>
      </c>
      <c r="C13644" s="3" t="s">
        <v>22870</v>
      </c>
      <c r="D13644" s="2" t="s">
        <v>26238</v>
      </c>
      <c r="E13644" s="3" t="s">
        <v>28582</v>
      </c>
      <c r="F13644" s="67">
        <v>11.86</v>
      </c>
      <c r="G13644" s="67">
        <v>12.58</v>
      </c>
    </row>
    <row r="13645" spans="1:7" x14ac:dyDescent="0.2">
      <c r="A13645" s="1" t="str">
        <f t="shared" si="214"/>
        <v>SETOP ED-50461</v>
      </c>
      <c r="B13645" s="3" t="s">
        <v>28600</v>
      </c>
      <c r="C13645" s="3" t="s">
        <v>22871</v>
      </c>
      <c r="D13645" s="2" t="s">
        <v>26239</v>
      </c>
      <c r="E13645" s="3" t="s">
        <v>28582</v>
      </c>
      <c r="F13645" s="67">
        <v>11.86</v>
      </c>
      <c r="G13645" s="67">
        <v>12.58</v>
      </c>
    </row>
    <row r="13646" spans="1:7" x14ac:dyDescent="0.2">
      <c r="A13646" s="1" t="str">
        <f t="shared" si="214"/>
        <v>SETOP ED-50463</v>
      </c>
      <c r="B13646" s="3" t="s">
        <v>28600</v>
      </c>
      <c r="C13646" s="3" t="s">
        <v>22872</v>
      </c>
      <c r="D13646" s="2" t="s">
        <v>26240</v>
      </c>
      <c r="E13646" s="3" t="s">
        <v>28582</v>
      </c>
      <c r="F13646" s="67">
        <v>24.13</v>
      </c>
      <c r="G13646" s="67">
        <v>25.57</v>
      </c>
    </row>
    <row r="13647" spans="1:7" ht="22.5" x14ac:dyDescent="0.2">
      <c r="A13647" s="1" t="str">
        <f t="shared" si="214"/>
        <v>SETOP ED-50464</v>
      </c>
      <c r="B13647" s="3" t="s">
        <v>28600</v>
      </c>
      <c r="C13647" s="3" t="s">
        <v>22873</v>
      </c>
      <c r="D13647" s="2" t="s">
        <v>26241</v>
      </c>
      <c r="E13647" s="3" t="s">
        <v>28582</v>
      </c>
      <c r="F13647" s="67">
        <v>12.76</v>
      </c>
      <c r="G13647" s="67">
        <v>13.45</v>
      </c>
    </row>
    <row r="13648" spans="1:7" ht="22.5" x14ac:dyDescent="0.2">
      <c r="A13648" s="1" t="str">
        <f t="shared" si="214"/>
        <v>SETOP ED-50468</v>
      </c>
      <c r="B13648" s="3" t="s">
        <v>28600</v>
      </c>
      <c r="C13648" s="3" t="s">
        <v>22874</v>
      </c>
      <c r="D13648" s="2" t="s">
        <v>26242</v>
      </c>
      <c r="E13648" s="3" t="s">
        <v>28584</v>
      </c>
      <c r="F13648" s="67">
        <v>9.76</v>
      </c>
      <c r="G13648" s="67">
        <v>10</v>
      </c>
    </row>
    <row r="13649" spans="1:7" x14ac:dyDescent="0.2">
      <c r="A13649" s="1" t="str">
        <f t="shared" si="214"/>
        <v>SETOP ED-50490</v>
      </c>
      <c r="B13649" s="3" t="s">
        <v>28600</v>
      </c>
      <c r="C13649" s="3" t="s">
        <v>22875</v>
      </c>
      <c r="D13649" s="2" t="s">
        <v>26243</v>
      </c>
      <c r="E13649" s="3" t="s">
        <v>28584</v>
      </c>
      <c r="F13649" s="67">
        <v>18.88</v>
      </c>
      <c r="G13649" s="67">
        <v>20.38</v>
      </c>
    </row>
    <row r="13650" spans="1:7" ht="22.5" x14ac:dyDescent="0.2">
      <c r="A13650" s="1" t="str">
        <f t="shared" si="214"/>
        <v>SETOP ED-50518</v>
      </c>
      <c r="B13650" s="3" t="s">
        <v>28600</v>
      </c>
      <c r="C13650" s="3" t="s">
        <v>22876</v>
      </c>
      <c r="D13650" s="2" t="s">
        <v>26244</v>
      </c>
      <c r="E13650" s="3" t="s">
        <v>28593</v>
      </c>
      <c r="F13650" s="67">
        <v>263.07</v>
      </c>
      <c r="G13650" s="67">
        <v>286.64999999999998</v>
      </c>
    </row>
    <row r="13651" spans="1:7" x14ac:dyDescent="0.2">
      <c r="A13651" s="1" t="str">
        <f t="shared" si="214"/>
        <v>SETOP 8679</v>
      </c>
      <c r="B13651" s="3" t="s">
        <v>28600</v>
      </c>
      <c r="C13651" s="3">
        <v>8679</v>
      </c>
      <c r="D13651" s="2" t="s">
        <v>26245</v>
      </c>
    </row>
    <row r="13652" spans="1:7" x14ac:dyDescent="0.2">
      <c r="A13652" s="1" t="str">
        <f t="shared" si="214"/>
        <v>SETOP 8886</v>
      </c>
      <c r="B13652" s="3" t="s">
        <v>28600</v>
      </c>
      <c r="C13652" s="3">
        <v>8886</v>
      </c>
      <c r="D13652" s="2" t="s">
        <v>26246</v>
      </c>
    </row>
    <row r="13653" spans="1:7" ht="33.75" x14ac:dyDescent="0.2">
      <c r="A13653" s="1" t="str">
        <f t="shared" si="214"/>
        <v>SETOP ED-50277</v>
      </c>
      <c r="B13653" s="3" t="s">
        <v>28600</v>
      </c>
      <c r="C13653" s="3" t="s">
        <v>22877</v>
      </c>
      <c r="D13653" s="2" t="s">
        <v>26247</v>
      </c>
      <c r="E13653" s="3" t="s">
        <v>28583</v>
      </c>
      <c r="F13653" s="67">
        <v>481.3</v>
      </c>
      <c r="G13653" s="67">
        <v>483.76</v>
      </c>
    </row>
    <row r="13654" spans="1:7" ht="33.75" x14ac:dyDescent="0.2">
      <c r="A13654" s="1" t="str">
        <f t="shared" si="214"/>
        <v>SETOP ED-50278</v>
      </c>
      <c r="B13654" s="3" t="s">
        <v>28600</v>
      </c>
      <c r="C13654" s="3" t="s">
        <v>22878</v>
      </c>
      <c r="D13654" s="2" t="s">
        <v>26248</v>
      </c>
      <c r="E13654" s="3" t="s">
        <v>28583</v>
      </c>
      <c r="F13654" s="67">
        <v>507.17</v>
      </c>
      <c r="G13654" s="67">
        <v>510.24</v>
      </c>
    </row>
    <row r="13655" spans="1:7" ht="33.75" x14ac:dyDescent="0.2">
      <c r="A13655" s="1" t="str">
        <f t="shared" si="214"/>
        <v>SETOP ED-50287</v>
      </c>
      <c r="B13655" s="3" t="s">
        <v>28600</v>
      </c>
      <c r="C13655" s="3" t="s">
        <v>22879</v>
      </c>
      <c r="D13655" s="2" t="s">
        <v>26249</v>
      </c>
      <c r="E13655" s="3" t="s">
        <v>28583</v>
      </c>
      <c r="F13655" s="67">
        <v>1129.96</v>
      </c>
      <c r="G13655" s="67">
        <v>1134.06</v>
      </c>
    </row>
    <row r="13656" spans="1:7" x14ac:dyDescent="0.2">
      <c r="A13656" s="1" t="str">
        <f t="shared" si="214"/>
        <v>SETOP 8887</v>
      </c>
      <c r="B13656" s="3" t="s">
        <v>28600</v>
      </c>
      <c r="C13656" s="3">
        <v>8887</v>
      </c>
      <c r="D13656" s="2" t="s">
        <v>26250</v>
      </c>
    </row>
    <row r="13657" spans="1:7" ht="22.5" x14ac:dyDescent="0.2">
      <c r="A13657" s="1" t="str">
        <f t="shared" si="214"/>
        <v>SETOP ED-50279</v>
      </c>
      <c r="B13657" s="3" t="s">
        <v>28600</v>
      </c>
      <c r="C13657" s="3" t="s">
        <v>22880</v>
      </c>
      <c r="D13657" s="2" t="s">
        <v>26251</v>
      </c>
      <c r="E13657" s="3" t="s">
        <v>28583</v>
      </c>
      <c r="F13657" s="67">
        <v>367.67</v>
      </c>
      <c r="G13657" s="67">
        <v>371.8</v>
      </c>
    </row>
    <row r="13658" spans="1:7" ht="22.5" x14ac:dyDescent="0.2">
      <c r="A13658" s="1" t="str">
        <f t="shared" si="214"/>
        <v>SETOP ED-50280</v>
      </c>
      <c r="B13658" s="3" t="s">
        <v>28600</v>
      </c>
      <c r="C13658" s="3" t="s">
        <v>22881</v>
      </c>
      <c r="D13658" s="2" t="s">
        <v>26252</v>
      </c>
      <c r="E13658" s="3" t="s">
        <v>28583</v>
      </c>
      <c r="F13658" s="67">
        <v>421.59</v>
      </c>
      <c r="G13658" s="67">
        <v>425.21</v>
      </c>
    </row>
    <row r="13659" spans="1:7" ht="45" x14ac:dyDescent="0.2">
      <c r="A13659" s="1" t="str">
        <f t="shared" si="214"/>
        <v>SETOP ED-2552</v>
      </c>
      <c r="B13659" s="3" t="s">
        <v>28600</v>
      </c>
      <c r="C13659" s="3" t="s">
        <v>22882</v>
      </c>
      <c r="D13659" s="2" t="s">
        <v>26253</v>
      </c>
      <c r="E13659" s="3" t="s">
        <v>28583</v>
      </c>
      <c r="F13659" s="67">
        <v>482.04</v>
      </c>
      <c r="G13659" s="67">
        <v>491.67</v>
      </c>
    </row>
    <row r="13660" spans="1:7" ht="33.75" x14ac:dyDescent="0.2">
      <c r="A13660" s="1" t="str">
        <f t="shared" si="214"/>
        <v>SETOP ED-50282</v>
      </c>
      <c r="B13660" s="3" t="s">
        <v>28600</v>
      </c>
      <c r="C13660" s="3" t="s">
        <v>22883</v>
      </c>
      <c r="D13660" s="2" t="s">
        <v>26254</v>
      </c>
      <c r="E13660" s="3" t="s">
        <v>28593</v>
      </c>
      <c r="F13660" s="67">
        <v>490.74</v>
      </c>
      <c r="G13660" s="67">
        <v>502.3</v>
      </c>
    </row>
    <row r="13661" spans="1:7" ht="33.75" x14ac:dyDescent="0.2">
      <c r="A13661" s="1" t="str">
        <f t="shared" si="214"/>
        <v>SETOP ED-50283</v>
      </c>
      <c r="B13661" s="3" t="s">
        <v>28600</v>
      </c>
      <c r="C13661" s="3" t="s">
        <v>22884</v>
      </c>
      <c r="D13661" s="2" t="s">
        <v>26255</v>
      </c>
      <c r="E13661" s="3" t="s">
        <v>28593</v>
      </c>
      <c r="F13661" s="67">
        <v>408.96</v>
      </c>
      <c r="G13661" s="67">
        <v>418.59</v>
      </c>
    </row>
    <row r="13662" spans="1:7" ht="33.75" x14ac:dyDescent="0.2">
      <c r="A13662" s="1" t="str">
        <f t="shared" si="214"/>
        <v>SETOP ED-50281</v>
      </c>
      <c r="B13662" s="3" t="s">
        <v>28600</v>
      </c>
      <c r="C13662" s="3" t="s">
        <v>22885</v>
      </c>
      <c r="D13662" s="2" t="s">
        <v>26256</v>
      </c>
      <c r="E13662" s="3" t="s">
        <v>28593</v>
      </c>
      <c r="F13662" s="67">
        <v>395.4</v>
      </c>
      <c r="G13662" s="67">
        <v>405.03</v>
      </c>
    </row>
    <row r="13663" spans="1:7" x14ac:dyDescent="0.2">
      <c r="A13663" s="1" t="str">
        <f t="shared" si="214"/>
        <v>SETOP 8888</v>
      </c>
      <c r="B13663" s="3" t="s">
        <v>28600</v>
      </c>
      <c r="C13663" s="3">
        <v>8888</v>
      </c>
      <c r="D13663" s="2" t="s">
        <v>26257</v>
      </c>
    </row>
    <row r="13664" spans="1:7" ht="33.75" x14ac:dyDescent="0.2">
      <c r="A13664" s="1" t="str">
        <f t="shared" si="214"/>
        <v>SETOP ED-50288</v>
      </c>
      <c r="B13664" s="3" t="s">
        <v>28600</v>
      </c>
      <c r="C13664" s="3" t="s">
        <v>22886</v>
      </c>
      <c r="D13664" s="2" t="s">
        <v>26258</v>
      </c>
      <c r="E13664" s="3" t="s">
        <v>28583</v>
      </c>
      <c r="F13664" s="67">
        <v>1027.54</v>
      </c>
      <c r="G13664" s="67">
        <v>1031.23</v>
      </c>
    </row>
    <row r="13665" spans="1:7" ht="22.5" x14ac:dyDescent="0.2">
      <c r="A13665" s="1" t="str">
        <f t="shared" si="214"/>
        <v>SETOP ED-50289</v>
      </c>
      <c r="B13665" s="3" t="s">
        <v>28600</v>
      </c>
      <c r="C13665" s="3" t="s">
        <v>22887</v>
      </c>
      <c r="D13665" s="2" t="s">
        <v>26259</v>
      </c>
      <c r="E13665" s="3" t="s">
        <v>28593</v>
      </c>
      <c r="F13665" s="67">
        <v>475.83</v>
      </c>
      <c r="G13665" s="67">
        <v>486.53</v>
      </c>
    </row>
    <row r="13666" spans="1:7" ht="33.75" x14ac:dyDescent="0.2">
      <c r="A13666" s="1" t="str">
        <f t="shared" si="214"/>
        <v>SETOP ED-50290</v>
      </c>
      <c r="B13666" s="3" t="s">
        <v>28600</v>
      </c>
      <c r="C13666" s="3" t="s">
        <v>22888</v>
      </c>
      <c r="D13666" s="2" t="s">
        <v>26260</v>
      </c>
      <c r="E13666" s="3" t="s">
        <v>28593</v>
      </c>
      <c r="F13666" s="67">
        <v>767.91</v>
      </c>
      <c r="G13666" s="67">
        <v>779.47</v>
      </c>
    </row>
    <row r="13667" spans="1:7" ht="33.75" x14ac:dyDescent="0.2">
      <c r="A13667" s="1" t="str">
        <f t="shared" ref="A13667:A13730" si="215">CONCATENAR</f>
        <v>SETOP ED-9156</v>
      </c>
      <c r="B13667" s="3" t="s">
        <v>28600</v>
      </c>
      <c r="C13667" s="3" t="s">
        <v>22889</v>
      </c>
      <c r="D13667" s="2" t="s">
        <v>26261</v>
      </c>
      <c r="E13667" s="3" t="s">
        <v>28593</v>
      </c>
      <c r="F13667" s="67">
        <v>710.4</v>
      </c>
      <c r="G13667" s="67">
        <v>724.81</v>
      </c>
    </row>
    <row r="13668" spans="1:7" ht="33.75" x14ac:dyDescent="0.2">
      <c r="A13668" s="1" t="str">
        <f t="shared" si="215"/>
        <v>SETOP ED-9155</v>
      </c>
      <c r="B13668" s="3" t="s">
        <v>28600</v>
      </c>
      <c r="C13668" s="3" t="s">
        <v>22890</v>
      </c>
      <c r="D13668" s="2" t="s">
        <v>26262</v>
      </c>
      <c r="E13668" s="3" t="s">
        <v>28593</v>
      </c>
      <c r="F13668" s="67">
        <v>574.03</v>
      </c>
      <c r="G13668" s="67">
        <v>585.55999999999995</v>
      </c>
    </row>
    <row r="13669" spans="1:7" ht="33.75" x14ac:dyDescent="0.2">
      <c r="A13669" s="1" t="str">
        <f t="shared" si="215"/>
        <v>SETOP ED-50293</v>
      </c>
      <c r="B13669" s="3" t="s">
        <v>28600</v>
      </c>
      <c r="C13669" s="3" t="s">
        <v>22891</v>
      </c>
      <c r="D13669" s="2" t="s">
        <v>26263</v>
      </c>
      <c r="E13669" s="3" t="s">
        <v>28593</v>
      </c>
      <c r="F13669" s="67">
        <v>144.06</v>
      </c>
      <c r="G13669" s="67">
        <v>151.29</v>
      </c>
    </row>
    <row r="13670" spans="1:7" ht="33.75" x14ac:dyDescent="0.2">
      <c r="A13670" s="1" t="str">
        <f t="shared" si="215"/>
        <v>SETOP ED-50294</v>
      </c>
      <c r="B13670" s="3" t="s">
        <v>28600</v>
      </c>
      <c r="C13670" s="3" t="s">
        <v>22892</v>
      </c>
      <c r="D13670" s="2" t="s">
        <v>26264</v>
      </c>
      <c r="E13670" s="3" t="s">
        <v>28593</v>
      </c>
      <c r="F13670" s="67">
        <v>157.34</v>
      </c>
      <c r="G13670" s="67">
        <v>164.57</v>
      </c>
    </row>
    <row r="13671" spans="1:7" x14ac:dyDescent="0.2">
      <c r="A13671" s="1" t="str">
        <f t="shared" si="215"/>
        <v>SETOP 8889</v>
      </c>
      <c r="B13671" s="3" t="s">
        <v>28600</v>
      </c>
      <c r="C13671" s="3">
        <v>8889</v>
      </c>
      <c r="D13671" s="2" t="s">
        <v>26265</v>
      </c>
    </row>
    <row r="13672" spans="1:7" ht="22.5" x14ac:dyDescent="0.2">
      <c r="A13672" s="1" t="str">
        <f t="shared" si="215"/>
        <v>SETOP ED-6248</v>
      </c>
      <c r="B13672" s="3" t="s">
        <v>28600</v>
      </c>
      <c r="C13672" s="3" t="s">
        <v>32413</v>
      </c>
      <c r="D13672" s="2" t="s">
        <v>32717</v>
      </c>
      <c r="E13672" s="3" t="s">
        <v>28583</v>
      </c>
      <c r="F13672" s="67">
        <v>20.77</v>
      </c>
      <c r="G13672" s="67">
        <v>21.07</v>
      </c>
    </row>
    <row r="13673" spans="1:7" ht="22.5" x14ac:dyDescent="0.2">
      <c r="A13673" s="1" t="str">
        <f t="shared" si="215"/>
        <v>SETOP ED-29152</v>
      </c>
      <c r="B13673" s="3" t="s">
        <v>28600</v>
      </c>
      <c r="C13673" s="3" t="s">
        <v>22893</v>
      </c>
      <c r="D13673" s="2" t="s">
        <v>26266</v>
      </c>
      <c r="E13673" s="3" t="s">
        <v>28583</v>
      </c>
      <c r="F13673" s="67">
        <v>586.29999999999995</v>
      </c>
      <c r="G13673" s="67">
        <v>588.11</v>
      </c>
    </row>
    <row r="13674" spans="1:7" ht="22.5" x14ac:dyDescent="0.2">
      <c r="A13674" s="1" t="str">
        <f t="shared" si="215"/>
        <v>SETOP ED-22766</v>
      </c>
      <c r="B13674" s="3" t="s">
        <v>28600</v>
      </c>
      <c r="C13674" s="3" t="s">
        <v>22894</v>
      </c>
      <c r="D13674" s="2" t="s">
        <v>26267</v>
      </c>
      <c r="E13674" s="3" t="s">
        <v>28583</v>
      </c>
      <c r="F13674" s="67">
        <v>408.81</v>
      </c>
      <c r="G13674" s="67">
        <v>410.26</v>
      </c>
    </row>
    <row r="13675" spans="1:7" ht="22.5" x14ac:dyDescent="0.2">
      <c r="A13675" s="1" t="str">
        <f t="shared" si="215"/>
        <v>SETOP ED-22765</v>
      </c>
      <c r="B13675" s="3" t="s">
        <v>28600</v>
      </c>
      <c r="C13675" s="3" t="s">
        <v>22895</v>
      </c>
      <c r="D13675" s="2" t="s">
        <v>26268</v>
      </c>
      <c r="E13675" s="3" t="s">
        <v>28583</v>
      </c>
      <c r="F13675" s="67">
        <v>327.96</v>
      </c>
      <c r="G13675" s="67">
        <v>329.11</v>
      </c>
    </row>
    <row r="13676" spans="1:7" ht="22.5" x14ac:dyDescent="0.2">
      <c r="A13676" s="1" t="str">
        <f t="shared" si="215"/>
        <v>SETOP ED-50328</v>
      </c>
      <c r="B13676" s="3" t="s">
        <v>28600</v>
      </c>
      <c r="C13676" s="3" t="s">
        <v>22896</v>
      </c>
      <c r="D13676" s="2" t="s">
        <v>26269</v>
      </c>
      <c r="E13676" s="3" t="s">
        <v>28583</v>
      </c>
      <c r="F13676" s="67">
        <v>120.27</v>
      </c>
      <c r="G13676" s="67">
        <v>121.43</v>
      </c>
    </row>
    <row r="13677" spans="1:7" ht="22.5" x14ac:dyDescent="0.2">
      <c r="A13677" s="1" t="str">
        <f t="shared" si="215"/>
        <v>SETOP ED-29992</v>
      </c>
      <c r="B13677" s="3" t="s">
        <v>28600</v>
      </c>
      <c r="C13677" s="3" t="s">
        <v>22897</v>
      </c>
      <c r="D13677" s="2" t="s">
        <v>26270</v>
      </c>
      <c r="E13677" s="3" t="s">
        <v>28583</v>
      </c>
      <c r="F13677" s="67">
        <v>100.12</v>
      </c>
      <c r="G13677" s="67">
        <v>101.28</v>
      </c>
    </row>
    <row r="13678" spans="1:7" ht="22.5" x14ac:dyDescent="0.2">
      <c r="A13678" s="1" t="str">
        <f t="shared" si="215"/>
        <v>SETOP ED-50323</v>
      </c>
      <c r="B13678" s="3" t="s">
        <v>28600</v>
      </c>
      <c r="C13678" s="3" t="s">
        <v>22898</v>
      </c>
      <c r="D13678" s="2" t="s">
        <v>26271</v>
      </c>
      <c r="E13678" s="3" t="s">
        <v>28583</v>
      </c>
      <c r="F13678" s="67">
        <v>52.07</v>
      </c>
      <c r="G13678" s="67">
        <v>53.23</v>
      </c>
    </row>
    <row r="13679" spans="1:7" ht="22.5" x14ac:dyDescent="0.2">
      <c r="A13679" s="1" t="str">
        <f t="shared" si="215"/>
        <v>SETOP ED-50330</v>
      </c>
      <c r="B13679" s="3" t="s">
        <v>28600</v>
      </c>
      <c r="C13679" s="3" t="s">
        <v>22899</v>
      </c>
      <c r="D13679" s="2" t="s">
        <v>26272</v>
      </c>
      <c r="E13679" s="3" t="s">
        <v>28583</v>
      </c>
      <c r="F13679" s="67">
        <v>114.42</v>
      </c>
      <c r="G13679" s="67">
        <v>115.87</v>
      </c>
    </row>
    <row r="13680" spans="1:7" ht="22.5" x14ac:dyDescent="0.2">
      <c r="A13680" s="1" t="str">
        <f t="shared" si="215"/>
        <v>SETOP ED-50329</v>
      </c>
      <c r="B13680" s="3" t="s">
        <v>28600</v>
      </c>
      <c r="C13680" s="3" t="s">
        <v>22900</v>
      </c>
      <c r="D13680" s="2" t="s">
        <v>26273</v>
      </c>
      <c r="E13680" s="3" t="s">
        <v>28583</v>
      </c>
      <c r="F13680" s="67">
        <v>262.64999999999998</v>
      </c>
      <c r="G13680" s="67">
        <v>264.26</v>
      </c>
    </row>
    <row r="13681" spans="1:7" ht="22.5" x14ac:dyDescent="0.2">
      <c r="A13681" s="1" t="str">
        <f t="shared" si="215"/>
        <v>SETOP ED-50326</v>
      </c>
      <c r="B13681" s="3" t="s">
        <v>28600</v>
      </c>
      <c r="C13681" s="3" t="s">
        <v>22901</v>
      </c>
      <c r="D13681" s="2" t="s">
        <v>26274</v>
      </c>
      <c r="E13681" s="3" t="s">
        <v>28583</v>
      </c>
      <c r="F13681" s="67">
        <v>67.11</v>
      </c>
      <c r="G13681" s="67">
        <v>68.260000000000005</v>
      </c>
    </row>
    <row r="13682" spans="1:7" ht="22.5" x14ac:dyDescent="0.2">
      <c r="A13682" s="1" t="str">
        <f t="shared" si="215"/>
        <v>SETOP ED-50327</v>
      </c>
      <c r="B13682" s="3" t="s">
        <v>28600</v>
      </c>
      <c r="C13682" s="3" t="s">
        <v>22902</v>
      </c>
      <c r="D13682" s="2" t="s">
        <v>26275</v>
      </c>
      <c r="E13682" s="3" t="s">
        <v>28583</v>
      </c>
      <c r="F13682" s="67">
        <v>80.69</v>
      </c>
      <c r="G13682" s="67">
        <v>81.849999999999994</v>
      </c>
    </row>
    <row r="13683" spans="1:7" ht="22.5" x14ac:dyDescent="0.2">
      <c r="A13683" s="1" t="str">
        <f t="shared" si="215"/>
        <v>SETOP ED-50324</v>
      </c>
      <c r="B13683" s="3" t="s">
        <v>28600</v>
      </c>
      <c r="C13683" s="3" t="s">
        <v>22903</v>
      </c>
      <c r="D13683" s="2" t="s">
        <v>26276</v>
      </c>
      <c r="E13683" s="3" t="s">
        <v>28583</v>
      </c>
      <c r="F13683" s="67">
        <v>175.13</v>
      </c>
      <c r="G13683" s="67">
        <v>176.58</v>
      </c>
    </row>
    <row r="13684" spans="1:7" ht="22.5" x14ac:dyDescent="0.2">
      <c r="A13684" s="1" t="str">
        <f t="shared" si="215"/>
        <v>SETOP ED-50325</v>
      </c>
      <c r="B13684" s="3" t="s">
        <v>28600</v>
      </c>
      <c r="C13684" s="3" t="s">
        <v>22904</v>
      </c>
      <c r="D13684" s="2" t="s">
        <v>26277</v>
      </c>
      <c r="E13684" s="3" t="s">
        <v>28583</v>
      </c>
      <c r="F13684" s="67">
        <v>127.65</v>
      </c>
      <c r="G13684" s="67">
        <v>128.81</v>
      </c>
    </row>
    <row r="13685" spans="1:7" ht="22.5" x14ac:dyDescent="0.2">
      <c r="A13685" s="1" t="str">
        <f t="shared" si="215"/>
        <v>SETOP ED-50331</v>
      </c>
      <c r="B13685" s="3" t="s">
        <v>28600</v>
      </c>
      <c r="C13685" s="3" t="s">
        <v>22905</v>
      </c>
      <c r="D13685" s="2" t="s">
        <v>26278</v>
      </c>
      <c r="E13685" s="3" t="s">
        <v>28583</v>
      </c>
      <c r="F13685" s="67">
        <v>70.849999999999994</v>
      </c>
      <c r="G13685" s="67">
        <v>72.010000000000005</v>
      </c>
    </row>
    <row r="13686" spans="1:7" ht="22.5" x14ac:dyDescent="0.2">
      <c r="A13686" s="1" t="str">
        <f t="shared" si="215"/>
        <v>SETOP ED-22902</v>
      </c>
      <c r="B13686" s="3" t="s">
        <v>28600</v>
      </c>
      <c r="C13686" s="3" t="s">
        <v>22906</v>
      </c>
      <c r="D13686" s="2" t="s">
        <v>26279</v>
      </c>
      <c r="E13686" s="3" t="s">
        <v>28583</v>
      </c>
      <c r="F13686" s="67">
        <v>106.84</v>
      </c>
      <c r="G13686" s="67">
        <v>108</v>
      </c>
    </row>
    <row r="13687" spans="1:7" x14ac:dyDescent="0.2">
      <c r="A13687" s="1" t="str">
        <f t="shared" si="215"/>
        <v>SETOP ED-32664</v>
      </c>
      <c r="B13687" s="3" t="s">
        <v>28600</v>
      </c>
      <c r="C13687" s="3" t="s">
        <v>22907</v>
      </c>
      <c r="D13687" s="2" t="s">
        <v>26280</v>
      </c>
      <c r="E13687" s="3" t="s">
        <v>28583</v>
      </c>
      <c r="F13687" s="67">
        <v>15.95</v>
      </c>
      <c r="G13687" s="67">
        <v>17.100000000000001</v>
      </c>
    </row>
    <row r="13688" spans="1:7" x14ac:dyDescent="0.2">
      <c r="A13688" s="1" t="str">
        <f t="shared" si="215"/>
        <v>SETOP 8890</v>
      </c>
      <c r="B13688" s="3" t="s">
        <v>28600</v>
      </c>
      <c r="C13688" s="3">
        <v>8890</v>
      </c>
      <c r="D13688" s="2" t="s">
        <v>26281</v>
      </c>
    </row>
    <row r="13689" spans="1:7" x14ac:dyDescent="0.2">
      <c r="A13689" s="1" t="str">
        <f t="shared" si="215"/>
        <v>SETOP ED-50317</v>
      </c>
      <c r="B13689" s="3" t="s">
        <v>28600</v>
      </c>
      <c r="C13689" s="3" t="s">
        <v>22908</v>
      </c>
      <c r="D13689" s="2" t="s">
        <v>26282</v>
      </c>
      <c r="E13689" s="3" t="s">
        <v>28583</v>
      </c>
      <c r="F13689" s="67">
        <v>50.52</v>
      </c>
      <c r="G13689" s="67">
        <v>51.83</v>
      </c>
    </row>
    <row r="13690" spans="1:7" x14ac:dyDescent="0.2">
      <c r="A13690" s="1" t="str">
        <f t="shared" si="215"/>
        <v>SETOP 8891</v>
      </c>
      <c r="B13690" s="3" t="s">
        <v>28600</v>
      </c>
      <c r="C13690" s="3">
        <v>8891</v>
      </c>
      <c r="D13690" s="2" t="s">
        <v>26283</v>
      </c>
    </row>
    <row r="13691" spans="1:7" ht="22.5" x14ac:dyDescent="0.2">
      <c r="A13691" s="1" t="str">
        <f t="shared" si="215"/>
        <v>SETOP ED-50349</v>
      </c>
      <c r="B13691" s="3" t="s">
        <v>28600</v>
      </c>
      <c r="C13691" s="3" t="s">
        <v>22909</v>
      </c>
      <c r="D13691" s="2" t="s">
        <v>26284</v>
      </c>
      <c r="E13691" s="3" t="s">
        <v>28593</v>
      </c>
      <c r="F13691" s="67">
        <v>44.66</v>
      </c>
      <c r="G13691" s="67">
        <v>46.11</v>
      </c>
    </row>
    <row r="13692" spans="1:7" x14ac:dyDescent="0.2">
      <c r="A13692" s="1" t="str">
        <f t="shared" si="215"/>
        <v>SETOP ED-50335</v>
      </c>
      <c r="B13692" s="3" t="s">
        <v>28600</v>
      </c>
      <c r="C13692" s="3" t="s">
        <v>22910</v>
      </c>
      <c r="D13692" s="2" t="s">
        <v>26285</v>
      </c>
      <c r="E13692" s="3" t="s">
        <v>28593</v>
      </c>
      <c r="F13692" s="67">
        <v>68.930000000000007</v>
      </c>
      <c r="G13692" s="67">
        <v>71.95</v>
      </c>
    </row>
    <row r="13693" spans="1:7" x14ac:dyDescent="0.2">
      <c r="A13693" s="1" t="str">
        <f t="shared" si="215"/>
        <v>SETOP ED-50336</v>
      </c>
      <c r="B13693" s="3" t="s">
        <v>28600</v>
      </c>
      <c r="C13693" s="3" t="s">
        <v>22911</v>
      </c>
      <c r="D13693" s="2" t="s">
        <v>26286</v>
      </c>
      <c r="E13693" s="3" t="s">
        <v>28593</v>
      </c>
      <c r="F13693" s="67">
        <v>100.12</v>
      </c>
      <c r="G13693" s="67">
        <v>103.14</v>
      </c>
    </row>
    <row r="13694" spans="1:7" ht="22.5" x14ac:dyDescent="0.2">
      <c r="A13694" s="1" t="str">
        <f t="shared" si="215"/>
        <v>SETOP ED-50337</v>
      </c>
      <c r="B13694" s="3" t="s">
        <v>28600</v>
      </c>
      <c r="C13694" s="3" t="s">
        <v>22912</v>
      </c>
      <c r="D13694" s="2" t="s">
        <v>26287</v>
      </c>
      <c r="E13694" s="3" t="s">
        <v>28583</v>
      </c>
      <c r="F13694" s="67">
        <v>305.42</v>
      </c>
      <c r="G13694" s="67">
        <v>311.85000000000002</v>
      </c>
    </row>
    <row r="13695" spans="1:7" x14ac:dyDescent="0.2">
      <c r="A13695" s="1" t="str">
        <f t="shared" si="215"/>
        <v>SETOP ED-50348</v>
      </c>
      <c r="B13695" s="3" t="s">
        <v>28600</v>
      </c>
      <c r="C13695" s="3" t="s">
        <v>22914</v>
      </c>
      <c r="D13695" s="2" t="s">
        <v>32718</v>
      </c>
      <c r="E13695" s="3" t="s">
        <v>28583</v>
      </c>
      <c r="F13695" s="67">
        <v>169.96</v>
      </c>
      <c r="G13695" s="67">
        <v>173.11</v>
      </c>
    </row>
    <row r="13696" spans="1:7" x14ac:dyDescent="0.2">
      <c r="A13696" s="1" t="str">
        <f t="shared" si="215"/>
        <v>SETOP ED-50347</v>
      </c>
      <c r="B13696" s="3" t="s">
        <v>28600</v>
      </c>
      <c r="C13696" s="3" t="s">
        <v>22913</v>
      </c>
      <c r="D13696" s="2" t="s">
        <v>26288</v>
      </c>
      <c r="E13696" s="3" t="s">
        <v>28593</v>
      </c>
      <c r="F13696" s="67">
        <v>81.23</v>
      </c>
      <c r="G13696" s="67">
        <v>84.25</v>
      </c>
    </row>
    <row r="13697" spans="1:7" x14ac:dyDescent="0.2">
      <c r="A13697" s="1" t="str">
        <f t="shared" si="215"/>
        <v>SETOP 8892</v>
      </c>
      <c r="B13697" s="3" t="s">
        <v>28600</v>
      </c>
      <c r="C13697" s="3">
        <v>8892</v>
      </c>
      <c r="D13697" s="2" t="s">
        <v>26289</v>
      </c>
    </row>
    <row r="13698" spans="1:7" ht="22.5" x14ac:dyDescent="0.2">
      <c r="A13698" s="1" t="str">
        <f t="shared" si="215"/>
        <v>SETOP ED-50320</v>
      </c>
      <c r="B13698" s="3" t="s">
        <v>28600</v>
      </c>
      <c r="C13698" s="3" t="s">
        <v>22915</v>
      </c>
      <c r="D13698" s="2" t="s">
        <v>26290</v>
      </c>
      <c r="E13698" s="3" t="s">
        <v>28593</v>
      </c>
      <c r="F13698" s="67">
        <v>201.42</v>
      </c>
      <c r="G13698" s="67">
        <v>202.58</v>
      </c>
    </row>
    <row r="13699" spans="1:7" ht="22.5" x14ac:dyDescent="0.2">
      <c r="A13699" s="1" t="str">
        <f t="shared" si="215"/>
        <v>SETOP ED-50321</v>
      </c>
      <c r="B13699" s="3" t="s">
        <v>28600</v>
      </c>
      <c r="C13699" s="3" t="s">
        <v>22916</v>
      </c>
      <c r="D13699" s="2" t="s">
        <v>26291</v>
      </c>
      <c r="E13699" s="3" t="s">
        <v>28593</v>
      </c>
      <c r="F13699" s="67">
        <v>242.06</v>
      </c>
      <c r="G13699" s="67">
        <v>243.22</v>
      </c>
    </row>
    <row r="13700" spans="1:7" x14ac:dyDescent="0.2">
      <c r="A13700" s="1" t="str">
        <f t="shared" si="215"/>
        <v>SETOP 8893</v>
      </c>
      <c r="B13700" s="3" t="s">
        <v>28600</v>
      </c>
      <c r="C13700" s="3">
        <v>8893</v>
      </c>
      <c r="D13700" s="2" t="s">
        <v>26292</v>
      </c>
    </row>
    <row r="13701" spans="1:7" ht="22.5" x14ac:dyDescent="0.2">
      <c r="A13701" s="1" t="str">
        <f t="shared" si="215"/>
        <v>SETOP ED-50300</v>
      </c>
      <c r="B13701" s="3" t="s">
        <v>28600</v>
      </c>
      <c r="C13701" s="3" t="s">
        <v>22917</v>
      </c>
      <c r="D13701" s="2" t="s">
        <v>26293</v>
      </c>
      <c r="E13701" s="3" t="s">
        <v>28583</v>
      </c>
      <c r="F13701" s="67">
        <v>1024.03</v>
      </c>
      <c r="G13701" s="67">
        <v>1041.21</v>
      </c>
    </row>
    <row r="13702" spans="1:7" ht="22.5" x14ac:dyDescent="0.2">
      <c r="A13702" s="1" t="str">
        <f t="shared" si="215"/>
        <v>SETOP ED-50297</v>
      </c>
      <c r="B13702" s="3" t="s">
        <v>28600</v>
      </c>
      <c r="C13702" s="3" t="s">
        <v>22918</v>
      </c>
      <c r="D13702" s="2" t="s">
        <v>26294</v>
      </c>
      <c r="E13702" s="3" t="s">
        <v>28583</v>
      </c>
      <c r="F13702" s="67">
        <v>518.75</v>
      </c>
      <c r="G13702" s="67">
        <v>529.32000000000005</v>
      </c>
    </row>
    <row r="13703" spans="1:7" ht="56.25" x14ac:dyDescent="0.2">
      <c r="A13703" s="1" t="str">
        <f t="shared" si="215"/>
        <v>SETOP ED-50301</v>
      </c>
      <c r="B13703" s="3" t="s">
        <v>28600</v>
      </c>
      <c r="C13703" s="3" t="s">
        <v>22919</v>
      </c>
      <c r="D13703" s="2" t="s">
        <v>26295</v>
      </c>
      <c r="E13703" s="3" t="s">
        <v>28583</v>
      </c>
      <c r="F13703" s="67">
        <v>833.44</v>
      </c>
      <c r="G13703" s="67">
        <v>853.27</v>
      </c>
    </row>
    <row r="13704" spans="1:7" ht="22.5" x14ac:dyDescent="0.2">
      <c r="A13704" s="1" t="str">
        <f t="shared" si="215"/>
        <v>SETOP ED-50296</v>
      </c>
      <c r="B13704" s="3" t="s">
        <v>28600</v>
      </c>
      <c r="C13704" s="3" t="s">
        <v>22920</v>
      </c>
      <c r="D13704" s="2" t="s">
        <v>26296</v>
      </c>
      <c r="E13704" s="3" t="s">
        <v>28583</v>
      </c>
      <c r="F13704" s="67">
        <v>320.47000000000003</v>
      </c>
      <c r="G13704" s="67">
        <v>331.03</v>
      </c>
    </row>
    <row r="13705" spans="1:7" ht="33.75" x14ac:dyDescent="0.2">
      <c r="A13705" s="1" t="str">
        <f t="shared" si="215"/>
        <v>SETOP ED-50298</v>
      </c>
      <c r="B13705" s="3" t="s">
        <v>28600</v>
      </c>
      <c r="C13705" s="3" t="s">
        <v>22921</v>
      </c>
      <c r="D13705" s="2" t="s">
        <v>26297</v>
      </c>
      <c r="E13705" s="3" t="s">
        <v>28583</v>
      </c>
      <c r="F13705" s="67">
        <v>815.81</v>
      </c>
      <c r="G13705" s="67">
        <v>833.97</v>
      </c>
    </row>
    <row r="13706" spans="1:7" ht="33.75" x14ac:dyDescent="0.2">
      <c r="A13706" s="1" t="str">
        <f t="shared" si="215"/>
        <v>SETOP ED-50299</v>
      </c>
      <c r="B13706" s="3" t="s">
        <v>28600</v>
      </c>
      <c r="C13706" s="3" t="s">
        <v>22922</v>
      </c>
      <c r="D13706" s="2" t="s">
        <v>26298</v>
      </c>
      <c r="E13706" s="3" t="s">
        <v>28583</v>
      </c>
      <c r="F13706" s="67">
        <v>1027.56</v>
      </c>
      <c r="G13706" s="67">
        <v>1045.72</v>
      </c>
    </row>
    <row r="13707" spans="1:7" x14ac:dyDescent="0.2">
      <c r="A13707" s="1" t="str">
        <f t="shared" si="215"/>
        <v>SETOP 8894</v>
      </c>
      <c r="B13707" s="3" t="s">
        <v>28600</v>
      </c>
      <c r="C13707" s="3">
        <v>8894</v>
      </c>
      <c r="D13707" s="2" t="s">
        <v>26299</v>
      </c>
    </row>
    <row r="13708" spans="1:7" ht="33.75" x14ac:dyDescent="0.2">
      <c r="A13708" s="1" t="str">
        <f t="shared" si="215"/>
        <v>SETOP ED-50285</v>
      </c>
      <c r="B13708" s="3" t="s">
        <v>28600</v>
      </c>
      <c r="C13708" s="3" t="s">
        <v>22923</v>
      </c>
      <c r="D13708" s="2" t="s">
        <v>26300</v>
      </c>
      <c r="E13708" s="3" t="s">
        <v>28583</v>
      </c>
      <c r="F13708" s="67">
        <v>1011.58</v>
      </c>
      <c r="G13708" s="67">
        <v>1043.79</v>
      </c>
    </row>
    <row r="13709" spans="1:7" ht="33.75" x14ac:dyDescent="0.2">
      <c r="A13709" s="1" t="str">
        <f t="shared" si="215"/>
        <v>SETOP ED-50284</v>
      </c>
      <c r="B13709" s="3" t="s">
        <v>28600</v>
      </c>
      <c r="C13709" s="3" t="s">
        <v>22924</v>
      </c>
      <c r="D13709" s="2" t="s">
        <v>26301</v>
      </c>
      <c r="E13709" s="3" t="s">
        <v>28583</v>
      </c>
      <c r="F13709" s="67">
        <v>1289.3800000000001</v>
      </c>
      <c r="G13709" s="67">
        <v>1331.13</v>
      </c>
    </row>
    <row r="13710" spans="1:7" x14ac:dyDescent="0.2">
      <c r="A13710" s="1" t="str">
        <f t="shared" si="215"/>
        <v>SETOP ED-50286</v>
      </c>
      <c r="B13710" s="3" t="s">
        <v>28600</v>
      </c>
      <c r="C13710" s="3" t="s">
        <v>22925</v>
      </c>
      <c r="D13710" s="2" t="s">
        <v>26302</v>
      </c>
      <c r="E13710" s="3" t="s">
        <v>28593</v>
      </c>
      <c r="F13710" s="67">
        <v>530.91999999999996</v>
      </c>
      <c r="G13710" s="67">
        <v>542.76</v>
      </c>
    </row>
    <row r="13711" spans="1:7" x14ac:dyDescent="0.2">
      <c r="A13711" s="1" t="str">
        <f t="shared" si="215"/>
        <v>SETOP 8895</v>
      </c>
      <c r="B13711" s="3" t="s">
        <v>28600</v>
      </c>
      <c r="C13711" s="3">
        <v>8895</v>
      </c>
      <c r="D13711" s="2" t="s">
        <v>26303</v>
      </c>
    </row>
    <row r="13712" spans="1:7" ht="22.5" x14ac:dyDescent="0.2">
      <c r="A13712" s="1" t="str">
        <f t="shared" si="215"/>
        <v>SETOP ED-16340</v>
      </c>
      <c r="B13712" s="3" t="s">
        <v>28600</v>
      </c>
      <c r="C13712" s="3" t="s">
        <v>22926</v>
      </c>
      <c r="D13712" s="2" t="s">
        <v>26304</v>
      </c>
      <c r="E13712" s="3" t="s">
        <v>28583</v>
      </c>
      <c r="F13712" s="67">
        <v>613.22</v>
      </c>
      <c r="G13712" s="67">
        <v>613.95000000000005</v>
      </c>
    </row>
    <row r="13713" spans="1:7" ht="22.5" x14ac:dyDescent="0.2">
      <c r="A13713" s="1" t="str">
        <f t="shared" si="215"/>
        <v>SETOP ED-16339</v>
      </c>
      <c r="B13713" s="3" t="s">
        <v>28600</v>
      </c>
      <c r="C13713" s="3" t="s">
        <v>22927</v>
      </c>
      <c r="D13713" s="2" t="s">
        <v>26305</v>
      </c>
      <c r="E13713" s="3" t="s">
        <v>28583</v>
      </c>
      <c r="F13713" s="67">
        <v>164.41</v>
      </c>
      <c r="G13713" s="67">
        <v>165.14</v>
      </c>
    </row>
    <row r="13714" spans="1:7" ht="33.75" x14ac:dyDescent="0.2">
      <c r="A13714" s="1" t="str">
        <f t="shared" si="215"/>
        <v>SETOP ED-9134</v>
      </c>
      <c r="B13714" s="3" t="s">
        <v>28600</v>
      </c>
      <c r="C13714" s="3" t="s">
        <v>22928</v>
      </c>
      <c r="D13714" s="2" t="s">
        <v>26306</v>
      </c>
      <c r="E13714" s="3" t="s">
        <v>28583</v>
      </c>
      <c r="F13714" s="67">
        <v>532.16999999999996</v>
      </c>
      <c r="G13714" s="67">
        <v>542.74</v>
      </c>
    </row>
    <row r="13715" spans="1:7" ht="33.75" x14ac:dyDescent="0.2">
      <c r="A13715" s="1" t="str">
        <f t="shared" si="215"/>
        <v>SETOP ED-16330</v>
      </c>
      <c r="B13715" s="3" t="s">
        <v>28600</v>
      </c>
      <c r="C13715" s="3" t="s">
        <v>22929</v>
      </c>
      <c r="D13715" s="2" t="s">
        <v>26307</v>
      </c>
      <c r="E13715" s="3" t="s">
        <v>28583</v>
      </c>
      <c r="F13715" s="67">
        <v>950.94</v>
      </c>
      <c r="G13715" s="67">
        <v>959.16</v>
      </c>
    </row>
    <row r="13716" spans="1:7" x14ac:dyDescent="0.2">
      <c r="A13716" s="1" t="str">
        <f t="shared" si="215"/>
        <v>SETOP ED-49938</v>
      </c>
      <c r="B13716" s="3" t="s">
        <v>28600</v>
      </c>
      <c r="C13716" s="3" t="s">
        <v>22930</v>
      </c>
      <c r="D13716" s="2" t="s">
        <v>26308</v>
      </c>
      <c r="E13716" s="3" t="s">
        <v>28593</v>
      </c>
      <c r="F13716" s="67">
        <v>170.87</v>
      </c>
      <c r="G13716" s="67">
        <v>184.65</v>
      </c>
    </row>
    <row r="13717" spans="1:7" ht="22.5" x14ac:dyDescent="0.2">
      <c r="A13717" s="1" t="str">
        <f t="shared" si="215"/>
        <v>SETOP ED-9133</v>
      </c>
      <c r="B13717" s="3" t="s">
        <v>28600</v>
      </c>
      <c r="C13717" s="3" t="s">
        <v>22931</v>
      </c>
      <c r="D13717" s="2" t="s">
        <v>26309</v>
      </c>
      <c r="E13717" s="3" t="s">
        <v>28583</v>
      </c>
      <c r="F13717" s="67">
        <v>323.39</v>
      </c>
      <c r="G13717" s="67">
        <v>329.82</v>
      </c>
    </row>
    <row r="13718" spans="1:7" x14ac:dyDescent="0.2">
      <c r="A13718" s="1" t="str">
        <f t="shared" si="215"/>
        <v>SETOP 8896</v>
      </c>
      <c r="B13718" s="3" t="s">
        <v>28600</v>
      </c>
      <c r="C13718" s="3">
        <v>8896</v>
      </c>
      <c r="D13718" s="2" t="s">
        <v>26310</v>
      </c>
    </row>
    <row r="13719" spans="1:7" x14ac:dyDescent="0.2">
      <c r="A13719" s="1" t="str">
        <f t="shared" si="215"/>
        <v>SETOP ED-48169</v>
      </c>
      <c r="B13719" s="3" t="s">
        <v>28600</v>
      </c>
      <c r="C13719" s="3" t="s">
        <v>22932</v>
      </c>
      <c r="D13719" s="2" t="s">
        <v>26311</v>
      </c>
      <c r="E13719" s="3" t="s">
        <v>28593</v>
      </c>
      <c r="F13719" s="67">
        <v>1156.05</v>
      </c>
      <c r="G13719" s="67">
        <v>1168.6199999999999</v>
      </c>
    </row>
    <row r="13720" spans="1:7" x14ac:dyDescent="0.2">
      <c r="A13720" s="1" t="str">
        <f t="shared" si="215"/>
        <v>SETOP ED-48170</v>
      </c>
      <c r="B13720" s="3" t="s">
        <v>28600</v>
      </c>
      <c r="C13720" s="3" t="s">
        <v>22933</v>
      </c>
      <c r="D13720" s="2" t="s">
        <v>26312</v>
      </c>
      <c r="E13720" s="3" t="s">
        <v>28593</v>
      </c>
      <c r="F13720" s="67">
        <v>1277.58</v>
      </c>
      <c r="G13720" s="67">
        <v>1290.1500000000001</v>
      </c>
    </row>
    <row r="13721" spans="1:7" x14ac:dyDescent="0.2">
      <c r="A13721" s="1" t="str">
        <f t="shared" si="215"/>
        <v>SETOP ED-48171</v>
      </c>
      <c r="B13721" s="3" t="s">
        <v>28600</v>
      </c>
      <c r="C13721" s="3" t="s">
        <v>22934</v>
      </c>
      <c r="D13721" s="2" t="s">
        <v>26313</v>
      </c>
      <c r="E13721" s="3" t="s">
        <v>28593</v>
      </c>
      <c r="F13721" s="67">
        <v>1365.79</v>
      </c>
      <c r="G13721" s="67">
        <v>1378.37</v>
      </c>
    </row>
    <row r="13722" spans="1:7" x14ac:dyDescent="0.2">
      <c r="A13722" s="1" t="str">
        <f t="shared" si="215"/>
        <v>SETOP ED-48172</v>
      </c>
      <c r="B13722" s="3" t="s">
        <v>28600</v>
      </c>
      <c r="C13722" s="3" t="s">
        <v>22935</v>
      </c>
      <c r="D13722" s="2" t="s">
        <v>26314</v>
      </c>
      <c r="E13722" s="3" t="s">
        <v>28593</v>
      </c>
      <c r="F13722" s="67">
        <v>1301.03</v>
      </c>
      <c r="G13722" s="67">
        <v>1313.61</v>
      </c>
    </row>
    <row r="13723" spans="1:7" x14ac:dyDescent="0.2">
      <c r="A13723" s="1" t="str">
        <f t="shared" si="215"/>
        <v>SETOP ED-48177</v>
      </c>
      <c r="B13723" s="3" t="s">
        <v>28600</v>
      </c>
      <c r="C13723" s="3" t="s">
        <v>22936</v>
      </c>
      <c r="D13723" s="2" t="s">
        <v>26315</v>
      </c>
      <c r="E13723" s="3" t="s">
        <v>28583</v>
      </c>
      <c r="F13723" s="67">
        <v>134.71</v>
      </c>
      <c r="G13723" s="67">
        <v>137.16999999999999</v>
      </c>
    </row>
    <row r="13724" spans="1:7" x14ac:dyDescent="0.2">
      <c r="A13724" s="1" t="str">
        <f t="shared" si="215"/>
        <v>SETOP 8897</v>
      </c>
      <c r="B13724" s="3" t="s">
        <v>28600</v>
      </c>
      <c r="C13724" s="3">
        <v>8897</v>
      </c>
      <c r="D13724" s="2" t="s">
        <v>26316</v>
      </c>
    </row>
    <row r="13725" spans="1:7" ht="22.5" x14ac:dyDescent="0.2">
      <c r="A13725" s="1" t="str">
        <f t="shared" si="215"/>
        <v>SETOP ED-50316</v>
      </c>
      <c r="B13725" s="3" t="s">
        <v>28600</v>
      </c>
      <c r="C13725" s="3" t="s">
        <v>22937</v>
      </c>
      <c r="D13725" s="2" t="s">
        <v>26317</v>
      </c>
      <c r="E13725" s="3" t="s">
        <v>28583</v>
      </c>
      <c r="F13725" s="67">
        <v>157.87</v>
      </c>
      <c r="G13725" s="67">
        <v>159.18</v>
      </c>
    </row>
    <row r="13726" spans="1:7" x14ac:dyDescent="0.2">
      <c r="A13726" s="1" t="str">
        <f t="shared" si="215"/>
        <v>SETOP 8898</v>
      </c>
      <c r="B13726" s="3" t="s">
        <v>28600</v>
      </c>
      <c r="C13726" s="3">
        <v>8898</v>
      </c>
      <c r="D13726" s="2" t="s">
        <v>26318</v>
      </c>
    </row>
    <row r="13727" spans="1:7" x14ac:dyDescent="0.2">
      <c r="A13727" s="1" t="str">
        <f t="shared" si="215"/>
        <v>SETOP ED-50310</v>
      </c>
      <c r="B13727" s="3" t="s">
        <v>28600</v>
      </c>
      <c r="C13727" s="3" t="s">
        <v>22938</v>
      </c>
      <c r="D13727" s="2" t="s">
        <v>26319</v>
      </c>
      <c r="E13727" s="3" t="s">
        <v>28583</v>
      </c>
      <c r="F13727" s="67">
        <v>20.58</v>
      </c>
      <c r="G13727" s="67">
        <v>21.42</v>
      </c>
    </row>
    <row r="13728" spans="1:7" ht="22.5" x14ac:dyDescent="0.2">
      <c r="A13728" s="1" t="str">
        <f t="shared" si="215"/>
        <v>SETOP ED-16344</v>
      </c>
      <c r="B13728" s="3" t="s">
        <v>28600</v>
      </c>
      <c r="C13728" s="3" t="s">
        <v>22939</v>
      </c>
      <c r="D13728" s="2" t="s">
        <v>26320</v>
      </c>
      <c r="E13728" s="3" t="s">
        <v>28583</v>
      </c>
      <c r="F13728" s="67">
        <v>111.05</v>
      </c>
      <c r="G13728" s="67">
        <v>114.35</v>
      </c>
    </row>
    <row r="13729" spans="1:7" ht="22.5" x14ac:dyDescent="0.2">
      <c r="A13729" s="1" t="str">
        <f t="shared" si="215"/>
        <v>SETOP ED-50314</v>
      </c>
      <c r="B13729" s="3" t="s">
        <v>28600</v>
      </c>
      <c r="C13729" s="3" t="s">
        <v>22940</v>
      </c>
      <c r="D13729" s="2" t="s">
        <v>26321</v>
      </c>
      <c r="E13729" s="3" t="s">
        <v>28583</v>
      </c>
      <c r="F13729" s="67">
        <v>245.73</v>
      </c>
      <c r="G13729" s="67">
        <v>248.19</v>
      </c>
    </row>
    <row r="13730" spans="1:7" ht="22.5" x14ac:dyDescent="0.2">
      <c r="A13730" s="1" t="str">
        <f t="shared" si="215"/>
        <v>SETOP ED-50313</v>
      </c>
      <c r="B13730" s="3" t="s">
        <v>28600</v>
      </c>
      <c r="C13730" s="3" t="s">
        <v>22941</v>
      </c>
      <c r="D13730" s="2" t="s">
        <v>26322</v>
      </c>
      <c r="E13730" s="3" t="s">
        <v>28583</v>
      </c>
      <c r="F13730" s="67">
        <v>247.64</v>
      </c>
      <c r="G13730" s="67">
        <v>250.09</v>
      </c>
    </row>
    <row r="13731" spans="1:7" x14ac:dyDescent="0.2">
      <c r="A13731" s="1" t="str">
        <f t="shared" ref="A13731:A13794" si="216">CONCATENAR</f>
        <v>SETOP ED-32667</v>
      </c>
      <c r="B13731" s="3" t="s">
        <v>28600</v>
      </c>
      <c r="C13731" s="3" t="s">
        <v>22942</v>
      </c>
      <c r="D13731" s="2" t="s">
        <v>26323</v>
      </c>
      <c r="E13731" s="3" t="s">
        <v>28583</v>
      </c>
      <c r="F13731" s="67">
        <v>26.17</v>
      </c>
      <c r="G13731" s="67">
        <v>27.65</v>
      </c>
    </row>
    <row r="13732" spans="1:7" x14ac:dyDescent="0.2">
      <c r="A13732" s="1" t="str">
        <f t="shared" si="216"/>
        <v>SETOP 8899</v>
      </c>
      <c r="B13732" s="3" t="s">
        <v>28600</v>
      </c>
      <c r="C13732" s="3">
        <v>8899</v>
      </c>
      <c r="D13732" s="2" t="s">
        <v>26324</v>
      </c>
    </row>
    <row r="13733" spans="1:7" x14ac:dyDescent="0.2">
      <c r="A13733" s="1" t="str">
        <f t="shared" si="216"/>
        <v>SETOP ED-48156</v>
      </c>
      <c r="B13733" s="3" t="s">
        <v>28600</v>
      </c>
      <c r="C13733" s="3" t="s">
        <v>22943</v>
      </c>
      <c r="D13733" s="2" t="s">
        <v>26325</v>
      </c>
      <c r="E13733" s="3" t="s">
        <v>28593</v>
      </c>
      <c r="F13733" s="67">
        <v>53.78</v>
      </c>
      <c r="G13733" s="67">
        <v>54.36</v>
      </c>
    </row>
    <row r="13734" spans="1:7" x14ac:dyDescent="0.2">
      <c r="A13734" s="1" t="str">
        <f t="shared" si="216"/>
        <v>SETOP ED-48157</v>
      </c>
      <c r="B13734" s="3" t="s">
        <v>28600</v>
      </c>
      <c r="C13734" s="3" t="s">
        <v>22944</v>
      </c>
      <c r="D13734" s="2" t="s">
        <v>26326</v>
      </c>
      <c r="E13734" s="3" t="s">
        <v>28593</v>
      </c>
      <c r="F13734" s="67">
        <v>186.56</v>
      </c>
      <c r="G13734" s="67">
        <v>187.99</v>
      </c>
    </row>
    <row r="13735" spans="1:7" ht="33.75" x14ac:dyDescent="0.2">
      <c r="A13735" s="1" t="str">
        <f t="shared" si="216"/>
        <v>SETOP ED-48159</v>
      </c>
      <c r="B13735" s="3" t="s">
        <v>28600</v>
      </c>
      <c r="C13735" s="3" t="s">
        <v>22945</v>
      </c>
      <c r="D13735" s="2" t="s">
        <v>26327</v>
      </c>
      <c r="E13735" s="3" t="s">
        <v>28593</v>
      </c>
      <c r="F13735" s="67">
        <v>1163.52</v>
      </c>
      <c r="G13735" s="67">
        <v>1166.3900000000001</v>
      </c>
    </row>
    <row r="13736" spans="1:7" x14ac:dyDescent="0.2">
      <c r="A13736" s="1" t="str">
        <f t="shared" si="216"/>
        <v>SETOP ED-50309</v>
      </c>
      <c r="B13736" s="3" t="s">
        <v>28600</v>
      </c>
      <c r="C13736" s="3" t="s">
        <v>22946</v>
      </c>
      <c r="D13736" s="2" t="s">
        <v>26328</v>
      </c>
      <c r="E13736" s="3" t="s">
        <v>28593</v>
      </c>
      <c r="F13736" s="67">
        <v>17.600000000000001</v>
      </c>
      <c r="G13736" s="67">
        <v>19.11</v>
      </c>
    </row>
    <row r="13737" spans="1:7" ht="22.5" x14ac:dyDescent="0.2">
      <c r="A13737" s="1" t="str">
        <f t="shared" si="216"/>
        <v>SETOP ED-48174</v>
      </c>
      <c r="B13737" s="3" t="s">
        <v>28600</v>
      </c>
      <c r="C13737" s="3" t="s">
        <v>22947</v>
      </c>
      <c r="D13737" s="2" t="s">
        <v>26329</v>
      </c>
      <c r="E13737" s="3" t="s">
        <v>28583</v>
      </c>
      <c r="F13737" s="67">
        <v>30.9</v>
      </c>
      <c r="G13737" s="67">
        <v>33.229999999999997</v>
      </c>
    </row>
    <row r="13738" spans="1:7" x14ac:dyDescent="0.2">
      <c r="A13738" s="1" t="str">
        <f t="shared" si="216"/>
        <v>SETOP ED-48175</v>
      </c>
      <c r="B13738" s="3" t="s">
        <v>28600</v>
      </c>
      <c r="C13738" s="3" t="s">
        <v>22948</v>
      </c>
      <c r="D13738" s="2" t="s">
        <v>26330</v>
      </c>
      <c r="E13738" s="3" t="s">
        <v>28593</v>
      </c>
      <c r="F13738" s="67">
        <v>49.9</v>
      </c>
      <c r="G13738" s="67">
        <v>51.33</v>
      </c>
    </row>
    <row r="13739" spans="1:7" x14ac:dyDescent="0.2">
      <c r="A13739" s="1" t="str">
        <f t="shared" si="216"/>
        <v>SETOP ED-48176</v>
      </c>
      <c r="B13739" s="3" t="s">
        <v>28600</v>
      </c>
      <c r="C13739" s="3" t="s">
        <v>22949</v>
      </c>
      <c r="D13739" s="2" t="s">
        <v>26331</v>
      </c>
      <c r="E13739" s="3" t="s">
        <v>28593</v>
      </c>
      <c r="F13739" s="67">
        <v>39.840000000000003</v>
      </c>
      <c r="G13739" s="67">
        <v>41.27</v>
      </c>
    </row>
    <row r="13740" spans="1:7" x14ac:dyDescent="0.2">
      <c r="A13740" s="1" t="str">
        <f t="shared" si="216"/>
        <v>SETOP ED-48180</v>
      </c>
      <c r="B13740" s="3" t="s">
        <v>28600</v>
      </c>
      <c r="C13740" s="3" t="s">
        <v>22950</v>
      </c>
      <c r="D13740" s="2" t="s">
        <v>26332</v>
      </c>
      <c r="E13740" s="3" t="s">
        <v>28593</v>
      </c>
      <c r="F13740" s="67">
        <v>203.11</v>
      </c>
      <c r="G13740" s="67">
        <v>205.98</v>
      </c>
    </row>
    <row r="13741" spans="1:7" x14ac:dyDescent="0.2">
      <c r="A13741" s="1" t="str">
        <f t="shared" si="216"/>
        <v>SETOP ED-48182</v>
      </c>
      <c r="B13741" s="3" t="s">
        <v>28600</v>
      </c>
      <c r="C13741" s="3" t="s">
        <v>22951</v>
      </c>
      <c r="D13741" s="2" t="s">
        <v>26333</v>
      </c>
      <c r="E13741" s="3" t="s">
        <v>28593</v>
      </c>
      <c r="F13741" s="67">
        <v>65.650000000000006</v>
      </c>
      <c r="G13741" s="67">
        <v>68.52</v>
      </c>
    </row>
    <row r="13742" spans="1:7" x14ac:dyDescent="0.2">
      <c r="A13742" s="1" t="str">
        <f t="shared" si="216"/>
        <v>SETOP ED-50318</v>
      </c>
      <c r="B13742" s="3" t="s">
        <v>28600</v>
      </c>
      <c r="C13742" s="3" t="s">
        <v>22952</v>
      </c>
      <c r="D13742" s="2" t="s">
        <v>26334</v>
      </c>
      <c r="E13742" s="3" t="s">
        <v>28593</v>
      </c>
      <c r="F13742" s="67">
        <v>62.78</v>
      </c>
      <c r="G13742" s="67">
        <v>67.3</v>
      </c>
    </row>
    <row r="13743" spans="1:7" ht="22.5" x14ac:dyDescent="0.2">
      <c r="A13743" s="1" t="str">
        <f t="shared" si="216"/>
        <v>SETOP ED-48185</v>
      </c>
      <c r="B13743" s="3" t="s">
        <v>28600</v>
      </c>
      <c r="C13743" s="3" t="s">
        <v>22953</v>
      </c>
      <c r="D13743" s="2" t="s">
        <v>26335</v>
      </c>
      <c r="E13743" s="3" t="s">
        <v>28583</v>
      </c>
      <c r="F13743" s="67">
        <v>44.08</v>
      </c>
      <c r="G13743" s="67">
        <v>46.42</v>
      </c>
    </row>
    <row r="13744" spans="1:7" ht="22.5" x14ac:dyDescent="0.2">
      <c r="A13744" s="1" t="str">
        <f t="shared" si="216"/>
        <v>SETOP ED-48179</v>
      </c>
      <c r="B13744" s="3" t="s">
        <v>28600</v>
      </c>
      <c r="C13744" s="3" t="s">
        <v>22954</v>
      </c>
      <c r="D13744" s="2" t="s">
        <v>26336</v>
      </c>
      <c r="E13744" s="3" t="s">
        <v>28583</v>
      </c>
      <c r="F13744" s="67">
        <v>93.39</v>
      </c>
      <c r="G13744" s="67">
        <v>97.12</v>
      </c>
    </row>
    <row r="13745" spans="1:7" x14ac:dyDescent="0.2">
      <c r="A13745" s="1" t="str">
        <f t="shared" si="216"/>
        <v>SETOP ED-48181</v>
      </c>
      <c r="B13745" s="3" t="s">
        <v>28600</v>
      </c>
      <c r="C13745" s="3" t="s">
        <v>22955</v>
      </c>
      <c r="D13745" s="2" t="s">
        <v>26337</v>
      </c>
      <c r="E13745" s="3" t="s">
        <v>28593</v>
      </c>
      <c r="F13745" s="67">
        <v>57.7</v>
      </c>
      <c r="G13745" s="67">
        <v>60.57</v>
      </c>
    </row>
    <row r="13746" spans="1:7" x14ac:dyDescent="0.2">
      <c r="A13746" s="1" t="str">
        <f t="shared" si="216"/>
        <v>SETOP ED-50319</v>
      </c>
      <c r="B13746" s="3" t="s">
        <v>28600</v>
      </c>
      <c r="C13746" s="3" t="s">
        <v>22956</v>
      </c>
      <c r="D13746" s="2" t="s">
        <v>26338</v>
      </c>
      <c r="E13746" s="3" t="s">
        <v>28583</v>
      </c>
      <c r="F13746" s="67">
        <v>4.3099999999999996</v>
      </c>
      <c r="G13746" s="67">
        <v>4.6399999999999997</v>
      </c>
    </row>
    <row r="13747" spans="1:7" ht="22.5" x14ac:dyDescent="0.2">
      <c r="A13747" s="1" t="str">
        <f t="shared" si="216"/>
        <v>SETOP ED-48186</v>
      </c>
      <c r="B13747" s="3" t="s">
        <v>28600</v>
      </c>
      <c r="C13747" s="3" t="s">
        <v>22957</v>
      </c>
      <c r="D13747" s="2" t="s">
        <v>26339</v>
      </c>
      <c r="E13747" s="3" t="s">
        <v>28583</v>
      </c>
      <c r="F13747" s="67">
        <v>51.54</v>
      </c>
      <c r="G13747" s="67">
        <v>53.88</v>
      </c>
    </row>
    <row r="13748" spans="1:7" x14ac:dyDescent="0.2">
      <c r="A13748" s="1" t="str">
        <f t="shared" si="216"/>
        <v>SETOP ED-48187</v>
      </c>
      <c r="B13748" s="3" t="s">
        <v>28600</v>
      </c>
      <c r="C13748" s="3" t="s">
        <v>22958</v>
      </c>
      <c r="D13748" s="2" t="s">
        <v>26340</v>
      </c>
      <c r="E13748" s="3" t="s">
        <v>28593</v>
      </c>
      <c r="F13748" s="67">
        <v>56.11</v>
      </c>
      <c r="G13748" s="67">
        <v>58.98</v>
      </c>
    </row>
    <row r="13749" spans="1:7" ht="22.5" x14ac:dyDescent="0.2">
      <c r="A13749" s="1" t="str">
        <f t="shared" si="216"/>
        <v>SETOP ED-50332</v>
      </c>
      <c r="B13749" s="3" t="s">
        <v>28600</v>
      </c>
      <c r="C13749" s="3" t="s">
        <v>22959</v>
      </c>
      <c r="D13749" s="2" t="s">
        <v>26341</v>
      </c>
      <c r="E13749" s="3" t="s">
        <v>28593</v>
      </c>
      <c r="F13749" s="67">
        <v>144.04</v>
      </c>
      <c r="G13749" s="67">
        <v>145.19999999999999</v>
      </c>
    </row>
    <row r="13750" spans="1:7" ht="22.5" x14ac:dyDescent="0.2">
      <c r="A13750" s="1" t="str">
        <f t="shared" si="216"/>
        <v>SETOP ED-9135</v>
      </c>
      <c r="B13750" s="3" t="s">
        <v>28600</v>
      </c>
      <c r="C13750" s="3" t="s">
        <v>22960</v>
      </c>
      <c r="D13750" s="2" t="s">
        <v>26342</v>
      </c>
      <c r="E13750" s="3" t="s">
        <v>28593</v>
      </c>
      <c r="F13750" s="67">
        <v>172</v>
      </c>
      <c r="G13750" s="67">
        <v>173.16</v>
      </c>
    </row>
    <row r="13751" spans="1:7" x14ac:dyDescent="0.2">
      <c r="A13751" s="1" t="str">
        <f t="shared" si="216"/>
        <v>SETOP ED-50333</v>
      </c>
      <c r="B13751" s="3" t="s">
        <v>28600</v>
      </c>
      <c r="C13751" s="3" t="s">
        <v>22961</v>
      </c>
      <c r="D13751" s="2" t="s">
        <v>26343</v>
      </c>
      <c r="E13751" s="3" t="s">
        <v>28593</v>
      </c>
      <c r="F13751" s="67">
        <v>33.770000000000003</v>
      </c>
      <c r="G13751" s="67">
        <v>35.35</v>
      </c>
    </row>
    <row r="13752" spans="1:7" x14ac:dyDescent="0.2">
      <c r="A13752" s="1" t="str">
        <f t="shared" si="216"/>
        <v>SETOP ED-50334</v>
      </c>
      <c r="B13752" s="3" t="s">
        <v>28600</v>
      </c>
      <c r="C13752" s="3" t="s">
        <v>22962</v>
      </c>
      <c r="D13752" s="2" t="s">
        <v>26344</v>
      </c>
      <c r="E13752" s="3" t="s">
        <v>28593</v>
      </c>
      <c r="F13752" s="67">
        <v>49.29</v>
      </c>
      <c r="G13752" s="67">
        <v>53.82</v>
      </c>
    </row>
    <row r="13753" spans="1:7" x14ac:dyDescent="0.2">
      <c r="A13753" s="1" t="str">
        <f t="shared" si="216"/>
        <v>SETOP 8900</v>
      </c>
      <c r="B13753" s="3" t="s">
        <v>28600</v>
      </c>
      <c r="C13753" s="3">
        <v>8900</v>
      </c>
      <c r="D13753" s="2" t="s">
        <v>26345</v>
      </c>
    </row>
    <row r="13754" spans="1:7" x14ac:dyDescent="0.2">
      <c r="A13754" s="1" t="str">
        <f t="shared" si="216"/>
        <v>SETOP ED-48155</v>
      </c>
      <c r="B13754" s="3" t="s">
        <v>28600</v>
      </c>
      <c r="C13754" s="3" t="s">
        <v>22963</v>
      </c>
      <c r="D13754" s="2" t="s">
        <v>26346</v>
      </c>
      <c r="E13754" s="3" t="s">
        <v>28593</v>
      </c>
      <c r="F13754" s="67">
        <v>63.19</v>
      </c>
      <c r="G13754" s="67">
        <v>66.06</v>
      </c>
    </row>
    <row r="13755" spans="1:7" x14ac:dyDescent="0.2">
      <c r="A13755" s="1" t="str">
        <f t="shared" si="216"/>
        <v>SETOP ED-48183</v>
      </c>
      <c r="B13755" s="3" t="s">
        <v>28600</v>
      </c>
      <c r="C13755" s="3" t="s">
        <v>22964</v>
      </c>
      <c r="D13755" s="2" t="s">
        <v>26347</v>
      </c>
      <c r="E13755" s="3" t="s">
        <v>28593</v>
      </c>
      <c r="F13755" s="67">
        <v>64.599999999999994</v>
      </c>
      <c r="G13755" s="67">
        <v>67.47</v>
      </c>
    </row>
    <row r="13756" spans="1:7" x14ac:dyDescent="0.2">
      <c r="A13756" s="1" t="str">
        <f t="shared" si="216"/>
        <v>SETOP ED-48184</v>
      </c>
      <c r="B13756" s="3" t="s">
        <v>28600</v>
      </c>
      <c r="C13756" s="3" t="s">
        <v>22965</v>
      </c>
      <c r="D13756" s="2" t="s">
        <v>26348</v>
      </c>
      <c r="E13756" s="3" t="s">
        <v>28593</v>
      </c>
      <c r="F13756" s="67">
        <v>218.83</v>
      </c>
      <c r="G13756" s="67">
        <v>221.7</v>
      </c>
    </row>
    <row r="13757" spans="1:7" x14ac:dyDescent="0.2">
      <c r="A13757" s="1" t="str">
        <f t="shared" si="216"/>
        <v>SETOP ED-48189</v>
      </c>
      <c r="B13757" s="3" t="s">
        <v>28600</v>
      </c>
      <c r="C13757" s="3" t="s">
        <v>22966</v>
      </c>
      <c r="D13757" s="2" t="s">
        <v>26349</v>
      </c>
      <c r="E13757" s="3" t="s">
        <v>28593</v>
      </c>
      <c r="F13757" s="67">
        <v>76.180000000000007</v>
      </c>
      <c r="G13757" s="67">
        <v>79.05</v>
      </c>
    </row>
    <row r="13758" spans="1:7" x14ac:dyDescent="0.2">
      <c r="A13758" s="1" t="str">
        <f t="shared" si="216"/>
        <v>SETOP ED-48188</v>
      </c>
      <c r="B13758" s="3" t="s">
        <v>28600</v>
      </c>
      <c r="C13758" s="3" t="s">
        <v>22967</v>
      </c>
      <c r="D13758" s="2" t="s">
        <v>26350</v>
      </c>
      <c r="E13758" s="3" t="s">
        <v>28593</v>
      </c>
      <c r="F13758" s="67">
        <v>63.19</v>
      </c>
      <c r="G13758" s="67">
        <v>66.06</v>
      </c>
    </row>
    <row r="13759" spans="1:7" x14ac:dyDescent="0.2">
      <c r="A13759" s="1" t="str">
        <f t="shared" si="216"/>
        <v>SETOP 8901</v>
      </c>
      <c r="B13759" s="3" t="s">
        <v>28600</v>
      </c>
      <c r="C13759" s="3">
        <v>8901</v>
      </c>
      <c r="D13759" s="2" t="s">
        <v>26351</v>
      </c>
    </row>
    <row r="13760" spans="1:7" ht="22.5" x14ac:dyDescent="0.2">
      <c r="A13760" s="1" t="str">
        <f t="shared" si="216"/>
        <v>SETOP ED-48158</v>
      </c>
      <c r="B13760" s="3" t="s">
        <v>28600</v>
      </c>
      <c r="C13760" s="3" t="s">
        <v>22968</v>
      </c>
      <c r="D13760" s="2" t="s">
        <v>26352</v>
      </c>
      <c r="E13760" s="3" t="s">
        <v>28593</v>
      </c>
      <c r="F13760" s="67">
        <v>621.75</v>
      </c>
      <c r="G13760" s="67">
        <v>624.62</v>
      </c>
    </row>
    <row r="13761" spans="1:7" ht="33.75" x14ac:dyDescent="0.2">
      <c r="A13761" s="1" t="str">
        <f t="shared" si="216"/>
        <v>SETOP ED-48165</v>
      </c>
      <c r="B13761" s="3" t="s">
        <v>28600</v>
      </c>
      <c r="C13761" s="3" t="s">
        <v>22969</v>
      </c>
      <c r="D13761" s="2" t="s">
        <v>26353</v>
      </c>
      <c r="E13761" s="3" t="s">
        <v>28583</v>
      </c>
      <c r="F13761" s="67">
        <v>324.70999999999998</v>
      </c>
      <c r="G13761" s="67">
        <v>327.88</v>
      </c>
    </row>
    <row r="13762" spans="1:7" ht="22.5" x14ac:dyDescent="0.2">
      <c r="A13762" s="1" t="str">
        <f t="shared" si="216"/>
        <v>SETOP ED-48167</v>
      </c>
      <c r="B13762" s="3" t="s">
        <v>28600</v>
      </c>
      <c r="C13762" s="3" t="s">
        <v>22970</v>
      </c>
      <c r="D13762" s="2" t="s">
        <v>26354</v>
      </c>
      <c r="E13762" s="3" t="s">
        <v>28583</v>
      </c>
      <c r="F13762" s="67">
        <v>223.56</v>
      </c>
      <c r="G13762" s="67">
        <v>225.89</v>
      </c>
    </row>
    <row r="13763" spans="1:7" ht="33.75" x14ac:dyDescent="0.2">
      <c r="A13763" s="1" t="str">
        <f t="shared" si="216"/>
        <v>SETOP ED-48161</v>
      </c>
      <c r="B13763" s="3" t="s">
        <v>28600</v>
      </c>
      <c r="C13763" s="3" t="s">
        <v>22971</v>
      </c>
      <c r="D13763" s="2" t="s">
        <v>26355</v>
      </c>
      <c r="E13763" s="3" t="s">
        <v>28583</v>
      </c>
      <c r="F13763" s="67">
        <v>233.72</v>
      </c>
      <c r="G13763" s="67">
        <v>236.05</v>
      </c>
    </row>
    <row r="13764" spans="1:7" ht="33.75" x14ac:dyDescent="0.2">
      <c r="A13764" s="1" t="str">
        <f t="shared" si="216"/>
        <v>SETOP ED-48166</v>
      </c>
      <c r="B13764" s="3" t="s">
        <v>28600</v>
      </c>
      <c r="C13764" s="3" t="s">
        <v>22972</v>
      </c>
      <c r="D13764" s="2" t="s">
        <v>26356</v>
      </c>
      <c r="E13764" s="3" t="s">
        <v>28583</v>
      </c>
      <c r="F13764" s="67">
        <v>265.17</v>
      </c>
      <c r="G13764" s="67">
        <v>267.86</v>
      </c>
    </row>
    <row r="13765" spans="1:7" ht="33.75" x14ac:dyDescent="0.2">
      <c r="A13765" s="1" t="str">
        <f t="shared" si="216"/>
        <v>SETOP ED-48163</v>
      </c>
      <c r="B13765" s="3" t="s">
        <v>28600</v>
      </c>
      <c r="C13765" s="3" t="s">
        <v>22973</v>
      </c>
      <c r="D13765" s="2" t="s">
        <v>26357</v>
      </c>
      <c r="E13765" s="3" t="s">
        <v>28583</v>
      </c>
      <c r="F13765" s="67">
        <v>136.63</v>
      </c>
      <c r="G13765" s="67">
        <v>138.57</v>
      </c>
    </row>
    <row r="13766" spans="1:7" ht="22.5" x14ac:dyDescent="0.2">
      <c r="A13766" s="1" t="str">
        <f t="shared" si="216"/>
        <v>SETOP ED-48164</v>
      </c>
      <c r="B13766" s="3" t="s">
        <v>28600</v>
      </c>
      <c r="C13766" s="3" t="s">
        <v>22974</v>
      </c>
      <c r="D13766" s="2" t="s">
        <v>26358</v>
      </c>
      <c r="E13766" s="3" t="s">
        <v>28583</v>
      </c>
      <c r="F13766" s="67">
        <v>179.17</v>
      </c>
      <c r="G13766" s="67">
        <v>181.49</v>
      </c>
    </row>
    <row r="13767" spans="1:7" ht="22.5" x14ac:dyDescent="0.2">
      <c r="A13767" s="1" t="str">
        <f t="shared" si="216"/>
        <v>SETOP ED-48160</v>
      </c>
      <c r="B13767" s="3" t="s">
        <v>28600</v>
      </c>
      <c r="C13767" s="3" t="s">
        <v>22975</v>
      </c>
      <c r="D13767" s="2" t="s">
        <v>26359</v>
      </c>
      <c r="E13767" s="3" t="s">
        <v>28583</v>
      </c>
      <c r="F13767" s="67">
        <v>226.89</v>
      </c>
      <c r="G13767" s="67">
        <v>229.22</v>
      </c>
    </row>
    <row r="13768" spans="1:7" ht="22.5" x14ac:dyDescent="0.2">
      <c r="A13768" s="1" t="str">
        <f t="shared" si="216"/>
        <v>SETOP ED-48162</v>
      </c>
      <c r="B13768" s="3" t="s">
        <v>28600</v>
      </c>
      <c r="C13768" s="3" t="s">
        <v>22976</v>
      </c>
      <c r="D13768" s="2" t="s">
        <v>26360</v>
      </c>
      <c r="E13768" s="3" t="s">
        <v>28583</v>
      </c>
      <c r="F13768" s="67">
        <v>218.79</v>
      </c>
      <c r="G13768" s="67">
        <v>221.11</v>
      </c>
    </row>
    <row r="13769" spans="1:7" x14ac:dyDescent="0.2">
      <c r="A13769" s="1" t="str">
        <f t="shared" si="216"/>
        <v>SETOP 8680</v>
      </c>
      <c r="B13769" s="3" t="s">
        <v>28600</v>
      </c>
      <c r="C13769" s="3">
        <v>8680</v>
      </c>
      <c r="D13769" s="2" t="s">
        <v>26361</v>
      </c>
    </row>
    <row r="13770" spans="1:7" x14ac:dyDescent="0.2">
      <c r="A13770" s="1" t="str">
        <f t="shared" si="216"/>
        <v>SETOP 8902</v>
      </c>
      <c r="B13770" s="3" t="s">
        <v>28600</v>
      </c>
      <c r="C13770" s="3">
        <v>8902</v>
      </c>
      <c r="D13770" s="2" t="s">
        <v>26362</v>
      </c>
    </row>
    <row r="13771" spans="1:7" x14ac:dyDescent="0.2">
      <c r="A13771" s="1" t="str">
        <f t="shared" si="216"/>
        <v>SETOP ED-48337</v>
      </c>
      <c r="B13771" s="3" t="s">
        <v>28600</v>
      </c>
      <c r="C13771" s="3" t="s">
        <v>22977</v>
      </c>
      <c r="D13771" s="2" t="s">
        <v>26363</v>
      </c>
      <c r="E13771" s="3" t="s">
        <v>28582</v>
      </c>
      <c r="F13771" s="67">
        <v>1280.45</v>
      </c>
      <c r="G13771" s="67">
        <v>1306.17</v>
      </c>
    </row>
    <row r="13772" spans="1:7" x14ac:dyDescent="0.2">
      <c r="A13772" s="1" t="str">
        <f t="shared" si="216"/>
        <v>SETOP 8903</v>
      </c>
      <c r="B13772" s="3" t="s">
        <v>28600</v>
      </c>
      <c r="C13772" s="3">
        <v>8903</v>
      </c>
      <c r="D13772" s="2" t="s">
        <v>26364</v>
      </c>
    </row>
    <row r="13773" spans="1:7" x14ac:dyDescent="0.2">
      <c r="A13773" s="1" t="str">
        <f t="shared" si="216"/>
        <v>SETOP ED-48338</v>
      </c>
      <c r="B13773" s="3" t="s">
        <v>28600</v>
      </c>
      <c r="C13773" s="3" t="s">
        <v>22978</v>
      </c>
      <c r="D13773" s="2" t="s">
        <v>26365</v>
      </c>
      <c r="E13773" s="3" t="s">
        <v>28582</v>
      </c>
      <c r="F13773" s="67">
        <v>237.45</v>
      </c>
      <c r="G13773" s="67">
        <v>247.09</v>
      </c>
    </row>
    <row r="13774" spans="1:7" x14ac:dyDescent="0.2">
      <c r="A13774" s="1" t="str">
        <f t="shared" si="216"/>
        <v>SETOP ED-48339</v>
      </c>
      <c r="B13774" s="3" t="s">
        <v>28600</v>
      </c>
      <c r="C13774" s="3" t="s">
        <v>22979</v>
      </c>
      <c r="D13774" s="2" t="s">
        <v>26366</v>
      </c>
      <c r="E13774" s="3" t="s">
        <v>28582</v>
      </c>
      <c r="F13774" s="67">
        <v>263.69</v>
      </c>
      <c r="G13774" s="67">
        <v>275.74</v>
      </c>
    </row>
    <row r="13775" spans="1:7" x14ac:dyDescent="0.2">
      <c r="A13775" s="1" t="str">
        <f t="shared" si="216"/>
        <v>SETOP 8904</v>
      </c>
      <c r="B13775" s="3" t="s">
        <v>28600</v>
      </c>
      <c r="C13775" s="3">
        <v>8904</v>
      </c>
      <c r="D13775" s="2" t="s">
        <v>26367</v>
      </c>
    </row>
    <row r="13776" spans="1:7" x14ac:dyDescent="0.2">
      <c r="A13776" s="1" t="str">
        <f t="shared" si="216"/>
        <v>SETOP ED-48344</v>
      </c>
      <c r="B13776" s="3" t="s">
        <v>28600</v>
      </c>
      <c r="C13776" s="3" t="s">
        <v>22980</v>
      </c>
      <c r="D13776" s="2" t="s">
        <v>26368</v>
      </c>
      <c r="E13776" s="3" t="s">
        <v>28582</v>
      </c>
      <c r="F13776" s="67">
        <v>348.67</v>
      </c>
      <c r="G13776" s="67">
        <v>359.72</v>
      </c>
    </row>
    <row r="13777" spans="1:7" x14ac:dyDescent="0.2">
      <c r="A13777" s="1" t="str">
        <f t="shared" si="216"/>
        <v>SETOP ED-48343</v>
      </c>
      <c r="B13777" s="3" t="s">
        <v>28600</v>
      </c>
      <c r="C13777" s="3" t="s">
        <v>22981</v>
      </c>
      <c r="D13777" s="2" t="s">
        <v>26369</v>
      </c>
      <c r="E13777" s="3" t="s">
        <v>28582</v>
      </c>
      <c r="F13777" s="67">
        <v>376.81</v>
      </c>
      <c r="G13777" s="67">
        <v>388.81</v>
      </c>
    </row>
    <row r="13778" spans="1:7" ht="33.75" x14ac:dyDescent="0.2">
      <c r="A13778" s="1" t="str">
        <f t="shared" si="216"/>
        <v>SETOP ED-21657</v>
      </c>
      <c r="B13778" s="3" t="s">
        <v>28600</v>
      </c>
      <c r="C13778" s="3" t="s">
        <v>22982</v>
      </c>
      <c r="D13778" s="2" t="s">
        <v>26370</v>
      </c>
      <c r="E13778" s="3" t="s">
        <v>28582</v>
      </c>
      <c r="F13778" s="67">
        <v>343.49</v>
      </c>
      <c r="G13778" s="67">
        <v>357.11</v>
      </c>
    </row>
    <row r="13779" spans="1:7" ht="33.75" x14ac:dyDescent="0.2">
      <c r="A13779" s="1" t="str">
        <f t="shared" si="216"/>
        <v>SETOP ED-21631</v>
      </c>
      <c r="B13779" s="3" t="s">
        <v>28600</v>
      </c>
      <c r="C13779" s="3" t="s">
        <v>22983</v>
      </c>
      <c r="D13779" s="2" t="s">
        <v>26371</v>
      </c>
      <c r="E13779" s="3" t="s">
        <v>28582</v>
      </c>
      <c r="F13779" s="67">
        <v>380.74</v>
      </c>
      <c r="G13779" s="67">
        <v>395.36</v>
      </c>
    </row>
    <row r="13780" spans="1:7" x14ac:dyDescent="0.2">
      <c r="A13780" s="1" t="str">
        <f t="shared" si="216"/>
        <v>SETOP 8905</v>
      </c>
      <c r="B13780" s="3" t="s">
        <v>28600</v>
      </c>
      <c r="C13780" s="3">
        <v>8905</v>
      </c>
      <c r="D13780" s="2" t="s">
        <v>26372</v>
      </c>
    </row>
    <row r="13781" spans="1:7" x14ac:dyDescent="0.2">
      <c r="A13781" s="1" t="str">
        <f t="shared" si="216"/>
        <v>SETOP ED-48346</v>
      </c>
      <c r="B13781" s="3" t="s">
        <v>28600</v>
      </c>
      <c r="C13781" s="3" t="s">
        <v>22984</v>
      </c>
      <c r="D13781" s="2" t="s">
        <v>26373</v>
      </c>
      <c r="E13781" s="3" t="s">
        <v>28582</v>
      </c>
      <c r="F13781" s="67">
        <v>505.98</v>
      </c>
      <c r="G13781" s="67">
        <v>518.03</v>
      </c>
    </row>
    <row r="13782" spans="1:7" x14ac:dyDescent="0.2">
      <c r="A13782" s="1" t="str">
        <f t="shared" si="216"/>
        <v>SETOP ED-48345</v>
      </c>
      <c r="B13782" s="3" t="s">
        <v>28600</v>
      </c>
      <c r="C13782" s="3" t="s">
        <v>22985</v>
      </c>
      <c r="D13782" s="2" t="s">
        <v>26374</v>
      </c>
      <c r="E13782" s="3" t="s">
        <v>28582</v>
      </c>
      <c r="F13782" s="67">
        <v>522.61</v>
      </c>
      <c r="G13782" s="67">
        <v>534.61</v>
      </c>
    </row>
    <row r="13783" spans="1:7" x14ac:dyDescent="0.2">
      <c r="A13783" s="1" t="str">
        <f t="shared" si="216"/>
        <v>SETOP 8906</v>
      </c>
      <c r="B13783" s="3" t="s">
        <v>28600</v>
      </c>
      <c r="C13783" s="3">
        <v>8906</v>
      </c>
      <c r="D13783" s="2" t="s">
        <v>26375</v>
      </c>
    </row>
    <row r="13784" spans="1:7" x14ac:dyDescent="0.2">
      <c r="A13784" s="1" t="str">
        <f t="shared" si="216"/>
        <v>SETOP ED-48342</v>
      </c>
      <c r="B13784" s="3" t="s">
        <v>28600</v>
      </c>
      <c r="C13784" s="3" t="s">
        <v>22986</v>
      </c>
      <c r="D13784" s="2" t="s">
        <v>26376</v>
      </c>
      <c r="E13784" s="3" t="s">
        <v>28583</v>
      </c>
      <c r="F13784" s="67">
        <v>107.65</v>
      </c>
      <c r="G13784" s="67">
        <v>117.28</v>
      </c>
    </row>
    <row r="13785" spans="1:7" x14ac:dyDescent="0.2">
      <c r="A13785" s="1" t="str">
        <f t="shared" si="216"/>
        <v>SETOP 8907</v>
      </c>
      <c r="B13785" s="3" t="s">
        <v>28600</v>
      </c>
      <c r="C13785" s="3">
        <v>8907</v>
      </c>
      <c r="D13785" s="2" t="s">
        <v>26377</v>
      </c>
    </row>
    <row r="13786" spans="1:7" ht="22.5" x14ac:dyDescent="0.2">
      <c r="A13786" s="1" t="str">
        <f t="shared" si="216"/>
        <v>SETOP ED-48348</v>
      </c>
      <c r="B13786" s="3" t="s">
        <v>28600</v>
      </c>
      <c r="C13786" s="3" t="s">
        <v>22987</v>
      </c>
      <c r="D13786" s="2" t="s">
        <v>26378</v>
      </c>
      <c r="E13786" s="3" t="s">
        <v>28584</v>
      </c>
      <c r="F13786" s="67">
        <v>48.71</v>
      </c>
      <c r="G13786" s="67">
        <v>51.13</v>
      </c>
    </row>
    <row r="13787" spans="1:7" ht="22.5" x14ac:dyDescent="0.2">
      <c r="A13787" s="1" t="str">
        <f t="shared" si="216"/>
        <v>SETOP ED-48347</v>
      </c>
      <c r="B13787" s="3" t="s">
        <v>28600</v>
      </c>
      <c r="C13787" s="3" t="s">
        <v>22988</v>
      </c>
      <c r="D13787" s="2" t="s">
        <v>26379</v>
      </c>
      <c r="E13787" s="3" t="s">
        <v>28584</v>
      </c>
      <c r="F13787" s="67">
        <v>41.01</v>
      </c>
      <c r="G13787" s="67">
        <v>43.33</v>
      </c>
    </row>
    <row r="13788" spans="1:7" x14ac:dyDescent="0.2">
      <c r="A13788" s="1" t="str">
        <f t="shared" si="216"/>
        <v>SETOP ED-48351</v>
      </c>
      <c r="B13788" s="3" t="s">
        <v>28600</v>
      </c>
      <c r="C13788" s="3" t="s">
        <v>22989</v>
      </c>
      <c r="D13788" s="2" t="s">
        <v>26380</v>
      </c>
      <c r="E13788" s="3" t="s">
        <v>28584</v>
      </c>
      <c r="F13788" s="67">
        <v>13.56</v>
      </c>
      <c r="G13788" s="67">
        <v>14.56</v>
      </c>
    </row>
    <row r="13789" spans="1:7" ht="22.5" x14ac:dyDescent="0.2">
      <c r="A13789" s="1" t="str">
        <f t="shared" si="216"/>
        <v>SETOP ED-21636</v>
      </c>
      <c r="B13789" s="3" t="s">
        <v>28600</v>
      </c>
      <c r="C13789" s="3" t="s">
        <v>22990</v>
      </c>
      <c r="D13789" s="2" t="s">
        <v>26381</v>
      </c>
      <c r="E13789" s="3" t="s">
        <v>28584</v>
      </c>
      <c r="F13789" s="67">
        <v>187.47</v>
      </c>
      <c r="G13789" s="67">
        <v>203.32</v>
      </c>
    </row>
    <row r="13790" spans="1:7" ht="22.5" x14ac:dyDescent="0.2">
      <c r="A13790" s="1" t="str">
        <f t="shared" si="216"/>
        <v>SETOP ED-21634</v>
      </c>
      <c r="B13790" s="3" t="s">
        <v>28600</v>
      </c>
      <c r="C13790" s="3" t="s">
        <v>22991</v>
      </c>
      <c r="D13790" s="2" t="s">
        <v>26382</v>
      </c>
      <c r="E13790" s="3" t="s">
        <v>28584</v>
      </c>
      <c r="F13790" s="67">
        <v>170.09</v>
      </c>
      <c r="G13790" s="67">
        <v>185.69</v>
      </c>
    </row>
    <row r="13791" spans="1:7" ht="22.5" x14ac:dyDescent="0.2">
      <c r="A13791" s="1" t="str">
        <f t="shared" si="216"/>
        <v>SETOP ED-21635</v>
      </c>
      <c r="B13791" s="3" t="s">
        <v>28600</v>
      </c>
      <c r="C13791" s="3" t="s">
        <v>22992</v>
      </c>
      <c r="D13791" s="2" t="s">
        <v>26383</v>
      </c>
      <c r="E13791" s="3" t="s">
        <v>28584</v>
      </c>
      <c r="F13791" s="67">
        <v>175.06</v>
      </c>
      <c r="G13791" s="67">
        <v>190.73</v>
      </c>
    </row>
    <row r="13792" spans="1:7" x14ac:dyDescent="0.2">
      <c r="A13792" s="1" t="str">
        <f t="shared" si="216"/>
        <v>SETOP 8908</v>
      </c>
      <c r="B13792" s="3" t="s">
        <v>28600</v>
      </c>
      <c r="C13792" s="3">
        <v>8908</v>
      </c>
      <c r="D13792" s="2" t="s">
        <v>26384</v>
      </c>
    </row>
    <row r="13793" spans="1:7" x14ac:dyDescent="0.2">
      <c r="A13793" s="1" t="str">
        <f t="shared" si="216"/>
        <v>SETOP ED-48350</v>
      </c>
      <c r="B13793" s="3" t="s">
        <v>28600</v>
      </c>
      <c r="C13793" s="3" t="s">
        <v>22993</v>
      </c>
      <c r="D13793" s="2" t="s">
        <v>26385</v>
      </c>
      <c r="E13793" s="3" t="s">
        <v>28584</v>
      </c>
      <c r="F13793" s="67">
        <v>38.01</v>
      </c>
      <c r="G13793" s="67">
        <v>39</v>
      </c>
    </row>
    <row r="13794" spans="1:7" x14ac:dyDescent="0.2">
      <c r="A13794" s="1" t="str">
        <f t="shared" si="216"/>
        <v>SETOP ED-48349</v>
      </c>
      <c r="B13794" s="3" t="s">
        <v>28600</v>
      </c>
      <c r="C13794" s="3" t="s">
        <v>22994</v>
      </c>
      <c r="D13794" s="2" t="s">
        <v>26386</v>
      </c>
      <c r="E13794" s="3" t="s">
        <v>28584</v>
      </c>
      <c r="F13794" s="67">
        <v>29.56</v>
      </c>
      <c r="G13794" s="67">
        <v>30.56</v>
      </c>
    </row>
    <row r="13795" spans="1:7" x14ac:dyDescent="0.2">
      <c r="A13795" s="1" t="str">
        <f t="shared" ref="A13795:A13858" si="217">CONCATENAR</f>
        <v>SETOP ED-48352</v>
      </c>
      <c r="B13795" s="3" t="s">
        <v>28600</v>
      </c>
      <c r="C13795" s="3" t="s">
        <v>22995</v>
      </c>
      <c r="D13795" s="2" t="s">
        <v>26387</v>
      </c>
      <c r="E13795" s="3" t="s">
        <v>28584</v>
      </c>
      <c r="F13795" s="67">
        <v>13.67</v>
      </c>
      <c r="G13795" s="67">
        <v>14.67</v>
      </c>
    </row>
    <row r="13796" spans="1:7" x14ac:dyDescent="0.2">
      <c r="A13796" s="1" t="str">
        <f t="shared" si="217"/>
        <v>SETOP 8909</v>
      </c>
      <c r="B13796" s="3" t="s">
        <v>28600</v>
      </c>
      <c r="C13796" s="3">
        <v>8909</v>
      </c>
      <c r="D13796" s="2" t="s">
        <v>26388</v>
      </c>
    </row>
    <row r="13797" spans="1:7" x14ac:dyDescent="0.2">
      <c r="A13797" s="1" t="str">
        <f t="shared" si="217"/>
        <v>SETOP ED-48341</v>
      </c>
      <c r="B13797" s="3" t="s">
        <v>28600</v>
      </c>
      <c r="C13797" s="3" t="s">
        <v>22996</v>
      </c>
      <c r="D13797" s="2" t="s">
        <v>26389</v>
      </c>
      <c r="E13797" s="3" t="s">
        <v>28582</v>
      </c>
      <c r="F13797" s="67">
        <v>300.76</v>
      </c>
      <c r="G13797" s="67">
        <v>320.47000000000003</v>
      </c>
    </row>
    <row r="13798" spans="1:7" x14ac:dyDescent="0.2">
      <c r="A13798" s="1" t="str">
        <f t="shared" si="217"/>
        <v>SETOP ED-48340</v>
      </c>
      <c r="B13798" s="3" t="s">
        <v>28600</v>
      </c>
      <c r="C13798" s="3" t="s">
        <v>22997</v>
      </c>
      <c r="D13798" s="2" t="s">
        <v>26390</v>
      </c>
      <c r="E13798" s="3" t="s">
        <v>28582</v>
      </c>
      <c r="F13798" s="67">
        <v>281.39</v>
      </c>
      <c r="G13798" s="67">
        <v>301.08999999999997</v>
      </c>
    </row>
    <row r="13799" spans="1:7" x14ac:dyDescent="0.2">
      <c r="A13799" s="1" t="str">
        <f t="shared" si="217"/>
        <v>SETOP 8910</v>
      </c>
      <c r="B13799" s="3" t="s">
        <v>28600</v>
      </c>
      <c r="C13799" s="3">
        <v>8910</v>
      </c>
      <c r="D13799" s="2" t="s">
        <v>26391</v>
      </c>
    </row>
    <row r="13800" spans="1:7" x14ac:dyDescent="0.2">
      <c r="A13800" s="1" t="str">
        <f t="shared" si="217"/>
        <v>SETOP ED-50688</v>
      </c>
      <c r="B13800" s="3" t="s">
        <v>28600</v>
      </c>
      <c r="C13800" s="3" t="s">
        <v>22998</v>
      </c>
      <c r="D13800" s="2" t="s">
        <v>26392</v>
      </c>
      <c r="E13800" s="3" t="s">
        <v>28582</v>
      </c>
      <c r="F13800" s="67">
        <v>250.83</v>
      </c>
      <c r="G13800" s="67">
        <v>257.97000000000003</v>
      </c>
    </row>
    <row r="13801" spans="1:7" x14ac:dyDescent="0.2">
      <c r="A13801" s="1" t="str">
        <f t="shared" si="217"/>
        <v>SETOP ED-50687</v>
      </c>
      <c r="B13801" s="3" t="s">
        <v>28600</v>
      </c>
      <c r="C13801" s="3" t="s">
        <v>22999</v>
      </c>
      <c r="D13801" s="2" t="s">
        <v>26393</v>
      </c>
      <c r="E13801" s="3" t="s">
        <v>28582</v>
      </c>
      <c r="F13801" s="67">
        <v>237.46</v>
      </c>
      <c r="G13801" s="67">
        <v>244.67</v>
      </c>
    </row>
    <row r="13802" spans="1:7" x14ac:dyDescent="0.2">
      <c r="A13802" s="1" t="str">
        <f t="shared" si="217"/>
        <v>SETOP 8911</v>
      </c>
      <c r="B13802" s="3" t="s">
        <v>28600</v>
      </c>
      <c r="C13802" s="3">
        <v>8911</v>
      </c>
      <c r="D13802" s="2" t="s">
        <v>26394</v>
      </c>
    </row>
    <row r="13803" spans="1:7" x14ac:dyDescent="0.2">
      <c r="A13803" s="1" t="str">
        <f t="shared" si="217"/>
        <v>SETOP ED-50692</v>
      </c>
      <c r="B13803" s="3" t="s">
        <v>28600</v>
      </c>
      <c r="C13803" s="3" t="s">
        <v>23000</v>
      </c>
      <c r="D13803" s="2" t="s">
        <v>26395</v>
      </c>
      <c r="E13803" s="3" t="s">
        <v>28582</v>
      </c>
      <c r="F13803" s="67">
        <v>280.48</v>
      </c>
      <c r="G13803" s="67">
        <v>287.62</v>
      </c>
    </row>
    <row r="13804" spans="1:7" x14ac:dyDescent="0.2">
      <c r="A13804" s="1" t="str">
        <f t="shared" si="217"/>
        <v>SETOP ED-50691</v>
      </c>
      <c r="B13804" s="3" t="s">
        <v>28600</v>
      </c>
      <c r="C13804" s="3" t="s">
        <v>23001</v>
      </c>
      <c r="D13804" s="2" t="s">
        <v>26396</v>
      </c>
      <c r="E13804" s="3" t="s">
        <v>28582</v>
      </c>
      <c r="F13804" s="67">
        <v>269.73</v>
      </c>
      <c r="G13804" s="67">
        <v>276.97000000000003</v>
      </c>
    </row>
    <row r="13805" spans="1:7" x14ac:dyDescent="0.2">
      <c r="A13805" s="1" t="str">
        <f t="shared" si="217"/>
        <v>SETOP 8912</v>
      </c>
      <c r="B13805" s="3" t="s">
        <v>28600</v>
      </c>
      <c r="C13805" s="3">
        <v>8912</v>
      </c>
      <c r="D13805" s="2" t="s">
        <v>26397</v>
      </c>
    </row>
    <row r="13806" spans="1:7" x14ac:dyDescent="0.2">
      <c r="A13806" s="1" t="str">
        <f t="shared" si="217"/>
        <v>SETOP ED-50696</v>
      </c>
      <c r="B13806" s="3" t="s">
        <v>28600</v>
      </c>
      <c r="C13806" s="3" t="s">
        <v>23002</v>
      </c>
      <c r="D13806" s="2" t="s">
        <v>26398</v>
      </c>
      <c r="E13806" s="3" t="s">
        <v>28582</v>
      </c>
      <c r="F13806" s="67">
        <v>347.7</v>
      </c>
      <c r="G13806" s="67">
        <v>354.84</v>
      </c>
    </row>
    <row r="13807" spans="1:7" x14ac:dyDescent="0.2">
      <c r="A13807" s="1" t="str">
        <f t="shared" si="217"/>
        <v>SETOP ED-50695</v>
      </c>
      <c r="B13807" s="3" t="s">
        <v>28600</v>
      </c>
      <c r="C13807" s="3" t="s">
        <v>23003</v>
      </c>
      <c r="D13807" s="2" t="s">
        <v>26399</v>
      </c>
      <c r="E13807" s="3" t="s">
        <v>28582</v>
      </c>
      <c r="F13807" s="67">
        <v>336.95</v>
      </c>
      <c r="G13807" s="67">
        <v>344.19</v>
      </c>
    </row>
    <row r="13808" spans="1:7" x14ac:dyDescent="0.2">
      <c r="A13808" s="1" t="str">
        <f t="shared" si="217"/>
        <v>SETOP 8913</v>
      </c>
      <c r="B13808" s="3" t="s">
        <v>28600</v>
      </c>
      <c r="C13808" s="3">
        <v>8913</v>
      </c>
      <c r="D13808" s="2" t="s">
        <v>26400</v>
      </c>
    </row>
    <row r="13809" spans="1:7" x14ac:dyDescent="0.2">
      <c r="A13809" s="1" t="str">
        <f t="shared" si="217"/>
        <v>SETOP ED-50693</v>
      </c>
      <c r="B13809" s="3" t="s">
        <v>28600</v>
      </c>
      <c r="C13809" s="3" t="s">
        <v>23004</v>
      </c>
      <c r="D13809" s="2" t="s">
        <v>26401</v>
      </c>
      <c r="E13809" s="3" t="s">
        <v>28582</v>
      </c>
      <c r="F13809" s="67">
        <v>311.11</v>
      </c>
      <c r="G13809" s="67">
        <v>318.54000000000002</v>
      </c>
    </row>
    <row r="13810" spans="1:7" x14ac:dyDescent="0.2">
      <c r="A13810" s="1" t="str">
        <f t="shared" si="217"/>
        <v>SETOP ED-50694</v>
      </c>
      <c r="B13810" s="3" t="s">
        <v>28600</v>
      </c>
      <c r="C13810" s="3" t="s">
        <v>23005</v>
      </c>
      <c r="D13810" s="2" t="s">
        <v>26402</v>
      </c>
      <c r="E13810" s="3" t="s">
        <v>28582</v>
      </c>
      <c r="F13810" s="67">
        <v>324.87</v>
      </c>
      <c r="G13810" s="67">
        <v>332.36</v>
      </c>
    </row>
    <row r="13811" spans="1:7" x14ac:dyDescent="0.2">
      <c r="A13811" s="1" t="str">
        <f t="shared" si="217"/>
        <v>SETOP 8914</v>
      </c>
      <c r="B13811" s="3" t="s">
        <v>28600</v>
      </c>
      <c r="C13811" s="3">
        <v>8914</v>
      </c>
      <c r="D13811" s="2" t="s">
        <v>26403</v>
      </c>
    </row>
    <row r="13812" spans="1:7" x14ac:dyDescent="0.2">
      <c r="A13812" s="1" t="str">
        <f t="shared" si="217"/>
        <v>SETOP ED-50690</v>
      </c>
      <c r="B13812" s="3" t="s">
        <v>28600</v>
      </c>
      <c r="C13812" s="3" t="s">
        <v>23006</v>
      </c>
      <c r="D13812" s="2" t="s">
        <v>26404</v>
      </c>
      <c r="E13812" s="3" t="s">
        <v>28582</v>
      </c>
      <c r="F13812" s="67">
        <v>256.39999999999998</v>
      </c>
      <c r="G13812" s="67">
        <v>272.63</v>
      </c>
    </row>
    <row r="13813" spans="1:7" x14ac:dyDescent="0.2">
      <c r="A13813" s="1" t="str">
        <f t="shared" si="217"/>
        <v>SETOP ED-50689</v>
      </c>
      <c r="B13813" s="3" t="s">
        <v>28600</v>
      </c>
      <c r="C13813" s="3" t="s">
        <v>23007</v>
      </c>
      <c r="D13813" s="2" t="s">
        <v>26405</v>
      </c>
      <c r="E13813" s="3" t="s">
        <v>28582</v>
      </c>
      <c r="F13813" s="67">
        <v>240.99</v>
      </c>
      <c r="G13813" s="67">
        <v>257.23</v>
      </c>
    </row>
    <row r="13814" spans="1:7" x14ac:dyDescent="0.2">
      <c r="A13814" s="1" t="str">
        <f t="shared" si="217"/>
        <v>SETOP 8681</v>
      </c>
      <c r="B13814" s="3" t="s">
        <v>28600</v>
      </c>
      <c r="C13814" s="3">
        <v>8681</v>
      </c>
      <c r="D13814" s="2" t="s">
        <v>26406</v>
      </c>
    </row>
    <row r="13815" spans="1:7" x14ac:dyDescent="0.2">
      <c r="A13815" s="1" t="str">
        <f t="shared" si="217"/>
        <v>SETOP 8915</v>
      </c>
      <c r="B13815" s="3" t="s">
        <v>28600</v>
      </c>
      <c r="C13815" s="3">
        <v>8915</v>
      </c>
      <c r="D13815" s="2" t="s">
        <v>26407</v>
      </c>
    </row>
    <row r="13816" spans="1:7" ht="22.5" x14ac:dyDescent="0.2">
      <c r="A13816" s="1" t="str">
        <f t="shared" si="217"/>
        <v>SETOP ED-48966</v>
      </c>
      <c r="B13816" s="3" t="s">
        <v>28600</v>
      </c>
      <c r="C13816" s="3" t="s">
        <v>23008</v>
      </c>
      <c r="D13816" s="2" t="s">
        <v>26408</v>
      </c>
      <c r="E13816" s="3" t="s">
        <v>28584</v>
      </c>
      <c r="F13816" s="67">
        <v>13.52</v>
      </c>
      <c r="G13816" s="67">
        <v>13.94</v>
      </c>
    </row>
    <row r="13817" spans="1:7" ht="22.5" x14ac:dyDescent="0.2">
      <c r="A13817" s="1" t="str">
        <f t="shared" si="217"/>
        <v>SETOP ED-48946</v>
      </c>
      <c r="B13817" s="3" t="s">
        <v>28600</v>
      </c>
      <c r="C13817" s="3" t="s">
        <v>23009</v>
      </c>
      <c r="D13817" s="2" t="s">
        <v>26409</v>
      </c>
      <c r="E13817" s="3" t="s">
        <v>28584</v>
      </c>
      <c r="F13817" s="67">
        <v>2.81</v>
      </c>
      <c r="G13817" s="67">
        <v>2.95</v>
      </c>
    </row>
    <row r="13818" spans="1:7" ht="22.5" x14ac:dyDescent="0.2">
      <c r="A13818" s="1" t="str">
        <f t="shared" si="217"/>
        <v>SETOP ED-48971</v>
      </c>
      <c r="B13818" s="3" t="s">
        <v>28600</v>
      </c>
      <c r="C13818" s="3" t="s">
        <v>23010</v>
      </c>
      <c r="D13818" s="2" t="s">
        <v>26410</v>
      </c>
      <c r="E13818" s="3" t="s">
        <v>28584</v>
      </c>
      <c r="F13818" s="67">
        <v>19.07</v>
      </c>
      <c r="G13818" s="67">
        <v>19.489999999999998</v>
      </c>
    </row>
    <row r="13819" spans="1:7" ht="22.5" x14ac:dyDescent="0.2">
      <c r="A13819" s="1" t="str">
        <f t="shared" si="217"/>
        <v>SETOP ED-48951</v>
      </c>
      <c r="B13819" s="3" t="s">
        <v>28600</v>
      </c>
      <c r="C13819" s="3" t="s">
        <v>23011</v>
      </c>
      <c r="D13819" s="2" t="s">
        <v>26411</v>
      </c>
      <c r="E13819" s="3" t="s">
        <v>28584</v>
      </c>
      <c r="F13819" s="67">
        <v>3.86</v>
      </c>
      <c r="G13819" s="67">
        <v>4.04</v>
      </c>
    </row>
    <row r="13820" spans="1:7" ht="22.5" x14ac:dyDescent="0.2">
      <c r="A13820" s="1" t="str">
        <f t="shared" si="217"/>
        <v>SETOP ED-48976</v>
      </c>
      <c r="B13820" s="3" t="s">
        <v>28600</v>
      </c>
      <c r="C13820" s="3" t="s">
        <v>23012</v>
      </c>
      <c r="D13820" s="2" t="s">
        <v>26412</v>
      </c>
      <c r="E13820" s="3" t="s">
        <v>28584</v>
      </c>
      <c r="F13820" s="67">
        <v>27.29</v>
      </c>
      <c r="G13820" s="67">
        <v>27.71</v>
      </c>
    </row>
    <row r="13821" spans="1:7" ht="22.5" x14ac:dyDescent="0.2">
      <c r="A13821" s="1" t="str">
        <f t="shared" si="217"/>
        <v>SETOP ED-48981</v>
      </c>
      <c r="B13821" s="3" t="s">
        <v>28600</v>
      </c>
      <c r="C13821" s="3" t="s">
        <v>23013</v>
      </c>
      <c r="D13821" s="2" t="s">
        <v>26413</v>
      </c>
      <c r="E13821" s="3" t="s">
        <v>28584</v>
      </c>
      <c r="F13821" s="67">
        <v>39.700000000000003</v>
      </c>
      <c r="G13821" s="67">
        <v>40.119999999999997</v>
      </c>
    </row>
    <row r="13822" spans="1:7" ht="22.5" x14ac:dyDescent="0.2">
      <c r="A13822" s="1" t="str">
        <f t="shared" si="217"/>
        <v>SETOP ED-48956</v>
      </c>
      <c r="B13822" s="3" t="s">
        <v>28600</v>
      </c>
      <c r="C13822" s="3" t="s">
        <v>23014</v>
      </c>
      <c r="D13822" s="2" t="s">
        <v>26414</v>
      </c>
      <c r="E13822" s="3" t="s">
        <v>28584</v>
      </c>
      <c r="F13822" s="67">
        <v>5.81</v>
      </c>
      <c r="G13822" s="67">
        <v>6.02</v>
      </c>
    </row>
    <row r="13823" spans="1:7" ht="22.5" x14ac:dyDescent="0.2">
      <c r="A13823" s="1" t="str">
        <f t="shared" si="217"/>
        <v>SETOP ED-48961</v>
      </c>
      <c r="B13823" s="3" t="s">
        <v>28600</v>
      </c>
      <c r="C13823" s="3" t="s">
        <v>23015</v>
      </c>
      <c r="D13823" s="2" t="s">
        <v>26415</v>
      </c>
      <c r="E13823" s="3" t="s">
        <v>28584</v>
      </c>
      <c r="F13823" s="67">
        <v>7.69</v>
      </c>
      <c r="G13823" s="67">
        <v>7.96</v>
      </c>
    </row>
    <row r="13824" spans="1:7" x14ac:dyDescent="0.2">
      <c r="A13824" s="1" t="str">
        <f t="shared" si="217"/>
        <v>SETOP 8916</v>
      </c>
      <c r="B13824" s="3" t="s">
        <v>28600</v>
      </c>
      <c r="C13824" s="3">
        <v>8916</v>
      </c>
      <c r="D13824" s="2" t="s">
        <v>26416</v>
      </c>
    </row>
    <row r="13825" spans="1:7" ht="22.5" x14ac:dyDescent="0.2">
      <c r="A13825" s="1" t="str">
        <f t="shared" si="217"/>
        <v>SETOP ED-48998</v>
      </c>
      <c r="B13825" s="3" t="s">
        <v>28600</v>
      </c>
      <c r="C13825" s="3" t="s">
        <v>23016</v>
      </c>
      <c r="D13825" s="2" t="s">
        <v>26417</v>
      </c>
      <c r="E13825" s="3" t="s">
        <v>28584</v>
      </c>
      <c r="F13825" s="67">
        <v>12.78</v>
      </c>
      <c r="G13825" s="67">
        <v>13.2</v>
      </c>
    </row>
    <row r="13826" spans="1:7" ht="22.5" x14ac:dyDescent="0.2">
      <c r="A13826" s="1" t="str">
        <f t="shared" si="217"/>
        <v>SETOP ED-49019</v>
      </c>
      <c r="B13826" s="3" t="s">
        <v>28600</v>
      </c>
      <c r="C13826" s="3" t="s">
        <v>23017</v>
      </c>
      <c r="D13826" s="2" t="s">
        <v>26418</v>
      </c>
      <c r="E13826" s="3" t="s">
        <v>28584</v>
      </c>
      <c r="F13826" s="67">
        <v>113.37</v>
      </c>
      <c r="G13826" s="67">
        <v>113.88</v>
      </c>
    </row>
    <row r="13827" spans="1:7" ht="22.5" x14ac:dyDescent="0.2">
      <c r="A13827" s="1" t="str">
        <f t="shared" si="217"/>
        <v>SETOP ED-48986</v>
      </c>
      <c r="B13827" s="3" t="s">
        <v>28600</v>
      </c>
      <c r="C13827" s="3" t="s">
        <v>23018</v>
      </c>
      <c r="D13827" s="2" t="s">
        <v>26419</v>
      </c>
      <c r="E13827" s="3" t="s">
        <v>28584</v>
      </c>
      <c r="F13827" s="67">
        <v>2.98</v>
      </c>
      <c r="G13827" s="67">
        <v>3.12</v>
      </c>
    </row>
    <row r="13828" spans="1:7" ht="22.5" x14ac:dyDescent="0.2">
      <c r="A13828" s="1" t="str">
        <f t="shared" si="217"/>
        <v>SETOP ED-49022</v>
      </c>
      <c r="B13828" s="3" t="s">
        <v>28600</v>
      </c>
      <c r="C13828" s="3" t="s">
        <v>23019</v>
      </c>
      <c r="D13828" s="2" t="s">
        <v>26420</v>
      </c>
      <c r="E13828" s="3" t="s">
        <v>28584</v>
      </c>
      <c r="F13828" s="67">
        <v>122.87</v>
      </c>
      <c r="G13828" s="67">
        <v>123.48</v>
      </c>
    </row>
    <row r="13829" spans="1:7" ht="22.5" x14ac:dyDescent="0.2">
      <c r="A13829" s="1" t="str">
        <f t="shared" si="217"/>
        <v>SETOP ED-49001</v>
      </c>
      <c r="B13829" s="3" t="s">
        <v>28600</v>
      </c>
      <c r="C13829" s="3" t="s">
        <v>23020</v>
      </c>
      <c r="D13829" s="2" t="s">
        <v>26421</v>
      </c>
      <c r="E13829" s="3" t="s">
        <v>28584</v>
      </c>
      <c r="F13829" s="67">
        <v>17.05</v>
      </c>
      <c r="G13829" s="67">
        <v>17.47</v>
      </c>
    </row>
    <row r="13830" spans="1:7" ht="22.5" x14ac:dyDescent="0.2">
      <c r="A13830" s="1" t="str">
        <f t="shared" si="217"/>
        <v>SETOP ED-49025</v>
      </c>
      <c r="B13830" s="3" t="s">
        <v>28600</v>
      </c>
      <c r="C13830" s="3" t="s">
        <v>23021</v>
      </c>
      <c r="D13830" s="2" t="s">
        <v>26422</v>
      </c>
      <c r="E13830" s="3" t="s">
        <v>28584</v>
      </c>
      <c r="F13830" s="67">
        <v>149.38999999999999</v>
      </c>
      <c r="G13830" s="67">
        <v>150</v>
      </c>
    </row>
    <row r="13831" spans="1:7" ht="22.5" x14ac:dyDescent="0.2">
      <c r="A13831" s="1" t="str">
        <f t="shared" si="217"/>
        <v>SETOP ED-49028</v>
      </c>
      <c r="B13831" s="3" t="s">
        <v>28600</v>
      </c>
      <c r="C13831" s="3" t="s">
        <v>23022</v>
      </c>
      <c r="D13831" s="2" t="s">
        <v>26423</v>
      </c>
      <c r="E13831" s="3" t="s">
        <v>28584</v>
      </c>
      <c r="F13831" s="67">
        <v>196.31</v>
      </c>
      <c r="G13831" s="67">
        <v>196.92</v>
      </c>
    </row>
    <row r="13832" spans="1:7" ht="22.5" x14ac:dyDescent="0.2">
      <c r="A13832" s="1" t="str">
        <f t="shared" si="217"/>
        <v>SETOP ED-48989</v>
      </c>
      <c r="B13832" s="3" t="s">
        <v>28600</v>
      </c>
      <c r="C13832" s="3" t="s">
        <v>23023</v>
      </c>
      <c r="D13832" s="2" t="s">
        <v>26424</v>
      </c>
      <c r="E13832" s="3" t="s">
        <v>28584</v>
      </c>
      <c r="F13832" s="67">
        <v>4.05</v>
      </c>
      <c r="G13832" s="67">
        <v>4.2300000000000004</v>
      </c>
    </row>
    <row r="13833" spans="1:7" ht="22.5" x14ac:dyDescent="0.2">
      <c r="A13833" s="1" t="str">
        <f t="shared" si="217"/>
        <v>SETOP ED-49004</v>
      </c>
      <c r="B13833" s="3" t="s">
        <v>28600</v>
      </c>
      <c r="C13833" s="3" t="s">
        <v>23024</v>
      </c>
      <c r="D13833" s="2" t="s">
        <v>26425</v>
      </c>
      <c r="E13833" s="3" t="s">
        <v>28584</v>
      </c>
      <c r="F13833" s="67">
        <v>25.22</v>
      </c>
      <c r="G13833" s="67">
        <v>25.64</v>
      </c>
    </row>
    <row r="13834" spans="1:7" ht="22.5" x14ac:dyDescent="0.2">
      <c r="A13834" s="1" t="str">
        <f t="shared" si="217"/>
        <v>SETOP ED-49031</v>
      </c>
      <c r="B13834" s="3" t="s">
        <v>28600</v>
      </c>
      <c r="C13834" s="3" t="s">
        <v>23025</v>
      </c>
      <c r="D13834" s="2" t="s">
        <v>26426</v>
      </c>
      <c r="E13834" s="3" t="s">
        <v>28584</v>
      </c>
      <c r="F13834" s="67">
        <v>277.17</v>
      </c>
      <c r="G13834" s="67">
        <v>277.77999999999997</v>
      </c>
    </row>
    <row r="13835" spans="1:7" ht="22.5" x14ac:dyDescent="0.2">
      <c r="A13835" s="1" t="str">
        <f t="shared" si="217"/>
        <v>SETOP ED-49007</v>
      </c>
      <c r="B13835" s="3" t="s">
        <v>28600</v>
      </c>
      <c r="C13835" s="3" t="s">
        <v>23026</v>
      </c>
      <c r="D13835" s="2" t="s">
        <v>26427</v>
      </c>
      <c r="E13835" s="3" t="s">
        <v>28584</v>
      </c>
      <c r="F13835" s="67">
        <v>33.880000000000003</v>
      </c>
      <c r="G13835" s="67">
        <v>34.299999999999997</v>
      </c>
    </row>
    <row r="13836" spans="1:7" ht="22.5" x14ac:dyDescent="0.2">
      <c r="A13836" s="1" t="str">
        <f t="shared" si="217"/>
        <v>SETOP ED-48992</v>
      </c>
      <c r="B13836" s="3" t="s">
        <v>28600</v>
      </c>
      <c r="C13836" s="3" t="s">
        <v>23027</v>
      </c>
      <c r="D13836" s="2" t="s">
        <v>26428</v>
      </c>
      <c r="E13836" s="3" t="s">
        <v>28584</v>
      </c>
      <c r="F13836" s="67">
        <v>5.4</v>
      </c>
      <c r="G13836" s="67">
        <v>5.61</v>
      </c>
    </row>
    <row r="13837" spans="1:7" ht="22.5" x14ac:dyDescent="0.2">
      <c r="A13837" s="1" t="str">
        <f t="shared" si="217"/>
        <v>SETOP ED-49010</v>
      </c>
      <c r="B13837" s="3" t="s">
        <v>28600</v>
      </c>
      <c r="C13837" s="3" t="s">
        <v>23028</v>
      </c>
      <c r="D13837" s="2" t="s">
        <v>26429</v>
      </c>
      <c r="E13837" s="3" t="s">
        <v>28584</v>
      </c>
      <c r="F13837" s="67">
        <v>48.14</v>
      </c>
      <c r="G13837" s="67">
        <v>48.6</v>
      </c>
    </row>
    <row r="13838" spans="1:7" ht="22.5" x14ac:dyDescent="0.2">
      <c r="A13838" s="1" t="str">
        <f t="shared" si="217"/>
        <v>SETOP ED-48995</v>
      </c>
      <c r="B13838" s="3" t="s">
        <v>28600</v>
      </c>
      <c r="C13838" s="3" t="s">
        <v>23029</v>
      </c>
      <c r="D13838" s="2" t="s">
        <v>26430</v>
      </c>
      <c r="E13838" s="3" t="s">
        <v>28584</v>
      </c>
      <c r="F13838" s="67">
        <v>7.75</v>
      </c>
      <c r="G13838" s="67">
        <v>8.01</v>
      </c>
    </row>
    <row r="13839" spans="1:7" ht="22.5" x14ac:dyDescent="0.2">
      <c r="A13839" s="1" t="str">
        <f t="shared" si="217"/>
        <v>SETOP ED-49013</v>
      </c>
      <c r="B13839" s="3" t="s">
        <v>28600</v>
      </c>
      <c r="C13839" s="3" t="s">
        <v>23030</v>
      </c>
      <c r="D13839" s="2" t="s">
        <v>26431</v>
      </c>
      <c r="E13839" s="3" t="s">
        <v>28584</v>
      </c>
      <c r="F13839" s="67">
        <v>65.38</v>
      </c>
      <c r="G13839" s="67">
        <v>65.84</v>
      </c>
    </row>
    <row r="13840" spans="1:7" ht="22.5" x14ac:dyDescent="0.2">
      <c r="A13840" s="1" t="str">
        <f t="shared" si="217"/>
        <v>SETOP ED-49016</v>
      </c>
      <c r="B13840" s="3" t="s">
        <v>28600</v>
      </c>
      <c r="C13840" s="3" t="s">
        <v>23031</v>
      </c>
      <c r="D13840" s="2" t="s">
        <v>26432</v>
      </c>
      <c r="E13840" s="3" t="s">
        <v>28584</v>
      </c>
      <c r="F13840" s="67">
        <v>85.34</v>
      </c>
      <c r="G13840" s="67">
        <v>85.85</v>
      </c>
    </row>
    <row r="13841" spans="1:7" x14ac:dyDescent="0.2">
      <c r="A13841" s="1" t="str">
        <f t="shared" si="217"/>
        <v>SETOP ED-4862</v>
      </c>
      <c r="B13841" s="3" t="s">
        <v>28600</v>
      </c>
      <c r="C13841" s="3" t="s">
        <v>32414</v>
      </c>
      <c r="D13841" s="2" t="s">
        <v>32719</v>
      </c>
      <c r="E13841" s="3" t="s">
        <v>28584</v>
      </c>
      <c r="F13841" s="67">
        <v>2.17</v>
      </c>
      <c r="G13841" s="67">
        <v>2.35</v>
      </c>
    </row>
    <row r="13842" spans="1:7" x14ac:dyDescent="0.2">
      <c r="A13842" s="1" t="str">
        <f t="shared" si="217"/>
        <v>SETOP 8917</v>
      </c>
      <c r="B13842" s="3" t="s">
        <v>28600</v>
      </c>
      <c r="C13842" s="3">
        <v>8917</v>
      </c>
      <c r="D13842" s="2" t="s">
        <v>26433</v>
      </c>
    </row>
    <row r="13843" spans="1:7" x14ac:dyDescent="0.2">
      <c r="A13843" s="1" t="str">
        <f t="shared" si="217"/>
        <v>SETOP ED-49132</v>
      </c>
      <c r="B13843" s="3" t="s">
        <v>28600</v>
      </c>
      <c r="C13843" s="3" t="s">
        <v>23032</v>
      </c>
      <c r="D13843" s="2" t="s">
        <v>26434</v>
      </c>
      <c r="E13843" s="3" t="s">
        <v>28584</v>
      </c>
      <c r="F13843" s="67">
        <v>12.2</v>
      </c>
      <c r="G13843" s="67">
        <v>12.54</v>
      </c>
    </row>
    <row r="13844" spans="1:7" x14ac:dyDescent="0.2">
      <c r="A13844" s="1" t="str">
        <f t="shared" si="217"/>
        <v>SETOP ED-49133</v>
      </c>
      <c r="B13844" s="3" t="s">
        <v>28600</v>
      </c>
      <c r="C13844" s="3" t="s">
        <v>23033</v>
      </c>
      <c r="D13844" s="2" t="s">
        <v>26435</v>
      </c>
      <c r="E13844" s="3" t="s">
        <v>28584</v>
      </c>
      <c r="F13844" s="67">
        <v>18.23</v>
      </c>
      <c r="G13844" s="67">
        <v>18.66</v>
      </c>
    </row>
    <row r="13845" spans="1:7" x14ac:dyDescent="0.2">
      <c r="A13845" s="1" t="str">
        <f t="shared" si="217"/>
        <v>SETOP ED-49134</v>
      </c>
      <c r="B13845" s="3" t="s">
        <v>28600</v>
      </c>
      <c r="C13845" s="3" t="s">
        <v>23034</v>
      </c>
      <c r="D13845" s="2" t="s">
        <v>26436</v>
      </c>
      <c r="E13845" s="3" t="s">
        <v>28584</v>
      </c>
      <c r="F13845" s="67">
        <v>25.74</v>
      </c>
      <c r="G13845" s="67">
        <v>26.16</v>
      </c>
    </row>
    <row r="13846" spans="1:7" x14ac:dyDescent="0.2">
      <c r="A13846" s="1" t="str">
        <f t="shared" si="217"/>
        <v>SETOP ED-49135</v>
      </c>
      <c r="B13846" s="3" t="s">
        <v>28600</v>
      </c>
      <c r="C13846" s="3" t="s">
        <v>23035</v>
      </c>
      <c r="D13846" s="2" t="s">
        <v>26437</v>
      </c>
      <c r="E13846" s="3" t="s">
        <v>28584</v>
      </c>
      <c r="F13846" s="67">
        <v>35.72</v>
      </c>
      <c r="G13846" s="67">
        <v>36.229999999999997</v>
      </c>
    </row>
    <row r="13847" spans="1:7" x14ac:dyDescent="0.2">
      <c r="A13847" s="1" t="str">
        <f t="shared" si="217"/>
        <v>SETOP ED-49136</v>
      </c>
      <c r="B13847" s="3" t="s">
        <v>28600</v>
      </c>
      <c r="C13847" s="3" t="s">
        <v>23036</v>
      </c>
      <c r="D13847" s="2" t="s">
        <v>26438</v>
      </c>
      <c r="E13847" s="3" t="s">
        <v>28584</v>
      </c>
      <c r="F13847" s="67">
        <v>48.82</v>
      </c>
      <c r="G13847" s="67">
        <v>49.33</v>
      </c>
    </row>
    <row r="13848" spans="1:7" x14ac:dyDescent="0.2">
      <c r="A13848" s="1" t="str">
        <f t="shared" si="217"/>
        <v>SETOP ED-49137</v>
      </c>
      <c r="B13848" s="3" t="s">
        <v>28600</v>
      </c>
      <c r="C13848" s="3" t="s">
        <v>23037</v>
      </c>
      <c r="D13848" s="2" t="s">
        <v>26439</v>
      </c>
      <c r="E13848" s="3" t="s">
        <v>28584</v>
      </c>
      <c r="F13848" s="67">
        <v>66.45</v>
      </c>
      <c r="G13848" s="67">
        <v>67.09</v>
      </c>
    </row>
    <row r="13849" spans="1:7" x14ac:dyDescent="0.2">
      <c r="A13849" s="1" t="str">
        <f t="shared" si="217"/>
        <v>SETOP ED-49138</v>
      </c>
      <c r="B13849" s="3" t="s">
        <v>28600</v>
      </c>
      <c r="C13849" s="3" t="s">
        <v>23038</v>
      </c>
      <c r="D13849" s="2" t="s">
        <v>26440</v>
      </c>
      <c r="E13849" s="3" t="s">
        <v>28584</v>
      </c>
      <c r="F13849" s="67">
        <v>91.22</v>
      </c>
      <c r="G13849" s="67">
        <v>91.86</v>
      </c>
    </row>
    <row r="13850" spans="1:7" x14ac:dyDescent="0.2">
      <c r="A13850" s="1" t="str">
        <f t="shared" si="217"/>
        <v>SETOP 8918</v>
      </c>
      <c r="B13850" s="3" t="s">
        <v>28600</v>
      </c>
      <c r="C13850" s="3">
        <v>8918</v>
      </c>
      <c r="D13850" s="2" t="s">
        <v>26441</v>
      </c>
    </row>
    <row r="13851" spans="1:7" ht="22.5" x14ac:dyDescent="0.2">
      <c r="A13851" s="1" t="str">
        <f t="shared" si="217"/>
        <v>SETOP ED-16634</v>
      </c>
      <c r="B13851" s="3" t="s">
        <v>28600</v>
      </c>
      <c r="C13851" s="3" t="s">
        <v>23039</v>
      </c>
      <c r="D13851" s="2" t="s">
        <v>26442</v>
      </c>
      <c r="E13851" s="3" t="s">
        <v>28583</v>
      </c>
      <c r="F13851" s="67">
        <v>17.45</v>
      </c>
      <c r="G13851" s="67">
        <v>18.079999999999998</v>
      </c>
    </row>
    <row r="13852" spans="1:7" ht="22.5" x14ac:dyDescent="0.2">
      <c r="A13852" s="1" t="str">
        <f t="shared" si="217"/>
        <v>SETOP ED-49187</v>
      </c>
      <c r="B13852" s="3" t="s">
        <v>28600</v>
      </c>
      <c r="C13852" s="3" t="s">
        <v>23040</v>
      </c>
      <c r="D13852" s="2" t="s">
        <v>26443</v>
      </c>
      <c r="E13852" s="3" t="s">
        <v>28583</v>
      </c>
      <c r="F13852" s="67">
        <v>10.31</v>
      </c>
      <c r="G13852" s="67">
        <v>11.12</v>
      </c>
    </row>
    <row r="13853" spans="1:7" ht="22.5" x14ac:dyDescent="0.2">
      <c r="A13853" s="1" t="str">
        <f t="shared" si="217"/>
        <v>SETOP ED-49194</v>
      </c>
      <c r="B13853" s="3" t="s">
        <v>28600</v>
      </c>
      <c r="C13853" s="3" t="s">
        <v>23041</v>
      </c>
      <c r="D13853" s="2" t="s">
        <v>26444</v>
      </c>
      <c r="E13853" s="3" t="s">
        <v>28583</v>
      </c>
      <c r="F13853" s="67">
        <v>14.26</v>
      </c>
      <c r="G13853" s="67">
        <v>15.19</v>
      </c>
    </row>
    <row r="13854" spans="1:7" ht="22.5" x14ac:dyDescent="0.2">
      <c r="A13854" s="1" t="str">
        <f t="shared" si="217"/>
        <v>SETOP ED-49188</v>
      </c>
      <c r="B13854" s="3" t="s">
        <v>28600</v>
      </c>
      <c r="C13854" s="3" t="s">
        <v>23042</v>
      </c>
      <c r="D13854" s="2" t="s">
        <v>26445</v>
      </c>
      <c r="E13854" s="3" t="s">
        <v>28583</v>
      </c>
      <c r="F13854" s="67">
        <v>13.87</v>
      </c>
      <c r="G13854" s="67">
        <v>14.81</v>
      </c>
    </row>
    <row r="13855" spans="1:7" ht="22.5" x14ac:dyDescent="0.2">
      <c r="A13855" s="1" t="str">
        <f t="shared" si="217"/>
        <v>SETOP ED-49195</v>
      </c>
      <c r="B13855" s="3" t="s">
        <v>28600</v>
      </c>
      <c r="C13855" s="3" t="s">
        <v>23043</v>
      </c>
      <c r="D13855" s="2" t="s">
        <v>26446</v>
      </c>
      <c r="E13855" s="3" t="s">
        <v>28583</v>
      </c>
      <c r="F13855" s="67">
        <v>16</v>
      </c>
      <c r="G13855" s="67">
        <v>17</v>
      </c>
    </row>
    <row r="13856" spans="1:7" ht="22.5" x14ac:dyDescent="0.2">
      <c r="A13856" s="1" t="str">
        <f t="shared" si="217"/>
        <v>SETOP ED-49191</v>
      </c>
      <c r="B13856" s="3" t="s">
        <v>28600</v>
      </c>
      <c r="C13856" s="3" t="s">
        <v>23044</v>
      </c>
      <c r="D13856" s="2" t="s">
        <v>26447</v>
      </c>
      <c r="E13856" s="3" t="s">
        <v>28583</v>
      </c>
      <c r="F13856" s="67">
        <v>11.26</v>
      </c>
      <c r="G13856" s="67">
        <v>11.96</v>
      </c>
    </row>
    <row r="13857" spans="1:7" ht="22.5" x14ac:dyDescent="0.2">
      <c r="A13857" s="1" t="str">
        <f t="shared" si="217"/>
        <v>SETOP ED-49190</v>
      </c>
      <c r="B13857" s="3" t="s">
        <v>28600</v>
      </c>
      <c r="C13857" s="3" t="s">
        <v>23045</v>
      </c>
      <c r="D13857" s="2" t="s">
        <v>26448</v>
      </c>
      <c r="E13857" s="3" t="s">
        <v>28583</v>
      </c>
      <c r="F13857" s="67">
        <v>12.83</v>
      </c>
      <c r="G13857" s="67">
        <v>13.53</v>
      </c>
    </row>
    <row r="13858" spans="1:7" ht="22.5" x14ac:dyDescent="0.2">
      <c r="A13858" s="1" t="str">
        <f t="shared" si="217"/>
        <v>SETOP ED-49189</v>
      </c>
      <c r="B13858" s="3" t="s">
        <v>28600</v>
      </c>
      <c r="C13858" s="3" t="s">
        <v>23046</v>
      </c>
      <c r="D13858" s="2" t="s">
        <v>26449</v>
      </c>
      <c r="E13858" s="3" t="s">
        <v>28583</v>
      </c>
      <c r="F13858" s="67">
        <v>12.14</v>
      </c>
      <c r="G13858" s="67">
        <v>12.76</v>
      </c>
    </row>
    <row r="13859" spans="1:7" ht="22.5" x14ac:dyDescent="0.2">
      <c r="A13859" s="1" t="str">
        <f t="shared" ref="A13859:A13922" si="218">CONCATENAR</f>
        <v>SETOP ED-49192</v>
      </c>
      <c r="B13859" s="3" t="s">
        <v>28600</v>
      </c>
      <c r="C13859" s="3" t="s">
        <v>23047</v>
      </c>
      <c r="D13859" s="2" t="s">
        <v>26450</v>
      </c>
      <c r="E13859" s="3" t="s">
        <v>28583</v>
      </c>
      <c r="F13859" s="67">
        <v>9.7200000000000006</v>
      </c>
      <c r="G13859" s="67">
        <v>10.53</v>
      </c>
    </row>
    <row r="13860" spans="1:7" ht="22.5" x14ac:dyDescent="0.2">
      <c r="A13860" s="1" t="str">
        <f t="shared" si="218"/>
        <v>SETOP ED-49193</v>
      </c>
      <c r="B13860" s="3" t="s">
        <v>28600</v>
      </c>
      <c r="C13860" s="3" t="s">
        <v>23048</v>
      </c>
      <c r="D13860" s="2" t="s">
        <v>26451</v>
      </c>
      <c r="E13860" s="3" t="s">
        <v>28583</v>
      </c>
      <c r="F13860" s="67">
        <v>12.28</v>
      </c>
      <c r="G13860" s="67">
        <v>13.22</v>
      </c>
    </row>
    <row r="13861" spans="1:7" x14ac:dyDescent="0.2">
      <c r="A13861" s="1" t="str">
        <f t="shared" si="218"/>
        <v>SETOP ED-49196</v>
      </c>
      <c r="B13861" s="3" t="s">
        <v>28600</v>
      </c>
      <c r="C13861" s="3" t="s">
        <v>23049</v>
      </c>
      <c r="D13861" s="2" t="s">
        <v>26452</v>
      </c>
      <c r="E13861" s="3" t="s">
        <v>28583</v>
      </c>
      <c r="F13861" s="67">
        <v>58.45</v>
      </c>
      <c r="G13861" s="67">
        <v>60.14</v>
      </c>
    </row>
    <row r="13862" spans="1:7" x14ac:dyDescent="0.2">
      <c r="A13862" s="1" t="str">
        <f t="shared" si="218"/>
        <v>SETOP 8919</v>
      </c>
      <c r="B13862" s="3" t="s">
        <v>28600</v>
      </c>
      <c r="C13862" s="3">
        <v>8919</v>
      </c>
      <c r="D13862" s="2" t="s">
        <v>26453</v>
      </c>
    </row>
    <row r="13863" spans="1:7" ht="33.75" x14ac:dyDescent="0.2">
      <c r="A13863" s="1" t="str">
        <f t="shared" si="218"/>
        <v>SETOP ED-49197</v>
      </c>
      <c r="B13863" s="3" t="s">
        <v>28600</v>
      </c>
      <c r="C13863" s="3" t="s">
        <v>23050</v>
      </c>
      <c r="D13863" s="2" t="s">
        <v>32720</v>
      </c>
      <c r="E13863" s="3" t="s">
        <v>28583</v>
      </c>
      <c r="F13863" s="67">
        <v>206.77</v>
      </c>
      <c r="G13863" s="67">
        <v>213.97</v>
      </c>
    </row>
    <row r="13864" spans="1:7" ht="33.75" x14ac:dyDescent="0.2">
      <c r="A13864" s="1" t="str">
        <f t="shared" si="218"/>
        <v>SETOP ED-49200</v>
      </c>
      <c r="B13864" s="3" t="s">
        <v>28600</v>
      </c>
      <c r="C13864" s="3" t="s">
        <v>23051</v>
      </c>
      <c r="D13864" s="2" t="s">
        <v>32721</v>
      </c>
      <c r="E13864" s="3" t="s">
        <v>28583</v>
      </c>
      <c r="F13864" s="67">
        <v>720.82</v>
      </c>
      <c r="G13864" s="67">
        <v>734.61</v>
      </c>
    </row>
    <row r="13865" spans="1:7" ht="33.75" x14ac:dyDescent="0.2">
      <c r="A13865" s="1" t="str">
        <f t="shared" si="218"/>
        <v>SETOP ED-49199</v>
      </c>
      <c r="B13865" s="3" t="s">
        <v>28600</v>
      </c>
      <c r="C13865" s="3" t="s">
        <v>23052</v>
      </c>
      <c r="D13865" s="2" t="s">
        <v>32722</v>
      </c>
      <c r="E13865" s="3" t="s">
        <v>28583</v>
      </c>
      <c r="F13865" s="67">
        <v>685.72</v>
      </c>
      <c r="G13865" s="67">
        <v>701.49</v>
      </c>
    </row>
    <row r="13866" spans="1:7" ht="33.75" x14ac:dyDescent="0.2">
      <c r="A13866" s="1" t="str">
        <f t="shared" si="218"/>
        <v>SETOP ED-49202</v>
      </c>
      <c r="B13866" s="3" t="s">
        <v>28600</v>
      </c>
      <c r="C13866" s="3" t="s">
        <v>23053</v>
      </c>
      <c r="D13866" s="2" t="s">
        <v>32723</v>
      </c>
      <c r="E13866" s="3" t="s">
        <v>28583</v>
      </c>
      <c r="F13866" s="67">
        <v>1839.02</v>
      </c>
      <c r="G13866" s="67">
        <v>1866.71</v>
      </c>
    </row>
    <row r="13867" spans="1:7" ht="33.75" x14ac:dyDescent="0.2">
      <c r="A13867" s="1" t="str">
        <f t="shared" si="218"/>
        <v>SETOP ED-49201</v>
      </c>
      <c r="B13867" s="3" t="s">
        <v>28600</v>
      </c>
      <c r="C13867" s="3" t="s">
        <v>23054</v>
      </c>
      <c r="D13867" s="2" t="s">
        <v>32724</v>
      </c>
      <c r="E13867" s="3" t="s">
        <v>28583</v>
      </c>
      <c r="F13867" s="67">
        <v>1464.06</v>
      </c>
      <c r="G13867" s="67">
        <v>1491.75</v>
      </c>
    </row>
    <row r="13868" spans="1:7" ht="22.5" x14ac:dyDescent="0.2">
      <c r="A13868" s="1" t="str">
        <f t="shared" si="218"/>
        <v>SETOP ED-49151</v>
      </c>
      <c r="B13868" s="3" t="s">
        <v>28600</v>
      </c>
      <c r="C13868" s="3" t="s">
        <v>23055</v>
      </c>
      <c r="D13868" s="2" t="s">
        <v>32725</v>
      </c>
      <c r="E13868" s="3" t="s">
        <v>28583</v>
      </c>
      <c r="F13868" s="67">
        <v>47.58</v>
      </c>
      <c r="G13868" s="67">
        <v>49.26</v>
      </c>
    </row>
    <row r="13869" spans="1:7" ht="22.5" x14ac:dyDescent="0.2">
      <c r="A13869" s="1" t="str">
        <f t="shared" si="218"/>
        <v>SETOP ED-49148</v>
      </c>
      <c r="B13869" s="3" t="s">
        <v>28600</v>
      </c>
      <c r="C13869" s="3" t="s">
        <v>23060</v>
      </c>
      <c r="D13869" s="2" t="s">
        <v>32726</v>
      </c>
      <c r="E13869" s="3" t="s">
        <v>28583</v>
      </c>
      <c r="F13869" s="67">
        <v>69.099999999999994</v>
      </c>
      <c r="G13869" s="67">
        <v>73.180000000000007</v>
      </c>
    </row>
    <row r="13870" spans="1:7" ht="22.5" x14ac:dyDescent="0.2">
      <c r="A13870" s="1" t="str">
        <f t="shared" si="218"/>
        <v>SETOP ED-49152</v>
      </c>
      <c r="B13870" s="3" t="s">
        <v>28600</v>
      </c>
      <c r="C13870" s="3" t="s">
        <v>23056</v>
      </c>
      <c r="D13870" s="2" t="s">
        <v>32727</v>
      </c>
      <c r="E13870" s="3" t="s">
        <v>28583</v>
      </c>
      <c r="F13870" s="67">
        <v>61.41</v>
      </c>
      <c r="G13870" s="67">
        <v>63.33</v>
      </c>
    </row>
    <row r="13871" spans="1:7" ht="22.5" x14ac:dyDescent="0.2">
      <c r="A13871" s="1" t="str">
        <f t="shared" si="218"/>
        <v>SETOP ED-49149</v>
      </c>
      <c r="B13871" s="3" t="s">
        <v>28600</v>
      </c>
      <c r="C13871" s="3" t="s">
        <v>23061</v>
      </c>
      <c r="D13871" s="2" t="s">
        <v>32728</v>
      </c>
      <c r="E13871" s="3" t="s">
        <v>28583</v>
      </c>
      <c r="F13871" s="67">
        <v>92.31</v>
      </c>
      <c r="G13871" s="67">
        <v>96.93</v>
      </c>
    </row>
    <row r="13872" spans="1:7" ht="22.5" x14ac:dyDescent="0.2">
      <c r="A13872" s="1" t="str">
        <f t="shared" si="218"/>
        <v>SETOP ED-49153</v>
      </c>
      <c r="B13872" s="3" t="s">
        <v>28600</v>
      </c>
      <c r="C13872" s="3" t="s">
        <v>23057</v>
      </c>
      <c r="D13872" s="2" t="s">
        <v>32729</v>
      </c>
      <c r="E13872" s="3" t="s">
        <v>28583</v>
      </c>
      <c r="F13872" s="67">
        <v>77.38</v>
      </c>
      <c r="G13872" s="67">
        <v>79.52</v>
      </c>
    </row>
    <row r="13873" spans="1:7" ht="22.5" x14ac:dyDescent="0.2">
      <c r="A13873" s="1" t="str">
        <f t="shared" si="218"/>
        <v>SETOP ED-49154</v>
      </c>
      <c r="B13873" s="3" t="s">
        <v>28600</v>
      </c>
      <c r="C13873" s="3" t="s">
        <v>23058</v>
      </c>
      <c r="D13873" s="2" t="s">
        <v>32730</v>
      </c>
      <c r="E13873" s="3" t="s">
        <v>28583</v>
      </c>
      <c r="F13873" s="67">
        <v>107.09</v>
      </c>
      <c r="G13873" s="67">
        <v>109.41</v>
      </c>
    </row>
    <row r="13874" spans="1:7" ht="22.5" x14ac:dyDescent="0.2">
      <c r="A13874" s="1" t="str">
        <f t="shared" si="218"/>
        <v>SETOP ED-5571</v>
      </c>
      <c r="B13874" s="3" t="s">
        <v>28600</v>
      </c>
      <c r="C13874" s="3" t="s">
        <v>32415</v>
      </c>
      <c r="D13874" s="2" t="s">
        <v>32731</v>
      </c>
      <c r="E13874" s="3" t="s">
        <v>28583</v>
      </c>
      <c r="F13874" s="67">
        <v>155.96</v>
      </c>
      <c r="G13874" s="67">
        <v>161.53</v>
      </c>
    </row>
    <row r="13875" spans="1:7" ht="22.5" x14ac:dyDescent="0.2">
      <c r="A13875" s="1" t="str">
        <f t="shared" si="218"/>
        <v>SETOP ED-49155</v>
      </c>
      <c r="B13875" s="3" t="s">
        <v>28600</v>
      </c>
      <c r="C13875" s="3" t="s">
        <v>23059</v>
      </c>
      <c r="D13875" s="2" t="s">
        <v>32732</v>
      </c>
      <c r="E13875" s="3" t="s">
        <v>28583</v>
      </c>
      <c r="F13875" s="67">
        <v>157.66</v>
      </c>
      <c r="G13875" s="67">
        <v>160.19999999999999</v>
      </c>
    </row>
    <row r="13876" spans="1:7" ht="22.5" x14ac:dyDescent="0.2">
      <c r="A13876" s="1" t="str">
        <f t="shared" si="218"/>
        <v>SETOP ED-49164</v>
      </c>
      <c r="B13876" s="3" t="s">
        <v>28600</v>
      </c>
      <c r="C13876" s="3" t="s">
        <v>23062</v>
      </c>
      <c r="D13876" s="2" t="s">
        <v>26454</v>
      </c>
      <c r="E13876" s="3" t="s">
        <v>28583</v>
      </c>
      <c r="F13876" s="67">
        <v>77.02</v>
      </c>
      <c r="G13876" s="67">
        <v>82.2</v>
      </c>
    </row>
    <row r="13877" spans="1:7" ht="22.5" x14ac:dyDescent="0.2">
      <c r="A13877" s="1" t="str">
        <f t="shared" si="218"/>
        <v>SETOP ED-49165</v>
      </c>
      <c r="B13877" s="3" t="s">
        <v>28600</v>
      </c>
      <c r="C13877" s="3" t="s">
        <v>23063</v>
      </c>
      <c r="D13877" s="2" t="s">
        <v>26455</v>
      </c>
      <c r="E13877" s="3" t="s">
        <v>28583</v>
      </c>
      <c r="F13877" s="67">
        <v>131.80000000000001</v>
      </c>
      <c r="G13877" s="67">
        <v>136.97999999999999</v>
      </c>
    </row>
    <row r="13878" spans="1:7" ht="22.5" x14ac:dyDescent="0.2">
      <c r="A13878" s="1" t="str">
        <f t="shared" si="218"/>
        <v>SETOP ED-49166</v>
      </c>
      <c r="B13878" s="3" t="s">
        <v>28600</v>
      </c>
      <c r="C13878" s="3" t="s">
        <v>23064</v>
      </c>
      <c r="D13878" s="2" t="s">
        <v>26456</v>
      </c>
      <c r="E13878" s="3" t="s">
        <v>28583</v>
      </c>
      <c r="F13878" s="67">
        <v>298.19</v>
      </c>
      <c r="G13878" s="67">
        <v>303.37</v>
      </c>
    </row>
    <row r="13879" spans="1:7" ht="22.5" x14ac:dyDescent="0.2">
      <c r="A13879" s="1" t="str">
        <f t="shared" si="218"/>
        <v>SETOP ED-49167</v>
      </c>
      <c r="B13879" s="3" t="s">
        <v>28600</v>
      </c>
      <c r="C13879" s="3" t="s">
        <v>23065</v>
      </c>
      <c r="D13879" s="2" t="s">
        <v>26457</v>
      </c>
      <c r="E13879" s="3" t="s">
        <v>28583</v>
      </c>
      <c r="F13879" s="67">
        <v>504.39</v>
      </c>
      <c r="G13879" s="67">
        <v>509.58</v>
      </c>
    </row>
    <row r="13880" spans="1:7" x14ac:dyDescent="0.2">
      <c r="A13880" s="1" t="str">
        <f t="shared" si="218"/>
        <v>SETOP 8920</v>
      </c>
      <c r="B13880" s="3" t="s">
        <v>28600</v>
      </c>
      <c r="C13880" s="3">
        <v>8920</v>
      </c>
      <c r="D13880" s="2" t="s">
        <v>26458</v>
      </c>
    </row>
    <row r="13881" spans="1:7" ht="22.5" x14ac:dyDescent="0.2">
      <c r="A13881" s="1" t="str">
        <f t="shared" si="218"/>
        <v>SETOP ED-49171</v>
      </c>
      <c r="B13881" s="3" t="s">
        <v>28600</v>
      </c>
      <c r="C13881" s="3" t="s">
        <v>23066</v>
      </c>
      <c r="D13881" s="2" t="s">
        <v>26459</v>
      </c>
      <c r="E13881" s="3" t="s">
        <v>28583</v>
      </c>
      <c r="F13881" s="67">
        <v>169.96</v>
      </c>
      <c r="G13881" s="67">
        <v>178.87</v>
      </c>
    </row>
    <row r="13882" spans="1:7" ht="22.5" x14ac:dyDescent="0.2">
      <c r="A13882" s="1" t="str">
        <f t="shared" si="218"/>
        <v>SETOP ED-49168</v>
      </c>
      <c r="B13882" s="3" t="s">
        <v>28600</v>
      </c>
      <c r="C13882" s="3" t="s">
        <v>23067</v>
      </c>
      <c r="D13882" s="2" t="s">
        <v>26460</v>
      </c>
      <c r="E13882" s="3" t="s">
        <v>28583</v>
      </c>
      <c r="F13882" s="67">
        <v>168.2</v>
      </c>
      <c r="G13882" s="67">
        <v>176.99</v>
      </c>
    </row>
    <row r="13883" spans="1:7" ht="22.5" x14ac:dyDescent="0.2">
      <c r="A13883" s="1" t="str">
        <f t="shared" si="218"/>
        <v>SETOP ED-49169</v>
      </c>
      <c r="B13883" s="3" t="s">
        <v>28600</v>
      </c>
      <c r="C13883" s="3" t="s">
        <v>23068</v>
      </c>
      <c r="D13883" s="2" t="s">
        <v>26461</v>
      </c>
      <c r="E13883" s="3" t="s">
        <v>28583</v>
      </c>
      <c r="F13883" s="67">
        <v>298.5</v>
      </c>
      <c r="G13883" s="67">
        <v>313.91000000000003</v>
      </c>
    </row>
    <row r="13884" spans="1:7" ht="22.5" x14ac:dyDescent="0.2">
      <c r="A13884" s="1" t="str">
        <f t="shared" si="218"/>
        <v>SETOP ED-49170</v>
      </c>
      <c r="B13884" s="3" t="s">
        <v>28600</v>
      </c>
      <c r="C13884" s="3" t="s">
        <v>23069</v>
      </c>
      <c r="D13884" s="2" t="s">
        <v>26462</v>
      </c>
      <c r="E13884" s="3" t="s">
        <v>28583</v>
      </c>
      <c r="F13884" s="67">
        <v>372.65</v>
      </c>
      <c r="G13884" s="67">
        <v>391.77</v>
      </c>
    </row>
    <row r="13885" spans="1:7" x14ac:dyDescent="0.2">
      <c r="A13885" s="1" t="str">
        <f t="shared" si="218"/>
        <v>SETOP 8921</v>
      </c>
      <c r="B13885" s="3" t="s">
        <v>28600</v>
      </c>
      <c r="C13885" s="3">
        <v>8921</v>
      </c>
      <c r="D13885" s="2" t="s">
        <v>26463</v>
      </c>
    </row>
    <row r="13886" spans="1:7" ht="22.5" x14ac:dyDescent="0.2">
      <c r="A13886" s="1" t="str">
        <f t="shared" si="218"/>
        <v>SETOP ED-49186</v>
      </c>
      <c r="B13886" s="3" t="s">
        <v>28600</v>
      </c>
      <c r="C13886" s="3" t="s">
        <v>23077</v>
      </c>
      <c r="D13886" s="2" t="s">
        <v>32733</v>
      </c>
      <c r="E13886" s="3" t="s">
        <v>28583</v>
      </c>
      <c r="F13886" s="67">
        <v>746.77</v>
      </c>
      <c r="G13886" s="67">
        <v>762.55</v>
      </c>
    </row>
    <row r="13887" spans="1:7" ht="22.5" x14ac:dyDescent="0.2">
      <c r="A13887" s="1" t="str">
        <f t="shared" si="218"/>
        <v>SETOP ED-29066</v>
      </c>
      <c r="B13887" s="3" t="s">
        <v>28600</v>
      </c>
      <c r="C13887" s="3" t="s">
        <v>23078</v>
      </c>
      <c r="D13887" s="2" t="s">
        <v>32734</v>
      </c>
      <c r="E13887" s="3" t="s">
        <v>28583</v>
      </c>
      <c r="F13887" s="67">
        <v>1226.4000000000001</v>
      </c>
      <c r="G13887" s="67">
        <v>1249.52</v>
      </c>
    </row>
    <row r="13888" spans="1:7" ht="22.5" x14ac:dyDescent="0.2">
      <c r="A13888" s="1" t="str">
        <f t="shared" si="218"/>
        <v>SETOP ED-49227</v>
      </c>
      <c r="B13888" s="3" t="s">
        <v>28600</v>
      </c>
      <c r="C13888" s="3" t="s">
        <v>23079</v>
      </c>
      <c r="D13888" s="2" t="s">
        <v>32735</v>
      </c>
      <c r="E13888" s="3" t="s">
        <v>28583</v>
      </c>
      <c r="F13888" s="67">
        <v>1748.84</v>
      </c>
      <c r="G13888" s="67">
        <v>1773.89</v>
      </c>
    </row>
    <row r="13889" spans="1:7" ht="22.5" x14ac:dyDescent="0.2">
      <c r="A13889" s="1" t="str">
        <f t="shared" si="218"/>
        <v>SETOP ED-5560</v>
      </c>
      <c r="B13889" s="3" t="s">
        <v>28600</v>
      </c>
      <c r="C13889" s="3" t="s">
        <v>32416</v>
      </c>
      <c r="D13889" s="2" t="s">
        <v>32736</v>
      </c>
      <c r="E13889" s="3" t="s">
        <v>28583</v>
      </c>
      <c r="F13889" s="67">
        <v>133.09</v>
      </c>
      <c r="G13889" s="67">
        <v>138.13999999999999</v>
      </c>
    </row>
    <row r="13890" spans="1:7" ht="22.5" x14ac:dyDescent="0.2">
      <c r="A13890" s="1" t="str">
        <f t="shared" si="218"/>
        <v>SETOP ED-49218</v>
      </c>
      <c r="B13890" s="3" t="s">
        <v>28600</v>
      </c>
      <c r="C13890" s="3" t="s">
        <v>23070</v>
      </c>
      <c r="D13890" s="2" t="s">
        <v>32737</v>
      </c>
      <c r="E13890" s="3" t="s">
        <v>28583</v>
      </c>
      <c r="F13890" s="67">
        <v>123.65</v>
      </c>
      <c r="G13890" s="67">
        <v>128.35</v>
      </c>
    </row>
    <row r="13891" spans="1:7" ht="22.5" x14ac:dyDescent="0.2">
      <c r="A13891" s="1" t="str">
        <f t="shared" si="218"/>
        <v>SETOP ED-49183</v>
      </c>
      <c r="B13891" s="3" t="s">
        <v>28600</v>
      </c>
      <c r="C13891" s="3" t="s">
        <v>23071</v>
      </c>
      <c r="D13891" s="2" t="s">
        <v>32738</v>
      </c>
      <c r="E13891" s="3" t="s">
        <v>28583</v>
      </c>
      <c r="F13891" s="67">
        <v>237.72</v>
      </c>
      <c r="G13891" s="67">
        <v>243.95</v>
      </c>
    </row>
    <row r="13892" spans="1:7" ht="22.5" x14ac:dyDescent="0.2">
      <c r="A13892" s="1" t="str">
        <f t="shared" si="218"/>
        <v>SETOP ED-49220</v>
      </c>
      <c r="B13892" s="3" t="s">
        <v>28600</v>
      </c>
      <c r="C13892" s="3" t="s">
        <v>23072</v>
      </c>
      <c r="D13892" s="2" t="s">
        <v>32739</v>
      </c>
      <c r="E13892" s="3" t="s">
        <v>28583</v>
      </c>
      <c r="F13892" s="67">
        <v>248.39</v>
      </c>
      <c r="G13892" s="67">
        <v>253.76</v>
      </c>
    </row>
    <row r="13893" spans="1:7" ht="22.5" x14ac:dyDescent="0.2">
      <c r="A13893" s="1" t="str">
        <f t="shared" si="218"/>
        <v>SETOP ED-49184</v>
      </c>
      <c r="B13893" s="3" t="s">
        <v>28600</v>
      </c>
      <c r="C13893" s="3" t="s">
        <v>23073</v>
      </c>
      <c r="D13893" s="2" t="s">
        <v>32740</v>
      </c>
      <c r="E13893" s="3" t="s">
        <v>28583</v>
      </c>
      <c r="F13893" s="67">
        <v>372.11</v>
      </c>
      <c r="G13893" s="67">
        <v>379.38</v>
      </c>
    </row>
    <row r="13894" spans="1:7" ht="22.5" x14ac:dyDescent="0.2">
      <c r="A13894" s="1" t="str">
        <f t="shared" si="218"/>
        <v>SETOP ED-49222</v>
      </c>
      <c r="B13894" s="3" t="s">
        <v>28600</v>
      </c>
      <c r="C13894" s="3" t="s">
        <v>23074</v>
      </c>
      <c r="D13894" s="2" t="s">
        <v>32741</v>
      </c>
      <c r="E13894" s="3" t="s">
        <v>28583</v>
      </c>
      <c r="F13894" s="67">
        <v>342.55</v>
      </c>
      <c r="G13894" s="67">
        <v>348.33</v>
      </c>
    </row>
    <row r="13895" spans="1:7" ht="22.5" x14ac:dyDescent="0.2">
      <c r="A13895" s="1" t="str">
        <f t="shared" si="218"/>
        <v>SETOP ED-49185</v>
      </c>
      <c r="B13895" s="3" t="s">
        <v>28600</v>
      </c>
      <c r="C13895" s="3" t="s">
        <v>23075</v>
      </c>
      <c r="D13895" s="2" t="s">
        <v>32742</v>
      </c>
      <c r="E13895" s="3" t="s">
        <v>28583</v>
      </c>
      <c r="F13895" s="67">
        <v>469.49</v>
      </c>
      <c r="G13895" s="67">
        <v>481.19</v>
      </c>
    </row>
    <row r="13896" spans="1:7" ht="22.5" x14ac:dyDescent="0.2">
      <c r="A13896" s="1" t="str">
        <f t="shared" si="218"/>
        <v>SETOP ED-49224</v>
      </c>
      <c r="B13896" s="3" t="s">
        <v>28600</v>
      </c>
      <c r="C13896" s="3" t="s">
        <v>23076</v>
      </c>
      <c r="D13896" s="2" t="s">
        <v>32743</v>
      </c>
      <c r="E13896" s="3" t="s">
        <v>28583</v>
      </c>
      <c r="F13896" s="67">
        <v>523.62</v>
      </c>
      <c r="G13896" s="67">
        <v>533.03</v>
      </c>
    </row>
    <row r="13897" spans="1:7" ht="33.75" x14ac:dyDescent="0.2">
      <c r="A13897" s="1" t="str">
        <f t="shared" si="218"/>
        <v>SETOP ED-27189</v>
      </c>
      <c r="B13897" s="3" t="s">
        <v>28600</v>
      </c>
      <c r="C13897" s="3" t="s">
        <v>23080</v>
      </c>
      <c r="D13897" s="2" t="s">
        <v>32744</v>
      </c>
      <c r="E13897" s="3" t="s">
        <v>28583</v>
      </c>
      <c r="F13897" s="67">
        <v>541.80999999999995</v>
      </c>
      <c r="G13897" s="67">
        <v>555.98</v>
      </c>
    </row>
    <row r="13898" spans="1:7" ht="33.75" x14ac:dyDescent="0.2">
      <c r="A13898" s="1" t="str">
        <f t="shared" si="218"/>
        <v>SETOP ED-49176</v>
      </c>
      <c r="B13898" s="3" t="s">
        <v>28600</v>
      </c>
      <c r="C13898" s="3" t="s">
        <v>23081</v>
      </c>
      <c r="D13898" s="2" t="s">
        <v>32745</v>
      </c>
      <c r="E13898" s="3" t="s">
        <v>28583</v>
      </c>
      <c r="F13898" s="67">
        <v>1169.46</v>
      </c>
      <c r="G13898" s="67">
        <v>1189.3399999999999</v>
      </c>
    </row>
    <row r="13899" spans="1:7" ht="22.5" x14ac:dyDescent="0.2">
      <c r="A13899" s="1" t="str">
        <f t="shared" si="218"/>
        <v>SETOP ED-49174</v>
      </c>
      <c r="B13899" s="3" t="s">
        <v>28600</v>
      </c>
      <c r="C13899" s="3" t="s">
        <v>23082</v>
      </c>
      <c r="D13899" s="2" t="s">
        <v>32746</v>
      </c>
      <c r="E13899" s="3" t="s">
        <v>28583</v>
      </c>
      <c r="F13899" s="67">
        <v>352.22</v>
      </c>
      <c r="G13899" s="67">
        <v>356.44</v>
      </c>
    </row>
    <row r="13900" spans="1:7" x14ac:dyDescent="0.2">
      <c r="A13900" s="1" t="str">
        <f t="shared" si="218"/>
        <v>SETOP 8922</v>
      </c>
      <c r="B13900" s="3" t="s">
        <v>28600</v>
      </c>
      <c r="C13900" s="3">
        <v>8922</v>
      </c>
      <c r="D13900" s="2" t="s">
        <v>26464</v>
      </c>
    </row>
    <row r="13901" spans="1:7" x14ac:dyDescent="0.2">
      <c r="A13901" s="1" t="str">
        <f t="shared" si="218"/>
        <v>SETOP ED-49058</v>
      </c>
      <c r="B13901" s="3" t="s">
        <v>28600</v>
      </c>
      <c r="C13901" s="3" t="s">
        <v>23083</v>
      </c>
      <c r="D13901" s="2" t="s">
        <v>26465</v>
      </c>
      <c r="E13901" s="3" t="s">
        <v>28583</v>
      </c>
      <c r="F13901" s="67">
        <v>69.569999999999993</v>
      </c>
      <c r="G13901" s="67">
        <v>74.180000000000007</v>
      </c>
    </row>
    <row r="13902" spans="1:7" x14ac:dyDescent="0.2">
      <c r="A13902" s="1" t="str">
        <f t="shared" si="218"/>
        <v>SETOP ED-49057</v>
      </c>
      <c r="B13902" s="3" t="s">
        <v>28600</v>
      </c>
      <c r="C13902" s="3" t="s">
        <v>23084</v>
      </c>
      <c r="D13902" s="2" t="s">
        <v>26466</v>
      </c>
      <c r="E13902" s="3" t="s">
        <v>28583</v>
      </c>
      <c r="F13902" s="67">
        <v>69.5</v>
      </c>
      <c r="G13902" s="67">
        <v>74.12</v>
      </c>
    </row>
    <row r="13903" spans="1:7" ht="22.5" x14ac:dyDescent="0.2">
      <c r="A13903" s="1" t="str">
        <f t="shared" si="218"/>
        <v>SETOP ED-15740</v>
      </c>
      <c r="B13903" s="3" t="s">
        <v>28600</v>
      </c>
      <c r="C13903" s="3" t="s">
        <v>23085</v>
      </c>
      <c r="D13903" s="2" t="s">
        <v>26467</v>
      </c>
      <c r="E13903" s="3" t="s">
        <v>28583</v>
      </c>
      <c r="F13903" s="67">
        <v>67.349999999999994</v>
      </c>
      <c r="G13903" s="67">
        <v>69.77</v>
      </c>
    </row>
    <row r="13904" spans="1:7" ht="22.5" x14ac:dyDescent="0.2">
      <c r="A13904" s="1" t="str">
        <f t="shared" si="218"/>
        <v>SETOP ED-15783</v>
      </c>
      <c r="B13904" s="3" t="s">
        <v>28600</v>
      </c>
      <c r="C13904" s="3" t="s">
        <v>23086</v>
      </c>
      <c r="D13904" s="2" t="s">
        <v>26468</v>
      </c>
      <c r="E13904" s="3" t="s">
        <v>28583</v>
      </c>
      <c r="F13904" s="67">
        <v>74.489999999999995</v>
      </c>
      <c r="G13904" s="67">
        <v>76.95</v>
      </c>
    </row>
    <row r="13905" spans="1:7" ht="33.75" x14ac:dyDescent="0.2">
      <c r="A13905" s="1" t="str">
        <f t="shared" si="218"/>
        <v>SETOP ED-15788</v>
      </c>
      <c r="B13905" s="3" t="s">
        <v>28600</v>
      </c>
      <c r="C13905" s="3" t="s">
        <v>23087</v>
      </c>
      <c r="D13905" s="2" t="s">
        <v>26469</v>
      </c>
      <c r="E13905" s="3" t="s">
        <v>28583</v>
      </c>
      <c r="F13905" s="67">
        <v>113.59</v>
      </c>
      <c r="G13905" s="67">
        <v>117.77</v>
      </c>
    </row>
    <row r="13906" spans="1:7" ht="33.75" x14ac:dyDescent="0.2">
      <c r="A13906" s="1" t="str">
        <f t="shared" si="218"/>
        <v>SETOP ED-15747</v>
      </c>
      <c r="B13906" s="3" t="s">
        <v>28600</v>
      </c>
      <c r="C13906" s="3" t="s">
        <v>23088</v>
      </c>
      <c r="D13906" s="2" t="s">
        <v>26470</v>
      </c>
      <c r="E13906" s="3" t="s">
        <v>28583</v>
      </c>
      <c r="F13906" s="67">
        <v>87.9</v>
      </c>
      <c r="G13906" s="67">
        <v>91.19</v>
      </c>
    </row>
    <row r="13907" spans="1:7" ht="33.75" x14ac:dyDescent="0.2">
      <c r="A13907" s="1" t="str">
        <f t="shared" si="218"/>
        <v>SETOP ED-15773</v>
      </c>
      <c r="B13907" s="3" t="s">
        <v>28600</v>
      </c>
      <c r="C13907" s="3" t="s">
        <v>23089</v>
      </c>
      <c r="D13907" s="2" t="s">
        <v>26471</v>
      </c>
      <c r="E13907" s="3" t="s">
        <v>28583</v>
      </c>
      <c r="F13907" s="67">
        <v>81.78</v>
      </c>
      <c r="G13907" s="67">
        <v>85.06</v>
      </c>
    </row>
    <row r="13908" spans="1:7" ht="33.75" x14ac:dyDescent="0.2">
      <c r="A13908" s="1" t="str">
        <f t="shared" si="218"/>
        <v>SETOP ED-15776</v>
      </c>
      <c r="B13908" s="3" t="s">
        <v>28600</v>
      </c>
      <c r="C13908" s="3" t="s">
        <v>23090</v>
      </c>
      <c r="D13908" s="2" t="s">
        <v>26472</v>
      </c>
      <c r="E13908" s="3" t="s">
        <v>28583</v>
      </c>
      <c r="F13908" s="67">
        <v>83.17</v>
      </c>
      <c r="G13908" s="67">
        <v>86.46</v>
      </c>
    </row>
    <row r="13909" spans="1:7" ht="33.75" x14ac:dyDescent="0.2">
      <c r="A13909" s="1" t="str">
        <f t="shared" si="218"/>
        <v>SETOP ED-15772</v>
      </c>
      <c r="B13909" s="3" t="s">
        <v>28600</v>
      </c>
      <c r="C13909" s="3" t="s">
        <v>23091</v>
      </c>
      <c r="D13909" s="2" t="s">
        <v>26473</v>
      </c>
      <c r="E13909" s="3" t="s">
        <v>28583</v>
      </c>
      <c r="F13909" s="67">
        <v>64.02</v>
      </c>
      <c r="G13909" s="67">
        <v>67.040000000000006</v>
      </c>
    </row>
    <row r="13910" spans="1:7" ht="33.75" x14ac:dyDescent="0.2">
      <c r="A13910" s="1" t="str">
        <f t="shared" si="218"/>
        <v>SETOP ED-15775</v>
      </c>
      <c r="B13910" s="3" t="s">
        <v>28600</v>
      </c>
      <c r="C13910" s="3" t="s">
        <v>23092</v>
      </c>
      <c r="D13910" s="2" t="s">
        <v>26474</v>
      </c>
      <c r="E13910" s="3" t="s">
        <v>28583</v>
      </c>
      <c r="F13910" s="67">
        <v>65.41</v>
      </c>
      <c r="G13910" s="67">
        <v>68.44</v>
      </c>
    </row>
    <row r="13911" spans="1:7" ht="22.5" x14ac:dyDescent="0.2">
      <c r="A13911" s="1" t="str">
        <f t="shared" si="218"/>
        <v>SETOP ED-15745</v>
      </c>
      <c r="B13911" s="3" t="s">
        <v>28600</v>
      </c>
      <c r="C13911" s="3" t="s">
        <v>23093</v>
      </c>
      <c r="D13911" s="2" t="s">
        <v>26475</v>
      </c>
      <c r="E13911" s="3" t="s">
        <v>28583</v>
      </c>
      <c r="F13911" s="67">
        <v>49.59</v>
      </c>
      <c r="G13911" s="67">
        <v>51.75</v>
      </c>
    </row>
    <row r="13912" spans="1:7" ht="22.5" x14ac:dyDescent="0.2">
      <c r="A13912" s="1" t="str">
        <f t="shared" si="218"/>
        <v>SETOP ED-15739</v>
      </c>
      <c r="B13912" s="3" t="s">
        <v>28600</v>
      </c>
      <c r="C13912" s="3" t="s">
        <v>23094</v>
      </c>
      <c r="D13912" s="2" t="s">
        <v>26476</v>
      </c>
      <c r="E13912" s="3" t="s">
        <v>28583</v>
      </c>
      <c r="F13912" s="67">
        <v>38.89</v>
      </c>
      <c r="G13912" s="67">
        <v>41.05</v>
      </c>
    </row>
    <row r="13913" spans="1:7" ht="22.5" x14ac:dyDescent="0.2">
      <c r="A13913" s="1" t="str">
        <f t="shared" si="218"/>
        <v>SETOP ED-15782</v>
      </c>
      <c r="B13913" s="3" t="s">
        <v>28600</v>
      </c>
      <c r="C13913" s="3" t="s">
        <v>23095</v>
      </c>
      <c r="D13913" s="2" t="s">
        <v>26477</v>
      </c>
      <c r="E13913" s="3" t="s">
        <v>28583</v>
      </c>
      <c r="F13913" s="67">
        <v>46.03</v>
      </c>
      <c r="G13913" s="67">
        <v>48.23</v>
      </c>
    </row>
    <row r="13914" spans="1:7" ht="33.75" x14ac:dyDescent="0.2">
      <c r="A13914" s="1" t="str">
        <f t="shared" si="218"/>
        <v>SETOP ED-15787</v>
      </c>
      <c r="B13914" s="3" t="s">
        <v>28600</v>
      </c>
      <c r="C13914" s="3" t="s">
        <v>23096</v>
      </c>
      <c r="D13914" s="2" t="s">
        <v>26478</v>
      </c>
      <c r="E13914" s="3" t="s">
        <v>28583</v>
      </c>
      <c r="F13914" s="67">
        <v>85.13</v>
      </c>
      <c r="G13914" s="67">
        <v>89.05</v>
      </c>
    </row>
    <row r="13915" spans="1:7" ht="33.75" x14ac:dyDescent="0.2">
      <c r="A13915" s="1" t="str">
        <f t="shared" si="218"/>
        <v>SETOP ED-15746</v>
      </c>
      <c r="B13915" s="3" t="s">
        <v>28600</v>
      </c>
      <c r="C13915" s="3" t="s">
        <v>23097</v>
      </c>
      <c r="D13915" s="2" t="s">
        <v>26479</v>
      </c>
      <c r="E13915" s="3" t="s">
        <v>28583</v>
      </c>
      <c r="F13915" s="67">
        <v>59.44</v>
      </c>
      <c r="G13915" s="67">
        <v>62.47</v>
      </c>
    </row>
    <row r="13916" spans="1:7" ht="33.75" x14ac:dyDescent="0.2">
      <c r="A13916" s="1" t="str">
        <f t="shared" si="218"/>
        <v>SETOP ED-15771</v>
      </c>
      <c r="B13916" s="3" t="s">
        <v>28600</v>
      </c>
      <c r="C13916" s="3" t="s">
        <v>23098</v>
      </c>
      <c r="D13916" s="2" t="s">
        <v>26480</v>
      </c>
      <c r="E13916" s="3" t="s">
        <v>28583</v>
      </c>
      <c r="F13916" s="67">
        <v>53.32</v>
      </c>
      <c r="G13916" s="67">
        <v>56.34</v>
      </c>
    </row>
    <row r="13917" spans="1:7" ht="33.75" x14ac:dyDescent="0.2">
      <c r="A13917" s="1" t="str">
        <f t="shared" si="218"/>
        <v>SETOP ED-15774</v>
      </c>
      <c r="B13917" s="3" t="s">
        <v>28600</v>
      </c>
      <c r="C13917" s="3" t="s">
        <v>23099</v>
      </c>
      <c r="D13917" s="2" t="s">
        <v>26481</v>
      </c>
      <c r="E13917" s="3" t="s">
        <v>28583</v>
      </c>
      <c r="F13917" s="67">
        <v>54.71</v>
      </c>
      <c r="G13917" s="67">
        <v>57.74</v>
      </c>
    </row>
    <row r="13918" spans="1:7" ht="22.5" x14ac:dyDescent="0.2">
      <c r="A13918" s="1" t="str">
        <f t="shared" si="218"/>
        <v>SETOP ED-15789</v>
      </c>
      <c r="B13918" s="3" t="s">
        <v>28600</v>
      </c>
      <c r="C13918" s="3" t="s">
        <v>23100</v>
      </c>
      <c r="D13918" s="2" t="s">
        <v>26482</v>
      </c>
      <c r="E13918" s="3" t="s">
        <v>28583</v>
      </c>
      <c r="F13918" s="67">
        <v>21.57</v>
      </c>
      <c r="G13918" s="67">
        <v>22.21</v>
      </c>
    </row>
    <row r="13919" spans="1:7" ht="22.5" x14ac:dyDescent="0.2">
      <c r="A13919" s="1" t="str">
        <f t="shared" si="218"/>
        <v>SETOP ED-15755</v>
      </c>
      <c r="B13919" s="3" t="s">
        <v>28600</v>
      </c>
      <c r="C13919" s="3" t="s">
        <v>23101</v>
      </c>
      <c r="D13919" s="2" t="s">
        <v>26483</v>
      </c>
      <c r="E13919" s="3" t="s">
        <v>28583</v>
      </c>
      <c r="F13919" s="67">
        <v>37.35</v>
      </c>
      <c r="G13919" s="67">
        <v>39.49</v>
      </c>
    </row>
    <row r="13920" spans="1:7" ht="22.5" x14ac:dyDescent="0.2">
      <c r="A13920" s="1" t="str">
        <f t="shared" si="218"/>
        <v>SETOP ED-15790</v>
      </c>
      <c r="B13920" s="3" t="s">
        <v>28600</v>
      </c>
      <c r="C13920" s="3" t="s">
        <v>23102</v>
      </c>
      <c r="D13920" s="2" t="s">
        <v>26484</v>
      </c>
      <c r="E13920" s="3" t="s">
        <v>28583</v>
      </c>
      <c r="F13920" s="67">
        <v>44.49</v>
      </c>
      <c r="G13920" s="67">
        <v>46.67</v>
      </c>
    </row>
    <row r="13921" spans="1:7" ht="22.5" x14ac:dyDescent="0.2">
      <c r="A13921" s="1" t="str">
        <f t="shared" si="218"/>
        <v>SETOP ED-15756</v>
      </c>
      <c r="B13921" s="3" t="s">
        <v>28600</v>
      </c>
      <c r="C13921" s="3" t="s">
        <v>23103</v>
      </c>
      <c r="D13921" s="2" t="s">
        <v>26485</v>
      </c>
      <c r="E13921" s="3" t="s">
        <v>28583</v>
      </c>
      <c r="F13921" s="67">
        <v>40.130000000000003</v>
      </c>
      <c r="G13921" s="67">
        <v>42.29</v>
      </c>
    </row>
    <row r="13922" spans="1:7" ht="22.5" x14ac:dyDescent="0.2">
      <c r="A13922" s="1" t="str">
        <f t="shared" si="218"/>
        <v>SETOP ED-15791</v>
      </c>
      <c r="B13922" s="3" t="s">
        <v>28600</v>
      </c>
      <c r="C13922" s="3" t="s">
        <v>23104</v>
      </c>
      <c r="D13922" s="2" t="s">
        <v>26486</v>
      </c>
      <c r="E13922" s="3" t="s">
        <v>28583</v>
      </c>
      <c r="F13922" s="67">
        <v>47.27</v>
      </c>
      <c r="G13922" s="67">
        <v>49.47</v>
      </c>
    </row>
    <row r="13923" spans="1:7" ht="33.75" x14ac:dyDescent="0.2">
      <c r="A13923" s="1" t="str">
        <f t="shared" ref="A13923:A13986" si="219">CONCATENAR</f>
        <v>SETOP ED-15757</v>
      </c>
      <c r="B13923" s="3" t="s">
        <v>28600</v>
      </c>
      <c r="C13923" s="3" t="s">
        <v>23105</v>
      </c>
      <c r="D13923" s="2" t="s">
        <v>26487</v>
      </c>
      <c r="E13923" s="3" t="s">
        <v>28583</v>
      </c>
      <c r="F13923" s="67">
        <v>48.19</v>
      </c>
      <c r="G13923" s="67">
        <v>50.33</v>
      </c>
    </row>
    <row r="13924" spans="1:7" ht="33.75" x14ac:dyDescent="0.2">
      <c r="A13924" s="1" t="str">
        <f t="shared" si="219"/>
        <v>SETOP ED-15793</v>
      </c>
      <c r="B13924" s="3" t="s">
        <v>28600</v>
      </c>
      <c r="C13924" s="3" t="s">
        <v>23106</v>
      </c>
      <c r="D13924" s="2" t="s">
        <v>26488</v>
      </c>
      <c r="E13924" s="3" t="s">
        <v>28583</v>
      </c>
      <c r="F13924" s="67">
        <v>55.33</v>
      </c>
      <c r="G13924" s="67">
        <v>57.51</v>
      </c>
    </row>
    <row r="13925" spans="1:7" ht="22.5" x14ac:dyDescent="0.2">
      <c r="A13925" s="1" t="str">
        <f t="shared" si="219"/>
        <v>SETOP ED-15759</v>
      </c>
      <c r="B13925" s="3" t="s">
        <v>28600</v>
      </c>
      <c r="C13925" s="3" t="s">
        <v>23107</v>
      </c>
      <c r="D13925" s="2" t="s">
        <v>26489</v>
      </c>
      <c r="E13925" s="3" t="s">
        <v>28583</v>
      </c>
      <c r="F13925" s="67">
        <v>145.66999999999999</v>
      </c>
      <c r="G13925" s="67">
        <v>147.81</v>
      </c>
    </row>
    <row r="13926" spans="1:7" ht="22.5" x14ac:dyDescent="0.2">
      <c r="A13926" s="1" t="str">
        <f t="shared" si="219"/>
        <v>SETOP ED-15785</v>
      </c>
      <c r="B13926" s="3" t="s">
        <v>28600</v>
      </c>
      <c r="C13926" s="3" t="s">
        <v>23108</v>
      </c>
      <c r="D13926" s="2" t="s">
        <v>26490</v>
      </c>
      <c r="E13926" s="3" t="s">
        <v>28583</v>
      </c>
      <c r="F13926" s="67">
        <v>131.35</v>
      </c>
      <c r="G13926" s="67">
        <v>135.79</v>
      </c>
    </row>
    <row r="13927" spans="1:7" ht="22.5" x14ac:dyDescent="0.2">
      <c r="A13927" s="1" t="str">
        <f t="shared" si="219"/>
        <v>SETOP ED-15784</v>
      </c>
      <c r="B13927" s="3" t="s">
        <v>28600</v>
      </c>
      <c r="C13927" s="3" t="s">
        <v>23109</v>
      </c>
      <c r="D13927" s="2" t="s">
        <v>26491</v>
      </c>
      <c r="E13927" s="3" t="s">
        <v>28583</v>
      </c>
      <c r="F13927" s="67">
        <v>74.430000000000007</v>
      </c>
      <c r="G13927" s="67">
        <v>78.349999999999994</v>
      </c>
    </row>
    <row r="13928" spans="1:7" ht="22.5" x14ac:dyDescent="0.2">
      <c r="A13928" s="1" t="str">
        <f t="shared" si="219"/>
        <v>SETOP ED-15786</v>
      </c>
      <c r="B13928" s="3" t="s">
        <v>28600</v>
      </c>
      <c r="C13928" s="3" t="s">
        <v>23110</v>
      </c>
      <c r="D13928" s="2" t="s">
        <v>26492</v>
      </c>
      <c r="E13928" s="3" t="s">
        <v>28583</v>
      </c>
      <c r="F13928" s="67">
        <v>103.2</v>
      </c>
      <c r="G13928" s="67">
        <v>108.84</v>
      </c>
    </row>
    <row r="13929" spans="1:7" ht="22.5" x14ac:dyDescent="0.2">
      <c r="A13929" s="1" t="str">
        <f t="shared" si="219"/>
        <v>SETOP ED-15742</v>
      </c>
      <c r="B13929" s="3" t="s">
        <v>28600</v>
      </c>
      <c r="C13929" s="3" t="s">
        <v>23111</v>
      </c>
      <c r="D13929" s="2" t="s">
        <v>26493</v>
      </c>
      <c r="E13929" s="3" t="s">
        <v>28583</v>
      </c>
      <c r="F13929" s="67">
        <v>96.78</v>
      </c>
      <c r="G13929" s="67">
        <v>100.2</v>
      </c>
    </row>
    <row r="13930" spans="1:7" ht="22.5" x14ac:dyDescent="0.2">
      <c r="A13930" s="1" t="str">
        <f t="shared" si="219"/>
        <v>SETOP ED-15741</v>
      </c>
      <c r="B13930" s="3" t="s">
        <v>28600</v>
      </c>
      <c r="C13930" s="3" t="s">
        <v>23112</v>
      </c>
      <c r="D13930" s="2" t="s">
        <v>26494</v>
      </c>
      <c r="E13930" s="3" t="s">
        <v>28583</v>
      </c>
      <c r="F13930" s="67">
        <v>54.09</v>
      </c>
      <c r="G13930" s="67">
        <v>57.12</v>
      </c>
    </row>
    <row r="13931" spans="1:7" ht="22.5" x14ac:dyDescent="0.2">
      <c r="A13931" s="1" t="str">
        <f t="shared" si="219"/>
        <v>SETOP ED-15735</v>
      </c>
      <c r="B13931" s="3" t="s">
        <v>28600</v>
      </c>
      <c r="C13931" s="3" t="s">
        <v>23113</v>
      </c>
      <c r="D13931" s="2" t="s">
        <v>26495</v>
      </c>
      <c r="E13931" s="3" t="s">
        <v>28583</v>
      </c>
      <c r="F13931" s="67">
        <v>40.130000000000003</v>
      </c>
      <c r="G13931" s="67">
        <v>41.57</v>
      </c>
    </row>
    <row r="13932" spans="1:7" ht="33.75" x14ac:dyDescent="0.2">
      <c r="A13932" s="1" t="str">
        <f t="shared" si="219"/>
        <v>SETOP ED-15744</v>
      </c>
      <c r="B13932" s="3" t="s">
        <v>28600</v>
      </c>
      <c r="C13932" s="3" t="s">
        <v>23114</v>
      </c>
      <c r="D13932" s="2" t="s">
        <v>26496</v>
      </c>
      <c r="E13932" s="3" t="s">
        <v>28583</v>
      </c>
      <c r="F13932" s="67">
        <v>58.47</v>
      </c>
      <c r="G13932" s="67">
        <v>60.76</v>
      </c>
    </row>
    <row r="13933" spans="1:7" ht="33.75" x14ac:dyDescent="0.2">
      <c r="A13933" s="1" t="str">
        <f t="shared" si="219"/>
        <v>SETOP ED-15767</v>
      </c>
      <c r="B13933" s="3" t="s">
        <v>28600</v>
      </c>
      <c r="C13933" s="3" t="s">
        <v>23115</v>
      </c>
      <c r="D13933" s="2" t="s">
        <v>26497</v>
      </c>
      <c r="E13933" s="3" t="s">
        <v>28583</v>
      </c>
      <c r="F13933" s="67">
        <v>52.35</v>
      </c>
      <c r="G13933" s="67">
        <v>54.63</v>
      </c>
    </row>
    <row r="13934" spans="1:7" ht="33.75" x14ac:dyDescent="0.2">
      <c r="A13934" s="1" t="str">
        <f t="shared" si="219"/>
        <v>SETOP ED-15770</v>
      </c>
      <c r="B13934" s="3" t="s">
        <v>28600</v>
      </c>
      <c r="C13934" s="3" t="s">
        <v>23116</v>
      </c>
      <c r="D13934" s="2" t="s">
        <v>26498</v>
      </c>
      <c r="E13934" s="3" t="s">
        <v>28583</v>
      </c>
      <c r="F13934" s="67">
        <v>53.74</v>
      </c>
      <c r="G13934" s="67">
        <v>56.03</v>
      </c>
    </row>
    <row r="13935" spans="1:7" ht="22.5" x14ac:dyDescent="0.2">
      <c r="A13935" s="1" t="str">
        <f t="shared" si="219"/>
        <v>SETOP ED-15737</v>
      </c>
      <c r="B13935" s="3" t="s">
        <v>28600</v>
      </c>
      <c r="C13935" s="3" t="s">
        <v>23117</v>
      </c>
      <c r="D13935" s="2" t="s">
        <v>26499</v>
      </c>
      <c r="E13935" s="3" t="s">
        <v>28583</v>
      </c>
      <c r="F13935" s="67">
        <v>38.880000000000003</v>
      </c>
      <c r="G13935" s="67">
        <v>40.32</v>
      </c>
    </row>
    <row r="13936" spans="1:7" ht="22.5" x14ac:dyDescent="0.2">
      <c r="A13936" s="1" t="str">
        <f t="shared" si="219"/>
        <v>SETOP ED-15736</v>
      </c>
      <c r="B13936" s="3" t="s">
        <v>28600</v>
      </c>
      <c r="C13936" s="3" t="s">
        <v>23118</v>
      </c>
      <c r="D13936" s="2" t="s">
        <v>26500</v>
      </c>
      <c r="E13936" s="3" t="s">
        <v>28583</v>
      </c>
      <c r="F13936" s="67">
        <v>31.25</v>
      </c>
      <c r="G13936" s="67">
        <v>32.56</v>
      </c>
    </row>
    <row r="13937" spans="1:7" ht="33.75" x14ac:dyDescent="0.2">
      <c r="A13937" s="1" t="str">
        <f t="shared" si="219"/>
        <v>SETOP ED-15766</v>
      </c>
      <c r="B13937" s="3" t="s">
        <v>28600</v>
      </c>
      <c r="C13937" s="3" t="s">
        <v>23119</v>
      </c>
      <c r="D13937" s="2" t="s">
        <v>26501</v>
      </c>
      <c r="E13937" s="3" t="s">
        <v>28583</v>
      </c>
      <c r="F13937" s="67">
        <v>43.47</v>
      </c>
      <c r="G13937" s="67">
        <v>45.62</v>
      </c>
    </row>
    <row r="13938" spans="1:7" ht="33.75" x14ac:dyDescent="0.2">
      <c r="A13938" s="1" t="str">
        <f t="shared" si="219"/>
        <v>SETOP ED-15769</v>
      </c>
      <c r="B13938" s="3" t="s">
        <v>28600</v>
      </c>
      <c r="C13938" s="3" t="s">
        <v>23120</v>
      </c>
      <c r="D13938" s="2" t="s">
        <v>26502</v>
      </c>
      <c r="E13938" s="3" t="s">
        <v>28583</v>
      </c>
      <c r="F13938" s="67">
        <v>44.86</v>
      </c>
      <c r="G13938" s="67">
        <v>47.02</v>
      </c>
    </row>
    <row r="13939" spans="1:7" ht="22.5" x14ac:dyDescent="0.2">
      <c r="A13939" s="1" t="str">
        <f t="shared" si="219"/>
        <v>SETOP ED-15738</v>
      </c>
      <c r="B13939" s="3" t="s">
        <v>28600</v>
      </c>
      <c r="C13939" s="3" t="s">
        <v>23121</v>
      </c>
      <c r="D13939" s="2" t="s">
        <v>26503</v>
      </c>
      <c r="E13939" s="3" t="s">
        <v>28583</v>
      </c>
      <c r="F13939" s="67">
        <v>29.91</v>
      </c>
      <c r="G13939" s="67">
        <v>31.22</v>
      </c>
    </row>
    <row r="13940" spans="1:7" ht="22.5" x14ac:dyDescent="0.2">
      <c r="A13940" s="1" t="str">
        <f t="shared" si="219"/>
        <v>SETOP ED-15733</v>
      </c>
      <c r="B13940" s="3" t="s">
        <v>28600</v>
      </c>
      <c r="C13940" s="3" t="s">
        <v>23122</v>
      </c>
      <c r="D13940" s="2" t="s">
        <v>26504</v>
      </c>
      <c r="E13940" s="3" t="s">
        <v>28583</v>
      </c>
      <c r="F13940" s="67">
        <v>25.9</v>
      </c>
      <c r="G13940" s="67">
        <v>27.21</v>
      </c>
    </row>
    <row r="13941" spans="1:7" ht="33.75" x14ac:dyDescent="0.2">
      <c r="A13941" s="1" t="str">
        <f t="shared" si="219"/>
        <v>SETOP ED-15743</v>
      </c>
      <c r="B13941" s="3" t="s">
        <v>28600</v>
      </c>
      <c r="C13941" s="3" t="s">
        <v>23123</v>
      </c>
      <c r="D13941" s="2" t="s">
        <v>26505</v>
      </c>
      <c r="E13941" s="3" t="s">
        <v>28583</v>
      </c>
      <c r="F13941" s="67">
        <v>44.24</v>
      </c>
      <c r="G13941" s="67">
        <v>46.4</v>
      </c>
    </row>
    <row r="13942" spans="1:7" ht="33.75" x14ac:dyDescent="0.2">
      <c r="A13942" s="1" t="str">
        <f t="shared" si="219"/>
        <v>SETOP ED-15765</v>
      </c>
      <c r="B13942" s="3" t="s">
        <v>28600</v>
      </c>
      <c r="C13942" s="3" t="s">
        <v>23124</v>
      </c>
      <c r="D13942" s="2" t="s">
        <v>26506</v>
      </c>
      <c r="E13942" s="3" t="s">
        <v>28583</v>
      </c>
      <c r="F13942" s="67">
        <v>38.119999999999997</v>
      </c>
      <c r="G13942" s="67">
        <v>40.270000000000003</v>
      </c>
    </row>
    <row r="13943" spans="1:7" ht="33.75" x14ac:dyDescent="0.2">
      <c r="A13943" s="1" t="str">
        <f t="shared" si="219"/>
        <v>SETOP ED-15768</v>
      </c>
      <c r="B13943" s="3" t="s">
        <v>28600</v>
      </c>
      <c r="C13943" s="3" t="s">
        <v>23125</v>
      </c>
      <c r="D13943" s="2" t="s">
        <v>26507</v>
      </c>
      <c r="E13943" s="3" t="s">
        <v>28583</v>
      </c>
      <c r="F13943" s="67">
        <v>39.51</v>
      </c>
      <c r="G13943" s="67">
        <v>41.67</v>
      </c>
    </row>
    <row r="13944" spans="1:7" ht="45" x14ac:dyDescent="0.2">
      <c r="A13944" s="1" t="str">
        <f t="shared" si="219"/>
        <v>SETOP ED-15778</v>
      </c>
      <c r="B13944" s="3" t="s">
        <v>28600</v>
      </c>
      <c r="C13944" s="3" t="s">
        <v>23126</v>
      </c>
      <c r="D13944" s="2" t="s">
        <v>26508</v>
      </c>
      <c r="E13944" s="3" t="s">
        <v>28583</v>
      </c>
      <c r="F13944" s="67">
        <v>72.900000000000006</v>
      </c>
      <c r="G13944" s="67">
        <v>76.05</v>
      </c>
    </row>
    <row r="13945" spans="1:7" ht="45" x14ac:dyDescent="0.2">
      <c r="A13945" s="1" t="str">
        <f t="shared" si="219"/>
        <v>SETOP ED-15780</v>
      </c>
      <c r="B13945" s="3" t="s">
        <v>28600</v>
      </c>
      <c r="C13945" s="3" t="s">
        <v>23127</v>
      </c>
      <c r="D13945" s="2" t="s">
        <v>26509</v>
      </c>
      <c r="E13945" s="3" t="s">
        <v>28583</v>
      </c>
      <c r="F13945" s="67">
        <v>74.290000000000006</v>
      </c>
      <c r="G13945" s="67">
        <v>77.45</v>
      </c>
    </row>
    <row r="13946" spans="1:7" ht="45" x14ac:dyDescent="0.2">
      <c r="A13946" s="1" t="str">
        <f t="shared" si="219"/>
        <v>SETOP ED-15777</v>
      </c>
      <c r="B13946" s="3" t="s">
        <v>28600</v>
      </c>
      <c r="C13946" s="3" t="s">
        <v>23128</v>
      </c>
      <c r="D13946" s="2" t="s">
        <v>26510</v>
      </c>
      <c r="E13946" s="3" t="s">
        <v>28583</v>
      </c>
      <c r="F13946" s="67">
        <v>58.67</v>
      </c>
      <c r="G13946" s="67">
        <v>61.69</v>
      </c>
    </row>
    <row r="13947" spans="1:7" ht="45" x14ac:dyDescent="0.2">
      <c r="A13947" s="1" t="str">
        <f t="shared" si="219"/>
        <v>SETOP ED-15779</v>
      </c>
      <c r="B13947" s="3" t="s">
        <v>28600</v>
      </c>
      <c r="C13947" s="3" t="s">
        <v>23129</v>
      </c>
      <c r="D13947" s="2" t="s">
        <v>26511</v>
      </c>
      <c r="E13947" s="3" t="s">
        <v>28583</v>
      </c>
      <c r="F13947" s="67">
        <v>60.06</v>
      </c>
      <c r="G13947" s="67">
        <v>63.09</v>
      </c>
    </row>
    <row r="13948" spans="1:7" ht="22.5" x14ac:dyDescent="0.2">
      <c r="A13948" s="1" t="str">
        <f t="shared" si="219"/>
        <v>SETOP ED-15763</v>
      </c>
      <c r="B13948" s="3" t="s">
        <v>28600</v>
      </c>
      <c r="C13948" s="3" t="s">
        <v>23130</v>
      </c>
      <c r="D13948" s="2" t="s">
        <v>26512</v>
      </c>
      <c r="E13948" s="3" t="s">
        <v>28583</v>
      </c>
      <c r="F13948" s="67">
        <v>13.67</v>
      </c>
      <c r="G13948" s="67">
        <v>14.2</v>
      </c>
    </row>
    <row r="13949" spans="1:7" ht="22.5" x14ac:dyDescent="0.2">
      <c r="A13949" s="1" t="str">
        <f t="shared" si="219"/>
        <v>SETOP ED-49483</v>
      </c>
      <c r="B13949" s="3" t="s">
        <v>28600</v>
      </c>
      <c r="C13949" s="3" t="s">
        <v>23131</v>
      </c>
      <c r="D13949" s="2" t="s">
        <v>26513</v>
      </c>
      <c r="E13949" s="3" t="s">
        <v>28583</v>
      </c>
      <c r="F13949" s="67">
        <v>5.68</v>
      </c>
      <c r="G13949" s="67">
        <v>5.94</v>
      </c>
    </row>
    <row r="13950" spans="1:7" x14ac:dyDescent="0.2">
      <c r="A13950" s="1" t="str">
        <f t="shared" si="219"/>
        <v>SETOP ED-15764</v>
      </c>
      <c r="B13950" s="3" t="s">
        <v>28600</v>
      </c>
      <c r="C13950" s="3" t="s">
        <v>23132</v>
      </c>
      <c r="D13950" s="2" t="s">
        <v>26514</v>
      </c>
      <c r="E13950" s="3" t="s">
        <v>28583</v>
      </c>
      <c r="F13950" s="67">
        <v>10.42</v>
      </c>
      <c r="G13950" s="67">
        <v>10.86</v>
      </c>
    </row>
    <row r="13951" spans="1:7" x14ac:dyDescent="0.2">
      <c r="A13951" s="1" t="str">
        <f t="shared" si="219"/>
        <v>SETOP ED-15781</v>
      </c>
      <c r="B13951" s="3" t="s">
        <v>28600</v>
      </c>
      <c r="C13951" s="3" t="s">
        <v>23133</v>
      </c>
      <c r="D13951" s="2" t="s">
        <v>26515</v>
      </c>
      <c r="E13951" s="3" t="s">
        <v>28583</v>
      </c>
      <c r="F13951" s="67">
        <v>18.350000000000001</v>
      </c>
      <c r="G13951" s="67">
        <v>18.829999999999998</v>
      </c>
    </row>
    <row r="13952" spans="1:7" ht="22.5" x14ac:dyDescent="0.2">
      <c r="A13952" s="1" t="str">
        <f t="shared" si="219"/>
        <v>SETOP ED-15753</v>
      </c>
      <c r="B13952" s="3" t="s">
        <v>28600</v>
      </c>
      <c r="C13952" s="3" t="s">
        <v>23134</v>
      </c>
      <c r="D13952" s="2" t="s">
        <v>26516</v>
      </c>
      <c r="E13952" s="3" t="s">
        <v>28583</v>
      </c>
      <c r="F13952" s="67">
        <v>29.35</v>
      </c>
      <c r="G13952" s="67">
        <v>30.88</v>
      </c>
    </row>
    <row r="13953" spans="1:7" ht="22.5" x14ac:dyDescent="0.2">
      <c r="A13953" s="1" t="str">
        <f t="shared" si="219"/>
        <v>SETOP ED-15748</v>
      </c>
      <c r="B13953" s="3" t="s">
        <v>28600</v>
      </c>
      <c r="C13953" s="3" t="s">
        <v>23135</v>
      </c>
      <c r="D13953" s="2" t="s">
        <v>26517</v>
      </c>
      <c r="E13953" s="3" t="s">
        <v>28583</v>
      </c>
      <c r="F13953" s="67">
        <v>25.13</v>
      </c>
      <c r="G13953" s="67">
        <v>26.43</v>
      </c>
    </row>
    <row r="13954" spans="1:7" ht="33.75" x14ac:dyDescent="0.2">
      <c r="A13954" s="1" t="str">
        <f t="shared" si="219"/>
        <v>SETOP ED-15761</v>
      </c>
      <c r="B13954" s="3" t="s">
        <v>28600</v>
      </c>
      <c r="C13954" s="3" t="s">
        <v>23136</v>
      </c>
      <c r="D13954" s="2" t="s">
        <v>26518</v>
      </c>
      <c r="E13954" s="3" t="s">
        <v>28583</v>
      </c>
      <c r="F13954" s="67">
        <v>38.74</v>
      </c>
      <c r="G13954" s="67">
        <v>40.89</v>
      </c>
    </row>
    <row r="13955" spans="1:7" ht="33.75" x14ac:dyDescent="0.2">
      <c r="A13955" s="1" t="str">
        <f t="shared" si="219"/>
        <v>SETOP ED-15792</v>
      </c>
      <c r="B13955" s="3" t="s">
        <v>28600</v>
      </c>
      <c r="C13955" s="3" t="s">
        <v>23137</v>
      </c>
      <c r="D13955" s="2" t="s">
        <v>26519</v>
      </c>
      <c r="E13955" s="3" t="s">
        <v>28583</v>
      </c>
      <c r="F13955" s="67">
        <v>45.88</v>
      </c>
      <c r="G13955" s="67">
        <v>48.07</v>
      </c>
    </row>
    <row r="13956" spans="1:7" ht="33.75" x14ac:dyDescent="0.2">
      <c r="A13956" s="1" t="str">
        <f t="shared" si="219"/>
        <v>SETOP ED-15758</v>
      </c>
      <c r="B13956" s="3" t="s">
        <v>28600</v>
      </c>
      <c r="C13956" s="3" t="s">
        <v>23138</v>
      </c>
      <c r="D13956" s="2" t="s">
        <v>26520</v>
      </c>
      <c r="E13956" s="3" t="s">
        <v>28583</v>
      </c>
      <c r="F13956" s="67">
        <v>91.51</v>
      </c>
      <c r="G13956" s="67">
        <v>93.65</v>
      </c>
    </row>
    <row r="13957" spans="1:7" ht="33.75" x14ac:dyDescent="0.2">
      <c r="A13957" s="1" t="str">
        <f t="shared" si="219"/>
        <v>SETOP ED-15796</v>
      </c>
      <c r="B13957" s="3" t="s">
        <v>28600</v>
      </c>
      <c r="C13957" s="3" t="s">
        <v>23139</v>
      </c>
      <c r="D13957" s="2" t="s">
        <v>26521</v>
      </c>
      <c r="E13957" s="3" t="s">
        <v>28583</v>
      </c>
      <c r="F13957" s="67">
        <v>98.65</v>
      </c>
      <c r="G13957" s="67">
        <v>100.83</v>
      </c>
    </row>
    <row r="13958" spans="1:7" ht="22.5" x14ac:dyDescent="0.2">
      <c r="A13958" s="1" t="str">
        <f t="shared" si="219"/>
        <v>SETOP ED-15749</v>
      </c>
      <c r="B13958" s="3" t="s">
        <v>28600</v>
      </c>
      <c r="C13958" s="3" t="s">
        <v>23140</v>
      </c>
      <c r="D13958" s="2" t="s">
        <v>26522</v>
      </c>
      <c r="E13958" s="3" t="s">
        <v>28583</v>
      </c>
      <c r="F13958" s="67">
        <v>26.52</v>
      </c>
      <c r="G13958" s="67">
        <v>27.83</v>
      </c>
    </row>
    <row r="13959" spans="1:7" ht="33.75" x14ac:dyDescent="0.2">
      <c r="A13959" s="1" t="str">
        <f t="shared" si="219"/>
        <v>SETOP ED-15750</v>
      </c>
      <c r="B13959" s="3" t="s">
        <v>28600</v>
      </c>
      <c r="C13959" s="3" t="s">
        <v>23141</v>
      </c>
      <c r="D13959" s="2" t="s">
        <v>26523</v>
      </c>
      <c r="E13959" s="3" t="s">
        <v>28583</v>
      </c>
      <c r="F13959" s="67">
        <v>30.55</v>
      </c>
      <c r="G13959" s="67">
        <v>31.85</v>
      </c>
    </row>
    <row r="13960" spans="1:7" ht="22.5" x14ac:dyDescent="0.2">
      <c r="A13960" s="1" t="str">
        <f t="shared" si="219"/>
        <v>SETOP ED-15754</v>
      </c>
      <c r="B13960" s="3" t="s">
        <v>28600</v>
      </c>
      <c r="C13960" s="3" t="s">
        <v>23142</v>
      </c>
      <c r="D13960" s="2" t="s">
        <v>26524</v>
      </c>
      <c r="E13960" s="3" t="s">
        <v>28583</v>
      </c>
      <c r="F13960" s="67">
        <v>79.290000000000006</v>
      </c>
      <c r="G13960" s="67">
        <v>80.59</v>
      </c>
    </row>
    <row r="13961" spans="1:7" ht="33.75" x14ac:dyDescent="0.2">
      <c r="A13961" s="1" t="str">
        <f t="shared" si="219"/>
        <v>SETOP ED-49115</v>
      </c>
      <c r="B13961" s="3" t="s">
        <v>28600</v>
      </c>
      <c r="C13961" s="3" t="s">
        <v>23143</v>
      </c>
      <c r="D13961" s="2" t="s">
        <v>26525</v>
      </c>
      <c r="E13961" s="3" t="s">
        <v>28583</v>
      </c>
      <c r="F13961" s="67">
        <v>28.04</v>
      </c>
      <c r="G13961" s="67">
        <v>29.32</v>
      </c>
    </row>
    <row r="13962" spans="1:7" ht="33.75" x14ac:dyDescent="0.2">
      <c r="A13962" s="1" t="str">
        <f t="shared" si="219"/>
        <v>SETOP ED-49114</v>
      </c>
      <c r="B13962" s="3" t="s">
        <v>28600</v>
      </c>
      <c r="C13962" s="3" t="s">
        <v>23144</v>
      </c>
      <c r="D13962" s="2" t="s">
        <v>26526</v>
      </c>
      <c r="E13962" s="3" t="s">
        <v>28583</v>
      </c>
      <c r="F13962" s="67">
        <v>21.63</v>
      </c>
      <c r="G13962" s="67">
        <v>22.92</v>
      </c>
    </row>
    <row r="13963" spans="1:7" ht="33.75" x14ac:dyDescent="0.2">
      <c r="A13963" s="1" t="str">
        <f t="shared" si="219"/>
        <v>SETOP ED-49116</v>
      </c>
      <c r="B13963" s="3" t="s">
        <v>28600</v>
      </c>
      <c r="C13963" s="3" t="s">
        <v>23145</v>
      </c>
      <c r="D13963" s="2" t="s">
        <v>26527</v>
      </c>
      <c r="E13963" s="3" t="s">
        <v>28583</v>
      </c>
      <c r="F13963" s="67">
        <v>23.53</v>
      </c>
      <c r="G13963" s="67">
        <v>24.81</v>
      </c>
    </row>
    <row r="13964" spans="1:7" x14ac:dyDescent="0.2">
      <c r="A13964" s="1" t="str">
        <f t="shared" si="219"/>
        <v>SETOP ED-5633</v>
      </c>
      <c r="B13964" s="3" t="s">
        <v>28600</v>
      </c>
      <c r="C13964" s="3" t="s">
        <v>23146</v>
      </c>
      <c r="D13964" s="2" t="s">
        <v>26528</v>
      </c>
      <c r="E13964" s="3" t="s">
        <v>28583</v>
      </c>
      <c r="F13964" s="67">
        <v>2.23</v>
      </c>
      <c r="G13964" s="67">
        <v>2.31</v>
      </c>
    </row>
    <row r="13965" spans="1:7" ht="22.5" x14ac:dyDescent="0.2">
      <c r="A13965" s="1" t="str">
        <f t="shared" si="219"/>
        <v>SETOP ED-5634</v>
      </c>
      <c r="B13965" s="3" t="s">
        <v>28600</v>
      </c>
      <c r="C13965" s="3" t="s">
        <v>23147</v>
      </c>
      <c r="D13965" s="2" t="s">
        <v>26529</v>
      </c>
      <c r="E13965" s="3" t="s">
        <v>28583</v>
      </c>
      <c r="F13965" s="67">
        <v>2.06</v>
      </c>
      <c r="G13965" s="67">
        <v>2.14</v>
      </c>
    </row>
    <row r="13966" spans="1:7" ht="22.5" x14ac:dyDescent="0.2">
      <c r="A13966" s="1" t="str">
        <f t="shared" si="219"/>
        <v>SETOP ED-15726</v>
      </c>
      <c r="B13966" s="3" t="s">
        <v>28600</v>
      </c>
      <c r="C13966" s="3" t="s">
        <v>23148</v>
      </c>
      <c r="D13966" s="2" t="s">
        <v>26530</v>
      </c>
      <c r="E13966" s="3" t="s">
        <v>28583</v>
      </c>
      <c r="F13966" s="67">
        <v>28.52</v>
      </c>
      <c r="G13966" s="67">
        <v>29.51</v>
      </c>
    </row>
    <row r="13967" spans="1:7" ht="22.5" x14ac:dyDescent="0.2">
      <c r="A13967" s="1" t="str">
        <f t="shared" si="219"/>
        <v>SETOP ED-15712</v>
      </c>
      <c r="B13967" s="3" t="s">
        <v>28600</v>
      </c>
      <c r="C13967" s="3" t="s">
        <v>23149</v>
      </c>
      <c r="D13967" s="2" t="s">
        <v>26531</v>
      </c>
      <c r="E13967" s="3" t="s">
        <v>28583</v>
      </c>
      <c r="F13967" s="67">
        <v>27.27</v>
      </c>
      <c r="G13967" s="67">
        <v>28.26</v>
      </c>
    </row>
    <row r="13968" spans="1:7" ht="22.5" x14ac:dyDescent="0.2">
      <c r="A13968" s="1" t="str">
        <f t="shared" si="219"/>
        <v>SETOP ED-5616</v>
      </c>
      <c r="B13968" s="3" t="s">
        <v>28600</v>
      </c>
      <c r="C13968" s="3" t="s">
        <v>23150</v>
      </c>
      <c r="D13968" s="2" t="s">
        <v>26532</v>
      </c>
      <c r="E13968" s="3" t="s">
        <v>28583</v>
      </c>
      <c r="F13968" s="67">
        <v>19.64</v>
      </c>
      <c r="G13968" s="67">
        <v>20.5</v>
      </c>
    </row>
    <row r="13969" spans="1:7" ht="22.5" x14ac:dyDescent="0.2">
      <c r="A13969" s="1" t="str">
        <f t="shared" si="219"/>
        <v>SETOP ED-5615</v>
      </c>
      <c r="B13969" s="3" t="s">
        <v>28600</v>
      </c>
      <c r="C13969" s="3" t="s">
        <v>23151</v>
      </c>
      <c r="D13969" s="2" t="s">
        <v>26533</v>
      </c>
      <c r="E13969" s="3" t="s">
        <v>28583</v>
      </c>
      <c r="F13969" s="67">
        <v>14.29</v>
      </c>
      <c r="G13969" s="67">
        <v>15.15</v>
      </c>
    </row>
    <row r="13970" spans="1:7" ht="22.5" x14ac:dyDescent="0.2">
      <c r="A13970" s="1" t="str">
        <f t="shared" si="219"/>
        <v>SETOP ED-5632</v>
      </c>
      <c r="B13970" s="3" t="s">
        <v>28600</v>
      </c>
      <c r="C13970" s="3" t="s">
        <v>23152</v>
      </c>
      <c r="D13970" s="2" t="s">
        <v>26534</v>
      </c>
      <c r="E13970" s="3" t="s">
        <v>28583</v>
      </c>
      <c r="F13970" s="67">
        <v>17.739999999999998</v>
      </c>
      <c r="G13970" s="67">
        <v>18.82</v>
      </c>
    </row>
    <row r="13971" spans="1:7" ht="22.5" x14ac:dyDescent="0.2">
      <c r="A13971" s="1" t="str">
        <f t="shared" si="219"/>
        <v>SETOP ED-5617</v>
      </c>
      <c r="B13971" s="3" t="s">
        <v>28600</v>
      </c>
      <c r="C13971" s="3" t="s">
        <v>23153</v>
      </c>
      <c r="D13971" s="2" t="s">
        <v>26535</v>
      </c>
      <c r="E13971" s="3" t="s">
        <v>28583</v>
      </c>
      <c r="F13971" s="67">
        <v>18.3</v>
      </c>
      <c r="G13971" s="67">
        <v>19.16</v>
      </c>
    </row>
    <row r="13972" spans="1:7" ht="22.5" x14ac:dyDescent="0.2">
      <c r="A13972" s="1" t="str">
        <f t="shared" si="219"/>
        <v>SETOP ED-5626</v>
      </c>
      <c r="B13972" s="3" t="s">
        <v>28600</v>
      </c>
      <c r="C13972" s="3" t="s">
        <v>23154</v>
      </c>
      <c r="D13972" s="2" t="s">
        <v>26536</v>
      </c>
      <c r="E13972" s="3" t="s">
        <v>28583</v>
      </c>
      <c r="F13972" s="67">
        <v>13.52</v>
      </c>
      <c r="G13972" s="67">
        <v>14.37</v>
      </c>
    </row>
    <row r="13973" spans="1:7" ht="22.5" x14ac:dyDescent="0.2">
      <c r="A13973" s="1" t="str">
        <f t="shared" si="219"/>
        <v>SETOP ED-5627</v>
      </c>
      <c r="B13973" s="3" t="s">
        <v>28600</v>
      </c>
      <c r="C13973" s="3" t="s">
        <v>23155</v>
      </c>
      <c r="D13973" s="2" t="s">
        <v>26537</v>
      </c>
      <c r="E13973" s="3" t="s">
        <v>28583</v>
      </c>
      <c r="F13973" s="67">
        <v>14.91</v>
      </c>
      <c r="G13973" s="67">
        <v>15.77</v>
      </c>
    </row>
    <row r="13974" spans="1:7" ht="22.5" x14ac:dyDescent="0.2">
      <c r="A13974" s="1" t="str">
        <f t="shared" si="219"/>
        <v>SETOP ED-15727</v>
      </c>
      <c r="B13974" s="3" t="s">
        <v>28600</v>
      </c>
      <c r="C13974" s="3" t="s">
        <v>23156</v>
      </c>
      <c r="D13974" s="2" t="s">
        <v>26538</v>
      </c>
      <c r="E13974" s="3" t="s">
        <v>28583</v>
      </c>
      <c r="F13974" s="67">
        <v>18.940000000000001</v>
      </c>
      <c r="G13974" s="67">
        <v>19.79</v>
      </c>
    </row>
    <row r="13975" spans="1:7" ht="22.5" x14ac:dyDescent="0.2">
      <c r="A13975" s="1" t="str">
        <f t="shared" si="219"/>
        <v>SETOP ED-5628</v>
      </c>
      <c r="B13975" s="3" t="s">
        <v>28600</v>
      </c>
      <c r="C13975" s="3" t="s">
        <v>23157</v>
      </c>
      <c r="D13975" s="2" t="s">
        <v>26539</v>
      </c>
      <c r="E13975" s="3" t="s">
        <v>28583</v>
      </c>
      <c r="F13975" s="67">
        <v>67.680000000000007</v>
      </c>
      <c r="G13975" s="67">
        <v>68.53</v>
      </c>
    </row>
    <row r="13976" spans="1:7" x14ac:dyDescent="0.2">
      <c r="A13976" s="1" t="str">
        <f t="shared" si="219"/>
        <v>SETOP ED-5618</v>
      </c>
      <c r="B13976" s="3" t="s">
        <v>28600</v>
      </c>
      <c r="C13976" s="3" t="s">
        <v>23158</v>
      </c>
      <c r="D13976" s="2" t="s">
        <v>26540</v>
      </c>
      <c r="E13976" s="3" t="s">
        <v>28583</v>
      </c>
      <c r="F13976" s="67">
        <v>4.49</v>
      </c>
      <c r="G13976" s="67">
        <v>4.5599999999999996</v>
      </c>
    </row>
    <row r="13977" spans="1:7" x14ac:dyDescent="0.2">
      <c r="A13977" s="1" t="str">
        <f t="shared" si="219"/>
        <v>SETOP ED-5621</v>
      </c>
      <c r="B13977" s="3" t="s">
        <v>28600</v>
      </c>
      <c r="C13977" s="3" t="s">
        <v>23159</v>
      </c>
      <c r="D13977" s="2" t="s">
        <v>26541</v>
      </c>
      <c r="E13977" s="3" t="s">
        <v>28583</v>
      </c>
      <c r="F13977" s="67">
        <v>4.38</v>
      </c>
      <c r="G13977" s="67">
        <v>4.45</v>
      </c>
    </row>
    <row r="13978" spans="1:7" x14ac:dyDescent="0.2">
      <c r="A13978" s="1" t="str">
        <f t="shared" si="219"/>
        <v>SETOP ED-5622</v>
      </c>
      <c r="B13978" s="3" t="s">
        <v>28600</v>
      </c>
      <c r="C13978" s="3" t="s">
        <v>23160</v>
      </c>
      <c r="D13978" s="2" t="s">
        <v>26542</v>
      </c>
      <c r="E13978" s="3" t="s">
        <v>28583</v>
      </c>
      <c r="F13978" s="67">
        <v>5.29</v>
      </c>
      <c r="G13978" s="67">
        <v>5.37</v>
      </c>
    </row>
    <row r="13979" spans="1:7" x14ac:dyDescent="0.2">
      <c r="A13979" s="1" t="str">
        <f t="shared" si="219"/>
        <v>SETOP ED-5620</v>
      </c>
      <c r="B13979" s="3" t="s">
        <v>28600</v>
      </c>
      <c r="C13979" s="3" t="s">
        <v>23161</v>
      </c>
      <c r="D13979" s="2" t="s">
        <v>26543</v>
      </c>
      <c r="E13979" s="3" t="s">
        <v>28583</v>
      </c>
      <c r="F13979" s="67">
        <v>5.68</v>
      </c>
      <c r="G13979" s="67">
        <v>5.76</v>
      </c>
    </row>
    <row r="13980" spans="1:7" x14ac:dyDescent="0.2">
      <c r="A13980" s="1" t="str">
        <f t="shared" si="219"/>
        <v>SETOP ED-5619</v>
      </c>
      <c r="B13980" s="3" t="s">
        <v>28600</v>
      </c>
      <c r="C13980" s="3" t="s">
        <v>23162</v>
      </c>
      <c r="D13980" s="2" t="s">
        <v>26544</v>
      </c>
      <c r="E13980" s="3" t="s">
        <v>28583</v>
      </c>
      <c r="F13980" s="67">
        <v>10.5</v>
      </c>
      <c r="G13980" s="67">
        <v>10.58</v>
      </c>
    </row>
    <row r="13981" spans="1:7" x14ac:dyDescent="0.2">
      <c r="A13981" s="1" t="str">
        <f t="shared" si="219"/>
        <v>SETOP ED-5623</v>
      </c>
      <c r="B13981" s="3" t="s">
        <v>28600</v>
      </c>
      <c r="C13981" s="3" t="s">
        <v>23163</v>
      </c>
      <c r="D13981" s="2" t="s">
        <v>26545</v>
      </c>
      <c r="E13981" s="3" t="s">
        <v>28583</v>
      </c>
      <c r="F13981" s="67">
        <v>9.6</v>
      </c>
      <c r="G13981" s="67">
        <v>9.68</v>
      </c>
    </row>
    <row r="13982" spans="1:7" x14ac:dyDescent="0.2">
      <c r="A13982" s="1" t="str">
        <f t="shared" si="219"/>
        <v>SETOP ED-5624</v>
      </c>
      <c r="B13982" s="3" t="s">
        <v>28600</v>
      </c>
      <c r="C13982" s="3" t="s">
        <v>23164</v>
      </c>
      <c r="D13982" s="2" t="s">
        <v>26546</v>
      </c>
      <c r="E13982" s="3" t="s">
        <v>28583</v>
      </c>
      <c r="F13982" s="67">
        <v>9.42</v>
      </c>
      <c r="G13982" s="67">
        <v>9.5</v>
      </c>
    </row>
    <row r="13983" spans="1:7" x14ac:dyDescent="0.2">
      <c r="A13983" s="1" t="str">
        <f t="shared" si="219"/>
        <v>SETOP ED-5625</v>
      </c>
      <c r="B13983" s="3" t="s">
        <v>28600</v>
      </c>
      <c r="C13983" s="3" t="s">
        <v>23165</v>
      </c>
      <c r="D13983" s="2" t="s">
        <v>26547</v>
      </c>
      <c r="E13983" s="3" t="s">
        <v>28583</v>
      </c>
      <c r="F13983" s="67">
        <v>9.61</v>
      </c>
      <c r="G13983" s="67">
        <v>9.69</v>
      </c>
    </row>
    <row r="13984" spans="1:7" ht="22.5" x14ac:dyDescent="0.2">
      <c r="A13984" s="1" t="str">
        <f t="shared" si="219"/>
        <v>SETOP ED-5614</v>
      </c>
      <c r="B13984" s="3" t="s">
        <v>28600</v>
      </c>
      <c r="C13984" s="3" t="s">
        <v>23166</v>
      </c>
      <c r="D13984" s="2" t="s">
        <v>26548</v>
      </c>
      <c r="E13984" s="3" t="s">
        <v>28583</v>
      </c>
      <c r="F13984" s="67">
        <v>5.93</v>
      </c>
      <c r="G13984" s="67">
        <v>6.3</v>
      </c>
    </row>
    <row r="13985" spans="1:7" ht="22.5" x14ac:dyDescent="0.2">
      <c r="A13985" s="1" t="str">
        <f t="shared" si="219"/>
        <v>SETOP ED-5613</v>
      </c>
      <c r="B13985" s="3" t="s">
        <v>28600</v>
      </c>
      <c r="C13985" s="3" t="s">
        <v>23167</v>
      </c>
      <c r="D13985" s="2" t="s">
        <v>26549</v>
      </c>
      <c r="E13985" s="3" t="s">
        <v>28583</v>
      </c>
      <c r="F13985" s="67">
        <v>7.85</v>
      </c>
      <c r="G13985" s="67">
        <v>8.25</v>
      </c>
    </row>
    <row r="13986" spans="1:7" x14ac:dyDescent="0.2">
      <c r="A13986" s="1" t="str">
        <f t="shared" si="219"/>
        <v>SETOP 8923</v>
      </c>
      <c r="B13986" s="3" t="s">
        <v>28600</v>
      </c>
      <c r="C13986" s="3">
        <v>8923</v>
      </c>
      <c r="D13986" s="2" t="s">
        <v>26550</v>
      </c>
    </row>
    <row r="13987" spans="1:7" x14ac:dyDescent="0.2">
      <c r="A13987" s="1" t="str">
        <f t="shared" ref="A13987:A14050" si="220">CONCATENAR</f>
        <v>SETOP ED-49415</v>
      </c>
      <c r="B13987" s="3" t="s">
        <v>28600</v>
      </c>
      <c r="C13987" s="3" t="s">
        <v>23168</v>
      </c>
      <c r="D13987" s="2" t="s">
        <v>26551</v>
      </c>
      <c r="E13987" s="3" t="s">
        <v>28584</v>
      </c>
      <c r="F13987" s="67">
        <v>11.94</v>
      </c>
      <c r="G13987" s="67">
        <v>12.86</v>
      </c>
    </row>
    <row r="13988" spans="1:7" x14ac:dyDescent="0.2">
      <c r="A13988" s="1" t="str">
        <f t="shared" si="220"/>
        <v>SETOP 8924</v>
      </c>
      <c r="B13988" s="3" t="s">
        <v>28600</v>
      </c>
      <c r="C13988" s="3">
        <v>8924</v>
      </c>
      <c r="D13988" s="2" t="s">
        <v>26552</v>
      </c>
    </row>
    <row r="13989" spans="1:7" ht="22.5" x14ac:dyDescent="0.2">
      <c r="A13989" s="1" t="str">
        <f t="shared" si="220"/>
        <v>SETOP ED-17955</v>
      </c>
      <c r="B13989" s="3" t="s">
        <v>28600</v>
      </c>
      <c r="C13989" s="3" t="s">
        <v>23169</v>
      </c>
      <c r="D13989" s="2" t="s">
        <v>26553</v>
      </c>
      <c r="E13989" s="3" t="s">
        <v>28583</v>
      </c>
      <c r="F13989" s="67">
        <v>37.24</v>
      </c>
      <c r="G13989" s="67">
        <v>39.119999999999997</v>
      </c>
    </row>
    <row r="13990" spans="1:7" ht="22.5" x14ac:dyDescent="0.2">
      <c r="A13990" s="1" t="str">
        <f t="shared" si="220"/>
        <v>SETOP ED-17957</v>
      </c>
      <c r="B13990" s="3" t="s">
        <v>28600</v>
      </c>
      <c r="C13990" s="3" t="s">
        <v>23170</v>
      </c>
      <c r="D13990" s="2" t="s">
        <v>26554</v>
      </c>
      <c r="E13990" s="3" t="s">
        <v>28583</v>
      </c>
      <c r="F13990" s="67">
        <v>54.07</v>
      </c>
      <c r="G13990" s="67">
        <v>55.95</v>
      </c>
    </row>
    <row r="13991" spans="1:7" ht="22.5" x14ac:dyDescent="0.2">
      <c r="A13991" s="1" t="str">
        <f t="shared" si="220"/>
        <v>SETOP ED-17956</v>
      </c>
      <c r="B13991" s="3" t="s">
        <v>28600</v>
      </c>
      <c r="C13991" s="3" t="s">
        <v>23171</v>
      </c>
      <c r="D13991" s="2" t="s">
        <v>26555</v>
      </c>
      <c r="E13991" s="3" t="s">
        <v>28583</v>
      </c>
      <c r="F13991" s="67">
        <v>43.76</v>
      </c>
      <c r="G13991" s="67">
        <v>45.64</v>
      </c>
    </row>
    <row r="13992" spans="1:7" ht="22.5" x14ac:dyDescent="0.2">
      <c r="A13992" s="1" t="str">
        <f t="shared" si="220"/>
        <v>SETOP ED-17958</v>
      </c>
      <c r="B13992" s="3" t="s">
        <v>28600</v>
      </c>
      <c r="C13992" s="3" t="s">
        <v>23172</v>
      </c>
      <c r="D13992" s="2" t="s">
        <v>26556</v>
      </c>
      <c r="E13992" s="3" t="s">
        <v>28583</v>
      </c>
      <c r="F13992" s="67">
        <v>66</v>
      </c>
      <c r="G13992" s="67">
        <v>67.88</v>
      </c>
    </row>
    <row r="13993" spans="1:7" ht="22.5" x14ac:dyDescent="0.2">
      <c r="A13993" s="1" t="str">
        <f t="shared" si="220"/>
        <v>SETOP ED-17954</v>
      </c>
      <c r="B13993" s="3" t="s">
        <v>28600</v>
      </c>
      <c r="C13993" s="3" t="s">
        <v>23173</v>
      </c>
      <c r="D13993" s="2" t="s">
        <v>26557</v>
      </c>
      <c r="E13993" s="3" t="s">
        <v>28583</v>
      </c>
      <c r="F13993" s="67">
        <v>28.39</v>
      </c>
      <c r="G13993" s="67">
        <v>30.27</v>
      </c>
    </row>
    <row r="13994" spans="1:7" ht="22.5" x14ac:dyDescent="0.2">
      <c r="A13994" s="1" t="str">
        <f t="shared" si="220"/>
        <v>SETOP ED-49071</v>
      </c>
      <c r="B13994" s="3" t="s">
        <v>28600</v>
      </c>
      <c r="C13994" s="3" t="s">
        <v>23174</v>
      </c>
      <c r="D13994" s="2" t="s">
        <v>26558</v>
      </c>
      <c r="E13994" s="3" t="s">
        <v>28583</v>
      </c>
      <c r="F13994" s="67">
        <v>40.22</v>
      </c>
      <c r="G13994" s="67">
        <v>42.1</v>
      </c>
    </row>
    <row r="13995" spans="1:7" ht="22.5" x14ac:dyDescent="0.2">
      <c r="A13995" s="1" t="str">
        <f t="shared" si="220"/>
        <v>SETOP ED-49073</v>
      </c>
      <c r="B13995" s="3" t="s">
        <v>28600</v>
      </c>
      <c r="C13995" s="3" t="s">
        <v>23175</v>
      </c>
      <c r="D13995" s="2" t="s">
        <v>26559</v>
      </c>
      <c r="E13995" s="3" t="s">
        <v>28583</v>
      </c>
      <c r="F13995" s="67">
        <v>60.27</v>
      </c>
      <c r="G13995" s="67">
        <v>62.15</v>
      </c>
    </row>
    <row r="13996" spans="1:7" ht="22.5" x14ac:dyDescent="0.2">
      <c r="A13996" s="1" t="str">
        <f t="shared" si="220"/>
        <v>SETOP ED-49072</v>
      </c>
      <c r="B13996" s="3" t="s">
        <v>28600</v>
      </c>
      <c r="C13996" s="3" t="s">
        <v>23176</v>
      </c>
      <c r="D13996" s="2" t="s">
        <v>26560</v>
      </c>
      <c r="E13996" s="3" t="s">
        <v>28583</v>
      </c>
      <c r="F13996" s="67">
        <v>49.93</v>
      </c>
      <c r="G13996" s="67">
        <v>51.81</v>
      </c>
    </row>
    <row r="13997" spans="1:7" ht="22.5" x14ac:dyDescent="0.2">
      <c r="A13997" s="1" t="str">
        <f t="shared" si="220"/>
        <v>SETOP ED-49074</v>
      </c>
      <c r="B13997" s="3" t="s">
        <v>28600</v>
      </c>
      <c r="C13997" s="3" t="s">
        <v>23177</v>
      </c>
      <c r="D13997" s="2" t="s">
        <v>26561</v>
      </c>
      <c r="E13997" s="3" t="s">
        <v>28583</v>
      </c>
      <c r="F13997" s="67">
        <v>74.67</v>
      </c>
      <c r="G13997" s="67">
        <v>76.55</v>
      </c>
    </row>
    <row r="13998" spans="1:7" ht="22.5" x14ac:dyDescent="0.2">
      <c r="A13998" s="1" t="str">
        <f t="shared" si="220"/>
        <v>SETOP ED-49070</v>
      </c>
      <c r="B13998" s="3" t="s">
        <v>28600</v>
      </c>
      <c r="C13998" s="3" t="s">
        <v>23178</v>
      </c>
      <c r="D13998" s="2" t="s">
        <v>26562</v>
      </c>
      <c r="E13998" s="3" t="s">
        <v>28583</v>
      </c>
      <c r="F13998" s="67">
        <v>30.31</v>
      </c>
      <c r="G13998" s="67">
        <v>32.19</v>
      </c>
    </row>
    <row r="13999" spans="1:7" ht="22.5" x14ac:dyDescent="0.2">
      <c r="A13999" s="1" t="str">
        <f t="shared" si="220"/>
        <v>SETOP ED-49080</v>
      </c>
      <c r="B13999" s="3" t="s">
        <v>28600</v>
      </c>
      <c r="C13999" s="3" t="s">
        <v>23179</v>
      </c>
      <c r="D13999" s="2" t="s">
        <v>26563</v>
      </c>
      <c r="E13999" s="3" t="s">
        <v>28583</v>
      </c>
      <c r="F13999" s="67">
        <v>37.24</v>
      </c>
      <c r="G13999" s="67">
        <v>39.119999999999997</v>
      </c>
    </row>
    <row r="14000" spans="1:7" ht="22.5" x14ac:dyDescent="0.2">
      <c r="A14000" s="1" t="str">
        <f t="shared" si="220"/>
        <v>SETOP ED-49082</v>
      </c>
      <c r="B14000" s="3" t="s">
        <v>28600</v>
      </c>
      <c r="C14000" s="3" t="s">
        <v>23180</v>
      </c>
      <c r="D14000" s="2" t="s">
        <v>26564</v>
      </c>
      <c r="E14000" s="3" t="s">
        <v>28583</v>
      </c>
      <c r="F14000" s="67">
        <v>54.07</v>
      </c>
      <c r="G14000" s="67">
        <v>55.95</v>
      </c>
    </row>
    <row r="14001" spans="1:7" ht="22.5" x14ac:dyDescent="0.2">
      <c r="A14001" s="1" t="str">
        <f t="shared" si="220"/>
        <v>SETOP ED-49081</v>
      </c>
      <c r="B14001" s="3" t="s">
        <v>28600</v>
      </c>
      <c r="C14001" s="3" t="s">
        <v>23181</v>
      </c>
      <c r="D14001" s="2" t="s">
        <v>26565</v>
      </c>
      <c r="E14001" s="3" t="s">
        <v>28583</v>
      </c>
      <c r="F14001" s="67">
        <v>43.76</v>
      </c>
      <c r="G14001" s="67">
        <v>45.64</v>
      </c>
    </row>
    <row r="14002" spans="1:7" ht="22.5" x14ac:dyDescent="0.2">
      <c r="A14002" s="1" t="str">
        <f t="shared" si="220"/>
        <v>SETOP ED-49083</v>
      </c>
      <c r="B14002" s="3" t="s">
        <v>28600</v>
      </c>
      <c r="C14002" s="3" t="s">
        <v>23182</v>
      </c>
      <c r="D14002" s="2" t="s">
        <v>26566</v>
      </c>
      <c r="E14002" s="3" t="s">
        <v>28583</v>
      </c>
      <c r="F14002" s="67">
        <v>66</v>
      </c>
      <c r="G14002" s="67">
        <v>67.88</v>
      </c>
    </row>
    <row r="14003" spans="1:7" ht="22.5" x14ac:dyDescent="0.2">
      <c r="A14003" s="1" t="str">
        <f t="shared" si="220"/>
        <v>SETOP ED-49079</v>
      </c>
      <c r="B14003" s="3" t="s">
        <v>28600</v>
      </c>
      <c r="C14003" s="3" t="s">
        <v>23183</v>
      </c>
      <c r="D14003" s="2" t="s">
        <v>26567</v>
      </c>
      <c r="E14003" s="3" t="s">
        <v>28583</v>
      </c>
      <c r="F14003" s="67">
        <v>28.39</v>
      </c>
      <c r="G14003" s="67">
        <v>30.27</v>
      </c>
    </row>
    <row r="14004" spans="1:7" ht="22.5" x14ac:dyDescent="0.2">
      <c r="A14004" s="1" t="str">
        <f t="shared" si="220"/>
        <v>SETOP ED-17960</v>
      </c>
      <c r="B14004" s="3" t="s">
        <v>28600</v>
      </c>
      <c r="C14004" s="3" t="s">
        <v>23184</v>
      </c>
      <c r="D14004" s="2" t="s">
        <v>26568</v>
      </c>
      <c r="E14004" s="3" t="s">
        <v>28583</v>
      </c>
      <c r="F14004" s="67">
        <v>40.22</v>
      </c>
      <c r="G14004" s="67">
        <v>42.1</v>
      </c>
    </row>
    <row r="14005" spans="1:7" ht="22.5" x14ac:dyDescent="0.2">
      <c r="A14005" s="1" t="str">
        <f t="shared" si="220"/>
        <v>SETOP ED-17962</v>
      </c>
      <c r="B14005" s="3" t="s">
        <v>28600</v>
      </c>
      <c r="C14005" s="3" t="s">
        <v>23185</v>
      </c>
      <c r="D14005" s="2" t="s">
        <v>26569</v>
      </c>
      <c r="E14005" s="3" t="s">
        <v>28583</v>
      </c>
      <c r="F14005" s="67">
        <v>60.27</v>
      </c>
      <c r="G14005" s="67">
        <v>62.15</v>
      </c>
    </row>
    <row r="14006" spans="1:7" ht="22.5" x14ac:dyDescent="0.2">
      <c r="A14006" s="1" t="str">
        <f t="shared" si="220"/>
        <v>SETOP ED-17961</v>
      </c>
      <c r="B14006" s="3" t="s">
        <v>28600</v>
      </c>
      <c r="C14006" s="3" t="s">
        <v>23186</v>
      </c>
      <c r="D14006" s="2" t="s">
        <v>26570</v>
      </c>
      <c r="E14006" s="3" t="s">
        <v>28583</v>
      </c>
      <c r="F14006" s="67">
        <v>49.93</v>
      </c>
      <c r="G14006" s="67">
        <v>51.81</v>
      </c>
    </row>
    <row r="14007" spans="1:7" ht="22.5" x14ac:dyDescent="0.2">
      <c r="A14007" s="1" t="str">
        <f t="shared" si="220"/>
        <v>SETOP ED-17963</v>
      </c>
      <c r="B14007" s="3" t="s">
        <v>28600</v>
      </c>
      <c r="C14007" s="3" t="s">
        <v>23187</v>
      </c>
      <c r="D14007" s="2" t="s">
        <v>26571</v>
      </c>
      <c r="E14007" s="3" t="s">
        <v>28583</v>
      </c>
      <c r="F14007" s="67">
        <v>74.67</v>
      </c>
      <c r="G14007" s="67">
        <v>76.55</v>
      </c>
    </row>
    <row r="14008" spans="1:7" ht="22.5" x14ac:dyDescent="0.2">
      <c r="A14008" s="1" t="str">
        <f t="shared" si="220"/>
        <v>SETOP ED-17959</v>
      </c>
      <c r="B14008" s="3" t="s">
        <v>28600</v>
      </c>
      <c r="C14008" s="3" t="s">
        <v>23188</v>
      </c>
      <c r="D14008" s="2" t="s">
        <v>26572</v>
      </c>
      <c r="E14008" s="3" t="s">
        <v>28583</v>
      </c>
      <c r="F14008" s="67">
        <v>30.31</v>
      </c>
      <c r="G14008" s="67">
        <v>32.19</v>
      </c>
    </row>
    <row r="14009" spans="1:7" ht="22.5" x14ac:dyDescent="0.2">
      <c r="A14009" s="1" t="str">
        <f t="shared" si="220"/>
        <v>SETOP ED-49122</v>
      </c>
      <c r="B14009" s="3" t="s">
        <v>28600</v>
      </c>
      <c r="C14009" s="3" t="s">
        <v>23189</v>
      </c>
      <c r="D14009" s="2" t="s">
        <v>26573</v>
      </c>
      <c r="E14009" s="3" t="s">
        <v>28583</v>
      </c>
      <c r="F14009" s="67">
        <v>40.22</v>
      </c>
      <c r="G14009" s="67">
        <v>42.1</v>
      </c>
    </row>
    <row r="14010" spans="1:7" ht="22.5" x14ac:dyDescent="0.2">
      <c r="A14010" s="1" t="str">
        <f t="shared" si="220"/>
        <v>SETOP ED-49124</v>
      </c>
      <c r="B14010" s="3" t="s">
        <v>28600</v>
      </c>
      <c r="C14010" s="3" t="s">
        <v>23190</v>
      </c>
      <c r="D14010" s="2" t="s">
        <v>26574</v>
      </c>
      <c r="E14010" s="3" t="s">
        <v>28583</v>
      </c>
      <c r="F14010" s="67">
        <v>60.27</v>
      </c>
      <c r="G14010" s="67">
        <v>62.15</v>
      </c>
    </row>
    <row r="14011" spans="1:7" ht="22.5" x14ac:dyDescent="0.2">
      <c r="A14011" s="1" t="str">
        <f t="shared" si="220"/>
        <v>SETOP ED-49123</v>
      </c>
      <c r="B14011" s="3" t="s">
        <v>28600</v>
      </c>
      <c r="C14011" s="3" t="s">
        <v>23191</v>
      </c>
      <c r="D14011" s="2" t="s">
        <v>26575</v>
      </c>
      <c r="E14011" s="3" t="s">
        <v>28583</v>
      </c>
      <c r="F14011" s="67">
        <v>49.93</v>
      </c>
      <c r="G14011" s="67">
        <v>51.81</v>
      </c>
    </row>
    <row r="14012" spans="1:7" ht="22.5" x14ac:dyDescent="0.2">
      <c r="A14012" s="1" t="str">
        <f t="shared" si="220"/>
        <v>SETOP ED-49125</v>
      </c>
      <c r="B14012" s="3" t="s">
        <v>28600</v>
      </c>
      <c r="C14012" s="3" t="s">
        <v>23192</v>
      </c>
      <c r="D14012" s="2" t="s">
        <v>26576</v>
      </c>
      <c r="E14012" s="3" t="s">
        <v>28583</v>
      </c>
      <c r="F14012" s="67">
        <v>74.67</v>
      </c>
      <c r="G14012" s="67">
        <v>76.55</v>
      </c>
    </row>
    <row r="14013" spans="1:7" ht="22.5" x14ac:dyDescent="0.2">
      <c r="A14013" s="1" t="str">
        <f t="shared" si="220"/>
        <v>SETOP ED-49121</v>
      </c>
      <c r="B14013" s="3" t="s">
        <v>28600</v>
      </c>
      <c r="C14013" s="3" t="s">
        <v>23193</v>
      </c>
      <c r="D14013" s="2" t="s">
        <v>26577</v>
      </c>
      <c r="E14013" s="3" t="s">
        <v>28583</v>
      </c>
      <c r="F14013" s="67">
        <v>30.31</v>
      </c>
      <c r="G14013" s="67">
        <v>32.19</v>
      </c>
    </row>
    <row r="14014" spans="1:7" ht="22.5" x14ac:dyDescent="0.2">
      <c r="A14014" s="1" t="str">
        <f t="shared" si="220"/>
        <v>SETOP ED-49107</v>
      </c>
      <c r="B14014" s="3" t="s">
        <v>28600</v>
      </c>
      <c r="C14014" s="3" t="s">
        <v>23194</v>
      </c>
      <c r="D14014" s="2" t="s">
        <v>26578</v>
      </c>
      <c r="E14014" s="3" t="s">
        <v>28583</v>
      </c>
      <c r="F14014" s="67">
        <v>40.22</v>
      </c>
      <c r="G14014" s="67">
        <v>42.1</v>
      </c>
    </row>
    <row r="14015" spans="1:7" ht="22.5" x14ac:dyDescent="0.2">
      <c r="A14015" s="1" t="str">
        <f t="shared" si="220"/>
        <v>SETOP ED-49109</v>
      </c>
      <c r="B14015" s="3" t="s">
        <v>28600</v>
      </c>
      <c r="C14015" s="3" t="s">
        <v>23195</v>
      </c>
      <c r="D14015" s="2" t="s">
        <v>26579</v>
      </c>
      <c r="E14015" s="3" t="s">
        <v>28583</v>
      </c>
      <c r="F14015" s="67">
        <v>60.27</v>
      </c>
      <c r="G14015" s="67">
        <v>62.15</v>
      </c>
    </row>
    <row r="14016" spans="1:7" ht="22.5" x14ac:dyDescent="0.2">
      <c r="A14016" s="1" t="str">
        <f t="shared" si="220"/>
        <v>SETOP ED-49108</v>
      </c>
      <c r="B14016" s="3" t="s">
        <v>28600</v>
      </c>
      <c r="C14016" s="3" t="s">
        <v>23196</v>
      </c>
      <c r="D14016" s="2" t="s">
        <v>26580</v>
      </c>
      <c r="E14016" s="3" t="s">
        <v>28583</v>
      </c>
      <c r="F14016" s="67">
        <v>49.93</v>
      </c>
      <c r="G14016" s="67">
        <v>51.81</v>
      </c>
    </row>
    <row r="14017" spans="1:7" ht="22.5" x14ac:dyDescent="0.2">
      <c r="A14017" s="1" t="str">
        <f t="shared" si="220"/>
        <v>SETOP ED-49110</v>
      </c>
      <c r="B14017" s="3" t="s">
        <v>28600</v>
      </c>
      <c r="C14017" s="3" t="s">
        <v>23197</v>
      </c>
      <c r="D14017" s="2" t="s">
        <v>26581</v>
      </c>
      <c r="E14017" s="3" t="s">
        <v>28583</v>
      </c>
      <c r="F14017" s="67">
        <v>74.67</v>
      </c>
      <c r="G14017" s="67">
        <v>76.55</v>
      </c>
    </row>
    <row r="14018" spans="1:7" ht="22.5" x14ac:dyDescent="0.2">
      <c r="A14018" s="1" t="str">
        <f t="shared" si="220"/>
        <v>SETOP ED-49106</v>
      </c>
      <c r="B14018" s="3" t="s">
        <v>28600</v>
      </c>
      <c r="C14018" s="3" t="s">
        <v>23198</v>
      </c>
      <c r="D14018" s="2" t="s">
        <v>26582</v>
      </c>
      <c r="E14018" s="3" t="s">
        <v>28583</v>
      </c>
      <c r="F14018" s="67">
        <v>30.31</v>
      </c>
      <c r="G14018" s="67">
        <v>32.19</v>
      </c>
    </row>
    <row r="14019" spans="1:7" ht="22.5" x14ac:dyDescent="0.2">
      <c r="A14019" s="1" t="str">
        <f t="shared" si="220"/>
        <v>SETOP ED-49089</v>
      </c>
      <c r="B14019" s="3" t="s">
        <v>28600</v>
      </c>
      <c r="C14019" s="3" t="s">
        <v>23199</v>
      </c>
      <c r="D14019" s="2" t="s">
        <v>26583</v>
      </c>
      <c r="E14019" s="3" t="s">
        <v>28583</v>
      </c>
      <c r="F14019" s="67">
        <v>43.2</v>
      </c>
      <c r="G14019" s="67">
        <v>45.08</v>
      </c>
    </row>
    <row r="14020" spans="1:7" ht="22.5" x14ac:dyDescent="0.2">
      <c r="A14020" s="1" t="str">
        <f t="shared" si="220"/>
        <v>SETOP ED-49091</v>
      </c>
      <c r="B14020" s="3" t="s">
        <v>28600</v>
      </c>
      <c r="C14020" s="3" t="s">
        <v>23200</v>
      </c>
      <c r="D14020" s="2" t="s">
        <v>26584</v>
      </c>
      <c r="E14020" s="3" t="s">
        <v>28583</v>
      </c>
      <c r="F14020" s="67">
        <v>66.47</v>
      </c>
      <c r="G14020" s="67">
        <v>68.349999999999994</v>
      </c>
    </row>
    <row r="14021" spans="1:7" ht="22.5" x14ac:dyDescent="0.2">
      <c r="A14021" s="1" t="str">
        <f t="shared" si="220"/>
        <v>SETOP ED-49090</v>
      </c>
      <c r="B14021" s="3" t="s">
        <v>28600</v>
      </c>
      <c r="C14021" s="3" t="s">
        <v>23201</v>
      </c>
      <c r="D14021" s="2" t="s">
        <v>26585</v>
      </c>
      <c r="E14021" s="3" t="s">
        <v>28583</v>
      </c>
      <c r="F14021" s="67">
        <v>56.1</v>
      </c>
      <c r="G14021" s="67">
        <v>57.98</v>
      </c>
    </row>
    <row r="14022" spans="1:7" ht="22.5" x14ac:dyDescent="0.2">
      <c r="A14022" s="1" t="str">
        <f t="shared" si="220"/>
        <v>SETOP ED-49092</v>
      </c>
      <c r="B14022" s="3" t="s">
        <v>28600</v>
      </c>
      <c r="C14022" s="3" t="s">
        <v>23202</v>
      </c>
      <c r="D14022" s="2" t="s">
        <v>26586</v>
      </c>
      <c r="E14022" s="3" t="s">
        <v>28583</v>
      </c>
      <c r="F14022" s="67">
        <v>83.34</v>
      </c>
      <c r="G14022" s="67">
        <v>85.22</v>
      </c>
    </row>
    <row r="14023" spans="1:7" ht="22.5" x14ac:dyDescent="0.2">
      <c r="A14023" s="1" t="str">
        <f t="shared" si="220"/>
        <v>SETOP ED-49088</v>
      </c>
      <c r="B14023" s="3" t="s">
        <v>28600</v>
      </c>
      <c r="C14023" s="3" t="s">
        <v>23203</v>
      </c>
      <c r="D14023" s="2" t="s">
        <v>26587</v>
      </c>
      <c r="E14023" s="3" t="s">
        <v>28583</v>
      </c>
      <c r="F14023" s="67">
        <v>32.229999999999997</v>
      </c>
      <c r="G14023" s="67">
        <v>34.11</v>
      </c>
    </row>
    <row r="14024" spans="1:7" ht="22.5" x14ac:dyDescent="0.2">
      <c r="A14024" s="1" t="str">
        <f t="shared" si="220"/>
        <v>SETOP ED-17965</v>
      </c>
      <c r="B14024" s="3" t="s">
        <v>28600</v>
      </c>
      <c r="C14024" s="3" t="s">
        <v>23204</v>
      </c>
      <c r="D14024" s="2" t="s">
        <v>26588</v>
      </c>
      <c r="E14024" s="3" t="s">
        <v>28583</v>
      </c>
      <c r="F14024" s="67">
        <v>43.2</v>
      </c>
      <c r="G14024" s="67">
        <v>45.08</v>
      </c>
    </row>
    <row r="14025" spans="1:7" ht="22.5" x14ac:dyDescent="0.2">
      <c r="A14025" s="1" t="str">
        <f t="shared" si="220"/>
        <v>SETOP ED-17967</v>
      </c>
      <c r="B14025" s="3" t="s">
        <v>28600</v>
      </c>
      <c r="C14025" s="3" t="s">
        <v>23205</v>
      </c>
      <c r="D14025" s="2" t="s">
        <v>26589</v>
      </c>
      <c r="E14025" s="3" t="s">
        <v>28583</v>
      </c>
      <c r="F14025" s="67">
        <v>66.47</v>
      </c>
      <c r="G14025" s="67">
        <v>68.349999999999994</v>
      </c>
    </row>
    <row r="14026" spans="1:7" ht="22.5" x14ac:dyDescent="0.2">
      <c r="A14026" s="1" t="str">
        <f t="shared" si="220"/>
        <v>SETOP ED-17966</v>
      </c>
      <c r="B14026" s="3" t="s">
        <v>28600</v>
      </c>
      <c r="C14026" s="3" t="s">
        <v>23206</v>
      </c>
      <c r="D14026" s="2" t="s">
        <v>26590</v>
      </c>
      <c r="E14026" s="3" t="s">
        <v>28583</v>
      </c>
      <c r="F14026" s="67">
        <v>56.1</v>
      </c>
      <c r="G14026" s="67">
        <v>57.98</v>
      </c>
    </row>
    <row r="14027" spans="1:7" ht="22.5" x14ac:dyDescent="0.2">
      <c r="A14027" s="1" t="str">
        <f t="shared" si="220"/>
        <v>SETOP ED-17968</v>
      </c>
      <c r="B14027" s="3" t="s">
        <v>28600</v>
      </c>
      <c r="C14027" s="3" t="s">
        <v>23207</v>
      </c>
      <c r="D14027" s="2" t="s">
        <v>26591</v>
      </c>
      <c r="E14027" s="3" t="s">
        <v>28583</v>
      </c>
      <c r="F14027" s="67">
        <v>83.34</v>
      </c>
      <c r="G14027" s="67">
        <v>85.22</v>
      </c>
    </row>
    <row r="14028" spans="1:7" ht="22.5" x14ac:dyDescent="0.2">
      <c r="A14028" s="1" t="str">
        <f t="shared" si="220"/>
        <v>SETOP ED-17964</v>
      </c>
      <c r="B14028" s="3" t="s">
        <v>28600</v>
      </c>
      <c r="C14028" s="3" t="s">
        <v>23208</v>
      </c>
      <c r="D14028" s="2" t="s">
        <v>26592</v>
      </c>
      <c r="E14028" s="3" t="s">
        <v>28583</v>
      </c>
      <c r="F14028" s="67">
        <v>32.229999999999997</v>
      </c>
      <c r="G14028" s="67">
        <v>34.11</v>
      </c>
    </row>
    <row r="14029" spans="1:7" ht="22.5" x14ac:dyDescent="0.2">
      <c r="A14029" s="1" t="str">
        <f t="shared" si="220"/>
        <v>SETOP ED-49098</v>
      </c>
      <c r="B14029" s="3" t="s">
        <v>28600</v>
      </c>
      <c r="C14029" s="3" t="s">
        <v>23209</v>
      </c>
      <c r="D14029" s="2" t="s">
        <v>26593</v>
      </c>
      <c r="E14029" s="3" t="s">
        <v>28583</v>
      </c>
      <c r="F14029" s="67">
        <v>46.18</v>
      </c>
      <c r="G14029" s="67">
        <v>48.06</v>
      </c>
    </row>
    <row r="14030" spans="1:7" ht="22.5" x14ac:dyDescent="0.2">
      <c r="A14030" s="1" t="str">
        <f t="shared" si="220"/>
        <v>SETOP ED-49100</v>
      </c>
      <c r="B14030" s="3" t="s">
        <v>28600</v>
      </c>
      <c r="C14030" s="3" t="s">
        <v>23210</v>
      </c>
      <c r="D14030" s="2" t="s">
        <v>26594</v>
      </c>
      <c r="E14030" s="3" t="s">
        <v>28583</v>
      </c>
      <c r="F14030" s="67">
        <v>72.67</v>
      </c>
      <c r="G14030" s="67">
        <v>74.55</v>
      </c>
    </row>
    <row r="14031" spans="1:7" ht="22.5" x14ac:dyDescent="0.2">
      <c r="A14031" s="1" t="str">
        <f t="shared" si="220"/>
        <v>SETOP ED-49099</v>
      </c>
      <c r="B14031" s="3" t="s">
        <v>28600</v>
      </c>
      <c r="C14031" s="3" t="s">
        <v>23211</v>
      </c>
      <c r="D14031" s="2" t="s">
        <v>26595</v>
      </c>
      <c r="E14031" s="3" t="s">
        <v>28583</v>
      </c>
      <c r="F14031" s="67">
        <v>62.27</v>
      </c>
      <c r="G14031" s="67">
        <v>64.150000000000006</v>
      </c>
    </row>
    <row r="14032" spans="1:7" ht="22.5" x14ac:dyDescent="0.2">
      <c r="A14032" s="1" t="str">
        <f t="shared" si="220"/>
        <v>SETOP ED-49101</v>
      </c>
      <c r="B14032" s="3" t="s">
        <v>28600</v>
      </c>
      <c r="C14032" s="3" t="s">
        <v>23212</v>
      </c>
      <c r="D14032" s="2" t="s">
        <v>26596</v>
      </c>
      <c r="E14032" s="3" t="s">
        <v>28583</v>
      </c>
      <c r="F14032" s="67">
        <v>92.01</v>
      </c>
      <c r="G14032" s="67">
        <v>93.89</v>
      </c>
    </row>
    <row r="14033" spans="1:7" ht="22.5" x14ac:dyDescent="0.2">
      <c r="A14033" s="1" t="str">
        <f t="shared" si="220"/>
        <v>SETOP ED-49097</v>
      </c>
      <c r="B14033" s="3" t="s">
        <v>28600</v>
      </c>
      <c r="C14033" s="3" t="s">
        <v>23213</v>
      </c>
      <c r="D14033" s="2" t="s">
        <v>26597</v>
      </c>
      <c r="E14033" s="3" t="s">
        <v>28583</v>
      </c>
      <c r="F14033" s="67">
        <v>34.15</v>
      </c>
      <c r="G14033" s="67">
        <v>36.03</v>
      </c>
    </row>
    <row r="14034" spans="1:7" ht="33.75" x14ac:dyDescent="0.2">
      <c r="A14034" s="1" t="str">
        <f t="shared" si="220"/>
        <v>SETOP ED-17985</v>
      </c>
      <c r="B14034" s="3" t="s">
        <v>28600</v>
      </c>
      <c r="C14034" s="3" t="s">
        <v>23214</v>
      </c>
      <c r="D14034" s="2" t="s">
        <v>26598</v>
      </c>
      <c r="E14034" s="3" t="s">
        <v>28583</v>
      </c>
      <c r="F14034" s="67">
        <v>73.37</v>
      </c>
      <c r="G14034" s="67">
        <v>75.11</v>
      </c>
    </row>
    <row r="14035" spans="1:7" ht="33.75" x14ac:dyDescent="0.2">
      <c r="A14035" s="1" t="str">
        <f t="shared" si="220"/>
        <v>SETOP ED-17981</v>
      </c>
      <c r="B14035" s="3" t="s">
        <v>28600</v>
      </c>
      <c r="C14035" s="3" t="s">
        <v>23215</v>
      </c>
      <c r="D14035" s="2" t="s">
        <v>26599</v>
      </c>
      <c r="E14035" s="3" t="s">
        <v>28583</v>
      </c>
      <c r="F14035" s="67">
        <v>30.34</v>
      </c>
      <c r="G14035" s="67">
        <v>31.62</v>
      </c>
    </row>
    <row r="14036" spans="1:7" ht="33.75" x14ac:dyDescent="0.2">
      <c r="A14036" s="1" t="str">
        <f t="shared" si="220"/>
        <v>SETOP ED-17980</v>
      </c>
      <c r="B14036" s="3" t="s">
        <v>28600</v>
      </c>
      <c r="C14036" s="3" t="s">
        <v>23216</v>
      </c>
      <c r="D14036" s="2" t="s">
        <v>26600</v>
      </c>
      <c r="E14036" s="3" t="s">
        <v>28583</v>
      </c>
      <c r="F14036" s="67">
        <v>23.93</v>
      </c>
      <c r="G14036" s="67">
        <v>25.22</v>
      </c>
    </row>
    <row r="14037" spans="1:7" ht="33.75" x14ac:dyDescent="0.2">
      <c r="A14037" s="1" t="str">
        <f t="shared" si="220"/>
        <v>SETOP ED-17983</v>
      </c>
      <c r="B14037" s="3" t="s">
        <v>28600</v>
      </c>
      <c r="C14037" s="3" t="s">
        <v>23217</v>
      </c>
      <c r="D14037" s="2" t="s">
        <v>26601</v>
      </c>
      <c r="E14037" s="3" t="s">
        <v>28583</v>
      </c>
      <c r="F14037" s="67">
        <v>45.64</v>
      </c>
      <c r="G14037" s="67">
        <v>47.12</v>
      </c>
    </row>
    <row r="14038" spans="1:7" ht="33.75" x14ac:dyDescent="0.2">
      <c r="A14038" s="1" t="str">
        <f t="shared" si="220"/>
        <v>SETOP ED-17982</v>
      </c>
      <c r="B14038" s="3" t="s">
        <v>28600</v>
      </c>
      <c r="C14038" s="3" t="s">
        <v>23218</v>
      </c>
      <c r="D14038" s="2" t="s">
        <v>26602</v>
      </c>
      <c r="E14038" s="3" t="s">
        <v>28583</v>
      </c>
      <c r="F14038" s="67">
        <v>23.21</v>
      </c>
      <c r="G14038" s="67">
        <v>24.49</v>
      </c>
    </row>
    <row r="14039" spans="1:7" ht="33.75" x14ac:dyDescent="0.2">
      <c r="A14039" s="1" t="str">
        <f t="shared" si="220"/>
        <v>SETOP ED-17984</v>
      </c>
      <c r="B14039" s="3" t="s">
        <v>28600</v>
      </c>
      <c r="C14039" s="3" t="s">
        <v>23219</v>
      </c>
      <c r="D14039" s="2" t="s">
        <v>26603</v>
      </c>
      <c r="E14039" s="3" t="s">
        <v>28583</v>
      </c>
      <c r="F14039" s="67">
        <v>25.98</v>
      </c>
      <c r="G14039" s="67">
        <v>27.26</v>
      </c>
    </row>
    <row r="14040" spans="1:7" ht="33.75" x14ac:dyDescent="0.2">
      <c r="A14040" s="1" t="str">
        <f t="shared" si="220"/>
        <v>SETOP ED-17979</v>
      </c>
      <c r="B14040" s="3" t="s">
        <v>28600</v>
      </c>
      <c r="C14040" s="3" t="s">
        <v>23220</v>
      </c>
      <c r="D14040" s="2" t="s">
        <v>26604</v>
      </c>
      <c r="E14040" s="3" t="s">
        <v>28583</v>
      </c>
      <c r="F14040" s="67">
        <v>73.92</v>
      </c>
      <c r="G14040" s="67">
        <v>75.66</v>
      </c>
    </row>
    <row r="14041" spans="1:7" ht="33.75" x14ac:dyDescent="0.2">
      <c r="A14041" s="1" t="str">
        <f t="shared" si="220"/>
        <v>SETOP ED-17978</v>
      </c>
      <c r="B14041" s="3" t="s">
        <v>28600</v>
      </c>
      <c r="C14041" s="3" t="s">
        <v>23221</v>
      </c>
      <c r="D14041" s="2" t="s">
        <v>26605</v>
      </c>
      <c r="E14041" s="3" t="s">
        <v>28583</v>
      </c>
      <c r="F14041" s="67">
        <v>26.3</v>
      </c>
      <c r="G14041" s="67">
        <v>27.58</v>
      </c>
    </row>
    <row r="14042" spans="1:7" x14ac:dyDescent="0.2">
      <c r="A14042" s="1" t="str">
        <f t="shared" si="220"/>
        <v>SETOP ED-17991</v>
      </c>
      <c r="B14042" s="3" t="s">
        <v>28600</v>
      </c>
      <c r="C14042" s="3" t="s">
        <v>23222</v>
      </c>
      <c r="D14042" s="2" t="s">
        <v>26606</v>
      </c>
      <c r="E14042" s="3" t="s">
        <v>28583</v>
      </c>
      <c r="F14042" s="67">
        <v>6.41</v>
      </c>
      <c r="G14042" s="67">
        <v>6.61</v>
      </c>
    </row>
    <row r="14043" spans="1:7" x14ac:dyDescent="0.2">
      <c r="A14043" s="1" t="str">
        <f t="shared" si="220"/>
        <v>SETOP ED-17993</v>
      </c>
      <c r="B14043" s="3" t="s">
        <v>28600</v>
      </c>
      <c r="C14043" s="3" t="s">
        <v>23223</v>
      </c>
      <c r="D14043" s="2" t="s">
        <v>26607</v>
      </c>
      <c r="E14043" s="3" t="s">
        <v>28583</v>
      </c>
      <c r="F14043" s="67">
        <v>10.81</v>
      </c>
      <c r="G14043" s="67">
        <v>11.01</v>
      </c>
    </row>
    <row r="14044" spans="1:7" x14ac:dyDescent="0.2">
      <c r="A14044" s="1" t="str">
        <f t="shared" si="220"/>
        <v>SETOP ED-17992</v>
      </c>
      <c r="B14044" s="3" t="s">
        <v>28600</v>
      </c>
      <c r="C14044" s="3" t="s">
        <v>23224</v>
      </c>
      <c r="D14044" s="2" t="s">
        <v>26608</v>
      </c>
      <c r="E14044" s="3" t="s">
        <v>28583</v>
      </c>
      <c r="F14044" s="67">
        <v>9.9700000000000006</v>
      </c>
      <c r="G14044" s="67">
        <v>10.17</v>
      </c>
    </row>
    <row r="14045" spans="1:7" x14ac:dyDescent="0.2">
      <c r="A14045" s="1" t="str">
        <f t="shared" si="220"/>
        <v>SETOP ED-17994</v>
      </c>
      <c r="B14045" s="3" t="s">
        <v>28600</v>
      </c>
      <c r="C14045" s="3" t="s">
        <v>23225</v>
      </c>
      <c r="D14045" s="2" t="s">
        <v>26609</v>
      </c>
      <c r="E14045" s="3" t="s">
        <v>28583</v>
      </c>
      <c r="F14045" s="67">
        <v>13.05</v>
      </c>
      <c r="G14045" s="67">
        <v>13.25</v>
      </c>
    </row>
    <row r="14046" spans="1:7" x14ac:dyDescent="0.2">
      <c r="A14046" s="1" t="str">
        <f t="shared" si="220"/>
        <v>SETOP ED-17990</v>
      </c>
      <c r="B14046" s="3" t="s">
        <v>28600</v>
      </c>
      <c r="C14046" s="3" t="s">
        <v>23226</v>
      </c>
      <c r="D14046" s="2" t="s">
        <v>26610</v>
      </c>
      <c r="E14046" s="3" t="s">
        <v>28583</v>
      </c>
      <c r="F14046" s="67">
        <v>5.1100000000000003</v>
      </c>
      <c r="G14046" s="67">
        <v>5.31</v>
      </c>
    </row>
    <row r="14047" spans="1:7" x14ac:dyDescent="0.2">
      <c r="A14047" s="1" t="str">
        <f t="shared" si="220"/>
        <v>SETOP 8925</v>
      </c>
      <c r="B14047" s="3" t="s">
        <v>28600</v>
      </c>
      <c r="C14047" s="3">
        <v>8925</v>
      </c>
      <c r="D14047" s="2" t="s">
        <v>26611</v>
      </c>
    </row>
    <row r="14048" spans="1:7" ht="22.5" x14ac:dyDescent="0.2">
      <c r="A14048" s="1" t="str">
        <f t="shared" si="220"/>
        <v>SETOP ED-17951</v>
      </c>
      <c r="B14048" s="3" t="s">
        <v>28600</v>
      </c>
      <c r="C14048" s="3" t="s">
        <v>23227</v>
      </c>
      <c r="D14048" s="2" t="s">
        <v>26612</v>
      </c>
      <c r="E14048" s="3" t="s">
        <v>28584</v>
      </c>
      <c r="F14048" s="67">
        <v>4.7</v>
      </c>
      <c r="G14048" s="67">
        <v>5.03</v>
      </c>
    </row>
    <row r="14049" spans="1:7" ht="22.5" x14ac:dyDescent="0.2">
      <c r="A14049" s="1" t="str">
        <f t="shared" si="220"/>
        <v>SETOP ED-49413</v>
      </c>
      <c r="B14049" s="3" t="s">
        <v>28600</v>
      </c>
      <c r="C14049" s="3" t="s">
        <v>23228</v>
      </c>
      <c r="D14049" s="2" t="s">
        <v>26613</v>
      </c>
      <c r="E14049" s="3" t="s">
        <v>28584</v>
      </c>
      <c r="F14049" s="67">
        <v>7.97</v>
      </c>
      <c r="G14049" s="67">
        <v>8.64</v>
      </c>
    </row>
    <row r="14050" spans="1:7" ht="22.5" x14ac:dyDescent="0.2">
      <c r="A14050" s="1" t="str">
        <f t="shared" si="220"/>
        <v>SETOP ED-17952</v>
      </c>
      <c r="B14050" s="3" t="s">
        <v>28600</v>
      </c>
      <c r="C14050" s="3" t="s">
        <v>23229</v>
      </c>
      <c r="D14050" s="2" t="s">
        <v>26614</v>
      </c>
      <c r="E14050" s="3" t="s">
        <v>28584</v>
      </c>
      <c r="F14050" s="67">
        <v>5.19</v>
      </c>
      <c r="G14050" s="67">
        <v>5.54</v>
      </c>
    </row>
    <row r="14051" spans="1:7" ht="22.5" x14ac:dyDescent="0.2">
      <c r="A14051" s="1" t="str">
        <f t="shared" ref="A14051:A14114" si="221">CONCATENAR</f>
        <v>SETOP ED-49414</v>
      </c>
      <c r="B14051" s="3" t="s">
        <v>28600</v>
      </c>
      <c r="C14051" s="3" t="s">
        <v>23230</v>
      </c>
      <c r="D14051" s="2" t="s">
        <v>26615</v>
      </c>
      <c r="E14051" s="3" t="s">
        <v>28584</v>
      </c>
      <c r="F14051" s="67">
        <v>8.4600000000000009</v>
      </c>
      <c r="G14051" s="67">
        <v>9.15</v>
      </c>
    </row>
    <row r="14052" spans="1:7" x14ac:dyDescent="0.2">
      <c r="A14052" s="1" t="str">
        <f t="shared" si="221"/>
        <v>SETOP ED-17953</v>
      </c>
      <c r="B14052" s="3" t="s">
        <v>28600</v>
      </c>
      <c r="C14052" s="3" t="s">
        <v>23231</v>
      </c>
      <c r="D14052" s="2" t="s">
        <v>26616</v>
      </c>
      <c r="E14052" s="3" t="s">
        <v>28584</v>
      </c>
      <c r="F14052" s="67">
        <v>6.86</v>
      </c>
      <c r="G14052" s="67">
        <v>7.24</v>
      </c>
    </row>
    <row r="14053" spans="1:7" ht="22.5" x14ac:dyDescent="0.2">
      <c r="A14053" s="1" t="str">
        <f t="shared" si="221"/>
        <v>SETOP ED-7249</v>
      </c>
      <c r="B14053" s="3" t="s">
        <v>28600</v>
      </c>
      <c r="C14053" s="3" t="s">
        <v>23232</v>
      </c>
      <c r="D14053" s="2" t="s">
        <v>26617</v>
      </c>
      <c r="E14053" s="3" t="s">
        <v>28584</v>
      </c>
      <c r="F14053" s="67">
        <v>18.34</v>
      </c>
      <c r="G14053" s="67">
        <v>18.91</v>
      </c>
    </row>
    <row r="14054" spans="1:7" ht="22.5" x14ac:dyDescent="0.2">
      <c r="A14054" s="1" t="str">
        <f t="shared" si="221"/>
        <v>SETOP ED-7251</v>
      </c>
      <c r="B14054" s="3" t="s">
        <v>28600</v>
      </c>
      <c r="C14054" s="3" t="s">
        <v>23233</v>
      </c>
      <c r="D14054" s="2" t="s">
        <v>26618</v>
      </c>
      <c r="E14054" s="3" t="s">
        <v>28584</v>
      </c>
      <c r="F14054" s="67">
        <v>29.72</v>
      </c>
      <c r="G14054" s="67">
        <v>30.29</v>
      </c>
    </row>
    <row r="14055" spans="1:7" ht="22.5" x14ac:dyDescent="0.2">
      <c r="A14055" s="1" t="str">
        <f t="shared" si="221"/>
        <v>SETOP ED-7250</v>
      </c>
      <c r="B14055" s="3" t="s">
        <v>28600</v>
      </c>
      <c r="C14055" s="3" t="s">
        <v>23234</v>
      </c>
      <c r="D14055" s="2" t="s">
        <v>26619</v>
      </c>
      <c r="E14055" s="3" t="s">
        <v>28584</v>
      </c>
      <c r="F14055" s="67">
        <v>21.62</v>
      </c>
      <c r="G14055" s="67">
        <v>22.19</v>
      </c>
    </row>
    <row r="14056" spans="1:7" ht="22.5" x14ac:dyDescent="0.2">
      <c r="A14056" s="1" t="str">
        <f t="shared" si="221"/>
        <v>SETOP ED-7252</v>
      </c>
      <c r="B14056" s="3" t="s">
        <v>28600</v>
      </c>
      <c r="C14056" s="3" t="s">
        <v>23235</v>
      </c>
      <c r="D14056" s="2" t="s">
        <v>26620</v>
      </c>
      <c r="E14056" s="3" t="s">
        <v>28584</v>
      </c>
      <c r="F14056" s="67">
        <v>39.119999999999997</v>
      </c>
      <c r="G14056" s="67">
        <v>39.85</v>
      </c>
    </row>
    <row r="14057" spans="1:7" ht="22.5" x14ac:dyDescent="0.2">
      <c r="A14057" s="1" t="str">
        <f t="shared" si="221"/>
        <v>SETOP ED-7253</v>
      </c>
      <c r="B14057" s="3" t="s">
        <v>28600</v>
      </c>
      <c r="C14057" s="3" t="s">
        <v>23236</v>
      </c>
      <c r="D14057" s="2" t="s">
        <v>26621</v>
      </c>
      <c r="E14057" s="3" t="s">
        <v>28584</v>
      </c>
      <c r="F14057" s="67">
        <v>61.14</v>
      </c>
      <c r="G14057" s="67">
        <v>61.88</v>
      </c>
    </row>
    <row r="14058" spans="1:7" ht="22.5" x14ac:dyDescent="0.2">
      <c r="A14058" s="1" t="str">
        <f t="shared" si="221"/>
        <v>SETOP ED-7248</v>
      </c>
      <c r="B14058" s="3" t="s">
        <v>28600</v>
      </c>
      <c r="C14058" s="3" t="s">
        <v>23237</v>
      </c>
      <c r="D14058" s="2" t="s">
        <v>26622</v>
      </c>
      <c r="E14058" s="3" t="s">
        <v>28584</v>
      </c>
      <c r="F14058" s="67">
        <v>15.07</v>
      </c>
      <c r="G14058" s="67">
        <v>15.64</v>
      </c>
    </row>
    <row r="14059" spans="1:7" x14ac:dyDescent="0.2">
      <c r="A14059" s="1" t="str">
        <f t="shared" si="221"/>
        <v>SETOP 8926</v>
      </c>
      <c r="B14059" s="3" t="s">
        <v>28600</v>
      </c>
      <c r="C14059" s="3">
        <v>8926</v>
      </c>
      <c r="D14059" s="2" t="s">
        <v>26623</v>
      </c>
    </row>
    <row r="14060" spans="1:7" x14ac:dyDescent="0.2">
      <c r="A14060" s="1" t="str">
        <f t="shared" si="221"/>
        <v>SETOP ED-49315</v>
      </c>
      <c r="B14060" s="3" t="s">
        <v>28600</v>
      </c>
      <c r="C14060" s="3" t="s">
        <v>23238</v>
      </c>
      <c r="D14060" s="2" t="s">
        <v>26624</v>
      </c>
      <c r="E14060" s="3" t="s">
        <v>28584</v>
      </c>
      <c r="F14060" s="67">
        <v>90.01</v>
      </c>
      <c r="G14060" s="67">
        <v>93.09</v>
      </c>
    </row>
    <row r="14061" spans="1:7" x14ac:dyDescent="0.2">
      <c r="A14061" s="1" t="str">
        <f t="shared" si="221"/>
        <v>SETOP ED-49307</v>
      </c>
      <c r="B14061" s="3" t="s">
        <v>28600</v>
      </c>
      <c r="C14061" s="3" t="s">
        <v>23239</v>
      </c>
      <c r="D14061" s="2" t="s">
        <v>26625</v>
      </c>
      <c r="E14061" s="3" t="s">
        <v>28584</v>
      </c>
      <c r="F14061" s="67">
        <v>18.02</v>
      </c>
      <c r="G14061" s="67">
        <v>19.559999999999999</v>
      </c>
    </row>
    <row r="14062" spans="1:7" x14ac:dyDescent="0.2">
      <c r="A14062" s="1" t="str">
        <f t="shared" si="221"/>
        <v>SETOP ED-49308</v>
      </c>
      <c r="B14062" s="3" t="s">
        <v>28600</v>
      </c>
      <c r="C14062" s="3" t="s">
        <v>23240</v>
      </c>
      <c r="D14062" s="2" t="s">
        <v>26626</v>
      </c>
      <c r="E14062" s="3" t="s">
        <v>28584</v>
      </c>
      <c r="F14062" s="67">
        <v>19.329999999999998</v>
      </c>
      <c r="G14062" s="67">
        <v>20.87</v>
      </c>
    </row>
    <row r="14063" spans="1:7" x14ac:dyDescent="0.2">
      <c r="A14063" s="1" t="str">
        <f t="shared" si="221"/>
        <v>SETOP ED-49309</v>
      </c>
      <c r="B14063" s="3" t="s">
        <v>28600</v>
      </c>
      <c r="C14063" s="3" t="s">
        <v>23241</v>
      </c>
      <c r="D14063" s="2" t="s">
        <v>26627</v>
      </c>
      <c r="E14063" s="3" t="s">
        <v>28584</v>
      </c>
      <c r="F14063" s="67">
        <v>21.86</v>
      </c>
      <c r="G14063" s="67">
        <v>23.4</v>
      </c>
    </row>
    <row r="14064" spans="1:7" x14ac:dyDescent="0.2">
      <c r="A14064" s="1" t="str">
        <f t="shared" si="221"/>
        <v>SETOP ED-49310</v>
      </c>
      <c r="B14064" s="3" t="s">
        <v>28600</v>
      </c>
      <c r="C14064" s="3" t="s">
        <v>23242</v>
      </c>
      <c r="D14064" s="2" t="s">
        <v>26628</v>
      </c>
      <c r="E14064" s="3" t="s">
        <v>28584</v>
      </c>
      <c r="F14064" s="67">
        <v>32.75</v>
      </c>
      <c r="G14064" s="67">
        <v>35.06</v>
      </c>
    </row>
    <row r="14065" spans="1:7" x14ac:dyDescent="0.2">
      <c r="A14065" s="1" t="str">
        <f t="shared" si="221"/>
        <v>SETOP ED-49311</v>
      </c>
      <c r="B14065" s="3" t="s">
        <v>28600</v>
      </c>
      <c r="C14065" s="3" t="s">
        <v>23243</v>
      </c>
      <c r="D14065" s="2" t="s">
        <v>26629</v>
      </c>
      <c r="E14065" s="3" t="s">
        <v>28584</v>
      </c>
      <c r="F14065" s="67">
        <v>33.42</v>
      </c>
      <c r="G14065" s="67">
        <v>35.729999999999997</v>
      </c>
    </row>
    <row r="14066" spans="1:7" x14ac:dyDescent="0.2">
      <c r="A14066" s="1" t="str">
        <f t="shared" si="221"/>
        <v>SETOP ED-49312</v>
      </c>
      <c r="B14066" s="3" t="s">
        <v>28600</v>
      </c>
      <c r="C14066" s="3" t="s">
        <v>23244</v>
      </c>
      <c r="D14066" s="2" t="s">
        <v>26630</v>
      </c>
      <c r="E14066" s="3" t="s">
        <v>28584</v>
      </c>
      <c r="F14066" s="67">
        <v>40.01</v>
      </c>
      <c r="G14066" s="67">
        <v>42.32</v>
      </c>
    </row>
    <row r="14067" spans="1:7" x14ac:dyDescent="0.2">
      <c r="A14067" s="1" t="str">
        <f t="shared" si="221"/>
        <v>SETOP ED-49313</v>
      </c>
      <c r="B14067" s="3" t="s">
        <v>28600</v>
      </c>
      <c r="C14067" s="3" t="s">
        <v>23245</v>
      </c>
      <c r="D14067" s="2" t="s">
        <v>26631</v>
      </c>
      <c r="E14067" s="3" t="s">
        <v>28584</v>
      </c>
      <c r="F14067" s="67">
        <v>58.74</v>
      </c>
      <c r="G14067" s="67">
        <v>61.81</v>
      </c>
    </row>
    <row r="14068" spans="1:7" x14ac:dyDescent="0.2">
      <c r="A14068" s="1" t="str">
        <f t="shared" si="221"/>
        <v>SETOP ED-49314</v>
      </c>
      <c r="B14068" s="3" t="s">
        <v>28600</v>
      </c>
      <c r="C14068" s="3" t="s">
        <v>23246</v>
      </c>
      <c r="D14068" s="2" t="s">
        <v>26632</v>
      </c>
      <c r="E14068" s="3" t="s">
        <v>28584</v>
      </c>
      <c r="F14068" s="67">
        <v>65.14</v>
      </c>
      <c r="G14068" s="67">
        <v>68.22</v>
      </c>
    </row>
    <row r="14069" spans="1:7" ht="22.5" x14ac:dyDescent="0.2">
      <c r="A14069" s="1" t="str">
        <f t="shared" si="221"/>
        <v>SETOP ED-17935</v>
      </c>
      <c r="B14069" s="3" t="s">
        <v>28600</v>
      </c>
      <c r="C14069" s="3" t="s">
        <v>23247</v>
      </c>
      <c r="D14069" s="2" t="s">
        <v>26633</v>
      </c>
      <c r="E14069" s="3" t="s">
        <v>28584</v>
      </c>
      <c r="F14069" s="67">
        <v>0.82</v>
      </c>
      <c r="G14069" s="67">
        <v>0.88</v>
      </c>
    </row>
    <row r="14070" spans="1:7" x14ac:dyDescent="0.2">
      <c r="A14070" s="1" t="str">
        <f t="shared" si="221"/>
        <v>SETOP 8927</v>
      </c>
      <c r="B14070" s="3" t="s">
        <v>28600</v>
      </c>
      <c r="C14070" s="3">
        <v>8927</v>
      </c>
      <c r="D14070" s="2" t="s">
        <v>26634</v>
      </c>
    </row>
    <row r="14071" spans="1:7" x14ac:dyDescent="0.2">
      <c r="A14071" s="1" t="str">
        <f t="shared" si="221"/>
        <v>SETOP ED-49316</v>
      </c>
      <c r="B14071" s="3" t="s">
        <v>28600</v>
      </c>
      <c r="C14071" s="3" t="s">
        <v>23248</v>
      </c>
      <c r="D14071" s="2" t="s">
        <v>26635</v>
      </c>
      <c r="E14071" s="3" t="s">
        <v>28584</v>
      </c>
      <c r="F14071" s="67">
        <v>19.22</v>
      </c>
      <c r="G14071" s="67">
        <v>20.76</v>
      </c>
    </row>
    <row r="14072" spans="1:7" x14ac:dyDescent="0.2">
      <c r="A14072" s="1" t="str">
        <f t="shared" si="221"/>
        <v>SETOP ED-49317</v>
      </c>
      <c r="B14072" s="3" t="s">
        <v>28600</v>
      </c>
      <c r="C14072" s="3" t="s">
        <v>23249</v>
      </c>
      <c r="D14072" s="2" t="s">
        <v>26636</v>
      </c>
      <c r="E14072" s="3" t="s">
        <v>28584</v>
      </c>
      <c r="F14072" s="67">
        <v>20.36</v>
      </c>
      <c r="G14072" s="67">
        <v>21.9</v>
      </c>
    </row>
    <row r="14073" spans="1:7" x14ac:dyDescent="0.2">
      <c r="A14073" s="1" t="str">
        <f t="shared" si="221"/>
        <v>SETOP ED-49318</v>
      </c>
      <c r="B14073" s="3" t="s">
        <v>28600</v>
      </c>
      <c r="C14073" s="3" t="s">
        <v>23250</v>
      </c>
      <c r="D14073" s="2" t="s">
        <v>26637</v>
      </c>
      <c r="E14073" s="3" t="s">
        <v>28584</v>
      </c>
      <c r="F14073" s="67">
        <v>27.1</v>
      </c>
      <c r="G14073" s="67">
        <v>29.15</v>
      </c>
    </row>
    <row r="14074" spans="1:7" x14ac:dyDescent="0.2">
      <c r="A14074" s="1" t="str">
        <f t="shared" si="221"/>
        <v>SETOP ED-49324</v>
      </c>
      <c r="B14074" s="3" t="s">
        <v>28600</v>
      </c>
      <c r="C14074" s="3" t="s">
        <v>23251</v>
      </c>
      <c r="D14074" s="2" t="s">
        <v>26638</v>
      </c>
      <c r="E14074" s="3" t="s">
        <v>28584</v>
      </c>
      <c r="F14074" s="67">
        <v>127.37</v>
      </c>
      <c r="G14074" s="67">
        <v>132.5</v>
      </c>
    </row>
    <row r="14075" spans="1:7" x14ac:dyDescent="0.2">
      <c r="A14075" s="1" t="str">
        <f t="shared" si="221"/>
        <v>SETOP ED-49319</v>
      </c>
      <c r="B14075" s="3" t="s">
        <v>28600</v>
      </c>
      <c r="C14075" s="3" t="s">
        <v>23252</v>
      </c>
      <c r="D14075" s="2" t="s">
        <v>26639</v>
      </c>
      <c r="E14075" s="3" t="s">
        <v>28584</v>
      </c>
      <c r="F14075" s="67">
        <v>44.79</v>
      </c>
      <c r="G14075" s="67">
        <v>47.36</v>
      </c>
    </row>
    <row r="14076" spans="1:7" x14ac:dyDescent="0.2">
      <c r="A14076" s="1" t="str">
        <f t="shared" si="221"/>
        <v>SETOP ED-49320</v>
      </c>
      <c r="B14076" s="3" t="s">
        <v>28600</v>
      </c>
      <c r="C14076" s="3" t="s">
        <v>23253</v>
      </c>
      <c r="D14076" s="2" t="s">
        <v>26640</v>
      </c>
      <c r="E14076" s="3" t="s">
        <v>28584</v>
      </c>
      <c r="F14076" s="67">
        <v>46.19</v>
      </c>
      <c r="G14076" s="67">
        <v>49.01</v>
      </c>
    </row>
    <row r="14077" spans="1:7" x14ac:dyDescent="0.2">
      <c r="A14077" s="1" t="str">
        <f t="shared" si="221"/>
        <v>SETOP ED-49321</v>
      </c>
      <c r="B14077" s="3" t="s">
        <v>28600</v>
      </c>
      <c r="C14077" s="3" t="s">
        <v>23254</v>
      </c>
      <c r="D14077" s="2" t="s">
        <v>26641</v>
      </c>
      <c r="E14077" s="3" t="s">
        <v>28584</v>
      </c>
      <c r="F14077" s="67">
        <v>48.3</v>
      </c>
      <c r="G14077" s="67">
        <v>51.12</v>
      </c>
    </row>
    <row r="14078" spans="1:7" x14ac:dyDescent="0.2">
      <c r="A14078" s="1" t="str">
        <f t="shared" si="221"/>
        <v>SETOP ED-49322</v>
      </c>
      <c r="B14078" s="3" t="s">
        <v>28600</v>
      </c>
      <c r="C14078" s="3" t="s">
        <v>23255</v>
      </c>
      <c r="D14078" s="2" t="s">
        <v>26642</v>
      </c>
      <c r="E14078" s="3" t="s">
        <v>28584</v>
      </c>
      <c r="F14078" s="67">
        <v>76.95</v>
      </c>
      <c r="G14078" s="67">
        <v>80.03</v>
      </c>
    </row>
    <row r="14079" spans="1:7" x14ac:dyDescent="0.2">
      <c r="A14079" s="1" t="str">
        <f t="shared" si="221"/>
        <v>SETOP ED-49323</v>
      </c>
      <c r="B14079" s="3" t="s">
        <v>28600</v>
      </c>
      <c r="C14079" s="3" t="s">
        <v>23256</v>
      </c>
      <c r="D14079" s="2" t="s">
        <v>26643</v>
      </c>
      <c r="E14079" s="3" t="s">
        <v>28584</v>
      </c>
      <c r="F14079" s="67">
        <v>109.59</v>
      </c>
      <c r="G14079" s="67">
        <v>114.72</v>
      </c>
    </row>
    <row r="14080" spans="1:7" x14ac:dyDescent="0.2">
      <c r="A14080" s="1" t="str">
        <f t="shared" si="221"/>
        <v>SETOP ED-49333</v>
      </c>
      <c r="B14080" s="3" t="s">
        <v>28600</v>
      </c>
      <c r="C14080" s="3" t="s">
        <v>23257</v>
      </c>
      <c r="D14080" s="2" t="s">
        <v>26644</v>
      </c>
      <c r="E14080" s="3" t="s">
        <v>28584</v>
      </c>
      <c r="F14080" s="67">
        <v>175.77</v>
      </c>
      <c r="G14080" s="67">
        <v>180.9</v>
      </c>
    </row>
    <row r="14081" spans="1:7" x14ac:dyDescent="0.2">
      <c r="A14081" s="1" t="str">
        <f t="shared" si="221"/>
        <v>SETOP ED-49325</v>
      </c>
      <c r="B14081" s="3" t="s">
        <v>28600</v>
      </c>
      <c r="C14081" s="3" t="s">
        <v>23258</v>
      </c>
      <c r="D14081" s="2" t="s">
        <v>26645</v>
      </c>
      <c r="E14081" s="3" t="s">
        <v>28584</v>
      </c>
      <c r="F14081" s="67">
        <v>30.63</v>
      </c>
      <c r="G14081" s="67">
        <v>32.17</v>
      </c>
    </row>
    <row r="14082" spans="1:7" x14ac:dyDescent="0.2">
      <c r="A14082" s="1" t="str">
        <f t="shared" si="221"/>
        <v>SETOP ED-49326</v>
      </c>
      <c r="B14082" s="3" t="s">
        <v>28600</v>
      </c>
      <c r="C14082" s="3" t="s">
        <v>23259</v>
      </c>
      <c r="D14082" s="2" t="s">
        <v>26646</v>
      </c>
      <c r="E14082" s="3" t="s">
        <v>28584</v>
      </c>
      <c r="F14082" s="67">
        <v>34.6</v>
      </c>
      <c r="G14082" s="67">
        <v>36.14</v>
      </c>
    </row>
    <row r="14083" spans="1:7" x14ac:dyDescent="0.2">
      <c r="A14083" s="1" t="str">
        <f t="shared" si="221"/>
        <v>SETOP ED-49327</v>
      </c>
      <c r="B14083" s="3" t="s">
        <v>28600</v>
      </c>
      <c r="C14083" s="3" t="s">
        <v>23260</v>
      </c>
      <c r="D14083" s="2" t="s">
        <v>26647</v>
      </c>
      <c r="E14083" s="3" t="s">
        <v>28584</v>
      </c>
      <c r="F14083" s="67">
        <v>45.69</v>
      </c>
      <c r="G14083" s="67">
        <v>47.74</v>
      </c>
    </row>
    <row r="14084" spans="1:7" x14ac:dyDescent="0.2">
      <c r="A14084" s="1" t="str">
        <f t="shared" si="221"/>
        <v>SETOP ED-49328</v>
      </c>
      <c r="B14084" s="3" t="s">
        <v>28600</v>
      </c>
      <c r="C14084" s="3" t="s">
        <v>23261</v>
      </c>
      <c r="D14084" s="2" t="s">
        <v>26648</v>
      </c>
      <c r="E14084" s="3" t="s">
        <v>28584</v>
      </c>
      <c r="F14084" s="67">
        <v>68.37</v>
      </c>
      <c r="G14084" s="67">
        <v>70.94</v>
      </c>
    </row>
    <row r="14085" spans="1:7" x14ac:dyDescent="0.2">
      <c r="A14085" s="1" t="str">
        <f t="shared" si="221"/>
        <v>SETOP ED-49329</v>
      </c>
      <c r="B14085" s="3" t="s">
        <v>28600</v>
      </c>
      <c r="C14085" s="3" t="s">
        <v>23262</v>
      </c>
      <c r="D14085" s="2" t="s">
        <v>26649</v>
      </c>
      <c r="E14085" s="3" t="s">
        <v>28584</v>
      </c>
      <c r="F14085" s="67">
        <v>71.260000000000005</v>
      </c>
      <c r="G14085" s="67">
        <v>74.08</v>
      </c>
    </row>
    <row r="14086" spans="1:7" x14ac:dyDescent="0.2">
      <c r="A14086" s="1" t="str">
        <f t="shared" si="221"/>
        <v>SETOP ED-49330</v>
      </c>
      <c r="B14086" s="3" t="s">
        <v>28600</v>
      </c>
      <c r="C14086" s="3" t="s">
        <v>23263</v>
      </c>
      <c r="D14086" s="2" t="s">
        <v>26650</v>
      </c>
      <c r="E14086" s="3" t="s">
        <v>28584</v>
      </c>
      <c r="F14086" s="67">
        <v>85.68</v>
      </c>
      <c r="G14086" s="67">
        <v>88.51</v>
      </c>
    </row>
    <row r="14087" spans="1:7" x14ac:dyDescent="0.2">
      <c r="A14087" s="1" t="str">
        <f t="shared" si="221"/>
        <v>SETOP ED-49331</v>
      </c>
      <c r="B14087" s="3" t="s">
        <v>28600</v>
      </c>
      <c r="C14087" s="3" t="s">
        <v>23264</v>
      </c>
      <c r="D14087" s="2" t="s">
        <v>26651</v>
      </c>
      <c r="E14087" s="3" t="s">
        <v>28584</v>
      </c>
      <c r="F14087" s="67">
        <v>115.9</v>
      </c>
      <c r="G14087" s="67">
        <v>118.98</v>
      </c>
    </row>
    <row r="14088" spans="1:7" x14ac:dyDescent="0.2">
      <c r="A14088" s="1" t="str">
        <f t="shared" si="221"/>
        <v>SETOP ED-49332</v>
      </c>
      <c r="B14088" s="3" t="s">
        <v>28600</v>
      </c>
      <c r="C14088" s="3" t="s">
        <v>23265</v>
      </c>
      <c r="D14088" s="2" t="s">
        <v>26652</v>
      </c>
      <c r="E14088" s="3" t="s">
        <v>28584</v>
      </c>
      <c r="F14088" s="67">
        <v>149.96</v>
      </c>
      <c r="G14088" s="67">
        <v>155.09</v>
      </c>
    </row>
    <row r="14089" spans="1:7" x14ac:dyDescent="0.2">
      <c r="A14089" s="1" t="str">
        <f t="shared" si="221"/>
        <v>SETOP 8928</v>
      </c>
      <c r="B14089" s="3" t="s">
        <v>28600</v>
      </c>
      <c r="C14089" s="3">
        <v>8928</v>
      </c>
      <c r="D14089" s="2" t="s">
        <v>26653</v>
      </c>
    </row>
    <row r="14090" spans="1:7" ht="22.5" x14ac:dyDescent="0.2">
      <c r="A14090" s="1" t="str">
        <f t="shared" si="221"/>
        <v>SETOP ED-49463</v>
      </c>
      <c r="B14090" s="3" t="s">
        <v>28600</v>
      </c>
      <c r="C14090" s="3" t="s">
        <v>23266</v>
      </c>
      <c r="D14090" s="2" t="s">
        <v>26654</v>
      </c>
      <c r="E14090" s="3" t="s">
        <v>28583</v>
      </c>
      <c r="F14090" s="67">
        <v>29.31</v>
      </c>
      <c r="G14090" s="67">
        <v>30.9</v>
      </c>
    </row>
    <row r="14091" spans="1:7" ht="22.5" x14ac:dyDescent="0.2">
      <c r="A14091" s="1" t="str">
        <f t="shared" si="221"/>
        <v>SETOP ED-49464</v>
      </c>
      <c r="B14091" s="3" t="s">
        <v>28600</v>
      </c>
      <c r="C14091" s="3" t="s">
        <v>23267</v>
      </c>
      <c r="D14091" s="2" t="s">
        <v>26655</v>
      </c>
      <c r="E14091" s="3" t="s">
        <v>28583</v>
      </c>
      <c r="F14091" s="67">
        <v>29.31</v>
      </c>
      <c r="G14091" s="67">
        <v>30.9</v>
      </c>
    </row>
    <row r="14092" spans="1:7" ht="22.5" x14ac:dyDescent="0.2">
      <c r="A14092" s="1" t="str">
        <f t="shared" si="221"/>
        <v>SETOP ED-49465</v>
      </c>
      <c r="B14092" s="3" t="s">
        <v>28600</v>
      </c>
      <c r="C14092" s="3" t="s">
        <v>23268</v>
      </c>
      <c r="D14092" s="2" t="s">
        <v>26656</v>
      </c>
      <c r="E14092" s="3" t="s">
        <v>28583</v>
      </c>
      <c r="F14092" s="67">
        <v>29.31</v>
      </c>
      <c r="G14092" s="67">
        <v>30.9</v>
      </c>
    </row>
    <row r="14093" spans="1:7" ht="22.5" x14ac:dyDescent="0.2">
      <c r="A14093" s="1" t="str">
        <f t="shared" si="221"/>
        <v>SETOP ED-49466</v>
      </c>
      <c r="B14093" s="3" t="s">
        <v>28600</v>
      </c>
      <c r="C14093" s="3" t="s">
        <v>23269</v>
      </c>
      <c r="D14093" s="2" t="s">
        <v>26657</v>
      </c>
      <c r="E14093" s="3" t="s">
        <v>28583</v>
      </c>
      <c r="F14093" s="67">
        <v>30.08</v>
      </c>
      <c r="G14093" s="67">
        <v>31.68</v>
      </c>
    </row>
    <row r="14094" spans="1:7" ht="22.5" x14ac:dyDescent="0.2">
      <c r="A14094" s="1" t="str">
        <f t="shared" si="221"/>
        <v>SETOP ED-49467</v>
      </c>
      <c r="B14094" s="3" t="s">
        <v>28600</v>
      </c>
      <c r="C14094" s="3" t="s">
        <v>23270</v>
      </c>
      <c r="D14094" s="2" t="s">
        <v>26658</v>
      </c>
      <c r="E14094" s="3" t="s">
        <v>28583</v>
      </c>
      <c r="F14094" s="67">
        <v>30.86</v>
      </c>
      <c r="G14094" s="67">
        <v>32.450000000000003</v>
      </c>
    </row>
    <row r="14095" spans="1:7" ht="22.5" x14ac:dyDescent="0.2">
      <c r="A14095" s="1" t="str">
        <f t="shared" si="221"/>
        <v>SETOP ED-49446</v>
      </c>
      <c r="B14095" s="3" t="s">
        <v>28600</v>
      </c>
      <c r="C14095" s="3" t="s">
        <v>23271</v>
      </c>
      <c r="D14095" s="2" t="s">
        <v>26659</v>
      </c>
      <c r="E14095" s="3" t="s">
        <v>28584</v>
      </c>
      <c r="F14095" s="67">
        <v>42.68</v>
      </c>
      <c r="G14095" s="67">
        <v>45.06</v>
      </c>
    </row>
    <row r="14096" spans="1:7" ht="22.5" x14ac:dyDescent="0.2">
      <c r="A14096" s="1" t="str">
        <f t="shared" si="221"/>
        <v>SETOP ED-49447</v>
      </c>
      <c r="B14096" s="3" t="s">
        <v>28600</v>
      </c>
      <c r="C14096" s="3" t="s">
        <v>23272</v>
      </c>
      <c r="D14096" s="2" t="s">
        <v>26660</v>
      </c>
      <c r="E14096" s="3" t="s">
        <v>28584</v>
      </c>
      <c r="F14096" s="67">
        <v>51.06</v>
      </c>
      <c r="G14096" s="67">
        <v>53.44</v>
      </c>
    </row>
    <row r="14097" spans="1:7" ht="22.5" x14ac:dyDescent="0.2">
      <c r="A14097" s="1" t="str">
        <f t="shared" si="221"/>
        <v>SETOP ED-49448</v>
      </c>
      <c r="B14097" s="3" t="s">
        <v>28600</v>
      </c>
      <c r="C14097" s="3" t="s">
        <v>23273</v>
      </c>
      <c r="D14097" s="2" t="s">
        <v>26661</v>
      </c>
      <c r="E14097" s="3" t="s">
        <v>28584</v>
      </c>
      <c r="F14097" s="67">
        <v>59.76</v>
      </c>
      <c r="G14097" s="67">
        <v>62.38</v>
      </c>
    </row>
    <row r="14098" spans="1:7" ht="22.5" x14ac:dyDescent="0.2">
      <c r="A14098" s="1" t="str">
        <f t="shared" si="221"/>
        <v>SETOP ED-49451</v>
      </c>
      <c r="B14098" s="3" t="s">
        <v>28600</v>
      </c>
      <c r="C14098" s="3" t="s">
        <v>23274</v>
      </c>
      <c r="D14098" s="2" t="s">
        <v>26662</v>
      </c>
      <c r="E14098" s="3" t="s">
        <v>28584</v>
      </c>
      <c r="F14098" s="67">
        <v>50.7</v>
      </c>
      <c r="G14098" s="67">
        <v>53.08</v>
      </c>
    </row>
    <row r="14099" spans="1:7" ht="22.5" x14ac:dyDescent="0.2">
      <c r="A14099" s="1" t="str">
        <f t="shared" si="221"/>
        <v>SETOP ED-49450</v>
      </c>
      <c r="B14099" s="3" t="s">
        <v>28600</v>
      </c>
      <c r="C14099" s="3" t="s">
        <v>23275</v>
      </c>
      <c r="D14099" s="2" t="s">
        <v>26663</v>
      </c>
      <c r="E14099" s="3" t="s">
        <v>28584</v>
      </c>
      <c r="F14099" s="67">
        <v>59.4</v>
      </c>
      <c r="G14099" s="67">
        <v>62.02</v>
      </c>
    </row>
    <row r="14100" spans="1:7" ht="22.5" x14ac:dyDescent="0.2">
      <c r="A14100" s="1" t="str">
        <f t="shared" si="221"/>
        <v>SETOP ED-49457</v>
      </c>
      <c r="B14100" s="3" t="s">
        <v>28600</v>
      </c>
      <c r="C14100" s="3" t="s">
        <v>23276</v>
      </c>
      <c r="D14100" s="2" t="s">
        <v>26664</v>
      </c>
      <c r="E14100" s="3" t="s">
        <v>28583</v>
      </c>
      <c r="F14100" s="67">
        <v>7.1</v>
      </c>
      <c r="G14100" s="67">
        <v>7.54</v>
      </c>
    </row>
    <row r="14101" spans="1:7" ht="22.5" x14ac:dyDescent="0.2">
      <c r="A14101" s="1" t="str">
        <f t="shared" si="221"/>
        <v>SETOP ED-49458</v>
      </c>
      <c r="B14101" s="3" t="s">
        <v>28600</v>
      </c>
      <c r="C14101" s="3" t="s">
        <v>23277</v>
      </c>
      <c r="D14101" s="2" t="s">
        <v>26665</v>
      </c>
      <c r="E14101" s="3" t="s">
        <v>28583</v>
      </c>
      <c r="F14101" s="67">
        <v>7.43</v>
      </c>
      <c r="G14101" s="67">
        <v>7.88</v>
      </c>
    </row>
    <row r="14102" spans="1:7" x14ac:dyDescent="0.2">
      <c r="A14102" s="1" t="str">
        <f t="shared" si="221"/>
        <v>SETOP 8929</v>
      </c>
      <c r="B14102" s="3" t="s">
        <v>28600</v>
      </c>
      <c r="C14102" s="3">
        <v>8929</v>
      </c>
      <c r="D14102" s="2" t="s">
        <v>26666</v>
      </c>
    </row>
    <row r="14103" spans="1:7" ht="22.5" x14ac:dyDescent="0.2">
      <c r="A14103" s="1" t="str">
        <f t="shared" si="221"/>
        <v>SETOP ED-19511</v>
      </c>
      <c r="B14103" s="3" t="s">
        <v>28600</v>
      </c>
      <c r="C14103" s="3" t="s">
        <v>23278</v>
      </c>
      <c r="D14103" s="2" t="s">
        <v>26667</v>
      </c>
      <c r="E14103" s="3" t="s">
        <v>28584</v>
      </c>
      <c r="F14103" s="67">
        <v>110.65</v>
      </c>
      <c r="G14103" s="67">
        <v>113.88</v>
      </c>
    </row>
    <row r="14104" spans="1:7" ht="22.5" x14ac:dyDescent="0.2">
      <c r="A14104" s="1" t="str">
        <f t="shared" si="221"/>
        <v>SETOP ED-19510</v>
      </c>
      <c r="B14104" s="3" t="s">
        <v>28600</v>
      </c>
      <c r="C14104" s="3" t="s">
        <v>23279</v>
      </c>
      <c r="D14104" s="2" t="s">
        <v>26668</v>
      </c>
      <c r="E14104" s="3" t="s">
        <v>28584</v>
      </c>
      <c r="F14104" s="67">
        <v>88.43</v>
      </c>
      <c r="G14104" s="67">
        <v>91.37</v>
      </c>
    </row>
    <row r="14105" spans="1:7" ht="22.5" x14ac:dyDescent="0.2">
      <c r="A14105" s="1" t="str">
        <f t="shared" si="221"/>
        <v>SETOP ED-19513</v>
      </c>
      <c r="B14105" s="3" t="s">
        <v>28600</v>
      </c>
      <c r="C14105" s="3" t="s">
        <v>23280</v>
      </c>
      <c r="D14105" s="2" t="s">
        <v>26669</v>
      </c>
      <c r="E14105" s="3" t="s">
        <v>28584</v>
      </c>
      <c r="F14105" s="67">
        <v>124.85</v>
      </c>
      <c r="G14105" s="67">
        <v>128.18</v>
      </c>
    </row>
    <row r="14106" spans="1:7" ht="22.5" x14ac:dyDescent="0.2">
      <c r="A14106" s="1" t="str">
        <f t="shared" si="221"/>
        <v>SETOP ED-19512</v>
      </c>
      <c r="B14106" s="3" t="s">
        <v>28600</v>
      </c>
      <c r="C14106" s="3" t="s">
        <v>23281</v>
      </c>
      <c r="D14106" s="2" t="s">
        <v>26670</v>
      </c>
      <c r="E14106" s="3" t="s">
        <v>28584</v>
      </c>
      <c r="F14106" s="67">
        <v>101.44</v>
      </c>
      <c r="G14106" s="67">
        <v>104.45</v>
      </c>
    </row>
    <row r="14107" spans="1:7" ht="22.5" x14ac:dyDescent="0.2">
      <c r="A14107" s="1" t="str">
        <f t="shared" si="221"/>
        <v>SETOP ED-19515</v>
      </c>
      <c r="B14107" s="3" t="s">
        <v>28600</v>
      </c>
      <c r="C14107" s="3" t="s">
        <v>23282</v>
      </c>
      <c r="D14107" s="2" t="s">
        <v>26671</v>
      </c>
      <c r="E14107" s="3" t="s">
        <v>28584</v>
      </c>
      <c r="F14107" s="67">
        <v>137.61000000000001</v>
      </c>
      <c r="G14107" s="67">
        <v>141.1</v>
      </c>
    </row>
    <row r="14108" spans="1:7" ht="22.5" x14ac:dyDescent="0.2">
      <c r="A14108" s="1" t="str">
        <f t="shared" si="221"/>
        <v>SETOP ED-19514</v>
      </c>
      <c r="B14108" s="3" t="s">
        <v>28600</v>
      </c>
      <c r="C14108" s="3" t="s">
        <v>23283</v>
      </c>
      <c r="D14108" s="2" t="s">
        <v>26672</v>
      </c>
      <c r="E14108" s="3" t="s">
        <v>28584</v>
      </c>
      <c r="F14108" s="67">
        <v>116.59</v>
      </c>
      <c r="G14108" s="67">
        <v>119.82</v>
      </c>
    </row>
    <row r="14109" spans="1:7" ht="22.5" x14ac:dyDescent="0.2">
      <c r="A14109" s="1" t="str">
        <f t="shared" si="221"/>
        <v>SETOP ED-19517</v>
      </c>
      <c r="B14109" s="3" t="s">
        <v>28600</v>
      </c>
      <c r="C14109" s="3" t="s">
        <v>23284</v>
      </c>
      <c r="D14109" s="2" t="s">
        <v>26673</v>
      </c>
      <c r="E14109" s="3" t="s">
        <v>28584</v>
      </c>
      <c r="F14109" s="67">
        <v>167.89</v>
      </c>
      <c r="G14109" s="67">
        <v>171.68</v>
      </c>
    </row>
    <row r="14110" spans="1:7" ht="22.5" x14ac:dyDescent="0.2">
      <c r="A14110" s="1" t="str">
        <f t="shared" si="221"/>
        <v>SETOP ED-19516</v>
      </c>
      <c r="B14110" s="3" t="s">
        <v>28600</v>
      </c>
      <c r="C14110" s="3" t="s">
        <v>23285</v>
      </c>
      <c r="D14110" s="2" t="s">
        <v>26674</v>
      </c>
      <c r="E14110" s="3" t="s">
        <v>28584</v>
      </c>
      <c r="F14110" s="67">
        <v>145.28</v>
      </c>
      <c r="G14110" s="67">
        <v>148.76</v>
      </c>
    </row>
    <row r="14111" spans="1:7" ht="22.5" x14ac:dyDescent="0.2">
      <c r="A14111" s="1" t="str">
        <f t="shared" si="221"/>
        <v>SETOP ED-19518</v>
      </c>
      <c r="B14111" s="3" t="s">
        <v>28600</v>
      </c>
      <c r="C14111" s="3" t="s">
        <v>23286</v>
      </c>
      <c r="D14111" s="2" t="s">
        <v>26675</v>
      </c>
      <c r="E14111" s="3" t="s">
        <v>28584</v>
      </c>
      <c r="F14111" s="67">
        <v>201.96</v>
      </c>
      <c r="G14111" s="67">
        <v>205.93</v>
      </c>
    </row>
    <row r="14112" spans="1:7" x14ac:dyDescent="0.2">
      <c r="A14112" s="1" t="str">
        <f t="shared" si="221"/>
        <v>SETOP 8930</v>
      </c>
      <c r="B14112" s="3" t="s">
        <v>28600</v>
      </c>
      <c r="C14112" s="3">
        <v>8930</v>
      </c>
      <c r="D14112" s="2" t="s">
        <v>26676</v>
      </c>
    </row>
    <row r="14113" spans="1:7" ht="22.5" x14ac:dyDescent="0.2">
      <c r="A14113" s="1" t="str">
        <f t="shared" si="221"/>
        <v>SETOP ED-19520</v>
      </c>
      <c r="B14113" s="3" t="s">
        <v>28600</v>
      </c>
      <c r="C14113" s="3" t="s">
        <v>23287</v>
      </c>
      <c r="D14113" s="2" t="s">
        <v>26677</v>
      </c>
      <c r="E14113" s="3" t="s">
        <v>28584</v>
      </c>
      <c r="F14113" s="67">
        <v>109.28</v>
      </c>
      <c r="G14113" s="67">
        <v>112.51</v>
      </c>
    </row>
    <row r="14114" spans="1:7" ht="22.5" x14ac:dyDescent="0.2">
      <c r="A14114" s="1" t="str">
        <f t="shared" si="221"/>
        <v>SETOP ED-19519</v>
      </c>
      <c r="B14114" s="3" t="s">
        <v>28600</v>
      </c>
      <c r="C14114" s="3" t="s">
        <v>23288</v>
      </c>
      <c r="D14114" s="2" t="s">
        <v>26678</v>
      </c>
      <c r="E14114" s="3" t="s">
        <v>28584</v>
      </c>
      <c r="F14114" s="67">
        <v>86.74</v>
      </c>
      <c r="G14114" s="67">
        <v>89.69</v>
      </c>
    </row>
    <row r="14115" spans="1:7" ht="22.5" x14ac:dyDescent="0.2">
      <c r="A14115" s="1" t="str">
        <f t="shared" ref="A14115:A14178" si="222">CONCATENAR</f>
        <v>SETOP ED-19522</v>
      </c>
      <c r="B14115" s="3" t="s">
        <v>28600</v>
      </c>
      <c r="C14115" s="3" t="s">
        <v>23289</v>
      </c>
      <c r="D14115" s="2" t="s">
        <v>26679</v>
      </c>
      <c r="E14115" s="3" t="s">
        <v>28584</v>
      </c>
      <c r="F14115" s="67">
        <v>121.67</v>
      </c>
      <c r="G14115" s="67">
        <v>125</v>
      </c>
    </row>
    <row r="14116" spans="1:7" ht="22.5" x14ac:dyDescent="0.2">
      <c r="A14116" s="1" t="str">
        <f t="shared" si="222"/>
        <v>SETOP ED-19521</v>
      </c>
      <c r="B14116" s="3" t="s">
        <v>28600</v>
      </c>
      <c r="C14116" s="3" t="s">
        <v>23290</v>
      </c>
      <c r="D14116" s="2" t="s">
        <v>26680</v>
      </c>
      <c r="E14116" s="3" t="s">
        <v>28584</v>
      </c>
      <c r="F14116" s="67">
        <v>99.13</v>
      </c>
      <c r="G14116" s="67">
        <v>102.14</v>
      </c>
    </row>
    <row r="14117" spans="1:7" ht="22.5" x14ac:dyDescent="0.2">
      <c r="A14117" s="1" t="str">
        <f t="shared" si="222"/>
        <v>SETOP ED-19524</v>
      </c>
      <c r="B14117" s="3" t="s">
        <v>28600</v>
      </c>
      <c r="C14117" s="3" t="s">
        <v>23291</v>
      </c>
      <c r="D14117" s="2" t="s">
        <v>26681</v>
      </c>
      <c r="E14117" s="3" t="s">
        <v>28584</v>
      </c>
      <c r="F14117" s="67">
        <v>135.85</v>
      </c>
      <c r="G14117" s="67">
        <v>139.34</v>
      </c>
    </row>
    <row r="14118" spans="1:7" ht="22.5" x14ac:dyDescent="0.2">
      <c r="A14118" s="1" t="str">
        <f t="shared" si="222"/>
        <v>SETOP ED-19523</v>
      </c>
      <c r="B14118" s="3" t="s">
        <v>28600</v>
      </c>
      <c r="C14118" s="3" t="s">
        <v>23292</v>
      </c>
      <c r="D14118" s="2" t="s">
        <v>26682</v>
      </c>
      <c r="E14118" s="3" t="s">
        <v>28584</v>
      </c>
      <c r="F14118" s="67">
        <v>113.3</v>
      </c>
      <c r="G14118" s="67">
        <v>116.53</v>
      </c>
    </row>
    <row r="14119" spans="1:7" ht="22.5" x14ac:dyDescent="0.2">
      <c r="A14119" s="1" t="str">
        <f t="shared" si="222"/>
        <v>SETOP ED-19526</v>
      </c>
      <c r="B14119" s="3" t="s">
        <v>28600</v>
      </c>
      <c r="C14119" s="3" t="s">
        <v>23293</v>
      </c>
      <c r="D14119" s="2" t="s">
        <v>26683</v>
      </c>
      <c r="E14119" s="3" t="s">
        <v>28584</v>
      </c>
      <c r="F14119" s="67">
        <v>164.36</v>
      </c>
      <c r="G14119" s="67">
        <v>168.15</v>
      </c>
    </row>
    <row r="14120" spans="1:7" ht="22.5" x14ac:dyDescent="0.2">
      <c r="A14120" s="1" t="str">
        <f t="shared" si="222"/>
        <v>SETOP ED-19525</v>
      </c>
      <c r="B14120" s="3" t="s">
        <v>28600</v>
      </c>
      <c r="C14120" s="3" t="s">
        <v>23294</v>
      </c>
      <c r="D14120" s="2" t="s">
        <v>26684</v>
      </c>
      <c r="E14120" s="3" t="s">
        <v>28584</v>
      </c>
      <c r="F14120" s="67">
        <v>143.13999999999999</v>
      </c>
      <c r="G14120" s="67">
        <v>146.62</v>
      </c>
    </row>
    <row r="14121" spans="1:7" ht="22.5" x14ac:dyDescent="0.2">
      <c r="A14121" s="1" t="str">
        <f t="shared" si="222"/>
        <v>SETOP ED-19527</v>
      </c>
      <c r="B14121" s="3" t="s">
        <v>28600</v>
      </c>
      <c r="C14121" s="3" t="s">
        <v>23295</v>
      </c>
      <c r="D14121" s="2" t="s">
        <v>26685</v>
      </c>
      <c r="E14121" s="3" t="s">
        <v>28584</v>
      </c>
      <c r="F14121" s="67">
        <v>199.65</v>
      </c>
      <c r="G14121" s="67">
        <v>203.62</v>
      </c>
    </row>
    <row r="14122" spans="1:7" x14ac:dyDescent="0.2">
      <c r="A14122" s="1" t="str">
        <f t="shared" si="222"/>
        <v>SETOP 8931</v>
      </c>
      <c r="B14122" s="3" t="s">
        <v>28600</v>
      </c>
      <c r="C14122" s="3">
        <v>8931</v>
      </c>
      <c r="D14122" s="2" t="s">
        <v>26686</v>
      </c>
    </row>
    <row r="14123" spans="1:7" ht="33.75" x14ac:dyDescent="0.2">
      <c r="A14123" s="1" t="str">
        <f t="shared" si="222"/>
        <v>SETOP ED-19508</v>
      </c>
      <c r="B14123" s="3" t="s">
        <v>28600</v>
      </c>
      <c r="C14123" s="3" t="s">
        <v>23296</v>
      </c>
      <c r="D14123" s="2" t="s">
        <v>26687</v>
      </c>
      <c r="E14123" s="3" t="s">
        <v>28584</v>
      </c>
      <c r="F14123" s="67">
        <v>12.03</v>
      </c>
      <c r="G14123" s="67">
        <v>12.24</v>
      </c>
    </row>
    <row r="14124" spans="1:7" ht="22.5" x14ac:dyDescent="0.2">
      <c r="A14124" s="1" t="str">
        <f t="shared" si="222"/>
        <v>SETOP ED-19507</v>
      </c>
      <c r="B14124" s="3" t="s">
        <v>28600</v>
      </c>
      <c r="C14124" s="3" t="s">
        <v>23297</v>
      </c>
      <c r="D14124" s="2" t="s">
        <v>26688</v>
      </c>
      <c r="E14124" s="3" t="s">
        <v>28584</v>
      </c>
      <c r="F14124" s="67">
        <v>10.65</v>
      </c>
      <c r="G14124" s="67">
        <v>10.87</v>
      </c>
    </row>
    <row r="14125" spans="1:7" ht="22.5" x14ac:dyDescent="0.2">
      <c r="A14125" s="1" t="str">
        <f t="shared" si="222"/>
        <v>SETOP ED-49461</v>
      </c>
      <c r="B14125" s="3" t="s">
        <v>28600</v>
      </c>
      <c r="C14125" s="3" t="s">
        <v>23298</v>
      </c>
      <c r="D14125" s="2" t="s">
        <v>26689</v>
      </c>
      <c r="E14125" s="3" t="s">
        <v>28584</v>
      </c>
      <c r="F14125" s="67">
        <v>13.76</v>
      </c>
      <c r="G14125" s="67">
        <v>14.76</v>
      </c>
    </row>
    <row r="14126" spans="1:7" ht="22.5" x14ac:dyDescent="0.2">
      <c r="A14126" s="1" t="str">
        <f t="shared" si="222"/>
        <v>SETOP ED-15650</v>
      </c>
      <c r="B14126" s="3" t="s">
        <v>28600</v>
      </c>
      <c r="C14126" s="3" t="s">
        <v>23299</v>
      </c>
      <c r="D14126" s="2" t="s">
        <v>26690</v>
      </c>
      <c r="E14126" s="3" t="s">
        <v>28584</v>
      </c>
      <c r="F14126" s="67">
        <v>17.559999999999999</v>
      </c>
      <c r="G14126" s="67">
        <v>18.68</v>
      </c>
    </row>
    <row r="14127" spans="1:7" ht="22.5" x14ac:dyDescent="0.2">
      <c r="A14127" s="1" t="str">
        <f t="shared" si="222"/>
        <v>SETOP ED-15970</v>
      </c>
      <c r="B14127" s="3" t="s">
        <v>28600</v>
      </c>
      <c r="C14127" s="3" t="s">
        <v>23300</v>
      </c>
      <c r="D14127" s="2" t="s">
        <v>26691</v>
      </c>
      <c r="E14127" s="3" t="s">
        <v>28584</v>
      </c>
      <c r="F14127" s="67">
        <v>17.600000000000001</v>
      </c>
      <c r="G14127" s="67">
        <v>18.88</v>
      </c>
    </row>
    <row r="14128" spans="1:7" x14ac:dyDescent="0.2">
      <c r="A14128" s="1" t="str">
        <f t="shared" si="222"/>
        <v>SETOP 8932</v>
      </c>
      <c r="B14128" s="3" t="s">
        <v>28600</v>
      </c>
      <c r="C14128" s="3">
        <v>8932</v>
      </c>
      <c r="D14128" s="2" t="s">
        <v>26692</v>
      </c>
    </row>
    <row r="14129" spans="1:7" ht="22.5" x14ac:dyDescent="0.2">
      <c r="A14129" s="1" t="str">
        <f t="shared" si="222"/>
        <v>SETOP ED-13345</v>
      </c>
      <c r="B14129" s="3" t="s">
        <v>28600</v>
      </c>
      <c r="C14129" s="3" t="s">
        <v>23301</v>
      </c>
      <c r="D14129" s="2" t="s">
        <v>26693</v>
      </c>
      <c r="E14129" s="3" t="s">
        <v>28583</v>
      </c>
      <c r="F14129" s="67">
        <v>65.11</v>
      </c>
      <c r="G14129" s="67">
        <v>67.25</v>
      </c>
    </row>
    <row r="14130" spans="1:7" ht="22.5" x14ac:dyDescent="0.2">
      <c r="A14130" s="1" t="str">
        <f t="shared" si="222"/>
        <v>SETOP ED-13346</v>
      </c>
      <c r="B14130" s="3" t="s">
        <v>28600</v>
      </c>
      <c r="C14130" s="3" t="s">
        <v>23302</v>
      </c>
      <c r="D14130" s="2" t="s">
        <v>26694</v>
      </c>
      <c r="E14130" s="3" t="s">
        <v>28583</v>
      </c>
      <c r="F14130" s="67">
        <v>73.11</v>
      </c>
      <c r="G14130" s="67">
        <v>75.25</v>
      </c>
    </row>
    <row r="14131" spans="1:7" ht="22.5" x14ac:dyDescent="0.2">
      <c r="A14131" s="1" t="str">
        <f t="shared" si="222"/>
        <v>SETOP ED-9955</v>
      </c>
      <c r="B14131" s="3" t="s">
        <v>28600</v>
      </c>
      <c r="C14131" s="3" t="s">
        <v>23303</v>
      </c>
      <c r="D14131" s="2" t="s">
        <v>26695</v>
      </c>
      <c r="E14131" s="3" t="s">
        <v>28583</v>
      </c>
      <c r="F14131" s="67">
        <v>61.08</v>
      </c>
      <c r="G14131" s="67">
        <v>63.22</v>
      </c>
    </row>
    <row r="14132" spans="1:7" ht="22.5" x14ac:dyDescent="0.2">
      <c r="A14132" s="1" t="str">
        <f t="shared" si="222"/>
        <v>SETOP ED-9954</v>
      </c>
      <c r="B14132" s="3" t="s">
        <v>28600</v>
      </c>
      <c r="C14132" s="3" t="s">
        <v>23304</v>
      </c>
      <c r="D14132" s="2" t="s">
        <v>26696</v>
      </c>
      <c r="E14132" s="3" t="s">
        <v>28583</v>
      </c>
      <c r="F14132" s="67">
        <v>52.43</v>
      </c>
      <c r="G14132" s="67">
        <v>54.28</v>
      </c>
    </row>
    <row r="14133" spans="1:7" ht="22.5" x14ac:dyDescent="0.2">
      <c r="A14133" s="1" t="str">
        <f t="shared" si="222"/>
        <v>SETOP ED-49405</v>
      </c>
      <c r="B14133" s="3" t="s">
        <v>28600</v>
      </c>
      <c r="C14133" s="3" t="s">
        <v>23305</v>
      </c>
      <c r="D14133" s="2" t="s">
        <v>26697</v>
      </c>
      <c r="E14133" s="3" t="s">
        <v>28583</v>
      </c>
      <c r="F14133" s="67">
        <v>100.73</v>
      </c>
      <c r="G14133" s="67">
        <v>103.53</v>
      </c>
    </row>
    <row r="14134" spans="1:7" ht="22.5" x14ac:dyDescent="0.2">
      <c r="A14134" s="1" t="str">
        <f t="shared" si="222"/>
        <v>SETOP ED-49404</v>
      </c>
      <c r="B14134" s="3" t="s">
        <v>28600</v>
      </c>
      <c r="C14134" s="3" t="s">
        <v>23306</v>
      </c>
      <c r="D14134" s="2" t="s">
        <v>26698</v>
      </c>
      <c r="E14134" s="3" t="s">
        <v>28583</v>
      </c>
      <c r="F14134" s="67">
        <v>76.709999999999994</v>
      </c>
      <c r="G14134" s="67">
        <v>78.56</v>
      </c>
    </row>
    <row r="14135" spans="1:7" ht="22.5" x14ac:dyDescent="0.2">
      <c r="A14135" s="1" t="str">
        <f t="shared" si="222"/>
        <v>SETOP ED-49403</v>
      </c>
      <c r="B14135" s="3" t="s">
        <v>28600</v>
      </c>
      <c r="C14135" s="3" t="s">
        <v>23307</v>
      </c>
      <c r="D14135" s="2" t="s">
        <v>26699</v>
      </c>
      <c r="E14135" s="3" t="s">
        <v>28583</v>
      </c>
      <c r="F14135" s="67">
        <v>68.86</v>
      </c>
      <c r="G14135" s="67">
        <v>71.66</v>
      </c>
    </row>
    <row r="14136" spans="1:7" ht="22.5" x14ac:dyDescent="0.2">
      <c r="A14136" s="1" t="str">
        <f t="shared" si="222"/>
        <v>SETOP ED-49402</v>
      </c>
      <c r="B14136" s="3" t="s">
        <v>28600</v>
      </c>
      <c r="C14136" s="3" t="s">
        <v>23308</v>
      </c>
      <c r="D14136" s="2" t="s">
        <v>26700</v>
      </c>
      <c r="E14136" s="3" t="s">
        <v>28583</v>
      </c>
      <c r="F14136" s="67">
        <v>44.84</v>
      </c>
      <c r="G14136" s="67">
        <v>46.69</v>
      </c>
    </row>
    <row r="14137" spans="1:7" ht="22.5" x14ac:dyDescent="0.2">
      <c r="A14137" s="1" t="str">
        <f t="shared" si="222"/>
        <v>SETOP ED-49387</v>
      </c>
      <c r="B14137" s="3" t="s">
        <v>28600</v>
      </c>
      <c r="C14137" s="3" t="s">
        <v>23309</v>
      </c>
      <c r="D14137" s="2" t="s">
        <v>26701</v>
      </c>
      <c r="E14137" s="3" t="s">
        <v>28583</v>
      </c>
      <c r="F14137" s="67">
        <v>216.83</v>
      </c>
      <c r="G14137" s="67">
        <v>229.1</v>
      </c>
    </row>
    <row r="14138" spans="1:7" ht="22.5" x14ac:dyDescent="0.2">
      <c r="A14138" s="1" t="str">
        <f t="shared" si="222"/>
        <v>SETOP ED-49393</v>
      </c>
      <c r="B14138" s="3" t="s">
        <v>28600</v>
      </c>
      <c r="C14138" s="3" t="s">
        <v>23310</v>
      </c>
      <c r="D14138" s="2" t="s">
        <v>26702</v>
      </c>
      <c r="E14138" s="3" t="s">
        <v>28583</v>
      </c>
      <c r="F14138" s="67">
        <v>220.34</v>
      </c>
      <c r="G14138" s="67">
        <v>232.61</v>
      </c>
    </row>
    <row r="14139" spans="1:7" ht="22.5" x14ac:dyDescent="0.2">
      <c r="A14139" s="1" t="str">
        <f t="shared" si="222"/>
        <v>SETOP ED-13338</v>
      </c>
      <c r="B14139" s="3" t="s">
        <v>28600</v>
      </c>
      <c r="C14139" s="3" t="s">
        <v>23311</v>
      </c>
      <c r="D14139" s="2" t="s">
        <v>26703</v>
      </c>
      <c r="E14139" s="3" t="s">
        <v>28583</v>
      </c>
      <c r="F14139" s="67">
        <v>184.13</v>
      </c>
      <c r="G14139" s="67">
        <v>194.9</v>
      </c>
    </row>
    <row r="14140" spans="1:7" ht="22.5" x14ac:dyDescent="0.2">
      <c r="A14140" s="1" t="str">
        <f t="shared" si="222"/>
        <v>SETOP ED-13337</v>
      </c>
      <c r="B14140" s="3" t="s">
        <v>28600</v>
      </c>
      <c r="C14140" s="3" t="s">
        <v>23312</v>
      </c>
      <c r="D14140" s="2" t="s">
        <v>26704</v>
      </c>
      <c r="E14140" s="3" t="s">
        <v>28583</v>
      </c>
      <c r="F14140" s="67">
        <v>169.44</v>
      </c>
      <c r="G14140" s="67">
        <v>180.21</v>
      </c>
    </row>
    <row r="14141" spans="1:7" ht="22.5" x14ac:dyDescent="0.2">
      <c r="A14141" s="1" t="str">
        <f t="shared" si="222"/>
        <v>SETOP ED-49389</v>
      </c>
      <c r="B14141" s="3" t="s">
        <v>28600</v>
      </c>
      <c r="C14141" s="3" t="s">
        <v>23313</v>
      </c>
      <c r="D14141" s="2" t="s">
        <v>26705</v>
      </c>
      <c r="E14141" s="3" t="s">
        <v>28583</v>
      </c>
      <c r="F14141" s="67">
        <v>373.4</v>
      </c>
      <c r="G14141" s="67">
        <v>393.2</v>
      </c>
    </row>
    <row r="14142" spans="1:7" ht="22.5" x14ac:dyDescent="0.2">
      <c r="A14142" s="1" t="str">
        <f t="shared" si="222"/>
        <v>SETOP ED-49395</v>
      </c>
      <c r="B14142" s="3" t="s">
        <v>28600</v>
      </c>
      <c r="C14142" s="3" t="s">
        <v>23314</v>
      </c>
      <c r="D14142" s="2" t="s">
        <v>26706</v>
      </c>
      <c r="E14142" s="3" t="s">
        <v>28583</v>
      </c>
      <c r="F14142" s="67">
        <v>407.34</v>
      </c>
      <c r="G14142" s="67">
        <v>427.14</v>
      </c>
    </row>
    <row r="14143" spans="1:7" ht="22.5" x14ac:dyDescent="0.2">
      <c r="A14143" s="1" t="str">
        <f t="shared" si="222"/>
        <v>SETOP ED-13340</v>
      </c>
      <c r="B14143" s="3" t="s">
        <v>28600</v>
      </c>
      <c r="C14143" s="3" t="s">
        <v>23315</v>
      </c>
      <c r="D14143" s="2" t="s">
        <v>26707</v>
      </c>
      <c r="E14143" s="3" t="s">
        <v>28583</v>
      </c>
      <c r="F14143" s="67">
        <v>334.92</v>
      </c>
      <c r="G14143" s="67">
        <v>351.72</v>
      </c>
    </row>
    <row r="14144" spans="1:7" ht="22.5" x14ac:dyDescent="0.2">
      <c r="A14144" s="1" t="str">
        <f t="shared" si="222"/>
        <v>SETOP ED-13339</v>
      </c>
      <c r="B14144" s="3" t="s">
        <v>28600</v>
      </c>
      <c r="C14144" s="3" t="s">
        <v>23316</v>
      </c>
      <c r="D14144" s="2" t="s">
        <v>26708</v>
      </c>
      <c r="E14144" s="3" t="s">
        <v>28583</v>
      </c>
      <c r="F14144" s="67">
        <v>278.62</v>
      </c>
      <c r="G14144" s="67">
        <v>295.42</v>
      </c>
    </row>
    <row r="14145" spans="1:7" ht="22.5" x14ac:dyDescent="0.2">
      <c r="A14145" s="1" t="str">
        <f t="shared" si="222"/>
        <v>SETOP ED-49385</v>
      </c>
      <c r="B14145" s="3" t="s">
        <v>28600</v>
      </c>
      <c r="C14145" s="3" t="s">
        <v>23317</v>
      </c>
      <c r="D14145" s="2" t="s">
        <v>26709</v>
      </c>
      <c r="E14145" s="3" t="s">
        <v>28583</v>
      </c>
      <c r="F14145" s="67">
        <v>159.25</v>
      </c>
      <c r="G14145" s="67">
        <v>168.61</v>
      </c>
    </row>
    <row r="14146" spans="1:7" ht="22.5" x14ac:dyDescent="0.2">
      <c r="A14146" s="1" t="str">
        <f t="shared" si="222"/>
        <v>SETOP ED-49391</v>
      </c>
      <c r="B14146" s="3" t="s">
        <v>28600</v>
      </c>
      <c r="C14146" s="3" t="s">
        <v>23318</v>
      </c>
      <c r="D14146" s="2" t="s">
        <v>26710</v>
      </c>
      <c r="E14146" s="3" t="s">
        <v>28583</v>
      </c>
      <c r="F14146" s="67">
        <v>162.6</v>
      </c>
      <c r="G14146" s="67">
        <v>171.96</v>
      </c>
    </row>
    <row r="14147" spans="1:7" ht="22.5" x14ac:dyDescent="0.2">
      <c r="A14147" s="1" t="str">
        <f t="shared" si="222"/>
        <v>SETOP ED-13336</v>
      </c>
      <c r="B14147" s="3" t="s">
        <v>28600</v>
      </c>
      <c r="C14147" s="3" t="s">
        <v>23319</v>
      </c>
      <c r="D14147" s="2" t="s">
        <v>26711</v>
      </c>
      <c r="E14147" s="3" t="s">
        <v>28583</v>
      </c>
      <c r="F14147" s="67">
        <v>127.82</v>
      </c>
      <c r="G14147" s="67">
        <v>135.68</v>
      </c>
    </row>
    <row r="14148" spans="1:7" ht="22.5" x14ac:dyDescent="0.2">
      <c r="A14148" s="1" t="str">
        <f t="shared" si="222"/>
        <v>SETOP ED-13335</v>
      </c>
      <c r="B14148" s="3" t="s">
        <v>28600</v>
      </c>
      <c r="C14148" s="3" t="s">
        <v>23320</v>
      </c>
      <c r="D14148" s="2" t="s">
        <v>26712</v>
      </c>
      <c r="E14148" s="3" t="s">
        <v>28583</v>
      </c>
      <c r="F14148" s="67">
        <v>112.94</v>
      </c>
      <c r="G14148" s="67">
        <v>120.8</v>
      </c>
    </row>
    <row r="14149" spans="1:7" ht="22.5" x14ac:dyDescent="0.2">
      <c r="A14149" s="1" t="str">
        <f t="shared" si="222"/>
        <v>SETOP ED-49386</v>
      </c>
      <c r="B14149" s="3" t="s">
        <v>28600</v>
      </c>
      <c r="C14149" s="3" t="s">
        <v>23321</v>
      </c>
      <c r="D14149" s="2" t="s">
        <v>26713</v>
      </c>
      <c r="E14149" s="3" t="s">
        <v>28583</v>
      </c>
      <c r="F14149" s="67">
        <v>75.08</v>
      </c>
      <c r="G14149" s="67">
        <v>80.87</v>
      </c>
    </row>
    <row r="14150" spans="1:7" ht="22.5" x14ac:dyDescent="0.2">
      <c r="A14150" s="1" t="str">
        <f t="shared" si="222"/>
        <v>SETOP ED-49392</v>
      </c>
      <c r="B14150" s="3" t="s">
        <v>28600</v>
      </c>
      <c r="C14150" s="3" t="s">
        <v>23322</v>
      </c>
      <c r="D14150" s="2" t="s">
        <v>26714</v>
      </c>
      <c r="E14150" s="3" t="s">
        <v>28583</v>
      </c>
      <c r="F14150" s="67">
        <v>88.41</v>
      </c>
      <c r="G14150" s="67">
        <v>94.2</v>
      </c>
    </row>
    <row r="14151" spans="1:7" ht="22.5" x14ac:dyDescent="0.2">
      <c r="A14151" s="1" t="str">
        <f t="shared" si="222"/>
        <v>SETOP ED-49388</v>
      </c>
      <c r="B14151" s="3" t="s">
        <v>28600</v>
      </c>
      <c r="C14151" s="3" t="s">
        <v>23323</v>
      </c>
      <c r="D14151" s="2" t="s">
        <v>26715</v>
      </c>
      <c r="E14151" s="3" t="s">
        <v>28583</v>
      </c>
      <c r="F14151" s="67">
        <v>89.9</v>
      </c>
      <c r="G14151" s="67">
        <v>96.74</v>
      </c>
    </row>
    <row r="14152" spans="1:7" ht="22.5" x14ac:dyDescent="0.2">
      <c r="A14152" s="1" t="str">
        <f t="shared" si="222"/>
        <v>SETOP ED-49394</v>
      </c>
      <c r="B14152" s="3" t="s">
        <v>28600</v>
      </c>
      <c r="C14152" s="3" t="s">
        <v>23324</v>
      </c>
      <c r="D14152" s="2" t="s">
        <v>26716</v>
      </c>
      <c r="E14152" s="3" t="s">
        <v>28583</v>
      </c>
      <c r="F14152" s="67">
        <v>143.47999999999999</v>
      </c>
      <c r="G14152" s="67">
        <v>150.32</v>
      </c>
    </row>
    <row r="14153" spans="1:7" ht="22.5" x14ac:dyDescent="0.2">
      <c r="A14153" s="1" t="str">
        <f t="shared" si="222"/>
        <v>SETOP ED-49384</v>
      </c>
      <c r="B14153" s="3" t="s">
        <v>28600</v>
      </c>
      <c r="C14153" s="3" t="s">
        <v>23325</v>
      </c>
      <c r="D14153" s="2" t="s">
        <v>26717</v>
      </c>
      <c r="E14153" s="3" t="s">
        <v>28583</v>
      </c>
      <c r="F14153" s="67">
        <v>65.760000000000005</v>
      </c>
      <c r="G14153" s="67">
        <v>71.13</v>
      </c>
    </row>
    <row r="14154" spans="1:7" ht="22.5" x14ac:dyDescent="0.2">
      <c r="A14154" s="1" t="str">
        <f t="shared" si="222"/>
        <v>SETOP ED-49390</v>
      </c>
      <c r="B14154" s="3" t="s">
        <v>28600</v>
      </c>
      <c r="C14154" s="3" t="s">
        <v>23326</v>
      </c>
      <c r="D14154" s="2" t="s">
        <v>26718</v>
      </c>
      <c r="E14154" s="3" t="s">
        <v>28583</v>
      </c>
      <c r="F14154" s="67">
        <v>79.959999999999994</v>
      </c>
      <c r="G14154" s="67">
        <v>85.33</v>
      </c>
    </row>
    <row r="14155" spans="1:7" ht="22.5" x14ac:dyDescent="0.2">
      <c r="A14155" s="1" t="str">
        <f t="shared" si="222"/>
        <v>SETOP ED-27082</v>
      </c>
      <c r="B14155" s="3" t="s">
        <v>28600</v>
      </c>
      <c r="C14155" s="3" t="s">
        <v>23327</v>
      </c>
      <c r="D14155" s="2" t="s">
        <v>26719</v>
      </c>
      <c r="E14155" s="3" t="s">
        <v>28583</v>
      </c>
      <c r="F14155" s="67">
        <v>301.43</v>
      </c>
      <c r="G14155" s="67">
        <v>313.25</v>
      </c>
    </row>
    <row r="14156" spans="1:7" ht="22.5" x14ac:dyDescent="0.2">
      <c r="A14156" s="1" t="str">
        <f t="shared" si="222"/>
        <v>SETOP ED-27080</v>
      </c>
      <c r="B14156" s="3" t="s">
        <v>28600</v>
      </c>
      <c r="C14156" s="3" t="s">
        <v>23328</v>
      </c>
      <c r="D14156" s="2" t="s">
        <v>26720</v>
      </c>
      <c r="E14156" s="3" t="s">
        <v>28583</v>
      </c>
      <c r="F14156" s="67">
        <v>279.45999999999998</v>
      </c>
      <c r="G14156" s="67">
        <v>291.27999999999997</v>
      </c>
    </row>
    <row r="14157" spans="1:7" ht="22.5" x14ac:dyDescent="0.2">
      <c r="A14157" s="1" t="str">
        <f t="shared" si="222"/>
        <v>SETOP ED-27084</v>
      </c>
      <c r="B14157" s="3" t="s">
        <v>28600</v>
      </c>
      <c r="C14157" s="3" t="s">
        <v>23329</v>
      </c>
      <c r="D14157" s="2" t="s">
        <v>26721</v>
      </c>
      <c r="E14157" s="3" t="s">
        <v>28583</v>
      </c>
      <c r="F14157" s="67">
        <v>596.92999999999995</v>
      </c>
      <c r="G14157" s="67">
        <v>615.25</v>
      </c>
    </row>
    <row r="14158" spans="1:7" ht="22.5" x14ac:dyDescent="0.2">
      <c r="A14158" s="1" t="str">
        <f t="shared" si="222"/>
        <v>SETOP ED-27078</v>
      </c>
      <c r="B14158" s="3" t="s">
        <v>28600</v>
      </c>
      <c r="C14158" s="3" t="s">
        <v>23330</v>
      </c>
      <c r="D14158" s="2" t="s">
        <v>26722</v>
      </c>
      <c r="E14158" s="3" t="s">
        <v>28583</v>
      </c>
      <c r="F14158" s="67">
        <v>482.37</v>
      </c>
      <c r="G14158" s="67">
        <v>500.69</v>
      </c>
    </row>
    <row r="14159" spans="1:7" ht="22.5" x14ac:dyDescent="0.2">
      <c r="A14159" s="1" t="str">
        <f t="shared" si="222"/>
        <v>SETOP ED-27081</v>
      </c>
      <c r="B14159" s="3" t="s">
        <v>28600</v>
      </c>
      <c r="C14159" s="3" t="s">
        <v>23331</v>
      </c>
      <c r="D14159" s="2" t="s">
        <v>26723</v>
      </c>
      <c r="E14159" s="3" t="s">
        <v>28583</v>
      </c>
      <c r="F14159" s="67">
        <v>205.71</v>
      </c>
      <c r="G14159" s="67">
        <v>212.55</v>
      </c>
    </row>
    <row r="14160" spans="1:7" ht="22.5" x14ac:dyDescent="0.2">
      <c r="A14160" s="1" t="str">
        <f t="shared" si="222"/>
        <v>SETOP ED-27079</v>
      </c>
      <c r="B14160" s="3" t="s">
        <v>28600</v>
      </c>
      <c r="C14160" s="3" t="s">
        <v>23332</v>
      </c>
      <c r="D14160" s="2" t="s">
        <v>26724</v>
      </c>
      <c r="E14160" s="3" t="s">
        <v>28583</v>
      </c>
      <c r="F14160" s="67">
        <v>185.1</v>
      </c>
      <c r="G14160" s="67">
        <v>191.94</v>
      </c>
    </row>
    <row r="14161" spans="1:7" ht="22.5" x14ac:dyDescent="0.2">
      <c r="A14161" s="1" t="str">
        <f t="shared" si="222"/>
        <v>SETOP ED-27083</v>
      </c>
      <c r="B14161" s="3" t="s">
        <v>28600</v>
      </c>
      <c r="C14161" s="3" t="s">
        <v>23333</v>
      </c>
      <c r="D14161" s="2" t="s">
        <v>26725</v>
      </c>
      <c r="E14161" s="3" t="s">
        <v>28583</v>
      </c>
      <c r="F14161" s="67">
        <v>405.49</v>
      </c>
      <c r="G14161" s="67">
        <v>413.85</v>
      </c>
    </row>
    <row r="14162" spans="1:7" ht="22.5" x14ac:dyDescent="0.2">
      <c r="A14162" s="1" t="str">
        <f t="shared" si="222"/>
        <v>SETOP ED-27077</v>
      </c>
      <c r="B14162" s="3" t="s">
        <v>28600</v>
      </c>
      <c r="C14162" s="3" t="s">
        <v>23334</v>
      </c>
      <c r="D14162" s="2" t="s">
        <v>26726</v>
      </c>
      <c r="E14162" s="3" t="s">
        <v>28583</v>
      </c>
      <c r="F14162" s="67">
        <v>293.64999999999998</v>
      </c>
      <c r="G14162" s="67">
        <v>302.01</v>
      </c>
    </row>
    <row r="14163" spans="1:7" ht="22.5" x14ac:dyDescent="0.2">
      <c r="A14163" s="1" t="str">
        <f t="shared" si="222"/>
        <v>SETOP ED-27090</v>
      </c>
      <c r="B14163" s="3" t="s">
        <v>28600</v>
      </c>
      <c r="C14163" s="3" t="s">
        <v>23335</v>
      </c>
      <c r="D14163" s="2" t="s">
        <v>26727</v>
      </c>
      <c r="E14163" s="3" t="s">
        <v>28583</v>
      </c>
      <c r="F14163" s="67">
        <v>315.89</v>
      </c>
      <c r="G14163" s="67">
        <v>326.66000000000003</v>
      </c>
    </row>
    <row r="14164" spans="1:7" ht="22.5" x14ac:dyDescent="0.2">
      <c r="A14164" s="1" t="str">
        <f t="shared" si="222"/>
        <v>SETOP ED-27086</v>
      </c>
      <c r="B14164" s="3" t="s">
        <v>28600</v>
      </c>
      <c r="C14164" s="3" t="s">
        <v>23336</v>
      </c>
      <c r="D14164" s="2" t="s">
        <v>26728</v>
      </c>
      <c r="E14164" s="3" t="s">
        <v>28583</v>
      </c>
      <c r="F14164" s="67">
        <v>264.44</v>
      </c>
      <c r="G14164" s="67">
        <v>275.20999999999998</v>
      </c>
    </row>
    <row r="14165" spans="1:7" ht="22.5" x14ac:dyDescent="0.2">
      <c r="A14165" s="1" t="str">
        <f t="shared" si="222"/>
        <v>SETOP ED-27092</v>
      </c>
      <c r="B14165" s="3" t="s">
        <v>28600</v>
      </c>
      <c r="C14165" s="3" t="s">
        <v>23337</v>
      </c>
      <c r="D14165" s="2" t="s">
        <v>26729</v>
      </c>
      <c r="E14165" s="3" t="s">
        <v>28583</v>
      </c>
      <c r="F14165" s="67">
        <v>621.37</v>
      </c>
      <c r="G14165" s="67">
        <v>638.16999999999996</v>
      </c>
    </row>
    <row r="14166" spans="1:7" ht="22.5" x14ac:dyDescent="0.2">
      <c r="A14166" s="1" t="str">
        <f t="shared" si="222"/>
        <v>SETOP ED-27088</v>
      </c>
      <c r="B14166" s="3" t="s">
        <v>28600</v>
      </c>
      <c r="C14166" s="3" t="s">
        <v>23338</v>
      </c>
      <c r="D14166" s="2" t="s">
        <v>26730</v>
      </c>
      <c r="E14166" s="3" t="s">
        <v>28583</v>
      </c>
      <c r="F14166" s="67">
        <v>476.19</v>
      </c>
      <c r="G14166" s="67">
        <v>492.99</v>
      </c>
    </row>
    <row r="14167" spans="1:7" ht="22.5" x14ac:dyDescent="0.2">
      <c r="A14167" s="1" t="str">
        <f t="shared" si="222"/>
        <v>SETOP ED-27089</v>
      </c>
      <c r="B14167" s="3" t="s">
        <v>28600</v>
      </c>
      <c r="C14167" s="3" t="s">
        <v>23339</v>
      </c>
      <c r="D14167" s="2" t="s">
        <v>26731</v>
      </c>
      <c r="E14167" s="3" t="s">
        <v>28583</v>
      </c>
      <c r="F14167" s="67">
        <v>220.17</v>
      </c>
      <c r="G14167" s="67">
        <v>225.96</v>
      </c>
    </row>
    <row r="14168" spans="1:7" ht="22.5" x14ac:dyDescent="0.2">
      <c r="A14168" s="1" t="str">
        <f t="shared" si="222"/>
        <v>SETOP ED-27085</v>
      </c>
      <c r="B14168" s="3" t="s">
        <v>28600</v>
      </c>
      <c r="C14168" s="3" t="s">
        <v>23340</v>
      </c>
      <c r="D14168" s="2" t="s">
        <v>26732</v>
      </c>
      <c r="E14168" s="3" t="s">
        <v>28583</v>
      </c>
      <c r="F14168" s="67">
        <v>170.08</v>
      </c>
      <c r="G14168" s="67">
        <v>175.87</v>
      </c>
    </row>
    <row r="14169" spans="1:7" ht="22.5" x14ac:dyDescent="0.2">
      <c r="A14169" s="1" t="str">
        <f t="shared" si="222"/>
        <v>SETOP ED-27091</v>
      </c>
      <c r="B14169" s="3" t="s">
        <v>28600</v>
      </c>
      <c r="C14169" s="3" t="s">
        <v>23341</v>
      </c>
      <c r="D14169" s="2" t="s">
        <v>26733</v>
      </c>
      <c r="E14169" s="3" t="s">
        <v>28583</v>
      </c>
      <c r="F14169" s="67">
        <v>429.93</v>
      </c>
      <c r="G14169" s="67">
        <v>436.77</v>
      </c>
    </row>
    <row r="14170" spans="1:7" ht="22.5" x14ac:dyDescent="0.2">
      <c r="A14170" s="1" t="str">
        <f t="shared" si="222"/>
        <v>SETOP ED-27087</v>
      </c>
      <c r="B14170" s="3" t="s">
        <v>28600</v>
      </c>
      <c r="C14170" s="3" t="s">
        <v>23342</v>
      </c>
      <c r="D14170" s="2" t="s">
        <v>26734</v>
      </c>
      <c r="E14170" s="3" t="s">
        <v>28583</v>
      </c>
      <c r="F14170" s="67">
        <v>287.47000000000003</v>
      </c>
      <c r="G14170" s="67">
        <v>294.31</v>
      </c>
    </row>
    <row r="14171" spans="1:7" ht="22.5" x14ac:dyDescent="0.2">
      <c r="A14171" s="1" t="str">
        <f t="shared" si="222"/>
        <v>SETOP ED-27074</v>
      </c>
      <c r="B14171" s="3" t="s">
        <v>28600</v>
      </c>
      <c r="C14171" s="3" t="s">
        <v>23343</v>
      </c>
      <c r="D14171" s="2" t="s">
        <v>26735</v>
      </c>
      <c r="E14171" s="3" t="s">
        <v>28583</v>
      </c>
      <c r="F14171" s="67">
        <v>518.97</v>
      </c>
      <c r="G14171" s="67">
        <v>530.79</v>
      </c>
    </row>
    <row r="14172" spans="1:7" ht="22.5" x14ac:dyDescent="0.2">
      <c r="A14172" s="1" t="str">
        <f t="shared" si="222"/>
        <v>SETOP ED-27072</v>
      </c>
      <c r="B14172" s="3" t="s">
        <v>28600</v>
      </c>
      <c r="C14172" s="3" t="s">
        <v>23344</v>
      </c>
      <c r="D14172" s="2" t="s">
        <v>26736</v>
      </c>
      <c r="E14172" s="3" t="s">
        <v>28583</v>
      </c>
      <c r="F14172" s="67">
        <v>430.58</v>
      </c>
      <c r="G14172" s="67">
        <v>442.4</v>
      </c>
    </row>
    <row r="14173" spans="1:7" ht="22.5" x14ac:dyDescent="0.2">
      <c r="A14173" s="1" t="str">
        <f t="shared" si="222"/>
        <v>SETOP ED-27076</v>
      </c>
      <c r="B14173" s="3" t="s">
        <v>28600</v>
      </c>
      <c r="C14173" s="3" t="s">
        <v>23345</v>
      </c>
      <c r="D14173" s="2" t="s">
        <v>26737</v>
      </c>
      <c r="E14173" s="3" t="s">
        <v>28583</v>
      </c>
      <c r="F14173" s="67">
        <v>549.71</v>
      </c>
      <c r="G14173" s="67">
        <v>568.03</v>
      </c>
    </row>
    <row r="14174" spans="1:7" ht="22.5" x14ac:dyDescent="0.2">
      <c r="A14174" s="1" t="str">
        <f t="shared" si="222"/>
        <v>SETOP ED-27073</v>
      </c>
      <c r="B14174" s="3" t="s">
        <v>28600</v>
      </c>
      <c r="C14174" s="3" t="s">
        <v>23346</v>
      </c>
      <c r="D14174" s="2" t="s">
        <v>26738</v>
      </c>
      <c r="E14174" s="3" t="s">
        <v>28583</v>
      </c>
      <c r="F14174" s="67">
        <v>423.25</v>
      </c>
      <c r="G14174" s="67">
        <v>430.09</v>
      </c>
    </row>
    <row r="14175" spans="1:7" ht="22.5" x14ac:dyDescent="0.2">
      <c r="A14175" s="1" t="str">
        <f t="shared" si="222"/>
        <v>SETOP ED-27071</v>
      </c>
      <c r="B14175" s="3" t="s">
        <v>28600</v>
      </c>
      <c r="C14175" s="3" t="s">
        <v>23347</v>
      </c>
      <c r="D14175" s="2" t="s">
        <v>26739</v>
      </c>
      <c r="E14175" s="3" t="s">
        <v>28583</v>
      </c>
      <c r="F14175" s="67">
        <v>336.22</v>
      </c>
      <c r="G14175" s="67">
        <v>343.06</v>
      </c>
    </row>
    <row r="14176" spans="1:7" ht="22.5" x14ac:dyDescent="0.2">
      <c r="A14176" s="1" t="str">
        <f t="shared" si="222"/>
        <v>SETOP ED-27075</v>
      </c>
      <c r="B14176" s="3" t="s">
        <v>28600</v>
      </c>
      <c r="C14176" s="3" t="s">
        <v>23348</v>
      </c>
      <c r="D14176" s="2" t="s">
        <v>26740</v>
      </c>
      <c r="E14176" s="3" t="s">
        <v>28583</v>
      </c>
      <c r="F14176" s="67">
        <v>360.99</v>
      </c>
      <c r="G14176" s="67">
        <v>369.35</v>
      </c>
    </row>
    <row r="14177" spans="1:7" ht="22.5" x14ac:dyDescent="0.2">
      <c r="A14177" s="1" t="str">
        <f t="shared" si="222"/>
        <v>SETOP ED-27068</v>
      </c>
      <c r="B14177" s="3" t="s">
        <v>28600</v>
      </c>
      <c r="C14177" s="3" t="s">
        <v>23349</v>
      </c>
      <c r="D14177" s="2" t="s">
        <v>26741</v>
      </c>
      <c r="E14177" s="3" t="s">
        <v>28583</v>
      </c>
      <c r="F14177" s="67">
        <v>527.79999999999995</v>
      </c>
      <c r="G14177" s="67">
        <v>538.57000000000005</v>
      </c>
    </row>
    <row r="14178" spans="1:7" ht="22.5" x14ac:dyDescent="0.2">
      <c r="A14178" s="1" t="str">
        <f t="shared" si="222"/>
        <v>SETOP ED-27066</v>
      </c>
      <c r="B14178" s="3" t="s">
        <v>28600</v>
      </c>
      <c r="C14178" s="3" t="s">
        <v>23350</v>
      </c>
      <c r="D14178" s="2" t="s">
        <v>26742</v>
      </c>
      <c r="E14178" s="3" t="s">
        <v>28583</v>
      </c>
      <c r="F14178" s="67">
        <v>405.67</v>
      </c>
      <c r="G14178" s="67">
        <v>416.43</v>
      </c>
    </row>
    <row r="14179" spans="1:7" ht="22.5" x14ac:dyDescent="0.2">
      <c r="A14179" s="1" t="str">
        <f t="shared" ref="A14179:A14242" si="223">CONCATENAR</f>
        <v>SETOP ED-27070</v>
      </c>
      <c r="B14179" s="3" t="s">
        <v>28600</v>
      </c>
      <c r="C14179" s="3" t="s">
        <v>23351</v>
      </c>
      <c r="D14179" s="2" t="s">
        <v>26743</v>
      </c>
      <c r="E14179" s="3" t="s">
        <v>28583</v>
      </c>
      <c r="F14179" s="67">
        <v>636.35</v>
      </c>
      <c r="G14179" s="67">
        <v>653.15</v>
      </c>
    </row>
    <row r="14180" spans="1:7" ht="22.5" x14ac:dyDescent="0.2">
      <c r="A14180" s="1" t="str">
        <f t="shared" si="223"/>
        <v>SETOP ED-27064</v>
      </c>
      <c r="B14180" s="3" t="s">
        <v>28600</v>
      </c>
      <c r="C14180" s="3" t="s">
        <v>23352</v>
      </c>
      <c r="D14180" s="2" t="s">
        <v>26744</v>
      </c>
      <c r="E14180" s="3" t="s">
        <v>28583</v>
      </c>
      <c r="F14180" s="67">
        <v>460.01</v>
      </c>
      <c r="G14180" s="67">
        <v>467.88</v>
      </c>
    </row>
    <row r="14181" spans="1:7" ht="22.5" x14ac:dyDescent="0.2">
      <c r="A14181" s="1" t="str">
        <f t="shared" si="223"/>
        <v>SETOP ED-27062</v>
      </c>
      <c r="B14181" s="3" t="s">
        <v>28600</v>
      </c>
      <c r="C14181" s="3" t="s">
        <v>23353</v>
      </c>
      <c r="D14181" s="2" t="s">
        <v>26745</v>
      </c>
      <c r="E14181" s="3" t="s">
        <v>28583</v>
      </c>
      <c r="F14181" s="67">
        <v>358.72</v>
      </c>
      <c r="G14181" s="67">
        <v>366.59</v>
      </c>
    </row>
    <row r="14182" spans="1:7" ht="22.5" x14ac:dyDescent="0.2">
      <c r="A14182" s="1" t="str">
        <f t="shared" si="223"/>
        <v>SETOP ED-27067</v>
      </c>
      <c r="B14182" s="3" t="s">
        <v>28600</v>
      </c>
      <c r="C14182" s="3" t="s">
        <v>23354</v>
      </c>
      <c r="D14182" s="2" t="s">
        <v>26746</v>
      </c>
      <c r="E14182" s="3" t="s">
        <v>28583</v>
      </c>
      <c r="F14182" s="67">
        <v>432.08</v>
      </c>
      <c r="G14182" s="67">
        <v>437.87</v>
      </c>
    </row>
    <row r="14183" spans="1:7" ht="22.5" x14ac:dyDescent="0.2">
      <c r="A14183" s="1" t="str">
        <f t="shared" si="223"/>
        <v>SETOP ED-27065</v>
      </c>
      <c r="B14183" s="3" t="s">
        <v>28600</v>
      </c>
      <c r="C14183" s="3" t="s">
        <v>23355</v>
      </c>
      <c r="D14183" s="2" t="s">
        <v>26747</v>
      </c>
      <c r="E14183" s="3" t="s">
        <v>28583</v>
      </c>
      <c r="F14183" s="67">
        <v>311.31</v>
      </c>
      <c r="G14183" s="67">
        <v>317.08999999999997</v>
      </c>
    </row>
    <row r="14184" spans="1:7" ht="22.5" x14ac:dyDescent="0.2">
      <c r="A14184" s="1" t="str">
        <f t="shared" si="223"/>
        <v>SETOP ED-27069</v>
      </c>
      <c r="B14184" s="3" t="s">
        <v>28600</v>
      </c>
      <c r="C14184" s="3" t="s">
        <v>23356</v>
      </c>
      <c r="D14184" s="2" t="s">
        <v>26748</v>
      </c>
      <c r="E14184" s="3" t="s">
        <v>28583</v>
      </c>
      <c r="F14184" s="67">
        <v>447.63</v>
      </c>
      <c r="G14184" s="67">
        <v>454.47</v>
      </c>
    </row>
    <row r="14185" spans="1:7" ht="22.5" x14ac:dyDescent="0.2">
      <c r="A14185" s="1" t="str">
        <f t="shared" si="223"/>
        <v>SETOP ED-27063</v>
      </c>
      <c r="B14185" s="3" t="s">
        <v>28600</v>
      </c>
      <c r="C14185" s="3" t="s">
        <v>23357</v>
      </c>
      <c r="D14185" s="2" t="s">
        <v>26749</v>
      </c>
      <c r="E14185" s="3" t="s">
        <v>28583</v>
      </c>
      <c r="F14185" s="67">
        <v>412.15</v>
      </c>
      <c r="G14185" s="67">
        <v>417.53</v>
      </c>
    </row>
    <row r="14186" spans="1:7" ht="22.5" x14ac:dyDescent="0.2">
      <c r="A14186" s="1" t="str">
        <f t="shared" si="223"/>
        <v>SETOP ED-27061</v>
      </c>
      <c r="B14186" s="3" t="s">
        <v>28600</v>
      </c>
      <c r="C14186" s="3" t="s">
        <v>23358</v>
      </c>
      <c r="D14186" s="2" t="s">
        <v>26750</v>
      </c>
      <c r="E14186" s="3" t="s">
        <v>28583</v>
      </c>
      <c r="F14186" s="67">
        <v>311.54000000000002</v>
      </c>
      <c r="G14186" s="67">
        <v>316.92</v>
      </c>
    </row>
    <row r="14187" spans="1:7" ht="22.5" x14ac:dyDescent="0.2">
      <c r="A14187" s="1" t="str">
        <f t="shared" si="223"/>
        <v>SETOP ED-13357</v>
      </c>
      <c r="B14187" s="3" t="s">
        <v>28600</v>
      </c>
      <c r="C14187" s="3" t="s">
        <v>23359</v>
      </c>
      <c r="D14187" s="2" t="s">
        <v>26751</v>
      </c>
      <c r="E14187" s="3" t="s">
        <v>28583</v>
      </c>
      <c r="F14187" s="67">
        <v>59.23</v>
      </c>
      <c r="G14187" s="67">
        <v>61.36</v>
      </c>
    </row>
    <row r="14188" spans="1:7" ht="22.5" x14ac:dyDescent="0.2">
      <c r="A14188" s="1" t="str">
        <f t="shared" si="223"/>
        <v>SETOP ED-13356</v>
      </c>
      <c r="B14188" s="3" t="s">
        <v>28600</v>
      </c>
      <c r="C14188" s="3" t="s">
        <v>23360</v>
      </c>
      <c r="D14188" s="2" t="s">
        <v>26752</v>
      </c>
      <c r="E14188" s="3" t="s">
        <v>28583</v>
      </c>
      <c r="F14188" s="67">
        <v>55.2</v>
      </c>
      <c r="G14188" s="67">
        <v>57.33</v>
      </c>
    </row>
    <row r="14189" spans="1:7" ht="22.5" x14ac:dyDescent="0.2">
      <c r="A14189" s="1" t="str">
        <f t="shared" si="223"/>
        <v>SETOP ED-13355</v>
      </c>
      <c r="B14189" s="3" t="s">
        <v>28600</v>
      </c>
      <c r="C14189" s="3" t="s">
        <v>23361</v>
      </c>
      <c r="D14189" s="2" t="s">
        <v>26753</v>
      </c>
      <c r="E14189" s="3" t="s">
        <v>28583</v>
      </c>
      <c r="F14189" s="67">
        <v>46.55</v>
      </c>
      <c r="G14189" s="67">
        <v>48.39</v>
      </c>
    </row>
    <row r="14190" spans="1:7" ht="22.5" x14ac:dyDescent="0.2">
      <c r="A14190" s="1" t="str">
        <f t="shared" si="223"/>
        <v>SETOP ED-49408</v>
      </c>
      <c r="B14190" s="3" t="s">
        <v>28600</v>
      </c>
      <c r="C14190" s="3" t="s">
        <v>23362</v>
      </c>
      <c r="D14190" s="2" t="s">
        <v>26754</v>
      </c>
      <c r="E14190" s="3" t="s">
        <v>28583</v>
      </c>
      <c r="F14190" s="67">
        <v>2748.9</v>
      </c>
      <c r="G14190" s="67">
        <v>2785.74</v>
      </c>
    </row>
    <row r="14191" spans="1:7" ht="22.5" x14ac:dyDescent="0.2">
      <c r="A14191" s="1" t="str">
        <f t="shared" si="223"/>
        <v>SETOP ED-49410</v>
      </c>
      <c r="B14191" s="3" t="s">
        <v>28600</v>
      </c>
      <c r="C14191" s="3" t="s">
        <v>23363</v>
      </c>
      <c r="D14191" s="2" t="s">
        <v>26755</v>
      </c>
      <c r="E14191" s="3" t="s">
        <v>28583</v>
      </c>
      <c r="F14191" s="67">
        <v>4344.82</v>
      </c>
      <c r="G14191" s="67">
        <v>4381.66</v>
      </c>
    </row>
    <row r="14192" spans="1:7" ht="22.5" x14ac:dyDescent="0.2">
      <c r="A14192" s="1" t="str">
        <f t="shared" si="223"/>
        <v>SETOP ED-49409</v>
      </c>
      <c r="B14192" s="3" t="s">
        <v>28600</v>
      </c>
      <c r="C14192" s="3" t="s">
        <v>23364</v>
      </c>
      <c r="D14192" s="2" t="s">
        <v>26756</v>
      </c>
      <c r="E14192" s="3" t="s">
        <v>28583</v>
      </c>
      <c r="F14192" s="67">
        <v>4919.2299999999996</v>
      </c>
      <c r="G14192" s="67">
        <v>4956.07</v>
      </c>
    </row>
    <row r="14193" spans="1:7" ht="22.5" x14ac:dyDescent="0.2">
      <c r="A14193" s="1" t="str">
        <f t="shared" si="223"/>
        <v>SETOP ED-49406</v>
      </c>
      <c r="B14193" s="3" t="s">
        <v>28600</v>
      </c>
      <c r="C14193" s="3" t="s">
        <v>23365</v>
      </c>
      <c r="D14193" s="2" t="s">
        <v>26757</v>
      </c>
      <c r="E14193" s="3" t="s">
        <v>28583</v>
      </c>
      <c r="F14193" s="67">
        <v>3642.44</v>
      </c>
      <c r="G14193" s="67">
        <v>3685.78</v>
      </c>
    </row>
    <row r="14194" spans="1:7" ht="22.5" x14ac:dyDescent="0.2">
      <c r="A14194" s="1" t="str">
        <f t="shared" si="223"/>
        <v>SETOP ED-49407</v>
      </c>
      <c r="B14194" s="3" t="s">
        <v>28600</v>
      </c>
      <c r="C14194" s="3" t="s">
        <v>23366</v>
      </c>
      <c r="D14194" s="2" t="s">
        <v>26758</v>
      </c>
      <c r="E14194" s="3" t="s">
        <v>28583</v>
      </c>
      <c r="F14194" s="67">
        <v>4252.62</v>
      </c>
      <c r="G14194" s="67">
        <v>4298.5200000000004</v>
      </c>
    </row>
    <row r="14195" spans="1:7" ht="22.5" x14ac:dyDescent="0.2">
      <c r="A14195" s="1" t="str">
        <f t="shared" si="223"/>
        <v>SETOP ED-49401</v>
      </c>
      <c r="B14195" s="3" t="s">
        <v>28600</v>
      </c>
      <c r="C14195" s="3" t="s">
        <v>23367</v>
      </c>
      <c r="D14195" s="2" t="s">
        <v>26759</v>
      </c>
      <c r="E14195" s="3" t="s">
        <v>28583</v>
      </c>
      <c r="F14195" s="67">
        <v>88.99</v>
      </c>
      <c r="G14195" s="67">
        <v>91.79</v>
      </c>
    </row>
    <row r="14196" spans="1:7" ht="22.5" x14ac:dyDescent="0.2">
      <c r="A14196" s="1" t="str">
        <f t="shared" si="223"/>
        <v>SETOP ED-13354</v>
      </c>
      <c r="B14196" s="3" t="s">
        <v>28600</v>
      </c>
      <c r="C14196" s="3" t="s">
        <v>23368</v>
      </c>
      <c r="D14196" s="2" t="s">
        <v>26760</v>
      </c>
      <c r="E14196" s="3" t="s">
        <v>28583</v>
      </c>
      <c r="F14196" s="67">
        <v>86.39</v>
      </c>
      <c r="G14196" s="67">
        <v>89.19</v>
      </c>
    </row>
    <row r="14197" spans="1:7" ht="22.5" x14ac:dyDescent="0.2">
      <c r="A14197" s="1" t="str">
        <f t="shared" si="223"/>
        <v>SETOP ED-13353</v>
      </c>
      <c r="B14197" s="3" t="s">
        <v>28600</v>
      </c>
      <c r="C14197" s="3" t="s">
        <v>23369</v>
      </c>
      <c r="D14197" s="2" t="s">
        <v>26761</v>
      </c>
      <c r="E14197" s="3" t="s">
        <v>28583</v>
      </c>
      <c r="F14197" s="67">
        <v>82.36</v>
      </c>
      <c r="G14197" s="67">
        <v>85.16</v>
      </c>
    </row>
    <row r="14198" spans="1:7" ht="22.5" x14ac:dyDescent="0.2">
      <c r="A14198" s="1" t="str">
        <f t="shared" si="223"/>
        <v>SETOP ED-49400</v>
      </c>
      <c r="B14198" s="3" t="s">
        <v>28600</v>
      </c>
      <c r="C14198" s="3" t="s">
        <v>23370</v>
      </c>
      <c r="D14198" s="2" t="s">
        <v>26762</v>
      </c>
      <c r="E14198" s="3" t="s">
        <v>28583</v>
      </c>
      <c r="F14198" s="67">
        <v>64.97</v>
      </c>
      <c r="G14198" s="67">
        <v>66.819999999999993</v>
      </c>
    </row>
    <row r="14199" spans="1:7" ht="22.5" x14ac:dyDescent="0.2">
      <c r="A14199" s="1" t="str">
        <f t="shared" si="223"/>
        <v>SETOP ED-49496</v>
      </c>
      <c r="B14199" s="3" t="s">
        <v>28600</v>
      </c>
      <c r="C14199" s="3" t="s">
        <v>23371</v>
      </c>
      <c r="D14199" s="2" t="s">
        <v>26763</v>
      </c>
      <c r="E14199" s="3" t="s">
        <v>28583</v>
      </c>
      <c r="F14199" s="67">
        <v>600.16</v>
      </c>
      <c r="G14199" s="67">
        <v>610.41999999999996</v>
      </c>
    </row>
    <row r="14200" spans="1:7" x14ac:dyDescent="0.2">
      <c r="A14200" s="1" t="str">
        <f t="shared" si="223"/>
        <v>SETOP 8933</v>
      </c>
      <c r="B14200" s="3" t="s">
        <v>28600</v>
      </c>
      <c r="C14200" s="3">
        <v>8933</v>
      </c>
      <c r="D14200" s="2" t="s">
        <v>26764</v>
      </c>
    </row>
    <row r="14201" spans="1:7" ht="22.5" x14ac:dyDescent="0.2">
      <c r="A14201" s="1" t="str">
        <f t="shared" si="223"/>
        <v>SETOP ED-49514</v>
      </c>
      <c r="B14201" s="3" t="s">
        <v>28600</v>
      </c>
      <c r="C14201" s="3" t="s">
        <v>23372</v>
      </c>
      <c r="D14201" s="2" t="s">
        <v>26765</v>
      </c>
      <c r="E14201" s="3" t="s">
        <v>28583</v>
      </c>
      <c r="F14201" s="67">
        <v>63.57</v>
      </c>
      <c r="G14201" s="67">
        <v>65.069999999999993</v>
      </c>
    </row>
    <row r="14202" spans="1:7" ht="22.5" x14ac:dyDescent="0.2">
      <c r="A14202" s="1" t="str">
        <f t="shared" si="223"/>
        <v>SETOP ED-49518</v>
      </c>
      <c r="B14202" s="3" t="s">
        <v>28600</v>
      </c>
      <c r="C14202" s="3" t="s">
        <v>23373</v>
      </c>
      <c r="D14202" s="2" t="s">
        <v>26766</v>
      </c>
      <c r="E14202" s="3" t="s">
        <v>28583</v>
      </c>
      <c r="F14202" s="67">
        <v>51.77</v>
      </c>
      <c r="G14202" s="67">
        <v>53.27</v>
      </c>
    </row>
    <row r="14203" spans="1:7" ht="22.5" x14ac:dyDescent="0.2">
      <c r="A14203" s="1" t="str">
        <f t="shared" si="223"/>
        <v>SETOP ED-49516</v>
      </c>
      <c r="B14203" s="3" t="s">
        <v>28600</v>
      </c>
      <c r="C14203" s="3" t="s">
        <v>23374</v>
      </c>
      <c r="D14203" s="2" t="s">
        <v>26767</v>
      </c>
      <c r="E14203" s="3" t="s">
        <v>28583</v>
      </c>
      <c r="F14203" s="67">
        <v>47.95</v>
      </c>
      <c r="G14203" s="67">
        <v>49.45</v>
      </c>
    </row>
    <row r="14204" spans="1:7" ht="22.5" x14ac:dyDescent="0.2">
      <c r="A14204" s="1" t="str">
        <f t="shared" si="223"/>
        <v>SETOP ED-49520</v>
      </c>
      <c r="B14204" s="3" t="s">
        <v>28600</v>
      </c>
      <c r="C14204" s="3" t="s">
        <v>23375</v>
      </c>
      <c r="D14204" s="2" t="s">
        <v>26768</v>
      </c>
      <c r="E14204" s="3" t="s">
        <v>28583</v>
      </c>
      <c r="F14204" s="67">
        <v>72.209999999999994</v>
      </c>
      <c r="G14204" s="67">
        <v>73.709999999999994</v>
      </c>
    </row>
    <row r="14205" spans="1:7" ht="22.5" x14ac:dyDescent="0.2">
      <c r="A14205" s="1" t="str">
        <f t="shared" si="223"/>
        <v>SETOP ED-49513</v>
      </c>
      <c r="B14205" s="3" t="s">
        <v>28600</v>
      </c>
      <c r="C14205" s="3" t="s">
        <v>23376</v>
      </c>
      <c r="D14205" s="2" t="s">
        <v>26769</v>
      </c>
      <c r="E14205" s="3" t="s">
        <v>28583</v>
      </c>
      <c r="F14205" s="67">
        <v>54.4</v>
      </c>
      <c r="G14205" s="67">
        <v>55.9</v>
      </c>
    </row>
    <row r="14206" spans="1:7" ht="22.5" x14ac:dyDescent="0.2">
      <c r="A14206" s="1" t="str">
        <f t="shared" si="223"/>
        <v>SETOP ED-49517</v>
      </c>
      <c r="B14206" s="3" t="s">
        <v>28600</v>
      </c>
      <c r="C14206" s="3" t="s">
        <v>23377</v>
      </c>
      <c r="D14206" s="2" t="s">
        <v>26770</v>
      </c>
      <c r="E14206" s="3" t="s">
        <v>28583</v>
      </c>
      <c r="F14206" s="67">
        <v>45.73</v>
      </c>
      <c r="G14206" s="67">
        <v>47.23</v>
      </c>
    </row>
    <row r="14207" spans="1:7" ht="22.5" x14ac:dyDescent="0.2">
      <c r="A14207" s="1" t="str">
        <f t="shared" si="223"/>
        <v>SETOP ED-49515</v>
      </c>
      <c r="B14207" s="3" t="s">
        <v>28600</v>
      </c>
      <c r="C14207" s="3" t="s">
        <v>23378</v>
      </c>
      <c r="D14207" s="2" t="s">
        <v>26771</v>
      </c>
      <c r="E14207" s="3" t="s">
        <v>28583</v>
      </c>
      <c r="F14207" s="67">
        <v>40.65</v>
      </c>
      <c r="G14207" s="67">
        <v>42.15</v>
      </c>
    </row>
    <row r="14208" spans="1:7" ht="22.5" x14ac:dyDescent="0.2">
      <c r="A14208" s="1" t="str">
        <f t="shared" si="223"/>
        <v>SETOP ED-49519</v>
      </c>
      <c r="B14208" s="3" t="s">
        <v>28600</v>
      </c>
      <c r="C14208" s="3" t="s">
        <v>23379</v>
      </c>
      <c r="D14208" s="2" t="s">
        <v>26772</v>
      </c>
      <c r="E14208" s="3" t="s">
        <v>28583</v>
      </c>
      <c r="F14208" s="67">
        <v>63.48</v>
      </c>
      <c r="G14208" s="67">
        <v>64.98</v>
      </c>
    </row>
    <row r="14209" spans="1:7" x14ac:dyDescent="0.2">
      <c r="A14209" s="1" t="str">
        <f t="shared" si="223"/>
        <v>SETOP 8934</v>
      </c>
      <c r="B14209" s="3" t="s">
        <v>28600</v>
      </c>
      <c r="C14209" s="3">
        <v>8934</v>
      </c>
      <c r="D14209" s="2" t="s">
        <v>26773</v>
      </c>
    </row>
    <row r="14210" spans="1:7" ht="22.5" x14ac:dyDescent="0.2">
      <c r="A14210" s="1" t="str">
        <f t="shared" si="223"/>
        <v>SETOP ED-49371</v>
      </c>
      <c r="B14210" s="3" t="s">
        <v>28600</v>
      </c>
      <c r="C14210" s="3" t="s">
        <v>23380</v>
      </c>
      <c r="D14210" s="2" t="s">
        <v>26774</v>
      </c>
      <c r="E14210" s="3" t="s">
        <v>28583</v>
      </c>
      <c r="F14210" s="67">
        <v>13.33</v>
      </c>
      <c r="G14210" s="67">
        <v>13.62</v>
      </c>
    </row>
    <row r="14211" spans="1:7" ht="22.5" x14ac:dyDescent="0.2">
      <c r="A14211" s="1" t="str">
        <f t="shared" si="223"/>
        <v>SETOP ED-49372</v>
      </c>
      <c r="B14211" s="3" t="s">
        <v>28600</v>
      </c>
      <c r="C14211" s="3" t="s">
        <v>23381</v>
      </c>
      <c r="D14211" s="2" t="s">
        <v>26775</v>
      </c>
      <c r="E14211" s="3" t="s">
        <v>28583</v>
      </c>
      <c r="F14211" s="67">
        <v>16.04</v>
      </c>
      <c r="G14211" s="67">
        <v>16.329999999999998</v>
      </c>
    </row>
    <row r="14212" spans="1:7" ht="22.5" x14ac:dyDescent="0.2">
      <c r="A14212" s="1" t="str">
        <f t="shared" si="223"/>
        <v>SETOP ED-49373</v>
      </c>
      <c r="B14212" s="3" t="s">
        <v>28600</v>
      </c>
      <c r="C14212" s="3" t="s">
        <v>23382</v>
      </c>
      <c r="D14212" s="2" t="s">
        <v>26776</v>
      </c>
      <c r="E14212" s="3" t="s">
        <v>28583</v>
      </c>
      <c r="F14212" s="67">
        <v>15.28</v>
      </c>
      <c r="G14212" s="67">
        <v>15.57</v>
      </c>
    </row>
    <row r="14213" spans="1:7" ht="22.5" x14ac:dyDescent="0.2">
      <c r="A14213" s="1" t="str">
        <f t="shared" si="223"/>
        <v>SETOP ED-49374</v>
      </c>
      <c r="B14213" s="3" t="s">
        <v>28600</v>
      </c>
      <c r="C14213" s="3" t="s">
        <v>23383</v>
      </c>
      <c r="D14213" s="2" t="s">
        <v>26777</v>
      </c>
      <c r="E14213" s="3" t="s">
        <v>28583</v>
      </c>
      <c r="F14213" s="67">
        <v>15.17</v>
      </c>
      <c r="G14213" s="67">
        <v>15.47</v>
      </c>
    </row>
    <row r="14214" spans="1:7" ht="22.5" x14ac:dyDescent="0.2">
      <c r="A14214" s="1" t="str">
        <f t="shared" si="223"/>
        <v>SETOP ED-49370</v>
      </c>
      <c r="B14214" s="3" t="s">
        <v>28600</v>
      </c>
      <c r="C14214" s="3" t="s">
        <v>23384</v>
      </c>
      <c r="D14214" s="2" t="s">
        <v>26778</v>
      </c>
      <c r="E14214" s="3" t="s">
        <v>28583</v>
      </c>
      <c r="F14214" s="67">
        <v>11.86</v>
      </c>
      <c r="G14214" s="67">
        <v>12.15</v>
      </c>
    </row>
    <row r="14215" spans="1:7" ht="22.5" x14ac:dyDescent="0.2">
      <c r="A14215" s="1" t="str">
        <f t="shared" si="223"/>
        <v>SETOP ED-13343</v>
      </c>
      <c r="B14215" s="3" t="s">
        <v>28600</v>
      </c>
      <c r="C14215" s="3" t="s">
        <v>23385</v>
      </c>
      <c r="D14215" s="2" t="s">
        <v>26779</v>
      </c>
      <c r="E14215" s="3" t="s">
        <v>28583</v>
      </c>
      <c r="F14215" s="67">
        <v>12.68</v>
      </c>
      <c r="G14215" s="67">
        <v>12.97</v>
      </c>
    </row>
    <row r="14216" spans="1:7" ht="22.5" x14ac:dyDescent="0.2">
      <c r="A14216" s="1" t="str">
        <f t="shared" si="223"/>
        <v>SETOP ED-13344</v>
      </c>
      <c r="B14216" s="3" t="s">
        <v>28600</v>
      </c>
      <c r="C14216" s="3" t="s">
        <v>23386</v>
      </c>
      <c r="D14216" s="2" t="s">
        <v>26780</v>
      </c>
      <c r="E14216" s="3" t="s">
        <v>28583</v>
      </c>
      <c r="F14216" s="67">
        <v>20.68</v>
      </c>
      <c r="G14216" s="67">
        <v>20.97</v>
      </c>
    </row>
    <row r="14217" spans="1:7" ht="22.5" x14ac:dyDescent="0.2">
      <c r="A14217" s="1" t="str">
        <f t="shared" si="223"/>
        <v>SETOP ED-13342</v>
      </c>
      <c r="B14217" s="3" t="s">
        <v>28600</v>
      </c>
      <c r="C14217" s="3" t="s">
        <v>23387</v>
      </c>
      <c r="D14217" s="2" t="s">
        <v>26781</v>
      </c>
      <c r="E14217" s="3" t="s">
        <v>28583</v>
      </c>
      <c r="F14217" s="67">
        <v>8.65</v>
      </c>
      <c r="G14217" s="67">
        <v>8.94</v>
      </c>
    </row>
    <row r="14218" spans="1:7" x14ac:dyDescent="0.2">
      <c r="A14218" s="1" t="str">
        <f t="shared" si="223"/>
        <v>SETOP ED-49379</v>
      </c>
      <c r="B14218" s="3" t="s">
        <v>28600</v>
      </c>
      <c r="C14218" s="3" t="s">
        <v>23388</v>
      </c>
      <c r="D14218" s="2" t="s">
        <v>26782</v>
      </c>
      <c r="E14218" s="3" t="s">
        <v>28583</v>
      </c>
      <c r="F14218" s="67">
        <v>41.87</v>
      </c>
      <c r="G14218" s="67">
        <v>42.64</v>
      </c>
    </row>
    <row r="14219" spans="1:7" ht="22.5" x14ac:dyDescent="0.2">
      <c r="A14219" s="1" t="str">
        <f t="shared" si="223"/>
        <v>SETOP ED-49375</v>
      </c>
      <c r="B14219" s="3" t="s">
        <v>28600</v>
      </c>
      <c r="C14219" s="3" t="s">
        <v>23389</v>
      </c>
      <c r="D14219" s="2" t="s">
        <v>26783</v>
      </c>
      <c r="E14219" s="3" t="s">
        <v>28583</v>
      </c>
      <c r="F14219" s="67">
        <v>18.09</v>
      </c>
      <c r="G14219" s="67">
        <v>18.78</v>
      </c>
    </row>
    <row r="14220" spans="1:7" ht="22.5" x14ac:dyDescent="0.2">
      <c r="A14220" s="1" t="str">
        <f t="shared" si="223"/>
        <v>SETOP ED-49377</v>
      </c>
      <c r="B14220" s="3" t="s">
        <v>28600</v>
      </c>
      <c r="C14220" s="3" t="s">
        <v>23390</v>
      </c>
      <c r="D14220" s="2" t="s">
        <v>26784</v>
      </c>
      <c r="E14220" s="3" t="s">
        <v>28583</v>
      </c>
      <c r="F14220" s="67">
        <v>18.190000000000001</v>
      </c>
      <c r="G14220" s="67">
        <v>18.88</v>
      </c>
    </row>
    <row r="14221" spans="1:7" ht="22.5" x14ac:dyDescent="0.2">
      <c r="A14221" s="1" t="str">
        <f t="shared" si="223"/>
        <v>SETOP ED-49376</v>
      </c>
      <c r="B14221" s="3" t="s">
        <v>28600</v>
      </c>
      <c r="C14221" s="3" t="s">
        <v>23391</v>
      </c>
      <c r="D14221" s="2" t="s">
        <v>26785</v>
      </c>
      <c r="E14221" s="3" t="s">
        <v>28583</v>
      </c>
      <c r="F14221" s="67">
        <v>20.99</v>
      </c>
      <c r="G14221" s="67">
        <v>21.68</v>
      </c>
    </row>
    <row r="14222" spans="1:7" ht="22.5" x14ac:dyDescent="0.2">
      <c r="A14222" s="1" t="str">
        <f t="shared" si="223"/>
        <v>SETOP ED-49378</v>
      </c>
      <c r="B14222" s="3" t="s">
        <v>28600</v>
      </c>
      <c r="C14222" s="3" t="s">
        <v>23392</v>
      </c>
      <c r="D14222" s="2" t="s">
        <v>26786</v>
      </c>
      <c r="E14222" s="3" t="s">
        <v>28583</v>
      </c>
      <c r="F14222" s="67">
        <v>20.440000000000001</v>
      </c>
      <c r="G14222" s="67">
        <v>21.13</v>
      </c>
    </row>
    <row r="14223" spans="1:7" ht="22.5" x14ac:dyDescent="0.2">
      <c r="A14223" s="1" t="str">
        <f t="shared" si="223"/>
        <v>SETOP ED-9973</v>
      </c>
      <c r="B14223" s="3" t="s">
        <v>28600</v>
      </c>
      <c r="C14223" s="3" t="s">
        <v>23393</v>
      </c>
      <c r="D14223" s="2" t="s">
        <v>26787</v>
      </c>
      <c r="E14223" s="3" t="s">
        <v>28583</v>
      </c>
      <c r="F14223" s="67">
        <v>26.86</v>
      </c>
      <c r="G14223" s="67">
        <v>27.55</v>
      </c>
    </row>
    <row r="14224" spans="1:7" ht="22.5" x14ac:dyDescent="0.2">
      <c r="A14224" s="1" t="str">
        <f t="shared" si="223"/>
        <v>SETOP ED-9974</v>
      </c>
      <c r="B14224" s="3" t="s">
        <v>28600</v>
      </c>
      <c r="C14224" s="3" t="s">
        <v>23394</v>
      </c>
      <c r="D14224" s="2" t="s">
        <v>26788</v>
      </c>
      <c r="E14224" s="3" t="s">
        <v>28583</v>
      </c>
      <c r="F14224" s="67">
        <v>72.180000000000007</v>
      </c>
      <c r="G14224" s="67">
        <v>72.87</v>
      </c>
    </row>
    <row r="14225" spans="1:7" ht="22.5" x14ac:dyDescent="0.2">
      <c r="A14225" s="1" t="str">
        <f t="shared" si="223"/>
        <v>SETOP ED-9972</v>
      </c>
      <c r="B14225" s="3" t="s">
        <v>28600</v>
      </c>
      <c r="C14225" s="3" t="s">
        <v>23395</v>
      </c>
      <c r="D14225" s="2" t="s">
        <v>26789</v>
      </c>
      <c r="E14225" s="3" t="s">
        <v>28583</v>
      </c>
      <c r="F14225" s="67">
        <v>26.18</v>
      </c>
      <c r="G14225" s="67">
        <v>26.87</v>
      </c>
    </row>
    <row r="14226" spans="1:7" x14ac:dyDescent="0.2">
      <c r="A14226" s="1" t="str">
        <f t="shared" si="223"/>
        <v>SETOP ED-49380</v>
      </c>
      <c r="B14226" s="3" t="s">
        <v>28600</v>
      </c>
      <c r="C14226" s="3" t="s">
        <v>23396</v>
      </c>
      <c r="D14226" s="2" t="s">
        <v>26790</v>
      </c>
      <c r="E14226" s="3" t="s">
        <v>28583</v>
      </c>
      <c r="F14226" s="67">
        <v>8.74</v>
      </c>
      <c r="G14226" s="67">
        <v>9.4</v>
      </c>
    </row>
    <row r="14227" spans="1:7" x14ac:dyDescent="0.2">
      <c r="A14227" s="1" t="str">
        <f t="shared" si="223"/>
        <v>SETOP 8936</v>
      </c>
      <c r="B14227" s="3" t="s">
        <v>28600</v>
      </c>
      <c r="C14227" s="3">
        <v>8936</v>
      </c>
      <c r="D14227" s="2" t="s">
        <v>26791</v>
      </c>
    </row>
    <row r="14228" spans="1:7" ht="22.5" x14ac:dyDescent="0.2">
      <c r="A14228" s="1" t="str">
        <f t="shared" si="223"/>
        <v>SETOP ED-49298</v>
      </c>
      <c r="B14228" s="3" t="s">
        <v>28600</v>
      </c>
      <c r="C14228" s="3" t="s">
        <v>23397</v>
      </c>
      <c r="D14228" s="2" t="s">
        <v>26792</v>
      </c>
      <c r="E14228" s="3" t="s">
        <v>28584</v>
      </c>
      <c r="F14228" s="67">
        <v>59.43</v>
      </c>
      <c r="G14228" s="67">
        <v>64.72</v>
      </c>
    </row>
    <row r="14229" spans="1:7" ht="22.5" x14ac:dyDescent="0.2">
      <c r="A14229" s="1" t="str">
        <f t="shared" si="223"/>
        <v>SETOP ED-49299</v>
      </c>
      <c r="B14229" s="3" t="s">
        <v>28600</v>
      </c>
      <c r="C14229" s="3" t="s">
        <v>23398</v>
      </c>
      <c r="D14229" s="2" t="s">
        <v>26793</v>
      </c>
      <c r="E14229" s="3" t="s">
        <v>28584</v>
      </c>
      <c r="F14229" s="67">
        <v>82.34</v>
      </c>
      <c r="G14229" s="67">
        <v>89.55</v>
      </c>
    </row>
    <row r="14230" spans="1:7" ht="22.5" x14ac:dyDescent="0.2">
      <c r="A14230" s="1" t="str">
        <f t="shared" si="223"/>
        <v>SETOP ED-49300</v>
      </c>
      <c r="B14230" s="3" t="s">
        <v>28600</v>
      </c>
      <c r="C14230" s="3" t="s">
        <v>23399</v>
      </c>
      <c r="D14230" s="2" t="s">
        <v>26794</v>
      </c>
      <c r="E14230" s="3" t="s">
        <v>28584</v>
      </c>
      <c r="F14230" s="67">
        <v>102.01</v>
      </c>
      <c r="G14230" s="67">
        <v>110.67</v>
      </c>
    </row>
    <row r="14231" spans="1:7" ht="22.5" x14ac:dyDescent="0.2">
      <c r="A14231" s="1" t="str">
        <f t="shared" si="223"/>
        <v>SETOP ED-4155</v>
      </c>
      <c r="B14231" s="3" t="s">
        <v>28600</v>
      </c>
      <c r="C14231" s="3" t="s">
        <v>23400</v>
      </c>
      <c r="D14231" s="2" t="s">
        <v>26795</v>
      </c>
      <c r="E14231" s="3" t="s">
        <v>28584</v>
      </c>
      <c r="F14231" s="67">
        <v>25.24</v>
      </c>
      <c r="G14231" s="67">
        <v>27.64</v>
      </c>
    </row>
    <row r="14232" spans="1:7" ht="22.5" x14ac:dyDescent="0.2">
      <c r="A14232" s="1" t="str">
        <f t="shared" si="223"/>
        <v>SETOP ED-49295</v>
      </c>
      <c r="B14232" s="3" t="s">
        <v>28600</v>
      </c>
      <c r="C14232" s="3" t="s">
        <v>23401</v>
      </c>
      <c r="D14232" s="2" t="s">
        <v>26796</v>
      </c>
      <c r="E14232" s="3" t="s">
        <v>28584</v>
      </c>
      <c r="F14232" s="67">
        <v>26.3</v>
      </c>
      <c r="G14232" s="67">
        <v>28.7</v>
      </c>
    </row>
    <row r="14233" spans="1:7" ht="22.5" x14ac:dyDescent="0.2">
      <c r="A14233" s="1" t="str">
        <f t="shared" si="223"/>
        <v>SETOP ED-49296</v>
      </c>
      <c r="B14233" s="3" t="s">
        <v>28600</v>
      </c>
      <c r="C14233" s="3" t="s">
        <v>23402</v>
      </c>
      <c r="D14233" s="2" t="s">
        <v>26797</v>
      </c>
      <c r="E14233" s="3" t="s">
        <v>28584</v>
      </c>
      <c r="F14233" s="67">
        <v>27.36</v>
      </c>
      <c r="G14233" s="67">
        <v>29.76</v>
      </c>
    </row>
    <row r="14234" spans="1:7" ht="22.5" x14ac:dyDescent="0.2">
      <c r="A14234" s="1" t="str">
        <f t="shared" si="223"/>
        <v>SETOP ED-49297</v>
      </c>
      <c r="B14234" s="3" t="s">
        <v>28600</v>
      </c>
      <c r="C14234" s="3" t="s">
        <v>23403</v>
      </c>
      <c r="D14234" s="2" t="s">
        <v>26798</v>
      </c>
      <c r="E14234" s="3" t="s">
        <v>28584</v>
      </c>
      <c r="F14234" s="67">
        <v>43.59</v>
      </c>
      <c r="G14234" s="67">
        <v>47.44</v>
      </c>
    </row>
    <row r="14235" spans="1:7" x14ac:dyDescent="0.2">
      <c r="A14235" s="1" t="str">
        <f t="shared" si="223"/>
        <v>SETOP 8938</v>
      </c>
      <c r="B14235" s="3" t="s">
        <v>28600</v>
      </c>
      <c r="C14235" s="3">
        <v>8938</v>
      </c>
      <c r="D14235" s="2" t="s">
        <v>26799</v>
      </c>
    </row>
    <row r="14236" spans="1:7" ht="22.5" x14ac:dyDescent="0.2">
      <c r="A14236" s="1" t="str">
        <f t="shared" si="223"/>
        <v>SETOP ED-49440</v>
      </c>
      <c r="B14236" s="3" t="s">
        <v>28600</v>
      </c>
      <c r="C14236" s="3" t="s">
        <v>23404</v>
      </c>
      <c r="D14236" s="2" t="s">
        <v>26800</v>
      </c>
      <c r="E14236" s="3" t="s">
        <v>28583</v>
      </c>
      <c r="F14236" s="67">
        <v>44.62</v>
      </c>
      <c r="G14236" s="67">
        <v>46.3</v>
      </c>
    </row>
    <row r="14237" spans="1:7" ht="22.5" x14ac:dyDescent="0.2">
      <c r="A14237" s="1" t="str">
        <f t="shared" si="223"/>
        <v>SETOP ED-20579</v>
      </c>
      <c r="B14237" s="3" t="s">
        <v>28600</v>
      </c>
      <c r="C14237" s="3" t="s">
        <v>23405</v>
      </c>
      <c r="D14237" s="2" t="s">
        <v>26801</v>
      </c>
      <c r="E14237" s="3" t="s">
        <v>28583</v>
      </c>
      <c r="F14237" s="67">
        <v>2883.22</v>
      </c>
      <c r="G14237" s="67">
        <v>3001.21</v>
      </c>
    </row>
    <row r="14238" spans="1:7" ht="33.75" x14ac:dyDescent="0.2">
      <c r="A14238" s="1" t="str">
        <f t="shared" si="223"/>
        <v>SETOP ED-20580</v>
      </c>
      <c r="B14238" s="3" t="s">
        <v>28600</v>
      </c>
      <c r="C14238" s="3" t="s">
        <v>23406</v>
      </c>
      <c r="D14238" s="2" t="s">
        <v>26802</v>
      </c>
      <c r="E14238" s="3" t="s">
        <v>28583</v>
      </c>
      <c r="F14238" s="67">
        <v>2964.39</v>
      </c>
      <c r="G14238" s="67">
        <v>3082.38</v>
      </c>
    </row>
    <row r="14239" spans="1:7" ht="22.5" x14ac:dyDescent="0.2">
      <c r="A14239" s="1" t="str">
        <f t="shared" si="223"/>
        <v>SETOP ED-20581</v>
      </c>
      <c r="B14239" s="3" t="s">
        <v>28600</v>
      </c>
      <c r="C14239" s="3" t="s">
        <v>23407</v>
      </c>
      <c r="D14239" s="2" t="s">
        <v>26803</v>
      </c>
      <c r="E14239" s="3" t="s">
        <v>28583</v>
      </c>
      <c r="F14239" s="67">
        <v>3325.53</v>
      </c>
      <c r="G14239" s="67">
        <v>3450.46</v>
      </c>
    </row>
    <row r="14240" spans="1:7" ht="33.75" x14ac:dyDescent="0.2">
      <c r="A14240" s="1" t="str">
        <f t="shared" si="223"/>
        <v>SETOP ED-20582</v>
      </c>
      <c r="B14240" s="3" t="s">
        <v>28600</v>
      </c>
      <c r="C14240" s="3" t="s">
        <v>23408</v>
      </c>
      <c r="D14240" s="2" t="s">
        <v>26804</v>
      </c>
      <c r="E14240" s="3" t="s">
        <v>28583</v>
      </c>
      <c r="F14240" s="67">
        <v>3421.22</v>
      </c>
      <c r="G14240" s="67">
        <v>3546.15</v>
      </c>
    </row>
    <row r="14241" spans="1:7" ht="33.75" x14ac:dyDescent="0.2">
      <c r="A14241" s="1" t="str">
        <f t="shared" si="223"/>
        <v>SETOP ED-20583</v>
      </c>
      <c r="B14241" s="3" t="s">
        <v>28600</v>
      </c>
      <c r="C14241" s="3" t="s">
        <v>23409</v>
      </c>
      <c r="D14241" s="2" t="s">
        <v>26805</v>
      </c>
      <c r="E14241" s="3" t="s">
        <v>28583</v>
      </c>
      <c r="F14241" s="67">
        <v>3455.75</v>
      </c>
      <c r="G14241" s="67">
        <v>3580.68</v>
      </c>
    </row>
    <row r="14242" spans="1:7" ht="33.75" x14ac:dyDescent="0.2">
      <c r="A14242" s="1" t="str">
        <f t="shared" si="223"/>
        <v>SETOP ED-20584</v>
      </c>
      <c r="B14242" s="3" t="s">
        <v>28600</v>
      </c>
      <c r="C14242" s="3" t="s">
        <v>23410</v>
      </c>
      <c r="D14242" s="2" t="s">
        <v>26806</v>
      </c>
      <c r="E14242" s="3" t="s">
        <v>28583</v>
      </c>
      <c r="F14242" s="67">
        <v>4478.2299999999996</v>
      </c>
      <c r="G14242" s="67">
        <v>4601.13</v>
      </c>
    </row>
    <row r="14243" spans="1:7" ht="33.75" x14ac:dyDescent="0.2">
      <c r="A14243" s="1" t="str">
        <f t="shared" ref="A14243:A14306" si="224">CONCATENAR</f>
        <v>SETOP ED-20585</v>
      </c>
      <c r="B14243" s="3" t="s">
        <v>28600</v>
      </c>
      <c r="C14243" s="3" t="s">
        <v>23411</v>
      </c>
      <c r="D14243" s="2" t="s">
        <v>26807</v>
      </c>
      <c r="E14243" s="3" t="s">
        <v>28583</v>
      </c>
      <c r="F14243" s="67">
        <v>4742.34</v>
      </c>
      <c r="G14243" s="67">
        <v>4867.2700000000004</v>
      </c>
    </row>
    <row r="14244" spans="1:7" ht="33.75" x14ac:dyDescent="0.2">
      <c r="A14244" s="1" t="str">
        <f t="shared" si="224"/>
        <v>SETOP ED-20586</v>
      </c>
      <c r="B14244" s="3" t="s">
        <v>28600</v>
      </c>
      <c r="C14244" s="3" t="s">
        <v>23412</v>
      </c>
      <c r="D14244" s="2" t="s">
        <v>26808</v>
      </c>
      <c r="E14244" s="3" t="s">
        <v>28583</v>
      </c>
      <c r="F14244" s="67">
        <v>7493.54</v>
      </c>
      <c r="G14244" s="67">
        <v>7629.96</v>
      </c>
    </row>
    <row r="14245" spans="1:7" ht="33.75" x14ac:dyDescent="0.2">
      <c r="A14245" s="1" t="str">
        <f t="shared" si="224"/>
        <v>SETOP ED-20587</v>
      </c>
      <c r="B14245" s="3" t="s">
        <v>28600</v>
      </c>
      <c r="C14245" s="3" t="s">
        <v>23413</v>
      </c>
      <c r="D14245" s="2" t="s">
        <v>26809</v>
      </c>
      <c r="E14245" s="3" t="s">
        <v>28583</v>
      </c>
      <c r="F14245" s="67">
        <v>7592.31</v>
      </c>
      <c r="G14245" s="67">
        <v>7728.79</v>
      </c>
    </row>
    <row r="14246" spans="1:7" ht="33.75" x14ac:dyDescent="0.2">
      <c r="A14246" s="1" t="str">
        <f t="shared" si="224"/>
        <v>SETOP ED-20588</v>
      </c>
      <c r="B14246" s="3" t="s">
        <v>28600</v>
      </c>
      <c r="C14246" s="3" t="s">
        <v>23414</v>
      </c>
      <c r="D14246" s="2" t="s">
        <v>26810</v>
      </c>
      <c r="E14246" s="3" t="s">
        <v>28583</v>
      </c>
      <c r="F14246" s="67">
        <v>7622.49</v>
      </c>
      <c r="G14246" s="67">
        <v>7758.96</v>
      </c>
    </row>
    <row r="14247" spans="1:7" ht="33.75" x14ac:dyDescent="0.2">
      <c r="A14247" s="1" t="str">
        <f t="shared" si="224"/>
        <v>SETOP ED-20589</v>
      </c>
      <c r="B14247" s="3" t="s">
        <v>28600</v>
      </c>
      <c r="C14247" s="3" t="s">
        <v>23415</v>
      </c>
      <c r="D14247" s="2" t="s">
        <v>26811</v>
      </c>
      <c r="E14247" s="3" t="s">
        <v>28583</v>
      </c>
      <c r="F14247" s="67">
        <v>9915.7800000000007</v>
      </c>
      <c r="G14247" s="67">
        <v>10120.84</v>
      </c>
    </row>
    <row r="14248" spans="1:7" ht="33.75" x14ac:dyDescent="0.2">
      <c r="A14248" s="1" t="str">
        <f t="shared" si="224"/>
        <v>SETOP ED-20590</v>
      </c>
      <c r="B14248" s="3" t="s">
        <v>28600</v>
      </c>
      <c r="C14248" s="3" t="s">
        <v>23416</v>
      </c>
      <c r="D14248" s="2" t="s">
        <v>26812</v>
      </c>
      <c r="E14248" s="3" t="s">
        <v>28583</v>
      </c>
      <c r="F14248" s="67">
        <v>10330.06</v>
      </c>
      <c r="G14248" s="67">
        <v>10535.12</v>
      </c>
    </row>
    <row r="14249" spans="1:7" ht="33.75" x14ac:dyDescent="0.2">
      <c r="A14249" s="1" t="str">
        <f t="shared" si="224"/>
        <v>SETOP ED-20591</v>
      </c>
      <c r="B14249" s="3" t="s">
        <v>28600</v>
      </c>
      <c r="C14249" s="3" t="s">
        <v>23417</v>
      </c>
      <c r="D14249" s="2" t="s">
        <v>26813</v>
      </c>
      <c r="E14249" s="3" t="s">
        <v>28583</v>
      </c>
      <c r="F14249" s="67">
        <v>10172.709999999999</v>
      </c>
      <c r="G14249" s="67">
        <v>10372.32</v>
      </c>
    </row>
    <row r="14250" spans="1:7" ht="33.75" x14ac:dyDescent="0.2">
      <c r="A14250" s="1" t="str">
        <f t="shared" si="224"/>
        <v>SETOP ED-20592</v>
      </c>
      <c r="B14250" s="3" t="s">
        <v>28600</v>
      </c>
      <c r="C14250" s="3" t="s">
        <v>23418</v>
      </c>
      <c r="D14250" s="2" t="s">
        <v>26814</v>
      </c>
      <c r="E14250" s="3" t="s">
        <v>28583</v>
      </c>
      <c r="F14250" s="67">
        <v>10584.72</v>
      </c>
      <c r="G14250" s="67">
        <v>10787.42</v>
      </c>
    </row>
    <row r="14251" spans="1:7" ht="33.75" x14ac:dyDescent="0.2">
      <c r="A14251" s="1" t="str">
        <f t="shared" si="224"/>
        <v>SETOP ED-20593</v>
      </c>
      <c r="B14251" s="3" t="s">
        <v>28600</v>
      </c>
      <c r="C14251" s="3" t="s">
        <v>23419</v>
      </c>
      <c r="D14251" s="2" t="s">
        <v>26815</v>
      </c>
      <c r="E14251" s="3" t="s">
        <v>28583</v>
      </c>
      <c r="F14251" s="67">
        <v>11999.19</v>
      </c>
      <c r="G14251" s="67">
        <v>12214.19</v>
      </c>
    </row>
    <row r="14252" spans="1:7" ht="33.75" x14ac:dyDescent="0.2">
      <c r="A14252" s="1" t="str">
        <f t="shared" si="224"/>
        <v>SETOP ED-20594</v>
      </c>
      <c r="B14252" s="3" t="s">
        <v>28600</v>
      </c>
      <c r="C14252" s="3" t="s">
        <v>23420</v>
      </c>
      <c r="D14252" s="2" t="s">
        <v>26816</v>
      </c>
      <c r="E14252" s="3" t="s">
        <v>28583</v>
      </c>
      <c r="F14252" s="67">
        <v>12314.12</v>
      </c>
      <c r="G14252" s="67">
        <v>12529.12</v>
      </c>
    </row>
    <row r="14253" spans="1:7" ht="33.75" x14ac:dyDescent="0.2">
      <c r="A14253" s="1" t="str">
        <f t="shared" si="224"/>
        <v>SETOP ED-20595</v>
      </c>
      <c r="B14253" s="3" t="s">
        <v>28600</v>
      </c>
      <c r="C14253" s="3" t="s">
        <v>23421</v>
      </c>
      <c r="D14253" s="2" t="s">
        <v>26817</v>
      </c>
      <c r="E14253" s="3" t="s">
        <v>28583</v>
      </c>
      <c r="F14253" s="67">
        <v>12809.11</v>
      </c>
      <c r="G14253" s="67">
        <v>13024.1</v>
      </c>
    </row>
    <row r="14254" spans="1:7" ht="33.75" x14ac:dyDescent="0.2">
      <c r="A14254" s="1" t="str">
        <f t="shared" si="224"/>
        <v>SETOP ED-20596</v>
      </c>
      <c r="B14254" s="3" t="s">
        <v>28600</v>
      </c>
      <c r="C14254" s="3" t="s">
        <v>23422</v>
      </c>
      <c r="D14254" s="2" t="s">
        <v>26818</v>
      </c>
      <c r="E14254" s="3" t="s">
        <v>28583</v>
      </c>
      <c r="F14254" s="67">
        <v>14483.45</v>
      </c>
      <c r="G14254" s="67">
        <v>14713.84</v>
      </c>
    </row>
    <row r="14255" spans="1:7" ht="33.75" x14ac:dyDescent="0.2">
      <c r="A14255" s="1" t="str">
        <f t="shared" si="224"/>
        <v>SETOP ED-20597</v>
      </c>
      <c r="B14255" s="3" t="s">
        <v>28600</v>
      </c>
      <c r="C14255" s="3" t="s">
        <v>23423</v>
      </c>
      <c r="D14255" s="2" t="s">
        <v>26819</v>
      </c>
      <c r="E14255" s="3" t="s">
        <v>28583</v>
      </c>
      <c r="F14255" s="67">
        <v>15280.92</v>
      </c>
      <c r="G14255" s="67">
        <v>15511.31</v>
      </c>
    </row>
    <row r="14256" spans="1:7" ht="22.5" x14ac:dyDescent="0.2">
      <c r="A14256" s="1" t="str">
        <f t="shared" si="224"/>
        <v>SETOP ED-49443</v>
      </c>
      <c r="B14256" s="3" t="s">
        <v>28600</v>
      </c>
      <c r="C14256" s="3" t="s">
        <v>23424</v>
      </c>
      <c r="D14256" s="2" t="s">
        <v>26820</v>
      </c>
      <c r="E14256" s="3" t="s">
        <v>28583</v>
      </c>
      <c r="F14256" s="67">
        <v>11.37</v>
      </c>
      <c r="G14256" s="67">
        <v>11.73</v>
      </c>
    </row>
    <row r="14257" spans="1:7" x14ac:dyDescent="0.2">
      <c r="A14257" s="1" t="str">
        <f t="shared" si="224"/>
        <v>SETOP 8939</v>
      </c>
      <c r="B14257" s="3" t="s">
        <v>28600</v>
      </c>
      <c r="C14257" s="3">
        <v>8939</v>
      </c>
      <c r="D14257" s="2" t="s">
        <v>26821</v>
      </c>
    </row>
    <row r="14258" spans="1:7" x14ac:dyDescent="0.2">
      <c r="A14258" s="1" t="str">
        <f t="shared" si="224"/>
        <v>SETOP ED-49060</v>
      </c>
      <c r="B14258" s="3" t="s">
        <v>28600</v>
      </c>
      <c r="C14258" s="3" t="s">
        <v>23425</v>
      </c>
      <c r="D14258" s="2" t="s">
        <v>26822</v>
      </c>
      <c r="E14258" s="3" t="s">
        <v>28584</v>
      </c>
      <c r="F14258" s="67">
        <v>10.79</v>
      </c>
      <c r="G14258" s="67">
        <v>11.61</v>
      </c>
    </row>
    <row r="14259" spans="1:7" x14ac:dyDescent="0.2">
      <c r="A14259" s="1" t="str">
        <f t="shared" si="224"/>
        <v>SETOP ED-49061</v>
      </c>
      <c r="B14259" s="3" t="s">
        <v>28600</v>
      </c>
      <c r="C14259" s="3" t="s">
        <v>23426</v>
      </c>
      <c r="D14259" s="2" t="s">
        <v>26823</v>
      </c>
      <c r="E14259" s="3" t="s">
        <v>28584</v>
      </c>
      <c r="F14259" s="67">
        <v>25.12</v>
      </c>
      <c r="G14259" s="67">
        <v>25.94</v>
      </c>
    </row>
    <row r="14260" spans="1:7" x14ac:dyDescent="0.2">
      <c r="A14260" s="1" t="str">
        <f t="shared" si="224"/>
        <v>SETOP 8942</v>
      </c>
      <c r="B14260" s="3" t="s">
        <v>28600</v>
      </c>
      <c r="C14260" s="3">
        <v>8942</v>
      </c>
      <c r="D14260" s="2" t="s">
        <v>26824</v>
      </c>
    </row>
    <row r="14261" spans="1:7" ht="22.5" x14ac:dyDescent="0.2">
      <c r="A14261" s="1" t="str">
        <f t="shared" si="224"/>
        <v>SETOP ED-49208</v>
      </c>
      <c r="B14261" s="3" t="s">
        <v>28600</v>
      </c>
      <c r="C14261" s="3" t="s">
        <v>23427</v>
      </c>
      <c r="D14261" s="2" t="s">
        <v>26825</v>
      </c>
      <c r="E14261" s="3" t="s">
        <v>28583</v>
      </c>
      <c r="F14261" s="67">
        <v>2263.8200000000002</v>
      </c>
      <c r="G14261" s="67">
        <v>2289.4699999999998</v>
      </c>
    </row>
    <row r="14262" spans="1:7" ht="22.5" x14ac:dyDescent="0.2">
      <c r="A14262" s="1" t="str">
        <f t="shared" si="224"/>
        <v>SETOP ED-49205</v>
      </c>
      <c r="B14262" s="3" t="s">
        <v>28600</v>
      </c>
      <c r="C14262" s="3" t="s">
        <v>23428</v>
      </c>
      <c r="D14262" s="2" t="s">
        <v>26826</v>
      </c>
      <c r="E14262" s="3" t="s">
        <v>28583</v>
      </c>
      <c r="F14262" s="67">
        <v>325.56</v>
      </c>
      <c r="G14262" s="67">
        <v>335.82</v>
      </c>
    </row>
    <row r="14263" spans="1:7" ht="22.5" x14ac:dyDescent="0.2">
      <c r="A14263" s="1" t="str">
        <f t="shared" si="224"/>
        <v>SETOP ED-49206</v>
      </c>
      <c r="B14263" s="3" t="s">
        <v>28600</v>
      </c>
      <c r="C14263" s="3" t="s">
        <v>23429</v>
      </c>
      <c r="D14263" s="2" t="s">
        <v>26827</v>
      </c>
      <c r="E14263" s="3" t="s">
        <v>28583</v>
      </c>
      <c r="F14263" s="67">
        <v>3168.78</v>
      </c>
      <c r="G14263" s="67">
        <v>3194.43</v>
      </c>
    </row>
    <row r="14264" spans="1:7" ht="22.5" x14ac:dyDescent="0.2">
      <c r="A14264" s="1" t="str">
        <f t="shared" si="224"/>
        <v>SETOP ED-49211</v>
      </c>
      <c r="B14264" s="3" t="s">
        <v>28600</v>
      </c>
      <c r="C14264" s="3" t="s">
        <v>23430</v>
      </c>
      <c r="D14264" s="2" t="s">
        <v>26828</v>
      </c>
      <c r="E14264" s="3" t="s">
        <v>28583</v>
      </c>
      <c r="F14264" s="67">
        <v>7124.69</v>
      </c>
      <c r="G14264" s="67">
        <v>7150.34</v>
      </c>
    </row>
    <row r="14265" spans="1:7" ht="22.5" x14ac:dyDescent="0.2">
      <c r="A14265" s="1" t="str">
        <f t="shared" si="224"/>
        <v>SETOP ED-49207</v>
      </c>
      <c r="B14265" s="3" t="s">
        <v>28600</v>
      </c>
      <c r="C14265" s="3" t="s">
        <v>23431</v>
      </c>
      <c r="D14265" s="2" t="s">
        <v>26829</v>
      </c>
      <c r="E14265" s="3" t="s">
        <v>28583</v>
      </c>
      <c r="F14265" s="67">
        <v>5270.16</v>
      </c>
      <c r="G14265" s="67">
        <v>5295.81</v>
      </c>
    </row>
    <row r="14266" spans="1:7" ht="22.5" x14ac:dyDescent="0.2">
      <c r="A14266" s="1" t="str">
        <f t="shared" si="224"/>
        <v>SETOP ED-49209</v>
      </c>
      <c r="B14266" s="3" t="s">
        <v>28600</v>
      </c>
      <c r="C14266" s="3" t="s">
        <v>23432</v>
      </c>
      <c r="D14266" s="2" t="s">
        <v>26830</v>
      </c>
      <c r="E14266" s="3" t="s">
        <v>28583</v>
      </c>
      <c r="F14266" s="67">
        <v>6225.91</v>
      </c>
      <c r="G14266" s="67">
        <v>6251.56</v>
      </c>
    </row>
    <row r="14267" spans="1:7" ht="22.5" x14ac:dyDescent="0.2">
      <c r="A14267" s="1" t="str">
        <f t="shared" si="224"/>
        <v>SETOP ED-20650</v>
      </c>
      <c r="B14267" s="3" t="s">
        <v>28600</v>
      </c>
      <c r="C14267" s="3" t="s">
        <v>23433</v>
      </c>
      <c r="D14267" s="2" t="s">
        <v>26831</v>
      </c>
      <c r="E14267" s="3" t="s">
        <v>28583</v>
      </c>
      <c r="F14267" s="67">
        <v>667.29</v>
      </c>
      <c r="G14267" s="67">
        <v>677.55</v>
      </c>
    </row>
    <row r="14268" spans="1:7" ht="22.5" x14ac:dyDescent="0.2">
      <c r="A14268" s="1" t="str">
        <f t="shared" si="224"/>
        <v>SETOP ED-49212</v>
      </c>
      <c r="B14268" s="3" t="s">
        <v>28600</v>
      </c>
      <c r="C14268" s="3" t="s">
        <v>23434</v>
      </c>
      <c r="D14268" s="2" t="s">
        <v>26832</v>
      </c>
      <c r="E14268" s="3" t="s">
        <v>28583</v>
      </c>
      <c r="F14268" s="67">
        <v>326.67</v>
      </c>
      <c r="G14268" s="67">
        <v>336.93</v>
      </c>
    </row>
    <row r="14269" spans="1:7" ht="22.5" x14ac:dyDescent="0.2">
      <c r="A14269" s="1" t="str">
        <f t="shared" si="224"/>
        <v>SETOP ED-49203</v>
      </c>
      <c r="B14269" s="3" t="s">
        <v>28600</v>
      </c>
      <c r="C14269" s="3" t="s">
        <v>23435</v>
      </c>
      <c r="D14269" s="2" t="s">
        <v>26833</v>
      </c>
      <c r="E14269" s="3" t="s">
        <v>28583</v>
      </c>
      <c r="F14269" s="67">
        <v>609.58000000000004</v>
      </c>
      <c r="G14269" s="67">
        <v>619.84</v>
      </c>
    </row>
    <row r="14270" spans="1:7" ht="22.5" x14ac:dyDescent="0.2">
      <c r="A14270" s="1" t="str">
        <f t="shared" si="224"/>
        <v>SETOP ED-49210</v>
      </c>
      <c r="B14270" s="3" t="s">
        <v>28600</v>
      </c>
      <c r="C14270" s="3" t="s">
        <v>23436</v>
      </c>
      <c r="D14270" s="2" t="s">
        <v>26834</v>
      </c>
      <c r="E14270" s="3" t="s">
        <v>28583</v>
      </c>
      <c r="F14270" s="67">
        <v>721.3</v>
      </c>
      <c r="G14270" s="67">
        <v>746.95</v>
      </c>
    </row>
    <row r="14271" spans="1:7" ht="22.5" x14ac:dyDescent="0.2">
      <c r="A14271" s="1" t="str">
        <f t="shared" si="224"/>
        <v>SETOP ED-20649</v>
      </c>
      <c r="B14271" s="3" t="s">
        <v>28600</v>
      </c>
      <c r="C14271" s="3" t="s">
        <v>23437</v>
      </c>
      <c r="D14271" s="2" t="s">
        <v>26835</v>
      </c>
      <c r="E14271" s="3" t="s">
        <v>28583</v>
      </c>
      <c r="F14271" s="67">
        <v>2669.29</v>
      </c>
      <c r="G14271" s="67">
        <v>2694.94</v>
      </c>
    </row>
    <row r="14272" spans="1:7" ht="22.5" x14ac:dyDescent="0.2">
      <c r="A14272" s="1" t="str">
        <f t="shared" si="224"/>
        <v>SETOP ED-28593</v>
      </c>
      <c r="B14272" s="3" t="s">
        <v>28600</v>
      </c>
      <c r="C14272" s="3" t="s">
        <v>23438</v>
      </c>
      <c r="D14272" s="2" t="s">
        <v>26836</v>
      </c>
      <c r="E14272" s="3" t="s">
        <v>28583</v>
      </c>
      <c r="F14272" s="67">
        <v>336.62</v>
      </c>
      <c r="G14272" s="67">
        <v>346.88</v>
      </c>
    </row>
    <row r="14273" spans="1:7" x14ac:dyDescent="0.2">
      <c r="A14273" s="1" t="str">
        <f t="shared" si="224"/>
        <v>SETOP 8943</v>
      </c>
      <c r="B14273" s="3" t="s">
        <v>28600</v>
      </c>
      <c r="C14273" s="3">
        <v>8943</v>
      </c>
      <c r="D14273" s="2" t="s">
        <v>26837</v>
      </c>
    </row>
    <row r="14274" spans="1:7" ht="22.5" x14ac:dyDescent="0.2">
      <c r="A14274" s="1" t="str">
        <f t="shared" si="224"/>
        <v>SETOP ED-49506</v>
      </c>
      <c r="B14274" s="3" t="s">
        <v>28600</v>
      </c>
      <c r="C14274" s="3" t="s">
        <v>23439</v>
      </c>
      <c r="D14274" s="2" t="s">
        <v>26838</v>
      </c>
      <c r="E14274" s="3" t="s">
        <v>28583</v>
      </c>
      <c r="F14274" s="67">
        <v>170.82</v>
      </c>
      <c r="G14274" s="67">
        <v>178.52</v>
      </c>
    </row>
    <row r="14275" spans="1:7" ht="22.5" x14ac:dyDescent="0.2">
      <c r="A14275" s="1" t="str">
        <f t="shared" si="224"/>
        <v>SETOP ED-49505</v>
      </c>
      <c r="B14275" s="3" t="s">
        <v>28600</v>
      </c>
      <c r="C14275" s="3" t="s">
        <v>23440</v>
      </c>
      <c r="D14275" s="2" t="s">
        <v>26839</v>
      </c>
      <c r="E14275" s="3" t="s">
        <v>28583</v>
      </c>
      <c r="F14275" s="67">
        <v>112.9</v>
      </c>
      <c r="G14275" s="67">
        <v>118.03</v>
      </c>
    </row>
    <row r="14276" spans="1:7" x14ac:dyDescent="0.2">
      <c r="A14276" s="1" t="str">
        <f t="shared" si="224"/>
        <v>SETOP ED-49499</v>
      </c>
      <c r="B14276" s="3" t="s">
        <v>28600</v>
      </c>
      <c r="C14276" s="3" t="s">
        <v>23441</v>
      </c>
      <c r="D14276" s="2" t="s">
        <v>26840</v>
      </c>
      <c r="E14276" s="3" t="s">
        <v>28583</v>
      </c>
      <c r="F14276" s="67">
        <v>200.54</v>
      </c>
      <c r="G14276" s="67">
        <v>215.93</v>
      </c>
    </row>
    <row r="14277" spans="1:7" x14ac:dyDescent="0.2">
      <c r="A14277" s="1" t="str">
        <f t="shared" si="224"/>
        <v>SETOP ED-49500</v>
      </c>
      <c r="B14277" s="3" t="s">
        <v>28600</v>
      </c>
      <c r="C14277" s="3" t="s">
        <v>23442</v>
      </c>
      <c r="D14277" s="2" t="s">
        <v>26841</v>
      </c>
      <c r="E14277" s="3" t="s">
        <v>28583</v>
      </c>
      <c r="F14277" s="67">
        <v>278.55</v>
      </c>
      <c r="G14277" s="67">
        <v>293.94</v>
      </c>
    </row>
    <row r="14278" spans="1:7" x14ac:dyDescent="0.2">
      <c r="A14278" s="1" t="str">
        <f t="shared" si="224"/>
        <v>SETOP ED-49501</v>
      </c>
      <c r="B14278" s="3" t="s">
        <v>28600</v>
      </c>
      <c r="C14278" s="3" t="s">
        <v>23443</v>
      </c>
      <c r="D14278" s="2" t="s">
        <v>26842</v>
      </c>
      <c r="E14278" s="3" t="s">
        <v>28583</v>
      </c>
      <c r="F14278" s="67">
        <v>376.42</v>
      </c>
      <c r="G14278" s="67">
        <v>396.94</v>
      </c>
    </row>
    <row r="14279" spans="1:7" x14ac:dyDescent="0.2">
      <c r="A14279" s="1" t="str">
        <f t="shared" si="224"/>
        <v>SETOP ED-49502</v>
      </c>
      <c r="B14279" s="3" t="s">
        <v>28600</v>
      </c>
      <c r="C14279" s="3" t="s">
        <v>23444</v>
      </c>
      <c r="D14279" s="2" t="s">
        <v>26843</v>
      </c>
      <c r="E14279" s="3" t="s">
        <v>28583</v>
      </c>
      <c r="F14279" s="67">
        <v>489.93</v>
      </c>
      <c r="G14279" s="67">
        <v>520.71</v>
      </c>
    </row>
    <row r="14280" spans="1:7" x14ac:dyDescent="0.2">
      <c r="A14280" s="1" t="str">
        <f t="shared" si="224"/>
        <v>SETOP ED-49503</v>
      </c>
      <c r="B14280" s="3" t="s">
        <v>28600</v>
      </c>
      <c r="C14280" s="3" t="s">
        <v>23445</v>
      </c>
      <c r="D14280" s="2" t="s">
        <v>26844</v>
      </c>
      <c r="E14280" s="3" t="s">
        <v>28583</v>
      </c>
      <c r="F14280" s="67">
        <v>828.39</v>
      </c>
      <c r="G14280" s="67">
        <v>869.43</v>
      </c>
    </row>
    <row r="14281" spans="1:7" x14ac:dyDescent="0.2">
      <c r="A14281" s="1" t="str">
        <f t="shared" si="224"/>
        <v>SETOP ED-49504</v>
      </c>
      <c r="B14281" s="3" t="s">
        <v>28600</v>
      </c>
      <c r="C14281" s="3" t="s">
        <v>23446</v>
      </c>
      <c r="D14281" s="2" t="s">
        <v>26845</v>
      </c>
      <c r="E14281" s="3" t="s">
        <v>28583</v>
      </c>
      <c r="F14281" s="67">
        <v>1109.8499999999999</v>
      </c>
      <c r="G14281" s="67">
        <v>1161.1500000000001</v>
      </c>
    </row>
    <row r="14282" spans="1:7" x14ac:dyDescent="0.2">
      <c r="A14282" s="1" t="str">
        <f t="shared" si="224"/>
        <v>SETOP ED-49498</v>
      </c>
      <c r="B14282" s="3" t="s">
        <v>28600</v>
      </c>
      <c r="C14282" s="3" t="s">
        <v>23447</v>
      </c>
      <c r="D14282" s="2" t="s">
        <v>26846</v>
      </c>
      <c r="E14282" s="3" t="s">
        <v>28583</v>
      </c>
      <c r="F14282" s="67">
        <v>154.08000000000001</v>
      </c>
      <c r="G14282" s="67">
        <v>164.34</v>
      </c>
    </row>
    <row r="14283" spans="1:7" x14ac:dyDescent="0.2">
      <c r="A14283" s="1" t="str">
        <f t="shared" si="224"/>
        <v>SETOP 8944</v>
      </c>
      <c r="B14283" s="3" t="s">
        <v>28600</v>
      </c>
      <c r="C14283" s="3">
        <v>8944</v>
      </c>
      <c r="D14283" s="2" t="s">
        <v>26847</v>
      </c>
    </row>
    <row r="14284" spans="1:7" ht="22.5" x14ac:dyDescent="0.2">
      <c r="A14284" s="1" t="str">
        <f t="shared" si="224"/>
        <v>SETOP ED-34473</v>
      </c>
      <c r="B14284" s="3" t="s">
        <v>28600</v>
      </c>
      <c r="C14284" s="3" t="s">
        <v>23448</v>
      </c>
      <c r="D14284" s="2" t="s">
        <v>26848</v>
      </c>
      <c r="E14284" s="3" t="s">
        <v>28583</v>
      </c>
      <c r="F14284" s="67">
        <v>41.54</v>
      </c>
      <c r="G14284" s="67">
        <v>42.34</v>
      </c>
    </row>
    <row r="14285" spans="1:7" ht="22.5" x14ac:dyDescent="0.2">
      <c r="A14285" s="1" t="str">
        <f t="shared" si="224"/>
        <v>SETOP ED-34483</v>
      </c>
      <c r="B14285" s="3" t="s">
        <v>28600</v>
      </c>
      <c r="C14285" s="3" t="s">
        <v>23449</v>
      </c>
      <c r="D14285" s="2" t="s">
        <v>26849</v>
      </c>
      <c r="E14285" s="3" t="s">
        <v>28583</v>
      </c>
      <c r="F14285" s="67">
        <v>196.25</v>
      </c>
      <c r="G14285" s="67">
        <v>197.8</v>
      </c>
    </row>
    <row r="14286" spans="1:7" ht="22.5" x14ac:dyDescent="0.2">
      <c r="A14286" s="1" t="str">
        <f t="shared" si="224"/>
        <v>SETOP ED-34484</v>
      </c>
      <c r="B14286" s="3" t="s">
        <v>28600</v>
      </c>
      <c r="C14286" s="3" t="s">
        <v>23450</v>
      </c>
      <c r="D14286" s="2" t="s">
        <v>26850</v>
      </c>
      <c r="E14286" s="3" t="s">
        <v>28583</v>
      </c>
      <c r="F14286" s="67">
        <v>201.57</v>
      </c>
      <c r="G14286" s="67">
        <v>203.12</v>
      </c>
    </row>
    <row r="14287" spans="1:7" ht="22.5" x14ac:dyDescent="0.2">
      <c r="A14287" s="1" t="str">
        <f t="shared" si="224"/>
        <v>SETOP ED-34474</v>
      </c>
      <c r="B14287" s="3" t="s">
        <v>28600</v>
      </c>
      <c r="C14287" s="3" t="s">
        <v>23451</v>
      </c>
      <c r="D14287" s="2" t="s">
        <v>26851</v>
      </c>
      <c r="E14287" s="3" t="s">
        <v>28583</v>
      </c>
      <c r="F14287" s="67">
        <v>41.54</v>
      </c>
      <c r="G14287" s="67">
        <v>42.34</v>
      </c>
    </row>
    <row r="14288" spans="1:7" ht="22.5" x14ac:dyDescent="0.2">
      <c r="A14288" s="1" t="str">
        <f t="shared" si="224"/>
        <v>SETOP ED-34475</v>
      </c>
      <c r="B14288" s="3" t="s">
        <v>28600</v>
      </c>
      <c r="C14288" s="3" t="s">
        <v>23452</v>
      </c>
      <c r="D14288" s="2" t="s">
        <v>26852</v>
      </c>
      <c r="E14288" s="3" t="s">
        <v>28583</v>
      </c>
      <c r="F14288" s="67">
        <v>41.54</v>
      </c>
      <c r="G14288" s="67">
        <v>42.34</v>
      </c>
    </row>
    <row r="14289" spans="1:7" ht="22.5" x14ac:dyDescent="0.2">
      <c r="A14289" s="1" t="str">
        <f t="shared" si="224"/>
        <v>SETOP ED-34476</v>
      </c>
      <c r="B14289" s="3" t="s">
        <v>28600</v>
      </c>
      <c r="C14289" s="3" t="s">
        <v>23453</v>
      </c>
      <c r="D14289" s="2" t="s">
        <v>26853</v>
      </c>
      <c r="E14289" s="3" t="s">
        <v>28583</v>
      </c>
      <c r="F14289" s="67">
        <v>42.7</v>
      </c>
      <c r="G14289" s="67">
        <v>43.5</v>
      </c>
    </row>
    <row r="14290" spans="1:7" ht="22.5" x14ac:dyDescent="0.2">
      <c r="A14290" s="1" t="str">
        <f t="shared" si="224"/>
        <v>SETOP ED-34477</v>
      </c>
      <c r="B14290" s="3" t="s">
        <v>28600</v>
      </c>
      <c r="C14290" s="3" t="s">
        <v>23454</v>
      </c>
      <c r="D14290" s="2" t="s">
        <v>26854</v>
      </c>
      <c r="E14290" s="3" t="s">
        <v>28583</v>
      </c>
      <c r="F14290" s="67">
        <v>42.8</v>
      </c>
      <c r="G14290" s="67">
        <v>43.6</v>
      </c>
    </row>
    <row r="14291" spans="1:7" ht="22.5" x14ac:dyDescent="0.2">
      <c r="A14291" s="1" t="str">
        <f t="shared" si="224"/>
        <v>SETOP ED-34478</v>
      </c>
      <c r="B14291" s="3" t="s">
        <v>28600</v>
      </c>
      <c r="C14291" s="3" t="s">
        <v>23455</v>
      </c>
      <c r="D14291" s="2" t="s">
        <v>26855</v>
      </c>
      <c r="E14291" s="3" t="s">
        <v>28583</v>
      </c>
      <c r="F14291" s="67">
        <v>46.43</v>
      </c>
      <c r="G14291" s="67">
        <v>47.54</v>
      </c>
    </row>
    <row r="14292" spans="1:7" ht="22.5" x14ac:dyDescent="0.2">
      <c r="A14292" s="1" t="str">
        <f t="shared" si="224"/>
        <v>SETOP ED-34479</v>
      </c>
      <c r="B14292" s="3" t="s">
        <v>28600</v>
      </c>
      <c r="C14292" s="3" t="s">
        <v>23456</v>
      </c>
      <c r="D14292" s="2" t="s">
        <v>26856</v>
      </c>
      <c r="E14292" s="3" t="s">
        <v>28583</v>
      </c>
      <c r="F14292" s="67">
        <v>49.43</v>
      </c>
      <c r="G14292" s="67">
        <v>50.54</v>
      </c>
    </row>
    <row r="14293" spans="1:7" ht="22.5" x14ac:dyDescent="0.2">
      <c r="A14293" s="1" t="str">
        <f t="shared" si="224"/>
        <v>SETOP ED-34472</v>
      </c>
      <c r="B14293" s="3" t="s">
        <v>28600</v>
      </c>
      <c r="C14293" s="3" t="s">
        <v>23457</v>
      </c>
      <c r="D14293" s="2" t="s">
        <v>26857</v>
      </c>
      <c r="E14293" s="3" t="s">
        <v>28583</v>
      </c>
      <c r="F14293" s="67">
        <v>58.08</v>
      </c>
      <c r="G14293" s="67">
        <v>58.88</v>
      </c>
    </row>
    <row r="14294" spans="1:7" ht="22.5" x14ac:dyDescent="0.2">
      <c r="A14294" s="1" t="str">
        <f t="shared" si="224"/>
        <v>SETOP ED-34480</v>
      </c>
      <c r="B14294" s="3" t="s">
        <v>28600</v>
      </c>
      <c r="C14294" s="3" t="s">
        <v>23458</v>
      </c>
      <c r="D14294" s="2" t="s">
        <v>26858</v>
      </c>
      <c r="E14294" s="3" t="s">
        <v>28583</v>
      </c>
      <c r="F14294" s="67">
        <v>53.45</v>
      </c>
      <c r="G14294" s="67">
        <v>54.56</v>
      </c>
    </row>
    <row r="14295" spans="1:7" ht="22.5" x14ac:dyDescent="0.2">
      <c r="A14295" s="1" t="str">
        <f t="shared" si="224"/>
        <v>SETOP ED-34481</v>
      </c>
      <c r="B14295" s="3" t="s">
        <v>28600</v>
      </c>
      <c r="C14295" s="3" t="s">
        <v>23459</v>
      </c>
      <c r="D14295" s="2" t="s">
        <v>26859</v>
      </c>
      <c r="E14295" s="3" t="s">
        <v>28583</v>
      </c>
      <c r="F14295" s="67">
        <v>98.79</v>
      </c>
      <c r="G14295" s="67">
        <v>100.34</v>
      </c>
    </row>
    <row r="14296" spans="1:7" ht="22.5" x14ac:dyDescent="0.2">
      <c r="A14296" s="1" t="str">
        <f t="shared" si="224"/>
        <v>SETOP ED-34482</v>
      </c>
      <c r="B14296" s="3" t="s">
        <v>28600</v>
      </c>
      <c r="C14296" s="3" t="s">
        <v>23460</v>
      </c>
      <c r="D14296" s="2" t="s">
        <v>26860</v>
      </c>
      <c r="E14296" s="3" t="s">
        <v>28583</v>
      </c>
      <c r="F14296" s="67">
        <v>156.79</v>
      </c>
      <c r="G14296" s="67">
        <v>158.34</v>
      </c>
    </row>
    <row r="14297" spans="1:7" ht="22.5" x14ac:dyDescent="0.2">
      <c r="A14297" s="1" t="str">
        <f t="shared" si="224"/>
        <v>SETOP ED-5435</v>
      </c>
      <c r="B14297" s="3" t="s">
        <v>28600</v>
      </c>
      <c r="C14297" s="3" t="s">
        <v>32417</v>
      </c>
      <c r="D14297" s="2" t="s">
        <v>32747</v>
      </c>
      <c r="E14297" s="3" t="s">
        <v>28583</v>
      </c>
      <c r="F14297" s="67">
        <v>226.33</v>
      </c>
      <c r="G14297" s="67">
        <v>227.88</v>
      </c>
    </row>
    <row r="14298" spans="1:7" ht="22.5" x14ac:dyDescent="0.2">
      <c r="A14298" s="1" t="str">
        <f t="shared" si="224"/>
        <v>SETOP ED-15114</v>
      </c>
      <c r="B14298" s="3" t="s">
        <v>28600</v>
      </c>
      <c r="C14298" s="3" t="s">
        <v>23461</v>
      </c>
      <c r="D14298" s="2" t="s">
        <v>32748</v>
      </c>
      <c r="E14298" s="3" t="s">
        <v>28583</v>
      </c>
      <c r="F14298" s="67">
        <v>121.93</v>
      </c>
      <c r="G14298" s="67">
        <v>122.74</v>
      </c>
    </row>
    <row r="14299" spans="1:7" ht="22.5" x14ac:dyDescent="0.2">
      <c r="A14299" s="1" t="str">
        <f t="shared" si="224"/>
        <v>SETOP ED-15115</v>
      </c>
      <c r="B14299" s="3" t="s">
        <v>28600</v>
      </c>
      <c r="C14299" s="3" t="s">
        <v>23462</v>
      </c>
      <c r="D14299" s="2" t="s">
        <v>32749</v>
      </c>
      <c r="E14299" s="3" t="s">
        <v>28583</v>
      </c>
      <c r="F14299" s="67">
        <v>129.41999999999999</v>
      </c>
      <c r="G14299" s="67">
        <v>130.52000000000001</v>
      </c>
    </row>
    <row r="14300" spans="1:7" ht="22.5" x14ac:dyDescent="0.2">
      <c r="A14300" s="1" t="str">
        <f t="shared" si="224"/>
        <v>SETOP ED-15116</v>
      </c>
      <c r="B14300" s="3" t="s">
        <v>28600</v>
      </c>
      <c r="C14300" s="3" t="s">
        <v>23463</v>
      </c>
      <c r="D14300" s="2" t="s">
        <v>32750</v>
      </c>
      <c r="E14300" s="3" t="s">
        <v>28583</v>
      </c>
      <c r="F14300" s="67">
        <v>153.47999999999999</v>
      </c>
      <c r="G14300" s="67">
        <v>154.85</v>
      </c>
    </row>
    <row r="14301" spans="1:7" ht="22.5" x14ac:dyDescent="0.2">
      <c r="A14301" s="1" t="str">
        <f t="shared" si="224"/>
        <v>SETOP ED-5434</v>
      </c>
      <c r="B14301" s="3" t="s">
        <v>28600</v>
      </c>
      <c r="C14301" s="3" t="s">
        <v>32418</v>
      </c>
      <c r="D14301" s="2" t="s">
        <v>32751</v>
      </c>
      <c r="E14301" s="3" t="s">
        <v>28583</v>
      </c>
      <c r="F14301" s="67">
        <v>225.93</v>
      </c>
      <c r="G14301" s="67">
        <v>227.48</v>
      </c>
    </row>
    <row r="14302" spans="1:7" ht="22.5" x14ac:dyDescent="0.2">
      <c r="A14302" s="1" t="str">
        <f t="shared" si="224"/>
        <v>SETOP ED-5443</v>
      </c>
      <c r="B14302" s="3" t="s">
        <v>28600</v>
      </c>
      <c r="C14302" s="3" t="s">
        <v>32419</v>
      </c>
      <c r="D14302" s="2" t="s">
        <v>32752</v>
      </c>
      <c r="E14302" s="3" t="s">
        <v>28583</v>
      </c>
      <c r="F14302" s="67">
        <v>274.60000000000002</v>
      </c>
      <c r="G14302" s="67">
        <v>277.60000000000002</v>
      </c>
    </row>
    <row r="14303" spans="1:7" ht="22.5" x14ac:dyDescent="0.2">
      <c r="A14303" s="1" t="str">
        <f t="shared" si="224"/>
        <v>SETOP ED-5444</v>
      </c>
      <c r="B14303" s="3" t="s">
        <v>28600</v>
      </c>
      <c r="C14303" s="3" t="s">
        <v>32420</v>
      </c>
      <c r="D14303" s="2" t="s">
        <v>32753</v>
      </c>
      <c r="E14303" s="3" t="s">
        <v>28583</v>
      </c>
      <c r="F14303" s="67">
        <v>1093.98</v>
      </c>
      <c r="G14303" s="67">
        <v>1097.3</v>
      </c>
    </row>
    <row r="14304" spans="1:7" ht="22.5" x14ac:dyDescent="0.2">
      <c r="A14304" s="1" t="str">
        <f t="shared" si="224"/>
        <v>SETOP ED-5437</v>
      </c>
      <c r="B14304" s="3" t="s">
        <v>28600</v>
      </c>
      <c r="C14304" s="3" t="s">
        <v>32421</v>
      </c>
      <c r="D14304" s="2" t="s">
        <v>32754</v>
      </c>
      <c r="E14304" s="3" t="s">
        <v>28583</v>
      </c>
      <c r="F14304" s="67">
        <v>186.43</v>
      </c>
      <c r="G14304" s="67">
        <v>187.98</v>
      </c>
    </row>
    <row r="14305" spans="1:7" ht="22.5" x14ac:dyDescent="0.2">
      <c r="A14305" s="1" t="str">
        <f t="shared" si="224"/>
        <v>SETOP ED-5439</v>
      </c>
      <c r="B14305" s="3" t="s">
        <v>28600</v>
      </c>
      <c r="C14305" s="3" t="s">
        <v>32422</v>
      </c>
      <c r="D14305" s="2" t="s">
        <v>32755</v>
      </c>
      <c r="E14305" s="3" t="s">
        <v>28583</v>
      </c>
      <c r="F14305" s="67">
        <v>224.65</v>
      </c>
      <c r="G14305" s="67">
        <v>226.79</v>
      </c>
    </row>
    <row r="14306" spans="1:7" ht="22.5" x14ac:dyDescent="0.2">
      <c r="A14306" s="1" t="str">
        <f t="shared" si="224"/>
        <v>SETOP ED-15117</v>
      </c>
      <c r="B14306" s="3" t="s">
        <v>28600</v>
      </c>
      <c r="C14306" s="3" t="s">
        <v>23464</v>
      </c>
      <c r="D14306" s="2" t="s">
        <v>32756</v>
      </c>
      <c r="E14306" s="3" t="s">
        <v>28583</v>
      </c>
      <c r="F14306" s="67">
        <v>169.77</v>
      </c>
      <c r="G14306" s="67">
        <v>171.91</v>
      </c>
    </row>
    <row r="14307" spans="1:7" ht="22.5" x14ac:dyDescent="0.2">
      <c r="A14307" s="1" t="str">
        <f t="shared" ref="A14307:A14370" si="225">CONCATENAR</f>
        <v>SETOP ED-5441</v>
      </c>
      <c r="B14307" s="3" t="s">
        <v>28600</v>
      </c>
      <c r="C14307" s="3" t="s">
        <v>32423</v>
      </c>
      <c r="D14307" s="2" t="s">
        <v>32757</v>
      </c>
      <c r="E14307" s="3" t="s">
        <v>28583</v>
      </c>
      <c r="F14307" s="67">
        <v>276.67</v>
      </c>
      <c r="G14307" s="67">
        <v>279.67</v>
      </c>
    </row>
    <row r="14308" spans="1:7" ht="22.5" x14ac:dyDescent="0.2">
      <c r="A14308" s="1" t="str">
        <f t="shared" si="225"/>
        <v>SETOP ED-34460</v>
      </c>
      <c r="B14308" s="3" t="s">
        <v>28600</v>
      </c>
      <c r="C14308" s="3" t="s">
        <v>23465</v>
      </c>
      <c r="D14308" s="2" t="s">
        <v>26861</v>
      </c>
      <c r="E14308" s="3" t="s">
        <v>28583</v>
      </c>
      <c r="F14308" s="67">
        <v>13.37</v>
      </c>
      <c r="G14308" s="67">
        <v>13.81</v>
      </c>
    </row>
    <row r="14309" spans="1:7" ht="22.5" x14ac:dyDescent="0.2">
      <c r="A14309" s="1" t="str">
        <f t="shared" si="225"/>
        <v>SETOP ED-34470</v>
      </c>
      <c r="B14309" s="3" t="s">
        <v>28600</v>
      </c>
      <c r="C14309" s="3" t="s">
        <v>23466</v>
      </c>
      <c r="D14309" s="2" t="s">
        <v>26862</v>
      </c>
      <c r="E14309" s="3" t="s">
        <v>28583</v>
      </c>
      <c r="F14309" s="67">
        <v>78.239999999999995</v>
      </c>
      <c r="G14309" s="67">
        <v>79.040000000000006</v>
      </c>
    </row>
    <row r="14310" spans="1:7" ht="22.5" x14ac:dyDescent="0.2">
      <c r="A14310" s="1" t="str">
        <f t="shared" si="225"/>
        <v>SETOP ED-34471</v>
      </c>
      <c r="B14310" s="3" t="s">
        <v>28600</v>
      </c>
      <c r="C14310" s="3" t="s">
        <v>23467</v>
      </c>
      <c r="D14310" s="2" t="s">
        <v>26863</v>
      </c>
      <c r="E14310" s="3" t="s">
        <v>28583</v>
      </c>
      <c r="F14310" s="67">
        <v>126.05</v>
      </c>
      <c r="G14310" s="67">
        <v>126.85</v>
      </c>
    </row>
    <row r="14311" spans="1:7" ht="22.5" x14ac:dyDescent="0.2">
      <c r="A14311" s="1" t="str">
        <f t="shared" si="225"/>
        <v>SETOP ED-34461</v>
      </c>
      <c r="B14311" s="3" t="s">
        <v>28600</v>
      </c>
      <c r="C14311" s="3" t="s">
        <v>23468</v>
      </c>
      <c r="D14311" s="2" t="s">
        <v>26864</v>
      </c>
      <c r="E14311" s="3" t="s">
        <v>28583</v>
      </c>
      <c r="F14311" s="67">
        <v>13.37</v>
      </c>
      <c r="G14311" s="67">
        <v>13.81</v>
      </c>
    </row>
    <row r="14312" spans="1:7" ht="22.5" x14ac:dyDescent="0.2">
      <c r="A14312" s="1" t="str">
        <f t="shared" si="225"/>
        <v>SETOP ED-34462</v>
      </c>
      <c r="B14312" s="3" t="s">
        <v>28600</v>
      </c>
      <c r="C14312" s="3" t="s">
        <v>23469</v>
      </c>
      <c r="D14312" s="2" t="s">
        <v>26865</v>
      </c>
      <c r="E14312" s="3" t="s">
        <v>28583</v>
      </c>
      <c r="F14312" s="67">
        <v>13.37</v>
      </c>
      <c r="G14312" s="67">
        <v>13.81</v>
      </c>
    </row>
    <row r="14313" spans="1:7" ht="22.5" x14ac:dyDescent="0.2">
      <c r="A14313" s="1" t="str">
        <f t="shared" si="225"/>
        <v>SETOP ED-34463</v>
      </c>
      <c r="B14313" s="3" t="s">
        <v>28600</v>
      </c>
      <c r="C14313" s="3" t="s">
        <v>23470</v>
      </c>
      <c r="D14313" s="2" t="s">
        <v>26866</v>
      </c>
      <c r="E14313" s="3" t="s">
        <v>28583</v>
      </c>
      <c r="F14313" s="67">
        <v>13.45</v>
      </c>
      <c r="G14313" s="67">
        <v>13.89</v>
      </c>
    </row>
    <row r="14314" spans="1:7" ht="22.5" x14ac:dyDescent="0.2">
      <c r="A14314" s="1" t="str">
        <f t="shared" si="225"/>
        <v>SETOP ED-34464</v>
      </c>
      <c r="B14314" s="3" t="s">
        <v>28600</v>
      </c>
      <c r="C14314" s="3" t="s">
        <v>23471</v>
      </c>
      <c r="D14314" s="2" t="s">
        <v>26867</v>
      </c>
      <c r="E14314" s="3" t="s">
        <v>28583</v>
      </c>
      <c r="F14314" s="67">
        <v>13.5</v>
      </c>
      <c r="G14314" s="67">
        <v>13.94</v>
      </c>
    </row>
    <row r="14315" spans="1:7" ht="22.5" x14ac:dyDescent="0.2">
      <c r="A14315" s="1" t="str">
        <f t="shared" si="225"/>
        <v>SETOP ED-34465</v>
      </c>
      <c r="B14315" s="3" t="s">
        <v>28600</v>
      </c>
      <c r="C14315" s="3" t="s">
        <v>23472</v>
      </c>
      <c r="D14315" s="2" t="s">
        <v>26868</v>
      </c>
      <c r="E14315" s="3" t="s">
        <v>28583</v>
      </c>
      <c r="F14315" s="67">
        <v>17.420000000000002</v>
      </c>
      <c r="G14315" s="67">
        <v>18.010000000000002</v>
      </c>
    </row>
    <row r="14316" spans="1:7" ht="22.5" x14ac:dyDescent="0.2">
      <c r="A14316" s="1" t="str">
        <f t="shared" si="225"/>
        <v>SETOP ED-34466</v>
      </c>
      <c r="B14316" s="3" t="s">
        <v>28600</v>
      </c>
      <c r="C14316" s="3" t="s">
        <v>23473</v>
      </c>
      <c r="D14316" s="2" t="s">
        <v>26869</v>
      </c>
      <c r="E14316" s="3" t="s">
        <v>28583</v>
      </c>
      <c r="F14316" s="67">
        <v>19.829999999999998</v>
      </c>
      <c r="G14316" s="67">
        <v>20.420000000000002</v>
      </c>
    </row>
    <row r="14317" spans="1:7" ht="22.5" x14ac:dyDescent="0.2">
      <c r="A14317" s="1" t="str">
        <f t="shared" si="225"/>
        <v>SETOP ED-34459</v>
      </c>
      <c r="B14317" s="3" t="s">
        <v>28600</v>
      </c>
      <c r="C14317" s="3" t="s">
        <v>23474</v>
      </c>
      <c r="D14317" s="2" t="s">
        <v>26870</v>
      </c>
      <c r="E14317" s="3" t="s">
        <v>28583</v>
      </c>
      <c r="F14317" s="67">
        <v>20.309999999999999</v>
      </c>
      <c r="G14317" s="67">
        <v>20.75</v>
      </c>
    </row>
    <row r="14318" spans="1:7" ht="22.5" x14ac:dyDescent="0.2">
      <c r="A14318" s="1" t="str">
        <f t="shared" si="225"/>
        <v>SETOP ED-34467</v>
      </c>
      <c r="B14318" s="3" t="s">
        <v>28600</v>
      </c>
      <c r="C14318" s="3" t="s">
        <v>23475</v>
      </c>
      <c r="D14318" s="2" t="s">
        <v>26871</v>
      </c>
      <c r="E14318" s="3" t="s">
        <v>28583</v>
      </c>
      <c r="F14318" s="67">
        <v>20.88</v>
      </c>
      <c r="G14318" s="67">
        <v>21.47</v>
      </c>
    </row>
    <row r="14319" spans="1:7" ht="22.5" x14ac:dyDescent="0.2">
      <c r="A14319" s="1" t="str">
        <f t="shared" si="225"/>
        <v>SETOP ED-34468</v>
      </c>
      <c r="B14319" s="3" t="s">
        <v>28600</v>
      </c>
      <c r="C14319" s="3" t="s">
        <v>23476</v>
      </c>
      <c r="D14319" s="2" t="s">
        <v>26872</v>
      </c>
      <c r="E14319" s="3" t="s">
        <v>28583</v>
      </c>
      <c r="F14319" s="67">
        <v>30.26</v>
      </c>
      <c r="G14319" s="67">
        <v>31.06</v>
      </c>
    </row>
    <row r="14320" spans="1:7" ht="22.5" x14ac:dyDescent="0.2">
      <c r="A14320" s="1" t="str">
        <f t="shared" si="225"/>
        <v>SETOP ED-34469</v>
      </c>
      <c r="B14320" s="3" t="s">
        <v>28600</v>
      </c>
      <c r="C14320" s="3" t="s">
        <v>23477</v>
      </c>
      <c r="D14320" s="2" t="s">
        <v>26873</v>
      </c>
      <c r="E14320" s="3" t="s">
        <v>28583</v>
      </c>
      <c r="F14320" s="67">
        <v>78.760000000000005</v>
      </c>
      <c r="G14320" s="67">
        <v>79.56</v>
      </c>
    </row>
    <row r="14321" spans="1:7" ht="22.5" x14ac:dyDescent="0.2">
      <c r="A14321" s="1" t="str">
        <f t="shared" si="225"/>
        <v>SETOP ED-34499</v>
      </c>
      <c r="B14321" s="3" t="s">
        <v>28600</v>
      </c>
      <c r="C14321" s="3" t="s">
        <v>23478</v>
      </c>
      <c r="D14321" s="2" t="s">
        <v>26874</v>
      </c>
      <c r="E14321" s="3" t="s">
        <v>28583</v>
      </c>
      <c r="F14321" s="67">
        <v>380.74</v>
      </c>
      <c r="G14321" s="67">
        <v>383.87</v>
      </c>
    </row>
    <row r="14322" spans="1:7" ht="22.5" x14ac:dyDescent="0.2">
      <c r="A14322" s="1" t="str">
        <f t="shared" si="225"/>
        <v>SETOP ED-34500</v>
      </c>
      <c r="B14322" s="3" t="s">
        <v>28600</v>
      </c>
      <c r="C14322" s="3" t="s">
        <v>23479</v>
      </c>
      <c r="D14322" s="2" t="s">
        <v>26875</v>
      </c>
      <c r="E14322" s="3" t="s">
        <v>28583</v>
      </c>
      <c r="F14322" s="67">
        <v>397.72</v>
      </c>
      <c r="G14322" s="67">
        <v>400.85</v>
      </c>
    </row>
    <row r="14323" spans="1:7" ht="22.5" x14ac:dyDescent="0.2">
      <c r="A14323" s="1" t="str">
        <f t="shared" si="225"/>
        <v>SETOP ED-34501</v>
      </c>
      <c r="B14323" s="3" t="s">
        <v>28600</v>
      </c>
      <c r="C14323" s="3" t="s">
        <v>23480</v>
      </c>
      <c r="D14323" s="2" t="s">
        <v>26876</v>
      </c>
      <c r="E14323" s="3" t="s">
        <v>28583</v>
      </c>
      <c r="F14323" s="67">
        <v>457</v>
      </c>
      <c r="G14323" s="67">
        <v>461.18</v>
      </c>
    </row>
    <row r="14324" spans="1:7" ht="22.5" x14ac:dyDescent="0.2">
      <c r="A14324" s="1" t="str">
        <f t="shared" si="225"/>
        <v>SETOP ED-34502</v>
      </c>
      <c r="B14324" s="3" t="s">
        <v>28600</v>
      </c>
      <c r="C14324" s="3" t="s">
        <v>23481</v>
      </c>
      <c r="D14324" s="2" t="s">
        <v>26877</v>
      </c>
      <c r="E14324" s="3" t="s">
        <v>28583</v>
      </c>
      <c r="F14324" s="67">
        <v>457.9</v>
      </c>
      <c r="G14324" s="67">
        <v>462.08</v>
      </c>
    </row>
    <row r="14325" spans="1:7" ht="22.5" x14ac:dyDescent="0.2">
      <c r="A14325" s="1" t="str">
        <f t="shared" si="225"/>
        <v>SETOP ED-34503</v>
      </c>
      <c r="B14325" s="3" t="s">
        <v>28600</v>
      </c>
      <c r="C14325" s="3" t="s">
        <v>23482</v>
      </c>
      <c r="D14325" s="2" t="s">
        <v>26878</v>
      </c>
      <c r="E14325" s="3" t="s">
        <v>28583</v>
      </c>
      <c r="F14325" s="67">
        <v>464.62</v>
      </c>
      <c r="G14325" s="67">
        <v>468.8</v>
      </c>
    </row>
    <row r="14326" spans="1:7" ht="22.5" x14ac:dyDescent="0.2">
      <c r="A14326" s="1" t="str">
        <f t="shared" si="225"/>
        <v>SETOP ED-34504</v>
      </c>
      <c r="B14326" s="3" t="s">
        <v>28600</v>
      </c>
      <c r="C14326" s="3" t="s">
        <v>23483</v>
      </c>
      <c r="D14326" s="2" t="s">
        <v>26879</v>
      </c>
      <c r="E14326" s="3" t="s">
        <v>28583</v>
      </c>
      <c r="F14326" s="67">
        <v>483.25</v>
      </c>
      <c r="G14326" s="67">
        <v>487.43</v>
      </c>
    </row>
    <row r="14327" spans="1:7" ht="22.5" x14ac:dyDescent="0.2">
      <c r="A14327" s="1" t="str">
        <f t="shared" si="225"/>
        <v>SETOP ED-34505</v>
      </c>
      <c r="B14327" s="3" t="s">
        <v>28600</v>
      </c>
      <c r="C14327" s="3" t="s">
        <v>23484</v>
      </c>
      <c r="D14327" s="2" t="s">
        <v>26880</v>
      </c>
      <c r="E14327" s="3" t="s">
        <v>28583</v>
      </c>
      <c r="F14327" s="67">
        <v>501.26</v>
      </c>
      <c r="G14327" s="67">
        <v>505.44</v>
      </c>
    </row>
    <row r="14328" spans="1:7" ht="22.5" x14ac:dyDescent="0.2">
      <c r="A14328" s="1" t="str">
        <f t="shared" si="225"/>
        <v>SETOP ED-34506</v>
      </c>
      <c r="B14328" s="3" t="s">
        <v>28600</v>
      </c>
      <c r="C14328" s="3" t="s">
        <v>23485</v>
      </c>
      <c r="D14328" s="2" t="s">
        <v>26881</v>
      </c>
      <c r="E14328" s="3" t="s">
        <v>28583</v>
      </c>
      <c r="F14328" s="67">
        <v>619.19000000000005</v>
      </c>
      <c r="G14328" s="67">
        <v>623.37</v>
      </c>
    </row>
    <row r="14329" spans="1:7" ht="22.5" x14ac:dyDescent="0.2">
      <c r="A14329" s="1" t="str">
        <f t="shared" si="225"/>
        <v>SETOP ED-34507</v>
      </c>
      <c r="B14329" s="3" t="s">
        <v>28600</v>
      </c>
      <c r="C14329" s="3" t="s">
        <v>23486</v>
      </c>
      <c r="D14329" s="2" t="s">
        <v>26882</v>
      </c>
      <c r="E14329" s="3" t="s">
        <v>28583</v>
      </c>
      <c r="F14329" s="67">
        <v>1207.8900000000001</v>
      </c>
      <c r="G14329" s="67">
        <v>1214.2</v>
      </c>
    </row>
    <row r="14330" spans="1:7" ht="22.5" x14ac:dyDescent="0.2">
      <c r="A14330" s="1" t="str">
        <f t="shared" si="225"/>
        <v>SETOP ED-34508</v>
      </c>
      <c r="B14330" s="3" t="s">
        <v>28600</v>
      </c>
      <c r="C14330" s="3" t="s">
        <v>23487</v>
      </c>
      <c r="D14330" s="2" t="s">
        <v>26883</v>
      </c>
      <c r="E14330" s="3" t="s">
        <v>28583</v>
      </c>
      <c r="F14330" s="67">
        <v>1481.39</v>
      </c>
      <c r="G14330" s="67">
        <v>1487.7</v>
      </c>
    </row>
    <row r="14331" spans="1:7" ht="22.5" x14ac:dyDescent="0.2">
      <c r="A14331" s="1" t="str">
        <f t="shared" si="225"/>
        <v>SETOP ED-34486</v>
      </c>
      <c r="B14331" s="3" t="s">
        <v>28600</v>
      </c>
      <c r="C14331" s="3" t="s">
        <v>23488</v>
      </c>
      <c r="D14331" s="2" t="s">
        <v>26884</v>
      </c>
      <c r="E14331" s="3" t="s">
        <v>28583</v>
      </c>
      <c r="F14331" s="67">
        <v>64.66</v>
      </c>
      <c r="G14331" s="67">
        <v>65.84</v>
      </c>
    </row>
    <row r="14332" spans="1:7" ht="22.5" x14ac:dyDescent="0.2">
      <c r="A14332" s="1" t="str">
        <f t="shared" si="225"/>
        <v>SETOP ED-34496</v>
      </c>
      <c r="B14332" s="3" t="s">
        <v>28600</v>
      </c>
      <c r="C14332" s="3" t="s">
        <v>23489</v>
      </c>
      <c r="D14332" s="2" t="s">
        <v>26885</v>
      </c>
      <c r="E14332" s="3" t="s">
        <v>28583</v>
      </c>
      <c r="F14332" s="67">
        <v>202.71</v>
      </c>
      <c r="G14332" s="67">
        <v>205.02</v>
      </c>
    </row>
    <row r="14333" spans="1:7" ht="22.5" x14ac:dyDescent="0.2">
      <c r="A14333" s="1" t="str">
        <f t="shared" si="225"/>
        <v>SETOP ED-34498</v>
      </c>
      <c r="B14333" s="3" t="s">
        <v>28600</v>
      </c>
      <c r="C14333" s="3" t="s">
        <v>23490</v>
      </c>
      <c r="D14333" s="2" t="s">
        <v>26886</v>
      </c>
      <c r="E14333" s="3" t="s">
        <v>28583</v>
      </c>
      <c r="F14333" s="67">
        <v>325.39</v>
      </c>
      <c r="G14333" s="67">
        <v>327.7</v>
      </c>
    </row>
    <row r="14334" spans="1:7" ht="22.5" x14ac:dyDescent="0.2">
      <c r="A14334" s="1" t="str">
        <f t="shared" si="225"/>
        <v>SETOP ED-34487</v>
      </c>
      <c r="B14334" s="3" t="s">
        <v>28600</v>
      </c>
      <c r="C14334" s="3" t="s">
        <v>23491</v>
      </c>
      <c r="D14334" s="2" t="s">
        <v>26887</v>
      </c>
      <c r="E14334" s="3" t="s">
        <v>28583</v>
      </c>
      <c r="F14334" s="67">
        <v>64.66</v>
      </c>
      <c r="G14334" s="67">
        <v>65.84</v>
      </c>
    </row>
    <row r="14335" spans="1:7" ht="22.5" x14ac:dyDescent="0.2">
      <c r="A14335" s="1" t="str">
        <f t="shared" si="225"/>
        <v>SETOP ED-34488</v>
      </c>
      <c r="B14335" s="3" t="s">
        <v>28600</v>
      </c>
      <c r="C14335" s="3" t="s">
        <v>23492</v>
      </c>
      <c r="D14335" s="2" t="s">
        <v>26888</v>
      </c>
      <c r="E14335" s="3" t="s">
        <v>28583</v>
      </c>
      <c r="F14335" s="67">
        <v>65.28</v>
      </c>
      <c r="G14335" s="67">
        <v>66.459999999999994</v>
      </c>
    </row>
    <row r="14336" spans="1:7" ht="22.5" x14ac:dyDescent="0.2">
      <c r="A14336" s="1" t="str">
        <f t="shared" si="225"/>
        <v>SETOP ED-34489</v>
      </c>
      <c r="B14336" s="3" t="s">
        <v>28600</v>
      </c>
      <c r="C14336" s="3" t="s">
        <v>23493</v>
      </c>
      <c r="D14336" s="2" t="s">
        <v>26889</v>
      </c>
      <c r="E14336" s="3" t="s">
        <v>28583</v>
      </c>
      <c r="F14336" s="67">
        <v>65.52</v>
      </c>
      <c r="G14336" s="67">
        <v>66.7</v>
      </c>
    </row>
    <row r="14337" spans="1:7" ht="22.5" x14ac:dyDescent="0.2">
      <c r="A14337" s="1" t="str">
        <f t="shared" si="225"/>
        <v>SETOP ED-34490</v>
      </c>
      <c r="B14337" s="3" t="s">
        <v>28600</v>
      </c>
      <c r="C14337" s="3" t="s">
        <v>23494</v>
      </c>
      <c r="D14337" s="2" t="s">
        <v>26890</v>
      </c>
      <c r="E14337" s="3" t="s">
        <v>28583</v>
      </c>
      <c r="F14337" s="67">
        <v>65.67</v>
      </c>
      <c r="G14337" s="67">
        <v>66.849999999999994</v>
      </c>
    </row>
    <row r="14338" spans="1:7" ht="22.5" x14ac:dyDescent="0.2">
      <c r="A14338" s="1" t="str">
        <f t="shared" si="225"/>
        <v>SETOP ED-34491</v>
      </c>
      <c r="B14338" s="3" t="s">
        <v>28600</v>
      </c>
      <c r="C14338" s="3" t="s">
        <v>23495</v>
      </c>
      <c r="D14338" s="2" t="s">
        <v>26891</v>
      </c>
      <c r="E14338" s="3" t="s">
        <v>28583</v>
      </c>
      <c r="F14338" s="67">
        <v>71.09</v>
      </c>
      <c r="G14338" s="67">
        <v>72.709999999999994</v>
      </c>
    </row>
    <row r="14339" spans="1:7" ht="22.5" x14ac:dyDescent="0.2">
      <c r="A14339" s="1" t="str">
        <f t="shared" si="225"/>
        <v>SETOP ED-34492</v>
      </c>
      <c r="B14339" s="3" t="s">
        <v>28600</v>
      </c>
      <c r="C14339" s="3" t="s">
        <v>23496</v>
      </c>
      <c r="D14339" s="2" t="s">
        <v>26892</v>
      </c>
      <c r="E14339" s="3" t="s">
        <v>28583</v>
      </c>
      <c r="F14339" s="67">
        <v>72.62</v>
      </c>
      <c r="G14339" s="67">
        <v>74.239999999999995</v>
      </c>
    </row>
    <row r="14340" spans="1:7" ht="22.5" x14ac:dyDescent="0.2">
      <c r="A14340" s="1" t="str">
        <f t="shared" si="225"/>
        <v>SETOP ED-34485</v>
      </c>
      <c r="B14340" s="3" t="s">
        <v>28600</v>
      </c>
      <c r="C14340" s="3" t="s">
        <v>23497</v>
      </c>
      <c r="D14340" s="2" t="s">
        <v>26893</v>
      </c>
      <c r="E14340" s="3" t="s">
        <v>28583</v>
      </c>
      <c r="F14340" s="67">
        <v>89.92</v>
      </c>
      <c r="G14340" s="67">
        <v>91.1</v>
      </c>
    </row>
    <row r="14341" spans="1:7" ht="22.5" x14ac:dyDescent="0.2">
      <c r="A14341" s="1" t="str">
        <f t="shared" si="225"/>
        <v>SETOP ED-34493</v>
      </c>
      <c r="B14341" s="3" t="s">
        <v>28600</v>
      </c>
      <c r="C14341" s="3" t="s">
        <v>23498</v>
      </c>
      <c r="D14341" s="2" t="s">
        <v>26894</v>
      </c>
      <c r="E14341" s="3" t="s">
        <v>28583</v>
      </c>
      <c r="F14341" s="67">
        <v>76.94</v>
      </c>
      <c r="G14341" s="67">
        <v>78.56</v>
      </c>
    </row>
    <row r="14342" spans="1:7" ht="22.5" x14ac:dyDescent="0.2">
      <c r="A14342" s="1" t="str">
        <f t="shared" si="225"/>
        <v>SETOP ED-34494</v>
      </c>
      <c r="B14342" s="3" t="s">
        <v>28600</v>
      </c>
      <c r="C14342" s="3" t="s">
        <v>23499</v>
      </c>
      <c r="D14342" s="2" t="s">
        <v>26895</v>
      </c>
      <c r="E14342" s="3" t="s">
        <v>28583</v>
      </c>
      <c r="F14342" s="67">
        <v>97.75</v>
      </c>
      <c r="G14342" s="67">
        <v>99.72</v>
      </c>
    </row>
    <row r="14343" spans="1:7" ht="22.5" x14ac:dyDescent="0.2">
      <c r="A14343" s="1" t="str">
        <f t="shared" si="225"/>
        <v>SETOP ED-34495</v>
      </c>
      <c r="B14343" s="3" t="s">
        <v>28600</v>
      </c>
      <c r="C14343" s="3" t="s">
        <v>23500</v>
      </c>
      <c r="D14343" s="2" t="s">
        <v>26896</v>
      </c>
      <c r="E14343" s="3" t="s">
        <v>28583</v>
      </c>
      <c r="F14343" s="67">
        <v>202.02</v>
      </c>
      <c r="G14343" s="67">
        <v>204.33</v>
      </c>
    </row>
    <row r="14344" spans="1:7" x14ac:dyDescent="0.2">
      <c r="A14344" s="1" t="str">
        <f t="shared" si="225"/>
        <v>SETOP 8947</v>
      </c>
      <c r="B14344" s="3" t="s">
        <v>28600</v>
      </c>
      <c r="C14344" s="3">
        <v>8947</v>
      </c>
      <c r="D14344" s="2" t="s">
        <v>26897</v>
      </c>
    </row>
    <row r="14345" spans="1:7" x14ac:dyDescent="0.2">
      <c r="A14345" s="1" t="str">
        <f t="shared" si="225"/>
        <v>SETOP ED-49507</v>
      </c>
      <c r="B14345" s="3" t="s">
        <v>28600</v>
      </c>
      <c r="C14345" s="3" t="s">
        <v>23501</v>
      </c>
      <c r="D14345" s="2" t="s">
        <v>26898</v>
      </c>
      <c r="E14345" s="3" t="s">
        <v>28583</v>
      </c>
      <c r="F14345" s="67">
        <v>251.48</v>
      </c>
      <c r="G14345" s="67">
        <v>266.87</v>
      </c>
    </row>
    <row r="14346" spans="1:7" x14ac:dyDescent="0.2">
      <c r="A14346" s="1" t="str">
        <f t="shared" si="225"/>
        <v>SETOP ED-49508</v>
      </c>
      <c r="B14346" s="3" t="s">
        <v>28600</v>
      </c>
      <c r="C14346" s="3" t="s">
        <v>23502</v>
      </c>
      <c r="D14346" s="2" t="s">
        <v>26899</v>
      </c>
      <c r="E14346" s="3" t="s">
        <v>28583</v>
      </c>
      <c r="F14346" s="67">
        <v>259.97000000000003</v>
      </c>
      <c r="G14346" s="67">
        <v>275.36</v>
      </c>
    </row>
    <row r="14347" spans="1:7" x14ac:dyDescent="0.2">
      <c r="A14347" s="1" t="str">
        <f t="shared" si="225"/>
        <v>SETOP ED-49509</v>
      </c>
      <c r="B14347" s="3" t="s">
        <v>28600</v>
      </c>
      <c r="C14347" s="3" t="s">
        <v>23503</v>
      </c>
      <c r="D14347" s="2" t="s">
        <v>26900</v>
      </c>
      <c r="E14347" s="3" t="s">
        <v>28583</v>
      </c>
      <c r="F14347" s="67">
        <v>265.11</v>
      </c>
      <c r="G14347" s="67">
        <v>280.5</v>
      </c>
    </row>
    <row r="14348" spans="1:7" x14ac:dyDescent="0.2">
      <c r="A14348" s="1" t="str">
        <f t="shared" si="225"/>
        <v>SETOP ED-49510</v>
      </c>
      <c r="B14348" s="3" t="s">
        <v>28600</v>
      </c>
      <c r="C14348" s="3" t="s">
        <v>23504</v>
      </c>
      <c r="D14348" s="2" t="s">
        <v>26901</v>
      </c>
      <c r="E14348" s="3" t="s">
        <v>28583</v>
      </c>
      <c r="F14348" s="67">
        <v>318.52999999999997</v>
      </c>
      <c r="G14348" s="67">
        <v>339.05</v>
      </c>
    </row>
    <row r="14349" spans="1:7" x14ac:dyDescent="0.2">
      <c r="A14349" s="1" t="str">
        <f t="shared" si="225"/>
        <v>SETOP ED-49511</v>
      </c>
      <c r="B14349" s="3" t="s">
        <v>28600</v>
      </c>
      <c r="C14349" s="3" t="s">
        <v>23505</v>
      </c>
      <c r="D14349" s="2" t="s">
        <v>26902</v>
      </c>
      <c r="E14349" s="3" t="s">
        <v>28583</v>
      </c>
      <c r="F14349" s="67">
        <v>322.14</v>
      </c>
      <c r="G14349" s="67">
        <v>342.66</v>
      </c>
    </row>
    <row r="14350" spans="1:7" x14ac:dyDescent="0.2">
      <c r="A14350" s="1" t="str">
        <f t="shared" si="225"/>
        <v>SETOP ED-49512</v>
      </c>
      <c r="B14350" s="3" t="s">
        <v>28600</v>
      </c>
      <c r="C14350" s="3" t="s">
        <v>23506</v>
      </c>
      <c r="D14350" s="2" t="s">
        <v>26903</v>
      </c>
      <c r="E14350" s="3" t="s">
        <v>28583</v>
      </c>
      <c r="F14350" s="67">
        <v>325.62</v>
      </c>
      <c r="G14350" s="67">
        <v>346.14</v>
      </c>
    </row>
    <row r="14351" spans="1:7" ht="22.5" x14ac:dyDescent="0.2">
      <c r="A14351" s="1" t="str">
        <f t="shared" si="225"/>
        <v>SETOP ED-50184</v>
      </c>
      <c r="B14351" s="3" t="s">
        <v>28600</v>
      </c>
      <c r="C14351" s="3" t="s">
        <v>23507</v>
      </c>
      <c r="D14351" s="2" t="s">
        <v>26904</v>
      </c>
      <c r="E14351" s="3" t="s">
        <v>28593</v>
      </c>
      <c r="F14351" s="67">
        <v>509.02</v>
      </c>
      <c r="G14351" s="67">
        <v>529.54</v>
      </c>
    </row>
    <row r="14352" spans="1:7" x14ac:dyDescent="0.2">
      <c r="A14352" s="1" t="str">
        <f t="shared" si="225"/>
        <v>SETOP 8949</v>
      </c>
      <c r="B14352" s="3" t="s">
        <v>28600</v>
      </c>
      <c r="C14352" s="3">
        <v>8949</v>
      </c>
      <c r="D14352" s="2" t="s">
        <v>26905</v>
      </c>
    </row>
    <row r="14353" spans="1:7" ht="22.5" x14ac:dyDescent="0.2">
      <c r="A14353" s="1" t="str">
        <f t="shared" si="225"/>
        <v>SETOP ED-48701</v>
      </c>
      <c r="B14353" s="3" t="s">
        <v>28600</v>
      </c>
      <c r="C14353" s="3" t="s">
        <v>23508</v>
      </c>
      <c r="D14353" s="2" t="s">
        <v>26906</v>
      </c>
      <c r="E14353" s="3" t="s">
        <v>28583</v>
      </c>
      <c r="F14353" s="67">
        <v>14.02</v>
      </c>
      <c r="G14353" s="67">
        <v>14.17</v>
      </c>
    </row>
    <row r="14354" spans="1:7" x14ac:dyDescent="0.2">
      <c r="A14354" s="1" t="str">
        <f t="shared" si="225"/>
        <v>SETOP 8950</v>
      </c>
      <c r="B14354" s="3" t="s">
        <v>28600</v>
      </c>
      <c r="C14354" s="3">
        <v>8950</v>
      </c>
      <c r="D14354" s="2" t="s">
        <v>26907</v>
      </c>
    </row>
    <row r="14355" spans="1:7" ht="22.5" x14ac:dyDescent="0.2">
      <c r="A14355" s="1" t="str">
        <f t="shared" si="225"/>
        <v>SETOP ED-49172</v>
      </c>
      <c r="B14355" s="3" t="s">
        <v>28600</v>
      </c>
      <c r="C14355" s="3" t="s">
        <v>23509</v>
      </c>
      <c r="D14355" s="2" t="s">
        <v>26908</v>
      </c>
      <c r="E14355" s="3" t="s">
        <v>28583</v>
      </c>
      <c r="F14355" s="67">
        <v>705.52</v>
      </c>
      <c r="G14355" s="67">
        <v>730.98</v>
      </c>
    </row>
    <row r="14356" spans="1:7" ht="22.5" x14ac:dyDescent="0.2">
      <c r="A14356" s="1" t="str">
        <f t="shared" si="225"/>
        <v>SETOP ED-49173</v>
      </c>
      <c r="B14356" s="3" t="s">
        <v>28600</v>
      </c>
      <c r="C14356" s="3" t="s">
        <v>23510</v>
      </c>
      <c r="D14356" s="2" t="s">
        <v>26909</v>
      </c>
      <c r="E14356" s="3" t="s">
        <v>28583</v>
      </c>
      <c r="F14356" s="67">
        <v>1097.1300000000001</v>
      </c>
      <c r="G14356" s="67">
        <v>1135.9000000000001</v>
      </c>
    </row>
    <row r="14357" spans="1:7" x14ac:dyDescent="0.2">
      <c r="A14357" s="1" t="str">
        <f t="shared" si="225"/>
        <v>SETOP ED-49497</v>
      </c>
      <c r="B14357" s="3" t="s">
        <v>28600</v>
      </c>
      <c r="C14357" s="3" t="s">
        <v>23511</v>
      </c>
      <c r="D14357" s="2" t="s">
        <v>26910</v>
      </c>
      <c r="E14357" s="3" t="s">
        <v>28583</v>
      </c>
      <c r="F14357" s="67">
        <v>1871.69</v>
      </c>
      <c r="G14357" s="67">
        <v>1902.47</v>
      </c>
    </row>
    <row r="14358" spans="1:7" x14ac:dyDescent="0.2">
      <c r="A14358" s="1" t="str">
        <f t="shared" si="225"/>
        <v>SETOP ED-49523</v>
      </c>
      <c r="B14358" s="3" t="s">
        <v>28600</v>
      </c>
      <c r="C14358" s="3" t="s">
        <v>23512</v>
      </c>
      <c r="D14358" s="2" t="s">
        <v>26911</v>
      </c>
      <c r="E14358" s="3" t="s">
        <v>28583</v>
      </c>
      <c r="F14358" s="67">
        <v>42.28</v>
      </c>
      <c r="G14358" s="67">
        <v>44.24</v>
      </c>
    </row>
    <row r="14359" spans="1:7" x14ac:dyDescent="0.2">
      <c r="A14359" s="1" t="str">
        <f t="shared" si="225"/>
        <v>SETOP ED-49524</v>
      </c>
      <c r="B14359" s="3" t="s">
        <v>28600</v>
      </c>
      <c r="C14359" s="3" t="s">
        <v>23513</v>
      </c>
      <c r="D14359" s="2" t="s">
        <v>26912</v>
      </c>
      <c r="E14359" s="3" t="s">
        <v>28583</v>
      </c>
      <c r="F14359" s="67">
        <v>48</v>
      </c>
      <c r="G14359" s="67">
        <v>49.97</v>
      </c>
    </row>
    <row r="14360" spans="1:7" x14ac:dyDescent="0.2">
      <c r="A14360" s="1" t="str">
        <f t="shared" si="225"/>
        <v>SETOP 8951</v>
      </c>
      <c r="B14360" s="3" t="s">
        <v>28600</v>
      </c>
      <c r="C14360" s="3">
        <v>8951</v>
      </c>
      <c r="D14360" s="2" t="s">
        <v>32758</v>
      </c>
    </row>
    <row r="14361" spans="1:7" x14ac:dyDescent="0.2">
      <c r="A14361" s="1" t="str">
        <f t="shared" si="225"/>
        <v>SETOP ED-4892</v>
      </c>
      <c r="B14361" s="3" t="s">
        <v>28600</v>
      </c>
      <c r="C14361" s="3" t="s">
        <v>32424</v>
      </c>
      <c r="D14361" s="2" t="s">
        <v>32759</v>
      </c>
      <c r="E14361" s="3" t="s">
        <v>28583</v>
      </c>
      <c r="F14361" s="67">
        <v>262.70999999999998</v>
      </c>
      <c r="G14361" s="67">
        <v>265.20999999999998</v>
      </c>
    </row>
    <row r="14362" spans="1:7" x14ac:dyDescent="0.2">
      <c r="A14362" s="1" t="str">
        <f t="shared" si="225"/>
        <v>SETOP ED-49526</v>
      </c>
      <c r="B14362" s="3" t="s">
        <v>28600</v>
      </c>
      <c r="C14362" s="3" t="s">
        <v>23514</v>
      </c>
      <c r="D14362" s="2" t="s">
        <v>26913</v>
      </c>
      <c r="E14362" s="3" t="s">
        <v>28583</v>
      </c>
      <c r="F14362" s="67">
        <v>446.82</v>
      </c>
      <c r="G14362" s="67">
        <v>457.08</v>
      </c>
    </row>
    <row r="14363" spans="1:7" x14ac:dyDescent="0.2">
      <c r="A14363" s="1" t="str">
        <f t="shared" si="225"/>
        <v>SETOP ED-49525</v>
      </c>
      <c r="B14363" s="3" t="s">
        <v>28600</v>
      </c>
      <c r="C14363" s="3" t="s">
        <v>23515</v>
      </c>
      <c r="D14363" s="2" t="s">
        <v>26914</v>
      </c>
      <c r="E14363" s="3" t="s">
        <v>28583</v>
      </c>
      <c r="F14363" s="67">
        <v>734.37</v>
      </c>
      <c r="G14363" s="67">
        <v>744.63</v>
      </c>
    </row>
    <row r="14364" spans="1:7" x14ac:dyDescent="0.2">
      <c r="A14364" s="1" t="str">
        <f t="shared" si="225"/>
        <v>SETOP 8952</v>
      </c>
      <c r="B14364" s="3" t="s">
        <v>28600</v>
      </c>
      <c r="C14364" s="3">
        <v>8952</v>
      </c>
      <c r="D14364" s="2" t="s">
        <v>26915</v>
      </c>
    </row>
    <row r="14365" spans="1:7" x14ac:dyDescent="0.2">
      <c r="A14365" s="1" t="str">
        <f t="shared" si="225"/>
        <v>SETOP ED-48371</v>
      </c>
      <c r="B14365" s="3" t="s">
        <v>28600</v>
      </c>
      <c r="C14365" s="3" t="s">
        <v>23516</v>
      </c>
      <c r="D14365" s="2" t="s">
        <v>26916</v>
      </c>
      <c r="E14365" s="3" t="s">
        <v>28593</v>
      </c>
      <c r="F14365" s="67">
        <v>1004.13</v>
      </c>
      <c r="G14365" s="67">
        <v>1004.13</v>
      </c>
    </row>
    <row r="14366" spans="1:7" x14ac:dyDescent="0.2">
      <c r="A14366" s="1" t="str">
        <f t="shared" si="225"/>
        <v>SETOP 10715</v>
      </c>
      <c r="B14366" s="3" t="s">
        <v>28600</v>
      </c>
      <c r="C14366" s="3">
        <v>10715</v>
      </c>
      <c r="D14366" s="2" t="s">
        <v>26917</v>
      </c>
    </row>
    <row r="14367" spans="1:7" x14ac:dyDescent="0.2">
      <c r="A14367" s="1" t="str">
        <f t="shared" si="225"/>
        <v>SETOP ED-51066</v>
      </c>
      <c r="B14367" s="3" t="s">
        <v>28600</v>
      </c>
      <c r="C14367" s="3" t="s">
        <v>23517</v>
      </c>
      <c r="D14367" s="2" t="s">
        <v>26918</v>
      </c>
      <c r="E14367" s="3" t="s">
        <v>28593</v>
      </c>
      <c r="F14367" s="67">
        <v>6.16</v>
      </c>
      <c r="G14367" s="67">
        <v>6.36</v>
      </c>
    </row>
    <row r="14368" spans="1:7" x14ac:dyDescent="0.2">
      <c r="A14368" s="1" t="str">
        <f t="shared" si="225"/>
        <v>SETOP ED-51065</v>
      </c>
      <c r="B14368" s="3" t="s">
        <v>28600</v>
      </c>
      <c r="C14368" s="3" t="s">
        <v>23518</v>
      </c>
      <c r="D14368" s="2" t="s">
        <v>26919</v>
      </c>
      <c r="E14368" s="3" t="s">
        <v>28593</v>
      </c>
      <c r="F14368" s="67">
        <v>25.87</v>
      </c>
      <c r="G14368" s="67">
        <v>26.07</v>
      </c>
    </row>
    <row r="14369" spans="1:7" x14ac:dyDescent="0.2">
      <c r="A14369" s="1" t="str">
        <f t="shared" si="225"/>
        <v>SETOP 10716</v>
      </c>
      <c r="B14369" s="3" t="s">
        <v>28600</v>
      </c>
      <c r="C14369" s="3">
        <v>10716</v>
      </c>
      <c r="D14369" s="2" t="s">
        <v>26920</v>
      </c>
    </row>
    <row r="14370" spans="1:7" x14ac:dyDescent="0.2">
      <c r="A14370" s="1" t="str">
        <f t="shared" si="225"/>
        <v>SETOP ED-24042</v>
      </c>
      <c r="B14370" s="3" t="s">
        <v>28600</v>
      </c>
      <c r="C14370" s="3" t="s">
        <v>23519</v>
      </c>
      <c r="D14370" s="2" t="s">
        <v>26921</v>
      </c>
      <c r="E14370" s="3" t="s">
        <v>28584</v>
      </c>
      <c r="F14370" s="67">
        <v>4.7</v>
      </c>
      <c r="G14370" s="67">
        <v>5.0999999999999996</v>
      </c>
    </row>
    <row r="14371" spans="1:7" x14ac:dyDescent="0.2">
      <c r="A14371" s="1" t="str">
        <f t="shared" ref="A14371:A14434" si="226">CONCATENAR</f>
        <v>SETOP 8682</v>
      </c>
      <c r="B14371" s="3" t="s">
        <v>28600</v>
      </c>
      <c r="C14371" s="3">
        <v>8682</v>
      </c>
      <c r="D14371" s="2" t="s">
        <v>26922</v>
      </c>
    </row>
    <row r="14372" spans="1:7" x14ac:dyDescent="0.2">
      <c r="A14372" s="1" t="str">
        <f t="shared" si="226"/>
        <v>SETOP 8954</v>
      </c>
      <c r="B14372" s="3" t="s">
        <v>28600</v>
      </c>
      <c r="C14372" s="3">
        <v>8954</v>
      </c>
      <c r="D14372" s="2" t="s">
        <v>26923</v>
      </c>
    </row>
    <row r="14373" spans="1:7" ht="22.5" x14ac:dyDescent="0.2">
      <c r="A14373" s="1" t="str">
        <f t="shared" si="226"/>
        <v>SETOP ED-48365</v>
      </c>
      <c r="B14373" s="3" t="s">
        <v>28600</v>
      </c>
      <c r="C14373" s="3" t="s">
        <v>23520</v>
      </c>
      <c r="D14373" s="2" t="s">
        <v>32760</v>
      </c>
      <c r="E14373" s="3" t="s">
        <v>28584</v>
      </c>
      <c r="F14373" s="67">
        <v>8.66</v>
      </c>
      <c r="G14373" s="67">
        <v>8.8699999999999992</v>
      </c>
    </row>
    <row r="14374" spans="1:7" x14ac:dyDescent="0.2">
      <c r="A14374" s="1" t="str">
        <f t="shared" si="226"/>
        <v>SETOP 8955</v>
      </c>
      <c r="B14374" s="3" t="s">
        <v>28600</v>
      </c>
      <c r="C14374" s="3">
        <v>8955</v>
      </c>
      <c r="D14374" s="2" t="s">
        <v>26924</v>
      </c>
    </row>
    <row r="14375" spans="1:7" x14ac:dyDescent="0.2">
      <c r="A14375" s="1" t="str">
        <f t="shared" si="226"/>
        <v>SETOP ED-48936</v>
      </c>
      <c r="B14375" s="3" t="s">
        <v>28600</v>
      </c>
      <c r="C14375" s="3" t="s">
        <v>23521</v>
      </c>
      <c r="D14375" s="2" t="s">
        <v>26925</v>
      </c>
      <c r="E14375" s="3" t="s">
        <v>28584</v>
      </c>
      <c r="F14375" s="67">
        <v>22.22</v>
      </c>
      <c r="G14375" s="67">
        <v>24.28</v>
      </c>
    </row>
    <row r="14376" spans="1:7" x14ac:dyDescent="0.2">
      <c r="A14376" s="1" t="str">
        <f t="shared" si="226"/>
        <v>SETOP ED-48937</v>
      </c>
      <c r="B14376" s="3" t="s">
        <v>28600</v>
      </c>
      <c r="C14376" s="3" t="s">
        <v>23522</v>
      </c>
      <c r="D14376" s="2" t="s">
        <v>26926</v>
      </c>
      <c r="E14376" s="3" t="s">
        <v>28584</v>
      </c>
      <c r="F14376" s="67">
        <v>23.11</v>
      </c>
      <c r="G14376" s="67">
        <v>25.16</v>
      </c>
    </row>
    <row r="14377" spans="1:7" x14ac:dyDescent="0.2">
      <c r="A14377" s="1" t="str">
        <f t="shared" si="226"/>
        <v>SETOP ED-48938</v>
      </c>
      <c r="B14377" s="3" t="s">
        <v>28600</v>
      </c>
      <c r="C14377" s="3" t="s">
        <v>23523</v>
      </c>
      <c r="D14377" s="2" t="s">
        <v>26927</v>
      </c>
      <c r="E14377" s="3" t="s">
        <v>28584</v>
      </c>
      <c r="F14377" s="67">
        <v>23.58</v>
      </c>
      <c r="G14377" s="67">
        <v>25.63</v>
      </c>
    </row>
    <row r="14378" spans="1:7" x14ac:dyDescent="0.2">
      <c r="A14378" s="1" t="str">
        <f t="shared" si="226"/>
        <v>SETOP ED-48939</v>
      </c>
      <c r="B14378" s="3" t="s">
        <v>28600</v>
      </c>
      <c r="C14378" s="3" t="s">
        <v>23524</v>
      </c>
      <c r="D14378" s="2" t="s">
        <v>26928</v>
      </c>
      <c r="E14378" s="3" t="s">
        <v>28584</v>
      </c>
      <c r="F14378" s="67">
        <v>23.79</v>
      </c>
      <c r="G14378" s="67">
        <v>25.84</v>
      </c>
    </row>
    <row r="14379" spans="1:7" x14ac:dyDescent="0.2">
      <c r="A14379" s="1" t="str">
        <f t="shared" si="226"/>
        <v>SETOP ED-48940</v>
      </c>
      <c r="B14379" s="3" t="s">
        <v>28600</v>
      </c>
      <c r="C14379" s="3" t="s">
        <v>23525</v>
      </c>
      <c r="D14379" s="2" t="s">
        <v>26929</v>
      </c>
      <c r="E14379" s="3" t="s">
        <v>28584</v>
      </c>
      <c r="F14379" s="67">
        <v>25.7</v>
      </c>
      <c r="G14379" s="67">
        <v>27.75</v>
      </c>
    </row>
    <row r="14380" spans="1:7" x14ac:dyDescent="0.2">
      <c r="A14380" s="1" t="str">
        <f t="shared" si="226"/>
        <v>SETOP ED-48931</v>
      </c>
      <c r="B14380" s="3" t="s">
        <v>28600</v>
      </c>
      <c r="C14380" s="3" t="s">
        <v>23526</v>
      </c>
      <c r="D14380" s="2" t="s">
        <v>26930</v>
      </c>
      <c r="E14380" s="3" t="s">
        <v>28584</v>
      </c>
      <c r="F14380" s="67">
        <v>12.81</v>
      </c>
      <c r="G14380" s="67">
        <v>13.33</v>
      </c>
    </row>
    <row r="14381" spans="1:7" x14ac:dyDescent="0.2">
      <c r="A14381" s="1" t="str">
        <f t="shared" si="226"/>
        <v>SETOP ED-48935</v>
      </c>
      <c r="B14381" s="3" t="s">
        <v>28600</v>
      </c>
      <c r="C14381" s="3" t="s">
        <v>23527</v>
      </c>
      <c r="D14381" s="2" t="s">
        <v>26931</v>
      </c>
      <c r="E14381" s="3" t="s">
        <v>28584</v>
      </c>
      <c r="F14381" s="67">
        <v>84.41</v>
      </c>
      <c r="G14381" s="67">
        <v>86.98</v>
      </c>
    </row>
    <row r="14382" spans="1:7" x14ac:dyDescent="0.2">
      <c r="A14382" s="1" t="str">
        <f t="shared" si="226"/>
        <v>SETOP ED-48932</v>
      </c>
      <c r="B14382" s="3" t="s">
        <v>28600</v>
      </c>
      <c r="C14382" s="3" t="s">
        <v>23528</v>
      </c>
      <c r="D14382" s="2" t="s">
        <v>26932</v>
      </c>
      <c r="E14382" s="3" t="s">
        <v>28584</v>
      </c>
      <c r="F14382" s="67">
        <v>20.92</v>
      </c>
      <c r="G14382" s="67">
        <v>21.95</v>
      </c>
    </row>
    <row r="14383" spans="1:7" x14ac:dyDescent="0.2">
      <c r="A14383" s="1" t="str">
        <f t="shared" si="226"/>
        <v>SETOP ED-48933</v>
      </c>
      <c r="B14383" s="3" t="s">
        <v>28600</v>
      </c>
      <c r="C14383" s="3" t="s">
        <v>23529</v>
      </c>
      <c r="D14383" s="2" t="s">
        <v>26933</v>
      </c>
      <c r="E14383" s="3" t="s">
        <v>28584</v>
      </c>
      <c r="F14383" s="67">
        <v>31.09</v>
      </c>
      <c r="G14383" s="67">
        <v>32.119999999999997</v>
      </c>
    </row>
    <row r="14384" spans="1:7" x14ac:dyDescent="0.2">
      <c r="A14384" s="1" t="str">
        <f t="shared" si="226"/>
        <v>SETOP ED-48934</v>
      </c>
      <c r="B14384" s="3" t="s">
        <v>28600</v>
      </c>
      <c r="C14384" s="3" t="s">
        <v>23530</v>
      </c>
      <c r="D14384" s="2" t="s">
        <v>26934</v>
      </c>
      <c r="E14384" s="3" t="s">
        <v>28584</v>
      </c>
      <c r="F14384" s="67">
        <v>58.37</v>
      </c>
      <c r="G14384" s="67">
        <v>59.5</v>
      </c>
    </row>
    <row r="14385" spans="1:7" x14ac:dyDescent="0.2">
      <c r="A14385" s="1" t="str">
        <f t="shared" si="226"/>
        <v>SETOP ED-48941</v>
      </c>
      <c r="B14385" s="3" t="s">
        <v>28600</v>
      </c>
      <c r="C14385" s="3" t="s">
        <v>23531</v>
      </c>
      <c r="D14385" s="2" t="s">
        <v>26935</v>
      </c>
      <c r="E14385" s="3" t="s">
        <v>28584</v>
      </c>
      <c r="F14385" s="67">
        <v>47.22</v>
      </c>
      <c r="G14385" s="67">
        <v>51.32</v>
      </c>
    </row>
    <row r="14386" spans="1:7" x14ac:dyDescent="0.2">
      <c r="A14386" s="1" t="str">
        <f t="shared" si="226"/>
        <v>SETOP ED-48945</v>
      </c>
      <c r="B14386" s="3" t="s">
        <v>28600</v>
      </c>
      <c r="C14386" s="3" t="s">
        <v>23532</v>
      </c>
      <c r="D14386" s="2" t="s">
        <v>26936</v>
      </c>
      <c r="E14386" s="3" t="s">
        <v>28584</v>
      </c>
      <c r="F14386" s="67">
        <v>111.6</v>
      </c>
      <c r="G14386" s="67">
        <v>116.73</v>
      </c>
    </row>
    <row r="14387" spans="1:7" x14ac:dyDescent="0.2">
      <c r="A14387" s="1" t="str">
        <f t="shared" si="226"/>
        <v>SETOP ED-48942</v>
      </c>
      <c r="B14387" s="3" t="s">
        <v>28600</v>
      </c>
      <c r="C14387" s="3" t="s">
        <v>23533</v>
      </c>
      <c r="D14387" s="2" t="s">
        <v>26937</v>
      </c>
      <c r="E14387" s="3" t="s">
        <v>28584</v>
      </c>
      <c r="F14387" s="67">
        <v>54.39</v>
      </c>
      <c r="G14387" s="67">
        <v>58.5</v>
      </c>
    </row>
    <row r="14388" spans="1:7" x14ac:dyDescent="0.2">
      <c r="A14388" s="1" t="str">
        <f t="shared" si="226"/>
        <v>SETOP ED-48943</v>
      </c>
      <c r="B14388" s="3" t="s">
        <v>28600</v>
      </c>
      <c r="C14388" s="3" t="s">
        <v>23534</v>
      </c>
      <c r="D14388" s="2" t="s">
        <v>26938</v>
      </c>
      <c r="E14388" s="3" t="s">
        <v>28584</v>
      </c>
      <c r="F14388" s="67">
        <v>63.65</v>
      </c>
      <c r="G14388" s="67">
        <v>67.75</v>
      </c>
    </row>
    <row r="14389" spans="1:7" x14ac:dyDescent="0.2">
      <c r="A14389" s="1" t="str">
        <f t="shared" si="226"/>
        <v>SETOP ED-48944</v>
      </c>
      <c r="B14389" s="3" t="s">
        <v>28600</v>
      </c>
      <c r="C14389" s="3" t="s">
        <v>23535</v>
      </c>
      <c r="D14389" s="2" t="s">
        <v>26939</v>
      </c>
      <c r="E14389" s="3" t="s">
        <v>28584</v>
      </c>
      <c r="F14389" s="67">
        <v>73.91</v>
      </c>
      <c r="G14389" s="67">
        <v>78.010000000000005</v>
      </c>
    </row>
    <row r="14390" spans="1:7" x14ac:dyDescent="0.2">
      <c r="A14390" s="1" t="str">
        <f t="shared" si="226"/>
        <v>SETOP ED-49341</v>
      </c>
      <c r="B14390" s="3" t="s">
        <v>28600</v>
      </c>
      <c r="C14390" s="3" t="s">
        <v>23536</v>
      </c>
      <c r="D14390" s="2" t="s">
        <v>26940</v>
      </c>
      <c r="E14390" s="3" t="s">
        <v>28584</v>
      </c>
      <c r="F14390" s="67">
        <v>6.58</v>
      </c>
      <c r="G14390" s="67">
        <v>6.83</v>
      </c>
    </row>
    <row r="14391" spans="1:7" ht="22.5" x14ac:dyDescent="0.2">
      <c r="A14391" s="1" t="str">
        <f t="shared" si="226"/>
        <v>SETOP ED-49340</v>
      </c>
      <c r="B14391" s="3" t="s">
        <v>28600</v>
      </c>
      <c r="C14391" s="3" t="s">
        <v>23537</v>
      </c>
      <c r="D14391" s="2" t="s">
        <v>26941</v>
      </c>
      <c r="E14391" s="3" t="s">
        <v>28584</v>
      </c>
      <c r="F14391" s="67">
        <v>3.73</v>
      </c>
      <c r="G14391" s="67">
        <v>3.98</v>
      </c>
    </row>
    <row r="14392" spans="1:7" x14ac:dyDescent="0.2">
      <c r="A14392" s="1" t="str">
        <f t="shared" si="226"/>
        <v>SETOP 8956</v>
      </c>
      <c r="B14392" s="3" t="s">
        <v>28600</v>
      </c>
      <c r="C14392" s="3">
        <v>8956</v>
      </c>
      <c r="D14392" s="2" t="s">
        <v>26942</v>
      </c>
    </row>
    <row r="14393" spans="1:7" ht="22.5" x14ac:dyDescent="0.2">
      <c r="A14393" s="1" t="str">
        <f t="shared" si="226"/>
        <v>SETOP ED-15762</v>
      </c>
      <c r="B14393" s="3" t="s">
        <v>28600</v>
      </c>
      <c r="C14393" s="3" t="s">
        <v>23538</v>
      </c>
      <c r="D14393" s="2" t="s">
        <v>26943</v>
      </c>
      <c r="E14393" s="3" t="s">
        <v>28583</v>
      </c>
      <c r="F14393" s="67">
        <v>83.13</v>
      </c>
      <c r="G14393" s="67">
        <v>86.27</v>
      </c>
    </row>
    <row r="14394" spans="1:7" ht="22.5" x14ac:dyDescent="0.2">
      <c r="A14394" s="1" t="str">
        <f t="shared" si="226"/>
        <v>SETOP ED-15794</v>
      </c>
      <c r="B14394" s="3" t="s">
        <v>28600</v>
      </c>
      <c r="C14394" s="3" t="s">
        <v>23539</v>
      </c>
      <c r="D14394" s="2" t="s">
        <v>26944</v>
      </c>
      <c r="E14394" s="3" t="s">
        <v>28583</v>
      </c>
      <c r="F14394" s="67">
        <v>90.27</v>
      </c>
      <c r="G14394" s="67">
        <v>93.45</v>
      </c>
    </row>
    <row r="14395" spans="1:7" ht="22.5" x14ac:dyDescent="0.2">
      <c r="A14395" s="1" t="str">
        <f t="shared" si="226"/>
        <v>SETOP ED-15795</v>
      </c>
      <c r="B14395" s="3" t="s">
        <v>28600</v>
      </c>
      <c r="C14395" s="3" t="s">
        <v>23540</v>
      </c>
      <c r="D14395" s="2" t="s">
        <v>26945</v>
      </c>
      <c r="E14395" s="3" t="s">
        <v>28583</v>
      </c>
      <c r="F14395" s="67">
        <v>55.31</v>
      </c>
      <c r="G14395" s="67">
        <v>57.49</v>
      </c>
    </row>
    <row r="14396" spans="1:7" ht="22.5" x14ac:dyDescent="0.2">
      <c r="A14396" s="1" t="str">
        <f t="shared" si="226"/>
        <v>SETOP ED-15752</v>
      </c>
      <c r="B14396" s="3" t="s">
        <v>28600</v>
      </c>
      <c r="C14396" s="3" t="s">
        <v>23541</v>
      </c>
      <c r="D14396" s="2" t="s">
        <v>26946</v>
      </c>
      <c r="E14396" s="3" t="s">
        <v>28583</v>
      </c>
      <c r="F14396" s="67">
        <v>48.02</v>
      </c>
      <c r="G14396" s="67">
        <v>49.82</v>
      </c>
    </row>
    <row r="14397" spans="1:7" ht="22.5" x14ac:dyDescent="0.2">
      <c r="A14397" s="1" t="str">
        <f t="shared" si="226"/>
        <v>SETOP ED-15751</v>
      </c>
      <c r="B14397" s="3" t="s">
        <v>28600</v>
      </c>
      <c r="C14397" s="3" t="s">
        <v>23542</v>
      </c>
      <c r="D14397" s="2" t="s">
        <v>26947</v>
      </c>
      <c r="E14397" s="3" t="s">
        <v>28583</v>
      </c>
      <c r="F14397" s="67">
        <v>30.54</v>
      </c>
      <c r="G14397" s="67">
        <v>31.84</v>
      </c>
    </row>
    <row r="14398" spans="1:7" ht="22.5" x14ac:dyDescent="0.2">
      <c r="A14398" s="1" t="str">
        <f t="shared" si="226"/>
        <v>SETOP ED-15760</v>
      </c>
      <c r="B14398" s="3" t="s">
        <v>28600</v>
      </c>
      <c r="C14398" s="3" t="s">
        <v>23543</v>
      </c>
      <c r="D14398" s="2" t="s">
        <v>26948</v>
      </c>
      <c r="E14398" s="3" t="s">
        <v>28583</v>
      </c>
      <c r="F14398" s="67">
        <v>70.03</v>
      </c>
      <c r="G14398" s="67">
        <v>72.739999999999995</v>
      </c>
    </row>
    <row r="14399" spans="1:7" ht="33.75" x14ac:dyDescent="0.2">
      <c r="A14399" s="1" t="str">
        <f t="shared" si="226"/>
        <v>SETOP ED-49119</v>
      </c>
      <c r="B14399" s="3" t="s">
        <v>28600</v>
      </c>
      <c r="C14399" s="3" t="s">
        <v>23544</v>
      </c>
      <c r="D14399" s="2" t="s">
        <v>26949</v>
      </c>
      <c r="E14399" s="3" t="s">
        <v>28583</v>
      </c>
      <c r="F14399" s="67">
        <v>41.35</v>
      </c>
      <c r="G14399" s="67">
        <v>42.83</v>
      </c>
    </row>
    <row r="14400" spans="1:7" ht="22.5" x14ac:dyDescent="0.2">
      <c r="A14400" s="1" t="str">
        <f t="shared" si="226"/>
        <v>SETOP ED-5630</v>
      </c>
      <c r="B14400" s="3" t="s">
        <v>28600</v>
      </c>
      <c r="C14400" s="3" t="s">
        <v>23545</v>
      </c>
      <c r="D14400" s="2" t="s">
        <v>26950</v>
      </c>
      <c r="E14400" s="3" t="s">
        <v>28583</v>
      </c>
      <c r="F14400" s="67">
        <v>34.58</v>
      </c>
      <c r="G14400" s="67">
        <v>35.93</v>
      </c>
    </row>
    <row r="14401" spans="1:7" ht="22.5" x14ac:dyDescent="0.2">
      <c r="A14401" s="1" t="str">
        <f t="shared" si="226"/>
        <v>SETOP ED-5631</v>
      </c>
      <c r="B14401" s="3" t="s">
        <v>28600</v>
      </c>
      <c r="C14401" s="3" t="s">
        <v>23546</v>
      </c>
      <c r="D14401" s="2" t="s">
        <v>26951</v>
      </c>
      <c r="E14401" s="3" t="s">
        <v>28583</v>
      </c>
      <c r="F14401" s="67">
        <v>36.409999999999997</v>
      </c>
      <c r="G14401" s="67">
        <v>37.76</v>
      </c>
    </row>
    <row r="14402" spans="1:7" x14ac:dyDescent="0.2">
      <c r="A14402" s="1" t="str">
        <f t="shared" si="226"/>
        <v>SETOP ED-5629</v>
      </c>
      <c r="B14402" s="3" t="s">
        <v>28600</v>
      </c>
      <c r="C14402" s="3" t="s">
        <v>23547</v>
      </c>
      <c r="D14402" s="2" t="s">
        <v>26952</v>
      </c>
      <c r="E14402" s="3" t="s">
        <v>28583</v>
      </c>
      <c r="F14402" s="67">
        <v>18.93</v>
      </c>
      <c r="G14402" s="67">
        <v>19.78</v>
      </c>
    </row>
    <row r="14403" spans="1:7" x14ac:dyDescent="0.2">
      <c r="A14403" s="1" t="str">
        <f t="shared" si="226"/>
        <v>SETOP ED-48383</v>
      </c>
      <c r="B14403" s="3" t="s">
        <v>28600</v>
      </c>
      <c r="C14403" s="3" t="s">
        <v>23548</v>
      </c>
      <c r="D14403" s="2" t="s">
        <v>26953</v>
      </c>
      <c r="E14403" s="3" t="s">
        <v>28585</v>
      </c>
      <c r="F14403" s="67">
        <v>96.78</v>
      </c>
      <c r="G14403" s="67">
        <v>100.37</v>
      </c>
    </row>
    <row r="14404" spans="1:7" x14ac:dyDescent="0.2">
      <c r="A14404" s="1" t="str">
        <f t="shared" si="226"/>
        <v>SETOP 8957</v>
      </c>
      <c r="B14404" s="3" t="s">
        <v>28600</v>
      </c>
      <c r="C14404" s="3">
        <v>8957</v>
      </c>
      <c r="D14404" s="2" t="s">
        <v>26954</v>
      </c>
    </row>
    <row r="14405" spans="1:7" x14ac:dyDescent="0.2">
      <c r="A14405" s="1" t="str">
        <f t="shared" si="226"/>
        <v>SETOP ED-48367</v>
      </c>
      <c r="B14405" s="3" t="s">
        <v>28600</v>
      </c>
      <c r="C14405" s="3" t="s">
        <v>23549</v>
      </c>
      <c r="D14405" s="2" t="s">
        <v>26955</v>
      </c>
      <c r="E14405" s="3" t="s">
        <v>28593</v>
      </c>
      <c r="F14405" s="67">
        <v>15.57</v>
      </c>
      <c r="G14405" s="67">
        <v>15.57</v>
      </c>
    </row>
    <row r="14406" spans="1:7" x14ac:dyDescent="0.2">
      <c r="A14406" s="1" t="str">
        <f t="shared" si="226"/>
        <v>SETOP ED-48368</v>
      </c>
      <c r="B14406" s="3" t="s">
        <v>28600</v>
      </c>
      <c r="C14406" s="3" t="s">
        <v>23550</v>
      </c>
      <c r="D14406" s="2" t="s">
        <v>26956</v>
      </c>
      <c r="E14406" s="3" t="s">
        <v>28593</v>
      </c>
      <c r="F14406" s="67">
        <v>15.72</v>
      </c>
      <c r="G14406" s="67">
        <v>15.72</v>
      </c>
    </row>
    <row r="14407" spans="1:7" x14ac:dyDescent="0.2">
      <c r="A14407" s="1" t="str">
        <f t="shared" si="226"/>
        <v>SETOP 8958</v>
      </c>
      <c r="B14407" s="3" t="s">
        <v>28600</v>
      </c>
      <c r="C14407" s="3">
        <v>8958</v>
      </c>
      <c r="D14407" s="2" t="s">
        <v>26957</v>
      </c>
    </row>
    <row r="14408" spans="1:7" x14ac:dyDescent="0.2">
      <c r="A14408" s="1" t="str">
        <f t="shared" si="226"/>
        <v>SETOP ED-48362</v>
      </c>
      <c r="B14408" s="3" t="s">
        <v>28600</v>
      </c>
      <c r="C14408" s="3" t="s">
        <v>23551</v>
      </c>
      <c r="D14408" s="2" t="s">
        <v>26958</v>
      </c>
      <c r="E14408" s="3" t="s">
        <v>28593</v>
      </c>
      <c r="F14408" s="67">
        <v>74.680000000000007</v>
      </c>
      <c r="G14408" s="67">
        <v>75.569999999999993</v>
      </c>
    </row>
    <row r="14409" spans="1:7" x14ac:dyDescent="0.2">
      <c r="A14409" s="1" t="str">
        <f t="shared" si="226"/>
        <v>SETOP ED-48361</v>
      </c>
      <c r="B14409" s="3" t="s">
        <v>28600</v>
      </c>
      <c r="C14409" s="3" t="s">
        <v>23552</v>
      </c>
      <c r="D14409" s="2" t="s">
        <v>26959</v>
      </c>
      <c r="E14409" s="3" t="s">
        <v>28593</v>
      </c>
      <c r="F14409" s="67">
        <v>58.24</v>
      </c>
      <c r="G14409" s="67">
        <v>59.13</v>
      </c>
    </row>
    <row r="14410" spans="1:7" x14ac:dyDescent="0.2">
      <c r="A14410" s="1" t="str">
        <f t="shared" si="226"/>
        <v>SETOP ED-48376</v>
      </c>
      <c r="B14410" s="3" t="s">
        <v>28600</v>
      </c>
      <c r="C14410" s="3" t="s">
        <v>23553</v>
      </c>
      <c r="D14410" s="2" t="s">
        <v>26960</v>
      </c>
      <c r="E14410" s="3" t="s">
        <v>28585</v>
      </c>
      <c r="F14410" s="67">
        <v>578.29</v>
      </c>
      <c r="G14410" s="67">
        <v>583.41999999999996</v>
      </c>
    </row>
    <row r="14411" spans="1:7" x14ac:dyDescent="0.2">
      <c r="A14411" s="1" t="str">
        <f t="shared" si="226"/>
        <v>SETOP ED-48377</v>
      </c>
      <c r="B14411" s="3" t="s">
        <v>28600</v>
      </c>
      <c r="C14411" s="3" t="s">
        <v>23554</v>
      </c>
      <c r="D14411" s="2" t="s">
        <v>26961</v>
      </c>
      <c r="E14411" s="3" t="s">
        <v>28585</v>
      </c>
      <c r="F14411" s="67">
        <v>105.44</v>
      </c>
      <c r="G14411" s="67">
        <v>110.57</v>
      </c>
    </row>
    <row r="14412" spans="1:7" x14ac:dyDescent="0.2">
      <c r="A14412" s="1" t="str">
        <f t="shared" si="226"/>
        <v>SETOP ED-32151</v>
      </c>
      <c r="B14412" s="3" t="s">
        <v>28600</v>
      </c>
      <c r="C14412" s="3" t="s">
        <v>23555</v>
      </c>
      <c r="D14412" s="2" t="s">
        <v>26962</v>
      </c>
      <c r="E14412" s="3" t="s">
        <v>28583</v>
      </c>
      <c r="F14412" s="67">
        <v>17.690000000000001</v>
      </c>
      <c r="G14412" s="67">
        <v>17.940000000000001</v>
      </c>
    </row>
    <row r="14413" spans="1:7" x14ac:dyDescent="0.2">
      <c r="A14413" s="1" t="str">
        <f t="shared" si="226"/>
        <v>SETOP ED-48372</v>
      </c>
      <c r="B14413" s="3" t="s">
        <v>28600</v>
      </c>
      <c r="C14413" s="3" t="s">
        <v>23556</v>
      </c>
      <c r="D14413" s="2" t="s">
        <v>26963</v>
      </c>
      <c r="E14413" s="3" t="s">
        <v>28583</v>
      </c>
      <c r="F14413" s="67">
        <v>28.58</v>
      </c>
      <c r="G14413" s="67">
        <v>28.83</v>
      </c>
    </row>
    <row r="14414" spans="1:7" x14ac:dyDescent="0.2">
      <c r="A14414" s="1" t="str">
        <f t="shared" si="226"/>
        <v>SETOP ED-48373</v>
      </c>
      <c r="B14414" s="3" t="s">
        <v>28600</v>
      </c>
      <c r="C14414" s="3" t="s">
        <v>23557</v>
      </c>
      <c r="D14414" s="2" t="s">
        <v>26964</v>
      </c>
      <c r="E14414" s="3" t="s">
        <v>28585</v>
      </c>
      <c r="F14414" s="67">
        <v>1075.1199999999999</v>
      </c>
      <c r="G14414" s="67">
        <v>1116.1600000000001</v>
      </c>
    </row>
    <row r="14415" spans="1:7" x14ac:dyDescent="0.2">
      <c r="A14415" s="1" t="str">
        <f t="shared" si="226"/>
        <v>SETOP ED-48374</v>
      </c>
      <c r="B14415" s="3" t="s">
        <v>28600</v>
      </c>
      <c r="C14415" s="3" t="s">
        <v>23558</v>
      </c>
      <c r="D14415" s="2" t="s">
        <v>26965</v>
      </c>
      <c r="E14415" s="3" t="s">
        <v>28585</v>
      </c>
      <c r="F14415" s="67">
        <v>1580.14</v>
      </c>
      <c r="G14415" s="67">
        <v>1621.18</v>
      </c>
    </row>
    <row r="14416" spans="1:7" x14ac:dyDescent="0.2">
      <c r="A14416" s="1" t="str">
        <f t="shared" si="226"/>
        <v>SETOP ED-48375</v>
      </c>
      <c r="B14416" s="3" t="s">
        <v>28600</v>
      </c>
      <c r="C14416" s="3" t="s">
        <v>23559</v>
      </c>
      <c r="D14416" s="2" t="s">
        <v>26966</v>
      </c>
      <c r="E14416" s="3" t="s">
        <v>28583</v>
      </c>
      <c r="F14416" s="67">
        <v>87.8</v>
      </c>
      <c r="G14416" s="67">
        <v>88.54</v>
      </c>
    </row>
    <row r="14417" spans="1:7" x14ac:dyDescent="0.2">
      <c r="A14417" s="1" t="str">
        <f t="shared" si="226"/>
        <v>SETOP ED-48378</v>
      </c>
      <c r="B14417" s="3" t="s">
        <v>28600</v>
      </c>
      <c r="C14417" s="3" t="s">
        <v>23560</v>
      </c>
      <c r="D14417" s="2" t="s">
        <v>26967</v>
      </c>
      <c r="E14417" s="3" t="s">
        <v>28585</v>
      </c>
      <c r="F14417" s="67">
        <v>13.89</v>
      </c>
      <c r="G14417" s="67">
        <v>14.4</v>
      </c>
    </row>
    <row r="14418" spans="1:7" x14ac:dyDescent="0.2">
      <c r="A14418" s="1" t="str">
        <f t="shared" si="226"/>
        <v>SETOP 8683</v>
      </c>
      <c r="B14418" s="3" t="s">
        <v>28600</v>
      </c>
      <c r="C14418" s="3">
        <v>8683</v>
      </c>
      <c r="D14418" s="2" t="s">
        <v>26968</v>
      </c>
    </row>
    <row r="14419" spans="1:7" x14ac:dyDescent="0.2">
      <c r="A14419" s="1" t="str">
        <f t="shared" si="226"/>
        <v>SETOP 8960</v>
      </c>
      <c r="B14419" s="3" t="s">
        <v>28600</v>
      </c>
      <c r="C14419" s="3">
        <v>8960</v>
      </c>
      <c r="D14419" s="2" t="s">
        <v>26969</v>
      </c>
    </row>
    <row r="14420" spans="1:7" ht="22.5" x14ac:dyDescent="0.2">
      <c r="A14420" s="1" t="str">
        <f t="shared" si="226"/>
        <v>SETOP ED-48364</v>
      </c>
      <c r="B14420" s="3" t="s">
        <v>28600</v>
      </c>
      <c r="C14420" s="3" t="s">
        <v>23561</v>
      </c>
      <c r="D14420" s="2" t="s">
        <v>26970</v>
      </c>
      <c r="E14420" s="3" t="s">
        <v>28584</v>
      </c>
      <c r="F14420" s="67">
        <v>6.39</v>
      </c>
      <c r="G14420" s="67">
        <v>6.95</v>
      </c>
    </row>
    <row r="14421" spans="1:7" x14ac:dyDescent="0.2">
      <c r="A14421" s="1" t="str">
        <f t="shared" si="226"/>
        <v>SETOP ED-48363</v>
      </c>
      <c r="B14421" s="3" t="s">
        <v>28600</v>
      </c>
      <c r="C14421" s="3" t="s">
        <v>23562</v>
      </c>
      <c r="D14421" s="2" t="s">
        <v>26971</v>
      </c>
      <c r="E14421" s="3" t="s">
        <v>28584</v>
      </c>
      <c r="F14421" s="67">
        <v>5.81</v>
      </c>
      <c r="G14421" s="67">
        <v>6.38</v>
      </c>
    </row>
    <row r="14422" spans="1:7" x14ac:dyDescent="0.2">
      <c r="A14422" s="1" t="str">
        <f t="shared" si="226"/>
        <v>SETOP 8684</v>
      </c>
      <c r="B14422" s="3" t="s">
        <v>28600</v>
      </c>
      <c r="C14422" s="3">
        <v>8684</v>
      </c>
      <c r="D14422" s="2" t="s">
        <v>26972</v>
      </c>
    </row>
    <row r="14423" spans="1:7" x14ac:dyDescent="0.2">
      <c r="A14423" s="1" t="str">
        <f t="shared" si="226"/>
        <v>SETOP 8961</v>
      </c>
      <c r="B14423" s="3" t="s">
        <v>28600</v>
      </c>
      <c r="C14423" s="3">
        <v>8961</v>
      </c>
      <c r="D14423" s="2" t="s">
        <v>26973</v>
      </c>
    </row>
    <row r="14424" spans="1:7" ht="33.75" x14ac:dyDescent="0.2">
      <c r="A14424" s="1" t="str">
        <f t="shared" si="226"/>
        <v>SETOP ED-3010</v>
      </c>
      <c r="B14424" s="3" t="s">
        <v>28600</v>
      </c>
      <c r="C14424" s="3" t="s">
        <v>23563</v>
      </c>
      <c r="D14424" s="2" t="s">
        <v>26974</v>
      </c>
      <c r="E14424" s="3" t="s">
        <v>28583</v>
      </c>
      <c r="F14424" s="67">
        <v>145.72</v>
      </c>
      <c r="G14424" s="67">
        <v>150.13999999999999</v>
      </c>
    </row>
    <row r="14425" spans="1:7" x14ac:dyDescent="0.2">
      <c r="A14425" s="1" t="str">
        <f t="shared" si="226"/>
        <v>SETOP ED-49343</v>
      </c>
      <c r="B14425" s="3" t="s">
        <v>28600</v>
      </c>
      <c r="C14425" s="3" t="s">
        <v>23564</v>
      </c>
      <c r="D14425" s="2" t="s">
        <v>26975</v>
      </c>
      <c r="E14425" s="3" t="s">
        <v>28593</v>
      </c>
      <c r="F14425" s="67">
        <v>189.35</v>
      </c>
      <c r="G14425" s="67">
        <v>193.02</v>
      </c>
    </row>
    <row r="14426" spans="1:7" x14ac:dyDescent="0.2">
      <c r="A14426" s="1" t="str">
        <f t="shared" si="226"/>
        <v>SETOP ED-51067</v>
      </c>
      <c r="B14426" s="3" t="s">
        <v>28600</v>
      </c>
      <c r="C14426" s="3" t="s">
        <v>23565</v>
      </c>
      <c r="D14426" s="2" t="s">
        <v>26976</v>
      </c>
      <c r="E14426" s="3" t="s">
        <v>28593</v>
      </c>
      <c r="F14426" s="67">
        <v>267.58999999999997</v>
      </c>
      <c r="G14426" s="67">
        <v>269.64</v>
      </c>
    </row>
    <row r="14427" spans="1:7" x14ac:dyDescent="0.2">
      <c r="A14427" s="1" t="str">
        <f t="shared" si="226"/>
        <v>SETOP 8962</v>
      </c>
      <c r="B14427" s="3" t="s">
        <v>28600</v>
      </c>
      <c r="C14427" s="3">
        <v>8962</v>
      </c>
      <c r="D14427" s="2" t="s">
        <v>26977</v>
      </c>
    </row>
    <row r="14428" spans="1:7" ht="33.75" x14ac:dyDescent="0.2">
      <c r="A14428" s="1" t="str">
        <f t="shared" si="226"/>
        <v>SETOP ED-51056</v>
      </c>
      <c r="B14428" s="3" t="s">
        <v>28600</v>
      </c>
      <c r="C14428" s="3" t="s">
        <v>23566</v>
      </c>
      <c r="D14428" s="2" t="s">
        <v>32761</v>
      </c>
      <c r="E14428" s="3" t="s">
        <v>28583</v>
      </c>
      <c r="F14428" s="67">
        <v>252.7</v>
      </c>
      <c r="G14428" s="67">
        <v>257.69</v>
      </c>
    </row>
    <row r="14429" spans="1:7" ht="22.5" x14ac:dyDescent="0.2">
      <c r="A14429" s="1" t="str">
        <f t="shared" si="226"/>
        <v>SETOP ED-51055</v>
      </c>
      <c r="B14429" s="3" t="s">
        <v>28600</v>
      </c>
      <c r="C14429" s="3" t="s">
        <v>23567</v>
      </c>
      <c r="D14429" s="2" t="s">
        <v>26978</v>
      </c>
      <c r="E14429" s="3" t="s">
        <v>28583</v>
      </c>
      <c r="F14429" s="67">
        <v>123.13</v>
      </c>
      <c r="G14429" s="67">
        <v>125.64</v>
      </c>
    </row>
    <row r="14430" spans="1:7" x14ac:dyDescent="0.2">
      <c r="A14430" s="1" t="str">
        <f t="shared" si="226"/>
        <v>SETOP 8963</v>
      </c>
      <c r="B14430" s="3" t="s">
        <v>28600</v>
      </c>
      <c r="C14430" s="3">
        <v>8963</v>
      </c>
      <c r="D14430" s="2" t="s">
        <v>26979</v>
      </c>
    </row>
    <row r="14431" spans="1:7" ht="22.5" x14ac:dyDescent="0.2">
      <c r="A14431" s="1" t="str">
        <f t="shared" si="226"/>
        <v>SETOP ED-48700</v>
      </c>
      <c r="B14431" s="3" t="s">
        <v>28600</v>
      </c>
      <c r="C14431" s="3" t="s">
        <v>23568</v>
      </c>
      <c r="D14431" s="2" t="s">
        <v>26980</v>
      </c>
      <c r="E14431" s="3" t="s">
        <v>28583</v>
      </c>
      <c r="F14431" s="67">
        <v>294.31</v>
      </c>
      <c r="G14431" s="67">
        <v>298.73</v>
      </c>
    </row>
    <row r="14432" spans="1:7" ht="22.5" x14ac:dyDescent="0.2">
      <c r="A14432" s="1" t="str">
        <f t="shared" si="226"/>
        <v>SETOP ED-48702</v>
      </c>
      <c r="B14432" s="3" t="s">
        <v>28600</v>
      </c>
      <c r="C14432" s="3" t="s">
        <v>23569</v>
      </c>
      <c r="D14432" s="2" t="s">
        <v>26981</v>
      </c>
      <c r="E14432" s="3" t="s">
        <v>28583</v>
      </c>
      <c r="F14432" s="67">
        <v>111.02</v>
      </c>
      <c r="G14432" s="67">
        <v>117.9</v>
      </c>
    </row>
    <row r="14433" spans="1:7" x14ac:dyDescent="0.2">
      <c r="A14433" s="1" t="str">
        <f t="shared" si="226"/>
        <v>SETOP 8964</v>
      </c>
      <c r="B14433" s="3" t="s">
        <v>28600</v>
      </c>
      <c r="C14433" s="3">
        <v>8964</v>
      </c>
      <c r="D14433" s="2" t="s">
        <v>26982</v>
      </c>
    </row>
    <row r="14434" spans="1:7" ht="22.5" x14ac:dyDescent="0.2">
      <c r="A14434" s="1" t="str">
        <f t="shared" si="226"/>
        <v>SETOP ED-51054</v>
      </c>
      <c r="B14434" s="3" t="s">
        <v>28600</v>
      </c>
      <c r="C14434" s="3" t="s">
        <v>23570</v>
      </c>
      <c r="D14434" s="2" t="s">
        <v>26983</v>
      </c>
      <c r="E14434" s="3" t="s">
        <v>28593</v>
      </c>
      <c r="F14434" s="67">
        <v>284.18</v>
      </c>
      <c r="G14434" s="67">
        <v>291.88</v>
      </c>
    </row>
    <row r="14435" spans="1:7" x14ac:dyDescent="0.2">
      <c r="A14435" s="1" t="str">
        <f t="shared" ref="A14435:A14498" si="227">CONCATENAR</f>
        <v>SETOP 8965</v>
      </c>
      <c r="B14435" s="3" t="s">
        <v>28600</v>
      </c>
      <c r="C14435" s="3">
        <v>8965</v>
      </c>
      <c r="D14435" s="2" t="s">
        <v>26984</v>
      </c>
    </row>
    <row r="14436" spans="1:7" x14ac:dyDescent="0.2">
      <c r="A14436" s="1" t="str">
        <f t="shared" si="227"/>
        <v>SETOP ED-51092</v>
      </c>
      <c r="B14436" s="3" t="s">
        <v>28600</v>
      </c>
      <c r="C14436" s="3" t="s">
        <v>23571</v>
      </c>
      <c r="D14436" s="2" t="s">
        <v>26985</v>
      </c>
      <c r="E14436" s="3" t="s">
        <v>28593</v>
      </c>
      <c r="F14436" s="67">
        <v>104.78</v>
      </c>
      <c r="G14436" s="67">
        <v>107.61</v>
      </c>
    </row>
    <row r="14437" spans="1:7" x14ac:dyDescent="0.2">
      <c r="A14437" s="1" t="str">
        <f t="shared" si="227"/>
        <v>SETOP 8966</v>
      </c>
      <c r="B14437" s="3" t="s">
        <v>28600</v>
      </c>
      <c r="C14437" s="3">
        <v>8966</v>
      </c>
      <c r="D14437" s="2" t="s">
        <v>26986</v>
      </c>
    </row>
    <row r="14438" spans="1:7" x14ac:dyDescent="0.2">
      <c r="A14438" s="1" t="str">
        <f t="shared" si="227"/>
        <v>SETOP ED-51018</v>
      </c>
      <c r="B14438" s="3" t="s">
        <v>28600</v>
      </c>
      <c r="C14438" s="3" t="s">
        <v>23572</v>
      </c>
      <c r="D14438" s="2" t="s">
        <v>26987</v>
      </c>
      <c r="E14438" s="3" t="s">
        <v>28593</v>
      </c>
      <c r="F14438" s="67">
        <v>20.02</v>
      </c>
      <c r="G14438" s="67">
        <v>21.3</v>
      </c>
    </row>
    <row r="14439" spans="1:7" x14ac:dyDescent="0.2">
      <c r="A14439" s="1" t="str">
        <f t="shared" si="227"/>
        <v>SETOP ED-51019</v>
      </c>
      <c r="B14439" s="3" t="s">
        <v>28600</v>
      </c>
      <c r="C14439" s="3" t="s">
        <v>23573</v>
      </c>
      <c r="D14439" s="2" t="s">
        <v>26988</v>
      </c>
      <c r="E14439" s="3" t="s">
        <v>28593</v>
      </c>
      <c r="F14439" s="67">
        <v>27.74</v>
      </c>
      <c r="G14439" s="67">
        <v>29.02</v>
      </c>
    </row>
    <row r="14440" spans="1:7" x14ac:dyDescent="0.2">
      <c r="A14440" s="1" t="str">
        <f t="shared" si="227"/>
        <v>SETOP ED-51049</v>
      </c>
      <c r="B14440" s="3" t="s">
        <v>28600</v>
      </c>
      <c r="C14440" s="3" t="s">
        <v>23574</v>
      </c>
      <c r="D14440" s="2" t="s">
        <v>26989</v>
      </c>
      <c r="E14440" s="3" t="s">
        <v>28593</v>
      </c>
      <c r="F14440" s="67">
        <v>6.94</v>
      </c>
      <c r="G14440" s="67">
        <v>7.09</v>
      </c>
    </row>
    <row r="14441" spans="1:7" x14ac:dyDescent="0.2">
      <c r="A14441" s="1" t="str">
        <f t="shared" si="227"/>
        <v>SETOP ED-51050</v>
      </c>
      <c r="B14441" s="3" t="s">
        <v>28600</v>
      </c>
      <c r="C14441" s="3" t="s">
        <v>23575</v>
      </c>
      <c r="D14441" s="2" t="s">
        <v>26990</v>
      </c>
      <c r="E14441" s="3" t="s">
        <v>28593</v>
      </c>
      <c r="F14441" s="67">
        <v>4.83</v>
      </c>
      <c r="G14441" s="67">
        <v>4.9800000000000004</v>
      </c>
    </row>
    <row r="14442" spans="1:7" x14ac:dyDescent="0.2">
      <c r="A14442" s="1" t="str">
        <f t="shared" si="227"/>
        <v>SETOP ED-51051</v>
      </c>
      <c r="B14442" s="3" t="s">
        <v>28600</v>
      </c>
      <c r="C14442" s="3" t="s">
        <v>23576</v>
      </c>
      <c r="D14442" s="2" t="s">
        <v>26991</v>
      </c>
      <c r="E14442" s="3" t="s">
        <v>28593</v>
      </c>
      <c r="F14442" s="67">
        <v>22.33</v>
      </c>
      <c r="G14442" s="67">
        <v>22.48</v>
      </c>
    </row>
    <row r="14443" spans="1:7" x14ac:dyDescent="0.2">
      <c r="A14443" s="1" t="str">
        <f t="shared" si="227"/>
        <v>SETOP 8967</v>
      </c>
      <c r="B14443" s="3" t="s">
        <v>28600</v>
      </c>
      <c r="C14443" s="3">
        <v>8967</v>
      </c>
      <c r="D14443" s="2" t="s">
        <v>26992</v>
      </c>
    </row>
    <row r="14444" spans="1:7" x14ac:dyDescent="0.2">
      <c r="A14444" s="1" t="str">
        <f t="shared" si="227"/>
        <v>SETOP ED-51022</v>
      </c>
      <c r="B14444" s="3" t="s">
        <v>28600</v>
      </c>
      <c r="C14444" s="3" t="s">
        <v>23577</v>
      </c>
      <c r="D14444" s="2" t="s">
        <v>26993</v>
      </c>
      <c r="E14444" s="3" t="s">
        <v>28593</v>
      </c>
      <c r="F14444" s="67">
        <v>69.97</v>
      </c>
      <c r="G14444" s="67">
        <v>71.25</v>
      </c>
    </row>
    <row r="14445" spans="1:7" x14ac:dyDescent="0.2">
      <c r="A14445" s="1" t="str">
        <f t="shared" si="227"/>
        <v>SETOP ED-51023</v>
      </c>
      <c r="B14445" s="3" t="s">
        <v>28600</v>
      </c>
      <c r="C14445" s="3" t="s">
        <v>23578</v>
      </c>
      <c r="D14445" s="2" t="s">
        <v>26994</v>
      </c>
      <c r="E14445" s="3" t="s">
        <v>28593</v>
      </c>
      <c r="F14445" s="67">
        <v>67.62</v>
      </c>
      <c r="G14445" s="67">
        <v>68.91</v>
      </c>
    </row>
    <row r="14446" spans="1:7" x14ac:dyDescent="0.2">
      <c r="A14446" s="1" t="str">
        <f t="shared" si="227"/>
        <v>SETOP ED-51021</v>
      </c>
      <c r="B14446" s="3" t="s">
        <v>28600</v>
      </c>
      <c r="C14446" s="3" t="s">
        <v>23579</v>
      </c>
      <c r="D14446" s="2" t="s">
        <v>26995</v>
      </c>
      <c r="E14446" s="3" t="s">
        <v>28593</v>
      </c>
      <c r="F14446" s="67">
        <v>60.24</v>
      </c>
      <c r="G14446" s="67">
        <v>61.52</v>
      </c>
    </row>
    <row r="14447" spans="1:7" x14ac:dyDescent="0.2">
      <c r="A14447" s="1" t="str">
        <f t="shared" si="227"/>
        <v>SETOP 8968</v>
      </c>
      <c r="B14447" s="3" t="s">
        <v>28600</v>
      </c>
      <c r="C14447" s="3">
        <v>8968</v>
      </c>
      <c r="D14447" s="2" t="s">
        <v>26996</v>
      </c>
    </row>
    <row r="14448" spans="1:7" ht="22.5" x14ac:dyDescent="0.2">
      <c r="A14448" s="1" t="str">
        <f t="shared" si="227"/>
        <v>SETOP ED-13943</v>
      </c>
      <c r="B14448" s="3" t="s">
        <v>28600</v>
      </c>
      <c r="C14448" s="3" t="s">
        <v>23580</v>
      </c>
      <c r="D14448" s="2" t="s">
        <v>26997</v>
      </c>
      <c r="E14448" s="3" t="s">
        <v>28584</v>
      </c>
      <c r="F14448" s="67">
        <v>22.25</v>
      </c>
      <c r="G14448" s="67">
        <v>23.28</v>
      </c>
    </row>
    <row r="14449" spans="1:7" ht="22.5" x14ac:dyDescent="0.2">
      <c r="A14449" s="1" t="str">
        <f t="shared" si="227"/>
        <v>SETOP ED-13937</v>
      </c>
      <c r="B14449" s="3" t="s">
        <v>28600</v>
      </c>
      <c r="C14449" s="3" t="s">
        <v>23581</v>
      </c>
      <c r="D14449" s="2" t="s">
        <v>26998</v>
      </c>
      <c r="E14449" s="3" t="s">
        <v>28584</v>
      </c>
      <c r="F14449" s="67">
        <v>15.37</v>
      </c>
      <c r="G14449" s="67">
        <v>16.39</v>
      </c>
    </row>
    <row r="14450" spans="1:7" x14ac:dyDescent="0.2">
      <c r="A14450" s="1" t="str">
        <f t="shared" si="227"/>
        <v>SETOP 8969</v>
      </c>
      <c r="B14450" s="3" t="s">
        <v>28600</v>
      </c>
      <c r="C14450" s="3">
        <v>8969</v>
      </c>
      <c r="D14450" s="2" t="s">
        <v>26999</v>
      </c>
    </row>
    <row r="14451" spans="1:7" ht="22.5" x14ac:dyDescent="0.2">
      <c r="A14451" s="1" t="str">
        <f t="shared" si="227"/>
        <v>SETOP ED-13938</v>
      </c>
      <c r="B14451" s="3" t="s">
        <v>28600</v>
      </c>
      <c r="C14451" s="3" t="s">
        <v>23582</v>
      </c>
      <c r="D14451" s="2" t="s">
        <v>27000</v>
      </c>
      <c r="E14451" s="3" t="s">
        <v>28584</v>
      </c>
      <c r="F14451" s="67">
        <v>27.74</v>
      </c>
      <c r="G14451" s="67">
        <v>28.38</v>
      </c>
    </row>
    <row r="14452" spans="1:7" ht="22.5" x14ac:dyDescent="0.2">
      <c r="A14452" s="1" t="str">
        <f t="shared" si="227"/>
        <v>SETOP ED-13931</v>
      </c>
      <c r="B14452" s="3" t="s">
        <v>28600</v>
      </c>
      <c r="C14452" s="3" t="s">
        <v>23583</v>
      </c>
      <c r="D14452" s="2" t="s">
        <v>27001</v>
      </c>
      <c r="E14452" s="3" t="s">
        <v>28584</v>
      </c>
      <c r="F14452" s="67">
        <v>21.37</v>
      </c>
      <c r="G14452" s="67">
        <v>22.01</v>
      </c>
    </row>
    <row r="14453" spans="1:7" ht="22.5" x14ac:dyDescent="0.2">
      <c r="A14453" s="1" t="str">
        <f t="shared" si="227"/>
        <v>SETOP ED-13939</v>
      </c>
      <c r="B14453" s="3" t="s">
        <v>28600</v>
      </c>
      <c r="C14453" s="3" t="s">
        <v>23584</v>
      </c>
      <c r="D14453" s="2" t="s">
        <v>27002</v>
      </c>
      <c r="E14453" s="3" t="s">
        <v>28584</v>
      </c>
      <c r="F14453" s="67">
        <v>35.14</v>
      </c>
      <c r="G14453" s="67">
        <v>35.78</v>
      </c>
    </row>
    <row r="14454" spans="1:7" ht="22.5" x14ac:dyDescent="0.2">
      <c r="A14454" s="1" t="str">
        <f t="shared" si="227"/>
        <v>SETOP ED-13932</v>
      </c>
      <c r="B14454" s="3" t="s">
        <v>28600</v>
      </c>
      <c r="C14454" s="3" t="s">
        <v>23585</v>
      </c>
      <c r="D14454" s="2" t="s">
        <v>27003</v>
      </c>
      <c r="E14454" s="3" t="s">
        <v>28584</v>
      </c>
      <c r="F14454" s="67">
        <v>28.77</v>
      </c>
      <c r="G14454" s="67">
        <v>29.41</v>
      </c>
    </row>
    <row r="14455" spans="1:7" ht="22.5" x14ac:dyDescent="0.2">
      <c r="A14455" s="1" t="str">
        <f t="shared" si="227"/>
        <v>SETOP ED-13940</v>
      </c>
      <c r="B14455" s="3" t="s">
        <v>28600</v>
      </c>
      <c r="C14455" s="3" t="s">
        <v>23586</v>
      </c>
      <c r="D14455" s="2" t="s">
        <v>27004</v>
      </c>
      <c r="E14455" s="3" t="s">
        <v>28584</v>
      </c>
      <c r="F14455" s="67">
        <v>46.15</v>
      </c>
      <c r="G14455" s="67">
        <v>47.01</v>
      </c>
    </row>
    <row r="14456" spans="1:7" ht="22.5" x14ac:dyDescent="0.2">
      <c r="A14456" s="1" t="str">
        <f t="shared" si="227"/>
        <v>SETOP ED-13934</v>
      </c>
      <c r="B14456" s="3" t="s">
        <v>28600</v>
      </c>
      <c r="C14456" s="3" t="s">
        <v>23587</v>
      </c>
      <c r="D14456" s="2" t="s">
        <v>27005</v>
      </c>
      <c r="E14456" s="3" t="s">
        <v>28584</v>
      </c>
      <c r="F14456" s="67">
        <v>40.450000000000003</v>
      </c>
      <c r="G14456" s="67">
        <v>41.3</v>
      </c>
    </row>
    <row r="14457" spans="1:7" ht="22.5" x14ac:dyDescent="0.2">
      <c r="A14457" s="1" t="str">
        <f t="shared" si="227"/>
        <v>SETOP ED-13935</v>
      </c>
      <c r="B14457" s="3" t="s">
        <v>28600</v>
      </c>
      <c r="C14457" s="3" t="s">
        <v>23588</v>
      </c>
      <c r="D14457" s="2" t="s">
        <v>27006</v>
      </c>
      <c r="E14457" s="3" t="s">
        <v>28584</v>
      </c>
      <c r="F14457" s="67">
        <v>53.37</v>
      </c>
      <c r="G14457" s="67">
        <v>54.23</v>
      </c>
    </row>
    <row r="14458" spans="1:7" ht="22.5" x14ac:dyDescent="0.2">
      <c r="A14458" s="1" t="str">
        <f t="shared" si="227"/>
        <v>SETOP ED-13941</v>
      </c>
      <c r="B14458" s="3" t="s">
        <v>28600</v>
      </c>
      <c r="C14458" s="3" t="s">
        <v>23589</v>
      </c>
      <c r="D14458" s="2" t="s">
        <v>27007</v>
      </c>
      <c r="E14458" s="3" t="s">
        <v>28584</v>
      </c>
      <c r="F14458" s="67">
        <v>59.08</v>
      </c>
      <c r="G14458" s="67">
        <v>59.93</v>
      </c>
    </row>
    <row r="14459" spans="1:7" x14ac:dyDescent="0.2">
      <c r="A14459" s="1" t="str">
        <f t="shared" si="227"/>
        <v>SETOP 8970</v>
      </c>
      <c r="B14459" s="3" t="s">
        <v>28600</v>
      </c>
      <c r="C14459" s="3">
        <v>8970</v>
      </c>
      <c r="D14459" s="2" t="s">
        <v>27008</v>
      </c>
    </row>
    <row r="14460" spans="1:7" x14ac:dyDescent="0.2">
      <c r="A14460" s="1" t="str">
        <f t="shared" si="227"/>
        <v>SETOP ED-51033</v>
      </c>
      <c r="B14460" s="3" t="s">
        <v>28600</v>
      </c>
      <c r="C14460" s="3" t="s">
        <v>23590</v>
      </c>
      <c r="D14460" s="2" t="s">
        <v>27009</v>
      </c>
      <c r="E14460" s="3" t="s">
        <v>28584</v>
      </c>
      <c r="F14460" s="67">
        <v>37.29</v>
      </c>
      <c r="G14460" s="67">
        <v>40.619999999999997</v>
      </c>
    </row>
    <row r="14461" spans="1:7" x14ac:dyDescent="0.2">
      <c r="A14461" s="1" t="str">
        <f t="shared" si="227"/>
        <v>SETOP ED-51036</v>
      </c>
      <c r="B14461" s="3" t="s">
        <v>28600</v>
      </c>
      <c r="C14461" s="3" t="s">
        <v>23591</v>
      </c>
      <c r="D14461" s="2" t="s">
        <v>27010</v>
      </c>
      <c r="E14461" s="3" t="s">
        <v>28593</v>
      </c>
      <c r="F14461" s="67">
        <v>30.57</v>
      </c>
      <c r="G14461" s="67">
        <v>33.909999999999997</v>
      </c>
    </row>
    <row r="14462" spans="1:7" x14ac:dyDescent="0.2">
      <c r="A14462" s="1" t="str">
        <f t="shared" si="227"/>
        <v>SETOP 8971</v>
      </c>
      <c r="B14462" s="3" t="s">
        <v>28600</v>
      </c>
      <c r="C14462" s="3">
        <v>8971</v>
      </c>
      <c r="D14462" s="2" t="s">
        <v>27011</v>
      </c>
    </row>
    <row r="14463" spans="1:7" ht="22.5" x14ac:dyDescent="0.2">
      <c r="A14463" s="1" t="str">
        <f t="shared" si="227"/>
        <v>SETOP ED-51015</v>
      </c>
      <c r="B14463" s="3" t="s">
        <v>28600</v>
      </c>
      <c r="C14463" s="3" t="s">
        <v>23592</v>
      </c>
      <c r="D14463" s="2" t="s">
        <v>27012</v>
      </c>
      <c r="E14463" s="3" t="s">
        <v>28593</v>
      </c>
      <c r="F14463" s="67">
        <v>127.11</v>
      </c>
      <c r="G14463" s="67">
        <v>129.24</v>
      </c>
    </row>
    <row r="14464" spans="1:7" ht="33.75" x14ac:dyDescent="0.2">
      <c r="A14464" s="1" t="str">
        <f t="shared" si="227"/>
        <v>SETOP ED-51017</v>
      </c>
      <c r="B14464" s="3" t="s">
        <v>28600</v>
      </c>
      <c r="C14464" s="3" t="s">
        <v>23593</v>
      </c>
      <c r="D14464" s="2" t="s">
        <v>27013</v>
      </c>
      <c r="E14464" s="3" t="s">
        <v>28583</v>
      </c>
      <c r="F14464" s="67">
        <v>985.84</v>
      </c>
      <c r="G14464" s="67">
        <v>1006.64</v>
      </c>
    </row>
    <row r="14465" spans="1:7" ht="22.5" x14ac:dyDescent="0.2">
      <c r="A14465" s="1" t="str">
        <f t="shared" si="227"/>
        <v>SETOP ED-51068</v>
      </c>
      <c r="B14465" s="3" t="s">
        <v>28600</v>
      </c>
      <c r="C14465" s="3" t="s">
        <v>23594</v>
      </c>
      <c r="D14465" s="2" t="s">
        <v>27014</v>
      </c>
      <c r="E14465" s="3" t="s">
        <v>28593</v>
      </c>
      <c r="F14465" s="67">
        <v>1141.0999999999999</v>
      </c>
      <c r="G14465" s="67">
        <v>1182.1400000000001</v>
      </c>
    </row>
    <row r="14466" spans="1:7" x14ac:dyDescent="0.2">
      <c r="A14466" s="1" t="str">
        <f t="shared" si="227"/>
        <v>SETOP ED-51073</v>
      </c>
      <c r="B14466" s="3" t="s">
        <v>28600</v>
      </c>
      <c r="C14466" s="3" t="s">
        <v>23595</v>
      </c>
      <c r="D14466" s="2" t="s">
        <v>27015</v>
      </c>
      <c r="E14466" s="3" t="s">
        <v>28593</v>
      </c>
      <c r="F14466" s="67">
        <v>196.78</v>
      </c>
      <c r="G14466" s="67">
        <v>201.91</v>
      </c>
    </row>
    <row r="14467" spans="1:7" x14ac:dyDescent="0.2">
      <c r="A14467" s="1" t="str">
        <f t="shared" si="227"/>
        <v>SETOP 8972</v>
      </c>
      <c r="B14467" s="3" t="s">
        <v>28600</v>
      </c>
      <c r="C14467" s="3">
        <v>8972</v>
      </c>
      <c r="D14467" s="2" t="s">
        <v>27016</v>
      </c>
    </row>
    <row r="14468" spans="1:7" x14ac:dyDescent="0.2">
      <c r="A14468" s="1" t="str">
        <f t="shared" si="227"/>
        <v>SETOP ED-51088</v>
      </c>
      <c r="B14468" s="3" t="s">
        <v>28600</v>
      </c>
      <c r="C14468" s="3" t="s">
        <v>23596</v>
      </c>
      <c r="D14468" s="2" t="s">
        <v>27017</v>
      </c>
      <c r="E14468" s="3" t="s">
        <v>28593</v>
      </c>
      <c r="F14468" s="67">
        <v>20.23</v>
      </c>
      <c r="G14468" s="67">
        <v>21.77</v>
      </c>
    </row>
    <row r="14469" spans="1:7" x14ac:dyDescent="0.2">
      <c r="A14469" s="1" t="str">
        <f t="shared" si="227"/>
        <v>SETOP ED-51089</v>
      </c>
      <c r="B14469" s="3" t="s">
        <v>28600</v>
      </c>
      <c r="C14469" s="3" t="s">
        <v>23597</v>
      </c>
      <c r="D14469" s="2" t="s">
        <v>27018</v>
      </c>
      <c r="E14469" s="3" t="s">
        <v>28593</v>
      </c>
      <c r="F14469" s="67">
        <v>21.63</v>
      </c>
      <c r="G14469" s="67">
        <v>23.17</v>
      </c>
    </row>
    <row r="14470" spans="1:7" x14ac:dyDescent="0.2">
      <c r="A14470" s="1" t="str">
        <f t="shared" si="227"/>
        <v>SETOP ED-51090</v>
      </c>
      <c r="B14470" s="3" t="s">
        <v>28600</v>
      </c>
      <c r="C14470" s="3" t="s">
        <v>23598</v>
      </c>
      <c r="D14470" s="2" t="s">
        <v>27019</v>
      </c>
      <c r="E14470" s="3" t="s">
        <v>28593</v>
      </c>
      <c r="F14470" s="67">
        <v>25.85</v>
      </c>
      <c r="G14470" s="67">
        <v>27.39</v>
      </c>
    </row>
    <row r="14471" spans="1:7" x14ac:dyDescent="0.2">
      <c r="A14471" s="1" t="str">
        <f t="shared" si="227"/>
        <v>SETOP ED-51091</v>
      </c>
      <c r="B14471" s="3" t="s">
        <v>28600</v>
      </c>
      <c r="C14471" s="3" t="s">
        <v>23599</v>
      </c>
      <c r="D14471" s="2" t="s">
        <v>27020</v>
      </c>
      <c r="E14471" s="3" t="s">
        <v>28593</v>
      </c>
      <c r="F14471" s="67">
        <v>34.17</v>
      </c>
      <c r="G14471" s="67">
        <v>35.71</v>
      </c>
    </row>
    <row r="14472" spans="1:7" x14ac:dyDescent="0.2">
      <c r="A14472" s="1" t="str">
        <f t="shared" si="227"/>
        <v>SETOP ED-34432</v>
      </c>
      <c r="B14472" s="3" t="s">
        <v>28600</v>
      </c>
      <c r="C14472" s="3" t="s">
        <v>23600</v>
      </c>
      <c r="D14472" s="2" t="s">
        <v>27021</v>
      </c>
      <c r="E14472" s="3" t="s">
        <v>28583</v>
      </c>
      <c r="F14472" s="67">
        <v>19.88</v>
      </c>
      <c r="G14472" s="67">
        <v>20.57</v>
      </c>
    </row>
    <row r="14473" spans="1:7" x14ac:dyDescent="0.2">
      <c r="A14473" s="1" t="str">
        <f t="shared" si="227"/>
        <v>SETOP ED-34433</v>
      </c>
      <c r="B14473" s="3" t="s">
        <v>28600</v>
      </c>
      <c r="C14473" s="3" t="s">
        <v>23601</v>
      </c>
      <c r="D14473" s="2" t="s">
        <v>27022</v>
      </c>
      <c r="E14473" s="3" t="s">
        <v>28583</v>
      </c>
      <c r="F14473" s="67">
        <v>23.09</v>
      </c>
      <c r="G14473" s="67">
        <v>23.78</v>
      </c>
    </row>
    <row r="14474" spans="1:7" x14ac:dyDescent="0.2">
      <c r="A14474" s="1" t="str">
        <f t="shared" si="227"/>
        <v>SETOP ED-34446</v>
      </c>
      <c r="B14474" s="3" t="s">
        <v>28600</v>
      </c>
      <c r="C14474" s="3" t="s">
        <v>23602</v>
      </c>
      <c r="D14474" s="2" t="s">
        <v>27023</v>
      </c>
      <c r="E14474" s="3" t="s">
        <v>28583</v>
      </c>
      <c r="F14474" s="67">
        <v>4.37</v>
      </c>
      <c r="G14474" s="67">
        <v>4.62</v>
      </c>
    </row>
    <row r="14475" spans="1:7" x14ac:dyDescent="0.2">
      <c r="A14475" s="1" t="str">
        <f t="shared" si="227"/>
        <v>SETOP ED-34443</v>
      </c>
      <c r="B14475" s="3" t="s">
        <v>28600</v>
      </c>
      <c r="C14475" s="3" t="s">
        <v>23603</v>
      </c>
      <c r="D14475" s="2" t="s">
        <v>27024</v>
      </c>
      <c r="E14475" s="3" t="s">
        <v>28583</v>
      </c>
      <c r="F14475" s="67">
        <v>30.77</v>
      </c>
      <c r="G14475" s="67">
        <v>31.98</v>
      </c>
    </row>
    <row r="14476" spans="1:7" x14ac:dyDescent="0.2">
      <c r="A14476" s="1" t="str">
        <f t="shared" si="227"/>
        <v>SETOP ED-34447</v>
      </c>
      <c r="B14476" s="3" t="s">
        <v>28600</v>
      </c>
      <c r="C14476" s="3" t="s">
        <v>23604</v>
      </c>
      <c r="D14476" s="2" t="s">
        <v>27025</v>
      </c>
      <c r="E14476" s="3" t="s">
        <v>28583</v>
      </c>
      <c r="F14476" s="67">
        <v>5.86</v>
      </c>
      <c r="G14476" s="67">
        <v>6.2</v>
      </c>
    </row>
    <row r="14477" spans="1:7" x14ac:dyDescent="0.2">
      <c r="A14477" s="1" t="str">
        <f t="shared" si="227"/>
        <v>SETOP ED-34434</v>
      </c>
      <c r="B14477" s="3" t="s">
        <v>28600</v>
      </c>
      <c r="C14477" s="3" t="s">
        <v>23605</v>
      </c>
      <c r="D14477" s="2" t="s">
        <v>27026</v>
      </c>
      <c r="E14477" s="3" t="s">
        <v>28583</v>
      </c>
      <c r="F14477" s="67">
        <v>69.12</v>
      </c>
      <c r="G14477" s="67">
        <v>70.33</v>
      </c>
    </row>
    <row r="14478" spans="1:7" x14ac:dyDescent="0.2">
      <c r="A14478" s="1" t="str">
        <f t="shared" si="227"/>
        <v>SETOP ED-34448</v>
      </c>
      <c r="B14478" s="3" t="s">
        <v>28600</v>
      </c>
      <c r="C14478" s="3" t="s">
        <v>23606</v>
      </c>
      <c r="D14478" s="2" t="s">
        <v>27027</v>
      </c>
      <c r="E14478" s="3" t="s">
        <v>28583</v>
      </c>
      <c r="F14478" s="67">
        <v>6.27</v>
      </c>
      <c r="G14478" s="67">
        <v>6.61</v>
      </c>
    </row>
    <row r="14479" spans="1:7" x14ac:dyDescent="0.2">
      <c r="A14479" s="1" t="str">
        <f t="shared" si="227"/>
        <v>SETOP ED-34449</v>
      </c>
      <c r="B14479" s="3" t="s">
        <v>28600</v>
      </c>
      <c r="C14479" s="3" t="s">
        <v>23607</v>
      </c>
      <c r="D14479" s="2" t="s">
        <v>27028</v>
      </c>
      <c r="E14479" s="3" t="s">
        <v>28583</v>
      </c>
      <c r="F14479" s="67">
        <v>9.9499999999999993</v>
      </c>
      <c r="G14479" s="67">
        <v>10.29</v>
      </c>
    </row>
    <row r="14480" spans="1:7" x14ac:dyDescent="0.2">
      <c r="A14480" s="1" t="str">
        <f t="shared" si="227"/>
        <v>SETOP ED-34430</v>
      </c>
      <c r="B14480" s="3" t="s">
        <v>28600</v>
      </c>
      <c r="C14480" s="3" t="s">
        <v>23608</v>
      </c>
      <c r="D14480" s="2" t="s">
        <v>27029</v>
      </c>
      <c r="E14480" s="3" t="s">
        <v>28583</v>
      </c>
      <c r="F14480" s="67">
        <v>13.04</v>
      </c>
      <c r="G14480" s="67">
        <v>13.73</v>
      </c>
    </row>
    <row r="14481" spans="1:7" x14ac:dyDescent="0.2">
      <c r="A14481" s="1" t="str">
        <f t="shared" si="227"/>
        <v>SETOP ED-34431</v>
      </c>
      <c r="B14481" s="3" t="s">
        <v>28600</v>
      </c>
      <c r="C14481" s="3" t="s">
        <v>23609</v>
      </c>
      <c r="D14481" s="2" t="s">
        <v>27030</v>
      </c>
      <c r="E14481" s="3" t="s">
        <v>28583</v>
      </c>
      <c r="F14481" s="67">
        <v>15.28</v>
      </c>
      <c r="G14481" s="67">
        <v>15.97</v>
      </c>
    </row>
    <row r="14482" spans="1:7" x14ac:dyDescent="0.2">
      <c r="A14482" s="1" t="str">
        <f t="shared" si="227"/>
        <v>SETOP ED-34445</v>
      </c>
      <c r="B14482" s="3" t="s">
        <v>28600</v>
      </c>
      <c r="C14482" s="3" t="s">
        <v>23610</v>
      </c>
      <c r="D14482" s="2" t="s">
        <v>27031</v>
      </c>
      <c r="E14482" s="3" t="s">
        <v>28583</v>
      </c>
      <c r="F14482" s="67">
        <v>2.5099999999999998</v>
      </c>
      <c r="G14482" s="67">
        <v>2.68</v>
      </c>
    </row>
    <row r="14483" spans="1:7" x14ac:dyDescent="0.2">
      <c r="A14483" s="1" t="str">
        <f t="shared" si="227"/>
        <v>SETOP ED-34439</v>
      </c>
      <c r="B14483" s="3" t="s">
        <v>28600</v>
      </c>
      <c r="C14483" s="3" t="s">
        <v>23611</v>
      </c>
      <c r="D14483" s="2" t="s">
        <v>27032</v>
      </c>
      <c r="E14483" s="3" t="s">
        <v>28583</v>
      </c>
      <c r="F14483" s="67">
        <v>3.07</v>
      </c>
      <c r="G14483" s="67">
        <v>3.32</v>
      </c>
    </row>
    <row r="14484" spans="1:7" x14ac:dyDescent="0.2">
      <c r="A14484" s="1" t="str">
        <f t="shared" si="227"/>
        <v>SETOP ED-34435</v>
      </c>
      <c r="B14484" s="3" t="s">
        <v>28600</v>
      </c>
      <c r="C14484" s="3" t="s">
        <v>23612</v>
      </c>
      <c r="D14484" s="2" t="s">
        <v>27033</v>
      </c>
      <c r="E14484" s="3" t="s">
        <v>28583</v>
      </c>
      <c r="F14484" s="67">
        <v>1.67</v>
      </c>
      <c r="G14484" s="67">
        <v>1.84</v>
      </c>
    </row>
    <row r="14485" spans="1:7" x14ac:dyDescent="0.2">
      <c r="A14485" s="1" t="str">
        <f t="shared" si="227"/>
        <v>SETOP ED-34440</v>
      </c>
      <c r="B14485" s="3" t="s">
        <v>28600</v>
      </c>
      <c r="C14485" s="3" t="s">
        <v>23613</v>
      </c>
      <c r="D14485" s="2" t="s">
        <v>27034</v>
      </c>
      <c r="E14485" s="3" t="s">
        <v>28583</v>
      </c>
      <c r="F14485" s="67">
        <v>3.09</v>
      </c>
      <c r="G14485" s="67">
        <v>3.34</v>
      </c>
    </row>
    <row r="14486" spans="1:7" x14ac:dyDescent="0.2">
      <c r="A14486" s="1" t="str">
        <f t="shared" si="227"/>
        <v>SETOP ED-34436</v>
      </c>
      <c r="B14486" s="3" t="s">
        <v>28600</v>
      </c>
      <c r="C14486" s="3" t="s">
        <v>23614</v>
      </c>
      <c r="D14486" s="2" t="s">
        <v>27035</v>
      </c>
      <c r="E14486" s="3" t="s">
        <v>28583</v>
      </c>
      <c r="F14486" s="67">
        <v>1.72</v>
      </c>
      <c r="G14486" s="67">
        <v>1.89</v>
      </c>
    </row>
    <row r="14487" spans="1:7" x14ac:dyDescent="0.2">
      <c r="A14487" s="1" t="str">
        <f t="shared" si="227"/>
        <v>SETOP ED-34441</v>
      </c>
      <c r="B14487" s="3" t="s">
        <v>28600</v>
      </c>
      <c r="C14487" s="3" t="s">
        <v>23615</v>
      </c>
      <c r="D14487" s="2" t="s">
        <v>27036</v>
      </c>
      <c r="E14487" s="3" t="s">
        <v>28583</v>
      </c>
      <c r="F14487" s="67">
        <v>4.0599999999999996</v>
      </c>
      <c r="G14487" s="67">
        <v>4.4000000000000004</v>
      </c>
    </row>
    <row r="14488" spans="1:7" x14ac:dyDescent="0.2">
      <c r="A14488" s="1" t="str">
        <f t="shared" si="227"/>
        <v>SETOP ED-34442</v>
      </c>
      <c r="B14488" s="3" t="s">
        <v>28600</v>
      </c>
      <c r="C14488" s="3" t="s">
        <v>23616</v>
      </c>
      <c r="D14488" s="2" t="s">
        <v>27037</v>
      </c>
      <c r="E14488" s="3" t="s">
        <v>28583</v>
      </c>
      <c r="F14488" s="67">
        <v>4.29</v>
      </c>
      <c r="G14488" s="67">
        <v>4.63</v>
      </c>
    </row>
    <row r="14489" spans="1:7" x14ac:dyDescent="0.2">
      <c r="A14489" s="1" t="str">
        <f t="shared" si="227"/>
        <v>SETOP ED-34437</v>
      </c>
      <c r="B14489" s="3" t="s">
        <v>28600</v>
      </c>
      <c r="C14489" s="3" t="s">
        <v>23617</v>
      </c>
      <c r="D14489" s="2" t="s">
        <v>27038</v>
      </c>
      <c r="E14489" s="3" t="s">
        <v>28583</v>
      </c>
      <c r="F14489" s="67">
        <v>1.8</v>
      </c>
      <c r="G14489" s="67">
        <v>1.97</v>
      </c>
    </row>
    <row r="14490" spans="1:7" x14ac:dyDescent="0.2">
      <c r="A14490" s="1" t="str">
        <f t="shared" si="227"/>
        <v>SETOP ED-34438</v>
      </c>
      <c r="B14490" s="3" t="s">
        <v>28600</v>
      </c>
      <c r="C14490" s="3" t="s">
        <v>23618</v>
      </c>
      <c r="D14490" s="2" t="s">
        <v>27039</v>
      </c>
      <c r="E14490" s="3" t="s">
        <v>28583</v>
      </c>
      <c r="F14490" s="67">
        <v>1.85</v>
      </c>
      <c r="G14490" s="67">
        <v>2.02</v>
      </c>
    </row>
    <row r="14491" spans="1:7" x14ac:dyDescent="0.2">
      <c r="A14491" s="1" t="str">
        <f t="shared" si="227"/>
        <v>SETOP 8973</v>
      </c>
      <c r="B14491" s="3" t="s">
        <v>28600</v>
      </c>
      <c r="C14491" s="3">
        <v>8973</v>
      </c>
      <c r="D14491" s="2" t="s">
        <v>27040</v>
      </c>
    </row>
    <row r="14492" spans="1:7" x14ac:dyDescent="0.2">
      <c r="A14492" s="1" t="str">
        <f t="shared" si="227"/>
        <v>SETOP ED-51012</v>
      </c>
      <c r="B14492" s="3" t="s">
        <v>28600</v>
      </c>
      <c r="C14492" s="3" t="s">
        <v>23619</v>
      </c>
      <c r="D14492" s="2" t="s">
        <v>27041</v>
      </c>
      <c r="E14492" s="3" t="s">
        <v>28593</v>
      </c>
      <c r="F14492" s="67">
        <v>22.83</v>
      </c>
      <c r="G14492" s="67">
        <v>23.34</v>
      </c>
    </row>
    <row r="14493" spans="1:7" x14ac:dyDescent="0.2">
      <c r="A14493" s="1" t="str">
        <f t="shared" si="227"/>
        <v>SETOP ED-51013</v>
      </c>
      <c r="B14493" s="3" t="s">
        <v>28600</v>
      </c>
      <c r="C14493" s="3" t="s">
        <v>23620</v>
      </c>
      <c r="D14493" s="2" t="s">
        <v>27042</v>
      </c>
      <c r="E14493" s="3" t="s">
        <v>28593</v>
      </c>
      <c r="F14493" s="67">
        <v>22.73</v>
      </c>
      <c r="G14493" s="67">
        <v>23.24</v>
      </c>
    </row>
    <row r="14494" spans="1:7" x14ac:dyDescent="0.2">
      <c r="A14494" s="1" t="str">
        <f t="shared" si="227"/>
        <v>SETOP ED-51010</v>
      </c>
      <c r="B14494" s="3" t="s">
        <v>28600</v>
      </c>
      <c r="C14494" s="3" t="s">
        <v>23621</v>
      </c>
      <c r="D14494" s="2" t="s">
        <v>27043</v>
      </c>
      <c r="E14494" s="3" t="s">
        <v>28593</v>
      </c>
      <c r="F14494" s="67">
        <v>14.4</v>
      </c>
      <c r="G14494" s="67">
        <v>14.92</v>
      </c>
    </row>
    <row r="14495" spans="1:7" x14ac:dyDescent="0.2">
      <c r="A14495" s="1" t="str">
        <f t="shared" si="227"/>
        <v>SETOP ED-51011</v>
      </c>
      <c r="B14495" s="3" t="s">
        <v>28600</v>
      </c>
      <c r="C14495" s="3" t="s">
        <v>23622</v>
      </c>
      <c r="D14495" s="2" t="s">
        <v>27044</v>
      </c>
      <c r="E14495" s="3" t="s">
        <v>28593</v>
      </c>
      <c r="F14495" s="67">
        <v>15.1</v>
      </c>
      <c r="G14495" s="67">
        <v>15.61</v>
      </c>
    </row>
    <row r="14496" spans="1:7" x14ac:dyDescent="0.2">
      <c r="A14496" s="1" t="str">
        <f t="shared" si="227"/>
        <v>SETOP 8975</v>
      </c>
      <c r="B14496" s="3" t="s">
        <v>28600</v>
      </c>
      <c r="C14496" s="3">
        <v>8975</v>
      </c>
      <c r="D14496" s="2" t="s">
        <v>27045</v>
      </c>
    </row>
    <row r="14497" spans="1:7" ht="22.5" x14ac:dyDescent="0.2">
      <c r="A14497" s="1" t="str">
        <f t="shared" si="227"/>
        <v>SETOP ED-51016</v>
      </c>
      <c r="B14497" s="3" t="s">
        <v>28600</v>
      </c>
      <c r="C14497" s="3" t="s">
        <v>23623</v>
      </c>
      <c r="D14497" s="2" t="s">
        <v>27046</v>
      </c>
      <c r="E14497" s="3" t="s">
        <v>28593</v>
      </c>
      <c r="F14497" s="67">
        <v>286.39</v>
      </c>
      <c r="G14497" s="67">
        <v>289.43</v>
      </c>
    </row>
    <row r="14498" spans="1:7" x14ac:dyDescent="0.2">
      <c r="A14498" s="1" t="str">
        <f t="shared" si="227"/>
        <v>SETOP 8685</v>
      </c>
      <c r="B14498" s="3" t="s">
        <v>28600</v>
      </c>
      <c r="C14498" s="3">
        <v>8685</v>
      </c>
      <c r="D14498" s="2" t="s">
        <v>27047</v>
      </c>
    </row>
    <row r="14499" spans="1:7" x14ac:dyDescent="0.2">
      <c r="A14499" s="1" t="str">
        <f t="shared" ref="A14499:A14562" si="228">CONCATENAR</f>
        <v>SETOP 8977</v>
      </c>
      <c r="B14499" s="3" t="s">
        <v>28600</v>
      </c>
      <c r="C14499" s="3">
        <v>8977</v>
      </c>
      <c r="D14499" s="2" t="s">
        <v>27048</v>
      </c>
    </row>
    <row r="14500" spans="1:7" ht="22.5" x14ac:dyDescent="0.2">
      <c r="A14500" s="1" t="str">
        <f t="shared" si="228"/>
        <v>SETOP ED-15204</v>
      </c>
      <c r="B14500" s="3" t="s">
        <v>28600</v>
      </c>
      <c r="C14500" s="3" t="s">
        <v>23624</v>
      </c>
      <c r="D14500" s="2" t="s">
        <v>27049</v>
      </c>
      <c r="E14500" s="3" t="s">
        <v>28583</v>
      </c>
      <c r="F14500" s="67">
        <v>343.73</v>
      </c>
      <c r="G14500" s="67">
        <v>362.8</v>
      </c>
    </row>
    <row r="14501" spans="1:7" ht="22.5" x14ac:dyDescent="0.2">
      <c r="A14501" s="1" t="str">
        <f t="shared" si="228"/>
        <v>SETOP ED-15205</v>
      </c>
      <c r="B14501" s="3" t="s">
        <v>28600</v>
      </c>
      <c r="C14501" s="3" t="s">
        <v>23625</v>
      </c>
      <c r="D14501" s="2" t="s">
        <v>27050</v>
      </c>
      <c r="E14501" s="3" t="s">
        <v>28583</v>
      </c>
      <c r="F14501" s="67">
        <v>384.38</v>
      </c>
      <c r="G14501" s="67">
        <v>403.44</v>
      </c>
    </row>
    <row r="14502" spans="1:7" ht="22.5" x14ac:dyDescent="0.2">
      <c r="A14502" s="1" t="str">
        <f t="shared" si="228"/>
        <v>SETOP ED-15206</v>
      </c>
      <c r="B14502" s="3" t="s">
        <v>28600</v>
      </c>
      <c r="C14502" s="3" t="s">
        <v>23626</v>
      </c>
      <c r="D14502" s="2" t="s">
        <v>27051</v>
      </c>
      <c r="E14502" s="3" t="s">
        <v>28583</v>
      </c>
      <c r="F14502" s="67">
        <v>286.73</v>
      </c>
      <c r="G14502" s="67">
        <v>307.79000000000002</v>
      </c>
    </row>
    <row r="14503" spans="1:7" ht="22.5" x14ac:dyDescent="0.2">
      <c r="A14503" s="1" t="str">
        <f t="shared" si="228"/>
        <v>SETOP ED-15207</v>
      </c>
      <c r="B14503" s="3" t="s">
        <v>28600</v>
      </c>
      <c r="C14503" s="3" t="s">
        <v>23627</v>
      </c>
      <c r="D14503" s="2" t="s">
        <v>27052</v>
      </c>
      <c r="E14503" s="3" t="s">
        <v>28583</v>
      </c>
      <c r="F14503" s="67">
        <v>327.64999999999998</v>
      </c>
      <c r="G14503" s="67">
        <v>348.88</v>
      </c>
    </row>
    <row r="14504" spans="1:7" x14ac:dyDescent="0.2">
      <c r="A14504" s="1" t="str">
        <f t="shared" si="228"/>
        <v>SETOP 8978</v>
      </c>
      <c r="B14504" s="3" t="s">
        <v>28600</v>
      </c>
      <c r="C14504" s="3">
        <v>8978</v>
      </c>
      <c r="D14504" s="2" t="s">
        <v>27053</v>
      </c>
    </row>
    <row r="14505" spans="1:7" ht="22.5" x14ac:dyDescent="0.2">
      <c r="A14505" s="1" t="str">
        <f t="shared" si="228"/>
        <v>SETOP ED-50105</v>
      </c>
      <c r="B14505" s="3" t="s">
        <v>28600</v>
      </c>
      <c r="C14505" s="3" t="s">
        <v>23628</v>
      </c>
      <c r="D14505" s="2" t="s">
        <v>27054</v>
      </c>
      <c r="E14505" s="3" t="s">
        <v>28584</v>
      </c>
      <c r="F14505" s="67">
        <v>39.54</v>
      </c>
      <c r="G14505" s="67">
        <v>40.04</v>
      </c>
    </row>
    <row r="14506" spans="1:7" ht="22.5" x14ac:dyDescent="0.2">
      <c r="A14506" s="1" t="str">
        <f t="shared" si="228"/>
        <v>SETOP ED-50106</v>
      </c>
      <c r="B14506" s="3" t="s">
        <v>28600</v>
      </c>
      <c r="C14506" s="3" t="s">
        <v>23629</v>
      </c>
      <c r="D14506" s="2" t="s">
        <v>27055</v>
      </c>
      <c r="E14506" s="3" t="s">
        <v>28584</v>
      </c>
      <c r="F14506" s="67">
        <v>74.930000000000007</v>
      </c>
      <c r="G14506" s="67">
        <v>75.52</v>
      </c>
    </row>
    <row r="14507" spans="1:7" ht="22.5" x14ac:dyDescent="0.2">
      <c r="A14507" s="1" t="str">
        <f t="shared" si="228"/>
        <v>SETOP ED-50107</v>
      </c>
      <c r="B14507" s="3" t="s">
        <v>28600</v>
      </c>
      <c r="C14507" s="3" t="s">
        <v>23630</v>
      </c>
      <c r="D14507" s="2" t="s">
        <v>27056</v>
      </c>
      <c r="E14507" s="3" t="s">
        <v>28584</v>
      </c>
      <c r="F14507" s="67">
        <v>115.26</v>
      </c>
      <c r="G14507" s="67">
        <v>115.89</v>
      </c>
    </row>
    <row r="14508" spans="1:7" ht="22.5" x14ac:dyDescent="0.2">
      <c r="A14508" s="1" t="str">
        <f t="shared" si="228"/>
        <v>SETOP ED-50108</v>
      </c>
      <c r="B14508" s="3" t="s">
        <v>28600</v>
      </c>
      <c r="C14508" s="3" t="s">
        <v>23631</v>
      </c>
      <c r="D14508" s="2" t="s">
        <v>27057</v>
      </c>
      <c r="E14508" s="3" t="s">
        <v>28584</v>
      </c>
      <c r="F14508" s="67">
        <v>211.69</v>
      </c>
      <c r="G14508" s="67">
        <v>212.4</v>
      </c>
    </row>
    <row r="14509" spans="1:7" ht="22.5" x14ac:dyDescent="0.2">
      <c r="A14509" s="1" t="str">
        <f t="shared" si="228"/>
        <v>SETOP ED-50109</v>
      </c>
      <c r="B14509" s="3" t="s">
        <v>28600</v>
      </c>
      <c r="C14509" s="3" t="s">
        <v>23632</v>
      </c>
      <c r="D14509" s="2" t="s">
        <v>27058</v>
      </c>
      <c r="E14509" s="3" t="s">
        <v>28584</v>
      </c>
      <c r="F14509" s="67">
        <v>317.18</v>
      </c>
      <c r="G14509" s="67">
        <v>317.95</v>
      </c>
    </row>
    <row r="14510" spans="1:7" ht="22.5" x14ac:dyDescent="0.2">
      <c r="A14510" s="1" t="str">
        <f t="shared" si="228"/>
        <v>SETOP ED-50110</v>
      </c>
      <c r="B14510" s="3" t="s">
        <v>28600</v>
      </c>
      <c r="C14510" s="3" t="s">
        <v>23633</v>
      </c>
      <c r="D14510" s="2" t="s">
        <v>27059</v>
      </c>
      <c r="E14510" s="3" t="s">
        <v>28584</v>
      </c>
      <c r="F14510" s="67">
        <v>374.01</v>
      </c>
      <c r="G14510" s="67">
        <v>374.84</v>
      </c>
    </row>
    <row r="14511" spans="1:7" ht="22.5" x14ac:dyDescent="0.2">
      <c r="A14511" s="1" t="str">
        <f t="shared" si="228"/>
        <v>SETOP ED-50111</v>
      </c>
      <c r="B14511" s="3" t="s">
        <v>28600</v>
      </c>
      <c r="C14511" s="3" t="s">
        <v>23634</v>
      </c>
      <c r="D14511" s="2" t="s">
        <v>27060</v>
      </c>
      <c r="E14511" s="3" t="s">
        <v>28584</v>
      </c>
      <c r="F14511" s="67">
        <v>554.38</v>
      </c>
      <c r="G14511" s="67">
        <v>555.28</v>
      </c>
    </row>
    <row r="14512" spans="1:7" ht="22.5" x14ac:dyDescent="0.2">
      <c r="A14512" s="1" t="str">
        <f t="shared" si="228"/>
        <v>SETOP ED-50034</v>
      </c>
      <c r="B14512" s="3" t="s">
        <v>28600</v>
      </c>
      <c r="C14512" s="3" t="s">
        <v>23635</v>
      </c>
      <c r="D14512" s="2" t="s">
        <v>27061</v>
      </c>
      <c r="E14512" s="3" t="s">
        <v>28584</v>
      </c>
      <c r="F14512" s="67">
        <v>20.37</v>
      </c>
      <c r="G14512" s="67">
        <v>21.82</v>
      </c>
    </row>
    <row r="14513" spans="1:7" ht="22.5" x14ac:dyDescent="0.2">
      <c r="A14513" s="1" t="str">
        <f t="shared" si="228"/>
        <v>SETOP ED-50035</v>
      </c>
      <c r="B14513" s="3" t="s">
        <v>28600</v>
      </c>
      <c r="C14513" s="3" t="s">
        <v>23636</v>
      </c>
      <c r="D14513" s="2" t="s">
        <v>27062</v>
      </c>
      <c r="E14513" s="3" t="s">
        <v>28584</v>
      </c>
      <c r="F14513" s="67">
        <v>23.28</v>
      </c>
      <c r="G14513" s="67">
        <v>24.73</v>
      </c>
    </row>
    <row r="14514" spans="1:7" ht="22.5" x14ac:dyDescent="0.2">
      <c r="A14514" s="1" t="str">
        <f t="shared" si="228"/>
        <v>SETOP ED-50029</v>
      </c>
      <c r="B14514" s="3" t="s">
        <v>28600</v>
      </c>
      <c r="C14514" s="3" t="s">
        <v>23637</v>
      </c>
      <c r="D14514" s="2" t="s">
        <v>27063</v>
      </c>
      <c r="E14514" s="3" t="s">
        <v>28584</v>
      </c>
      <c r="F14514" s="67">
        <v>38.270000000000003</v>
      </c>
      <c r="G14514" s="67">
        <v>40.590000000000003</v>
      </c>
    </row>
    <row r="14515" spans="1:7" ht="22.5" x14ac:dyDescent="0.2">
      <c r="A14515" s="1" t="str">
        <f t="shared" si="228"/>
        <v>SETOP ED-50030</v>
      </c>
      <c r="B14515" s="3" t="s">
        <v>28600</v>
      </c>
      <c r="C14515" s="3" t="s">
        <v>23638</v>
      </c>
      <c r="D14515" s="2" t="s">
        <v>27064</v>
      </c>
      <c r="E14515" s="3" t="s">
        <v>28584</v>
      </c>
      <c r="F14515" s="67">
        <v>61.79</v>
      </c>
      <c r="G14515" s="67">
        <v>63.53</v>
      </c>
    </row>
    <row r="14516" spans="1:7" ht="22.5" x14ac:dyDescent="0.2">
      <c r="A14516" s="1" t="str">
        <f t="shared" si="228"/>
        <v>SETOP ED-50031</v>
      </c>
      <c r="B14516" s="3" t="s">
        <v>28600</v>
      </c>
      <c r="C14516" s="3" t="s">
        <v>23639</v>
      </c>
      <c r="D14516" s="2" t="s">
        <v>27065</v>
      </c>
      <c r="E14516" s="3" t="s">
        <v>28584</v>
      </c>
      <c r="F14516" s="67">
        <v>125.78</v>
      </c>
      <c r="G14516" s="67">
        <v>127.52</v>
      </c>
    </row>
    <row r="14517" spans="1:7" ht="22.5" x14ac:dyDescent="0.2">
      <c r="A14517" s="1" t="str">
        <f t="shared" si="228"/>
        <v>SETOP ED-50027</v>
      </c>
      <c r="B14517" s="3" t="s">
        <v>28600</v>
      </c>
      <c r="C14517" s="3" t="s">
        <v>23640</v>
      </c>
      <c r="D14517" s="2" t="s">
        <v>27066</v>
      </c>
      <c r="E14517" s="3" t="s">
        <v>28584</v>
      </c>
      <c r="F14517" s="67">
        <v>27.08</v>
      </c>
      <c r="G14517" s="67">
        <v>28.74</v>
      </c>
    </row>
    <row r="14518" spans="1:7" ht="22.5" x14ac:dyDescent="0.2">
      <c r="A14518" s="1" t="str">
        <f t="shared" si="228"/>
        <v>SETOP ED-50028</v>
      </c>
      <c r="B14518" s="3" t="s">
        <v>28600</v>
      </c>
      <c r="C14518" s="3" t="s">
        <v>23641</v>
      </c>
      <c r="D14518" s="2" t="s">
        <v>27067</v>
      </c>
      <c r="E14518" s="3" t="s">
        <v>28584</v>
      </c>
      <c r="F14518" s="67">
        <v>36.159999999999997</v>
      </c>
      <c r="G14518" s="67">
        <v>38.090000000000003</v>
      </c>
    </row>
    <row r="14519" spans="1:7" ht="22.5" x14ac:dyDescent="0.2">
      <c r="A14519" s="1" t="str">
        <f t="shared" si="228"/>
        <v>SETOP ED-50038</v>
      </c>
      <c r="B14519" s="3" t="s">
        <v>28600</v>
      </c>
      <c r="C14519" s="3" t="s">
        <v>23642</v>
      </c>
      <c r="D14519" s="2" t="s">
        <v>27068</v>
      </c>
      <c r="E14519" s="3" t="s">
        <v>28584</v>
      </c>
      <c r="F14519" s="67">
        <v>57.05</v>
      </c>
      <c r="G14519" s="67">
        <v>59.37</v>
      </c>
    </row>
    <row r="14520" spans="1:7" ht="22.5" x14ac:dyDescent="0.2">
      <c r="A14520" s="1" t="str">
        <f t="shared" si="228"/>
        <v>SETOP ED-50039</v>
      </c>
      <c r="B14520" s="3" t="s">
        <v>28600</v>
      </c>
      <c r="C14520" s="3" t="s">
        <v>23643</v>
      </c>
      <c r="D14520" s="2" t="s">
        <v>27069</v>
      </c>
      <c r="E14520" s="3" t="s">
        <v>28584</v>
      </c>
      <c r="F14520" s="67">
        <v>81</v>
      </c>
      <c r="G14520" s="67">
        <v>82.75</v>
      </c>
    </row>
    <row r="14521" spans="1:7" ht="22.5" x14ac:dyDescent="0.2">
      <c r="A14521" s="1" t="str">
        <f t="shared" si="228"/>
        <v>SETOP ED-50036</v>
      </c>
      <c r="B14521" s="3" t="s">
        <v>28600</v>
      </c>
      <c r="C14521" s="3" t="s">
        <v>23644</v>
      </c>
      <c r="D14521" s="2" t="s">
        <v>27070</v>
      </c>
      <c r="E14521" s="3" t="s">
        <v>28584</v>
      </c>
      <c r="F14521" s="67">
        <v>29.07</v>
      </c>
      <c r="G14521" s="67">
        <v>30.73</v>
      </c>
    </row>
    <row r="14522" spans="1:7" ht="22.5" x14ac:dyDescent="0.2">
      <c r="A14522" s="1" t="str">
        <f t="shared" si="228"/>
        <v>SETOP ED-50037</v>
      </c>
      <c r="B14522" s="3" t="s">
        <v>28600</v>
      </c>
      <c r="C14522" s="3" t="s">
        <v>23645</v>
      </c>
      <c r="D14522" s="2" t="s">
        <v>27071</v>
      </c>
      <c r="E14522" s="3" t="s">
        <v>28584</v>
      </c>
      <c r="F14522" s="67">
        <v>42.28</v>
      </c>
      <c r="G14522" s="67">
        <v>44.21</v>
      </c>
    </row>
    <row r="14523" spans="1:7" ht="22.5" x14ac:dyDescent="0.2">
      <c r="A14523" s="1" t="str">
        <f t="shared" si="228"/>
        <v>SETOP ED-8847</v>
      </c>
      <c r="B14523" s="3" t="s">
        <v>28600</v>
      </c>
      <c r="C14523" s="3" t="s">
        <v>23646</v>
      </c>
      <c r="D14523" s="2" t="s">
        <v>27072</v>
      </c>
      <c r="E14523" s="3" t="s">
        <v>28584</v>
      </c>
      <c r="F14523" s="67">
        <v>29.15</v>
      </c>
      <c r="G14523" s="67">
        <v>30.54</v>
      </c>
    </row>
    <row r="14524" spans="1:7" ht="22.5" x14ac:dyDescent="0.2">
      <c r="A14524" s="1" t="str">
        <f t="shared" si="228"/>
        <v>SETOP ED-8845</v>
      </c>
      <c r="B14524" s="3" t="s">
        <v>28600</v>
      </c>
      <c r="C14524" s="3" t="s">
        <v>23647</v>
      </c>
      <c r="D14524" s="2" t="s">
        <v>27073</v>
      </c>
      <c r="E14524" s="3" t="s">
        <v>28584</v>
      </c>
      <c r="F14524" s="67">
        <v>22.07</v>
      </c>
      <c r="G14524" s="67">
        <v>23.23</v>
      </c>
    </row>
    <row r="14525" spans="1:7" ht="22.5" x14ac:dyDescent="0.2">
      <c r="A14525" s="1" t="str">
        <f t="shared" si="228"/>
        <v>SETOP ED-8846</v>
      </c>
      <c r="B14525" s="3" t="s">
        <v>28600</v>
      </c>
      <c r="C14525" s="3" t="s">
        <v>23648</v>
      </c>
      <c r="D14525" s="2" t="s">
        <v>27074</v>
      </c>
      <c r="E14525" s="3" t="s">
        <v>28584</v>
      </c>
      <c r="F14525" s="67">
        <v>30.48</v>
      </c>
      <c r="G14525" s="67">
        <v>31.87</v>
      </c>
    </row>
    <row r="14526" spans="1:7" x14ac:dyDescent="0.2">
      <c r="A14526" s="1" t="str">
        <f t="shared" si="228"/>
        <v>SETOP 8979</v>
      </c>
      <c r="B14526" s="3" t="s">
        <v>28600</v>
      </c>
      <c r="C14526" s="3">
        <v>8979</v>
      </c>
      <c r="D14526" s="2" t="s">
        <v>27075</v>
      </c>
    </row>
    <row r="14527" spans="1:7" x14ac:dyDescent="0.2">
      <c r="A14527" s="1" t="str">
        <f t="shared" si="228"/>
        <v>SETOP ED-49844</v>
      </c>
      <c r="B14527" s="3" t="s">
        <v>28600</v>
      </c>
      <c r="C14527" s="3" t="s">
        <v>23649</v>
      </c>
      <c r="D14527" s="2" t="s">
        <v>27076</v>
      </c>
      <c r="E14527" s="3" t="s">
        <v>28583</v>
      </c>
      <c r="F14527" s="67">
        <v>18.55</v>
      </c>
      <c r="G14527" s="67">
        <v>19.010000000000002</v>
      </c>
    </row>
    <row r="14528" spans="1:7" x14ac:dyDescent="0.2">
      <c r="A14528" s="1" t="str">
        <f t="shared" si="228"/>
        <v>SETOP ED-49845</v>
      </c>
      <c r="B14528" s="3" t="s">
        <v>28600</v>
      </c>
      <c r="C14528" s="3" t="s">
        <v>23650</v>
      </c>
      <c r="D14528" s="2" t="s">
        <v>27077</v>
      </c>
      <c r="E14528" s="3" t="s">
        <v>28583</v>
      </c>
      <c r="F14528" s="67">
        <v>21.67</v>
      </c>
      <c r="G14528" s="67">
        <v>22.12</v>
      </c>
    </row>
    <row r="14529" spans="1:7" x14ac:dyDescent="0.2">
      <c r="A14529" s="1" t="str">
        <f t="shared" si="228"/>
        <v>SETOP ED-49846</v>
      </c>
      <c r="B14529" s="3" t="s">
        <v>28600</v>
      </c>
      <c r="C14529" s="3" t="s">
        <v>23651</v>
      </c>
      <c r="D14529" s="2" t="s">
        <v>27078</v>
      </c>
      <c r="E14529" s="3" t="s">
        <v>28583</v>
      </c>
      <c r="F14529" s="67">
        <v>29.87</v>
      </c>
      <c r="G14529" s="67">
        <v>30.33</v>
      </c>
    </row>
    <row r="14530" spans="1:7" x14ac:dyDescent="0.2">
      <c r="A14530" s="1" t="str">
        <f t="shared" si="228"/>
        <v>SETOP ED-49847</v>
      </c>
      <c r="B14530" s="3" t="s">
        <v>28600</v>
      </c>
      <c r="C14530" s="3" t="s">
        <v>23652</v>
      </c>
      <c r="D14530" s="2" t="s">
        <v>27079</v>
      </c>
      <c r="E14530" s="3" t="s">
        <v>28583</v>
      </c>
      <c r="F14530" s="67">
        <v>44.88</v>
      </c>
      <c r="G14530" s="67">
        <v>45.59</v>
      </c>
    </row>
    <row r="14531" spans="1:7" x14ac:dyDescent="0.2">
      <c r="A14531" s="1" t="str">
        <f t="shared" si="228"/>
        <v>SETOP ED-49848</v>
      </c>
      <c r="B14531" s="3" t="s">
        <v>28600</v>
      </c>
      <c r="C14531" s="3" t="s">
        <v>23653</v>
      </c>
      <c r="D14531" s="2" t="s">
        <v>27080</v>
      </c>
      <c r="E14531" s="3" t="s">
        <v>28583</v>
      </c>
      <c r="F14531" s="67">
        <v>51.4</v>
      </c>
      <c r="G14531" s="67">
        <v>52.1</v>
      </c>
    </row>
    <row r="14532" spans="1:7" x14ac:dyDescent="0.2">
      <c r="A14532" s="1" t="str">
        <f t="shared" si="228"/>
        <v>SETOP ED-49849</v>
      </c>
      <c r="B14532" s="3" t="s">
        <v>28600</v>
      </c>
      <c r="C14532" s="3" t="s">
        <v>23654</v>
      </c>
      <c r="D14532" s="2" t="s">
        <v>27081</v>
      </c>
      <c r="E14532" s="3" t="s">
        <v>28583</v>
      </c>
      <c r="F14532" s="67">
        <v>70.150000000000006</v>
      </c>
      <c r="G14532" s="67">
        <v>70.86</v>
      </c>
    </row>
    <row r="14533" spans="1:7" ht="22.5" x14ac:dyDescent="0.2">
      <c r="A14533" s="1" t="str">
        <f t="shared" si="228"/>
        <v>SETOP ED-50026</v>
      </c>
      <c r="B14533" s="3" t="s">
        <v>28600</v>
      </c>
      <c r="C14533" s="3" t="s">
        <v>23655</v>
      </c>
      <c r="D14533" s="2" t="s">
        <v>27082</v>
      </c>
      <c r="E14533" s="3" t="s">
        <v>28584</v>
      </c>
      <c r="F14533" s="67">
        <v>132.05000000000001</v>
      </c>
      <c r="G14533" s="67">
        <v>135.12</v>
      </c>
    </row>
    <row r="14534" spans="1:7" ht="22.5" x14ac:dyDescent="0.2">
      <c r="A14534" s="1" t="str">
        <f t="shared" si="228"/>
        <v>SETOP ED-50018</v>
      </c>
      <c r="B14534" s="3" t="s">
        <v>28600</v>
      </c>
      <c r="C14534" s="3" t="s">
        <v>23656</v>
      </c>
      <c r="D14534" s="2" t="s">
        <v>27083</v>
      </c>
      <c r="E14534" s="3" t="s">
        <v>28584</v>
      </c>
      <c r="F14534" s="67">
        <v>19.29</v>
      </c>
      <c r="G14534" s="67">
        <v>20.97</v>
      </c>
    </row>
    <row r="14535" spans="1:7" ht="22.5" x14ac:dyDescent="0.2">
      <c r="A14535" s="1" t="str">
        <f t="shared" si="228"/>
        <v>SETOP ED-50019</v>
      </c>
      <c r="B14535" s="3" t="s">
        <v>28600</v>
      </c>
      <c r="C14535" s="3" t="s">
        <v>23657</v>
      </c>
      <c r="D14535" s="2" t="s">
        <v>27084</v>
      </c>
      <c r="E14535" s="3" t="s">
        <v>28584</v>
      </c>
      <c r="F14535" s="67">
        <v>21.6</v>
      </c>
      <c r="G14535" s="67">
        <v>23.49</v>
      </c>
    </row>
    <row r="14536" spans="1:7" x14ac:dyDescent="0.2">
      <c r="A14536" s="1" t="str">
        <f t="shared" si="228"/>
        <v>SETOP ED-50020</v>
      </c>
      <c r="B14536" s="3" t="s">
        <v>28600</v>
      </c>
      <c r="C14536" s="3" t="s">
        <v>23658</v>
      </c>
      <c r="D14536" s="2" t="s">
        <v>27085</v>
      </c>
      <c r="E14536" s="3" t="s">
        <v>28584</v>
      </c>
      <c r="F14536" s="67">
        <v>29.16</v>
      </c>
      <c r="G14536" s="67">
        <v>31.11</v>
      </c>
    </row>
    <row r="14537" spans="1:7" ht="22.5" x14ac:dyDescent="0.2">
      <c r="A14537" s="1" t="str">
        <f t="shared" si="228"/>
        <v>SETOP ED-50021</v>
      </c>
      <c r="B14537" s="3" t="s">
        <v>28600</v>
      </c>
      <c r="C14537" s="3" t="s">
        <v>23659</v>
      </c>
      <c r="D14537" s="2" t="s">
        <v>27086</v>
      </c>
      <c r="E14537" s="3" t="s">
        <v>28584</v>
      </c>
      <c r="F14537" s="67">
        <v>36.46</v>
      </c>
      <c r="G14537" s="67">
        <v>38.51</v>
      </c>
    </row>
    <row r="14538" spans="1:7" ht="22.5" x14ac:dyDescent="0.2">
      <c r="A14538" s="1" t="str">
        <f t="shared" si="228"/>
        <v>SETOP ED-50022</v>
      </c>
      <c r="B14538" s="3" t="s">
        <v>28600</v>
      </c>
      <c r="C14538" s="3" t="s">
        <v>23660</v>
      </c>
      <c r="D14538" s="2" t="s">
        <v>27087</v>
      </c>
      <c r="E14538" s="3" t="s">
        <v>28584</v>
      </c>
      <c r="F14538" s="67">
        <v>36.19</v>
      </c>
      <c r="G14538" s="67">
        <v>38.24</v>
      </c>
    </row>
    <row r="14539" spans="1:7" x14ac:dyDescent="0.2">
      <c r="A14539" s="1" t="str">
        <f t="shared" si="228"/>
        <v>SETOP ED-50023</v>
      </c>
      <c r="B14539" s="3" t="s">
        <v>28600</v>
      </c>
      <c r="C14539" s="3" t="s">
        <v>23661</v>
      </c>
      <c r="D14539" s="2" t="s">
        <v>27088</v>
      </c>
      <c r="E14539" s="3" t="s">
        <v>28584</v>
      </c>
      <c r="F14539" s="67">
        <v>53.3</v>
      </c>
      <c r="G14539" s="67">
        <v>55.35</v>
      </c>
    </row>
    <row r="14540" spans="1:7" ht="22.5" x14ac:dyDescent="0.2">
      <c r="A14540" s="1" t="str">
        <f t="shared" si="228"/>
        <v>SETOP ED-50024</v>
      </c>
      <c r="B14540" s="3" t="s">
        <v>28600</v>
      </c>
      <c r="C14540" s="3" t="s">
        <v>23662</v>
      </c>
      <c r="D14540" s="2" t="s">
        <v>27089</v>
      </c>
      <c r="E14540" s="3" t="s">
        <v>28584</v>
      </c>
      <c r="F14540" s="67">
        <v>78.72</v>
      </c>
      <c r="G14540" s="67">
        <v>81.03</v>
      </c>
    </row>
    <row r="14541" spans="1:7" x14ac:dyDescent="0.2">
      <c r="A14541" s="1" t="str">
        <f t="shared" si="228"/>
        <v>SETOP ED-50025</v>
      </c>
      <c r="B14541" s="3" t="s">
        <v>28600</v>
      </c>
      <c r="C14541" s="3" t="s">
        <v>23663</v>
      </c>
      <c r="D14541" s="2" t="s">
        <v>27090</v>
      </c>
      <c r="E14541" s="3" t="s">
        <v>28584</v>
      </c>
      <c r="F14541" s="67">
        <v>97.61</v>
      </c>
      <c r="G14541" s="67">
        <v>99.91</v>
      </c>
    </row>
    <row r="14542" spans="1:7" x14ac:dyDescent="0.2">
      <c r="A14542" s="1" t="str">
        <f t="shared" si="228"/>
        <v>SETOP 8980</v>
      </c>
      <c r="B14542" s="3" t="s">
        <v>28600</v>
      </c>
      <c r="C14542" s="3">
        <v>8980</v>
      </c>
      <c r="D14542" s="2" t="s">
        <v>27091</v>
      </c>
    </row>
    <row r="14543" spans="1:7" x14ac:dyDescent="0.2">
      <c r="A14543" s="1" t="str">
        <f t="shared" si="228"/>
        <v>SETOP ED-50080</v>
      </c>
      <c r="B14543" s="3" t="s">
        <v>28600</v>
      </c>
      <c r="C14543" s="3" t="s">
        <v>23664</v>
      </c>
      <c r="D14543" s="2" t="s">
        <v>27092</v>
      </c>
      <c r="E14543" s="3" t="s">
        <v>28584</v>
      </c>
      <c r="F14543" s="67">
        <v>50.71</v>
      </c>
      <c r="G14543" s="67">
        <v>52.87</v>
      </c>
    </row>
    <row r="14544" spans="1:7" ht="22.5" x14ac:dyDescent="0.2">
      <c r="A14544" s="1" t="str">
        <f t="shared" si="228"/>
        <v>SETOP ED-50082</v>
      </c>
      <c r="B14544" s="3" t="s">
        <v>28600</v>
      </c>
      <c r="C14544" s="3" t="s">
        <v>23665</v>
      </c>
      <c r="D14544" s="2" t="s">
        <v>27093</v>
      </c>
      <c r="E14544" s="3" t="s">
        <v>28584</v>
      </c>
      <c r="F14544" s="67">
        <v>68.39</v>
      </c>
      <c r="G14544" s="67">
        <v>70.67</v>
      </c>
    </row>
    <row r="14545" spans="1:7" ht="22.5" x14ac:dyDescent="0.2">
      <c r="A14545" s="1" t="str">
        <f t="shared" si="228"/>
        <v>SETOP ED-50081</v>
      </c>
      <c r="B14545" s="3" t="s">
        <v>28600</v>
      </c>
      <c r="C14545" s="3" t="s">
        <v>23666</v>
      </c>
      <c r="D14545" s="2" t="s">
        <v>27094</v>
      </c>
      <c r="E14545" s="3" t="s">
        <v>28584</v>
      </c>
      <c r="F14545" s="67">
        <v>57.98</v>
      </c>
      <c r="G14545" s="67">
        <v>60.25</v>
      </c>
    </row>
    <row r="14546" spans="1:7" ht="22.5" x14ac:dyDescent="0.2">
      <c r="A14546" s="1" t="str">
        <f t="shared" si="228"/>
        <v>SETOP ED-50078</v>
      </c>
      <c r="B14546" s="3" t="s">
        <v>28600</v>
      </c>
      <c r="C14546" s="3" t="s">
        <v>23667</v>
      </c>
      <c r="D14546" s="2" t="s">
        <v>27095</v>
      </c>
      <c r="E14546" s="3" t="s">
        <v>28584</v>
      </c>
      <c r="F14546" s="67">
        <v>29.47</v>
      </c>
      <c r="G14546" s="67">
        <v>31.34</v>
      </c>
    </row>
    <row r="14547" spans="1:7" x14ac:dyDescent="0.2">
      <c r="A14547" s="1" t="str">
        <f t="shared" si="228"/>
        <v>SETOP ED-50083</v>
      </c>
      <c r="B14547" s="3" t="s">
        <v>28600</v>
      </c>
      <c r="C14547" s="3" t="s">
        <v>23668</v>
      </c>
      <c r="D14547" s="2" t="s">
        <v>27096</v>
      </c>
      <c r="E14547" s="3" t="s">
        <v>28584</v>
      </c>
      <c r="F14547" s="67">
        <v>97.65</v>
      </c>
      <c r="G14547" s="67">
        <v>99.92</v>
      </c>
    </row>
    <row r="14548" spans="1:7" ht="22.5" x14ac:dyDescent="0.2">
      <c r="A14548" s="1" t="str">
        <f t="shared" si="228"/>
        <v>SETOP ED-50084</v>
      </c>
      <c r="B14548" s="3" t="s">
        <v>28600</v>
      </c>
      <c r="C14548" s="3" t="s">
        <v>23669</v>
      </c>
      <c r="D14548" s="2" t="s">
        <v>27097</v>
      </c>
      <c r="E14548" s="3" t="s">
        <v>28584</v>
      </c>
      <c r="F14548" s="67">
        <v>137.66999999999999</v>
      </c>
      <c r="G14548" s="67">
        <v>140.22999999999999</v>
      </c>
    </row>
    <row r="14549" spans="1:7" x14ac:dyDescent="0.2">
      <c r="A14549" s="1" t="str">
        <f t="shared" si="228"/>
        <v>SETOP ED-50085</v>
      </c>
      <c r="B14549" s="3" t="s">
        <v>28600</v>
      </c>
      <c r="C14549" s="3" t="s">
        <v>23670</v>
      </c>
      <c r="D14549" s="2" t="s">
        <v>27098</v>
      </c>
      <c r="E14549" s="3" t="s">
        <v>28584</v>
      </c>
      <c r="F14549" s="67">
        <v>160.16999999999999</v>
      </c>
      <c r="G14549" s="67">
        <v>162.72999999999999</v>
      </c>
    </row>
    <row r="14550" spans="1:7" ht="22.5" x14ac:dyDescent="0.2">
      <c r="A14550" s="1" t="str">
        <f t="shared" si="228"/>
        <v>SETOP ED-50079</v>
      </c>
      <c r="B14550" s="3" t="s">
        <v>28600</v>
      </c>
      <c r="C14550" s="3" t="s">
        <v>23671</v>
      </c>
      <c r="D14550" s="2" t="s">
        <v>27099</v>
      </c>
      <c r="E14550" s="3" t="s">
        <v>28584</v>
      </c>
      <c r="F14550" s="67">
        <v>34.68</v>
      </c>
      <c r="G14550" s="67">
        <v>36.78</v>
      </c>
    </row>
    <row r="14551" spans="1:7" ht="22.5" x14ac:dyDescent="0.2">
      <c r="A14551" s="1" t="str">
        <f t="shared" si="228"/>
        <v>SETOP ED-50086</v>
      </c>
      <c r="B14551" s="3" t="s">
        <v>28600</v>
      </c>
      <c r="C14551" s="3" t="s">
        <v>23672</v>
      </c>
      <c r="D14551" s="2" t="s">
        <v>27100</v>
      </c>
      <c r="E14551" s="3" t="s">
        <v>28584</v>
      </c>
      <c r="F14551" s="67">
        <v>211.47</v>
      </c>
      <c r="G14551" s="67">
        <v>214.89</v>
      </c>
    </row>
    <row r="14552" spans="1:7" x14ac:dyDescent="0.2">
      <c r="A14552" s="1" t="str">
        <f t="shared" si="228"/>
        <v>SETOP 8981</v>
      </c>
      <c r="B14552" s="3" t="s">
        <v>28600</v>
      </c>
      <c r="C14552" s="3">
        <v>8981</v>
      </c>
      <c r="D14552" s="2" t="s">
        <v>27101</v>
      </c>
    </row>
    <row r="14553" spans="1:7" ht="22.5" x14ac:dyDescent="0.2">
      <c r="A14553" s="1" t="str">
        <f t="shared" si="228"/>
        <v>SETOP ED-50061</v>
      </c>
      <c r="B14553" s="3" t="s">
        <v>28600</v>
      </c>
      <c r="C14553" s="3" t="s">
        <v>23673</v>
      </c>
      <c r="D14553" s="2" t="s">
        <v>27102</v>
      </c>
      <c r="E14553" s="3" t="s">
        <v>28584</v>
      </c>
      <c r="F14553" s="67">
        <v>202.26</v>
      </c>
      <c r="G14553" s="67">
        <v>205.01</v>
      </c>
    </row>
    <row r="14554" spans="1:7" ht="22.5" x14ac:dyDescent="0.2">
      <c r="A14554" s="1" t="str">
        <f t="shared" si="228"/>
        <v>SETOP ED-50055</v>
      </c>
      <c r="B14554" s="3" t="s">
        <v>28600</v>
      </c>
      <c r="C14554" s="3" t="s">
        <v>23674</v>
      </c>
      <c r="D14554" s="2" t="s">
        <v>27103</v>
      </c>
      <c r="E14554" s="3" t="s">
        <v>28584</v>
      </c>
      <c r="F14554" s="67">
        <v>24.13</v>
      </c>
      <c r="G14554" s="67">
        <v>24.82</v>
      </c>
    </row>
    <row r="14555" spans="1:7" ht="22.5" x14ac:dyDescent="0.2">
      <c r="A14555" s="1" t="str">
        <f t="shared" si="228"/>
        <v>SETOP ED-50056</v>
      </c>
      <c r="B14555" s="3" t="s">
        <v>28600</v>
      </c>
      <c r="C14555" s="3" t="s">
        <v>23675</v>
      </c>
      <c r="D14555" s="2" t="s">
        <v>27104</v>
      </c>
      <c r="E14555" s="3" t="s">
        <v>28584</v>
      </c>
      <c r="F14555" s="67">
        <v>32.24</v>
      </c>
      <c r="G14555" s="67">
        <v>33.29</v>
      </c>
    </row>
    <row r="14556" spans="1:7" ht="22.5" x14ac:dyDescent="0.2">
      <c r="A14556" s="1" t="str">
        <f t="shared" si="228"/>
        <v>SETOP ED-50057</v>
      </c>
      <c r="B14556" s="3" t="s">
        <v>28600</v>
      </c>
      <c r="C14556" s="3" t="s">
        <v>23676</v>
      </c>
      <c r="D14556" s="2" t="s">
        <v>27105</v>
      </c>
      <c r="E14556" s="3" t="s">
        <v>28584</v>
      </c>
      <c r="F14556" s="67">
        <v>47.97</v>
      </c>
      <c r="G14556" s="67">
        <v>49.23</v>
      </c>
    </row>
    <row r="14557" spans="1:7" ht="22.5" x14ac:dyDescent="0.2">
      <c r="A14557" s="1" t="str">
        <f t="shared" si="228"/>
        <v>SETOP ED-50058</v>
      </c>
      <c r="B14557" s="3" t="s">
        <v>28600</v>
      </c>
      <c r="C14557" s="3" t="s">
        <v>23677</v>
      </c>
      <c r="D14557" s="2" t="s">
        <v>27106</v>
      </c>
      <c r="E14557" s="3" t="s">
        <v>28584</v>
      </c>
      <c r="F14557" s="67">
        <v>70.37</v>
      </c>
      <c r="G14557" s="67">
        <v>71.95</v>
      </c>
    </row>
    <row r="14558" spans="1:7" ht="22.5" x14ac:dyDescent="0.2">
      <c r="A14558" s="1" t="str">
        <f t="shared" si="228"/>
        <v>SETOP ED-50059</v>
      </c>
      <c r="B14558" s="3" t="s">
        <v>28600</v>
      </c>
      <c r="C14558" s="3" t="s">
        <v>23678</v>
      </c>
      <c r="D14558" s="2" t="s">
        <v>27107</v>
      </c>
      <c r="E14558" s="3" t="s">
        <v>28584</v>
      </c>
      <c r="F14558" s="67">
        <v>104</v>
      </c>
      <c r="G14558" s="67">
        <v>106.16</v>
      </c>
    </row>
    <row r="14559" spans="1:7" ht="22.5" x14ac:dyDescent="0.2">
      <c r="A14559" s="1" t="str">
        <f t="shared" si="228"/>
        <v>SETOP ED-50060</v>
      </c>
      <c r="B14559" s="3" t="s">
        <v>28600</v>
      </c>
      <c r="C14559" s="3" t="s">
        <v>23679</v>
      </c>
      <c r="D14559" s="2" t="s">
        <v>27108</v>
      </c>
      <c r="E14559" s="3" t="s">
        <v>28584</v>
      </c>
      <c r="F14559" s="67">
        <v>134.53</v>
      </c>
      <c r="G14559" s="67">
        <v>137.06</v>
      </c>
    </row>
    <row r="14560" spans="1:7" ht="22.5" x14ac:dyDescent="0.2">
      <c r="A14560" s="1" t="str">
        <f t="shared" si="228"/>
        <v>SETOP ED-50069</v>
      </c>
      <c r="B14560" s="3" t="s">
        <v>28600</v>
      </c>
      <c r="C14560" s="3" t="s">
        <v>23680</v>
      </c>
      <c r="D14560" s="2" t="s">
        <v>27109</v>
      </c>
      <c r="E14560" s="3" t="s">
        <v>28584</v>
      </c>
      <c r="F14560" s="67">
        <v>252.26</v>
      </c>
      <c r="G14560" s="67">
        <v>255.01</v>
      </c>
    </row>
    <row r="14561" spans="1:7" ht="22.5" x14ac:dyDescent="0.2">
      <c r="A14561" s="1" t="str">
        <f t="shared" si="228"/>
        <v>SETOP ED-50062</v>
      </c>
      <c r="B14561" s="3" t="s">
        <v>28600</v>
      </c>
      <c r="C14561" s="3" t="s">
        <v>23681</v>
      </c>
      <c r="D14561" s="2" t="s">
        <v>27110</v>
      </c>
      <c r="E14561" s="3" t="s">
        <v>28584</v>
      </c>
      <c r="F14561" s="67">
        <v>22.17</v>
      </c>
      <c r="G14561" s="67">
        <v>22.81</v>
      </c>
    </row>
    <row r="14562" spans="1:7" ht="22.5" x14ac:dyDescent="0.2">
      <c r="A14562" s="1" t="str">
        <f t="shared" si="228"/>
        <v>SETOP ED-50063</v>
      </c>
      <c r="B14562" s="3" t="s">
        <v>28600</v>
      </c>
      <c r="C14562" s="3" t="s">
        <v>23682</v>
      </c>
      <c r="D14562" s="2" t="s">
        <v>27111</v>
      </c>
      <c r="E14562" s="3" t="s">
        <v>28584</v>
      </c>
      <c r="F14562" s="67">
        <v>34.25</v>
      </c>
      <c r="G14562" s="67">
        <v>34.94</v>
      </c>
    </row>
    <row r="14563" spans="1:7" ht="22.5" x14ac:dyDescent="0.2">
      <c r="A14563" s="1" t="str">
        <f t="shared" ref="A14563:A14626" si="229">CONCATENAR</f>
        <v>SETOP ED-50064</v>
      </c>
      <c r="B14563" s="3" t="s">
        <v>28600</v>
      </c>
      <c r="C14563" s="3" t="s">
        <v>23683</v>
      </c>
      <c r="D14563" s="2" t="s">
        <v>27112</v>
      </c>
      <c r="E14563" s="3" t="s">
        <v>28584</v>
      </c>
      <c r="F14563" s="67">
        <v>41.96</v>
      </c>
      <c r="G14563" s="67">
        <v>43.02</v>
      </c>
    </row>
    <row r="14564" spans="1:7" ht="22.5" x14ac:dyDescent="0.2">
      <c r="A14564" s="1" t="str">
        <f t="shared" si="229"/>
        <v>SETOP ED-50065</v>
      </c>
      <c r="B14564" s="3" t="s">
        <v>28600</v>
      </c>
      <c r="C14564" s="3" t="s">
        <v>23684</v>
      </c>
      <c r="D14564" s="2" t="s">
        <v>27113</v>
      </c>
      <c r="E14564" s="3" t="s">
        <v>28584</v>
      </c>
      <c r="F14564" s="67">
        <v>53.56</v>
      </c>
      <c r="G14564" s="67">
        <v>54.82</v>
      </c>
    </row>
    <row r="14565" spans="1:7" ht="22.5" x14ac:dyDescent="0.2">
      <c r="A14565" s="1" t="str">
        <f t="shared" si="229"/>
        <v>SETOP ED-50066</v>
      </c>
      <c r="B14565" s="3" t="s">
        <v>28600</v>
      </c>
      <c r="C14565" s="3" t="s">
        <v>23685</v>
      </c>
      <c r="D14565" s="2" t="s">
        <v>27114</v>
      </c>
      <c r="E14565" s="3" t="s">
        <v>28584</v>
      </c>
      <c r="F14565" s="67">
        <v>81.91</v>
      </c>
      <c r="G14565" s="67">
        <v>83.49</v>
      </c>
    </row>
    <row r="14566" spans="1:7" ht="22.5" x14ac:dyDescent="0.2">
      <c r="A14566" s="1" t="str">
        <f t="shared" si="229"/>
        <v>SETOP ED-50067</v>
      </c>
      <c r="B14566" s="3" t="s">
        <v>28600</v>
      </c>
      <c r="C14566" s="3" t="s">
        <v>23686</v>
      </c>
      <c r="D14566" s="2" t="s">
        <v>27115</v>
      </c>
      <c r="E14566" s="3" t="s">
        <v>28584</v>
      </c>
      <c r="F14566" s="67">
        <v>129.72999999999999</v>
      </c>
      <c r="G14566" s="67">
        <v>131.9</v>
      </c>
    </row>
    <row r="14567" spans="1:7" ht="22.5" x14ac:dyDescent="0.2">
      <c r="A14567" s="1" t="str">
        <f t="shared" si="229"/>
        <v>SETOP ED-50068</v>
      </c>
      <c r="B14567" s="3" t="s">
        <v>28600</v>
      </c>
      <c r="C14567" s="3" t="s">
        <v>23687</v>
      </c>
      <c r="D14567" s="2" t="s">
        <v>27116</v>
      </c>
      <c r="E14567" s="3" t="s">
        <v>28584</v>
      </c>
      <c r="F14567" s="67">
        <v>177.86</v>
      </c>
      <c r="G14567" s="67">
        <v>180.4</v>
      </c>
    </row>
    <row r="14568" spans="1:7" ht="22.5" x14ac:dyDescent="0.2">
      <c r="A14568" s="1" t="str">
        <f t="shared" si="229"/>
        <v>SETOP ED-50077</v>
      </c>
      <c r="B14568" s="3" t="s">
        <v>28600</v>
      </c>
      <c r="C14568" s="3" t="s">
        <v>23688</v>
      </c>
      <c r="D14568" s="2" t="s">
        <v>27117</v>
      </c>
      <c r="E14568" s="3" t="s">
        <v>28584</v>
      </c>
      <c r="F14568" s="67">
        <v>334.35</v>
      </c>
      <c r="G14568" s="67">
        <v>337.1</v>
      </c>
    </row>
    <row r="14569" spans="1:7" ht="22.5" x14ac:dyDescent="0.2">
      <c r="A14569" s="1" t="str">
        <f t="shared" si="229"/>
        <v>SETOP ED-50070</v>
      </c>
      <c r="B14569" s="3" t="s">
        <v>28600</v>
      </c>
      <c r="C14569" s="3" t="s">
        <v>23689</v>
      </c>
      <c r="D14569" s="2" t="s">
        <v>27118</v>
      </c>
      <c r="E14569" s="3" t="s">
        <v>28584</v>
      </c>
      <c r="F14569" s="67">
        <v>27.67</v>
      </c>
      <c r="G14569" s="67">
        <v>28.3</v>
      </c>
    </row>
    <row r="14570" spans="1:7" ht="22.5" x14ac:dyDescent="0.2">
      <c r="A14570" s="1" t="str">
        <f t="shared" si="229"/>
        <v>SETOP ED-50071</v>
      </c>
      <c r="B14570" s="3" t="s">
        <v>28600</v>
      </c>
      <c r="C14570" s="3" t="s">
        <v>23690</v>
      </c>
      <c r="D14570" s="2" t="s">
        <v>27119</v>
      </c>
      <c r="E14570" s="3" t="s">
        <v>28584</v>
      </c>
      <c r="F14570" s="67">
        <v>36.08</v>
      </c>
      <c r="G14570" s="67">
        <v>36.770000000000003</v>
      </c>
    </row>
    <row r="14571" spans="1:7" ht="22.5" x14ac:dyDescent="0.2">
      <c r="A14571" s="1" t="str">
        <f t="shared" si="229"/>
        <v>SETOP ED-50072</v>
      </c>
      <c r="B14571" s="3" t="s">
        <v>28600</v>
      </c>
      <c r="C14571" s="3" t="s">
        <v>23691</v>
      </c>
      <c r="D14571" s="2" t="s">
        <v>27120</v>
      </c>
      <c r="E14571" s="3" t="s">
        <v>28584</v>
      </c>
      <c r="F14571" s="67">
        <v>62.13</v>
      </c>
      <c r="G14571" s="67">
        <v>63.19</v>
      </c>
    </row>
    <row r="14572" spans="1:7" ht="22.5" x14ac:dyDescent="0.2">
      <c r="A14572" s="1" t="str">
        <f t="shared" si="229"/>
        <v>SETOP ED-50073</v>
      </c>
      <c r="B14572" s="3" t="s">
        <v>28600</v>
      </c>
      <c r="C14572" s="3" t="s">
        <v>23692</v>
      </c>
      <c r="D14572" s="2" t="s">
        <v>27121</v>
      </c>
      <c r="E14572" s="3" t="s">
        <v>28584</v>
      </c>
      <c r="F14572" s="67">
        <v>84.29</v>
      </c>
      <c r="G14572" s="67">
        <v>85.56</v>
      </c>
    </row>
    <row r="14573" spans="1:7" ht="22.5" x14ac:dyDescent="0.2">
      <c r="A14573" s="1" t="str">
        <f t="shared" si="229"/>
        <v>SETOP ED-50074</v>
      </c>
      <c r="B14573" s="3" t="s">
        <v>28600</v>
      </c>
      <c r="C14573" s="3" t="s">
        <v>23693</v>
      </c>
      <c r="D14573" s="2" t="s">
        <v>27122</v>
      </c>
      <c r="E14573" s="3" t="s">
        <v>28584</v>
      </c>
      <c r="F14573" s="67">
        <v>116.71</v>
      </c>
      <c r="G14573" s="67">
        <v>118.29</v>
      </c>
    </row>
    <row r="14574" spans="1:7" ht="22.5" x14ac:dyDescent="0.2">
      <c r="A14574" s="1" t="str">
        <f t="shared" si="229"/>
        <v>SETOP ED-50075</v>
      </c>
      <c r="B14574" s="3" t="s">
        <v>28600</v>
      </c>
      <c r="C14574" s="3" t="s">
        <v>23694</v>
      </c>
      <c r="D14574" s="2" t="s">
        <v>27123</v>
      </c>
      <c r="E14574" s="3" t="s">
        <v>28584</v>
      </c>
      <c r="F14574" s="67">
        <v>164.75</v>
      </c>
      <c r="G14574" s="67">
        <v>166.92</v>
      </c>
    </row>
    <row r="14575" spans="1:7" ht="22.5" x14ac:dyDescent="0.2">
      <c r="A14575" s="1" t="str">
        <f t="shared" si="229"/>
        <v>SETOP ED-50076</v>
      </c>
      <c r="B14575" s="3" t="s">
        <v>28600</v>
      </c>
      <c r="C14575" s="3" t="s">
        <v>23695</v>
      </c>
      <c r="D14575" s="2" t="s">
        <v>27124</v>
      </c>
      <c r="E14575" s="3" t="s">
        <v>28584</v>
      </c>
      <c r="F14575" s="67">
        <v>255.45</v>
      </c>
      <c r="G14575" s="67">
        <v>257.98</v>
      </c>
    </row>
    <row r="14576" spans="1:7" x14ac:dyDescent="0.2">
      <c r="A14576" s="1" t="str">
        <f t="shared" si="229"/>
        <v>SETOP 8982</v>
      </c>
      <c r="B14576" s="3" t="s">
        <v>28600</v>
      </c>
      <c r="C14576" s="3">
        <v>8982</v>
      </c>
      <c r="D14576" s="2" t="s">
        <v>27125</v>
      </c>
    </row>
    <row r="14577" spans="1:7" ht="22.5" x14ac:dyDescent="0.2">
      <c r="A14577" s="1" t="str">
        <f t="shared" si="229"/>
        <v>SETOP ED-50121</v>
      </c>
      <c r="B14577" s="3" t="s">
        <v>28600</v>
      </c>
      <c r="C14577" s="3" t="s">
        <v>23696</v>
      </c>
      <c r="D14577" s="2" t="s">
        <v>27126</v>
      </c>
      <c r="E14577" s="3" t="s">
        <v>28584</v>
      </c>
      <c r="F14577" s="67">
        <v>12.76</v>
      </c>
      <c r="G14577" s="67">
        <v>13.21</v>
      </c>
    </row>
    <row r="14578" spans="1:7" ht="22.5" x14ac:dyDescent="0.2">
      <c r="A14578" s="1" t="str">
        <f t="shared" si="229"/>
        <v>SETOP ED-50122</v>
      </c>
      <c r="B14578" s="3" t="s">
        <v>28600</v>
      </c>
      <c r="C14578" s="3" t="s">
        <v>23697</v>
      </c>
      <c r="D14578" s="2" t="s">
        <v>27127</v>
      </c>
      <c r="E14578" s="3" t="s">
        <v>28584</v>
      </c>
      <c r="F14578" s="67">
        <v>16.43</v>
      </c>
      <c r="G14578" s="67">
        <v>17.04</v>
      </c>
    </row>
    <row r="14579" spans="1:7" ht="22.5" x14ac:dyDescent="0.2">
      <c r="A14579" s="1" t="str">
        <f t="shared" si="229"/>
        <v>SETOP ED-50123</v>
      </c>
      <c r="B14579" s="3" t="s">
        <v>28600</v>
      </c>
      <c r="C14579" s="3" t="s">
        <v>23698</v>
      </c>
      <c r="D14579" s="2" t="s">
        <v>27128</v>
      </c>
      <c r="E14579" s="3" t="s">
        <v>28584</v>
      </c>
      <c r="F14579" s="67">
        <v>17.559999999999999</v>
      </c>
      <c r="G14579" s="67">
        <v>18.22</v>
      </c>
    </row>
    <row r="14580" spans="1:7" ht="22.5" x14ac:dyDescent="0.2">
      <c r="A14580" s="1" t="str">
        <f t="shared" si="229"/>
        <v>SETOP ED-50124</v>
      </c>
      <c r="B14580" s="3" t="s">
        <v>28600</v>
      </c>
      <c r="C14580" s="3" t="s">
        <v>23699</v>
      </c>
      <c r="D14580" s="2" t="s">
        <v>27129</v>
      </c>
      <c r="E14580" s="3" t="s">
        <v>28584</v>
      </c>
      <c r="F14580" s="67">
        <v>25.64</v>
      </c>
      <c r="G14580" s="67">
        <v>26.45</v>
      </c>
    </row>
    <row r="14581" spans="1:7" x14ac:dyDescent="0.2">
      <c r="A14581" s="1" t="str">
        <f t="shared" si="229"/>
        <v>SETOP 8983</v>
      </c>
      <c r="B14581" s="3" t="s">
        <v>28600</v>
      </c>
      <c r="C14581" s="3">
        <v>8983</v>
      </c>
      <c r="D14581" s="2" t="s">
        <v>27130</v>
      </c>
    </row>
    <row r="14582" spans="1:7" x14ac:dyDescent="0.2">
      <c r="A14582" s="1" t="str">
        <f t="shared" si="229"/>
        <v>SETOP ED-50120</v>
      </c>
      <c r="B14582" s="3" t="s">
        <v>28600</v>
      </c>
      <c r="C14582" s="3" t="s">
        <v>23700</v>
      </c>
      <c r="D14582" s="2" t="s">
        <v>27131</v>
      </c>
      <c r="E14582" s="3" t="s">
        <v>28584</v>
      </c>
      <c r="F14582" s="67">
        <v>417.79</v>
      </c>
      <c r="G14582" s="67">
        <v>419.05</v>
      </c>
    </row>
    <row r="14583" spans="1:7" x14ac:dyDescent="0.2">
      <c r="A14583" s="1" t="str">
        <f t="shared" si="229"/>
        <v>SETOP ED-50112</v>
      </c>
      <c r="B14583" s="3" t="s">
        <v>28600</v>
      </c>
      <c r="C14583" s="3" t="s">
        <v>23701</v>
      </c>
      <c r="D14583" s="2" t="s">
        <v>27132</v>
      </c>
      <c r="E14583" s="3" t="s">
        <v>28584</v>
      </c>
      <c r="F14583" s="67">
        <v>19.36</v>
      </c>
      <c r="G14583" s="67">
        <v>19.809999999999999</v>
      </c>
    </row>
    <row r="14584" spans="1:7" x14ac:dyDescent="0.2">
      <c r="A14584" s="1" t="str">
        <f t="shared" si="229"/>
        <v>SETOP ED-50113</v>
      </c>
      <c r="B14584" s="3" t="s">
        <v>28600</v>
      </c>
      <c r="C14584" s="3" t="s">
        <v>23702</v>
      </c>
      <c r="D14584" s="2" t="s">
        <v>27133</v>
      </c>
      <c r="E14584" s="3" t="s">
        <v>28584</v>
      </c>
      <c r="F14584" s="67">
        <v>30.2</v>
      </c>
      <c r="G14584" s="67">
        <v>30.8</v>
      </c>
    </row>
    <row r="14585" spans="1:7" x14ac:dyDescent="0.2">
      <c r="A14585" s="1" t="str">
        <f t="shared" si="229"/>
        <v>SETOP ED-50114</v>
      </c>
      <c r="B14585" s="3" t="s">
        <v>28600</v>
      </c>
      <c r="C14585" s="3" t="s">
        <v>23703</v>
      </c>
      <c r="D14585" s="2" t="s">
        <v>27134</v>
      </c>
      <c r="E14585" s="3" t="s">
        <v>28584</v>
      </c>
      <c r="F14585" s="67">
        <v>45.19</v>
      </c>
      <c r="G14585" s="67">
        <v>45.84</v>
      </c>
    </row>
    <row r="14586" spans="1:7" ht="22.5" x14ac:dyDescent="0.2">
      <c r="A14586" s="1" t="str">
        <f t="shared" si="229"/>
        <v>SETOP ED-50115</v>
      </c>
      <c r="B14586" s="3" t="s">
        <v>28600</v>
      </c>
      <c r="C14586" s="3" t="s">
        <v>23704</v>
      </c>
      <c r="D14586" s="2" t="s">
        <v>27135</v>
      </c>
      <c r="E14586" s="3" t="s">
        <v>28584</v>
      </c>
      <c r="F14586" s="67">
        <v>57.4</v>
      </c>
      <c r="G14586" s="67">
        <v>58.21</v>
      </c>
    </row>
    <row r="14587" spans="1:7" ht="22.5" x14ac:dyDescent="0.2">
      <c r="A14587" s="1" t="str">
        <f t="shared" si="229"/>
        <v>SETOP ED-50116</v>
      </c>
      <c r="B14587" s="3" t="s">
        <v>28600</v>
      </c>
      <c r="C14587" s="3" t="s">
        <v>23705</v>
      </c>
      <c r="D14587" s="2" t="s">
        <v>27136</v>
      </c>
      <c r="E14587" s="3" t="s">
        <v>28584</v>
      </c>
      <c r="F14587" s="67">
        <v>71.64</v>
      </c>
      <c r="G14587" s="67">
        <v>72.599999999999994</v>
      </c>
    </row>
    <row r="14588" spans="1:7" x14ac:dyDescent="0.2">
      <c r="A14588" s="1" t="str">
        <f t="shared" si="229"/>
        <v>SETOP ED-50117</v>
      </c>
      <c r="B14588" s="3" t="s">
        <v>28600</v>
      </c>
      <c r="C14588" s="3" t="s">
        <v>23706</v>
      </c>
      <c r="D14588" s="2" t="s">
        <v>27137</v>
      </c>
      <c r="E14588" s="3" t="s">
        <v>28584</v>
      </c>
      <c r="F14588" s="67">
        <v>104.61</v>
      </c>
      <c r="G14588" s="67">
        <v>105.87</v>
      </c>
    </row>
    <row r="14589" spans="1:7" ht="22.5" x14ac:dyDescent="0.2">
      <c r="A14589" s="1" t="str">
        <f t="shared" si="229"/>
        <v>SETOP ED-50118</v>
      </c>
      <c r="B14589" s="3" t="s">
        <v>28600</v>
      </c>
      <c r="C14589" s="3" t="s">
        <v>23707</v>
      </c>
      <c r="D14589" s="2" t="s">
        <v>27138</v>
      </c>
      <c r="E14589" s="3" t="s">
        <v>28584</v>
      </c>
      <c r="F14589" s="67">
        <v>171</v>
      </c>
      <c r="G14589" s="67">
        <v>172.25</v>
      </c>
    </row>
    <row r="14590" spans="1:7" x14ac:dyDescent="0.2">
      <c r="A14590" s="1" t="str">
        <f t="shared" si="229"/>
        <v>SETOP ED-50119</v>
      </c>
      <c r="B14590" s="3" t="s">
        <v>28600</v>
      </c>
      <c r="C14590" s="3" t="s">
        <v>23708</v>
      </c>
      <c r="D14590" s="2" t="s">
        <v>27139</v>
      </c>
      <c r="E14590" s="3" t="s">
        <v>28584</v>
      </c>
      <c r="F14590" s="67">
        <v>242.01</v>
      </c>
      <c r="G14590" s="67">
        <v>243.27</v>
      </c>
    </row>
    <row r="14591" spans="1:7" x14ac:dyDescent="0.2">
      <c r="A14591" s="1" t="str">
        <f t="shared" si="229"/>
        <v>SETOP 8984</v>
      </c>
      <c r="B14591" s="3" t="s">
        <v>28600</v>
      </c>
      <c r="C14591" s="3">
        <v>8984</v>
      </c>
      <c r="D14591" s="2" t="s">
        <v>27140</v>
      </c>
    </row>
    <row r="14592" spans="1:7" ht="22.5" x14ac:dyDescent="0.2">
      <c r="A14592" s="1" t="str">
        <f t="shared" si="229"/>
        <v>SETOP ED-50095</v>
      </c>
      <c r="B14592" s="3" t="s">
        <v>28600</v>
      </c>
      <c r="C14592" s="3" t="s">
        <v>23709</v>
      </c>
      <c r="D14592" s="2" t="s">
        <v>27141</v>
      </c>
      <c r="E14592" s="3" t="s">
        <v>28584</v>
      </c>
      <c r="F14592" s="67">
        <v>629.30999999999995</v>
      </c>
      <c r="G14592" s="67">
        <v>634.29</v>
      </c>
    </row>
    <row r="14593" spans="1:7" ht="22.5" x14ac:dyDescent="0.2">
      <c r="A14593" s="1" t="str">
        <f t="shared" si="229"/>
        <v>SETOP ED-50087</v>
      </c>
      <c r="B14593" s="3" t="s">
        <v>28600</v>
      </c>
      <c r="C14593" s="3" t="s">
        <v>23710</v>
      </c>
      <c r="D14593" s="2" t="s">
        <v>27142</v>
      </c>
      <c r="E14593" s="3" t="s">
        <v>28584</v>
      </c>
      <c r="F14593" s="67">
        <v>96.6</v>
      </c>
      <c r="G14593" s="67">
        <v>99.36</v>
      </c>
    </row>
    <row r="14594" spans="1:7" ht="22.5" x14ac:dyDescent="0.2">
      <c r="A14594" s="1" t="str">
        <f t="shared" si="229"/>
        <v>SETOP ED-50088</v>
      </c>
      <c r="B14594" s="3" t="s">
        <v>28600</v>
      </c>
      <c r="C14594" s="3" t="s">
        <v>23711</v>
      </c>
      <c r="D14594" s="2" t="s">
        <v>27143</v>
      </c>
      <c r="E14594" s="3" t="s">
        <v>28584</v>
      </c>
      <c r="F14594" s="67">
        <v>136.80000000000001</v>
      </c>
      <c r="G14594" s="67">
        <v>139.82</v>
      </c>
    </row>
    <row r="14595" spans="1:7" ht="22.5" x14ac:dyDescent="0.2">
      <c r="A14595" s="1" t="str">
        <f t="shared" si="229"/>
        <v>SETOP ED-50089</v>
      </c>
      <c r="B14595" s="3" t="s">
        <v>28600</v>
      </c>
      <c r="C14595" s="3" t="s">
        <v>23712</v>
      </c>
      <c r="D14595" s="2" t="s">
        <v>27144</v>
      </c>
      <c r="E14595" s="3" t="s">
        <v>28584</v>
      </c>
      <c r="F14595" s="67">
        <v>171.13</v>
      </c>
      <c r="G14595" s="67">
        <v>174.91</v>
      </c>
    </row>
    <row r="14596" spans="1:7" ht="22.5" x14ac:dyDescent="0.2">
      <c r="A14596" s="1" t="str">
        <f t="shared" si="229"/>
        <v>SETOP ED-50090</v>
      </c>
      <c r="B14596" s="3" t="s">
        <v>28600</v>
      </c>
      <c r="C14596" s="3" t="s">
        <v>23713</v>
      </c>
      <c r="D14596" s="2" t="s">
        <v>27145</v>
      </c>
      <c r="E14596" s="3" t="s">
        <v>28584</v>
      </c>
      <c r="F14596" s="67">
        <v>257.41000000000003</v>
      </c>
      <c r="G14596" s="67">
        <v>261.68</v>
      </c>
    </row>
    <row r="14597" spans="1:7" ht="22.5" x14ac:dyDescent="0.2">
      <c r="A14597" s="1" t="str">
        <f t="shared" si="229"/>
        <v>SETOP ED-50091</v>
      </c>
      <c r="B14597" s="3" t="s">
        <v>28600</v>
      </c>
      <c r="C14597" s="3" t="s">
        <v>23714</v>
      </c>
      <c r="D14597" s="2" t="s">
        <v>27146</v>
      </c>
      <c r="E14597" s="3" t="s">
        <v>28584</v>
      </c>
      <c r="F14597" s="67">
        <v>281.06</v>
      </c>
      <c r="G14597" s="67">
        <v>285.33</v>
      </c>
    </row>
    <row r="14598" spans="1:7" ht="22.5" x14ac:dyDescent="0.2">
      <c r="A14598" s="1" t="str">
        <f t="shared" si="229"/>
        <v>SETOP ED-50092</v>
      </c>
      <c r="B14598" s="3" t="s">
        <v>28600</v>
      </c>
      <c r="C14598" s="3" t="s">
        <v>23715</v>
      </c>
      <c r="D14598" s="2" t="s">
        <v>27147</v>
      </c>
      <c r="E14598" s="3" t="s">
        <v>28584</v>
      </c>
      <c r="F14598" s="67">
        <v>390.1</v>
      </c>
      <c r="G14598" s="67">
        <v>395.89</v>
      </c>
    </row>
    <row r="14599" spans="1:7" ht="22.5" x14ac:dyDescent="0.2">
      <c r="A14599" s="1" t="str">
        <f t="shared" si="229"/>
        <v>SETOP ED-50093</v>
      </c>
      <c r="B14599" s="3" t="s">
        <v>28600</v>
      </c>
      <c r="C14599" s="3" t="s">
        <v>23716</v>
      </c>
      <c r="D14599" s="2" t="s">
        <v>27148</v>
      </c>
      <c r="E14599" s="3" t="s">
        <v>28584</v>
      </c>
      <c r="F14599" s="67">
        <v>507.61</v>
      </c>
      <c r="G14599" s="67">
        <v>514.4</v>
      </c>
    </row>
    <row r="14600" spans="1:7" ht="22.5" x14ac:dyDescent="0.2">
      <c r="A14600" s="1" t="str">
        <f t="shared" si="229"/>
        <v>SETOP ED-50094</v>
      </c>
      <c r="B14600" s="3" t="s">
        <v>28600</v>
      </c>
      <c r="C14600" s="3" t="s">
        <v>23717</v>
      </c>
      <c r="D14600" s="2" t="s">
        <v>27149</v>
      </c>
      <c r="E14600" s="3" t="s">
        <v>28584</v>
      </c>
      <c r="F14600" s="67">
        <v>529.24</v>
      </c>
      <c r="G14600" s="67">
        <v>533.62</v>
      </c>
    </row>
    <row r="14601" spans="1:7" ht="22.5" x14ac:dyDescent="0.2">
      <c r="A14601" s="1" t="str">
        <f t="shared" si="229"/>
        <v>SETOP ED-50104</v>
      </c>
      <c r="B14601" s="3" t="s">
        <v>28600</v>
      </c>
      <c r="C14601" s="3" t="s">
        <v>23718</v>
      </c>
      <c r="D14601" s="2" t="s">
        <v>27150</v>
      </c>
      <c r="E14601" s="3" t="s">
        <v>28584</v>
      </c>
      <c r="F14601" s="67">
        <v>629.30999999999995</v>
      </c>
      <c r="G14601" s="67">
        <v>634.29</v>
      </c>
    </row>
    <row r="14602" spans="1:7" ht="22.5" x14ac:dyDescent="0.2">
      <c r="A14602" s="1" t="str">
        <f t="shared" si="229"/>
        <v>SETOP ED-50096</v>
      </c>
      <c r="B14602" s="3" t="s">
        <v>28600</v>
      </c>
      <c r="C14602" s="3" t="s">
        <v>23719</v>
      </c>
      <c r="D14602" s="2" t="s">
        <v>27151</v>
      </c>
      <c r="E14602" s="3" t="s">
        <v>28584</v>
      </c>
      <c r="F14602" s="67">
        <v>74.59</v>
      </c>
      <c r="G14602" s="67">
        <v>77.36</v>
      </c>
    </row>
    <row r="14603" spans="1:7" ht="22.5" x14ac:dyDescent="0.2">
      <c r="A14603" s="1" t="str">
        <f t="shared" si="229"/>
        <v>SETOP ED-50097</v>
      </c>
      <c r="B14603" s="3" t="s">
        <v>28600</v>
      </c>
      <c r="C14603" s="3" t="s">
        <v>23720</v>
      </c>
      <c r="D14603" s="2" t="s">
        <v>27152</v>
      </c>
      <c r="E14603" s="3" t="s">
        <v>28584</v>
      </c>
      <c r="F14603" s="67">
        <v>107.46</v>
      </c>
      <c r="G14603" s="67">
        <v>110.47</v>
      </c>
    </row>
    <row r="14604" spans="1:7" ht="22.5" x14ac:dyDescent="0.2">
      <c r="A14604" s="1" t="str">
        <f t="shared" si="229"/>
        <v>SETOP ED-50098</v>
      </c>
      <c r="B14604" s="3" t="s">
        <v>28600</v>
      </c>
      <c r="C14604" s="3" t="s">
        <v>23721</v>
      </c>
      <c r="D14604" s="2" t="s">
        <v>27153</v>
      </c>
      <c r="E14604" s="3" t="s">
        <v>28584</v>
      </c>
      <c r="F14604" s="67">
        <v>133.01</v>
      </c>
      <c r="G14604" s="67">
        <v>136.78</v>
      </c>
    </row>
    <row r="14605" spans="1:7" ht="22.5" x14ac:dyDescent="0.2">
      <c r="A14605" s="1" t="str">
        <f t="shared" si="229"/>
        <v>SETOP ED-50099</v>
      </c>
      <c r="B14605" s="3" t="s">
        <v>28600</v>
      </c>
      <c r="C14605" s="3" t="s">
        <v>23722</v>
      </c>
      <c r="D14605" s="2" t="s">
        <v>27154</v>
      </c>
      <c r="E14605" s="3" t="s">
        <v>28584</v>
      </c>
      <c r="F14605" s="67">
        <v>183.83</v>
      </c>
      <c r="G14605" s="67">
        <v>188.11</v>
      </c>
    </row>
    <row r="14606" spans="1:7" ht="22.5" x14ac:dyDescent="0.2">
      <c r="A14606" s="1" t="str">
        <f t="shared" si="229"/>
        <v>SETOP ED-50100</v>
      </c>
      <c r="B14606" s="3" t="s">
        <v>28600</v>
      </c>
      <c r="C14606" s="3" t="s">
        <v>23723</v>
      </c>
      <c r="D14606" s="2" t="s">
        <v>27155</v>
      </c>
      <c r="E14606" s="3" t="s">
        <v>28584</v>
      </c>
      <c r="F14606" s="67">
        <v>234.11</v>
      </c>
      <c r="G14606" s="67">
        <v>238.38</v>
      </c>
    </row>
    <row r="14607" spans="1:7" ht="22.5" x14ac:dyDescent="0.2">
      <c r="A14607" s="1" t="str">
        <f t="shared" si="229"/>
        <v>SETOP ED-50101</v>
      </c>
      <c r="B14607" s="3" t="s">
        <v>28600</v>
      </c>
      <c r="C14607" s="3" t="s">
        <v>23724</v>
      </c>
      <c r="D14607" s="2" t="s">
        <v>27156</v>
      </c>
      <c r="E14607" s="3" t="s">
        <v>28584</v>
      </c>
      <c r="F14607" s="67">
        <v>315.52999999999997</v>
      </c>
      <c r="G14607" s="67">
        <v>321.31</v>
      </c>
    </row>
    <row r="14608" spans="1:7" ht="22.5" x14ac:dyDescent="0.2">
      <c r="A14608" s="1" t="str">
        <f t="shared" si="229"/>
        <v>SETOP ED-50102</v>
      </c>
      <c r="B14608" s="3" t="s">
        <v>28600</v>
      </c>
      <c r="C14608" s="3" t="s">
        <v>23725</v>
      </c>
      <c r="D14608" s="2" t="s">
        <v>27157</v>
      </c>
      <c r="E14608" s="3" t="s">
        <v>28584</v>
      </c>
      <c r="F14608" s="67">
        <v>436.34</v>
      </c>
      <c r="G14608" s="67">
        <v>443.13</v>
      </c>
    </row>
    <row r="14609" spans="1:7" ht="22.5" x14ac:dyDescent="0.2">
      <c r="A14609" s="1" t="str">
        <f t="shared" si="229"/>
        <v>SETOP ED-50103</v>
      </c>
      <c r="B14609" s="3" t="s">
        <v>28600</v>
      </c>
      <c r="C14609" s="3" t="s">
        <v>23726</v>
      </c>
      <c r="D14609" s="2" t="s">
        <v>27158</v>
      </c>
      <c r="E14609" s="3" t="s">
        <v>28584</v>
      </c>
      <c r="F14609" s="67">
        <v>529.24</v>
      </c>
      <c r="G14609" s="67">
        <v>533.62</v>
      </c>
    </row>
    <row r="14610" spans="1:7" x14ac:dyDescent="0.2">
      <c r="A14610" s="1" t="str">
        <f t="shared" si="229"/>
        <v>SETOP 8985</v>
      </c>
      <c r="B14610" s="3" t="s">
        <v>28600</v>
      </c>
      <c r="C14610" s="3">
        <v>8985</v>
      </c>
      <c r="D14610" s="2" t="s">
        <v>27159</v>
      </c>
    </row>
    <row r="14611" spans="1:7" ht="22.5" x14ac:dyDescent="0.2">
      <c r="A14611" s="1" t="str">
        <f t="shared" si="229"/>
        <v>SETOP ED-50042</v>
      </c>
      <c r="B14611" s="3" t="s">
        <v>28600</v>
      </c>
      <c r="C14611" s="3" t="s">
        <v>23727</v>
      </c>
      <c r="D14611" s="2" t="s">
        <v>27160</v>
      </c>
      <c r="E14611" s="3" t="s">
        <v>28584</v>
      </c>
      <c r="F14611" s="67">
        <v>100.45</v>
      </c>
      <c r="G14611" s="67">
        <v>105.98</v>
      </c>
    </row>
    <row r="14612" spans="1:7" ht="22.5" x14ac:dyDescent="0.2">
      <c r="A14612" s="1" t="str">
        <f t="shared" si="229"/>
        <v>SETOP ED-50044</v>
      </c>
      <c r="B14612" s="3" t="s">
        <v>28600</v>
      </c>
      <c r="C14612" s="3" t="s">
        <v>23728</v>
      </c>
      <c r="D14612" s="2" t="s">
        <v>27161</v>
      </c>
      <c r="E14612" s="3" t="s">
        <v>28584</v>
      </c>
      <c r="F14612" s="67">
        <v>146.97</v>
      </c>
      <c r="G14612" s="67">
        <v>154.01</v>
      </c>
    </row>
    <row r="14613" spans="1:7" ht="22.5" x14ac:dyDescent="0.2">
      <c r="A14613" s="1" t="str">
        <f t="shared" si="229"/>
        <v>SETOP ED-50043</v>
      </c>
      <c r="B14613" s="3" t="s">
        <v>28600</v>
      </c>
      <c r="C14613" s="3" t="s">
        <v>23729</v>
      </c>
      <c r="D14613" s="2" t="s">
        <v>27162</v>
      </c>
      <c r="E14613" s="3" t="s">
        <v>28584</v>
      </c>
      <c r="F14613" s="67">
        <v>124.45</v>
      </c>
      <c r="G14613" s="67">
        <v>130.49</v>
      </c>
    </row>
    <row r="14614" spans="1:7" ht="22.5" x14ac:dyDescent="0.2">
      <c r="A14614" s="1" t="str">
        <f t="shared" si="229"/>
        <v>SETOP ED-50040</v>
      </c>
      <c r="B14614" s="3" t="s">
        <v>28600</v>
      </c>
      <c r="C14614" s="3" t="s">
        <v>23730</v>
      </c>
      <c r="D14614" s="2" t="s">
        <v>27163</v>
      </c>
      <c r="E14614" s="3" t="s">
        <v>28584</v>
      </c>
      <c r="F14614" s="67">
        <v>58.2</v>
      </c>
      <c r="G14614" s="67">
        <v>61.72</v>
      </c>
    </row>
    <row r="14615" spans="1:7" ht="22.5" x14ac:dyDescent="0.2">
      <c r="A14615" s="1" t="str">
        <f t="shared" si="229"/>
        <v>SETOP ED-50045</v>
      </c>
      <c r="B14615" s="3" t="s">
        <v>28600</v>
      </c>
      <c r="C14615" s="3" t="s">
        <v>23731</v>
      </c>
      <c r="D14615" s="2" t="s">
        <v>27164</v>
      </c>
      <c r="E14615" s="3" t="s">
        <v>28584</v>
      </c>
      <c r="F14615" s="67">
        <v>178.39</v>
      </c>
      <c r="G14615" s="67">
        <v>186.44</v>
      </c>
    </row>
    <row r="14616" spans="1:7" ht="22.5" x14ac:dyDescent="0.2">
      <c r="A14616" s="1" t="str">
        <f t="shared" si="229"/>
        <v>SETOP ED-50046</v>
      </c>
      <c r="B14616" s="3" t="s">
        <v>28600</v>
      </c>
      <c r="C14616" s="3" t="s">
        <v>23732</v>
      </c>
      <c r="D14616" s="2" t="s">
        <v>27165</v>
      </c>
      <c r="E14616" s="3" t="s">
        <v>28584</v>
      </c>
      <c r="F14616" s="67">
        <v>231.52</v>
      </c>
      <c r="G14616" s="67">
        <v>240.58</v>
      </c>
    </row>
    <row r="14617" spans="1:7" ht="22.5" x14ac:dyDescent="0.2">
      <c r="A14617" s="1" t="str">
        <f t="shared" si="229"/>
        <v>SETOP ED-50041</v>
      </c>
      <c r="B14617" s="3" t="s">
        <v>28600</v>
      </c>
      <c r="C14617" s="3" t="s">
        <v>23733</v>
      </c>
      <c r="D14617" s="2" t="s">
        <v>27166</v>
      </c>
      <c r="E14617" s="3" t="s">
        <v>28584</v>
      </c>
      <c r="F14617" s="67">
        <v>70.59</v>
      </c>
      <c r="G14617" s="67">
        <v>74.62</v>
      </c>
    </row>
    <row r="14618" spans="1:7" x14ac:dyDescent="0.2">
      <c r="A14618" s="1" t="str">
        <f t="shared" si="229"/>
        <v>SETOP 8986</v>
      </c>
      <c r="B14618" s="3" t="s">
        <v>28600</v>
      </c>
      <c r="C14618" s="3">
        <v>8986</v>
      </c>
      <c r="D14618" s="2" t="s">
        <v>27167</v>
      </c>
    </row>
    <row r="14619" spans="1:7" x14ac:dyDescent="0.2">
      <c r="A14619" s="1" t="str">
        <f t="shared" si="229"/>
        <v>SETOP ED-49999</v>
      </c>
      <c r="B14619" s="3" t="s">
        <v>28600</v>
      </c>
      <c r="C14619" s="3" t="s">
        <v>23734</v>
      </c>
      <c r="D14619" s="2" t="s">
        <v>27168</v>
      </c>
      <c r="E14619" s="3" t="s">
        <v>28583</v>
      </c>
      <c r="F14619" s="67">
        <v>28.31</v>
      </c>
      <c r="G14619" s="67">
        <v>29.31</v>
      </c>
    </row>
    <row r="14620" spans="1:7" x14ac:dyDescent="0.2">
      <c r="A14620" s="1" t="str">
        <f t="shared" si="229"/>
        <v>SETOP ED-50000</v>
      </c>
      <c r="B14620" s="3" t="s">
        <v>28600</v>
      </c>
      <c r="C14620" s="3" t="s">
        <v>23735</v>
      </c>
      <c r="D14620" s="2" t="s">
        <v>27169</v>
      </c>
      <c r="E14620" s="3" t="s">
        <v>28583</v>
      </c>
      <c r="F14620" s="67">
        <v>29.6</v>
      </c>
      <c r="G14620" s="67">
        <v>30.6</v>
      </c>
    </row>
    <row r="14621" spans="1:7" x14ac:dyDescent="0.2">
      <c r="A14621" s="1" t="str">
        <f t="shared" si="229"/>
        <v>SETOP ED-50001</v>
      </c>
      <c r="B14621" s="3" t="s">
        <v>28600</v>
      </c>
      <c r="C14621" s="3" t="s">
        <v>23736</v>
      </c>
      <c r="D14621" s="2" t="s">
        <v>27170</v>
      </c>
      <c r="E14621" s="3" t="s">
        <v>28583</v>
      </c>
      <c r="F14621" s="67">
        <v>44.02</v>
      </c>
      <c r="G14621" s="67">
        <v>45.02</v>
      </c>
    </row>
    <row r="14622" spans="1:7" x14ac:dyDescent="0.2">
      <c r="A14622" s="1" t="str">
        <f t="shared" si="229"/>
        <v>SETOP ED-50002</v>
      </c>
      <c r="B14622" s="3" t="s">
        <v>28600</v>
      </c>
      <c r="C14622" s="3" t="s">
        <v>23737</v>
      </c>
      <c r="D14622" s="2" t="s">
        <v>27171</v>
      </c>
      <c r="E14622" s="3" t="s">
        <v>28583</v>
      </c>
      <c r="F14622" s="67">
        <v>51.23</v>
      </c>
      <c r="G14622" s="67">
        <v>52.23</v>
      </c>
    </row>
    <row r="14623" spans="1:7" x14ac:dyDescent="0.2">
      <c r="A14623" s="1" t="str">
        <f t="shared" si="229"/>
        <v>SETOP ED-50003</v>
      </c>
      <c r="B14623" s="3" t="s">
        <v>28600</v>
      </c>
      <c r="C14623" s="3" t="s">
        <v>23738</v>
      </c>
      <c r="D14623" s="2" t="s">
        <v>27172</v>
      </c>
      <c r="E14623" s="3" t="s">
        <v>28583</v>
      </c>
      <c r="F14623" s="67">
        <v>53.82</v>
      </c>
      <c r="G14623" s="67">
        <v>54.82</v>
      </c>
    </row>
    <row r="14624" spans="1:7" x14ac:dyDescent="0.2">
      <c r="A14624" s="1" t="str">
        <f t="shared" si="229"/>
        <v>SETOP ED-50004</v>
      </c>
      <c r="B14624" s="3" t="s">
        <v>28600</v>
      </c>
      <c r="C14624" s="3" t="s">
        <v>23739</v>
      </c>
      <c r="D14624" s="2" t="s">
        <v>27173</v>
      </c>
      <c r="E14624" s="3" t="s">
        <v>28583</v>
      </c>
      <c r="F14624" s="67">
        <v>96.13</v>
      </c>
      <c r="G14624" s="67">
        <v>97.12</v>
      </c>
    </row>
    <row r="14625" spans="1:7" ht="22.5" x14ac:dyDescent="0.2">
      <c r="A14625" s="1" t="str">
        <f t="shared" si="229"/>
        <v>SETOP ED-49991</v>
      </c>
      <c r="B14625" s="3" t="s">
        <v>28600</v>
      </c>
      <c r="C14625" s="3" t="s">
        <v>23740</v>
      </c>
      <c r="D14625" s="2" t="s">
        <v>27174</v>
      </c>
      <c r="E14625" s="3" t="s">
        <v>28583</v>
      </c>
      <c r="F14625" s="67">
        <v>114.05</v>
      </c>
      <c r="G14625" s="67">
        <v>116.89</v>
      </c>
    </row>
    <row r="14626" spans="1:7" ht="22.5" x14ac:dyDescent="0.2">
      <c r="A14626" s="1" t="str">
        <f t="shared" si="229"/>
        <v>SETOP ED-49992</v>
      </c>
      <c r="B14626" s="3" t="s">
        <v>28600</v>
      </c>
      <c r="C14626" s="3" t="s">
        <v>23741</v>
      </c>
      <c r="D14626" s="2" t="s">
        <v>27175</v>
      </c>
      <c r="E14626" s="3" t="s">
        <v>28583</v>
      </c>
      <c r="F14626" s="67">
        <v>110.65</v>
      </c>
      <c r="G14626" s="67">
        <v>113.49</v>
      </c>
    </row>
    <row r="14627" spans="1:7" ht="22.5" x14ac:dyDescent="0.2">
      <c r="A14627" s="1" t="str">
        <f t="shared" ref="A14627:A14690" si="230">CONCATENAR</f>
        <v>SETOP ED-49995</v>
      </c>
      <c r="B14627" s="3" t="s">
        <v>28600</v>
      </c>
      <c r="C14627" s="3" t="s">
        <v>23742</v>
      </c>
      <c r="D14627" s="2" t="s">
        <v>27176</v>
      </c>
      <c r="E14627" s="3" t="s">
        <v>28583</v>
      </c>
      <c r="F14627" s="67">
        <v>171.98</v>
      </c>
      <c r="G14627" s="67">
        <v>176.08</v>
      </c>
    </row>
    <row r="14628" spans="1:7" ht="22.5" x14ac:dyDescent="0.2">
      <c r="A14628" s="1" t="str">
        <f t="shared" si="230"/>
        <v>SETOP ED-49996</v>
      </c>
      <c r="B14628" s="3" t="s">
        <v>28600</v>
      </c>
      <c r="C14628" s="3" t="s">
        <v>23743</v>
      </c>
      <c r="D14628" s="2" t="s">
        <v>27177</v>
      </c>
      <c r="E14628" s="3" t="s">
        <v>28583</v>
      </c>
      <c r="F14628" s="67">
        <v>165.84</v>
      </c>
      <c r="G14628" s="67">
        <v>169.94</v>
      </c>
    </row>
    <row r="14629" spans="1:7" ht="22.5" x14ac:dyDescent="0.2">
      <c r="A14629" s="1" t="str">
        <f t="shared" si="230"/>
        <v>SETOP ED-49993</v>
      </c>
      <c r="B14629" s="3" t="s">
        <v>28600</v>
      </c>
      <c r="C14629" s="3" t="s">
        <v>23744</v>
      </c>
      <c r="D14629" s="2" t="s">
        <v>27178</v>
      </c>
      <c r="E14629" s="3" t="s">
        <v>28583</v>
      </c>
      <c r="F14629" s="67">
        <v>143.52000000000001</v>
      </c>
      <c r="G14629" s="67">
        <v>146.36000000000001</v>
      </c>
    </row>
    <row r="14630" spans="1:7" ht="22.5" x14ac:dyDescent="0.2">
      <c r="A14630" s="1" t="str">
        <f t="shared" si="230"/>
        <v>SETOP ED-49994</v>
      </c>
      <c r="B14630" s="3" t="s">
        <v>28600</v>
      </c>
      <c r="C14630" s="3" t="s">
        <v>23745</v>
      </c>
      <c r="D14630" s="2" t="s">
        <v>27179</v>
      </c>
      <c r="E14630" s="3" t="s">
        <v>28583</v>
      </c>
      <c r="F14630" s="67">
        <v>137.37</v>
      </c>
      <c r="G14630" s="67">
        <v>140.21</v>
      </c>
    </row>
    <row r="14631" spans="1:7" ht="22.5" x14ac:dyDescent="0.2">
      <c r="A14631" s="1" t="str">
        <f t="shared" si="230"/>
        <v>SETOP ED-49987</v>
      </c>
      <c r="B14631" s="3" t="s">
        <v>28600</v>
      </c>
      <c r="C14631" s="3" t="s">
        <v>23746</v>
      </c>
      <c r="D14631" s="2" t="s">
        <v>27180</v>
      </c>
      <c r="E14631" s="3" t="s">
        <v>28583</v>
      </c>
      <c r="F14631" s="67">
        <v>86.45</v>
      </c>
      <c r="G14631" s="67">
        <v>88.75</v>
      </c>
    </row>
    <row r="14632" spans="1:7" ht="22.5" x14ac:dyDescent="0.2">
      <c r="A14632" s="1" t="str">
        <f t="shared" si="230"/>
        <v>SETOP ED-49988</v>
      </c>
      <c r="B14632" s="3" t="s">
        <v>28600</v>
      </c>
      <c r="C14632" s="3" t="s">
        <v>23747</v>
      </c>
      <c r="D14632" s="2" t="s">
        <v>27181</v>
      </c>
      <c r="E14632" s="3" t="s">
        <v>28583</v>
      </c>
      <c r="F14632" s="67">
        <v>83.04</v>
      </c>
      <c r="G14632" s="67">
        <v>85.35</v>
      </c>
    </row>
    <row r="14633" spans="1:7" ht="22.5" x14ac:dyDescent="0.2">
      <c r="A14633" s="1" t="str">
        <f t="shared" si="230"/>
        <v>SETOP ED-49989</v>
      </c>
      <c r="B14633" s="3" t="s">
        <v>28600</v>
      </c>
      <c r="C14633" s="3" t="s">
        <v>23748</v>
      </c>
      <c r="D14633" s="2" t="s">
        <v>27182</v>
      </c>
      <c r="E14633" s="3" t="s">
        <v>28583</v>
      </c>
      <c r="F14633" s="67">
        <v>86.62</v>
      </c>
      <c r="G14633" s="67">
        <v>88.92</v>
      </c>
    </row>
    <row r="14634" spans="1:7" ht="22.5" x14ac:dyDescent="0.2">
      <c r="A14634" s="1" t="str">
        <f t="shared" si="230"/>
        <v>SETOP ED-49990</v>
      </c>
      <c r="B14634" s="3" t="s">
        <v>28600</v>
      </c>
      <c r="C14634" s="3" t="s">
        <v>23749</v>
      </c>
      <c r="D14634" s="2" t="s">
        <v>27183</v>
      </c>
      <c r="E14634" s="3" t="s">
        <v>28583</v>
      </c>
      <c r="F14634" s="67">
        <v>83.18</v>
      </c>
      <c r="G14634" s="67">
        <v>85.49</v>
      </c>
    </row>
    <row r="14635" spans="1:7" ht="22.5" x14ac:dyDescent="0.2">
      <c r="A14635" s="1" t="str">
        <f t="shared" si="230"/>
        <v>SETOP ED-49974</v>
      </c>
      <c r="B14635" s="3" t="s">
        <v>28600</v>
      </c>
      <c r="C14635" s="3" t="s">
        <v>23750</v>
      </c>
      <c r="D14635" s="2" t="s">
        <v>27184</v>
      </c>
      <c r="E14635" s="3" t="s">
        <v>28583</v>
      </c>
      <c r="F14635" s="67">
        <v>77.17</v>
      </c>
      <c r="G14635" s="67">
        <v>79.63</v>
      </c>
    </row>
    <row r="14636" spans="1:7" ht="22.5" x14ac:dyDescent="0.2">
      <c r="A14636" s="1" t="str">
        <f t="shared" si="230"/>
        <v>SETOP ED-49978</v>
      </c>
      <c r="B14636" s="3" t="s">
        <v>28600</v>
      </c>
      <c r="C14636" s="3" t="s">
        <v>23751</v>
      </c>
      <c r="D14636" s="2" t="s">
        <v>27185</v>
      </c>
      <c r="E14636" s="3" t="s">
        <v>28583</v>
      </c>
      <c r="F14636" s="67">
        <v>109.61</v>
      </c>
      <c r="G14636" s="67">
        <v>112.68</v>
      </c>
    </row>
    <row r="14637" spans="1:7" ht="22.5" x14ac:dyDescent="0.2">
      <c r="A14637" s="1" t="str">
        <f t="shared" si="230"/>
        <v>SETOP ED-49976</v>
      </c>
      <c r="B14637" s="3" t="s">
        <v>28600</v>
      </c>
      <c r="C14637" s="3" t="s">
        <v>23752</v>
      </c>
      <c r="D14637" s="2" t="s">
        <v>27186</v>
      </c>
      <c r="E14637" s="3" t="s">
        <v>28583</v>
      </c>
      <c r="F14637" s="67">
        <v>98.29</v>
      </c>
      <c r="G14637" s="67">
        <v>100.75</v>
      </c>
    </row>
    <row r="14638" spans="1:7" ht="22.5" x14ac:dyDescent="0.2">
      <c r="A14638" s="1" t="str">
        <f t="shared" si="230"/>
        <v>SETOP ED-49970</v>
      </c>
      <c r="B14638" s="3" t="s">
        <v>28600</v>
      </c>
      <c r="C14638" s="3" t="s">
        <v>23753</v>
      </c>
      <c r="D14638" s="2" t="s">
        <v>27187</v>
      </c>
      <c r="E14638" s="3" t="s">
        <v>28583</v>
      </c>
      <c r="F14638" s="67">
        <v>49.35</v>
      </c>
      <c r="G14638" s="67">
        <v>51.4</v>
      </c>
    </row>
    <row r="14639" spans="1:7" ht="22.5" x14ac:dyDescent="0.2">
      <c r="A14639" s="1" t="str">
        <f t="shared" si="230"/>
        <v>SETOP ED-49980</v>
      </c>
      <c r="B14639" s="3" t="s">
        <v>28600</v>
      </c>
      <c r="C14639" s="3" t="s">
        <v>23754</v>
      </c>
      <c r="D14639" s="2" t="s">
        <v>27188</v>
      </c>
      <c r="E14639" s="3" t="s">
        <v>28583</v>
      </c>
      <c r="F14639" s="67">
        <v>186.12</v>
      </c>
      <c r="G14639" s="67">
        <v>189.19</v>
      </c>
    </row>
    <row r="14640" spans="1:7" ht="22.5" x14ac:dyDescent="0.2">
      <c r="A14640" s="1" t="str">
        <f t="shared" si="230"/>
        <v>SETOP ED-49982</v>
      </c>
      <c r="B14640" s="3" t="s">
        <v>28600</v>
      </c>
      <c r="C14640" s="3" t="s">
        <v>23755</v>
      </c>
      <c r="D14640" s="2" t="s">
        <v>27189</v>
      </c>
      <c r="E14640" s="3" t="s">
        <v>28583</v>
      </c>
      <c r="F14640" s="67">
        <v>366.38</v>
      </c>
      <c r="G14640" s="67">
        <v>370.07</v>
      </c>
    </row>
    <row r="14641" spans="1:7" ht="22.5" x14ac:dyDescent="0.2">
      <c r="A14641" s="1" t="str">
        <f t="shared" si="230"/>
        <v>SETOP ED-49984</v>
      </c>
      <c r="B14641" s="3" t="s">
        <v>28600</v>
      </c>
      <c r="C14641" s="3" t="s">
        <v>23756</v>
      </c>
      <c r="D14641" s="2" t="s">
        <v>27190</v>
      </c>
      <c r="E14641" s="3" t="s">
        <v>28583</v>
      </c>
      <c r="F14641" s="67">
        <v>546.22</v>
      </c>
      <c r="G14641" s="67">
        <v>549.9</v>
      </c>
    </row>
    <row r="14642" spans="1:7" ht="22.5" x14ac:dyDescent="0.2">
      <c r="A14642" s="1" t="str">
        <f t="shared" si="230"/>
        <v>SETOP ED-49972</v>
      </c>
      <c r="B14642" s="3" t="s">
        <v>28600</v>
      </c>
      <c r="C14642" s="3" t="s">
        <v>23757</v>
      </c>
      <c r="D14642" s="2" t="s">
        <v>27191</v>
      </c>
      <c r="E14642" s="3" t="s">
        <v>28583</v>
      </c>
      <c r="F14642" s="67">
        <v>52.63</v>
      </c>
      <c r="G14642" s="67">
        <v>54.68</v>
      </c>
    </row>
    <row r="14643" spans="1:7" ht="22.5" x14ac:dyDescent="0.2">
      <c r="A14643" s="1" t="str">
        <f t="shared" si="230"/>
        <v>SETOP ED-49986</v>
      </c>
      <c r="B14643" s="3" t="s">
        <v>28600</v>
      </c>
      <c r="C14643" s="3" t="s">
        <v>23758</v>
      </c>
      <c r="D14643" s="2" t="s">
        <v>27192</v>
      </c>
      <c r="E14643" s="3" t="s">
        <v>28583</v>
      </c>
      <c r="F14643" s="67">
        <v>980.76</v>
      </c>
      <c r="G14643" s="67">
        <v>984.45</v>
      </c>
    </row>
    <row r="14644" spans="1:7" ht="22.5" x14ac:dyDescent="0.2">
      <c r="A14644" s="1" t="str">
        <f t="shared" si="230"/>
        <v>SETOP ED-49963</v>
      </c>
      <c r="B14644" s="3" t="s">
        <v>28600</v>
      </c>
      <c r="C14644" s="3" t="s">
        <v>23759</v>
      </c>
      <c r="D14644" s="2" t="s">
        <v>27193</v>
      </c>
      <c r="E14644" s="3" t="s">
        <v>28583</v>
      </c>
      <c r="F14644" s="67">
        <v>96.96</v>
      </c>
      <c r="G14644" s="67">
        <v>99.26</v>
      </c>
    </row>
    <row r="14645" spans="1:7" ht="22.5" x14ac:dyDescent="0.2">
      <c r="A14645" s="1" t="str">
        <f t="shared" si="230"/>
        <v>SETOP ED-49964</v>
      </c>
      <c r="B14645" s="3" t="s">
        <v>28600</v>
      </c>
      <c r="C14645" s="3" t="s">
        <v>23760</v>
      </c>
      <c r="D14645" s="2" t="s">
        <v>27194</v>
      </c>
      <c r="E14645" s="3" t="s">
        <v>28583</v>
      </c>
      <c r="F14645" s="67">
        <v>93.55</v>
      </c>
      <c r="G14645" s="67">
        <v>95.86</v>
      </c>
    </row>
    <row r="14646" spans="1:7" ht="22.5" x14ac:dyDescent="0.2">
      <c r="A14646" s="1" t="str">
        <f t="shared" si="230"/>
        <v>SETOP ED-49965</v>
      </c>
      <c r="B14646" s="3" t="s">
        <v>28600</v>
      </c>
      <c r="C14646" s="3" t="s">
        <v>23761</v>
      </c>
      <c r="D14646" s="2" t="s">
        <v>27195</v>
      </c>
      <c r="E14646" s="3" t="s">
        <v>28583</v>
      </c>
      <c r="F14646" s="67">
        <v>86.92</v>
      </c>
      <c r="G14646" s="67">
        <v>89.23</v>
      </c>
    </row>
    <row r="14647" spans="1:7" ht="22.5" x14ac:dyDescent="0.2">
      <c r="A14647" s="1" t="str">
        <f t="shared" si="230"/>
        <v>SETOP ED-49966</v>
      </c>
      <c r="B14647" s="3" t="s">
        <v>28600</v>
      </c>
      <c r="C14647" s="3" t="s">
        <v>23762</v>
      </c>
      <c r="D14647" s="2" t="s">
        <v>27196</v>
      </c>
      <c r="E14647" s="3" t="s">
        <v>28583</v>
      </c>
      <c r="F14647" s="67">
        <v>83.52</v>
      </c>
      <c r="G14647" s="67">
        <v>85.82</v>
      </c>
    </row>
    <row r="14648" spans="1:7" x14ac:dyDescent="0.2">
      <c r="A14648" s="1" t="str">
        <f t="shared" si="230"/>
        <v>SETOP ED-50346</v>
      </c>
      <c r="B14648" s="3" t="s">
        <v>28600</v>
      </c>
      <c r="C14648" s="3" t="s">
        <v>23763</v>
      </c>
      <c r="D14648" s="2" t="s">
        <v>27197</v>
      </c>
      <c r="E14648" s="3" t="s">
        <v>28593</v>
      </c>
      <c r="F14648" s="67">
        <v>839.48</v>
      </c>
      <c r="G14648" s="67">
        <v>846.92</v>
      </c>
    </row>
    <row r="14649" spans="1:7" x14ac:dyDescent="0.2">
      <c r="A14649" s="1" t="str">
        <f t="shared" si="230"/>
        <v>SETOP ED-50338</v>
      </c>
      <c r="B14649" s="3" t="s">
        <v>28600</v>
      </c>
      <c r="C14649" s="3" t="s">
        <v>23764</v>
      </c>
      <c r="D14649" s="2" t="s">
        <v>27198</v>
      </c>
      <c r="E14649" s="3" t="s">
        <v>28593</v>
      </c>
      <c r="F14649" s="67">
        <v>81.03</v>
      </c>
      <c r="G14649" s="67">
        <v>83.75</v>
      </c>
    </row>
    <row r="14650" spans="1:7" x14ac:dyDescent="0.2">
      <c r="A14650" s="1" t="str">
        <f t="shared" si="230"/>
        <v>SETOP ED-50339</v>
      </c>
      <c r="B14650" s="3" t="s">
        <v>28600</v>
      </c>
      <c r="C14650" s="3" t="s">
        <v>23765</v>
      </c>
      <c r="D14650" s="2" t="s">
        <v>27199</v>
      </c>
      <c r="E14650" s="3" t="s">
        <v>28593</v>
      </c>
      <c r="F14650" s="67">
        <v>86.98</v>
      </c>
      <c r="G14650" s="67">
        <v>89.7</v>
      </c>
    </row>
    <row r="14651" spans="1:7" x14ac:dyDescent="0.2">
      <c r="A14651" s="1" t="str">
        <f t="shared" si="230"/>
        <v>SETOP ED-50340</v>
      </c>
      <c r="B14651" s="3" t="s">
        <v>28600</v>
      </c>
      <c r="C14651" s="3" t="s">
        <v>23766</v>
      </c>
      <c r="D14651" s="2" t="s">
        <v>27200</v>
      </c>
      <c r="E14651" s="3" t="s">
        <v>28593</v>
      </c>
      <c r="F14651" s="67">
        <v>97.24</v>
      </c>
      <c r="G14651" s="67">
        <v>100.31</v>
      </c>
    </row>
    <row r="14652" spans="1:7" x14ac:dyDescent="0.2">
      <c r="A14652" s="1" t="str">
        <f t="shared" si="230"/>
        <v>SETOP ED-50341</v>
      </c>
      <c r="B14652" s="3" t="s">
        <v>28600</v>
      </c>
      <c r="C14652" s="3" t="s">
        <v>23767</v>
      </c>
      <c r="D14652" s="2" t="s">
        <v>27201</v>
      </c>
      <c r="E14652" s="3" t="s">
        <v>28593</v>
      </c>
      <c r="F14652" s="67">
        <v>148.36000000000001</v>
      </c>
      <c r="G14652" s="67">
        <v>152.63999999999999</v>
      </c>
    </row>
    <row r="14653" spans="1:7" x14ac:dyDescent="0.2">
      <c r="A14653" s="1" t="str">
        <f t="shared" si="230"/>
        <v>SETOP ED-50342</v>
      </c>
      <c r="B14653" s="3" t="s">
        <v>28600</v>
      </c>
      <c r="C14653" s="3" t="s">
        <v>23768</v>
      </c>
      <c r="D14653" s="2" t="s">
        <v>27202</v>
      </c>
      <c r="E14653" s="3" t="s">
        <v>28593</v>
      </c>
      <c r="F14653" s="67">
        <v>162.84</v>
      </c>
      <c r="G14653" s="67">
        <v>167.12</v>
      </c>
    </row>
    <row r="14654" spans="1:7" x14ac:dyDescent="0.2">
      <c r="A14654" s="1" t="str">
        <f t="shared" si="230"/>
        <v>SETOP ED-50343</v>
      </c>
      <c r="B14654" s="3" t="s">
        <v>28600</v>
      </c>
      <c r="C14654" s="3" t="s">
        <v>23769</v>
      </c>
      <c r="D14654" s="2" t="s">
        <v>27203</v>
      </c>
      <c r="E14654" s="3" t="s">
        <v>28593</v>
      </c>
      <c r="F14654" s="67">
        <v>213.32</v>
      </c>
      <c r="G14654" s="67">
        <v>217.6</v>
      </c>
    </row>
    <row r="14655" spans="1:7" x14ac:dyDescent="0.2">
      <c r="A14655" s="1" t="str">
        <f t="shared" si="230"/>
        <v>SETOP ED-50344</v>
      </c>
      <c r="B14655" s="3" t="s">
        <v>28600</v>
      </c>
      <c r="C14655" s="3" t="s">
        <v>23770</v>
      </c>
      <c r="D14655" s="2" t="s">
        <v>27204</v>
      </c>
      <c r="E14655" s="3" t="s">
        <v>28593</v>
      </c>
      <c r="F14655" s="67">
        <v>369.66</v>
      </c>
      <c r="G14655" s="67">
        <v>375.44</v>
      </c>
    </row>
    <row r="14656" spans="1:7" x14ac:dyDescent="0.2">
      <c r="A14656" s="1" t="str">
        <f t="shared" si="230"/>
        <v>SETOP ED-50345</v>
      </c>
      <c r="B14656" s="3" t="s">
        <v>28600</v>
      </c>
      <c r="C14656" s="3" t="s">
        <v>23771</v>
      </c>
      <c r="D14656" s="2" t="s">
        <v>27205</v>
      </c>
      <c r="E14656" s="3" t="s">
        <v>28593</v>
      </c>
      <c r="F14656" s="67">
        <v>502.71</v>
      </c>
      <c r="G14656" s="67">
        <v>508.5</v>
      </c>
    </row>
    <row r="14657" spans="1:7" x14ac:dyDescent="0.2">
      <c r="A14657" s="1" t="str">
        <f t="shared" si="230"/>
        <v>SETOP ED-50358</v>
      </c>
      <c r="B14657" s="3" t="s">
        <v>28600</v>
      </c>
      <c r="C14657" s="3" t="s">
        <v>23772</v>
      </c>
      <c r="D14657" s="2" t="s">
        <v>27206</v>
      </c>
      <c r="E14657" s="3" t="s">
        <v>28593</v>
      </c>
      <c r="F14657" s="67">
        <v>993.9</v>
      </c>
      <c r="G14657" s="67">
        <v>1001.34</v>
      </c>
    </row>
    <row r="14658" spans="1:7" x14ac:dyDescent="0.2">
      <c r="A14658" s="1" t="str">
        <f t="shared" si="230"/>
        <v>SETOP ED-50350</v>
      </c>
      <c r="B14658" s="3" t="s">
        <v>28600</v>
      </c>
      <c r="C14658" s="3" t="s">
        <v>23773</v>
      </c>
      <c r="D14658" s="2" t="s">
        <v>27207</v>
      </c>
      <c r="E14658" s="3" t="s">
        <v>28593</v>
      </c>
      <c r="F14658" s="67">
        <v>98.9</v>
      </c>
      <c r="G14658" s="67">
        <v>101.62</v>
      </c>
    </row>
    <row r="14659" spans="1:7" x14ac:dyDescent="0.2">
      <c r="A14659" s="1" t="str">
        <f t="shared" si="230"/>
        <v>SETOP ED-50351</v>
      </c>
      <c r="B14659" s="3" t="s">
        <v>28600</v>
      </c>
      <c r="C14659" s="3" t="s">
        <v>23774</v>
      </c>
      <c r="D14659" s="2" t="s">
        <v>27208</v>
      </c>
      <c r="E14659" s="3" t="s">
        <v>28593</v>
      </c>
      <c r="F14659" s="67">
        <v>107.16</v>
      </c>
      <c r="G14659" s="67">
        <v>109.88</v>
      </c>
    </row>
    <row r="14660" spans="1:7" x14ac:dyDescent="0.2">
      <c r="A14660" s="1" t="str">
        <f t="shared" si="230"/>
        <v>SETOP ED-50354</v>
      </c>
      <c r="B14660" s="3" t="s">
        <v>28600</v>
      </c>
      <c r="C14660" s="3" t="s">
        <v>23775</v>
      </c>
      <c r="D14660" s="2" t="s">
        <v>27209</v>
      </c>
      <c r="E14660" s="3" t="s">
        <v>28593</v>
      </c>
      <c r="F14660" s="67">
        <v>134.09</v>
      </c>
      <c r="G14660" s="67">
        <v>136.81</v>
      </c>
    </row>
    <row r="14661" spans="1:7" x14ac:dyDescent="0.2">
      <c r="A14661" s="1" t="str">
        <f t="shared" si="230"/>
        <v>SETOP ED-50352</v>
      </c>
      <c r="B14661" s="3" t="s">
        <v>28600</v>
      </c>
      <c r="C14661" s="3" t="s">
        <v>23776</v>
      </c>
      <c r="D14661" s="2" t="s">
        <v>27210</v>
      </c>
      <c r="E14661" s="3" t="s">
        <v>28593</v>
      </c>
      <c r="F14661" s="67">
        <v>206.83</v>
      </c>
      <c r="G14661" s="67">
        <v>211.11</v>
      </c>
    </row>
    <row r="14662" spans="1:7" x14ac:dyDescent="0.2">
      <c r="A14662" s="1" t="str">
        <f t="shared" si="230"/>
        <v>SETOP ED-50353</v>
      </c>
      <c r="B14662" s="3" t="s">
        <v>28600</v>
      </c>
      <c r="C14662" s="3" t="s">
        <v>23777</v>
      </c>
      <c r="D14662" s="2" t="s">
        <v>27211</v>
      </c>
      <c r="E14662" s="3" t="s">
        <v>28593</v>
      </c>
      <c r="F14662" s="67">
        <v>222.13</v>
      </c>
      <c r="G14662" s="67">
        <v>226.4</v>
      </c>
    </row>
    <row r="14663" spans="1:7" x14ac:dyDescent="0.2">
      <c r="A14663" s="1" t="str">
        <f t="shared" si="230"/>
        <v>SETOP ED-50355</v>
      </c>
      <c r="B14663" s="3" t="s">
        <v>28600</v>
      </c>
      <c r="C14663" s="3" t="s">
        <v>23778</v>
      </c>
      <c r="D14663" s="2" t="s">
        <v>27212</v>
      </c>
      <c r="E14663" s="3" t="s">
        <v>28593</v>
      </c>
      <c r="F14663" s="67">
        <v>300.22000000000003</v>
      </c>
      <c r="G14663" s="67">
        <v>304.5</v>
      </c>
    </row>
    <row r="14664" spans="1:7" x14ac:dyDescent="0.2">
      <c r="A14664" s="1" t="str">
        <f t="shared" si="230"/>
        <v>SETOP ED-50356</v>
      </c>
      <c r="B14664" s="3" t="s">
        <v>28600</v>
      </c>
      <c r="C14664" s="3" t="s">
        <v>23779</v>
      </c>
      <c r="D14664" s="2" t="s">
        <v>27213</v>
      </c>
      <c r="E14664" s="3" t="s">
        <v>28593</v>
      </c>
      <c r="F14664" s="67">
        <v>483.74</v>
      </c>
      <c r="G14664" s="67">
        <v>489.52</v>
      </c>
    </row>
    <row r="14665" spans="1:7" x14ac:dyDescent="0.2">
      <c r="A14665" s="1" t="str">
        <f t="shared" si="230"/>
        <v>SETOP ED-50357</v>
      </c>
      <c r="B14665" s="3" t="s">
        <v>28600</v>
      </c>
      <c r="C14665" s="3" t="s">
        <v>23780</v>
      </c>
      <c r="D14665" s="2" t="s">
        <v>27214</v>
      </c>
      <c r="E14665" s="3" t="s">
        <v>28593</v>
      </c>
      <c r="F14665" s="67">
        <v>575.9</v>
      </c>
      <c r="G14665" s="67">
        <v>581.67999999999995</v>
      </c>
    </row>
    <row r="14666" spans="1:7" x14ac:dyDescent="0.2">
      <c r="A14666" s="1" t="str">
        <f t="shared" si="230"/>
        <v>SETOP 8987</v>
      </c>
      <c r="B14666" s="3" t="s">
        <v>28600</v>
      </c>
      <c r="C14666" s="3">
        <v>8987</v>
      </c>
      <c r="D14666" s="2" t="s">
        <v>27215</v>
      </c>
    </row>
    <row r="14667" spans="1:7" x14ac:dyDescent="0.2">
      <c r="A14667" s="1" t="str">
        <f t="shared" si="230"/>
        <v>SETOP ED-49950</v>
      </c>
      <c r="B14667" s="3" t="s">
        <v>28600</v>
      </c>
      <c r="C14667" s="3" t="s">
        <v>23781</v>
      </c>
      <c r="D14667" s="2" t="s">
        <v>27216</v>
      </c>
      <c r="E14667" s="3" t="s">
        <v>28583</v>
      </c>
      <c r="F14667" s="67">
        <v>292.02</v>
      </c>
      <c r="G14667" s="67">
        <v>295.04000000000002</v>
      </c>
    </row>
    <row r="14668" spans="1:7" x14ac:dyDescent="0.2">
      <c r="A14668" s="1" t="str">
        <f t="shared" si="230"/>
        <v>SETOP ED-50006</v>
      </c>
      <c r="B14668" s="3" t="s">
        <v>28600</v>
      </c>
      <c r="C14668" s="3" t="s">
        <v>23782</v>
      </c>
      <c r="D14668" s="2" t="s">
        <v>27217</v>
      </c>
      <c r="E14668" s="3" t="s">
        <v>28583</v>
      </c>
      <c r="F14668" s="67">
        <v>46.74</v>
      </c>
      <c r="G14668" s="67">
        <v>48.75</v>
      </c>
    </row>
    <row r="14669" spans="1:7" x14ac:dyDescent="0.2">
      <c r="A14669" s="1" t="str">
        <f t="shared" si="230"/>
        <v>SETOP ED-50009</v>
      </c>
      <c r="B14669" s="3" t="s">
        <v>28600</v>
      </c>
      <c r="C14669" s="3" t="s">
        <v>23783</v>
      </c>
      <c r="D14669" s="2" t="s">
        <v>27218</v>
      </c>
      <c r="E14669" s="3" t="s">
        <v>28583</v>
      </c>
      <c r="F14669" s="67">
        <v>106.02</v>
      </c>
      <c r="G14669" s="67">
        <v>111.05</v>
      </c>
    </row>
    <row r="14670" spans="1:7" x14ac:dyDescent="0.2">
      <c r="A14670" s="1" t="str">
        <f t="shared" si="230"/>
        <v>SETOP ED-50007</v>
      </c>
      <c r="B14670" s="3" t="s">
        <v>28600</v>
      </c>
      <c r="C14670" s="3" t="s">
        <v>23784</v>
      </c>
      <c r="D14670" s="2" t="s">
        <v>27219</v>
      </c>
      <c r="E14670" s="3" t="s">
        <v>28583</v>
      </c>
      <c r="F14670" s="67">
        <v>79.38</v>
      </c>
      <c r="G14670" s="67">
        <v>84.41</v>
      </c>
    </row>
    <row r="14671" spans="1:7" x14ac:dyDescent="0.2">
      <c r="A14671" s="1" t="str">
        <f t="shared" si="230"/>
        <v>SETOP ED-50010</v>
      </c>
      <c r="B14671" s="3" t="s">
        <v>28600</v>
      </c>
      <c r="C14671" s="3" t="s">
        <v>23785</v>
      </c>
      <c r="D14671" s="2" t="s">
        <v>27220</v>
      </c>
      <c r="E14671" s="3" t="s">
        <v>28583</v>
      </c>
      <c r="F14671" s="67">
        <v>58.82</v>
      </c>
      <c r="G14671" s="67">
        <v>63.85</v>
      </c>
    </row>
    <row r="14672" spans="1:7" x14ac:dyDescent="0.2">
      <c r="A14672" s="1" t="str">
        <f t="shared" si="230"/>
        <v>SETOP ED-50011</v>
      </c>
      <c r="B14672" s="3" t="s">
        <v>28600</v>
      </c>
      <c r="C14672" s="3" t="s">
        <v>23786</v>
      </c>
      <c r="D14672" s="2" t="s">
        <v>27221</v>
      </c>
      <c r="E14672" s="3" t="s">
        <v>28583</v>
      </c>
      <c r="F14672" s="67">
        <v>62.8</v>
      </c>
      <c r="G14672" s="67">
        <v>67.83</v>
      </c>
    </row>
    <row r="14673" spans="1:7" x14ac:dyDescent="0.2">
      <c r="A14673" s="1" t="str">
        <f t="shared" si="230"/>
        <v>SETOP ED-50008</v>
      </c>
      <c r="B14673" s="3" t="s">
        <v>28600</v>
      </c>
      <c r="C14673" s="3" t="s">
        <v>23787</v>
      </c>
      <c r="D14673" s="2" t="s">
        <v>27222</v>
      </c>
      <c r="E14673" s="3" t="s">
        <v>28583</v>
      </c>
      <c r="F14673" s="67">
        <v>81.680000000000007</v>
      </c>
      <c r="G14673" s="67">
        <v>86.71</v>
      </c>
    </row>
    <row r="14674" spans="1:7" x14ac:dyDescent="0.2">
      <c r="A14674" s="1" t="str">
        <f t="shared" si="230"/>
        <v>SETOP ED-50014</v>
      </c>
      <c r="B14674" s="3" t="s">
        <v>28600</v>
      </c>
      <c r="C14674" s="3" t="s">
        <v>23788</v>
      </c>
      <c r="D14674" s="2" t="s">
        <v>27223</v>
      </c>
      <c r="E14674" s="3" t="s">
        <v>28583</v>
      </c>
      <c r="F14674" s="67">
        <v>73.8</v>
      </c>
      <c r="G14674" s="67">
        <v>78.55</v>
      </c>
    </row>
    <row r="14675" spans="1:7" x14ac:dyDescent="0.2">
      <c r="A14675" s="1" t="str">
        <f t="shared" si="230"/>
        <v>SETOP ED-50015</v>
      </c>
      <c r="B14675" s="3" t="s">
        <v>28600</v>
      </c>
      <c r="C14675" s="3" t="s">
        <v>23789</v>
      </c>
      <c r="D14675" s="2" t="s">
        <v>27224</v>
      </c>
      <c r="E14675" s="3" t="s">
        <v>28583</v>
      </c>
      <c r="F14675" s="67">
        <v>82.33</v>
      </c>
      <c r="G14675" s="67">
        <v>87.36</v>
      </c>
    </row>
    <row r="14676" spans="1:7" x14ac:dyDescent="0.2">
      <c r="A14676" s="1" t="str">
        <f t="shared" si="230"/>
        <v>SETOP ED-50012</v>
      </c>
      <c r="B14676" s="3" t="s">
        <v>28600</v>
      </c>
      <c r="C14676" s="3" t="s">
        <v>23790</v>
      </c>
      <c r="D14676" s="2" t="s">
        <v>27225</v>
      </c>
      <c r="E14676" s="3" t="s">
        <v>28583</v>
      </c>
      <c r="F14676" s="67">
        <v>116</v>
      </c>
      <c r="G14676" s="67">
        <v>121.03</v>
      </c>
    </row>
    <row r="14677" spans="1:7" x14ac:dyDescent="0.2">
      <c r="A14677" s="1" t="str">
        <f t="shared" si="230"/>
        <v>SETOP ED-50013</v>
      </c>
      <c r="B14677" s="3" t="s">
        <v>28600</v>
      </c>
      <c r="C14677" s="3" t="s">
        <v>23791</v>
      </c>
      <c r="D14677" s="2" t="s">
        <v>27226</v>
      </c>
      <c r="E14677" s="3" t="s">
        <v>28583</v>
      </c>
      <c r="F14677" s="67">
        <v>128.68</v>
      </c>
      <c r="G14677" s="67">
        <v>133.71</v>
      </c>
    </row>
    <row r="14678" spans="1:7" x14ac:dyDescent="0.2">
      <c r="A14678" s="1" t="str">
        <f t="shared" si="230"/>
        <v>SETOP ED-49958</v>
      </c>
      <c r="B14678" s="3" t="s">
        <v>28600</v>
      </c>
      <c r="C14678" s="3" t="s">
        <v>23792</v>
      </c>
      <c r="D14678" s="2" t="s">
        <v>27227</v>
      </c>
      <c r="E14678" s="3" t="s">
        <v>28583</v>
      </c>
      <c r="F14678" s="67">
        <v>30.57</v>
      </c>
      <c r="G14678" s="67">
        <v>33.08</v>
      </c>
    </row>
    <row r="14679" spans="1:7" x14ac:dyDescent="0.2">
      <c r="A14679" s="1" t="str">
        <f t="shared" si="230"/>
        <v>SETOP ED-49959</v>
      </c>
      <c r="B14679" s="3" t="s">
        <v>28600</v>
      </c>
      <c r="C14679" s="3" t="s">
        <v>23793</v>
      </c>
      <c r="D14679" s="2" t="s">
        <v>27228</v>
      </c>
      <c r="E14679" s="3" t="s">
        <v>28583</v>
      </c>
      <c r="F14679" s="67">
        <v>30.89</v>
      </c>
      <c r="G14679" s="67">
        <v>32.9</v>
      </c>
    </row>
    <row r="14680" spans="1:7" x14ac:dyDescent="0.2">
      <c r="A14680" s="1" t="str">
        <f t="shared" si="230"/>
        <v>SETOP ED-49957</v>
      </c>
      <c r="B14680" s="3" t="s">
        <v>28600</v>
      </c>
      <c r="C14680" s="3" t="s">
        <v>23794</v>
      </c>
      <c r="D14680" s="2" t="s">
        <v>27229</v>
      </c>
      <c r="E14680" s="3" t="s">
        <v>28583</v>
      </c>
      <c r="F14680" s="67">
        <v>29.89</v>
      </c>
      <c r="G14680" s="67">
        <v>31.9</v>
      </c>
    </row>
    <row r="14681" spans="1:7" x14ac:dyDescent="0.2">
      <c r="A14681" s="1" t="str">
        <f t="shared" si="230"/>
        <v>SETOP ED-49956</v>
      </c>
      <c r="B14681" s="3" t="s">
        <v>28600</v>
      </c>
      <c r="C14681" s="3" t="s">
        <v>23795</v>
      </c>
      <c r="D14681" s="2" t="s">
        <v>27230</v>
      </c>
      <c r="E14681" s="3" t="s">
        <v>28583</v>
      </c>
      <c r="F14681" s="67">
        <v>27.65</v>
      </c>
      <c r="G14681" s="67">
        <v>29.66</v>
      </c>
    </row>
    <row r="14682" spans="1:7" x14ac:dyDescent="0.2">
      <c r="A14682" s="1" t="str">
        <f t="shared" si="230"/>
        <v>SETOP ED-49952</v>
      </c>
      <c r="B14682" s="3" t="s">
        <v>28600</v>
      </c>
      <c r="C14682" s="3" t="s">
        <v>23796</v>
      </c>
      <c r="D14682" s="2" t="s">
        <v>27231</v>
      </c>
      <c r="E14682" s="3" t="s">
        <v>28583</v>
      </c>
      <c r="F14682" s="67">
        <v>72.400000000000006</v>
      </c>
      <c r="G14682" s="67">
        <v>77.430000000000007</v>
      </c>
    </row>
    <row r="14683" spans="1:7" x14ac:dyDescent="0.2">
      <c r="A14683" s="1" t="str">
        <f t="shared" si="230"/>
        <v>SETOP ED-5636</v>
      </c>
      <c r="B14683" s="3" t="s">
        <v>28600</v>
      </c>
      <c r="C14683" s="3" t="s">
        <v>32425</v>
      </c>
      <c r="D14683" s="2" t="s">
        <v>32762</v>
      </c>
      <c r="E14683" s="3" t="s">
        <v>28583</v>
      </c>
      <c r="F14683" s="67">
        <v>22.66</v>
      </c>
      <c r="G14683" s="67">
        <v>23.22</v>
      </c>
    </row>
    <row r="14684" spans="1:7" x14ac:dyDescent="0.2">
      <c r="A14684" s="1" t="str">
        <f t="shared" si="230"/>
        <v>SETOP ED-49954</v>
      </c>
      <c r="B14684" s="3" t="s">
        <v>28600</v>
      </c>
      <c r="C14684" s="3" t="s">
        <v>23797</v>
      </c>
      <c r="D14684" s="2" t="s">
        <v>27232</v>
      </c>
      <c r="E14684" s="3" t="s">
        <v>28583</v>
      </c>
      <c r="F14684" s="67">
        <v>27.03</v>
      </c>
      <c r="G14684" s="67">
        <v>29.04</v>
      </c>
    </row>
    <row r="14685" spans="1:7" x14ac:dyDescent="0.2">
      <c r="A14685" s="1" t="str">
        <f t="shared" si="230"/>
        <v>SETOP ED-49953</v>
      </c>
      <c r="B14685" s="3" t="s">
        <v>28600</v>
      </c>
      <c r="C14685" s="3" t="s">
        <v>23798</v>
      </c>
      <c r="D14685" s="2" t="s">
        <v>27233</v>
      </c>
      <c r="E14685" s="3" t="s">
        <v>28583</v>
      </c>
      <c r="F14685" s="67">
        <v>28.96</v>
      </c>
      <c r="G14685" s="67">
        <v>30.97</v>
      </c>
    </row>
    <row r="14686" spans="1:7" x14ac:dyDescent="0.2">
      <c r="A14686" s="1" t="str">
        <f t="shared" si="230"/>
        <v>SETOP 8988</v>
      </c>
      <c r="B14686" s="3" t="s">
        <v>28600</v>
      </c>
      <c r="C14686" s="3">
        <v>8988</v>
      </c>
      <c r="D14686" s="2" t="s">
        <v>27234</v>
      </c>
    </row>
    <row r="14687" spans="1:7" ht="22.5" x14ac:dyDescent="0.2">
      <c r="A14687" s="1" t="str">
        <f t="shared" si="230"/>
        <v>SETOP ED-49942</v>
      </c>
      <c r="B14687" s="3" t="s">
        <v>28600</v>
      </c>
      <c r="C14687" s="3" t="s">
        <v>23800</v>
      </c>
      <c r="D14687" s="2" t="s">
        <v>32763</v>
      </c>
      <c r="E14687" s="3" t="s">
        <v>28583</v>
      </c>
      <c r="F14687" s="67">
        <v>43.62</v>
      </c>
      <c r="G14687" s="67">
        <v>44.69</v>
      </c>
    </row>
    <row r="14688" spans="1:7" ht="22.5" x14ac:dyDescent="0.2">
      <c r="A14688" s="1" t="str">
        <f t="shared" si="230"/>
        <v>SETOP ED-49943</v>
      </c>
      <c r="B14688" s="3" t="s">
        <v>28600</v>
      </c>
      <c r="C14688" s="3" t="s">
        <v>23801</v>
      </c>
      <c r="D14688" s="2" t="s">
        <v>32764</v>
      </c>
      <c r="E14688" s="3" t="s">
        <v>28583</v>
      </c>
      <c r="F14688" s="67">
        <v>48.55</v>
      </c>
      <c r="G14688" s="67">
        <v>49.63</v>
      </c>
    </row>
    <row r="14689" spans="1:7" ht="22.5" x14ac:dyDescent="0.2">
      <c r="A14689" s="1" t="str">
        <f t="shared" si="230"/>
        <v>SETOP ED-50812</v>
      </c>
      <c r="B14689" s="3" t="s">
        <v>28600</v>
      </c>
      <c r="C14689" s="3" t="s">
        <v>24578</v>
      </c>
      <c r="D14689" s="2" t="s">
        <v>32765</v>
      </c>
      <c r="E14689" s="3" t="s">
        <v>28583</v>
      </c>
      <c r="F14689" s="67">
        <v>77.5</v>
      </c>
      <c r="G14689" s="67">
        <v>78.63</v>
      </c>
    </row>
    <row r="14690" spans="1:7" ht="22.5" x14ac:dyDescent="0.2">
      <c r="A14690" s="1" t="str">
        <f t="shared" si="230"/>
        <v>SETOP ED-49944</v>
      </c>
      <c r="B14690" s="3" t="s">
        <v>28600</v>
      </c>
      <c r="C14690" s="3" t="s">
        <v>23799</v>
      </c>
      <c r="D14690" s="2" t="s">
        <v>32766</v>
      </c>
      <c r="E14690" s="3" t="s">
        <v>28583</v>
      </c>
      <c r="F14690" s="67">
        <v>102.76</v>
      </c>
      <c r="G14690" s="67">
        <v>103.88</v>
      </c>
    </row>
    <row r="14691" spans="1:7" x14ac:dyDescent="0.2">
      <c r="A14691" s="1" t="str">
        <f t="shared" ref="A14691:A14754" si="231">CONCATENAR</f>
        <v>SETOP ED-49945</v>
      </c>
      <c r="B14691" s="3" t="s">
        <v>28600</v>
      </c>
      <c r="C14691" s="3" t="s">
        <v>23802</v>
      </c>
      <c r="D14691" s="2" t="s">
        <v>27235</v>
      </c>
      <c r="E14691" s="3" t="s">
        <v>28583</v>
      </c>
      <c r="F14691" s="67">
        <v>30.19</v>
      </c>
      <c r="G14691" s="67">
        <v>31.35</v>
      </c>
    </row>
    <row r="14692" spans="1:7" x14ac:dyDescent="0.2">
      <c r="A14692" s="1" t="str">
        <f t="shared" si="231"/>
        <v>SETOP ED-49946</v>
      </c>
      <c r="B14692" s="3" t="s">
        <v>28600</v>
      </c>
      <c r="C14692" s="3" t="s">
        <v>23803</v>
      </c>
      <c r="D14692" s="2" t="s">
        <v>27236</v>
      </c>
      <c r="E14692" s="3" t="s">
        <v>28583</v>
      </c>
      <c r="F14692" s="67">
        <v>41.51</v>
      </c>
      <c r="G14692" s="67">
        <v>42.67</v>
      </c>
    </row>
    <row r="14693" spans="1:7" x14ac:dyDescent="0.2">
      <c r="A14693" s="1" t="str">
        <f t="shared" si="231"/>
        <v>SETOP 8990</v>
      </c>
      <c r="B14693" s="3" t="s">
        <v>28600</v>
      </c>
      <c r="C14693" s="3">
        <v>8990</v>
      </c>
      <c r="D14693" s="2" t="s">
        <v>27237</v>
      </c>
    </row>
    <row r="14694" spans="1:7" x14ac:dyDescent="0.2">
      <c r="A14694" s="1" t="str">
        <f t="shared" si="231"/>
        <v>SETOP ED-49951</v>
      </c>
      <c r="B14694" s="3" t="s">
        <v>28600</v>
      </c>
      <c r="C14694" s="3" t="s">
        <v>23804</v>
      </c>
      <c r="D14694" s="2" t="s">
        <v>27238</v>
      </c>
      <c r="E14694" s="3" t="s">
        <v>28593</v>
      </c>
      <c r="F14694" s="67">
        <v>12.18</v>
      </c>
      <c r="G14694" s="67">
        <v>12.48</v>
      </c>
    </row>
    <row r="14695" spans="1:7" x14ac:dyDescent="0.2">
      <c r="A14695" s="1" t="str">
        <f t="shared" si="231"/>
        <v>SETOP 8991</v>
      </c>
      <c r="B14695" s="3" t="s">
        <v>28600</v>
      </c>
      <c r="C14695" s="3">
        <v>8991</v>
      </c>
      <c r="D14695" s="2" t="s">
        <v>27239</v>
      </c>
    </row>
    <row r="14696" spans="1:7" ht="22.5" x14ac:dyDescent="0.2">
      <c r="A14696" s="1" t="str">
        <f t="shared" si="231"/>
        <v>SETOP ED-49940</v>
      </c>
      <c r="B14696" s="3" t="s">
        <v>28600</v>
      </c>
      <c r="C14696" s="3" t="s">
        <v>23805</v>
      </c>
      <c r="D14696" s="2" t="s">
        <v>27240</v>
      </c>
      <c r="E14696" s="3" t="s">
        <v>28583</v>
      </c>
      <c r="F14696" s="67">
        <v>211.62</v>
      </c>
      <c r="G14696" s="67">
        <v>217.73</v>
      </c>
    </row>
    <row r="14697" spans="1:7" ht="22.5" x14ac:dyDescent="0.2">
      <c r="A14697" s="1" t="str">
        <f t="shared" si="231"/>
        <v>SETOP ED-49939</v>
      </c>
      <c r="B14697" s="3" t="s">
        <v>28600</v>
      </c>
      <c r="C14697" s="3" t="s">
        <v>23806</v>
      </c>
      <c r="D14697" s="2" t="s">
        <v>27241</v>
      </c>
      <c r="E14697" s="3" t="s">
        <v>28583</v>
      </c>
      <c r="F14697" s="67">
        <v>132.13</v>
      </c>
      <c r="G14697" s="67">
        <v>135.11000000000001</v>
      </c>
    </row>
    <row r="14698" spans="1:7" x14ac:dyDescent="0.2">
      <c r="A14698" s="1" t="str">
        <f t="shared" si="231"/>
        <v>SETOP 8992</v>
      </c>
      <c r="B14698" s="3" t="s">
        <v>28600</v>
      </c>
      <c r="C14698" s="3">
        <v>8992</v>
      </c>
      <c r="D14698" s="2" t="s">
        <v>27242</v>
      </c>
    </row>
    <row r="14699" spans="1:7" ht="33.75" x14ac:dyDescent="0.2">
      <c r="A14699" s="1" t="str">
        <f t="shared" si="231"/>
        <v>SETOP ED-49903</v>
      </c>
      <c r="B14699" s="3" t="s">
        <v>28600</v>
      </c>
      <c r="C14699" s="3" t="s">
        <v>23807</v>
      </c>
      <c r="D14699" s="2" t="s">
        <v>32767</v>
      </c>
      <c r="E14699" s="3" t="s">
        <v>28583</v>
      </c>
      <c r="F14699" s="67">
        <v>885.13</v>
      </c>
      <c r="G14699" s="67">
        <v>928</v>
      </c>
    </row>
    <row r="14700" spans="1:7" ht="33.75" x14ac:dyDescent="0.2">
      <c r="A14700" s="1" t="str">
        <f t="shared" si="231"/>
        <v>SETOP ED-49904</v>
      </c>
      <c r="B14700" s="3" t="s">
        <v>28600</v>
      </c>
      <c r="C14700" s="3" t="s">
        <v>23808</v>
      </c>
      <c r="D14700" s="2" t="s">
        <v>32768</v>
      </c>
      <c r="E14700" s="3" t="s">
        <v>28583</v>
      </c>
      <c r="F14700" s="67">
        <v>1176.74</v>
      </c>
      <c r="G14700" s="67">
        <v>1233.8800000000001</v>
      </c>
    </row>
    <row r="14701" spans="1:7" ht="33.75" x14ac:dyDescent="0.2">
      <c r="A14701" s="1" t="str">
        <f t="shared" si="231"/>
        <v>SETOP ED-49870</v>
      </c>
      <c r="B14701" s="3" t="s">
        <v>28600</v>
      </c>
      <c r="C14701" s="3" t="s">
        <v>23809</v>
      </c>
      <c r="D14701" s="2" t="s">
        <v>32769</v>
      </c>
      <c r="E14701" s="3" t="s">
        <v>28583</v>
      </c>
      <c r="F14701" s="67">
        <v>150.88</v>
      </c>
      <c r="G14701" s="67">
        <v>158.29</v>
      </c>
    </row>
    <row r="14702" spans="1:7" ht="33.75" x14ac:dyDescent="0.2">
      <c r="A14702" s="1" t="str">
        <f t="shared" si="231"/>
        <v>SETOP ED-49871</v>
      </c>
      <c r="B14702" s="3" t="s">
        <v>28600</v>
      </c>
      <c r="C14702" s="3" t="s">
        <v>23810</v>
      </c>
      <c r="D14702" s="2" t="s">
        <v>32770</v>
      </c>
      <c r="E14702" s="3" t="s">
        <v>28583</v>
      </c>
      <c r="F14702" s="67">
        <v>188.36</v>
      </c>
      <c r="G14702" s="67">
        <v>197.79</v>
      </c>
    </row>
    <row r="14703" spans="1:7" ht="33.75" x14ac:dyDescent="0.2">
      <c r="A14703" s="1" t="str">
        <f t="shared" si="231"/>
        <v>SETOP ED-49872</v>
      </c>
      <c r="B14703" s="3" t="s">
        <v>28600</v>
      </c>
      <c r="C14703" s="3" t="s">
        <v>23811</v>
      </c>
      <c r="D14703" s="2" t="s">
        <v>32771</v>
      </c>
      <c r="E14703" s="3" t="s">
        <v>28583</v>
      </c>
      <c r="F14703" s="67">
        <v>239.32</v>
      </c>
      <c r="G14703" s="67">
        <v>251</v>
      </c>
    </row>
    <row r="14704" spans="1:7" ht="33.75" x14ac:dyDescent="0.2">
      <c r="A14704" s="1" t="str">
        <f t="shared" si="231"/>
        <v>SETOP ED-49876</v>
      </c>
      <c r="B14704" s="3" t="s">
        <v>28600</v>
      </c>
      <c r="C14704" s="3" t="s">
        <v>23812</v>
      </c>
      <c r="D14704" s="2" t="s">
        <v>32772</v>
      </c>
      <c r="E14704" s="3" t="s">
        <v>28583</v>
      </c>
      <c r="F14704" s="67">
        <v>469.3</v>
      </c>
      <c r="G14704" s="67">
        <v>492.15</v>
      </c>
    </row>
    <row r="14705" spans="1:7" ht="33.75" x14ac:dyDescent="0.2">
      <c r="A14705" s="1" t="str">
        <f t="shared" si="231"/>
        <v>SETOP ED-49873</v>
      </c>
      <c r="B14705" s="3" t="s">
        <v>28600</v>
      </c>
      <c r="C14705" s="3" t="s">
        <v>23813</v>
      </c>
      <c r="D14705" s="2" t="s">
        <v>32773</v>
      </c>
      <c r="E14705" s="3" t="s">
        <v>28583</v>
      </c>
      <c r="F14705" s="67">
        <v>240.76</v>
      </c>
      <c r="G14705" s="67">
        <v>252.55</v>
      </c>
    </row>
    <row r="14706" spans="1:7" ht="33.75" x14ac:dyDescent="0.2">
      <c r="A14706" s="1" t="str">
        <f t="shared" si="231"/>
        <v>SETOP ED-49874</v>
      </c>
      <c r="B14706" s="3" t="s">
        <v>28600</v>
      </c>
      <c r="C14706" s="3" t="s">
        <v>23814</v>
      </c>
      <c r="D14706" s="2" t="s">
        <v>32774</v>
      </c>
      <c r="E14706" s="3" t="s">
        <v>28583</v>
      </c>
      <c r="F14706" s="67">
        <v>316.94</v>
      </c>
      <c r="G14706" s="67">
        <v>332.41</v>
      </c>
    </row>
    <row r="14707" spans="1:7" ht="33.75" x14ac:dyDescent="0.2">
      <c r="A14707" s="1" t="str">
        <f t="shared" si="231"/>
        <v>SETOP ED-49875</v>
      </c>
      <c r="B14707" s="3" t="s">
        <v>28600</v>
      </c>
      <c r="C14707" s="3" t="s">
        <v>23815</v>
      </c>
      <c r="D14707" s="2" t="s">
        <v>32775</v>
      </c>
      <c r="E14707" s="3" t="s">
        <v>28583</v>
      </c>
      <c r="F14707" s="67">
        <v>393.12</v>
      </c>
      <c r="G14707" s="67">
        <v>412.28</v>
      </c>
    </row>
    <row r="14708" spans="1:7" ht="33.75" x14ac:dyDescent="0.2">
      <c r="A14708" s="1" t="str">
        <f t="shared" si="231"/>
        <v>SETOP ED-49881</v>
      </c>
      <c r="B14708" s="3" t="s">
        <v>28600</v>
      </c>
      <c r="C14708" s="3" t="s">
        <v>23816</v>
      </c>
      <c r="D14708" s="2" t="s">
        <v>32776</v>
      </c>
      <c r="E14708" s="3" t="s">
        <v>28583</v>
      </c>
      <c r="F14708" s="67">
        <v>589.34</v>
      </c>
      <c r="G14708" s="67">
        <v>618.04999999999995</v>
      </c>
    </row>
    <row r="14709" spans="1:7" ht="33.75" x14ac:dyDescent="0.2">
      <c r="A14709" s="1" t="str">
        <f t="shared" si="231"/>
        <v>SETOP ED-49877</v>
      </c>
      <c r="B14709" s="3" t="s">
        <v>28600</v>
      </c>
      <c r="C14709" s="3" t="s">
        <v>23817</v>
      </c>
      <c r="D14709" s="2" t="s">
        <v>32777</v>
      </c>
      <c r="E14709" s="3" t="s">
        <v>28583</v>
      </c>
      <c r="F14709" s="67">
        <v>307</v>
      </c>
      <c r="G14709" s="67">
        <v>322.02999999999997</v>
      </c>
    </row>
    <row r="14710" spans="1:7" ht="33.75" x14ac:dyDescent="0.2">
      <c r="A14710" s="1" t="str">
        <f t="shared" si="231"/>
        <v>SETOP ED-49878</v>
      </c>
      <c r="B14710" s="3" t="s">
        <v>28600</v>
      </c>
      <c r="C14710" s="3" t="s">
        <v>23818</v>
      </c>
      <c r="D14710" s="2" t="s">
        <v>32778</v>
      </c>
      <c r="E14710" s="3" t="s">
        <v>28583</v>
      </c>
      <c r="F14710" s="67">
        <v>253.18</v>
      </c>
      <c r="G14710" s="67">
        <v>266.89</v>
      </c>
    </row>
    <row r="14711" spans="1:7" ht="33.75" x14ac:dyDescent="0.2">
      <c r="A14711" s="1" t="str">
        <f t="shared" si="231"/>
        <v>SETOP ED-49879</v>
      </c>
      <c r="B14711" s="3" t="s">
        <v>28600</v>
      </c>
      <c r="C14711" s="3" t="s">
        <v>23819</v>
      </c>
      <c r="D14711" s="2" t="s">
        <v>32779</v>
      </c>
      <c r="E14711" s="3" t="s">
        <v>28583</v>
      </c>
      <c r="F14711" s="67">
        <v>401.11</v>
      </c>
      <c r="G14711" s="67">
        <v>420.71</v>
      </c>
    </row>
    <row r="14712" spans="1:7" ht="33.75" x14ac:dyDescent="0.2">
      <c r="A14712" s="1" t="str">
        <f t="shared" si="231"/>
        <v>SETOP ED-49880</v>
      </c>
      <c r="B14712" s="3" t="s">
        <v>28600</v>
      </c>
      <c r="C14712" s="3" t="s">
        <v>23820</v>
      </c>
      <c r="D14712" s="2" t="s">
        <v>32780</v>
      </c>
      <c r="E14712" s="3" t="s">
        <v>28583</v>
      </c>
      <c r="F14712" s="67">
        <v>521.70000000000005</v>
      </c>
      <c r="G14712" s="67">
        <v>547.15</v>
      </c>
    </row>
    <row r="14713" spans="1:7" ht="33.75" x14ac:dyDescent="0.2">
      <c r="A14713" s="1" t="str">
        <f t="shared" si="231"/>
        <v>SETOP ED-49889</v>
      </c>
      <c r="B14713" s="3" t="s">
        <v>28600</v>
      </c>
      <c r="C14713" s="3" t="s">
        <v>23821</v>
      </c>
      <c r="D14713" s="2" t="s">
        <v>32781</v>
      </c>
      <c r="E14713" s="3" t="s">
        <v>28583</v>
      </c>
      <c r="F14713" s="67">
        <v>717.37</v>
      </c>
      <c r="G14713" s="67">
        <v>752.36</v>
      </c>
    </row>
    <row r="14714" spans="1:7" ht="33.75" x14ac:dyDescent="0.2">
      <c r="A14714" s="1" t="str">
        <f t="shared" si="231"/>
        <v>SETOP ED-49882</v>
      </c>
      <c r="B14714" s="3" t="s">
        <v>28600</v>
      </c>
      <c r="C14714" s="3" t="s">
        <v>23822</v>
      </c>
      <c r="D14714" s="2" t="s">
        <v>32782</v>
      </c>
      <c r="E14714" s="3" t="s">
        <v>28583</v>
      </c>
      <c r="F14714" s="67">
        <v>379.12</v>
      </c>
      <c r="G14714" s="67">
        <v>397.67</v>
      </c>
    </row>
    <row r="14715" spans="1:7" ht="33.75" x14ac:dyDescent="0.2">
      <c r="A14715" s="1" t="str">
        <f t="shared" si="231"/>
        <v>SETOP ED-49883</v>
      </c>
      <c r="B14715" s="3" t="s">
        <v>28600</v>
      </c>
      <c r="C14715" s="3" t="s">
        <v>23823</v>
      </c>
      <c r="D14715" s="2" t="s">
        <v>32783</v>
      </c>
      <c r="E14715" s="3" t="s">
        <v>28583</v>
      </c>
      <c r="F14715" s="67">
        <v>491.87</v>
      </c>
      <c r="G14715" s="67">
        <v>515.9</v>
      </c>
    </row>
    <row r="14716" spans="1:7" ht="33.75" x14ac:dyDescent="0.2">
      <c r="A14716" s="1" t="str">
        <f t="shared" si="231"/>
        <v>SETOP ED-49884</v>
      </c>
      <c r="B14716" s="3" t="s">
        <v>28600</v>
      </c>
      <c r="C14716" s="3" t="s">
        <v>23824</v>
      </c>
      <c r="D14716" s="2" t="s">
        <v>32784</v>
      </c>
      <c r="E14716" s="3" t="s">
        <v>28583</v>
      </c>
      <c r="F14716" s="67">
        <v>520.05999999999995</v>
      </c>
      <c r="G14716" s="67">
        <v>545.46</v>
      </c>
    </row>
    <row r="14717" spans="1:7" ht="33.75" x14ac:dyDescent="0.2">
      <c r="A14717" s="1" t="str">
        <f t="shared" si="231"/>
        <v>SETOP ED-49885</v>
      </c>
      <c r="B14717" s="3" t="s">
        <v>28600</v>
      </c>
      <c r="C14717" s="3" t="s">
        <v>23825</v>
      </c>
      <c r="D14717" s="2" t="s">
        <v>32785</v>
      </c>
      <c r="E14717" s="3" t="s">
        <v>28583</v>
      </c>
      <c r="F14717" s="67">
        <v>545.67999999999995</v>
      </c>
      <c r="G14717" s="67">
        <v>572.19000000000005</v>
      </c>
    </row>
    <row r="14718" spans="1:7" ht="33.75" x14ac:dyDescent="0.2">
      <c r="A14718" s="1" t="str">
        <f t="shared" si="231"/>
        <v>SETOP ED-49886</v>
      </c>
      <c r="B14718" s="3" t="s">
        <v>28600</v>
      </c>
      <c r="C14718" s="3" t="s">
        <v>23826</v>
      </c>
      <c r="D14718" s="2" t="s">
        <v>32786</v>
      </c>
      <c r="E14718" s="3" t="s">
        <v>28583</v>
      </c>
      <c r="F14718" s="67">
        <v>576.42999999999995</v>
      </c>
      <c r="G14718" s="67">
        <v>604.57000000000005</v>
      </c>
    </row>
    <row r="14719" spans="1:7" ht="33.75" x14ac:dyDescent="0.2">
      <c r="A14719" s="1" t="str">
        <f t="shared" si="231"/>
        <v>SETOP ED-49887</v>
      </c>
      <c r="B14719" s="3" t="s">
        <v>28600</v>
      </c>
      <c r="C14719" s="3" t="s">
        <v>23827</v>
      </c>
      <c r="D14719" s="2" t="s">
        <v>32787</v>
      </c>
      <c r="E14719" s="3" t="s">
        <v>28583</v>
      </c>
      <c r="F14719" s="67">
        <v>604.62</v>
      </c>
      <c r="G14719" s="67">
        <v>634.13</v>
      </c>
    </row>
    <row r="14720" spans="1:7" ht="33.75" x14ac:dyDescent="0.2">
      <c r="A14720" s="1" t="str">
        <f t="shared" si="231"/>
        <v>SETOP ED-49888</v>
      </c>
      <c r="B14720" s="3" t="s">
        <v>28600</v>
      </c>
      <c r="C14720" s="3" t="s">
        <v>23828</v>
      </c>
      <c r="D14720" s="2" t="s">
        <v>32788</v>
      </c>
      <c r="E14720" s="3" t="s">
        <v>28583</v>
      </c>
      <c r="F14720" s="67">
        <v>632.80999999999995</v>
      </c>
      <c r="G14720" s="67">
        <v>663.69</v>
      </c>
    </row>
    <row r="14721" spans="1:7" ht="33.75" x14ac:dyDescent="0.2">
      <c r="A14721" s="1" t="str">
        <f t="shared" si="231"/>
        <v>SETOP ED-49893</v>
      </c>
      <c r="B14721" s="3" t="s">
        <v>28600</v>
      </c>
      <c r="C14721" s="3" t="s">
        <v>23829</v>
      </c>
      <c r="D14721" s="2" t="s">
        <v>32789</v>
      </c>
      <c r="E14721" s="3" t="s">
        <v>28583</v>
      </c>
      <c r="F14721" s="67">
        <v>937.76</v>
      </c>
      <c r="G14721" s="67">
        <v>983.43</v>
      </c>
    </row>
    <row r="14722" spans="1:7" ht="33.75" x14ac:dyDescent="0.2">
      <c r="A14722" s="1" t="str">
        <f t="shared" si="231"/>
        <v>SETOP ED-49890</v>
      </c>
      <c r="B14722" s="3" t="s">
        <v>28600</v>
      </c>
      <c r="C14722" s="3" t="s">
        <v>23830</v>
      </c>
      <c r="D14722" s="2" t="s">
        <v>32790</v>
      </c>
      <c r="E14722" s="3" t="s">
        <v>28583</v>
      </c>
      <c r="F14722" s="67">
        <v>475.41</v>
      </c>
      <c r="G14722" s="67">
        <v>498.57</v>
      </c>
    </row>
    <row r="14723" spans="1:7" ht="33.75" x14ac:dyDescent="0.2">
      <c r="A14723" s="1" t="str">
        <f t="shared" si="231"/>
        <v>SETOP ED-49891</v>
      </c>
      <c r="B14723" s="3" t="s">
        <v>28600</v>
      </c>
      <c r="C14723" s="3" t="s">
        <v>23831</v>
      </c>
      <c r="D14723" s="2" t="s">
        <v>32791</v>
      </c>
      <c r="E14723" s="3" t="s">
        <v>28583</v>
      </c>
      <c r="F14723" s="67">
        <v>607.51</v>
      </c>
      <c r="G14723" s="67">
        <v>637.1</v>
      </c>
    </row>
    <row r="14724" spans="1:7" ht="33.75" x14ac:dyDescent="0.2">
      <c r="A14724" s="1" t="str">
        <f t="shared" si="231"/>
        <v>SETOP ED-49892</v>
      </c>
      <c r="B14724" s="3" t="s">
        <v>28600</v>
      </c>
      <c r="C14724" s="3" t="s">
        <v>23832</v>
      </c>
      <c r="D14724" s="2" t="s">
        <v>32792</v>
      </c>
      <c r="E14724" s="3" t="s">
        <v>28583</v>
      </c>
      <c r="F14724" s="67">
        <v>739.61</v>
      </c>
      <c r="G14724" s="67">
        <v>775.63</v>
      </c>
    </row>
    <row r="14725" spans="1:7" ht="33.75" x14ac:dyDescent="0.2">
      <c r="A14725" s="1" t="str">
        <f t="shared" si="231"/>
        <v>SETOP ED-49897</v>
      </c>
      <c r="B14725" s="3" t="s">
        <v>28600</v>
      </c>
      <c r="C14725" s="3" t="s">
        <v>23833</v>
      </c>
      <c r="D14725" s="2" t="s">
        <v>32793</v>
      </c>
      <c r="E14725" s="3" t="s">
        <v>28583</v>
      </c>
      <c r="F14725" s="67">
        <v>1019.56</v>
      </c>
      <c r="G14725" s="67">
        <v>1069.24</v>
      </c>
    </row>
    <row r="14726" spans="1:7" ht="33.75" x14ac:dyDescent="0.2">
      <c r="A14726" s="1" t="str">
        <f t="shared" si="231"/>
        <v>SETOP ED-49898</v>
      </c>
      <c r="B14726" s="3" t="s">
        <v>28600</v>
      </c>
      <c r="C14726" s="3" t="s">
        <v>23834</v>
      </c>
      <c r="D14726" s="2" t="s">
        <v>32794</v>
      </c>
      <c r="E14726" s="3" t="s">
        <v>28583</v>
      </c>
      <c r="F14726" s="67">
        <v>1323.88</v>
      </c>
      <c r="G14726" s="67">
        <v>1388.4</v>
      </c>
    </row>
    <row r="14727" spans="1:7" ht="33.75" x14ac:dyDescent="0.2">
      <c r="A14727" s="1" t="str">
        <f t="shared" si="231"/>
        <v>SETOP ED-49894</v>
      </c>
      <c r="B14727" s="3" t="s">
        <v>28600</v>
      </c>
      <c r="C14727" s="3" t="s">
        <v>23835</v>
      </c>
      <c r="D14727" s="2" t="s">
        <v>32795</v>
      </c>
      <c r="E14727" s="3" t="s">
        <v>28583</v>
      </c>
      <c r="F14727" s="67">
        <v>563.08000000000004</v>
      </c>
      <c r="G14727" s="67">
        <v>590.5</v>
      </c>
    </row>
    <row r="14728" spans="1:7" ht="33.75" x14ac:dyDescent="0.2">
      <c r="A14728" s="1" t="str">
        <f t="shared" si="231"/>
        <v>SETOP ED-49895</v>
      </c>
      <c r="B14728" s="3" t="s">
        <v>28600</v>
      </c>
      <c r="C14728" s="3" t="s">
        <v>23836</v>
      </c>
      <c r="D14728" s="2" t="s">
        <v>32796</v>
      </c>
      <c r="E14728" s="3" t="s">
        <v>28583</v>
      </c>
      <c r="F14728" s="67">
        <v>715.24</v>
      </c>
      <c r="G14728" s="67">
        <v>750.08</v>
      </c>
    </row>
    <row r="14729" spans="1:7" ht="33.75" x14ac:dyDescent="0.2">
      <c r="A14729" s="1" t="str">
        <f t="shared" si="231"/>
        <v>SETOP ED-49896</v>
      </c>
      <c r="B14729" s="3" t="s">
        <v>28600</v>
      </c>
      <c r="C14729" s="3" t="s">
        <v>23837</v>
      </c>
      <c r="D14729" s="2" t="s">
        <v>32797</v>
      </c>
      <c r="E14729" s="3" t="s">
        <v>28583</v>
      </c>
      <c r="F14729" s="67">
        <v>867.4</v>
      </c>
      <c r="G14729" s="67">
        <v>909.66</v>
      </c>
    </row>
    <row r="14730" spans="1:7" ht="33.75" x14ac:dyDescent="0.2">
      <c r="A14730" s="1" t="str">
        <f t="shared" si="231"/>
        <v>SETOP ED-49901</v>
      </c>
      <c r="B14730" s="3" t="s">
        <v>28600</v>
      </c>
      <c r="C14730" s="3" t="s">
        <v>23838</v>
      </c>
      <c r="D14730" s="2" t="s">
        <v>32798</v>
      </c>
      <c r="E14730" s="3" t="s">
        <v>28583</v>
      </c>
      <c r="F14730" s="67">
        <v>1175.76</v>
      </c>
      <c r="G14730" s="67">
        <v>1233.06</v>
      </c>
    </row>
    <row r="14731" spans="1:7" ht="33.75" x14ac:dyDescent="0.2">
      <c r="A14731" s="1" t="str">
        <f t="shared" si="231"/>
        <v>SETOP ED-49902</v>
      </c>
      <c r="B14731" s="3" t="s">
        <v>28600</v>
      </c>
      <c r="C14731" s="3" t="s">
        <v>23839</v>
      </c>
      <c r="D14731" s="2" t="s">
        <v>32799</v>
      </c>
      <c r="E14731" s="3" t="s">
        <v>28583</v>
      </c>
      <c r="F14731" s="67">
        <v>1521.62</v>
      </c>
      <c r="G14731" s="67">
        <v>1595.81</v>
      </c>
    </row>
    <row r="14732" spans="1:7" ht="33.75" x14ac:dyDescent="0.2">
      <c r="A14732" s="1" t="str">
        <f t="shared" si="231"/>
        <v>SETOP ED-49899</v>
      </c>
      <c r="B14732" s="3" t="s">
        <v>28600</v>
      </c>
      <c r="C14732" s="3" t="s">
        <v>23840</v>
      </c>
      <c r="D14732" s="2" t="s">
        <v>32800</v>
      </c>
      <c r="E14732" s="3" t="s">
        <v>28583</v>
      </c>
      <c r="F14732" s="67">
        <v>829.9</v>
      </c>
      <c r="G14732" s="67">
        <v>870.31</v>
      </c>
    </row>
    <row r="14733" spans="1:7" ht="33.75" x14ac:dyDescent="0.2">
      <c r="A14733" s="1" t="str">
        <f t="shared" si="231"/>
        <v>SETOP ED-49900</v>
      </c>
      <c r="B14733" s="3" t="s">
        <v>28600</v>
      </c>
      <c r="C14733" s="3" t="s">
        <v>23841</v>
      </c>
      <c r="D14733" s="2" t="s">
        <v>32801</v>
      </c>
      <c r="E14733" s="3" t="s">
        <v>28583</v>
      </c>
      <c r="F14733" s="67">
        <v>1002.83</v>
      </c>
      <c r="G14733" s="67">
        <v>1051.69</v>
      </c>
    </row>
    <row r="14734" spans="1:7" x14ac:dyDescent="0.2">
      <c r="A14734" s="1" t="str">
        <f t="shared" si="231"/>
        <v>SETOP 8993</v>
      </c>
      <c r="B14734" s="3" t="s">
        <v>28600</v>
      </c>
      <c r="C14734" s="3">
        <v>8993</v>
      </c>
      <c r="D14734" s="2" t="s">
        <v>27243</v>
      </c>
    </row>
    <row r="14735" spans="1:7" ht="33.75" x14ac:dyDescent="0.2">
      <c r="A14735" s="1" t="str">
        <f t="shared" si="231"/>
        <v>SETOP ED-49931</v>
      </c>
      <c r="B14735" s="3" t="s">
        <v>28600</v>
      </c>
      <c r="C14735" s="3" t="s">
        <v>23842</v>
      </c>
      <c r="D14735" s="2" t="s">
        <v>32802</v>
      </c>
      <c r="E14735" s="3" t="s">
        <v>28583</v>
      </c>
      <c r="F14735" s="67">
        <v>1467.59</v>
      </c>
      <c r="G14735" s="67">
        <v>1527.12</v>
      </c>
    </row>
    <row r="14736" spans="1:7" ht="33.75" x14ac:dyDescent="0.2">
      <c r="A14736" s="1" t="str">
        <f t="shared" si="231"/>
        <v>SETOP ED-49932</v>
      </c>
      <c r="B14736" s="3" t="s">
        <v>28600</v>
      </c>
      <c r="C14736" s="3" t="s">
        <v>23843</v>
      </c>
      <c r="D14736" s="2" t="s">
        <v>32803</v>
      </c>
      <c r="E14736" s="3" t="s">
        <v>28583</v>
      </c>
      <c r="F14736" s="67">
        <v>999.83</v>
      </c>
      <c r="G14736" s="67">
        <v>1049.8599999999999</v>
      </c>
    </row>
    <row r="14737" spans="1:7" ht="33.75" x14ac:dyDescent="0.2">
      <c r="A14737" s="1" t="str">
        <f t="shared" si="231"/>
        <v>SETOP ED-49905</v>
      </c>
      <c r="B14737" s="3" t="s">
        <v>28600</v>
      </c>
      <c r="C14737" s="3" t="s">
        <v>23844</v>
      </c>
      <c r="D14737" s="2" t="s">
        <v>32804</v>
      </c>
      <c r="E14737" s="3" t="s">
        <v>28583</v>
      </c>
      <c r="F14737" s="67">
        <v>232.45</v>
      </c>
      <c r="G14737" s="67">
        <v>242.15</v>
      </c>
    </row>
    <row r="14738" spans="1:7" ht="33.75" x14ac:dyDescent="0.2">
      <c r="A14738" s="1" t="str">
        <f t="shared" si="231"/>
        <v>SETOP ED-49906</v>
      </c>
      <c r="B14738" s="3" t="s">
        <v>28600</v>
      </c>
      <c r="C14738" s="3" t="s">
        <v>23845</v>
      </c>
      <c r="D14738" s="2" t="s">
        <v>32805</v>
      </c>
      <c r="E14738" s="3" t="s">
        <v>28583</v>
      </c>
      <c r="F14738" s="67">
        <v>261.93</v>
      </c>
      <c r="G14738" s="67">
        <v>273.06</v>
      </c>
    </row>
    <row r="14739" spans="1:7" ht="33.75" x14ac:dyDescent="0.2">
      <c r="A14739" s="1" t="str">
        <f t="shared" si="231"/>
        <v>SETOP ED-49907</v>
      </c>
      <c r="B14739" s="3" t="s">
        <v>28600</v>
      </c>
      <c r="C14739" s="3" t="s">
        <v>23846</v>
      </c>
      <c r="D14739" s="2" t="s">
        <v>32806</v>
      </c>
      <c r="E14739" s="3" t="s">
        <v>28583</v>
      </c>
      <c r="F14739" s="67">
        <v>320.89</v>
      </c>
      <c r="G14739" s="67">
        <v>334.86</v>
      </c>
    </row>
    <row r="14740" spans="1:7" ht="33.75" x14ac:dyDescent="0.2">
      <c r="A14740" s="1" t="str">
        <f t="shared" si="231"/>
        <v>SETOP ED-49908</v>
      </c>
      <c r="B14740" s="3" t="s">
        <v>28600</v>
      </c>
      <c r="C14740" s="3" t="s">
        <v>23847</v>
      </c>
      <c r="D14740" s="2" t="s">
        <v>32807</v>
      </c>
      <c r="E14740" s="3" t="s">
        <v>28583</v>
      </c>
      <c r="F14740" s="67">
        <v>369.8</v>
      </c>
      <c r="G14740" s="67">
        <v>385.28</v>
      </c>
    </row>
    <row r="14741" spans="1:7" ht="33.75" x14ac:dyDescent="0.2">
      <c r="A14741" s="1" t="str">
        <f t="shared" si="231"/>
        <v>SETOP ED-49909</v>
      </c>
      <c r="B14741" s="3" t="s">
        <v>28600</v>
      </c>
      <c r="C14741" s="3" t="s">
        <v>23848</v>
      </c>
      <c r="D14741" s="2" t="s">
        <v>32808</v>
      </c>
      <c r="E14741" s="3" t="s">
        <v>28583</v>
      </c>
      <c r="F14741" s="67">
        <v>445.98</v>
      </c>
      <c r="G14741" s="67">
        <v>465.15</v>
      </c>
    </row>
    <row r="14742" spans="1:7" ht="33.75" x14ac:dyDescent="0.2">
      <c r="A14742" s="1" t="str">
        <f t="shared" si="231"/>
        <v>SETOP ED-49910</v>
      </c>
      <c r="B14742" s="3" t="s">
        <v>28600</v>
      </c>
      <c r="C14742" s="3" t="s">
        <v>23849</v>
      </c>
      <c r="D14742" s="2" t="s">
        <v>32809</v>
      </c>
      <c r="E14742" s="3" t="s">
        <v>28583</v>
      </c>
      <c r="F14742" s="67">
        <v>522.16</v>
      </c>
      <c r="G14742" s="67">
        <v>545.02</v>
      </c>
    </row>
    <row r="14743" spans="1:7" ht="33.75" x14ac:dyDescent="0.2">
      <c r="A14743" s="1" t="str">
        <f t="shared" si="231"/>
        <v>SETOP ED-49913</v>
      </c>
      <c r="B14743" s="3" t="s">
        <v>28600</v>
      </c>
      <c r="C14743" s="3" t="s">
        <v>23850</v>
      </c>
      <c r="D14743" s="2" t="s">
        <v>32810</v>
      </c>
      <c r="E14743" s="3" t="s">
        <v>28583</v>
      </c>
      <c r="F14743" s="67">
        <v>776.83</v>
      </c>
      <c r="G14743" s="67">
        <v>810.98</v>
      </c>
    </row>
    <row r="14744" spans="1:7" ht="33.75" x14ac:dyDescent="0.2">
      <c r="A14744" s="1" t="str">
        <f t="shared" si="231"/>
        <v>SETOP ED-49911</v>
      </c>
      <c r="B14744" s="3" t="s">
        <v>28600</v>
      </c>
      <c r="C14744" s="3" t="s">
        <v>23851</v>
      </c>
      <c r="D14744" s="2" t="s">
        <v>32811</v>
      </c>
      <c r="E14744" s="3" t="s">
        <v>28583</v>
      </c>
      <c r="F14744" s="67">
        <v>494.5</v>
      </c>
      <c r="G14744" s="67">
        <v>514.96</v>
      </c>
    </row>
    <row r="14745" spans="1:7" ht="33.75" x14ac:dyDescent="0.2">
      <c r="A14745" s="1" t="str">
        <f t="shared" si="231"/>
        <v>SETOP ED-49912</v>
      </c>
      <c r="B14745" s="3" t="s">
        <v>28600</v>
      </c>
      <c r="C14745" s="3" t="s">
        <v>23852</v>
      </c>
      <c r="D14745" s="2" t="s">
        <v>32812</v>
      </c>
      <c r="E14745" s="3" t="s">
        <v>28583</v>
      </c>
      <c r="F14745" s="67">
        <v>588.61</v>
      </c>
      <c r="G14745" s="67">
        <v>613.64</v>
      </c>
    </row>
    <row r="14746" spans="1:7" ht="33.75" x14ac:dyDescent="0.2">
      <c r="A14746" s="1" t="str">
        <f t="shared" si="231"/>
        <v>SETOP ED-49917</v>
      </c>
      <c r="B14746" s="3" t="s">
        <v>28600</v>
      </c>
      <c r="C14746" s="3" t="s">
        <v>23853</v>
      </c>
      <c r="D14746" s="2" t="s">
        <v>32813</v>
      </c>
      <c r="E14746" s="3" t="s">
        <v>28583</v>
      </c>
      <c r="F14746" s="67">
        <v>974.27</v>
      </c>
      <c r="G14746" s="67">
        <v>1016.78</v>
      </c>
    </row>
    <row r="14747" spans="1:7" ht="33.75" x14ac:dyDescent="0.2">
      <c r="A14747" s="1" t="str">
        <f t="shared" si="231"/>
        <v>SETOP ED-49914</v>
      </c>
      <c r="B14747" s="3" t="s">
        <v>28600</v>
      </c>
      <c r="C14747" s="3" t="s">
        <v>23854</v>
      </c>
      <c r="D14747" s="2" t="s">
        <v>32814</v>
      </c>
      <c r="E14747" s="3" t="s">
        <v>28583</v>
      </c>
      <c r="F14747" s="67">
        <v>636.02</v>
      </c>
      <c r="G14747" s="67">
        <v>662.09</v>
      </c>
    </row>
    <row r="14748" spans="1:7" ht="33.75" x14ac:dyDescent="0.2">
      <c r="A14748" s="1" t="str">
        <f t="shared" si="231"/>
        <v>SETOP ED-49915</v>
      </c>
      <c r="B14748" s="3" t="s">
        <v>28600</v>
      </c>
      <c r="C14748" s="3" t="s">
        <v>23855</v>
      </c>
      <c r="D14748" s="2" t="s">
        <v>32815</v>
      </c>
      <c r="E14748" s="3" t="s">
        <v>28583</v>
      </c>
      <c r="F14748" s="67">
        <v>748.77</v>
      </c>
      <c r="G14748" s="67">
        <v>780.32</v>
      </c>
    </row>
    <row r="14749" spans="1:7" ht="33.75" x14ac:dyDescent="0.2">
      <c r="A14749" s="1" t="str">
        <f t="shared" si="231"/>
        <v>SETOP ED-49916</v>
      </c>
      <c r="B14749" s="3" t="s">
        <v>28600</v>
      </c>
      <c r="C14749" s="3" t="s">
        <v>23856</v>
      </c>
      <c r="D14749" s="2" t="s">
        <v>32816</v>
      </c>
      <c r="E14749" s="3" t="s">
        <v>28583</v>
      </c>
      <c r="F14749" s="67">
        <v>861.52</v>
      </c>
      <c r="G14749" s="67">
        <v>898.55</v>
      </c>
    </row>
    <row r="14750" spans="1:7" ht="33.75" x14ac:dyDescent="0.2">
      <c r="A14750" s="1" t="str">
        <f t="shared" si="231"/>
        <v>SETOP ED-49921</v>
      </c>
      <c r="B14750" s="3" t="s">
        <v>28600</v>
      </c>
      <c r="C14750" s="3" t="s">
        <v>23857</v>
      </c>
      <c r="D14750" s="2" t="s">
        <v>32817</v>
      </c>
      <c r="E14750" s="3" t="s">
        <v>28583</v>
      </c>
      <c r="F14750" s="67">
        <v>1256.72</v>
      </c>
      <c r="G14750" s="67">
        <v>1311.54</v>
      </c>
    </row>
    <row r="14751" spans="1:7" ht="33.75" x14ac:dyDescent="0.2">
      <c r="A14751" s="1" t="str">
        <f t="shared" si="231"/>
        <v>SETOP ED-49918</v>
      </c>
      <c r="B14751" s="3" t="s">
        <v>28600</v>
      </c>
      <c r="C14751" s="3" t="s">
        <v>23858</v>
      </c>
      <c r="D14751" s="2" t="s">
        <v>32818</v>
      </c>
      <c r="E14751" s="3" t="s">
        <v>28583</v>
      </c>
      <c r="F14751" s="67">
        <v>794.37</v>
      </c>
      <c r="G14751" s="67">
        <v>826.68</v>
      </c>
    </row>
    <row r="14752" spans="1:7" ht="33.75" x14ac:dyDescent="0.2">
      <c r="A14752" s="1" t="str">
        <f t="shared" si="231"/>
        <v>SETOP ED-49919</v>
      </c>
      <c r="B14752" s="3" t="s">
        <v>28600</v>
      </c>
      <c r="C14752" s="3" t="s">
        <v>23859</v>
      </c>
      <c r="D14752" s="2" t="s">
        <v>32819</v>
      </c>
      <c r="E14752" s="3" t="s">
        <v>28583</v>
      </c>
      <c r="F14752" s="67">
        <v>926.47</v>
      </c>
      <c r="G14752" s="67">
        <v>965.21</v>
      </c>
    </row>
    <row r="14753" spans="1:7" ht="33.75" x14ac:dyDescent="0.2">
      <c r="A14753" s="1" t="str">
        <f t="shared" si="231"/>
        <v>SETOP ED-49920</v>
      </c>
      <c r="B14753" s="3" t="s">
        <v>28600</v>
      </c>
      <c r="C14753" s="3" t="s">
        <v>23860</v>
      </c>
      <c r="D14753" s="2" t="s">
        <v>32820</v>
      </c>
      <c r="E14753" s="3" t="s">
        <v>28583</v>
      </c>
      <c r="F14753" s="67">
        <v>1058.57</v>
      </c>
      <c r="G14753" s="67">
        <v>1103.74</v>
      </c>
    </row>
    <row r="14754" spans="1:7" ht="33.75" x14ac:dyDescent="0.2">
      <c r="A14754" s="1" t="str">
        <f t="shared" si="231"/>
        <v>SETOP ED-49925</v>
      </c>
      <c r="B14754" s="3" t="s">
        <v>28600</v>
      </c>
      <c r="C14754" s="3" t="s">
        <v>23861</v>
      </c>
      <c r="D14754" s="2" t="s">
        <v>32821</v>
      </c>
      <c r="E14754" s="3" t="s">
        <v>28583</v>
      </c>
      <c r="F14754" s="67">
        <v>1426.03</v>
      </c>
      <c r="G14754" s="67">
        <v>1487.46</v>
      </c>
    </row>
    <row r="14755" spans="1:7" ht="33.75" x14ac:dyDescent="0.2">
      <c r="A14755" s="1" t="str">
        <f t="shared" ref="A14755:A14818" si="232">CONCATENAR</f>
        <v>SETOP ED-49926</v>
      </c>
      <c r="B14755" s="3" t="s">
        <v>28600</v>
      </c>
      <c r="C14755" s="3" t="s">
        <v>23862</v>
      </c>
      <c r="D14755" s="2" t="s">
        <v>32822</v>
      </c>
      <c r="E14755" s="3" t="s">
        <v>28583</v>
      </c>
      <c r="F14755" s="67">
        <v>1730.34</v>
      </c>
      <c r="G14755" s="67">
        <v>1806.62</v>
      </c>
    </row>
    <row r="14756" spans="1:7" ht="33.75" x14ac:dyDescent="0.2">
      <c r="A14756" s="1" t="str">
        <f t="shared" si="232"/>
        <v>SETOP ED-49922</v>
      </c>
      <c r="B14756" s="3" t="s">
        <v>28600</v>
      </c>
      <c r="C14756" s="3" t="s">
        <v>23863</v>
      </c>
      <c r="D14756" s="2" t="s">
        <v>32823</v>
      </c>
      <c r="E14756" s="3" t="s">
        <v>28583</v>
      </c>
      <c r="F14756" s="67">
        <v>969.55</v>
      </c>
      <c r="G14756" s="67">
        <v>1008.72</v>
      </c>
    </row>
    <row r="14757" spans="1:7" ht="33.75" x14ac:dyDescent="0.2">
      <c r="A14757" s="1" t="str">
        <f t="shared" si="232"/>
        <v>SETOP ED-49923</v>
      </c>
      <c r="B14757" s="3" t="s">
        <v>28600</v>
      </c>
      <c r="C14757" s="3" t="s">
        <v>23864</v>
      </c>
      <c r="D14757" s="2" t="s">
        <v>32824</v>
      </c>
      <c r="E14757" s="3" t="s">
        <v>28583</v>
      </c>
      <c r="F14757" s="67">
        <v>1121.71</v>
      </c>
      <c r="G14757" s="67">
        <v>1168.3</v>
      </c>
    </row>
    <row r="14758" spans="1:7" ht="33.75" x14ac:dyDescent="0.2">
      <c r="A14758" s="1" t="str">
        <f t="shared" si="232"/>
        <v>SETOP ED-49924</v>
      </c>
      <c r="B14758" s="3" t="s">
        <v>28600</v>
      </c>
      <c r="C14758" s="3" t="s">
        <v>23865</v>
      </c>
      <c r="D14758" s="2" t="s">
        <v>32825</v>
      </c>
      <c r="E14758" s="3" t="s">
        <v>28583</v>
      </c>
      <c r="F14758" s="67">
        <v>1273.8699999999999</v>
      </c>
      <c r="G14758" s="67">
        <v>1327.88</v>
      </c>
    </row>
    <row r="14759" spans="1:7" ht="33.75" x14ac:dyDescent="0.2">
      <c r="A14759" s="1" t="str">
        <f t="shared" si="232"/>
        <v>SETOP ED-49929</v>
      </c>
      <c r="B14759" s="3" t="s">
        <v>28600</v>
      </c>
      <c r="C14759" s="3" t="s">
        <v>23866</v>
      </c>
      <c r="D14759" s="2" t="s">
        <v>32826</v>
      </c>
      <c r="E14759" s="3" t="s">
        <v>28583</v>
      </c>
      <c r="F14759" s="67">
        <v>1680.34</v>
      </c>
      <c r="G14759" s="67">
        <v>1752.34</v>
      </c>
    </row>
    <row r="14760" spans="1:7" ht="33.75" x14ac:dyDescent="0.2">
      <c r="A14760" s="1" t="str">
        <f t="shared" si="232"/>
        <v>SETOP ED-49930</v>
      </c>
      <c r="B14760" s="3" t="s">
        <v>28600</v>
      </c>
      <c r="C14760" s="3" t="s">
        <v>23867</v>
      </c>
      <c r="D14760" s="2" t="s">
        <v>32827</v>
      </c>
      <c r="E14760" s="3" t="s">
        <v>28583</v>
      </c>
      <c r="F14760" s="67">
        <v>2026.19</v>
      </c>
      <c r="G14760" s="67">
        <v>2115.09</v>
      </c>
    </row>
    <row r="14761" spans="1:7" ht="33.75" x14ac:dyDescent="0.2">
      <c r="A14761" s="1" t="str">
        <f t="shared" si="232"/>
        <v>SETOP ED-49927</v>
      </c>
      <c r="B14761" s="3" t="s">
        <v>28600</v>
      </c>
      <c r="C14761" s="3" t="s">
        <v>23868</v>
      </c>
      <c r="D14761" s="2" t="s">
        <v>32828</v>
      </c>
      <c r="E14761" s="3" t="s">
        <v>28583</v>
      </c>
      <c r="F14761" s="67">
        <v>1334.48</v>
      </c>
      <c r="G14761" s="67">
        <v>1389.59</v>
      </c>
    </row>
    <row r="14762" spans="1:7" ht="33.75" x14ac:dyDescent="0.2">
      <c r="A14762" s="1" t="str">
        <f t="shared" si="232"/>
        <v>SETOP ED-49928</v>
      </c>
      <c r="B14762" s="3" t="s">
        <v>28600</v>
      </c>
      <c r="C14762" s="3" t="s">
        <v>23869</v>
      </c>
      <c r="D14762" s="2" t="s">
        <v>32829</v>
      </c>
      <c r="E14762" s="3" t="s">
        <v>28583</v>
      </c>
      <c r="F14762" s="67">
        <v>1507.41</v>
      </c>
      <c r="G14762" s="67">
        <v>1570.96</v>
      </c>
    </row>
    <row r="14763" spans="1:7" x14ac:dyDescent="0.2">
      <c r="A14763" s="1" t="str">
        <f t="shared" si="232"/>
        <v>SETOP 8994</v>
      </c>
      <c r="B14763" s="3" t="s">
        <v>28600</v>
      </c>
      <c r="C14763" s="3">
        <v>8994</v>
      </c>
      <c r="D14763" s="2" t="s">
        <v>27244</v>
      </c>
    </row>
    <row r="14764" spans="1:7" ht="22.5" x14ac:dyDescent="0.2">
      <c r="A14764" s="1" t="str">
        <f t="shared" si="232"/>
        <v>SETOP ED-49936</v>
      </c>
      <c r="B14764" s="3" t="s">
        <v>28600</v>
      </c>
      <c r="C14764" s="3" t="s">
        <v>23870</v>
      </c>
      <c r="D14764" s="2" t="s">
        <v>27245</v>
      </c>
      <c r="E14764" s="3" t="s">
        <v>28583</v>
      </c>
      <c r="F14764" s="67">
        <v>868.51</v>
      </c>
      <c r="G14764" s="67">
        <v>891.54</v>
      </c>
    </row>
    <row r="14765" spans="1:7" ht="22.5" x14ac:dyDescent="0.2">
      <c r="A14765" s="1" t="str">
        <f t="shared" si="232"/>
        <v>SETOP ED-49937</v>
      </c>
      <c r="B14765" s="3" t="s">
        <v>28600</v>
      </c>
      <c r="C14765" s="3" t="s">
        <v>23871</v>
      </c>
      <c r="D14765" s="2" t="s">
        <v>27246</v>
      </c>
      <c r="E14765" s="3" t="s">
        <v>28583</v>
      </c>
      <c r="F14765" s="67">
        <v>1613.19</v>
      </c>
      <c r="G14765" s="67">
        <v>1656.81</v>
      </c>
    </row>
    <row r="14766" spans="1:7" ht="22.5" x14ac:dyDescent="0.2">
      <c r="A14766" s="1" t="str">
        <f t="shared" si="232"/>
        <v>SETOP ED-49934</v>
      </c>
      <c r="B14766" s="3" t="s">
        <v>28600</v>
      </c>
      <c r="C14766" s="3" t="s">
        <v>23872</v>
      </c>
      <c r="D14766" s="2" t="s">
        <v>27247</v>
      </c>
      <c r="E14766" s="3" t="s">
        <v>28583</v>
      </c>
      <c r="F14766" s="67">
        <v>629</v>
      </c>
      <c r="G14766" s="67">
        <v>647.36</v>
      </c>
    </row>
    <row r="14767" spans="1:7" ht="22.5" x14ac:dyDescent="0.2">
      <c r="A14767" s="1" t="str">
        <f t="shared" si="232"/>
        <v>SETOP ED-29741</v>
      </c>
      <c r="B14767" s="3" t="s">
        <v>28600</v>
      </c>
      <c r="C14767" s="3" t="s">
        <v>23873</v>
      </c>
      <c r="D14767" s="2" t="s">
        <v>27248</v>
      </c>
      <c r="E14767" s="3" t="s">
        <v>28583</v>
      </c>
      <c r="F14767" s="67">
        <v>2791.19</v>
      </c>
      <c r="G14767" s="67">
        <v>2838.11</v>
      </c>
    </row>
    <row r="14768" spans="1:7" ht="22.5" x14ac:dyDescent="0.2">
      <c r="A14768" s="1" t="str">
        <f t="shared" si="232"/>
        <v>SETOP ED-29762</v>
      </c>
      <c r="B14768" s="3" t="s">
        <v>28600</v>
      </c>
      <c r="C14768" s="3" t="s">
        <v>23874</v>
      </c>
      <c r="D14768" s="2" t="s">
        <v>27249</v>
      </c>
      <c r="E14768" s="3" t="s">
        <v>28583</v>
      </c>
      <c r="F14768" s="67">
        <v>638.41999999999996</v>
      </c>
      <c r="G14768" s="67">
        <v>656.8</v>
      </c>
    </row>
    <row r="14769" spans="1:7" ht="22.5" x14ac:dyDescent="0.2">
      <c r="A14769" s="1" t="str">
        <f t="shared" si="232"/>
        <v>SETOP ED-49935</v>
      </c>
      <c r="B14769" s="3" t="s">
        <v>28600</v>
      </c>
      <c r="C14769" s="3" t="s">
        <v>23875</v>
      </c>
      <c r="D14769" s="2" t="s">
        <v>27250</v>
      </c>
      <c r="E14769" s="3" t="s">
        <v>28583</v>
      </c>
      <c r="F14769" s="67">
        <v>669.87</v>
      </c>
      <c r="G14769" s="67">
        <v>688.34</v>
      </c>
    </row>
    <row r="14770" spans="1:7" ht="22.5" x14ac:dyDescent="0.2">
      <c r="A14770" s="1" t="str">
        <f t="shared" si="232"/>
        <v>SETOP ED-29742</v>
      </c>
      <c r="B14770" s="3" t="s">
        <v>28600</v>
      </c>
      <c r="C14770" s="3" t="s">
        <v>23876</v>
      </c>
      <c r="D14770" s="2" t="s">
        <v>27251</v>
      </c>
      <c r="E14770" s="3" t="s">
        <v>28583</v>
      </c>
      <c r="F14770" s="67">
        <v>3575.67</v>
      </c>
      <c r="G14770" s="67">
        <v>3623.45</v>
      </c>
    </row>
    <row r="14771" spans="1:7" ht="45" x14ac:dyDescent="0.2">
      <c r="A14771" s="1" t="str">
        <f t="shared" si="232"/>
        <v>SETOP ED-9941</v>
      </c>
      <c r="B14771" s="3" t="s">
        <v>28600</v>
      </c>
      <c r="C14771" s="3" t="s">
        <v>23877</v>
      </c>
      <c r="D14771" s="2" t="s">
        <v>32830</v>
      </c>
      <c r="E14771" s="3" t="s">
        <v>28583</v>
      </c>
      <c r="F14771" s="67">
        <v>31120.57</v>
      </c>
      <c r="G14771" s="67">
        <v>32609.63</v>
      </c>
    </row>
    <row r="14772" spans="1:7" x14ac:dyDescent="0.2">
      <c r="A14772" s="1" t="str">
        <f t="shared" si="232"/>
        <v>SETOP 8995</v>
      </c>
      <c r="B14772" s="3" t="s">
        <v>28600</v>
      </c>
      <c r="C14772" s="3">
        <v>8995</v>
      </c>
      <c r="D14772" s="2" t="s">
        <v>27252</v>
      </c>
    </row>
    <row r="14773" spans="1:7" x14ac:dyDescent="0.2">
      <c r="A14773" s="1" t="str">
        <f t="shared" si="232"/>
        <v>SETOP ED-49862</v>
      </c>
      <c r="B14773" s="3" t="s">
        <v>28600</v>
      </c>
      <c r="C14773" s="3" t="s">
        <v>23878</v>
      </c>
      <c r="D14773" s="2" t="s">
        <v>27253</v>
      </c>
      <c r="E14773" s="3" t="s">
        <v>28583</v>
      </c>
      <c r="F14773" s="67">
        <v>1185.2</v>
      </c>
      <c r="G14773" s="67">
        <v>1198.56</v>
      </c>
    </row>
    <row r="14774" spans="1:7" x14ac:dyDescent="0.2">
      <c r="A14774" s="1" t="str">
        <f t="shared" si="232"/>
        <v>SETOP ED-49863</v>
      </c>
      <c r="B14774" s="3" t="s">
        <v>28600</v>
      </c>
      <c r="C14774" s="3" t="s">
        <v>23879</v>
      </c>
      <c r="D14774" s="2" t="s">
        <v>27254</v>
      </c>
      <c r="E14774" s="3" t="s">
        <v>28583</v>
      </c>
      <c r="F14774" s="67">
        <v>1259.17</v>
      </c>
      <c r="G14774" s="67">
        <v>1272.55</v>
      </c>
    </row>
    <row r="14775" spans="1:7" x14ac:dyDescent="0.2">
      <c r="A14775" s="1" t="str">
        <f t="shared" si="232"/>
        <v>SETOP ED-49864</v>
      </c>
      <c r="B14775" s="3" t="s">
        <v>28600</v>
      </c>
      <c r="C14775" s="3" t="s">
        <v>23880</v>
      </c>
      <c r="D14775" s="2" t="s">
        <v>27255</v>
      </c>
      <c r="E14775" s="3" t="s">
        <v>28583</v>
      </c>
      <c r="F14775" s="67">
        <v>1280.6400000000001</v>
      </c>
      <c r="G14775" s="67">
        <v>1294.1600000000001</v>
      </c>
    </row>
    <row r="14776" spans="1:7" x14ac:dyDescent="0.2">
      <c r="A14776" s="1" t="str">
        <f t="shared" si="232"/>
        <v>SETOP ED-49861</v>
      </c>
      <c r="B14776" s="3" t="s">
        <v>28600</v>
      </c>
      <c r="C14776" s="3" t="s">
        <v>23881</v>
      </c>
      <c r="D14776" s="2" t="s">
        <v>27256</v>
      </c>
      <c r="E14776" s="3" t="s">
        <v>28583</v>
      </c>
      <c r="F14776" s="67">
        <v>1597.94</v>
      </c>
      <c r="G14776" s="67">
        <v>1611.62</v>
      </c>
    </row>
    <row r="14777" spans="1:7" x14ac:dyDescent="0.2">
      <c r="A14777" s="1" t="str">
        <f t="shared" si="232"/>
        <v>SETOP ED-49869</v>
      </c>
      <c r="B14777" s="3" t="s">
        <v>28600</v>
      </c>
      <c r="C14777" s="3" t="s">
        <v>23882</v>
      </c>
      <c r="D14777" s="2" t="s">
        <v>27257</v>
      </c>
      <c r="E14777" s="3" t="s">
        <v>28583</v>
      </c>
      <c r="F14777" s="67">
        <v>9068.84</v>
      </c>
      <c r="G14777" s="67">
        <v>9088.01</v>
      </c>
    </row>
    <row r="14778" spans="1:7" x14ac:dyDescent="0.2">
      <c r="A14778" s="1" t="str">
        <f t="shared" si="232"/>
        <v>SETOP ED-34629</v>
      </c>
      <c r="B14778" s="3" t="s">
        <v>28600</v>
      </c>
      <c r="C14778" s="3" t="s">
        <v>23883</v>
      </c>
      <c r="D14778" s="2" t="s">
        <v>27258</v>
      </c>
      <c r="E14778" s="3" t="s">
        <v>28583</v>
      </c>
      <c r="F14778" s="67">
        <v>1706.09</v>
      </c>
      <c r="G14778" s="67">
        <v>1720.07</v>
      </c>
    </row>
    <row r="14779" spans="1:7" x14ac:dyDescent="0.2">
      <c r="A14779" s="1" t="str">
        <f t="shared" si="232"/>
        <v>SETOP ED-49865</v>
      </c>
      <c r="B14779" s="3" t="s">
        <v>28600</v>
      </c>
      <c r="C14779" s="3" t="s">
        <v>23884</v>
      </c>
      <c r="D14779" s="2" t="s">
        <v>27259</v>
      </c>
      <c r="E14779" s="3" t="s">
        <v>28583</v>
      </c>
      <c r="F14779" s="67">
        <v>1754.69</v>
      </c>
      <c r="G14779" s="67">
        <v>1768.74</v>
      </c>
    </row>
    <row r="14780" spans="1:7" x14ac:dyDescent="0.2">
      <c r="A14780" s="1" t="str">
        <f t="shared" si="232"/>
        <v>SETOP ED-49866</v>
      </c>
      <c r="B14780" s="3" t="s">
        <v>28600</v>
      </c>
      <c r="C14780" s="3" t="s">
        <v>23885</v>
      </c>
      <c r="D14780" s="2" t="s">
        <v>27260</v>
      </c>
      <c r="E14780" s="3" t="s">
        <v>28583</v>
      </c>
      <c r="F14780" s="67">
        <v>2130.5300000000002</v>
      </c>
      <c r="G14780" s="67">
        <v>2144.84</v>
      </c>
    </row>
    <row r="14781" spans="1:7" x14ac:dyDescent="0.2">
      <c r="A14781" s="1" t="str">
        <f t="shared" si="232"/>
        <v>SETOP ED-49867</v>
      </c>
      <c r="B14781" s="3" t="s">
        <v>28600</v>
      </c>
      <c r="C14781" s="3" t="s">
        <v>23886</v>
      </c>
      <c r="D14781" s="2" t="s">
        <v>27261</v>
      </c>
      <c r="E14781" s="3" t="s">
        <v>28583</v>
      </c>
      <c r="F14781" s="67">
        <v>4438.3599999999997</v>
      </c>
      <c r="G14781" s="67">
        <v>4453.79</v>
      </c>
    </row>
    <row r="14782" spans="1:7" x14ac:dyDescent="0.2">
      <c r="A14782" s="1" t="str">
        <f t="shared" si="232"/>
        <v>SETOP ED-49868</v>
      </c>
      <c r="B14782" s="3" t="s">
        <v>28600</v>
      </c>
      <c r="C14782" s="3" t="s">
        <v>23887</v>
      </c>
      <c r="D14782" s="2" t="s">
        <v>27262</v>
      </c>
      <c r="E14782" s="3" t="s">
        <v>28583</v>
      </c>
      <c r="F14782" s="67">
        <v>6354.21</v>
      </c>
      <c r="G14782" s="67">
        <v>6371.53</v>
      </c>
    </row>
    <row r="14783" spans="1:7" x14ac:dyDescent="0.2">
      <c r="A14783" s="1" t="str">
        <f t="shared" si="232"/>
        <v>SETOP 8996</v>
      </c>
      <c r="B14783" s="3" t="s">
        <v>28600</v>
      </c>
      <c r="C14783" s="3">
        <v>8996</v>
      </c>
      <c r="D14783" s="2" t="s">
        <v>27263</v>
      </c>
    </row>
    <row r="14784" spans="1:7" x14ac:dyDescent="0.2">
      <c r="A14784" s="1" t="str">
        <f t="shared" si="232"/>
        <v>SETOP ED-50302</v>
      </c>
      <c r="B14784" s="3" t="s">
        <v>28600</v>
      </c>
      <c r="C14784" s="3" t="s">
        <v>23888</v>
      </c>
      <c r="D14784" s="2" t="s">
        <v>27264</v>
      </c>
      <c r="E14784" s="3" t="s">
        <v>28593</v>
      </c>
      <c r="F14784" s="67">
        <v>91.3</v>
      </c>
      <c r="G14784" s="67">
        <v>96.39</v>
      </c>
    </row>
    <row r="14785" spans="1:7" ht="22.5" x14ac:dyDescent="0.2">
      <c r="A14785" s="1" t="str">
        <f t="shared" si="232"/>
        <v>SETOP ED-50305</v>
      </c>
      <c r="B14785" s="3" t="s">
        <v>28600</v>
      </c>
      <c r="C14785" s="3" t="s">
        <v>23889</v>
      </c>
      <c r="D14785" s="2" t="s">
        <v>27265</v>
      </c>
      <c r="E14785" s="3" t="s">
        <v>28583</v>
      </c>
      <c r="F14785" s="67">
        <v>125.66</v>
      </c>
      <c r="G14785" s="67">
        <v>126.57</v>
      </c>
    </row>
    <row r="14786" spans="1:7" ht="22.5" x14ac:dyDescent="0.2">
      <c r="A14786" s="1" t="str">
        <f t="shared" si="232"/>
        <v>SETOP ED-50307</v>
      </c>
      <c r="B14786" s="3" t="s">
        <v>28600</v>
      </c>
      <c r="C14786" s="3" t="s">
        <v>23890</v>
      </c>
      <c r="D14786" s="2" t="s">
        <v>27266</v>
      </c>
      <c r="E14786" s="3" t="s">
        <v>28583</v>
      </c>
      <c r="F14786" s="67">
        <v>273.79000000000002</v>
      </c>
      <c r="G14786" s="67">
        <v>274.76</v>
      </c>
    </row>
    <row r="14787" spans="1:7" ht="22.5" x14ac:dyDescent="0.2">
      <c r="A14787" s="1" t="str">
        <f t="shared" si="232"/>
        <v>SETOP ED-50306</v>
      </c>
      <c r="B14787" s="3" t="s">
        <v>28600</v>
      </c>
      <c r="C14787" s="3" t="s">
        <v>23891</v>
      </c>
      <c r="D14787" s="2" t="s">
        <v>27267</v>
      </c>
      <c r="E14787" s="3" t="s">
        <v>28583</v>
      </c>
      <c r="F14787" s="67">
        <v>252.1</v>
      </c>
      <c r="G14787" s="67">
        <v>253.06</v>
      </c>
    </row>
    <row r="14788" spans="1:7" ht="22.5" x14ac:dyDescent="0.2">
      <c r="A14788" s="1" t="str">
        <f t="shared" si="232"/>
        <v>SETOP ED-50303</v>
      </c>
      <c r="B14788" s="3" t="s">
        <v>28600</v>
      </c>
      <c r="C14788" s="3" t="s">
        <v>23892</v>
      </c>
      <c r="D14788" s="2" t="s">
        <v>27268</v>
      </c>
      <c r="E14788" s="3" t="s">
        <v>28583</v>
      </c>
      <c r="F14788" s="67">
        <v>92.91</v>
      </c>
      <c r="G14788" s="67">
        <v>93.74</v>
      </c>
    </row>
    <row r="14789" spans="1:7" ht="22.5" x14ac:dyDescent="0.2">
      <c r="A14789" s="1" t="str">
        <f t="shared" si="232"/>
        <v>SETOP ED-50308</v>
      </c>
      <c r="B14789" s="3" t="s">
        <v>28600</v>
      </c>
      <c r="C14789" s="3" t="s">
        <v>23893</v>
      </c>
      <c r="D14789" s="2" t="s">
        <v>27269</v>
      </c>
      <c r="E14789" s="3" t="s">
        <v>28583</v>
      </c>
      <c r="F14789" s="67">
        <v>299.57</v>
      </c>
      <c r="G14789" s="67">
        <v>300.72000000000003</v>
      </c>
    </row>
    <row r="14790" spans="1:7" ht="22.5" x14ac:dyDescent="0.2">
      <c r="A14790" s="1" t="str">
        <f t="shared" si="232"/>
        <v>SETOP ED-50304</v>
      </c>
      <c r="B14790" s="3" t="s">
        <v>28600</v>
      </c>
      <c r="C14790" s="3" t="s">
        <v>23894</v>
      </c>
      <c r="D14790" s="2" t="s">
        <v>27270</v>
      </c>
      <c r="E14790" s="3" t="s">
        <v>28583</v>
      </c>
      <c r="F14790" s="67">
        <v>80.28</v>
      </c>
      <c r="G14790" s="67">
        <v>81.11</v>
      </c>
    </row>
    <row r="14791" spans="1:7" x14ac:dyDescent="0.2">
      <c r="A14791" s="1" t="str">
        <f t="shared" si="232"/>
        <v>SETOP 8997</v>
      </c>
      <c r="B14791" s="3" t="s">
        <v>28600</v>
      </c>
      <c r="C14791" s="3">
        <v>8997</v>
      </c>
      <c r="D14791" s="2" t="s">
        <v>27271</v>
      </c>
    </row>
    <row r="14792" spans="1:7" ht="22.5" x14ac:dyDescent="0.2">
      <c r="A14792" s="1" t="str">
        <f t="shared" si="232"/>
        <v>SETOP ED-48152</v>
      </c>
      <c r="B14792" s="3" t="s">
        <v>28600</v>
      </c>
      <c r="C14792" s="3" t="s">
        <v>23895</v>
      </c>
      <c r="D14792" s="2" t="s">
        <v>27272</v>
      </c>
      <c r="E14792" s="3" t="s">
        <v>28584</v>
      </c>
      <c r="F14792" s="67">
        <v>212.74</v>
      </c>
      <c r="G14792" s="67">
        <v>236.34</v>
      </c>
    </row>
    <row r="14793" spans="1:7" ht="22.5" x14ac:dyDescent="0.2">
      <c r="A14793" s="1" t="str">
        <f t="shared" si="232"/>
        <v>SETOP ED-48151</v>
      </c>
      <c r="B14793" s="3" t="s">
        <v>28600</v>
      </c>
      <c r="C14793" s="3" t="s">
        <v>23896</v>
      </c>
      <c r="D14793" s="2" t="s">
        <v>27273</v>
      </c>
      <c r="E14793" s="3" t="s">
        <v>28584</v>
      </c>
      <c r="F14793" s="67">
        <v>165.88</v>
      </c>
      <c r="G14793" s="67">
        <v>184.28</v>
      </c>
    </row>
    <row r="14794" spans="1:7" x14ac:dyDescent="0.2">
      <c r="A14794" s="1" t="str">
        <f t="shared" si="232"/>
        <v>SETOP 8998</v>
      </c>
      <c r="B14794" s="3" t="s">
        <v>28600</v>
      </c>
      <c r="C14794" s="3">
        <v>8998</v>
      </c>
      <c r="D14794" s="2" t="s">
        <v>27274</v>
      </c>
    </row>
    <row r="14795" spans="1:7" ht="22.5" x14ac:dyDescent="0.2">
      <c r="A14795" s="1" t="str">
        <f t="shared" si="232"/>
        <v>SETOP ED-32207</v>
      </c>
      <c r="B14795" s="3" t="s">
        <v>28600</v>
      </c>
      <c r="C14795" s="3" t="s">
        <v>23897</v>
      </c>
      <c r="D14795" s="2" t="s">
        <v>27275</v>
      </c>
      <c r="E14795" s="3" t="s">
        <v>28583</v>
      </c>
      <c r="F14795" s="67">
        <v>3846.98</v>
      </c>
      <c r="G14795" s="67">
        <v>4012.18</v>
      </c>
    </row>
    <row r="14796" spans="1:7" ht="22.5" x14ac:dyDescent="0.2">
      <c r="A14796" s="1" t="str">
        <f t="shared" si="232"/>
        <v>SETOP ED-48146</v>
      </c>
      <c r="B14796" s="3" t="s">
        <v>28600</v>
      </c>
      <c r="C14796" s="3" t="s">
        <v>23898</v>
      </c>
      <c r="D14796" s="2" t="s">
        <v>27276</v>
      </c>
      <c r="E14796" s="3" t="s">
        <v>28583</v>
      </c>
      <c r="F14796" s="67">
        <v>1843.26</v>
      </c>
      <c r="G14796" s="67">
        <v>1909.99</v>
      </c>
    </row>
    <row r="14797" spans="1:7" ht="22.5" x14ac:dyDescent="0.2">
      <c r="A14797" s="1" t="str">
        <f t="shared" si="232"/>
        <v>SETOP ED-48147</v>
      </c>
      <c r="B14797" s="3" t="s">
        <v>28600</v>
      </c>
      <c r="C14797" s="3" t="s">
        <v>23899</v>
      </c>
      <c r="D14797" s="2" t="s">
        <v>27277</v>
      </c>
      <c r="E14797" s="3" t="s">
        <v>28583</v>
      </c>
      <c r="F14797" s="67">
        <v>2825.44</v>
      </c>
      <c r="G14797" s="67">
        <v>2935.61</v>
      </c>
    </row>
    <row r="14798" spans="1:7" ht="22.5" x14ac:dyDescent="0.2">
      <c r="A14798" s="1" t="str">
        <f t="shared" si="232"/>
        <v>SETOP ED-48148</v>
      </c>
      <c r="B14798" s="3" t="s">
        <v>28600</v>
      </c>
      <c r="C14798" s="3" t="s">
        <v>23900</v>
      </c>
      <c r="D14798" s="2" t="s">
        <v>27278</v>
      </c>
      <c r="E14798" s="3" t="s">
        <v>28583</v>
      </c>
      <c r="F14798" s="67">
        <v>3244.82</v>
      </c>
      <c r="G14798" s="67">
        <v>3363.57</v>
      </c>
    </row>
    <row r="14799" spans="1:7" ht="22.5" x14ac:dyDescent="0.2">
      <c r="A14799" s="1" t="str">
        <f t="shared" si="232"/>
        <v>SETOP ED-48149</v>
      </c>
      <c r="B14799" s="3" t="s">
        <v>28600</v>
      </c>
      <c r="C14799" s="3" t="s">
        <v>23901</v>
      </c>
      <c r="D14799" s="2" t="s">
        <v>27279</v>
      </c>
      <c r="E14799" s="3" t="s">
        <v>28583</v>
      </c>
      <c r="F14799" s="67">
        <v>3651.89</v>
      </c>
      <c r="G14799" s="67">
        <v>3786.6</v>
      </c>
    </row>
    <row r="14800" spans="1:7" x14ac:dyDescent="0.2">
      <c r="A14800" s="1" t="str">
        <f t="shared" si="232"/>
        <v>SETOP 8686</v>
      </c>
      <c r="B14800" s="3" t="s">
        <v>28600</v>
      </c>
      <c r="C14800" s="3">
        <v>8686</v>
      </c>
      <c r="D14800" s="2" t="s">
        <v>27280</v>
      </c>
    </row>
    <row r="14801" spans="1:7" x14ac:dyDescent="0.2">
      <c r="A14801" s="1" t="str">
        <f t="shared" si="232"/>
        <v>SETOP 9000</v>
      </c>
      <c r="B14801" s="3" t="s">
        <v>28600</v>
      </c>
      <c r="C14801" s="3">
        <v>9000</v>
      </c>
      <c r="D14801" s="2" t="s">
        <v>27281</v>
      </c>
    </row>
    <row r="14802" spans="1:7" ht="33.75" x14ac:dyDescent="0.2">
      <c r="A14802" s="1" t="str">
        <f t="shared" si="232"/>
        <v>SETOP ED-48552</v>
      </c>
      <c r="B14802" s="3" t="s">
        <v>28600</v>
      </c>
      <c r="C14802" s="3" t="s">
        <v>23902</v>
      </c>
      <c r="D14802" s="2" t="s">
        <v>27282</v>
      </c>
      <c r="E14802" s="3" t="s">
        <v>28584</v>
      </c>
      <c r="F14802" s="67">
        <v>84.86</v>
      </c>
      <c r="G14802" s="67">
        <v>88.15</v>
      </c>
    </row>
    <row r="14803" spans="1:7" ht="33.75" x14ac:dyDescent="0.2">
      <c r="A14803" s="1" t="str">
        <f t="shared" si="232"/>
        <v>SETOP ED-48553</v>
      </c>
      <c r="B14803" s="3" t="s">
        <v>28600</v>
      </c>
      <c r="C14803" s="3" t="s">
        <v>23903</v>
      </c>
      <c r="D14803" s="2" t="s">
        <v>27283</v>
      </c>
      <c r="E14803" s="3" t="s">
        <v>28584</v>
      </c>
      <c r="F14803" s="67">
        <v>118.4</v>
      </c>
      <c r="G14803" s="67">
        <v>122.95</v>
      </c>
    </row>
    <row r="14804" spans="1:7" ht="33.75" x14ac:dyDescent="0.2">
      <c r="A14804" s="1" t="str">
        <f t="shared" si="232"/>
        <v>SETOP ED-48554</v>
      </c>
      <c r="B14804" s="3" t="s">
        <v>28600</v>
      </c>
      <c r="C14804" s="3" t="s">
        <v>23904</v>
      </c>
      <c r="D14804" s="2" t="s">
        <v>27284</v>
      </c>
      <c r="E14804" s="3" t="s">
        <v>28584</v>
      </c>
      <c r="F14804" s="67">
        <v>168.28</v>
      </c>
      <c r="G14804" s="67">
        <v>174.36</v>
      </c>
    </row>
    <row r="14805" spans="1:7" ht="33.75" x14ac:dyDescent="0.2">
      <c r="A14805" s="1" t="str">
        <f t="shared" si="232"/>
        <v>SETOP ED-48555</v>
      </c>
      <c r="B14805" s="3" t="s">
        <v>28600</v>
      </c>
      <c r="C14805" s="3" t="s">
        <v>23905</v>
      </c>
      <c r="D14805" s="2" t="s">
        <v>27285</v>
      </c>
      <c r="E14805" s="3" t="s">
        <v>28584</v>
      </c>
      <c r="F14805" s="67">
        <v>214.68</v>
      </c>
      <c r="G14805" s="67">
        <v>222.58</v>
      </c>
    </row>
    <row r="14806" spans="1:7" ht="33.75" x14ac:dyDescent="0.2">
      <c r="A14806" s="1" t="str">
        <f t="shared" si="232"/>
        <v>SETOP ED-48562</v>
      </c>
      <c r="B14806" s="3" t="s">
        <v>28600</v>
      </c>
      <c r="C14806" s="3" t="s">
        <v>23906</v>
      </c>
      <c r="D14806" s="2" t="s">
        <v>27286</v>
      </c>
      <c r="E14806" s="3" t="s">
        <v>28584</v>
      </c>
      <c r="F14806" s="67">
        <v>29.65</v>
      </c>
      <c r="G14806" s="67">
        <v>31.96</v>
      </c>
    </row>
    <row r="14807" spans="1:7" x14ac:dyDescent="0.2">
      <c r="A14807" s="1" t="str">
        <f t="shared" si="232"/>
        <v>SETOP 9001</v>
      </c>
      <c r="B14807" s="3" t="s">
        <v>28600</v>
      </c>
      <c r="C14807" s="3">
        <v>9001</v>
      </c>
      <c r="D14807" s="2" t="s">
        <v>27287</v>
      </c>
    </row>
    <row r="14808" spans="1:7" ht="33.75" x14ac:dyDescent="0.2">
      <c r="A14808" s="1" t="str">
        <f t="shared" si="232"/>
        <v>SETOP ED-14720</v>
      </c>
      <c r="B14808" s="3" t="s">
        <v>28600</v>
      </c>
      <c r="C14808" s="3" t="s">
        <v>23907</v>
      </c>
      <c r="D14808" s="2" t="s">
        <v>27288</v>
      </c>
      <c r="E14808" s="3" t="s">
        <v>28584</v>
      </c>
      <c r="F14808" s="67">
        <v>66.78</v>
      </c>
      <c r="G14808" s="67">
        <v>70.37</v>
      </c>
    </row>
    <row r="14809" spans="1:7" ht="33.75" x14ac:dyDescent="0.2">
      <c r="A14809" s="1" t="str">
        <f t="shared" si="232"/>
        <v>SETOP ED-14740</v>
      </c>
      <c r="B14809" s="3" t="s">
        <v>28600</v>
      </c>
      <c r="C14809" s="3" t="s">
        <v>23908</v>
      </c>
      <c r="D14809" s="2" t="s">
        <v>27289</v>
      </c>
      <c r="E14809" s="3" t="s">
        <v>28584</v>
      </c>
      <c r="F14809" s="67">
        <v>112.66</v>
      </c>
      <c r="G14809" s="67">
        <v>120.04</v>
      </c>
    </row>
    <row r="14810" spans="1:7" ht="33.75" x14ac:dyDescent="0.2">
      <c r="A14810" s="1" t="str">
        <f t="shared" si="232"/>
        <v>SETOP ED-14721</v>
      </c>
      <c r="B14810" s="3" t="s">
        <v>28600</v>
      </c>
      <c r="C14810" s="3" t="s">
        <v>23909</v>
      </c>
      <c r="D14810" s="2" t="s">
        <v>27290</v>
      </c>
      <c r="E14810" s="3" t="s">
        <v>28584</v>
      </c>
      <c r="F14810" s="67">
        <v>86.4</v>
      </c>
      <c r="G14810" s="67">
        <v>91.06</v>
      </c>
    </row>
    <row r="14811" spans="1:7" ht="33.75" x14ac:dyDescent="0.2">
      <c r="A14811" s="1" t="str">
        <f t="shared" si="232"/>
        <v>SETOP ED-14741</v>
      </c>
      <c r="B14811" s="3" t="s">
        <v>28600</v>
      </c>
      <c r="C14811" s="3" t="s">
        <v>23910</v>
      </c>
      <c r="D14811" s="2" t="s">
        <v>27291</v>
      </c>
      <c r="E14811" s="3" t="s">
        <v>28584</v>
      </c>
      <c r="F14811" s="67">
        <v>139.63999999999999</v>
      </c>
      <c r="G14811" s="67">
        <v>148.66999999999999</v>
      </c>
    </row>
    <row r="14812" spans="1:7" ht="45" x14ac:dyDescent="0.2">
      <c r="A14812" s="1" t="str">
        <f t="shared" si="232"/>
        <v>SETOP ED-14725</v>
      </c>
      <c r="B14812" s="3" t="s">
        <v>28600</v>
      </c>
      <c r="C14812" s="3" t="s">
        <v>23911</v>
      </c>
      <c r="D14812" s="2" t="s">
        <v>27292</v>
      </c>
      <c r="E14812" s="3" t="s">
        <v>28584</v>
      </c>
      <c r="F14812" s="67">
        <v>284.72000000000003</v>
      </c>
      <c r="G14812" s="67">
        <v>295.17</v>
      </c>
    </row>
    <row r="14813" spans="1:7" ht="33.75" x14ac:dyDescent="0.2">
      <c r="A14813" s="1" t="str">
        <f t="shared" si="232"/>
        <v>SETOP ED-14726</v>
      </c>
      <c r="B14813" s="3" t="s">
        <v>28600</v>
      </c>
      <c r="C14813" s="3" t="s">
        <v>23912</v>
      </c>
      <c r="D14813" s="2" t="s">
        <v>27293</v>
      </c>
      <c r="E14813" s="3" t="s">
        <v>28584</v>
      </c>
      <c r="F14813" s="67">
        <v>153.87</v>
      </c>
      <c r="G14813" s="67">
        <v>162.11000000000001</v>
      </c>
    </row>
    <row r="14814" spans="1:7" ht="33.75" x14ac:dyDescent="0.2">
      <c r="A14814" s="1" t="str">
        <f t="shared" si="232"/>
        <v>SETOP ED-14728</v>
      </c>
      <c r="B14814" s="3" t="s">
        <v>28600</v>
      </c>
      <c r="C14814" s="3" t="s">
        <v>23913</v>
      </c>
      <c r="D14814" s="2" t="s">
        <v>27294</v>
      </c>
      <c r="E14814" s="3" t="s">
        <v>28584</v>
      </c>
      <c r="F14814" s="67">
        <v>114.28</v>
      </c>
      <c r="G14814" s="67">
        <v>120.45</v>
      </c>
    </row>
    <row r="14815" spans="1:7" ht="45" x14ac:dyDescent="0.2">
      <c r="A14815" s="1" t="str">
        <f t="shared" si="232"/>
        <v>SETOP ED-14746</v>
      </c>
      <c r="B14815" s="3" t="s">
        <v>28600</v>
      </c>
      <c r="C14815" s="3" t="s">
        <v>23914</v>
      </c>
      <c r="D14815" s="2" t="s">
        <v>27295</v>
      </c>
      <c r="E14815" s="3" t="s">
        <v>28584</v>
      </c>
      <c r="F14815" s="67">
        <v>352.66</v>
      </c>
      <c r="G14815" s="67">
        <v>368.68</v>
      </c>
    </row>
    <row r="14816" spans="1:7" ht="33.75" x14ac:dyDescent="0.2">
      <c r="A14816" s="1" t="str">
        <f t="shared" si="232"/>
        <v>SETOP ED-14747</v>
      </c>
      <c r="B14816" s="3" t="s">
        <v>28600</v>
      </c>
      <c r="C14816" s="3" t="s">
        <v>23915</v>
      </c>
      <c r="D14816" s="2" t="s">
        <v>27296</v>
      </c>
      <c r="E14816" s="3" t="s">
        <v>28584</v>
      </c>
      <c r="F14816" s="67">
        <v>221.81</v>
      </c>
      <c r="G14816" s="67">
        <v>235.62</v>
      </c>
    </row>
    <row r="14817" spans="1:7" ht="33.75" x14ac:dyDescent="0.2">
      <c r="A14817" s="1" t="str">
        <f t="shared" si="232"/>
        <v>SETOP ED-14748</v>
      </c>
      <c r="B14817" s="3" t="s">
        <v>28600</v>
      </c>
      <c r="C14817" s="3" t="s">
        <v>23916</v>
      </c>
      <c r="D14817" s="2" t="s">
        <v>27297</v>
      </c>
      <c r="E14817" s="3" t="s">
        <v>28584</v>
      </c>
      <c r="F14817" s="67">
        <v>437.71</v>
      </c>
      <c r="G14817" s="67">
        <v>465.69</v>
      </c>
    </row>
    <row r="14818" spans="1:7" ht="45" x14ac:dyDescent="0.2">
      <c r="A14818" s="1" t="str">
        <f t="shared" si="232"/>
        <v>SETOP ED-14718</v>
      </c>
      <c r="B14818" s="3" t="s">
        <v>28600</v>
      </c>
      <c r="C14818" s="3" t="s">
        <v>23917</v>
      </c>
      <c r="D14818" s="2" t="s">
        <v>27298</v>
      </c>
      <c r="E14818" s="3" t="s">
        <v>28584</v>
      </c>
      <c r="F14818" s="67">
        <v>298.76</v>
      </c>
      <c r="G14818" s="67">
        <v>309.95</v>
      </c>
    </row>
    <row r="14819" spans="1:7" ht="33.75" x14ac:dyDescent="0.2">
      <c r="A14819" s="1" t="str">
        <f t="shared" ref="A14819:A14882" si="233">CONCATENAR</f>
        <v>SETOP ED-14719</v>
      </c>
      <c r="B14819" s="3" t="s">
        <v>28600</v>
      </c>
      <c r="C14819" s="3" t="s">
        <v>23918</v>
      </c>
      <c r="D14819" s="2" t="s">
        <v>27299</v>
      </c>
      <c r="E14819" s="3" t="s">
        <v>28584</v>
      </c>
      <c r="F14819" s="67">
        <v>167.91</v>
      </c>
      <c r="G14819" s="67">
        <v>176.89</v>
      </c>
    </row>
    <row r="14820" spans="1:7" ht="33.75" x14ac:dyDescent="0.2">
      <c r="A14820" s="1" t="str">
        <f t="shared" si="233"/>
        <v>SETOP ED-14722</v>
      </c>
      <c r="B14820" s="3" t="s">
        <v>28600</v>
      </c>
      <c r="C14820" s="3" t="s">
        <v>23919</v>
      </c>
      <c r="D14820" s="2" t="s">
        <v>27300</v>
      </c>
      <c r="E14820" s="3" t="s">
        <v>28584</v>
      </c>
      <c r="F14820" s="67">
        <v>128.32</v>
      </c>
      <c r="G14820" s="67">
        <v>135.22999999999999</v>
      </c>
    </row>
    <row r="14821" spans="1:7" ht="45" x14ac:dyDescent="0.2">
      <c r="A14821" s="1" t="str">
        <f t="shared" si="233"/>
        <v>SETOP ED-14737</v>
      </c>
      <c r="B14821" s="3" t="s">
        <v>28600</v>
      </c>
      <c r="C14821" s="3" t="s">
        <v>23920</v>
      </c>
      <c r="D14821" s="2" t="s">
        <v>27301</v>
      </c>
      <c r="E14821" s="3" t="s">
        <v>28584</v>
      </c>
      <c r="F14821" s="67">
        <v>366.7</v>
      </c>
      <c r="G14821" s="67">
        <v>383.46</v>
      </c>
    </row>
    <row r="14822" spans="1:7" ht="33.75" x14ac:dyDescent="0.2">
      <c r="A14822" s="1" t="str">
        <f t="shared" si="233"/>
        <v>SETOP ED-14739</v>
      </c>
      <c r="B14822" s="3" t="s">
        <v>28600</v>
      </c>
      <c r="C14822" s="3" t="s">
        <v>23921</v>
      </c>
      <c r="D14822" s="2" t="s">
        <v>27302</v>
      </c>
      <c r="E14822" s="3" t="s">
        <v>28584</v>
      </c>
      <c r="F14822" s="67">
        <v>235.85</v>
      </c>
      <c r="G14822" s="67">
        <v>250.4</v>
      </c>
    </row>
    <row r="14823" spans="1:7" ht="33.75" x14ac:dyDescent="0.2">
      <c r="A14823" s="1" t="str">
        <f t="shared" si="233"/>
        <v>SETOP ED-14742</v>
      </c>
      <c r="B14823" s="3" t="s">
        <v>28600</v>
      </c>
      <c r="C14823" s="3" t="s">
        <v>23922</v>
      </c>
      <c r="D14823" s="2" t="s">
        <v>27303</v>
      </c>
      <c r="E14823" s="3" t="s">
        <v>28584</v>
      </c>
      <c r="F14823" s="67">
        <v>196.26</v>
      </c>
      <c r="G14823" s="67">
        <v>208.74</v>
      </c>
    </row>
    <row r="14824" spans="1:7" ht="33.75" x14ac:dyDescent="0.2">
      <c r="A14824" s="1" t="str">
        <f t="shared" si="233"/>
        <v>SETOP ED-14581</v>
      </c>
      <c r="B14824" s="3" t="s">
        <v>28600</v>
      </c>
      <c r="C14824" s="3" t="s">
        <v>23923</v>
      </c>
      <c r="D14824" s="2" t="s">
        <v>27304</v>
      </c>
      <c r="E14824" s="3" t="s">
        <v>28584</v>
      </c>
      <c r="F14824" s="67">
        <v>263.11</v>
      </c>
      <c r="G14824" s="67">
        <v>275.16000000000003</v>
      </c>
    </row>
    <row r="14825" spans="1:7" ht="33.75" x14ac:dyDescent="0.2">
      <c r="A14825" s="1" t="str">
        <f t="shared" si="233"/>
        <v>SETOP ED-14743</v>
      </c>
      <c r="B14825" s="3" t="s">
        <v>28600</v>
      </c>
      <c r="C14825" s="3" t="s">
        <v>23924</v>
      </c>
      <c r="D14825" s="2" t="s">
        <v>27305</v>
      </c>
      <c r="E14825" s="3" t="s">
        <v>28584</v>
      </c>
      <c r="F14825" s="67">
        <v>340</v>
      </c>
      <c r="G14825" s="67">
        <v>357.33</v>
      </c>
    </row>
    <row r="14826" spans="1:7" ht="33.75" x14ac:dyDescent="0.2">
      <c r="A14826" s="1" t="str">
        <f t="shared" si="233"/>
        <v>SETOP ED-14723</v>
      </c>
      <c r="B14826" s="3" t="s">
        <v>28600</v>
      </c>
      <c r="C14826" s="3" t="s">
        <v>23925</v>
      </c>
      <c r="D14826" s="2" t="s">
        <v>27306</v>
      </c>
      <c r="E14826" s="3" t="s">
        <v>28584</v>
      </c>
      <c r="F14826" s="67">
        <v>436.2</v>
      </c>
      <c r="G14826" s="67">
        <v>453.4</v>
      </c>
    </row>
    <row r="14827" spans="1:7" ht="33.75" x14ac:dyDescent="0.2">
      <c r="A14827" s="1" t="str">
        <f t="shared" si="233"/>
        <v>SETOP ED-14744</v>
      </c>
      <c r="B14827" s="3" t="s">
        <v>28600</v>
      </c>
      <c r="C14827" s="3" t="s">
        <v>23926</v>
      </c>
      <c r="D14827" s="2" t="s">
        <v>27307</v>
      </c>
      <c r="E14827" s="3" t="s">
        <v>28584</v>
      </c>
      <c r="F14827" s="67">
        <v>562.1</v>
      </c>
      <c r="G14827" s="67">
        <v>588.62</v>
      </c>
    </row>
    <row r="14828" spans="1:7" ht="33.75" x14ac:dyDescent="0.2">
      <c r="A14828" s="1" t="str">
        <f t="shared" si="233"/>
        <v>SETOP ED-14724</v>
      </c>
      <c r="B14828" s="3" t="s">
        <v>28600</v>
      </c>
      <c r="C14828" s="3" t="s">
        <v>23927</v>
      </c>
      <c r="D14828" s="2" t="s">
        <v>27308</v>
      </c>
      <c r="E14828" s="3" t="s">
        <v>28584</v>
      </c>
      <c r="F14828" s="67">
        <v>833.42</v>
      </c>
      <c r="G14828" s="67">
        <v>865.11</v>
      </c>
    </row>
    <row r="14829" spans="1:7" ht="33.75" x14ac:dyDescent="0.2">
      <c r="A14829" s="1" t="str">
        <f t="shared" si="233"/>
        <v>SETOP ED-14745</v>
      </c>
      <c r="B14829" s="3" t="s">
        <v>28600</v>
      </c>
      <c r="C14829" s="3" t="s">
        <v>23928</v>
      </c>
      <c r="D14829" s="2" t="s">
        <v>27309</v>
      </c>
      <c r="E14829" s="3" t="s">
        <v>28584</v>
      </c>
      <c r="F14829" s="67">
        <v>1011.17</v>
      </c>
      <c r="G14829" s="67">
        <v>1055.97</v>
      </c>
    </row>
    <row r="14830" spans="1:7" x14ac:dyDescent="0.2">
      <c r="A14830" s="1" t="str">
        <f t="shared" si="233"/>
        <v>SETOP 9002</v>
      </c>
      <c r="B14830" s="3" t="s">
        <v>28600</v>
      </c>
      <c r="C14830" s="3">
        <v>9002</v>
      </c>
      <c r="D14830" s="2" t="s">
        <v>27310</v>
      </c>
    </row>
    <row r="14831" spans="1:7" ht="22.5" x14ac:dyDescent="0.2">
      <c r="A14831" s="1" t="str">
        <f t="shared" si="233"/>
        <v>SETOP ED-48669</v>
      </c>
      <c r="B14831" s="3" t="s">
        <v>28600</v>
      </c>
      <c r="C14831" s="3" t="s">
        <v>23929</v>
      </c>
      <c r="D14831" s="2" t="s">
        <v>27311</v>
      </c>
      <c r="E14831" s="3" t="s">
        <v>28584</v>
      </c>
      <c r="F14831" s="67">
        <v>32.31</v>
      </c>
      <c r="G14831" s="67">
        <v>34.049999999999997</v>
      </c>
    </row>
    <row r="14832" spans="1:7" ht="22.5" x14ac:dyDescent="0.2">
      <c r="A14832" s="1" t="str">
        <f t="shared" si="233"/>
        <v>SETOP ED-48670</v>
      </c>
      <c r="B14832" s="3" t="s">
        <v>28600</v>
      </c>
      <c r="C14832" s="3" t="s">
        <v>23930</v>
      </c>
      <c r="D14832" s="2" t="s">
        <v>27312</v>
      </c>
      <c r="E14832" s="3" t="s">
        <v>28584</v>
      </c>
      <c r="F14832" s="67">
        <v>61.65</v>
      </c>
      <c r="G14832" s="67">
        <v>63.58</v>
      </c>
    </row>
    <row r="14833" spans="1:7" ht="22.5" x14ac:dyDescent="0.2">
      <c r="A14833" s="1" t="str">
        <f t="shared" si="233"/>
        <v>SETOP ED-48671</v>
      </c>
      <c r="B14833" s="3" t="s">
        <v>28600</v>
      </c>
      <c r="C14833" s="3" t="s">
        <v>23931</v>
      </c>
      <c r="D14833" s="2" t="s">
        <v>27313</v>
      </c>
      <c r="E14833" s="3" t="s">
        <v>28584</v>
      </c>
      <c r="F14833" s="67">
        <v>125.17</v>
      </c>
      <c r="G14833" s="67">
        <v>127.35</v>
      </c>
    </row>
    <row r="14834" spans="1:7" ht="22.5" x14ac:dyDescent="0.2">
      <c r="A14834" s="1" t="str">
        <f t="shared" si="233"/>
        <v>SETOP ED-48667</v>
      </c>
      <c r="B14834" s="3" t="s">
        <v>28600</v>
      </c>
      <c r="C14834" s="3" t="s">
        <v>23932</v>
      </c>
      <c r="D14834" s="2" t="s">
        <v>27314</v>
      </c>
      <c r="E14834" s="3" t="s">
        <v>28584</v>
      </c>
      <c r="F14834" s="67">
        <v>22.82</v>
      </c>
      <c r="G14834" s="67">
        <v>24.07</v>
      </c>
    </row>
    <row r="14835" spans="1:7" ht="22.5" x14ac:dyDescent="0.2">
      <c r="A14835" s="1" t="str">
        <f t="shared" si="233"/>
        <v>SETOP ED-48668</v>
      </c>
      <c r="B14835" s="3" t="s">
        <v>28600</v>
      </c>
      <c r="C14835" s="3" t="s">
        <v>23933</v>
      </c>
      <c r="D14835" s="2" t="s">
        <v>27315</v>
      </c>
      <c r="E14835" s="3" t="s">
        <v>28584</v>
      </c>
      <c r="F14835" s="67">
        <v>30.48</v>
      </c>
      <c r="G14835" s="67">
        <v>31.87</v>
      </c>
    </row>
    <row r="14836" spans="1:7" x14ac:dyDescent="0.2">
      <c r="A14836" s="1" t="str">
        <f t="shared" si="233"/>
        <v>SETOP 9003</v>
      </c>
      <c r="B14836" s="3" t="s">
        <v>28600</v>
      </c>
      <c r="C14836" s="3">
        <v>9003</v>
      </c>
      <c r="D14836" s="2" t="s">
        <v>27316</v>
      </c>
    </row>
    <row r="14837" spans="1:7" ht="22.5" x14ac:dyDescent="0.2">
      <c r="A14837" s="1" t="str">
        <f t="shared" si="233"/>
        <v>SETOP ED-5371</v>
      </c>
      <c r="B14837" s="3" t="s">
        <v>28600</v>
      </c>
      <c r="C14837" s="3" t="s">
        <v>32426</v>
      </c>
      <c r="D14837" s="2" t="s">
        <v>32831</v>
      </c>
      <c r="E14837" s="3" t="s">
        <v>28584</v>
      </c>
      <c r="F14837" s="67">
        <v>13.01</v>
      </c>
      <c r="G14837" s="67">
        <v>13.46</v>
      </c>
    </row>
    <row r="14838" spans="1:7" ht="22.5" x14ac:dyDescent="0.2">
      <c r="A14838" s="1" t="str">
        <f t="shared" si="233"/>
        <v>SETOP ED-5372</v>
      </c>
      <c r="B14838" s="3" t="s">
        <v>28600</v>
      </c>
      <c r="C14838" s="3" t="s">
        <v>32427</v>
      </c>
      <c r="D14838" s="2" t="s">
        <v>32832</v>
      </c>
      <c r="E14838" s="3" t="s">
        <v>28584</v>
      </c>
      <c r="F14838" s="67">
        <v>22.29</v>
      </c>
      <c r="G14838" s="67">
        <v>22.75</v>
      </c>
    </row>
    <row r="14839" spans="1:7" ht="22.5" x14ac:dyDescent="0.2">
      <c r="A14839" s="1" t="str">
        <f t="shared" si="233"/>
        <v>SETOP ED-5376</v>
      </c>
      <c r="B14839" s="3" t="s">
        <v>28600</v>
      </c>
      <c r="C14839" s="3" t="s">
        <v>32428</v>
      </c>
      <c r="D14839" s="2" t="s">
        <v>32833</v>
      </c>
      <c r="E14839" s="3" t="s">
        <v>28584</v>
      </c>
      <c r="F14839" s="67">
        <v>63.63</v>
      </c>
      <c r="G14839" s="67">
        <v>64.13</v>
      </c>
    </row>
    <row r="14840" spans="1:7" ht="22.5" x14ac:dyDescent="0.2">
      <c r="A14840" s="1" t="str">
        <f t="shared" si="233"/>
        <v>SETOP ED-5370</v>
      </c>
      <c r="B14840" s="3" t="s">
        <v>28600</v>
      </c>
      <c r="C14840" s="3" t="s">
        <v>32429</v>
      </c>
      <c r="D14840" s="2" t="s">
        <v>32834</v>
      </c>
      <c r="E14840" s="3" t="s">
        <v>28584</v>
      </c>
      <c r="F14840" s="67">
        <v>8.85</v>
      </c>
      <c r="G14840" s="67">
        <v>9.24</v>
      </c>
    </row>
    <row r="14841" spans="1:7" x14ac:dyDescent="0.2">
      <c r="A14841" s="1" t="str">
        <f t="shared" si="233"/>
        <v>SETOP 9004</v>
      </c>
      <c r="B14841" s="3" t="s">
        <v>28600</v>
      </c>
      <c r="C14841" s="3">
        <v>9004</v>
      </c>
      <c r="D14841" s="2" t="s">
        <v>27317</v>
      </c>
    </row>
    <row r="14842" spans="1:7" x14ac:dyDescent="0.2">
      <c r="A14842" s="1" t="str">
        <f t="shared" si="233"/>
        <v>SETOP ED-48687</v>
      </c>
      <c r="B14842" s="3" t="s">
        <v>28600</v>
      </c>
      <c r="C14842" s="3" t="s">
        <v>23934</v>
      </c>
      <c r="D14842" s="2" t="s">
        <v>27318</v>
      </c>
      <c r="E14842" s="3" t="s">
        <v>28584</v>
      </c>
      <c r="F14842" s="67">
        <v>60.5</v>
      </c>
      <c r="G14842" s="67">
        <v>62.59</v>
      </c>
    </row>
    <row r="14843" spans="1:7" ht="22.5" x14ac:dyDescent="0.2">
      <c r="A14843" s="1" t="str">
        <f t="shared" si="233"/>
        <v>SETOP ED-48675</v>
      </c>
      <c r="B14843" s="3" t="s">
        <v>28600</v>
      </c>
      <c r="C14843" s="3" t="s">
        <v>23935</v>
      </c>
      <c r="D14843" s="2" t="s">
        <v>27319</v>
      </c>
      <c r="E14843" s="3" t="s">
        <v>28584</v>
      </c>
      <c r="F14843" s="67">
        <v>83.15</v>
      </c>
      <c r="G14843" s="67">
        <v>84.98</v>
      </c>
    </row>
    <row r="14844" spans="1:7" ht="22.5" x14ac:dyDescent="0.2">
      <c r="A14844" s="1" t="str">
        <f t="shared" si="233"/>
        <v>SETOP ED-48676</v>
      </c>
      <c r="B14844" s="3" t="s">
        <v>28600</v>
      </c>
      <c r="C14844" s="3" t="s">
        <v>23936</v>
      </c>
      <c r="D14844" s="2" t="s">
        <v>27320</v>
      </c>
      <c r="E14844" s="3" t="s">
        <v>28584</v>
      </c>
      <c r="F14844" s="67">
        <v>115.42</v>
      </c>
      <c r="G14844" s="67">
        <v>117.89</v>
      </c>
    </row>
    <row r="14845" spans="1:7" ht="22.5" x14ac:dyDescent="0.2">
      <c r="A14845" s="1" t="str">
        <f t="shared" si="233"/>
        <v>SETOP ED-48677</v>
      </c>
      <c r="B14845" s="3" t="s">
        <v>28600</v>
      </c>
      <c r="C14845" s="3" t="s">
        <v>23937</v>
      </c>
      <c r="D14845" s="2" t="s">
        <v>27321</v>
      </c>
      <c r="E14845" s="3" t="s">
        <v>28584</v>
      </c>
      <c r="F14845" s="67">
        <v>160.88999999999999</v>
      </c>
      <c r="G14845" s="67">
        <v>163.82</v>
      </c>
    </row>
    <row r="14846" spans="1:7" ht="22.5" x14ac:dyDescent="0.2">
      <c r="A14846" s="1" t="str">
        <f t="shared" si="233"/>
        <v>SETOP ED-48678</v>
      </c>
      <c r="B14846" s="3" t="s">
        <v>28600</v>
      </c>
      <c r="C14846" s="3" t="s">
        <v>23938</v>
      </c>
      <c r="D14846" s="2" t="s">
        <v>27322</v>
      </c>
      <c r="E14846" s="3" t="s">
        <v>28584</v>
      </c>
      <c r="F14846" s="67">
        <v>185.19</v>
      </c>
      <c r="G14846" s="67">
        <v>188.52</v>
      </c>
    </row>
    <row r="14847" spans="1:7" x14ac:dyDescent="0.2">
      <c r="A14847" s="1" t="str">
        <f t="shared" si="233"/>
        <v>SETOP 9005</v>
      </c>
      <c r="B14847" s="3" t="s">
        <v>28600</v>
      </c>
      <c r="C14847" s="3">
        <v>9005</v>
      </c>
      <c r="D14847" s="2" t="s">
        <v>27323</v>
      </c>
    </row>
    <row r="14848" spans="1:7" ht="22.5" x14ac:dyDescent="0.2">
      <c r="A14848" s="1" t="str">
        <f t="shared" si="233"/>
        <v>SETOP ED-48684</v>
      </c>
      <c r="B14848" s="3" t="s">
        <v>28600</v>
      </c>
      <c r="C14848" s="3" t="s">
        <v>23939</v>
      </c>
      <c r="D14848" s="2" t="s">
        <v>27324</v>
      </c>
      <c r="E14848" s="3" t="s">
        <v>28584</v>
      </c>
      <c r="F14848" s="67">
        <v>610.14</v>
      </c>
      <c r="G14848" s="67">
        <v>615.80999999999995</v>
      </c>
    </row>
    <row r="14849" spans="1:7" ht="22.5" x14ac:dyDescent="0.2">
      <c r="A14849" s="1" t="str">
        <f t="shared" si="233"/>
        <v>SETOP ED-48685</v>
      </c>
      <c r="B14849" s="3" t="s">
        <v>28600</v>
      </c>
      <c r="C14849" s="3" t="s">
        <v>23940</v>
      </c>
      <c r="D14849" s="2" t="s">
        <v>27325</v>
      </c>
      <c r="E14849" s="3" t="s">
        <v>28584</v>
      </c>
      <c r="F14849" s="67">
        <v>887.14</v>
      </c>
      <c r="G14849" s="67">
        <v>894.44</v>
      </c>
    </row>
    <row r="14850" spans="1:7" ht="22.5" x14ac:dyDescent="0.2">
      <c r="A14850" s="1" t="str">
        <f t="shared" si="233"/>
        <v>SETOP ED-48686</v>
      </c>
      <c r="B14850" s="3" t="s">
        <v>28600</v>
      </c>
      <c r="C14850" s="3" t="s">
        <v>23941</v>
      </c>
      <c r="D14850" s="2" t="s">
        <v>27326</v>
      </c>
      <c r="E14850" s="3" t="s">
        <v>28584</v>
      </c>
      <c r="F14850" s="67">
        <v>1278.31</v>
      </c>
      <c r="G14850" s="67">
        <v>1288.6099999999999</v>
      </c>
    </row>
    <row r="14851" spans="1:7" ht="33.75" x14ac:dyDescent="0.2">
      <c r="A14851" s="1" t="str">
        <f t="shared" si="233"/>
        <v>SETOP ED-48680</v>
      </c>
      <c r="B14851" s="3" t="s">
        <v>28600</v>
      </c>
      <c r="C14851" s="3" t="s">
        <v>23942</v>
      </c>
      <c r="D14851" s="2" t="s">
        <v>27327</v>
      </c>
      <c r="E14851" s="3" t="s">
        <v>28584</v>
      </c>
      <c r="F14851" s="67">
        <v>157.1</v>
      </c>
      <c r="G14851" s="67">
        <v>159.59</v>
      </c>
    </row>
    <row r="14852" spans="1:7" ht="22.5" x14ac:dyDescent="0.2">
      <c r="A14852" s="1" t="str">
        <f t="shared" si="233"/>
        <v>SETOP ED-48681</v>
      </c>
      <c r="B14852" s="3" t="s">
        <v>28600</v>
      </c>
      <c r="C14852" s="3" t="s">
        <v>23943</v>
      </c>
      <c r="D14852" s="2" t="s">
        <v>27328</v>
      </c>
      <c r="E14852" s="3" t="s">
        <v>28584</v>
      </c>
      <c r="F14852" s="67">
        <v>188.76</v>
      </c>
      <c r="G14852" s="67">
        <v>191.7</v>
      </c>
    </row>
    <row r="14853" spans="1:7" ht="22.5" x14ac:dyDescent="0.2">
      <c r="A14853" s="1" t="str">
        <f t="shared" si="233"/>
        <v>SETOP ED-48682</v>
      </c>
      <c r="B14853" s="3" t="s">
        <v>28600</v>
      </c>
      <c r="C14853" s="3" t="s">
        <v>23944</v>
      </c>
      <c r="D14853" s="2" t="s">
        <v>27329</v>
      </c>
      <c r="E14853" s="3" t="s">
        <v>28584</v>
      </c>
      <c r="F14853" s="67">
        <v>268.32</v>
      </c>
      <c r="G14853" s="67">
        <v>271.67</v>
      </c>
    </row>
    <row r="14854" spans="1:7" ht="22.5" x14ac:dyDescent="0.2">
      <c r="A14854" s="1" t="str">
        <f t="shared" si="233"/>
        <v>SETOP ED-48683</v>
      </c>
      <c r="B14854" s="3" t="s">
        <v>28600</v>
      </c>
      <c r="C14854" s="3" t="s">
        <v>23945</v>
      </c>
      <c r="D14854" s="2" t="s">
        <v>27330</v>
      </c>
      <c r="E14854" s="3" t="s">
        <v>28584</v>
      </c>
      <c r="F14854" s="67">
        <v>440.32</v>
      </c>
      <c r="G14854" s="67">
        <v>444.55</v>
      </c>
    </row>
    <row r="14855" spans="1:7" x14ac:dyDescent="0.2">
      <c r="A14855" s="1" t="str">
        <f t="shared" si="233"/>
        <v>SETOP 9006</v>
      </c>
      <c r="B14855" s="3" t="s">
        <v>28600</v>
      </c>
      <c r="C14855" s="3">
        <v>9006</v>
      </c>
      <c r="D14855" s="2" t="s">
        <v>27331</v>
      </c>
    </row>
    <row r="14856" spans="1:7" x14ac:dyDescent="0.2">
      <c r="A14856" s="1" t="str">
        <f t="shared" si="233"/>
        <v>SETOP ED-48611</v>
      </c>
      <c r="B14856" s="3" t="s">
        <v>28600</v>
      </c>
      <c r="C14856" s="3" t="s">
        <v>23946</v>
      </c>
      <c r="D14856" s="2" t="s">
        <v>27332</v>
      </c>
      <c r="E14856" s="3" t="s">
        <v>28584</v>
      </c>
      <c r="F14856" s="67">
        <v>7918.14</v>
      </c>
      <c r="G14856" s="67">
        <v>8191.73</v>
      </c>
    </row>
    <row r="14857" spans="1:7" x14ac:dyDescent="0.2">
      <c r="A14857" s="1" t="str">
        <f t="shared" si="233"/>
        <v>SETOP ED-48612</v>
      </c>
      <c r="B14857" s="3" t="s">
        <v>28600</v>
      </c>
      <c r="C14857" s="3" t="s">
        <v>23947</v>
      </c>
      <c r="D14857" s="2" t="s">
        <v>27333</v>
      </c>
      <c r="E14857" s="3" t="s">
        <v>28584</v>
      </c>
      <c r="F14857" s="67">
        <v>8217.48</v>
      </c>
      <c r="G14857" s="67">
        <v>8501.74</v>
      </c>
    </row>
    <row r="14858" spans="1:7" x14ac:dyDescent="0.2">
      <c r="A14858" s="1" t="str">
        <f t="shared" si="233"/>
        <v>SETOP ED-48613</v>
      </c>
      <c r="B14858" s="3" t="s">
        <v>28600</v>
      </c>
      <c r="C14858" s="3" t="s">
        <v>23948</v>
      </c>
      <c r="D14858" s="2" t="s">
        <v>27334</v>
      </c>
      <c r="E14858" s="3" t="s">
        <v>28584</v>
      </c>
      <c r="F14858" s="67">
        <v>8516.26</v>
      </c>
      <c r="G14858" s="67">
        <v>8811.15</v>
      </c>
    </row>
    <row r="14859" spans="1:7" x14ac:dyDescent="0.2">
      <c r="A14859" s="1" t="str">
        <f t="shared" si="233"/>
        <v>SETOP ED-48614</v>
      </c>
      <c r="B14859" s="3" t="s">
        <v>28600</v>
      </c>
      <c r="C14859" s="3" t="s">
        <v>23949</v>
      </c>
      <c r="D14859" s="2" t="s">
        <v>27335</v>
      </c>
      <c r="E14859" s="3" t="s">
        <v>28584</v>
      </c>
      <c r="F14859" s="67">
        <v>8822.42</v>
      </c>
      <c r="G14859" s="67">
        <v>9128.15</v>
      </c>
    </row>
    <row r="14860" spans="1:7" x14ac:dyDescent="0.2">
      <c r="A14860" s="1" t="str">
        <f t="shared" si="233"/>
        <v>SETOP ED-48615</v>
      </c>
      <c r="B14860" s="3" t="s">
        <v>28600</v>
      </c>
      <c r="C14860" s="3" t="s">
        <v>23950</v>
      </c>
      <c r="D14860" s="2" t="s">
        <v>27336</v>
      </c>
      <c r="E14860" s="3" t="s">
        <v>28584</v>
      </c>
      <c r="F14860" s="67">
        <v>12196.61</v>
      </c>
      <c r="G14860" s="67">
        <v>12623.09</v>
      </c>
    </row>
    <row r="14861" spans="1:7" x14ac:dyDescent="0.2">
      <c r="A14861" s="1" t="str">
        <f t="shared" si="233"/>
        <v>SETOP ED-48616</v>
      </c>
      <c r="B14861" s="3" t="s">
        <v>28600</v>
      </c>
      <c r="C14861" s="3" t="s">
        <v>23951</v>
      </c>
      <c r="D14861" s="2" t="s">
        <v>27337</v>
      </c>
      <c r="E14861" s="3" t="s">
        <v>28584</v>
      </c>
      <c r="F14861" s="67">
        <v>12573.08</v>
      </c>
      <c r="G14861" s="67">
        <v>13012.85</v>
      </c>
    </row>
    <row r="14862" spans="1:7" x14ac:dyDescent="0.2">
      <c r="A14862" s="1" t="str">
        <f t="shared" si="233"/>
        <v>SETOP ED-48617</v>
      </c>
      <c r="B14862" s="3" t="s">
        <v>28600</v>
      </c>
      <c r="C14862" s="3" t="s">
        <v>23952</v>
      </c>
      <c r="D14862" s="2" t="s">
        <v>27338</v>
      </c>
      <c r="E14862" s="3" t="s">
        <v>28584</v>
      </c>
      <c r="F14862" s="67">
        <v>12937.08</v>
      </c>
      <c r="G14862" s="67">
        <v>13389.78</v>
      </c>
    </row>
    <row r="14863" spans="1:7" x14ac:dyDescent="0.2">
      <c r="A14863" s="1" t="str">
        <f t="shared" si="233"/>
        <v>SETOP ED-48618</v>
      </c>
      <c r="B14863" s="3" t="s">
        <v>28600</v>
      </c>
      <c r="C14863" s="3" t="s">
        <v>23953</v>
      </c>
      <c r="D14863" s="2" t="s">
        <v>27339</v>
      </c>
      <c r="E14863" s="3" t="s">
        <v>28584</v>
      </c>
      <c r="F14863" s="67">
        <v>13331.03</v>
      </c>
      <c r="G14863" s="67">
        <v>13797.6</v>
      </c>
    </row>
    <row r="14864" spans="1:7" x14ac:dyDescent="0.2">
      <c r="A14864" s="1" t="str">
        <f t="shared" si="233"/>
        <v>SETOP ED-48619</v>
      </c>
      <c r="B14864" s="3" t="s">
        <v>28600</v>
      </c>
      <c r="C14864" s="3" t="s">
        <v>23954</v>
      </c>
      <c r="D14864" s="2" t="s">
        <v>27340</v>
      </c>
      <c r="E14864" s="3" t="s">
        <v>28584</v>
      </c>
      <c r="F14864" s="67">
        <v>13771.91</v>
      </c>
      <c r="G14864" s="67">
        <v>14253.81</v>
      </c>
    </row>
    <row r="14865" spans="1:7" x14ac:dyDescent="0.2">
      <c r="A14865" s="1" t="str">
        <f t="shared" si="233"/>
        <v>SETOP ED-48620</v>
      </c>
      <c r="B14865" s="3" t="s">
        <v>28600</v>
      </c>
      <c r="C14865" s="3" t="s">
        <v>23955</v>
      </c>
      <c r="D14865" s="2" t="s">
        <v>27341</v>
      </c>
      <c r="E14865" s="3" t="s">
        <v>28584</v>
      </c>
      <c r="F14865" s="67">
        <v>14230.58</v>
      </c>
      <c r="G14865" s="67">
        <v>14728.44</v>
      </c>
    </row>
    <row r="14866" spans="1:7" x14ac:dyDescent="0.2">
      <c r="A14866" s="1" t="str">
        <f t="shared" si="233"/>
        <v>SETOP ED-48621</v>
      </c>
      <c r="B14866" s="3" t="s">
        <v>28600</v>
      </c>
      <c r="C14866" s="3" t="s">
        <v>23956</v>
      </c>
      <c r="D14866" s="2" t="s">
        <v>27342</v>
      </c>
      <c r="E14866" s="3" t="s">
        <v>28584</v>
      </c>
      <c r="F14866" s="67">
        <v>14660.19</v>
      </c>
      <c r="G14866" s="67">
        <v>15173.01</v>
      </c>
    </row>
    <row r="14867" spans="1:7" x14ac:dyDescent="0.2">
      <c r="A14867" s="1" t="str">
        <f t="shared" si="233"/>
        <v>SETOP ED-48622</v>
      </c>
      <c r="B14867" s="3" t="s">
        <v>28600</v>
      </c>
      <c r="C14867" s="3" t="s">
        <v>23957</v>
      </c>
      <c r="D14867" s="2" t="s">
        <v>27343</v>
      </c>
      <c r="E14867" s="3" t="s">
        <v>28584</v>
      </c>
      <c r="F14867" s="67">
        <v>15213.26</v>
      </c>
      <c r="G14867" s="67">
        <v>15744.72</v>
      </c>
    </row>
    <row r="14868" spans="1:7" x14ac:dyDescent="0.2">
      <c r="A14868" s="1" t="str">
        <f t="shared" si="233"/>
        <v>SETOP ED-48623</v>
      </c>
      <c r="B14868" s="3" t="s">
        <v>28600</v>
      </c>
      <c r="C14868" s="3" t="s">
        <v>23958</v>
      </c>
      <c r="D14868" s="2" t="s">
        <v>27344</v>
      </c>
      <c r="E14868" s="3" t="s">
        <v>28584</v>
      </c>
      <c r="F14868" s="67">
        <v>15627.29</v>
      </c>
      <c r="G14868" s="67">
        <v>16173.48</v>
      </c>
    </row>
    <row r="14869" spans="1:7" x14ac:dyDescent="0.2">
      <c r="A14869" s="1" t="str">
        <f t="shared" si="233"/>
        <v>SETOP ED-48624</v>
      </c>
      <c r="B14869" s="3" t="s">
        <v>28600</v>
      </c>
      <c r="C14869" s="3" t="s">
        <v>23959</v>
      </c>
      <c r="D14869" s="2" t="s">
        <v>27345</v>
      </c>
      <c r="E14869" s="3" t="s">
        <v>28584</v>
      </c>
      <c r="F14869" s="67">
        <v>16086.85</v>
      </c>
      <c r="G14869" s="67">
        <v>16648.939999999999</v>
      </c>
    </row>
    <row r="14870" spans="1:7" x14ac:dyDescent="0.2">
      <c r="A14870" s="1" t="str">
        <f t="shared" si="233"/>
        <v>SETOP ED-48625</v>
      </c>
      <c r="B14870" s="3" t="s">
        <v>28600</v>
      </c>
      <c r="C14870" s="3" t="s">
        <v>23960</v>
      </c>
      <c r="D14870" s="2" t="s">
        <v>27346</v>
      </c>
      <c r="E14870" s="3" t="s">
        <v>28584</v>
      </c>
      <c r="F14870" s="67">
        <v>16552.36</v>
      </c>
      <c r="G14870" s="67">
        <v>17130.57</v>
      </c>
    </row>
    <row r="14871" spans="1:7" x14ac:dyDescent="0.2">
      <c r="A14871" s="1" t="str">
        <f t="shared" si="233"/>
        <v>SETOP ED-48626</v>
      </c>
      <c r="B14871" s="3" t="s">
        <v>28600</v>
      </c>
      <c r="C14871" s="3" t="s">
        <v>23961</v>
      </c>
      <c r="D14871" s="2" t="s">
        <v>27347</v>
      </c>
      <c r="E14871" s="3" t="s">
        <v>28584</v>
      </c>
      <c r="F14871" s="67">
        <v>16946.939999999999</v>
      </c>
      <c r="G14871" s="67">
        <v>17539</v>
      </c>
    </row>
    <row r="14872" spans="1:7" x14ac:dyDescent="0.2">
      <c r="A14872" s="1" t="str">
        <f t="shared" si="233"/>
        <v>SETOP ED-48627</v>
      </c>
      <c r="B14872" s="3" t="s">
        <v>28600</v>
      </c>
      <c r="C14872" s="3" t="s">
        <v>23962</v>
      </c>
      <c r="D14872" s="2" t="s">
        <v>27348</v>
      </c>
      <c r="E14872" s="3" t="s">
        <v>28584</v>
      </c>
      <c r="F14872" s="67">
        <v>17366.41</v>
      </c>
      <c r="G14872" s="67">
        <v>17973.07</v>
      </c>
    </row>
    <row r="14873" spans="1:7" x14ac:dyDescent="0.2">
      <c r="A14873" s="1" t="str">
        <f t="shared" si="233"/>
        <v>SETOP ED-48628</v>
      </c>
      <c r="B14873" s="3" t="s">
        <v>28600</v>
      </c>
      <c r="C14873" s="3" t="s">
        <v>23963</v>
      </c>
      <c r="D14873" s="2" t="s">
        <v>27349</v>
      </c>
      <c r="E14873" s="3" t="s">
        <v>28584</v>
      </c>
      <c r="F14873" s="67">
        <v>17761.03</v>
      </c>
      <c r="G14873" s="67">
        <v>18381.490000000002</v>
      </c>
    </row>
    <row r="14874" spans="1:7" x14ac:dyDescent="0.2">
      <c r="A14874" s="1" t="str">
        <f t="shared" si="233"/>
        <v>SETOP ED-48629</v>
      </c>
      <c r="B14874" s="3" t="s">
        <v>28600</v>
      </c>
      <c r="C14874" s="3" t="s">
        <v>23964</v>
      </c>
      <c r="D14874" s="2" t="s">
        <v>27350</v>
      </c>
      <c r="E14874" s="3" t="s">
        <v>28584</v>
      </c>
      <c r="F14874" s="67">
        <v>18157.900000000001</v>
      </c>
      <c r="G14874" s="67">
        <v>18792.25</v>
      </c>
    </row>
    <row r="14875" spans="1:7" x14ac:dyDescent="0.2">
      <c r="A14875" s="1" t="str">
        <f t="shared" si="233"/>
        <v>SETOP ED-48544</v>
      </c>
      <c r="B14875" s="3" t="s">
        <v>28600</v>
      </c>
      <c r="C14875" s="3" t="s">
        <v>23965</v>
      </c>
      <c r="D14875" s="2" t="s">
        <v>27351</v>
      </c>
      <c r="E14875" s="3" t="s">
        <v>28593</v>
      </c>
      <c r="F14875" s="67">
        <v>1806.97</v>
      </c>
      <c r="G14875" s="67">
        <v>1875.55</v>
      </c>
    </row>
    <row r="14876" spans="1:7" x14ac:dyDescent="0.2">
      <c r="A14876" s="1" t="str">
        <f t="shared" si="233"/>
        <v>SETOP ED-48545</v>
      </c>
      <c r="B14876" s="3" t="s">
        <v>28600</v>
      </c>
      <c r="C14876" s="3" t="s">
        <v>23966</v>
      </c>
      <c r="D14876" s="2" t="s">
        <v>27352</v>
      </c>
      <c r="E14876" s="3" t="s">
        <v>28593</v>
      </c>
      <c r="F14876" s="67">
        <v>2444.39</v>
      </c>
      <c r="G14876" s="67">
        <v>2536.15</v>
      </c>
    </row>
    <row r="14877" spans="1:7" x14ac:dyDescent="0.2">
      <c r="A14877" s="1" t="str">
        <f t="shared" si="233"/>
        <v>SETOP ED-48546</v>
      </c>
      <c r="B14877" s="3" t="s">
        <v>28600</v>
      </c>
      <c r="C14877" s="3" t="s">
        <v>23967</v>
      </c>
      <c r="D14877" s="2" t="s">
        <v>27353</v>
      </c>
      <c r="E14877" s="3" t="s">
        <v>28593</v>
      </c>
      <c r="F14877" s="67">
        <v>2598.59</v>
      </c>
      <c r="G14877" s="67">
        <v>2696.54</v>
      </c>
    </row>
    <row r="14878" spans="1:7" x14ac:dyDescent="0.2">
      <c r="A14878" s="1" t="str">
        <f t="shared" si="233"/>
        <v>SETOP ED-48547</v>
      </c>
      <c r="B14878" s="3" t="s">
        <v>28600</v>
      </c>
      <c r="C14878" s="3" t="s">
        <v>23968</v>
      </c>
      <c r="D14878" s="2" t="s">
        <v>27354</v>
      </c>
      <c r="E14878" s="3" t="s">
        <v>28593</v>
      </c>
      <c r="F14878" s="67">
        <v>3240.86</v>
      </c>
      <c r="G14878" s="67">
        <v>3360.48</v>
      </c>
    </row>
    <row r="14879" spans="1:7" x14ac:dyDescent="0.2">
      <c r="A14879" s="1" t="str">
        <f t="shared" si="233"/>
        <v>SETOP ED-48548</v>
      </c>
      <c r="B14879" s="3" t="s">
        <v>28600</v>
      </c>
      <c r="C14879" s="3" t="s">
        <v>23969</v>
      </c>
      <c r="D14879" s="2" t="s">
        <v>27355</v>
      </c>
      <c r="E14879" s="3" t="s">
        <v>28593</v>
      </c>
      <c r="F14879" s="67">
        <v>3609.46</v>
      </c>
      <c r="G14879" s="67">
        <v>3743.77</v>
      </c>
    </row>
    <row r="14880" spans="1:7" x14ac:dyDescent="0.2">
      <c r="A14880" s="1" t="str">
        <f t="shared" si="233"/>
        <v>SETOP ED-48539</v>
      </c>
      <c r="B14880" s="3" t="s">
        <v>28600</v>
      </c>
      <c r="C14880" s="3" t="s">
        <v>23970</v>
      </c>
      <c r="D14880" s="2" t="s">
        <v>27356</v>
      </c>
      <c r="E14880" s="3" t="s">
        <v>28593</v>
      </c>
      <c r="F14880" s="67">
        <v>1163.3599999999999</v>
      </c>
      <c r="G14880" s="67">
        <v>1206.1400000000001</v>
      </c>
    </row>
    <row r="14881" spans="1:7" x14ac:dyDescent="0.2">
      <c r="A14881" s="1" t="str">
        <f t="shared" si="233"/>
        <v>SETOP ED-48540</v>
      </c>
      <c r="B14881" s="3" t="s">
        <v>28600</v>
      </c>
      <c r="C14881" s="3" t="s">
        <v>23971</v>
      </c>
      <c r="D14881" s="2" t="s">
        <v>27357</v>
      </c>
      <c r="E14881" s="3" t="s">
        <v>28593</v>
      </c>
      <c r="F14881" s="67">
        <v>1293.49</v>
      </c>
      <c r="G14881" s="67">
        <v>1341.2</v>
      </c>
    </row>
    <row r="14882" spans="1:7" x14ac:dyDescent="0.2">
      <c r="A14882" s="1" t="str">
        <f t="shared" si="233"/>
        <v>SETOP ED-48541</v>
      </c>
      <c r="B14882" s="3" t="s">
        <v>28600</v>
      </c>
      <c r="C14882" s="3" t="s">
        <v>23972</v>
      </c>
      <c r="D14882" s="2" t="s">
        <v>27358</v>
      </c>
      <c r="E14882" s="3" t="s">
        <v>28593</v>
      </c>
      <c r="F14882" s="67">
        <v>1408.68</v>
      </c>
      <c r="G14882" s="67">
        <v>1460.95</v>
      </c>
    </row>
    <row r="14883" spans="1:7" x14ac:dyDescent="0.2">
      <c r="A14883" s="1" t="str">
        <f t="shared" ref="A14883:A14946" si="234">CONCATENAR</f>
        <v>SETOP ED-48542</v>
      </c>
      <c r="B14883" s="3" t="s">
        <v>28600</v>
      </c>
      <c r="C14883" s="3" t="s">
        <v>23973</v>
      </c>
      <c r="D14883" s="2" t="s">
        <v>27359</v>
      </c>
      <c r="E14883" s="3" t="s">
        <v>28593</v>
      </c>
      <c r="F14883" s="67">
        <v>1528.31</v>
      </c>
      <c r="G14883" s="67">
        <v>1585.36</v>
      </c>
    </row>
    <row r="14884" spans="1:7" x14ac:dyDescent="0.2">
      <c r="A14884" s="1" t="str">
        <f t="shared" si="234"/>
        <v>SETOP ED-48543</v>
      </c>
      <c r="B14884" s="3" t="s">
        <v>28600</v>
      </c>
      <c r="C14884" s="3" t="s">
        <v>23974</v>
      </c>
      <c r="D14884" s="2" t="s">
        <v>27360</v>
      </c>
      <c r="E14884" s="3" t="s">
        <v>28593</v>
      </c>
      <c r="F14884" s="67">
        <v>1661.43</v>
      </c>
      <c r="G14884" s="67">
        <v>1723.72</v>
      </c>
    </row>
    <row r="14885" spans="1:7" x14ac:dyDescent="0.2">
      <c r="A14885" s="1" t="str">
        <f t="shared" si="234"/>
        <v>SETOP 9007</v>
      </c>
      <c r="B14885" s="3" t="s">
        <v>28600</v>
      </c>
      <c r="C14885" s="3">
        <v>9007</v>
      </c>
      <c r="D14885" s="2" t="s">
        <v>27361</v>
      </c>
    </row>
    <row r="14886" spans="1:7" x14ac:dyDescent="0.2">
      <c r="A14886" s="1" t="str">
        <f t="shared" si="234"/>
        <v>SETOP ED-48568</v>
      </c>
      <c r="B14886" s="3" t="s">
        <v>28600</v>
      </c>
      <c r="C14886" s="3" t="s">
        <v>23975</v>
      </c>
      <c r="D14886" s="2" t="s">
        <v>27362</v>
      </c>
      <c r="E14886" s="3" t="s">
        <v>28584</v>
      </c>
      <c r="F14886" s="67">
        <v>800.36</v>
      </c>
      <c r="G14886" s="67">
        <v>830.39</v>
      </c>
    </row>
    <row r="14887" spans="1:7" x14ac:dyDescent="0.2">
      <c r="A14887" s="1" t="str">
        <f t="shared" si="234"/>
        <v>SETOP ED-48569</v>
      </c>
      <c r="B14887" s="3" t="s">
        <v>28600</v>
      </c>
      <c r="C14887" s="3" t="s">
        <v>23976</v>
      </c>
      <c r="D14887" s="2" t="s">
        <v>27363</v>
      </c>
      <c r="E14887" s="3" t="s">
        <v>28584</v>
      </c>
      <c r="F14887" s="67">
        <v>286.06</v>
      </c>
      <c r="G14887" s="67">
        <v>291.19</v>
      </c>
    </row>
    <row r="14888" spans="1:7" x14ac:dyDescent="0.2">
      <c r="A14888" s="1" t="str">
        <f t="shared" si="234"/>
        <v>SETOP 9008</v>
      </c>
      <c r="B14888" s="3" t="s">
        <v>28600</v>
      </c>
      <c r="C14888" s="3">
        <v>9008</v>
      </c>
      <c r="D14888" s="2" t="s">
        <v>27364</v>
      </c>
    </row>
    <row r="14889" spans="1:7" x14ac:dyDescent="0.2">
      <c r="A14889" s="1" t="str">
        <f t="shared" si="234"/>
        <v>SETOP ED-48636</v>
      </c>
      <c r="B14889" s="3" t="s">
        <v>28600</v>
      </c>
      <c r="C14889" s="3" t="s">
        <v>23977</v>
      </c>
      <c r="D14889" s="2" t="s">
        <v>27365</v>
      </c>
      <c r="E14889" s="3" t="s">
        <v>28593</v>
      </c>
      <c r="F14889" s="67">
        <v>2906.34</v>
      </c>
      <c r="G14889" s="67">
        <v>3042.26</v>
      </c>
    </row>
    <row r="14890" spans="1:7" x14ac:dyDescent="0.2">
      <c r="A14890" s="1" t="str">
        <f t="shared" si="234"/>
        <v>SETOP ED-48637</v>
      </c>
      <c r="B14890" s="3" t="s">
        <v>28600</v>
      </c>
      <c r="C14890" s="3" t="s">
        <v>23978</v>
      </c>
      <c r="D14890" s="2" t="s">
        <v>27366</v>
      </c>
      <c r="E14890" s="3" t="s">
        <v>28593</v>
      </c>
      <c r="F14890" s="67">
        <v>3508.66</v>
      </c>
      <c r="G14890" s="67">
        <v>3668.09</v>
      </c>
    </row>
    <row r="14891" spans="1:7" x14ac:dyDescent="0.2">
      <c r="A14891" s="1" t="str">
        <f t="shared" si="234"/>
        <v>SETOP ED-48638</v>
      </c>
      <c r="B14891" s="3" t="s">
        <v>28600</v>
      </c>
      <c r="C14891" s="3" t="s">
        <v>23979</v>
      </c>
      <c r="D14891" s="2" t="s">
        <v>27367</v>
      </c>
      <c r="E14891" s="3" t="s">
        <v>28593</v>
      </c>
      <c r="F14891" s="67">
        <v>3778.17</v>
      </c>
      <c r="G14891" s="67">
        <v>3949.94</v>
      </c>
    </row>
    <row r="14892" spans="1:7" x14ac:dyDescent="0.2">
      <c r="A14892" s="1" t="str">
        <f t="shared" si="234"/>
        <v>SETOP ED-48639</v>
      </c>
      <c r="B14892" s="3" t="s">
        <v>28600</v>
      </c>
      <c r="C14892" s="3" t="s">
        <v>23980</v>
      </c>
      <c r="D14892" s="2" t="s">
        <v>27368</v>
      </c>
      <c r="E14892" s="3" t="s">
        <v>28593</v>
      </c>
      <c r="F14892" s="67">
        <v>4091.79</v>
      </c>
      <c r="G14892" s="67">
        <v>4279.01</v>
      </c>
    </row>
    <row r="14893" spans="1:7" x14ac:dyDescent="0.2">
      <c r="A14893" s="1" t="str">
        <f t="shared" si="234"/>
        <v>SETOP ED-48640</v>
      </c>
      <c r="B14893" s="3" t="s">
        <v>28600</v>
      </c>
      <c r="C14893" s="3" t="s">
        <v>23981</v>
      </c>
      <c r="D14893" s="2" t="s">
        <v>27369</v>
      </c>
      <c r="E14893" s="3" t="s">
        <v>28593</v>
      </c>
      <c r="F14893" s="67">
        <v>4737.01</v>
      </c>
      <c r="G14893" s="67">
        <v>4954.6000000000004</v>
      </c>
    </row>
    <row r="14894" spans="1:7" x14ac:dyDescent="0.2">
      <c r="A14894" s="1" t="str">
        <f t="shared" si="234"/>
        <v>SETOP ED-48630</v>
      </c>
      <c r="B14894" s="3" t="s">
        <v>28600</v>
      </c>
      <c r="C14894" s="3" t="s">
        <v>23982</v>
      </c>
      <c r="D14894" s="2" t="s">
        <v>27370</v>
      </c>
      <c r="E14894" s="3" t="s">
        <v>28593</v>
      </c>
      <c r="F14894" s="67">
        <v>1982.12</v>
      </c>
      <c r="G14894" s="67">
        <v>2069.59</v>
      </c>
    </row>
    <row r="14895" spans="1:7" x14ac:dyDescent="0.2">
      <c r="A14895" s="1" t="str">
        <f t="shared" si="234"/>
        <v>SETOP ED-48631</v>
      </c>
      <c r="B14895" s="3" t="s">
        <v>28600</v>
      </c>
      <c r="C14895" s="3" t="s">
        <v>23983</v>
      </c>
      <c r="D14895" s="2" t="s">
        <v>27371</v>
      </c>
      <c r="E14895" s="3" t="s">
        <v>28593</v>
      </c>
      <c r="F14895" s="67">
        <v>2080.23</v>
      </c>
      <c r="G14895" s="67">
        <v>2173.7800000000002</v>
      </c>
    </row>
    <row r="14896" spans="1:7" x14ac:dyDescent="0.2">
      <c r="A14896" s="1" t="str">
        <f t="shared" si="234"/>
        <v>SETOP ED-48632</v>
      </c>
      <c r="B14896" s="3" t="s">
        <v>28600</v>
      </c>
      <c r="C14896" s="3" t="s">
        <v>23984</v>
      </c>
      <c r="D14896" s="2" t="s">
        <v>27372</v>
      </c>
      <c r="E14896" s="3" t="s">
        <v>28593</v>
      </c>
      <c r="F14896" s="67">
        <v>2157.88</v>
      </c>
      <c r="G14896" s="67">
        <v>2257.02</v>
      </c>
    </row>
    <row r="14897" spans="1:7" x14ac:dyDescent="0.2">
      <c r="A14897" s="1" t="str">
        <f t="shared" si="234"/>
        <v>SETOP ED-48634</v>
      </c>
      <c r="B14897" s="3" t="s">
        <v>28600</v>
      </c>
      <c r="C14897" s="3" t="s">
        <v>23985</v>
      </c>
      <c r="D14897" s="2" t="s">
        <v>27373</v>
      </c>
      <c r="E14897" s="3" t="s">
        <v>28593</v>
      </c>
      <c r="F14897" s="67">
        <v>2441.79</v>
      </c>
      <c r="G14897" s="67">
        <v>2553.09</v>
      </c>
    </row>
    <row r="14898" spans="1:7" x14ac:dyDescent="0.2">
      <c r="A14898" s="1" t="str">
        <f t="shared" si="234"/>
        <v>SETOP ED-48635</v>
      </c>
      <c r="B14898" s="3" t="s">
        <v>28600</v>
      </c>
      <c r="C14898" s="3" t="s">
        <v>23986</v>
      </c>
      <c r="D14898" s="2" t="s">
        <v>27374</v>
      </c>
      <c r="E14898" s="3" t="s">
        <v>28593</v>
      </c>
      <c r="F14898" s="67">
        <v>2663.61</v>
      </c>
      <c r="G14898" s="67">
        <v>2787.61</v>
      </c>
    </row>
    <row r="14899" spans="1:7" x14ac:dyDescent="0.2">
      <c r="A14899" s="1" t="str">
        <f t="shared" si="234"/>
        <v>SETOP ED-48646</v>
      </c>
      <c r="B14899" s="3" t="s">
        <v>28600</v>
      </c>
      <c r="C14899" s="3" t="s">
        <v>23987</v>
      </c>
      <c r="D14899" s="2" t="s">
        <v>27375</v>
      </c>
      <c r="E14899" s="3" t="s">
        <v>28593</v>
      </c>
      <c r="F14899" s="67">
        <v>3622.99</v>
      </c>
      <c r="G14899" s="67">
        <v>3788.22</v>
      </c>
    </row>
    <row r="14900" spans="1:7" x14ac:dyDescent="0.2">
      <c r="A14900" s="1" t="str">
        <f t="shared" si="234"/>
        <v>SETOP ED-48647</v>
      </c>
      <c r="B14900" s="3" t="s">
        <v>28600</v>
      </c>
      <c r="C14900" s="3" t="s">
        <v>23988</v>
      </c>
      <c r="D14900" s="2" t="s">
        <v>27376</v>
      </c>
      <c r="E14900" s="3" t="s">
        <v>28593</v>
      </c>
      <c r="F14900" s="67">
        <v>3944.9</v>
      </c>
      <c r="G14900" s="67">
        <v>4124.8900000000003</v>
      </c>
    </row>
    <row r="14901" spans="1:7" x14ac:dyDescent="0.2">
      <c r="A14901" s="1" t="str">
        <f t="shared" si="234"/>
        <v>SETOP ED-48648</v>
      </c>
      <c r="B14901" s="3" t="s">
        <v>28600</v>
      </c>
      <c r="C14901" s="3" t="s">
        <v>23989</v>
      </c>
      <c r="D14901" s="2" t="s">
        <v>27377</v>
      </c>
      <c r="E14901" s="3" t="s">
        <v>28593</v>
      </c>
      <c r="F14901" s="67">
        <v>4265.67</v>
      </c>
      <c r="G14901" s="67">
        <v>4460.49</v>
      </c>
    </row>
    <row r="14902" spans="1:7" x14ac:dyDescent="0.2">
      <c r="A14902" s="1" t="str">
        <f t="shared" si="234"/>
        <v>SETOP ED-48649</v>
      </c>
      <c r="B14902" s="3" t="s">
        <v>28600</v>
      </c>
      <c r="C14902" s="3" t="s">
        <v>23990</v>
      </c>
      <c r="D14902" s="2" t="s">
        <v>27378</v>
      </c>
      <c r="E14902" s="3" t="s">
        <v>28593</v>
      </c>
      <c r="F14902" s="67">
        <v>4612.95</v>
      </c>
      <c r="G14902" s="67">
        <v>4823.67</v>
      </c>
    </row>
    <row r="14903" spans="1:7" x14ac:dyDescent="0.2">
      <c r="A14903" s="1" t="str">
        <f t="shared" si="234"/>
        <v>SETOP ED-48650</v>
      </c>
      <c r="B14903" s="3" t="s">
        <v>28600</v>
      </c>
      <c r="C14903" s="3" t="s">
        <v>23991</v>
      </c>
      <c r="D14903" s="2" t="s">
        <v>27379</v>
      </c>
      <c r="E14903" s="3" t="s">
        <v>28593</v>
      </c>
      <c r="F14903" s="67">
        <v>5349.93</v>
      </c>
      <c r="G14903" s="67">
        <v>5594.1</v>
      </c>
    </row>
    <row r="14904" spans="1:7" x14ac:dyDescent="0.2">
      <c r="A14904" s="1" t="str">
        <f t="shared" si="234"/>
        <v>SETOP ED-48641</v>
      </c>
      <c r="B14904" s="3" t="s">
        <v>28600</v>
      </c>
      <c r="C14904" s="3" t="s">
        <v>23992</v>
      </c>
      <c r="D14904" s="2" t="s">
        <v>27380</v>
      </c>
      <c r="E14904" s="3" t="s">
        <v>28593</v>
      </c>
      <c r="F14904" s="67">
        <v>2452.71</v>
      </c>
      <c r="G14904" s="67">
        <v>2560.87</v>
      </c>
    </row>
    <row r="14905" spans="1:7" x14ac:dyDescent="0.2">
      <c r="A14905" s="1" t="str">
        <f t="shared" si="234"/>
        <v>SETOP ED-48642</v>
      </c>
      <c r="B14905" s="3" t="s">
        <v>28600</v>
      </c>
      <c r="C14905" s="3" t="s">
        <v>23993</v>
      </c>
      <c r="D14905" s="2" t="s">
        <v>27381</v>
      </c>
      <c r="E14905" s="3" t="s">
        <v>28593</v>
      </c>
      <c r="F14905" s="67">
        <v>2670.24</v>
      </c>
      <c r="G14905" s="67">
        <v>2788.68</v>
      </c>
    </row>
    <row r="14906" spans="1:7" x14ac:dyDescent="0.2">
      <c r="A14906" s="1" t="str">
        <f t="shared" si="234"/>
        <v>SETOP ED-48643</v>
      </c>
      <c r="B14906" s="3" t="s">
        <v>28600</v>
      </c>
      <c r="C14906" s="3" t="s">
        <v>23994</v>
      </c>
      <c r="D14906" s="2" t="s">
        <v>27382</v>
      </c>
      <c r="E14906" s="3" t="s">
        <v>28593</v>
      </c>
      <c r="F14906" s="67">
        <v>2777.95</v>
      </c>
      <c r="G14906" s="67">
        <v>2902.86</v>
      </c>
    </row>
    <row r="14907" spans="1:7" x14ac:dyDescent="0.2">
      <c r="A14907" s="1" t="str">
        <f t="shared" si="234"/>
        <v>SETOP ED-48644</v>
      </c>
      <c r="B14907" s="3" t="s">
        <v>28600</v>
      </c>
      <c r="C14907" s="3" t="s">
        <v>23995</v>
      </c>
      <c r="D14907" s="2" t="s">
        <v>27383</v>
      </c>
      <c r="E14907" s="3" t="s">
        <v>28593</v>
      </c>
      <c r="F14907" s="67">
        <v>2870.91</v>
      </c>
      <c r="G14907" s="67">
        <v>3001.87</v>
      </c>
    </row>
    <row r="14908" spans="1:7" x14ac:dyDescent="0.2">
      <c r="A14908" s="1" t="str">
        <f t="shared" si="234"/>
        <v>SETOP ED-48645</v>
      </c>
      <c r="B14908" s="3" t="s">
        <v>28600</v>
      </c>
      <c r="C14908" s="3" t="s">
        <v>23996</v>
      </c>
      <c r="D14908" s="2" t="s">
        <v>27384</v>
      </c>
      <c r="E14908" s="3" t="s">
        <v>28593</v>
      </c>
      <c r="F14908" s="67">
        <v>3273.94</v>
      </c>
      <c r="G14908" s="67">
        <v>3423.72</v>
      </c>
    </row>
    <row r="14909" spans="1:7" x14ac:dyDescent="0.2">
      <c r="A14909" s="1" t="str">
        <f t="shared" si="234"/>
        <v>SETOP ED-48656</v>
      </c>
      <c r="B14909" s="3" t="s">
        <v>28600</v>
      </c>
      <c r="C14909" s="3" t="s">
        <v>23997</v>
      </c>
      <c r="D14909" s="2" t="s">
        <v>27385</v>
      </c>
      <c r="E14909" s="3" t="s">
        <v>28593</v>
      </c>
      <c r="F14909" s="67">
        <v>4178.51</v>
      </c>
      <c r="G14909" s="67">
        <v>4367.3599999999997</v>
      </c>
    </row>
    <row r="14910" spans="1:7" x14ac:dyDescent="0.2">
      <c r="A14910" s="1" t="str">
        <f t="shared" si="234"/>
        <v>SETOP ED-48657</v>
      </c>
      <c r="B14910" s="3" t="s">
        <v>28600</v>
      </c>
      <c r="C14910" s="3" t="s">
        <v>23998</v>
      </c>
      <c r="D14910" s="2" t="s">
        <v>27386</v>
      </c>
      <c r="E14910" s="3" t="s">
        <v>28593</v>
      </c>
      <c r="F14910" s="67">
        <v>4528.13</v>
      </c>
      <c r="G14910" s="67">
        <v>4732.79</v>
      </c>
    </row>
    <row r="14911" spans="1:7" x14ac:dyDescent="0.2">
      <c r="A14911" s="1" t="str">
        <f t="shared" si="234"/>
        <v>SETOP ED-48658</v>
      </c>
      <c r="B14911" s="3" t="s">
        <v>28600</v>
      </c>
      <c r="C14911" s="3" t="s">
        <v>23999</v>
      </c>
      <c r="D14911" s="2" t="s">
        <v>27387</v>
      </c>
      <c r="E14911" s="3" t="s">
        <v>28593</v>
      </c>
      <c r="F14911" s="67">
        <v>4876.6000000000004</v>
      </c>
      <c r="G14911" s="67">
        <v>5097.1499999999996</v>
      </c>
    </row>
    <row r="14912" spans="1:7" x14ac:dyDescent="0.2">
      <c r="A14912" s="1" t="str">
        <f t="shared" si="234"/>
        <v>SETOP ED-48659</v>
      </c>
      <c r="B14912" s="3" t="s">
        <v>28600</v>
      </c>
      <c r="C14912" s="3" t="s">
        <v>24000</v>
      </c>
      <c r="D14912" s="2" t="s">
        <v>27388</v>
      </c>
      <c r="E14912" s="3" t="s">
        <v>28593</v>
      </c>
      <c r="F14912" s="67">
        <v>5251.6</v>
      </c>
      <c r="G14912" s="67">
        <v>5489.1</v>
      </c>
    </row>
    <row r="14913" spans="1:7" x14ac:dyDescent="0.2">
      <c r="A14913" s="1" t="str">
        <f t="shared" si="234"/>
        <v>SETOP ED-48660</v>
      </c>
      <c r="B14913" s="3" t="s">
        <v>28600</v>
      </c>
      <c r="C14913" s="3" t="s">
        <v>24001</v>
      </c>
      <c r="D14913" s="2" t="s">
        <v>27389</v>
      </c>
      <c r="E14913" s="3" t="s">
        <v>28593</v>
      </c>
      <c r="F14913" s="67">
        <v>6043.99</v>
      </c>
      <c r="G14913" s="67">
        <v>6317.05</v>
      </c>
    </row>
    <row r="14914" spans="1:7" x14ac:dyDescent="0.2">
      <c r="A14914" s="1" t="str">
        <f t="shared" si="234"/>
        <v>SETOP ED-48651</v>
      </c>
      <c r="B14914" s="3" t="s">
        <v>28600</v>
      </c>
      <c r="C14914" s="3" t="s">
        <v>24002</v>
      </c>
      <c r="D14914" s="2" t="s">
        <v>27390</v>
      </c>
      <c r="E14914" s="3" t="s">
        <v>28593</v>
      </c>
      <c r="F14914" s="67">
        <v>3043.84</v>
      </c>
      <c r="G14914" s="67">
        <v>3176.97</v>
      </c>
    </row>
    <row r="14915" spans="1:7" x14ac:dyDescent="0.2">
      <c r="A14915" s="1" t="str">
        <f t="shared" si="234"/>
        <v>SETOP ED-48652</v>
      </c>
      <c r="B14915" s="3" t="s">
        <v>28600</v>
      </c>
      <c r="C14915" s="3" t="s">
        <v>24003</v>
      </c>
      <c r="D14915" s="2" t="s">
        <v>27391</v>
      </c>
      <c r="E14915" s="3" t="s">
        <v>28593</v>
      </c>
      <c r="F14915" s="67">
        <v>3158.37</v>
      </c>
      <c r="G14915" s="67">
        <v>3298.14</v>
      </c>
    </row>
    <row r="14916" spans="1:7" x14ac:dyDescent="0.2">
      <c r="A14916" s="1" t="str">
        <f t="shared" si="234"/>
        <v>SETOP ED-48653</v>
      </c>
      <c r="B14916" s="3" t="s">
        <v>28600</v>
      </c>
      <c r="C14916" s="3" t="s">
        <v>24004</v>
      </c>
      <c r="D14916" s="2" t="s">
        <v>27392</v>
      </c>
      <c r="E14916" s="3" t="s">
        <v>28593</v>
      </c>
      <c r="F14916" s="67">
        <v>3266.09</v>
      </c>
      <c r="G14916" s="67">
        <v>3412.31</v>
      </c>
    </row>
    <row r="14917" spans="1:7" x14ac:dyDescent="0.2">
      <c r="A14917" s="1" t="str">
        <f t="shared" si="234"/>
        <v>SETOP ED-48654</v>
      </c>
      <c r="B14917" s="3" t="s">
        <v>28600</v>
      </c>
      <c r="C14917" s="3" t="s">
        <v>24005</v>
      </c>
      <c r="D14917" s="2" t="s">
        <v>27393</v>
      </c>
      <c r="E14917" s="3" t="s">
        <v>28593</v>
      </c>
      <c r="F14917" s="67">
        <v>3518.68</v>
      </c>
      <c r="G14917" s="67">
        <v>3676.5</v>
      </c>
    </row>
    <row r="14918" spans="1:7" x14ac:dyDescent="0.2">
      <c r="A14918" s="1" t="str">
        <f t="shared" si="234"/>
        <v>SETOP ED-48655</v>
      </c>
      <c r="B14918" s="3" t="s">
        <v>28600</v>
      </c>
      <c r="C14918" s="3" t="s">
        <v>24006</v>
      </c>
      <c r="D14918" s="2" t="s">
        <v>27394</v>
      </c>
      <c r="E14918" s="3" t="s">
        <v>28593</v>
      </c>
      <c r="F14918" s="67">
        <v>3801.75</v>
      </c>
      <c r="G14918" s="67">
        <v>3974.11</v>
      </c>
    </row>
    <row r="14919" spans="1:7" x14ac:dyDescent="0.2">
      <c r="A14919" s="1" t="str">
        <f t="shared" si="234"/>
        <v>SETOP 9009</v>
      </c>
      <c r="B14919" s="3" t="s">
        <v>28600</v>
      </c>
      <c r="C14919" s="3">
        <v>9009</v>
      </c>
      <c r="D14919" s="2" t="s">
        <v>27395</v>
      </c>
    </row>
    <row r="14920" spans="1:7" ht="22.5" x14ac:dyDescent="0.2">
      <c r="A14920" s="1" t="str">
        <f t="shared" si="234"/>
        <v>SETOP ED-48666</v>
      </c>
      <c r="B14920" s="3" t="s">
        <v>28600</v>
      </c>
      <c r="C14920" s="3" t="s">
        <v>24007</v>
      </c>
      <c r="D14920" s="2" t="s">
        <v>27396</v>
      </c>
      <c r="E14920" s="3" t="s">
        <v>28583</v>
      </c>
      <c r="F14920" s="67">
        <v>471.32</v>
      </c>
      <c r="G14920" s="67">
        <v>478.56</v>
      </c>
    </row>
    <row r="14921" spans="1:7" x14ac:dyDescent="0.2">
      <c r="A14921" s="1" t="str">
        <f t="shared" si="234"/>
        <v>SETOP 9011</v>
      </c>
      <c r="B14921" s="3" t="s">
        <v>28600</v>
      </c>
      <c r="C14921" s="3">
        <v>9011</v>
      </c>
      <c r="D14921" s="2" t="s">
        <v>27397</v>
      </c>
    </row>
    <row r="14922" spans="1:7" ht="22.5" x14ac:dyDescent="0.2">
      <c r="A14922" s="1" t="str">
        <f t="shared" si="234"/>
        <v>SETOP ED-48551</v>
      </c>
      <c r="B14922" s="3" t="s">
        <v>28600</v>
      </c>
      <c r="C14922" s="3" t="s">
        <v>24008</v>
      </c>
      <c r="D14922" s="2" t="s">
        <v>27398</v>
      </c>
      <c r="E14922" s="3" t="s">
        <v>28593</v>
      </c>
      <c r="F14922" s="67">
        <v>2418.4699999999998</v>
      </c>
      <c r="G14922" s="67">
        <v>2501.84</v>
      </c>
    </row>
    <row r="14923" spans="1:7" ht="22.5" x14ac:dyDescent="0.2">
      <c r="A14923" s="1" t="str">
        <f t="shared" si="234"/>
        <v>SETOP ED-48549</v>
      </c>
      <c r="B14923" s="3" t="s">
        <v>28600</v>
      </c>
      <c r="C14923" s="3" t="s">
        <v>24009</v>
      </c>
      <c r="D14923" s="2" t="s">
        <v>27399</v>
      </c>
      <c r="E14923" s="3" t="s">
        <v>28593</v>
      </c>
      <c r="F14923" s="67">
        <v>2766.77</v>
      </c>
      <c r="G14923" s="67">
        <v>2818.51</v>
      </c>
    </row>
    <row r="14924" spans="1:7" ht="22.5" x14ac:dyDescent="0.2">
      <c r="A14924" s="1" t="str">
        <f t="shared" si="234"/>
        <v>SETOP ED-48550</v>
      </c>
      <c r="B14924" s="3" t="s">
        <v>28600</v>
      </c>
      <c r="C14924" s="3" t="s">
        <v>24010</v>
      </c>
      <c r="D14924" s="2" t="s">
        <v>27400</v>
      </c>
      <c r="E14924" s="3" t="s">
        <v>28593</v>
      </c>
      <c r="F14924" s="67">
        <v>1393.07</v>
      </c>
      <c r="G14924" s="67">
        <v>1444.8</v>
      </c>
    </row>
    <row r="14925" spans="1:7" x14ac:dyDescent="0.2">
      <c r="A14925" s="1" t="str">
        <f t="shared" si="234"/>
        <v>SETOP 9012</v>
      </c>
      <c r="B14925" s="3" t="s">
        <v>28600</v>
      </c>
      <c r="C14925" s="3">
        <v>9012</v>
      </c>
      <c r="D14925" s="2" t="s">
        <v>27401</v>
      </c>
    </row>
    <row r="14926" spans="1:7" ht="22.5" x14ac:dyDescent="0.2">
      <c r="A14926" s="1" t="str">
        <f t="shared" si="234"/>
        <v>SETOP ED-48572</v>
      </c>
      <c r="B14926" s="3" t="s">
        <v>28600</v>
      </c>
      <c r="C14926" s="3" t="s">
        <v>24011</v>
      </c>
      <c r="D14926" s="2" t="s">
        <v>27402</v>
      </c>
      <c r="E14926" s="3" t="s">
        <v>28593</v>
      </c>
      <c r="F14926" s="67">
        <v>1790.77</v>
      </c>
      <c r="G14926" s="67">
        <v>1892.99</v>
      </c>
    </row>
    <row r="14927" spans="1:7" ht="22.5" x14ac:dyDescent="0.2">
      <c r="A14927" s="1" t="str">
        <f t="shared" si="234"/>
        <v>SETOP ED-48573</v>
      </c>
      <c r="B14927" s="3" t="s">
        <v>28600</v>
      </c>
      <c r="C14927" s="3" t="s">
        <v>24012</v>
      </c>
      <c r="D14927" s="2" t="s">
        <v>27403</v>
      </c>
      <c r="E14927" s="3" t="s">
        <v>28593</v>
      </c>
      <c r="F14927" s="67">
        <v>2464.38</v>
      </c>
      <c r="G14927" s="67">
        <v>2610.6</v>
      </c>
    </row>
    <row r="14928" spans="1:7" x14ac:dyDescent="0.2">
      <c r="A14928" s="1" t="str">
        <f t="shared" si="234"/>
        <v>SETOP ED-48574</v>
      </c>
      <c r="B14928" s="3" t="s">
        <v>28600</v>
      </c>
      <c r="C14928" s="3" t="s">
        <v>24013</v>
      </c>
      <c r="D14928" s="2" t="s">
        <v>27404</v>
      </c>
      <c r="E14928" s="3" t="s">
        <v>28593</v>
      </c>
      <c r="F14928" s="67">
        <v>1762.09</v>
      </c>
      <c r="G14928" s="67">
        <v>1856.77</v>
      </c>
    </row>
    <row r="14929" spans="1:7" ht="22.5" x14ac:dyDescent="0.2">
      <c r="A14929" s="1" t="str">
        <f t="shared" si="234"/>
        <v>SETOP ED-48575</v>
      </c>
      <c r="B14929" s="3" t="s">
        <v>28600</v>
      </c>
      <c r="C14929" s="3" t="s">
        <v>24014</v>
      </c>
      <c r="D14929" s="2" t="s">
        <v>27405</v>
      </c>
      <c r="E14929" s="3" t="s">
        <v>28593</v>
      </c>
      <c r="F14929" s="67">
        <v>2259.35</v>
      </c>
      <c r="G14929" s="67">
        <v>2387.7600000000002</v>
      </c>
    </row>
    <row r="14930" spans="1:7" ht="22.5" x14ac:dyDescent="0.2">
      <c r="A14930" s="1" t="str">
        <f t="shared" si="234"/>
        <v>SETOP ED-48576</v>
      </c>
      <c r="B14930" s="3" t="s">
        <v>28600</v>
      </c>
      <c r="C14930" s="3" t="s">
        <v>24015</v>
      </c>
      <c r="D14930" s="2" t="s">
        <v>27406</v>
      </c>
      <c r="E14930" s="3" t="s">
        <v>28593</v>
      </c>
      <c r="F14930" s="67">
        <v>3107.08</v>
      </c>
      <c r="G14930" s="67">
        <v>3289.18</v>
      </c>
    </row>
    <row r="14931" spans="1:7" ht="22.5" x14ac:dyDescent="0.2">
      <c r="A14931" s="1" t="str">
        <f t="shared" si="234"/>
        <v>SETOP ED-48578</v>
      </c>
      <c r="B14931" s="3" t="s">
        <v>28600</v>
      </c>
      <c r="C14931" s="3" t="s">
        <v>24016</v>
      </c>
      <c r="D14931" s="2" t="s">
        <v>27407</v>
      </c>
      <c r="E14931" s="3" t="s">
        <v>28593</v>
      </c>
      <c r="F14931" s="67">
        <v>1860.41</v>
      </c>
      <c r="G14931" s="67">
        <v>1950.99</v>
      </c>
    </row>
    <row r="14932" spans="1:7" ht="22.5" x14ac:dyDescent="0.2">
      <c r="A14932" s="1" t="str">
        <f t="shared" si="234"/>
        <v>SETOP ED-48579</v>
      </c>
      <c r="B14932" s="3" t="s">
        <v>28600</v>
      </c>
      <c r="C14932" s="3" t="s">
        <v>24017</v>
      </c>
      <c r="D14932" s="2" t="s">
        <v>27408</v>
      </c>
      <c r="E14932" s="3" t="s">
        <v>28593</v>
      </c>
      <c r="F14932" s="67">
        <v>2734.53</v>
      </c>
      <c r="G14932" s="67">
        <v>2863.93</v>
      </c>
    </row>
    <row r="14933" spans="1:7" ht="22.5" x14ac:dyDescent="0.2">
      <c r="A14933" s="1" t="str">
        <f t="shared" si="234"/>
        <v>SETOP ED-48582</v>
      </c>
      <c r="B14933" s="3" t="s">
        <v>28600</v>
      </c>
      <c r="C14933" s="3" t="s">
        <v>24018</v>
      </c>
      <c r="D14933" s="2" t="s">
        <v>27409</v>
      </c>
      <c r="E14933" s="3" t="s">
        <v>28593</v>
      </c>
      <c r="F14933" s="67">
        <v>1693.11</v>
      </c>
      <c r="G14933" s="67">
        <v>1797.07</v>
      </c>
    </row>
    <row r="14934" spans="1:7" ht="22.5" x14ac:dyDescent="0.2">
      <c r="A14934" s="1" t="str">
        <f t="shared" si="234"/>
        <v>SETOP ED-48583</v>
      </c>
      <c r="B14934" s="3" t="s">
        <v>28600</v>
      </c>
      <c r="C14934" s="3" t="s">
        <v>24019</v>
      </c>
      <c r="D14934" s="2" t="s">
        <v>27410</v>
      </c>
      <c r="E14934" s="3" t="s">
        <v>28593</v>
      </c>
      <c r="F14934" s="67">
        <v>2425.9</v>
      </c>
      <c r="G14934" s="67">
        <v>2574</v>
      </c>
    </row>
    <row r="14935" spans="1:7" ht="22.5" x14ac:dyDescent="0.2">
      <c r="A14935" s="1" t="str">
        <f t="shared" si="234"/>
        <v>SETOP ED-48584</v>
      </c>
      <c r="B14935" s="3" t="s">
        <v>28600</v>
      </c>
      <c r="C14935" s="3" t="s">
        <v>24020</v>
      </c>
      <c r="D14935" s="2" t="s">
        <v>27411</v>
      </c>
      <c r="E14935" s="3" t="s">
        <v>28593</v>
      </c>
      <c r="F14935" s="67">
        <v>2147.75</v>
      </c>
      <c r="G14935" s="67">
        <v>2276.83</v>
      </c>
    </row>
    <row r="14936" spans="1:7" ht="22.5" x14ac:dyDescent="0.2">
      <c r="A14936" s="1" t="str">
        <f t="shared" si="234"/>
        <v>SETOP ED-48585</v>
      </c>
      <c r="B14936" s="3" t="s">
        <v>28600</v>
      </c>
      <c r="C14936" s="3" t="s">
        <v>24021</v>
      </c>
      <c r="D14936" s="2" t="s">
        <v>27412</v>
      </c>
      <c r="E14936" s="3" t="s">
        <v>28593</v>
      </c>
      <c r="F14936" s="67">
        <v>3054.66</v>
      </c>
      <c r="G14936" s="67">
        <v>3237.57</v>
      </c>
    </row>
    <row r="14937" spans="1:7" x14ac:dyDescent="0.2">
      <c r="A14937" s="1" t="str">
        <f t="shared" si="234"/>
        <v>SETOP ED-48571</v>
      </c>
      <c r="B14937" s="3" t="s">
        <v>28600</v>
      </c>
      <c r="C14937" s="3" t="s">
        <v>24022</v>
      </c>
      <c r="D14937" s="2" t="s">
        <v>27413</v>
      </c>
      <c r="E14937" s="3" t="s">
        <v>28593</v>
      </c>
      <c r="F14937" s="67">
        <v>1364.12</v>
      </c>
      <c r="G14937" s="67">
        <v>1439.32</v>
      </c>
    </row>
    <row r="14938" spans="1:7" x14ac:dyDescent="0.2">
      <c r="A14938" s="1" t="str">
        <f t="shared" si="234"/>
        <v>SETOP ED-48577</v>
      </c>
      <c r="B14938" s="3" t="s">
        <v>28600</v>
      </c>
      <c r="C14938" s="3" t="s">
        <v>24023</v>
      </c>
      <c r="D14938" s="2" t="s">
        <v>27414</v>
      </c>
      <c r="E14938" s="3" t="s">
        <v>28593</v>
      </c>
      <c r="F14938" s="67">
        <v>2198.5500000000002</v>
      </c>
      <c r="G14938" s="67">
        <v>2315.9499999999998</v>
      </c>
    </row>
    <row r="14939" spans="1:7" x14ac:dyDescent="0.2">
      <c r="A14939" s="1" t="str">
        <f t="shared" si="234"/>
        <v>SETOP 9013</v>
      </c>
      <c r="B14939" s="3" t="s">
        <v>28600</v>
      </c>
      <c r="C14939" s="3">
        <v>9013</v>
      </c>
      <c r="D14939" s="2" t="s">
        <v>27415</v>
      </c>
    </row>
    <row r="14940" spans="1:7" x14ac:dyDescent="0.2">
      <c r="A14940" s="1" t="str">
        <f t="shared" si="234"/>
        <v>SETOP ED-48587</v>
      </c>
      <c r="B14940" s="3" t="s">
        <v>28600</v>
      </c>
      <c r="C14940" s="3" t="s">
        <v>24024</v>
      </c>
      <c r="D14940" s="2" t="s">
        <v>27416</v>
      </c>
      <c r="E14940" s="3" t="s">
        <v>28593</v>
      </c>
      <c r="F14940" s="67">
        <v>1513.59</v>
      </c>
      <c r="G14940" s="67">
        <v>1607.34</v>
      </c>
    </row>
    <row r="14941" spans="1:7" x14ac:dyDescent="0.2">
      <c r="A14941" s="1" t="str">
        <f t="shared" si="234"/>
        <v>SETOP ED-48586</v>
      </c>
      <c r="B14941" s="3" t="s">
        <v>28600</v>
      </c>
      <c r="C14941" s="3" t="s">
        <v>24025</v>
      </c>
      <c r="D14941" s="2" t="s">
        <v>27417</v>
      </c>
      <c r="E14941" s="3" t="s">
        <v>28593</v>
      </c>
      <c r="F14941" s="67">
        <v>645.79999999999995</v>
      </c>
      <c r="G14941" s="67">
        <v>685.81</v>
      </c>
    </row>
    <row r="14942" spans="1:7" x14ac:dyDescent="0.2">
      <c r="A14942" s="1" t="str">
        <f t="shared" si="234"/>
        <v>SETOP 9014</v>
      </c>
      <c r="B14942" s="3" t="s">
        <v>28600</v>
      </c>
      <c r="C14942" s="3">
        <v>9014</v>
      </c>
      <c r="D14942" s="2" t="s">
        <v>27418</v>
      </c>
    </row>
    <row r="14943" spans="1:7" x14ac:dyDescent="0.2">
      <c r="A14943" s="1" t="str">
        <f t="shared" si="234"/>
        <v>SETOP ED-48603</v>
      </c>
      <c r="B14943" s="3" t="s">
        <v>28600</v>
      </c>
      <c r="C14943" s="3" t="s">
        <v>24026</v>
      </c>
      <c r="D14943" s="2" t="s">
        <v>27419</v>
      </c>
      <c r="E14943" s="3" t="s">
        <v>28584</v>
      </c>
      <c r="F14943" s="67">
        <v>899.04</v>
      </c>
      <c r="G14943" s="67">
        <v>944.63</v>
      </c>
    </row>
    <row r="14944" spans="1:7" x14ac:dyDescent="0.2">
      <c r="A14944" s="1" t="str">
        <f t="shared" si="234"/>
        <v>SETOP ED-48604</v>
      </c>
      <c r="B14944" s="3" t="s">
        <v>28600</v>
      </c>
      <c r="C14944" s="3" t="s">
        <v>24027</v>
      </c>
      <c r="D14944" s="2" t="s">
        <v>27420</v>
      </c>
      <c r="E14944" s="3" t="s">
        <v>28584</v>
      </c>
      <c r="F14944" s="67">
        <v>1193.49</v>
      </c>
      <c r="G14944" s="67">
        <v>1251.74</v>
      </c>
    </row>
    <row r="14945" spans="1:7" x14ac:dyDescent="0.2">
      <c r="A14945" s="1" t="str">
        <f t="shared" si="234"/>
        <v>SETOP ED-48605</v>
      </c>
      <c r="B14945" s="3" t="s">
        <v>28600</v>
      </c>
      <c r="C14945" s="3" t="s">
        <v>24028</v>
      </c>
      <c r="D14945" s="2" t="s">
        <v>27421</v>
      </c>
      <c r="E14945" s="3" t="s">
        <v>28584</v>
      </c>
      <c r="F14945" s="67">
        <v>1304.1500000000001</v>
      </c>
      <c r="G14945" s="67">
        <v>1368.56</v>
      </c>
    </row>
    <row r="14946" spans="1:7" x14ac:dyDescent="0.2">
      <c r="A14946" s="1" t="str">
        <f t="shared" si="234"/>
        <v>SETOP ED-48606</v>
      </c>
      <c r="B14946" s="3" t="s">
        <v>28600</v>
      </c>
      <c r="C14946" s="3" t="s">
        <v>24029</v>
      </c>
      <c r="D14946" s="2" t="s">
        <v>27422</v>
      </c>
      <c r="E14946" s="3" t="s">
        <v>28584</v>
      </c>
      <c r="F14946" s="67">
        <v>1417.32</v>
      </c>
      <c r="G14946" s="67">
        <v>1488.14</v>
      </c>
    </row>
    <row r="14947" spans="1:7" x14ac:dyDescent="0.2">
      <c r="A14947" s="1" t="str">
        <f t="shared" ref="A14947:A15010" si="235">CONCATENAR</f>
        <v>SETOP ED-48607</v>
      </c>
      <c r="B14947" s="3" t="s">
        <v>28600</v>
      </c>
      <c r="C14947" s="3" t="s">
        <v>24030</v>
      </c>
      <c r="D14947" s="2" t="s">
        <v>27423</v>
      </c>
      <c r="E14947" s="3" t="s">
        <v>28584</v>
      </c>
      <c r="F14947" s="67">
        <v>2046.69</v>
      </c>
      <c r="G14947" s="67">
        <v>2144.31</v>
      </c>
    </row>
    <row r="14948" spans="1:7" x14ac:dyDescent="0.2">
      <c r="A14948" s="1" t="str">
        <f t="shared" si="235"/>
        <v>SETOP ED-48598</v>
      </c>
      <c r="B14948" s="3" t="s">
        <v>28600</v>
      </c>
      <c r="C14948" s="3" t="s">
        <v>24031</v>
      </c>
      <c r="D14948" s="2" t="s">
        <v>27424</v>
      </c>
      <c r="E14948" s="3" t="s">
        <v>28584</v>
      </c>
      <c r="F14948" s="67">
        <v>453.91</v>
      </c>
      <c r="G14948" s="67">
        <v>475.4</v>
      </c>
    </row>
    <row r="14949" spans="1:7" x14ac:dyDescent="0.2">
      <c r="A14949" s="1" t="str">
        <f t="shared" si="235"/>
        <v>SETOP ED-48599</v>
      </c>
      <c r="B14949" s="3" t="s">
        <v>28600</v>
      </c>
      <c r="C14949" s="3" t="s">
        <v>24032</v>
      </c>
      <c r="D14949" s="2" t="s">
        <v>27425</v>
      </c>
      <c r="E14949" s="3" t="s">
        <v>28584</v>
      </c>
      <c r="F14949" s="67">
        <v>543.03</v>
      </c>
      <c r="G14949" s="67">
        <v>569.02</v>
      </c>
    </row>
    <row r="14950" spans="1:7" x14ac:dyDescent="0.2">
      <c r="A14950" s="1" t="str">
        <f t="shared" si="235"/>
        <v>SETOP ED-48600</v>
      </c>
      <c r="B14950" s="3" t="s">
        <v>28600</v>
      </c>
      <c r="C14950" s="3" t="s">
        <v>24033</v>
      </c>
      <c r="D14950" s="2" t="s">
        <v>27426</v>
      </c>
      <c r="E14950" s="3" t="s">
        <v>28584</v>
      </c>
      <c r="F14950" s="67">
        <v>626.42999999999995</v>
      </c>
      <c r="G14950" s="67">
        <v>656.89</v>
      </c>
    </row>
    <row r="14951" spans="1:7" x14ac:dyDescent="0.2">
      <c r="A14951" s="1" t="str">
        <f t="shared" si="235"/>
        <v>SETOP ED-48601</v>
      </c>
      <c r="B14951" s="3" t="s">
        <v>28600</v>
      </c>
      <c r="C14951" s="3" t="s">
        <v>24034</v>
      </c>
      <c r="D14951" s="2" t="s">
        <v>27427</v>
      </c>
      <c r="E14951" s="3" t="s">
        <v>28584</v>
      </c>
      <c r="F14951" s="67">
        <v>720.55</v>
      </c>
      <c r="G14951" s="67">
        <v>756.02</v>
      </c>
    </row>
    <row r="14952" spans="1:7" x14ac:dyDescent="0.2">
      <c r="A14952" s="1" t="str">
        <f t="shared" si="235"/>
        <v>SETOP ED-48602</v>
      </c>
      <c r="B14952" s="3" t="s">
        <v>28600</v>
      </c>
      <c r="C14952" s="3" t="s">
        <v>24035</v>
      </c>
      <c r="D14952" s="2" t="s">
        <v>27428</v>
      </c>
      <c r="E14952" s="3" t="s">
        <v>28584</v>
      </c>
      <c r="F14952" s="67">
        <v>808.13</v>
      </c>
      <c r="G14952" s="67">
        <v>848.49</v>
      </c>
    </row>
    <row r="14953" spans="1:7" x14ac:dyDescent="0.2">
      <c r="A14953" s="1" t="str">
        <f t="shared" si="235"/>
        <v>SETOP 9015</v>
      </c>
      <c r="B14953" s="3" t="s">
        <v>28600</v>
      </c>
      <c r="C14953" s="3">
        <v>9015</v>
      </c>
      <c r="D14953" s="2" t="s">
        <v>27429</v>
      </c>
    </row>
    <row r="14954" spans="1:7" x14ac:dyDescent="0.2">
      <c r="A14954" s="1" t="str">
        <f t="shared" si="235"/>
        <v>SETOP ED-48593</v>
      </c>
      <c r="B14954" s="3" t="s">
        <v>28600</v>
      </c>
      <c r="C14954" s="3" t="s">
        <v>24036</v>
      </c>
      <c r="D14954" s="2" t="s">
        <v>27430</v>
      </c>
      <c r="E14954" s="3" t="s">
        <v>28584</v>
      </c>
      <c r="F14954" s="67">
        <v>1169.1600000000001</v>
      </c>
      <c r="G14954" s="67">
        <v>1226.3900000000001</v>
      </c>
    </row>
    <row r="14955" spans="1:7" x14ac:dyDescent="0.2">
      <c r="A14955" s="1" t="str">
        <f t="shared" si="235"/>
        <v>SETOP ED-48594</v>
      </c>
      <c r="B14955" s="3" t="s">
        <v>28600</v>
      </c>
      <c r="C14955" s="3" t="s">
        <v>24037</v>
      </c>
      <c r="D14955" s="2" t="s">
        <v>27431</v>
      </c>
      <c r="E14955" s="3" t="s">
        <v>28584</v>
      </c>
      <c r="F14955" s="67">
        <v>1486.75</v>
      </c>
      <c r="G14955" s="67">
        <v>1557.74</v>
      </c>
    </row>
    <row r="14956" spans="1:7" x14ac:dyDescent="0.2">
      <c r="A14956" s="1" t="str">
        <f t="shared" si="235"/>
        <v>SETOP ED-48595</v>
      </c>
      <c r="B14956" s="3" t="s">
        <v>28600</v>
      </c>
      <c r="C14956" s="3" t="s">
        <v>24038</v>
      </c>
      <c r="D14956" s="2" t="s">
        <v>27432</v>
      </c>
      <c r="E14956" s="3" t="s">
        <v>28584</v>
      </c>
      <c r="F14956" s="67">
        <v>1601.9</v>
      </c>
      <c r="G14956" s="67">
        <v>1679.38</v>
      </c>
    </row>
    <row r="14957" spans="1:7" x14ac:dyDescent="0.2">
      <c r="A14957" s="1" t="str">
        <f t="shared" si="235"/>
        <v>SETOP ED-48596</v>
      </c>
      <c r="B14957" s="3" t="s">
        <v>28600</v>
      </c>
      <c r="C14957" s="3" t="s">
        <v>24039</v>
      </c>
      <c r="D14957" s="2" t="s">
        <v>27433</v>
      </c>
      <c r="E14957" s="3" t="s">
        <v>28584</v>
      </c>
      <c r="F14957" s="67">
        <v>1720.12</v>
      </c>
      <c r="G14957" s="67">
        <v>1804.37</v>
      </c>
    </row>
    <row r="14958" spans="1:7" x14ac:dyDescent="0.2">
      <c r="A14958" s="1" t="str">
        <f t="shared" si="235"/>
        <v>SETOP ED-48597</v>
      </c>
      <c r="B14958" s="3" t="s">
        <v>28600</v>
      </c>
      <c r="C14958" s="3" t="s">
        <v>24040</v>
      </c>
      <c r="D14958" s="2" t="s">
        <v>27434</v>
      </c>
      <c r="E14958" s="3" t="s">
        <v>28584</v>
      </c>
      <c r="F14958" s="67">
        <v>2264.9699999999998</v>
      </c>
      <c r="G14958" s="67">
        <v>2373.0100000000002</v>
      </c>
    </row>
    <row r="14959" spans="1:7" x14ac:dyDescent="0.2">
      <c r="A14959" s="1" t="str">
        <f t="shared" si="235"/>
        <v>SETOP ED-48588</v>
      </c>
      <c r="B14959" s="3" t="s">
        <v>28600</v>
      </c>
      <c r="C14959" s="3" t="s">
        <v>24041</v>
      </c>
      <c r="D14959" s="2" t="s">
        <v>27435</v>
      </c>
      <c r="E14959" s="3" t="s">
        <v>28584</v>
      </c>
      <c r="F14959" s="67">
        <v>690.87</v>
      </c>
      <c r="G14959" s="67">
        <v>721.89</v>
      </c>
    </row>
    <row r="14960" spans="1:7" x14ac:dyDescent="0.2">
      <c r="A14960" s="1" t="str">
        <f t="shared" si="235"/>
        <v>SETOP ED-48589</v>
      </c>
      <c r="B14960" s="3" t="s">
        <v>28600</v>
      </c>
      <c r="C14960" s="3" t="s">
        <v>24042</v>
      </c>
      <c r="D14960" s="2" t="s">
        <v>27436</v>
      </c>
      <c r="E14960" s="3" t="s">
        <v>28584</v>
      </c>
      <c r="F14960" s="67">
        <v>785.04</v>
      </c>
      <c r="G14960" s="67">
        <v>820.92</v>
      </c>
    </row>
    <row r="14961" spans="1:7" x14ac:dyDescent="0.2">
      <c r="A14961" s="1" t="str">
        <f t="shared" si="235"/>
        <v>SETOP ED-48590</v>
      </c>
      <c r="B14961" s="3" t="s">
        <v>28600</v>
      </c>
      <c r="C14961" s="3" t="s">
        <v>24043</v>
      </c>
      <c r="D14961" s="2" t="s">
        <v>27437</v>
      </c>
      <c r="E14961" s="3" t="s">
        <v>28584</v>
      </c>
      <c r="F14961" s="67">
        <v>874.6</v>
      </c>
      <c r="G14961" s="67">
        <v>915.44</v>
      </c>
    </row>
    <row r="14962" spans="1:7" x14ac:dyDescent="0.2">
      <c r="A14962" s="1" t="str">
        <f t="shared" si="235"/>
        <v>SETOP ED-48591</v>
      </c>
      <c r="B14962" s="3" t="s">
        <v>28600</v>
      </c>
      <c r="C14962" s="3" t="s">
        <v>24044</v>
      </c>
      <c r="D14962" s="2" t="s">
        <v>27438</v>
      </c>
      <c r="E14962" s="3" t="s">
        <v>28584</v>
      </c>
      <c r="F14962" s="67">
        <v>972.93</v>
      </c>
      <c r="G14962" s="67">
        <v>1019.06</v>
      </c>
    </row>
    <row r="14963" spans="1:7" x14ac:dyDescent="0.2">
      <c r="A14963" s="1" t="str">
        <f t="shared" si="235"/>
        <v>SETOP ED-48592</v>
      </c>
      <c r="B14963" s="3" t="s">
        <v>28600</v>
      </c>
      <c r="C14963" s="3" t="s">
        <v>24045</v>
      </c>
      <c r="D14963" s="2" t="s">
        <v>27439</v>
      </c>
      <c r="E14963" s="3" t="s">
        <v>28584</v>
      </c>
      <c r="F14963" s="67">
        <v>1066.6600000000001</v>
      </c>
      <c r="G14963" s="67">
        <v>1118.17</v>
      </c>
    </row>
    <row r="14964" spans="1:7" x14ac:dyDescent="0.2">
      <c r="A14964" s="1" t="str">
        <f t="shared" si="235"/>
        <v>SETOP 9016</v>
      </c>
      <c r="B14964" s="3" t="s">
        <v>28600</v>
      </c>
      <c r="C14964" s="3">
        <v>9016</v>
      </c>
      <c r="D14964" s="2" t="s">
        <v>27440</v>
      </c>
    </row>
    <row r="14965" spans="1:7" x14ac:dyDescent="0.2">
      <c r="A14965" s="1" t="str">
        <f t="shared" si="235"/>
        <v>SETOP ED-48697</v>
      </c>
      <c r="B14965" s="3" t="s">
        <v>28600</v>
      </c>
      <c r="C14965" s="3" t="s">
        <v>24046</v>
      </c>
      <c r="D14965" s="2" t="s">
        <v>27441</v>
      </c>
      <c r="E14965" s="3" t="s">
        <v>28593</v>
      </c>
      <c r="F14965" s="67">
        <v>934.6</v>
      </c>
      <c r="G14965" s="67">
        <v>963.16</v>
      </c>
    </row>
    <row r="14966" spans="1:7" x14ac:dyDescent="0.2">
      <c r="A14966" s="1" t="str">
        <f t="shared" si="235"/>
        <v>SETOP ED-48691</v>
      </c>
      <c r="B14966" s="3" t="s">
        <v>28600</v>
      </c>
      <c r="C14966" s="3" t="s">
        <v>24047</v>
      </c>
      <c r="D14966" s="2" t="s">
        <v>27442</v>
      </c>
      <c r="E14966" s="3" t="s">
        <v>28593</v>
      </c>
      <c r="F14966" s="67">
        <v>233.52</v>
      </c>
      <c r="G14966" s="67">
        <v>240.35</v>
      </c>
    </row>
    <row r="14967" spans="1:7" x14ac:dyDescent="0.2">
      <c r="A14967" s="1" t="str">
        <f t="shared" si="235"/>
        <v>SETOP ED-48692</v>
      </c>
      <c r="B14967" s="3" t="s">
        <v>28600</v>
      </c>
      <c r="C14967" s="3" t="s">
        <v>24048</v>
      </c>
      <c r="D14967" s="2" t="s">
        <v>27443</v>
      </c>
      <c r="E14967" s="3" t="s">
        <v>28593</v>
      </c>
      <c r="F14967" s="67">
        <v>320.20999999999998</v>
      </c>
      <c r="G14967" s="67">
        <v>329.68</v>
      </c>
    </row>
    <row r="14968" spans="1:7" x14ac:dyDescent="0.2">
      <c r="A14968" s="1" t="str">
        <f t="shared" si="235"/>
        <v>SETOP ED-48693</v>
      </c>
      <c r="B14968" s="3" t="s">
        <v>28600</v>
      </c>
      <c r="C14968" s="3" t="s">
        <v>24049</v>
      </c>
      <c r="D14968" s="2" t="s">
        <v>27444</v>
      </c>
      <c r="E14968" s="3" t="s">
        <v>28593</v>
      </c>
      <c r="F14968" s="67">
        <v>418.96</v>
      </c>
      <c r="G14968" s="67">
        <v>431.47</v>
      </c>
    </row>
    <row r="14969" spans="1:7" x14ac:dyDescent="0.2">
      <c r="A14969" s="1" t="str">
        <f t="shared" si="235"/>
        <v>SETOP ED-48694</v>
      </c>
      <c r="B14969" s="3" t="s">
        <v>28600</v>
      </c>
      <c r="C14969" s="3" t="s">
        <v>24050</v>
      </c>
      <c r="D14969" s="2" t="s">
        <v>27445</v>
      </c>
      <c r="E14969" s="3" t="s">
        <v>28593</v>
      </c>
      <c r="F14969" s="67">
        <v>529.77</v>
      </c>
      <c r="G14969" s="67">
        <v>545.71</v>
      </c>
    </row>
    <row r="14970" spans="1:7" x14ac:dyDescent="0.2">
      <c r="A14970" s="1" t="str">
        <f t="shared" si="235"/>
        <v>SETOP ED-48695</v>
      </c>
      <c r="B14970" s="3" t="s">
        <v>28600</v>
      </c>
      <c r="C14970" s="3" t="s">
        <v>24051</v>
      </c>
      <c r="D14970" s="2" t="s">
        <v>27446</v>
      </c>
      <c r="E14970" s="3" t="s">
        <v>28593</v>
      </c>
      <c r="F14970" s="67">
        <v>652.65</v>
      </c>
      <c r="G14970" s="67">
        <v>672.41</v>
      </c>
    </row>
    <row r="14971" spans="1:7" x14ac:dyDescent="0.2">
      <c r="A14971" s="1" t="str">
        <f t="shared" si="235"/>
        <v>SETOP ED-48696</v>
      </c>
      <c r="B14971" s="3" t="s">
        <v>28600</v>
      </c>
      <c r="C14971" s="3" t="s">
        <v>24052</v>
      </c>
      <c r="D14971" s="2" t="s">
        <v>27447</v>
      </c>
      <c r="E14971" s="3" t="s">
        <v>28593</v>
      </c>
      <c r="F14971" s="67">
        <v>787.6</v>
      </c>
      <c r="G14971" s="67">
        <v>811.56</v>
      </c>
    </row>
    <row r="14972" spans="1:7" x14ac:dyDescent="0.2">
      <c r="A14972" s="1" t="str">
        <f t="shared" si="235"/>
        <v>SETOP 9017</v>
      </c>
      <c r="B14972" s="3" t="s">
        <v>28600</v>
      </c>
      <c r="C14972" s="3">
        <v>9017</v>
      </c>
      <c r="D14972" s="2" t="s">
        <v>27448</v>
      </c>
    </row>
    <row r="14973" spans="1:7" ht="33.75" x14ac:dyDescent="0.2">
      <c r="A14973" s="1" t="str">
        <f t="shared" si="235"/>
        <v>SETOP ED-14762</v>
      </c>
      <c r="B14973" s="3" t="s">
        <v>28600</v>
      </c>
      <c r="C14973" s="3" t="s">
        <v>24053</v>
      </c>
      <c r="D14973" s="2" t="s">
        <v>27449</v>
      </c>
      <c r="E14973" s="3" t="s">
        <v>28584</v>
      </c>
      <c r="F14973" s="67">
        <v>41.19</v>
      </c>
      <c r="G14973" s="67">
        <v>42.99</v>
      </c>
    </row>
    <row r="14974" spans="1:7" ht="33.75" x14ac:dyDescent="0.2">
      <c r="A14974" s="1" t="str">
        <f t="shared" si="235"/>
        <v>SETOP ED-14763</v>
      </c>
      <c r="B14974" s="3" t="s">
        <v>28600</v>
      </c>
      <c r="C14974" s="3" t="s">
        <v>24054</v>
      </c>
      <c r="D14974" s="2" t="s">
        <v>27450</v>
      </c>
      <c r="E14974" s="3" t="s">
        <v>28584</v>
      </c>
      <c r="F14974" s="67">
        <v>44.11</v>
      </c>
      <c r="G14974" s="67">
        <v>46.05</v>
      </c>
    </row>
    <row r="14975" spans="1:7" ht="33.75" x14ac:dyDescent="0.2">
      <c r="A14975" s="1" t="str">
        <f t="shared" si="235"/>
        <v>SETOP ED-14764</v>
      </c>
      <c r="B14975" s="3" t="s">
        <v>28600</v>
      </c>
      <c r="C14975" s="3" t="s">
        <v>24055</v>
      </c>
      <c r="D14975" s="2" t="s">
        <v>27451</v>
      </c>
      <c r="E14975" s="3" t="s">
        <v>28584</v>
      </c>
      <c r="F14975" s="67">
        <v>46.79</v>
      </c>
      <c r="G14975" s="67">
        <v>48.86</v>
      </c>
    </row>
    <row r="14976" spans="1:7" x14ac:dyDescent="0.2">
      <c r="A14976" s="1" t="str">
        <f t="shared" si="235"/>
        <v>SETOP 8687</v>
      </c>
      <c r="B14976" s="3" t="s">
        <v>28600</v>
      </c>
      <c r="C14976" s="3">
        <v>8687</v>
      </c>
      <c r="D14976" s="2" t="s">
        <v>27452</v>
      </c>
    </row>
    <row r="14977" spans="1:7" x14ac:dyDescent="0.2">
      <c r="A14977" s="1" t="str">
        <f t="shared" si="235"/>
        <v>SETOP 9018</v>
      </c>
      <c r="B14977" s="3" t="s">
        <v>28600</v>
      </c>
      <c r="C14977" s="3">
        <v>9018</v>
      </c>
      <c r="D14977" s="2" t="s">
        <v>27453</v>
      </c>
    </row>
    <row r="14978" spans="1:7" ht="22.5" x14ac:dyDescent="0.2">
      <c r="A14978" s="1" t="str">
        <f t="shared" si="235"/>
        <v>SETOP ED-50186</v>
      </c>
      <c r="B14978" s="3" t="s">
        <v>28600</v>
      </c>
      <c r="C14978" s="3" t="s">
        <v>24056</v>
      </c>
      <c r="D14978" s="2" t="s">
        <v>27454</v>
      </c>
      <c r="E14978" s="3" t="s">
        <v>28593</v>
      </c>
      <c r="F14978" s="67">
        <v>432.07</v>
      </c>
      <c r="G14978" s="67">
        <v>442.33</v>
      </c>
    </row>
    <row r="14979" spans="1:7" x14ac:dyDescent="0.2">
      <c r="A14979" s="1" t="str">
        <f t="shared" si="235"/>
        <v>SETOP ED-50198</v>
      </c>
      <c r="B14979" s="3" t="s">
        <v>28600</v>
      </c>
      <c r="C14979" s="3" t="s">
        <v>24057</v>
      </c>
      <c r="D14979" s="2" t="s">
        <v>27455</v>
      </c>
      <c r="E14979" s="3" t="s">
        <v>28593</v>
      </c>
      <c r="F14979" s="67">
        <v>71.03</v>
      </c>
      <c r="G14979" s="67">
        <v>73.08</v>
      </c>
    </row>
    <row r="14980" spans="1:7" x14ac:dyDescent="0.2">
      <c r="A14980" s="1" t="str">
        <f t="shared" si="235"/>
        <v>SETOP ED-50185</v>
      </c>
      <c r="B14980" s="3" t="s">
        <v>28600</v>
      </c>
      <c r="C14980" s="3" t="s">
        <v>24058</v>
      </c>
      <c r="D14980" s="2" t="s">
        <v>27456</v>
      </c>
      <c r="E14980" s="3" t="s">
        <v>28593</v>
      </c>
      <c r="F14980" s="67">
        <v>1012.09</v>
      </c>
      <c r="G14980" s="67">
        <v>1032.6099999999999</v>
      </c>
    </row>
    <row r="14981" spans="1:7" x14ac:dyDescent="0.2">
      <c r="A14981" s="1" t="str">
        <f t="shared" si="235"/>
        <v>SETOP ED-50187</v>
      </c>
      <c r="B14981" s="3" t="s">
        <v>28600</v>
      </c>
      <c r="C14981" s="3" t="s">
        <v>24059</v>
      </c>
      <c r="D14981" s="2" t="s">
        <v>27457</v>
      </c>
      <c r="E14981" s="3" t="s">
        <v>28593</v>
      </c>
      <c r="F14981" s="67">
        <v>64.760000000000005</v>
      </c>
      <c r="G14981" s="67">
        <v>67.89</v>
      </c>
    </row>
    <row r="14982" spans="1:7" x14ac:dyDescent="0.2">
      <c r="A14982" s="1" t="str">
        <f t="shared" si="235"/>
        <v>SETOP 9019</v>
      </c>
      <c r="B14982" s="3" t="s">
        <v>28600</v>
      </c>
      <c r="C14982" s="3">
        <v>9019</v>
      </c>
      <c r="D14982" s="2" t="s">
        <v>27458</v>
      </c>
    </row>
    <row r="14983" spans="1:7" ht="33.75" x14ac:dyDescent="0.2">
      <c r="A14983" s="1" t="str">
        <f t="shared" si="235"/>
        <v>SETOP ED-22698</v>
      </c>
      <c r="B14983" s="3" t="s">
        <v>28600</v>
      </c>
      <c r="C14983" s="3" t="s">
        <v>24060</v>
      </c>
      <c r="D14983" s="2" t="s">
        <v>27459</v>
      </c>
      <c r="E14983" s="3" t="s">
        <v>28583</v>
      </c>
      <c r="F14983" s="67">
        <v>277.07</v>
      </c>
      <c r="G14983" s="67">
        <v>281.43</v>
      </c>
    </row>
    <row r="14984" spans="1:7" ht="33.75" x14ac:dyDescent="0.2">
      <c r="A14984" s="1" t="str">
        <f t="shared" si="235"/>
        <v>SETOP ED-50177</v>
      </c>
      <c r="B14984" s="3" t="s">
        <v>28600</v>
      </c>
      <c r="C14984" s="3" t="s">
        <v>24061</v>
      </c>
      <c r="D14984" s="2" t="s">
        <v>27460</v>
      </c>
      <c r="E14984" s="3" t="s">
        <v>28583</v>
      </c>
      <c r="F14984" s="67">
        <v>365.78</v>
      </c>
      <c r="G14984" s="67">
        <v>371.73</v>
      </c>
    </row>
    <row r="14985" spans="1:7" ht="45" x14ac:dyDescent="0.2">
      <c r="A14985" s="1" t="str">
        <f t="shared" si="235"/>
        <v>SETOP ED-22701</v>
      </c>
      <c r="B14985" s="3" t="s">
        <v>28600</v>
      </c>
      <c r="C14985" s="3" t="s">
        <v>24062</v>
      </c>
      <c r="D14985" s="2" t="s">
        <v>27461</v>
      </c>
      <c r="E14985" s="3" t="s">
        <v>28583</v>
      </c>
      <c r="F14985" s="67">
        <v>1128.3800000000001</v>
      </c>
      <c r="G14985" s="67">
        <v>1145.7</v>
      </c>
    </row>
    <row r="14986" spans="1:7" ht="45" x14ac:dyDescent="0.2">
      <c r="A14986" s="1" t="str">
        <f t="shared" si="235"/>
        <v>SETOP ED-22714</v>
      </c>
      <c r="B14986" s="3" t="s">
        <v>28600</v>
      </c>
      <c r="C14986" s="3" t="s">
        <v>24063</v>
      </c>
      <c r="D14986" s="2" t="s">
        <v>27462</v>
      </c>
      <c r="E14986" s="3" t="s">
        <v>28583</v>
      </c>
      <c r="F14986" s="67">
        <v>1253.27</v>
      </c>
      <c r="G14986" s="67">
        <v>1270.5899999999999</v>
      </c>
    </row>
    <row r="14987" spans="1:7" ht="22.5" x14ac:dyDescent="0.2">
      <c r="A14987" s="1" t="str">
        <f t="shared" si="235"/>
        <v>SETOP ED-50181</v>
      </c>
      <c r="B14987" s="3" t="s">
        <v>28600</v>
      </c>
      <c r="C14987" s="3" t="s">
        <v>24064</v>
      </c>
      <c r="D14987" s="2" t="s">
        <v>27463</v>
      </c>
      <c r="E14987" s="3" t="s">
        <v>28583</v>
      </c>
      <c r="F14987" s="67">
        <v>76.239999999999995</v>
      </c>
      <c r="G14987" s="67">
        <v>78.7</v>
      </c>
    </row>
    <row r="14988" spans="1:7" ht="22.5" x14ac:dyDescent="0.2">
      <c r="A14988" s="1" t="str">
        <f t="shared" si="235"/>
        <v>SETOP ED-50182</v>
      </c>
      <c r="B14988" s="3" t="s">
        <v>28600</v>
      </c>
      <c r="C14988" s="3" t="s">
        <v>24065</v>
      </c>
      <c r="D14988" s="2" t="s">
        <v>27464</v>
      </c>
      <c r="E14988" s="3" t="s">
        <v>28583</v>
      </c>
      <c r="F14988" s="67">
        <v>111.98</v>
      </c>
      <c r="G14988" s="67">
        <v>114.44</v>
      </c>
    </row>
    <row r="14989" spans="1:7" x14ac:dyDescent="0.2">
      <c r="A14989" s="1" t="str">
        <f t="shared" si="235"/>
        <v>SETOP ED-50194</v>
      </c>
      <c r="B14989" s="3" t="s">
        <v>28600</v>
      </c>
      <c r="C14989" s="3" t="s">
        <v>24066</v>
      </c>
      <c r="D14989" s="2" t="s">
        <v>27465</v>
      </c>
      <c r="E14989" s="3" t="s">
        <v>28593</v>
      </c>
      <c r="F14989" s="67">
        <v>32.29</v>
      </c>
      <c r="G14989" s="67">
        <v>32.799999999999997</v>
      </c>
    </row>
    <row r="14990" spans="1:7" x14ac:dyDescent="0.2">
      <c r="A14990" s="1" t="str">
        <f t="shared" si="235"/>
        <v>SETOP ED-50188</v>
      </c>
      <c r="B14990" s="3" t="s">
        <v>28600</v>
      </c>
      <c r="C14990" s="3" t="s">
        <v>24067</v>
      </c>
      <c r="D14990" s="2" t="s">
        <v>27466</v>
      </c>
      <c r="E14990" s="3" t="s">
        <v>28583</v>
      </c>
      <c r="F14990" s="67">
        <v>15.67</v>
      </c>
      <c r="G14990" s="67">
        <v>15.82</v>
      </c>
    </row>
    <row r="14991" spans="1:7" x14ac:dyDescent="0.2">
      <c r="A14991" s="1" t="str">
        <f t="shared" si="235"/>
        <v>SETOP ED-50189</v>
      </c>
      <c r="B14991" s="3" t="s">
        <v>28600</v>
      </c>
      <c r="C14991" s="3" t="s">
        <v>24068</v>
      </c>
      <c r="D14991" s="2" t="s">
        <v>27467</v>
      </c>
      <c r="E14991" s="3" t="s">
        <v>28583</v>
      </c>
      <c r="F14991" s="67">
        <v>106.89</v>
      </c>
      <c r="G14991" s="67">
        <v>109.35</v>
      </c>
    </row>
    <row r="14992" spans="1:7" x14ac:dyDescent="0.2">
      <c r="A14992" s="1" t="str">
        <f t="shared" si="235"/>
        <v>SETOP ED-50190</v>
      </c>
      <c r="B14992" s="3" t="s">
        <v>28600</v>
      </c>
      <c r="C14992" s="3" t="s">
        <v>24069</v>
      </c>
      <c r="D14992" s="2" t="s">
        <v>27468</v>
      </c>
      <c r="E14992" s="3" t="s">
        <v>28593</v>
      </c>
      <c r="F14992" s="67">
        <v>707.2</v>
      </c>
      <c r="G14992" s="67">
        <v>711.98</v>
      </c>
    </row>
    <row r="14993" spans="1:7" x14ac:dyDescent="0.2">
      <c r="A14993" s="1" t="str">
        <f t="shared" si="235"/>
        <v>SETOP ED-50191</v>
      </c>
      <c r="B14993" s="3" t="s">
        <v>28600</v>
      </c>
      <c r="C14993" s="3" t="s">
        <v>24070</v>
      </c>
      <c r="D14993" s="2" t="s">
        <v>27469</v>
      </c>
      <c r="E14993" s="3" t="s">
        <v>28593</v>
      </c>
      <c r="F14993" s="67">
        <v>222.87</v>
      </c>
      <c r="G14993" s="67">
        <v>227.65</v>
      </c>
    </row>
    <row r="14994" spans="1:7" x14ac:dyDescent="0.2">
      <c r="A14994" s="1" t="str">
        <f t="shared" si="235"/>
        <v>SETOP ED-50193</v>
      </c>
      <c r="B14994" s="3" t="s">
        <v>28600</v>
      </c>
      <c r="C14994" s="3" t="s">
        <v>24071</v>
      </c>
      <c r="D14994" s="2" t="s">
        <v>27470</v>
      </c>
      <c r="E14994" s="3" t="s">
        <v>28593</v>
      </c>
      <c r="F14994" s="67">
        <v>214.54</v>
      </c>
      <c r="G14994" s="67">
        <v>219.31</v>
      </c>
    </row>
    <row r="14995" spans="1:7" x14ac:dyDescent="0.2">
      <c r="A14995" s="1" t="str">
        <f t="shared" si="235"/>
        <v>SETOP ED-50192</v>
      </c>
      <c r="B14995" s="3" t="s">
        <v>28600</v>
      </c>
      <c r="C14995" s="3" t="s">
        <v>24072</v>
      </c>
      <c r="D14995" s="2" t="s">
        <v>27471</v>
      </c>
      <c r="E14995" s="3" t="s">
        <v>28593</v>
      </c>
      <c r="F14995" s="67">
        <v>204.91</v>
      </c>
      <c r="G14995" s="67">
        <v>209.69</v>
      </c>
    </row>
    <row r="14996" spans="1:7" x14ac:dyDescent="0.2">
      <c r="A14996" s="1" t="str">
        <f t="shared" si="235"/>
        <v>SETOP ED-50195</v>
      </c>
      <c r="B14996" s="3" t="s">
        <v>28600</v>
      </c>
      <c r="C14996" s="3" t="s">
        <v>24073</v>
      </c>
      <c r="D14996" s="2" t="s">
        <v>27472</v>
      </c>
      <c r="E14996" s="3" t="s">
        <v>28593</v>
      </c>
      <c r="F14996" s="67">
        <v>842.21</v>
      </c>
      <c r="G14996" s="67">
        <v>866.43</v>
      </c>
    </row>
    <row r="14997" spans="1:7" ht="22.5" x14ac:dyDescent="0.2">
      <c r="A14997" s="1" t="str">
        <f t="shared" si="235"/>
        <v>SETOP ED-50197</v>
      </c>
      <c r="B14997" s="3" t="s">
        <v>28600</v>
      </c>
      <c r="C14997" s="3" t="s">
        <v>24074</v>
      </c>
      <c r="D14997" s="2" t="s">
        <v>27473</v>
      </c>
      <c r="E14997" s="3" t="s">
        <v>28583</v>
      </c>
      <c r="F14997" s="67">
        <v>347.97</v>
      </c>
      <c r="G14997" s="67">
        <v>349.44</v>
      </c>
    </row>
    <row r="14998" spans="1:7" ht="22.5" x14ac:dyDescent="0.2">
      <c r="A14998" s="1" t="str">
        <f t="shared" si="235"/>
        <v>SETOP ED-22707</v>
      </c>
      <c r="B14998" s="3" t="s">
        <v>28600</v>
      </c>
      <c r="C14998" s="3" t="s">
        <v>24075</v>
      </c>
      <c r="D14998" s="2" t="s">
        <v>27474</v>
      </c>
      <c r="E14998" s="3" t="s">
        <v>28583</v>
      </c>
      <c r="F14998" s="67">
        <v>472.86</v>
      </c>
      <c r="G14998" s="67">
        <v>474.33</v>
      </c>
    </row>
    <row r="14999" spans="1:7" x14ac:dyDescent="0.2">
      <c r="A14999" s="1" t="str">
        <f t="shared" si="235"/>
        <v>SETOP 9020</v>
      </c>
      <c r="B14999" s="3" t="s">
        <v>28600</v>
      </c>
      <c r="C14999" s="3">
        <v>9020</v>
      </c>
      <c r="D14999" s="2" t="s">
        <v>27475</v>
      </c>
    </row>
    <row r="15000" spans="1:7" ht="22.5" x14ac:dyDescent="0.2">
      <c r="A15000" s="1" t="str">
        <f t="shared" si="235"/>
        <v>SETOP ED-50208</v>
      </c>
      <c r="B15000" s="3" t="s">
        <v>28600</v>
      </c>
      <c r="C15000" s="3" t="s">
        <v>24076</v>
      </c>
      <c r="D15000" s="2" t="s">
        <v>27476</v>
      </c>
      <c r="E15000" s="3" t="s">
        <v>28583</v>
      </c>
      <c r="F15000" s="67">
        <v>215.83</v>
      </c>
      <c r="G15000" s="67">
        <v>220.66</v>
      </c>
    </row>
    <row r="15001" spans="1:7" ht="22.5" x14ac:dyDescent="0.2">
      <c r="A15001" s="1" t="str">
        <f t="shared" si="235"/>
        <v>SETOP ED-50210</v>
      </c>
      <c r="B15001" s="3" t="s">
        <v>28600</v>
      </c>
      <c r="C15001" s="3" t="s">
        <v>24077</v>
      </c>
      <c r="D15001" s="2" t="s">
        <v>27477</v>
      </c>
      <c r="E15001" s="3" t="s">
        <v>28583</v>
      </c>
      <c r="F15001" s="67">
        <v>178.96</v>
      </c>
      <c r="G15001" s="67">
        <v>181.37</v>
      </c>
    </row>
    <row r="15002" spans="1:7" ht="22.5" x14ac:dyDescent="0.2">
      <c r="A15002" s="1" t="str">
        <f t="shared" si="235"/>
        <v>SETOP ED-50209</v>
      </c>
      <c r="B15002" s="3" t="s">
        <v>28600</v>
      </c>
      <c r="C15002" s="3" t="s">
        <v>24078</v>
      </c>
      <c r="D15002" s="2" t="s">
        <v>27478</v>
      </c>
      <c r="E15002" s="3" t="s">
        <v>28583</v>
      </c>
      <c r="F15002" s="67">
        <v>319.49</v>
      </c>
      <c r="G15002" s="67">
        <v>321.89999999999998</v>
      </c>
    </row>
    <row r="15003" spans="1:7" ht="22.5" x14ac:dyDescent="0.2">
      <c r="A15003" s="1" t="str">
        <f t="shared" si="235"/>
        <v>SETOP ED-50211</v>
      </c>
      <c r="B15003" s="3" t="s">
        <v>28600</v>
      </c>
      <c r="C15003" s="3" t="s">
        <v>24079</v>
      </c>
      <c r="D15003" s="2" t="s">
        <v>27479</v>
      </c>
      <c r="E15003" s="3" t="s">
        <v>28583</v>
      </c>
      <c r="F15003" s="67">
        <v>751.16</v>
      </c>
      <c r="G15003" s="67">
        <v>753.79</v>
      </c>
    </row>
    <row r="15004" spans="1:7" x14ac:dyDescent="0.2">
      <c r="A15004" s="1" t="str">
        <f t="shared" si="235"/>
        <v>SETOP 9022</v>
      </c>
      <c r="B15004" s="3" t="s">
        <v>28600</v>
      </c>
      <c r="C15004" s="3">
        <v>9022</v>
      </c>
      <c r="D15004" s="2" t="s">
        <v>27480</v>
      </c>
    </row>
    <row r="15005" spans="1:7" ht="22.5" x14ac:dyDescent="0.2">
      <c r="A15005" s="1" t="str">
        <f t="shared" si="235"/>
        <v>SETOP ED-26993</v>
      </c>
      <c r="B15005" s="3" t="s">
        <v>28600</v>
      </c>
      <c r="C15005" s="3" t="s">
        <v>24080</v>
      </c>
      <c r="D15005" s="2" t="s">
        <v>27481</v>
      </c>
      <c r="E15005" s="3" t="s">
        <v>28583</v>
      </c>
      <c r="F15005" s="67">
        <v>231.08</v>
      </c>
      <c r="G15005" s="67">
        <v>232.96</v>
      </c>
    </row>
    <row r="15006" spans="1:7" x14ac:dyDescent="0.2">
      <c r="A15006" s="1" t="str">
        <f t="shared" si="235"/>
        <v>SETOP ED-26989</v>
      </c>
      <c r="B15006" s="3" t="s">
        <v>28600</v>
      </c>
      <c r="C15006" s="3" t="s">
        <v>24081</v>
      </c>
      <c r="D15006" s="2" t="s">
        <v>27482</v>
      </c>
      <c r="E15006" s="3" t="s">
        <v>28583</v>
      </c>
      <c r="F15006" s="67">
        <v>29.66</v>
      </c>
      <c r="G15006" s="67">
        <v>30.6</v>
      </c>
    </row>
    <row r="15007" spans="1:7" x14ac:dyDescent="0.2">
      <c r="A15007" s="1" t="str">
        <f t="shared" si="235"/>
        <v>SETOP 9023</v>
      </c>
      <c r="B15007" s="3" t="s">
        <v>28600</v>
      </c>
      <c r="C15007" s="3">
        <v>9023</v>
      </c>
      <c r="D15007" s="2" t="s">
        <v>27483</v>
      </c>
    </row>
    <row r="15008" spans="1:7" ht="22.5" x14ac:dyDescent="0.2">
      <c r="A15008" s="1" t="str">
        <f t="shared" si="235"/>
        <v>SETOP ED-29386</v>
      </c>
      <c r="B15008" s="3" t="s">
        <v>28600</v>
      </c>
      <c r="C15008" s="3" t="s">
        <v>24082</v>
      </c>
      <c r="D15008" s="2" t="s">
        <v>27484</v>
      </c>
      <c r="E15008" s="3" t="s">
        <v>28583</v>
      </c>
      <c r="F15008" s="67">
        <v>16.239999999999998</v>
      </c>
      <c r="G15008" s="67">
        <v>17.05</v>
      </c>
    </row>
    <row r="15009" spans="1:7" ht="22.5" x14ac:dyDescent="0.2">
      <c r="A15009" s="1" t="str">
        <f t="shared" si="235"/>
        <v>SETOP ED-50206</v>
      </c>
      <c r="B15009" s="3" t="s">
        <v>28600</v>
      </c>
      <c r="C15009" s="3" t="s">
        <v>24083</v>
      </c>
      <c r="D15009" s="2" t="s">
        <v>27485</v>
      </c>
      <c r="E15009" s="3" t="s">
        <v>28583</v>
      </c>
      <c r="F15009" s="67">
        <v>16.239999999999998</v>
      </c>
      <c r="G15009" s="67">
        <v>17.05</v>
      </c>
    </row>
    <row r="15010" spans="1:7" ht="22.5" x14ac:dyDescent="0.2">
      <c r="A15010" s="1" t="str">
        <f t="shared" si="235"/>
        <v>SETOP ED-29387</v>
      </c>
      <c r="B15010" s="3" t="s">
        <v>28600</v>
      </c>
      <c r="C15010" s="3" t="s">
        <v>24084</v>
      </c>
      <c r="D15010" s="2" t="s">
        <v>27486</v>
      </c>
      <c r="E15010" s="3" t="s">
        <v>28583</v>
      </c>
      <c r="F15010" s="67">
        <v>16.239999999999998</v>
      </c>
      <c r="G15010" s="67">
        <v>17.05</v>
      </c>
    </row>
    <row r="15011" spans="1:7" ht="22.5" x14ac:dyDescent="0.2">
      <c r="A15011" s="1" t="str">
        <f t="shared" ref="A15011:A15074" si="236">CONCATENAR</f>
        <v>SETOP ED-29388</v>
      </c>
      <c r="B15011" s="3" t="s">
        <v>28600</v>
      </c>
      <c r="C15011" s="3" t="s">
        <v>24085</v>
      </c>
      <c r="D15011" s="2" t="s">
        <v>27487</v>
      </c>
      <c r="E15011" s="3" t="s">
        <v>28583</v>
      </c>
      <c r="F15011" s="67">
        <v>16.420000000000002</v>
      </c>
      <c r="G15011" s="67">
        <v>17.23</v>
      </c>
    </row>
    <row r="15012" spans="1:7" ht="22.5" x14ac:dyDescent="0.2">
      <c r="A15012" s="1" t="str">
        <f t="shared" si="236"/>
        <v>SETOP ED-29393</v>
      </c>
      <c r="B15012" s="3" t="s">
        <v>28600</v>
      </c>
      <c r="C15012" s="3" t="s">
        <v>24086</v>
      </c>
      <c r="D15012" s="2" t="s">
        <v>27488</v>
      </c>
      <c r="E15012" s="3" t="s">
        <v>28583</v>
      </c>
      <c r="F15012" s="67">
        <v>16.420000000000002</v>
      </c>
      <c r="G15012" s="67">
        <v>17.23</v>
      </c>
    </row>
    <row r="15013" spans="1:7" ht="22.5" x14ac:dyDescent="0.2">
      <c r="A15013" s="1" t="str">
        <f t="shared" si="236"/>
        <v>SETOP ED-29394</v>
      </c>
      <c r="B15013" s="3" t="s">
        <v>28600</v>
      </c>
      <c r="C15013" s="3" t="s">
        <v>24087</v>
      </c>
      <c r="D15013" s="2" t="s">
        <v>27489</v>
      </c>
      <c r="E15013" s="3" t="s">
        <v>28583</v>
      </c>
      <c r="F15013" s="67">
        <v>16.420000000000002</v>
      </c>
      <c r="G15013" s="67">
        <v>17.23</v>
      </c>
    </row>
    <row r="15014" spans="1:7" ht="22.5" x14ac:dyDescent="0.2">
      <c r="A15014" s="1" t="str">
        <f t="shared" si="236"/>
        <v>SETOP ED-29395</v>
      </c>
      <c r="B15014" s="3" t="s">
        <v>28600</v>
      </c>
      <c r="C15014" s="3" t="s">
        <v>24088</v>
      </c>
      <c r="D15014" s="2" t="s">
        <v>27490</v>
      </c>
      <c r="E15014" s="3" t="s">
        <v>28583</v>
      </c>
      <c r="F15014" s="67">
        <v>67.489999999999995</v>
      </c>
      <c r="G15014" s="67">
        <v>68.3</v>
      </c>
    </row>
    <row r="15015" spans="1:7" ht="22.5" x14ac:dyDescent="0.2">
      <c r="A15015" s="1" t="str">
        <f t="shared" si="236"/>
        <v>SETOP ED-29396</v>
      </c>
      <c r="B15015" s="3" t="s">
        <v>28600</v>
      </c>
      <c r="C15015" s="3" t="s">
        <v>24089</v>
      </c>
      <c r="D15015" s="2" t="s">
        <v>27491</v>
      </c>
      <c r="E15015" s="3" t="s">
        <v>28583</v>
      </c>
      <c r="F15015" s="67">
        <v>16.420000000000002</v>
      </c>
      <c r="G15015" s="67">
        <v>17.23</v>
      </c>
    </row>
    <row r="15016" spans="1:7" ht="22.5" x14ac:dyDescent="0.2">
      <c r="A15016" s="1" t="str">
        <f t="shared" si="236"/>
        <v>SETOP ED-29397</v>
      </c>
      <c r="B15016" s="3" t="s">
        <v>28600</v>
      </c>
      <c r="C15016" s="3" t="s">
        <v>24090</v>
      </c>
      <c r="D15016" s="2" t="s">
        <v>27492</v>
      </c>
      <c r="E15016" s="3" t="s">
        <v>28583</v>
      </c>
      <c r="F15016" s="67">
        <v>16.420000000000002</v>
      </c>
      <c r="G15016" s="67">
        <v>17.23</v>
      </c>
    </row>
    <row r="15017" spans="1:7" ht="22.5" x14ac:dyDescent="0.2">
      <c r="A15017" s="1" t="str">
        <f t="shared" si="236"/>
        <v>SETOP ED-29398</v>
      </c>
      <c r="B15017" s="3" t="s">
        <v>28600</v>
      </c>
      <c r="C15017" s="3" t="s">
        <v>24091</v>
      </c>
      <c r="D15017" s="2" t="s">
        <v>27493</v>
      </c>
      <c r="E15017" s="3" t="s">
        <v>28583</v>
      </c>
      <c r="F15017" s="67">
        <v>16.420000000000002</v>
      </c>
      <c r="G15017" s="67">
        <v>17.23</v>
      </c>
    </row>
    <row r="15018" spans="1:7" ht="22.5" x14ac:dyDescent="0.2">
      <c r="A15018" s="1" t="str">
        <f t="shared" si="236"/>
        <v>SETOP ED-29399</v>
      </c>
      <c r="B15018" s="3" t="s">
        <v>28600</v>
      </c>
      <c r="C15018" s="3" t="s">
        <v>24092</v>
      </c>
      <c r="D15018" s="2" t="s">
        <v>27494</v>
      </c>
      <c r="E15018" s="3" t="s">
        <v>28583</v>
      </c>
      <c r="F15018" s="67">
        <v>16.420000000000002</v>
      </c>
      <c r="G15018" s="67">
        <v>17.23</v>
      </c>
    </row>
    <row r="15019" spans="1:7" ht="22.5" x14ac:dyDescent="0.2">
      <c r="A15019" s="1" t="str">
        <f t="shared" si="236"/>
        <v>SETOP ED-29389</v>
      </c>
      <c r="B15019" s="3" t="s">
        <v>28600</v>
      </c>
      <c r="C15019" s="3" t="s">
        <v>24093</v>
      </c>
      <c r="D15019" s="2" t="s">
        <v>27495</v>
      </c>
      <c r="E15019" s="3" t="s">
        <v>28583</v>
      </c>
      <c r="F15019" s="67">
        <v>9.42</v>
      </c>
      <c r="G15019" s="67">
        <v>10.23</v>
      </c>
    </row>
    <row r="15020" spans="1:7" ht="22.5" x14ac:dyDescent="0.2">
      <c r="A15020" s="1" t="str">
        <f t="shared" si="236"/>
        <v>SETOP ED-29390</v>
      </c>
      <c r="B15020" s="3" t="s">
        <v>28600</v>
      </c>
      <c r="C15020" s="3" t="s">
        <v>24094</v>
      </c>
      <c r="D15020" s="2" t="s">
        <v>27496</v>
      </c>
      <c r="E15020" s="3" t="s">
        <v>28583</v>
      </c>
      <c r="F15020" s="67">
        <v>9.42</v>
      </c>
      <c r="G15020" s="67">
        <v>10.23</v>
      </c>
    </row>
    <row r="15021" spans="1:7" ht="22.5" x14ac:dyDescent="0.2">
      <c r="A15021" s="1" t="str">
        <f t="shared" si="236"/>
        <v>SETOP ED-50199</v>
      </c>
      <c r="B15021" s="3" t="s">
        <v>28600</v>
      </c>
      <c r="C15021" s="3" t="s">
        <v>24095</v>
      </c>
      <c r="D15021" s="2" t="s">
        <v>27497</v>
      </c>
      <c r="E15021" s="3" t="s">
        <v>28583</v>
      </c>
      <c r="F15021" s="67">
        <v>16.420000000000002</v>
      </c>
      <c r="G15021" s="67">
        <v>17.23</v>
      </c>
    </row>
    <row r="15022" spans="1:7" ht="22.5" x14ac:dyDescent="0.2">
      <c r="A15022" s="1" t="str">
        <f t="shared" si="236"/>
        <v>SETOP ED-29391</v>
      </c>
      <c r="B15022" s="3" t="s">
        <v>28600</v>
      </c>
      <c r="C15022" s="3" t="s">
        <v>24096</v>
      </c>
      <c r="D15022" s="2" t="s">
        <v>27498</v>
      </c>
      <c r="E15022" s="3" t="s">
        <v>28583</v>
      </c>
      <c r="F15022" s="67">
        <v>16.420000000000002</v>
      </c>
      <c r="G15022" s="67">
        <v>17.23</v>
      </c>
    </row>
    <row r="15023" spans="1:7" ht="22.5" x14ac:dyDescent="0.2">
      <c r="A15023" s="1" t="str">
        <f t="shared" si="236"/>
        <v>SETOP ED-50200</v>
      </c>
      <c r="B15023" s="3" t="s">
        <v>28600</v>
      </c>
      <c r="C15023" s="3" t="s">
        <v>24097</v>
      </c>
      <c r="D15023" s="2" t="s">
        <v>27499</v>
      </c>
      <c r="E15023" s="3" t="s">
        <v>28583</v>
      </c>
      <c r="F15023" s="67">
        <v>16.420000000000002</v>
      </c>
      <c r="G15023" s="67">
        <v>17.23</v>
      </c>
    </row>
    <row r="15024" spans="1:7" ht="22.5" x14ac:dyDescent="0.2">
      <c r="A15024" s="1" t="str">
        <f t="shared" si="236"/>
        <v>SETOP ED-29392</v>
      </c>
      <c r="B15024" s="3" t="s">
        <v>28600</v>
      </c>
      <c r="C15024" s="3" t="s">
        <v>24098</v>
      </c>
      <c r="D15024" s="2" t="s">
        <v>27500</v>
      </c>
      <c r="E15024" s="3" t="s">
        <v>28583</v>
      </c>
      <c r="F15024" s="67">
        <v>16.420000000000002</v>
      </c>
      <c r="G15024" s="67">
        <v>17.23</v>
      </c>
    </row>
    <row r="15025" spans="1:7" ht="22.5" x14ac:dyDescent="0.2">
      <c r="A15025" s="1" t="str">
        <f t="shared" si="236"/>
        <v>SETOP ED-32246</v>
      </c>
      <c r="B15025" s="3" t="s">
        <v>28600</v>
      </c>
      <c r="C15025" s="3" t="s">
        <v>24099</v>
      </c>
      <c r="D15025" s="2" t="s">
        <v>27501</v>
      </c>
      <c r="E15025" s="3" t="s">
        <v>28583</v>
      </c>
      <c r="F15025" s="67">
        <v>105.82</v>
      </c>
      <c r="G15025" s="67">
        <v>106.63</v>
      </c>
    </row>
    <row r="15026" spans="1:7" ht="22.5" x14ac:dyDescent="0.2">
      <c r="A15026" s="1" t="str">
        <f t="shared" si="236"/>
        <v>SETOP ED-32247</v>
      </c>
      <c r="B15026" s="3" t="s">
        <v>28600</v>
      </c>
      <c r="C15026" s="3" t="s">
        <v>24100</v>
      </c>
      <c r="D15026" s="2" t="s">
        <v>27502</v>
      </c>
      <c r="E15026" s="3" t="s">
        <v>28583</v>
      </c>
      <c r="F15026" s="67">
        <v>37.44</v>
      </c>
      <c r="G15026" s="67">
        <v>38.25</v>
      </c>
    </row>
    <row r="15027" spans="1:7" ht="22.5" x14ac:dyDescent="0.2">
      <c r="A15027" s="1" t="str">
        <f t="shared" si="236"/>
        <v>SETOP ED-32248</v>
      </c>
      <c r="B15027" s="3" t="s">
        <v>28600</v>
      </c>
      <c r="C15027" s="3" t="s">
        <v>24101</v>
      </c>
      <c r="D15027" s="2" t="s">
        <v>27503</v>
      </c>
      <c r="E15027" s="3" t="s">
        <v>28583</v>
      </c>
      <c r="F15027" s="67">
        <v>37.44</v>
      </c>
      <c r="G15027" s="67">
        <v>38.25</v>
      </c>
    </row>
    <row r="15028" spans="1:7" ht="22.5" x14ac:dyDescent="0.2">
      <c r="A15028" s="1" t="str">
        <f t="shared" si="236"/>
        <v>SETOP ED-32249</v>
      </c>
      <c r="B15028" s="3" t="s">
        <v>28600</v>
      </c>
      <c r="C15028" s="3" t="s">
        <v>24102</v>
      </c>
      <c r="D15028" s="2" t="s">
        <v>27504</v>
      </c>
      <c r="E15028" s="3" t="s">
        <v>28583</v>
      </c>
      <c r="F15028" s="67">
        <v>37.44</v>
      </c>
      <c r="G15028" s="67">
        <v>38.25</v>
      </c>
    </row>
    <row r="15029" spans="1:7" ht="22.5" x14ac:dyDescent="0.2">
      <c r="A15029" s="1" t="str">
        <f t="shared" si="236"/>
        <v>SETOP ED-32250</v>
      </c>
      <c r="B15029" s="3" t="s">
        <v>28600</v>
      </c>
      <c r="C15029" s="3" t="s">
        <v>24103</v>
      </c>
      <c r="D15029" s="2" t="s">
        <v>27505</v>
      </c>
      <c r="E15029" s="3" t="s">
        <v>28583</v>
      </c>
      <c r="F15029" s="67">
        <v>37.44</v>
      </c>
      <c r="G15029" s="67">
        <v>38.25</v>
      </c>
    </row>
    <row r="15030" spans="1:7" ht="22.5" x14ac:dyDescent="0.2">
      <c r="A15030" s="1" t="str">
        <f t="shared" si="236"/>
        <v>SETOP ED-50207</v>
      </c>
      <c r="B15030" s="3" t="s">
        <v>28600</v>
      </c>
      <c r="C15030" s="3" t="s">
        <v>24104</v>
      </c>
      <c r="D15030" s="2" t="s">
        <v>27506</v>
      </c>
      <c r="E15030" s="3" t="s">
        <v>28583</v>
      </c>
      <c r="F15030" s="67">
        <v>23.13</v>
      </c>
      <c r="G15030" s="67">
        <v>23.94</v>
      </c>
    </row>
    <row r="15031" spans="1:7" ht="22.5" x14ac:dyDescent="0.2">
      <c r="A15031" s="1" t="str">
        <f t="shared" si="236"/>
        <v>SETOP ED-50202</v>
      </c>
      <c r="B15031" s="3" t="s">
        <v>28600</v>
      </c>
      <c r="C15031" s="3" t="s">
        <v>24105</v>
      </c>
      <c r="D15031" s="2" t="s">
        <v>27507</v>
      </c>
      <c r="E15031" s="3" t="s">
        <v>28583</v>
      </c>
      <c r="F15031" s="67">
        <v>19.41</v>
      </c>
      <c r="G15031" s="67">
        <v>20.22</v>
      </c>
    </row>
    <row r="15032" spans="1:7" ht="22.5" x14ac:dyDescent="0.2">
      <c r="A15032" s="1" t="str">
        <f t="shared" si="236"/>
        <v>SETOP ED-50204</v>
      </c>
      <c r="B15032" s="3" t="s">
        <v>28600</v>
      </c>
      <c r="C15032" s="3" t="s">
        <v>24106</v>
      </c>
      <c r="D15032" s="2" t="s">
        <v>27508</v>
      </c>
      <c r="E15032" s="3" t="s">
        <v>28583</v>
      </c>
      <c r="F15032" s="67">
        <v>19.41</v>
      </c>
      <c r="G15032" s="67">
        <v>20.22</v>
      </c>
    </row>
    <row r="15033" spans="1:7" ht="22.5" x14ac:dyDescent="0.2">
      <c r="A15033" s="1" t="str">
        <f t="shared" si="236"/>
        <v>SETOP ED-29406</v>
      </c>
      <c r="B15033" s="3" t="s">
        <v>28600</v>
      </c>
      <c r="C15033" s="3" t="s">
        <v>24107</v>
      </c>
      <c r="D15033" s="2" t="s">
        <v>27509</v>
      </c>
      <c r="E15033" s="3" t="s">
        <v>28583</v>
      </c>
      <c r="F15033" s="67">
        <v>19.41</v>
      </c>
      <c r="G15033" s="67">
        <v>20.22</v>
      </c>
    </row>
    <row r="15034" spans="1:7" ht="22.5" x14ac:dyDescent="0.2">
      <c r="A15034" s="1" t="str">
        <f t="shared" si="236"/>
        <v>SETOP ED-50205</v>
      </c>
      <c r="B15034" s="3" t="s">
        <v>28600</v>
      </c>
      <c r="C15034" s="3" t="s">
        <v>24108</v>
      </c>
      <c r="D15034" s="2" t="s">
        <v>27510</v>
      </c>
      <c r="E15034" s="3" t="s">
        <v>28583</v>
      </c>
      <c r="F15034" s="67">
        <v>19.41</v>
      </c>
      <c r="G15034" s="67">
        <v>20.22</v>
      </c>
    </row>
    <row r="15035" spans="1:7" ht="22.5" x14ac:dyDescent="0.2">
      <c r="A15035" s="1" t="str">
        <f t="shared" si="236"/>
        <v>SETOP ED-29407</v>
      </c>
      <c r="B15035" s="3" t="s">
        <v>28600</v>
      </c>
      <c r="C15035" s="3" t="s">
        <v>24109</v>
      </c>
      <c r="D15035" s="2" t="s">
        <v>27511</v>
      </c>
      <c r="E15035" s="3" t="s">
        <v>28583</v>
      </c>
      <c r="F15035" s="67">
        <v>19.41</v>
      </c>
      <c r="G15035" s="67">
        <v>20.22</v>
      </c>
    </row>
    <row r="15036" spans="1:7" ht="22.5" x14ac:dyDescent="0.2">
      <c r="A15036" s="1" t="str">
        <f t="shared" si="236"/>
        <v>SETOP ED-29408</v>
      </c>
      <c r="B15036" s="3" t="s">
        <v>28600</v>
      </c>
      <c r="C15036" s="3" t="s">
        <v>24110</v>
      </c>
      <c r="D15036" s="2" t="s">
        <v>27512</v>
      </c>
      <c r="E15036" s="3" t="s">
        <v>28583</v>
      </c>
      <c r="F15036" s="67">
        <v>19.41</v>
      </c>
      <c r="G15036" s="67">
        <v>20.22</v>
      </c>
    </row>
    <row r="15037" spans="1:7" ht="22.5" x14ac:dyDescent="0.2">
      <c r="A15037" s="1" t="str">
        <f t="shared" si="236"/>
        <v>SETOP ED-29409</v>
      </c>
      <c r="B15037" s="3" t="s">
        <v>28600</v>
      </c>
      <c r="C15037" s="3" t="s">
        <v>24111</v>
      </c>
      <c r="D15037" s="2" t="s">
        <v>27513</v>
      </c>
      <c r="E15037" s="3" t="s">
        <v>28583</v>
      </c>
      <c r="F15037" s="67">
        <v>19.41</v>
      </c>
      <c r="G15037" s="67">
        <v>20.22</v>
      </c>
    </row>
    <row r="15038" spans="1:7" ht="22.5" x14ac:dyDescent="0.2">
      <c r="A15038" s="1" t="str">
        <f t="shared" si="236"/>
        <v>SETOP ED-29410</v>
      </c>
      <c r="B15038" s="3" t="s">
        <v>28600</v>
      </c>
      <c r="C15038" s="3" t="s">
        <v>24112</v>
      </c>
      <c r="D15038" s="2" t="s">
        <v>27514</v>
      </c>
      <c r="E15038" s="3" t="s">
        <v>28583</v>
      </c>
      <c r="F15038" s="67">
        <v>14.33</v>
      </c>
      <c r="G15038" s="67">
        <v>15.14</v>
      </c>
    </row>
    <row r="15039" spans="1:7" ht="22.5" x14ac:dyDescent="0.2">
      <c r="A15039" s="1" t="str">
        <f t="shared" si="236"/>
        <v>SETOP ED-29411</v>
      </c>
      <c r="B15039" s="3" t="s">
        <v>28600</v>
      </c>
      <c r="C15039" s="3" t="s">
        <v>24113</v>
      </c>
      <c r="D15039" s="2" t="s">
        <v>27515</v>
      </c>
      <c r="E15039" s="3" t="s">
        <v>28583</v>
      </c>
      <c r="F15039" s="67">
        <v>11.57</v>
      </c>
      <c r="G15039" s="67">
        <v>12.38</v>
      </c>
    </row>
    <row r="15040" spans="1:7" ht="22.5" x14ac:dyDescent="0.2">
      <c r="A15040" s="1" t="str">
        <f t="shared" si="236"/>
        <v>SETOP ED-29412</v>
      </c>
      <c r="B15040" s="3" t="s">
        <v>28600</v>
      </c>
      <c r="C15040" s="3" t="s">
        <v>24114</v>
      </c>
      <c r="D15040" s="2" t="s">
        <v>27516</v>
      </c>
      <c r="E15040" s="3" t="s">
        <v>28583</v>
      </c>
      <c r="F15040" s="67">
        <v>15.59</v>
      </c>
      <c r="G15040" s="67">
        <v>16.399999999999999</v>
      </c>
    </row>
    <row r="15041" spans="1:7" ht="22.5" x14ac:dyDescent="0.2">
      <c r="A15041" s="1" t="str">
        <f t="shared" si="236"/>
        <v>SETOP ED-29413</v>
      </c>
      <c r="B15041" s="3" t="s">
        <v>28600</v>
      </c>
      <c r="C15041" s="3" t="s">
        <v>24115</v>
      </c>
      <c r="D15041" s="2" t="s">
        <v>27517</v>
      </c>
      <c r="E15041" s="3" t="s">
        <v>28583</v>
      </c>
      <c r="F15041" s="67">
        <v>11.57</v>
      </c>
      <c r="G15041" s="67">
        <v>12.38</v>
      </c>
    </row>
    <row r="15042" spans="1:7" ht="22.5" x14ac:dyDescent="0.2">
      <c r="A15042" s="1" t="str">
        <f t="shared" si="236"/>
        <v>SETOP ED-50201</v>
      </c>
      <c r="B15042" s="3" t="s">
        <v>28600</v>
      </c>
      <c r="C15042" s="3" t="s">
        <v>24116</v>
      </c>
      <c r="D15042" s="2" t="s">
        <v>27518</v>
      </c>
      <c r="E15042" s="3" t="s">
        <v>28583</v>
      </c>
      <c r="F15042" s="67">
        <v>19.41</v>
      </c>
      <c r="G15042" s="67">
        <v>20.22</v>
      </c>
    </row>
    <row r="15043" spans="1:7" ht="22.5" x14ac:dyDescent="0.2">
      <c r="A15043" s="1" t="str">
        <f t="shared" si="236"/>
        <v>SETOP ED-29414</v>
      </c>
      <c r="B15043" s="3" t="s">
        <v>28600</v>
      </c>
      <c r="C15043" s="3" t="s">
        <v>24117</v>
      </c>
      <c r="D15043" s="2" t="s">
        <v>27519</v>
      </c>
      <c r="E15043" s="3" t="s">
        <v>28583</v>
      </c>
      <c r="F15043" s="67">
        <v>11.57</v>
      </c>
      <c r="G15043" s="67">
        <v>12.38</v>
      </c>
    </row>
    <row r="15044" spans="1:7" ht="22.5" x14ac:dyDescent="0.2">
      <c r="A15044" s="1" t="str">
        <f t="shared" si="236"/>
        <v>SETOP ED-29415</v>
      </c>
      <c r="B15044" s="3" t="s">
        <v>28600</v>
      </c>
      <c r="C15044" s="3" t="s">
        <v>24118</v>
      </c>
      <c r="D15044" s="2" t="s">
        <v>27520</v>
      </c>
      <c r="E15044" s="3" t="s">
        <v>28583</v>
      </c>
      <c r="F15044" s="67">
        <v>11.57</v>
      </c>
      <c r="G15044" s="67">
        <v>12.38</v>
      </c>
    </row>
    <row r="15045" spans="1:7" ht="22.5" x14ac:dyDescent="0.2">
      <c r="A15045" s="1" t="str">
        <f t="shared" si="236"/>
        <v>SETOP ED-29400</v>
      </c>
      <c r="B15045" s="3" t="s">
        <v>28600</v>
      </c>
      <c r="C15045" s="3" t="s">
        <v>24119</v>
      </c>
      <c r="D15045" s="2" t="s">
        <v>27521</v>
      </c>
      <c r="E15045" s="3" t="s">
        <v>28583</v>
      </c>
      <c r="F15045" s="67">
        <v>19.41</v>
      </c>
      <c r="G15045" s="67">
        <v>20.22</v>
      </c>
    </row>
    <row r="15046" spans="1:7" ht="22.5" x14ac:dyDescent="0.2">
      <c r="A15046" s="1" t="str">
        <f t="shared" si="236"/>
        <v>SETOP ED-29401</v>
      </c>
      <c r="B15046" s="3" t="s">
        <v>28600</v>
      </c>
      <c r="C15046" s="3" t="s">
        <v>24120</v>
      </c>
      <c r="D15046" s="2" t="s">
        <v>27522</v>
      </c>
      <c r="E15046" s="3" t="s">
        <v>28583</v>
      </c>
      <c r="F15046" s="67">
        <v>19.41</v>
      </c>
      <c r="G15046" s="67">
        <v>20.22</v>
      </c>
    </row>
    <row r="15047" spans="1:7" ht="22.5" x14ac:dyDescent="0.2">
      <c r="A15047" s="1" t="str">
        <f t="shared" si="236"/>
        <v>SETOP ED-29402</v>
      </c>
      <c r="B15047" s="3" t="s">
        <v>28600</v>
      </c>
      <c r="C15047" s="3" t="s">
        <v>24121</v>
      </c>
      <c r="D15047" s="2" t="s">
        <v>27523</v>
      </c>
      <c r="E15047" s="3" t="s">
        <v>28583</v>
      </c>
      <c r="F15047" s="67">
        <v>19.41</v>
      </c>
      <c r="G15047" s="67">
        <v>20.22</v>
      </c>
    </row>
    <row r="15048" spans="1:7" ht="22.5" x14ac:dyDescent="0.2">
      <c r="A15048" s="1" t="str">
        <f t="shared" si="236"/>
        <v>SETOP ED-29403</v>
      </c>
      <c r="B15048" s="3" t="s">
        <v>28600</v>
      </c>
      <c r="C15048" s="3" t="s">
        <v>24122</v>
      </c>
      <c r="D15048" s="2" t="s">
        <v>27524</v>
      </c>
      <c r="E15048" s="3" t="s">
        <v>28583</v>
      </c>
      <c r="F15048" s="67">
        <v>19.41</v>
      </c>
      <c r="G15048" s="67">
        <v>20.22</v>
      </c>
    </row>
    <row r="15049" spans="1:7" ht="22.5" x14ac:dyDescent="0.2">
      <c r="A15049" s="1" t="str">
        <f t="shared" si="236"/>
        <v>SETOP ED-29404</v>
      </c>
      <c r="B15049" s="3" t="s">
        <v>28600</v>
      </c>
      <c r="C15049" s="3" t="s">
        <v>24123</v>
      </c>
      <c r="D15049" s="2" t="s">
        <v>27525</v>
      </c>
      <c r="E15049" s="3" t="s">
        <v>28583</v>
      </c>
      <c r="F15049" s="67">
        <v>19.41</v>
      </c>
      <c r="G15049" s="67">
        <v>20.22</v>
      </c>
    </row>
    <row r="15050" spans="1:7" ht="22.5" x14ac:dyDescent="0.2">
      <c r="A15050" s="1" t="str">
        <f t="shared" si="236"/>
        <v>SETOP ED-29405</v>
      </c>
      <c r="B15050" s="3" t="s">
        <v>28600</v>
      </c>
      <c r="C15050" s="3" t="s">
        <v>24124</v>
      </c>
      <c r="D15050" s="2" t="s">
        <v>27526</v>
      </c>
      <c r="E15050" s="3" t="s">
        <v>28583</v>
      </c>
      <c r="F15050" s="67">
        <v>19.41</v>
      </c>
      <c r="G15050" s="67">
        <v>20.22</v>
      </c>
    </row>
    <row r="15051" spans="1:7" ht="22.5" x14ac:dyDescent="0.2">
      <c r="A15051" s="1" t="str">
        <f t="shared" si="236"/>
        <v>SETOP ED-50203</v>
      </c>
      <c r="B15051" s="3" t="s">
        <v>28600</v>
      </c>
      <c r="C15051" s="3" t="s">
        <v>24125</v>
      </c>
      <c r="D15051" s="2" t="s">
        <v>27527</v>
      </c>
      <c r="E15051" s="3" t="s">
        <v>28583</v>
      </c>
      <c r="F15051" s="67">
        <v>19.41</v>
      </c>
      <c r="G15051" s="67">
        <v>20.22</v>
      </c>
    </row>
    <row r="15052" spans="1:7" x14ac:dyDescent="0.2">
      <c r="A15052" s="1" t="str">
        <f t="shared" si="236"/>
        <v>SETOP 9024</v>
      </c>
      <c r="B15052" s="3" t="s">
        <v>28600</v>
      </c>
      <c r="C15052" s="3">
        <v>9024</v>
      </c>
      <c r="D15052" s="2" t="s">
        <v>27528</v>
      </c>
    </row>
    <row r="15053" spans="1:7" ht="22.5" x14ac:dyDescent="0.2">
      <c r="A15053" s="1" t="str">
        <f t="shared" si="236"/>
        <v>SETOP ED-50180</v>
      </c>
      <c r="B15053" s="3" t="s">
        <v>28600</v>
      </c>
      <c r="C15053" s="3" t="s">
        <v>24126</v>
      </c>
      <c r="D15053" s="2" t="s">
        <v>32835</v>
      </c>
      <c r="E15053" s="3" t="s">
        <v>28583</v>
      </c>
      <c r="F15053" s="67">
        <v>122.29</v>
      </c>
      <c r="G15053" s="67">
        <v>123.79</v>
      </c>
    </row>
    <row r="15054" spans="1:7" x14ac:dyDescent="0.2">
      <c r="A15054" s="1" t="str">
        <f t="shared" si="236"/>
        <v>SETOP ED-50218</v>
      </c>
      <c r="B15054" s="3" t="s">
        <v>28600</v>
      </c>
      <c r="C15054" s="3" t="s">
        <v>24127</v>
      </c>
      <c r="D15054" s="2" t="s">
        <v>27529</v>
      </c>
      <c r="E15054" s="3" t="s">
        <v>28593</v>
      </c>
      <c r="F15054" s="67">
        <v>10</v>
      </c>
      <c r="G15054" s="67">
        <v>10.5</v>
      </c>
    </row>
    <row r="15055" spans="1:7" ht="22.5" x14ac:dyDescent="0.2">
      <c r="A15055" s="1" t="str">
        <f t="shared" si="236"/>
        <v>SETOP ED-4855</v>
      </c>
      <c r="B15055" s="3" t="s">
        <v>28600</v>
      </c>
      <c r="C15055" s="3" t="s">
        <v>32430</v>
      </c>
      <c r="D15055" s="2" t="s">
        <v>32836</v>
      </c>
      <c r="E15055" s="3" t="s">
        <v>28583</v>
      </c>
      <c r="F15055" s="67">
        <v>1014.91</v>
      </c>
      <c r="G15055" s="67">
        <v>1024.32</v>
      </c>
    </row>
    <row r="15056" spans="1:7" x14ac:dyDescent="0.2">
      <c r="A15056" s="1" t="str">
        <f t="shared" si="236"/>
        <v>SETOP ED-4859</v>
      </c>
      <c r="B15056" s="3" t="s">
        <v>28600</v>
      </c>
      <c r="C15056" s="3" t="s">
        <v>32431</v>
      </c>
      <c r="D15056" s="2" t="s">
        <v>32837</v>
      </c>
      <c r="E15056" s="3" t="s">
        <v>28583</v>
      </c>
      <c r="F15056" s="67">
        <v>109.28</v>
      </c>
      <c r="G15056" s="67">
        <v>110.78</v>
      </c>
    </row>
    <row r="15057" spans="1:7" x14ac:dyDescent="0.2">
      <c r="A15057" s="1" t="str">
        <f t="shared" si="236"/>
        <v>SETOP ED-4856</v>
      </c>
      <c r="B15057" s="3" t="s">
        <v>28600</v>
      </c>
      <c r="C15057" s="3" t="s">
        <v>32432</v>
      </c>
      <c r="D15057" s="2" t="s">
        <v>32838</v>
      </c>
      <c r="E15057" s="3" t="s">
        <v>28583</v>
      </c>
      <c r="F15057" s="67">
        <v>145.66999999999999</v>
      </c>
      <c r="G15057" s="67">
        <v>147.16999999999999</v>
      </c>
    </row>
    <row r="15058" spans="1:7" ht="22.5" x14ac:dyDescent="0.2">
      <c r="A15058" s="1" t="str">
        <f t="shared" si="236"/>
        <v>SETOP ED-4860</v>
      </c>
      <c r="B15058" s="3" t="s">
        <v>28600</v>
      </c>
      <c r="C15058" s="3" t="s">
        <v>32433</v>
      </c>
      <c r="D15058" s="2" t="s">
        <v>32839</v>
      </c>
      <c r="E15058" s="3" t="s">
        <v>28583</v>
      </c>
      <c r="F15058" s="67">
        <v>206.88</v>
      </c>
      <c r="G15058" s="67">
        <v>208.38</v>
      </c>
    </row>
    <row r="15059" spans="1:7" x14ac:dyDescent="0.2">
      <c r="A15059" s="1" t="str">
        <f t="shared" si="236"/>
        <v>SETOP ED-50215</v>
      </c>
      <c r="B15059" s="3" t="s">
        <v>28600</v>
      </c>
      <c r="C15059" s="3" t="s">
        <v>24128</v>
      </c>
      <c r="D15059" s="2" t="s">
        <v>27530</v>
      </c>
      <c r="E15059" s="3" t="s">
        <v>28593</v>
      </c>
      <c r="F15059" s="67">
        <v>127.79</v>
      </c>
      <c r="G15059" s="67">
        <v>137.85</v>
      </c>
    </row>
    <row r="15060" spans="1:7" x14ac:dyDescent="0.2">
      <c r="A15060" s="1" t="str">
        <f t="shared" si="236"/>
        <v>SETOP ED-50212</v>
      </c>
      <c r="B15060" s="3" t="s">
        <v>28600</v>
      </c>
      <c r="C15060" s="3" t="s">
        <v>24129</v>
      </c>
      <c r="D15060" s="2" t="s">
        <v>27531</v>
      </c>
      <c r="E15060" s="3" t="s">
        <v>28593</v>
      </c>
      <c r="F15060" s="67">
        <v>118.23</v>
      </c>
      <c r="G15060" s="67">
        <v>128.29</v>
      </c>
    </row>
    <row r="15061" spans="1:7" x14ac:dyDescent="0.2">
      <c r="A15061" s="1" t="str">
        <f t="shared" si="236"/>
        <v>SETOP ED-50213</v>
      </c>
      <c r="B15061" s="3" t="s">
        <v>28600</v>
      </c>
      <c r="C15061" s="3" t="s">
        <v>24130</v>
      </c>
      <c r="D15061" s="2" t="s">
        <v>27532</v>
      </c>
      <c r="E15061" s="3" t="s">
        <v>28593</v>
      </c>
      <c r="F15061" s="67">
        <v>120.33</v>
      </c>
      <c r="G15061" s="67">
        <v>130.38999999999999</v>
      </c>
    </row>
    <row r="15062" spans="1:7" x14ac:dyDescent="0.2">
      <c r="A15062" s="1" t="str">
        <f t="shared" si="236"/>
        <v>SETOP ED-50214</v>
      </c>
      <c r="B15062" s="3" t="s">
        <v>28600</v>
      </c>
      <c r="C15062" s="3" t="s">
        <v>24131</v>
      </c>
      <c r="D15062" s="2" t="s">
        <v>27533</v>
      </c>
      <c r="E15062" s="3" t="s">
        <v>28593</v>
      </c>
      <c r="F15062" s="67">
        <v>121.57</v>
      </c>
      <c r="G15062" s="67">
        <v>131.63</v>
      </c>
    </row>
    <row r="15063" spans="1:7" x14ac:dyDescent="0.2">
      <c r="A15063" s="1" t="str">
        <f t="shared" si="236"/>
        <v>SETOP 8688</v>
      </c>
      <c r="B15063" s="3" t="s">
        <v>28600</v>
      </c>
      <c r="C15063" s="3">
        <v>8688</v>
      </c>
      <c r="D15063" s="2" t="s">
        <v>27534</v>
      </c>
    </row>
    <row r="15064" spans="1:7" x14ac:dyDescent="0.2">
      <c r="A15064" s="1" t="str">
        <f t="shared" si="236"/>
        <v>SETOP 9026</v>
      </c>
      <c r="B15064" s="3" t="s">
        <v>28600</v>
      </c>
      <c r="C15064" s="3">
        <v>9026</v>
      </c>
      <c r="D15064" s="2" t="s">
        <v>27535</v>
      </c>
    </row>
    <row r="15065" spans="1:7" x14ac:dyDescent="0.2">
      <c r="A15065" s="1" t="str">
        <f t="shared" si="236"/>
        <v>SETOP ED-49832</v>
      </c>
      <c r="B15065" s="3" t="s">
        <v>28600</v>
      </c>
      <c r="C15065" s="3" t="s">
        <v>24132</v>
      </c>
      <c r="D15065" s="2" t="s">
        <v>27536</v>
      </c>
      <c r="E15065" s="3" t="s">
        <v>28584</v>
      </c>
      <c r="F15065" s="67">
        <v>40.31</v>
      </c>
      <c r="G15065" s="67">
        <v>42.57</v>
      </c>
    </row>
    <row r="15066" spans="1:7" x14ac:dyDescent="0.2">
      <c r="A15066" s="1" t="str">
        <f t="shared" si="236"/>
        <v>SETOP ED-49833</v>
      </c>
      <c r="B15066" s="3" t="s">
        <v>28600</v>
      </c>
      <c r="C15066" s="3" t="s">
        <v>24133</v>
      </c>
      <c r="D15066" s="2" t="s">
        <v>27537</v>
      </c>
      <c r="E15066" s="3" t="s">
        <v>28584</v>
      </c>
      <c r="F15066" s="67">
        <v>49.57</v>
      </c>
      <c r="G15066" s="67">
        <v>51.99</v>
      </c>
    </row>
    <row r="15067" spans="1:7" x14ac:dyDescent="0.2">
      <c r="A15067" s="1" t="str">
        <f t="shared" si="236"/>
        <v>SETOP ED-49831</v>
      </c>
      <c r="B15067" s="3" t="s">
        <v>28600</v>
      </c>
      <c r="C15067" s="3" t="s">
        <v>24134</v>
      </c>
      <c r="D15067" s="2" t="s">
        <v>27538</v>
      </c>
      <c r="E15067" s="3" t="s">
        <v>28584</v>
      </c>
      <c r="F15067" s="67">
        <v>34.35</v>
      </c>
      <c r="G15067" s="67">
        <v>36.01</v>
      </c>
    </row>
    <row r="15068" spans="1:7" x14ac:dyDescent="0.2">
      <c r="A15068" s="1" t="str">
        <f t="shared" si="236"/>
        <v>SETOP 9027</v>
      </c>
      <c r="B15068" s="3" t="s">
        <v>28600</v>
      </c>
      <c r="C15068" s="3">
        <v>9027</v>
      </c>
      <c r="D15068" s="2" t="s">
        <v>27539</v>
      </c>
    </row>
    <row r="15069" spans="1:7" ht="22.5" x14ac:dyDescent="0.2">
      <c r="A15069" s="1" t="str">
        <f t="shared" si="236"/>
        <v>SETOP ED-49827</v>
      </c>
      <c r="B15069" s="3" t="s">
        <v>28600</v>
      </c>
      <c r="C15069" s="3" t="s">
        <v>24135</v>
      </c>
      <c r="D15069" s="2" t="s">
        <v>27540</v>
      </c>
      <c r="E15069" s="3" t="s">
        <v>28583</v>
      </c>
      <c r="F15069" s="67">
        <v>48.96</v>
      </c>
      <c r="G15069" s="67">
        <v>50.19</v>
      </c>
    </row>
    <row r="15070" spans="1:7" ht="22.5" x14ac:dyDescent="0.2">
      <c r="A15070" s="1" t="str">
        <f t="shared" si="236"/>
        <v>SETOP ED-49826</v>
      </c>
      <c r="B15070" s="3" t="s">
        <v>28600</v>
      </c>
      <c r="C15070" s="3" t="s">
        <v>24136</v>
      </c>
      <c r="D15070" s="2" t="s">
        <v>27541</v>
      </c>
      <c r="E15070" s="3" t="s">
        <v>28583</v>
      </c>
      <c r="F15070" s="67">
        <v>44.16</v>
      </c>
      <c r="G15070" s="67">
        <v>45.39</v>
      </c>
    </row>
    <row r="15071" spans="1:7" x14ac:dyDescent="0.2">
      <c r="A15071" s="1" t="str">
        <f t="shared" si="236"/>
        <v>SETOP 9029</v>
      </c>
      <c r="B15071" s="3" t="s">
        <v>28600</v>
      </c>
      <c r="C15071" s="3">
        <v>9029</v>
      </c>
      <c r="D15071" s="2" t="s">
        <v>26283</v>
      </c>
    </row>
    <row r="15072" spans="1:7" x14ac:dyDescent="0.2">
      <c r="A15072" s="1" t="str">
        <f t="shared" si="236"/>
        <v>SETOP ED-49841</v>
      </c>
      <c r="B15072" s="3" t="s">
        <v>28600</v>
      </c>
      <c r="C15072" s="3" t="s">
        <v>24137</v>
      </c>
      <c r="D15072" s="2" t="s">
        <v>27542</v>
      </c>
      <c r="E15072" s="3" t="s">
        <v>28593</v>
      </c>
      <c r="F15072" s="67">
        <v>117.06</v>
      </c>
      <c r="G15072" s="67">
        <v>120.12</v>
      </c>
    </row>
    <row r="15073" spans="1:7" x14ac:dyDescent="0.2">
      <c r="A15073" s="1" t="str">
        <f t="shared" si="236"/>
        <v>SETOP ED-49842</v>
      </c>
      <c r="B15073" s="3" t="s">
        <v>28600</v>
      </c>
      <c r="C15073" s="3" t="s">
        <v>24138</v>
      </c>
      <c r="D15073" s="2" t="s">
        <v>27543</v>
      </c>
      <c r="E15073" s="3" t="s">
        <v>28593</v>
      </c>
      <c r="F15073" s="67">
        <v>138.5</v>
      </c>
      <c r="G15073" s="67">
        <v>141.72</v>
      </c>
    </row>
    <row r="15074" spans="1:7" x14ac:dyDescent="0.2">
      <c r="A15074" s="1" t="str">
        <f t="shared" si="236"/>
        <v>SETOP 9031</v>
      </c>
      <c r="B15074" s="3" t="s">
        <v>28600</v>
      </c>
      <c r="C15074" s="3">
        <v>9031</v>
      </c>
      <c r="D15074" s="2" t="s">
        <v>27544</v>
      </c>
    </row>
    <row r="15075" spans="1:7" x14ac:dyDescent="0.2">
      <c r="A15075" s="1" t="str">
        <f t="shared" ref="A15075:A15138" si="237">CONCATENAR</f>
        <v>SETOP ED-48276</v>
      </c>
      <c r="B15075" s="3" t="s">
        <v>28600</v>
      </c>
      <c r="C15075" s="3" t="s">
        <v>24139</v>
      </c>
      <c r="D15075" s="2" t="s">
        <v>27545</v>
      </c>
      <c r="E15075" s="3" t="s">
        <v>28593</v>
      </c>
      <c r="F15075" s="67">
        <v>101.27</v>
      </c>
      <c r="G15075" s="67">
        <v>104.29</v>
      </c>
    </row>
    <row r="15076" spans="1:7" x14ac:dyDescent="0.2">
      <c r="A15076" s="1" t="str">
        <f t="shared" si="237"/>
        <v>SETOP ED-48278</v>
      </c>
      <c r="B15076" s="3" t="s">
        <v>28600</v>
      </c>
      <c r="C15076" s="3" t="s">
        <v>24140</v>
      </c>
      <c r="D15076" s="2" t="s">
        <v>27546</v>
      </c>
      <c r="E15076" s="3" t="s">
        <v>28593</v>
      </c>
      <c r="F15076" s="67">
        <v>198.19</v>
      </c>
      <c r="G15076" s="67">
        <v>201.71</v>
      </c>
    </row>
    <row r="15077" spans="1:7" x14ac:dyDescent="0.2">
      <c r="A15077" s="1" t="str">
        <f t="shared" si="237"/>
        <v>SETOP ED-48277</v>
      </c>
      <c r="B15077" s="3" t="s">
        <v>28600</v>
      </c>
      <c r="C15077" s="3" t="s">
        <v>24141</v>
      </c>
      <c r="D15077" s="2" t="s">
        <v>27547</v>
      </c>
      <c r="E15077" s="3" t="s">
        <v>28593</v>
      </c>
      <c r="F15077" s="67">
        <v>140.51</v>
      </c>
      <c r="G15077" s="67">
        <v>143.53</v>
      </c>
    </row>
    <row r="15078" spans="1:7" x14ac:dyDescent="0.2">
      <c r="A15078" s="1" t="str">
        <f t="shared" si="237"/>
        <v>SETOP ED-48274</v>
      </c>
      <c r="B15078" s="3" t="s">
        <v>28600</v>
      </c>
      <c r="C15078" s="3" t="s">
        <v>24142</v>
      </c>
      <c r="D15078" s="2" t="s">
        <v>27548</v>
      </c>
      <c r="E15078" s="3" t="s">
        <v>28593</v>
      </c>
      <c r="F15078" s="67">
        <v>64.19</v>
      </c>
      <c r="G15078" s="67">
        <v>67.209999999999994</v>
      </c>
    </row>
    <row r="15079" spans="1:7" x14ac:dyDescent="0.2">
      <c r="A15079" s="1" t="str">
        <f t="shared" si="237"/>
        <v>SETOP ED-48279</v>
      </c>
      <c r="B15079" s="3" t="s">
        <v>28600</v>
      </c>
      <c r="C15079" s="3" t="s">
        <v>24143</v>
      </c>
      <c r="D15079" s="2" t="s">
        <v>27549</v>
      </c>
      <c r="E15079" s="3" t="s">
        <v>28593</v>
      </c>
      <c r="F15079" s="67">
        <v>316.43</v>
      </c>
      <c r="G15079" s="67">
        <v>319.95</v>
      </c>
    </row>
    <row r="15080" spans="1:7" x14ac:dyDescent="0.2">
      <c r="A15080" s="1" t="str">
        <f t="shared" si="237"/>
        <v>SETOP ED-48280</v>
      </c>
      <c r="B15080" s="3" t="s">
        <v>28600</v>
      </c>
      <c r="C15080" s="3" t="s">
        <v>24144</v>
      </c>
      <c r="D15080" s="2" t="s">
        <v>27550</v>
      </c>
      <c r="E15080" s="3" t="s">
        <v>28593</v>
      </c>
      <c r="F15080" s="67">
        <v>460.6</v>
      </c>
      <c r="G15080" s="67">
        <v>464.62</v>
      </c>
    </row>
    <row r="15081" spans="1:7" x14ac:dyDescent="0.2">
      <c r="A15081" s="1" t="str">
        <f t="shared" si="237"/>
        <v>SETOP ED-48275</v>
      </c>
      <c r="B15081" s="3" t="s">
        <v>28600</v>
      </c>
      <c r="C15081" s="3" t="s">
        <v>24145</v>
      </c>
      <c r="D15081" s="2" t="s">
        <v>27551</v>
      </c>
      <c r="E15081" s="3" t="s">
        <v>28593</v>
      </c>
      <c r="F15081" s="67">
        <v>77.25</v>
      </c>
      <c r="G15081" s="67">
        <v>80.260000000000005</v>
      </c>
    </row>
    <row r="15082" spans="1:7" x14ac:dyDescent="0.2">
      <c r="A15082" s="1" t="str">
        <f t="shared" si="237"/>
        <v>SETOP 9032</v>
      </c>
      <c r="B15082" s="3" t="s">
        <v>28600</v>
      </c>
      <c r="C15082" s="3">
        <v>9032</v>
      </c>
      <c r="D15082" s="2" t="s">
        <v>27552</v>
      </c>
    </row>
    <row r="15083" spans="1:7" x14ac:dyDescent="0.2">
      <c r="A15083" s="1" t="str">
        <f t="shared" si="237"/>
        <v>SETOP ED-48283</v>
      </c>
      <c r="B15083" s="3" t="s">
        <v>28600</v>
      </c>
      <c r="C15083" s="3" t="s">
        <v>24146</v>
      </c>
      <c r="D15083" s="2" t="s">
        <v>27553</v>
      </c>
      <c r="E15083" s="3" t="s">
        <v>28593</v>
      </c>
      <c r="F15083" s="67">
        <v>83.3</v>
      </c>
      <c r="G15083" s="67">
        <v>84.55</v>
      </c>
    </row>
    <row r="15084" spans="1:7" x14ac:dyDescent="0.2">
      <c r="A15084" s="1" t="str">
        <f t="shared" si="237"/>
        <v>SETOP ED-48285</v>
      </c>
      <c r="B15084" s="3" t="s">
        <v>28600</v>
      </c>
      <c r="C15084" s="3" t="s">
        <v>24147</v>
      </c>
      <c r="D15084" s="2" t="s">
        <v>27554</v>
      </c>
      <c r="E15084" s="3" t="s">
        <v>28593</v>
      </c>
      <c r="F15084" s="67">
        <v>169.93</v>
      </c>
      <c r="G15084" s="67">
        <v>173.46</v>
      </c>
    </row>
    <row r="15085" spans="1:7" x14ac:dyDescent="0.2">
      <c r="A15085" s="1" t="str">
        <f t="shared" si="237"/>
        <v>SETOP ED-48284</v>
      </c>
      <c r="B15085" s="3" t="s">
        <v>28600</v>
      </c>
      <c r="C15085" s="3" t="s">
        <v>24148</v>
      </c>
      <c r="D15085" s="2" t="s">
        <v>27555</v>
      </c>
      <c r="E15085" s="3" t="s">
        <v>28593</v>
      </c>
      <c r="F15085" s="67">
        <v>142.32</v>
      </c>
      <c r="G15085" s="67">
        <v>145.34</v>
      </c>
    </row>
    <row r="15086" spans="1:7" x14ac:dyDescent="0.2">
      <c r="A15086" s="1" t="str">
        <f t="shared" si="237"/>
        <v>SETOP ED-48281</v>
      </c>
      <c r="B15086" s="3" t="s">
        <v>28600</v>
      </c>
      <c r="C15086" s="3" t="s">
        <v>24149</v>
      </c>
      <c r="D15086" s="2" t="s">
        <v>27556</v>
      </c>
      <c r="E15086" s="3" t="s">
        <v>28593</v>
      </c>
      <c r="F15086" s="67">
        <v>64.05</v>
      </c>
      <c r="G15086" s="67">
        <v>64.81</v>
      </c>
    </row>
    <row r="15087" spans="1:7" x14ac:dyDescent="0.2">
      <c r="A15087" s="1" t="str">
        <f t="shared" si="237"/>
        <v>SETOP ED-48286</v>
      </c>
      <c r="B15087" s="3" t="s">
        <v>28600</v>
      </c>
      <c r="C15087" s="3" t="s">
        <v>24150</v>
      </c>
      <c r="D15087" s="2" t="s">
        <v>27557</v>
      </c>
      <c r="E15087" s="3" t="s">
        <v>28593</v>
      </c>
      <c r="F15087" s="67">
        <v>236.12</v>
      </c>
      <c r="G15087" s="67">
        <v>239.64</v>
      </c>
    </row>
    <row r="15088" spans="1:7" x14ac:dyDescent="0.2">
      <c r="A15088" s="1" t="str">
        <f t="shared" si="237"/>
        <v>SETOP ED-48287</v>
      </c>
      <c r="B15088" s="3" t="s">
        <v>28600</v>
      </c>
      <c r="C15088" s="3" t="s">
        <v>24151</v>
      </c>
      <c r="D15088" s="2" t="s">
        <v>27558</v>
      </c>
      <c r="E15088" s="3" t="s">
        <v>28593</v>
      </c>
      <c r="F15088" s="67">
        <v>380.57</v>
      </c>
      <c r="G15088" s="67">
        <v>384.59</v>
      </c>
    </row>
    <row r="15089" spans="1:7" x14ac:dyDescent="0.2">
      <c r="A15089" s="1" t="str">
        <f t="shared" si="237"/>
        <v>SETOP ED-48282</v>
      </c>
      <c r="B15089" s="3" t="s">
        <v>28600</v>
      </c>
      <c r="C15089" s="3" t="s">
        <v>24152</v>
      </c>
      <c r="D15089" s="2" t="s">
        <v>27559</v>
      </c>
      <c r="E15089" s="3" t="s">
        <v>28593</v>
      </c>
      <c r="F15089" s="67">
        <v>68.02</v>
      </c>
      <c r="G15089" s="67">
        <v>69.03</v>
      </c>
    </row>
    <row r="15090" spans="1:7" x14ac:dyDescent="0.2">
      <c r="A15090" s="1" t="str">
        <f t="shared" si="237"/>
        <v>SETOP 9034</v>
      </c>
      <c r="B15090" s="3" t="s">
        <v>28600</v>
      </c>
      <c r="C15090" s="3">
        <v>9034</v>
      </c>
      <c r="D15090" s="2" t="s">
        <v>27560</v>
      </c>
    </row>
    <row r="15091" spans="1:7" x14ac:dyDescent="0.2">
      <c r="A15091" s="1" t="str">
        <f t="shared" si="237"/>
        <v>SETOP ED-48262</v>
      </c>
      <c r="B15091" s="3" t="s">
        <v>28600</v>
      </c>
      <c r="C15091" s="3" t="s">
        <v>24153</v>
      </c>
      <c r="D15091" s="2" t="s">
        <v>27561</v>
      </c>
      <c r="E15091" s="3" t="s">
        <v>28593</v>
      </c>
      <c r="F15091" s="67">
        <v>493.77</v>
      </c>
      <c r="G15091" s="67">
        <v>498.8</v>
      </c>
    </row>
    <row r="15092" spans="1:7" x14ac:dyDescent="0.2">
      <c r="A15092" s="1" t="str">
        <f t="shared" si="237"/>
        <v>SETOP ED-48261</v>
      </c>
      <c r="B15092" s="3" t="s">
        <v>28600</v>
      </c>
      <c r="C15092" s="3" t="s">
        <v>24154</v>
      </c>
      <c r="D15092" s="2" t="s">
        <v>27562</v>
      </c>
      <c r="E15092" s="3" t="s">
        <v>28593</v>
      </c>
      <c r="F15092" s="67">
        <v>392.33</v>
      </c>
      <c r="G15092" s="67">
        <v>397.36</v>
      </c>
    </row>
    <row r="15093" spans="1:7" x14ac:dyDescent="0.2">
      <c r="A15093" s="1" t="str">
        <f t="shared" si="237"/>
        <v>SETOP ED-48253</v>
      </c>
      <c r="B15093" s="3" t="s">
        <v>28600</v>
      </c>
      <c r="C15093" s="3" t="s">
        <v>24155</v>
      </c>
      <c r="D15093" s="2" t="s">
        <v>27563</v>
      </c>
      <c r="E15093" s="3" t="s">
        <v>28593</v>
      </c>
      <c r="F15093" s="67">
        <v>113.2</v>
      </c>
      <c r="G15093" s="67">
        <v>118.33</v>
      </c>
    </row>
    <row r="15094" spans="1:7" x14ac:dyDescent="0.2">
      <c r="A15094" s="1" t="str">
        <f t="shared" si="237"/>
        <v>SETOP ED-48252</v>
      </c>
      <c r="B15094" s="3" t="s">
        <v>28600</v>
      </c>
      <c r="C15094" s="3" t="s">
        <v>24156</v>
      </c>
      <c r="D15094" s="2" t="s">
        <v>27564</v>
      </c>
      <c r="E15094" s="3" t="s">
        <v>28593</v>
      </c>
      <c r="F15094" s="67">
        <v>112.88</v>
      </c>
      <c r="G15094" s="67">
        <v>118.01</v>
      </c>
    </row>
    <row r="15095" spans="1:7" x14ac:dyDescent="0.2">
      <c r="A15095" s="1" t="str">
        <f t="shared" si="237"/>
        <v>SETOP 9036</v>
      </c>
      <c r="B15095" s="3" t="s">
        <v>28600</v>
      </c>
      <c r="C15095" s="3">
        <v>9036</v>
      </c>
      <c r="D15095" s="2" t="s">
        <v>27565</v>
      </c>
    </row>
    <row r="15096" spans="1:7" x14ac:dyDescent="0.2">
      <c r="A15096" s="1" t="str">
        <f t="shared" si="237"/>
        <v>SETOP ED-49817</v>
      </c>
      <c r="B15096" s="3" t="s">
        <v>28600</v>
      </c>
      <c r="C15096" s="3" t="s">
        <v>24157</v>
      </c>
      <c r="D15096" s="2" t="s">
        <v>27566</v>
      </c>
      <c r="E15096" s="3" t="s">
        <v>28593</v>
      </c>
      <c r="F15096" s="67">
        <v>793</v>
      </c>
      <c r="G15096" s="67">
        <v>803.06</v>
      </c>
    </row>
    <row r="15097" spans="1:7" x14ac:dyDescent="0.2">
      <c r="A15097" s="1" t="str">
        <f t="shared" si="237"/>
        <v>SETOP 9037</v>
      </c>
      <c r="B15097" s="3" t="s">
        <v>28600</v>
      </c>
      <c r="C15097" s="3">
        <v>9037</v>
      </c>
      <c r="D15097" s="2" t="s">
        <v>27567</v>
      </c>
    </row>
    <row r="15098" spans="1:7" ht="45" x14ac:dyDescent="0.2">
      <c r="A15098" s="1" t="str">
        <f t="shared" si="237"/>
        <v>SETOP ED-15716</v>
      </c>
      <c r="B15098" s="3" t="s">
        <v>28600</v>
      </c>
      <c r="C15098" s="3" t="s">
        <v>24158</v>
      </c>
      <c r="D15098" s="2" t="s">
        <v>27568</v>
      </c>
      <c r="E15098" s="3" t="s">
        <v>28583</v>
      </c>
      <c r="F15098" s="67">
        <v>3023.06</v>
      </c>
      <c r="G15098" s="67">
        <v>3200.74</v>
      </c>
    </row>
    <row r="15099" spans="1:7" x14ac:dyDescent="0.2">
      <c r="A15099" s="1" t="str">
        <f t="shared" si="237"/>
        <v>SETOP 9038</v>
      </c>
      <c r="B15099" s="3" t="s">
        <v>28600</v>
      </c>
      <c r="C15099" s="3">
        <v>9038</v>
      </c>
      <c r="D15099" s="2" t="s">
        <v>27569</v>
      </c>
    </row>
    <row r="15100" spans="1:7" ht="33.75" x14ac:dyDescent="0.2">
      <c r="A15100" s="1" t="str">
        <f t="shared" si="237"/>
        <v>SETOP ED-49818</v>
      </c>
      <c r="B15100" s="3" t="s">
        <v>28600</v>
      </c>
      <c r="C15100" s="3" t="s">
        <v>24159</v>
      </c>
      <c r="D15100" s="2" t="s">
        <v>27570</v>
      </c>
      <c r="E15100" s="3" t="s">
        <v>28583</v>
      </c>
      <c r="F15100" s="67">
        <v>118.71</v>
      </c>
      <c r="G15100" s="67">
        <v>121.6</v>
      </c>
    </row>
    <row r="15101" spans="1:7" ht="22.5" x14ac:dyDescent="0.2">
      <c r="A15101" s="1" t="str">
        <f t="shared" si="237"/>
        <v>SETOP ED-49819</v>
      </c>
      <c r="B15101" s="3" t="s">
        <v>28600</v>
      </c>
      <c r="C15101" s="3" t="s">
        <v>24160</v>
      </c>
      <c r="D15101" s="2" t="s">
        <v>27571</v>
      </c>
      <c r="E15101" s="3" t="s">
        <v>28583</v>
      </c>
      <c r="F15101" s="67">
        <v>178.48</v>
      </c>
      <c r="G15101" s="67">
        <v>182.1</v>
      </c>
    </row>
    <row r="15102" spans="1:7" x14ac:dyDescent="0.2">
      <c r="A15102" s="1" t="str">
        <f t="shared" si="237"/>
        <v>SETOP ED-48256</v>
      </c>
      <c r="B15102" s="3" t="s">
        <v>28600</v>
      </c>
      <c r="C15102" s="3" t="s">
        <v>24161</v>
      </c>
      <c r="D15102" s="2" t="s">
        <v>27572</v>
      </c>
      <c r="E15102" s="3" t="s">
        <v>28593</v>
      </c>
      <c r="F15102" s="67">
        <v>135.01</v>
      </c>
      <c r="G15102" s="67">
        <v>137.53</v>
      </c>
    </row>
    <row r="15103" spans="1:7" x14ac:dyDescent="0.2">
      <c r="A15103" s="1" t="str">
        <f t="shared" si="237"/>
        <v>SETOP ED-48258</v>
      </c>
      <c r="B15103" s="3" t="s">
        <v>28600</v>
      </c>
      <c r="C15103" s="3" t="s">
        <v>24162</v>
      </c>
      <c r="D15103" s="2" t="s">
        <v>27573</v>
      </c>
      <c r="E15103" s="3" t="s">
        <v>28593</v>
      </c>
      <c r="F15103" s="67">
        <v>245.62</v>
      </c>
      <c r="G15103" s="67">
        <v>248.14</v>
      </c>
    </row>
    <row r="15104" spans="1:7" x14ac:dyDescent="0.2">
      <c r="A15104" s="1" t="str">
        <f t="shared" si="237"/>
        <v>SETOP ED-48257</v>
      </c>
      <c r="B15104" s="3" t="s">
        <v>28600</v>
      </c>
      <c r="C15104" s="3" t="s">
        <v>24163</v>
      </c>
      <c r="D15104" s="2" t="s">
        <v>27574</v>
      </c>
      <c r="E15104" s="3" t="s">
        <v>28593</v>
      </c>
      <c r="F15104" s="67">
        <v>194.71</v>
      </c>
      <c r="G15104" s="67">
        <v>197.23</v>
      </c>
    </row>
    <row r="15105" spans="1:7" x14ac:dyDescent="0.2">
      <c r="A15105" s="1" t="str">
        <f t="shared" si="237"/>
        <v>SETOP ED-48254</v>
      </c>
      <c r="B15105" s="3" t="s">
        <v>28600</v>
      </c>
      <c r="C15105" s="3" t="s">
        <v>24164</v>
      </c>
      <c r="D15105" s="2" t="s">
        <v>27575</v>
      </c>
      <c r="E15105" s="3" t="s">
        <v>28593</v>
      </c>
      <c r="F15105" s="67">
        <v>100.55</v>
      </c>
      <c r="G15105" s="67">
        <v>103.07</v>
      </c>
    </row>
    <row r="15106" spans="1:7" x14ac:dyDescent="0.2">
      <c r="A15106" s="1" t="str">
        <f t="shared" si="237"/>
        <v>SETOP ED-48259</v>
      </c>
      <c r="B15106" s="3" t="s">
        <v>28600</v>
      </c>
      <c r="C15106" s="3" t="s">
        <v>24165</v>
      </c>
      <c r="D15106" s="2" t="s">
        <v>27576</v>
      </c>
      <c r="E15106" s="3" t="s">
        <v>28593</v>
      </c>
      <c r="F15106" s="67">
        <v>356.3</v>
      </c>
      <c r="G15106" s="67">
        <v>358.82</v>
      </c>
    </row>
    <row r="15107" spans="1:7" x14ac:dyDescent="0.2">
      <c r="A15107" s="1" t="str">
        <f t="shared" si="237"/>
        <v>SETOP ED-48255</v>
      </c>
      <c r="B15107" s="3" t="s">
        <v>28600</v>
      </c>
      <c r="C15107" s="3" t="s">
        <v>24166</v>
      </c>
      <c r="D15107" s="2" t="s">
        <v>27577</v>
      </c>
      <c r="E15107" s="3" t="s">
        <v>28593</v>
      </c>
      <c r="F15107" s="67">
        <v>119.52</v>
      </c>
      <c r="G15107" s="67">
        <v>122.04</v>
      </c>
    </row>
    <row r="15108" spans="1:7" x14ac:dyDescent="0.2">
      <c r="A15108" s="1" t="str">
        <f t="shared" si="237"/>
        <v>SETOP ED-49821</v>
      </c>
      <c r="B15108" s="3" t="s">
        <v>28600</v>
      </c>
      <c r="C15108" s="3" t="s">
        <v>24167</v>
      </c>
      <c r="D15108" s="2" t="s">
        <v>27578</v>
      </c>
      <c r="E15108" s="3" t="s">
        <v>28593</v>
      </c>
      <c r="F15108" s="67">
        <v>30.88</v>
      </c>
      <c r="G15108" s="67">
        <v>32.31</v>
      </c>
    </row>
    <row r="15109" spans="1:7" x14ac:dyDescent="0.2">
      <c r="A15109" s="1" t="str">
        <f t="shared" si="237"/>
        <v>SETOP ED-49822</v>
      </c>
      <c r="B15109" s="3" t="s">
        <v>28600</v>
      </c>
      <c r="C15109" s="3" t="s">
        <v>24168</v>
      </c>
      <c r="D15109" s="2" t="s">
        <v>27579</v>
      </c>
      <c r="E15109" s="3" t="s">
        <v>28583</v>
      </c>
      <c r="F15109" s="67">
        <v>19.75</v>
      </c>
      <c r="G15109" s="67">
        <v>20.47</v>
      </c>
    </row>
    <row r="15110" spans="1:7" x14ac:dyDescent="0.2">
      <c r="A15110" s="1" t="str">
        <f t="shared" si="237"/>
        <v>SETOP ED-49823</v>
      </c>
      <c r="B15110" s="3" t="s">
        <v>28600</v>
      </c>
      <c r="C15110" s="3" t="s">
        <v>24169</v>
      </c>
      <c r="D15110" s="2" t="s">
        <v>27580</v>
      </c>
      <c r="E15110" s="3" t="s">
        <v>28583</v>
      </c>
      <c r="F15110" s="67">
        <v>22.36</v>
      </c>
      <c r="G15110" s="67">
        <v>23.08</v>
      </c>
    </row>
    <row r="15111" spans="1:7" ht="22.5" x14ac:dyDescent="0.2">
      <c r="A15111" s="1" t="str">
        <f t="shared" si="237"/>
        <v>SETOP ED-49824</v>
      </c>
      <c r="B15111" s="3" t="s">
        <v>28600</v>
      </c>
      <c r="C15111" s="3" t="s">
        <v>24170</v>
      </c>
      <c r="D15111" s="2" t="s">
        <v>27581</v>
      </c>
      <c r="E15111" s="3" t="s">
        <v>28583</v>
      </c>
      <c r="F15111" s="67">
        <v>18.579999999999998</v>
      </c>
      <c r="G15111" s="67">
        <v>19.3</v>
      </c>
    </row>
    <row r="15112" spans="1:7" ht="22.5" x14ac:dyDescent="0.2">
      <c r="A15112" s="1" t="str">
        <f t="shared" si="237"/>
        <v>SETOP ED-49830</v>
      </c>
      <c r="B15112" s="3" t="s">
        <v>28600</v>
      </c>
      <c r="C15112" s="3" t="s">
        <v>24171</v>
      </c>
      <c r="D15112" s="2" t="s">
        <v>27582</v>
      </c>
      <c r="E15112" s="3" t="s">
        <v>28583</v>
      </c>
      <c r="F15112" s="67">
        <v>37.57</v>
      </c>
      <c r="G15112" s="67">
        <v>38.15</v>
      </c>
    </row>
    <row r="15113" spans="1:7" x14ac:dyDescent="0.2">
      <c r="A15113" s="1" t="str">
        <f t="shared" si="237"/>
        <v>SETOP 8689</v>
      </c>
      <c r="B15113" s="3" t="s">
        <v>28600</v>
      </c>
      <c r="C15113" s="3">
        <v>8689</v>
      </c>
      <c r="D15113" s="2" t="s">
        <v>27583</v>
      </c>
    </row>
    <row r="15114" spans="1:7" x14ac:dyDescent="0.2">
      <c r="A15114" s="1" t="str">
        <f t="shared" si="237"/>
        <v>SETOP 9039</v>
      </c>
      <c r="B15114" s="3" t="s">
        <v>28600</v>
      </c>
      <c r="C15114" s="3">
        <v>9039</v>
      </c>
      <c r="D15114" s="2" t="s">
        <v>27584</v>
      </c>
    </row>
    <row r="15115" spans="1:7" ht="22.5" x14ac:dyDescent="0.2">
      <c r="A15115" s="1" t="str">
        <f t="shared" si="237"/>
        <v>SETOP ED-51151</v>
      </c>
      <c r="B15115" s="3" t="s">
        <v>28600</v>
      </c>
      <c r="C15115" s="3" t="s">
        <v>24172</v>
      </c>
      <c r="D15115" s="2" t="s">
        <v>27585</v>
      </c>
      <c r="E15115" s="3" t="s">
        <v>28583</v>
      </c>
      <c r="F15115" s="67">
        <v>238.4</v>
      </c>
      <c r="G15115" s="67">
        <v>239.79</v>
      </c>
    </row>
    <row r="15116" spans="1:7" ht="22.5" x14ac:dyDescent="0.2">
      <c r="A15116" s="1" t="str">
        <f t="shared" si="237"/>
        <v>SETOP ED-51152</v>
      </c>
      <c r="B15116" s="3" t="s">
        <v>28600</v>
      </c>
      <c r="C15116" s="3" t="s">
        <v>24173</v>
      </c>
      <c r="D15116" s="2" t="s">
        <v>27586</v>
      </c>
      <c r="E15116" s="3" t="s">
        <v>28583</v>
      </c>
      <c r="F15116" s="67">
        <v>124.02</v>
      </c>
      <c r="G15116" s="67">
        <v>125.18</v>
      </c>
    </row>
    <row r="15117" spans="1:7" ht="22.5" x14ac:dyDescent="0.2">
      <c r="A15117" s="1" t="str">
        <f t="shared" si="237"/>
        <v>SETOP ED-51150</v>
      </c>
      <c r="B15117" s="3" t="s">
        <v>28600</v>
      </c>
      <c r="C15117" s="3" t="s">
        <v>24174</v>
      </c>
      <c r="D15117" s="2" t="s">
        <v>27587</v>
      </c>
      <c r="E15117" s="3" t="s">
        <v>28583</v>
      </c>
      <c r="F15117" s="67">
        <v>232.97</v>
      </c>
      <c r="G15117" s="67">
        <v>234.36</v>
      </c>
    </row>
    <row r="15118" spans="1:7" x14ac:dyDescent="0.2">
      <c r="A15118" s="1" t="str">
        <f t="shared" si="237"/>
        <v>SETOP 9040</v>
      </c>
      <c r="B15118" s="3" t="s">
        <v>28600</v>
      </c>
      <c r="C15118" s="3">
        <v>9040</v>
      </c>
      <c r="D15118" s="2" t="s">
        <v>27588</v>
      </c>
    </row>
    <row r="15119" spans="1:7" ht="22.5" x14ac:dyDescent="0.2">
      <c r="A15119" s="1" t="str">
        <f t="shared" si="237"/>
        <v>SETOP ED-29734</v>
      </c>
      <c r="B15119" s="3" t="s">
        <v>28600</v>
      </c>
      <c r="C15119" s="3" t="s">
        <v>24175</v>
      </c>
      <c r="D15119" s="2" t="s">
        <v>27589</v>
      </c>
      <c r="E15119" s="3" t="s">
        <v>28582</v>
      </c>
      <c r="F15119" s="67">
        <v>399.06</v>
      </c>
      <c r="G15119" s="67">
        <v>401.06</v>
      </c>
    </row>
    <row r="15120" spans="1:7" x14ac:dyDescent="0.2">
      <c r="A15120" s="1" t="str">
        <f t="shared" si="237"/>
        <v>SETOP 9041</v>
      </c>
      <c r="B15120" s="3" t="s">
        <v>28600</v>
      </c>
      <c r="C15120" s="3">
        <v>9041</v>
      </c>
      <c r="D15120" s="2" t="s">
        <v>27590</v>
      </c>
    </row>
    <row r="15121" spans="1:7" ht="22.5" x14ac:dyDescent="0.2">
      <c r="A15121" s="1" t="str">
        <f t="shared" si="237"/>
        <v>SETOP ED-51155</v>
      </c>
      <c r="B15121" s="3" t="s">
        <v>28600</v>
      </c>
      <c r="C15121" s="3" t="s">
        <v>24176</v>
      </c>
      <c r="D15121" s="2" t="s">
        <v>27591</v>
      </c>
      <c r="E15121" s="3" t="s">
        <v>28582</v>
      </c>
      <c r="F15121" s="67">
        <v>134.74</v>
      </c>
      <c r="G15121" s="67">
        <v>136.74</v>
      </c>
    </row>
    <row r="15122" spans="1:7" ht="22.5" x14ac:dyDescent="0.2">
      <c r="A15122" s="1" t="str">
        <f t="shared" si="237"/>
        <v>SETOP ED-51156</v>
      </c>
      <c r="B15122" s="3" t="s">
        <v>28600</v>
      </c>
      <c r="C15122" s="3" t="s">
        <v>24177</v>
      </c>
      <c r="D15122" s="2" t="s">
        <v>27592</v>
      </c>
      <c r="E15122" s="3" t="s">
        <v>28582</v>
      </c>
      <c r="F15122" s="67">
        <v>170.02</v>
      </c>
      <c r="G15122" s="67">
        <v>172.02</v>
      </c>
    </row>
    <row r="15123" spans="1:7" ht="22.5" x14ac:dyDescent="0.2">
      <c r="A15123" s="1" t="str">
        <f t="shared" si="237"/>
        <v>SETOP ED-51157</v>
      </c>
      <c r="B15123" s="3" t="s">
        <v>28600</v>
      </c>
      <c r="C15123" s="3" t="s">
        <v>24178</v>
      </c>
      <c r="D15123" s="2" t="s">
        <v>27593</v>
      </c>
      <c r="E15123" s="3" t="s">
        <v>28582</v>
      </c>
      <c r="F15123" s="67">
        <v>227.07</v>
      </c>
      <c r="G15123" s="67">
        <v>229.26</v>
      </c>
    </row>
    <row r="15124" spans="1:7" x14ac:dyDescent="0.2">
      <c r="A15124" s="1" t="str">
        <f t="shared" si="237"/>
        <v>SETOP 9042</v>
      </c>
      <c r="B15124" s="3" t="s">
        <v>28600</v>
      </c>
      <c r="C15124" s="3">
        <v>9042</v>
      </c>
      <c r="D15124" s="2" t="s">
        <v>27594</v>
      </c>
    </row>
    <row r="15125" spans="1:7" ht="22.5" x14ac:dyDescent="0.2">
      <c r="A15125" s="1" t="str">
        <f t="shared" si="237"/>
        <v>SETOP ED-51153</v>
      </c>
      <c r="B15125" s="3" t="s">
        <v>28600</v>
      </c>
      <c r="C15125" s="3" t="s">
        <v>24179</v>
      </c>
      <c r="D15125" s="2" t="s">
        <v>27595</v>
      </c>
      <c r="E15125" s="3" t="s">
        <v>28582</v>
      </c>
      <c r="F15125" s="67">
        <v>151.87</v>
      </c>
      <c r="G15125" s="67">
        <v>153.88</v>
      </c>
    </row>
    <row r="15126" spans="1:7" ht="22.5" x14ac:dyDescent="0.2">
      <c r="A15126" s="1" t="str">
        <f t="shared" si="237"/>
        <v>SETOP ED-29731</v>
      </c>
      <c r="B15126" s="3" t="s">
        <v>28600</v>
      </c>
      <c r="C15126" s="3" t="s">
        <v>24180</v>
      </c>
      <c r="D15126" s="2" t="s">
        <v>27596</v>
      </c>
      <c r="E15126" s="3" t="s">
        <v>28582</v>
      </c>
      <c r="F15126" s="67">
        <v>189.95</v>
      </c>
      <c r="G15126" s="67">
        <v>191.95</v>
      </c>
    </row>
    <row r="15127" spans="1:7" x14ac:dyDescent="0.2">
      <c r="A15127" s="1" t="str">
        <f t="shared" si="237"/>
        <v>SETOP 9043</v>
      </c>
      <c r="B15127" s="3" t="s">
        <v>28600</v>
      </c>
      <c r="C15127" s="3">
        <v>9043</v>
      </c>
      <c r="D15127" s="2" t="s">
        <v>27597</v>
      </c>
    </row>
    <row r="15128" spans="1:7" ht="22.5" x14ac:dyDescent="0.2">
      <c r="A15128" s="1" t="str">
        <f t="shared" si="237"/>
        <v>SETOP ED-51160</v>
      </c>
      <c r="B15128" s="3" t="s">
        <v>28600</v>
      </c>
      <c r="C15128" s="3" t="s">
        <v>24181</v>
      </c>
      <c r="D15128" s="2" t="s">
        <v>27598</v>
      </c>
      <c r="E15128" s="3" t="s">
        <v>28582</v>
      </c>
      <c r="F15128" s="67">
        <v>312.97000000000003</v>
      </c>
      <c r="G15128" s="67">
        <v>315.16000000000003</v>
      </c>
    </row>
    <row r="15129" spans="1:7" ht="22.5" x14ac:dyDescent="0.2">
      <c r="A15129" s="1" t="str">
        <f t="shared" si="237"/>
        <v>SETOP ED-51158</v>
      </c>
      <c r="B15129" s="3" t="s">
        <v>28600</v>
      </c>
      <c r="C15129" s="3" t="s">
        <v>24182</v>
      </c>
      <c r="D15129" s="2" t="s">
        <v>27599</v>
      </c>
      <c r="E15129" s="3" t="s">
        <v>28582</v>
      </c>
      <c r="F15129" s="67">
        <v>233.15</v>
      </c>
      <c r="G15129" s="67">
        <v>235.35</v>
      </c>
    </row>
    <row r="15130" spans="1:7" ht="22.5" x14ac:dyDescent="0.2">
      <c r="A15130" s="1" t="str">
        <f t="shared" si="237"/>
        <v>SETOP ED-51159</v>
      </c>
      <c r="B15130" s="3" t="s">
        <v>28600</v>
      </c>
      <c r="C15130" s="3" t="s">
        <v>24183</v>
      </c>
      <c r="D15130" s="2" t="s">
        <v>27600</v>
      </c>
      <c r="E15130" s="3" t="s">
        <v>28582</v>
      </c>
      <c r="F15130" s="67">
        <v>272.74</v>
      </c>
      <c r="G15130" s="67">
        <v>274.93</v>
      </c>
    </row>
    <row r="15131" spans="1:7" x14ac:dyDescent="0.2">
      <c r="A15131" s="1" t="str">
        <f t="shared" si="237"/>
        <v>SETOP 8690</v>
      </c>
      <c r="B15131" s="3" t="s">
        <v>28600</v>
      </c>
      <c r="C15131" s="3">
        <v>8690</v>
      </c>
      <c r="D15131" s="2" t="s">
        <v>27601</v>
      </c>
    </row>
    <row r="15132" spans="1:7" x14ac:dyDescent="0.2">
      <c r="A15132" s="1" t="str">
        <f t="shared" si="237"/>
        <v>SETOP 9045</v>
      </c>
      <c r="B15132" s="3" t="s">
        <v>28600</v>
      </c>
      <c r="C15132" s="3">
        <v>9045</v>
      </c>
      <c r="D15132" s="2" t="s">
        <v>27602</v>
      </c>
    </row>
    <row r="15133" spans="1:7" x14ac:dyDescent="0.2">
      <c r="A15133" s="1" t="str">
        <f t="shared" si="237"/>
        <v>SETOP ED-50634</v>
      </c>
      <c r="B15133" s="3" t="s">
        <v>28600</v>
      </c>
      <c r="C15133" s="3" t="s">
        <v>24184</v>
      </c>
      <c r="D15133" s="2" t="s">
        <v>27603</v>
      </c>
      <c r="E15133" s="3" t="s">
        <v>28583</v>
      </c>
      <c r="F15133" s="67">
        <v>721.29</v>
      </c>
      <c r="G15133" s="67">
        <v>727.59</v>
      </c>
    </row>
    <row r="15134" spans="1:7" x14ac:dyDescent="0.2">
      <c r="A15134" s="1" t="str">
        <f t="shared" si="237"/>
        <v>SETOP ED-50635</v>
      </c>
      <c r="B15134" s="3" t="s">
        <v>28600</v>
      </c>
      <c r="C15134" s="3" t="s">
        <v>24185</v>
      </c>
      <c r="D15134" s="2" t="s">
        <v>27604</v>
      </c>
      <c r="E15134" s="3" t="s">
        <v>28583</v>
      </c>
      <c r="F15134" s="67">
        <v>999.16</v>
      </c>
      <c r="G15134" s="67">
        <v>1005.47</v>
      </c>
    </row>
    <row r="15135" spans="1:7" x14ac:dyDescent="0.2">
      <c r="A15135" s="1" t="str">
        <f t="shared" si="237"/>
        <v>SETOP 9046</v>
      </c>
      <c r="B15135" s="3" t="s">
        <v>28600</v>
      </c>
      <c r="C15135" s="3">
        <v>9046</v>
      </c>
      <c r="D15135" s="2" t="s">
        <v>27605</v>
      </c>
    </row>
    <row r="15136" spans="1:7" x14ac:dyDescent="0.2">
      <c r="A15136" s="1" t="str">
        <f t="shared" si="237"/>
        <v>SETOP ED-50642</v>
      </c>
      <c r="B15136" s="3" t="s">
        <v>28600</v>
      </c>
      <c r="C15136" s="3" t="s">
        <v>24186</v>
      </c>
      <c r="D15136" s="2" t="s">
        <v>27606</v>
      </c>
      <c r="E15136" s="3" t="s">
        <v>28583</v>
      </c>
      <c r="F15136" s="67">
        <v>45.86</v>
      </c>
      <c r="G15136" s="67">
        <v>46.84</v>
      </c>
    </row>
    <row r="15137" spans="1:7" x14ac:dyDescent="0.2">
      <c r="A15137" s="1" t="str">
        <f t="shared" si="237"/>
        <v>SETOP ED-50643</v>
      </c>
      <c r="B15137" s="3" t="s">
        <v>28600</v>
      </c>
      <c r="C15137" s="3" t="s">
        <v>24187</v>
      </c>
      <c r="D15137" s="2" t="s">
        <v>27607</v>
      </c>
      <c r="E15137" s="3" t="s">
        <v>28583</v>
      </c>
      <c r="F15137" s="67">
        <v>227.49</v>
      </c>
      <c r="G15137" s="67">
        <v>232.48</v>
      </c>
    </row>
    <row r="15138" spans="1:7" x14ac:dyDescent="0.2">
      <c r="A15138" s="1" t="str">
        <f t="shared" si="237"/>
        <v>SETOP ED-50644</v>
      </c>
      <c r="B15138" s="3" t="s">
        <v>28600</v>
      </c>
      <c r="C15138" s="3" t="s">
        <v>24188</v>
      </c>
      <c r="D15138" s="2" t="s">
        <v>27608</v>
      </c>
      <c r="E15138" s="3" t="s">
        <v>28583</v>
      </c>
      <c r="F15138" s="67">
        <v>58.89</v>
      </c>
      <c r="G15138" s="67">
        <v>59.86</v>
      </c>
    </row>
    <row r="15139" spans="1:7" x14ac:dyDescent="0.2">
      <c r="A15139" s="1" t="str">
        <f t="shared" ref="A15139:A15202" si="238">CONCATENAR</f>
        <v>SETOP ED-50637</v>
      </c>
      <c r="B15139" s="3" t="s">
        <v>28600</v>
      </c>
      <c r="C15139" s="3" t="s">
        <v>24189</v>
      </c>
      <c r="D15139" s="2" t="s">
        <v>27609</v>
      </c>
      <c r="E15139" s="3" t="s">
        <v>28583</v>
      </c>
      <c r="F15139" s="67">
        <v>53.42</v>
      </c>
      <c r="G15139" s="67">
        <v>54.39</v>
      </c>
    </row>
    <row r="15140" spans="1:7" x14ac:dyDescent="0.2">
      <c r="A15140" s="1" t="str">
        <f t="shared" si="238"/>
        <v>SETOP ED-50636</v>
      </c>
      <c r="B15140" s="3" t="s">
        <v>28600</v>
      </c>
      <c r="C15140" s="3" t="s">
        <v>24190</v>
      </c>
      <c r="D15140" s="2" t="s">
        <v>27610</v>
      </c>
      <c r="E15140" s="3" t="s">
        <v>28583</v>
      </c>
      <c r="F15140" s="67">
        <v>54.28</v>
      </c>
      <c r="G15140" s="67">
        <v>55.26</v>
      </c>
    </row>
    <row r="15141" spans="1:7" x14ac:dyDescent="0.2">
      <c r="A15141" s="1" t="str">
        <f t="shared" si="238"/>
        <v>SETOP ED-50639</v>
      </c>
      <c r="B15141" s="3" t="s">
        <v>28600</v>
      </c>
      <c r="C15141" s="3" t="s">
        <v>24191</v>
      </c>
      <c r="D15141" s="2" t="s">
        <v>27611</v>
      </c>
      <c r="E15141" s="3" t="s">
        <v>28583</v>
      </c>
      <c r="F15141" s="67">
        <v>16.36</v>
      </c>
      <c r="G15141" s="67">
        <v>17.059999999999999</v>
      </c>
    </row>
    <row r="15142" spans="1:7" x14ac:dyDescent="0.2">
      <c r="A15142" s="1" t="str">
        <f t="shared" si="238"/>
        <v>SETOP ED-50640</v>
      </c>
      <c r="B15142" s="3" t="s">
        <v>28600</v>
      </c>
      <c r="C15142" s="3" t="s">
        <v>24192</v>
      </c>
      <c r="D15142" s="2" t="s">
        <v>27612</v>
      </c>
      <c r="E15142" s="3" t="s">
        <v>28583</v>
      </c>
      <c r="F15142" s="67">
        <v>16.579999999999998</v>
      </c>
      <c r="G15142" s="67">
        <v>17.28</v>
      </c>
    </row>
    <row r="15143" spans="1:7" x14ac:dyDescent="0.2">
      <c r="A15143" s="1" t="str">
        <f t="shared" si="238"/>
        <v>SETOP 9047</v>
      </c>
      <c r="B15143" s="3" t="s">
        <v>28600</v>
      </c>
      <c r="C15143" s="3">
        <v>9047</v>
      </c>
      <c r="D15143" s="2" t="s">
        <v>27613</v>
      </c>
    </row>
    <row r="15144" spans="1:7" x14ac:dyDescent="0.2">
      <c r="A15144" s="1" t="str">
        <f t="shared" si="238"/>
        <v>SETOP ED-50633</v>
      </c>
      <c r="B15144" s="3" t="s">
        <v>28600</v>
      </c>
      <c r="C15144" s="3" t="s">
        <v>24193</v>
      </c>
      <c r="D15144" s="2" t="s">
        <v>27614</v>
      </c>
      <c r="E15144" s="3" t="s">
        <v>28583</v>
      </c>
      <c r="F15144" s="67">
        <v>55.98</v>
      </c>
      <c r="G15144" s="67">
        <v>56.95</v>
      </c>
    </row>
    <row r="15145" spans="1:7" x14ac:dyDescent="0.2">
      <c r="A15145" s="1" t="str">
        <f t="shared" si="238"/>
        <v>SETOP 8691</v>
      </c>
      <c r="B15145" s="3" t="s">
        <v>28600</v>
      </c>
      <c r="C15145" s="3">
        <v>8691</v>
      </c>
      <c r="D15145" s="2" t="s">
        <v>27615</v>
      </c>
    </row>
    <row r="15146" spans="1:7" x14ac:dyDescent="0.2">
      <c r="A15146" s="1" t="str">
        <f t="shared" si="238"/>
        <v>SETOP 9050</v>
      </c>
      <c r="B15146" s="3" t="s">
        <v>28600</v>
      </c>
      <c r="C15146" s="3">
        <v>9050</v>
      </c>
      <c r="D15146" s="2" t="s">
        <v>27616</v>
      </c>
    </row>
    <row r="15147" spans="1:7" ht="45" x14ac:dyDescent="0.2">
      <c r="A15147" s="1" t="str">
        <f t="shared" si="238"/>
        <v>SETOP ED-50223</v>
      </c>
      <c r="B15147" s="3" t="s">
        <v>28600</v>
      </c>
      <c r="C15147" s="3" t="s">
        <v>24194</v>
      </c>
      <c r="D15147" s="2" t="s">
        <v>27617</v>
      </c>
      <c r="E15147" s="3" t="s">
        <v>28583</v>
      </c>
      <c r="F15147" s="67">
        <v>145.68</v>
      </c>
      <c r="G15147" s="67">
        <v>157.24</v>
      </c>
    </row>
    <row r="15148" spans="1:7" ht="33.75" x14ac:dyDescent="0.2">
      <c r="A15148" s="1" t="str">
        <f t="shared" si="238"/>
        <v>SETOP ED-50225</v>
      </c>
      <c r="B15148" s="3" t="s">
        <v>28600</v>
      </c>
      <c r="C15148" s="3" t="s">
        <v>24195</v>
      </c>
      <c r="D15148" s="2" t="s">
        <v>27618</v>
      </c>
      <c r="E15148" s="3" t="s">
        <v>28583</v>
      </c>
      <c r="F15148" s="67">
        <v>281.7</v>
      </c>
      <c r="G15148" s="67">
        <v>301.89999999999998</v>
      </c>
    </row>
    <row r="15149" spans="1:7" ht="33.75" x14ac:dyDescent="0.2">
      <c r="A15149" s="1" t="str">
        <f t="shared" si="238"/>
        <v>SETOP ED-50224</v>
      </c>
      <c r="B15149" s="3" t="s">
        <v>28600</v>
      </c>
      <c r="C15149" s="3" t="s">
        <v>24196</v>
      </c>
      <c r="D15149" s="2" t="s">
        <v>27619</v>
      </c>
      <c r="E15149" s="3" t="s">
        <v>28583</v>
      </c>
      <c r="F15149" s="67">
        <v>201.1</v>
      </c>
      <c r="G15149" s="67">
        <v>216.05</v>
      </c>
    </row>
    <row r="15150" spans="1:7" x14ac:dyDescent="0.2">
      <c r="A15150" s="1" t="str">
        <f t="shared" si="238"/>
        <v>SETOP 9051</v>
      </c>
      <c r="B15150" s="3" t="s">
        <v>28600</v>
      </c>
      <c r="C15150" s="3">
        <v>9051</v>
      </c>
      <c r="D15150" s="2" t="s">
        <v>27620</v>
      </c>
    </row>
    <row r="15151" spans="1:7" ht="33.75" x14ac:dyDescent="0.2">
      <c r="A15151" s="1" t="str">
        <f t="shared" si="238"/>
        <v>SETOP ED-50221</v>
      </c>
      <c r="B15151" s="3" t="s">
        <v>28600</v>
      </c>
      <c r="C15151" s="3" t="s">
        <v>24197</v>
      </c>
      <c r="D15151" s="2" t="s">
        <v>27621</v>
      </c>
      <c r="E15151" s="3" t="s">
        <v>28583</v>
      </c>
      <c r="F15151" s="67">
        <v>125.05</v>
      </c>
      <c r="G15151" s="67">
        <v>136.30000000000001</v>
      </c>
    </row>
    <row r="15152" spans="1:7" ht="33.75" x14ac:dyDescent="0.2">
      <c r="A15152" s="1" t="str">
        <f t="shared" si="238"/>
        <v>SETOP ED-50222</v>
      </c>
      <c r="B15152" s="3" t="s">
        <v>28600</v>
      </c>
      <c r="C15152" s="3" t="s">
        <v>24198</v>
      </c>
      <c r="D15152" s="2" t="s">
        <v>27622</v>
      </c>
      <c r="E15152" s="3" t="s">
        <v>28583</v>
      </c>
      <c r="F15152" s="67">
        <v>175.95</v>
      </c>
      <c r="G15152" s="67">
        <v>188.15</v>
      </c>
    </row>
    <row r="15153" spans="1:7" x14ac:dyDescent="0.2">
      <c r="A15153" s="1" t="str">
        <f t="shared" si="238"/>
        <v>SETOP 9052</v>
      </c>
      <c r="B15153" s="3" t="s">
        <v>28600</v>
      </c>
      <c r="C15153" s="3">
        <v>9052</v>
      </c>
      <c r="D15153" s="2" t="s">
        <v>27623</v>
      </c>
    </row>
    <row r="15154" spans="1:7" ht="56.25" x14ac:dyDescent="0.2">
      <c r="A15154" s="1" t="str">
        <f t="shared" si="238"/>
        <v>SETOP ED-50227</v>
      </c>
      <c r="B15154" s="3" t="s">
        <v>28600</v>
      </c>
      <c r="C15154" s="3" t="s">
        <v>24199</v>
      </c>
      <c r="D15154" s="2" t="s">
        <v>27624</v>
      </c>
      <c r="E15154" s="3" t="s">
        <v>28583</v>
      </c>
      <c r="F15154" s="67">
        <v>227.24</v>
      </c>
      <c r="G15154" s="67">
        <v>242.69</v>
      </c>
    </row>
    <row r="15155" spans="1:7" ht="45" x14ac:dyDescent="0.2">
      <c r="A15155" s="1" t="str">
        <f t="shared" si="238"/>
        <v>SETOP ED-50228</v>
      </c>
      <c r="B15155" s="3" t="s">
        <v>28600</v>
      </c>
      <c r="C15155" s="3" t="s">
        <v>24200</v>
      </c>
      <c r="D15155" s="2" t="s">
        <v>27625</v>
      </c>
      <c r="E15155" s="3" t="s">
        <v>28583</v>
      </c>
      <c r="F15155" s="67">
        <v>138.58000000000001</v>
      </c>
      <c r="G15155" s="67">
        <v>148.38</v>
      </c>
    </row>
    <row r="15156" spans="1:7" ht="56.25" x14ac:dyDescent="0.2">
      <c r="A15156" s="1" t="str">
        <f t="shared" si="238"/>
        <v>SETOP ED-17905</v>
      </c>
      <c r="B15156" s="3" t="s">
        <v>28600</v>
      </c>
      <c r="C15156" s="3" t="s">
        <v>24201</v>
      </c>
      <c r="D15156" s="2" t="s">
        <v>27626</v>
      </c>
      <c r="E15156" s="3" t="s">
        <v>28583</v>
      </c>
      <c r="F15156" s="67">
        <v>372.51</v>
      </c>
      <c r="G15156" s="67">
        <v>397.89</v>
      </c>
    </row>
    <row r="15157" spans="1:7" ht="56.25" x14ac:dyDescent="0.2">
      <c r="A15157" s="1" t="str">
        <f t="shared" si="238"/>
        <v>SETOP ED-50232</v>
      </c>
      <c r="B15157" s="3" t="s">
        <v>28600</v>
      </c>
      <c r="C15157" s="3" t="s">
        <v>24202</v>
      </c>
      <c r="D15157" s="2" t="s">
        <v>27627</v>
      </c>
      <c r="E15157" s="3" t="s">
        <v>28583</v>
      </c>
      <c r="F15157" s="67">
        <v>258.91000000000003</v>
      </c>
      <c r="G15157" s="67">
        <v>275.58999999999997</v>
      </c>
    </row>
    <row r="15158" spans="1:7" ht="56.25" x14ac:dyDescent="0.2">
      <c r="A15158" s="1" t="str">
        <f t="shared" si="238"/>
        <v>SETOP ED-17903</v>
      </c>
      <c r="B15158" s="3" t="s">
        <v>28600</v>
      </c>
      <c r="C15158" s="3" t="s">
        <v>24203</v>
      </c>
      <c r="D15158" s="2" t="s">
        <v>27628</v>
      </c>
      <c r="E15158" s="3" t="s">
        <v>28583</v>
      </c>
      <c r="F15158" s="67">
        <v>374.81</v>
      </c>
      <c r="G15158" s="67">
        <v>398.95</v>
      </c>
    </row>
    <row r="15159" spans="1:7" ht="56.25" x14ac:dyDescent="0.2">
      <c r="A15159" s="1" t="str">
        <f t="shared" si="238"/>
        <v>SETOP ED-17906</v>
      </c>
      <c r="B15159" s="3" t="s">
        <v>28600</v>
      </c>
      <c r="C15159" s="3" t="s">
        <v>24204</v>
      </c>
      <c r="D15159" s="2" t="s">
        <v>27629</v>
      </c>
      <c r="E15159" s="3" t="s">
        <v>28583</v>
      </c>
      <c r="F15159" s="67">
        <v>376.71</v>
      </c>
      <c r="G15159" s="67">
        <v>400.84</v>
      </c>
    </row>
    <row r="15160" spans="1:7" ht="56.25" x14ac:dyDescent="0.2">
      <c r="A15160" s="1" t="str">
        <f t="shared" si="238"/>
        <v>SETOP ED-17902</v>
      </c>
      <c r="B15160" s="3" t="s">
        <v>28600</v>
      </c>
      <c r="C15160" s="3" t="s">
        <v>24205</v>
      </c>
      <c r="D15160" s="2" t="s">
        <v>27630</v>
      </c>
      <c r="E15160" s="3" t="s">
        <v>28583</v>
      </c>
      <c r="F15160" s="67">
        <v>315.92</v>
      </c>
      <c r="G15160" s="67">
        <v>337.4</v>
      </c>
    </row>
    <row r="15161" spans="1:7" x14ac:dyDescent="0.2">
      <c r="A15161" s="1" t="str">
        <f t="shared" si="238"/>
        <v>SETOP 9053</v>
      </c>
      <c r="B15161" s="3" t="s">
        <v>28600</v>
      </c>
      <c r="C15161" s="3">
        <v>9053</v>
      </c>
      <c r="D15161" s="2" t="s">
        <v>27631</v>
      </c>
    </row>
    <row r="15162" spans="1:7" ht="45" x14ac:dyDescent="0.2">
      <c r="A15162" s="1" t="str">
        <f t="shared" si="238"/>
        <v>SETOP ED-50229</v>
      </c>
      <c r="B15162" s="3" t="s">
        <v>28600</v>
      </c>
      <c r="C15162" s="3" t="s">
        <v>24206</v>
      </c>
      <c r="D15162" s="2" t="s">
        <v>27632</v>
      </c>
      <c r="E15162" s="3" t="s">
        <v>28583</v>
      </c>
      <c r="F15162" s="67">
        <v>258.47000000000003</v>
      </c>
      <c r="G15162" s="67">
        <v>278.2</v>
      </c>
    </row>
    <row r="15163" spans="1:7" ht="45" x14ac:dyDescent="0.2">
      <c r="A15163" s="1" t="str">
        <f t="shared" si="238"/>
        <v>SETOP ED-50230</v>
      </c>
      <c r="B15163" s="3" t="s">
        <v>28600</v>
      </c>
      <c r="C15163" s="3" t="s">
        <v>24207</v>
      </c>
      <c r="D15163" s="2" t="s">
        <v>27633</v>
      </c>
      <c r="E15163" s="3" t="s">
        <v>28583</v>
      </c>
      <c r="F15163" s="67">
        <v>144.87</v>
      </c>
      <c r="G15163" s="67">
        <v>155.9</v>
      </c>
    </row>
    <row r="15164" spans="1:7" x14ac:dyDescent="0.2">
      <c r="A15164" s="1" t="str">
        <f t="shared" si="238"/>
        <v>SETOP 9054</v>
      </c>
      <c r="B15164" s="3" t="s">
        <v>28600</v>
      </c>
      <c r="C15164" s="3">
        <v>9054</v>
      </c>
      <c r="D15164" s="2" t="s">
        <v>27634</v>
      </c>
    </row>
    <row r="15165" spans="1:7" ht="56.25" x14ac:dyDescent="0.2">
      <c r="A15165" s="1" t="str">
        <f t="shared" si="238"/>
        <v>SETOP ED-50231</v>
      </c>
      <c r="B15165" s="3" t="s">
        <v>28600</v>
      </c>
      <c r="C15165" s="3" t="s">
        <v>24208</v>
      </c>
      <c r="D15165" s="2" t="s">
        <v>27635</v>
      </c>
      <c r="E15165" s="3" t="s">
        <v>28583</v>
      </c>
      <c r="F15165" s="67">
        <v>183.47</v>
      </c>
      <c r="G15165" s="67">
        <v>197.15</v>
      </c>
    </row>
    <row r="15166" spans="1:7" x14ac:dyDescent="0.2">
      <c r="A15166" s="1" t="str">
        <f t="shared" si="238"/>
        <v>SETOP 9055</v>
      </c>
      <c r="B15166" s="3" t="s">
        <v>28600</v>
      </c>
      <c r="C15166" s="3">
        <v>9055</v>
      </c>
      <c r="D15166" s="2" t="s">
        <v>27636</v>
      </c>
    </row>
    <row r="15167" spans="1:7" ht="33.75" x14ac:dyDescent="0.2">
      <c r="A15167" s="1" t="str">
        <f t="shared" si="238"/>
        <v>SETOP ED-50226</v>
      </c>
      <c r="B15167" s="3" t="s">
        <v>28600</v>
      </c>
      <c r="C15167" s="3" t="s">
        <v>24209</v>
      </c>
      <c r="D15167" s="2" t="s">
        <v>27637</v>
      </c>
      <c r="E15167" s="3" t="s">
        <v>28583</v>
      </c>
      <c r="F15167" s="67">
        <v>319.60000000000002</v>
      </c>
      <c r="G15167" s="67">
        <v>340.05</v>
      </c>
    </row>
    <row r="15168" spans="1:7" ht="33.75" x14ac:dyDescent="0.2">
      <c r="A15168" s="1" t="str">
        <f t="shared" si="238"/>
        <v>SETOP ED-18181</v>
      </c>
      <c r="B15168" s="3" t="s">
        <v>28600</v>
      </c>
      <c r="C15168" s="3" t="s">
        <v>24210</v>
      </c>
      <c r="D15168" s="2" t="s">
        <v>27638</v>
      </c>
      <c r="E15168" s="3" t="s">
        <v>28583</v>
      </c>
      <c r="F15168" s="67">
        <v>511.6</v>
      </c>
      <c r="G15168" s="67">
        <v>528.25</v>
      </c>
    </row>
    <row r="15169" spans="1:7" x14ac:dyDescent="0.2">
      <c r="A15169" s="1" t="str">
        <f t="shared" si="238"/>
        <v>SETOP 8692</v>
      </c>
      <c r="B15169" s="3" t="s">
        <v>28600</v>
      </c>
      <c r="C15169" s="3">
        <v>8692</v>
      </c>
      <c r="D15169" s="2" t="s">
        <v>27639</v>
      </c>
    </row>
    <row r="15170" spans="1:7" x14ac:dyDescent="0.2">
      <c r="A15170" s="1" t="str">
        <f t="shared" si="238"/>
        <v>SETOP 9056</v>
      </c>
      <c r="B15170" s="3" t="s">
        <v>28600</v>
      </c>
      <c r="C15170" s="3">
        <v>9056</v>
      </c>
      <c r="D15170" s="2" t="s">
        <v>27640</v>
      </c>
    </row>
    <row r="15171" spans="1:7" x14ac:dyDescent="0.2">
      <c r="A15171" s="1" t="str">
        <f t="shared" si="238"/>
        <v>SETOP ED-50435</v>
      </c>
      <c r="B15171" s="3" t="s">
        <v>28600</v>
      </c>
      <c r="C15171" s="3" t="s">
        <v>24211</v>
      </c>
      <c r="D15171" s="2" t="s">
        <v>27641</v>
      </c>
      <c r="E15171" s="3" t="s">
        <v>28582</v>
      </c>
      <c r="F15171" s="67">
        <v>26.92</v>
      </c>
      <c r="G15171" s="67">
        <v>28.06</v>
      </c>
    </row>
    <row r="15172" spans="1:7" x14ac:dyDescent="0.2">
      <c r="A15172" s="1" t="str">
        <f t="shared" si="238"/>
        <v>SETOP ED-50437</v>
      </c>
      <c r="B15172" s="3" t="s">
        <v>28600</v>
      </c>
      <c r="C15172" s="3" t="s">
        <v>24212</v>
      </c>
      <c r="D15172" s="2" t="s">
        <v>27642</v>
      </c>
      <c r="E15172" s="3" t="s">
        <v>28582</v>
      </c>
      <c r="F15172" s="67">
        <v>29.73</v>
      </c>
      <c r="G15172" s="67">
        <v>31.06</v>
      </c>
    </row>
    <row r="15173" spans="1:7" x14ac:dyDescent="0.2">
      <c r="A15173" s="1" t="str">
        <f t="shared" si="238"/>
        <v>SETOP ED-50436</v>
      </c>
      <c r="B15173" s="3" t="s">
        <v>28600</v>
      </c>
      <c r="C15173" s="3" t="s">
        <v>24213</v>
      </c>
      <c r="D15173" s="2" t="s">
        <v>27643</v>
      </c>
      <c r="E15173" s="3" t="s">
        <v>28582</v>
      </c>
      <c r="F15173" s="67">
        <v>36.64</v>
      </c>
      <c r="G15173" s="67">
        <v>37.78</v>
      </c>
    </row>
    <row r="15174" spans="1:7" x14ac:dyDescent="0.2">
      <c r="A15174" s="1" t="str">
        <f t="shared" si="238"/>
        <v>SETOP 9057</v>
      </c>
      <c r="B15174" s="3" t="s">
        <v>28600</v>
      </c>
      <c r="C15174" s="3">
        <v>9057</v>
      </c>
      <c r="D15174" s="2" t="s">
        <v>27644</v>
      </c>
    </row>
    <row r="15175" spans="1:7" x14ac:dyDescent="0.2">
      <c r="A15175" s="1" t="str">
        <f t="shared" si="238"/>
        <v>SETOP ED-50433</v>
      </c>
      <c r="B15175" s="3" t="s">
        <v>28600</v>
      </c>
      <c r="C15175" s="3" t="s">
        <v>24214</v>
      </c>
      <c r="D15175" s="2" t="s">
        <v>27645</v>
      </c>
      <c r="E15175" s="3" t="s">
        <v>28583</v>
      </c>
      <c r="F15175" s="67">
        <v>10.02</v>
      </c>
      <c r="G15175" s="67">
        <v>11.07</v>
      </c>
    </row>
    <row r="15176" spans="1:7" x14ac:dyDescent="0.2">
      <c r="A15176" s="1" t="str">
        <f t="shared" si="238"/>
        <v>SETOP ED-50434</v>
      </c>
      <c r="B15176" s="3" t="s">
        <v>28600</v>
      </c>
      <c r="C15176" s="3" t="s">
        <v>24215</v>
      </c>
      <c r="D15176" s="2" t="s">
        <v>27646</v>
      </c>
      <c r="E15176" s="3" t="s">
        <v>28582</v>
      </c>
      <c r="F15176" s="67">
        <v>25.65</v>
      </c>
      <c r="G15176" s="67">
        <v>27.4</v>
      </c>
    </row>
    <row r="15177" spans="1:7" ht="22.5" x14ac:dyDescent="0.2">
      <c r="A15177" s="1" t="str">
        <f t="shared" si="238"/>
        <v>SETOP ED-50432</v>
      </c>
      <c r="B15177" s="3" t="s">
        <v>28600</v>
      </c>
      <c r="C15177" s="3" t="s">
        <v>24216</v>
      </c>
      <c r="D15177" s="2" t="s">
        <v>27647</v>
      </c>
      <c r="E15177" s="3" t="s">
        <v>28583</v>
      </c>
      <c r="F15177" s="67">
        <v>13.35</v>
      </c>
      <c r="G15177" s="67">
        <v>14.76</v>
      </c>
    </row>
    <row r="15178" spans="1:7" x14ac:dyDescent="0.2">
      <c r="A15178" s="1" t="str">
        <f t="shared" si="238"/>
        <v>SETOP 9058</v>
      </c>
      <c r="B15178" s="3" t="s">
        <v>28600</v>
      </c>
      <c r="C15178" s="3">
        <v>9058</v>
      </c>
      <c r="D15178" s="2" t="s">
        <v>27648</v>
      </c>
    </row>
    <row r="15179" spans="1:7" x14ac:dyDescent="0.2">
      <c r="A15179" s="1" t="str">
        <f t="shared" si="238"/>
        <v>SETOP ED-50446</v>
      </c>
      <c r="B15179" s="3" t="s">
        <v>28600</v>
      </c>
      <c r="C15179" s="3" t="s">
        <v>24217</v>
      </c>
      <c r="D15179" s="2" t="s">
        <v>27649</v>
      </c>
      <c r="E15179" s="3" t="s">
        <v>28583</v>
      </c>
      <c r="F15179" s="67">
        <v>3.92</v>
      </c>
      <c r="G15179" s="67">
        <v>3.92</v>
      </c>
    </row>
    <row r="15180" spans="1:7" x14ac:dyDescent="0.2">
      <c r="A15180" s="1" t="str">
        <f t="shared" si="238"/>
        <v>SETOP ED-50447</v>
      </c>
      <c r="B15180" s="3" t="s">
        <v>28600</v>
      </c>
      <c r="C15180" s="3" t="s">
        <v>24218</v>
      </c>
      <c r="D15180" s="2" t="s">
        <v>27650</v>
      </c>
      <c r="E15180" s="3" t="s">
        <v>28583</v>
      </c>
      <c r="F15180" s="67">
        <v>2.4900000000000002</v>
      </c>
      <c r="G15180" s="67">
        <v>2.4900000000000002</v>
      </c>
    </row>
    <row r="15181" spans="1:7" x14ac:dyDescent="0.2">
      <c r="A15181" s="1" t="str">
        <f t="shared" si="238"/>
        <v>SETOP ED-50441</v>
      </c>
      <c r="B15181" s="3" t="s">
        <v>28600</v>
      </c>
      <c r="C15181" s="3" t="s">
        <v>24219</v>
      </c>
      <c r="D15181" s="2" t="s">
        <v>27651</v>
      </c>
      <c r="E15181" s="3" t="s">
        <v>28583</v>
      </c>
      <c r="F15181" s="67">
        <v>166.41</v>
      </c>
      <c r="G15181" s="67">
        <v>166.41</v>
      </c>
    </row>
    <row r="15182" spans="1:7" x14ac:dyDescent="0.2">
      <c r="A15182" s="1" t="str">
        <f t="shared" si="238"/>
        <v>SETOP ED-25275</v>
      </c>
      <c r="B15182" s="3" t="s">
        <v>28600</v>
      </c>
      <c r="C15182" s="3" t="s">
        <v>24220</v>
      </c>
      <c r="D15182" s="2" t="s">
        <v>27652</v>
      </c>
      <c r="E15182" s="3" t="s">
        <v>28583</v>
      </c>
      <c r="F15182" s="67">
        <v>82.88</v>
      </c>
      <c r="G15182" s="67">
        <v>82.88</v>
      </c>
    </row>
    <row r="15183" spans="1:7" x14ac:dyDescent="0.2">
      <c r="A15183" s="1" t="str">
        <f t="shared" si="238"/>
        <v>SETOP ED-25277</v>
      </c>
      <c r="B15183" s="3" t="s">
        <v>28600</v>
      </c>
      <c r="C15183" s="3" t="s">
        <v>24221</v>
      </c>
      <c r="D15183" s="2" t="s">
        <v>27653</v>
      </c>
      <c r="E15183" s="3" t="s">
        <v>28583</v>
      </c>
      <c r="F15183" s="67">
        <v>82.88</v>
      </c>
      <c r="G15183" s="67">
        <v>82.88</v>
      </c>
    </row>
    <row r="15184" spans="1:7" x14ac:dyDescent="0.2">
      <c r="A15184" s="1" t="str">
        <f t="shared" si="238"/>
        <v>SETOP ED-25245</v>
      </c>
      <c r="B15184" s="3" t="s">
        <v>28600</v>
      </c>
      <c r="C15184" s="3" t="s">
        <v>24222</v>
      </c>
      <c r="D15184" s="2" t="s">
        <v>27654</v>
      </c>
      <c r="E15184" s="3" t="s">
        <v>28583</v>
      </c>
      <c r="F15184" s="67">
        <v>105.3</v>
      </c>
      <c r="G15184" s="67">
        <v>105.3</v>
      </c>
    </row>
    <row r="15185" spans="1:7" x14ac:dyDescent="0.2">
      <c r="A15185" s="1" t="str">
        <f t="shared" si="238"/>
        <v>SETOP ED-25264</v>
      </c>
      <c r="B15185" s="3" t="s">
        <v>28600</v>
      </c>
      <c r="C15185" s="3" t="s">
        <v>24223</v>
      </c>
      <c r="D15185" s="2" t="s">
        <v>27655</v>
      </c>
      <c r="E15185" s="3" t="s">
        <v>28583</v>
      </c>
      <c r="F15185" s="67">
        <v>105.3</v>
      </c>
      <c r="G15185" s="67">
        <v>105.3</v>
      </c>
    </row>
    <row r="15186" spans="1:7" x14ac:dyDescent="0.2">
      <c r="A15186" s="1" t="str">
        <f t="shared" si="238"/>
        <v>SETOP ED-50439</v>
      </c>
      <c r="B15186" s="3" t="s">
        <v>28600</v>
      </c>
      <c r="C15186" s="3" t="s">
        <v>24224</v>
      </c>
      <c r="D15186" s="2" t="s">
        <v>27656</v>
      </c>
      <c r="E15186" s="3" t="s">
        <v>28583</v>
      </c>
      <c r="F15186" s="67">
        <v>105.3</v>
      </c>
      <c r="G15186" s="67">
        <v>105.3</v>
      </c>
    </row>
    <row r="15187" spans="1:7" x14ac:dyDescent="0.2">
      <c r="A15187" s="1" t="str">
        <f t="shared" si="238"/>
        <v>SETOP ED-25244</v>
      </c>
      <c r="B15187" s="3" t="s">
        <v>28600</v>
      </c>
      <c r="C15187" s="3" t="s">
        <v>24225</v>
      </c>
      <c r="D15187" s="2" t="s">
        <v>27657</v>
      </c>
      <c r="E15187" s="3" t="s">
        <v>28583</v>
      </c>
      <c r="F15187" s="67">
        <v>105.3</v>
      </c>
      <c r="G15187" s="67">
        <v>105.3</v>
      </c>
    </row>
    <row r="15188" spans="1:7" x14ac:dyDescent="0.2">
      <c r="A15188" s="1" t="str">
        <f t="shared" si="238"/>
        <v>SETOP ED-50442</v>
      </c>
      <c r="B15188" s="3" t="s">
        <v>28600</v>
      </c>
      <c r="C15188" s="3" t="s">
        <v>24226</v>
      </c>
      <c r="D15188" s="2" t="s">
        <v>27658</v>
      </c>
      <c r="E15188" s="3" t="s">
        <v>28583</v>
      </c>
      <c r="F15188" s="67">
        <v>101.26</v>
      </c>
      <c r="G15188" s="67">
        <v>101.26</v>
      </c>
    </row>
    <row r="15189" spans="1:7" x14ac:dyDescent="0.2">
      <c r="A15189" s="1" t="str">
        <f t="shared" si="238"/>
        <v>SETOP ED-25470</v>
      </c>
      <c r="B15189" s="3" t="s">
        <v>28600</v>
      </c>
      <c r="C15189" s="3" t="s">
        <v>24227</v>
      </c>
      <c r="D15189" s="2" t="s">
        <v>27659</v>
      </c>
      <c r="E15189" s="3" t="s">
        <v>28583</v>
      </c>
      <c r="F15189" s="67">
        <v>96.12</v>
      </c>
      <c r="G15189" s="67">
        <v>96.12</v>
      </c>
    </row>
    <row r="15190" spans="1:7" x14ac:dyDescent="0.2">
      <c r="A15190" s="1" t="str">
        <f t="shared" si="238"/>
        <v>SETOP ED-25280</v>
      </c>
      <c r="B15190" s="3" t="s">
        <v>28600</v>
      </c>
      <c r="C15190" s="3" t="s">
        <v>24228</v>
      </c>
      <c r="D15190" s="2" t="s">
        <v>27660</v>
      </c>
      <c r="E15190" s="3" t="s">
        <v>28583</v>
      </c>
      <c r="F15190" s="67">
        <v>97.41</v>
      </c>
      <c r="G15190" s="67">
        <v>97.41</v>
      </c>
    </row>
    <row r="15191" spans="1:7" x14ac:dyDescent="0.2">
      <c r="A15191" s="1" t="str">
        <f t="shared" si="238"/>
        <v>SETOP ED-25497</v>
      </c>
      <c r="B15191" s="3" t="s">
        <v>28600</v>
      </c>
      <c r="C15191" s="3" t="s">
        <v>24229</v>
      </c>
      <c r="D15191" s="2" t="s">
        <v>27661</v>
      </c>
      <c r="E15191" s="3" t="s">
        <v>28583</v>
      </c>
      <c r="F15191" s="67">
        <v>74.709999999999994</v>
      </c>
      <c r="G15191" s="67">
        <v>74.709999999999994</v>
      </c>
    </row>
    <row r="15192" spans="1:7" x14ac:dyDescent="0.2">
      <c r="A15192" s="1" t="str">
        <f t="shared" si="238"/>
        <v>SETOP ED-25269</v>
      </c>
      <c r="B15192" s="3" t="s">
        <v>28600</v>
      </c>
      <c r="C15192" s="3" t="s">
        <v>24230</v>
      </c>
      <c r="D15192" s="2" t="s">
        <v>27662</v>
      </c>
      <c r="E15192" s="3" t="s">
        <v>28583</v>
      </c>
      <c r="F15192" s="67">
        <v>82.42</v>
      </c>
      <c r="G15192" s="67">
        <v>82.42</v>
      </c>
    </row>
    <row r="15193" spans="1:7" x14ac:dyDescent="0.2">
      <c r="A15193" s="1" t="str">
        <f t="shared" si="238"/>
        <v>SETOP ED-25273</v>
      </c>
      <c r="B15193" s="3" t="s">
        <v>28600</v>
      </c>
      <c r="C15193" s="3" t="s">
        <v>24231</v>
      </c>
      <c r="D15193" s="2" t="s">
        <v>27663</v>
      </c>
      <c r="E15193" s="3" t="s">
        <v>28583</v>
      </c>
      <c r="F15193" s="67">
        <v>76.489999999999995</v>
      </c>
      <c r="G15193" s="67">
        <v>76.489999999999995</v>
      </c>
    </row>
    <row r="15194" spans="1:7" x14ac:dyDescent="0.2">
      <c r="A15194" s="1" t="str">
        <f t="shared" si="238"/>
        <v>SETOP ED-50440</v>
      </c>
      <c r="B15194" s="3" t="s">
        <v>28600</v>
      </c>
      <c r="C15194" s="3" t="s">
        <v>24232</v>
      </c>
      <c r="D15194" s="2" t="s">
        <v>27664</v>
      </c>
      <c r="E15194" s="3" t="s">
        <v>28583</v>
      </c>
      <c r="F15194" s="67">
        <v>101.54</v>
      </c>
      <c r="G15194" s="67">
        <v>101.54</v>
      </c>
    </row>
    <row r="15195" spans="1:7" x14ac:dyDescent="0.2">
      <c r="A15195" s="1" t="str">
        <f t="shared" si="238"/>
        <v>SETOP ED-25489</v>
      </c>
      <c r="B15195" s="3" t="s">
        <v>28600</v>
      </c>
      <c r="C15195" s="3" t="s">
        <v>24233</v>
      </c>
      <c r="D15195" s="2" t="s">
        <v>27665</v>
      </c>
      <c r="E15195" s="3" t="s">
        <v>28583</v>
      </c>
      <c r="F15195" s="67">
        <v>82.89</v>
      </c>
      <c r="G15195" s="67">
        <v>82.89</v>
      </c>
    </row>
    <row r="15196" spans="1:7" x14ac:dyDescent="0.2">
      <c r="A15196" s="1" t="str">
        <f t="shared" si="238"/>
        <v>SETOP ED-25268</v>
      </c>
      <c r="B15196" s="3" t="s">
        <v>28600</v>
      </c>
      <c r="C15196" s="3" t="s">
        <v>24234</v>
      </c>
      <c r="D15196" s="2" t="s">
        <v>27666</v>
      </c>
      <c r="E15196" s="3" t="s">
        <v>28583</v>
      </c>
      <c r="F15196" s="67">
        <v>97.41</v>
      </c>
      <c r="G15196" s="67">
        <v>97.41</v>
      </c>
    </row>
    <row r="15197" spans="1:7" x14ac:dyDescent="0.2">
      <c r="A15197" s="1" t="str">
        <f t="shared" si="238"/>
        <v>SETOP ED-25493</v>
      </c>
      <c r="B15197" s="3" t="s">
        <v>28600</v>
      </c>
      <c r="C15197" s="3" t="s">
        <v>24235</v>
      </c>
      <c r="D15197" s="2" t="s">
        <v>27667</v>
      </c>
      <c r="E15197" s="3" t="s">
        <v>28583</v>
      </c>
      <c r="F15197" s="67">
        <v>97.4</v>
      </c>
      <c r="G15197" s="67">
        <v>97.4</v>
      </c>
    </row>
    <row r="15198" spans="1:7" x14ac:dyDescent="0.2">
      <c r="A15198" s="1" t="str">
        <f t="shared" si="238"/>
        <v>SETOP ED-50438</v>
      </c>
      <c r="B15198" s="3" t="s">
        <v>28600</v>
      </c>
      <c r="C15198" s="3" t="s">
        <v>24236</v>
      </c>
      <c r="D15198" s="2" t="s">
        <v>27668</v>
      </c>
      <c r="E15198" s="3" t="s">
        <v>28583</v>
      </c>
      <c r="F15198" s="67">
        <v>102.03</v>
      </c>
      <c r="G15198" s="67">
        <v>102.03</v>
      </c>
    </row>
    <row r="15199" spans="1:7" x14ac:dyDescent="0.2">
      <c r="A15199" s="1" t="str">
        <f t="shared" si="238"/>
        <v>SETOP ED-25441</v>
      </c>
      <c r="B15199" s="3" t="s">
        <v>28600</v>
      </c>
      <c r="C15199" s="3" t="s">
        <v>24237</v>
      </c>
      <c r="D15199" s="2" t="s">
        <v>27669</v>
      </c>
      <c r="E15199" s="3" t="s">
        <v>28583</v>
      </c>
      <c r="F15199" s="67">
        <v>78.52</v>
      </c>
      <c r="G15199" s="67">
        <v>78.52</v>
      </c>
    </row>
    <row r="15200" spans="1:7" x14ac:dyDescent="0.2">
      <c r="A15200" s="1" t="str">
        <f t="shared" si="238"/>
        <v>SETOP ED-25551</v>
      </c>
      <c r="B15200" s="3" t="s">
        <v>28600</v>
      </c>
      <c r="C15200" s="3" t="s">
        <v>24238</v>
      </c>
      <c r="D15200" s="2" t="s">
        <v>27670</v>
      </c>
      <c r="E15200" s="3" t="s">
        <v>28582</v>
      </c>
      <c r="F15200" s="67">
        <v>56.44</v>
      </c>
      <c r="G15200" s="67">
        <v>56.44</v>
      </c>
    </row>
    <row r="15201" spans="1:7" x14ac:dyDescent="0.2">
      <c r="A15201" s="1" t="str">
        <f t="shared" si="238"/>
        <v>SETOP ED-25553</v>
      </c>
      <c r="B15201" s="3" t="s">
        <v>28600</v>
      </c>
      <c r="C15201" s="3" t="s">
        <v>24239</v>
      </c>
      <c r="D15201" s="2" t="s">
        <v>27671</v>
      </c>
      <c r="E15201" s="3" t="s">
        <v>28582</v>
      </c>
      <c r="F15201" s="67">
        <v>44.1</v>
      </c>
      <c r="G15201" s="67">
        <v>44.1</v>
      </c>
    </row>
    <row r="15202" spans="1:7" x14ac:dyDescent="0.2">
      <c r="A15202" s="1" t="str">
        <f t="shared" si="238"/>
        <v>SETOP ED-25549</v>
      </c>
      <c r="B15202" s="3" t="s">
        <v>28600</v>
      </c>
      <c r="C15202" s="3" t="s">
        <v>24240</v>
      </c>
      <c r="D15202" s="2" t="s">
        <v>27672</v>
      </c>
      <c r="E15202" s="3" t="s">
        <v>28582</v>
      </c>
      <c r="F15202" s="67">
        <v>18.39</v>
      </c>
      <c r="G15202" s="67">
        <v>18.39</v>
      </c>
    </row>
    <row r="15203" spans="1:7" x14ac:dyDescent="0.2">
      <c r="A15203" s="1" t="str">
        <f t="shared" ref="A15203:A15266" si="239">CONCATENAR</f>
        <v>SETOP ED-25552</v>
      </c>
      <c r="B15203" s="3" t="s">
        <v>28600</v>
      </c>
      <c r="C15203" s="3" t="s">
        <v>24241</v>
      </c>
      <c r="D15203" s="2" t="s">
        <v>27673</v>
      </c>
      <c r="E15203" s="3" t="s">
        <v>28582</v>
      </c>
      <c r="F15203" s="67">
        <v>65.010000000000005</v>
      </c>
      <c r="G15203" s="67">
        <v>65.010000000000005</v>
      </c>
    </row>
    <row r="15204" spans="1:7" x14ac:dyDescent="0.2">
      <c r="A15204" s="1" t="str">
        <f t="shared" si="239"/>
        <v>SETOP ED-50449</v>
      </c>
      <c r="B15204" s="3" t="s">
        <v>28600</v>
      </c>
      <c r="C15204" s="3" t="s">
        <v>24242</v>
      </c>
      <c r="D15204" s="2" t="s">
        <v>27674</v>
      </c>
      <c r="E15204" s="3" t="s">
        <v>28583</v>
      </c>
      <c r="F15204" s="67">
        <v>24.63</v>
      </c>
      <c r="G15204" s="67">
        <v>24.63</v>
      </c>
    </row>
    <row r="15205" spans="1:7" x14ac:dyDescent="0.2">
      <c r="A15205" s="1" t="str">
        <f t="shared" si="239"/>
        <v>SETOP ED-25243</v>
      </c>
      <c r="B15205" s="3" t="s">
        <v>28600</v>
      </c>
      <c r="C15205" s="3" t="s">
        <v>24243</v>
      </c>
      <c r="D15205" s="2" t="s">
        <v>27675</v>
      </c>
      <c r="E15205" s="3" t="s">
        <v>28583</v>
      </c>
      <c r="F15205" s="67">
        <v>177.39</v>
      </c>
      <c r="G15205" s="67">
        <v>177.39</v>
      </c>
    </row>
    <row r="15206" spans="1:7" x14ac:dyDescent="0.2">
      <c r="A15206" s="1" t="str">
        <f t="shared" si="239"/>
        <v>SETOP ED-50448</v>
      </c>
      <c r="B15206" s="3" t="s">
        <v>28600</v>
      </c>
      <c r="C15206" s="3" t="s">
        <v>24244</v>
      </c>
      <c r="D15206" s="2" t="s">
        <v>27676</v>
      </c>
      <c r="E15206" s="3" t="s">
        <v>28583</v>
      </c>
      <c r="F15206" s="67">
        <v>177.39</v>
      </c>
      <c r="G15206" s="67">
        <v>177.39</v>
      </c>
    </row>
    <row r="15207" spans="1:7" x14ac:dyDescent="0.2">
      <c r="A15207" s="1" t="str">
        <f t="shared" si="239"/>
        <v>SETOP 9060</v>
      </c>
      <c r="B15207" s="3" t="s">
        <v>28600</v>
      </c>
      <c r="C15207" s="3">
        <v>9060</v>
      </c>
      <c r="D15207" s="2" t="s">
        <v>27677</v>
      </c>
    </row>
    <row r="15208" spans="1:7" x14ac:dyDescent="0.2">
      <c r="A15208" s="1" t="str">
        <f t="shared" si="239"/>
        <v>SETOP ED-31449</v>
      </c>
      <c r="B15208" s="3" t="s">
        <v>28600</v>
      </c>
      <c r="C15208" s="3" t="s">
        <v>24245</v>
      </c>
      <c r="D15208" s="2" t="s">
        <v>27678</v>
      </c>
      <c r="E15208" s="3" t="s">
        <v>28586</v>
      </c>
      <c r="F15208" s="67">
        <v>798.68</v>
      </c>
      <c r="G15208" s="67">
        <v>799.7</v>
      </c>
    </row>
    <row r="15209" spans="1:7" x14ac:dyDescent="0.2">
      <c r="A15209" s="1" t="str">
        <f t="shared" si="239"/>
        <v>SETOP ED-50431</v>
      </c>
      <c r="B15209" s="3" t="s">
        <v>28600</v>
      </c>
      <c r="C15209" s="3" t="s">
        <v>24246</v>
      </c>
      <c r="D15209" s="2" t="s">
        <v>27679</v>
      </c>
      <c r="E15209" s="3" t="s">
        <v>28583</v>
      </c>
      <c r="F15209" s="67">
        <v>237.45</v>
      </c>
      <c r="G15209" s="67">
        <v>250.7</v>
      </c>
    </row>
    <row r="15210" spans="1:7" x14ac:dyDescent="0.2">
      <c r="A15210" s="1" t="str">
        <f t="shared" si="239"/>
        <v>SETOP ED-31453</v>
      </c>
      <c r="B15210" s="3" t="s">
        <v>28600</v>
      </c>
      <c r="C15210" s="3" t="s">
        <v>24247</v>
      </c>
      <c r="D15210" s="2" t="s">
        <v>27680</v>
      </c>
      <c r="E15210" s="3" t="s">
        <v>28583</v>
      </c>
      <c r="F15210" s="67">
        <v>64.540000000000006</v>
      </c>
      <c r="G15210" s="67">
        <v>65.77</v>
      </c>
    </row>
    <row r="15211" spans="1:7" x14ac:dyDescent="0.2">
      <c r="A15211" s="1" t="str">
        <f t="shared" si="239"/>
        <v>SETOP 8693</v>
      </c>
      <c r="B15211" s="3" t="s">
        <v>28600</v>
      </c>
      <c r="C15211" s="3">
        <v>8693</v>
      </c>
      <c r="D15211" s="2" t="s">
        <v>27681</v>
      </c>
    </row>
    <row r="15212" spans="1:7" x14ac:dyDescent="0.2">
      <c r="A15212" s="1" t="str">
        <f t="shared" si="239"/>
        <v>SETOP 9061</v>
      </c>
      <c r="B15212" s="3" t="s">
        <v>28600</v>
      </c>
      <c r="C15212" s="3">
        <v>9061</v>
      </c>
      <c r="D15212" s="2" t="s">
        <v>27682</v>
      </c>
    </row>
    <row r="15213" spans="1:7" ht="22.5" x14ac:dyDescent="0.2">
      <c r="A15213" s="1" t="str">
        <f t="shared" si="239"/>
        <v>SETOP ED-50704</v>
      </c>
      <c r="B15213" s="3" t="s">
        <v>28600</v>
      </c>
      <c r="C15213" s="3" t="s">
        <v>24248</v>
      </c>
      <c r="D15213" s="2" t="s">
        <v>27683</v>
      </c>
      <c r="E15213" s="3" t="s">
        <v>28584</v>
      </c>
      <c r="F15213" s="67">
        <v>2.4500000000000002</v>
      </c>
      <c r="G15213" s="67">
        <v>2.68</v>
      </c>
    </row>
    <row r="15214" spans="1:7" ht="22.5" x14ac:dyDescent="0.2">
      <c r="A15214" s="1" t="str">
        <f t="shared" si="239"/>
        <v>SETOP ED-50705</v>
      </c>
      <c r="B15214" s="3" t="s">
        <v>28600</v>
      </c>
      <c r="C15214" s="3" t="s">
        <v>24249</v>
      </c>
      <c r="D15214" s="2" t="s">
        <v>27684</v>
      </c>
      <c r="E15214" s="3" t="s">
        <v>28584</v>
      </c>
      <c r="F15214" s="67">
        <v>3.2</v>
      </c>
      <c r="G15214" s="67">
        <v>3.47</v>
      </c>
    </row>
    <row r="15215" spans="1:7" ht="22.5" x14ac:dyDescent="0.2">
      <c r="A15215" s="1" t="str">
        <f t="shared" si="239"/>
        <v>SETOP ED-50706</v>
      </c>
      <c r="B15215" s="3" t="s">
        <v>28600</v>
      </c>
      <c r="C15215" s="3" t="s">
        <v>24250</v>
      </c>
      <c r="D15215" s="2" t="s">
        <v>27685</v>
      </c>
      <c r="E15215" s="3" t="s">
        <v>28584</v>
      </c>
      <c r="F15215" s="67">
        <v>5.37</v>
      </c>
      <c r="G15215" s="67">
        <v>5.73</v>
      </c>
    </row>
    <row r="15216" spans="1:7" ht="22.5" x14ac:dyDescent="0.2">
      <c r="A15216" s="1" t="str">
        <f t="shared" si="239"/>
        <v>SETOP ED-50707</v>
      </c>
      <c r="B15216" s="3" t="s">
        <v>28600</v>
      </c>
      <c r="C15216" s="3" t="s">
        <v>24251</v>
      </c>
      <c r="D15216" s="2" t="s">
        <v>27686</v>
      </c>
      <c r="E15216" s="3" t="s">
        <v>28584</v>
      </c>
      <c r="F15216" s="67">
        <v>3.27</v>
      </c>
      <c r="G15216" s="67">
        <v>3.61</v>
      </c>
    </row>
    <row r="15217" spans="1:7" ht="22.5" x14ac:dyDescent="0.2">
      <c r="A15217" s="1" t="str">
        <f t="shared" si="239"/>
        <v>SETOP ED-50708</v>
      </c>
      <c r="B15217" s="3" t="s">
        <v>28600</v>
      </c>
      <c r="C15217" s="3" t="s">
        <v>24252</v>
      </c>
      <c r="D15217" s="2" t="s">
        <v>27687</v>
      </c>
      <c r="E15217" s="3" t="s">
        <v>28584</v>
      </c>
      <c r="F15217" s="67">
        <v>5.08</v>
      </c>
      <c r="G15217" s="67">
        <v>5.62</v>
      </c>
    </row>
    <row r="15218" spans="1:7" ht="22.5" x14ac:dyDescent="0.2">
      <c r="A15218" s="1" t="str">
        <f t="shared" si="239"/>
        <v>SETOP ED-50709</v>
      </c>
      <c r="B15218" s="3" t="s">
        <v>28600</v>
      </c>
      <c r="C15218" s="3" t="s">
        <v>24253</v>
      </c>
      <c r="D15218" s="2" t="s">
        <v>27688</v>
      </c>
      <c r="E15218" s="3" t="s">
        <v>28584</v>
      </c>
      <c r="F15218" s="67">
        <v>6.53</v>
      </c>
      <c r="G15218" s="67">
        <v>7.23</v>
      </c>
    </row>
    <row r="15219" spans="1:7" ht="22.5" x14ac:dyDescent="0.2">
      <c r="A15219" s="1" t="str">
        <f t="shared" si="239"/>
        <v>SETOP ED-50710</v>
      </c>
      <c r="B15219" s="3" t="s">
        <v>28600</v>
      </c>
      <c r="C15219" s="3" t="s">
        <v>24254</v>
      </c>
      <c r="D15219" s="2" t="s">
        <v>27689</v>
      </c>
      <c r="E15219" s="3" t="s">
        <v>28584</v>
      </c>
      <c r="F15219" s="67">
        <v>9.14</v>
      </c>
      <c r="G15219" s="67">
        <v>10.119999999999999</v>
      </c>
    </row>
    <row r="15220" spans="1:7" ht="22.5" x14ac:dyDescent="0.2">
      <c r="A15220" s="1" t="str">
        <f t="shared" si="239"/>
        <v>SETOP ED-50711</v>
      </c>
      <c r="B15220" s="3" t="s">
        <v>28600</v>
      </c>
      <c r="C15220" s="3" t="s">
        <v>24255</v>
      </c>
      <c r="D15220" s="2" t="s">
        <v>27690</v>
      </c>
      <c r="E15220" s="3" t="s">
        <v>28584</v>
      </c>
      <c r="F15220" s="67">
        <v>9.94</v>
      </c>
      <c r="G15220" s="67">
        <v>11</v>
      </c>
    </row>
    <row r="15221" spans="1:7" ht="22.5" x14ac:dyDescent="0.2">
      <c r="A15221" s="1" t="str">
        <f t="shared" si="239"/>
        <v>SETOP ED-50712</v>
      </c>
      <c r="B15221" s="3" t="s">
        <v>28600</v>
      </c>
      <c r="C15221" s="3" t="s">
        <v>24256</v>
      </c>
      <c r="D15221" s="2" t="s">
        <v>27691</v>
      </c>
      <c r="E15221" s="3" t="s">
        <v>28584</v>
      </c>
      <c r="F15221" s="67">
        <v>12.7</v>
      </c>
      <c r="G15221" s="67">
        <v>14.06</v>
      </c>
    </row>
    <row r="15222" spans="1:7" x14ac:dyDescent="0.2">
      <c r="A15222" s="1" t="str">
        <f t="shared" si="239"/>
        <v>SETOP 9062</v>
      </c>
      <c r="B15222" s="3" t="s">
        <v>28600</v>
      </c>
      <c r="C15222" s="3">
        <v>9062</v>
      </c>
      <c r="D15222" s="2" t="s">
        <v>27692</v>
      </c>
    </row>
    <row r="15223" spans="1:7" ht="22.5" x14ac:dyDescent="0.2">
      <c r="A15223" s="1" t="str">
        <f t="shared" si="239"/>
        <v>SETOP ED-8005</v>
      </c>
      <c r="B15223" s="3" t="s">
        <v>28600</v>
      </c>
      <c r="C15223" s="3" t="s">
        <v>24257</v>
      </c>
      <c r="D15223" s="2" t="s">
        <v>27693</v>
      </c>
      <c r="E15223" s="3" t="s">
        <v>28584</v>
      </c>
      <c r="F15223" s="67">
        <v>38.65</v>
      </c>
      <c r="G15223" s="67">
        <v>42.22</v>
      </c>
    </row>
    <row r="15224" spans="1:7" ht="22.5" x14ac:dyDescent="0.2">
      <c r="A15224" s="1" t="str">
        <f t="shared" si="239"/>
        <v>SETOP ED-8004</v>
      </c>
      <c r="B15224" s="3" t="s">
        <v>28600</v>
      </c>
      <c r="C15224" s="3" t="s">
        <v>24258</v>
      </c>
      <c r="D15224" s="2" t="s">
        <v>27694</v>
      </c>
      <c r="E15224" s="3" t="s">
        <v>28584</v>
      </c>
      <c r="F15224" s="67">
        <v>25.77</v>
      </c>
      <c r="G15224" s="67">
        <v>28.15</v>
      </c>
    </row>
    <row r="15225" spans="1:7" ht="22.5" x14ac:dyDescent="0.2">
      <c r="A15225" s="1" t="str">
        <f t="shared" si="239"/>
        <v>SETOP ED-8003</v>
      </c>
      <c r="B15225" s="3" t="s">
        <v>28600</v>
      </c>
      <c r="C15225" s="3" t="s">
        <v>24259</v>
      </c>
      <c r="D15225" s="2" t="s">
        <v>27695</v>
      </c>
      <c r="E15225" s="3" t="s">
        <v>28584</v>
      </c>
      <c r="F15225" s="67">
        <v>21.11</v>
      </c>
      <c r="G15225" s="67">
        <v>23.09</v>
      </c>
    </row>
    <row r="15226" spans="1:7" ht="22.5" x14ac:dyDescent="0.2">
      <c r="A15226" s="1" t="str">
        <f t="shared" si="239"/>
        <v>SETOP ED-50234</v>
      </c>
      <c r="B15226" s="3" t="s">
        <v>28600</v>
      </c>
      <c r="C15226" s="3" t="s">
        <v>24260</v>
      </c>
      <c r="D15226" s="2" t="s">
        <v>27696</v>
      </c>
      <c r="E15226" s="3" t="s">
        <v>28584</v>
      </c>
      <c r="F15226" s="67">
        <v>15.03</v>
      </c>
      <c r="G15226" s="67">
        <v>16.45</v>
      </c>
    </row>
    <row r="15227" spans="1:7" ht="33.75" x14ac:dyDescent="0.2">
      <c r="A15227" s="1" t="str">
        <f t="shared" si="239"/>
        <v>SETOP ED-50236</v>
      </c>
      <c r="B15227" s="3" t="s">
        <v>28600</v>
      </c>
      <c r="C15227" s="3" t="s">
        <v>24261</v>
      </c>
      <c r="D15227" s="2" t="s">
        <v>27697</v>
      </c>
      <c r="E15227" s="3" t="s">
        <v>28584</v>
      </c>
      <c r="F15227" s="67">
        <v>6.54</v>
      </c>
      <c r="G15227" s="67">
        <v>6.99</v>
      </c>
    </row>
    <row r="15228" spans="1:7" ht="22.5" x14ac:dyDescent="0.2">
      <c r="A15228" s="1" t="str">
        <f t="shared" si="239"/>
        <v>SETOP ED-50237</v>
      </c>
      <c r="B15228" s="3" t="s">
        <v>28600</v>
      </c>
      <c r="C15228" s="3" t="s">
        <v>24262</v>
      </c>
      <c r="D15228" s="2" t="s">
        <v>27698</v>
      </c>
      <c r="E15228" s="3" t="s">
        <v>28584</v>
      </c>
      <c r="F15228" s="67">
        <v>9.02</v>
      </c>
      <c r="G15228" s="67">
        <v>9.7200000000000006</v>
      </c>
    </row>
    <row r="15229" spans="1:7" ht="22.5" x14ac:dyDescent="0.2">
      <c r="A15229" s="1" t="str">
        <f t="shared" si="239"/>
        <v>SETOP ED-31468</v>
      </c>
      <c r="B15229" s="3" t="s">
        <v>28600</v>
      </c>
      <c r="C15229" s="3" t="s">
        <v>24263</v>
      </c>
      <c r="D15229" s="2" t="s">
        <v>27699</v>
      </c>
      <c r="E15229" s="3" t="s">
        <v>28582</v>
      </c>
      <c r="F15229" s="67">
        <v>36.06</v>
      </c>
      <c r="G15229" s="67">
        <v>38.86</v>
      </c>
    </row>
    <row r="15230" spans="1:7" x14ac:dyDescent="0.2">
      <c r="A15230" s="1" t="str">
        <f t="shared" si="239"/>
        <v>SETOP ED-8145</v>
      </c>
      <c r="B15230" s="3" t="s">
        <v>28600</v>
      </c>
      <c r="C15230" s="3" t="s">
        <v>24264</v>
      </c>
      <c r="D15230" s="2" t="s">
        <v>27700</v>
      </c>
      <c r="E15230" s="3" t="s">
        <v>28582</v>
      </c>
      <c r="F15230" s="67">
        <v>8.32</v>
      </c>
      <c r="G15230" s="67">
        <v>8.64</v>
      </c>
    </row>
    <row r="15231" spans="1:7" ht="22.5" x14ac:dyDescent="0.2">
      <c r="A15231" s="1" t="str">
        <f t="shared" si="239"/>
        <v>SETOP ED-50240</v>
      </c>
      <c r="B15231" s="3" t="s">
        <v>28600</v>
      </c>
      <c r="C15231" s="3" t="s">
        <v>24265</v>
      </c>
      <c r="D15231" s="2" t="s">
        <v>27701</v>
      </c>
      <c r="E15231" s="3" t="s">
        <v>28583</v>
      </c>
      <c r="F15231" s="67">
        <v>5.76</v>
      </c>
      <c r="G15231" s="67">
        <v>6.19</v>
      </c>
    </row>
    <row r="15232" spans="1:7" ht="22.5" x14ac:dyDescent="0.2">
      <c r="A15232" s="1" t="str">
        <f t="shared" si="239"/>
        <v>SETOP ED-50241</v>
      </c>
      <c r="B15232" s="3" t="s">
        <v>28600</v>
      </c>
      <c r="C15232" s="3" t="s">
        <v>24266</v>
      </c>
      <c r="D15232" s="2" t="s">
        <v>27702</v>
      </c>
      <c r="E15232" s="3" t="s">
        <v>28583</v>
      </c>
      <c r="F15232" s="67">
        <v>7.16</v>
      </c>
      <c r="G15232" s="67">
        <v>7.59</v>
      </c>
    </row>
    <row r="15233" spans="1:7" ht="22.5" x14ac:dyDescent="0.2">
      <c r="A15233" s="1" t="str">
        <f t="shared" si="239"/>
        <v>SETOP ED-50238</v>
      </c>
      <c r="B15233" s="3" t="s">
        <v>28600</v>
      </c>
      <c r="C15233" s="3" t="s">
        <v>24267</v>
      </c>
      <c r="D15233" s="2" t="s">
        <v>27703</v>
      </c>
      <c r="E15233" s="3" t="s">
        <v>28583</v>
      </c>
      <c r="F15233" s="67">
        <v>6.59</v>
      </c>
      <c r="G15233" s="67">
        <v>7.03</v>
      </c>
    </row>
    <row r="15234" spans="1:7" ht="22.5" x14ac:dyDescent="0.2">
      <c r="A15234" s="1" t="str">
        <f t="shared" si="239"/>
        <v>SETOP ED-50239</v>
      </c>
      <c r="B15234" s="3" t="s">
        <v>28600</v>
      </c>
      <c r="C15234" s="3" t="s">
        <v>24268</v>
      </c>
      <c r="D15234" s="2" t="s">
        <v>27704</v>
      </c>
      <c r="E15234" s="3" t="s">
        <v>28583</v>
      </c>
      <c r="F15234" s="67">
        <v>6.74</v>
      </c>
      <c r="G15234" s="67">
        <v>7.17</v>
      </c>
    </row>
    <row r="15235" spans="1:7" ht="22.5" x14ac:dyDescent="0.2">
      <c r="A15235" s="1" t="str">
        <f t="shared" si="239"/>
        <v>SETOP ED-20754</v>
      </c>
      <c r="B15235" s="3" t="s">
        <v>28600</v>
      </c>
      <c r="C15235" s="3" t="s">
        <v>24269</v>
      </c>
      <c r="D15235" s="2" t="s">
        <v>27705</v>
      </c>
      <c r="E15235" s="3" t="s">
        <v>28582</v>
      </c>
      <c r="F15235" s="67">
        <v>30.7</v>
      </c>
      <c r="G15235" s="67">
        <v>31.5</v>
      </c>
    </row>
    <row r="15236" spans="1:7" x14ac:dyDescent="0.2">
      <c r="A15236" s="1" t="str">
        <f t="shared" si="239"/>
        <v>SETOP ED-50235</v>
      </c>
      <c r="B15236" s="3" t="s">
        <v>28600</v>
      </c>
      <c r="C15236" s="3" t="s">
        <v>24270</v>
      </c>
      <c r="D15236" s="2" t="s">
        <v>27706</v>
      </c>
      <c r="E15236" s="3" t="s">
        <v>28584</v>
      </c>
      <c r="F15236" s="67">
        <v>1.06</v>
      </c>
      <c r="G15236" s="67">
        <v>1.1000000000000001</v>
      </c>
    </row>
    <row r="15237" spans="1:7" x14ac:dyDescent="0.2">
      <c r="A15237" s="1" t="str">
        <f t="shared" si="239"/>
        <v>SETOP 9063</v>
      </c>
      <c r="B15237" s="3" t="s">
        <v>28600</v>
      </c>
      <c r="C15237" s="3">
        <v>9063</v>
      </c>
      <c r="D15237" s="2" t="s">
        <v>27707</v>
      </c>
    </row>
    <row r="15238" spans="1:7" x14ac:dyDescent="0.2">
      <c r="A15238" s="1" t="str">
        <f t="shared" si="239"/>
        <v>SETOP ED-49556</v>
      </c>
      <c r="B15238" s="3" t="s">
        <v>28600</v>
      </c>
      <c r="C15238" s="3" t="s">
        <v>24271</v>
      </c>
      <c r="D15238" s="2" t="s">
        <v>27708</v>
      </c>
      <c r="E15238" s="3" t="s">
        <v>28593</v>
      </c>
      <c r="F15238" s="67">
        <v>163.04</v>
      </c>
      <c r="G15238" s="67">
        <v>163.04</v>
      </c>
    </row>
    <row r="15239" spans="1:7" x14ac:dyDescent="0.2">
      <c r="A15239" s="1" t="str">
        <f t="shared" si="239"/>
        <v>SETOP ED-49557</v>
      </c>
      <c r="B15239" s="3" t="s">
        <v>28600</v>
      </c>
      <c r="C15239" s="3" t="s">
        <v>24272</v>
      </c>
      <c r="D15239" s="2" t="s">
        <v>27709</v>
      </c>
      <c r="E15239" s="3" t="s">
        <v>28593</v>
      </c>
      <c r="F15239" s="67">
        <v>207.45</v>
      </c>
      <c r="G15239" s="67">
        <v>207.45</v>
      </c>
    </row>
    <row r="15240" spans="1:7" x14ac:dyDescent="0.2">
      <c r="A15240" s="1" t="str">
        <f t="shared" si="239"/>
        <v>SETOP ED-49555</v>
      </c>
      <c r="B15240" s="3" t="s">
        <v>28600</v>
      </c>
      <c r="C15240" s="3" t="s">
        <v>24273</v>
      </c>
      <c r="D15240" s="2" t="s">
        <v>27710</v>
      </c>
      <c r="E15240" s="3" t="s">
        <v>28593</v>
      </c>
      <c r="F15240" s="67">
        <v>118.22</v>
      </c>
      <c r="G15240" s="67">
        <v>118.22</v>
      </c>
    </row>
    <row r="15241" spans="1:7" x14ac:dyDescent="0.2">
      <c r="A15241" s="1" t="str">
        <f t="shared" si="239"/>
        <v>SETOP ED-49558</v>
      </c>
      <c r="B15241" s="3" t="s">
        <v>28600</v>
      </c>
      <c r="C15241" s="3" t="s">
        <v>24274</v>
      </c>
      <c r="D15241" s="2" t="s">
        <v>27711</v>
      </c>
      <c r="E15241" s="3" t="s">
        <v>28593</v>
      </c>
      <c r="F15241" s="67">
        <v>112.99</v>
      </c>
      <c r="G15241" s="67">
        <v>112.99</v>
      </c>
    </row>
    <row r="15242" spans="1:7" x14ac:dyDescent="0.2">
      <c r="A15242" s="1" t="str">
        <f t="shared" si="239"/>
        <v>SETOP ED-49561</v>
      </c>
      <c r="B15242" s="3" t="s">
        <v>28600</v>
      </c>
      <c r="C15242" s="3" t="s">
        <v>24275</v>
      </c>
      <c r="D15242" s="2" t="s">
        <v>27712</v>
      </c>
      <c r="E15242" s="3" t="s">
        <v>28593</v>
      </c>
      <c r="F15242" s="67">
        <v>50.08</v>
      </c>
      <c r="G15242" s="67">
        <v>50.08</v>
      </c>
    </row>
    <row r="15243" spans="1:7" x14ac:dyDescent="0.2">
      <c r="A15243" s="1" t="str">
        <f t="shared" si="239"/>
        <v>SETOP ED-49567</v>
      </c>
      <c r="B15243" s="3" t="s">
        <v>28600</v>
      </c>
      <c r="C15243" s="3" t="s">
        <v>24276</v>
      </c>
      <c r="D15243" s="2" t="s">
        <v>27713</v>
      </c>
      <c r="E15243" s="3" t="s">
        <v>28593</v>
      </c>
      <c r="F15243" s="67">
        <v>81.91</v>
      </c>
      <c r="G15243" s="67">
        <v>81.91</v>
      </c>
    </row>
    <row r="15244" spans="1:7" x14ac:dyDescent="0.2">
      <c r="A15244" s="1" t="str">
        <f t="shared" si="239"/>
        <v>SETOP ED-49551</v>
      </c>
      <c r="B15244" s="3" t="s">
        <v>28600</v>
      </c>
      <c r="C15244" s="3" t="s">
        <v>24277</v>
      </c>
      <c r="D15244" s="2" t="s">
        <v>27714</v>
      </c>
      <c r="E15244" s="3" t="s">
        <v>28593</v>
      </c>
      <c r="F15244" s="67">
        <v>94.85</v>
      </c>
      <c r="G15244" s="67">
        <v>94.85</v>
      </c>
    </row>
    <row r="15245" spans="1:7" x14ac:dyDescent="0.2">
      <c r="A15245" s="1" t="str">
        <f t="shared" si="239"/>
        <v>SETOP ED-49552</v>
      </c>
      <c r="B15245" s="3" t="s">
        <v>28600</v>
      </c>
      <c r="C15245" s="3" t="s">
        <v>24278</v>
      </c>
      <c r="D15245" s="2" t="s">
        <v>27715</v>
      </c>
      <c r="E15245" s="3" t="s">
        <v>28593</v>
      </c>
      <c r="F15245" s="67">
        <v>150.69</v>
      </c>
      <c r="G15245" s="67">
        <v>150.69</v>
      </c>
    </row>
    <row r="15246" spans="1:7" x14ac:dyDescent="0.2">
      <c r="A15246" s="1" t="str">
        <f t="shared" si="239"/>
        <v>SETOP ED-49553</v>
      </c>
      <c r="B15246" s="3" t="s">
        <v>28600</v>
      </c>
      <c r="C15246" s="3" t="s">
        <v>24279</v>
      </c>
      <c r="D15246" s="2" t="s">
        <v>27716</v>
      </c>
      <c r="E15246" s="3" t="s">
        <v>28593</v>
      </c>
      <c r="F15246" s="67">
        <v>79.81</v>
      </c>
      <c r="G15246" s="67">
        <v>79.81</v>
      </c>
    </row>
    <row r="15247" spans="1:7" x14ac:dyDescent="0.2">
      <c r="A15247" s="1" t="str">
        <f t="shared" si="239"/>
        <v>SETOP ED-49554</v>
      </c>
      <c r="B15247" s="3" t="s">
        <v>28600</v>
      </c>
      <c r="C15247" s="3" t="s">
        <v>24280</v>
      </c>
      <c r="D15247" s="2" t="s">
        <v>27717</v>
      </c>
      <c r="E15247" s="3" t="s">
        <v>28593</v>
      </c>
      <c r="F15247" s="67">
        <v>79.819999999999993</v>
      </c>
      <c r="G15247" s="67">
        <v>79.819999999999993</v>
      </c>
    </row>
    <row r="15248" spans="1:7" x14ac:dyDescent="0.2">
      <c r="A15248" s="1" t="str">
        <f t="shared" si="239"/>
        <v>SETOP ED-49562</v>
      </c>
      <c r="B15248" s="3" t="s">
        <v>28600</v>
      </c>
      <c r="C15248" s="3" t="s">
        <v>24281</v>
      </c>
      <c r="D15248" s="2" t="s">
        <v>27718</v>
      </c>
      <c r="E15248" s="3" t="s">
        <v>28593</v>
      </c>
      <c r="F15248" s="67">
        <v>61.82</v>
      </c>
      <c r="G15248" s="67">
        <v>61.82</v>
      </c>
    </row>
    <row r="15249" spans="1:7" x14ac:dyDescent="0.2">
      <c r="A15249" s="1" t="str">
        <f t="shared" si="239"/>
        <v>SETOP ED-49560</v>
      </c>
      <c r="B15249" s="3" t="s">
        <v>28600</v>
      </c>
      <c r="C15249" s="3" t="s">
        <v>24282</v>
      </c>
      <c r="D15249" s="2" t="s">
        <v>27719</v>
      </c>
      <c r="E15249" s="3" t="s">
        <v>28593</v>
      </c>
      <c r="F15249" s="67">
        <v>44.95</v>
      </c>
      <c r="G15249" s="67">
        <v>44.95</v>
      </c>
    </row>
    <row r="15250" spans="1:7" x14ac:dyDescent="0.2">
      <c r="A15250" s="1" t="str">
        <f t="shared" si="239"/>
        <v>SETOP ED-49559</v>
      </c>
      <c r="B15250" s="3" t="s">
        <v>28600</v>
      </c>
      <c r="C15250" s="3" t="s">
        <v>24283</v>
      </c>
      <c r="D15250" s="2" t="s">
        <v>27720</v>
      </c>
      <c r="E15250" s="3" t="s">
        <v>28593</v>
      </c>
      <c r="F15250" s="67">
        <v>38.97</v>
      </c>
      <c r="G15250" s="67">
        <v>38.97</v>
      </c>
    </row>
    <row r="15251" spans="1:7" x14ac:dyDescent="0.2">
      <c r="A15251" s="1" t="str">
        <f t="shared" si="239"/>
        <v>SETOP ED-49566</v>
      </c>
      <c r="B15251" s="3" t="s">
        <v>28600</v>
      </c>
      <c r="C15251" s="3" t="s">
        <v>24284</v>
      </c>
      <c r="D15251" s="2" t="s">
        <v>27721</v>
      </c>
      <c r="E15251" s="3" t="s">
        <v>28593</v>
      </c>
      <c r="F15251" s="67">
        <v>718.29</v>
      </c>
      <c r="G15251" s="67">
        <v>718.29</v>
      </c>
    </row>
    <row r="15252" spans="1:7" x14ac:dyDescent="0.2">
      <c r="A15252" s="1" t="str">
        <f t="shared" si="239"/>
        <v>SETOP ED-49565</v>
      </c>
      <c r="B15252" s="3" t="s">
        <v>28600</v>
      </c>
      <c r="C15252" s="3" t="s">
        <v>24285</v>
      </c>
      <c r="D15252" s="2" t="s">
        <v>27722</v>
      </c>
      <c r="E15252" s="3" t="s">
        <v>28593</v>
      </c>
      <c r="F15252" s="67">
        <v>44.53</v>
      </c>
      <c r="G15252" s="67">
        <v>44.53</v>
      </c>
    </row>
    <row r="15253" spans="1:7" x14ac:dyDescent="0.2">
      <c r="A15253" s="1" t="str">
        <f t="shared" si="239"/>
        <v>SETOP ED-49563</v>
      </c>
      <c r="B15253" s="3" t="s">
        <v>28600</v>
      </c>
      <c r="C15253" s="3" t="s">
        <v>24286</v>
      </c>
      <c r="D15253" s="2" t="s">
        <v>27723</v>
      </c>
      <c r="E15253" s="3" t="s">
        <v>28593</v>
      </c>
      <c r="F15253" s="67">
        <v>33.54</v>
      </c>
      <c r="G15253" s="67">
        <v>33.54</v>
      </c>
    </row>
    <row r="15254" spans="1:7" x14ac:dyDescent="0.2">
      <c r="A15254" s="1" t="str">
        <f t="shared" si="239"/>
        <v>SETOP ED-49564</v>
      </c>
      <c r="B15254" s="3" t="s">
        <v>28600</v>
      </c>
      <c r="C15254" s="3" t="s">
        <v>24287</v>
      </c>
      <c r="D15254" s="2" t="s">
        <v>27724</v>
      </c>
      <c r="E15254" s="3" t="s">
        <v>28593</v>
      </c>
      <c r="F15254" s="67">
        <v>33.380000000000003</v>
      </c>
      <c r="G15254" s="67">
        <v>33.380000000000003</v>
      </c>
    </row>
    <row r="15255" spans="1:7" x14ac:dyDescent="0.2">
      <c r="A15255" s="1" t="str">
        <f t="shared" si="239"/>
        <v>SETOP ED-49550</v>
      </c>
      <c r="B15255" s="3" t="s">
        <v>28600</v>
      </c>
      <c r="C15255" s="3" t="s">
        <v>24288</v>
      </c>
      <c r="D15255" s="2" t="s">
        <v>27725</v>
      </c>
      <c r="E15255" s="3" t="s">
        <v>28586</v>
      </c>
      <c r="F15255" s="67">
        <v>1.27</v>
      </c>
      <c r="G15255" s="67">
        <v>1.27</v>
      </c>
    </row>
    <row r="15256" spans="1:7" x14ac:dyDescent="0.2">
      <c r="A15256" s="1" t="str">
        <f t="shared" si="239"/>
        <v>SETOP ED-49549</v>
      </c>
      <c r="B15256" s="3" t="s">
        <v>28600</v>
      </c>
      <c r="C15256" s="3" t="s">
        <v>24289</v>
      </c>
      <c r="D15256" s="2" t="s">
        <v>27726</v>
      </c>
      <c r="E15256" s="3" t="s">
        <v>28586</v>
      </c>
      <c r="F15256" s="67">
        <v>0.38</v>
      </c>
      <c r="G15256" s="67">
        <v>0.38</v>
      </c>
    </row>
    <row r="15257" spans="1:7" x14ac:dyDescent="0.2">
      <c r="A15257" s="1" t="str">
        <f t="shared" si="239"/>
        <v>SETOP ED-49568</v>
      </c>
      <c r="B15257" s="3" t="s">
        <v>28600</v>
      </c>
      <c r="C15257" s="3" t="s">
        <v>24290</v>
      </c>
      <c r="D15257" s="2" t="s">
        <v>27727</v>
      </c>
      <c r="E15257" s="3" t="s">
        <v>28593</v>
      </c>
      <c r="F15257" s="67">
        <v>62.13</v>
      </c>
      <c r="G15257" s="67">
        <v>62.13</v>
      </c>
    </row>
    <row r="15258" spans="1:7" x14ac:dyDescent="0.2">
      <c r="A15258" s="1" t="str">
        <f t="shared" si="239"/>
        <v>SETOP 9064</v>
      </c>
      <c r="B15258" s="3" t="s">
        <v>28600</v>
      </c>
      <c r="C15258" s="3">
        <v>9064</v>
      </c>
      <c r="D15258" s="2" t="s">
        <v>27728</v>
      </c>
    </row>
    <row r="15259" spans="1:7" x14ac:dyDescent="0.2">
      <c r="A15259" s="1" t="str">
        <f t="shared" si="239"/>
        <v>SETOP ED-49545</v>
      </c>
      <c r="B15259" s="3" t="s">
        <v>28600</v>
      </c>
      <c r="C15259" s="3" t="s">
        <v>24291</v>
      </c>
      <c r="D15259" s="2" t="s">
        <v>27729</v>
      </c>
      <c r="E15259" s="3" t="s">
        <v>28593</v>
      </c>
      <c r="F15259" s="67">
        <v>180.66</v>
      </c>
      <c r="G15259" s="67">
        <v>180.66</v>
      </c>
    </row>
    <row r="15260" spans="1:7" x14ac:dyDescent="0.2">
      <c r="A15260" s="1" t="str">
        <f t="shared" si="239"/>
        <v>SETOP ED-49544</v>
      </c>
      <c r="B15260" s="3" t="s">
        <v>28600</v>
      </c>
      <c r="C15260" s="3" t="s">
        <v>24292</v>
      </c>
      <c r="D15260" s="2" t="s">
        <v>27730</v>
      </c>
      <c r="E15260" s="3" t="s">
        <v>28593</v>
      </c>
      <c r="F15260" s="67">
        <v>115.5</v>
      </c>
      <c r="G15260" s="67">
        <v>115.5</v>
      </c>
    </row>
    <row r="15261" spans="1:7" x14ac:dyDescent="0.2">
      <c r="A15261" s="1" t="str">
        <f t="shared" si="239"/>
        <v>SETOP ED-49546</v>
      </c>
      <c r="B15261" s="3" t="s">
        <v>28600</v>
      </c>
      <c r="C15261" s="3" t="s">
        <v>24293</v>
      </c>
      <c r="D15261" s="2" t="s">
        <v>27731</v>
      </c>
      <c r="E15261" s="3" t="s">
        <v>28593</v>
      </c>
      <c r="F15261" s="67">
        <v>100.21</v>
      </c>
      <c r="G15261" s="67">
        <v>100.21</v>
      </c>
    </row>
    <row r="15262" spans="1:7" x14ac:dyDescent="0.2">
      <c r="A15262" s="1" t="str">
        <f t="shared" si="239"/>
        <v>SETOP ED-49548</v>
      </c>
      <c r="B15262" s="3" t="s">
        <v>28600</v>
      </c>
      <c r="C15262" s="3" t="s">
        <v>24294</v>
      </c>
      <c r="D15262" s="2" t="s">
        <v>27732</v>
      </c>
      <c r="E15262" s="3" t="s">
        <v>28593</v>
      </c>
      <c r="F15262" s="67">
        <v>108.1</v>
      </c>
      <c r="G15262" s="67">
        <v>108.1</v>
      </c>
    </row>
    <row r="15263" spans="1:7" x14ac:dyDescent="0.2">
      <c r="A15263" s="1" t="str">
        <f t="shared" si="239"/>
        <v>SETOP ED-49547</v>
      </c>
      <c r="B15263" s="3" t="s">
        <v>28600</v>
      </c>
      <c r="C15263" s="3" t="s">
        <v>24295</v>
      </c>
      <c r="D15263" s="2" t="s">
        <v>27733</v>
      </c>
      <c r="E15263" s="3" t="s">
        <v>28593</v>
      </c>
      <c r="F15263" s="67">
        <v>100.69</v>
      </c>
      <c r="G15263" s="67">
        <v>100.69</v>
      </c>
    </row>
    <row r="15264" spans="1:7" x14ac:dyDescent="0.2">
      <c r="A15264" s="1" t="str">
        <f t="shared" si="239"/>
        <v>SETOP ED-49543</v>
      </c>
      <c r="B15264" s="3" t="s">
        <v>28600</v>
      </c>
      <c r="C15264" s="3" t="s">
        <v>24296</v>
      </c>
      <c r="D15264" s="2" t="s">
        <v>27734</v>
      </c>
      <c r="E15264" s="3" t="s">
        <v>28583</v>
      </c>
      <c r="F15264" s="67">
        <v>69.73</v>
      </c>
      <c r="G15264" s="67">
        <v>69.73</v>
      </c>
    </row>
    <row r="15265" spans="1:7" x14ac:dyDescent="0.2">
      <c r="A15265" s="1" t="str">
        <f t="shared" si="239"/>
        <v>SETOP ED-49542</v>
      </c>
      <c r="B15265" s="3" t="s">
        <v>28600</v>
      </c>
      <c r="C15265" s="3" t="s">
        <v>24297</v>
      </c>
      <c r="D15265" s="2" t="s">
        <v>27735</v>
      </c>
      <c r="E15265" s="3" t="s">
        <v>28583</v>
      </c>
      <c r="F15265" s="67">
        <v>69.5</v>
      </c>
      <c r="G15265" s="67">
        <v>69.5</v>
      </c>
    </row>
    <row r="15266" spans="1:7" x14ac:dyDescent="0.2">
      <c r="A15266" s="1" t="str">
        <f t="shared" si="239"/>
        <v>SETOP 10582</v>
      </c>
      <c r="B15266" s="3" t="s">
        <v>28600</v>
      </c>
      <c r="C15266" s="3">
        <v>10582</v>
      </c>
      <c r="D15266" s="2" t="s">
        <v>27736</v>
      </c>
    </row>
    <row r="15267" spans="1:7" ht="22.5" x14ac:dyDescent="0.2">
      <c r="A15267" s="1" t="str">
        <f t="shared" ref="A15267:A15330" si="240">CONCATENAR</f>
        <v>SETOP ED-29127</v>
      </c>
      <c r="B15267" s="3" t="s">
        <v>28600</v>
      </c>
      <c r="C15267" s="3" t="s">
        <v>24298</v>
      </c>
      <c r="D15267" s="2" t="s">
        <v>27737</v>
      </c>
      <c r="E15267" s="3" t="s">
        <v>28584</v>
      </c>
      <c r="F15267" s="67">
        <v>190</v>
      </c>
      <c r="G15267" s="67">
        <v>210</v>
      </c>
    </row>
    <row r="15268" spans="1:7" ht="22.5" x14ac:dyDescent="0.2">
      <c r="A15268" s="1" t="str">
        <f t="shared" si="240"/>
        <v>SETOP ED-29128</v>
      </c>
      <c r="B15268" s="3" t="s">
        <v>28600</v>
      </c>
      <c r="C15268" s="3" t="s">
        <v>24299</v>
      </c>
      <c r="D15268" s="2" t="s">
        <v>27738</v>
      </c>
      <c r="E15268" s="3" t="s">
        <v>28584</v>
      </c>
      <c r="F15268" s="67">
        <v>222</v>
      </c>
      <c r="G15268" s="67">
        <v>244</v>
      </c>
    </row>
    <row r="15269" spans="1:7" ht="22.5" x14ac:dyDescent="0.2">
      <c r="A15269" s="1" t="str">
        <f t="shared" si="240"/>
        <v>SETOP ED-29123</v>
      </c>
      <c r="B15269" s="3" t="s">
        <v>28600</v>
      </c>
      <c r="C15269" s="3" t="s">
        <v>24300</v>
      </c>
      <c r="D15269" s="2" t="s">
        <v>27739</v>
      </c>
      <c r="E15269" s="3" t="s">
        <v>28584</v>
      </c>
      <c r="F15269" s="67">
        <v>110</v>
      </c>
      <c r="G15269" s="67">
        <v>121</v>
      </c>
    </row>
    <row r="15270" spans="1:7" ht="22.5" x14ac:dyDescent="0.2">
      <c r="A15270" s="1" t="str">
        <f t="shared" si="240"/>
        <v>SETOP ED-29124</v>
      </c>
      <c r="B15270" s="3" t="s">
        <v>28600</v>
      </c>
      <c r="C15270" s="3" t="s">
        <v>24301</v>
      </c>
      <c r="D15270" s="2" t="s">
        <v>27740</v>
      </c>
      <c r="E15270" s="3" t="s">
        <v>28584</v>
      </c>
      <c r="F15270" s="67">
        <v>128</v>
      </c>
      <c r="G15270" s="67">
        <v>141</v>
      </c>
    </row>
    <row r="15271" spans="1:7" ht="22.5" x14ac:dyDescent="0.2">
      <c r="A15271" s="1" t="str">
        <f t="shared" si="240"/>
        <v>SETOP ED-29125</v>
      </c>
      <c r="B15271" s="3" t="s">
        <v>28600</v>
      </c>
      <c r="C15271" s="3" t="s">
        <v>24302</v>
      </c>
      <c r="D15271" s="2" t="s">
        <v>27741</v>
      </c>
      <c r="E15271" s="3" t="s">
        <v>28584</v>
      </c>
      <c r="F15271" s="67">
        <v>136</v>
      </c>
      <c r="G15271" s="67">
        <v>150</v>
      </c>
    </row>
    <row r="15272" spans="1:7" ht="22.5" x14ac:dyDescent="0.2">
      <c r="A15272" s="1" t="str">
        <f t="shared" si="240"/>
        <v>SETOP ED-29126</v>
      </c>
      <c r="B15272" s="3" t="s">
        <v>28600</v>
      </c>
      <c r="C15272" s="3" t="s">
        <v>24303</v>
      </c>
      <c r="D15272" s="2" t="s">
        <v>27742</v>
      </c>
      <c r="E15272" s="3" t="s">
        <v>28584</v>
      </c>
      <c r="F15272" s="67">
        <v>152</v>
      </c>
      <c r="G15272" s="67">
        <v>168</v>
      </c>
    </row>
    <row r="15273" spans="1:7" ht="22.5" x14ac:dyDescent="0.2">
      <c r="A15273" s="1" t="str">
        <f t="shared" si="240"/>
        <v>SETOP ED-29121</v>
      </c>
      <c r="B15273" s="3" t="s">
        <v>28600</v>
      </c>
      <c r="C15273" s="3" t="s">
        <v>24304</v>
      </c>
      <c r="D15273" s="2" t="s">
        <v>27743</v>
      </c>
      <c r="E15273" s="3" t="s">
        <v>28584</v>
      </c>
      <c r="F15273" s="67">
        <v>274</v>
      </c>
      <c r="G15273" s="67">
        <v>302</v>
      </c>
    </row>
    <row r="15274" spans="1:7" ht="22.5" x14ac:dyDescent="0.2">
      <c r="A15274" s="1" t="str">
        <f t="shared" si="240"/>
        <v>SETOP ED-29122</v>
      </c>
      <c r="B15274" s="3" t="s">
        <v>28600</v>
      </c>
      <c r="C15274" s="3" t="s">
        <v>24305</v>
      </c>
      <c r="D15274" s="2" t="s">
        <v>27744</v>
      </c>
      <c r="E15274" s="3" t="s">
        <v>28584</v>
      </c>
      <c r="F15274" s="67">
        <v>321</v>
      </c>
      <c r="G15274" s="67">
        <v>353</v>
      </c>
    </row>
    <row r="15275" spans="1:7" ht="22.5" x14ac:dyDescent="0.2">
      <c r="A15275" s="1" t="str">
        <f t="shared" si="240"/>
        <v>SETOP ED-29117</v>
      </c>
      <c r="B15275" s="3" t="s">
        <v>28600</v>
      </c>
      <c r="C15275" s="3" t="s">
        <v>24306</v>
      </c>
      <c r="D15275" s="2" t="s">
        <v>27745</v>
      </c>
      <c r="E15275" s="3" t="s">
        <v>28584</v>
      </c>
      <c r="F15275" s="67">
        <v>137</v>
      </c>
      <c r="G15275" s="67">
        <v>151</v>
      </c>
    </row>
    <row r="15276" spans="1:7" ht="22.5" x14ac:dyDescent="0.2">
      <c r="A15276" s="1" t="str">
        <f t="shared" si="240"/>
        <v>SETOP ED-29118</v>
      </c>
      <c r="B15276" s="3" t="s">
        <v>28600</v>
      </c>
      <c r="C15276" s="3" t="s">
        <v>24307</v>
      </c>
      <c r="D15276" s="2" t="s">
        <v>27746</v>
      </c>
      <c r="E15276" s="3" t="s">
        <v>28584</v>
      </c>
      <c r="F15276" s="67">
        <v>161</v>
      </c>
      <c r="G15276" s="67">
        <v>177</v>
      </c>
    </row>
    <row r="15277" spans="1:7" ht="22.5" x14ac:dyDescent="0.2">
      <c r="A15277" s="1" t="str">
        <f t="shared" si="240"/>
        <v>SETOP ED-29119</v>
      </c>
      <c r="B15277" s="3" t="s">
        <v>28600</v>
      </c>
      <c r="C15277" s="3" t="s">
        <v>24308</v>
      </c>
      <c r="D15277" s="2" t="s">
        <v>27747</v>
      </c>
      <c r="E15277" s="3" t="s">
        <v>28584</v>
      </c>
      <c r="F15277" s="67">
        <v>170</v>
      </c>
      <c r="G15277" s="67">
        <v>187</v>
      </c>
    </row>
    <row r="15278" spans="1:7" ht="22.5" x14ac:dyDescent="0.2">
      <c r="A15278" s="1" t="str">
        <f t="shared" si="240"/>
        <v>SETOP ED-29120</v>
      </c>
      <c r="B15278" s="3" t="s">
        <v>28600</v>
      </c>
      <c r="C15278" s="3" t="s">
        <v>24309</v>
      </c>
      <c r="D15278" s="2" t="s">
        <v>27748</v>
      </c>
      <c r="E15278" s="3" t="s">
        <v>28584</v>
      </c>
      <c r="F15278" s="67">
        <v>190</v>
      </c>
      <c r="G15278" s="67">
        <v>209</v>
      </c>
    </row>
    <row r="15279" spans="1:7" x14ac:dyDescent="0.2">
      <c r="A15279" s="1" t="str">
        <f t="shared" si="240"/>
        <v>SETOP 10961</v>
      </c>
      <c r="B15279" s="3" t="s">
        <v>28600</v>
      </c>
      <c r="C15279" s="3">
        <v>10961</v>
      </c>
      <c r="D15279" s="2" t="s">
        <v>27749</v>
      </c>
    </row>
    <row r="15280" spans="1:7" ht="22.5" x14ac:dyDescent="0.2">
      <c r="A15280" s="1" t="str">
        <f t="shared" si="240"/>
        <v>SETOP ED-31369</v>
      </c>
      <c r="B15280" s="3" t="s">
        <v>28600</v>
      </c>
      <c r="C15280" s="3" t="s">
        <v>24310</v>
      </c>
      <c r="D15280" s="2" t="s">
        <v>27750</v>
      </c>
      <c r="E15280" s="3" t="s">
        <v>28594</v>
      </c>
      <c r="F15280" s="67">
        <v>74.819999999999993</v>
      </c>
      <c r="G15280" s="67">
        <v>83.3</v>
      </c>
    </row>
    <row r="15281" spans="1:7" x14ac:dyDescent="0.2">
      <c r="A15281" s="1" t="str">
        <f t="shared" si="240"/>
        <v>SETOP ED-31389</v>
      </c>
      <c r="B15281" s="3" t="s">
        <v>28600</v>
      </c>
      <c r="C15281" s="3" t="s">
        <v>24311</v>
      </c>
      <c r="D15281" s="2" t="s">
        <v>27751</v>
      </c>
      <c r="E15281" s="3" t="s">
        <v>28583</v>
      </c>
      <c r="F15281" s="67">
        <v>33.65</v>
      </c>
      <c r="G15281" s="67">
        <v>34.57</v>
      </c>
    </row>
    <row r="15282" spans="1:7" x14ac:dyDescent="0.2">
      <c r="A15282" s="1" t="str">
        <f t="shared" si="240"/>
        <v>SETOP 8694</v>
      </c>
      <c r="B15282" s="3" t="s">
        <v>28600</v>
      </c>
      <c r="C15282" s="3">
        <v>8694</v>
      </c>
      <c r="D15282" s="2" t="s">
        <v>27752</v>
      </c>
    </row>
    <row r="15283" spans="1:7" x14ac:dyDescent="0.2">
      <c r="A15283" s="1" t="str">
        <f t="shared" si="240"/>
        <v>SETOP 9065</v>
      </c>
      <c r="B15283" s="3" t="s">
        <v>28600</v>
      </c>
      <c r="C15283" s="3">
        <v>9065</v>
      </c>
      <c r="D15283" s="2" t="s">
        <v>27753</v>
      </c>
    </row>
    <row r="15284" spans="1:7" ht="22.5" x14ac:dyDescent="0.2">
      <c r="A15284" s="1" t="str">
        <f t="shared" si="240"/>
        <v>SETOP ED-51147</v>
      </c>
      <c r="B15284" s="3" t="s">
        <v>28600</v>
      </c>
      <c r="C15284" s="3" t="s">
        <v>24312</v>
      </c>
      <c r="D15284" s="2" t="s">
        <v>27754</v>
      </c>
      <c r="E15284" s="3" t="s">
        <v>28586</v>
      </c>
      <c r="F15284" s="67">
        <v>21.31</v>
      </c>
      <c r="G15284" s="67">
        <v>23.48</v>
      </c>
    </row>
    <row r="15285" spans="1:7" x14ac:dyDescent="0.2">
      <c r="A15285" s="1" t="str">
        <f t="shared" si="240"/>
        <v>SETOP ED-51145</v>
      </c>
      <c r="B15285" s="3" t="s">
        <v>28600</v>
      </c>
      <c r="C15285" s="3" t="s">
        <v>24313</v>
      </c>
      <c r="D15285" s="2" t="s">
        <v>27755</v>
      </c>
      <c r="E15285" s="3" t="s">
        <v>28582</v>
      </c>
      <c r="F15285" s="67">
        <v>61.84</v>
      </c>
      <c r="G15285" s="67">
        <v>65.13</v>
      </c>
    </row>
    <row r="15286" spans="1:7" x14ac:dyDescent="0.2">
      <c r="A15286" s="1" t="str">
        <f t="shared" si="240"/>
        <v>SETOP ED-51144</v>
      </c>
      <c r="B15286" s="3" t="s">
        <v>28600</v>
      </c>
      <c r="C15286" s="3" t="s">
        <v>24314</v>
      </c>
      <c r="D15286" s="2" t="s">
        <v>27756</v>
      </c>
      <c r="E15286" s="3" t="s">
        <v>28582</v>
      </c>
      <c r="F15286" s="67">
        <v>73.599999999999994</v>
      </c>
      <c r="G15286" s="67">
        <v>77.099999999999994</v>
      </c>
    </row>
    <row r="15287" spans="1:7" ht="33.75" x14ac:dyDescent="0.2">
      <c r="A15287" s="1" t="str">
        <f t="shared" si="240"/>
        <v>SETOP ED-50539</v>
      </c>
      <c r="B15287" s="3" t="s">
        <v>28600</v>
      </c>
      <c r="C15287" s="3" t="s">
        <v>24315</v>
      </c>
      <c r="D15287" s="2" t="s">
        <v>27757</v>
      </c>
      <c r="E15287" s="3" t="s">
        <v>28582</v>
      </c>
      <c r="F15287" s="67">
        <v>124.58</v>
      </c>
      <c r="G15287" s="67">
        <v>128.78</v>
      </c>
    </row>
    <row r="15288" spans="1:7" x14ac:dyDescent="0.2">
      <c r="A15288" s="1" t="str">
        <f t="shared" si="240"/>
        <v>SETOP 9066</v>
      </c>
      <c r="B15288" s="3" t="s">
        <v>28600</v>
      </c>
      <c r="C15288" s="3">
        <v>9066</v>
      </c>
      <c r="D15288" s="2" t="s">
        <v>27758</v>
      </c>
    </row>
    <row r="15289" spans="1:7" ht="22.5" x14ac:dyDescent="0.2">
      <c r="A15289" s="1" t="str">
        <f t="shared" si="240"/>
        <v>SETOP ED-51148</v>
      </c>
      <c r="B15289" s="3" t="s">
        <v>28600</v>
      </c>
      <c r="C15289" s="3" t="s">
        <v>24316</v>
      </c>
      <c r="D15289" s="2" t="s">
        <v>27759</v>
      </c>
      <c r="E15289" s="3" t="s">
        <v>28593</v>
      </c>
      <c r="F15289" s="67">
        <v>416.19</v>
      </c>
      <c r="G15289" s="67">
        <v>443.84</v>
      </c>
    </row>
    <row r="15290" spans="1:7" x14ac:dyDescent="0.2">
      <c r="A15290" s="1" t="str">
        <f t="shared" si="240"/>
        <v>SETOP 9068</v>
      </c>
      <c r="B15290" s="3" t="s">
        <v>28600</v>
      </c>
      <c r="C15290" s="3">
        <v>9068</v>
      </c>
      <c r="D15290" s="2" t="s">
        <v>27760</v>
      </c>
    </row>
    <row r="15291" spans="1:7" ht="22.5" x14ac:dyDescent="0.2">
      <c r="A15291" s="1" t="str">
        <f t="shared" si="240"/>
        <v>SETOP ED-50399</v>
      </c>
      <c r="B15291" s="3" t="s">
        <v>28600</v>
      </c>
      <c r="C15291" s="3" t="s">
        <v>24317</v>
      </c>
      <c r="D15291" s="2" t="s">
        <v>27761</v>
      </c>
      <c r="E15291" s="3" t="s">
        <v>28584</v>
      </c>
      <c r="F15291" s="67">
        <v>463.19</v>
      </c>
      <c r="G15291" s="67">
        <v>475.08</v>
      </c>
    </row>
    <row r="15292" spans="1:7" ht="33.75" x14ac:dyDescent="0.2">
      <c r="A15292" s="1" t="str">
        <f t="shared" si="240"/>
        <v>SETOP ED-50395</v>
      </c>
      <c r="B15292" s="3" t="s">
        <v>28600</v>
      </c>
      <c r="C15292" s="3" t="s">
        <v>24318</v>
      </c>
      <c r="D15292" s="2" t="s">
        <v>27762</v>
      </c>
      <c r="E15292" s="3" t="s">
        <v>28584</v>
      </c>
      <c r="F15292" s="67">
        <v>448.07</v>
      </c>
      <c r="G15292" s="67">
        <v>467.74</v>
      </c>
    </row>
    <row r="15293" spans="1:7" ht="33.75" x14ac:dyDescent="0.2">
      <c r="A15293" s="1" t="str">
        <f t="shared" si="240"/>
        <v>SETOP ED-50396</v>
      </c>
      <c r="B15293" s="3" t="s">
        <v>28600</v>
      </c>
      <c r="C15293" s="3" t="s">
        <v>24319</v>
      </c>
      <c r="D15293" s="2" t="s">
        <v>27763</v>
      </c>
      <c r="E15293" s="3" t="s">
        <v>28584</v>
      </c>
      <c r="F15293" s="67">
        <v>489.73</v>
      </c>
      <c r="G15293" s="67">
        <v>511.19</v>
      </c>
    </row>
    <row r="15294" spans="1:7" ht="45" x14ac:dyDescent="0.2">
      <c r="A15294" s="1" t="str">
        <f t="shared" si="240"/>
        <v>SETOP ED-50397</v>
      </c>
      <c r="B15294" s="3" t="s">
        <v>28600</v>
      </c>
      <c r="C15294" s="3" t="s">
        <v>24320</v>
      </c>
      <c r="D15294" s="2" t="s">
        <v>27764</v>
      </c>
      <c r="E15294" s="3" t="s">
        <v>28584</v>
      </c>
      <c r="F15294" s="67">
        <v>750.26</v>
      </c>
      <c r="G15294" s="67">
        <v>791.91</v>
      </c>
    </row>
    <row r="15295" spans="1:7" ht="22.5" x14ac:dyDescent="0.2">
      <c r="A15295" s="1" t="str">
        <f t="shared" si="240"/>
        <v>SETOP ED-50406</v>
      </c>
      <c r="B15295" s="3" t="s">
        <v>28600</v>
      </c>
      <c r="C15295" s="3" t="s">
        <v>24321</v>
      </c>
      <c r="D15295" s="2" t="s">
        <v>27765</v>
      </c>
      <c r="E15295" s="3" t="s">
        <v>28584</v>
      </c>
      <c r="F15295" s="67">
        <v>711.86</v>
      </c>
      <c r="G15295" s="67">
        <v>748.86</v>
      </c>
    </row>
    <row r="15296" spans="1:7" ht="22.5" x14ac:dyDescent="0.2">
      <c r="A15296" s="1" t="str">
        <f t="shared" si="240"/>
        <v>SETOP ED-50408</v>
      </c>
      <c r="B15296" s="3" t="s">
        <v>28600</v>
      </c>
      <c r="C15296" s="3" t="s">
        <v>24322</v>
      </c>
      <c r="D15296" s="2" t="s">
        <v>27766</v>
      </c>
      <c r="E15296" s="3" t="s">
        <v>28584</v>
      </c>
      <c r="F15296" s="67">
        <v>977.64</v>
      </c>
      <c r="G15296" s="67">
        <v>1026.06</v>
      </c>
    </row>
    <row r="15297" spans="1:7" ht="22.5" x14ac:dyDescent="0.2">
      <c r="A15297" s="1" t="str">
        <f t="shared" si="240"/>
        <v>SETOP ED-50407</v>
      </c>
      <c r="B15297" s="3" t="s">
        <v>28600</v>
      </c>
      <c r="C15297" s="3" t="s">
        <v>24323</v>
      </c>
      <c r="D15297" s="2" t="s">
        <v>27767</v>
      </c>
      <c r="E15297" s="3" t="s">
        <v>28584</v>
      </c>
      <c r="F15297" s="67">
        <v>772.47</v>
      </c>
      <c r="G15297" s="67">
        <v>813.27</v>
      </c>
    </row>
    <row r="15298" spans="1:7" x14ac:dyDescent="0.2">
      <c r="A15298" s="1" t="str">
        <f t="shared" si="240"/>
        <v>SETOP 9069</v>
      </c>
      <c r="B15298" s="3" t="s">
        <v>28600</v>
      </c>
      <c r="C15298" s="3">
        <v>9069</v>
      </c>
      <c r="D15298" s="2" t="s">
        <v>27768</v>
      </c>
    </row>
    <row r="15299" spans="1:7" x14ac:dyDescent="0.2">
      <c r="A15299" s="1" t="str">
        <f t="shared" si="240"/>
        <v>SETOP ED-50401</v>
      </c>
      <c r="B15299" s="3" t="s">
        <v>28600</v>
      </c>
      <c r="C15299" s="3" t="s">
        <v>24324</v>
      </c>
      <c r="D15299" s="2" t="s">
        <v>27769</v>
      </c>
      <c r="E15299" s="3" t="s">
        <v>28584</v>
      </c>
      <c r="F15299" s="67">
        <v>69.89</v>
      </c>
      <c r="G15299" s="67">
        <v>74.650000000000006</v>
      </c>
    </row>
    <row r="15300" spans="1:7" x14ac:dyDescent="0.2">
      <c r="A15300" s="1" t="str">
        <f t="shared" si="240"/>
        <v>SETOP ED-50402</v>
      </c>
      <c r="B15300" s="3" t="s">
        <v>28600</v>
      </c>
      <c r="C15300" s="3" t="s">
        <v>24325</v>
      </c>
      <c r="D15300" s="2" t="s">
        <v>27770</v>
      </c>
      <c r="E15300" s="3" t="s">
        <v>28584</v>
      </c>
      <c r="F15300" s="67">
        <v>74.489999999999995</v>
      </c>
      <c r="G15300" s="67">
        <v>79.25</v>
      </c>
    </row>
    <row r="15301" spans="1:7" x14ac:dyDescent="0.2">
      <c r="A15301" s="1" t="str">
        <f t="shared" si="240"/>
        <v>SETOP ED-50403</v>
      </c>
      <c r="B15301" s="3" t="s">
        <v>28600</v>
      </c>
      <c r="C15301" s="3" t="s">
        <v>24326</v>
      </c>
      <c r="D15301" s="2" t="s">
        <v>27771</v>
      </c>
      <c r="E15301" s="3" t="s">
        <v>28584</v>
      </c>
      <c r="F15301" s="67">
        <v>77.819999999999993</v>
      </c>
      <c r="G15301" s="67">
        <v>82.58</v>
      </c>
    </row>
    <row r="15302" spans="1:7" x14ac:dyDescent="0.2">
      <c r="A15302" s="1" t="str">
        <f t="shared" si="240"/>
        <v>SETOP 9070</v>
      </c>
      <c r="B15302" s="3" t="s">
        <v>28600</v>
      </c>
      <c r="C15302" s="3">
        <v>9070</v>
      </c>
      <c r="D15302" s="2" t="s">
        <v>27772</v>
      </c>
    </row>
    <row r="15303" spans="1:7" ht="22.5" x14ac:dyDescent="0.2">
      <c r="A15303" s="1" t="str">
        <f t="shared" si="240"/>
        <v>SETOP ED-50404</v>
      </c>
      <c r="B15303" s="3" t="s">
        <v>28600</v>
      </c>
      <c r="C15303" s="3" t="s">
        <v>24327</v>
      </c>
      <c r="D15303" s="2" t="s">
        <v>27773</v>
      </c>
      <c r="E15303" s="3" t="s">
        <v>28584</v>
      </c>
      <c r="F15303" s="67">
        <v>26.54</v>
      </c>
      <c r="G15303" s="67">
        <v>27.49</v>
      </c>
    </row>
    <row r="15304" spans="1:7" ht="22.5" x14ac:dyDescent="0.2">
      <c r="A15304" s="1" t="str">
        <f t="shared" si="240"/>
        <v>SETOP ED-50405</v>
      </c>
      <c r="B15304" s="3" t="s">
        <v>28600</v>
      </c>
      <c r="C15304" s="3" t="s">
        <v>24328</v>
      </c>
      <c r="D15304" s="2" t="s">
        <v>27774</v>
      </c>
      <c r="E15304" s="3" t="s">
        <v>28584</v>
      </c>
      <c r="F15304" s="67">
        <v>28.26</v>
      </c>
      <c r="G15304" s="67">
        <v>29.21</v>
      </c>
    </row>
    <row r="15305" spans="1:7" x14ac:dyDescent="0.2">
      <c r="A15305" s="1" t="str">
        <f t="shared" si="240"/>
        <v>SETOP 9071</v>
      </c>
      <c r="B15305" s="3" t="s">
        <v>28600</v>
      </c>
      <c r="C15305" s="3">
        <v>9071</v>
      </c>
      <c r="D15305" s="2" t="s">
        <v>27775</v>
      </c>
    </row>
    <row r="15306" spans="1:7" ht="33.75" x14ac:dyDescent="0.2">
      <c r="A15306" s="1" t="str">
        <f t="shared" si="240"/>
        <v>SETOP ED-51141</v>
      </c>
      <c r="B15306" s="3" t="s">
        <v>28600</v>
      </c>
      <c r="C15306" s="3" t="s">
        <v>24329</v>
      </c>
      <c r="D15306" s="2" t="s">
        <v>27776</v>
      </c>
      <c r="E15306" s="3" t="s">
        <v>28584</v>
      </c>
      <c r="F15306" s="67">
        <v>114.32</v>
      </c>
      <c r="G15306" s="67">
        <v>120.38</v>
      </c>
    </row>
    <row r="15307" spans="1:7" ht="33.75" x14ac:dyDescent="0.2">
      <c r="A15307" s="1" t="str">
        <f t="shared" si="240"/>
        <v>SETOP ED-51139</v>
      </c>
      <c r="B15307" s="3" t="s">
        <v>28600</v>
      </c>
      <c r="C15307" s="3" t="s">
        <v>24330</v>
      </c>
      <c r="D15307" s="2" t="s">
        <v>27777</v>
      </c>
      <c r="E15307" s="3" t="s">
        <v>28584</v>
      </c>
      <c r="F15307" s="67">
        <v>57.91</v>
      </c>
      <c r="G15307" s="67">
        <v>61.26</v>
      </c>
    </row>
    <row r="15308" spans="1:7" ht="33.75" x14ac:dyDescent="0.2">
      <c r="A15308" s="1" t="str">
        <f t="shared" si="240"/>
        <v>SETOP ED-51140</v>
      </c>
      <c r="B15308" s="3" t="s">
        <v>28600</v>
      </c>
      <c r="C15308" s="3" t="s">
        <v>24331</v>
      </c>
      <c r="D15308" s="2" t="s">
        <v>27778</v>
      </c>
      <c r="E15308" s="3" t="s">
        <v>28584</v>
      </c>
      <c r="F15308" s="67">
        <v>74.930000000000007</v>
      </c>
      <c r="G15308" s="67">
        <v>78.59</v>
      </c>
    </row>
    <row r="15309" spans="1:7" ht="33.75" x14ac:dyDescent="0.2">
      <c r="A15309" s="1" t="str">
        <f t="shared" si="240"/>
        <v>SETOP ED-48664</v>
      </c>
      <c r="B15309" s="3" t="s">
        <v>28600</v>
      </c>
      <c r="C15309" s="3" t="s">
        <v>24332</v>
      </c>
      <c r="D15309" s="2" t="s">
        <v>27779</v>
      </c>
      <c r="E15309" s="3" t="s">
        <v>28584</v>
      </c>
      <c r="F15309" s="67">
        <v>101.03</v>
      </c>
      <c r="G15309" s="67">
        <v>107.5</v>
      </c>
    </row>
    <row r="15310" spans="1:7" x14ac:dyDescent="0.2">
      <c r="A15310" s="1" t="str">
        <f t="shared" si="240"/>
        <v>SETOP ED-51143</v>
      </c>
      <c r="B15310" s="3" t="s">
        <v>28600</v>
      </c>
      <c r="C15310" s="3" t="s">
        <v>24333</v>
      </c>
      <c r="D15310" s="2" t="s">
        <v>27780</v>
      </c>
      <c r="E15310" s="3" t="s">
        <v>28584</v>
      </c>
      <c r="F15310" s="67">
        <v>53.43</v>
      </c>
      <c r="G15310" s="67">
        <v>59.01</v>
      </c>
    </row>
    <row r="15311" spans="1:7" x14ac:dyDescent="0.2">
      <c r="A15311" s="1" t="str">
        <f t="shared" si="240"/>
        <v>SETOP ED-51142</v>
      </c>
      <c r="B15311" s="3" t="s">
        <v>28600</v>
      </c>
      <c r="C15311" s="3" t="s">
        <v>24334</v>
      </c>
      <c r="D15311" s="2" t="s">
        <v>27781</v>
      </c>
      <c r="E15311" s="3" t="s">
        <v>28584</v>
      </c>
      <c r="F15311" s="67">
        <v>35.99</v>
      </c>
      <c r="G15311" s="67">
        <v>39.72</v>
      </c>
    </row>
    <row r="15312" spans="1:7" ht="45" x14ac:dyDescent="0.2">
      <c r="A15312" s="1" t="str">
        <f t="shared" si="240"/>
        <v>SETOP ED-50540</v>
      </c>
      <c r="B15312" s="3" t="s">
        <v>28600</v>
      </c>
      <c r="C15312" s="3" t="s">
        <v>24335</v>
      </c>
      <c r="D15312" s="2" t="s">
        <v>27782</v>
      </c>
      <c r="E15312" s="3" t="s">
        <v>28582</v>
      </c>
      <c r="F15312" s="67">
        <v>76.73</v>
      </c>
      <c r="G15312" s="67">
        <v>81.760000000000005</v>
      </c>
    </row>
    <row r="15313" spans="1:7" x14ac:dyDescent="0.2">
      <c r="A15313" s="1" t="str">
        <f t="shared" si="240"/>
        <v>SETOP 9072</v>
      </c>
      <c r="B15313" s="3" t="s">
        <v>28600</v>
      </c>
      <c r="C15313" s="3">
        <v>9072</v>
      </c>
      <c r="D15313" s="2" t="s">
        <v>27783</v>
      </c>
    </row>
    <row r="15314" spans="1:7" ht="33.75" x14ac:dyDescent="0.2">
      <c r="A15314" s="1" t="str">
        <f t="shared" si="240"/>
        <v>SETOP ED-51135</v>
      </c>
      <c r="B15314" s="3" t="s">
        <v>28600</v>
      </c>
      <c r="C15314" s="3" t="s">
        <v>24336</v>
      </c>
      <c r="D15314" s="2" t="s">
        <v>27784</v>
      </c>
      <c r="E15314" s="3" t="s">
        <v>28584</v>
      </c>
      <c r="F15314" s="67">
        <v>40.729999999999997</v>
      </c>
      <c r="G15314" s="67">
        <v>42.68</v>
      </c>
    </row>
    <row r="15315" spans="1:7" x14ac:dyDescent="0.2">
      <c r="A15315" s="1" t="str">
        <f t="shared" si="240"/>
        <v>SETOP 9073</v>
      </c>
      <c r="B15315" s="3" t="s">
        <v>28600</v>
      </c>
      <c r="C15315" s="3">
        <v>9073</v>
      </c>
      <c r="D15315" s="2" t="s">
        <v>27785</v>
      </c>
    </row>
    <row r="15316" spans="1:7" ht="22.5" x14ac:dyDescent="0.2">
      <c r="A15316" s="1" t="str">
        <f t="shared" si="240"/>
        <v>SETOP ED-50136</v>
      </c>
      <c r="B15316" s="3" t="s">
        <v>28600</v>
      </c>
      <c r="C15316" s="3" t="s">
        <v>24337</v>
      </c>
      <c r="D15316" s="2" t="s">
        <v>27786</v>
      </c>
      <c r="E15316" s="3" t="s">
        <v>28584</v>
      </c>
      <c r="F15316" s="67">
        <v>37.1</v>
      </c>
      <c r="G15316" s="67">
        <v>40.01</v>
      </c>
    </row>
    <row r="15317" spans="1:7" ht="22.5" x14ac:dyDescent="0.2">
      <c r="A15317" s="1" t="str">
        <f t="shared" si="240"/>
        <v>SETOP ED-48384</v>
      </c>
      <c r="B15317" s="3" t="s">
        <v>28600</v>
      </c>
      <c r="C15317" s="3" t="s">
        <v>24338</v>
      </c>
      <c r="D15317" s="2" t="s">
        <v>27787</v>
      </c>
      <c r="E15317" s="3" t="s">
        <v>28584</v>
      </c>
      <c r="F15317" s="67">
        <v>52.58</v>
      </c>
      <c r="G15317" s="67">
        <v>54.96</v>
      </c>
    </row>
    <row r="15318" spans="1:7" ht="22.5" x14ac:dyDescent="0.2">
      <c r="A15318" s="1" t="str">
        <f t="shared" si="240"/>
        <v>SETOP ED-48385</v>
      </c>
      <c r="B15318" s="3" t="s">
        <v>28600</v>
      </c>
      <c r="C15318" s="3" t="s">
        <v>24339</v>
      </c>
      <c r="D15318" s="2" t="s">
        <v>27788</v>
      </c>
      <c r="E15318" s="3" t="s">
        <v>28584</v>
      </c>
      <c r="F15318" s="67">
        <v>102.38</v>
      </c>
      <c r="G15318" s="67">
        <v>105.71</v>
      </c>
    </row>
    <row r="15319" spans="1:7" ht="22.5" x14ac:dyDescent="0.2">
      <c r="A15319" s="1" t="str">
        <f t="shared" si="240"/>
        <v>SETOP ED-48386</v>
      </c>
      <c r="B15319" s="3" t="s">
        <v>28600</v>
      </c>
      <c r="C15319" s="3" t="s">
        <v>24340</v>
      </c>
      <c r="D15319" s="2" t="s">
        <v>27789</v>
      </c>
      <c r="E15319" s="3" t="s">
        <v>28584</v>
      </c>
      <c r="F15319" s="67">
        <v>319.41000000000003</v>
      </c>
      <c r="G15319" s="67">
        <v>329.99</v>
      </c>
    </row>
    <row r="15320" spans="1:7" x14ac:dyDescent="0.2">
      <c r="A15320" s="1" t="str">
        <f t="shared" si="240"/>
        <v>SETOP 9074</v>
      </c>
      <c r="B15320" s="3" t="s">
        <v>28600</v>
      </c>
      <c r="C15320" s="3">
        <v>9074</v>
      </c>
      <c r="D15320" s="2" t="s">
        <v>27790</v>
      </c>
    </row>
    <row r="15321" spans="1:7" ht="22.5" x14ac:dyDescent="0.2">
      <c r="A15321" s="1" t="str">
        <f t="shared" si="240"/>
        <v>SETOP ED-15449</v>
      </c>
      <c r="B15321" s="3" t="s">
        <v>28600</v>
      </c>
      <c r="C15321" s="3" t="s">
        <v>24341</v>
      </c>
      <c r="D15321" s="2" t="s">
        <v>27791</v>
      </c>
      <c r="E15321" s="3" t="s">
        <v>28583</v>
      </c>
      <c r="F15321" s="67">
        <v>308</v>
      </c>
      <c r="G15321" s="67">
        <v>324.13</v>
      </c>
    </row>
    <row r="15322" spans="1:7" ht="33.75" x14ac:dyDescent="0.2">
      <c r="A15322" s="1" t="str">
        <f t="shared" si="240"/>
        <v>SETOP ED-15446</v>
      </c>
      <c r="B15322" s="3" t="s">
        <v>28600</v>
      </c>
      <c r="C15322" s="3" t="s">
        <v>24342</v>
      </c>
      <c r="D15322" s="2" t="s">
        <v>27792</v>
      </c>
      <c r="E15322" s="3" t="s">
        <v>28583</v>
      </c>
      <c r="F15322" s="67">
        <v>332.72</v>
      </c>
      <c r="G15322" s="67">
        <v>351.32</v>
      </c>
    </row>
    <row r="15323" spans="1:7" ht="22.5" x14ac:dyDescent="0.2">
      <c r="A15323" s="1" t="str">
        <f t="shared" si="240"/>
        <v>SETOP ED-15450</v>
      </c>
      <c r="B15323" s="3" t="s">
        <v>28600</v>
      </c>
      <c r="C15323" s="3" t="s">
        <v>24343</v>
      </c>
      <c r="D15323" s="2" t="s">
        <v>27793</v>
      </c>
      <c r="E15323" s="3" t="s">
        <v>28583</v>
      </c>
      <c r="F15323" s="67">
        <v>178.32</v>
      </c>
      <c r="G15323" s="67">
        <v>188.85</v>
      </c>
    </row>
    <row r="15324" spans="1:7" ht="33.75" x14ac:dyDescent="0.2">
      <c r="A15324" s="1" t="str">
        <f t="shared" si="240"/>
        <v>SETOP ED-15447</v>
      </c>
      <c r="B15324" s="3" t="s">
        <v>28600</v>
      </c>
      <c r="C15324" s="3" t="s">
        <v>24344</v>
      </c>
      <c r="D15324" s="2" t="s">
        <v>27794</v>
      </c>
      <c r="E15324" s="3" t="s">
        <v>28583</v>
      </c>
      <c r="F15324" s="67">
        <v>201.99</v>
      </c>
      <c r="G15324" s="67">
        <v>214.95</v>
      </c>
    </row>
    <row r="15325" spans="1:7" ht="22.5" x14ac:dyDescent="0.2">
      <c r="A15325" s="1" t="str">
        <f t="shared" si="240"/>
        <v>SETOP ED-15451</v>
      </c>
      <c r="B15325" s="3" t="s">
        <v>28600</v>
      </c>
      <c r="C15325" s="3" t="s">
        <v>24345</v>
      </c>
      <c r="D15325" s="2" t="s">
        <v>27795</v>
      </c>
      <c r="E15325" s="3" t="s">
        <v>28583</v>
      </c>
      <c r="F15325" s="67">
        <v>201.34</v>
      </c>
      <c r="G15325" s="67">
        <v>213.04</v>
      </c>
    </row>
    <row r="15326" spans="1:7" ht="33.75" x14ac:dyDescent="0.2">
      <c r="A15326" s="1" t="str">
        <f t="shared" si="240"/>
        <v>SETOP ED-15448</v>
      </c>
      <c r="B15326" s="3" t="s">
        <v>28600</v>
      </c>
      <c r="C15326" s="3" t="s">
        <v>24346</v>
      </c>
      <c r="D15326" s="2" t="s">
        <v>27796</v>
      </c>
      <c r="E15326" s="3" t="s">
        <v>28583</v>
      </c>
      <c r="F15326" s="67">
        <v>225.01</v>
      </c>
      <c r="G15326" s="67">
        <v>239.14</v>
      </c>
    </row>
    <row r="15327" spans="1:7" x14ac:dyDescent="0.2">
      <c r="A15327" s="1" t="str">
        <f t="shared" si="240"/>
        <v>SETOP ED-48355</v>
      </c>
      <c r="B15327" s="3" t="s">
        <v>28600</v>
      </c>
      <c r="C15327" s="3" t="s">
        <v>24347</v>
      </c>
      <c r="D15327" s="2" t="s">
        <v>27797</v>
      </c>
      <c r="E15327" s="3" t="s">
        <v>28593</v>
      </c>
      <c r="F15327" s="67">
        <v>39.020000000000003</v>
      </c>
      <c r="G15327" s="67">
        <v>40.15</v>
      </c>
    </row>
    <row r="15328" spans="1:7" x14ac:dyDescent="0.2">
      <c r="A15328" s="1" t="str">
        <f t="shared" si="240"/>
        <v>SETOP ED-48354</v>
      </c>
      <c r="B15328" s="3" t="s">
        <v>28600</v>
      </c>
      <c r="C15328" s="3" t="s">
        <v>24348</v>
      </c>
      <c r="D15328" s="2" t="s">
        <v>27798</v>
      </c>
      <c r="E15328" s="3" t="s">
        <v>28584</v>
      </c>
      <c r="F15328" s="67">
        <v>134.79</v>
      </c>
      <c r="G15328" s="67">
        <v>145.63</v>
      </c>
    </row>
    <row r="15329" spans="1:7" x14ac:dyDescent="0.2">
      <c r="A15329" s="1" t="str">
        <f t="shared" si="240"/>
        <v>SETOP ED-48353</v>
      </c>
      <c r="B15329" s="3" t="s">
        <v>28600</v>
      </c>
      <c r="C15329" s="3" t="s">
        <v>24349</v>
      </c>
      <c r="D15329" s="2" t="s">
        <v>27799</v>
      </c>
      <c r="E15329" s="3" t="s">
        <v>28584</v>
      </c>
      <c r="F15329" s="67">
        <v>199.07</v>
      </c>
      <c r="G15329" s="67">
        <v>212.84</v>
      </c>
    </row>
    <row r="15330" spans="1:7" x14ac:dyDescent="0.2">
      <c r="A15330" s="1" t="str">
        <f t="shared" si="240"/>
        <v>SETOP ED-48359</v>
      </c>
      <c r="B15330" s="3" t="s">
        <v>28600</v>
      </c>
      <c r="C15330" s="3" t="s">
        <v>24350</v>
      </c>
      <c r="D15330" s="2" t="s">
        <v>27800</v>
      </c>
      <c r="E15330" s="3" t="s">
        <v>28585</v>
      </c>
      <c r="F15330" s="67">
        <v>1298.81</v>
      </c>
      <c r="G15330" s="67">
        <v>1308.58</v>
      </c>
    </row>
    <row r="15331" spans="1:7" ht="22.5" x14ac:dyDescent="0.2">
      <c r="A15331" s="1" t="str">
        <f t="shared" ref="A15331:A15394" si="241">CONCATENAR</f>
        <v>SETOP ED-48360</v>
      </c>
      <c r="B15331" s="3" t="s">
        <v>28600</v>
      </c>
      <c r="C15331" s="3" t="s">
        <v>24351</v>
      </c>
      <c r="D15331" s="2" t="s">
        <v>27801</v>
      </c>
      <c r="E15331" s="3" t="s">
        <v>28585</v>
      </c>
      <c r="F15331" s="67">
        <v>869.55</v>
      </c>
      <c r="G15331" s="67">
        <v>882.76</v>
      </c>
    </row>
    <row r="15332" spans="1:7" x14ac:dyDescent="0.2">
      <c r="A15332" s="1" t="str">
        <f t="shared" si="241"/>
        <v>SETOP 9075</v>
      </c>
      <c r="B15332" s="3" t="s">
        <v>28600</v>
      </c>
      <c r="C15332" s="3">
        <v>9075</v>
      </c>
      <c r="D15332" s="2" t="s">
        <v>27802</v>
      </c>
    </row>
    <row r="15333" spans="1:7" ht="33.75" x14ac:dyDescent="0.2">
      <c r="A15333" s="1" t="str">
        <f t="shared" si="241"/>
        <v>SETOP ED-49572</v>
      </c>
      <c r="B15333" s="3" t="s">
        <v>28600</v>
      </c>
      <c r="C15333" s="3" t="s">
        <v>24352</v>
      </c>
      <c r="D15333" s="2" t="s">
        <v>27803</v>
      </c>
      <c r="E15333" s="3" t="s">
        <v>28583</v>
      </c>
      <c r="F15333" s="67">
        <v>766.91</v>
      </c>
      <c r="G15333" s="67">
        <v>768.89</v>
      </c>
    </row>
    <row r="15334" spans="1:7" ht="22.5" x14ac:dyDescent="0.2">
      <c r="A15334" s="1" t="str">
        <f t="shared" si="241"/>
        <v>SETOP ED-49574</v>
      </c>
      <c r="B15334" s="3" t="s">
        <v>28600</v>
      </c>
      <c r="C15334" s="3" t="s">
        <v>24353</v>
      </c>
      <c r="D15334" s="2" t="s">
        <v>27804</v>
      </c>
      <c r="E15334" s="3" t="s">
        <v>28583</v>
      </c>
      <c r="F15334" s="67">
        <v>2233.9699999999998</v>
      </c>
      <c r="G15334" s="67">
        <v>2237.44</v>
      </c>
    </row>
    <row r="15335" spans="1:7" ht="22.5" x14ac:dyDescent="0.2">
      <c r="A15335" s="1" t="str">
        <f t="shared" si="241"/>
        <v>SETOP ED-49570</v>
      </c>
      <c r="B15335" s="3" t="s">
        <v>28600</v>
      </c>
      <c r="C15335" s="3" t="s">
        <v>24354</v>
      </c>
      <c r="D15335" s="2" t="s">
        <v>27805</v>
      </c>
      <c r="E15335" s="3" t="s">
        <v>28583</v>
      </c>
      <c r="F15335" s="67">
        <v>3679.35</v>
      </c>
      <c r="G15335" s="67">
        <v>3684.9</v>
      </c>
    </row>
    <row r="15336" spans="1:7" ht="22.5" x14ac:dyDescent="0.2">
      <c r="A15336" s="1" t="str">
        <f t="shared" si="241"/>
        <v>SETOP ED-49569</v>
      </c>
      <c r="B15336" s="3" t="s">
        <v>28600</v>
      </c>
      <c r="C15336" s="3" t="s">
        <v>24355</v>
      </c>
      <c r="D15336" s="2" t="s">
        <v>27806</v>
      </c>
      <c r="E15336" s="3" t="s">
        <v>28583</v>
      </c>
      <c r="F15336" s="67">
        <v>4558.82</v>
      </c>
      <c r="G15336" s="67">
        <v>4562.78</v>
      </c>
    </row>
    <row r="15337" spans="1:7" x14ac:dyDescent="0.2">
      <c r="A15337" s="1" t="str">
        <f t="shared" si="241"/>
        <v>SETOP 9076</v>
      </c>
      <c r="B15337" s="3" t="s">
        <v>28600</v>
      </c>
      <c r="C15337" s="3">
        <v>9076</v>
      </c>
      <c r="D15337" s="2" t="s">
        <v>27807</v>
      </c>
    </row>
    <row r="15338" spans="1:7" ht="33.75" x14ac:dyDescent="0.2">
      <c r="A15338" s="1" t="str">
        <f t="shared" si="241"/>
        <v>SETOP ED-15342</v>
      </c>
      <c r="B15338" s="3" t="s">
        <v>28600</v>
      </c>
      <c r="C15338" s="3" t="s">
        <v>24356</v>
      </c>
      <c r="D15338" s="2" t="s">
        <v>27808</v>
      </c>
      <c r="E15338" s="3" t="s">
        <v>28583</v>
      </c>
      <c r="F15338" s="67">
        <v>2625.59</v>
      </c>
      <c r="G15338" s="67">
        <v>2634.5</v>
      </c>
    </row>
    <row r="15339" spans="1:7" ht="33.75" x14ac:dyDescent="0.2">
      <c r="A15339" s="1" t="str">
        <f t="shared" si="241"/>
        <v>SETOP ED-49578</v>
      </c>
      <c r="B15339" s="3" t="s">
        <v>28600</v>
      </c>
      <c r="C15339" s="3" t="s">
        <v>24357</v>
      </c>
      <c r="D15339" s="2" t="s">
        <v>27809</v>
      </c>
      <c r="E15339" s="3" t="s">
        <v>28583</v>
      </c>
      <c r="F15339" s="67">
        <v>710.16</v>
      </c>
      <c r="G15339" s="67">
        <v>721.02</v>
      </c>
    </row>
    <row r="15340" spans="1:7" ht="33.75" x14ac:dyDescent="0.2">
      <c r="A15340" s="1" t="str">
        <f t="shared" si="241"/>
        <v>SETOP ED-49579</v>
      </c>
      <c r="B15340" s="3" t="s">
        <v>28600</v>
      </c>
      <c r="C15340" s="3" t="s">
        <v>24358</v>
      </c>
      <c r="D15340" s="2" t="s">
        <v>27810</v>
      </c>
      <c r="E15340" s="3" t="s">
        <v>28583</v>
      </c>
      <c r="F15340" s="67">
        <v>1140.6400000000001</v>
      </c>
      <c r="G15340" s="67">
        <v>1145.48</v>
      </c>
    </row>
    <row r="15341" spans="1:7" ht="33.75" x14ac:dyDescent="0.2">
      <c r="A15341" s="1" t="str">
        <f t="shared" si="241"/>
        <v>SETOP ED-49575</v>
      </c>
      <c r="B15341" s="3" t="s">
        <v>28600</v>
      </c>
      <c r="C15341" s="3" t="s">
        <v>24359</v>
      </c>
      <c r="D15341" s="2" t="s">
        <v>27811</v>
      </c>
      <c r="E15341" s="3" t="s">
        <v>28583</v>
      </c>
      <c r="F15341" s="67">
        <v>1454.84</v>
      </c>
      <c r="G15341" s="67">
        <v>1459.55</v>
      </c>
    </row>
    <row r="15342" spans="1:7" ht="33.75" x14ac:dyDescent="0.2">
      <c r="A15342" s="1" t="str">
        <f t="shared" si="241"/>
        <v>SETOP ED-49580</v>
      </c>
      <c r="B15342" s="3" t="s">
        <v>28600</v>
      </c>
      <c r="C15342" s="3" t="s">
        <v>24360</v>
      </c>
      <c r="D15342" s="2" t="s">
        <v>27812</v>
      </c>
      <c r="E15342" s="3" t="s">
        <v>28583</v>
      </c>
      <c r="F15342" s="67">
        <v>1643.15</v>
      </c>
      <c r="G15342" s="67">
        <v>1660.06</v>
      </c>
    </row>
    <row r="15343" spans="1:7" ht="33.75" x14ac:dyDescent="0.2">
      <c r="A15343" s="1" t="str">
        <f t="shared" si="241"/>
        <v>SETOP ED-49576</v>
      </c>
      <c r="B15343" s="3" t="s">
        <v>28600</v>
      </c>
      <c r="C15343" s="3" t="s">
        <v>24361</v>
      </c>
      <c r="D15343" s="2" t="s">
        <v>27813</v>
      </c>
      <c r="E15343" s="3" t="s">
        <v>28583</v>
      </c>
      <c r="F15343" s="67">
        <v>1444.33</v>
      </c>
      <c r="G15343" s="67">
        <v>1450.62</v>
      </c>
    </row>
    <row r="15344" spans="1:7" ht="33.75" x14ac:dyDescent="0.2">
      <c r="A15344" s="1" t="str">
        <f t="shared" si="241"/>
        <v>SETOP ED-49577</v>
      </c>
      <c r="B15344" s="3" t="s">
        <v>28600</v>
      </c>
      <c r="C15344" s="3" t="s">
        <v>24362</v>
      </c>
      <c r="D15344" s="2" t="s">
        <v>27814</v>
      </c>
      <c r="E15344" s="3" t="s">
        <v>28583</v>
      </c>
      <c r="F15344" s="67">
        <v>1379.82</v>
      </c>
      <c r="G15344" s="67">
        <v>1385.83</v>
      </c>
    </row>
    <row r="15345" spans="1:7" x14ac:dyDescent="0.2">
      <c r="A15345" s="1" t="str">
        <f t="shared" si="241"/>
        <v>SETOP 8937</v>
      </c>
      <c r="B15345" s="3" t="s">
        <v>28600</v>
      </c>
      <c r="C15345" s="3">
        <v>8937</v>
      </c>
      <c r="D15345" s="2" t="s">
        <v>27815</v>
      </c>
    </row>
    <row r="15346" spans="1:7" x14ac:dyDescent="0.2">
      <c r="A15346" s="1" t="str">
        <f t="shared" si="241"/>
        <v>SETOP ED-49334</v>
      </c>
      <c r="B15346" s="3" t="s">
        <v>28600</v>
      </c>
      <c r="C15346" s="3" t="s">
        <v>24363</v>
      </c>
      <c r="D15346" s="2" t="s">
        <v>27816</v>
      </c>
      <c r="E15346" s="3" t="s">
        <v>28586</v>
      </c>
      <c r="F15346" s="67">
        <v>678.72</v>
      </c>
      <c r="G15346" s="67">
        <v>699.61</v>
      </c>
    </row>
    <row r="15347" spans="1:7" x14ac:dyDescent="0.2">
      <c r="A15347" s="1" t="str">
        <f t="shared" si="241"/>
        <v>SETOP 8695</v>
      </c>
      <c r="B15347" s="3" t="s">
        <v>28600</v>
      </c>
      <c r="C15347" s="3">
        <v>8695</v>
      </c>
      <c r="D15347" s="2" t="s">
        <v>27817</v>
      </c>
    </row>
    <row r="15348" spans="1:7" x14ac:dyDescent="0.2">
      <c r="A15348" s="1" t="str">
        <f t="shared" si="241"/>
        <v>SETOP 9078</v>
      </c>
      <c r="B15348" s="3" t="s">
        <v>28600</v>
      </c>
      <c r="C15348" s="3">
        <v>9078</v>
      </c>
      <c r="D15348" s="2" t="s">
        <v>27818</v>
      </c>
    </row>
    <row r="15349" spans="1:7" ht="22.5" x14ac:dyDescent="0.2">
      <c r="A15349" s="1" t="str">
        <f t="shared" si="241"/>
        <v>SETOP ED-50265</v>
      </c>
      <c r="B15349" s="3" t="s">
        <v>28600</v>
      </c>
      <c r="C15349" s="3" t="s">
        <v>24364</v>
      </c>
      <c r="D15349" s="2" t="s">
        <v>27819</v>
      </c>
      <c r="E15349" s="3" t="s">
        <v>28582</v>
      </c>
      <c r="F15349" s="67">
        <v>5.34</v>
      </c>
      <c r="G15349" s="67">
        <v>5.81</v>
      </c>
    </row>
    <row r="15350" spans="1:7" x14ac:dyDescent="0.2">
      <c r="A15350" s="1" t="str">
        <f t="shared" si="241"/>
        <v>SETOP ED-50263</v>
      </c>
      <c r="B15350" s="3" t="s">
        <v>28600</v>
      </c>
      <c r="C15350" s="3" t="s">
        <v>24365</v>
      </c>
      <c r="D15350" s="2" t="s">
        <v>27820</v>
      </c>
      <c r="E15350" s="3" t="s">
        <v>28584</v>
      </c>
      <c r="F15350" s="67">
        <v>2.4300000000000002</v>
      </c>
      <c r="G15350" s="67">
        <v>2.69</v>
      </c>
    </row>
    <row r="15351" spans="1:7" x14ac:dyDescent="0.2">
      <c r="A15351" s="1" t="str">
        <f t="shared" si="241"/>
        <v>SETOP ED-50264</v>
      </c>
      <c r="B15351" s="3" t="s">
        <v>28600</v>
      </c>
      <c r="C15351" s="3" t="s">
        <v>24366</v>
      </c>
      <c r="D15351" s="2" t="s">
        <v>27821</v>
      </c>
      <c r="E15351" s="3" t="s">
        <v>28582</v>
      </c>
      <c r="F15351" s="67">
        <v>10.23</v>
      </c>
      <c r="G15351" s="67">
        <v>10.99</v>
      </c>
    </row>
    <row r="15352" spans="1:7" x14ac:dyDescent="0.2">
      <c r="A15352" s="1" t="str">
        <f t="shared" si="241"/>
        <v>SETOP ED-50271</v>
      </c>
      <c r="B15352" s="3" t="s">
        <v>28600</v>
      </c>
      <c r="C15352" s="3" t="s">
        <v>24367</v>
      </c>
      <c r="D15352" s="2" t="s">
        <v>27822</v>
      </c>
      <c r="E15352" s="3" t="s">
        <v>28582</v>
      </c>
      <c r="F15352" s="67">
        <v>1.85</v>
      </c>
      <c r="G15352" s="67">
        <v>2.04</v>
      </c>
    </row>
    <row r="15353" spans="1:7" x14ac:dyDescent="0.2">
      <c r="A15353" s="1" t="str">
        <f t="shared" si="241"/>
        <v>SETOP ED-50272</v>
      </c>
      <c r="B15353" s="3" t="s">
        <v>28600</v>
      </c>
      <c r="C15353" s="3" t="s">
        <v>24368</v>
      </c>
      <c r="D15353" s="2" t="s">
        <v>27823</v>
      </c>
      <c r="E15353" s="3" t="s">
        <v>28582</v>
      </c>
      <c r="F15353" s="67">
        <v>6.49</v>
      </c>
      <c r="G15353" s="67">
        <v>7.15</v>
      </c>
    </row>
    <row r="15354" spans="1:7" x14ac:dyDescent="0.2">
      <c r="A15354" s="1" t="str">
        <f t="shared" si="241"/>
        <v>SETOP ED-50270</v>
      </c>
      <c r="B15354" s="3" t="s">
        <v>28600</v>
      </c>
      <c r="C15354" s="3" t="s">
        <v>24369</v>
      </c>
      <c r="D15354" s="2" t="s">
        <v>27824</v>
      </c>
      <c r="E15354" s="3" t="s">
        <v>28587</v>
      </c>
      <c r="F15354" s="67">
        <v>2038.3</v>
      </c>
      <c r="G15354" s="67">
        <v>2246.1999999999998</v>
      </c>
    </row>
    <row r="15355" spans="1:7" x14ac:dyDescent="0.2">
      <c r="A15355" s="1" t="str">
        <f t="shared" si="241"/>
        <v>SETOP ED-50269</v>
      </c>
      <c r="B15355" s="3" t="s">
        <v>28600</v>
      </c>
      <c r="C15355" s="3" t="s">
        <v>24370</v>
      </c>
      <c r="D15355" s="2" t="s">
        <v>27825</v>
      </c>
      <c r="E15355" s="3" t="s">
        <v>28587</v>
      </c>
      <c r="F15355" s="67">
        <v>4076.6</v>
      </c>
      <c r="G15355" s="67">
        <v>4492.3999999999996</v>
      </c>
    </row>
    <row r="15356" spans="1:7" x14ac:dyDescent="0.2">
      <c r="A15356" s="1" t="str">
        <f t="shared" si="241"/>
        <v>SETOP 9079</v>
      </c>
      <c r="B15356" s="3" t="s">
        <v>28600</v>
      </c>
      <c r="C15356" s="3">
        <v>9079</v>
      </c>
      <c r="D15356" s="2" t="s">
        <v>27826</v>
      </c>
    </row>
    <row r="15357" spans="1:7" x14ac:dyDescent="0.2">
      <c r="A15357" s="1" t="str">
        <f t="shared" si="241"/>
        <v>SETOP ED-50266</v>
      </c>
      <c r="B15357" s="3" t="s">
        <v>28600</v>
      </c>
      <c r="C15357" s="3" t="s">
        <v>24371</v>
      </c>
      <c r="D15357" s="2" t="s">
        <v>27826</v>
      </c>
      <c r="E15357" s="3" t="s">
        <v>28582</v>
      </c>
      <c r="F15357" s="67">
        <v>6.95</v>
      </c>
      <c r="G15357" s="67">
        <v>7.54</v>
      </c>
    </row>
    <row r="15358" spans="1:7" x14ac:dyDescent="0.2">
      <c r="A15358" s="1" t="str">
        <f t="shared" si="241"/>
        <v>SETOP 8696</v>
      </c>
      <c r="B15358" s="3" t="s">
        <v>28600</v>
      </c>
      <c r="C15358" s="3">
        <v>8696</v>
      </c>
      <c r="D15358" s="2" t="s">
        <v>27827</v>
      </c>
    </row>
    <row r="15359" spans="1:7" x14ac:dyDescent="0.2">
      <c r="A15359" s="1" t="str">
        <f t="shared" si="241"/>
        <v>SETOP 9080</v>
      </c>
      <c r="B15359" s="3" t="s">
        <v>28600</v>
      </c>
      <c r="C15359" s="3">
        <v>9080</v>
      </c>
      <c r="D15359" s="2" t="s">
        <v>27828</v>
      </c>
    </row>
    <row r="15360" spans="1:7" x14ac:dyDescent="0.2">
      <c r="A15360" s="1" t="str">
        <f t="shared" si="241"/>
        <v>SETOP ED-50411</v>
      </c>
      <c r="B15360" s="3" t="s">
        <v>28600</v>
      </c>
      <c r="C15360" s="3" t="s">
        <v>24372</v>
      </c>
      <c r="D15360" s="2" t="s">
        <v>27829</v>
      </c>
      <c r="E15360" s="3" t="s">
        <v>28582</v>
      </c>
      <c r="F15360" s="67">
        <v>8.3800000000000008</v>
      </c>
      <c r="G15360" s="67">
        <v>8.41</v>
      </c>
    </row>
    <row r="15361" spans="1:7" x14ac:dyDescent="0.2">
      <c r="A15361" s="1" t="str">
        <f t="shared" si="241"/>
        <v>SETOP 9081</v>
      </c>
      <c r="B15361" s="3" t="s">
        <v>28600</v>
      </c>
      <c r="C15361" s="3">
        <v>9081</v>
      </c>
      <c r="D15361" s="2" t="s">
        <v>27830</v>
      </c>
    </row>
    <row r="15362" spans="1:7" x14ac:dyDescent="0.2">
      <c r="A15362" s="1" t="str">
        <f t="shared" si="241"/>
        <v>SETOP ED-9837</v>
      </c>
      <c r="B15362" s="3" t="s">
        <v>28600</v>
      </c>
      <c r="C15362" s="3" t="s">
        <v>24373</v>
      </c>
      <c r="D15362" s="2" t="s">
        <v>27831</v>
      </c>
      <c r="E15362" s="3" t="s">
        <v>28586</v>
      </c>
      <c r="F15362" s="67">
        <v>199.49</v>
      </c>
      <c r="G15362" s="67">
        <v>205.96</v>
      </c>
    </row>
    <row r="15363" spans="1:7" ht="22.5" x14ac:dyDescent="0.2">
      <c r="A15363" s="1" t="str">
        <f t="shared" si="241"/>
        <v>SETOP ED-51146</v>
      </c>
      <c r="B15363" s="3" t="s">
        <v>28600</v>
      </c>
      <c r="C15363" s="3" t="s">
        <v>24374</v>
      </c>
      <c r="D15363" s="2" t="s">
        <v>27832</v>
      </c>
      <c r="E15363" s="3" t="s">
        <v>28582</v>
      </c>
      <c r="F15363" s="67">
        <v>78.08</v>
      </c>
      <c r="G15363" s="67">
        <v>78.760000000000005</v>
      </c>
    </row>
    <row r="15364" spans="1:7" ht="22.5" x14ac:dyDescent="0.2">
      <c r="A15364" s="1" t="str">
        <f t="shared" si="241"/>
        <v>SETOP ED-24063</v>
      </c>
      <c r="B15364" s="3" t="s">
        <v>28600</v>
      </c>
      <c r="C15364" s="3" t="s">
        <v>24375</v>
      </c>
      <c r="D15364" s="2" t="s">
        <v>27833</v>
      </c>
      <c r="E15364" s="3" t="s">
        <v>28582</v>
      </c>
      <c r="F15364" s="67">
        <v>75.87</v>
      </c>
      <c r="G15364" s="67">
        <v>76.290000000000006</v>
      </c>
    </row>
    <row r="15365" spans="1:7" ht="22.5" x14ac:dyDescent="0.2">
      <c r="A15365" s="1" t="str">
        <f t="shared" si="241"/>
        <v>SETOP ED-24062</v>
      </c>
      <c r="B15365" s="3" t="s">
        <v>28600</v>
      </c>
      <c r="C15365" s="3" t="s">
        <v>24376</v>
      </c>
      <c r="D15365" s="2" t="s">
        <v>27834</v>
      </c>
      <c r="E15365" s="3" t="s">
        <v>28582</v>
      </c>
      <c r="F15365" s="67">
        <v>95.92</v>
      </c>
      <c r="G15365" s="67">
        <v>96.34</v>
      </c>
    </row>
    <row r="15366" spans="1:7" ht="22.5" x14ac:dyDescent="0.2">
      <c r="A15366" s="1" t="str">
        <f t="shared" si="241"/>
        <v>SETOP ED-50420</v>
      </c>
      <c r="B15366" s="3" t="s">
        <v>28600</v>
      </c>
      <c r="C15366" s="3" t="s">
        <v>24377</v>
      </c>
      <c r="D15366" s="2" t="s">
        <v>27835</v>
      </c>
      <c r="E15366" s="3" t="s">
        <v>28582</v>
      </c>
      <c r="F15366" s="67">
        <v>101.94</v>
      </c>
      <c r="G15366" s="67">
        <v>102.36</v>
      </c>
    </row>
    <row r="15367" spans="1:7" ht="22.5" x14ac:dyDescent="0.2">
      <c r="A15367" s="1" t="str">
        <f t="shared" si="241"/>
        <v>SETOP ED-50417</v>
      </c>
      <c r="B15367" s="3" t="s">
        <v>28600</v>
      </c>
      <c r="C15367" s="3" t="s">
        <v>24378</v>
      </c>
      <c r="D15367" s="2" t="s">
        <v>27836</v>
      </c>
      <c r="E15367" s="3" t="s">
        <v>28582</v>
      </c>
      <c r="F15367" s="67">
        <v>68.59</v>
      </c>
      <c r="G15367" s="67">
        <v>69.010000000000005</v>
      </c>
    </row>
    <row r="15368" spans="1:7" ht="22.5" x14ac:dyDescent="0.2">
      <c r="A15368" s="1" t="str">
        <f t="shared" si="241"/>
        <v>SETOP ED-50418</v>
      </c>
      <c r="B15368" s="3" t="s">
        <v>28600</v>
      </c>
      <c r="C15368" s="3" t="s">
        <v>24379</v>
      </c>
      <c r="D15368" s="2" t="s">
        <v>27837</v>
      </c>
      <c r="E15368" s="3" t="s">
        <v>28582</v>
      </c>
      <c r="F15368" s="67">
        <v>86.41</v>
      </c>
      <c r="G15368" s="67">
        <v>86.83</v>
      </c>
    </row>
    <row r="15369" spans="1:7" x14ac:dyDescent="0.2">
      <c r="A15369" s="1" t="str">
        <f t="shared" si="241"/>
        <v>SETOP 9082</v>
      </c>
      <c r="B15369" s="3" t="s">
        <v>28600</v>
      </c>
      <c r="C15369" s="3">
        <v>9082</v>
      </c>
      <c r="D15369" s="2" t="s">
        <v>27838</v>
      </c>
    </row>
    <row r="15370" spans="1:7" x14ac:dyDescent="0.2">
      <c r="A15370" s="1" t="str">
        <f t="shared" si="241"/>
        <v>SETOP ED-50413</v>
      </c>
      <c r="B15370" s="3" t="s">
        <v>28600</v>
      </c>
      <c r="C15370" s="3" t="s">
        <v>24380</v>
      </c>
      <c r="D15370" s="2" t="s">
        <v>27839</v>
      </c>
      <c r="E15370" s="3" t="s">
        <v>28582</v>
      </c>
      <c r="F15370" s="67">
        <v>28.57</v>
      </c>
      <c r="G15370" s="67">
        <v>30.81</v>
      </c>
    </row>
    <row r="15371" spans="1:7" x14ac:dyDescent="0.2">
      <c r="A15371" s="1" t="str">
        <f t="shared" si="241"/>
        <v>SETOP ED-50421</v>
      </c>
      <c r="B15371" s="3" t="s">
        <v>28600</v>
      </c>
      <c r="C15371" s="3" t="s">
        <v>24381</v>
      </c>
      <c r="D15371" s="2" t="s">
        <v>27840</v>
      </c>
      <c r="E15371" s="3" t="s">
        <v>28593</v>
      </c>
      <c r="F15371" s="67">
        <v>996.63</v>
      </c>
      <c r="G15371" s="67">
        <v>1019.99</v>
      </c>
    </row>
    <row r="15372" spans="1:7" ht="22.5" x14ac:dyDescent="0.2">
      <c r="A15372" s="1" t="str">
        <f t="shared" si="241"/>
        <v>SETOP ED-50416</v>
      </c>
      <c r="B15372" s="3" t="s">
        <v>28600</v>
      </c>
      <c r="C15372" s="3" t="s">
        <v>24382</v>
      </c>
      <c r="D15372" s="2" t="s">
        <v>27841</v>
      </c>
      <c r="E15372" s="3" t="s">
        <v>28582</v>
      </c>
      <c r="F15372" s="67">
        <v>80.94</v>
      </c>
      <c r="G15372" s="67">
        <v>81.36</v>
      </c>
    </row>
    <row r="15373" spans="1:7" ht="33.75" x14ac:dyDescent="0.2">
      <c r="A15373" s="1" t="str">
        <f t="shared" si="241"/>
        <v>SETOP ED-7624</v>
      </c>
      <c r="B15373" s="3" t="s">
        <v>28600</v>
      </c>
      <c r="C15373" s="3" t="s">
        <v>24383</v>
      </c>
      <c r="D15373" s="2" t="s">
        <v>27842</v>
      </c>
      <c r="E15373" s="3" t="s">
        <v>28586</v>
      </c>
      <c r="F15373" s="67">
        <v>934.99</v>
      </c>
      <c r="G15373" s="67">
        <v>944.73</v>
      </c>
    </row>
    <row r="15374" spans="1:7" ht="33.75" x14ac:dyDescent="0.2">
      <c r="A15374" s="1" t="str">
        <f t="shared" si="241"/>
        <v>SETOP ED-7623</v>
      </c>
      <c r="B15374" s="3" t="s">
        <v>28600</v>
      </c>
      <c r="C15374" s="3" t="s">
        <v>24384</v>
      </c>
      <c r="D15374" s="2" t="s">
        <v>27843</v>
      </c>
      <c r="E15374" s="3" t="s">
        <v>28586</v>
      </c>
      <c r="F15374" s="67">
        <v>1666.61</v>
      </c>
      <c r="G15374" s="67">
        <v>1670.62</v>
      </c>
    </row>
    <row r="15375" spans="1:7" x14ac:dyDescent="0.2">
      <c r="A15375" s="1" t="str">
        <f t="shared" si="241"/>
        <v>SETOP ED-50412</v>
      </c>
      <c r="B15375" s="3" t="s">
        <v>28600</v>
      </c>
      <c r="C15375" s="3" t="s">
        <v>24385</v>
      </c>
      <c r="D15375" s="2" t="s">
        <v>27844</v>
      </c>
      <c r="E15375" s="3" t="s">
        <v>28582</v>
      </c>
      <c r="F15375" s="67">
        <v>40.04</v>
      </c>
      <c r="G15375" s="67">
        <v>42.74</v>
      </c>
    </row>
    <row r="15376" spans="1:7" ht="33.75" x14ac:dyDescent="0.2">
      <c r="A15376" s="1" t="str">
        <f t="shared" si="241"/>
        <v>SETOP ED-50414</v>
      </c>
      <c r="B15376" s="3" t="s">
        <v>28600</v>
      </c>
      <c r="C15376" s="3" t="s">
        <v>24386</v>
      </c>
      <c r="D15376" s="2" t="s">
        <v>27845</v>
      </c>
      <c r="E15376" s="3" t="s">
        <v>28582</v>
      </c>
      <c r="F15376" s="67">
        <v>36.18</v>
      </c>
      <c r="G15376" s="67">
        <v>37.97</v>
      </c>
    </row>
    <row r="15377" spans="1:7" x14ac:dyDescent="0.2">
      <c r="A15377" s="1" t="str">
        <f t="shared" si="241"/>
        <v>SETOP 9084</v>
      </c>
      <c r="B15377" s="3" t="s">
        <v>28600</v>
      </c>
      <c r="C15377" s="3">
        <v>9084</v>
      </c>
      <c r="D15377" s="2" t="s">
        <v>27846</v>
      </c>
    </row>
    <row r="15378" spans="1:7" x14ac:dyDescent="0.2">
      <c r="A15378" s="1" t="str">
        <f t="shared" si="241"/>
        <v>SETOP ED-50422</v>
      </c>
      <c r="B15378" s="3" t="s">
        <v>28600</v>
      </c>
      <c r="C15378" s="3" t="s">
        <v>24387</v>
      </c>
      <c r="D15378" s="2" t="s">
        <v>27847</v>
      </c>
      <c r="E15378" s="3" t="s">
        <v>28582</v>
      </c>
      <c r="F15378" s="67">
        <v>238.26</v>
      </c>
      <c r="G15378" s="67">
        <v>247.72</v>
      </c>
    </row>
    <row r="15379" spans="1:7" x14ac:dyDescent="0.2">
      <c r="A15379" s="1" t="str">
        <f t="shared" si="241"/>
        <v>SETOP 9085</v>
      </c>
      <c r="B15379" s="3" t="s">
        <v>28600</v>
      </c>
      <c r="C15379" s="3">
        <v>9085</v>
      </c>
      <c r="D15379" s="2" t="s">
        <v>27848</v>
      </c>
    </row>
    <row r="15380" spans="1:7" ht="22.5" x14ac:dyDescent="0.2">
      <c r="A15380" s="1" t="str">
        <f t="shared" si="241"/>
        <v>SETOP ED-29090</v>
      </c>
      <c r="B15380" s="3" t="s">
        <v>28600</v>
      </c>
      <c r="C15380" s="3" t="s">
        <v>24388</v>
      </c>
      <c r="D15380" s="2" t="s">
        <v>27849</v>
      </c>
      <c r="E15380" s="3" t="s">
        <v>28583</v>
      </c>
      <c r="F15380" s="67">
        <v>3469.69</v>
      </c>
      <c r="G15380" s="67">
        <v>3544.29</v>
      </c>
    </row>
    <row r="15381" spans="1:7" ht="22.5" x14ac:dyDescent="0.2">
      <c r="A15381" s="1" t="str">
        <f t="shared" si="241"/>
        <v>SETOP ED-27791</v>
      </c>
      <c r="B15381" s="3" t="s">
        <v>28600</v>
      </c>
      <c r="C15381" s="3" t="s">
        <v>24389</v>
      </c>
      <c r="D15381" s="2" t="s">
        <v>27850</v>
      </c>
      <c r="E15381" s="3" t="s">
        <v>28591</v>
      </c>
      <c r="F15381" s="67">
        <v>14.34</v>
      </c>
      <c r="G15381" s="67">
        <v>14.78</v>
      </c>
    </row>
    <row r="15382" spans="1:7" ht="22.5" x14ac:dyDescent="0.2">
      <c r="A15382" s="1" t="str">
        <f t="shared" si="241"/>
        <v>SETOP ED-50428</v>
      </c>
      <c r="B15382" s="3" t="s">
        <v>28600</v>
      </c>
      <c r="C15382" s="3" t="s">
        <v>24390</v>
      </c>
      <c r="D15382" s="2" t="s">
        <v>27851</v>
      </c>
      <c r="E15382" s="3" t="s">
        <v>28591</v>
      </c>
      <c r="F15382" s="67">
        <v>1.36</v>
      </c>
      <c r="G15382" s="67">
        <v>1.45</v>
      </c>
    </row>
    <row r="15383" spans="1:7" ht="22.5" x14ac:dyDescent="0.2">
      <c r="A15383" s="1" t="str">
        <f t="shared" si="241"/>
        <v>SETOP ED-29091</v>
      </c>
      <c r="B15383" s="3" t="s">
        <v>28600</v>
      </c>
      <c r="C15383" s="3" t="s">
        <v>24391</v>
      </c>
      <c r="D15383" s="2" t="s">
        <v>27852</v>
      </c>
      <c r="E15383" s="3" t="s">
        <v>28583</v>
      </c>
      <c r="F15383" s="67">
        <v>2204.41</v>
      </c>
      <c r="G15383" s="67">
        <v>2243.06</v>
      </c>
    </row>
    <row r="15384" spans="1:7" ht="22.5" x14ac:dyDescent="0.2">
      <c r="A15384" s="1" t="str">
        <f t="shared" si="241"/>
        <v>SETOP ED-29092</v>
      </c>
      <c r="B15384" s="3" t="s">
        <v>28600</v>
      </c>
      <c r="C15384" s="3" t="s">
        <v>24392</v>
      </c>
      <c r="D15384" s="2" t="s">
        <v>27853</v>
      </c>
      <c r="E15384" s="3" t="s">
        <v>28595</v>
      </c>
      <c r="F15384" s="67">
        <v>0.68</v>
      </c>
      <c r="G15384" s="67">
        <v>0.68</v>
      </c>
    </row>
    <row r="15385" spans="1:7" x14ac:dyDescent="0.2">
      <c r="A15385" s="1" t="str">
        <f t="shared" si="241"/>
        <v>SETOP 8697</v>
      </c>
      <c r="B15385" s="3" t="s">
        <v>28600</v>
      </c>
      <c r="C15385" s="3">
        <v>8697</v>
      </c>
      <c r="D15385" s="2" t="s">
        <v>27854</v>
      </c>
    </row>
    <row r="15386" spans="1:7" x14ac:dyDescent="0.2">
      <c r="A15386" s="1" t="str">
        <f t="shared" si="241"/>
        <v>SETOP 9086</v>
      </c>
      <c r="B15386" s="3" t="s">
        <v>28600</v>
      </c>
      <c r="C15386" s="3">
        <v>9086</v>
      </c>
      <c r="D15386" s="2" t="s">
        <v>27855</v>
      </c>
    </row>
    <row r="15387" spans="1:7" x14ac:dyDescent="0.2">
      <c r="A15387" s="1" t="str">
        <f t="shared" si="241"/>
        <v>SETOP ED-51131</v>
      </c>
      <c r="B15387" s="3" t="s">
        <v>28600</v>
      </c>
      <c r="C15387" s="3" t="s">
        <v>24393</v>
      </c>
      <c r="D15387" s="2" t="s">
        <v>27856</v>
      </c>
      <c r="E15387" s="3" t="s">
        <v>28586</v>
      </c>
      <c r="F15387" s="67">
        <v>37.06</v>
      </c>
      <c r="G15387" s="67">
        <v>40.840000000000003</v>
      </c>
    </row>
    <row r="15388" spans="1:7" x14ac:dyDescent="0.2">
      <c r="A15388" s="1" t="str">
        <f t="shared" si="241"/>
        <v>SETOP ED-51132</v>
      </c>
      <c r="B15388" s="3" t="s">
        <v>28600</v>
      </c>
      <c r="C15388" s="3" t="s">
        <v>24394</v>
      </c>
      <c r="D15388" s="2" t="s">
        <v>27857</v>
      </c>
      <c r="E15388" s="3" t="s">
        <v>28586</v>
      </c>
      <c r="F15388" s="67">
        <v>2.92</v>
      </c>
      <c r="G15388" s="67">
        <v>3.02</v>
      </c>
    </row>
    <row r="15389" spans="1:7" x14ac:dyDescent="0.2">
      <c r="A15389" s="1" t="str">
        <f t="shared" si="241"/>
        <v>SETOP 9087</v>
      </c>
      <c r="B15389" s="3" t="s">
        <v>28600</v>
      </c>
      <c r="C15389" s="3">
        <v>9087</v>
      </c>
      <c r="D15389" s="2" t="s">
        <v>27858</v>
      </c>
    </row>
    <row r="15390" spans="1:7" ht="22.5" x14ac:dyDescent="0.2">
      <c r="A15390" s="1" t="str">
        <f t="shared" si="241"/>
        <v>SETOP ED-51134</v>
      </c>
      <c r="B15390" s="3" t="s">
        <v>28600</v>
      </c>
      <c r="C15390" s="3" t="s">
        <v>24395</v>
      </c>
      <c r="D15390" s="2" t="s">
        <v>27859</v>
      </c>
      <c r="E15390" s="3" t="s">
        <v>28586</v>
      </c>
      <c r="F15390" s="67">
        <v>36.729999999999997</v>
      </c>
      <c r="G15390" s="67">
        <v>40.47</v>
      </c>
    </row>
    <row r="15391" spans="1:7" ht="22.5" x14ac:dyDescent="0.2">
      <c r="A15391" s="1" t="str">
        <f t="shared" si="241"/>
        <v>SETOP ED-51133</v>
      </c>
      <c r="B15391" s="3" t="s">
        <v>28600</v>
      </c>
      <c r="C15391" s="3" t="s">
        <v>24396</v>
      </c>
      <c r="D15391" s="2" t="s">
        <v>27860</v>
      </c>
      <c r="E15391" s="3" t="s">
        <v>28586</v>
      </c>
      <c r="F15391" s="67">
        <v>21.92</v>
      </c>
      <c r="G15391" s="67">
        <v>24.15</v>
      </c>
    </row>
    <row r="15392" spans="1:7" ht="22.5" x14ac:dyDescent="0.2">
      <c r="A15392" s="1" t="str">
        <f t="shared" si="241"/>
        <v>SETOP ED-29230</v>
      </c>
      <c r="B15392" s="3" t="s">
        <v>28600</v>
      </c>
      <c r="C15392" s="3" t="s">
        <v>24397</v>
      </c>
      <c r="D15392" s="2" t="s">
        <v>27861</v>
      </c>
      <c r="E15392" s="3" t="s">
        <v>28596</v>
      </c>
      <c r="F15392" s="67">
        <v>3.82</v>
      </c>
      <c r="G15392" s="67">
        <v>3.88</v>
      </c>
    </row>
    <row r="15393" spans="1:7" ht="22.5" x14ac:dyDescent="0.2">
      <c r="A15393" s="1" t="str">
        <f t="shared" si="241"/>
        <v>SETOP ED-29233</v>
      </c>
      <c r="B15393" s="3" t="s">
        <v>28600</v>
      </c>
      <c r="C15393" s="3" t="s">
        <v>24398</v>
      </c>
      <c r="D15393" s="2" t="s">
        <v>27862</v>
      </c>
      <c r="E15393" s="3" t="s">
        <v>28596</v>
      </c>
      <c r="F15393" s="67">
        <v>1.74</v>
      </c>
      <c r="G15393" s="67">
        <v>1.76</v>
      </c>
    </row>
    <row r="15394" spans="1:7" ht="22.5" x14ac:dyDescent="0.2">
      <c r="A15394" s="1" t="str">
        <f t="shared" si="241"/>
        <v>SETOP ED-29231</v>
      </c>
      <c r="B15394" s="3" t="s">
        <v>28600</v>
      </c>
      <c r="C15394" s="3" t="s">
        <v>24399</v>
      </c>
      <c r="D15394" s="2" t="s">
        <v>27863</v>
      </c>
      <c r="E15394" s="3" t="s">
        <v>28596</v>
      </c>
      <c r="F15394" s="67">
        <v>2.5499999999999998</v>
      </c>
      <c r="G15394" s="67">
        <v>2.59</v>
      </c>
    </row>
    <row r="15395" spans="1:7" ht="22.5" x14ac:dyDescent="0.2">
      <c r="A15395" s="1" t="str">
        <f t="shared" ref="A15395:A15458" si="242">CONCATENAR</f>
        <v>SETOP ED-29234</v>
      </c>
      <c r="B15395" s="3" t="s">
        <v>28600</v>
      </c>
      <c r="C15395" s="3" t="s">
        <v>24400</v>
      </c>
      <c r="D15395" s="2" t="s">
        <v>27864</v>
      </c>
      <c r="E15395" s="3" t="s">
        <v>28596</v>
      </c>
      <c r="F15395" s="67">
        <v>1.65</v>
      </c>
      <c r="G15395" s="67">
        <v>1.67</v>
      </c>
    </row>
    <row r="15396" spans="1:7" ht="22.5" x14ac:dyDescent="0.2">
      <c r="A15396" s="1" t="str">
        <f t="shared" si="242"/>
        <v>SETOP ED-29232</v>
      </c>
      <c r="B15396" s="3" t="s">
        <v>28600</v>
      </c>
      <c r="C15396" s="3" t="s">
        <v>24401</v>
      </c>
      <c r="D15396" s="2" t="s">
        <v>27865</v>
      </c>
      <c r="E15396" s="3" t="s">
        <v>28596</v>
      </c>
      <c r="F15396" s="67">
        <v>1.97</v>
      </c>
      <c r="G15396" s="67">
        <v>2.0099999999999998</v>
      </c>
    </row>
    <row r="15397" spans="1:7" ht="22.5" x14ac:dyDescent="0.2">
      <c r="A15397" s="1" t="str">
        <f t="shared" si="242"/>
        <v>SETOP ED-29235</v>
      </c>
      <c r="B15397" s="3" t="s">
        <v>28600</v>
      </c>
      <c r="C15397" s="3" t="s">
        <v>24402</v>
      </c>
      <c r="D15397" s="2" t="s">
        <v>27866</v>
      </c>
      <c r="E15397" s="3" t="s">
        <v>28596</v>
      </c>
      <c r="F15397" s="67">
        <v>1.57</v>
      </c>
      <c r="G15397" s="67">
        <v>1.59</v>
      </c>
    </row>
    <row r="15398" spans="1:7" ht="22.5" x14ac:dyDescent="0.2">
      <c r="A15398" s="1" t="str">
        <f t="shared" si="242"/>
        <v>SETOP ED-29229</v>
      </c>
      <c r="B15398" s="3" t="s">
        <v>28600</v>
      </c>
      <c r="C15398" s="3" t="s">
        <v>24403</v>
      </c>
      <c r="D15398" s="2" t="s">
        <v>27867</v>
      </c>
      <c r="E15398" s="3" t="s">
        <v>28586</v>
      </c>
      <c r="F15398" s="67">
        <v>5.88</v>
      </c>
      <c r="G15398" s="67">
        <v>5.96</v>
      </c>
    </row>
    <row r="15399" spans="1:7" x14ac:dyDescent="0.2">
      <c r="A15399" s="1" t="str">
        <f t="shared" si="242"/>
        <v>SETOP ED-51125</v>
      </c>
      <c r="B15399" s="3" t="s">
        <v>28600</v>
      </c>
      <c r="C15399" s="3" t="s">
        <v>24404</v>
      </c>
      <c r="D15399" s="2" t="s">
        <v>27868</v>
      </c>
      <c r="E15399" s="3" t="s">
        <v>28586</v>
      </c>
      <c r="F15399" s="67">
        <v>66</v>
      </c>
      <c r="G15399" s="67">
        <v>66</v>
      </c>
    </row>
    <row r="15400" spans="1:7" ht="22.5" x14ac:dyDescent="0.2">
      <c r="A15400" s="1" t="str">
        <f t="shared" si="242"/>
        <v>SETOP ED-51126</v>
      </c>
      <c r="B15400" s="3" t="s">
        <v>28600</v>
      </c>
      <c r="C15400" s="3" t="s">
        <v>24405</v>
      </c>
      <c r="D15400" s="2" t="s">
        <v>27869</v>
      </c>
      <c r="E15400" s="3" t="s">
        <v>28586</v>
      </c>
      <c r="F15400" s="67">
        <v>66</v>
      </c>
      <c r="G15400" s="67">
        <v>66</v>
      </c>
    </row>
    <row r="15401" spans="1:7" x14ac:dyDescent="0.2">
      <c r="A15401" s="1" t="str">
        <f t="shared" si="242"/>
        <v>SETOP 8698</v>
      </c>
      <c r="B15401" s="3" t="s">
        <v>28600</v>
      </c>
      <c r="C15401" s="3">
        <v>8698</v>
      </c>
      <c r="D15401" s="2" t="s">
        <v>27870</v>
      </c>
    </row>
    <row r="15402" spans="1:7" x14ac:dyDescent="0.2">
      <c r="A15402" s="1" t="str">
        <f t="shared" si="242"/>
        <v>SETOP 9088</v>
      </c>
      <c r="B15402" s="3" t="s">
        <v>28600</v>
      </c>
      <c r="C15402" s="3">
        <v>9088</v>
      </c>
      <c r="D15402" s="2" t="s">
        <v>27871</v>
      </c>
    </row>
    <row r="15403" spans="1:7" ht="22.5" x14ac:dyDescent="0.2">
      <c r="A15403" s="1" t="str">
        <f t="shared" si="242"/>
        <v>SETOP ED-50400</v>
      </c>
      <c r="B15403" s="3" t="s">
        <v>28600</v>
      </c>
      <c r="C15403" s="3" t="s">
        <v>24406</v>
      </c>
      <c r="D15403" s="2" t="s">
        <v>27872</v>
      </c>
      <c r="E15403" s="3" t="s">
        <v>28593</v>
      </c>
      <c r="F15403" s="67">
        <v>1353.41</v>
      </c>
      <c r="G15403" s="67">
        <v>1414.47</v>
      </c>
    </row>
    <row r="15404" spans="1:7" x14ac:dyDescent="0.2">
      <c r="A15404" s="1" t="str">
        <f t="shared" si="242"/>
        <v>SETOP ED-50409</v>
      </c>
      <c r="B15404" s="3" t="s">
        <v>28600</v>
      </c>
      <c r="C15404" s="3" t="s">
        <v>24407</v>
      </c>
      <c r="D15404" s="2" t="s">
        <v>27873</v>
      </c>
      <c r="E15404" s="3" t="s">
        <v>28584</v>
      </c>
      <c r="F15404" s="67">
        <v>335.45</v>
      </c>
      <c r="G15404" s="67">
        <v>354.68</v>
      </c>
    </row>
    <row r="15405" spans="1:7" x14ac:dyDescent="0.2">
      <c r="A15405" s="1" t="str">
        <f t="shared" si="242"/>
        <v>SETOP ED-50410</v>
      </c>
      <c r="B15405" s="3" t="s">
        <v>28600</v>
      </c>
      <c r="C15405" s="3" t="s">
        <v>24408</v>
      </c>
      <c r="D15405" s="2" t="s">
        <v>27874</v>
      </c>
      <c r="E15405" s="3" t="s">
        <v>28584</v>
      </c>
      <c r="F15405" s="67">
        <v>383.4</v>
      </c>
      <c r="G15405" s="67">
        <v>405.62</v>
      </c>
    </row>
    <row r="15406" spans="1:7" x14ac:dyDescent="0.2">
      <c r="A15406" s="1" t="str">
        <f t="shared" si="242"/>
        <v>SETOP 9089</v>
      </c>
      <c r="B15406" s="3" t="s">
        <v>28600</v>
      </c>
      <c r="C15406" s="3">
        <v>9089</v>
      </c>
      <c r="D15406" s="2" t="s">
        <v>27875</v>
      </c>
    </row>
    <row r="15407" spans="1:7" ht="22.5" x14ac:dyDescent="0.2">
      <c r="A15407" s="1" t="str">
        <f t="shared" si="242"/>
        <v>SETOP ED-31446</v>
      </c>
      <c r="B15407" s="3" t="s">
        <v>28600</v>
      </c>
      <c r="C15407" s="3" t="s">
        <v>24409</v>
      </c>
      <c r="D15407" s="2" t="s">
        <v>27876</v>
      </c>
      <c r="E15407" s="3" t="s">
        <v>28583</v>
      </c>
      <c r="F15407" s="67">
        <v>527.4</v>
      </c>
      <c r="G15407" s="67">
        <v>556.67999999999995</v>
      </c>
    </row>
    <row r="15408" spans="1:7" ht="33.75" x14ac:dyDescent="0.2">
      <c r="A15408" s="1" t="str">
        <f t="shared" si="242"/>
        <v>SETOP ED-50831</v>
      </c>
      <c r="B15408" s="3" t="s">
        <v>28600</v>
      </c>
      <c r="C15408" s="3" t="s">
        <v>24410</v>
      </c>
      <c r="D15408" s="2" t="s">
        <v>27877</v>
      </c>
      <c r="E15408" s="3" t="s">
        <v>28583</v>
      </c>
      <c r="F15408" s="67">
        <v>427.05</v>
      </c>
      <c r="G15408" s="67">
        <v>449.4</v>
      </c>
    </row>
    <row r="15409" spans="1:7" ht="22.5" x14ac:dyDescent="0.2">
      <c r="A15409" s="1" t="str">
        <f t="shared" si="242"/>
        <v>SETOP ED-50840</v>
      </c>
      <c r="B15409" s="3" t="s">
        <v>28600</v>
      </c>
      <c r="C15409" s="3" t="s">
        <v>24411</v>
      </c>
      <c r="D15409" s="2" t="s">
        <v>27878</v>
      </c>
      <c r="E15409" s="3" t="s">
        <v>28582</v>
      </c>
      <c r="F15409" s="67">
        <v>107.93</v>
      </c>
      <c r="G15409" s="67">
        <v>107.93</v>
      </c>
    </row>
    <row r="15410" spans="1:7" ht="22.5" x14ac:dyDescent="0.2">
      <c r="A15410" s="1" t="str">
        <f t="shared" si="242"/>
        <v>SETOP ED-50950</v>
      </c>
      <c r="B15410" s="3" t="s">
        <v>28600</v>
      </c>
      <c r="C15410" s="3" t="s">
        <v>24412</v>
      </c>
      <c r="D15410" s="2" t="s">
        <v>27879</v>
      </c>
      <c r="E15410" s="3" t="s">
        <v>28582</v>
      </c>
      <c r="F15410" s="67">
        <v>228.95</v>
      </c>
      <c r="G15410" s="67">
        <v>233.63</v>
      </c>
    </row>
    <row r="15411" spans="1:7" ht="22.5" x14ac:dyDescent="0.2">
      <c r="A15411" s="1" t="str">
        <f t="shared" si="242"/>
        <v>SETOP ED-50954</v>
      </c>
      <c r="B15411" s="3" t="s">
        <v>28600</v>
      </c>
      <c r="C15411" s="3" t="s">
        <v>24413</v>
      </c>
      <c r="D15411" s="2" t="s">
        <v>27880</v>
      </c>
      <c r="E15411" s="3" t="s">
        <v>28582</v>
      </c>
      <c r="F15411" s="67">
        <v>459.94</v>
      </c>
      <c r="G15411" s="67">
        <v>467.82</v>
      </c>
    </row>
    <row r="15412" spans="1:7" x14ac:dyDescent="0.2">
      <c r="A15412" s="1" t="str">
        <f t="shared" si="242"/>
        <v>SETOP ED-50957</v>
      </c>
      <c r="B15412" s="3" t="s">
        <v>28600</v>
      </c>
      <c r="C15412" s="3" t="s">
        <v>24414</v>
      </c>
      <c r="D15412" s="2" t="s">
        <v>27881</v>
      </c>
      <c r="E15412" s="3" t="s">
        <v>28582</v>
      </c>
      <c r="F15412" s="67">
        <v>482.64</v>
      </c>
      <c r="G15412" s="67">
        <v>490.52</v>
      </c>
    </row>
    <row r="15413" spans="1:7" x14ac:dyDescent="0.2">
      <c r="A15413" s="1" t="str">
        <f t="shared" si="242"/>
        <v>SETOP ED-50955</v>
      </c>
      <c r="B15413" s="3" t="s">
        <v>28600</v>
      </c>
      <c r="C15413" s="3" t="s">
        <v>24415</v>
      </c>
      <c r="D15413" s="2" t="s">
        <v>27882</v>
      </c>
      <c r="E15413" s="3" t="s">
        <v>28582</v>
      </c>
      <c r="F15413" s="67">
        <v>518.9</v>
      </c>
      <c r="G15413" s="67">
        <v>530.65</v>
      </c>
    </row>
    <row r="15414" spans="1:7" x14ac:dyDescent="0.2">
      <c r="A15414" s="1" t="str">
        <f t="shared" si="242"/>
        <v>SETOP ED-50958</v>
      </c>
      <c r="B15414" s="3" t="s">
        <v>28600</v>
      </c>
      <c r="C15414" s="3" t="s">
        <v>24416</v>
      </c>
      <c r="D15414" s="2" t="s">
        <v>27883</v>
      </c>
      <c r="E15414" s="3" t="s">
        <v>28582</v>
      </c>
      <c r="F15414" s="67">
        <v>524.88</v>
      </c>
      <c r="G15414" s="67">
        <v>536.63</v>
      </c>
    </row>
    <row r="15415" spans="1:7" x14ac:dyDescent="0.2">
      <c r="A15415" s="1" t="str">
        <f t="shared" si="242"/>
        <v>SETOP ED-50956</v>
      </c>
      <c r="B15415" s="3" t="s">
        <v>28600</v>
      </c>
      <c r="C15415" s="3" t="s">
        <v>24417</v>
      </c>
      <c r="D15415" s="2" t="s">
        <v>27884</v>
      </c>
      <c r="E15415" s="3" t="s">
        <v>28582</v>
      </c>
      <c r="F15415" s="67">
        <v>353.16</v>
      </c>
      <c r="G15415" s="67">
        <v>364.91</v>
      </c>
    </row>
    <row r="15416" spans="1:7" x14ac:dyDescent="0.2">
      <c r="A15416" s="1" t="str">
        <f t="shared" si="242"/>
        <v>SETOP ED-50959</v>
      </c>
      <c r="B15416" s="3" t="s">
        <v>28600</v>
      </c>
      <c r="C15416" s="3" t="s">
        <v>24418</v>
      </c>
      <c r="D15416" s="2" t="s">
        <v>27885</v>
      </c>
      <c r="E15416" s="3" t="s">
        <v>28582</v>
      </c>
      <c r="F15416" s="67">
        <v>349.67</v>
      </c>
      <c r="G15416" s="67">
        <v>361.42</v>
      </c>
    </row>
    <row r="15417" spans="1:7" x14ac:dyDescent="0.2">
      <c r="A15417" s="1" t="str">
        <f t="shared" si="242"/>
        <v>SETOP ED-50960</v>
      </c>
      <c r="B15417" s="3" t="s">
        <v>28600</v>
      </c>
      <c r="C15417" s="3" t="s">
        <v>24419</v>
      </c>
      <c r="D15417" s="2" t="s">
        <v>27886</v>
      </c>
      <c r="E15417" s="3" t="s">
        <v>28582</v>
      </c>
      <c r="F15417" s="67">
        <v>633</v>
      </c>
      <c r="G15417" s="67">
        <v>640.88</v>
      </c>
    </row>
    <row r="15418" spans="1:7" x14ac:dyDescent="0.2">
      <c r="A15418" s="1" t="str">
        <f t="shared" si="242"/>
        <v>SETOP ED-50965</v>
      </c>
      <c r="B15418" s="3" t="s">
        <v>28600</v>
      </c>
      <c r="C15418" s="3" t="s">
        <v>24420</v>
      </c>
      <c r="D15418" s="2" t="s">
        <v>27887</v>
      </c>
      <c r="E15418" s="3" t="s">
        <v>28583</v>
      </c>
      <c r="F15418" s="67">
        <v>446.99</v>
      </c>
      <c r="G15418" s="67">
        <v>456.51</v>
      </c>
    </row>
    <row r="15419" spans="1:7" ht="22.5" x14ac:dyDescent="0.2">
      <c r="A15419" s="1" t="str">
        <f t="shared" si="242"/>
        <v>SETOP ED-50896</v>
      </c>
      <c r="B15419" s="3" t="s">
        <v>28600</v>
      </c>
      <c r="C15419" s="3" t="s">
        <v>24421</v>
      </c>
      <c r="D15419" s="2" t="s">
        <v>27888</v>
      </c>
      <c r="E15419" s="3" t="s">
        <v>28593</v>
      </c>
      <c r="F15419" s="67">
        <v>1734.87</v>
      </c>
      <c r="G15419" s="67">
        <v>1806.2</v>
      </c>
    </row>
    <row r="15420" spans="1:7" ht="22.5" x14ac:dyDescent="0.2">
      <c r="A15420" s="1" t="str">
        <f t="shared" si="242"/>
        <v>SETOP ED-50897</v>
      </c>
      <c r="B15420" s="3" t="s">
        <v>28600</v>
      </c>
      <c r="C15420" s="3" t="s">
        <v>24422</v>
      </c>
      <c r="D15420" s="2" t="s">
        <v>27889</v>
      </c>
      <c r="E15420" s="3" t="s">
        <v>28593</v>
      </c>
      <c r="F15420" s="67">
        <v>1974.16</v>
      </c>
      <c r="G15420" s="67">
        <v>2055.34</v>
      </c>
    </row>
    <row r="15421" spans="1:7" ht="22.5" x14ac:dyDescent="0.2">
      <c r="A15421" s="1" t="str">
        <f t="shared" si="242"/>
        <v>SETOP ED-50899</v>
      </c>
      <c r="B15421" s="3" t="s">
        <v>28600</v>
      </c>
      <c r="C15421" s="3" t="s">
        <v>24423</v>
      </c>
      <c r="D15421" s="2" t="s">
        <v>27890</v>
      </c>
      <c r="E15421" s="3" t="s">
        <v>28593</v>
      </c>
      <c r="F15421" s="67">
        <v>1256.28</v>
      </c>
      <c r="G15421" s="67">
        <v>1307.94</v>
      </c>
    </row>
    <row r="15422" spans="1:7" ht="22.5" x14ac:dyDescent="0.2">
      <c r="A15422" s="1" t="str">
        <f t="shared" si="242"/>
        <v>SETOP ED-50898</v>
      </c>
      <c r="B15422" s="3" t="s">
        <v>28600</v>
      </c>
      <c r="C15422" s="3" t="s">
        <v>24424</v>
      </c>
      <c r="D15422" s="2" t="s">
        <v>27891</v>
      </c>
      <c r="E15422" s="3" t="s">
        <v>28593</v>
      </c>
      <c r="F15422" s="67">
        <v>1974.16</v>
      </c>
      <c r="G15422" s="67">
        <v>2055.34</v>
      </c>
    </row>
    <row r="15423" spans="1:7" ht="22.5" x14ac:dyDescent="0.2">
      <c r="A15423" s="1" t="str">
        <f t="shared" si="242"/>
        <v>SETOP ED-50900</v>
      </c>
      <c r="B15423" s="3" t="s">
        <v>28600</v>
      </c>
      <c r="C15423" s="3" t="s">
        <v>24425</v>
      </c>
      <c r="D15423" s="2" t="s">
        <v>27892</v>
      </c>
      <c r="E15423" s="3" t="s">
        <v>28593</v>
      </c>
      <c r="F15423" s="67">
        <v>717.88</v>
      </c>
      <c r="G15423" s="67">
        <v>747.39</v>
      </c>
    </row>
    <row r="15424" spans="1:7" ht="22.5" x14ac:dyDescent="0.2">
      <c r="A15424" s="1" t="str">
        <f t="shared" si="242"/>
        <v>SETOP ED-50901</v>
      </c>
      <c r="B15424" s="3" t="s">
        <v>28600</v>
      </c>
      <c r="C15424" s="3" t="s">
        <v>24426</v>
      </c>
      <c r="D15424" s="2" t="s">
        <v>27893</v>
      </c>
      <c r="E15424" s="3" t="s">
        <v>28593</v>
      </c>
      <c r="F15424" s="67">
        <v>957.17</v>
      </c>
      <c r="G15424" s="67">
        <v>996.53</v>
      </c>
    </row>
    <row r="15425" spans="1:7" ht="22.5" x14ac:dyDescent="0.2">
      <c r="A15425" s="1" t="str">
        <f t="shared" si="242"/>
        <v>SETOP ED-50902</v>
      </c>
      <c r="B15425" s="3" t="s">
        <v>28600</v>
      </c>
      <c r="C15425" s="3" t="s">
        <v>24427</v>
      </c>
      <c r="D15425" s="2" t="s">
        <v>27894</v>
      </c>
      <c r="E15425" s="3" t="s">
        <v>28593</v>
      </c>
      <c r="F15425" s="67">
        <v>457.47</v>
      </c>
      <c r="G15425" s="67">
        <v>476.28</v>
      </c>
    </row>
    <row r="15426" spans="1:7" ht="22.5" x14ac:dyDescent="0.2">
      <c r="A15426" s="1" t="str">
        <f t="shared" si="242"/>
        <v>SETOP ED-50904</v>
      </c>
      <c r="B15426" s="3" t="s">
        <v>28600</v>
      </c>
      <c r="C15426" s="3" t="s">
        <v>24428</v>
      </c>
      <c r="D15426" s="2" t="s">
        <v>27895</v>
      </c>
      <c r="E15426" s="3" t="s">
        <v>28593</v>
      </c>
      <c r="F15426" s="67">
        <v>2213.4499999999998</v>
      </c>
      <c r="G15426" s="67">
        <v>2304.4699999999998</v>
      </c>
    </row>
    <row r="15427" spans="1:7" ht="22.5" x14ac:dyDescent="0.2">
      <c r="A15427" s="1" t="str">
        <f t="shared" si="242"/>
        <v>SETOP ED-50903</v>
      </c>
      <c r="B15427" s="3" t="s">
        <v>28600</v>
      </c>
      <c r="C15427" s="3" t="s">
        <v>24429</v>
      </c>
      <c r="D15427" s="2" t="s">
        <v>27896</v>
      </c>
      <c r="E15427" s="3" t="s">
        <v>28593</v>
      </c>
      <c r="F15427" s="67">
        <v>478.58</v>
      </c>
      <c r="G15427" s="67">
        <v>498.26</v>
      </c>
    </row>
    <row r="15428" spans="1:7" x14ac:dyDescent="0.2">
      <c r="A15428" s="1" t="str">
        <f t="shared" si="242"/>
        <v>SETOP ED-50913</v>
      </c>
      <c r="B15428" s="3" t="s">
        <v>28600</v>
      </c>
      <c r="C15428" s="3" t="s">
        <v>24430</v>
      </c>
      <c r="D15428" s="2" t="s">
        <v>27897</v>
      </c>
      <c r="E15428" s="3" t="s">
        <v>28593</v>
      </c>
      <c r="F15428" s="67">
        <v>1000.8</v>
      </c>
      <c r="G15428" s="67">
        <v>1041.96</v>
      </c>
    </row>
    <row r="15429" spans="1:7" x14ac:dyDescent="0.2">
      <c r="A15429" s="1" t="str">
        <f t="shared" si="242"/>
        <v>SETOP ED-50912</v>
      </c>
      <c r="B15429" s="3" t="s">
        <v>28600</v>
      </c>
      <c r="C15429" s="3" t="s">
        <v>24431</v>
      </c>
      <c r="D15429" s="2" t="s">
        <v>27898</v>
      </c>
      <c r="E15429" s="3" t="s">
        <v>28593</v>
      </c>
      <c r="F15429" s="67">
        <v>173.75</v>
      </c>
      <c r="G15429" s="67">
        <v>176.59</v>
      </c>
    </row>
    <row r="15430" spans="1:7" x14ac:dyDescent="0.2">
      <c r="A15430" s="1" t="str">
        <f t="shared" si="242"/>
        <v>SETOP ED-50911</v>
      </c>
      <c r="B15430" s="3" t="s">
        <v>28600</v>
      </c>
      <c r="C15430" s="3" t="s">
        <v>24432</v>
      </c>
      <c r="D15430" s="2" t="s">
        <v>27899</v>
      </c>
      <c r="E15430" s="3" t="s">
        <v>28593</v>
      </c>
      <c r="F15430" s="67">
        <v>347.5</v>
      </c>
      <c r="G15430" s="67">
        <v>353.17</v>
      </c>
    </row>
    <row r="15431" spans="1:7" ht="22.5" x14ac:dyDescent="0.2">
      <c r="A15431" s="1" t="str">
        <f t="shared" si="242"/>
        <v>SETOP ED-50882</v>
      </c>
      <c r="B15431" s="3" t="s">
        <v>28600</v>
      </c>
      <c r="C15431" s="3" t="s">
        <v>24433</v>
      </c>
      <c r="D15431" s="2" t="s">
        <v>27900</v>
      </c>
      <c r="E15431" s="3" t="s">
        <v>28593</v>
      </c>
      <c r="F15431" s="67">
        <v>625.52</v>
      </c>
      <c r="G15431" s="67">
        <v>636.24</v>
      </c>
    </row>
    <row r="15432" spans="1:7" ht="22.5" x14ac:dyDescent="0.2">
      <c r="A15432" s="1" t="str">
        <f t="shared" si="242"/>
        <v>SETOP ED-50881</v>
      </c>
      <c r="B15432" s="3" t="s">
        <v>28600</v>
      </c>
      <c r="C15432" s="3" t="s">
        <v>24434</v>
      </c>
      <c r="D15432" s="2" t="s">
        <v>27901</v>
      </c>
      <c r="E15432" s="3" t="s">
        <v>28593</v>
      </c>
      <c r="F15432" s="67">
        <v>634.72</v>
      </c>
      <c r="G15432" s="67">
        <v>645.59</v>
      </c>
    </row>
    <row r="15433" spans="1:7" ht="22.5" x14ac:dyDescent="0.2">
      <c r="A15433" s="1" t="str">
        <f t="shared" si="242"/>
        <v>SETOP ED-50884</v>
      </c>
      <c r="B15433" s="3" t="s">
        <v>28600</v>
      </c>
      <c r="C15433" s="3" t="s">
        <v>24435</v>
      </c>
      <c r="D15433" s="2" t="s">
        <v>27902</v>
      </c>
      <c r="E15433" s="3" t="s">
        <v>28593</v>
      </c>
      <c r="F15433" s="67">
        <v>938.28</v>
      </c>
      <c r="G15433" s="67">
        <v>954.35</v>
      </c>
    </row>
    <row r="15434" spans="1:7" ht="22.5" x14ac:dyDescent="0.2">
      <c r="A15434" s="1" t="str">
        <f t="shared" si="242"/>
        <v>SETOP ED-50883</v>
      </c>
      <c r="B15434" s="3" t="s">
        <v>28600</v>
      </c>
      <c r="C15434" s="3" t="s">
        <v>24436</v>
      </c>
      <c r="D15434" s="2" t="s">
        <v>27903</v>
      </c>
      <c r="E15434" s="3" t="s">
        <v>28593</v>
      </c>
      <c r="F15434" s="67">
        <v>952.08</v>
      </c>
      <c r="G15434" s="67">
        <v>968.39</v>
      </c>
    </row>
    <row r="15435" spans="1:7" ht="22.5" x14ac:dyDescent="0.2">
      <c r="A15435" s="1" t="str">
        <f t="shared" si="242"/>
        <v>SETOP ED-50886</v>
      </c>
      <c r="B15435" s="3" t="s">
        <v>28600</v>
      </c>
      <c r="C15435" s="3" t="s">
        <v>24437</v>
      </c>
      <c r="D15435" s="2" t="s">
        <v>27904</v>
      </c>
      <c r="E15435" s="3" t="s">
        <v>28593</v>
      </c>
      <c r="F15435" s="67">
        <v>1251.04</v>
      </c>
      <c r="G15435" s="67">
        <v>1272.47</v>
      </c>
    </row>
    <row r="15436" spans="1:7" ht="22.5" x14ac:dyDescent="0.2">
      <c r="A15436" s="1" t="str">
        <f t="shared" si="242"/>
        <v>SETOP ED-50885</v>
      </c>
      <c r="B15436" s="3" t="s">
        <v>28600</v>
      </c>
      <c r="C15436" s="3" t="s">
        <v>24438</v>
      </c>
      <c r="D15436" s="2" t="s">
        <v>27905</v>
      </c>
      <c r="E15436" s="3" t="s">
        <v>28593</v>
      </c>
      <c r="F15436" s="67">
        <v>1269.43</v>
      </c>
      <c r="G15436" s="67">
        <v>1291.18</v>
      </c>
    </row>
    <row r="15437" spans="1:7" ht="22.5" x14ac:dyDescent="0.2">
      <c r="A15437" s="1" t="str">
        <f t="shared" si="242"/>
        <v>SETOP ED-50887</v>
      </c>
      <c r="B15437" s="3" t="s">
        <v>28600</v>
      </c>
      <c r="C15437" s="3" t="s">
        <v>24439</v>
      </c>
      <c r="D15437" s="2" t="s">
        <v>27906</v>
      </c>
      <c r="E15437" s="3" t="s">
        <v>28593</v>
      </c>
      <c r="F15437" s="67">
        <v>620.91999999999996</v>
      </c>
      <c r="G15437" s="67">
        <v>631.55999999999995</v>
      </c>
    </row>
    <row r="15438" spans="1:7" ht="22.5" x14ac:dyDescent="0.2">
      <c r="A15438" s="1" t="str">
        <f t="shared" si="242"/>
        <v>SETOP ED-50888</v>
      </c>
      <c r="B15438" s="3" t="s">
        <v>28600</v>
      </c>
      <c r="C15438" s="3" t="s">
        <v>24440</v>
      </c>
      <c r="D15438" s="2" t="s">
        <v>27907</v>
      </c>
      <c r="E15438" s="3" t="s">
        <v>28593</v>
      </c>
      <c r="F15438" s="67">
        <v>317.36</v>
      </c>
      <c r="G15438" s="67">
        <v>322.8</v>
      </c>
    </row>
    <row r="15439" spans="1:7" ht="22.5" x14ac:dyDescent="0.2">
      <c r="A15439" s="1" t="str">
        <f t="shared" si="242"/>
        <v>SETOP ED-50889</v>
      </c>
      <c r="B15439" s="3" t="s">
        <v>28600</v>
      </c>
      <c r="C15439" s="3" t="s">
        <v>24441</v>
      </c>
      <c r="D15439" s="2" t="s">
        <v>27908</v>
      </c>
      <c r="E15439" s="3" t="s">
        <v>28593</v>
      </c>
      <c r="F15439" s="67">
        <v>358.75</v>
      </c>
      <c r="G15439" s="67">
        <v>364.9</v>
      </c>
    </row>
    <row r="15440" spans="1:7" ht="22.5" x14ac:dyDescent="0.2">
      <c r="A15440" s="1" t="str">
        <f t="shared" si="242"/>
        <v>SETOP ED-50891</v>
      </c>
      <c r="B15440" s="3" t="s">
        <v>28600</v>
      </c>
      <c r="C15440" s="3" t="s">
        <v>24442</v>
      </c>
      <c r="D15440" s="2" t="s">
        <v>27909</v>
      </c>
      <c r="E15440" s="3" t="s">
        <v>28593</v>
      </c>
      <c r="F15440" s="67">
        <v>404.75</v>
      </c>
      <c r="G15440" s="67">
        <v>411.68</v>
      </c>
    </row>
    <row r="15441" spans="1:7" ht="22.5" x14ac:dyDescent="0.2">
      <c r="A15441" s="1" t="str">
        <f t="shared" si="242"/>
        <v>SETOP ED-50890</v>
      </c>
      <c r="B15441" s="3" t="s">
        <v>28600</v>
      </c>
      <c r="C15441" s="3" t="s">
        <v>24443</v>
      </c>
      <c r="D15441" s="2" t="s">
        <v>27910</v>
      </c>
      <c r="E15441" s="3" t="s">
        <v>28593</v>
      </c>
      <c r="F15441" s="67">
        <v>151.32</v>
      </c>
      <c r="G15441" s="67">
        <v>153.91</v>
      </c>
    </row>
    <row r="15442" spans="1:7" ht="22.5" x14ac:dyDescent="0.2">
      <c r="A15442" s="1" t="str">
        <f t="shared" si="242"/>
        <v>SETOP ED-50893</v>
      </c>
      <c r="B15442" s="3" t="s">
        <v>28600</v>
      </c>
      <c r="C15442" s="3" t="s">
        <v>24444</v>
      </c>
      <c r="D15442" s="2" t="s">
        <v>27911</v>
      </c>
      <c r="E15442" s="3" t="s">
        <v>28593</v>
      </c>
      <c r="F15442" s="67">
        <v>298.95999999999998</v>
      </c>
      <c r="G15442" s="67">
        <v>304.08</v>
      </c>
    </row>
    <row r="15443" spans="1:7" ht="22.5" x14ac:dyDescent="0.2">
      <c r="A15443" s="1" t="str">
        <f t="shared" si="242"/>
        <v>SETOP ED-50892</v>
      </c>
      <c r="B15443" s="3" t="s">
        <v>28600</v>
      </c>
      <c r="C15443" s="3" t="s">
        <v>24445</v>
      </c>
      <c r="D15443" s="2" t="s">
        <v>27912</v>
      </c>
      <c r="E15443" s="3" t="s">
        <v>28593</v>
      </c>
      <c r="F15443" s="67">
        <v>303.56</v>
      </c>
      <c r="G15443" s="67">
        <v>308.76</v>
      </c>
    </row>
    <row r="15444" spans="1:7" ht="22.5" x14ac:dyDescent="0.2">
      <c r="A15444" s="1" t="str">
        <f t="shared" si="242"/>
        <v>SETOP ED-50895</v>
      </c>
      <c r="B15444" s="3" t="s">
        <v>28600</v>
      </c>
      <c r="C15444" s="3" t="s">
        <v>24446</v>
      </c>
      <c r="D15444" s="2" t="s">
        <v>27913</v>
      </c>
      <c r="E15444" s="3" t="s">
        <v>28593</v>
      </c>
      <c r="F15444" s="67">
        <v>239.17</v>
      </c>
      <c r="G15444" s="67">
        <v>243.27</v>
      </c>
    </row>
    <row r="15445" spans="1:7" ht="22.5" x14ac:dyDescent="0.2">
      <c r="A15445" s="1" t="str">
        <f t="shared" si="242"/>
        <v>SETOP ED-50894</v>
      </c>
      <c r="B15445" s="3" t="s">
        <v>28600</v>
      </c>
      <c r="C15445" s="3" t="s">
        <v>24447</v>
      </c>
      <c r="D15445" s="2" t="s">
        <v>27914</v>
      </c>
      <c r="E15445" s="3" t="s">
        <v>28593</v>
      </c>
      <c r="F15445" s="67">
        <v>248.37</v>
      </c>
      <c r="G15445" s="67">
        <v>252.62</v>
      </c>
    </row>
    <row r="15446" spans="1:7" ht="22.5" x14ac:dyDescent="0.2">
      <c r="A15446" s="1" t="str">
        <f t="shared" si="242"/>
        <v>SETOP ED-50878</v>
      </c>
      <c r="B15446" s="3" t="s">
        <v>28600</v>
      </c>
      <c r="C15446" s="3" t="s">
        <v>24448</v>
      </c>
      <c r="D15446" s="2" t="s">
        <v>27915</v>
      </c>
      <c r="E15446" s="3" t="s">
        <v>28593</v>
      </c>
      <c r="F15446" s="67">
        <v>2267.5</v>
      </c>
      <c r="G15446" s="67">
        <v>2306.35</v>
      </c>
    </row>
    <row r="15447" spans="1:7" ht="22.5" x14ac:dyDescent="0.2">
      <c r="A15447" s="1" t="str">
        <f t="shared" si="242"/>
        <v>SETOP ED-50877</v>
      </c>
      <c r="B15447" s="3" t="s">
        <v>28600</v>
      </c>
      <c r="C15447" s="3" t="s">
        <v>24449</v>
      </c>
      <c r="D15447" s="2" t="s">
        <v>27916</v>
      </c>
      <c r="E15447" s="3" t="s">
        <v>28593</v>
      </c>
      <c r="F15447" s="67">
        <v>2300.85</v>
      </c>
      <c r="G15447" s="67">
        <v>2340.27</v>
      </c>
    </row>
    <row r="15448" spans="1:7" ht="22.5" x14ac:dyDescent="0.2">
      <c r="A15448" s="1" t="str">
        <f t="shared" si="242"/>
        <v>SETOP ED-50880</v>
      </c>
      <c r="B15448" s="3" t="s">
        <v>28600</v>
      </c>
      <c r="C15448" s="3" t="s">
        <v>24450</v>
      </c>
      <c r="D15448" s="2" t="s">
        <v>27917</v>
      </c>
      <c r="E15448" s="3" t="s">
        <v>28593</v>
      </c>
      <c r="F15448" s="67">
        <v>2580.2600000000002</v>
      </c>
      <c r="G15448" s="67">
        <v>2624.47</v>
      </c>
    </row>
    <row r="15449" spans="1:7" ht="22.5" x14ac:dyDescent="0.2">
      <c r="A15449" s="1" t="str">
        <f t="shared" si="242"/>
        <v>SETOP ED-50879</v>
      </c>
      <c r="B15449" s="3" t="s">
        <v>28600</v>
      </c>
      <c r="C15449" s="3" t="s">
        <v>24451</v>
      </c>
      <c r="D15449" s="2" t="s">
        <v>27918</v>
      </c>
      <c r="E15449" s="3" t="s">
        <v>28593</v>
      </c>
      <c r="F15449" s="67">
        <v>2618.21</v>
      </c>
      <c r="G15449" s="67">
        <v>2663.07</v>
      </c>
    </row>
    <row r="15450" spans="1:7" x14ac:dyDescent="0.2">
      <c r="A15450" s="1" t="str">
        <f t="shared" si="242"/>
        <v>SETOP ED-50905</v>
      </c>
      <c r="B15450" s="3" t="s">
        <v>28600</v>
      </c>
      <c r="C15450" s="3" t="s">
        <v>24452</v>
      </c>
      <c r="D15450" s="2" t="s">
        <v>27919</v>
      </c>
      <c r="E15450" s="3" t="s">
        <v>28593</v>
      </c>
      <c r="F15450" s="67">
        <v>297.17</v>
      </c>
      <c r="G15450" s="67">
        <v>306.02999999999997</v>
      </c>
    </row>
    <row r="15451" spans="1:7" x14ac:dyDescent="0.2">
      <c r="A15451" s="1" t="str">
        <f t="shared" si="242"/>
        <v>SETOP ED-50906</v>
      </c>
      <c r="B15451" s="3" t="s">
        <v>28600</v>
      </c>
      <c r="C15451" s="3" t="s">
        <v>24453</v>
      </c>
      <c r="D15451" s="2" t="s">
        <v>27920</v>
      </c>
      <c r="E15451" s="3" t="s">
        <v>28593</v>
      </c>
      <c r="F15451" s="67">
        <v>316.98</v>
      </c>
      <c r="G15451" s="67">
        <v>326.44</v>
      </c>
    </row>
    <row r="15452" spans="1:7" ht="22.5" x14ac:dyDescent="0.2">
      <c r="A15452" s="1" t="str">
        <f t="shared" si="242"/>
        <v>SETOP ED-50917</v>
      </c>
      <c r="B15452" s="3" t="s">
        <v>28600</v>
      </c>
      <c r="C15452" s="3" t="s">
        <v>24454</v>
      </c>
      <c r="D15452" s="2" t="s">
        <v>27921</v>
      </c>
      <c r="E15452" s="3" t="s">
        <v>28593</v>
      </c>
      <c r="F15452" s="67">
        <v>689.72</v>
      </c>
      <c r="G15452" s="67">
        <v>718.09</v>
      </c>
    </row>
    <row r="15453" spans="1:7" ht="22.5" x14ac:dyDescent="0.2">
      <c r="A15453" s="1" t="str">
        <f t="shared" si="242"/>
        <v>SETOP ED-50918</v>
      </c>
      <c r="B15453" s="3" t="s">
        <v>28600</v>
      </c>
      <c r="C15453" s="3" t="s">
        <v>24455</v>
      </c>
      <c r="D15453" s="2" t="s">
        <v>27922</v>
      </c>
      <c r="E15453" s="3" t="s">
        <v>28593</v>
      </c>
      <c r="F15453" s="67">
        <v>1019.57</v>
      </c>
      <c r="G15453" s="67">
        <v>1036.8900000000001</v>
      </c>
    </row>
    <row r="15454" spans="1:7" x14ac:dyDescent="0.2">
      <c r="A15454" s="1" t="str">
        <f t="shared" si="242"/>
        <v>SETOP ED-50907</v>
      </c>
      <c r="B15454" s="3" t="s">
        <v>28600</v>
      </c>
      <c r="C15454" s="3" t="s">
        <v>24456</v>
      </c>
      <c r="D15454" s="2" t="s">
        <v>27923</v>
      </c>
      <c r="E15454" s="3" t="s">
        <v>28593</v>
      </c>
      <c r="F15454" s="67">
        <v>266.08</v>
      </c>
      <c r="G15454" s="67">
        <v>269.55</v>
      </c>
    </row>
    <row r="15455" spans="1:7" ht="45" x14ac:dyDescent="0.2">
      <c r="A15455" s="1" t="str">
        <f t="shared" si="242"/>
        <v>SETOP ED-49597</v>
      </c>
      <c r="B15455" s="3" t="s">
        <v>28600</v>
      </c>
      <c r="C15455" s="3" t="s">
        <v>24457</v>
      </c>
      <c r="D15455" s="2" t="s">
        <v>27924</v>
      </c>
      <c r="E15455" s="3" t="s">
        <v>28583</v>
      </c>
      <c r="F15455" s="67">
        <v>545.04999999999995</v>
      </c>
      <c r="G15455" s="67">
        <v>567.13</v>
      </c>
    </row>
    <row r="15456" spans="1:7" ht="33.75" x14ac:dyDescent="0.2">
      <c r="A15456" s="1" t="str">
        <f t="shared" si="242"/>
        <v>SETOP ED-49598</v>
      </c>
      <c r="B15456" s="3" t="s">
        <v>28600</v>
      </c>
      <c r="C15456" s="3" t="s">
        <v>24458</v>
      </c>
      <c r="D15456" s="2" t="s">
        <v>27925</v>
      </c>
      <c r="E15456" s="3" t="s">
        <v>28583</v>
      </c>
      <c r="F15456" s="67">
        <v>587.30999999999995</v>
      </c>
      <c r="G15456" s="67">
        <v>609.39</v>
      </c>
    </row>
    <row r="15457" spans="1:7" ht="33.75" x14ac:dyDescent="0.2">
      <c r="A15457" s="1" t="str">
        <f t="shared" si="242"/>
        <v>SETOP ED-49593</v>
      </c>
      <c r="B15457" s="3" t="s">
        <v>28600</v>
      </c>
      <c r="C15457" s="3" t="s">
        <v>24459</v>
      </c>
      <c r="D15457" s="2" t="s">
        <v>27926</v>
      </c>
      <c r="E15457" s="3" t="s">
        <v>28583</v>
      </c>
      <c r="F15457" s="67">
        <v>465.13</v>
      </c>
      <c r="G15457" s="67">
        <v>487.21</v>
      </c>
    </row>
    <row r="15458" spans="1:7" ht="45" x14ac:dyDescent="0.2">
      <c r="A15458" s="1" t="str">
        <f t="shared" si="242"/>
        <v>SETOP ED-49594</v>
      </c>
      <c r="B15458" s="3" t="s">
        <v>28600</v>
      </c>
      <c r="C15458" s="3" t="s">
        <v>24460</v>
      </c>
      <c r="D15458" s="2" t="s">
        <v>27927</v>
      </c>
      <c r="E15458" s="3" t="s">
        <v>28583</v>
      </c>
      <c r="F15458" s="67">
        <v>446.85</v>
      </c>
      <c r="G15458" s="67">
        <v>468.93</v>
      </c>
    </row>
    <row r="15459" spans="1:7" ht="33.75" x14ac:dyDescent="0.2">
      <c r="A15459" s="1" t="str">
        <f t="shared" ref="A15459:A15522" si="243">CONCATENAR</f>
        <v>SETOP ED-49595</v>
      </c>
      <c r="B15459" s="3" t="s">
        <v>28600</v>
      </c>
      <c r="C15459" s="3" t="s">
        <v>24461</v>
      </c>
      <c r="D15459" s="2" t="s">
        <v>27928</v>
      </c>
      <c r="E15459" s="3" t="s">
        <v>28583</v>
      </c>
      <c r="F15459" s="67">
        <v>489.11</v>
      </c>
      <c r="G15459" s="67">
        <v>511.19</v>
      </c>
    </row>
    <row r="15460" spans="1:7" ht="33.75" x14ac:dyDescent="0.2">
      <c r="A15460" s="1" t="str">
        <f t="shared" si="243"/>
        <v>SETOP ED-49596</v>
      </c>
      <c r="B15460" s="3" t="s">
        <v>28600</v>
      </c>
      <c r="C15460" s="3" t="s">
        <v>24462</v>
      </c>
      <c r="D15460" s="2" t="s">
        <v>27929</v>
      </c>
      <c r="E15460" s="3" t="s">
        <v>28583</v>
      </c>
      <c r="F15460" s="67">
        <v>485.12</v>
      </c>
      <c r="G15460" s="67">
        <v>507.2</v>
      </c>
    </row>
    <row r="15461" spans="1:7" x14ac:dyDescent="0.2">
      <c r="A15461" s="1" t="str">
        <f t="shared" si="243"/>
        <v>SETOP ED-50979</v>
      </c>
      <c r="B15461" s="3" t="s">
        <v>28600</v>
      </c>
      <c r="C15461" s="3" t="s">
        <v>24463</v>
      </c>
      <c r="D15461" s="2" t="s">
        <v>27930</v>
      </c>
      <c r="E15461" s="3" t="s">
        <v>28582</v>
      </c>
      <c r="F15461" s="67">
        <v>416.15</v>
      </c>
      <c r="G15461" s="67">
        <v>423.22</v>
      </c>
    </row>
    <row r="15462" spans="1:7" ht="33.75" x14ac:dyDescent="0.2">
      <c r="A15462" s="1" t="str">
        <f t="shared" si="243"/>
        <v>SETOP ED-50971</v>
      </c>
      <c r="B15462" s="3" t="s">
        <v>28600</v>
      </c>
      <c r="C15462" s="3" t="s">
        <v>24464</v>
      </c>
      <c r="D15462" s="2" t="s">
        <v>27931</v>
      </c>
      <c r="E15462" s="3" t="s">
        <v>28583</v>
      </c>
      <c r="F15462" s="67">
        <v>492.27</v>
      </c>
      <c r="G15462" s="67">
        <v>501.18</v>
      </c>
    </row>
    <row r="15463" spans="1:7" ht="22.5" x14ac:dyDescent="0.2">
      <c r="A15463" s="1" t="str">
        <f t="shared" si="243"/>
        <v>SETOP ED-50972</v>
      </c>
      <c r="B15463" s="3" t="s">
        <v>28600</v>
      </c>
      <c r="C15463" s="3" t="s">
        <v>24465</v>
      </c>
      <c r="D15463" s="2" t="s">
        <v>27932</v>
      </c>
      <c r="E15463" s="3" t="s">
        <v>28583</v>
      </c>
      <c r="F15463" s="67">
        <v>530.17999999999995</v>
      </c>
      <c r="G15463" s="67">
        <v>540.57000000000005</v>
      </c>
    </row>
    <row r="15464" spans="1:7" ht="33.75" x14ac:dyDescent="0.2">
      <c r="A15464" s="1" t="str">
        <f t="shared" si="243"/>
        <v>SETOP ED-50974</v>
      </c>
      <c r="B15464" s="3" t="s">
        <v>28600</v>
      </c>
      <c r="C15464" s="3" t="s">
        <v>24466</v>
      </c>
      <c r="D15464" s="2" t="s">
        <v>27933</v>
      </c>
      <c r="E15464" s="3" t="s">
        <v>28583</v>
      </c>
      <c r="F15464" s="67">
        <v>725.27</v>
      </c>
      <c r="G15464" s="67">
        <v>739.09</v>
      </c>
    </row>
    <row r="15465" spans="1:7" ht="22.5" x14ac:dyDescent="0.2">
      <c r="A15465" s="1" t="str">
        <f t="shared" si="243"/>
        <v>SETOP ED-50973</v>
      </c>
      <c r="B15465" s="3" t="s">
        <v>28600</v>
      </c>
      <c r="C15465" s="3" t="s">
        <v>24467</v>
      </c>
      <c r="D15465" s="2" t="s">
        <v>27934</v>
      </c>
      <c r="E15465" s="3" t="s">
        <v>28583</v>
      </c>
      <c r="F15465" s="67">
        <v>588.64</v>
      </c>
      <c r="G15465" s="67">
        <v>600.52</v>
      </c>
    </row>
    <row r="15466" spans="1:7" ht="22.5" x14ac:dyDescent="0.2">
      <c r="A15466" s="1" t="str">
        <f t="shared" si="243"/>
        <v>SETOP ED-50975</v>
      </c>
      <c r="B15466" s="3" t="s">
        <v>28600</v>
      </c>
      <c r="C15466" s="3" t="s">
        <v>24468</v>
      </c>
      <c r="D15466" s="2" t="s">
        <v>27935</v>
      </c>
      <c r="E15466" s="3" t="s">
        <v>28583</v>
      </c>
      <c r="F15466" s="67">
        <v>615.96</v>
      </c>
      <c r="G15466" s="67">
        <v>629.33000000000004</v>
      </c>
    </row>
    <row r="15467" spans="1:7" ht="33.75" x14ac:dyDescent="0.2">
      <c r="A15467" s="1" t="str">
        <f t="shared" si="243"/>
        <v>SETOP ED-50976</v>
      </c>
      <c r="B15467" s="3" t="s">
        <v>28600</v>
      </c>
      <c r="C15467" s="3" t="s">
        <v>24469</v>
      </c>
      <c r="D15467" s="2" t="s">
        <v>27936</v>
      </c>
      <c r="E15467" s="3" t="s">
        <v>28583</v>
      </c>
      <c r="F15467" s="67">
        <v>382.02</v>
      </c>
      <c r="G15467" s="67">
        <v>388.38</v>
      </c>
    </row>
    <row r="15468" spans="1:7" ht="33.75" x14ac:dyDescent="0.2">
      <c r="A15468" s="1" t="str">
        <f t="shared" si="243"/>
        <v>SETOP ED-50978</v>
      </c>
      <c r="B15468" s="3" t="s">
        <v>28600</v>
      </c>
      <c r="C15468" s="3" t="s">
        <v>24470</v>
      </c>
      <c r="D15468" s="2" t="s">
        <v>27937</v>
      </c>
      <c r="E15468" s="3" t="s">
        <v>28583</v>
      </c>
      <c r="F15468" s="67">
        <v>437.22</v>
      </c>
      <c r="G15468" s="67">
        <v>444.85</v>
      </c>
    </row>
    <row r="15469" spans="1:7" ht="33.75" x14ac:dyDescent="0.2">
      <c r="A15469" s="1" t="str">
        <f t="shared" si="243"/>
        <v>SETOP ED-50977</v>
      </c>
      <c r="B15469" s="3" t="s">
        <v>28600</v>
      </c>
      <c r="C15469" s="3" t="s">
        <v>24471</v>
      </c>
      <c r="D15469" s="2" t="s">
        <v>27938</v>
      </c>
      <c r="E15469" s="3" t="s">
        <v>28583</v>
      </c>
      <c r="F15469" s="67">
        <v>426.19</v>
      </c>
      <c r="G15469" s="67">
        <v>434.67</v>
      </c>
    </row>
    <row r="15470" spans="1:7" ht="45" x14ac:dyDescent="0.2">
      <c r="A15470" s="1" t="str">
        <f t="shared" si="243"/>
        <v>SETOP ED-50908</v>
      </c>
      <c r="B15470" s="3" t="s">
        <v>28600</v>
      </c>
      <c r="C15470" s="3" t="s">
        <v>24472</v>
      </c>
      <c r="D15470" s="2" t="s">
        <v>27939</v>
      </c>
      <c r="E15470" s="3" t="s">
        <v>28583</v>
      </c>
      <c r="F15470" s="67">
        <v>548.16999999999996</v>
      </c>
      <c r="G15470" s="67">
        <v>570.04999999999995</v>
      </c>
    </row>
    <row r="15471" spans="1:7" ht="22.5" x14ac:dyDescent="0.2">
      <c r="A15471" s="1" t="str">
        <f t="shared" si="243"/>
        <v>SETOP ED-50915</v>
      </c>
      <c r="B15471" s="3" t="s">
        <v>28600</v>
      </c>
      <c r="C15471" s="3" t="s">
        <v>24473</v>
      </c>
      <c r="D15471" s="2" t="s">
        <v>27940</v>
      </c>
      <c r="E15471" s="3" t="s">
        <v>28593</v>
      </c>
      <c r="F15471" s="67">
        <v>611.74</v>
      </c>
      <c r="G15471" s="67">
        <v>622.13</v>
      </c>
    </row>
    <row r="15472" spans="1:7" ht="22.5" x14ac:dyDescent="0.2">
      <c r="A15472" s="1" t="str">
        <f t="shared" si="243"/>
        <v>SETOP ED-50916</v>
      </c>
      <c r="B15472" s="3" t="s">
        <v>28600</v>
      </c>
      <c r="C15472" s="3" t="s">
        <v>24474</v>
      </c>
      <c r="D15472" s="2" t="s">
        <v>27941</v>
      </c>
      <c r="E15472" s="3" t="s">
        <v>28593</v>
      </c>
      <c r="F15472" s="67">
        <v>699.13</v>
      </c>
      <c r="G15472" s="67">
        <v>711.01</v>
      </c>
    </row>
    <row r="15473" spans="1:7" x14ac:dyDescent="0.2">
      <c r="A15473" s="1" t="str">
        <f t="shared" si="243"/>
        <v>SETOP ED-50909</v>
      </c>
      <c r="B15473" s="3" t="s">
        <v>28600</v>
      </c>
      <c r="C15473" s="3" t="s">
        <v>24475</v>
      </c>
      <c r="D15473" s="2" t="s">
        <v>27942</v>
      </c>
      <c r="E15473" s="3" t="s">
        <v>28593</v>
      </c>
      <c r="F15473" s="67">
        <v>873.92</v>
      </c>
      <c r="G15473" s="67">
        <v>888.76</v>
      </c>
    </row>
    <row r="15474" spans="1:7" ht="22.5" x14ac:dyDescent="0.2">
      <c r="A15474" s="1" t="str">
        <f t="shared" si="243"/>
        <v>SETOP ED-50914</v>
      </c>
      <c r="B15474" s="3" t="s">
        <v>28600</v>
      </c>
      <c r="C15474" s="3" t="s">
        <v>24476</v>
      </c>
      <c r="D15474" s="2" t="s">
        <v>27943</v>
      </c>
      <c r="E15474" s="3" t="s">
        <v>28593</v>
      </c>
      <c r="F15474" s="67">
        <v>358.45</v>
      </c>
      <c r="G15474" s="67">
        <v>365.52</v>
      </c>
    </row>
    <row r="15475" spans="1:7" ht="22.5" x14ac:dyDescent="0.2">
      <c r="A15475" s="1" t="str">
        <f t="shared" si="243"/>
        <v>SETOP ED-50841</v>
      </c>
      <c r="B15475" s="3" t="s">
        <v>28600</v>
      </c>
      <c r="C15475" s="3" t="s">
        <v>24477</v>
      </c>
      <c r="D15475" s="2" t="s">
        <v>27944</v>
      </c>
      <c r="E15475" s="3" t="s">
        <v>28582</v>
      </c>
      <c r="F15475" s="67">
        <v>151.5</v>
      </c>
      <c r="G15475" s="67">
        <v>151.5</v>
      </c>
    </row>
    <row r="15476" spans="1:7" x14ac:dyDescent="0.2">
      <c r="A15476" s="1" t="str">
        <f t="shared" si="243"/>
        <v>SETOP 9090</v>
      </c>
      <c r="B15476" s="3" t="s">
        <v>28600</v>
      </c>
      <c r="C15476" s="3">
        <v>9090</v>
      </c>
      <c r="D15476" s="2" t="s">
        <v>27945</v>
      </c>
    </row>
    <row r="15477" spans="1:7" x14ac:dyDescent="0.2">
      <c r="A15477" s="1" t="str">
        <f t="shared" si="243"/>
        <v>SETOP ED-50835</v>
      </c>
      <c r="B15477" s="3" t="s">
        <v>28600</v>
      </c>
      <c r="C15477" s="3" t="s">
        <v>24478</v>
      </c>
      <c r="D15477" s="2" t="s">
        <v>27946</v>
      </c>
      <c r="E15477" s="3" t="s">
        <v>28593</v>
      </c>
      <c r="F15477" s="67">
        <v>191.59</v>
      </c>
      <c r="G15477" s="67">
        <v>191.59</v>
      </c>
    </row>
    <row r="15478" spans="1:7" x14ac:dyDescent="0.2">
      <c r="A15478" s="1" t="str">
        <f t="shared" si="243"/>
        <v>SETOP 9091</v>
      </c>
      <c r="B15478" s="3" t="s">
        <v>28600</v>
      </c>
      <c r="C15478" s="3">
        <v>9091</v>
      </c>
      <c r="D15478" s="2" t="s">
        <v>25451</v>
      </c>
    </row>
    <row r="15479" spans="1:7" ht="22.5" x14ac:dyDescent="0.2">
      <c r="A15479" s="1" t="str">
        <f t="shared" si="243"/>
        <v>SETOP ED-50859</v>
      </c>
      <c r="B15479" s="3" t="s">
        <v>28600</v>
      </c>
      <c r="C15479" s="3" t="s">
        <v>24479</v>
      </c>
      <c r="D15479" s="2" t="s">
        <v>27947</v>
      </c>
      <c r="E15479" s="3" t="s">
        <v>28586</v>
      </c>
      <c r="F15479" s="67">
        <v>3933.43</v>
      </c>
      <c r="G15479" s="67">
        <v>4097.0200000000004</v>
      </c>
    </row>
    <row r="15480" spans="1:7" ht="22.5" x14ac:dyDescent="0.2">
      <c r="A15480" s="1" t="str">
        <f t="shared" si="243"/>
        <v>SETOP ED-50860</v>
      </c>
      <c r="B15480" s="3" t="s">
        <v>28600</v>
      </c>
      <c r="C15480" s="3" t="s">
        <v>24480</v>
      </c>
      <c r="D15480" s="2" t="s">
        <v>27948</v>
      </c>
      <c r="E15480" s="3" t="s">
        <v>28586</v>
      </c>
      <c r="F15480" s="67">
        <v>3933.43</v>
      </c>
      <c r="G15480" s="67">
        <v>4097.0200000000004</v>
      </c>
    </row>
    <row r="15481" spans="1:7" ht="22.5" x14ac:dyDescent="0.2">
      <c r="A15481" s="1" t="str">
        <f t="shared" si="243"/>
        <v>SETOP ED-50851</v>
      </c>
      <c r="B15481" s="3" t="s">
        <v>28600</v>
      </c>
      <c r="C15481" s="3" t="s">
        <v>24481</v>
      </c>
      <c r="D15481" s="2" t="s">
        <v>27949</v>
      </c>
      <c r="E15481" s="3" t="s">
        <v>28586</v>
      </c>
      <c r="F15481" s="67">
        <v>1742.76</v>
      </c>
      <c r="G15481" s="67">
        <v>1815</v>
      </c>
    </row>
    <row r="15482" spans="1:7" ht="22.5" x14ac:dyDescent="0.2">
      <c r="A15482" s="1" t="str">
        <f t="shared" si="243"/>
        <v>SETOP ED-50844</v>
      </c>
      <c r="B15482" s="3" t="s">
        <v>28600</v>
      </c>
      <c r="C15482" s="3" t="s">
        <v>24482</v>
      </c>
      <c r="D15482" s="2" t="s">
        <v>27950</v>
      </c>
      <c r="E15482" s="3" t="s">
        <v>28586</v>
      </c>
      <c r="F15482" s="67">
        <v>1902.92</v>
      </c>
      <c r="G15482" s="67">
        <v>1982.31</v>
      </c>
    </row>
    <row r="15483" spans="1:7" ht="22.5" x14ac:dyDescent="0.2">
      <c r="A15483" s="1" t="str">
        <f t="shared" si="243"/>
        <v>SETOP ED-50846</v>
      </c>
      <c r="B15483" s="3" t="s">
        <v>28600</v>
      </c>
      <c r="C15483" s="3" t="s">
        <v>24483</v>
      </c>
      <c r="D15483" s="2" t="s">
        <v>27951</v>
      </c>
      <c r="E15483" s="3" t="s">
        <v>28586</v>
      </c>
      <c r="F15483" s="67">
        <v>2339.37</v>
      </c>
      <c r="G15483" s="67">
        <v>2431.44</v>
      </c>
    </row>
    <row r="15484" spans="1:7" x14ac:dyDescent="0.2">
      <c r="A15484" s="1" t="str">
        <f t="shared" si="243"/>
        <v>SETOP ED-50852</v>
      </c>
      <c r="B15484" s="3" t="s">
        <v>28600</v>
      </c>
      <c r="C15484" s="3" t="s">
        <v>24484</v>
      </c>
      <c r="D15484" s="2" t="s">
        <v>27952</v>
      </c>
      <c r="E15484" s="3" t="s">
        <v>28582</v>
      </c>
      <c r="F15484" s="67">
        <v>165.25</v>
      </c>
      <c r="G15484" s="67">
        <v>172.48</v>
      </c>
    </row>
    <row r="15485" spans="1:7" ht="22.5" x14ac:dyDescent="0.2">
      <c r="A15485" s="1" t="str">
        <f t="shared" si="243"/>
        <v>SETOP ED-50847</v>
      </c>
      <c r="B15485" s="3" t="s">
        <v>28600</v>
      </c>
      <c r="C15485" s="3" t="s">
        <v>24485</v>
      </c>
      <c r="D15485" s="2" t="s">
        <v>27953</v>
      </c>
      <c r="E15485" s="3" t="s">
        <v>28582</v>
      </c>
      <c r="F15485" s="67">
        <v>254.12</v>
      </c>
      <c r="G15485" s="67">
        <v>262.94</v>
      </c>
    </row>
    <row r="15486" spans="1:7" x14ac:dyDescent="0.2">
      <c r="A15486" s="1" t="str">
        <f t="shared" si="243"/>
        <v>SETOP ED-50848</v>
      </c>
      <c r="B15486" s="3" t="s">
        <v>28600</v>
      </c>
      <c r="C15486" s="3" t="s">
        <v>24486</v>
      </c>
      <c r="D15486" s="2" t="s">
        <v>27954</v>
      </c>
      <c r="E15486" s="3" t="s">
        <v>28582</v>
      </c>
      <c r="F15486" s="67">
        <v>204.76</v>
      </c>
      <c r="G15486" s="67">
        <v>212.81</v>
      </c>
    </row>
    <row r="15487" spans="1:7" x14ac:dyDescent="0.2">
      <c r="A15487" s="1" t="str">
        <f t="shared" si="243"/>
        <v>SETOP ED-50849</v>
      </c>
      <c r="B15487" s="3" t="s">
        <v>28600</v>
      </c>
      <c r="C15487" s="3" t="s">
        <v>24487</v>
      </c>
      <c r="D15487" s="2" t="s">
        <v>27955</v>
      </c>
      <c r="E15487" s="3" t="s">
        <v>28582</v>
      </c>
      <c r="F15487" s="67">
        <v>176.04</v>
      </c>
      <c r="G15487" s="67">
        <v>183.18</v>
      </c>
    </row>
    <row r="15488" spans="1:7" ht="22.5" x14ac:dyDescent="0.2">
      <c r="A15488" s="1" t="str">
        <f t="shared" si="243"/>
        <v>SETOP ED-50845</v>
      </c>
      <c r="B15488" s="3" t="s">
        <v>28600</v>
      </c>
      <c r="C15488" s="3" t="s">
        <v>24488</v>
      </c>
      <c r="D15488" s="2" t="s">
        <v>27956</v>
      </c>
      <c r="E15488" s="3" t="s">
        <v>28582</v>
      </c>
      <c r="F15488" s="67">
        <v>319.62</v>
      </c>
      <c r="G15488" s="67">
        <v>331.7</v>
      </c>
    </row>
    <row r="15489" spans="1:7" x14ac:dyDescent="0.2">
      <c r="A15489" s="1" t="str">
        <f t="shared" si="243"/>
        <v>SETOP ED-50842</v>
      </c>
      <c r="B15489" s="3" t="s">
        <v>28600</v>
      </c>
      <c r="C15489" s="3" t="s">
        <v>24489</v>
      </c>
      <c r="D15489" s="2" t="s">
        <v>27957</v>
      </c>
      <c r="E15489" s="3" t="s">
        <v>28586</v>
      </c>
      <c r="F15489" s="67">
        <v>2752.67</v>
      </c>
      <c r="G15489" s="67">
        <v>2866.11</v>
      </c>
    </row>
    <row r="15490" spans="1:7" ht="22.5" x14ac:dyDescent="0.2">
      <c r="A15490" s="1" t="str">
        <f t="shared" si="243"/>
        <v>SETOP ED-50843</v>
      </c>
      <c r="B15490" s="3" t="s">
        <v>28600</v>
      </c>
      <c r="C15490" s="3" t="s">
        <v>24490</v>
      </c>
      <c r="D15490" s="2" t="s">
        <v>27958</v>
      </c>
      <c r="E15490" s="3" t="s">
        <v>28586</v>
      </c>
      <c r="F15490" s="67">
        <v>2684.93</v>
      </c>
      <c r="G15490" s="67">
        <v>2794.45</v>
      </c>
    </row>
    <row r="15491" spans="1:7" ht="22.5" x14ac:dyDescent="0.2">
      <c r="A15491" s="1" t="str">
        <f t="shared" si="243"/>
        <v>SETOP ED-50850</v>
      </c>
      <c r="B15491" s="3" t="s">
        <v>28600</v>
      </c>
      <c r="C15491" s="3" t="s">
        <v>24491</v>
      </c>
      <c r="D15491" s="2" t="s">
        <v>27959</v>
      </c>
      <c r="E15491" s="3" t="s">
        <v>28586</v>
      </c>
      <c r="F15491" s="67">
        <v>1910.15</v>
      </c>
      <c r="G15491" s="67">
        <v>1983.28</v>
      </c>
    </row>
    <row r="15492" spans="1:7" x14ac:dyDescent="0.2">
      <c r="A15492" s="1" t="str">
        <f t="shared" si="243"/>
        <v>SETOP 9092</v>
      </c>
      <c r="B15492" s="3" t="s">
        <v>28600</v>
      </c>
      <c r="C15492" s="3">
        <v>9092</v>
      </c>
      <c r="D15492" s="2" t="s">
        <v>25539</v>
      </c>
    </row>
    <row r="15493" spans="1:7" ht="22.5" x14ac:dyDescent="0.2">
      <c r="A15493" s="1" t="str">
        <f t="shared" si="243"/>
        <v>SETOP ED-50919</v>
      </c>
      <c r="B15493" s="3" t="s">
        <v>28600</v>
      </c>
      <c r="C15493" s="3" t="s">
        <v>24492</v>
      </c>
      <c r="D15493" s="2" t="s">
        <v>27960</v>
      </c>
      <c r="E15493" s="3" t="s">
        <v>28593</v>
      </c>
      <c r="F15493" s="67">
        <v>225.58</v>
      </c>
      <c r="G15493" s="67">
        <v>245.44</v>
      </c>
    </row>
    <row r="15494" spans="1:7" x14ac:dyDescent="0.2">
      <c r="A15494" s="1" t="str">
        <f t="shared" si="243"/>
        <v>SETOP 9093</v>
      </c>
      <c r="B15494" s="3" t="s">
        <v>28600</v>
      </c>
      <c r="C15494" s="3">
        <v>9093</v>
      </c>
      <c r="D15494" s="2" t="s">
        <v>27274</v>
      </c>
    </row>
    <row r="15495" spans="1:7" ht="22.5" x14ac:dyDescent="0.2">
      <c r="A15495" s="1" t="str">
        <f t="shared" si="243"/>
        <v>SETOP ED-50854</v>
      </c>
      <c r="B15495" s="3" t="s">
        <v>28600</v>
      </c>
      <c r="C15495" s="3" t="s">
        <v>24493</v>
      </c>
      <c r="D15495" s="2" t="s">
        <v>27961</v>
      </c>
      <c r="E15495" s="3" t="s">
        <v>28583</v>
      </c>
      <c r="F15495" s="67">
        <v>17193.669999999998</v>
      </c>
      <c r="G15495" s="67">
        <v>18145.14</v>
      </c>
    </row>
    <row r="15496" spans="1:7" ht="22.5" x14ac:dyDescent="0.2">
      <c r="A15496" s="1" t="str">
        <f t="shared" si="243"/>
        <v>SETOP ED-50855</v>
      </c>
      <c r="B15496" s="3" t="s">
        <v>28600</v>
      </c>
      <c r="C15496" s="3" t="s">
        <v>24494</v>
      </c>
      <c r="D15496" s="2" t="s">
        <v>27962</v>
      </c>
      <c r="E15496" s="3" t="s">
        <v>28583</v>
      </c>
      <c r="F15496" s="67">
        <v>21106.29</v>
      </c>
      <c r="G15496" s="67">
        <v>22298.42</v>
      </c>
    </row>
    <row r="15497" spans="1:7" ht="22.5" x14ac:dyDescent="0.2">
      <c r="A15497" s="1" t="str">
        <f t="shared" si="243"/>
        <v>SETOP ED-50856</v>
      </c>
      <c r="B15497" s="3" t="s">
        <v>28600</v>
      </c>
      <c r="C15497" s="3" t="s">
        <v>24495</v>
      </c>
      <c r="D15497" s="2" t="s">
        <v>27963</v>
      </c>
      <c r="E15497" s="3" t="s">
        <v>28583</v>
      </c>
      <c r="F15497" s="67">
        <v>23184.27</v>
      </c>
      <c r="G15497" s="67">
        <v>24503.73</v>
      </c>
    </row>
    <row r="15498" spans="1:7" ht="22.5" x14ac:dyDescent="0.2">
      <c r="A15498" s="1" t="str">
        <f t="shared" si="243"/>
        <v>SETOP ED-50857</v>
      </c>
      <c r="B15498" s="3" t="s">
        <v>28600</v>
      </c>
      <c r="C15498" s="3" t="s">
        <v>24496</v>
      </c>
      <c r="D15498" s="2" t="s">
        <v>27964</v>
      </c>
      <c r="E15498" s="3" t="s">
        <v>28583</v>
      </c>
      <c r="F15498" s="67">
        <v>25338.46</v>
      </c>
      <c r="G15498" s="67">
        <v>26791.02</v>
      </c>
    </row>
    <row r="15499" spans="1:7" ht="22.5" x14ac:dyDescent="0.2">
      <c r="A15499" s="1" t="str">
        <f t="shared" si="243"/>
        <v>SETOP ED-50858</v>
      </c>
      <c r="B15499" s="3" t="s">
        <v>28600</v>
      </c>
      <c r="C15499" s="3" t="s">
        <v>24497</v>
      </c>
      <c r="D15499" s="2" t="s">
        <v>27965</v>
      </c>
      <c r="E15499" s="3" t="s">
        <v>28583</v>
      </c>
      <c r="F15499" s="67">
        <v>27261.21</v>
      </c>
      <c r="G15499" s="67">
        <v>28822.89</v>
      </c>
    </row>
    <row r="15500" spans="1:7" ht="22.5" x14ac:dyDescent="0.2">
      <c r="A15500" s="1" t="str">
        <f t="shared" si="243"/>
        <v>SETOP ED-50864</v>
      </c>
      <c r="B15500" s="3" t="s">
        <v>28600</v>
      </c>
      <c r="C15500" s="3" t="s">
        <v>24498</v>
      </c>
      <c r="D15500" s="2" t="s">
        <v>27966</v>
      </c>
      <c r="E15500" s="3" t="s">
        <v>28583</v>
      </c>
      <c r="F15500" s="67">
        <v>4542.74</v>
      </c>
      <c r="G15500" s="67">
        <v>4803.25</v>
      </c>
    </row>
    <row r="15501" spans="1:7" x14ac:dyDescent="0.2">
      <c r="A15501" s="1" t="str">
        <f t="shared" si="243"/>
        <v>SETOP 9095</v>
      </c>
      <c r="B15501" s="3" t="s">
        <v>28600</v>
      </c>
      <c r="C15501" s="3">
        <v>9095</v>
      </c>
      <c r="D15501" s="2" t="s">
        <v>27967</v>
      </c>
    </row>
    <row r="15502" spans="1:7" ht="33.75" x14ac:dyDescent="0.2">
      <c r="A15502" s="1" t="str">
        <f t="shared" si="243"/>
        <v>SETOP ED-50838</v>
      </c>
      <c r="B15502" s="3" t="s">
        <v>28600</v>
      </c>
      <c r="C15502" s="3" t="s">
        <v>24499</v>
      </c>
      <c r="D15502" s="2" t="s">
        <v>27968</v>
      </c>
      <c r="E15502" s="3" t="s">
        <v>28585</v>
      </c>
      <c r="F15502" s="67">
        <v>6001.44</v>
      </c>
      <c r="G15502" s="67">
        <v>6117.41</v>
      </c>
    </row>
    <row r="15503" spans="1:7" x14ac:dyDescent="0.2">
      <c r="A15503" s="1" t="str">
        <f t="shared" si="243"/>
        <v>SETOP 9096</v>
      </c>
      <c r="B15503" s="3" t="s">
        <v>28600</v>
      </c>
      <c r="C15503" s="3">
        <v>9096</v>
      </c>
      <c r="D15503" s="2" t="s">
        <v>27969</v>
      </c>
    </row>
    <row r="15504" spans="1:7" ht="33.75" x14ac:dyDescent="0.2">
      <c r="A15504" s="1" t="str">
        <f t="shared" si="243"/>
        <v>SETOP ED-15472</v>
      </c>
      <c r="B15504" s="3" t="s">
        <v>28600</v>
      </c>
      <c r="C15504" s="3" t="s">
        <v>24500</v>
      </c>
      <c r="D15504" s="2" t="s">
        <v>27970</v>
      </c>
      <c r="E15504" s="3" t="s">
        <v>28583</v>
      </c>
      <c r="F15504" s="67">
        <v>3039.53</v>
      </c>
      <c r="G15504" s="67">
        <v>3075.18</v>
      </c>
    </row>
    <row r="15505" spans="1:7" x14ac:dyDescent="0.2">
      <c r="A15505" s="1" t="str">
        <f t="shared" si="243"/>
        <v>SETOP 9097</v>
      </c>
      <c r="B15505" s="3" t="s">
        <v>28600</v>
      </c>
      <c r="C15505" s="3">
        <v>9097</v>
      </c>
      <c r="D15505" s="2" t="s">
        <v>27971</v>
      </c>
    </row>
    <row r="15506" spans="1:7" ht="22.5" x14ac:dyDescent="0.2">
      <c r="A15506" s="1" t="str">
        <f t="shared" si="243"/>
        <v>SETOP ED-50832</v>
      </c>
      <c r="B15506" s="3" t="s">
        <v>28600</v>
      </c>
      <c r="C15506" s="3" t="s">
        <v>24501</v>
      </c>
      <c r="D15506" s="2" t="s">
        <v>27972</v>
      </c>
      <c r="E15506" s="3" t="s">
        <v>28585</v>
      </c>
      <c r="F15506" s="67">
        <v>666.7</v>
      </c>
      <c r="G15506" s="67">
        <v>666.7</v>
      </c>
    </row>
    <row r="15507" spans="1:7" ht="33.75" x14ac:dyDescent="0.2">
      <c r="A15507" s="1" t="str">
        <f t="shared" si="243"/>
        <v>SETOP ED-50837</v>
      </c>
      <c r="B15507" s="3" t="s">
        <v>28600</v>
      </c>
      <c r="C15507" s="3" t="s">
        <v>24502</v>
      </c>
      <c r="D15507" s="2" t="s">
        <v>27973</v>
      </c>
      <c r="E15507" s="3" t="s">
        <v>28584</v>
      </c>
      <c r="F15507" s="67">
        <v>65.319999999999993</v>
      </c>
      <c r="G15507" s="67">
        <v>69.760000000000005</v>
      </c>
    </row>
    <row r="15508" spans="1:7" ht="22.5" x14ac:dyDescent="0.2">
      <c r="A15508" s="1" t="str">
        <f t="shared" si="243"/>
        <v>SETOP ED-50833</v>
      </c>
      <c r="B15508" s="3" t="s">
        <v>28600</v>
      </c>
      <c r="C15508" s="3" t="s">
        <v>24503</v>
      </c>
      <c r="D15508" s="2" t="s">
        <v>27974</v>
      </c>
      <c r="E15508" s="3" t="s">
        <v>28585</v>
      </c>
      <c r="F15508" s="67">
        <v>517.09</v>
      </c>
      <c r="G15508" s="67">
        <v>517.09</v>
      </c>
    </row>
    <row r="15509" spans="1:7" x14ac:dyDescent="0.2">
      <c r="A15509" s="1" t="str">
        <f t="shared" si="243"/>
        <v>SETOP ED-50836</v>
      </c>
      <c r="B15509" s="3" t="s">
        <v>28600</v>
      </c>
      <c r="C15509" s="3" t="s">
        <v>24504</v>
      </c>
      <c r="D15509" s="2" t="s">
        <v>27975</v>
      </c>
      <c r="E15509" s="3" t="s">
        <v>28593</v>
      </c>
      <c r="F15509" s="67">
        <v>242.36</v>
      </c>
      <c r="G15509" s="67">
        <v>242.36</v>
      </c>
    </row>
    <row r="15510" spans="1:7" x14ac:dyDescent="0.2">
      <c r="A15510" s="1" t="str">
        <f t="shared" si="243"/>
        <v>SETOP ED-50863</v>
      </c>
      <c r="B15510" s="3" t="s">
        <v>28600</v>
      </c>
      <c r="C15510" s="3" t="s">
        <v>24505</v>
      </c>
      <c r="D15510" s="2" t="s">
        <v>27976</v>
      </c>
      <c r="E15510" s="3" t="s">
        <v>28582</v>
      </c>
      <c r="F15510" s="67">
        <v>183.22</v>
      </c>
      <c r="G15510" s="67">
        <v>184.08</v>
      </c>
    </row>
    <row r="15511" spans="1:7" x14ac:dyDescent="0.2">
      <c r="A15511" s="1" t="str">
        <f t="shared" si="243"/>
        <v>SETOP 9098</v>
      </c>
      <c r="B15511" s="3" t="s">
        <v>28600</v>
      </c>
      <c r="C15511" s="3">
        <v>9098</v>
      </c>
      <c r="D15511" s="2" t="s">
        <v>27977</v>
      </c>
    </row>
    <row r="15512" spans="1:7" x14ac:dyDescent="0.2">
      <c r="A15512" s="1" t="str">
        <f t="shared" si="243"/>
        <v>SETOP ED-50871</v>
      </c>
      <c r="B15512" s="3" t="s">
        <v>28600</v>
      </c>
      <c r="C15512" s="3" t="s">
        <v>24506</v>
      </c>
      <c r="D15512" s="2" t="s">
        <v>27978</v>
      </c>
      <c r="E15512" s="3" t="s">
        <v>28593</v>
      </c>
      <c r="F15512" s="67">
        <v>875.38</v>
      </c>
      <c r="G15512" s="67">
        <v>877.75</v>
      </c>
    </row>
    <row r="15513" spans="1:7" x14ac:dyDescent="0.2">
      <c r="A15513" s="1" t="str">
        <f t="shared" si="243"/>
        <v>SETOP ED-50870</v>
      </c>
      <c r="B15513" s="3" t="s">
        <v>28600</v>
      </c>
      <c r="C15513" s="3" t="s">
        <v>24507</v>
      </c>
      <c r="D15513" s="2" t="s">
        <v>27979</v>
      </c>
      <c r="E15513" s="3" t="s">
        <v>28593</v>
      </c>
      <c r="F15513" s="67">
        <v>739.3</v>
      </c>
      <c r="G15513" s="67">
        <v>741.67</v>
      </c>
    </row>
    <row r="15514" spans="1:7" x14ac:dyDescent="0.2">
      <c r="A15514" s="1" t="str">
        <f t="shared" si="243"/>
        <v>SETOP ED-50872</v>
      </c>
      <c r="B15514" s="3" t="s">
        <v>28600</v>
      </c>
      <c r="C15514" s="3" t="s">
        <v>24508</v>
      </c>
      <c r="D15514" s="2" t="s">
        <v>27980</v>
      </c>
      <c r="E15514" s="3" t="s">
        <v>28593</v>
      </c>
      <c r="F15514" s="67">
        <v>612.16999999999996</v>
      </c>
      <c r="G15514" s="67">
        <v>614.54</v>
      </c>
    </row>
    <row r="15515" spans="1:7" x14ac:dyDescent="0.2">
      <c r="A15515" s="1" t="str">
        <f t="shared" si="243"/>
        <v>SETOP ED-50874</v>
      </c>
      <c r="B15515" s="3" t="s">
        <v>28600</v>
      </c>
      <c r="C15515" s="3" t="s">
        <v>24509</v>
      </c>
      <c r="D15515" s="2" t="s">
        <v>27981</v>
      </c>
      <c r="E15515" s="3" t="s">
        <v>28593</v>
      </c>
      <c r="F15515" s="67">
        <v>746.4</v>
      </c>
      <c r="G15515" s="67">
        <v>748.77</v>
      </c>
    </row>
    <row r="15516" spans="1:7" x14ac:dyDescent="0.2">
      <c r="A15516" s="1" t="str">
        <f t="shared" si="243"/>
        <v>SETOP ED-50873</v>
      </c>
      <c r="B15516" s="3" t="s">
        <v>28600</v>
      </c>
      <c r="C15516" s="3" t="s">
        <v>24510</v>
      </c>
      <c r="D15516" s="2" t="s">
        <v>27982</v>
      </c>
      <c r="E15516" s="3" t="s">
        <v>28593</v>
      </c>
      <c r="F15516" s="67">
        <v>626.84</v>
      </c>
      <c r="G15516" s="67">
        <v>629.21</v>
      </c>
    </row>
    <row r="15517" spans="1:7" x14ac:dyDescent="0.2">
      <c r="A15517" s="1" t="str">
        <f t="shared" si="243"/>
        <v>SETOP ED-50875</v>
      </c>
      <c r="B15517" s="3" t="s">
        <v>28600</v>
      </c>
      <c r="C15517" s="3" t="s">
        <v>24511</v>
      </c>
      <c r="D15517" s="2" t="s">
        <v>27983</v>
      </c>
      <c r="E15517" s="3" t="s">
        <v>28593</v>
      </c>
      <c r="F15517" s="67">
        <v>620.87</v>
      </c>
      <c r="G15517" s="67">
        <v>623.24</v>
      </c>
    </row>
    <row r="15518" spans="1:7" x14ac:dyDescent="0.2">
      <c r="A15518" s="1" t="str">
        <f t="shared" si="243"/>
        <v>SETOP ED-50910</v>
      </c>
      <c r="B15518" s="3" t="s">
        <v>28600</v>
      </c>
      <c r="C15518" s="3" t="s">
        <v>24512</v>
      </c>
      <c r="D15518" s="2" t="s">
        <v>27984</v>
      </c>
      <c r="E15518" s="3" t="s">
        <v>28593</v>
      </c>
      <c r="F15518" s="67">
        <v>316.98</v>
      </c>
      <c r="G15518" s="67">
        <v>326.44</v>
      </c>
    </row>
    <row r="15519" spans="1:7" ht="22.5" x14ac:dyDescent="0.2">
      <c r="A15519" s="1" t="str">
        <f t="shared" si="243"/>
        <v>SETOP ED-50865</v>
      </c>
      <c r="B15519" s="3" t="s">
        <v>28600</v>
      </c>
      <c r="C15519" s="3" t="s">
        <v>24513</v>
      </c>
      <c r="D15519" s="2" t="s">
        <v>27985</v>
      </c>
      <c r="E15519" s="3" t="s">
        <v>28593</v>
      </c>
      <c r="F15519" s="67">
        <v>2518.48</v>
      </c>
      <c r="G15519" s="67">
        <v>2525.6</v>
      </c>
    </row>
    <row r="15520" spans="1:7" x14ac:dyDescent="0.2">
      <c r="A15520" s="1" t="str">
        <f t="shared" si="243"/>
        <v>SETOP ED-50866</v>
      </c>
      <c r="B15520" s="3" t="s">
        <v>28600</v>
      </c>
      <c r="C15520" s="3" t="s">
        <v>24514</v>
      </c>
      <c r="D15520" s="2" t="s">
        <v>27986</v>
      </c>
      <c r="E15520" s="3" t="s">
        <v>28593</v>
      </c>
      <c r="F15520" s="67">
        <v>1819.33</v>
      </c>
      <c r="G15520" s="67">
        <v>1824.08</v>
      </c>
    </row>
    <row r="15521" spans="1:7" x14ac:dyDescent="0.2">
      <c r="A15521" s="1" t="str">
        <f t="shared" si="243"/>
        <v>SETOP ED-50868</v>
      </c>
      <c r="B15521" s="3" t="s">
        <v>28600</v>
      </c>
      <c r="C15521" s="3" t="s">
        <v>24515</v>
      </c>
      <c r="D15521" s="2" t="s">
        <v>27987</v>
      </c>
      <c r="E15521" s="3" t="s">
        <v>28593</v>
      </c>
      <c r="F15521" s="67">
        <v>1308.8</v>
      </c>
      <c r="G15521" s="67">
        <v>1313.55</v>
      </c>
    </row>
    <row r="15522" spans="1:7" x14ac:dyDescent="0.2">
      <c r="A15522" s="1" t="str">
        <f t="shared" si="243"/>
        <v>SETOP ED-50867</v>
      </c>
      <c r="B15522" s="3" t="s">
        <v>28600</v>
      </c>
      <c r="C15522" s="3" t="s">
        <v>24516</v>
      </c>
      <c r="D15522" s="2" t="s">
        <v>27988</v>
      </c>
      <c r="E15522" s="3" t="s">
        <v>28593</v>
      </c>
      <c r="F15522" s="67">
        <v>2013.69</v>
      </c>
      <c r="G15522" s="67">
        <v>2018.44</v>
      </c>
    </row>
    <row r="15523" spans="1:7" x14ac:dyDescent="0.2">
      <c r="A15523" s="1" t="str">
        <f t="shared" ref="A15523:A15586" si="244">CONCATENAR</f>
        <v>SETOP ED-50869</v>
      </c>
      <c r="B15523" s="3" t="s">
        <v>28600</v>
      </c>
      <c r="C15523" s="3" t="s">
        <v>24517</v>
      </c>
      <c r="D15523" s="2" t="s">
        <v>27989</v>
      </c>
      <c r="E15523" s="3" t="s">
        <v>28593</v>
      </c>
      <c r="F15523" s="67">
        <v>1308.73</v>
      </c>
      <c r="G15523" s="67">
        <v>1313.48</v>
      </c>
    </row>
    <row r="15524" spans="1:7" x14ac:dyDescent="0.2">
      <c r="A15524" s="1" t="str">
        <f t="shared" si="244"/>
        <v>SETOP 9099</v>
      </c>
      <c r="B15524" s="3" t="s">
        <v>28600</v>
      </c>
      <c r="C15524" s="3">
        <v>9099</v>
      </c>
      <c r="D15524" s="2" t="s">
        <v>27990</v>
      </c>
    </row>
    <row r="15525" spans="1:7" x14ac:dyDescent="0.2">
      <c r="A15525" s="1" t="str">
        <f t="shared" si="244"/>
        <v>SETOP ED-50839</v>
      </c>
      <c r="B15525" s="3" t="s">
        <v>28600</v>
      </c>
      <c r="C15525" s="3" t="s">
        <v>24518</v>
      </c>
      <c r="D15525" s="2" t="s">
        <v>27991</v>
      </c>
      <c r="E15525" s="3" t="s">
        <v>28584</v>
      </c>
      <c r="F15525" s="67">
        <v>19.100000000000001</v>
      </c>
      <c r="G15525" s="67">
        <v>20.03</v>
      </c>
    </row>
    <row r="15526" spans="1:7" ht="22.5" x14ac:dyDescent="0.2">
      <c r="A15526" s="1" t="str">
        <f t="shared" si="244"/>
        <v>SETOP ED-50876</v>
      </c>
      <c r="B15526" s="3" t="s">
        <v>28600</v>
      </c>
      <c r="C15526" s="3" t="s">
        <v>24519</v>
      </c>
      <c r="D15526" s="2" t="s">
        <v>27992</v>
      </c>
      <c r="E15526" s="3" t="s">
        <v>28584</v>
      </c>
      <c r="F15526" s="67">
        <v>30.84</v>
      </c>
      <c r="G15526" s="67">
        <v>32.549999999999997</v>
      </c>
    </row>
    <row r="15527" spans="1:7" x14ac:dyDescent="0.2">
      <c r="A15527" s="1" t="str">
        <f t="shared" si="244"/>
        <v>SETOP 8699</v>
      </c>
      <c r="B15527" s="3" t="s">
        <v>28600</v>
      </c>
      <c r="C15527" s="3">
        <v>8699</v>
      </c>
      <c r="D15527" s="2" t="s">
        <v>27993</v>
      </c>
    </row>
    <row r="15528" spans="1:7" x14ac:dyDescent="0.2">
      <c r="A15528" s="1" t="str">
        <f t="shared" si="244"/>
        <v>SETOP 9100</v>
      </c>
      <c r="B15528" s="3" t="s">
        <v>28600</v>
      </c>
      <c r="C15528" s="3">
        <v>9100</v>
      </c>
      <c r="D15528" s="2" t="s">
        <v>27871</v>
      </c>
    </row>
    <row r="15529" spans="1:7" ht="33.75" x14ac:dyDescent="0.2">
      <c r="A15529" s="1" t="str">
        <f t="shared" si="244"/>
        <v>SETOP ED-50787</v>
      </c>
      <c r="B15529" s="3" t="s">
        <v>28600</v>
      </c>
      <c r="C15529" s="3" t="s">
        <v>24520</v>
      </c>
      <c r="D15529" s="2" t="s">
        <v>27994</v>
      </c>
      <c r="E15529" s="3" t="s">
        <v>28584</v>
      </c>
      <c r="F15529" s="67">
        <v>717.41</v>
      </c>
      <c r="G15529" s="67">
        <v>730.87</v>
      </c>
    </row>
    <row r="15530" spans="1:7" ht="22.5" x14ac:dyDescent="0.2">
      <c r="A15530" s="1" t="str">
        <f t="shared" si="244"/>
        <v>SETOP ED-50818</v>
      </c>
      <c r="B15530" s="3" t="s">
        <v>28600</v>
      </c>
      <c r="C15530" s="3" t="s">
        <v>24521</v>
      </c>
      <c r="D15530" s="2" t="s">
        <v>27995</v>
      </c>
      <c r="E15530" s="3" t="s">
        <v>28584</v>
      </c>
      <c r="F15530" s="67">
        <v>1933.71</v>
      </c>
      <c r="G15530" s="67">
        <v>2023.79</v>
      </c>
    </row>
    <row r="15531" spans="1:7" x14ac:dyDescent="0.2">
      <c r="A15531" s="1" t="str">
        <f t="shared" si="244"/>
        <v>SETOP 9101</v>
      </c>
      <c r="B15531" s="3" t="s">
        <v>28600</v>
      </c>
      <c r="C15531" s="3">
        <v>9101</v>
      </c>
      <c r="D15531" s="2" t="s">
        <v>27875</v>
      </c>
    </row>
    <row r="15532" spans="1:7" x14ac:dyDescent="0.2">
      <c r="A15532" s="1" t="str">
        <f t="shared" si="244"/>
        <v>SETOP ED-50788</v>
      </c>
      <c r="B15532" s="3" t="s">
        <v>28600</v>
      </c>
      <c r="C15532" s="3" t="s">
        <v>24522</v>
      </c>
      <c r="D15532" s="2" t="s">
        <v>27996</v>
      </c>
      <c r="E15532" s="3" t="s">
        <v>28593</v>
      </c>
      <c r="F15532" s="67">
        <v>196.73</v>
      </c>
      <c r="G15532" s="67">
        <v>203.9</v>
      </c>
    </row>
    <row r="15533" spans="1:7" x14ac:dyDescent="0.2">
      <c r="A15533" s="1" t="str">
        <f t="shared" si="244"/>
        <v>SETOP ED-50809</v>
      </c>
      <c r="B15533" s="3" t="s">
        <v>28600</v>
      </c>
      <c r="C15533" s="3" t="s">
        <v>24523</v>
      </c>
      <c r="D15533" s="2" t="s">
        <v>27997</v>
      </c>
      <c r="E15533" s="3" t="s">
        <v>28593</v>
      </c>
      <c r="F15533" s="67">
        <v>622.05999999999995</v>
      </c>
      <c r="G15533" s="67">
        <v>636.4</v>
      </c>
    </row>
    <row r="15534" spans="1:7" x14ac:dyDescent="0.2">
      <c r="A15534" s="1" t="str">
        <f t="shared" si="244"/>
        <v>SETOP ED-50811</v>
      </c>
      <c r="B15534" s="3" t="s">
        <v>28600</v>
      </c>
      <c r="C15534" s="3" t="s">
        <v>24524</v>
      </c>
      <c r="D15534" s="2" t="s">
        <v>27998</v>
      </c>
      <c r="E15534" s="3" t="s">
        <v>28582</v>
      </c>
      <c r="F15534" s="67">
        <v>1105.18</v>
      </c>
      <c r="G15534" s="67">
        <v>1119.52</v>
      </c>
    </row>
    <row r="15535" spans="1:7" ht="33.75" x14ac:dyDescent="0.2">
      <c r="A15535" s="1" t="str">
        <f t="shared" si="244"/>
        <v>SETOP ED-32033</v>
      </c>
      <c r="B15535" s="3" t="s">
        <v>28600</v>
      </c>
      <c r="C15535" s="3" t="s">
        <v>24525</v>
      </c>
      <c r="D15535" s="2" t="s">
        <v>27999</v>
      </c>
      <c r="E15535" s="3" t="s">
        <v>28582</v>
      </c>
      <c r="F15535" s="67">
        <v>942.3</v>
      </c>
      <c r="G15535" s="67">
        <v>994.24</v>
      </c>
    </row>
    <row r="15536" spans="1:7" ht="33.75" x14ac:dyDescent="0.2">
      <c r="A15536" s="1" t="str">
        <f t="shared" si="244"/>
        <v>SETOP ED-32020</v>
      </c>
      <c r="B15536" s="3" t="s">
        <v>28600</v>
      </c>
      <c r="C15536" s="3" t="s">
        <v>24526</v>
      </c>
      <c r="D15536" s="2" t="s">
        <v>28000</v>
      </c>
      <c r="E15536" s="3" t="s">
        <v>28582</v>
      </c>
      <c r="F15536" s="67">
        <v>744</v>
      </c>
      <c r="G15536" s="67">
        <v>782.03</v>
      </c>
    </row>
    <row r="15537" spans="1:7" ht="33.75" x14ac:dyDescent="0.2">
      <c r="A15537" s="1" t="str">
        <f t="shared" si="244"/>
        <v>SETOP ED-32030</v>
      </c>
      <c r="B15537" s="3" t="s">
        <v>28600</v>
      </c>
      <c r="C15537" s="3" t="s">
        <v>24527</v>
      </c>
      <c r="D15537" s="2" t="s">
        <v>28001</v>
      </c>
      <c r="E15537" s="3" t="s">
        <v>28582</v>
      </c>
      <c r="F15537" s="67">
        <v>1194.8900000000001</v>
      </c>
      <c r="G15537" s="67">
        <v>1264.6300000000001</v>
      </c>
    </row>
    <row r="15538" spans="1:7" ht="33.75" x14ac:dyDescent="0.2">
      <c r="A15538" s="1" t="str">
        <f t="shared" si="244"/>
        <v>SETOP ED-32018</v>
      </c>
      <c r="B15538" s="3" t="s">
        <v>28600</v>
      </c>
      <c r="C15538" s="3" t="s">
        <v>24528</v>
      </c>
      <c r="D15538" s="2" t="s">
        <v>28002</v>
      </c>
      <c r="E15538" s="3" t="s">
        <v>28582</v>
      </c>
      <c r="F15538" s="67">
        <v>1426.79</v>
      </c>
      <c r="G15538" s="67">
        <v>1513.48</v>
      </c>
    </row>
    <row r="15539" spans="1:7" ht="33.75" x14ac:dyDescent="0.2">
      <c r="A15539" s="1" t="str">
        <f t="shared" si="244"/>
        <v>SETOP ED-32016</v>
      </c>
      <c r="B15539" s="3" t="s">
        <v>28600</v>
      </c>
      <c r="C15539" s="3" t="s">
        <v>24529</v>
      </c>
      <c r="D15539" s="2" t="s">
        <v>28003</v>
      </c>
      <c r="E15539" s="3" t="s">
        <v>28582</v>
      </c>
      <c r="F15539" s="67">
        <v>1154.99</v>
      </c>
      <c r="G15539" s="67">
        <v>1226.67</v>
      </c>
    </row>
    <row r="15540" spans="1:7" ht="33.75" x14ac:dyDescent="0.2">
      <c r="A15540" s="1" t="str">
        <f t="shared" si="244"/>
        <v>SETOP ED-32019</v>
      </c>
      <c r="B15540" s="3" t="s">
        <v>28600</v>
      </c>
      <c r="C15540" s="3" t="s">
        <v>24530</v>
      </c>
      <c r="D15540" s="2" t="s">
        <v>28004</v>
      </c>
      <c r="E15540" s="3" t="s">
        <v>28583</v>
      </c>
      <c r="F15540" s="67">
        <v>2103.46</v>
      </c>
      <c r="G15540" s="67">
        <v>2226.0700000000002</v>
      </c>
    </row>
    <row r="15541" spans="1:7" ht="33.75" x14ac:dyDescent="0.2">
      <c r="A15541" s="1" t="str">
        <f t="shared" si="244"/>
        <v>SETOP ED-32023</v>
      </c>
      <c r="B15541" s="3" t="s">
        <v>28600</v>
      </c>
      <c r="C15541" s="3" t="s">
        <v>24531</v>
      </c>
      <c r="D15541" s="2" t="s">
        <v>28005</v>
      </c>
      <c r="E15541" s="3" t="s">
        <v>28583</v>
      </c>
      <c r="F15541" s="67">
        <v>754.94</v>
      </c>
      <c r="G15541" s="67">
        <v>800.92</v>
      </c>
    </row>
    <row r="15542" spans="1:7" ht="33.75" x14ac:dyDescent="0.2">
      <c r="A15542" s="1" t="str">
        <f t="shared" si="244"/>
        <v>SETOP ED-32017</v>
      </c>
      <c r="B15542" s="3" t="s">
        <v>28600</v>
      </c>
      <c r="C15542" s="3" t="s">
        <v>24532</v>
      </c>
      <c r="D15542" s="2" t="s">
        <v>28006</v>
      </c>
      <c r="E15542" s="3" t="s">
        <v>28582</v>
      </c>
      <c r="F15542" s="67">
        <v>1212.49</v>
      </c>
      <c r="G15542" s="67">
        <v>1287.71</v>
      </c>
    </row>
    <row r="15543" spans="1:7" ht="33.75" x14ac:dyDescent="0.2">
      <c r="A15543" s="1" t="str">
        <f t="shared" si="244"/>
        <v>SETOP ED-32015</v>
      </c>
      <c r="B15543" s="3" t="s">
        <v>28600</v>
      </c>
      <c r="C15543" s="3" t="s">
        <v>24533</v>
      </c>
      <c r="D15543" s="2" t="s">
        <v>28007</v>
      </c>
      <c r="E15543" s="3" t="s">
        <v>28582</v>
      </c>
      <c r="F15543" s="67">
        <v>940.69</v>
      </c>
      <c r="G15543" s="67">
        <v>1000.9</v>
      </c>
    </row>
    <row r="15544" spans="1:7" ht="22.5" x14ac:dyDescent="0.2">
      <c r="A15544" s="1" t="str">
        <f t="shared" si="244"/>
        <v>SETOP ED-32026</v>
      </c>
      <c r="B15544" s="3" t="s">
        <v>28600</v>
      </c>
      <c r="C15544" s="3" t="s">
        <v>24534</v>
      </c>
      <c r="D15544" s="2" t="s">
        <v>28008</v>
      </c>
      <c r="E15544" s="3" t="s">
        <v>28582</v>
      </c>
      <c r="F15544" s="67">
        <v>408.32</v>
      </c>
      <c r="G15544" s="67">
        <v>434.34</v>
      </c>
    </row>
    <row r="15545" spans="1:7" ht="33.75" x14ac:dyDescent="0.2">
      <c r="A15545" s="1" t="str">
        <f t="shared" si="244"/>
        <v>SETOP ED-32032</v>
      </c>
      <c r="B15545" s="3" t="s">
        <v>28600</v>
      </c>
      <c r="C15545" s="3" t="s">
        <v>24535</v>
      </c>
      <c r="D15545" s="2" t="s">
        <v>28009</v>
      </c>
      <c r="E15545" s="3" t="s">
        <v>28582</v>
      </c>
      <c r="F15545" s="67">
        <v>1059.3900000000001</v>
      </c>
      <c r="G15545" s="67">
        <v>1124.18</v>
      </c>
    </row>
    <row r="15546" spans="1:7" ht="33.75" x14ac:dyDescent="0.2">
      <c r="A15546" s="1" t="str">
        <f t="shared" si="244"/>
        <v>SETOP ED-32024</v>
      </c>
      <c r="B15546" s="3" t="s">
        <v>28600</v>
      </c>
      <c r="C15546" s="3" t="s">
        <v>24536</v>
      </c>
      <c r="D15546" s="2" t="s">
        <v>28010</v>
      </c>
      <c r="E15546" s="3" t="s">
        <v>28583</v>
      </c>
      <c r="F15546" s="67">
        <v>841.37</v>
      </c>
      <c r="G15546" s="67">
        <v>889.61</v>
      </c>
    </row>
    <row r="15547" spans="1:7" ht="33.75" x14ac:dyDescent="0.2">
      <c r="A15547" s="1" t="str">
        <f t="shared" si="244"/>
        <v>SETOP ED-32025</v>
      </c>
      <c r="B15547" s="3" t="s">
        <v>28600</v>
      </c>
      <c r="C15547" s="3" t="s">
        <v>24537</v>
      </c>
      <c r="D15547" s="2" t="s">
        <v>28011</v>
      </c>
      <c r="E15547" s="3" t="s">
        <v>28583</v>
      </c>
      <c r="F15547" s="67">
        <v>633.07000000000005</v>
      </c>
      <c r="G15547" s="67">
        <v>672.95</v>
      </c>
    </row>
    <row r="15548" spans="1:7" ht="45" x14ac:dyDescent="0.2">
      <c r="A15548" s="1" t="str">
        <f t="shared" si="244"/>
        <v>SETOP ED-29255</v>
      </c>
      <c r="B15548" s="3" t="s">
        <v>28600</v>
      </c>
      <c r="C15548" s="3" t="s">
        <v>24538</v>
      </c>
      <c r="D15548" s="2" t="s">
        <v>28012</v>
      </c>
      <c r="E15548" s="3" t="s">
        <v>28583</v>
      </c>
      <c r="F15548" s="67">
        <v>246.5</v>
      </c>
      <c r="G15548" s="67">
        <v>260</v>
      </c>
    </row>
    <row r="15549" spans="1:7" ht="45" x14ac:dyDescent="0.2">
      <c r="A15549" s="1" t="str">
        <f t="shared" si="244"/>
        <v>SETOP ED-29249</v>
      </c>
      <c r="B15549" s="3" t="s">
        <v>28600</v>
      </c>
      <c r="C15549" s="3" t="s">
        <v>24539</v>
      </c>
      <c r="D15549" s="2" t="s">
        <v>28013</v>
      </c>
      <c r="E15549" s="3" t="s">
        <v>28583</v>
      </c>
      <c r="F15549" s="67">
        <v>309.10000000000002</v>
      </c>
      <c r="G15549" s="67">
        <v>326.13</v>
      </c>
    </row>
    <row r="15550" spans="1:7" ht="22.5" x14ac:dyDescent="0.2">
      <c r="A15550" s="1" t="str">
        <f t="shared" si="244"/>
        <v>SETOP ED-50802</v>
      </c>
      <c r="B15550" s="3" t="s">
        <v>28600</v>
      </c>
      <c r="C15550" s="3" t="s">
        <v>24540</v>
      </c>
      <c r="D15550" s="2" t="s">
        <v>28014</v>
      </c>
      <c r="E15550" s="3" t="s">
        <v>28582</v>
      </c>
      <c r="F15550" s="67">
        <v>1279.0999999999999</v>
      </c>
      <c r="G15550" s="67">
        <v>1293.44</v>
      </c>
    </row>
    <row r="15551" spans="1:7" x14ac:dyDescent="0.2">
      <c r="A15551" s="1" t="str">
        <f t="shared" si="244"/>
        <v>SETOP ED-50803</v>
      </c>
      <c r="B15551" s="3" t="s">
        <v>28600</v>
      </c>
      <c r="C15551" s="3" t="s">
        <v>24541</v>
      </c>
      <c r="D15551" s="2" t="s">
        <v>28015</v>
      </c>
      <c r="E15551" s="3" t="s">
        <v>28582</v>
      </c>
      <c r="F15551" s="67">
        <v>344.72</v>
      </c>
      <c r="G15551" s="67">
        <v>359.06</v>
      </c>
    </row>
    <row r="15552" spans="1:7" x14ac:dyDescent="0.2">
      <c r="A15552" s="1" t="str">
        <f t="shared" si="244"/>
        <v>SETOP ED-50808</v>
      </c>
      <c r="B15552" s="3" t="s">
        <v>28600</v>
      </c>
      <c r="C15552" s="3" t="s">
        <v>24542</v>
      </c>
      <c r="D15552" s="2" t="s">
        <v>28016</v>
      </c>
      <c r="E15552" s="3" t="s">
        <v>28582</v>
      </c>
      <c r="F15552" s="67">
        <v>1046.3800000000001</v>
      </c>
      <c r="G15552" s="67">
        <v>1060.72</v>
      </c>
    </row>
    <row r="15553" spans="1:7" x14ac:dyDescent="0.2">
      <c r="A15553" s="1" t="str">
        <f t="shared" si="244"/>
        <v>SETOP ED-50794</v>
      </c>
      <c r="B15553" s="3" t="s">
        <v>28600</v>
      </c>
      <c r="C15553" s="3" t="s">
        <v>24543</v>
      </c>
      <c r="D15553" s="2" t="s">
        <v>28017</v>
      </c>
      <c r="E15553" s="3" t="s">
        <v>28582</v>
      </c>
      <c r="F15553" s="67">
        <v>778.22</v>
      </c>
      <c r="G15553" s="67">
        <v>792.56</v>
      </c>
    </row>
    <row r="15554" spans="1:7" x14ac:dyDescent="0.2">
      <c r="A15554" s="1" t="str">
        <f t="shared" si="244"/>
        <v>SETOP ED-50796</v>
      </c>
      <c r="B15554" s="3" t="s">
        <v>28600</v>
      </c>
      <c r="C15554" s="3" t="s">
        <v>24544</v>
      </c>
      <c r="D15554" s="2" t="s">
        <v>28018</v>
      </c>
      <c r="E15554" s="3" t="s">
        <v>28582</v>
      </c>
      <c r="F15554" s="67">
        <v>778.22</v>
      </c>
      <c r="G15554" s="67">
        <v>792.56</v>
      </c>
    </row>
    <row r="15555" spans="1:7" ht="33.75" x14ac:dyDescent="0.2">
      <c r="A15555" s="1" t="str">
        <f t="shared" si="244"/>
        <v>SETOP ED-29569</v>
      </c>
      <c r="B15555" s="3" t="s">
        <v>28600</v>
      </c>
      <c r="C15555" s="3" t="s">
        <v>24545</v>
      </c>
      <c r="D15555" s="2" t="s">
        <v>28019</v>
      </c>
      <c r="E15555" s="3" t="s">
        <v>28583</v>
      </c>
      <c r="F15555" s="67">
        <v>2561.39</v>
      </c>
      <c r="G15555" s="67">
        <v>2709.56</v>
      </c>
    </row>
    <row r="15556" spans="1:7" ht="33.75" x14ac:dyDescent="0.2">
      <c r="A15556" s="1" t="str">
        <f t="shared" si="244"/>
        <v>SETOP ED-29570</v>
      </c>
      <c r="B15556" s="3" t="s">
        <v>28600</v>
      </c>
      <c r="C15556" s="3" t="s">
        <v>24546</v>
      </c>
      <c r="D15556" s="2" t="s">
        <v>28020</v>
      </c>
      <c r="E15556" s="3" t="s">
        <v>28583</v>
      </c>
      <c r="F15556" s="67">
        <v>2801.69</v>
      </c>
      <c r="G15556" s="67">
        <v>2964.31</v>
      </c>
    </row>
    <row r="15557" spans="1:7" ht="33.75" x14ac:dyDescent="0.2">
      <c r="A15557" s="1" t="str">
        <f t="shared" si="244"/>
        <v>SETOP ED-29571</v>
      </c>
      <c r="B15557" s="3" t="s">
        <v>28600</v>
      </c>
      <c r="C15557" s="3" t="s">
        <v>24547</v>
      </c>
      <c r="D15557" s="2" t="s">
        <v>28021</v>
      </c>
      <c r="E15557" s="3" t="s">
        <v>28583</v>
      </c>
      <c r="F15557" s="67">
        <v>3041.99</v>
      </c>
      <c r="G15557" s="67">
        <v>3219.06</v>
      </c>
    </row>
    <row r="15558" spans="1:7" ht="33.75" x14ac:dyDescent="0.2">
      <c r="A15558" s="1" t="str">
        <f t="shared" si="244"/>
        <v>SETOP ED-29578</v>
      </c>
      <c r="B15558" s="3" t="s">
        <v>28600</v>
      </c>
      <c r="C15558" s="3" t="s">
        <v>24548</v>
      </c>
      <c r="D15558" s="2" t="s">
        <v>28022</v>
      </c>
      <c r="E15558" s="3" t="s">
        <v>28582</v>
      </c>
      <c r="F15558" s="67">
        <v>1127.0899999999999</v>
      </c>
      <c r="G15558" s="67">
        <v>1195.21</v>
      </c>
    </row>
    <row r="15559" spans="1:7" ht="33.75" x14ac:dyDescent="0.2">
      <c r="A15559" s="1" t="str">
        <f t="shared" si="244"/>
        <v>SETOP ED-29576</v>
      </c>
      <c r="B15559" s="3" t="s">
        <v>28600</v>
      </c>
      <c r="C15559" s="3" t="s">
        <v>24549</v>
      </c>
      <c r="D15559" s="2" t="s">
        <v>28023</v>
      </c>
      <c r="E15559" s="3" t="s">
        <v>28583</v>
      </c>
      <c r="F15559" s="67">
        <v>2470.64</v>
      </c>
      <c r="G15559" s="67">
        <v>2617.11</v>
      </c>
    </row>
    <row r="15560" spans="1:7" x14ac:dyDescent="0.2">
      <c r="A15560" s="1" t="str">
        <f t="shared" si="244"/>
        <v>SETOP ED-50804</v>
      </c>
      <c r="B15560" s="3" t="s">
        <v>28600</v>
      </c>
      <c r="C15560" s="3" t="s">
        <v>24550</v>
      </c>
      <c r="D15560" s="2" t="s">
        <v>28024</v>
      </c>
      <c r="E15560" s="3" t="s">
        <v>28582</v>
      </c>
      <c r="F15560" s="67">
        <v>486.75</v>
      </c>
      <c r="G15560" s="67">
        <v>501.09</v>
      </c>
    </row>
    <row r="15561" spans="1:7" ht="33.75" x14ac:dyDescent="0.2">
      <c r="A15561" s="1" t="str">
        <f t="shared" si="244"/>
        <v>SETOP ED-29279</v>
      </c>
      <c r="B15561" s="3" t="s">
        <v>28600</v>
      </c>
      <c r="C15561" s="3" t="s">
        <v>24551</v>
      </c>
      <c r="D15561" s="2" t="s">
        <v>28025</v>
      </c>
      <c r="E15561" s="3" t="s">
        <v>28583</v>
      </c>
      <c r="F15561" s="67">
        <v>2767.58</v>
      </c>
      <c r="G15561" s="67">
        <v>2914.34</v>
      </c>
    </row>
    <row r="15562" spans="1:7" ht="45" x14ac:dyDescent="0.2">
      <c r="A15562" s="1" t="str">
        <f t="shared" si="244"/>
        <v>SETOP ED-27563</v>
      </c>
      <c r="B15562" s="3" t="s">
        <v>28600</v>
      </c>
      <c r="C15562" s="3" t="s">
        <v>24552</v>
      </c>
      <c r="D15562" s="2" t="s">
        <v>28026</v>
      </c>
      <c r="E15562" s="3" t="s">
        <v>28583</v>
      </c>
      <c r="F15562" s="67">
        <v>453.47</v>
      </c>
      <c r="G15562" s="67">
        <v>472.77</v>
      </c>
    </row>
    <row r="15563" spans="1:7" ht="33.75" x14ac:dyDescent="0.2">
      <c r="A15563" s="1" t="str">
        <f t="shared" si="244"/>
        <v>SETOP ED-29273</v>
      </c>
      <c r="B15563" s="3" t="s">
        <v>28600</v>
      </c>
      <c r="C15563" s="3" t="s">
        <v>24553</v>
      </c>
      <c r="D15563" s="2" t="s">
        <v>28027</v>
      </c>
      <c r="E15563" s="3" t="s">
        <v>28583</v>
      </c>
      <c r="F15563" s="67">
        <v>40.35</v>
      </c>
      <c r="G15563" s="67">
        <v>43.01</v>
      </c>
    </row>
    <row r="15564" spans="1:7" ht="33.75" x14ac:dyDescent="0.2">
      <c r="A15564" s="1" t="str">
        <f t="shared" si="244"/>
        <v>SETOP ED-32022</v>
      </c>
      <c r="B15564" s="3" t="s">
        <v>28600</v>
      </c>
      <c r="C15564" s="3" t="s">
        <v>24554</v>
      </c>
      <c r="D15564" s="2" t="s">
        <v>28028</v>
      </c>
      <c r="E15564" s="3" t="s">
        <v>28584</v>
      </c>
      <c r="F15564" s="67">
        <v>360.56</v>
      </c>
      <c r="G15564" s="67">
        <v>382.31</v>
      </c>
    </row>
    <row r="15565" spans="1:7" ht="33.75" x14ac:dyDescent="0.2">
      <c r="A15565" s="1" t="str">
        <f t="shared" si="244"/>
        <v>SETOP ED-32021</v>
      </c>
      <c r="B15565" s="3" t="s">
        <v>28600</v>
      </c>
      <c r="C15565" s="3" t="s">
        <v>24555</v>
      </c>
      <c r="D15565" s="2" t="s">
        <v>28029</v>
      </c>
      <c r="E15565" s="3" t="s">
        <v>28584</v>
      </c>
      <c r="F15565" s="67">
        <v>317.66000000000003</v>
      </c>
      <c r="G15565" s="67">
        <v>337.66</v>
      </c>
    </row>
    <row r="15566" spans="1:7" ht="33.75" x14ac:dyDescent="0.2">
      <c r="A15566" s="1" t="str">
        <f t="shared" si="244"/>
        <v>SETOP ED-29275</v>
      </c>
      <c r="B15566" s="3" t="s">
        <v>28600</v>
      </c>
      <c r="C15566" s="3" t="s">
        <v>24556</v>
      </c>
      <c r="D15566" s="2" t="s">
        <v>28030</v>
      </c>
      <c r="E15566" s="3" t="s">
        <v>28583</v>
      </c>
      <c r="F15566" s="67">
        <v>659.27</v>
      </c>
      <c r="G15566" s="67">
        <v>701.52</v>
      </c>
    </row>
    <row r="15567" spans="1:7" ht="33.75" x14ac:dyDescent="0.2">
      <c r="A15567" s="1" t="str">
        <f t="shared" si="244"/>
        <v>SETOP ED-29253</v>
      </c>
      <c r="B15567" s="3" t="s">
        <v>28600</v>
      </c>
      <c r="C15567" s="3" t="s">
        <v>24557</v>
      </c>
      <c r="D15567" s="2" t="s">
        <v>28031</v>
      </c>
      <c r="E15567" s="3" t="s">
        <v>28583</v>
      </c>
      <c r="F15567" s="67">
        <v>138.93</v>
      </c>
      <c r="G15567" s="67">
        <v>147.99</v>
      </c>
    </row>
    <row r="15568" spans="1:7" x14ac:dyDescent="0.2">
      <c r="A15568" s="1" t="str">
        <f t="shared" si="244"/>
        <v>SETOP 9102</v>
      </c>
      <c r="B15568" s="3" t="s">
        <v>28600</v>
      </c>
      <c r="C15568" s="3">
        <v>9102</v>
      </c>
      <c r="D15568" s="2" t="s">
        <v>26091</v>
      </c>
    </row>
    <row r="15569" spans="1:7" ht="56.25" x14ac:dyDescent="0.2">
      <c r="A15569" s="1" t="str">
        <f t="shared" si="244"/>
        <v>SETOP ED-32116</v>
      </c>
      <c r="B15569" s="3" t="s">
        <v>28600</v>
      </c>
      <c r="C15569" s="3" t="s">
        <v>24558</v>
      </c>
      <c r="D15569" s="2" t="s">
        <v>28032</v>
      </c>
      <c r="E15569" s="3" t="s">
        <v>28584</v>
      </c>
      <c r="F15569" s="67">
        <v>974.4</v>
      </c>
      <c r="G15569" s="67">
        <v>1013.64</v>
      </c>
    </row>
    <row r="15570" spans="1:7" ht="45" x14ac:dyDescent="0.2">
      <c r="A15570" s="1" t="str">
        <f t="shared" si="244"/>
        <v>SETOP ED-32115</v>
      </c>
      <c r="B15570" s="3" t="s">
        <v>28600</v>
      </c>
      <c r="C15570" s="3" t="s">
        <v>24559</v>
      </c>
      <c r="D15570" s="2" t="s">
        <v>28033</v>
      </c>
      <c r="E15570" s="3" t="s">
        <v>28584</v>
      </c>
      <c r="F15570" s="67">
        <v>1101.97</v>
      </c>
      <c r="G15570" s="67">
        <v>1146.31</v>
      </c>
    </row>
    <row r="15571" spans="1:7" x14ac:dyDescent="0.2">
      <c r="A15571" s="1" t="str">
        <f t="shared" si="244"/>
        <v>SETOP 9103</v>
      </c>
      <c r="B15571" s="3" t="s">
        <v>28600</v>
      </c>
      <c r="C15571" s="3">
        <v>9103</v>
      </c>
      <c r="D15571" s="2" t="s">
        <v>27945</v>
      </c>
    </row>
    <row r="15572" spans="1:7" ht="33.75" x14ac:dyDescent="0.2">
      <c r="A15572" s="1" t="str">
        <f t="shared" si="244"/>
        <v>SETOP ED-33268</v>
      </c>
      <c r="B15572" s="3" t="s">
        <v>28600</v>
      </c>
      <c r="C15572" s="3" t="s">
        <v>24560</v>
      </c>
      <c r="D15572" s="2" t="s">
        <v>28034</v>
      </c>
      <c r="E15572" s="3" t="s">
        <v>28583</v>
      </c>
      <c r="F15572" s="67">
        <v>1962.47</v>
      </c>
      <c r="G15572" s="67">
        <v>2034.94</v>
      </c>
    </row>
    <row r="15573" spans="1:7" ht="33.75" x14ac:dyDescent="0.2">
      <c r="A15573" s="1" t="str">
        <f t="shared" si="244"/>
        <v>SETOP ED-33267</v>
      </c>
      <c r="B15573" s="3" t="s">
        <v>28600</v>
      </c>
      <c r="C15573" s="3" t="s">
        <v>24561</v>
      </c>
      <c r="D15573" s="2" t="s">
        <v>28035</v>
      </c>
      <c r="E15573" s="3" t="s">
        <v>28583</v>
      </c>
      <c r="F15573" s="67">
        <v>2668.6</v>
      </c>
      <c r="G15573" s="67">
        <v>2766</v>
      </c>
    </row>
    <row r="15574" spans="1:7" ht="33.75" x14ac:dyDescent="0.2">
      <c r="A15574" s="1" t="str">
        <f t="shared" si="244"/>
        <v>SETOP ED-33270</v>
      </c>
      <c r="B15574" s="3" t="s">
        <v>28600</v>
      </c>
      <c r="C15574" s="3" t="s">
        <v>24562</v>
      </c>
      <c r="D15574" s="2" t="s">
        <v>28036</v>
      </c>
      <c r="E15574" s="3" t="s">
        <v>28583</v>
      </c>
      <c r="F15574" s="67">
        <v>2409</v>
      </c>
      <c r="G15574" s="67">
        <v>2497.17</v>
      </c>
    </row>
    <row r="15575" spans="1:7" ht="33.75" x14ac:dyDescent="0.2">
      <c r="A15575" s="1" t="str">
        <f t="shared" si="244"/>
        <v>SETOP ED-33269</v>
      </c>
      <c r="B15575" s="3" t="s">
        <v>28600</v>
      </c>
      <c r="C15575" s="3" t="s">
        <v>24563</v>
      </c>
      <c r="D15575" s="2" t="s">
        <v>28037</v>
      </c>
      <c r="E15575" s="3" t="s">
        <v>28583</v>
      </c>
      <c r="F15575" s="67">
        <v>1867.64</v>
      </c>
      <c r="G15575" s="67">
        <v>1934.13</v>
      </c>
    </row>
    <row r="15576" spans="1:7" ht="22.5" x14ac:dyDescent="0.2">
      <c r="A15576" s="1" t="str">
        <f t="shared" si="244"/>
        <v>SETOP ED-33281</v>
      </c>
      <c r="B15576" s="3" t="s">
        <v>28600</v>
      </c>
      <c r="C15576" s="3" t="s">
        <v>24564</v>
      </c>
      <c r="D15576" s="2" t="s">
        <v>28038</v>
      </c>
      <c r="E15576" s="3" t="s">
        <v>28583</v>
      </c>
      <c r="F15576" s="67">
        <v>270.74</v>
      </c>
      <c r="G15576" s="67">
        <v>278.27999999999997</v>
      </c>
    </row>
    <row r="15577" spans="1:7" ht="22.5" x14ac:dyDescent="0.2">
      <c r="A15577" s="1" t="str">
        <f t="shared" si="244"/>
        <v>SETOP ED-33280</v>
      </c>
      <c r="B15577" s="3" t="s">
        <v>28600</v>
      </c>
      <c r="C15577" s="3" t="s">
        <v>24565</v>
      </c>
      <c r="D15577" s="2" t="s">
        <v>28039</v>
      </c>
      <c r="E15577" s="3" t="s">
        <v>28583</v>
      </c>
      <c r="F15577" s="67">
        <v>738.25</v>
      </c>
      <c r="G15577" s="67">
        <v>748.35</v>
      </c>
    </row>
    <row r="15578" spans="1:7" ht="22.5" x14ac:dyDescent="0.2">
      <c r="A15578" s="1" t="str">
        <f t="shared" si="244"/>
        <v>SETOP ED-33277</v>
      </c>
      <c r="B15578" s="3" t="s">
        <v>28600</v>
      </c>
      <c r="C15578" s="3" t="s">
        <v>24566</v>
      </c>
      <c r="D15578" s="2" t="s">
        <v>28040</v>
      </c>
      <c r="E15578" s="3" t="s">
        <v>28584</v>
      </c>
      <c r="F15578" s="67">
        <v>157.33000000000001</v>
      </c>
      <c r="G15578" s="67">
        <v>162.93</v>
      </c>
    </row>
    <row r="15579" spans="1:7" ht="22.5" x14ac:dyDescent="0.2">
      <c r="A15579" s="1" t="str">
        <f t="shared" si="244"/>
        <v>SETOP ED-33286</v>
      </c>
      <c r="B15579" s="3" t="s">
        <v>28600</v>
      </c>
      <c r="C15579" s="3" t="s">
        <v>24567</v>
      </c>
      <c r="D15579" s="2" t="s">
        <v>28041</v>
      </c>
      <c r="E15579" s="3" t="s">
        <v>28584</v>
      </c>
      <c r="F15579" s="67">
        <v>210.79</v>
      </c>
      <c r="G15579" s="67">
        <v>218.66</v>
      </c>
    </row>
    <row r="15580" spans="1:7" ht="22.5" x14ac:dyDescent="0.2">
      <c r="A15580" s="1" t="str">
        <f t="shared" si="244"/>
        <v>SETOP ED-50817</v>
      </c>
      <c r="B15580" s="3" t="s">
        <v>28600</v>
      </c>
      <c r="C15580" s="3" t="s">
        <v>24568</v>
      </c>
      <c r="D15580" s="2" t="s">
        <v>28042</v>
      </c>
      <c r="E15580" s="3" t="s">
        <v>28584</v>
      </c>
      <c r="F15580" s="67">
        <v>192.65</v>
      </c>
      <c r="G15580" s="67">
        <v>197.95</v>
      </c>
    </row>
    <row r="15581" spans="1:7" ht="22.5" x14ac:dyDescent="0.2">
      <c r="A15581" s="1" t="str">
        <f t="shared" si="244"/>
        <v>SETOP ED-33285</v>
      </c>
      <c r="B15581" s="3" t="s">
        <v>28600</v>
      </c>
      <c r="C15581" s="3" t="s">
        <v>24569</v>
      </c>
      <c r="D15581" s="2" t="s">
        <v>28043</v>
      </c>
      <c r="E15581" s="3" t="s">
        <v>28584</v>
      </c>
      <c r="F15581" s="67">
        <v>461.71</v>
      </c>
      <c r="G15581" s="67">
        <v>475.45</v>
      </c>
    </row>
    <row r="15582" spans="1:7" x14ac:dyDescent="0.2">
      <c r="A15582" s="1" t="str">
        <f t="shared" si="244"/>
        <v>SETOP ED-50819</v>
      </c>
      <c r="B15582" s="3" t="s">
        <v>28600</v>
      </c>
      <c r="C15582" s="3" t="s">
        <v>24570</v>
      </c>
      <c r="D15582" s="2" t="s">
        <v>28044</v>
      </c>
      <c r="E15582" s="3" t="s">
        <v>28584</v>
      </c>
      <c r="F15582" s="67">
        <v>211.24</v>
      </c>
      <c r="G15582" s="67">
        <v>227.25</v>
      </c>
    </row>
    <row r="15583" spans="1:7" x14ac:dyDescent="0.2">
      <c r="A15583" s="1" t="str">
        <f t="shared" si="244"/>
        <v>SETOP ED-50820</v>
      </c>
      <c r="B15583" s="3" t="s">
        <v>28600</v>
      </c>
      <c r="C15583" s="3" t="s">
        <v>24571</v>
      </c>
      <c r="D15583" s="2" t="s">
        <v>28045</v>
      </c>
      <c r="E15583" s="3" t="s">
        <v>28584</v>
      </c>
      <c r="F15583" s="67">
        <v>203.34</v>
      </c>
      <c r="G15583" s="67">
        <v>216.25</v>
      </c>
    </row>
    <row r="15584" spans="1:7" ht="33.75" x14ac:dyDescent="0.2">
      <c r="A15584" s="1" t="str">
        <f t="shared" si="244"/>
        <v>SETOP ED-33271</v>
      </c>
      <c r="B15584" s="3" t="s">
        <v>28600</v>
      </c>
      <c r="C15584" s="3" t="s">
        <v>24572</v>
      </c>
      <c r="D15584" s="2" t="s">
        <v>28046</v>
      </c>
      <c r="E15584" s="3" t="s">
        <v>28583</v>
      </c>
      <c r="F15584" s="67">
        <v>3206.17</v>
      </c>
      <c r="G15584" s="67">
        <v>3320.31</v>
      </c>
    </row>
    <row r="15585" spans="1:7" x14ac:dyDescent="0.2">
      <c r="A15585" s="1" t="str">
        <f t="shared" si="244"/>
        <v>SETOP 9104</v>
      </c>
      <c r="B15585" s="3" t="s">
        <v>28600</v>
      </c>
      <c r="C15585" s="3">
        <v>9104</v>
      </c>
      <c r="D15585" s="2" t="s">
        <v>25451</v>
      </c>
    </row>
    <row r="15586" spans="1:7" ht="22.5" x14ac:dyDescent="0.2">
      <c r="A15586" s="1" t="str">
        <f t="shared" si="244"/>
        <v>SETOP ED-50815</v>
      </c>
      <c r="B15586" s="3" t="s">
        <v>28600</v>
      </c>
      <c r="C15586" s="3" t="s">
        <v>24573</v>
      </c>
      <c r="D15586" s="2" t="s">
        <v>28047</v>
      </c>
      <c r="E15586" s="3" t="s">
        <v>28586</v>
      </c>
      <c r="F15586" s="67">
        <v>2035.9</v>
      </c>
      <c r="G15586" s="67">
        <v>2113.9899999999998</v>
      </c>
    </row>
    <row r="15587" spans="1:7" x14ac:dyDescent="0.2">
      <c r="A15587" s="1" t="str">
        <f t="shared" ref="A15587:A15650" si="245">CONCATENAR</f>
        <v>SETOP 9105</v>
      </c>
      <c r="B15587" s="3" t="s">
        <v>28600</v>
      </c>
      <c r="C15587" s="3">
        <v>9105</v>
      </c>
      <c r="D15587" s="2" t="s">
        <v>27967</v>
      </c>
    </row>
    <row r="15588" spans="1:7" ht="22.5" x14ac:dyDescent="0.2">
      <c r="A15588" s="1" t="str">
        <f t="shared" si="245"/>
        <v>SETOP ED-50824</v>
      </c>
      <c r="B15588" s="3" t="s">
        <v>28600</v>
      </c>
      <c r="C15588" s="3" t="s">
        <v>24574</v>
      </c>
      <c r="D15588" s="2" t="s">
        <v>28048</v>
      </c>
      <c r="E15588" s="3" t="s">
        <v>28593</v>
      </c>
      <c r="F15588" s="67">
        <v>1420.87</v>
      </c>
      <c r="G15588" s="67">
        <v>1502.26</v>
      </c>
    </row>
    <row r="15589" spans="1:7" x14ac:dyDescent="0.2">
      <c r="A15589" s="1" t="str">
        <f t="shared" si="245"/>
        <v>SETOP ED-50814</v>
      </c>
      <c r="B15589" s="3" t="s">
        <v>28600</v>
      </c>
      <c r="C15589" s="3" t="s">
        <v>24575</v>
      </c>
      <c r="D15589" s="2" t="s">
        <v>28049</v>
      </c>
      <c r="E15589" s="3" t="s">
        <v>28593</v>
      </c>
      <c r="F15589" s="67">
        <v>431.07</v>
      </c>
      <c r="G15589" s="67">
        <v>453.91</v>
      </c>
    </row>
    <row r="15590" spans="1:7" x14ac:dyDescent="0.2">
      <c r="A15590" s="1" t="str">
        <f t="shared" si="245"/>
        <v>SETOP 9106</v>
      </c>
      <c r="B15590" s="3" t="s">
        <v>28600</v>
      </c>
      <c r="C15590" s="3">
        <v>9106</v>
      </c>
      <c r="D15590" s="2" t="s">
        <v>28050</v>
      </c>
    </row>
    <row r="15591" spans="1:7" ht="33.75" x14ac:dyDescent="0.2">
      <c r="A15591" s="1" t="str">
        <f t="shared" si="245"/>
        <v>SETOP ED-50825</v>
      </c>
      <c r="B15591" s="3" t="s">
        <v>28600</v>
      </c>
      <c r="C15591" s="3" t="s">
        <v>24576</v>
      </c>
      <c r="D15591" s="2" t="s">
        <v>28051</v>
      </c>
      <c r="E15591" s="3" t="s">
        <v>28583</v>
      </c>
      <c r="F15591" s="67">
        <v>651.29</v>
      </c>
      <c r="G15591" s="67">
        <v>673.47</v>
      </c>
    </row>
    <row r="15592" spans="1:7" x14ac:dyDescent="0.2">
      <c r="A15592" s="1" t="str">
        <f t="shared" si="245"/>
        <v>SETOP 9107</v>
      </c>
      <c r="B15592" s="3" t="s">
        <v>28600</v>
      </c>
      <c r="C15592" s="3">
        <v>9107</v>
      </c>
      <c r="D15592" s="2" t="s">
        <v>25813</v>
      </c>
    </row>
    <row r="15593" spans="1:7" x14ac:dyDescent="0.2">
      <c r="A15593" s="1" t="str">
        <f t="shared" si="245"/>
        <v>SETOP ED-50813</v>
      </c>
      <c r="B15593" s="3" t="s">
        <v>28600</v>
      </c>
      <c r="C15593" s="3" t="s">
        <v>24577</v>
      </c>
      <c r="D15593" s="2" t="s">
        <v>28052</v>
      </c>
      <c r="E15593" s="3" t="s">
        <v>28584</v>
      </c>
      <c r="F15593" s="67">
        <v>584.03</v>
      </c>
      <c r="G15593" s="67">
        <v>589.41</v>
      </c>
    </row>
    <row r="15594" spans="1:7" x14ac:dyDescent="0.2">
      <c r="A15594" s="1" t="str">
        <f t="shared" si="245"/>
        <v>SETOP 10908</v>
      </c>
      <c r="B15594" s="3" t="s">
        <v>28600</v>
      </c>
      <c r="C15594" s="3">
        <v>10908</v>
      </c>
      <c r="D15594" s="2" t="s">
        <v>28053</v>
      </c>
    </row>
    <row r="15595" spans="1:7" ht="22.5" x14ac:dyDescent="0.2">
      <c r="A15595" s="1" t="str">
        <f t="shared" si="245"/>
        <v>SETOP ED-48213</v>
      </c>
      <c r="B15595" s="3" t="s">
        <v>28600</v>
      </c>
      <c r="C15595" s="3" t="s">
        <v>24579</v>
      </c>
      <c r="D15595" s="2" t="s">
        <v>28054</v>
      </c>
      <c r="E15595" s="3" t="s">
        <v>28582</v>
      </c>
      <c r="F15595" s="67">
        <v>200.85</v>
      </c>
      <c r="G15595" s="67">
        <v>206.94</v>
      </c>
    </row>
    <row r="15596" spans="1:7" ht="22.5" x14ac:dyDescent="0.2">
      <c r="A15596" s="1" t="str">
        <f t="shared" si="245"/>
        <v>SETOP ED-48214</v>
      </c>
      <c r="B15596" s="3" t="s">
        <v>28600</v>
      </c>
      <c r="C15596" s="3" t="s">
        <v>24580</v>
      </c>
      <c r="D15596" s="2" t="s">
        <v>28055</v>
      </c>
      <c r="E15596" s="3" t="s">
        <v>28582</v>
      </c>
      <c r="F15596" s="67">
        <v>245.11</v>
      </c>
      <c r="G15596" s="67">
        <v>251.94</v>
      </c>
    </row>
    <row r="15597" spans="1:7" ht="22.5" x14ac:dyDescent="0.2">
      <c r="A15597" s="1" t="str">
        <f t="shared" si="245"/>
        <v>SETOP ED-48212</v>
      </c>
      <c r="B15597" s="3" t="s">
        <v>28600</v>
      </c>
      <c r="C15597" s="3" t="s">
        <v>24581</v>
      </c>
      <c r="D15597" s="2" t="s">
        <v>28056</v>
      </c>
      <c r="E15597" s="3" t="s">
        <v>28582</v>
      </c>
      <c r="F15597" s="67">
        <v>154.93</v>
      </c>
      <c r="G15597" s="67">
        <v>160.30000000000001</v>
      </c>
    </row>
    <row r="15598" spans="1:7" ht="22.5" x14ac:dyDescent="0.2">
      <c r="A15598" s="1" t="str">
        <f t="shared" si="245"/>
        <v>SETOP ED-48219</v>
      </c>
      <c r="B15598" s="3" t="s">
        <v>28600</v>
      </c>
      <c r="C15598" s="3" t="s">
        <v>24582</v>
      </c>
      <c r="D15598" s="2" t="s">
        <v>28057</v>
      </c>
      <c r="E15598" s="3" t="s">
        <v>28582</v>
      </c>
      <c r="F15598" s="67">
        <v>140.85</v>
      </c>
      <c r="G15598" s="67">
        <v>144.97</v>
      </c>
    </row>
    <row r="15599" spans="1:7" ht="22.5" x14ac:dyDescent="0.2">
      <c r="A15599" s="1" t="str">
        <f t="shared" si="245"/>
        <v>SETOP ED-48220</v>
      </c>
      <c r="B15599" s="3" t="s">
        <v>28600</v>
      </c>
      <c r="C15599" s="3" t="s">
        <v>24583</v>
      </c>
      <c r="D15599" s="2" t="s">
        <v>28058</v>
      </c>
      <c r="E15599" s="3" t="s">
        <v>28582</v>
      </c>
      <c r="F15599" s="67">
        <v>186.04</v>
      </c>
      <c r="G15599" s="67">
        <v>190.89</v>
      </c>
    </row>
    <row r="15600" spans="1:7" ht="22.5" x14ac:dyDescent="0.2">
      <c r="A15600" s="1" t="str">
        <f t="shared" si="245"/>
        <v>SETOP ED-48218</v>
      </c>
      <c r="B15600" s="3" t="s">
        <v>28600</v>
      </c>
      <c r="C15600" s="3" t="s">
        <v>24584</v>
      </c>
      <c r="D15600" s="2" t="s">
        <v>28059</v>
      </c>
      <c r="E15600" s="3" t="s">
        <v>28582</v>
      </c>
      <c r="F15600" s="67">
        <v>94.01</v>
      </c>
      <c r="G15600" s="67">
        <v>97.39</v>
      </c>
    </row>
    <row r="15601" spans="1:7" ht="22.5" x14ac:dyDescent="0.2">
      <c r="A15601" s="1" t="str">
        <f t="shared" si="245"/>
        <v>SETOP ED-48216</v>
      </c>
      <c r="B15601" s="3" t="s">
        <v>28600</v>
      </c>
      <c r="C15601" s="3" t="s">
        <v>24585</v>
      </c>
      <c r="D15601" s="2" t="s">
        <v>28060</v>
      </c>
      <c r="E15601" s="3" t="s">
        <v>28582</v>
      </c>
      <c r="F15601" s="67">
        <v>138.82</v>
      </c>
      <c r="G15601" s="67">
        <v>142.93</v>
      </c>
    </row>
    <row r="15602" spans="1:7" ht="22.5" x14ac:dyDescent="0.2">
      <c r="A15602" s="1" t="str">
        <f t="shared" si="245"/>
        <v>SETOP ED-48217</v>
      </c>
      <c r="B15602" s="3" t="s">
        <v>28600</v>
      </c>
      <c r="C15602" s="3" t="s">
        <v>24586</v>
      </c>
      <c r="D15602" s="2" t="s">
        <v>28061</v>
      </c>
      <c r="E15602" s="3" t="s">
        <v>28582</v>
      </c>
      <c r="F15602" s="67">
        <v>183.07</v>
      </c>
      <c r="G15602" s="67">
        <v>187.92</v>
      </c>
    </row>
    <row r="15603" spans="1:7" ht="22.5" x14ac:dyDescent="0.2">
      <c r="A15603" s="1" t="str">
        <f t="shared" si="245"/>
        <v>SETOP ED-48215</v>
      </c>
      <c r="B15603" s="3" t="s">
        <v>28600</v>
      </c>
      <c r="C15603" s="3" t="s">
        <v>24587</v>
      </c>
      <c r="D15603" s="2" t="s">
        <v>28062</v>
      </c>
      <c r="E15603" s="3" t="s">
        <v>28582</v>
      </c>
      <c r="F15603" s="67">
        <v>92.9</v>
      </c>
      <c r="G15603" s="67">
        <v>96.28</v>
      </c>
    </row>
    <row r="15604" spans="1:7" x14ac:dyDescent="0.2">
      <c r="A15604" s="1" t="str">
        <f t="shared" si="245"/>
        <v>SETOP 14</v>
      </c>
      <c r="B15604" s="3" t="s">
        <v>28600</v>
      </c>
      <c r="C15604" s="3">
        <v>14</v>
      </c>
      <c r="D15604" s="2" t="s">
        <v>28063</v>
      </c>
    </row>
    <row r="15605" spans="1:7" x14ac:dyDescent="0.2">
      <c r="A15605" s="1" t="str">
        <f t="shared" si="245"/>
        <v>SETOP ED-8506</v>
      </c>
      <c r="B15605" s="3" t="s">
        <v>28600</v>
      </c>
      <c r="C15605" s="3" t="s">
        <v>24588</v>
      </c>
      <c r="D15605" s="2" t="s">
        <v>28064</v>
      </c>
      <c r="E15605" s="3" t="s">
        <v>28586</v>
      </c>
      <c r="F15605" s="67">
        <v>39.1</v>
      </c>
      <c r="G15605" s="67">
        <v>43.32</v>
      </c>
    </row>
    <row r="15606" spans="1:7" x14ac:dyDescent="0.2">
      <c r="A15606" s="1" t="str">
        <f t="shared" si="245"/>
        <v>SETOP ED-8505</v>
      </c>
      <c r="B15606" s="3" t="s">
        <v>28600</v>
      </c>
      <c r="C15606" s="3" t="s">
        <v>24589</v>
      </c>
      <c r="D15606" s="2" t="s">
        <v>28065</v>
      </c>
      <c r="E15606" s="3" t="s">
        <v>28586</v>
      </c>
      <c r="F15606" s="67">
        <v>26.06</v>
      </c>
      <c r="G15606" s="67">
        <v>28.88</v>
      </c>
    </row>
    <row r="15607" spans="1:7" x14ac:dyDescent="0.2">
      <c r="A15607" s="1" t="str">
        <f t="shared" si="245"/>
        <v>SETOP ED-48326</v>
      </c>
      <c r="B15607" s="3" t="s">
        <v>28600</v>
      </c>
      <c r="C15607" s="3" t="s">
        <v>24590</v>
      </c>
      <c r="D15607" s="2" t="s">
        <v>28066</v>
      </c>
      <c r="E15607" s="3" t="s">
        <v>28586</v>
      </c>
      <c r="F15607" s="67">
        <v>27.8</v>
      </c>
      <c r="G15607" s="67">
        <v>30.63</v>
      </c>
    </row>
    <row r="15608" spans="1:7" x14ac:dyDescent="0.2">
      <c r="A15608" s="1" t="str">
        <f t="shared" si="245"/>
        <v>SETOP ED-48335</v>
      </c>
      <c r="B15608" s="3" t="s">
        <v>28600</v>
      </c>
      <c r="C15608" s="3" t="s">
        <v>24591</v>
      </c>
      <c r="D15608" s="2" t="s">
        <v>28067</v>
      </c>
      <c r="E15608" s="3" t="s">
        <v>28586</v>
      </c>
      <c r="F15608" s="67">
        <v>999.56</v>
      </c>
      <c r="G15608" s="67">
        <v>1012.06</v>
      </c>
    </row>
    <row r="15609" spans="1:7" x14ac:dyDescent="0.2">
      <c r="A15609" s="1" t="str">
        <f t="shared" si="245"/>
        <v>SETOP ED-48301</v>
      </c>
      <c r="B15609" s="3" t="s">
        <v>28600</v>
      </c>
      <c r="C15609" s="3" t="s">
        <v>24592</v>
      </c>
      <c r="D15609" s="2" t="s">
        <v>28068</v>
      </c>
      <c r="E15609" s="3" t="s">
        <v>28586</v>
      </c>
      <c r="F15609" s="67">
        <v>566.5</v>
      </c>
      <c r="G15609" s="67">
        <v>581.62</v>
      </c>
    </row>
    <row r="15610" spans="1:7" x14ac:dyDescent="0.2">
      <c r="A15610" s="1" t="str">
        <f t="shared" si="245"/>
        <v>SETOP ED-48307</v>
      </c>
      <c r="B15610" s="3" t="s">
        <v>28600</v>
      </c>
      <c r="C15610" s="3" t="s">
        <v>24593</v>
      </c>
      <c r="D15610" s="2" t="s">
        <v>28069</v>
      </c>
      <c r="E15610" s="3" t="s">
        <v>28586</v>
      </c>
      <c r="F15610" s="67">
        <v>604.64</v>
      </c>
      <c r="G15610" s="67">
        <v>617.14</v>
      </c>
    </row>
    <row r="15611" spans="1:7" x14ac:dyDescent="0.2">
      <c r="A15611" s="1" t="str">
        <f t="shared" si="245"/>
        <v>SETOP ED-48308</v>
      </c>
      <c r="B15611" s="3" t="s">
        <v>28600</v>
      </c>
      <c r="C15611" s="3" t="s">
        <v>24594</v>
      </c>
      <c r="D15611" s="2" t="s">
        <v>28070</v>
      </c>
      <c r="E15611" s="3" t="s">
        <v>28586</v>
      </c>
      <c r="F15611" s="67">
        <v>568.41999999999996</v>
      </c>
      <c r="G15611" s="67">
        <v>580.92999999999995</v>
      </c>
    </row>
    <row r="15612" spans="1:7" x14ac:dyDescent="0.2">
      <c r="A15612" s="1" t="str">
        <f t="shared" si="245"/>
        <v>SETOP ED-48302</v>
      </c>
      <c r="B15612" s="3" t="s">
        <v>28600</v>
      </c>
      <c r="C15612" s="3" t="s">
        <v>24595</v>
      </c>
      <c r="D15612" s="2" t="s">
        <v>28071</v>
      </c>
      <c r="E15612" s="3" t="s">
        <v>28586</v>
      </c>
      <c r="F15612" s="67">
        <v>652.97</v>
      </c>
      <c r="G15612" s="67">
        <v>665.47</v>
      </c>
    </row>
    <row r="15613" spans="1:7" x14ac:dyDescent="0.2">
      <c r="A15613" s="1" t="str">
        <f t="shared" si="245"/>
        <v>SETOP ED-48303</v>
      </c>
      <c r="B15613" s="3" t="s">
        <v>28600</v>
      </c>
      <c r="C15613" s="3" t="s">
        <v>24596</v>
      </c>
      <c r="D15613" s="2" t="s">
        <v>28072</v>
      </c>
      <c r="E15613" s="3" t="s">
        <v>28586</v>
      </c>
      <c r="F15613" s="67">
        <v>558.59</v>
      </c>
      <c r="G15613" s="67">
        <v>571.09</v>
      </c>
    </row>
    <row r="15614" spans="1:7" x14ac:dyDescent="0.2">
      <c r="A15614" s="1" t="str">
        <f t="shared" si="245"/>
        <v>SETOP ED-48304</v>
      </c>
      <c r="B15614" s="3" t="s">
        <v>28600</v>
      </c>
      <c r="C15614" s="3" t="s">
        <v>24597</v>
      </c>
      <c r="D15614" s="2" t="s">
        <v>28073</v>
      </c>
      <c r="E15614" s="3" t="s">
        <v>28586</v>
      </c>
      <c r="F15614" s="67">
        <v>501.65</v>
      </c>
      <c r="G15614" s="67">
        <v>514.15</v>
      </c>
    </row>
    <row r="15615" spans="1:7" x14ac:dyDescent="0.2">
      <c r="A15615" s="1" t="str">
        <f t="shared" si="245"/>
        <v>SETOP ED-48305</v>
      </c>
      <c r="B15615" s="3" t="s">
        <v>28600</v>
      </c>
      <c r="C15615" s="3" t="s">
        <v>24598</v>
      </c>
      <c r="D15615" s="2" t="s">
        <v>28074</v>
      </c>
      <c r="E15615" s="3" t="s">
        <v>28586</v>
      </c>
      <c r="F15615" s="67">
        <v>463.43</v>
      </c>
      <c r="G15615" s="67">
        <v>475.93</v>
      </c>
    </row>
    <row r="15616" spans="1:7" x14ac:dyDescent="0.2">
      <c r="A15616" s="1" t="str">
        <f t="shared" si="245"/>
        <v>SETOP ED-48306</v>
      </c>
      <c r="B15616" s="3" t="s">
        <v>28600</v>
      </c>
      <c r="C15616" s="3" t="s">
        <v>24599</v>
      </c>
      <c r="D15616" s="2" t="s">
        <v>28075</v>
      </c>
      <c r="E15616" s="3" t="s">
        <v>28586</v>
      </c>
      <c r="F15616" s="67">
        <v>436.13</v>
      </c>
      <c r="G15616" s="67">
        <v>448.63</v>
      </c>
    </row>
    <row r="15617" spans="1:7" x14ac:dyDescent="0.2">
      <c r="A15617" s="1" t="str">
        <f t="shared" si="245"/>
        <v>SETOP ED-48309</v>
      </c>
      <c r="B15617" s="3" t="s">
        <v>28600</v>
      </c>
      <c r="C15617" s="3" t="s">
        <v>24600</v>
      </c>
      <c r="D15617" s="2" t="s">
        <v>28076</v>
      </c>
      <c r="E15617" s="3" t="s">
        <v>28582</v>
      </c>
      <c r="F15617" s="67">
        <v>347.97</v>
      </c>
      <c r="G15617" s="67">
        <v>366.1</v>
      </c>
    </row>
    <row r="15618" spans="1:7" ht="22.5" x14ac:dyDescent="0.2">
      <c r="A15618" s="1" t="str">
        <f t="shared" si="245"/>
        <v>SETOP ED-8494</v>
      </c>
      <c r="B15618" s="3" t="s">
        <v>28600</v>
      </c>
      <c r="C15618" s="3" t="s">
        <v>24601</v>
      </c>
      <c r="D15618" s="2" t="s">
        <v>28077</v>
      </c>
      <c r="E15618" s="3" t="s">
        <v>28586</v>
      </c>
      <c r="F15618" s="67">
        <v>542.22</v>
      </c>
      <c r="G15618" s="67">
        <v>552.71</v>
      </c>
    </row>
    <row r="15619" spans="1:7" ht="22.5" x14ac:dyDescent="0.2">
      <c r="A15619" s="1" t="str">
        <f t="shared" si="245"/>
        <v>SETOP ED-8486</v>
      </c>
      <c r="B15619" s="3" t="s">
        <v>28600</v>
      </c>
      <c r="C15619" s="3" t="s">
        <v>24602</v>
      </c>
      <c r="D15619" s="2" t="s">
        <v>28078</v>
      </c>
      <c r="E15619" s="3" t="s">
        <v>28586</v>
      </c>
      <c r="F15619" s="67">
        <v>605.47</v>
      </c>
      <c r="G15619" s="67">
        <v>615.97</v>
      </c>
    </row>
    <row r="15620" spans="1:7" ht="22.5" x14ac:dyDescent="0.2">
      <c r="A15620" s="1" t="str">
        <f t="shared" si="245"/>
        <v>SETOP ED-8495</v>
      </c>
      <c r="B15620" s="3" t="s">
        <v>28600</v>
      </c>
      <c r="C15620" s="3" t="s">
        <v>24603</v>
      </c>
      <c r="D15620" s="2" t="s">
        <v>28079</v>
      </c>
      <c r="E15620" s="3" t="s">
        <v>28586</v>
      </c>
      <c r="F15620" s="67">
        <v>574.57000000000005</v>
      </c>
      <c r="G15620" s="67">
        <v>585.07000000000005</v>
      </c>
    </row>
    <row r="15621" spans="1:7" ht="22.5" x14ac:dyDescent="0.2">
      <c r="A15621" s="1" t="str">
        <f t="shared" si="245"/>
        <v>SETOP ED-8487</v>
      </c>
      <c r="B15621" s="3" t="s">
        <v>28600</v>
      </c>
      <c r="C15621" s="3" t="s">
        <v>24604</v>
      </c>
      <c r="D15621" s="2" t="s">
        <v>28080</v>
      </c>
      <c r="E15621" s="3" t="s">
        <v>28586</v>
      </c>
      <c r="F15621" s="67">
        <v>634.37</v>
      </c>
      <c r="G15621" s="67">
        <v>644.86</v>
      </c>
    </row>
    <row r="15622" spans="1:7" ht="22.5" x14ac:dyDescent="0.2">
      <c r="A15622" s="1" t="str">
        <f t="shared" si="245"/>
        <v>SETOP ED-8496</v>
      </c>
      <c r="B15622" s="3" t="s">
        <v>28600</v>
      </c>
      <c r="C15622" s="3" t="s">
        <v>24605</v>
      </c>
      <c r="D15622" s="2" t="s">
        <v>28081</v>
      </c>
      <c r="E15622" s="3" t="s">
        <v>28586</v>
      </c>
      <c r="F15622" s="67">
        <v>611.11</v>
      </c>
      <c r="G15622" s="67">
        <v>621.6</v>
      </c>
    </row>
    <row r="15623" spans="1:7" ht="22.5" x14ac:dyDescent="0.2">
      <c r="A15623" s="1" t="str">
        <f t="shared" si="245"/>
        <v>SETOP ED-48319</v>
      </c>
      <c r="B15623" s="3" t="s">
        <v>28600</v>
      </c>
      <c r="C15623" s="3" t="s">
        <v>24606</v>
      </c>
      <c r="D15623" s="2" t="s">
        <v>28082</v>
      </c>
      <c r="E15623" s="3" t="s">
        <v>28586</v>
      </c>
      <c r="F15623" s="67">
        <v>679.5</v>
      </c>
      <c r="G15623" s="67">
        <v>689.99</v>
      </c>
    </row>
    <row r="15624" spans="1:7" ht="22.5" x14ac:dyDescent="0.2">
      <c r="A15624" s="1" t="str">
        <f t="shared" si="245"/>
        <v>SETOP ED-8497</v>
      </c>
      <c r="B15624" s="3" t="s">
        <v>28600</v>
      </c>
      <c r="C15624" s="3" t="s">
        <v>24607</v>
      </c>
      <c r="D15624" s="2" t="s">
        <v>28083</v>
      </c>
      <c r="E15624" s="3" t="s">
        <v>28586</v>
      </c>
      <c r="F15624" s="67">
        <v>654.4</v>
      </c>
      <c r="G15624" s="67">
        <v>664.89</v>
      </c>
    </row>
    <row r="15625" spans="1:7" ht="22.5" x14ac:dyDescent="0.2">
      <c r="A15625" s="1" t="str">
        <f t="shared" si="245"/>
        <v>SETOP ED-48320</v>
      </c>
      <c r="B15625" s="3" t="s">
        <v>28600</v>
      </c>
      <c r="C15625" s="3" t="s">
        <v>24608</v>
      </c>
      <c r="D15625" s="2" t="s">
        <v>28084</v>
      </c>
      <c r="E15625" s="3" t="s">
        <v>28586</v>
      </c>
      <c r="F15625" s="67">
        <v>700.66</v>
      </c>
      <c r="G15625" s="67">
        <v>711.16</v>
      </c>
    </row>
    <row r="15626" spans="1:7" ht="22.5" x14ac:dyDescent="0.2">
      <c r="A15626" s="1" t="str">
        <f t="shared" si="245"/>
        <v>SETOP ED-8498</v>
      </c>
      <c r="B15626" s="3" t="s">
        <v>28600</v>
      </c>
      <c r="C15626" s="3" t="s">
        <v>24609</v>
      </c>
      <c r="D15626" s="2" t="s">
        <v>28085</v>
      </c>
      <c r="E15626" s="3" t="s">
        <v>28586</v>
      </c>
      <c r="F15626" s="67">
        <v>754.26</v>
      </c>
      <c r="G15626" s="67">
        <v>764.75</v>
      </c>
    </row>
    <row r="15627" spans="1:7" ht="22.5" x14ac:dyDescent="0.2">
      <c r="A15627" s="1" t="str">
        <f t="shared" si="245"/>
        <v>SETOP ED-48321</v>
      </c>
      <c r="B15627" s="3" t="s">
        <v>28600</v>
      </c>
      <c r="C15627" s="3" t="s">
        <v>24610</v>
      </c>
      <c r="D15627" s="2" t="s">
        <v>28086</v>
      </c>
      <c r="E15627" s="3" t="s">
        <v>28586</v>
      </c>
      <c r="F15627" s="67">
        <v>740.13</v>
      </c>
      <c r="G15627" s="67">
        <v>750.62</v>
      </c>
    </row>
    <row r="15628" spans="1:7" ht="22.5" x14ac:dyDescent="0.2">
      <c r="A15628" s="1" t="str">
        <f t="shared" si="245"/>
        <v>SETOP ED-48317</v>
      </c>
      <c r="B15628" s="3" t="s">
        <v>28600</v>
      </c>
      <c r="C15628" s="3" t="s">
        <v>24611</v>
      </c>
      <c r="D15628" s="2" t="s">
        <v>28087</v>
      </c>
      <c r="E15628" s="3" t="s">
        <v>28586</v>
      </c>
      <c r="F15628" s="67">
        <v>615.57000000000005</v>
      </c>
      <c r="G15628" s="67">
        <v>626.07000000000005</v>
      </c>
    </row>
    <row r="15629" spans="1:7" ht="22.5" x14ac:dyDescent="0.2">
      <c r="A15629" s="1" t="str">
        <f t="shared" si="245"/>
        <v>SETOP ED-48318</v>
      </c>
      <c r="B15629" s="3" t="s">
        <v>28600</v>
      </c>
      <c r="C15629" s="3" t="s">
        <v>24612</v>
      </c>
      <c r="D15629" s="2" t="s">
        <v>28088</v>
      </c>
      <c r="E15629" s="3" t="s">
        <v>28586</v>
      </c>
      <c r="F15629" s="67">
        <v>635.46</v>
      </c>
      <c r="G15629" s="67">
        <v>645.96</v>
      </c>
    </row>
    <row r="15630" spans="1:7" x14ac:dyDescent="0.2">
      <c r="A15630" s="1" t="str">
        <f t="shared" si="245"/>
        <v>SETOP ED-48311</v>
      </c>
      <c r="B15630" s="3" t="s">
        <v>28600</v>
      </c>
      <c r="C15630" s="3" t="s">
        <v>24613</v>
      </c>
      <c r="D15630" s="2" t="s">
        <v>28089</v>
      </c>
      <c r="E15630" s="3" t="s">
        <v>28586</v>
      </c>
      <c r="F15630" s="67">
        <v>414.68</v>
      </c>
      <c r="G15630" s="67">
        <v>425.18</v>
      </c>
    </row>
    <row r="15631" spans="1:7" x14ac:dyDescent="0.2">
      <c r="A15631" s="1" t="str">
        <f t="shared" si="245"/>
        <v>SETOP ED-48310</v>
      </c>
      <c r="B15631" s="3" t="s">
        <v>28600</v>
      </c>
      <c r="C15631" s="3" t="s">
        <v>24614</v>
      </c>
      <c r="D15631" s="2" t="s">
        <v>28090</v>
      </c>
      <c r="E15631" s="3" t="s">
        <v>28586</v>
      </c>
      <c r="F15631" s="67">
        <v>458</v>
      </c>
      <c r="G15631" s="67">
        <v>468.49</v>
      </c>
    </row>
    <row r="15632" spans="1:7" ht="22.5" x14ac:dyDescent="0.2">
      <c r="A15632" s="1" t="str">
        <f t="shared" si="245"/>
        <v>SETOP ED-8493</v>
      </c>
      <c r="B15632" s="3" t="s">
        <v>28600</v>
      </c>
      <c r="C15632" s="3" t="s">
        <v>24615</v>
      </c>
      <c r="D15632" s="2" t="s">
        <v>28091</v>
      </c>
      <c r="E15632" s="3" t="s">
        <v>28586</v>
      </c>
      <c r="F15632" s="67">
        <v>584.78</v>
      </c>
      <c r="G15632" s="67">
        <v>595.27</v>
      </c>
    </row>
    <row r="15633" spans="1:7" ht="22.5" x14ac:dyDescent="0.2">
      <c r="A15633" s="1" t="str">
        <f t="shared" si="245"/>
        <v>SETOP ED-8485</v>
      </c>
      <c r="B15633" s="3" t="s">
        <v>28600</v>
      </c>
      <c r="C15633" s="3" t="s">
        <v>24616</v>
      </c>
      <c r="D15633" s="2" t="s">
        <v>28092</v>
      </c>
      <c r="E15633" s="3" t="s">
        <v>28586</v>
      </c>
      <c r="F15633" s="67">
        <v>579.55999999999995</v>
      </c>
      <c r="G15633" s="67">
        <v>590.04999999999995</v>
      </c>
    </row>
    <row r="15634" spans="1:7" ht="22.5" x14ac:dyDescent="0.2">
      <c r="A15634" s="1" t="str">
        <f t="shared" si="245"/>
        <v>SETOP ED-48313</v>
      </c>
      <c r="B15634" s="3" t="s">
        <v>28600</v>
      </c>
      <c r="C15634" s="3" t="s">
        <v>24617</v>
      </c>
      <c r="D15634" s="2" t="s">
        <v>28093</v>
      </c>
      <c r="E15634" s="3" t="s">
        <v>28586</v>
      </c>
      <c r="F15634" s="67">
        <v>559.41999999999996</v>
      </c>
      <c r="G15634" s="67">
        <v>569.91</v>
      </c>
    </row>
    <row r="15635" spans="1:7" ht="22.5" x14ac:dyDescent="0.2">
      <c r="A15635" s="1" t="str">
        <f t="shared" si="245"/>
        <v>SETOP ED-48314</v>
      </c>
      <c r="B15635" s="3" t="s">
        <v>28600</v>
      </c>
      <c r="C15635" s="3" t="s">
        <v>24618</v>
      </c>
      <c r="D15635" s="2" t="s">
        <v>28094</v>
      </c>
      <c r="E15635" s="3" t="s">
        <v>28586</v>
      </c>
      <c r="F15635" s="67">
        <v>580.48</v>
      </c>
      <c r="G15635" s="67">
        <v>590.97</v>
      </c>
    </row>
    <row r="15636" spans="1:7" ht="22.5" x14ac:dyDescent="0.2">
      <c r="A15636" s="1" t="str">
        <f t="shared" si="245"/>
        <v>SETOP ED-48315</v>
      </c>
      <c r="B15636" s="3" t="s">
        <v>28600</v>
      </c>
      <c r="C15636" s="3" t="s">
        <v>24619</v>
      </c>
      <c r="D15636" s="2" t="s">
        <v>28095</v>
      </c>
      <c r="E15636" s="3" t="s">
        <v>28586</v>
      </c>
      <c r="F15636" s="67">
        <v>588.20000000000005</v>
      </c>
      <c r="G15636" s="67">
        <v>598.69000000000005</v>
      </c>
    </row>
    <row r="15637" spans="1:7" ht="22.5" x14ac:dyDescent="0.2">
      <c r="A15637" s="1" t="str">
        <f t="shared" si="245"/>
        <v>SETOP ED-48316</v>
      </c>
      <c r="B15637" s="3" t="s">
        <v>28600</v>
      </c>
      <c r="C15637" s="3" t="s">
        <v>24620</v>
      </c>
      <c r="D15637" s="2" t="s">
        <v>28096</v>
      </c>
      <c r="E15637" s="3" t="s">
        <v>28586</v>
      </c>
      <c r="F15637" s="67">
        <v>604.46</v>
      </c>
      <c r="G15637" s="67">
        <v>614.95000000000005</v>
      </c>
    </row>
    <row r="15638" spans="1:7" ht="22.5" x14ac:dyDescent="0.2">
      <c r="A15638" s="1" t="str">
        <f t="shared" si="245"/>
        <v>SETOP ED-48312</v>
      </c>
      <c r="B15638" s="3" t="s">
        <v>28600</v>
      </c>
      <c r="C15638" s="3" t="s">
        <v>24621</v>
      </c>
      <c r="D15638" s="2" t="s">
        <v>28097</v>
      </c>
      <c r="E15638" s="3" t="s">
        <v>28586</v>
      </c>
      <c r="F15638" s="67">
        <v>554.15</v>
      </c>
      <c r="G15638" s="67">
        <v>564.65</v>
      </c>
    </row>
    <row r="15639" spans="1:7" x14ac:dyDescent="0.2">
      <c r="A15639" s="1" t="str">
        <f t="shared" si="245"/>
        <v>SETOP ED-8562</v>
      </c>
      <c r="B15639" s="3" t="s">
        <v>28600</v>
      </c>
      <c r="C15639" s="3" t="s">
        <v>24622</v>
      </c>
      <c r="D15639" s="2" t="s">
        <v>28098</v>
      </c>
      <c r="E15639" s="3" t="s">
        <v>28582</v>
      </c>
      <c r="F15639" s="67">
        <v>6.88</v>
      </c>
      <c r="G15639" s="67">
        <v>7.65</v>
      </c>
    </row>
    <row r="15640" spans="1:7" x14ac:dyDescent="0.2">
      <c r="A15640" s="1" t="str">
        <f t="shared" si="245"/>
        <v>SETOP ED-8560</v>
      </c>
      <c r="B15640" s="3" t="s">
        <v>28600</v>
      </c>
      <c r="C15640" s="3" t="s">
        <v>24623</v>
      </c>
      <c r="D15640" s="2" t="s">
        <v>28099</v>
      </c>
      <c r="E15640" s="3" t="s">
        <v>28582</v>
      </c>
      <c r="F15640" s="67">
        <v>110.96</v>
      </c>
      <c r="G15640" s="67">
        <v>114.83</v>
      </c>
    </row>
    <row r="15641" spans="1:7" x14ac:dyDescent="0.2">
      <c r="A15641" s="1" t="str">
        <f t="shared" si="245"/>
        <v>SETOP ED-8561</v>
      </c>
      <c r="B15641" s="3" t="s">
        <v>28600</v>
      </c>
      <c r="C15641" s="3" t="s">
        <v>24624</v>
      </c>
      <c r="D15641" s="2" t="s">
        <v>28100</v>
      </c>
      <c r="E15641" s="3" t="s">
        <v>28582</v>
      </c>
      <c r="F15641" s="67">
        <v>18.25</v>
      </c>
      <c r="G15641" s="67">
        <v>20.11</v>
      </c>
    </row>
    <row r="15642" spans="1:7" x14ac:dyDescent="0.2">
      <c r="A15642" s="1" t="str">
        <f t="shared" si="245"/>
        <v>SETOP ED-8569</v>
      </c>
      <c r="B15642" s="3" t="s">
        <v>28600</v>
      </c>
      <c r="C15642" s="3" t="s">
        <v>24625</v>
      </c>
      <c r="D15642" s="2" t="s">
        <v>28101</v>
      </c>
      <c r="E15642" s="3" t="s">
        <v>28582</v>
      </c>
      <c r="F15642" s="67">
        <v>6.88</v>
      </c>
      <c r="G15642" s="67">
        <v>7.65</v>
      </c>
    </row>
    <row r="15643" spans="1:7" x14ac:dyDescent="0.2">
      <c r="A15643" s="1" t="str">
        <f t="shared" si="245"/>
        <v>SETOP ED-8567</v>
      </c>
      <c r="B15643" s="3" t="s">
        <v>28600</v>
      </c>
      <c r="C15643" s="3" t="s">
        <v>24626</v>
      </c>
      <c r="D15643" s="2" t="s">
        <v>28102</v>
      </c>
      <c r="E15643" s="3" t="s">
        <v>28582</v>
      </c>
      <c r="F15643" s="67">
        <v>97.88</v>
      </c>
      <c r="G15643" s="67">
        <v>101.76</v>
      </c>
    </row>
    <row r="15644" spans="1:7" x14ac:dyDescent="0.2">
      <c r="A15644" s="1" t="str">
        <f t="shared" si="245"/>
        <v>SETOP ED-8568</v>
      </c>
      <c r="B15644" s="3" t="s">
        <v>28600</v>
      </c>
      <c r="C15644" s="3" t="s">
        <v>24627</v>
      </c>
      <c r="D15644" s="2" t="s">
        <v>28103</v>
      </c>
      <c r="E15644" s="3" t="s">
        <v>28582</v>
      </c>
      <c r="F15644" s="67">
        <v>18.25</v>
      </c>
      <c r="G15644" s="67">
        <v>20.11</v>
      </c>
    </row>
    <row r="15645" spans="1:7" x14ac:dyDescent="0.2">
      <c r="A15645" s="1" t="str">
        <f t="shared" si="245"/>
        <v>SETOP ED-8565</v>
      </c>
      <c r="B15645" s="3" t="s">
        <v>28600</v>
      </c>
      <c r="C15645" s="3" t="s">
        <v>24628</v>
      </c>
      <c r="D15645" s="2" t="s">
        <v>28104</v>
      </c>
      <c r="E15645" s="3" t="s">
        <v>28582</v>
      </c>
      <c r="F15645" s="67">
        <v>7.59</v>
      </c>
      <c r="G15645" s="67">
        <v>8.4499999999999993</v>
      </c>
    </row>
    <row r="15646" spans="1:7" x14ac:dyDescent="0.2">
      <c r="A15646" s="1" t="str">
        <f t="shared" si="245"/>
        <v>SETOP ED-8563</v>
      </c>
      <c r="B15646" s="3" t="s">
        <v>28600</v>
      </c>
      <c r="C15646" s="3" t="s">
        <v>24629</v>
      </c>
      <c r="D15646" s="2" t="s">
        <v>28105</v>
      </c>
      <c r="E15646" s="3" t="s">
        <v>28582</v>
      </c>
      <c r="F15646" s="67">
        <v>77.02</v>
      </c>
      <c r="G15646" s="67">
        <v>81.290000000000006</v>
      </c>
    </row>
    <row r="15647" spans="1:7" x14ac:dyDescent="0.2">
      <c r="A15647" s="1" t="str">
        <f t="shared" si="245"/>
        <v>SETOP ED-8564</v>
      </c>
      <c r="B15647" s="3" t="s">
        <v>28600</v>
      </c>
      <c r="C15647" s="3" t="s">
        <v>24630</v>
      </c>
      <c r="D15647" s="2" t="s">
        <v>28106</v>
      </c>
      <c r="E15647" s="3" t="s">
        <v>28582</v>
      </c>
      <c r="F15647" s="67">
        <v>22.51</v>
      </c>
      <c r="G15647" s="67">
        <v>24.49</v>
      </c>
    </row>
    <row r="15648" spans="1:7" x14ac:dyDescent="0.2">
      <c r="A15648" s="1" t="str">
        <f t="shared" si="245"/>
        <v>SETOP ED-48323</v>
      </c>
      <c r="B15648" s="3" t="s">
        <v>28600</v>
      </c>
      <c r="C15648" s="3" t="s">
        <v>24631</v>
      </c>
      <c r="D15648" s="2" t="s">
        <v>28107</v>
      </c>
      <c r="E15648" s="3" t="s">
        <v>28582</v>
      </c>
      <c r="F15648" s="67">
        <v>167.99</v>
      </c>
      <c r="G15648" s="67">
        <v>175.31</v>
      </c>
    </row>
    <row r="15649" spans="1:7" x14ac:dyDescent="0.2">
      <c r="A15649" s="1" t="str">
        <f t="shared" si="245"/>
        <v>SETOP ED-48322</v>
      </c>
      <c r="B15649" s="3" t="s">
        <v>28600</v>
      </c>
      <c r="C15649" s="3" t="s">
        <v>24632</v>
      </c>
      <c r="D15649" s="2" t="s">
        <v>28108</v>
      </c>
      <c r="E15649" s="3" t="s">
        <v>28582</v>
      </c>
      <c r="F15649" s="67">
        <v>59.97</v>
      </c>
      <c r="G15649" s="67">
        <v>62.22</v>
      </c>
    </row>
    <row r="15650" spans="1:7" ht="22.5" x14ac:dyDescent="0.2">
      <c r="A15650" s="1" t="str">
        <f t="shared" si="245"/>
        <v>SETOP ED-8504</v>
      </c>
      <c r="B15650" s="3" t="s">
        <v>28600</v>
      </c>
      <c r="C15650" s="3" t="s">
        <v>24633</v>
      </c>
      <c r="D15650" s="2" t="s">
        <v>28109</v>
      </c>
      <c r="E15650" s="3" t="s">
        <v>28586</v>
      </c>
      <c r="F15650" s="67">
        <v>83.13</v>
      </c>
      <c r="G15650" s="67">
        <v>92</v>
      </c>
    </row>
    <row r="15651" spans="1:7" ht="22.5" x14ac:dyDescent="0.2">
      <c r="A15651" s="1" t="str">
        <f t="shared" ref="A15651:A15714" si="246">CONCATENAR</f>
        <v>SETOP ED-8503</v>
      </c>
      <c r="B15651" s="3" t="s">
        <v>28600</v>
      </c>
      <c r="C15651" s="3" t="s">
        <v>24634</v>
      </c>
      <c r="D15651" s="2" t="s">
        <v>28110</v>
      </c>
      <c r="E15651" s="3" t="s">
        <v>28586</v>
      </c>
      <c r="F15651" s="67">
        <v>65.319999999999993</v>
      </c>
      <c r="G15651" s="67">
        <v>72.290000000000006</v>
      </c>
    </row>
    <row r="15652" spans="1:7" x14ac:dyDescent="0.2">
      <c r="A15652" s="1" t="str">
        <f t="shared" si="246"/>
        <v>SETOP ED-48328</v>
      </c>
      <c r="B15652" s="3" t="s">
        <v>28600</v>
      </c>
      <c r="C15652" s="3" t="s">
        <v>24635</v>
      </c>
      <c r="D15652" s="2" t="s">
        <v>28111</v>
      </c>
      <c r="E15652" s="3" t="s">
        <v>28582</v>
      </c>
      <c r="F15652" s="67">
        <v>10.210000000000001</v>
      </c>
      <c r="G15652" s="67">
        <v>11.15</v>
      </c>
    </row>
    <row r="15653" spans="1:7" ht="22.5" x14ac:dyDescent="0.2">
      <c r="A15653" s="1" t="str">
        <f t="shared" si="246"/>
        <v>SETOP ED-48332</v>
      </c>
      <c r="B15653" s="3" t="s">
        <v>28600</v>
      </c>
      <c r="C15653" s="3" t="s">
        <v>24636</v>
      </c>
      <c r="D15653" s="2" t="s">
        <v>28112</v>
      </c>
      <c r="E15653" s="3" t="s">
        <v>28584</v>
      </c>
      <c r="F15653" s="67">
        <v>18.36</v>
      </c>
      <c r="G15653" s="67">
        <v>18.850000000000001</v>
      </c>
    </row>
    <row r="15654" spans="1:7" x14ac:dyDescent="0.2">
      <c r="A15654" s="1" t="str">
        <f t="shared" si="246"/>
        <v>SETOP ED-48329</v>
      </c>
      <c r="B15654" s="3" t="s">
        <v>28600</v>
      </c>
      <c r="C15654" s="3" t="s">
        <v>24637</v>
      </c>
      <c r="D15654" s="2" t="s">
        <v>28113</v>
      </c>
      <c r="E15654" s="3" t="s">
        <v>28584</v>
      </c>
      <c r="F15654" s="67">
        <v>8.34</v>
      </c>
      <c r="G15654" s="67">
        <v>8.84</v>
      </c>
    </row>
    <row r="15655" spans="1:7" x14ac:dyDescent="0.2">
      <c r="A15655" s="1" t="str">
        <f t="shared" si="246"/>
        <v>SETOP ED-48331</v>
      </c>
      <c r="B15655" s="3" t="s">
        <v>28600</v>
      </c>
      <c r="C15655" s="3" t="s">
        <v>24638</v>
      </c>
      <c r="D15655" s="2" t="s">
        <v>28114</v>
      </c>
      <c r="E15655" s="3" t="s">
        <v>28582</v>
      </c>
      <c r="F15655" s="67">
        <v>190.6</v>
      </c>
      <c r="G15655" s="67">
        <v>202.73</v>
      </c>
    </row>
    <row r="15656" spans="1:7" x14ac:dyDescent="0.2">
      <c r="A15656" s="1" t="str">
        <f t="shared" si="246"/>
        <v>SETOP ED-48330</v>
      </c>
      <c r="B15656" s="3" t="s">
        <v>28600</v>
      </c>
      <c r="C15656" s="3" t="s">
        <v>24639</v>
      </c>
      <c r="D15656" s="2" t="s">
        <v>28115</v>
      </c>
      <c r="E15656" s="3" t="s">
        <v>28582</v>
      </c>
      <c r="F15656" s="67">
        <v>229.62</v>
      </c>
      <c r="G15656" s="67">
        <v>243.55</v>
      </c>
    </row>
    <row r="15657" spans="1:7" x14ac:dyDescent="0.2">
      <c r="A15657" s="1" t="str">
        <f t="shared" si="246"/>
        <v>SETOP ED-48333</v>
      </c>
      <c r="B15657" s="3" t="s">
        <v>28600</v>
      </c>
      <c r="C15657" s="3" t="s">
        <v>24640</v>
      </c>
      <c r="D15657" s="2" t="s">
        <v>28116</v>
      </c>
      <c r="E15657" s="3" t="s">
        <v>28582</v>
      </c>
      <c r="F15657" s="67">
        <v>167.99</v>
      </c>
      <c r="G15657" s="67">
        <v>175.31</v>
      </c>
    </row>
    <row r="15658" spans="1:7" ht="22.5" x14ac:dyDescent="0.2">
      <c r="A15658" s="1" t="str">
        <f t="shared" si="246"/>
        <v>SETOP ED-48334</v>
      </c>
      <c r="B15658" s="3" t="s">
        <v>28600</v>
      </c>
      <c r="C15658" s="3" t="s">
        <v>24641</v>
      </c>
      <c r="D15658" s="2" t="s">
        <v>28117</v>
      </c>
      <c r="E15658" s="3" t="s">
        <v>28584</v>
      </c>
      <c r="F15658" s="67">
        <v>42.74</v>
      </c>
      <c r="G15658" s="67">
        <v>44.49</v>
      </c>
    </row>
    <row r="15659" spans="1:7" ht="22.5" x14ac:dyDescent="0.2">
      <c r="A15659" s="1" t="str">
        <f t="shared" si="246"/>
        <v>SETOP ED-48324</v>
      </c>
      <c r="B15659" s="3" t="s">
        <v>28600</v>
      </c>
      <c r="C15659" s="3" t="s">
        <v>24642</v>
      </c>
      <c r="D15659" s="2" t="s">
        <v>28118</v>
      </c>
      <c r="E15659" s="3" t="s">
        <v>28586</v>
      </c>
      <c r="F15659" s="67">
        <v>98.24</v>
      </c>
      <c r="G15659" s="67">
        <v>108.64</v>
      </c>
    </row>
    <row r="15660" spans="1:7" x14ac:dyDescent="0.2">
      <c r="A15660" s="1" t="str">
        <f t="shared" si="246"/>
        <v>SETOP ED-48336</v>
      </c>
      <c r="B15660" s="3" t="s">
        <v>28600</v>
      </c>
      <c r="C15660" s="3" t="s">
        <v>24643</v>
      </c>
      <c r="D15660" s="2" t="s">
        <v>28119</v>
      </c>
      <c r="E15660" s="3" t="s">
        <v>28586</v>
      </c>
      <c r="F15660" s="67">
        <v>2146.69</v>
      </c>
      <c r="G15660" s="67">
        <v>2232.81</v>
      </c>
    </row>
    <row r="15661" spans="1:7" x14ac:dyDescent="0.2">
      <c r="A15661" s="1" t="str">
        <f t="shared" si="246"/>
        <v>SETOP 50</v>
      </c>
      <c r="B15661" s="3" t="s">
        <v>28600</v>
      </c>
      <c r="C15661" s="3">
        <v>50</v>
      </c>
      <c r="D15661" s="2" t="s">
        <v>28120</v>
      </c>
    </row>
    <row r="15662" spans="1:7" x14ac:dyDescent="0.2">
      <c r="A15662" s="1" t="str">
        <f t="shared" si="246"/>
        <v>SETOP 9111</v>
      </c>
      <c r="B15662" s="3" t="s">
        <v>28600</v>
      </c>
      <c r="C15662" s="3">
        <v>9111</v>
      </c>
      <c r="D15662" s="2" t="s">
        <v>28121</v>
      </c>
    </row>
    <row r="15663" spans="1:7" x14ac:dyDescent="0.2">
      <c r="A15663" s="1" t="str">
        <f t="shared" si="246"/>
        <v>SETOP ED-50360</v>
      </c>
      <c r="B15663" s="3" t="s">
        <v>28600</v>
      </c>
      <c r="C15663" s="3" t="s">
        <v>24644</v>
      </c>
      <c r="D15663" s="2" t="s">
        <v>20297</v>
      </c>
      <c r="E15663" s="3" t="s">
        <v>28597</v>
      </c>
      <c r="F15663" s="67">
        <v>20.420000000000002</v>
      </c>
      <c r="G15663" s="67">
        <v>22.57</v>
      </c>
    </row>
    <row r="15664" spans="1:7" x14ac:dyDescent="0.2">
      <c r="A15664" s="1" t="str">
        <f t="shared" si="246"/>
        <v>SETOP ED-50363</v>
      </c>
      <c r="B15664" s="3" t="s">
        <v>28600</v>
      </c>
      <c r="C15664" s="3" t="s">
        <v>24645</v>
      </c>
      <c r="D15664" s="2" t="s">
        <v>28122</v>
      </c>
      <c r="E15664" s="3" t="s">
        <v>28597</v>
      </c>
      <c r="F15664" s="67">
        <v>19.829999999999998</v>
      </c>
      <c r="G15664" s="67">
        <v>22</v>
      </c>
    </row>
    <row r="15665" spans="1:7" x14ac:dyDescent="0.2">
      <c r="A15665" s="1" t="str">
        <f t="shared" si="246"/>
        <v>SETOP ED-50361</v>
      </c>
      <c r="B15665" s="3" t="s">
        <v>28600</v>
      </c>
      <c r="C15665" s="3" t="s">
        <v>24646</v>
      </c>
      <c r="D15665" s="2" t="s">
        <v>20298</v>
      </c>
      <c r="E15665" s="3" t="s">
        <v>28597</v>
      </c>
      <c r="F15665" s="67">
        <v>20.329999999999998</v>
      </c>
      <c r="G15665" s="67">
        <v>22.49</v>
      </c>
    </row>
    <row r="15666" spans="1:7" x14ac:dyDescent="0.2">
      <c r="A15666" s="1" t="str">
        <f t="shared" si="246"/>
        <v>SETOP ED-50362</v>
      </c>
      <c r="B15666" s="3" t="s">
        <v>28600</v>
      </c>
      <c r="C15666" s="3" t="s">
        <v>24647</v>
      </c>
      <c r="D15666" s="2" t="s">
        <v>20582</v>
      </c>
      <c r="E15666" s="3" t="s">
        <v>28597</v>
      </c>
      <c r="F15666" s="67">
        <v>20.83</v>
      </c>
      <c r="G15666" s="67">
        <v>23.04</v>
      </c>
    </row>
    <row r="15667" spans="1:7" x14ac:dyDescent="0.2">
      <c r="A15667" s="1" t="str">
        <f t="shared" si="246"/>
        <v>SETOP ED-50365</v>
      </c>
      <c r="B15667" s="3" t="s">
        <v>28600</v>
      </c>
      <c r="C15667" s="3" t="s">
        <v>24648</v>
      </c>
      <c r="D15667" s="2" t="s">
        <v>20497</v>
      </c>
      <c r="E15667" s="3" t="s">
        <v>28597</v>
      </c>
      <c r="F15667" s="67">
        <v>22.11</v>
      </c>
      <c r="G15667" s="67">
        <v>24.27</v>
      </c>
    </row>
    <row r="15668" spans="1:7" x14ac:dyDescent="0.2">
      <c r="A15668" s="1" t="str">
        <f t="shared" si="246"/>
        <v>SETOP ED-50364</v>
      </c>
      <c r="B15668" s="3" t="s">
        <v>28600</v>
      </c>
      <c r="C15668" s="3" t="s">
        <v>24649</v>
      </c>
      <c r="D15668" s="2" t="s">
        <v>28123</v>
      </c>
      <c r="E15668" s="3" t="s">
        <v>28597</v>
      </c>
      <c r="F15668" s="67">
        <v>20.329999999999998</v>
      </c>
      <c r="G15668" s="67">
        <v>22.49</v>
      </c>
    </row>
    <row r="15669" spans="1:7" x14ac:dyDescent="0.2">
      <c r="A15669" s="1" t="str">
        <f t="shared" si="246"/>
        <v>SETOP ED-50366</v>
      </c>
      <c r="B15669" s="3" t="s">
        <v>28600</v>
      </c>
      <c r="C15669" s="3" t="s">
        <v>24650</v>
      </c>
      <c r="D15669" s="2" t="s">
        <v>20302</v>
      </c>
      <c r="E15669" s="3" t="s">
        <v>28597</v>
      </c>
      <c r="F15669" s="67">
        <v>21.49</v>
      </c>
      <c r="G15669" s="67">
        <v>23.82</v>
      </c>
    </row>
    <row r="15670" spans="1:7" x14ac:dyDescent="0.2">
      <c r="A15670" s="1" t="str">
        <f t="shared" si="246"/>
        <v>SETOP ED-52306</v>
      </c>
      <c r="B15670" s="3" t="s">
        <v>28600</v>
      </c>
      <c r="C15670" s="3" t="s">
        <v>24651</v>
      </c>
      <c r="D15670" s="2" t="s">
        <v>28124</v>
      </c>
      <c r="E15670" s="3" t="s">
        <v>28597</v>
      </c>
      <c r="F15670" s="67">
        <v>18.53</v>
      </c>
      <c r="G15670" s="67">
        <v>20.420000000000002</v>
      </c>
    </row>
    <row r="15671" spans="1:7" x14ac:dyDescent="0.2">
      <c r="A15671" s="1" t="str">
        <f t="shared" si="246"/>
        <v>SETOP ED-21774</v>
      </c>
      <c r="B15671" s="3" t="s">
        <v>28600</v>
      </c>
      <c r="C15671" s="3" t="s">
        <v>24652</v>
      </c>
      <c r="D15671" s="2" t="s">
        <v>20371</v>
      </c>
      <c r="E15671" s="3" t="s">
        <v>28587</v>
      </c>
      <c r="F15671" s="67">
        <v>3757.64</v>
      </c>
      <c r="G15671" s="67">
        <v>4255.62</v>
      </c>
    </row>
    <row r="15672" spans="1:7" x14ac:dyDescent="0.2">
      <c r="A15672" s="1" t="str">
        <f t="shared" si="246"/>
        <v>SETOP ED-21779</v>
      </c>
      <c r="B15672" s="3" t="s">
        <v>28600</v>
      </c>
      <c r="C15672" s="3" t="s">
        <v>24653</v>
      </c>
      <c r="D15672" s="2" t="s">
        <v>28125</v>
      </c>
      <c r="E15672" s="3" t="s">
        <v>28587</v>
      </c>
      <c r="F15672" s="67">
        <v>3361.28</v>
      </c>
      <c r="G15672" s="67">
        <v>3800.17</v>
      </c>
    </row>
    <row r="15673" spans="1:7" x14ac:dyDescent="0.2">
      <c r="A15673" s="1" t="str">
        <f t="shared" si="246"/>
        <v>SETOP ED-50375</v>
      </c>
      <c r="B15673" s="3" t="s">
        <v>28600</v>
      </c>
      <c r="C15673" s="3" t="s">
        <v>24654</v>
      </c>
      <c r="D15673" s="2" t="s">
        <v>20303</v>
      </c>
      <c r="E15673" s="3" t="s">
        <v>28597</v>
      </c>
      <c r="F15673" s="67">
        <v>25.08</v>
      </c>
      <c r="G15673" s="67">
        <v>27.92</v>
      </c>
    </row>
    <row r="15674" spans="1:7" x14ac:dyDescent="0.2">
      <c r="A15674" s="1" t="str">
        <f t="shared" si="246"/>
        <v>SETOP ED-28562</v>
      </c>
      <c r="B15674" s="3" t="s">
        <v>28600</v>
      </c>
      <c r="C15674" s="3" t="s">
        <v>24655</v>
      </c>
      <c r="D15674" s="2" t="s">
        <v>20311</v>
      </c>
      <c r="E15674" s="3" t="s">
        <v>28597</v>
      </c>
      <c r="F15674" s="67">
        <v>18.989999999999998</v>
      </c>
      <c r="G15674" s="67">
        <v>21.5</v>
      </c>
    </row>
    <row r="15675" spans="1:7" x14ac:dyDescent="0.2">
      <c r="A15675" s="1" t="str">
        <f t="shared" si="246"/>
        <v>SETOP ED-50369</v>
      </c>
      <c r="B15675" s="3" t="s">
        <v>28600</v>
      </c>
      <c r="C15675" s="3" t="s">
        <v>24656</v>
      </c>
      <c r="D15675" s="2" t="s">
        <v>28126</v>
      </c>
      <c r="E15675" s="3" t="s">
        <v>28597</v>
      </c>
      <c r="F15675" s="67">
        <v>26.76</v>
      </c>
      <c r="G15675" s="67">
        <v>29.85</v>
      </c>
    </row>
    <row r="15676" spans="1:7" x14ac:dyDescent="0.2">
      <c r="A15676" s="1" t="str">
        <f t="shared" si="246"/>
        <v>SETOP ED-50374</v>
      </c>
      <c r="B15676" s="3" t="s">
        <v>28600</v>
      </c>
      <c r="C15676" s="3" t="s">
        <v>24657</v>
      </c>
      <c r="D15676" s="2" t="s">
        <v>28127</v>
      </c>
      <c r="E15676" s="3" t="s">
        <v>28597</v>
      </c>
      <c r="F15676" s="67">
        <v>24.53</v>
      </c>
      <c r="G15676" s="67">
        <v>27.39</v>
      </c>
    </row>
    <row r="15677" spans="1:7" x14ac:dyDescent="0.2">
      <c r="A15677" s="1" t="str">
        <f t="shared" si="246"/>
        <v>SETOP ED-50370</v>
      </c>
      <c r="B15677" s="3" t="s">
        <v>28600</v>
      </c>
      <c r="C15677" s="3" t="s">
        <v>24658</v>
      </c>
      <c r="D15677" s="2" t="s">
        <v>20315</v>
      </c>
      <c r="E15677" s="3" t="s">
        <v>28597</v>
      </c>
      <c r="F15677" s="67">
        <v>19.62</v>
      </c>
      <c r="G15677" s="67">
        <v>21.66</v>
      </c>
    </row>
    <row r="15678" spans="1:7" x14ac:dyDescent="0.2">
      <c r="A15678" s="1" t="str">
        <f t="shared" si="246"/>
        <v>SETOP ED-50371</v>
      </c>
      <c r="B15678" s="3" t="s">
        <v>28600</v>
      </c>
      <c r="C15678" s="3" t="s">
        <v>24659</v>
      </c>
      <c r="D15678" s="2" t="s">
        <v>20316</v>
      </c>
      <c r="E15678" s="3" t="s">
        <v>28597</v>
      </c>
      <c r="F15678" s="67">
        <v>28.05</v>
      </c>
      <c r="G15678" s="67">
        <v>31.37</v>
      </c>
    </row>
    <row r="15679" spans="1:7" x14ac:dyDescent="0.2">
      <c r="A15679" s="1" t="str">
        <f t="shared" si="246"/>
        <v>SETOP ED-50372</v>
      </c>
      <c r="B15679" s="3" t="s">
        <v>28600</v>
      </c>
      <c r="C15679" s="3" t="s">
        <v>24660</v>
      </c>
      <c r="D15679" s="2" t="s">
        <v>28128</v>
      </c>
      <c r="E15679" s="3" t="s">
        <v>28597</v>
      </c>
      <c r="F15679" s="67">
        <v>24.94</v>
      </c>
      <c r="G15679" s="67">
        <v>27.78</v>
      </c>
    </row>
    <row r="15680" spans="1:7" x14ac:dyDescent="0.2">
      <c r="A15680" s="1" t="str">
        <f t="shared" si="246"/>
        <v>SETOP ED-50373</v>
      </c>
      <c r="B15680" s="3" t="s">
        <v>28600</v>
      </c>
      <c r="C15680" s="3" t="s">
        <v>24661</v>
      </c>
      <c r="D15680" s="2" t="s">
        <v>20319</v>
      </c>
      <c r="E15680" s="3" t="s">
        <v>28597</v>
      </c>
      <c r="F15680" s="67">
        <v>25.63</v>
      </c>
      <c r="G15680" s="67">
        <v>28.55</v>
      </c>
    </row>
    <row r="15681" spans="1:7" x14ac:dyDescent="0.2">
      <c r="A15681" s="1" t="str">
        <f t="shared" si="246"/>
        <v>SETOP ED-21776</v>
      </c>
      <c r="B15681" s="3" t="s">
        <v>28600</v>
      </c>
      <c r="C15681" s="3" t="s">
        <v>24662</v>
      </c>
      <c r="D15681" s="2" t="s">
        <v>20388</v>
      </c>
      <c r="E15681" s="3" t="s">
        <v>28587</v>
      </c>
      <c r="F15681" s="67">
        <v>8433.34</v>
      </c>
      <c r="G15681" s="67">
        <v>9614.2999999999993</v>
      </c>
    </row>
    <row r="15682" spans="1:7" x14ac:dyDescent="0.2">
      <c r="A15682" s="1" t="str">
        <f t="shared" si="246"/>
        <v>SETOP ED-21769</v>
      </c>
      <c r="B15682" s="3" t="s">
        <v>28600</v>
      </c>
      <c r="C15682" s="3" t="s">
        <v>24663</v>
      </c>
      <c r="D15682" s="2" t="s">
        <v>28129</v>
      </c>
      <c r="E15682" s="3" t="s">
        <v>28587</v>
      </c>
      <c r="F15682" s="67">
        <v>18147.900000000001</v>
      </c>
      <c r="G15682" s="67">
        <v>20794.32</v>
      </c>
    </row>
    <row r="15683" spans="1:7" x14ac:dyDescent="0.2">
      <c r="A15683" s="1" t="str">
        <f t="shared" si="246"/>
        <v>SETOP ED-21770</v>
      </c>
      <c r="B15683" s="3" t="s">
        <v>28600</v>
      </c>
      <c r="C15683" s="3" t="s">
        <v>24664</v>
      </c>
      <c r="D15683" s="2" t="s">
        <v>20380</v>
      </c>
      <c r="E15683" s="3" t="s">
        <v>28587</v>
      </c>
      <c r="F15683" s="67">
        <v>18759.43</v>
      </c>
      <c r="G15683" s="67">
        <v>21497.040000000001</v>
      </c>
    </row>
    <row r="15684" spans="1:7" x14ac:dyDescent="0.2">
      <c r="A15684" s="1" t="str">
        <f t="shared" si="246"/>
        <v>SETOP ED-21771</v>
      </c>
      <c r="B15684" s="3" t="s">
        <v>28600</v>
      </c>
      <c r="C15684" s="3" t="s">
        <v>24665</v>
      </c>
      <c r="D15684" s="2" t="s">
        <v>28130</v>
      </c>
      <c r="E15684" s="3" t="s">
        <v>28587</v>
      </c>
      <c r="F15684" s="67">
        <v>23367.07</v>
      </c>
      <c r="G15684" s="67">
        <v>26791.83</v>
      </c>
    </row>
    <row r="15685" spans="1:7" x14ac:dyDescent="0.2">
      <c r="A15685" s="1" t="str">
        <f t="shared" si="246"/>
        <v>SETOP ED-21772</v>
      </c>
      <c r="B15685" s="3" t="s">
        <v>28600</v>
      </c>
      <c r="C15685" s="3" t="s">
        <v>24666</v>
      </c>
      <c r="D15685" s="2" t="s">
        <v>28131</v>
      </c>
      <c r="E15685" s="3" t="s">
        <v>28587</v>
      </c>
      <c r="F15685" s="67">
        <v>18147.900000000001</v>
      </c>
      <c r="G15685" s="67">
        <v>20794.32</v>
      </c>
    </row>
    <row r="15686" spans="1:7" x14ac:dyDescent="0.2">
      <c r="A15686" s="1" t="str">
        <f t="shared" si="246"/>
        <v>SETOP ED-21773</v>
      </c>
      <c r="B15686" s="3" t="s">
        <v>28600</v>
      </c>
      <c r="C15686" s="3" t="s">
        <v>24667</v>
      </c>
      <c r="D15686" s="2" t="s">
        <v>28132</v>
      </c>
      <c r="E15686" s="3" t="s">
        <v>28587</v>
      </c>
      <c r="F15686" s="67">
        <v>18147.900000000001</v>
      </c>
      <c r="G15686" s="67">
        <v>20794.32</v>
      </c>
    </row>
    <row r="15687" spans="1:7" x14ac:dyDescent="0.2">
      <c r="A15687" s="1" t="str">
        <f t="shared" si="246"/>
        <v>SETOP ED-50387</v>
      </c>
      <c r="B15687" s="3" t="s">
        <v>28600</v>
      </c>
      <c r="C15687" s="3" t="s">
        <v>24668</v>
      </c>
      <c r="D15687" s="2" t="s">
        <v>28133</v>
      </c>
      <c r="E15687" s="3" t="s">
        <v>28597</v>
      </c>
      <c r="F15687" s="67">
        <v>25.29</v>
      </c>
      <c r="G15687" s="67">
        <v>28.16</v>
      </c>
    </row>
    <row r="15688" spans="1:7" x14ac:dyDescent="0.2">
      <c r="A15688" s="1" t="str">
        <f t="shared" si="246"/>
        <v>SETOP ED-50376</v>
      </c>
      <c r="B15688" s="3" t="s">
        <v>28600</v>
      </c>
      <c r="C15688" s="3" t="s">
        <v>24669</v>
      </c>
      <c r="D15688" s="2" t="s">
        <v>20322</v>
      </c>
      <c r="E15688" s="3" t="s">
        <v>28597</v>
      </c>
      <c r="F15688" s="67">
        <v>25.63</v>
      </c>
      <c r="G15688" s="67">
        <v>28.56</v>
      </c>
    </row>
    <row r="15689" spans="1:7" x14ac:dyDescent="0.2">
      <c r="A15689" s="1" t="str">
        <f t="shared" si="246"/>
        <v>SETOP ED-50377</v>
      </c>
      <c r="B15689" s="3" t="s">
        <v>28600</v>
      </c>
      <c r="C15689" s="3" t="s">
        <v>24670</v>
      </c>
      <c r="D15689" s="2" t="s">
        <v>28134</v>
      </c>
      <c r="E15689" s="3" t="s">
        <v>28597</v>
      </c>
      <c r="F15689" s="67">
        <v>26.27</v>
      </c>
      <c r="G15689" s="67">
        <v>29.3</v>
      </c>
    </row>
    <row r="15690" spans="1:7" x14ac:dyDescent="0.2">
      <c r="A15690" s="1" t="str">
        <f t="shared" si="246"/>
        <v>SETOP ED-52307</v>
      </c>
      <c r="B15690" s="3" t="s">
        <v>28600</v>
      </c>
      <c r="C15690" s="3" t="s">
        <v>24671</v>
      </c>
      <c r="D15690" s="2" t="s">
        <v>20323</v>
      </c>
      <c r="E15690" s="3" t="s">
        <v>28597</v>
      </c>
      <c r="F15690" s="67">
        <v>25.29</v>
      </c>
      <c r="G15690" s="67">
        <v>28.16</v>
      </c>
    </row>
    <row r="15691" spans="1:7" x14ac:dyDescent="0.2">
      <c r="A15691" s="1" t="str">
        <f t="shared" si="246"/>
        <v>SETOP ED-50378</v>
      </c>
      <c r="B15691" s="3" t="s">
        <v>28600</v>
      </c>
      <c r="C15691" s="3" t="s">
        <v>24672</v>
      </c>
      <c r="D15691" s="2" t="s">
        <v>20370</v>
      </c>
      <c r="E15691" s="3" t="s">
        <v>28597</v>
      </c>
      <c r="F15691" s="67">
        <v>21.53</v>
      </c>
      <c r="G15691" s="67">
        <v>23.85</v>
      </c>
    </row>
    <row r="15692" spans="1:7" x14ac:dyDescent="0.2">
      <c r="A15692" s="1" t="str">
        <f t="shared" si="246"/>
        <v>SETOP ED-50379</v>
      </c>
      <c r="B15692" s="3" t="s">
        <v>28600</v>
      </c>
      <c r="C15692" s="3" t="s">
        <v>24673</v>
      </c>
      <c r="D15692" s="2" t="s">
        <v>28135</v>
      </c>
      <c r="E15692" s="3" t="s">
        <v>28597</v>
      </c>
      <c r="F15692" s="67">
        <v>26.76</v>
      </c>
      <c r="G15692" s="67">
        <v>29.85</v>
      </c>
    </row>
    <row r="15693" spans="1:7" x14ac:dyDescent="0.2">
      <c r="A15693" s="1" t="str">
        <f t="shared" si="246"/>
        <v>SETOP ED-50388</v>
      </c>
      <c r="B15693" s="3" t="s">
        <v>28600</v>
      </c>
      <c r="C15693" s="3" t="s">
        <v>24674</v>
      </c>
      <c r="D15693" s="2" t="s">
        <v>20325</v>
      </c>
      <c r="E15693" s="3" t="s">
        <v>28597</v>
      </c>
      <c r="F15693" s="67">
        <v>25.02</v>
      </c>
      <c r="G15693" s="67">
        <v>27.88</v>
      </c>
    </row>
    <row r="15694" spans="1:7" x14ac:dyDescent="0.2">
      <c r="A15694" s="1" t="str">
        <f t="shared" si="246"/>
        <v>SETOP ED-21778</v>
      </c>
      <c r="B15694" s="3" t="s">
        <v>28600</v>
      </c>
      <c r="C15694" s="3" t="s">
        <v>24675</v>
      </c>
      <c r="D15694" s="2" t="s">
        <v>20382</v>
      </c>
      <c r="E15694" s="3" t="s">
        <v>28587</v>
      </c>
      <c r="F15694" s="67">
        <v>13432.18</v>
      </c>
      <c r="G15694" s="67">
        <v>15358.61</v>
      </c>
    </row>
    <row r="15695" spans="1:7" x14ac:dyDescent="0.2">
      <c r="A15695" s="1" t="str">
        <f t="shared" si="246"/>
        <v>SETOP ED-50380</v>
      </c>
      <c r="B15695" s="3" t="s">
        <v>28600</v>
      </c>
      <c r="C15695" s="3" t="s">
        <v>24676</v>
      </c>
      <c r="D15695" s="2" t="s">
        <v>28136</v>
      </c>
      <c r="E15695" s="3" t="s">
        <v>28597</v>
      </c>
      <c r="F15695" s="67">
        <v>21.91</v>
      </c>
      <c r="G15695" s="67">
        <v>24.47</v>
      </c>
    </row>
    <row r="15696" spans="1:7" x14ac:dyDescent="0.2">
      <c r="A15696" s="1" t="str">
        <f t="shared" si="246"/>
        <v>SETOP ED-8501</v>
      </c>
      <c r="B15696" s="3" t="s">
        <v>28600</v>
      </c>
      <c r="C15696" s="3" t="s">
        <v>24677</v>
      </c>
      <c r="D15696" s="2" t="s">
        <v>20607</v>
      </c>
      <c r="E15696" s="3" t="s">
        <v>28597</v>
      </c>
      <c r="F15696" s="67">
        <v>22.68</v>
      </c>
      <c r="G15696" s="67">
        <v>25.34</v>
      </c>
    </row>
    <row r="15697" spans="1:7" x14ac:dyDescent="0.2">
      <c r="A15697" s="1" t="str">
        <f t="shared" si="246"/>
        <v>SETOP ED-50381</v>
      </c>
      <c r="B15697" s="3" t="s">
        <v>28600</v>
      </c>
      <c r="C15697" s="3" t="s">
        <v>24678</v>
      </c>
      <c r="D15697" s="2" t="s">
        <v>20354</v>
      </c>
      <c r="E15697" s="3" t="s">
        <v>28597</v>
      </c>
      <c r="F15697" s="67">
        <v>25.29</v>
      </c>
      <c r="G15697" s="67">
        <v>28.16</v>
      </c>
    </row>
    <row r="15698" spans="1:7" x14ac:dyDescent="0.2">
      <c r="A15698" s="1" t="str">
        <f t="shared" si="246"/>
        <v>SETOP ED-50382</v>
      </c>
      <c r="B15698" s="3" t="s">
        <v>28600</v>
      </c>
      <c r="C15698" s="3" t="s">
        <v>24679</v>
      </c>
      <c r="D15698" s="2" t="s">
        <v>20355</v>
      </c>
      <c r="E15698" s="3" t="s">
        <v>28597</v>
      </c>
      <c r="F15698" s="67">
        <v>26.79</v>
      </c>
      <c r="G15698" s="67">
        <v>29.64</v>
      </c>
    </row>
    <row r="15699" spans="1:7" x14ac:dyDescent="0.2">
      <c r="A15699" s="1" t="str">
        <f t="shared" si="246"/>
        <v>SETOP ED-50383</v>
      </c>
      <c r="B15699" s="3" t="s">
        <v>28600</v>
      </c>
      <c r="C15699" s="3" t="s">
        <v>24680</v>
      </c>
      <c r="D15699" s="2" t="s">
        <v>20358</v>
      </c>
      <c r="E15699" s="3" t="s">
        <v>28597</v>
      </c>
      <c r="F15699" s="67">
        <v>22.94</v>
      </c>
      <c r="G15699" s="67">
        <v>25.65</v>
      </c>
    </row>
    <row r="15700" spans="1:7" x14ac:dyDescent="0.2">
      <c r="A15700" s="1" t="str">
        <f t="shared" si="246"/>
        <v>SETOP ED-50384</v>
      </c>
      <c r="B15700" s="3" t="s">
        <v>28600</v>
      </c>
      <c r="C15700" s="3" t="s">
        <v>24681</v>
      </c>
      <c r="D15700" s="2" t="s">
        <v>28137</v>
      </c>
      <c r="E15700" s="3" t="s">
        <v>28597</v>
      </c>
      <c r="F15700" s="67">
        <v>24.94</v>
      </c>
      <c r="G15700" s="67">
        <v>27.78</v>
      </c>
    </row>
    <row r="15701" spans="1:7" x14ac:dyDescent="0.2">
      <c r="A15701" s="1" t="str">
        <f t="shared" si="246"/>
        <v>SETOP ED-7607</v>
      </c>
      <c r="B15701" s="3" t="s">
        <v>28600</v>
      </c>
      <c r="C15701" s="3" t="s">
        <v>24682</v>
      </c>
      <c r="D15701" s="2" t="s">
        <v>20359</v>
      </c>
      <c r="E15701" s="3" t="s">
        <v>28597</v>
      </c>
      <c r="F15701" s="67">
        <v>18.329999999999998</v>
      </c>
      <c r="G15701" s="67">
        <v>20.350000000000001</v>
      </c>
    </row>
    <row r="15702" spans="1:7" x14ac:dyDescent="0.2">
      <c r="A15702" s="1" t="str">
        <f t="shared" si="246"/>
        <v>SETOP ED-50368</v>
      </c>
      <c r="B15702" s="3" t="s">
        <v>28600</v>
      </c>
      <c r="C15702" s="3" t="s">
        <v>24683</v>
      </c>
      <c r="D15702" s="2" t="s">
        <v>28138</v>
      </c>
      <c r="E15702" s="3" t="s">
        <v>28597</v>
      </c>
      <c r="F15702" s="67">
        <v>18.53</v>
      </c>
      <c r="G15702" s="67">
        <v>20.420000000000002</v>
      </c>
    </row>
    <row r="15703" spans="1:7" x14ac:dyDescent="0.2">
      <c r="A15703" s="1" t="str">
        <f t="shared" si="246"/>
        <v>SETOP ED-7830</v>
      </c>
      <c r="B15703" s="3" t="s">
        <v>28600</v>
      </c>
      <c r="C15703" s="3" t="s">
        <v>24684</v>
      </c>
      <c r="D15703" s="2" t="s">
        <v>20360</v>
      </c>
      <c r="E15703" s="3" t="s">
        <v>28597</v>
      </c>
      <c r="F15703" s="67">
        <v>25.08</v>
      </c>
      <c r="G15703" s="67">
        <v>27.92</v>
      </c>
    </row>
    <row r="15704" spans="1:7" x14ac:dyDescent="0.2">
      <c r="A15704" s="1" t="str">
        <f t="shared" si="246"/>
        <v>SETOP ED-50367</v>
      </c>
      <c r="B15704" s="3" t="s">
        <v>28600</v>
      </c>
      <c r="C15704" s="3" t="s">
        <v>24685</v>
      </c>
      <c r="D15704" s="2" t="s">
        <v>20361</v>
      </c>
      <c r="E15704" s="3" t="s">
        <v>28597</v>
      </c>
      <c r="F15704" s="67">
        <v>18.53</v>
      </c>
      <c r="G15704" s="67">
        <v>20.420000000000002</v>
      </c>
    </row>
    <row r="15705" spans="1:7" x14ac:dyDescent="0.2">
      <c r="A15705" s="1" t="str">
        <f t="shared" si="246"/>
        <v>SETOP ED-50385</v>
      </c>
      <c r="B15705" s="3" t="s">
        <v>28600</v>
      </c>
      <c r="C15705" s="3" t="s">
        <v>24686</v>
      </c>
      <c r="D15705" s="2" t="s">
        <v>28139</v>
      </c>
      <c r="E15705" s="3" t="s">
        <v>28597</v>
      </c>
      <c r="F15705" s="67">
        <v>24.94</v>
      </c>
      <c r="G15705" s="67">
        <v>27.78</v>
      </c>
    </row>
    <row r="15706" spans="1:7" x14ac:dyDescent="0.2">
      <c r="A15706" s="1" t="str">
        <f t="shared" si="246"/>
        <v>SETOP ED-21777</v>
      </c>
      <c r="B15706" s="3" t="s">
        <v>28600</v>
      </c>
      <c r="C15706" s="3" t="s">
        <v>24687</v>
      </c>
      <c r="D15706" s="2" t="s">
        <v>20501</v>
      </c>
      <c r="E15706" s="3" t="s">
        <v>28587</v>
      </c>
      <c r="F15706" s="67">
        <v>5944.46</v>
      </c>
      <c r="G15706" s="67">
        <v>6768.56</v>
      </c>
    </row>
    <row r="15707" spans="1:7" x14ac:dyDescent="0.2">
      <c r="A15707" s="1" t="str">
        <f t="shared" si="246"/>
        <v>SETOP ED-50386</v>
      </c>
      <c r="B15707" s="3" t="s">
        <v>28600</v>
      </c>
      <c r="C15707" s="3" t="s">
        <v>24688</v>
      </c>
      <c r="D15707" s="2" t="s">
        <v>20366</v>
      </c>
      <c r="E15707" s="3" t="s">
        <v>28597</v>
      </c>
      <c r="F15707" s="67">
        <v>24.7</v>
      </c>
      <c r="G15707" s="67">
        <v>27.5</v>
      </c>
    </row>
    <row r="15708" spans="1:7" x14ac:dyDescent="0.2">
      <c r="A15708" s="1" t="str">
        <f t="shared" si="246"/>
        <v>SETOP ED-28561</v>
      </c>
      <c r="B15708" s="3" t="s">
        <v>28600</v>
      </c>
      <c r="C15708" s="3" t="s">
        <v>24689</v>
      </c>
      <c r="D15708" s="2" t="s">
        <v>28140</v>
      </c>
      <c r="E15708" s="3" t="s">
        <v>28597</v>
      </c>
      <c r="F15708" s="67">
        <v>39.58</v>
      </c>
      <c r="G15708" s="67">
        <v>45.16</v>
      </c>
    </row>
    <row r="15709" spans="1:7" x14ac:dyDescent="0.2">
      <c r="A15709" s="1" t="str">
        <f t="shared" si="246"/>
        <v>SETOP ED-9199</v>
      </c>
      <c r="B15709" s="3" t="s">
        <v>28600</v>
      </c>
      <c r="C15709" s="3" t="s">
        <v>24690</v>
      </c>
      <c r="D15709" s="2" t="s">
        <v>20368</v>
      </c>
      <c r="E15709" s="3" t="s">
        <v>28597</v>
      </c>
      <c r="F15709" s="67">
        <v>20.45</v>
      </c>
      <c r="G15709" s="67">
        <v>22.61</v>
      </c>
    </row>
    <row r="15710" spans="1:7" x14ac:dyDescent="0.2">
      <c r="A15710" s="1" t="str">
        <f t="shared" si="246"/>
        <v>SETOP ED-29739</v>
      </c>
      <c r="B15710" s="3" t="s">
        <v>28600</v>
      </c>
      <c r="C15710" s="3" t="s">
        <v>24691</v>
      </c>
      <c r="D15710" s="2" t="s">
        <v>20491</v>
      </c>
      <c r="E15710" s="3" t="s">
        <v>28587</v>
      </c>
      <c r="F15710" s="67">
        <v>3779.85</v>
      </c>
      <c r="G15710" s="67">
        <v>4178.13</v>
      </c>
    </row>
    <row r="15711" spans="1:7" x14ac:dyDescent="0.2">
      <c r="A15711" s="1" t="str">
        <f t="shared" si="246"/>
        <v>SETOP ED-21780</v>
      </c>
      <c r="B15711" s="3" t="s">
        <v>28600</v>
      </c>
      <c r="C15711" s="3" t="s">
        <v>24692</v>
      </c>
      <c r="D15711" s="2" t="s">
        <v>28141</v>
      </c>
      <c r="E15711" s="3" t="s">
        <v>28587</v>
      </c>
      <c r="F15711" s="67">
        <v>4611.2</v>
      </c>
      <c r="G15711" s="67">
        <v>5144.4799999999996</v>
      </c>
    </row>
    <row r="15712" spans="1:7" x14ac:dyDescent="0.2">
      <c r="A15712" s="1" t="str">
        <f t="shared" si="246"/>
        <v>SETOP CÓDIGO</v>
      </c>
      <c r="B15712" s="3" t="s">
        <v>28600</v>
      </c>
      <c r="C15712" s="3" t="s">
        <v>3</v>
      </c>
      <c r="D15712" s="2" t="s">
        <v>32700</v>
      </c>
      <c r="E15712" s="3" t="s">
        <v>0</v>
      </c>
      <c r="F15712" s="67" t="s">
        <v>33115</v>
      </c>
    </row>
    <row r="15713" spans="1:7" x14ac:dyDescent="0.2">
      <c r="A15713" s="1" t="str">
        <f t="shared" si="246"/>
        <v>SETOP 249</v>
      </c>
      <c r="B15713" s="3" t="s">
        <v>28600</v>
      </c>
      <c r="C15713" s="3">
        <v>249</v>
      </c>
      <c r="D15713" s="2" t="s">
        <v>28142</v>
      </c>
    </row>
    <row r="15714" spans="1:7" x14ac:dyDescent="0.2">
      <c r="A15714" s="1" t="str">
        <f t="shared" si="246"/>
        <v>SETOP RO-00228</v>
      </c>
      <c r="B15714" s="3" t="s">
        <v>28600</v>
      </c>
      <c r="C15714" s="3" t="s">
        <v>24693</v>
      </c>
      <c r="D15714" s="2" t="s">
        <v>28143</v>
      </c>
      <c r="E15714" s="3" t="s">
        <v>28586</v>
      </c>
      <c r="F15714" s="67">
        <v>28.13</v>
      </c>
      <c r="G15714" s="67">
        <v>30.85</v>
      </c>
    </row>
    <row r="15715" spans="1:7" x14ac:dyDescent="0.2">
      <c r="A15715" s="1" t="str">
        <f t="shared" ref="A15715:A15778" si="247">CONCATENAR</f>
        <v>SETOP RO-00217</v>
      </c>
      <c r="B15715" s="3" t="s">
        <v>28600</v>
      </c>
      <c r="C15715" s="3" t="s">
        <v>24694</v>
      </c>
      <c r="D15715" s="2" t="s">
        <v>28144</v>
      </c>
      <c r="E15715" s="3" t="s">
        <v>28586</v>
      </c>
      <c r="F15715" s="67">
        <v>8.7200000000000006</v>
      </c>
      <c r="G15715" s="67">
        <v>8.9</v>
      </c>
    </row>
    <row r="15716" spans="1:7" x14ac:dyDescent="0.2">
      <c r="A15716" s="1" t="str">
        <f t="shared" si="247"/>
        <v>SETOP RO-00216</v>
      </c>
      <c r="B15716" s="3" t="s">
        <v>28600</v>
      </c>
      <c r="C15716" s="3" t="s">
        <v>24695</v>
      </c>
      <c r="D15716" s="2" t="s">
        <v>28145</v>
      </c>
      <c r="E15716" s="3" t="s">
        <v>28586</v>
      </c>
      <c r="F15716" s="67">
        <v>6.41</v>
      </c>
      <c r="G15716" s="67">
        <v>6.53</v>
      </c>
    </row>
    <row r="15717" spans="1:7" x14ac:dyDescent="0.2">
      <c r="A15717" s="1" t="str">
        <f t="shared" si="247"/>
        <v>SETOP RO-00215</v>
      </c>
      <c r="B15717" s="3" t="s">
        <v>28600</v>
      </c>
      <c r="C15717" s="3" t="s">
        <v>24696</v>
      </c>
      <c r="D15717" s="2" t="s">
        <v>28146</v>
      </c>
      <c r="E15717" s="3" t="s">
        <v>28586</v>
      </c>
      <c r="F15717" s="67">
        <v>5.0999999999999996</v>
      </c>
      <c r="G15717" s="67">
        <v>5.18</v>
      </c>
    </row>
    <row r="15718" spans="1:7" x14ac:dyDescent="0.2">
      <c r="A15718" s="1" t="str">
        <f t="shared" si="247"/>
        <v>SETOP RO-00214</v>
      </c>
      <c r="B15718" s="3" t="s">
        <v>28600</v>
      </c>
      <c r="C15718" s="3" t="s">
        <v>24697</v>
      </c>
      <c r="D15718" s="2" t="s">
        <v>28147</v>
      </c>
      <c r="E15718" s="3" t="s">
        <v>28586</v>
      </c>
      <c r="F15718" s="67">
        <v>4.6900000000000004</v>
      </c>
      <c r="G15718" s="67">
        <v>4.7699999999999996</v>
      </c>
    </row>
    <row r="15719" spans="1:7" x14ac:dyDescent="0.2">
      <c r="A15719" s="1" t="str">
        <f t="shared" si="247"/>
        <v>SETOP RO-00229</v>
      </c>
      <c r="B15719" s="3" t="s">
        <v>28600</v>
      </c>
      <c r="C15719" s="3" t="s">
        <v>24698</v>
      </c>
      <c r="D15719" s="2" t="s">
        <v>28148</v>
      </c>
      <c r="E15719" s="3" t="s">
        <v>28586</v>
      </c>
      <c r="F15719" s="67">
        <v>5.07</v>
      </c>
      <c r="G15719" s="67">
        <v>5.4</v>
      </c>
    </row>
    <row r="15720" spans="1:7" x14ac:dyDescent="0.2">
      <c r="A15720" s="1" t="str">
        <f t="shared" si="247"/>
        <v>SETOP RO-00230</v>
      </c>
      <c r="B15720" s="3" t="s">
        <v>28600</v>
      </c>
      <c r="C15720" s="3" t="s">
        <v>24699</v>
      </c>
      <c r="D15720" s="2" t="s">
        <v>28149</v>
      </c>
      <c r="E15720" s="3" t="s">
        <v>28586</v>
      </c>
      <c r="F15720" s="67">
        <v>9.0299999999999994</v>
      </c>
      <c r="G15720" s="67">
        <v>9.6300000000000008</v>
      </c>
    </row>
    <row r="15721" spans="1:7" x14ac:dyDescent="0.2">
      <c r="A15721" s="1" t="str">
        <f t="shared" si="247"/>
        <v>SETOP RO-00204</v>
      </c>
      <c r="B15721" s="3" t="s">
        <v>28600</v>
      </c>
      <c r="C15721" s="3" t="s">
        <v>24700</v>
      </c>
      <c r="D15721" s="2" t="s">
        <v>28150</v>
      </c>
      <c r="E15721" s="3" t="s">
        <v>28586</v>
      </c>
      <c r="F15721" s="67">
        <v>13.98</v>
      </c>
      <c r="G15721" s="67">
        <v>14.13</v>
      </c>
    </row>
    <row r="15722" spans="1:7" x14ac:dyDescent="0.2">
      <c r="A15722" s="1" t="str">
        <f t="shared" si="247"/>
        <v>SETOP RO-00002</v>
      </c>
      <c r="B15722" s="3" t="s">
        <v>28600</v>
      </c>
      <c r="C15722" s="3" t="s">
        <v>24701</v>
      </c>
      <c r="D15722" s="2" t="s">
        <v>28151</v>
      </c>
      <c r="E15722" s="3" t="s">
        <v>28586</v>
      </c>
      <c r="F15722" s="67">
        <v>11.26</v>
      </c>
      <c r="G15722" s="67">
        <v>12.25</v>
      </c>
    </row>
    <row r="15723" spans="1:7" ht="22.5" x14ac:dyDescent="0.2">
      <c r="A15723" s="1" t="str">
        <f t="shared" si="247"/>
        <v>SETOP RO-00001</v>
      </c>
      <c r="B15723" s="3" t="s">
        <v>28600</v>
      </c>
      <c r="C15723" s="3" t="s">
        <v>24702</v>
      </c>
      <c r="D15723" s="2" t="s">
        <v>28152</v>
      </c>
      <c r="E15723" s="3" t="s">
        <v>28582</v>
      </c>
      <c r="F15723" s="67">
        <v>0.52</v>
      </c>
      <c r="G15723" s="67">
        <v>0.52</v>
      </c>
    </row>
    <row r="15724" spans="1:7" x14ac:dyDescent="0.2">
      <c r="A15724" s="1" t="str">
        <f t="shared" si="247"/>
        <v>SETOP RO-00205</v>
      </c>
      <c r="B15724" s="3" t="s">
        <v>28600</v>
      </c>
      <c r="C15724" s="3" t="s">
        <v>24703</v>
      </c>
      <c r="D15724" s="2" t="s">
        <v>28153</v>
      </c>
      <c r="E15724" s="3" t="s">
        <v>28586</v>
      </c>
      <c r="F15724" s="67">
        <v>43.71</v>
      </c>
      <c r="G15724" s="67">
        <v>45.07</v>
      </c>
    </row>
    <row r="15725" spans="1:7" x14ac:dyDescent="0.2">
      <c r="A15725" s="1" t="str">
        <f t="shared" si="247"/>
        <v>SETOP RO-00206</v>
      </c>
      <c r="B15725" s="3" t="s">
        <v>28600</v>
      </c>
      <c r="C15725" s="3" t="s">
        <v>24704</v>
      </c>
      <c r="D15725" s="2" t="s">
        <v>28154</v>
      </c>
      <c r="E15725" s="3" t="s">
        <v>28586</v>
      </c>
      <c r="F15725" s="67">
        <v>327.31</v>
      </c>
      <c r="G15725" s="67">
        <v>331.99</v>
      </c>
    </row>
    <row r="15726" spans="1:7" x14ac:dyDescent="0.2">
      <c r="A15726" s="1" t="str">
        <f t="shared" si="247"/>
        <v>SETOP RO-01093</v>
      </c>
      <c r="B15726" s="3" t="s">
        <v>28600</v>
      </c>
      <c r="C15726" s="3" t="s">
        <v>24705</v>
      </c>
      <c r="D15726" s="2" t="s">
        <v>28155</v>
      </c>
      <c r="E15726" s="3" t="s">
        <v>28586</v>
      </c>
      <c r="F15726" s="67">
        <v>24.71</v>
      </c>
      <c r="G15726" s="67">
        <v>25.04</v>
      </c>
    </row>
    <row r="15727" spans="1:7" x14ac:dyDescent="0.2">
      <c r="A15727" s="1" t="str">
        <f t="shared" si="247"/>
        <v>SETOP RO-00003</v>
      </c>
      <c r="B15727" s="3" t="s">
        <v>28600</v>
      </c>
      <c r="C15727" s="3" t="s">
        <v>24706</v>
      </c>
      <c r="D15727" s="2" t="s">
        <v>28156</v>
      </c>
      <c r="E15727" s="3" t="s">
        <v>28583</v>
      </c>
      <c r="F15727" s="67">
        <v>39.07</v>
      </c>
      <c r="G15727" s="67">
        <v>39.409999999999997</v>
      </c>
    </row>
    <row r="15728" spans="1:7" x14ac:dyDescent="0.2">
      <c r="A15728" s="1" t="str">
        <f t="shared" si="247"/>
        <v>SETOP RO-00004</v>
      </c>
      <c r="B15728" s="3" t="s">
        <v>28600</v>
      </c>
      <c r="C15728" s="3" t="s">
        <v>24707</v>
      </c>
      <c r="D15728" s="2" t="s">
        <v>28157</v>
      </c>
      <c r="E15728" s="3" t="s">
        <v>28583</v>
      </c>
      <c r="F15728" s="67">
        <v>97.68</v>
      </c>
      <c r="G15728" s="67">
        <v>98.54</v>
      </c>
    </row>
    <row r="15729" spans="1:7" x14ac:dyDescent="0.2">
      <c r="A15729" s="1" t="str">
        <f t="shared" si="247"/>
        <v>SETOP RO-00213</v>
      </c>
      <c r="B15729" s="3" t="s">
        <v>28600</v>
      </c>
      <c r="C15729" s="3" t="s">
        <v>24708</v>
      </c>
      <c r="D15729" s="2" t="s">
        <v>28158</v>
      </c>
      <c r="E15729" s="3" t="s">
        <v>28586</v>
      </c>
      <c r="F15729" s="67">
        <v>6.9</v>
      </c>
      <c r="G15729" s="67">
        <v>6.96</v>
      </c>
    </row>
    <row r="15730" spans="1:7" ht="22.5" x14ac:dyDescent="0.2">
      <c r="A15730" s="1" t="str">
        <f t="shared" si="247"/>
        <v>SETOP RO-00046</v>
      </c>
      <c r="B15730" s="3" t="s">
        <v>28600</v>
      </c>
      <c r="C15730" s="3" t="s">
        <v>24709</v>
      </c>
      <c r="D15730" s="2" t="s">
        <v>28159</v>
      </c>
      <c r="E15730" s="3" t="s">
        <v>28586</v>
      </c>
      <c r="F15730" s="67">
        <v>6.22</v>
      </c>
      <c r="G15730" s="67">
        <v>6.3</v>
      </c>
    </row>
    <row r="15731" spans="1:7" ht="22.5" x14ac:dyDescent="0.2">
      <c r="A15731" s="1" t="str">
        <f t="shared" si="247"/>
        <v>SETOP RO-00047</v>
      </c>
      <c r="B15731" s="3" t="s">
        <v>28600</v>
      </c>
      <c r="C15731" s="3" t="s">
        <v>24710</v>
      </c>
      <c r="D15731" s="2" t="s">
        <v>28160</v>
      </c>
      <c r="E15731" s="3" t="s">
        <v>28586</v>
      </c>
      <c r="F15731" s="67">
        <v>6.7</v>
      </c>
      <c r="G15731" s="67">
        <v>6.78</v>
      </c>
    </row>
    <row r="15732" spans="1:7" ht="22.5" x14ac:dyDescent="0.2">
      <c r="A15732" s="1" t="str">
        <f t="shared" si="247"/>
        <v>SETOP RO-00048</v>
      </c>
      <c r="B15732" s="3" t="s">
        <v>28600</v>
      </c>
      <c r="C15732" s="3" t="s">
        <v>24711</v>
      </c>
      <c r="D15732" s="2" t="s">
        <v>28161</v>
      </c>
      <c r="E15732" s="3" t="s">
        <v>28586</v>
      </c>
      <c r="F15732" s="67">
        <v>7.1</v>
      </c>
      <c r="G15732" s="67">
        <v>7.18</v>
      </c>
    </row>
    <row r="15733" spans="1:7" ht="22.5" x14ac:dyDescent="0.2">
      <c r="A15733" s="1" t="str">
        <f t="shared" si="247"/>
        <v>SETOP RO-00049</v>
      </c>
      <c r="B15733" s="3" t="s">
        <v>28600</v>
      </c>
      <c r="C15733" s="3" t="s">
        <v>24712</v>
      </c>
      <c r="D15733" s="2" t="s">
        <v>28162</v>
      </c>
      <c r="E15733" s="3" t="s">
        <v>28586</v>
      </c>
      <c r="F15733" s="67">
        <v>7.9</v>
      </c>
      <c r="G15733" s="67">
        <v>8</v>
      </c>
    </row>
    <row r="15734" spans="1:7" ht="22.5" x14ac:dyDescent="0.2">
      <c r="A15734" s="1" t="str">
        <f t="shared" si="247"/>
        <v>SETOP RO-00050</v>
      </c>
      <c r="B15734" s="3" t="s">
        <v>28600</v>
      </c>
      <c r="C15734" s="3" t="s">
        <v>24713</v>
      </c>
      <c r="D15734" s="2" t="s">
        <v>28163</v>
      </c>
      <c r="E15734" s="3" t="s">
        <v>28586</v>
      </c>
      <c r="F15734" s="67">
        <v>8.1999999999999993</v>
      </c>
      <c r="G15734" s="67">
        <v>8.3000000000000007</v>
      </c>
    </row>
    <row r="15735" spans="1:7" ht="22.5" x14ac:dyDescent="0.2">
      <c r="A15735" s="1" t="str">
        <f t="shared" si="247"/>
        <v>SETOP RO-00051</v>
      </c>
      <c r="B15735" s="3" t="s">
        <v>28600</v>
      </c>
      <c r="C15735" s="3" t="s">
        <v>24714</v>
      </c>
      <c r="D15735" s="2" t="s">
        <v>28164</v>
      </c>
      <c r="E15735" s="3" t="s">
        <v>28586</v>
      </c>
      <c r="F15735" s="67">
        <v>8.5</v>
      </c>
      <c r="G15735" s="67">
        <v>8.6</v>
      </c>
    </row>
    <row r="15736" spans="1:7" ht="22.5" x14ac:dyDescent="0.2">
      <c r="A15736" s="1" t="str">
        <f t="shared" si="247"/>
        <v>SETOP RO-00052</v>
      </c>
      <c r="B15736" s="3" t="s">
        <v>28600</v>
      </c>
      <c r="C15736" s="3" t="s">
        <v>24715</v>
      </c>
      <c r="D15736" s="2" t="s">
        <v>28165</v>
      </c>
      <c r="E15736" s="3" t="s">
        <v>28586</v>
      </c>
      <c r="F15736" s="67">
        <v>9.25</v>
      </c>
      <c r="G15736" s="67">
        <v>9.36</v>
      </c>
    </row>
    <row r="15737" spans="1:7" ht="22.5" x14ac:dyDescent="0.2">
      <c r="A15737" s="1" t="str">
        <f t="shared" si="247"/>
        <v>SETOP RO-00053</v>
      </c>
      <c r="B15737" s="3" t="s">
        <v>28600</v>
      </c>
      <c r="C15737" s="3" t="s">
        <v>24716</v>
      </c>
      <c r="D15737" s="2" t="s">
        <v>28166</v>
      </c>
      <c r="E15737" s="3" t="s">
        <v>28586</v>
      </c>
      <c r="F15737" s="67">
        <v>9.5500000000000007</v>
      </c>
      <c r="G15737" s="67">
        <v>9.66</v>
      </c>
    </row>
    <row r="15738" spans="1:7" ht="22.5" x14ac:dyDescent="0.2">
      <c r="A15738" s="1" t="str">
        <f t="shared" si="247"/>
        <v>SETOP RO-00054</v>
      </c>
      <c r="B15738" s="3" t="s">
        <v>28600</v>
      </c>
      <c r="C15738" s="3" t="s">
        <v>24717</v>
      </c>
      <c r="D15738" s="2" t="s">
        <v>28167</v>
      </c>
      <c r="E15738" s="3" t="s">
        <v>28586</v>
      </c>
      <c r="F15738" s="67">
        <v>9.7899999999999991</v>
      </c>
      <c r="G15738" s="67">
        <v>9.9</v>
      </c>
    </row>
    <row r="15739" spans="1:7" ht="22.5" x14ac:dyDescent="0.2">
      <c r="A15739" s="1" t="str">
        <f t="shared" si="247"/>
        <v>SETOP RO-00055</v>
      </c>
      <c r="B15739" s="3" t="s">
        <v>28600</v>
      </c>
      <c r="C15739" s="3" t="s">
        <v>24718</v>
      </c>
      <c r="D15739" s="2" t="s">
        <v>28168</v>
      </c>
      <c r="E15739" s="3" t="s">
        <v>28586</v>
      </c>
      <c r="F15739" s="67">
        <v>10.54</v>
      </c>
      <c r="G15739" s="67">
        <v>10.66</v>
      </c>
    </row>
    <row r="15740" spans="1:7" ht="22.5" x14ac:dyDescent="0.2">
      <c r="A15740" s="1" t="str">
        <f t="shared" si="247"/>
        <v>SETOP RO-00056</v>
      </c>
      <c r="B15740" s="3" t="s">
        <v>28600</v>
      </c>
      <c r="C15740" s="3" t="s">
        <v>24719</v>
      </c>
      <c r="D15740" s="2" t="s">
        <v>28169</v>
      </c>
      <c r="E15740" s="3" t="s">
        <v>28586</v>
      </c>
      <c r="F15740" s="67">
        <v>11.1</v>
      </c>
      <c r="G15740" s="67">
        <v>11.22</v>
      </c>
    </row>
    <row r="15741" spans="1:7" ht="22.5" x14ac:dyDescent="0.2">
      <c r="A15741" s="1" t="str">
        <f t="shared" si="247"/>
        <v>SETOP RO-00057</v>
      </c>
      <c r="B15741" s="3" t="s">
        <v>28600</v>
      </c>
      <c r="C15741" s="3" t="s">
        <v>24720</v>
      </c>
      <c r="D15741" s="2" t="s">
        <v>28170</v>
      </c>
      <c r="E15741" s="3" t="s">
        <v>28586</v>
      </c>
      <c r="F15741" s="67">
        <v>12.31</v>
      </c>
      <c r="G15741" s="67">
        <v>12.45</v>
      </c>
    </row>
    <row r="15742" spans="1:7" ht="22.5" x14ac:dyDescent="0.2">
      <c r="A15742" s="1" t="str">
        <f t="shared" si="247"/>
        <v>SETOP RO-00058</v>
      </c>
      <c r="B15742" s="3" t="s">
        <v>28600</v>
      </c>
      <c r="C15742" s="3" t="s">
        <v>24721</v>
      </c>
      <c r="D15742" s="2" t="s">
        <v>28171</v>
      </c>
      <c r="E15742" s="3" t="s">
        <v>28586</v>
      </c>
      <c r="F15742" s="67">
        <v>12.79</v>
      </c>
      <c r="G15742" s="67">
        <v>12.93</v>
      </c>
    </row>
    <row r="15743" spans="1:7" ht="22.5" x14ac:dyDescent="0.2">
      <c r="A15743" s="1" t="str">
        <f t="shared" si="247"/>
        <v>SETOP RO-00059</v>
      </c>
      <c r="B15743" s="3" t="s">
        <v>28600</v>
      </c>
      <c r="C15743" s="3" t="s">
        <v>24722</v>
      </c>
      <c r="D15743" s="2" t="s">
        <v>28172</v>
      </c>
      <c r="E15743" s="3" t="s">
        <v>28586</v>
      </c>
      <c r="F15743" s="67">
        <v>5.49</v>
      </c>
      <c r="G15743" s="67">
        <v>5.55</v>
      </c>
    </row>
    <row r="15744" spans="1:7" ht="22.5" x14ac:dyDescent="0.2">
      <c r="A15744" s="1" t="str">
        <f t="shared" si="247"/>
        <v>SETOP RO-00060</v>
      </c>
      <c r="B15744" s="3" t="s">
        <v>28600</v>
      </c>
      <c r="C15744" s="3" t="s">
        <v>24723</v>
      </c>
      <c r="D15744" s="2" t="s">
        <v>28173</v>
      </c>
      <c r="E15744" s="3" t="s">
        <v>28586</v>
      </c>
      <c r="F15744" s="67">
        <v>6.22</v>
      </c>
      <c r="G15744" s="67">
        <v>6.3</v>
      </c>
    </row>
    <row r="15745" spans="1:7" ht="22.5" x14ac:dyDescent="0.2">
      <c r="A15745" s="1" t="str">
        <f t="shared" si="247"/>
        <v>SETOP RO-00061</v>
      </c>
      <c r="B15745" s="3" t="s">
        <v>28600</v>
      </c>
      <c r="C15745" s="3" t="s">
        <v>24724</v>
      </c>
      <c r="D15745" s="2" t="s">
        <v>28174</v>
      </c>
      <c r="E15745" s="3" t="s">
        <v>28586</v>
      </c>
      <c r="F15745" s="67">
        <v>6.5</v>
      </c>
      <c r="G15745" s="67">
        <v>6.58</v>
      </c>
    </row>
    <row r="15746" spans="1:7" ht="22.5" x14ac:dyDescent="0.2">
      <c r="A15746" s="1" t="str">
        <f t="shared" si="247"/>
        <v>SETOP RO-00062</v>
      </c>
      <c r="B15746" s="3" t="s">
        <v>28600</v>
      </c>
      <c r="C15746" s="3" t="s">
        <v>24725</v>
      </c>
      <c r="D15746" s="2" t="s">
        <v>28175</v>
      </c>
      <c r="E15746" s="3" t="s">
        <v>28586</v>
      </c>
      <c r="F15746" s="67">
        <v>6.7</v>
      </c>
      <c r="G15746" s="67">
        <v>6.78</v>
      </c>
    </row>
    <row r="15747" spans="1:7" ht="22.5" x14ac:dyDescent="0.2">
      <c r="A15747" s="1" t="str">
        <f t="shared" si="247"/>
        <v>SETOP RO-00063</v>
      </c>
      <c r="B15747" s="3" t="s">
        <v>28600</v>
      </c>
      <c r="C15747" s="3" t="s">
        <v>24726</v>
      </c>
      <c r="D15747" s="2" t="s">
        <v>28176</v>
      </c>
      <c r="E15747" s="3" t="s">
        <v>28586</v>
      </c>
      <c r="F15747" s="67">
        <v>6.94</v>
      </c>
      <c r="G15747" s="67">
        <v>7.02</v>
      </c>
    </row>
    <row r="15748" spans="1:7" ht="22.5" x14ac:dyDescent="0.2">
      <c r="A15748" s="1" t="str">
        <f t="shared" si="247"/>
        <v>SETOP RO-00064</v>
      </c>
      <c r="B15748" s="3" t="s">
        <v>28600</v>
      </c>
      <c r="C15748" s="3" t="s">
        <v>24727</v>
      </c>
      <c r="D15748" s="2" t="s">
        <v>28177</v>
      </c>
      <c r="E15748" s="3" t="s">
        <v>28586</v>
      </c>
      <c r="F15748" s="67">
        <v>7.14</v>
      </c>
      <c r="G15748" s="67">
        <v>7.22</v>
      </c>
    </row>
    <row r="15749" spans="1:7" ht="22.5" x14ac:dyDescent="0.2">
      <c r="A15749" s="1" t="str">
        <f t="shared" si="247"/>
        <v>SETOP RO-00065</v>
      </c>
      <c r="B15749" s="3" t="s">
        <v>28600</v>
      </c>
      <c r="C15749" s="3" t="s">
        <v>24728</v>
      </c>
      <c r="D15749" s="2" t="s">
        <v>28178</v>
      </c>
      <c r="E15749" s="3" t="s">
        <v>28586</v>
      </c>
      <c r="F15749" s="67">
        <v>7.75</v>
      </c>
      <c r="G15749" s="67">
        <v>7.85</v>
      </c>
    </row>
    <row r="15750" spans="1:7" ht="22.5" x14ac:dyDescent="0.2">
      <c r="A15750" s="1" t="str">
        <f t="shared" si="247"/>
        <v>SETOP RO-00066</v>
      </c>
      <c r="B15750" s="3" t="s">
        <v>28600</v>
      </c>
      <c r="C15750" s="3" t="s">
        <v>24729</v>
      </c>
      <c r="D15750" s="2" t="s">
        <v>28179</v>
      </c>
      <c r="E15750" s="3" t="s">
        <v>28586</v>
      </c>
      <c r="F15750" s="67">
        <v>7.95</v>
      </c>
      <c r="G15750" s="67">
        <v>8.0500000000000007</v>
      </c>
    </row>
    <row r="15751" spans="1:7" ht="22.5" x14ac:dyDescent="0.2">
      <c r="A15751" s="1" t="str">
        <f t="shared" si="247"/>
        <v>SETOP RO-00067</v>
      </c>
      <c r="B15751" s="3" t="s">
        <v>28600</v>
      </c>
      <c r="C15751" s="3" t="s">
        <v>24730</v>
      </c>
      <c r="D15751" s="2" t="s">
        <v>28180</v>
      </c>
      <c r="E15751" s="3" t="s">
        <v>28586</v>
      </c>
      <c r="F15751" s="67">
        <v>8.1</v>
      </c>
      <c r="G15751" s="67">
        <v>8.1999999999999993</v>
      </c>
    </row>
    <row r="15752" spans="1:7" ht="22.5" x14ac:dyDescent="0.2">
      <c r="A15752" s="1" t="str">
        <f t="shared" si="247"/>
        <v>SETOP RO-00068</v>
      </c>
      <c r="B15752" s="3" t="s">
        <v>28600</v>
      </c>
      <c r="C15752" s="3" t="s">
        <v>24731</v>
      </c>
      <c r="D15752" s="2" t="s">
        <v>28181</v>
      </c>
      <c r="E15752" s="3" t="s">
        <v>28586</v>
      </c>
      <c r="F15752" s="67">
        <v>8.3000000000000007</v>
      </c>
      <c r="G15752" s="67">
        <v>8.4</v>
      </c>
    </row>
    <row r="15753" spans="1:7" ht="22.5" x14ac:dyDescent="0.2">
      <c r="A15753" s="1" t="str">
        <f t="shared" si="247"/>
        <v>SETOP RO-00069</v>
      </c>
      <c r="B15753" s="3" t="s">
        <v>28600</v>
      </c>
      <c r="C15753" s="3" t="s">
        <v>24732</v>
      </c>
      <c r="D15753" s="2" t="s">
        <v>28182</v>
      </c>
      <c r="E15753" s="3" t="s">
        <v>28586</v>
      </c>
      <c r="F15753" s="67">
        <v>9.07</v>
      </c>
      <c r="G15753" s="67">
        <v>9.18</v>
      </c>
    </row>
    <row r="15754" spans="1:7" ht="22.5" x14ac:dyDescent="0.2">
      <c r="A15754" s="1" t="str">
        <f t="shared" si="247"/>
        <v>SETOP RO-00070</v>
      </c>
      <c r="B15754" s="3" t="s">
        <v>28600</v>
      </c>
      <c r="C15754" s="3" t="s">
        <v>24733</v>
      </c>
      <c r="D15754" s="2" t="s">
        <v>28183</v>
      </c>
      <c r="E15754" s="3" t="s">
        <v>28586</v>
      </c>
      <c r="F15754" s="67">
        <v>9.61</v>
      </c>
      <c r="G15754" s="67">
        <v>9.7200000000000006</v>
      </c>
    </row>
    <row r="15755" spans="1:7" ht="22.5" x14ac:dyDescent="0.2">
      <c r="A15755" s="1" t="str">
        <f t="shared" si="247"/>
        <v>SETOP RO-00071</v>
      </c>
      <c r="B15755" s="3" t="s">
        <v>28600</v>
      </c>
      <c r="C15755" s="3" t="s">
        <v>24734</v>
      </c>
      <c r="D15755" s="2" t="s">
        <v>28184</v>
      </c>
      <c r="E15755" s="3" t="s">
        <v>28586</v>
      </c>
      <c r="F15755" s="67">
        <v>9.91</v>
      </c>
      <c r="G15755" s="67">
        <v>10.02</v>
      </c>
    </row>
    <row r="15756" spans="1:7" ht="22.5" x14ac:dyDescent="0.2">
      <c r="A15756" s="1" t="str">
        <f t="shared" si="247"/>
        <v>SETOP RO-00072</v>
      </c>
      <c r="B15756" s="3" t="s">
        <v>28600</v>
      </c>
      <c r="C15756" s="3" t="s">
        <v>24735</v>
      </c>
      <c r="D15756" s="2" t="s">
        <v>28185</v>
      </c>
      <c r="E15756" s="3" t="s">
        <v>28586</v>
      </c>
      <c r="F15756" s="67">
        <v>5.4</v>
      </c>
      <c r="G15756" s="67">
        <v>5.46</v>
      </c>
    </row>
    <row r="15757" spans="1:7" ht="22.5" x14ac:dyDescent="0.2">
      <c r="A15757" s="1" t="str">
        <f t="shared" si="247"/>
        <v>SETOP RO-00073</v>
      </c>
      <c r="B15757" s="3" t="s">
        <v>28600</v>
      </c>
      <c r="C15757" s="3" t="s">
        <v>24736</v>
      </c>
      <c r="D15757" s="2" t="s">
        <v>28186</v>
      </c>
      <c r="E15757" s="3" t="s">
        <v>28586</v>
      </c>
      <c r="F15757" s="67">
        <v>5.67</v>
      </c>
      <c r="G15757" s="67">
        <v>5.73</v>
      </c>
    </row>
    <row r="15758" spans="1:7" ht="22.5" x14ac:dyDescent="0.2">
      <c r="A15758" s="1" t="str">
        <f t="shared" si="247"/>
        <v>SETOP RO-00074</v>
      </c>
      <c r="B15758" s="3" t="s">
        <v>28600</v>
      </c>
      <c r="C15758" s="3" t="s">
        <v>24737</v>
      </c>
      <c r="D15758" s="2" t="s">
        <v>28187</v>
      </c>
      <c r="E15758" s="3" t="s">
        <v>28586</v>
      </c>
      <c r="F15758" s="67">
        <v>6.3</v>
      </c>
      <c r="G15758" s="67">
        <v>6.38</v>
      </c>
    </row>
    <row r="15759" spans="1:7" ht="22.5" x14ac:dyDescent="0.2">
      <c r="A15759" s="1" t="str">
        <f t="shared" si="247"/>
        <v>SETOP RO-00075</v>
      </c>
      <c r="B15759" s="3" t="s">
        <v>28600</v>
      </c>
      <c r="C15759" s="3" t="s">
        <v>24738</v>
      </c>
      <c r="D15759" s="2" t="s">
        <v>28188</v>
      </c>
      <c r="E15759" s="3" t="s">
        <v>28586</v>
      </c>
      <c r="F15759" s="67">
        <v>6.5</v>
      </c>
      <c r="G15759" s="67">
        <v>6.58</v>
      </c>
    </row>
    <row r="15760" spans="1:7" ht="22.5" x14ac:dyDescent="0.2">
      <c r="A15760" s="1" t="str">
        <f t="shared" si="247"/>
        <v>SETOP RO-00076</v>
      </c>
      <c r="B15760" s="3" t="s">
        <v>28600</v>
      </c>
      <c r="C15760" s="3" t="s">
        <v>24739</v>
      </c>
      <c r="D15760" s="2" t="s">
        <v>28189</v>
      </c>
      <c r="E15760" s="3" t="s">
        <v>28586</v>
      </c>
      <c r="F15760" s="67">
        <v>6.66</v>
      </c>
      <c r="G15760" s="67">
        <v>6.74</v>
      </c>
    </row>
    <row r="15761" spans="1:7" ht="22.5" x14ac:dyDescent="0.2">
      <c r="A15761" s="1" t="str">
        <f t="shared" si="247"/>
        <v>SETOP RO-00077</v>
      </c>
      <c r="B15761" s="3" t="s">
        <v>28600</v>
      </c>
      <c r="C15761" s="3" t="s">
        <v>24740</v>
      </c>
      <c r="D15761" s="2" t="s">
        <v>28190</v>
      </c>
      <c r="E15761" s="3" t="s">
        <v>28586</v>
      </c>
      <c r="F15761" s="67">
        <v>6.82</v>
      </c>
      <c r="G15761" s="67">
        <v>6.9</v>
      </c>
    </row>
    <row r="15762" spans="1:7" ht="22.5" x14ac:dyDescent="0.2">
      <c r="A15762" s="1" t="str">
        <f t="shared" si="247"/>
        <v>SETOP RO-00078</v>
      </c>
      <c r="B15762" s="3" t="s">
        <v>28600</v>
      </c>
      <c r="C15762" s="3" t="s">
        <v>24741</v>
      </c>
      <c r="D15762" s="2" t="s">
        <v>28191</v>
      </c>
      <c r="E15762" s="3" t="s">
        <v>28586</v>
      </c>
      <c r="F15762" s="67">
        <v>6.98</v>
      </c>
      <c r="G15762" s="67">
        <v>7.06</v>
      </c>
    </row>
    <row r="15763" spans="1:7" ht="22.5" x14ac:dyDescent="0.2">
      <c r="A15763" s="1" t="str">
        <f t="shared" si="247"/>
        <v>SETOP RO-00079</v>
      </c>
      <c r="B15763" s="3" t="s">
        <v>28600</v>
      </c>
      <c r="C15763" s="3" t="s">
        <v>24742</v>
      </c>
      <c r="D15763" s="2" t="s">
        <v>28192</v>
      </c>
      <c r="E15763" s="3" t="s">
        <v>28586</v>
      </c>
      <c r="F15763" s="67">
        <v>7.14</v>
      </c>
      <c r="G15763" s="67">
        <v>7.22</v>
      </c>
    </row>
    <row r="15764" spans="1:7" ht="22.5" x14ac:dyDescent="0.2">
      <c r="A15764" s="1" t="str">
        <f t="shared" si="247"/>
        <v>SETOP RO-00080</v>
      </c>
      <c r="B15764" s="3" t="s">
        <v>28600</v>
      </c>
      <c r="C15764" s="3" t="s">
        <v>24743</v>
      </c>
      <c r="D15764" s="2" t="s">
        <v>28193</v>
      </c>
      <c r="E15764" s="3" t="s">
        <v>28586</v>
      </c>
      <c r="F15764" s="67">
        <v>7.7</v>
      </c>
      <c r="G15764" s="67">
        <v>7.8</v>
      </c>
    </row>
    <row r="15765" spans="1:7" ht="22.5" x14ac:dyDescent="0.2">
      <c r="A15765" s="1" t="str">
        <f t="shared" si="247"/>
        <v>SETOP RO-00081</v>
      </c>
      <c r="B15765" s="3" t="s">
        <v>28600</v>
      </c>
      <c r="C15765" s="3" t="s">
        <v>24744</v>
      </c>
      <c r="D15765" s="2" t="s">
        <v>28194</v>
      </c>
      <c r="E15765" s="3" t="s">
        <v>28586</v>
      </c>
      <c r="F15765" s="67">
        <v>7.85</v>
      </c>
      <c r="G15765" s="67">
        <v>7.95</v>
      </c>
    </row>
    <row r="15766" spans="1:7" ht="22.5" x14ac:dyDescent="0.2">
      <c r="A15766" s="1" t="str">
        <f t="shared" si="247"/>
        <v>SETOP RO-00082</v>
      </c>
      <c r="B15766" s="3" t="s">
        <v>28600</v>
      </c>
      <c r="C15766" s="3" t="s">
        <v>24745</v>
      </c>
      <c r="D15766" s="2" t="s">
        <v>28195</v>
      </c>
      <c r="E15766" s="3" t="s">
        <v>28586</v>
      </c>
      <c r="F15766" s="67">
        <v>8.15</v>
      </c>
      <c r="G15766" s="67">
        <v>8.25</v>
      </c>
    </row>
    <row r="15767" spans="1:7" ht="22.5" x14ac:dyDescent="0.2">
      <c r="A15767" s="1" t="str">
        <f t="shared" si="247"/>
        <v>SETOP RO-00083</v>
      </c>
      <c r="B15767" s="3" t="s">
        <v>28600</v>
      </c>
      <c r="C15767" s="3" t="s">
        <v>24746</v>
      </c>
      <c r="D15767" s="2" t="s">
        <v>28196</v>
      </c>
      <c r="E15767" s="3" t="s">
        <v>28586</v>
      </c>
      <c r="F15767" s="67">
        <v>8.6</v>
      </c>
      <c r="G15767" s="67">
        <v>8.6999999999999993</v>
      </c>
    </row>
    <row r="15768" spans="1:7" ht="22.5" x14ac:dyDescent="0.2">
      <c r="A15768" s="1" t="str">
        <f t="shared" si="247"/>
        <v>SETOP RO-00084</v>
      </c>
      <c r="B15768" s="3" t="s">
        <v>28600</v>
      </c>
      <c r="C15768" s="3" t="s">
        <v>24747</v>
      </c>
      <c r="D15768" s="2" t="s">
        <v>28197</v>
      </c>
      <c r="E15768" s="3" t="s">
        <v>28586</v>
      </c>
      <c r="F15768" s="67">
        <v>9.25</v>
      </c>
      <c r="G15768" s="67">
        <v>9.36</v>
      </c>
    </row>
    <row r="15769" spans="1:7" ht="22.5" x14ac:dyDescent="0.2">
      <c r="A15769" s="1" t="str">
        <f t="shared" si="247"/>
        <v>SETOP RO-00086</v>
      </c>
      <c r="B15769" s="3" t="s">
        <v>28600</v>
      </c>
      <c r="C15769" s="3" t="s">
        <v>24748</v>
      </c>
      <c r="D15769" s="2" t="s">
        <v>28198</v>
      </c>
      <c r="E15769" s="3" t="s">
        <v>28586</v>
      </c>
      <c r="F15769" s="67">
        <v>8.69</v>
      </c>
      <c r="G15769" s="67">
        <v>8.81</v>
      </c>
    </row>
    <row r="15770" spans="1:7" ht="22.5" x14ac:dyDescent="0.2">
      <c r="A15770" s="1" t="str">
        <f t="shared" si="247"/>
        <v>SETOP RO-00087</v>
      </c>
      <c r="B15770" s="3" t="s">
        <v>28600</v>
      </c>
      <c r="C15770" s="3" t="s">
        <v>24749</v>
      </c>
      <c r="D15770" s="2" t="s">
        <v>28199</v>
      </c>
      <c r="E15770" s="3" t="s">
        <v>28586</v>
      </c>
      <c r="F15770" s="67">
        <v>9.26</v>
      </c>
      <c r="G15770" s="67">
        <v>9.3800000000000008</v>
      </c>
    </row>
    <row r="15771" spans="1:7" ht="22.5" x14ac:dyDescent="0.2">
      <c r="A15771" s="1" t="str">
        <f t="shared" si="247"/>
        <v>SETOP RO-00088</v>
      </c>
      <c r="B15771" s="3" t="s">
        <v>28600</v>
      </c>
      <c r="C15771" s="3" t="s">
        <v>24750</v>
      </c>
      <c r="D15771" s="2" t="s">
        <v>28200</v>
      </c>
      <c r="E15771" s="3" t="s">
        <v>28586</v>
      </c>
      <c r="F15771" s="67">
        <v>9.67</v>
      </c>
      <c r="G15771" s="67">
        <v>9.7899999999999991</v>
      </c>
    </row>
    <row r="15772" spans="1:7" ht="22.5" x14ac:dyDescent="0.2">
      <c r="A15772" s="1" t="str">
        <f t="shared" si="247"/>
        <v>SETOP RO-00089</v>
      </c>
      <c r="B15772" s="3" t="s">
        <v>28600</v>
      </c>
      <c r="C15772" s="3" t="s">
        <v>24751</v>
      </c>
      <c r="D15772" s="2" t="s">
        <v>28201</v>
      </c>
      <c r="E15772" s="3" t="s">
        <v>28586</v>
      </c>
      <c r="F15772" s="67">
        <v>10.8</v>
      </c>
      <c r="G15772" s="67">
        <v>10.94</v>
      </c>
    </row>
    <row r="15773" spans="1:7" ht="22.5" x14ac:dyDescent="0.2">
      <c r="A15773" s="1" t="str">
        <f t="shared" si="247"/>
        <v>SETOP RO-00090</v>
      </c>
      <c r="B15773" s="3" t="s">
        <v>28600</v>
      </c>
      <c r="C15773" s="3" t="s">
        <v>24752</v>
      </c>
      <c r="D15773" s="2" t="s">
        <v>28202</v>
      </c>
      <c r="E15773" s="3" t="s">
        <v>28586</v>
      </c>
      <c r="F15773" s="67">
        <v>11.15</v>
      </c>
      <c r="G15773" s="67">
        <v>11.29</v>
      </c>
    </row>
    <row r="15774" spans="1:7" ht="22.5" x14ac:dyDescent="0.2">
      <c r="A15774" s="1" t="str">
        <f t="shared" si="247"/>
        <v>SETOP RO-00091</v>
      </c>
      <c r="B15774" s="3" t="s">
        <v>28600</v>
      </c>
      <c r="C15774" s="3" t="s">
        <v>24753</v>
      </c>
      <c r="D15774" s="2" t="s">
        <v>28203</v>
      </c>
      <c r="E15774" s="3" t="s">
        <v>28586</v>
      </c>
      <c r="F15774" s="67">
        <v>11.49</v>
      </c>
      <c r="G15774" s="67">
        <v>11.63</v>
      </c>
    </row>
    <row r="15775" spans="1:7" ht="22.5" x14ac:dyDescent="0.2">
      <c r="A15775" s="1" t="str">
        <f t="shared" si="247"/>
        <v>SETOP RO-00092</v>
      </c>
      <c r="B15775" s="3" t="s">
        <v>28600</v>
      </c>
      <c r="C15775" s="3" t="s">
        <v>24754</v>
      </c>
      <c r="D15775" s="2" t="s">
        <v>28204</v>
      </c>
      <c r="E15775" s="3" t="s">
        <v>28586</v>
      </c>
      <c r="F15775" s="67">
        <v>11.84</v>
      </c>
      <c r="G15775" s="67">
        <v>11.98</v>
      </c>
    </row>
    <row r="15776" spans="1:7" ht="22.5" x14ac:dyDescent="0.2">
      <c r="A15776" s="1" t="str">
        <f t="shared" si="247"/>
        <v>SETOP RO-00093</v>
      </c>
      <c r="B15776" s="3" t="s">
        <v>28600</v>
      </c>
      <c r="C15776" s="3" t="s">
        <v>24755</v>
      </c>
      <c r="D15776" s="2" t="s">
        <v>28205</v>
      </c>
      <c r="E15776" s="3" t="s">
        <v>28586</v>
      </c>
      <c r="F15776" s="67">
        <v>12.11</v>
      </c>
      <c r="G15776" s="67">
        <v>12.25</v>
      </c>
    </row>
    <row r="15777" spans="1:7" ht="22.5" x14ac:dyDescent="0.2">
      <c r="A15777" s="1" t="str">
        <f t="shared" si="247"/>
        <v>SETOP RO-00094</v>
      </c>
      <c r="B15777" s="3" t="s">
        <v>28600</v>
      </c>
      <c r="C15777" s="3" t="s">
        <v>24756</v>
      </c>
      <c r="D15777" s="2" t="s">
        <v>28206</v>
      </c>
      <c r="E15777" s="3" t="s">
        <v>28586</v>
      </c>
      <c r="F15777" s="67">
        <v>13.21</v>
      </c>
      <c r="G15777" s="67">
        <v>13.37</v>
      </c>
    </row>
    <row r="15778" spans="1:7" ht="22.5" x14ac:dyDescent="0.2">
      <c r="A15778" s="1" t="str">
        <f t="shared" si="247"/>
        <v>SETOP RO-00095</v>
      </c>
      <c r="B15778" s="3" t="s">
        <v>28600</v>
      </c>
      <c r="C15778" s="3" t="s">
        <v>24757</v>
      </c>
      <c r="D15778" s="2" t="s">
        <v>28207</v>
      </c>
      <c r="E15778" s="3" t="s">
        <v>28586</v>
      </c>
      <c r="F15778" s="67">
        <v>13.55</v>
      </c>
      <c r="G15778" s="67">
        <v>13.72</v>
      </c>
    </row>
    <row r="15779" spans="1:7" ht="22.5" x14ac:dyDescent="0.2">
      <c r="A15779" s="1" t="str">
        <f t="shared" ref="A15779:A15842" si="248">CONCATENAR</f>
        <v>SETOP RO-00096</v>
      </c>
      <c r="B15779" s="3" t="s">
        <v>28600</v>
      </c>
      <c r="C15779" s="3" t="s">
        <v>24758</v>
      </c>
      <c r="D15779" s="2" t="s">
        <v>28208</v>
      </c>
      <c r="E15779" s="3" t="s">
        <v>28586</v>
      </c>
      <c r="F15779" s="67">
        <v>14.07</v>
      </c>
      <c r="G15779" s="67">
        <v>14.23</v>
      </c>
    </row>
    <row r="15780" spans="1:7" ht="22.5" x14ac:dyDescent="0.2">
      <c r="A15780" s="1" t="str">
        <f t="shared" si="248"/>
        <v>SETOP RO-00097</v>
      </c>
      <c r="B15780" s="3" t="s">
        <v>28600</v>
      </c>
      <c r="C15780" s="3" t="s">
        <v>24759</v>
      </c>
      <c r="D15780" s="2" t="s">
        <v>28209</v>
      </c>
      <c r="E15780" s="3" t="s">
        <v>28586</v>
      </c>
      <c r="F15780" s="67">
        <v>15.75</v>
      </c>
      <c r="G15780" s="67">
        <v>15.94</v>
      </c>
    </row>
    <row r="15781" spans="1:7" ht="22.5" x14ac:dyDescent="0.2">
      <c r="A15781" s="1" t="str">
        <f t="shared" si="248"/>
        <v>SETOP RO-00098</v>
      </c>
      <c r="B15781" s="3" t="s">
        <v>28600</v>
      </c>
      <c r="C15781" s="3" t="s">
        <v>24760</v>
      </c>
      <c r="D15781" s="2" t="s">
        <v>28210</v>
      </c>
      <c r="E15781" s="3" t="s">
        <v>28586</v>
      </c>
      <c r="F15781" s="67">
        <v>16.27</v>
      </c>
      <c r="G15781" s="67">
        <v>16.46</v>
      </c>
    </row>
    <row r="15782" spans="1:7" ht="22.5" x14ac:dyDescent="0.2">
      <c r="A15782" s="1" t="str">
        <f t="shared" si="248"/>
        <v>SETOP RO-00099</v>
      </c>
      <c r="B15782" s="3" t="s">
        <v>28600</v>
      </c>
      <c r="C15782" s="3" t="s">
        <v>24761</v>
      </c>
      <c r="D15782" s="2" t="s">
        <v>28211</v>
      </c>
      <c r="E15782" s="3" t="s">
        <v>28586</v>
      </c>
      <c r="F15782" s="67">
        <v>8.3800000000000008</v>
      </c>
      <c r="G15782" s="67">
        <v>8.49</v>
      </c>
    </row>
    <row r="15783" spans="1:7" ht="22.5" x14ac:dyDescent="0.2">
      <c r="A15783" s="1" t="str">
        <f t="shared" si="248"/>
        <v>SETOP RO-00100</v>
      </c>
      <c r="B15783" s="3" t="s">
        <v>28600</v>
      </c>
      <c r="C15783" s="3" t="s">
        <v>24762</v>
      </c>
      <c r="D15783" s="2" t="s">
        <v>28212</v>
      </c>
      <c r="E15783" s="3" t="s">
        <v>28586</v>
      </c>
      <c r="F15783" s="67">
        <v>8.74</v>
      </c>
      <c r="G15783" s="67">
        <v>8.86</v>
      </c>
    </row>
    <row r="15784" spans="1:7" ht="22.5" x14ac:dyDescent="0.2">
      <c r="A15784" s="1" t="str">
        <f t="shared" si="248"/>
        <v>SETOP RO-00101</v>
      </c>
      <c r="B15784" s="3" t="s">
        <v>28600</v>
      </c>
      <c r="C15784" s="3" t="s">
        <v>24763</v>
      </c>
      <c r="D15784" s="2" t="s">
        <v>28213</v>
      </c>
      <c r="E15784" s="3" t="s">
        <v>28586</v>
      </c>
      <c r="F15784" s="67">
        <v>9</v>
      </c>
      <c r="G15784" s="67">
        <v>9.1199999999999992</v>
      </c>
    </row>
    <row r="15785" spans="1:7" ht="22.5" x14ac:dyDescent="0.2">
      <c r="A15785" s="1" t="str">
        <f t="shared" si="248"/>
        <v>SETOP RO-00102</v>
      </c>
      <c r="B15785" s="3" t="s">
        <v>28600</v>
      </c>
      <c r="C15785" s="3" t="s">
        <v>24764</v>
      </c>
      <c r="D15785" s="2" t="s">
        <v>28214</v>
      </c>
      <c r="E15785" s="3" t="s">
        <v>28586</v>
      </c>
      <c r="F15785" s="67">
        <v>9.26</v>
      </c>
      <c r="G15785" s="67">
        <v>9.3800000000000008</v>
      </c>
    </row>
    <row r="15786" spans="1:7" ht="22.5" x14ac:dyDescent="0.2">
      <c r="A15786" s="1" t="str">
        <f t="shared" si="248"/>
        <v>SETOP RO-00103</v>
      </c>
      <c r="B15786" s="3" t="s">
        <v>28600</v>
      </c>
      <c r="C15786" s="3" t="s">
        <v>24765</v>
      </c>
      <c r="D15786" s="2" t="s">
        <v>28215</v>
      </c>
      <c r="E15786" s="3" t="s">
        <v>28586</v>
      </c>
      <c r="F15786" s="67">
        <v>9.4700000000000006</v>
      </c>
      <c r="G15786" s="67">
        <v>9.58</v>
      </c>
    </row>
    <row r="15787" spans="1:7" ht="22.5" x14ac:dyDescent="0.2">
      <c r="A15787" s="1" t="str">
        <f t="shared" si="248"/>
        <v>SETOP RO-00104</v>
      </c>
      <c r="B15787" s="3" t="s">
        <v>28600</v>
      </c>
      <c r="C15787" s="3" t="s">
        <v>24766</v>
      </c>
      <c r="D15787" s="2" t="s">
        <v>28216</v>
      </c>
      <c r="E15787" s="3" t="s">
        <v>28586</v>
      </c>
      <c r="F15787" s="67">
        <v>9.73</v>
      </c>
      <c r="G15787" s="67">
        <v>9.84</v>
      </c>
    </row>
    <row r="15788" spans="1:7" ht="22.5" x14ac:dyDescent="0.2">
      <c r="A15788" s="1" t="str">
        <f t="shared" si="248"/>
        <v>SETOP RO-00105</v>
      </c>
      <c r="B15788" s="3" t="s">
        <v>28600</v>
      </c>
      <c r="C15788" s="3" t="s">
        <v>24767</v>
      </c>
      <c r="D15788" s="2" t="s">
        <v>28217</v>
      </c>
      <c r="E15788" s="3" t="s">
        <v>28586</v>
      </c>
      <c r="F15788" s="67">
        <v>9.93</v>
      </c>
      <c r="G15788" s="67">
        <v>10.050000000000001</v>
      </c>
    </row>
    <row r="15789" spans="1:7" ht="22.5" x14ac:dyDescent="0.2">
      <c r="A15789" s="1" t="str">
        <f t="shared" si="248"/>
        <v>SETOP RO-00106</v>
      </c>
      <c r="B15789" s="3" t="s">
        <v>28600</v>
      </c>
      <c r="C15789" s="3" t="s">
        <v>24768</v>
      </c>
      <c r="D15789" s="2" t="s">
        <v>28218</v>
      </c>
      <c r="E15789" s="3" t="s">
        <v>28586</v>
      </c>
      <c r="F15789" s="67">
        <v>10.87</v>
      </c>
      <c r="G15789" s="67">
        <v>11.01</v>
      </c>
    </row>
    <row r="15790" spans="1:7" ht="22.5" x14ac:dyDescent="0.2">
      <c r="A15790" s="1" t="str">
        <f t="shared" si="248"/>
        <v>SETOP RO-00107</v>
      </c>
      <c r="B15790" s="3" t="s">
        <v>28600</v>
      </c>
      <c r="C15790" s="3" t="s">
        <v>24769</v>
      </c>
      <c r="D15790" s="2" t="s">
        <v>28219</v>
      </c>
      <c r="E15790" s="3" t="s">
        <v>28586</v>
      </c>
      <c r="F15790" s="67">
        <v>11.08</v>
      </c>
      <c r="G15790" s="67">
        <v>11.22</v>
      </c>
    </row>
    <row r="15791" spans="1:7" ht="22.5" x14ac:dyDescent="0.2">
      <c r="A15791" s="1" t="str">
        <f t="shared" si="248"/>
        <v>SETOP RO-00108</v>
      </c>
      <c r="B15791" s="3" t="s">
        <v>28600</v>
      </c>
      <c r="C15791" s="3" t="s">
        <v>24770</v>
      </c>
      <c r="D15791" s="2" t="s">
        <v>28220</v>
      </c>
      <c r="E15791" s="3" t="s">
        <v>28586</v>
      </c>
      <c r="F15791" s="67">
        <v>11.28</v>
      </c>
      <c r="G15791" s="67">
        <v>11.42</v>
      </c>
    </row>
    <row r="15792" spans="1:7" ht="22.5" x14ac:dyDescent="0.2">
      <c r="A15792" s="1" t="str">
        <f t="shared" si="248"/>
        <v>SETOP RO-00109</v>
      </c>
      <c r="B15792" s="3" t="s">
        <v>28600</v>
      </c>
      <c r="C15792" s="3" t="s">
        <v>24771</v>
      </c>
      <c r="D15792" s="2" t="s">
        <v>28221</v>
      </c>
      <c r="E15792" s="3" t="s">
        <v>28586</v>
      </c>
      <c r="F15792" s="67">
        <v>11.63</v>
      </c>
      <c r="G15792" s="67">
        <v>11.77</v>
      </c>
    </row>
    <row r="15793" spans="1:7" ht="22.5" x14ac:dyDescent="0.2">
      <c r="A15793" s="1" t="str">
        <f t="shared" si="248"/>
        <v>SETOP RO-00110</v>
      </c>
      <c r="B15793" s="3" t="s">
        <v>28600</v>
      </c>
      <c r="C15793" s="3" t="s">
        <v>24772</v>
      </c>
      <c r="D15793" s="2" t="s">
        <v>28222</v>
      </c>
      <c r="E15793" s="3" t="s">
        <v>28586</v>
      </c>
      <c r="F15793" s="67">
        <v>12.25</v>
      </c>
      <c r="G15793" s="67">
        <v>12.39</v>
      </c>
    </row>
    <row r="15794" spans="1:7" ht="22.5" x14ac:dyDescent="0.2">
      <c r="A15794" s="1" t="str">
        <f t="shared" si="248"/>
        <v>SETOP RO-00111</v>
      </c>
      <c r="B15794" s="3" t="s">
        <v>28600</v>
      </c>
      <c r="C15794" s="3" t="s">
        <v>24773</v>
      </c>
      <c r="D15794" s="2" t="s">
        <v>28223</v>
      </c>
      <c r="E15794" s="3" t="s">
        <v>28586</v>
      </c>
      <c r="F15794" s="67">
        <v>13.29</v>
      </c>
      <c r="G15794" s="67">
        <v>13.46</v>
      </c>
    </row>
    <row r="15795" spans="1:7" ht="22.5" x14ac:dyDescent="0.2">
      <c r="A15795" s="1" t="str">
        <f t="shared" si="248"/>
        <v>SETOP RO-00112</v>
      </c>
      <c r="B15795" s="3" t="s">
        <v>28600</v>
      </c>
      <c r="C15795" s="3" t="s">
        <v>24774</v>
      </c>
      <c r="D15795" s="2" t="s">
        <v>28224</v>
      </c>
      <c r="E15795" s="3" t="s">
        <v>28586</v>
      </c>
      <c r="F15795" s="67">
        <v>8.27</v>
      </c>
      <c r="G15795" s="67">
        <v>8.39</v>
      </c>
    </row>
    <row r="15796" spans="1:7" ht="22.5" x14ac:dyDescent="0.2">
      <c r="A15796" s="1" t="str">
        <f t="shared" si="248"/>
        <v>SETOP RO-00113</v>
      </c>
      <c r="B15796" s="3" t="s">
        <v>28600</v>
      </c>
      <c r="C15796" s="3" t="s">
        <v>24775</v>
      </c>
      <c r="D15796" s="2" t="s">
        <v>28225</v>
      </c>
      <c r="E15796" s="3" t="s">
        <v>28586</v>
      </c>
      <c r="F15796" s="67">
        <v>8.58</v>
      </c>
      <c r="G15796" s="67">
        <v>8.6999999999999993</v>
      </c>
    </row>
    <row r="15797" spans="1:7" ht="22.5" x14ac:dyDescent="0.2">
      <c r="A15797" s="1" t="str">
        <f t="shared" si="248"/>
        <v>SETOP RO-00114</v>
      </c>
      <c r="B15797" s="3" t="s">
        <v>28600</v>
      </c>
      <c r="C15797" s="3" t="s">
        <v>24776</v>
      </c>
      <c r="D15797" s="2" t="s">
        <v>28226</v>
      </c>
      <c r="E15797" s="3" t="s">
        <v>28586</v>
      </c>
      <c r="F15797" s="67">
        <v>8.7899999999999991</v>
      </c>
      <c r="G15797" s="67">
        <v>8.91</v>
      </c>
    </row>
    <row r="15798" spans="1:7" ht="22.5" x14ac:dyDescent="0.2">
      <c r="A15798" s="1" t="str">
        <f t="shared" si="248"/>
        <v>SETOP RO-00115</v>
      </c>
      <c r="B15798" s="3" t="s">
        <v>28600</v>
      </c>
      <c r="C15798" s="3" t="s">
        <v>24777</v>
      </c>
      <c r="D15798" s="2" t="s">
        <v>28227</v>
      </c>
      <c r="E15798" s="3" t="s">
        <v>28586</v>
      </c>
      <c r="F15798" s="67">
        <v>9</v>
      </c>
      <c r="G15798" s="67">
        <v>9.1199999999999992</v>
      </c>
    </row>
    <row r="15799" spans="1:7" ht="22.5" x14ac:dyDescent="0.2">
      <c r="A15799" s="1" t="str">
        <f t="shared" si="248"/>
        <v>SETOP RO-00116</v>
      </c>
      <c r="B15799" s="3" t="s">
        <v>28600</v>
      </c>
      <c r="C15799" s="3" t="s">
        <v>24778</v>
      </c>
      <c r="D15799" s="2" t="s">
        <v>28228</v>
      </c>
      <c r="E15799" s="3" t="s">
        <v>28586</v>
      </c>
      <c r="F15799" s="67">
        <v>9.2100000000000009</v>
      </c>
      <c r="G15799" s="67">
        <v>9.32</v>
      </c>
    </row>
    <row r="15800" spans="1:7" ht="22.5" x14ac:dyDescent="0.2">
      <c r="A15800" s="1" t="str">
        <f t="shared" si="248"/>
        <v>SETOP RO-00117</v>
      </c>
      <c r="B15800" s="3" t="s">
        <v>28600</v>
      </c>
      <c r="C15800" s="3" t="s">
        <v>24779</v>
      </c>
      <c r="D15800" s="2" t="s">
        <v>28229</v>
      </c>
      <c r="E15800" s="3" t="s">
        <v>28586</v>
      </c>
      <c r="F15800" s="67">
        <v>9.36</v>
      </c>
      <c r="G15800" s="67">
        <v>9.48</v>
      </c>
    </row>
    <row r="15801" spans="1:7" ht="22.5" x14ac:dyDescent="0.2">
      <c r="A15801" s="1" t="str">
        <f t="shared" si="248"/>
        <v>SETOP RO-00118</v>
      </c>
      <c r="B15801" s="3" t="s">
        <v>28600</v>
      </c>
      <c r="C15801" s="3" t="s">
        <v>24780</v>
      </c>
      <c r="D15801" s="2" t="s">
        <v>28230</v>
      </c>
      <c r="E15801" s="3" t="s">
        <v>28586</v>
      </c>
      <c r="F15801" s="67">
        <v>9.57</v>
      </c>
      <c r="G15801" s="67">
        <v>9.69</v>
      </c>
    </row>
    <row r="15802" spans="1:7" ht="22.5" x14ac:dyDescent="0.2">
      <c r="A15802" s="1" t="str">
        <f t="shared" si="248"/>
        <v>SETOP RO-00119</v>
      </c>
      <c r="B15802" s="3" t="s">
        <v>28600</v>
      </c>
      <c r="C15802" s="3" t="s">
        <v>24781</v>
      </c>
      <c r="D15802" s="2" t="s">
        <v>28231</v>
      </c>
      <c r="E15802" s="3" t="s">
        <v>28586</v>
      </c>
      <c r="F15802" s="67">
        <v>9.73</v>
      </c>
      <c r="G15802" s="67">
        <v>9.84</v>
      </c>
    </row>
    <row r="15803" spans="1:7" ht="22.5" x14ac:dyDescent="0.2">
      <c r="A15803" s="1" t="str">
        <f t="shared" si="248"/>
        <v>SETOP RO-00120</v>
      </c>
      <c r="B15803" s="3" t="s">
        <v>28600</v>
      </c>
      <c r="C15803" s="3" t="s">
        <v>24782</v>
      </c>
      <c r="D15803" s="2" t="s">
        <v>28232</v>
      </c>
      <c r="E15803" s="3" t="s">
        <v>28586</v>
      </c>
      <c r="F15803" s="67">
        <v>9.8800000000000008</v>
      </c>
      <c r="G15803" s="67">
        <v>10</v>
      </c>
    </row>
    <row r="15804" spans="1:7" ht="22.5" x14ac:dyDescent="0.2">
      <c r="A15804" s="1" t="str">
        <f t="shared" si="248"/>
        <v>SETOP RO-00121</v>
      </c>
      <c r="B15804" s="3" t="s">
        <v>28600</v>
      </c>
      <c r="C15804" s="3" t="s">
        <v>24783</v>
      </c>
      <c r="D15804" s="2" t="s">
        <v>28233</v>
      </c>
      <c r="E15804" s="3" t="s">
        <v>28586</v>
      </c>
      <c r="F15804" s="67">
        <v>10.8</v>
      </c>
      <c r="G15804" s="67">
        <v>10.94</v>
      </c>
    </row>
    <row r="15805" spans="1:7" ht="22.5" x14ac:dyDescent="0.2">
      <c r="A15805" s="1" t="str">
        <f t="shared" si="248"/>
        <v>SETOP RO-00122</v>
      </c>
      <c r="B15805" s="3" t="s">
        <v>28600</v>
      </c>
      <c r="C15805" s="3" t="s">
        <v>24784</v>
      </c>
      <c r="D15805" s="2" t="s">
        <v>28234</v>
      </c>
      <c r="E15805" s="3" t="s">
        <v>28586</v>
      </c>
      <c r="F15805" s="67">
        <v>11.08</v>
      </c>
      <c r="G15805" s="67">
        <v>11.22</v>
      </c>
    </row>
    <row r="15806" spans="1:7" ht="22.5" x14ac:dyDescent="0.2">
      <c r="A15806" s="1" t="str">
        <f t="shared" si="248"/>
        <v>SETOP RO-00123</v>
      </c>
      <c r="B15806" s="3" t="s">
        <v>28600</v>
      </c>
      <c r="C15806" s="3" t="s">
        <v>24785</v>
      </c>
      <c r="D15806" s="2" t="s">
        <v>28235</v>
      </c>
      <c r="E15806" s="3" t="s">
        <v>28586</v>
      </c>
      <c r="F15806" s="67">
        <v>11.56</v>
      </c>
      <c r="G15806" s="67">
        <v>11.7</v>
      </c>
    </row>
    <row r="15807" spans="1:7" ht="22.5" x14ac:dyDescent="0.2">
      <c r="A15807" s="1" t="str">
        <f t="shared" si="248"/>
        <v>SETOP RO-00124</v>
      </c>
      <c r="B15807" s="3" t="s">
        <v>28600</v>
      </c>
      <c r="C15807" s="3" t="s">
        <v>24786</v>
      </c>
      <c r="D15807" s="2" t="s">
        <v>28236</v>
      </c>
      <c r="E15807" s="3" t="s">
        <v>28586</v>
      </c>
      <c r="F15807" s="67">
        <v>11.84</v>
      </c>
      <c r="G15807" s="67">
        <v>11.98</v>
      </c>
    </row>
    <row r="15808" spans="1:7" ht="22.5" x14ac:dyDescent="0.2">
      <c r="A15808" s="1" t="str">
        <f t="shared" si="248"/>
        <v>SETOP RO-00125</v>
      </c>
      <c r="B15808" s="3" t="s">
        <v>28600</v>
      </c>
      <c r="C15808" s="3" t="s">
        <v>24787</v>
      </c>
      <c r="D15808" s="2" t="s">
        <v>28237</v>
      </c>
      <c r="E15808" s="3" t="s">
        <v>28586</v>
      </c>
      <c r="F15808" s="67">
        <v>42.72</v>
      </c>
      <c r="G15808" s="67">
        <v>43.22</v>
      </c>
    </row>
    <row r="15809" spans="1:7" ht="22.5" x14ac:dyDescent="0.2">
      <c r="A15809" s="1" t="str">
        <f t="shared" si="248"/>
        <v>SETOP RO-00126</v>
      </c>
      <c r="B15809" s="3" t="s">
        <v>28600</v>
      </c>
      <c r="C15809" s="3" t="s">
        <v>24788</v>
      </c>
      <c r="D15809" s="2" t="s">
        <v>28238</v>
      </c>
      <c r="E15809" s="3" t="s">
        <v>28586</v>
      </c>
      <c r="F15809" s="67">
        <v>43.49</v>
      </c>
      <c r="G15809" s="67">
        <v>43.98</v>
      </c>
    </row>
    <row r="15810" spans="1:7" ht="22.5" x14ac:dyDescent="0.2">
      <c r="A15810" s="1" t="str">
        <f t="shared" si="248"/>
        <v>SETOP RO-00127</v>
      </c>
      <c r="B15810" s="3" t="s">
        <v>28600</v>
      </c>
      <c r="C15810" s="3" t="s">
        <v>24789</v>
      </c>
      <c r="D15810" s="2" t="s">
        <v>28239</v>
      </c>
      <c r="E15810" s="3" t="s">
        <v>28586</v>
      </c>
      <c r="F15810" s="67">
        <v>44.1</v>
      </c>
      <c r="G15810" s="67">
        <v>44.6</v>
      </c>
    </row>
    <row r="15811" spans="1:7" ht="22.5" x14ac:dyDescent="0.2">
      <c r="A15811" s="1" t="str">
        <f t="shared" si="248"/>
        <v>SETOP RO-00128</v>
      </c>
      <c r="B15811" s="3" t="s">
        <v>28600</v>
      </c>
      <c r="C15811" s="3" t="s">
        <v>24790</v>
      </c>
      <c r="D15811" s="2" t="s">
        <v>28240</v>
      </c>
      <c r="E15811" s="3" t="s">
        <v>28586</v>
      </c>
      <c r="F15811" s="67">
        <v>45.81</v>
      </c>
      <c r="G15811" s="67">
        <v>46.34</v>
      </c>
    </row>
    <row r="15812" spans="1:7" ht="22.5" x14ac:dyDescent="0.2">
      <c r="A15812" s="1" t="str">
        <f t="shared" si="248"/>
        <v>SETOP RO-00129</v>
      </c>
      <c r="B15812" s="3" t="s">
        <v>28600</v>
      </c>
      <c r="C15812" s="3" t="s">
        <v>24791</v>
      </c>
      <c r="D15812" s="2" t="s">
        <v>28241</v>
      </c>
      <c r="E15812" s="3" t="s">
        <v>28586</v>
      </c>
      <c r="F15812" s="67">
        <v>46.32</v>
      </c>
      <c r="G15812" s="67">
        <v>46.85</v>
      </c>
    </row>
    <row r="15813" spans="1:7" ht="22.5" x14ac:dyDescent="0.2">
      <c r="A15813" s="1" t="str">
        <f t="shared" si="248"/>
        <v>SETOP RO-00130</v>
      </c>
      <c r="B15813" s="3" t="s">
        <v>28600</v>
      </c>
      <c r="C15813" s="3" t="s">
        <v>24792</v>
      </c>
      <c r="D15813" s="2" t="s">
        <v>28242</v>
      </c>
      <c r="E15813" s="3" t="s">
        <v>28586</v>
      </c>
      <c r="F15813" s="67">
        <v>46.83</v>
      </c>
      <c r="G15813" s="67">
        <v>47.37</v>
      </c>
    </row>
    <row r="15814" spans="1:7" ht="22.5" x14ac:dyDescent="0.2">
      <c r="A15814" s="1" t="str">
        <f t="shared" si="248"/>
        <v>SETOP RO-00131</v>
      </c>
      <c r="B15814" s="3" t="s">
        <v>28600</v>
      </c>
      <c r="C15814" s="3" t="s">
        <v>24793</v>
      </c>
      <c r="D15814" s="2" t="s">
        <v>28243</v>
      </c>
      <c r="E15814" s="3" t="s">
        <v>28586</v>
      </c>
      <c r="F15814" s="67">
        <v>47.35</v>
      </c>
      <c r="G15814" s="67">
        <v>47.88</v>
      </c>
    </row>
    <row r="15815" spans="1:7" ht="22.5" x14ac:dyDescent="0.2">
      <c r="A15815" s="1" t="str">
        <f t="shared" si="248"/>
        <v>SETOP RO-00132</v>
      </c>
      <c r="B15815" s="3" t="s">
        <v>28600</v>
      </c>
      <c r="C15815" s="3" t="s">
        <v>24794</v>
      </c>
      <c r="D15815" s="2" t="s">
        <v>28244</v>
      </c>
      <c r="E15815" s="3" t="s">
        <v>28586</v>
      </c>
      <c r="F15815" s="67">
        <v>47.76</v>
      </c>
      <c r="G15815" s="67">
        <v>48.29</v>
      </c>
    </row>
    <row r="15816" spans="1:7" ht="22.5" x14ac:dyDescent="0.2">
      <c r="A15816" s="1" t="str">
        <f t="shared" si="248"/>
        <v>SETOP RO-00133</v>
      </c>
      <c r="B15816" s="3" t="s">
        <v>28600</v>
      </c>
      <c r="C15816" s="3" t="s">
        <v>24795</v>
      </c>
      <c r="D15816" s="2" t="s">
        <v>28245</v>
      </c>
      <c r="E15816" s="3" t="s">
        <v>28586</v>
      </c>
      <c r="F15816" s="67">
        <v>48.27</v>
      </c>
      <c r="G15816" s="67">
        <v>48.8</v>
      </c>
    </row>
    <row r="15817" spans="1:7" ht="22.5" x14ac:dyDescent="0.2">
      <c r="A15817" s="1" t="str">
        <f t="shared" si="248"/>
        <v>SETOP RO-00134</v>
      </c>
      <c r="B15817" s="3" t="s">
        <v>28600</v>
      </c>
      <c r="C15817" s="3" t="s">
        <v>24796</v>
      </c>
      <c r="D15817" s="2" t="s">
        <v>28246</v>
      </c>
      <c r="E15817" s="3" t="s">
        <v>28586</v>
      </c>
      <c r="F15817" s="67">
        <v>49.8</v>
      </c>
      <c r="G15817" s="67">
        <v>50.36</v>
      </c>
    </row>
    <row r="15818" spans="1:7" ht="22.5" x14ac:dyDescent="0.2">
      <c r="A15818" s="1" t="str">
        <f t="shared" si="248"/>
        <v>SETOP RO-00135</v>
      </c>
      <c r="B15818" s="3" t="s">
        <v>28600</v>
      </c>
      <c r="C15818" s="3" t="s">
        <v>24797</v>
      </c>
      <c r="D15818" s="2" t="s">
        <v>28247</v>
      </c>
      <c r="E15818" s="3" t="s">
        <v>28586</v>
      </c>
      <c r="F15818" s="67">
        <v>50.69</v>
      </c>
      <c r="G15818" s="67">
        <v>51.26</v>
      </c>
    </row>
    <row r="15819" spans="1:7" ht="22.5" x14ac:dyDescent="0.2">
      <c r="A15819" s="1" t="str">
        <f t="shared" si="248"/>
        <v>SETOP RO-00136</v>
      </c>
      <c r="B15819" s="3" t="s">
        <v>28600</v>
      </c>
      <c r="C15819" s="3" t="s">
        <v>24798</v>
      </c>
      <c r="D15819" s="2" t="s">
        <v>28248</v>
      </c>
      <c r="E15819" s="3" t="s">
        <v>28586</v>
      </c>
      <c r="F15819" s="67">
        <v>53.22</v>
      </c>
      <c r="G15819" s="67">
        <v>53.82</v>
      </c>
    </row>
    <row r="15820" spans="1:7" ht="22.5" x14ac:dyDescent="0.2">
      <c r="A15820" s="1" t="str">
        <f t="shared" si="248"/>
        <v>SETOP RO-00137</v>
      </c>
      <c r="B15820" s="3" t="s">
        <v>28600</v>
      </c>
      <c r="C15820" s="3" t="s">
        <v>24799</v>
      </c>
      <c r="D15820" s="2" t="s">
        <v>28249</v>
      </c>
      <c r="E15820" s="3" t="s">
        <v>28586</v>
      </c>
      <c r="F15820" s="67">
        <v>53.99</v>
      </c>
      <c r="G15820" s="67">
        <v>54.59</v>
      </c>
    </row>
    <row r="15821" spans="1:7" ht="22.5" x14ac:dyDescent="0.2">
      <c r="A15821" s="1" t="str">
        <f t="shared" si="248"/>
        <v>SETOP RO-00138</v>
      </c>
      <c r="B15821" s="3" t="s">
        <v>28600</v>
      </c>
      <c r="C15821" s="3" t="s">
        <v>24800</v>
      </c>
      <c r="D15821" s="2" t="s">
        <v>28250</v>
      </c>
      <c r="E15821" s="3" t="s">
        <v>28586</v>
      </c>
      <c r="F15821" s="67">
        <v>42.26</v>
      </c>
      <c r="G15821" s="67">
        <v>42.76</v>
      </c>
    </row>
    <row r="15822" spans="1:7" ht="22.5" x14ac:dyDescent="0.2">
      <c r="A15822" s="1" t="str">
        <f t="shared" si="248"/>
        <v>SETOP RO-00139</v>
      </c>
      <c r="B15822" s="3" t="s">
        <v>28600</v>
      </c>
      <c r="C15822" s="3" t="s">
        <v>24801</v>
      </c>
      <c r="D15822" s="2" t="s">
        <v>28251</v>
      </c>
      <c r="E15822" s="3" t="s">
        <v>28586</v>
      </c>
      <c r="F15822" s="67">
        <v>42.72</v>
      </c>
      <c r="G15822" s="67">
        <v>43.22</v>
      </c>
    </row>
    <row r="15823" spans="1:7" ht="22.5" x14ac:dyDescent="0.2">
      <c r="A15823" s="1" t="str">
        <f t="shared" si="248"/>
        <v>SETOP RO-00140</v>
      </c>
      <c r="B15823" s="3" t="s">
        <v>28600</v>
      </c>
      <c r="C15823" s="3" t="s">
        <v>24802</v>
      </c>
      <c r="D15823" s="2" t="s">
        <v>28252</v>
      </c>
      <c r="E15823" s="3" t="s">
        <v>28586</v>
      </c>
      <c r="F15823" s="67">
        <v>43.18</v>
      </c>
      <c r="G15823" s="67">
        <v>43.68</v>
      </c>
    </row>
    <row r="15824" spans="1:7" ht="22.5" x14ac:dyDescent="0.2">
      <c r="A15824" s="1" t="str">
        <f t="shared" si="248"/>
        <v>SETOP RO-00141</v>
      </c>
      <c r="B15824" s="3" t="s">
        <v>28600</v>
      </c>
      <c r="C15824" s="3" t="s">
        <v>24803</v>
      </c>
      <c r="D15824" s="2" t="s">
        <v>28253</v>
      </c>
      <c r="E15824" s="3" t="s">
        <v>28586</v>
      </c>
      <c r="F15824" s="67">
        <v>43.49</v>
      </c>
      <c r="G15824" s="67">
        <v>43.98</v>
      </c>
    </row>
    <row r="15825" spans="1:7" ht="22.5" x14ac:dyDescent="0.2">
      <c r="A15825" s="1" t="str">
        <f t="shared" si="248"/>
        <v>SETOP RO-00142</v>
      </c>
      <c r="B15825" s="3" t="s">
        <v>28600</v>
      </c>
      <c r="C15825" s="3" t="s">
        <v>24804</v>
      </c>
      <c r="D15825" s="2" t="s">
        <v>28254</v>
      </c>
      <c r="E15825" s="3" t="s">
        <v>28586</v>
      </c>
      <c r="F15825" s="67">
        <v>43.87</v>
      </c>
      <c r="G15825" s="67">
        <v>44.37</v>
      </c>
    </row>
    <row r="15826" spans="1:7" ht="22.5" x14ac:dyDescent="0.2">
      <c r="A15826" s="1" t="str">
        <f t="shared" si="248"/>
        <v>SETOP RO-00143</v>
      </c>
      <c r="B15826" s="3" t="s">
        <v>28600</v>
      </c>
      <c r="C15826" s="3" t="s">
        <v>24805</v>
      </c>
      <c r="D15826" s="2" t="s">
        <v>28255</v>
      </c>
      <c r="E15826" s="3" t="s">
        <v>28586</v>
      </c>
      <c r="F15826" s="67">
        <v>44.18</v>
      </c>
      <c r="G15826" s="67">
        <v>44.67</v>
      </c>
    </row>
    <row r="15827" spans="1:7" ht="22.5" x14ac:dyDescent="0.2">
      <c r="A15827" s="1" t="str">
        <f t="shared" si="248"/>
        <v>SETOP RO-00144</v>
      </c>
      <c r="B15827" s="3" t="s">
        <v>28600</v>
      </c>
      <c r="C15827" s="3" t="s">
        <v>24806</v>
      </c>
      <c r="D15827" s="2" t="s">
        <v>28256</v>
      </c>
      <c r="E15827" s="3" t="s">
        <v>28586</v>
      </c>
      <c r="F15827" s="67">
        <v>44.49</v>
      </c>
      <c r="G15827" s="67">
        <v>44.98</v>
      </c>
    </row>
    <row r="15828" spans="1:7" ht="22.5" x14ac:dyDescent="0.2">
      <c r="A15828" s="1" t="str">
        <f t="shared" si="248"/>
        <v>SETOP RO-00145</v>
      </c>
      <c r="B15828" s="3" t="s">
        <v>28600</v>
      </c>
      <c r="C15828" s="3" t="s">
        <v>24807</v>
      </c>
      <c r="D15828" s="2" t="s">
        <v>28257</v>
      </c>
      <c r="E15828" s="3" t="s">
        <v>28586</v>
      </c>
      <c r="F15828" s="67">
        <v>45.91</v>
      </c>
      <c r="G15828" s="67">
        <v>46.44</v>
      </c>
    </row>
    <row r="15829" spans="1:7" ht="22.5" x14ac:dyDescent="0.2">
      <c r="A15829" s="1" t="str">
        <f t="shared" si="248"/>
        <v>SETOP RO-00146</v>
      </c>
      <c r="B15829" s="3" t="s">
        <v>28600</v>
      </c>
      <c r="C15829" s="3" t="s">
        <v>24808</v>
      </c>
      <c r="D15829" s="2" t="s">
        <v>28258</v>
      </c>
      <c r="E15829" s="3" t="s">
        <v>28586</v>
      </c>
      <c r="F15829" s="67">
        <v>46.22</v>
      </c>
      <c r="G15829" s="67">
        <v>46.75</v>
      </c>
    </row>
    <row r="15830" spans="1:7" ht="22.5" x14ac:dyDescent="0.2">
      <c r="A15830" s="1" t="str">
        <f t="shared" si="248"/>
        <v>SETOP RO-00147</v>
      </c>
      <c r="B15830" s="3" t="s">
        <v>28600</v>
      </c>
      <c r="C15830" s="3" t="s">
        <v>24809</v>
      </c>
      <c r="D15830" s="2" t="s">
        <v>28259</v>
      </c>
      <c r="E15830" s="3" t="s">
        <v>28586</v>
      </c>
      <c r="F15830" s="67">
        <v>46.53</v>
      </c>
      <c r="G15830" s="67">
        <v>47.06</v>
      </c>
    </row>
    <row r="15831" spans="1:7" ht="22.5" x14ac:dyDescent="0.2">
      <c r="A15831" s="1" t="str">
        <f t="shared" si="248"/>
        <v>SETOP RO-00148</v>
      </c>
      <c r="B15831" s="3" t="s">
        <v>28600</v>
      </c>
      <c r="C15831" s="3" t="s">
        <v>24810</v>
      </c>
      <c r="D15831" s="2" t="s">
        <v>28260</v>
      </c>
      <c r="E15831" s="3" t="s">
        <v>28586</v>
      </c>
      <c r="F15831" s="67">
        <v>47.04</v>
      </c>
      <c r="G15831" s="67">
        <v>47.57</v>
      </c>
    </row>
    <row r="15832" spans="1:7" ht="22.5" x14ac:dyDescent="0.2">
      <c r="A15832" s="1" t="str">
        <f t="shared" si="248"/>
        <v>SETOP RO-00149</v>
      </c>
      <c r="B15832" s="3" t="s">
        <v>28600</v>
      </c>
      <c r="C15832" s="3" t="s">
        <v>24811</v>
      </c>
      <c r="D15832" s="2" t="s">
        <v>28261</v>
      </c>
      <c r="E15832" s="3" t="s">
        <v>28586</v>
      </c>
      <c r="F15832" s="67">
        <v>47.96</v>
      </c>
      <c r="G15832" s="67">
        <v>48.49</v>
      </c>
    </row>
    <row r="15833" spans="1:7" ht="22.5" x14ac:dyDescent="0.2">
      <c r="A15833" s="1" t="str">
        <f t="shared" si="248"/>
        <v>SETOP RO-00150</v>
      </c>
      <c r="B15833" s="3" t="s">
        <v>28600</v>
      </c>
      <c r="C15833" s="3" t="s">
        <v>24812</v>
      </c>
      <c r="D15833" s="2" t="s">
        <v>28262</v>
      </c>
      <c r="E15833" s="3" t="s">
        <v>28586</v>
      </c>
      <c r="F15833" s="67">
        <v>49.54</v>
      </c>
      <c r="G15833" s="67">
        <v>50.11</v>
      </c>
    </row>
    <row r="15834" spans="1:7" ht="22.5" x14ac:dyDescent="0.2">
      <c r="A15834" s="1" t="str">
        <f t="shared" si="248"/>
        <v>SETOP RO-00151</v>
      </c>
      <c r="B15834" s="3" t="s">
        <v>28600</v>
      </c>
      <c r="C15834" s="3" t="s">
        <v>24813</v>
      </c>
      <c r="D15834" s="2" t="s">
        <v>28263</v>
      </c>
      <c r="E15834" s="3" t="s">
        <v>28586</v>
      </c>
      <c r="F15834" s="67">
        <v>42.11</v>
      </c>
      <c r="G15834" s="67">
        <v>42.6</v>
      </c>
    </row>
    <row r="15835" spans="1:7" ht="22.5" x14ac:dyDescent="0.2">
      <c r="A15835" s="1" t="str">
        <f t="shared" si="248"/>
        <v>SETOP RO-00152</v>
      </c>
      <c r="B15835" s="3" t="s">
        <v>28600</v>
      </c>
      <c r="C15835" s="3" t="s">
        <v>24814</v>
      </c>
      <c r="D15835" s="2" t="s">
        <v>28264</v>
      </c>
      <c r="E15835" s="3" t="s">
        <v>28586</v>
      </c>
      <c r="F15835" s="67">
        <v>42.49</v>
      </c>
      <c r="G15835" s="67">
        <v>42.99</v>
      </c>
    </row>
    <row r="15836" spans="1:7" ht="22.5" x14ac:dyDescent="0.2">
      <c r="A15836" s="1" t="str">
        <f t="shared" si="248"/>
        <v>SETOP RO-00153</v>
      </c>
      <c r="B15836" s="3" t="s">
        <v>28600</v>
      </c>
      <c r="C15836" s="3" t="s">
        <v>24815</v>
      </c>
      <c r="D15836" s="2" t="s">
        <v>28265</v>
      </c>
      <c r="E15836" s="3" t="s">
        <v>28586</v>
      </c>
      <c r="F15836" s="67">
        <v>42.8</v>
      </c>
      <c r="G15836" s="67">
        <v>43.29</v>
      </c>
    </row>
    <row r="15837" spans="1:7" ht="22.5" x14ac:dyDescent="0.2">
      <c r="A15837" s="1" t="str">
        <f t="shared" si="248"/>
        <v>SETOP RO-00154</v>
      </c>
      <c r="B15837" s="3" t="s">
        <v>28600</v>
      </c>
      <c r="C15837" s="3" t="s">
        <v>24816</v>
      </c>
      <c r="D15837" s="2" t="s">
        <v>28266</v>
      </c>
      <c r="E15837" s="3" t="s">
        <v>28586</v>
      </c>
      <c r="F15837" s="67">
        <v>43.1</v>
      </c>
      <c r="G15837" s="67">
        <v>43.6</v>
      </c>
    </row>
    <row r="15838" spans="1:7" ht="22.5" x14ac:dyDescent="0.2">
      <c r="A15838" s="1" t="str">
        <f t="shared" si="248"/>
        <v>SETOP RO-00155</v>
      </c>
      <c r="B15838" s="3" t="s">
        <v>28600</v>
      </c>
      <c r="C15838" s="3" t="s">
        <v>24817</v>
      </c>
      <c r="D15838" s="2" t="s">
        <v>28267</v>
      </c>
      <c r="E15838" s="3" t="s">
        <v>28586</v>
      </c>
      <c r="F15838" s="67">
        <v>43.41</v>
      </c>
      <c r="G15838" s="67">
        <v>43.91</v>
      </c>
    </row>
    <row r="15839" spans="1:7" ht="22.5" x14ac:dyDescent="0.2">
      <c r="A15839" s="1" t="str">
        <f t="shared" si="248"/>
        <v>SETOP RO-00156</v>
      </c>
      <c r="B15839" s="3" t="s">
        <v>28600</v>
      </c>
      <c r="C15839" s="3" t="s">
        <v>24818</v>
      </c>
      <c r="D15839" s="2" t="s">
        <v>28268</v>
      </c>
      <c r="E15839" s="3" t="s">
        <v>28586</v>
      </c>
      <c r="F15839" s="67">
        <v>43.64</v>
      </c>
      <c r="G15839" s="67">
        <v>44.14</v>
      </c>
    </row>
    <row r="15840" spans="1:7" ht="22.5" x14ac:dyDescent="0.2">
      <c r="A15840" s="1" t="str">
        <f t="shared" si="248"/>
        <v>SETOP RO-00157</v>
      </c>
      <c r="B15840" s="3" t="s">
        <v>28600</v>
      </c>
      <c r="C15840" s="3" t="s">
        <v>24819</v>
      </c>
      <c r="D15840" s="2" t="s">
        <v>28269</v>
      </c>
      <c r="E15840" s="3" t="s">
        <v>28586</v>
      </c>
      <c r="F15840" s="67">
        <v>43.95</v>
      </c>
      <c r="G15840" s="67">
        <v>44.44</v>
      </c>
    </row>
    <row r="15841" spans="1:7" ht="22.5" x14ac:dyDescent="0.2">
      <c r="A15841" s="1" t="str">
        <f t="shared" si="248"/>
        <v>SETOP RO-00158</v>
      </c>
      <c r="B15841" s="3" t="s">
        <v>28600</v>
      </c>
      <c r="C15841" s="3" t="s">
        <v>24820</v>
      </c>
      <c r="D15841" s="2" t="s">
        <v>28270</v>
      </c>
      <c r="E15841" s="3" t="s">
        <v>28586</v>
      </c>
      <c r="F15841" s="67">
        <v>44.18</v>
      </c>
      <c r="G15841" s="67">
        <v>44.67</v>
      </c>
    </row>
    <row r="15842" spans="1:7" ht="22.5" x14ac:dyDescent="0.2">
      <c r="A15842" s="1" t="str">
        <f t="shared" si="248"/>
        <v>SETOP RO-00159</v>
      </c>
      <c r="B15842" s="3" t="s">
        <v>28600</v>
      </c>
      <c r="C15842" s="3" t="s">
        <v>24821</v>
      </c>
      <c r="D15842" s="2" t="s">
        <v>28271</v>
      </c>
      <c r="E15842" s="3" t="s">
        <v>28586</v>
      </c>
      <c r="F15842" s="67">
        <v>44.41</v>
      </c>
      <c r="G15842" s="67">
        <v>44.9</v>
      </c>
    </row>
    <row r="15843" spans="1:7" ht="22.5" x14ac:dyDescent="0.2">
      <c r="A15843" s="1" t="str">
        <f t="shared" ref="A15843:A15906" si="249">CONCATENAR</f>
        <v>SETOP RO-00160</v>
      </c>
      <c r="B15843" s="3" t="s">
        <v>28600</v>
      </c>
      <c r="C15843" s="3" t="s">
        <v>24822</v>
      </c>
      <c r="D15843" s="2" t="s">
        <v>28272</v>
      </c>
      <c r="E15843" s="3" t="s">
        <v>28586</v>
      </c>
      <c r="F15843" s="67">
        <v>45.81</v>
      </c>
      <c r="G15843" s="67">
        <v>46.34</v>
      </c>
    </row>
    <row r="15844" spans="1:7" ht="22.5" x14ac:dyDescent="0.2">
      <c r="A15844" s="1" t="str">
        <f t="shared" si="249"/>
        <v>SETOP RO-00161</v>
      </c>
      <c r="B15844" s="3" t="s">
        <v>28600</v>
      </c>
      <c r="C15844" s="3" t="s">
        <v>24823</v>
      </c>
      <c r="D15844" s="2" t="s">
        <v>28273</v>
      </c>
      <c r="E15844" s="3" t="s">
        <v>28586</v>
      </c>
      <c r="F15844" s="67">
        <v>46.22</v>
      </c>
      <c r="G15844" s="67">
        <v>46.75</v>
      </c>
    </row>
    <row r="15845" spans="1:7" ht="22.5" x14ac:dyDescent="0.2">
      <c r="A15845" s="1" t="str">
        <f t="shared" si="249"/>
        <v>SETOP RO-00162</v>
      </c>
      <c r="B15845" s="3" t="s">
        <v>28600</v>
      </c>
      <c r="C15845" s="3" t="s">
        <v>24824</v>
      </c>
      <c r="D15845" s="2" t="s">
        <v>28274</v>
      </c>
      <c r="E15845" s="3" t="s">
        <v>28586</v>
      </c>
      <c r="F15845" s="67">
        <v>46.94</v>
      </c>
      <c r="G15845" s="67">
        <v>47.47</v>
      </c>
    </row>
    <row r="15846" spans="1:7" ht="22.5" x14ac:dyDescent="0.2">
      <c r="A15846" s="1" t="str">
        <f t="shared" si="249"/>
        <v>SETOP RO-00163</v>
      </c>
      <c r="B15846" s="3" t="s">
        <v>28600</v>
      </c>
      <c r="C15846" s="3" t="s">
        <v>24825</v>
      </c>
      <c r="D15846" s="2" t="s">
        <v>28275</v>
      </c>
      <c r="E15846" s="3" t="s">
        <v>28586</v>
      </c>
      <c r="F15846" s="67">
        <v>47.35</v>
      </c>
      <c r="G15846" s="67">
        <v>47.88</v>
      </c>
    </row>
    <row r="15847" spans="1:7" ht="22.5" x14ac:dyDescent="0.2">
      <c r="A15847" s="1" t="str">
        <f t="shared" si="249"/>
        <v>SETOP RO-00164</v>
      </c>
      <c r="B15847" s="3" t="s">
        <v>28600</v>
      </c>
      <c r="C15847" s="3" t="s">
        <v>24826</v>
      </c>
      <c r="D15847" s="2" t="s">
        <v>28276</v>
      </c>
      <c r="E15847" s="3" t="s">
        <v>28586</v>
      </c>
      <c r="F15847" s="67">
        <v>40.58</v>
      </c>
      <c r="G15847" s="67">
        <v>41.07</v>
      </c>
    </row>
    <row r="15848" spans="1:7" ht="22.5" x14ac:dyDescent="0.2">
      <c r="A15848" s="1" t="str">
        <f t="shared" si="249"/>
        <v>SETOP RO-00165</v>
      </c>
      <c r="B15848" s="3" t="s">
        <v>28600</v>
      </c>
      <c r="C15848" s="3" t="s">
        <v>24827</v>
      </c>
      <c r="D15848" s="2" t="s">
        <v>28277</v>
      </c>
      <c r="E15848" s="3" t="s">
        <v>28586</v>
      </c>
      <c r="F15848" s="67">
        <v>41.38</v>
      </c>
      <c r="G15848" s="67">
        <v>41.87</v>
      </c>
    </row>
    <row r="15849" spans="1:7" ht="22.5" x14ac:dyDescent="0.2">
      <c r="A15849" s="1" t="str">
        <f t="shared" si="249"/>
        <v>SETOP RO-00166</v>
      </c>
      <c r="B15849" s="3" t="s">
        <v>28600</v>
      </c>
      <c r="C15849" s="3" t="s">
        <v>24828</v>
      </c>
      <c r="D15849" s="2" t="s">
        <v>28278</v>
      </c>
      <c r="E15849" s="3" t="s">
        <v>28586</v>
      </c>
      <c r="F15849" s="67">
        <v>42.94</v>
      </c>
      <c r="G15849" s="67">
        <v>43.46</v>
      </c>
    </row>
    <row r="15850" spans="1:7" ht="22.5" x14ac:dyDescent="0.2">
      <c r="A15850" s="1" t="str">
        <f t="shared" si="249"/>
        <v>SETOP RO-00167</v>
      </c>
      <c r="B15850" s="3" t="s">
        <v>28600</v>
      </c>
      <c r="C15850" s="3" t="s">
        <v>24829</v>
      </c>
      <c r="D15850" s="2" t="s">
        <v>28279</v>
      </c>
      <c r="E15850" s="3" t="s">
        <v>28586</v>
      </c>
      <c r="F15850" s="67">
        <v>43.51</v>
      </c>
      <c r="G15850" s="67">
        <v>44.04</v>
      </c>
    </row>
    <row r="15851" spans="1:7" ht="22.5" x14ac:dyDescent="0.2">
      <c r="A15851" s="1" t="str">
        <f t="shared" si="249"/>
        <v>SETOP RO-00168</v>
      </c>
      <c r="B15851" s="3" t="s">
        <v>28600</v>
      </c>
      <c r="C15851" s="3" t="s">
        <v>24830</v>
      </c>
      <c r="D15851" s="2" t="s">
        <v>28280</v>
      </c>
      <c r="E15851" s="3" t="s">
        <v>28586</v>
      </c>
      <c r="F15851" s="67">
        <v>44</v>
      </c>
      <c r="G15851" s="67">
        <v>44.53</v>
      </c>
    </row>
    <row r="15852" spans="1:7" ht="22.5" x14ac:dyDescent="0.2">
      <c r="A15852" s="1" t="str">
        <f t="shared" si="249"/>
        <v>SETOP RO-00169</v>
      </c>
      <c r="B15852" s="3" t="s">
        <v>28600</v>
      </c>
      <c r="C15852" s="3" t="s">
        <v>24831</v>
      </c>
      <c r="D15852" s="2" t="s">
        <v>28281</v>
      </c>
      <c r="E15852" s="3" t="s">
        <v>28586</v>
      </c>
      <c r="F15852" s="67">
        <v>45.44</v>
      </c>
      <c r="G15852" s="67">
        <v>45.99</v>
      </c>
    </row>
    <row r="15853" spans="1:7" ht="22.5" x14ac:dyDescent="0.2">
      <c r="A15853" s="1" t="str">
        <f t="shared" si="249"/>
        <v>SETOP RO-00170</v>
      </c>
      <c r="B15853" s="3" t="s">
        <v>28600</v>
      </c>
      <c r="C15853" s="3" t="s">
        <v>24832</v>
      </c>
      <c r="D15853" s="2" t="s">
        <v>28282</v>
      </c>
      <c r="E15853" s="3" t="s">
        <v>28586</v>
      </c>
      <c r="F15853" s="67">
        <v>45.85</v>
      </c>
      <c r="G15853" s="67">
        <v>46.4</v>
      </c>
    </row>
    <row r="15854" spans="1:7" ht="22.5" x14ac:dyDescent="0.2">
      <c r="A15854" s="1" t="str">
        <f t="shared" si="249"/>
        <v>SETOP RO-00171</v>
      </c>
      <c r="B15854" s="3" t="s">
        <v>28600</v>
      </c>
      <c r="C15854" s="3" t="s">
        <v>24833</v>
      </c>
      <c r="D15854" s="2" t="s">
        <v>28283</v>
      </c>
      <c r="E15854" s="3" t="s">
        <v>28586</v>
      </c>
      <c r="F15854" s="67">
        <v>46.37</v>
      </c>
      <c r="G15854" s="67">
        <v>46.92</v>
      </c>
    </row>
    <row r="15855" spans="1:7" ht="22.5" x14ac:dyDescent="0.2">
      <c r="A15855" s="1" t="str">
        <f t="shared" si="249"/>
        <v>SETOP RO-00172</v>
      </c>
      <c r="B15855" s="3" t="s">
        <v>28600</v>
      </c>
      <c r="C15855" s="3" t="s">
        <v>24834</v>
      </c>
      <c r="D15855" s="2" t="s">
        <v>28284</v>
      </c>
      <c r="E15855" s="3" t="s">
        <v>28586</v>
      </c>
      <c r="F15855" s="67">
        <v>46.88</v>
      </c>
      <c r="G15855" s="67">
        <v>47.43</v>
      </c>
    </row>
    <row r="15856" spans="1:7" ht="22.5" x14ac:dyDescent="0.2">
      <c r="A15856" s="1" t="str">
        <f t="shared" si="249"/>
        <v>SETOP RO-00173</v>
      </c>
      <c r="B15856" s="3" t="s">
        <v>28600</v>
      </c>
      <c r="C15856" s="3" t="s">
        <v>24835</v>
      </c>
      <c r="D15856" s="2" t="s">
        <v>28285</v>
      </c>
      <c r="E15856" s="3" t="s">
        <v>28586</v>
      </c>
      <c r="F15856" s="67">
        <v>47.29</v>
      </c>
      <c r="G15856" s="67">
        <v>47.84</v>
      </c>
    </row>
    <row r="15857" spans="1:7" ht="22.5" x14ac:dyDescent="0.2">
      <c r="A15857" s="1" t="str">
        <f t="shared" si="249"/>
        <v>SETOP RO-00174</v>
      </c>
      <c r="B15857" s="3" t="s">
        <v>28600</v>
      </c>
      <c r="C15857" s="3" t="s">
        <v>24836</v>
      </c>
      <c r="D15857" s="2" t="s">
        <v>28286</v>
      </c>
      <c r="E15857" s="3" t="s">
        <v>28586</v>
      </c>
      <c r="F15857" s="67">
        <v>49.14</v>
      </c>
      <c r="G15857" s="67">
        <v>49.72</v>
      </c>
    </row>
    <row r="15858" spans="1:7" ht="22.5" x14ac:dyDescent="0.2">
      <c r="A15858" s="1" t="str">
        <f t="shared" si="249"/>
        <v>SETOP RO-00175</v>
      </c>
      <c r="B15858" s="3" t="s">
        <v>28600</v>
      </c>
      <c r="C15858" s="3" t="s">
        <v>24837</v>
      </c>
      <c r="D15858" s="2" t="s">
        <v>28287</v>
      </c>
      <c r="E15858" s="3" t="s">
        <v>28586</v>
      </c>
      <c r="F15858" s="67">
        <v>50.37</v>
      </c>
      <c r="G15858" s="67">
        <v>50.95</v>
      </c>
    </row>
    <row r="15859" spans="1:7" ht="22.5" x14ac:dyDescent="0.2">
      <c r="A15859" s="1" t="str">
        <f t="shared" si="249"/>
        <v>SETOP RO-00176</v>
      </c>
      <c r="B15859" s="3" t="s">
        <v>28600</v>
      </c>
      <c r="C15859" s="3" t="s">
        <v>24838</v>
      </c>
      <c r="D15859" s="2" t="s">
        <v>28288</v>
      </c>
      <c r="E15859" s="3" t="s">
        <v>28586</v>
      </c>
      <c r="F15859" s="67">
        <v>52.05</v>
      </c>
      <c r="G15859" s="67">
        <v>52.66</v>
      </c>
    </row>
    <row r="15860" spans="1:7" ht="22.5" x14ac:dyDescent="0.2">
      <c r="A15860" s="1" t="str">
        <f t="shared" si="249"/>
        <v>SETOP RO-00177</v>
      </c>
      <c r="B15860" s="3" t="s">
        <v>28600</v>
      </c>
      <c r="C15860" s="3" t="s">
        <v>24839</v>
      </c>
      <c r="D15860" s="2" t="s">
        <v>28289</v>
      </c>
      <c r="E15860" s="3" t="s">
        <v>28586</v>
      </c>
      <c r="F15860" s="67">
        <v>40.14</v>
      </c>
      <c r="G15860" s="67">
        <v>40.64</v>
      </c>
    </row>
    <row r="15861" spans="1:7" ht="22.5" x14ac:dyDescent="0.2">
      <c r="A15861" s="1" t="str">
        <f t="shared" si="249"/>
        <v>SETOP RO-00178</v>
      </c>
      <c r="B15861" s="3" t="s">
        <v>28600</v>
      </c>
      <c r="C15861" s="3" t="s">
        <v>24840</v>
      </c>
      <c r="D15861" s="2" t="s">
        <v>28290</v>
      </c>
      <c r="E15861" s="3" t="s">
        <v>28586</v>
      </c>
      <c r="F15861" s="67">
        <v>40.58</v>
      </c>
      <c r="G15861" s="67">
        <v>41.07</v>
      </c>
    </row>
    <row r="15862" spans="1:7" ht="22.5" x14ac:dyDescent="0.2">
      <c r="A15862" s="1" t="str">
        <f t="shared" si="249"/>
        <v>SETOP RO-00179</v>
      </c>
      <c r="B15862" s="3" t="s">
        <v>28600</v>
      </c>
      <c r="C15862" s="3" t="s">
        <v>24841</v>
      </c>
      <c r="D15862" s="2" t="s">
        <v>28291</v>
      </c>
      <c r="E15862" s="3" t="s">
        <v>28586</v>
      </c>
      <c r="F15862" s="67">
        <v>41.01</v>
      </c>
      <c r="G15862" s="67">
        <v>41.5</v>
      </c>
    </row>
    <row r="15863" spans="1:7" ht="22.5" x14ac:dyDescent="0.2">
      <c r="A15863" s="1" t="str">
        <f t="shared" si="249"/>
        <v>SETOP RO-00180</v>
      </c>
      <c r="B15863" s="3" t="s">
        <v>28600</v>
      </c>
      <c r="C15863" s="3" t="s">
        <v>24842</v>
      </c>
      <c r="D15863" s="2" t="s">
        <v>28292</v>
      </c>
      <c r="E15863" s="3" t="s">
        <v>28586</v>
      </c>
      <c r="F15863" s="67">
        <v>41.38</v>
      </c>
      <c r="G15863" s="67">
        <v>41.87</v>
      </c>
    </row>
    <row r="15864" spans="1:7" ht="22.5" x14ac:dyDescent="0.2">
      <c r="A15864" s="1" t="str">
        <f t="shared" si="249"/>
        <v>SETOP RO-00181</v>
      </c>
      <c r="B15864" s="3" t="s">
        <v>28600</v>
      </c>
      <c r="C15864" s="3" t="s">
        <v>24843</v>
      </c>
      <c r="D15864" s="2" t="s">
        <v>28293</v>
      </c>
      <c r="E15864" s="3" t="s">
        <v>28586</v>
      </c>
      <c r="F15864" s="67">
        <v>42.61</v>
      </c>
      <c r="G15864" s="67">
        <v>43.13</v>
      </c>
    </row>
    <row r="15865" spans="1:7" ht="22.5" x14ac:dyDescent="0.2">
      <c r="A15865" s="1" t="str">
        <f t="shared" si="249"/>
        <v>SETOP RO-00182</v>
      </c>
      <c r="B15865" s="3" t="s">
        <v>28600</v>
      </c>
      <c r="C15865" s="3" t="s">
        <v>24844</v>
      </c>
      <c r="D15865" s="2" t="s">
        <v>28294</v>
      </c>
      <c r="E15865" s="3" t="s">
        <v>28586</v>
      </c>
      <c r="F15865" s="67">
        <v>42.94</v>
      </c>
      <c r="G15865" s="67">
        <v>43.46</v>
      </c>
    </row>
    <row r="15866" spans="1:7" ht="22.5" x14ac:dyDescent="0.2">
      <c r="A15866" s="1" t="str">
        <f t="shared" si="249"/>
        <v>SETOP RO-00183</v>
      </c>
      <c r="B15866" s="3" t="s">
        <v>28600</v>
      </c>
      <c r="C15866" s="3" t="s">
        <v>24845</v>
      </c>
      <c r="D15866" s="2" t="s">
        <v>28295</v>
      </c>
      <c r="E15866" s="3" t="s">
        <v>28586</v>
      </c>
      <c r="F15866" s="67">
        <v>43.27</v>
      </c>
      <c r="G15866" s="67">
        <v>43.79</v>
      </c>
    </row>
    <row r="15867" spans="1:7" ht="22.5" x14ac:dyDescent="0.2">
      <c r="A15867" s="1" t="str">
        <f t="shared" si="249"/>
        <v>SETOP RO-00184</v>
      </c>
      <c r="B15867" s="3" t="s">
        <v>28600</v>
      </c>
      <c r="C15867" s="3" t="s">
        <v>24846</v>
      </c>
      <c r="D15867" s="2" t="s">
        <v>28296</v>
      </c>
      <c r="E15867" s="3" t="s">
        <v>28586</v>
      </c>
      <c r="F15867" s="67">
        <v>43.59</v>
      </c>
      <c r="G15867" s="67">
        <v>44.12</v>
      </c>
    </row>
    <row r="15868" spans="1:7" ht="22.5" x14ac:dyDescent="0.2">
      <c r="A15868" s="1" t="str">
        <f t="shared" si="249"/>
        <v>SETOP RO-00185</v>
      </c>
      <c r="B15868" s="3" t="s">
        <v>28600</v>
      </c>
      <c r="C15868" s="3" t="s">
        <v>24847</v>
      </c>
      <c r="D15868" s="2" t="s">
        <v>28297</v>
      </c>
      <c r="E15868" s="3" t="s">
        <v>28586</v>
      </c>
      <c r="F15868" s="67">
        <v>43.84</v>
      </c>
      <c r="G15868" s="67">
        <v>44.36</v>
      </c>
    </row>
    <row r="15869" spans="1:7" ht="22.5" x14ac:dyDescent="0.2">
      <c r="A15869" s="1" t="str">
        <f t="shared" si="249"/>
        <v>SETOP RO-00186</v>
      </c>
      <c r="B15869" s="3" t="s">
        <v>28600</v>
      </c>
      <c r="C15869" s="3" t="s">
        <v>24848</v>
      </c>
      <c r="D15869" s="2" t="s">
        <v>28298</v>
      </c>
      <c r="E15869" s="3" t="s">
        <v>28586</v>
      </c>
      <c r="F15869" s="67">
        <v>44.17</v>
      </c>
      <c r="G15869" s="67">
        <v>44.69</v>
      </c>
    </row>
    <row r="15870" spans="1:7" ht="22.5" x14ac:dyDescent="0.2">
      <c r="A15870" s="1" t="str">
        <f t="shared" si="249"/>
        <v>SETOP RO-00187</v>
      </c>
      <c r="B15870" s="3" t="s">
        <v>28600</v>
      </c>
      <c r="C15870" s="3" t="s">
        <v>24849</v>
      </c>
      <c r="D15870" s="2" t="s">
        <v>28299</v>
      </c>
      <c r="E15870" s="3" t="s">
        <v>28586</v>
      </c>
      <c r="F15870" s="67">
        <v>45.65</v>
      </c>
      <c r="G15870" s="67">
        <v>46.2</v>
      </c>
    </row>
    <row r="15871" spans="1:7" ht="22.5" x14ac:dyDescent="0.2">
      <c r="A15871" s="1" t="str">
        <f t="shared" si="249"/>
        <v>SETOP RO-00188</v>
      </c>
      <c r="B15871" s="3" t="s">
        <v>28600</v>
      </c>
      <c r="C15871" s="3" t="s">
        <v>24850</v>
      </c>
      <c r="D15871" s="2" t="s">
        <v>28300</v>
      </c>
      <c r="E15871" s="3" t="s">
        <v>28586</v>
      </c>
      <c r="F15871" s="67">
        <v>46.47</v>
      </c>
      <c r="G15871" s="67">
        <v>47.02</v>
      </c>
    </row>
    <row r="15872" spans="1:7" ht="22.5" x14ac:dyDescent="0.2">
      <c r="A15872" s="1" t="str">
        <f t="shared" si="249"/>
        <v>SETOP RO-00189</v>
      </c>
      <c r="B15872" s="3" t="s">
        <v>28600</v>
      </c>
      <c r="C15872" s="3" t="s">
        <v>24851</v>
      </c>
      <c r="D15872" s="2" t="s">
        <v>28301</v>
      </c>
      <c r="E15872" s="3" t="s">
        <v>28586</v>
      </c>
      <c r="F15872" s="67">
        <v>46.98</v>
      </c>
      <c r="G15872" s="67">
        <v>47.53</v>
      </c>
    </row>
    <row r="15873" spans="1:7" ht="22.5" x14ac:dyDescent="0.2">
      <c r="A15873" s="1" t="str">
        <f t="shared" si="249"/>
        <v>SETOP RO-00190</v>
      </c>
      <c r="B15873" s="3" t="s">
        <v>28600</v>
      </c>
      <c r="C15873" s="3" t="s">
        <v>24852</v>
      </c>
      <c r="D15873" s="2" t="s">
        <v>28302</v>
      </c>
      <c r="E15873" s="3" t="s">
        <v>28586</v>
      </c>
      <c r="F15873" s="67">
        <v>39.96</v>
      </c>
      <c r="G15873" s="67">
        <v>40.46</v>
      </c>
    </row>
    <row r="15874" spans="1:7" ht="22.5" x14ac:dyDescent="0.2">
      <c r="A15874" s="1" t="str">
        <f t="shared" si="249"/>
        <v>SETOP RO-00191</v>
      </c>
      <c r="B15874" s="3" t="s">
        <v>28600</v>
      </c>
      <c r="C15874" s="3" t="s">
        <v>24853</v>
      </c>
      <c r="D15874" s="2" t="s">
        <v>28303</v>
      </c>
      <c r="E15874" s="3" t="s">
        <v>28586</v>
      </c>
      <c r="F15874" s="67">
        <v>40.39</v>
      </c>
      <c r="G15874" s="67">
        <v>40.89</v>
      </c>
    </row>
    <row r="15875" spans="1:7" ht="22.5" x14ac:dyDescent="0.2">
      <c r="A15875" s="1" t="str">
        <f t="shared" si="249"/>
        <v>SETOP RO-00192</v>
      </c>
      <c r="B15875" s="3" t="s">
        <v>28600</v>
      </c>
      <c r="C15875" s="3" t="s">
        <v>24854</v>
      </c>
      <c r="D15875" s="2" t="s">
        <v>28304</v>
      </c>
      <c r="E15875" s="3" t="s">
        <v>28586</v>
      </c>
      <c r="F15875" s="67">
        <v>40.700000000000003</v>
      </c>
      <c r="G15875" s="67">
        <v>41.2</v>
      </c>
    </row>
    <row r="15876" spans="1:7" ht="22.5" x14ac:dyDescent="0.2">
      <c r="A15876" s="1" t="str">
        <f t="shared" si="249"/>
        <v>SETOP RO-00193</v>
      </c>
      <c r="B15876" s="3" t="s">
        <v>28600</v>
      </c>
      <c r="C15876" s="3" t="s">
        <v>24855</v>
      </c>
      <c r="D15876" s="2" t="s">
        <v>28305</v>
      </c>
      <c r="E15876" s="3" t="s">
        <v>28586</v>
      </c>
      <c r="F15876" s="67">
        <v>41.01</v>
      </c>
      <c r="G15876" s="67">
        <v>41.5</v>
      </c>
    </row>
    <row r="15877" spans="1:7" ht="22.5" x14ac:dyDescent="0.2">
      <c r="A15877" s="1" t="str">
        <f t="shared" si="249"/>
        <v>SETOP RO-00194</v>
      </c>
      <c r="B15877" s="3" t="s">
        <v>28600</v>
      </c>
      <c r="C15877" s="3" t="s">
        <v>24856</v>
      </c>
      <c r="D15877" s="2" t="s">
        <v>28306</v>
      </c>
      <c r="E15877" s="3" t="s">
        <v>28586</v>
      </c>
      <c r="F15877" s="67">
        <v>41.32</v>
      </c>
      <c r="G15877" s="67">
        <v>41.81</v>
      </c>
    </row>
    <row r="15878" spans="1:7" ht="22.5" x14ac:dyDescent="0.2">
      <c r="A15878" s="1" t="str">
        <f t="shared" si="249"/>
        <v>SETOP RO-00195</v>
      </c>
      <c r="B15878" s="3" t="s">
        <v>28600</v>
      </c>
      <c r="C15878" s="3" t="s">
        <v>24857</v>
      </c>
      <c r="D15878" s="2" t="s">
        <v>28307</v>
      </c>
      <c r="E15878" s="3" t="s">
        <v>28586</v>
      </c>
      <c r="F15878" s="67">
        <v>42.44</v>
      </c>
      <c r="G15878" s="67">
        <v>42.97</v>
      </c>
    </row>
    <row r="15879" spans="1:7" ht="22.5" x14ac:dyDescent="0.2">
      <c r="A15879" s="1" t="str">
        <f t="shared" si="249"/>
        <v>SETOP RO-00196</v>
      </c>
      <c r="B15879" s="3" t="s">
        <v>28600</v>
      </c>
      <c r="C15879" s="3" t="s">
        <v>24858</v>
      </c>
      <c r="D15879" s="2" t="s">
        <v>28308</v>
      </c>
      <c r="E15879" s="3" t="s">
        <v>28586</v>
      </c>
      <c r="F15879" s="67">
        <v>42.69</v>
      </c>
      <c r="G15879" s="67">
        <v>43.21</v>
      </c>
    </row>
    <row r="15880" spans="1:7" ht="22.5" x14ac:dyDescent="0.2">
      <c r="A15880" s="1" t="str">
        <f t="shared" si="249"/>
        <v>SETOP RO-00197</v>
      </c>
      <c r="B15880" s="3" t="s">
        <v>28600</v>
      </c>
      <c r="C15880" s="3" t="s">
        <v>24859</v>
      </c>
      <c r="D15880" s="2" t="s">
        <v>28309</v>
      </c>
      <c r="E15880" s="3" t="s">
        <v>28586</v>
      </c>
      <c r="F15880" s="67">
        <v>42.94</v>
      </c>
      <c r="G15880" s="67">
        <v>43.46</v>
      </c>
    </row>
    <row r="15881" spans="1:7" ht="22.5" x14ac:dyDescent="0.2">
      <c r="A15881" s="1" t="str">
        <f t="shared" si="249"/>
        <v>SETOP RO-00198</v>
      </c>
      <c r="B15881" s="3" t="s">
        <v>28600</v>
      </c>
      <c r="C15881" s="3" t="s">
        <v>24860</v>
      </c>
      <c r="D15881" s="2" t="s">
        <v>28310</v>
      </c>
      <c r="E15881" s="3" t="s">
        <v>28586</v>
      </c>
      <c r="F15881" s="67">
        <v>43.18</v>
      </c>
      <c r="G15881" s="67">
        <v>43.71</v>
      </c>
    </row>
    <row r="15882" spans="1:7" ht="22.5" x14ac:dyDescent="0.2">
      <c r="A15882" s="1" t="str">
        <f t="shared" si="249"/>
        <v>SETOP RO-00199</v>
      </c>
      <c r="B15882" s="3" t="s">
        <v>28600</v>
      </c>
      <c r="C15882" s="3" t="s">
        <v>24861</v>
      </c>
      <c r="D15882" s="2" t="s">
        <v>28311</v>
      </c>
      <c r="E15882" s="3" t="s">
        <v>28586</v>
      </c>
      <c r="F15882" s="67">
        <v>43.43</v>
      </c>
      <c r="G15882" s="67">
        <v>43.95</v>
      </c>
    </row>
    <row r="15883" spans="1:7" ht="22.5" x14ac:dyDescent="0.2">
      <c r="A15883" s="1" t="str">
        <f t="shared" si="249"/>
        <v>SETOP RO-00200</v>
      </c>
      <c r="B15883" s="3" t="s">
        <v>28600</v>
      </c>
      <c r="C15883" s="3" t="s">
        <v>24862</v>
      </c>
      <c r="D15883" s="2" t="s">
        <v>28312</v>
      </c>
      <c r="E15883" s="3" t="s">
        <v>28586</v>
      </c>
      <c r="F15883" s="67">
        <v>43.92</v>
      </c>
      <c r="G15883" s="67">
        <v>44.45</v>
      </c>
    </row>
    <row r="15884" spans="1:7" ht="22.5" x14ac:dyDescent="0.2">
      <c r="A15884" s="1" t="str">
        <f t="shared" si="249"/>
        <v>SETOP RO-00201</v>
      </c>
      <c r="B15884" s="3" t="s">
        <v>28600</v>
      </c>
      <c r="C15884" s="3" t="s">
        <v>24863</v>
      </c>
      <c r="D15884" s="2" t="s">
        <v>28313</v>
      </c>
      <c r="E15884" s="3" t="s">
        <v>28586</v>
      </c>
      <c r="F15884" s="67">
        <v>45.54</v>
      </c>
      <c r="G15884" s="67">
        <v>46.1</v>
      </c>
    </row>
    <row r="15885" spans="1:7" ht="22.5" x14ac:dyDescent="0.2">
      <c r="A15885" s="1" t="str">
        <f t="shared" si="249"/>
        <v>SETOP RO-00202</v>
      </c>
      <c r="B15885" s="3" t="s">
        <v>28600</v>
      </c>
      <c r="C15885" s="3" t="s">
        <v>24864</v>
      </c>
      <c r="D15885" s="2" t="s">
        <v>28314</v>
      </c>
      <c r="E15885" s="3" t="s">
        <v>28586</v>
      </c>
      <c r="F15885" s="67">
        <v>45.95</v>
      </c>
      <c r="G15885" s="67">
        <v>46.51</v>
      </c>
    </row>
    <row r="15886" spans="1:7" x14ac:dyDescent="0.2">
      <c r="A15886" s="1" t="str">
        <f t="shared" si="249"/>
        <v>SETOP RO-00005</v>
      </c>
      <c r="B15886" s="3" t="s">
        <v>28600</v>
      </c>
      <c r="C15886" s="3" t="s">
        <v>24865</v>
      </c>
      <c r="D15886" s="2" t="s">
        <v>28315</v>
      </c>
      <c r="E15886" s="3" t="s">
        <v>28586</v>
      </c>
      <c r="F15886" s="67">
        <v>7.6</v>
      </c>
      <c r="G15886" s="67">
        <v>7.73</v>
      </c>
    </row>
    <row r="15887" spans="1:7" ht="22.5" x14ac:dyDescent="0.2">
      <c r="A15887" s="1" t="str">
        <f t="shared" si="249"/>
        <v>SETOP RO-00006</v>
      </c>
      <c r="B15887" s="3" t="s">
        <v>28600</v>
      </c>
      <c r="C15887" s="3" t="s">
        <v>24866</v>
      </c>
      <c r="D15887" s="2" t="s">
        <v>28316</v>
      </c>
      <c r="E15887" s="3" t="s">
        <v>28586</v>
      </c>
      <c r="F15887" s="67">
        <v>19.66</v>
      </c>
      <c r="G15887" s="67">
        <v>19.93</v>
      </c>
    </row>
    <row r="15888" spans="1:7" ht="22.5" x14ac:dyDescent="0.2">
      <c r="A15888" s="1" t="str">
        <f t="shared" si="249"/>
        <v>SETOP RO-00007</v>
      </c>
      <c r="B15888" s="3" t="s">
        <v>28600</v>
      </c>
      <c r="C15888" s="3" t="s">
        <v>24867</v>
      </c>
      <c r="D15888" s="2" t="s">
        <v>28317</v>
      </c>
      <c r="E15888" s="3" t="s">
        <v>28586</v>
      </c>
      <c r="F15888" s="67">
        <v>20.27</v>
      </c>
      <c r="G15888" s="67">
        <v>20.55</v>
      </c>
    </row>
    <row r="15889" spans="1:7" ht="22.5" x14ac:dyDescent="0.2">
      <c r="A15889" s="1" t="str">
        <f t="shared" si="249"/>
        <v>SETOP RO-00008</v>
      </c>
      <c r="B15889" s="3" t="s">
        <v>28600</v>
      </c>
      <c r="C15889" s="3" t="s">
        <v>24868</v>
      </c>
      <c r="D15889" s="2" t="s">
        <v>28318</v>
      </c>
      <c r="E15889" s="3" t="s">
        <v>28586</v>
      </c>
      <c r="F15889" s="67">
        <v>20.79</v>
      </c>
      <c r="G15889" s="67">
        <v>21.06</v>
      </c>
    </row>
    <row r="15890" spans="1:7" ht="22.5" x14ac:dyDescent="0.2">
      <c r="A15890" s="1" t="str">
        <f t="shared" si="249"/>
        <v>SETOP RO-00009</v>
      </c>
      <c r="B15890" s="3" t="s">
        <v>28600</v>
      </c>
      <c r="C15890" s="3" t="s">
        <v>24869</v>
      </c>
      <c r="D15890" s="2" t="s">
        <v>28319</v>
      </c>
      <c r="E15890" s="3" t="s">
        <v>28586</v>
      </c>
      <c r="F15890" s="67">
        <v>21.2</v>
      </c>
      <c r="G15890" s="67">
        <v>21.48</v>
      </c>
    </row>
    <row r="15891" spans="1:7" ht="22.5" x14ac:dyDescent="0.2">
      <c r="A15891" s="1" t="str">
        <f t="shared" si="249"/>
        <v>SETOP RO-00010</v>
      </c>
      <c r="B15891" s="3" t="s">
        <v>28600</v>
      </c>
      <c r="C15891" s="3" t="s">
        <v>24870</v>
      </c>
      <c r="D15891" s="2" t="s">
        <v>28320</v>
      </c>
      <c r="E15891" s="3" t="s">
        <v>28586</v>
      </c>
      <c r="F15891" s="67">
        <v>21.61</v>
      </c>
      <c r="G15891" s="67">
        <v>21.89</v>
      </c>
    </row>
    <row r="15892" spans="1:7" ht="22.5" x14ac:dyDescent="0.2">
      <c r="A15892" s="1" t="str">
        <f t="shared" si="249"/>
        <v>SETOP RO-00011</v>
      </c>
      <c r="B15892" s="3" t="s">
        <v>28600</v>
      </c>
      <c r="C15892" s="3" t="s">
        <v>24871</v>
      </c>
      <c r="D15892" s="2" t="s">
        <v>28321</v>
      </c>
      <c r="E15892" s="3" t="s">
        <v>28586</v>
      </c>
      <c r="F15892" s="67">
        <v>22.02</v>
      </c>
      <c r="G15892" s="67">
        <v>22.3</v>
      </c>
    </row>
    <row r="15893" spans="1:7" ht="22.5" x14ac:dyDescent="0.2">
      <c r="A15893" s="1" t="str">
        <f t="shared" si="249"/>
        <v>SETOP RO-00012</v>
      </c>
      <c r="B15893" s="3" t="s">
        <v>28600</v>
      </c>
      <c r="C15893" s="3" t="s">
        <v>24872</v>
      </c>
      <c r="D15893" s="2" t="s">
        <v>28322</v>
      </c>
      <c r="E15893" s="3" t="s">
        <v>28586</v>
      </c>
      <c r="F15893" s="67">
        <v>24.45</v>
      </c>
      <c r="G15893" s="67">
        <v>24.8</v>
      </c>
    </row>
    <row r="15894" spans="1:7" ht="22.5" x14ac:dyDescent="0.2">
      <c r="A15894" s="1" t="str">
        <f t="shared" si="249"/>
        <v>SETOP RO-00013</v>
      </c>
      <c r="B15894" s="3" t="s">
        <v>28600</v>
      </c>
      <c r="C15894" s="3" t="s">
        <v>24873</v>
      </c>
      <c r="D15894" s="2" t="s">
        <v>28323</v>
      </c>
      <c r="E15894" s="3" t="s">
        <v>28586</v>
      </c>
      <c r="F15894" s="67">
        <v>24.91</v>
      </c>
      <c r="G15894" s="67">
        <v>25.26</v>
      </c>
    </row>
    <row r="15895" spans="1:7" ht="22.5" x14ac:dyDescent="0.2">
      <c r="A15895" s="1" t="str">
        <f t="shared" si="249"/>
        <v>SETOP RO-00014</v>
      </c>
      <c r="B15895" s="3" t="s">
        <v>28600</v>
      </c>
      <c r="C15895" s="3" t="s">
        <v>24874</v>
      </c>
      <c r="D15895" s="2" t="s">
        <v>28324</v>
      </c>
      <c r="E15895" s="3" t="s">
        <v>28586</v>
      </c>
      <c r="F15895" s="67">
        <v>25.22</v>
      </c>
      <c r="G15895" s="67">
        <v>25.57</v>
      </c>
    </row>
    <row r="15896" spans="1:7" ht="22.5" x14ac:dyDescent="0.2">
      <c r="A15896" s="1" t="str">
        <f t="shared" si="249"/>
        <v>SETOP RO-00015</v>
      </c>
      <c r="B15896" s="3" t="s">
        <v>28600</v>
      </c>
      <c r="C15896" s="3" t="s">
        <v>24875</v>
      </c>
      <c r="D15896" s="2" t="s">
        <v>28325</v>
      </c>
      <c r="E15896" s="3" t="s">
        <v>28586</v>
      </c>
      <c r="F15896" s="67">
        <v>25.68</v>
      </c>
      <c r="G15896" s="67">
        <v>26.03</v>
      </c>
    </row>
    <row r="15897" spans="1:7" ht="22.5" x14ac:dyDescent="0.2">
      <c r="A15897" s="1" t="str">
        <f t="shared" si="249"/>
        <v>SETOP RO-00016</v>
      </c>
      <c r="B15897" s="3" t="s">
        <v>28600</v>
      </c>
      <c r="C15897" s="3" t="s">
        <v>24876</v>
      </c>
      <c r="D15897" s="2" t="s">
        <v>28326</v>
      </c>
      <c r="E15897" s="3" t="s">
        <v>28586</v>
      </c>
      <c r="F15897" s="67">
        <v>26.3</v>
      </c>
      <c r="G15897" s="67">
        <v>26.65</v>
      </c>
    </row>
    <row r="15898" spans="1:7" ht="22.5" x14ac:dyDescent="0.2">
      <c r="A15898" s="1" t="str">
        <f t="shared" si="249"/>
        <v>SETOP RO-00017</v>
      </c>
      <c r="B15898" s="3" t="s">
        <v>28600</v>
      </c>
      <c r="C15898" s="3" t="s">
        <v>24877</v>
      </c>
      <c r="D15898" s="2" t="s">
        <v>28327</v>
      </c>
      <c r="E15898" s="3" t="s">
        <v>28586</v>
      </c>
      <c r="F15898" s="67">
        <v>27.38</v>
      </c>
      <c r="G15898" s="67">
        <v>27.73</v>
      </c>
    </row>
    <row r="15899" spans="1:7" ht="22.5" x14ac:dyDescent="0.2">
      <c r="A15899" s="1" t="str">
        <f t="shared" si="249"/>
        <v>SETOP RO-00018</v>
      </c>
      <c r="B15899" s="3" t="s">
        <v>28600</v>
      </c>
      <c r="C15899" s="3" t="s">
        <v>24878</v>
      </c>
      <c r="D15899" s="2" t="s">
        <v>28328</v>
      </c>
      <c r="E15899" s="3" t="s">
        <v>28586</v>
      </c>
      <c r="F15899" s="67">
        <v>27.84</v>
      </c>
      <c r="G15899" s="67">
        <v>28.19</v>
      </c>
    </row>
    <row r="15900" spans="1:7" ht="22.5" x14ac:dyDescent="0.2">
      <c r="A15900" s="1" t="str">
        <f t="shared" si="249"/>
        <v>SETOP RO-00019</v>
      </c>
      <c r="B15900" s="3" t="s">
        <v>28600</v>
      </c>
      <c r="C15900" s="3" t="s">
        <v>24879</v>
      </c>
      <c r="D15900" s="2" t="s">
        <v>28329</v>
      </c>
      <c r="E15900" s="3" t="s">
        <v>28586</v>
      </c>
      <c r="F15900" s="67">
        <v>19.25</v>
      </c>
      <c r="G15900" s="67">
        <v>19.52</v>
      </c>
    </row>
    <row r="15901" spans="1:7" ht="22.5" x14ac:dyDescent="0.2">
      <c r="A15901" s="1" t="str">
        <f t="shared" si="249"/>
        <v>SETOP RO-00020</v>
      </c>
      <c r="B15901" s="3" t="s">
        <v>28600</v>
      </c>
      <c r="C15901" s="3" t="s">
        <v>24880</v>
      </c>
      <c r="D15901" s="2" t="s">
        <v>28330</v>
      </c>
      <c r="E15901" s="3" t="s">
        <v>28586</v>
      </c>
      <c r="F15901" s="67">
        <v>19.66</v>
      </c>
      <c r="G15901" s="67">
        <v>19.93</v>
      </c>
    </row>
    <row r="15902" spans="1:7" ht="22.5" x14ac:dyDescent="0.2">
      <c r="A15902" s="1" t="str">
        <f t="shared" si="249"/>
        <v>SETOP RO-00021</v>
      </c>
      <c r="B15902" s="3" t="s">
        <v>28600</v>
      </c>
      <c r="C15902" s="3" t="s">
        <v>24881</v>
      </c>
      <c r="D15902" s="2" t="s">
        <v>28331</v>
      </c>
      <c r="E15902" s="3" t="s">
        <v>28586</v>
      </c>
      <c r="F15902" s="67">
        <v>19.96</v>
      </c>
      <c r="G15902" s="67">
        <v>20.239999999999998</v>
      </c>
    </row>
    <row r="15903" spans="1:7" ht="22.5" x14ac:dyDescent="0.2">
      <c r="A15903" s="1" t="str">
        <f t="shared" si="249"/>
        <v>SETOP RO-00022</v>
      </c>
      <c r="B15903" s="3" t="s">
        <v>28600</v>
      </c>
      <c r="C15903" s="3" t="s">
        <v>24882</v>
      </c>
      <c r="D15903" s="2" t="s">
        <v>28332</v>
      </c>
      <c r="E15903" s="3" t="s">
        <v>28586</v>
      </c>
      <c r="F15903" s="67">
        <v>20.27</v>
      </c>
      <c r="G15903" s="67">
        <v>20.55</v>
      </c>
    </row>
    <row r="15904" spans="1:7" ht="22.5" x14ac:dyDescent="0.2">
      <c r="A15904" s="1" t="str">
        <f t="shared" si="249"/>
        <v>SETOP RO-00023</v>
      </c>
      <c r="B15904" s="3" t="s">
        <v>28600</v>
      </c>
      <c r="C15904" s="3" t="s">
        <v>24883</v>
      </c>
      <c r="D15904" s="2" t="s">
        <v>28333</v>
      </c>
      <c r="E15904" s="3" t="s">
        <v>28586</v>
      </c>
      <c r="F15904" s="67">
        <v>20.48</v>
      </c>
      <c r="G15904" s="67">
        <v>20.76</v>
      </c>
    </row>
    <row r="15905" spans="1:7" ht="22.5" x14ac:dyDescent="0.2">
      <c r="A15905" s="1" t="str">
        <f t="shared" si="249"/>
        <v>SETOP RO-00024</v>
      </c>
      <c r="B15905" s="3" t="s">
        <v>28600</v>
      </c>
      <c r="C15905" s="3" t="s">
        <v>24884</v>
      </c>
      <c r="D15905" s="2" t="s">
        <v>28334</v>
      </c>
      <c r="E15905" s="3" t="s">
        <v>28586</v>
      </c>
      <c r="F15905" s="67">
        <v>20.79</v>
      </c>
      <c r="G15905" s="67">
        <v>21.06</v>
      </c>
    </row>
    <row r="15906" spans="1:7" ht="22.5" x14ac:dyDescent="0.2">
      <c r="A15906" s="1" t="str">
        <f t="shared" si="249"/>
        <v>SETOP RO-00025</v>
      </c>
      <c r="B15906" s="3" t="s">
        <v>28600</v>
      </c>
      <c r="C15906" s="3" t="s">
        <v>24885</v>
      </c>
      <c r="D15906" s="2" t="s">
        <v>28335</v>
      </c>
      <c r="E15906" s="3" t="s">
        <v>28586</v>
      </c>
      <c r="F15906" s="67">
        <v>20.99</v>
      </c>
      <c r="G15906" s="67">
        <v>21.27</v>
      </c>
    </row>
    <row r="15907" spans="1:7" ht="22.5" x14ac:dyDescent="0.2">
      <c r="A15907" s="1" t="str">
        <f t="shared" ref="A15907:A15970" si="250">CONCATENAR</f>
        <v>SETOP RO-00026</v>
      </c>
      <c r="B15907" s="3" t="s">
        <v>28600</v>
      </c>
      <c r="C15907" s="3" t="s">
        <v>24886</v>
      </c>
      <c r="D15907" s="2" t="s">
        <v>28336</v>
      </c>
      <c r="E15907" s="3" t="s">
        <v>28586</v>
      </c>
      <c r="F15907" s="67">
        <v>21.3</v>
      </c>
      <c r="G15907" s="67">
        <v>21.58</v>
      </c>
    </row>
    <row r="15908" spans="1:7" ht="22.5" x14ac:dyDescent="0.2">
      <c r="A15908" s="1" t="str">
        <f t="shared" si="250"/>
        <v>SETOP RO-00027</v>
      </c>
      <c r="B15908" s="3" t="s">
        <v>28600</v>
      </c>
      <c r="C15908" s="3" t="s">
        <v>24887</v>
      </c>
      <c r="D15908" s="2" t="s">
        <v>28337</v>
      </c>
      <c r="E15908" s="3" t="s">
        <v>28586</v>
      </c>
      <c r="F15908" s="67">
        <v>21.51</v>
      </c>
      <c r="G15908" s="67">
        <v>21.78</v>
      </c>
    </row>
    <row r="15909" spans="1:7" ht="22.5" x14ac:dyDescent="0.2">
      <c r="A15909" s="1" t="str">
        <f t="shared" si="250"/>
        <v>SETOP RO-00028</v>
      </c>
      <c r="B15909" s="3" t="s">
        <v>28600</v>
      </c>
      <c r="C15909" s="3" t="s">
        <v>24888</v>
      </c>
      <c r="D15909" s="2" t="s">
        <v>28338</v>
      </c>
      <c r="E15909" s="3" t="s">
        <v>28586</v>
      </c>
      <c r="F15909" s="67">
        <v>21.71</v>
      </c>
      <c r="G15909" s="67">
        <v>21.99</v>
      </c>
    </row>
    <row r="15910" spans="1:7" ht="22.5" x14ac:dyDescent="0.2">
      <c r="A15910" s="1" t="str">
        <f t="shared" si="250"/>
        <v>SETOP RO-00029</v>
      </c>
      <c r="B15910" s="3" t="s">
        <v>28600</v>
      </c>
      <c r="C15910" s="3" t="s">
        <v>24889</v>
      </c>
      <c r="D15910" s="2" t="s">
        <v>28339</v>
      </c>
      <c r="E15910" s="3" t="s">
        <v>28586</v>
      </c>
      <c r="F15910" s="67">
        <v>22.12</v>
      </c>
      <c r="G15910" s="67">
        <v>22.4</v>
      </c>
    </row>
    <row r="15911" spans="1:7" ht="22.5" x14ac:dyDescent="0.2">
      <c r="A15911" s="1" t="str">
        <f t="shared" si="250"/>
        <v>SETOP RO-00030</v>
      </c>
      <c r="B15911" s="3" t="s">
        <v>28600</v>
      </c>
      <c r="C15911" s="3" t="s">
        <v>24890</v>
      </c>
      <c r="D15911" s="2" t="s">
        <v>28340</v>
      </c>
      <c r="E15911" s="3" t="s">
        <v>28586</v>
      </c>
      <c r="F15911" s="67">
        <v>25.07</v>
      </c>
      <c r="G15911" s="67">
        <v>25.41</v>
      </c>
    </row>
    <row r="15912" spans="1:7" ht="22.5" x14ac:dyDescent="0.2">
      <c r="A15912" s="1" t="str">
        <f t="shared" si="250"/>
        <v>SETOP RO-00031</v>
      </c>
      <c r="B15912" s="3" t="s">
        <v>28600</v>
      </c>
      <c r="C15912" s="3" t="s">
        <v>24891</v>
      </c>
      <c r="D15912" s="2" t="s">
        <v>28341</v>
      </c>
      <c r="E15912" s="3" t="s">
        <v>28586</v>
      </c>
      <c r="F15912" s="67">
        <v>25.38</v>
      </c>
      <c r="G15912" s="67">
        <v>25.72</v>
      </c>
    </row>
    <row r="15913" spans="1:7" ht="22.5" x14ac:dyDescent="0.2">
      <c r="A15913" s="1" t="str">
        <f t="shared" si="250"/>
        <v>SETOP RO-00032</v>
      </c>
      <c r="B15913" s="3" t="s">
        <v>28600</v>
      </c>
      <c r="C15913" s="3" t="s">
        <v>24892</v>
      </c>
      <c r="D15913" s="2" t="s">
        <v>28342</v>
      </c>
      <c r="E15913" s="3" t="s">
        <v>28586</v>
      </c>
      <c r="F15913" s="67">
        <v>19.14</v>
      </c>
      <c r="G15913" s="67">
        <v>19.420000000000002</v>
      </c>
    </row>
    <row r="15914" spans="1:7" ht="22.5" x14ac:dyDescent="0.2">
      <c r="A15914" s="1" t="str">
        <f t="shared" si="250"/>
        <v>SETOP RO-00033</v>
      </c>
      <c r="B15914" s="3" t="s">
        <v>28600</v>
      </c>
      <c r="C15914" s="3" t="s">
        <v>24893</v>
      </c>
      <c r="D15914" s="2" t="s">
        <v>28343</v>
      </c>
      <c r="E15914" s="3" t="s">
        <v>28586</v>
      </c>
      <c r="F15914" s="67">
        <v>19.45</v>
      </c>
      <c r="G15914" s="67">
        <v>19.73</v>
      </c>
    </row>
    <row r="15915" spans="1:7" ht="22.5" x14ac:dyDescent="0.2">
      <c r="A15915" s="1" t="str">
        <f t="shared" si="250"/>
        <v>SETOP RO-00034</v>
      </c>
      <c r="B15915" s="3" t="s">
        <v>28600</v>
      </c>
      <c r="C15915" s="3" t="s">
        <v>24894</v>
      </c>
      <c r="D15915" s="2" t="s">
        <v>28344</v>
      </c>
      <c r="E15915" s="3" t="s">
        <v>28586</v>
      </c>
      <c r="F15915" s="67">
        <v>19.760000000000002</v>
      </c>
      <c r="G15915" s="67">
        <v>20.04</v>
      </c>
    </row>
    <row r="15916" spans="1:7" ht="22.5" x14ac:dyDescent="0.2">
      <c r="A15916" s="1" t="str">
        <f t="shared" si="250"/>
        <v>SETOP RO-00035</v>
      </c>
      <c r="B15916" s="3" t="s">
        <v>28600</v>
      </c>
      <c r="C15916" s="3" t="s">
        <v>24895</v>
      </c>
      <c r="D15916" s="2" t="s">
        <v>28345</v>
      </c>
      <c r="E15916" s="3" t="s">
        <v>28586</v>
      </c>
      <c r="F15916" s="67">
        <v>19.96</v>
      </c>
      <c r="G15916" s="67">
        <v>20.239999999999998</v>
      </c>
    </row>
    <row r="15917" spans="1:7" ht="22.5" x14ac:dyDescent="0.2">
      <c r="A15917" s="1" t="str">
        <f t="shared" si="250"/>
        <v>SETOP RO-00036</v>
      </c>
      <c r="B15917" s="3" t="s">
        <v>28600</v>
      </c>
      <c r="C15917" s="3" t="s">
        <v>24896</v>
      </c>
      <c r="D15917" s="2" t="s">
        <v>28346</v>
      </c>
      <c r="E15917" s="3" t="s">
        <v>28586</v>
      </c>
      <c r="F15917" s="67">
        <v>20.170000000000002</v>
      </c>
      <c r="G15917" s="67">
        <v>20.45</v>
      </c>
    </row>
    <row r="15918" spans="1:7" ht="22.5" x14ac:dyDescent="0.2">
      <c r="A15918" s="1" t="str">
        <f t="shared" si="250"/>
        <v>SETOP RO-00037</v>
      </c>
      <c r="B15918" s="3" t="s">
        <v>28600</v>
      </c>
      <c r="C15918" s="3" t="s">
        <v>24897</v>
      </c>
      <c r="D15918" s="2" t="s">
        <v>28347</v>
      </c>
      <c r="E15918" s="3" t="s">
        <v>28586</v>
      </c>
      <c r="F15918" s="67">
        <v>20.38</v>
      </c>
      <c r="G15918" s="67">
        <v>20.65</v>
      </c>
    </row>
    <row r="15919" spans="1:7" ht="22.5" x14ac:dyDescent="0.2">
      <c r="A15919" s="1" t="str">
        <f t="shared" si="250"/>
        <v>SETOP RO-00038</v>
      </c>
      <c r="B15919" s="3" t="s">
        <v>28600</v>
      </c>
      <c r="C15919" s="3" t="s">
        <v>24898</v>
      </c>
      <c r="D15919" s="2" t="s">
        <v>28348</v>
      </c>
      <c r="E15919" s="3" t="s">
        <v>28586</v>
      </c>
      <c r="F15919" s="67">
        <v>20.58</v>
      </c>
      <c r="G15919" s="67">
        <v>20.86</v>
      </c>
    </row>
    <row r="15920" spans="1:7" ht="22.5" x14ac:dyDescent="0.2">
      <c r="A15920" s="1" t="str">
        <f t="shared" si="250"/>
        <v>SETOP RO-00039</v>
      </c>
      <c r="B15920" s="3" t="s">
        <v>28600</v>
      </c>
      <c r="C15920" s="3" t="s">
        <v>24899</v>
      </c>
      <c r="D15920" s="2" t="s">
        <v>28349</v>
      </c>
      <c r="E15920" s="3" t="s">
        <v>28586</v>
      </c>
      <c r="F15920" s="67">
        <v>20.79</v>
      </c>
      <c r="G15920" s="67">
        <v>21.06</v>
      </c>
    </row>
    <row r="15921" spans="1:7" ht="22.5" x14ac:dyDescent="0.2">
      <c r="A15921" s="1" t="str">
        <f t="shared" si="250"/>
        <v>SETOP RO-00040</v>
      </c>
      <c r="B15921" s="3" t="s">
        <v>28600</v>
      </c>
      <c r="C15921" s="3" t="s">
        <v>24900</v>
      </c>
      <c r="D15921" s="2" t="s">
        <v>28350</v>
      </c>
      <c r="E15921" s="3" t="s">
        <v>28586</v>
      </c>
      <c r="F15921" s="67">
        <v>20.99</v>
      </c>
      <c r="G15921" s="67">
        <v>21.27</v>
      </c>
    </row>
    <row r="15922" spans="1:7" ht="22.5" x14ac:dyDescent="0.2">
      <c r="A15922" s="1" t="str">
        <f t="shared" si="250"/>
        <v>SETOP RO-00041</v>
      </c>
      <c r="B15922" s="3" t="s">
        <v>28600</v>
      </c>
      <c r="C15922" s="3" t="s">
        <v>24901</v>
      </c>
      <c r="D15922" s="2" t="s">
        <v>28351</v>
      </c>
      <c r="E15922" s="3" t="s">
        <v>28586</v>
      </c>
      <c r="F15922" s="67">
        <v>21.2</v>
      </c>
      <c r="G15922" s="67">
        <v>21.48</v>
      </c>
    </row>
    <row r="15923" spans="1:7" ht="22.5" x14ac:dyDescent="0.2">
      <c r="A15923" s="1" t="str">
        <f t="shared" si="250"/>
        <v>SETOP RO-00042</v>
      </c>
      <c r="B15923" s="3" t="s">
        <v>28600</v>
      </c>
      <c r="C15923" s="3" t="s">
        <v>24902</v>
      </c>
      <c r="D15923" s="2" t="s">
        <v>28352</v>
      </c>
      <c r="E15923" s="3" t="s">
        <v>28586</v>
      </c>
      <c r="F15923" s="67">
        <v>21.51</v>
      </c>
      <c r="G15923" s="67">
        <v>21.78</v>
      </c>
    </row>
    <row r="15924" spans="1:7" ht="22.5" x14ac:dyDescent="0.2">
      <c r="A15924" s="1" t="str">
        <f t="shared" si="250"/>
        <v>SETOP RO-00043</v>
      </c>
      <c r="B15924" s="3" t="s">
        <v>28600</v>
      </c>
      <c r="C15924" s="3" t="s">
        <v>24903</v>
      </c>
      <c r="D15924" s="2" t="s">
        <v>28353</v>
      </c>
      <c r="E15924" s="3" t="s">
        <v>28586</v>
      </c>
      <c r="F15924" s="67">
        <v>22.12</v>
      </c>
      <c r="G15924" s="67">
        <v>22.4</v>
      </c>
    </row>
    <row r="15925" spans="1:7" ht="22.5" x14ac:dyDescent="0.2">
      <c r="A15925" s="1" t="str">
        <f t="shared" si="250"/>
        <v>SETOP RO-00044</v>
      </c>
      <c r="B15925" s="3" t="s">
        <v>28600</v>
      </c>
      <c r="C15925" s="3" t="s">
        <v>24904</v>
      </c>
      <c r="D15925" s="2" t="s">
        <v>28354</v>
      </c>
      <c r="E15925" s="3" t="s">
        <v>28586</v>
      </c>
      <c r="F15925" s="67">
        <v>24.6</v>
      </c>
      <c r="G15925" s="67">
        <v>24.95</v>
      </c>
    </row>
    <row r="15926" spans="1:7" ht="22.5" x14ac:dyDescent="0.2">
      <c r="A15926" s="1" t="str">
        <f t="shared" si="250"/>
        <v>SETOP RO-00227</v>
      </c>
      <c r="B15926" s="3" t="s">
        <v>28600</v>
      </c>
      <c r="C15926" s="3" t="s">
        <v>24905</v>
      </c>
      <c r="D15926" s="2" t="s">
        <v>28355</v>
      </c>
      <c r="E15926" s="3" t="s">
        <v>28586</v>
      </c>
      <c r="F15926" s="67">
        <v>829.13</v>
      </c>
      <c r="G15926" s="67">
        <v>833.42</v>
      </c>
    </row>
    <row r="15927" spans="1:7" ht="22.5" x14ac:dyDescent="0.2">
      <c r="A15927" s="1" t="str">
        <f t="shared" si="250"/>
        <v>SETOP RO-00223</v>
      </c>
      <c r="B15927" s="3" t="s">
        <v>28600</v>
      </c>
      <c r="C15927" s="3" t="s">
        <v>24906</v>
      </c>
      <c r="D15927" s="2" t="s">
        <v>28356</v>
      </c>
      <c r="E15927" s="3" t="s">
        <v>28586</v>
      </c>
      <c r="F15927" s="67">
        <v>46.71</v>
      </c>
      <c r="G15927" s="67">
        <v>46.96</v>
      </c>
    </row>
    <row r="15928" spans="1:7" ht="22.5" x14ac:dyDescent="0.2">
      <c r="A15928" s="1" t="str">
        <f t="shared" si="250"/>
        <v>SETOP RO-00224</v>
      </c>
      <c r="B15928" s="3" t="s">
        <v>28600</v>
      </c>
      <c r="C15928" s="3" t="s">
        <v>24907</v>
      </c>
      <c r="D15928" s="2" t="s">
        <v>28357</v>
      </c>
      <c r="E15928" s="3" t="s">
        <v>28586</v>
      </c>
      <c r="F15928" s="67">
        <v>87.62</v>
      </c>
      <c r="G15928" s="67">
        <v>88.09</v>
      </c>
    </row>
    <row r="15929" spans="1:7" ht="22.5" x14ac:dyDescent="0.2">
      <c r="A15929" s="1" t="str">
        <f t="shared" si="250"/>
        <v>SETOP RO-00225</v>
      </c>
      <c r="B15929" s="3" t="s">
        <v>28600</v>
      </c>
      <c r="C15929" s="3" t="s">
        <v>24908</v>
      </c>
      <c r="D15929" s="2" t="s">
        <v>28358</v>
      </c>
      <c r="E15929" s="3" t="s">
        <v>28586</v>
      </c>
      <c r="F15929" s="67">
        <v>162.25</v>
      </c>
      <c r="G15929" s="67">
        <v>163.11000000000001</v>
      </c>
    </row>
    <row r="15930" spans="1:7" ht="22.5" x14ac:dyDescent="0.2">
      <c r="A15930" s="1" t="str">
        <f t="shared" si="250"/>
        <v>SETOP RO-00226</v>
      </c>
      <c r="B15930" s="3" t="s">
        <v>28600</v>
      </c>
      <c r="C15930" s="3" t="s">
        <v>24909</v>
      </c>
      <c r="D15930" s="2" t="s">
        <v>28359</v>
      </c>
      <c r="E15930" s="3" t="s">
        <v>28586</v>
      </c>
      <c r="F15930" s="67">
        <v>261.83</v>
      </c>
      <c r="G15930" s="67">
        <v>263.19</v>
      </c>
    </row>
    <row r="15931" spans="1:7" x14ac:dyDescent="0.2">
      <c r="A15931" s="1" t="str">
        <f t="shared" si="250"/>
        <v>SETOP RO-00222</v>
      </c>
      <c r="B15931" s="3" t="s">
        <v>28600</v>
      </c>
      <c r="C15931" s="3" t="s">
        <v>24910</v>
      </c>
      <c r="D15931" s="2" t="s">
        <v>28360</v>
      </c>
      <c r="E15931" s="3" t="s">
        <v>28586</v>
      </c>
      <c r="F15931" s="67">
        <v>136.71</v>
      </c>
      <c r="G15931" s="67">
        <v>139.49</v>
      </c>
    </row>
    <row r="15932" spans="1:7" x14ac:dyDescent="0.2">
      <c r="A15932" s="1" t="str">
        <f t="shared" si="250"/>
        <v>SETOP RO-00045</v>
      </c>
      <c r="B15932" s="3" t="s">
        <v>28600</v>
      </c>
      <c r="C15932" s="3" t="s">
        <v>24911</v>
      </c>
      <c r="D15932" s="2" t="s">
        <v>28361</v>
      </c>
      <c r="E15932" s="3" t="s">
        <v>28586</v>
      </c>
      <c r="F15932" s="67">
        <v>2.38</v>
      </c>
      <c r="G15932" s="67">
        <v>2.39</v>
      </c>
    </row>
    <row r="15933" spans="1:7" x14ac:dyDescent="0.2">
      <c r="A15933" s="1" t="str">
        <f t="shared" si="250"/>
        <v>SETOP RO-00085</v>
      </c>
      <c r="B15933" s="3" t="s">
        <v>28600</v>
      </c>
      <c r="C15933" s="3" t="s">
        <v>24912</v>
      </c>
      <c r="D15933" s="2" t="s">
        <v>28362</v>
      </c>
      <c r="E15933" s="3" t="s">
        <v>28586</v>
      </c>
      <c r="F15933" s="67">
        <v>6.55</v>
      </c>
      <c r="G15933" s="67">
        <v>6.59</v>
      </c>
    </row>
    <row r="15934" spans="1:7" ht="22.5" x14ac:dyDescent="0.2">
      <c r="A15934" s="1" t="str">
        <f t="shared" si="250"/>
        <v>SETOP RO-00212</v>
      </c>
      <c r="B15934" s="3" t="s">
        <v>28600</v>
      </c>
      <c r="C15934" s="3" t="s">
        <v>24913</v>
      </c>
      <c r="D15934" s="2" t="s">
        <v>28363</v>
      </c>
      <c r="E15934" s="3" t="s">
        <v>28586</v>
      </c>
      <c r="F15934" s="67">
        <v>586.71</v>
      </c>
      <c r="G15934" s="67">
        <v>589.74</v>
      </c>
    </row>
    <row r="15935" spans="1:7" ht="22.5" x14ac:dyDescent="0.2">
      <c r="A15935" s="1" t="str">
        <f t="shared" si="250"/>
        <v>SETOP RO-00208</v>
      </c>
      <c r="B15935" s="3" t="s">
        <v>28600</v>
      </c>
      <c r="C15935" s="3" t="s">
        <v>24914</v>
      </c>
      <c r="D15935" s="2" t="s">
        <v>28364</v>
      </c>
      <c r="E15935" s="3" t="s">
        <v>28586</v>
      </c>
      <c r="F15935" s="67">
        <v>32.549999999999997</v>
      </c>
      <c r="G15935" s="67">
        <v>32.729999999999997</v>
      </c>
    </row>
    <row r="15936" spans="1:7" ht="22.5" x14ac:dyDescent="0.2">
      <c r="A15936" s="1" t="str">
        <f t="shared" si="250"/>
        <v>SETOP RO-00209</v>
      </c>
      <c r="B15936" s="3" t="s">
        <v>28600</v>
      </c>
      <c r="C15936" s="3" t="s">
        <v>24915</v>
      </c>
      <c r="D15936" s="2" t="s">
        <v>28365</v>
      </c>
      <c r="E15936" s="3" t="s">
        <v>28586</v>
      </c>
      <c r="F15936" s="67">
        <v>61.94</v>
      </c>
      <c r="G15936" s="67">
        <v>62.27</v>
      </c>
    </row>
    <row r="15937" spans="1:7" ht="22.5" x14ac:dyDescent="0.2">
      <c r="A15937" s="1" t="str">
        <f t="shared" si="250"/>
        <v>SETOP RO-00210</v>
      </c>
      <c r="B15937" s="3" t="s">
        <v>28600</v>
      </c>
      <c r="C15937" s="3" t="s">
        <v>24916</v>
      </c>
      <c r="D15937" s="2" t="s">
        <v>28366</v>
      </c>
      <c r="E15937" s="3" t="s">
        <v>28586</v>
      </c>
      <c r="F15937" s="67">
        <v>116.79</v>
      </c>
      <c r="G15937" s="67">
        <v>117.41</v>
      </c>
    </row>
    <row r="15938" spans="1:7" ht="22.5" x14ac:dyDescent="0.2">
      <c r="A15938" s="1" t="str">
        <f t="shared" si="250"/>
        <v>SETOP RO-00211</v>
      </c>
      <c r="B15938" s="3" t="s">
        <v>28600</v>
      </c>
      <c r="C15938" s="3" t="s">
        <v>24917</v>
      </c>
      <c r="D15938" s="2" t="s">
        <v>28367</v>
      </c>
      <c r="E15938" s="3" t="s">
        <v>28586</v>
      </c>
      <c r="F15938" s="67">
        <v>188.37</v>
      </c>
      <c r="G15938" s="67">
        <v>189.36</v>
      </c>
    </row>
    <row r="15939" spans="1:7" x14ac:dyDescent="0.2">
      <c r="A15939" s="1" t="str">
        <f t="shared" si="250"/>
        <v>SETOP RO-00218</v>
      </c>
      <c r="B15939" s="3" t="s">
        <v>28600</v>
      </c>
      <c r="C15939" s="3" t="s">
        <v>24918</v>
      </c>
      <c r="D15939" s="2" t="s">
        <v>28368</v>
      </c>
      <c r="E15939" s="3" t="s">
        <v>28586</v>
      </c>
      <c r="F15939" s="67">
        <v>65.63</v>
      </c>
      <c r="G15939" s="67">
        <v>71.989999999999995</v>
      </c>
    </row>
    <row r="15940" spans="1:7" x14ac:dyDescent="0.2">
      <c r="A15940" s="1" t="str">
        <f t="shared" si="250"/>
        <v>SETOP RO-00219</v>
      </c>
      <c r="B15940" s="3" t="s">
        <v>28600</v>
      </c>
      <c r="C15940" s="3" t="s">
        <v>24919</v>
      </c>
      <c r="D15940" s="2" t="s">
        <v>28369</v>
      </c>
      <c r="E15940" s="3" t="s">
        <v>28586</v>
      </c>
      <c r="F15940" s="67">
        <v>84.39</v>
      </c>
      <c r="G15940" s="67">
        <v>92.57</v>
      </c>
    </row>
    <row r="15941" spans="1:7" x14ac:dyDescent="0.2">
      <c r="A15941" s="1" t="str">
        <f t="shared" si="250"/>
        <v>SETOP RO-00220</v>
      </c>
      <c r="B15941" s="3" t="s">
        <v>28600</v>
      </c>
      <c r="C15941" s="3" t="s">
        <v>24920</v>
      </c>
      <c r="D15941" s="2" t="s">
        <v>28370</v>
      </c>
      <c r="E15941" s="3" t="s">
        <v>28586</v>
      </c>
      <c r="F15941" s="67">
        <v>6.74</v>
      </c>
      <c r="G15941" s="67">
        <v>6.94</v>
      </c>
    </row>
    <row r="15942" spans="1:7" x14ac:dyDescent="0.2">
      <c r="A15942" s="1" t="str">
        <f t="shared" si="250"/>
        <v>SETOP RO-00221</v>
      </c>
      <c r="B15942" s="3" t="s">
        <v>28600</v>
      </c>
      <c r="C15942" s="3" t="s">
        <v>24921</v>
      </c>
      <c r="D15942" s="2" t="s">
        <v>28371</v>
      </c>
      <c r="E15942" s="3" t="s">
        <v>28586</v>
      </c>
      <c r="F15942" s="67">
        <v>10.39</v>
      </c>
      <c r="G15942" s="67">
        <v>10.7</v>
      </c>
    </row>
    <row r="15943" spans="1:7" x14ac:dyDescent="0.2">
      <c r="A15943" s="1" t="str">
        <f t="shared" si="250"/>
        <v>SETOP RO-01092</v>
      </c>
      <c r="B15943" s="3" t="s">
        <v>28600</v>
      </c>
      <c r="C15943" s="3" t="s">
        <v>24922</v>
      </c>
      <c r="D15943" s="2" t="s">
        <v>28372</v>
      </c>
      <c r="E15943" s="3" t="s">
        <v>28586</v>
      </c>
      <c r="F15943" s="67">
        <v>3.12</v>
      </c>
      <c r="G15943" s="67">
        <v>3.16</v>
      </c>
    </row>
    <row r="15944" spans="1:7" x14ac:dyDescent="0.2">
      <c r="A15944" s="1" t="str">
        <f t="shared" si="250"/>
        <v>SETOP RO-00207</v>
      </c>
      <c r="B15944" s="3" t="s">
        <v>28600</v>
      </c>
      <c r="C15944" s="3" t="s">
        <v>24923</v>
      </c>
      <c r="D15944" s="2" t="s">
        <v>28373</v>
      </c>
      <c r="E15944" s="3" t="s">
        <v>28586</v>
      </c>
      <c r="F15944" s="67">
        <v>34.96</v>
      </c>
      <c r="G15944" s="67">
        <v>35.15</v>
      </c>
    </row>
    <row r="15945" spans="1:7" x14ac:dyDescent="0.2">
      <c r="A15945" s="1" t="str">
        <f t="shared" si="250"/>
        <v>SETOP RO-01091</v>
      </c>
      <c r="B15945" s="3" t="s">
        <v>28600</v>
      </c>
      <c r="C15945" s="3" t="s">
        <v>24924</v>
      </c>
      <c r="D15945" s="2" t="s">
        <v>28374</v>
      </c>
      <c r="E15945" s="3" t="s">
        <v>28582</v>
      </c>
      <c r="F15945" s="67">
        <v>0.55000000000000004</v>
      </c>
      <c r="G15945" s="67">
        <v>0.56000000000000005</v>
      </c>
    </row>
    <row r="15946" spans="1:7" x14ac:dyDescent="0.2">
      <c r="A15946" s="1" t="str">
        <f t="shared" si="250"/>
        <v>SETOP RO-00233</v>
      </c>
      <c r="B15946" s="3" t="s">
        <v>28600</v>
      </c>
      <c r="C15946" s="3" t="s">
        <v>24925</v>
      </c>
      <c r="D15946" s="2" t="s">
        <v>28375</v>
      </c>
      <c r="E15946" s="3" t="s">
        <v>28590</v>
      </c>
      <c r="F15946" s="67">
        <v>77.64</v>
      </c>
      <c r="G15946" s="67">
        <v>78.44</v>
      </c>
    </row>
    <row r="15947" spans="1:7" x14ac:dyDescent="0.2">
      <c r="A15947" s="1" t="str">
        <f t="shared" si="250"/>
        <v>SETOP RO-00203</v>
      </c>
      <c r="B15947" s="3" t="s">
        <v>28600</v>
      </c>
      <c r="C15947" s="3" t="s">
        <v>24926</v>
      </c>
      <c r="D15947" s="2" t="s">
        <v>28376</v>
      </c>
      <c r="E15947" s="3" t="s">
        <v>28582</v>
      </c>
      <c r="F15947" s="67">
        <v>142.47999999999999</v>
      </c>
      <c r="G15947" s="67">
        <v>145.05000000000001</v>
      </c>
    </row>
    <row r="15948" spans="1:7" x14ac:dyDescent="0.2">
      <c r="A15948" s="1" t="str">
        <f t="shared" si="250"/>
        <v>SETOP RO-00231</v>
      </c>
      <c r="B15948" s="3" t="s">
        <v>28600</v>
      </c>
      <c r="C15948" s="3" t="s">
        <v>24927</v>
      </c>
      <c r="D15948" s="2" t="s">
        <v>28377</v>
      </c>
      <c r="E15948" s="3" t="s">
        <v>28586</v>
      </c>
      <c r="F15948" s="67">
        <v>15.18</v>
      </c>
      <c r="G15948" s="67">
        <v>16.37</v>
      </c>
    </row>
    <row r="15949" spans="1:7" x14ac:dyDescent="0.2">
      <c r="A15949" s="1" t="str">
        <f t="shared" si="250"/>
        <v>SETOP RO-00232</v>
      </c>
      <c r="B15949" s="3" t="s">
        <v>28600</v>
      </c>
      <c r="C15949" s="3" t="s">
        <v>24928</v>
      </c>
      <c r="D15949" s="2" t="s">
        <v>28378</v>
      </c>
      <c r="E15949" s="3" t="s">
        <v>28582</v>
      </c>
      <c r="F15949" s="67">
        <v>0.08</v>
      </c>
      <c r="G15949" s="67">
        <v>0.08</v>
      </c>
    </row>
    <row r="15950" spans="1:7" x14ac:dyDescent="0.2">
      <c r="A15950" s="1" t="str">
        <f t="shared" si="250"/>
        <v>SETOP RO-3870</v>
      </c>
      <c r="B15950" s="3" t="s">
        <v>28600</v>
      </c>
      <c r="C15950" s="3" t="s">
        <v>24929</v>
      </c>
      <c r="D15950" s="2" t="s">
        <v>32840</v>
      </c>
      <c r="E15950" s="3" t="s">
        <v>28595</v>
      </c>
      <c r="F15950" s="67">
        <v>0.98</v>
      </c>
      <c r="G15950" s="67">
        <v>0.99</v>
      </c>
    </row>
    <row r="15951" spans="1:7" x14ac:dyDescent="0.2">
      <c r="A15951" s="1" t="str">
        <f t="shared" si="250"/>
        <v>SETOP RO-3871</v>
      </c>
      <c r="B15951" s="3" t="s">
        <v>28600</v>
      </c>
      <c r="C15951" s="3" t="s">
        <v>24931</v>
      </c>
      <c r="D15951" s="2" t="s">
        <v>32841</v>
      </c>
      <c r="E15951" s="3" t="s">
        <v>28595</v>
      </c>
      <c r="F15951" s="67">
        <v>0.79</v>
      </c>
      <c r="G15951" s="67">
        <v>0.8</v>
      </c>
    </row>
    <row r="15952" spans="1:7" x14ac:dyDescent="0.2">
      <c r="A15952" s="1" t="str">
        <f t="shared" si="250"/>
        <v>SETOP RO-3872</v>
      </c>
      <c r="B15952" s="3" t="s">
        <v>28600</v>
      </c>
      <c r="C15952" s="3" t="s">
        <v>24930</v>
      </c>
      <c r="D15952" s="2" t="s">
        <v>32842</v>
      </c>
      <c r="E15952" s="3" t="s">
        <v>28595</v>
      </c>
      <c r="F15952" s="67">
        <v>0.64</v>
      </c>
      <c r="G15952" s="67">
        <v>0.65</v>
      </c>
    </row>
    <row r="15953" spans="1:7" x14ac:dyDescent="0.2">
      <c r="A15953" s="1" t="str">
        <f t="shared" si="250"/>
        <v>SETOP RO-00234</v>
      </c>
      <c r="B15953" s="3" t="s">
        <v>28600</v>
      </c>
      <c r="C15953" s="3" t="s">
        <v>24932</v>
      </c>
      <c r="D15953" s="2" t="s">
        <v>28379</v>
      </c>
      <c r="E15953" s="3" t="s">
        <v>28590</v>
      </c>
      <c r="F15953" s="67">
        <v>294.52</v>
      </c>
      <c r="G15953" s="67">
        <v>297.05</v>
      </c>
    </row>
    <row r="15954" spans="1:7" x14ac:dyDescent="0.2">
      <c r="A15954" s="1" t="str">
        <f t="shared" si="250"/>
        <v>SETOP 251</v>
      </c>
      <c r="B15954" s="3" t="s">
        <v>28600</v>
      </c>
      <c r="C15954" s="3">
        <v>251</v>
      </c>
      <c r="D15954" s="2" t="s">
        <v>32843</v>
      </c>
    </row>
    <row r="15955" spans="1:7" ht="33.75" x14ac:dyDescent="0.2">
      <c r="A15955" s="1" t="str">
        <f t="shared" si="250"/>
        <v>SETOP RO-00326</v>
      </c>
      <c r="B15955" s="3" t="s">
        <v>28600</v>
      </c>
      <c r="C15955" s="3" t="s">
        <v>32434</v>
      </c>
      <c r="D15955" s="2" t="s">
        <v>32844</v>
      </c>
      <c r="E15955" s="3" t="s">
        <v>28586</v>
      </c>
      <c r="F15955" s="67">
        <v>63.8</v>
      </c>
      <c r="G15955" s="67">
        <v>64.2</v>
      </c>
    </row>
    <row r="15956" spans="1:7" ht="33.75" x14ac:dyDescent="0.2">
      <c r="A15956" s="1" t="str">
        <f t="shared" si="250"/>
        <v>SETOP RO-00321</v>
      </c>
      <c r="B15956" s="3" t="s">
        <v>28600</v>
      </c>
      <c r="C15956" s="3" t="s">
        <v>32435</v>
      </c>
      <c r="D15956" s="2" t="s">
        <v>32845</v>
      </c>
      <c r="E15956" s="3" t="s">
        <v>28586</v>
      </c>
      <c r="F15956" s="67">
        <v>58.88</v>
      </c>
      <c r="G15956" s="67">
        <v>59.21</v>
      </c>
    </row>
    <row r="15957" spans="1:7" ht="33.75" x14ac:dyDescent="0.2">
      <c r="A15957" s="1" t="str">
        <f t="shared" si="250"/>
        <v>SETOP RO-00320</v>
      </c>
      <c r="B15957" s="3" t="s">
        <v>28600</v>
      </c>
      <c r="C15957" s="3" t="s">
        <v>32436</v>
      </c>
      <c r="D15957" s="2" t="s">
        <v>32846</v>
      </c>
      <c r="E15957" s="3" t="s">
        <v>28586</v>
      </c>
      <c r="F15957" s="67">
        <v>118.22</v>
      </c>
      <c r="G15957" s="67">
        <v>118.44</v>
      </c>
    </row>
    <row r="15958" spans="1:7" ht="33.75" x14ac:dyDescent="0.2">
      <c r="A15958" s="1" t="str">
        <f t="shared" si="250"/>
        <v>SETOP RO-00332</v>
      </c>
      <c r="B15958" s="3" t="s">
        <v>28600</v>
      </c>
      <c r="C15958" s="3" t="s">
        <v>32437</v>
      </c>
      <c r="D15958" s="2" t="s">
        <v>32847</v>
      </c>
      <c r="E15958" s="3" t="s">
        <v>28586</v>
      </c>
      <c r="F15958" s="67">
        <v>68.489999999999995</v>
      </c>
      <c r="G15958" s="67">
        <v>68.760000000000005</v>
      </c>
    </row>
    <row r="15959" spans="1:7" ht="22.5" x14ac:dyDescent="0.2">
      <c r="A15959" s="1" t="str">
        <f t="shared" si="250"/>
        <v>SETOP RO-00318</v>
      </c>
      <c r="B15959" s="3" t="s">
        <v>28600</v>
      </c>
      <c r="C15959" s="3" t="s">
        <v>32438</v>
      </c>
      <c r="D15959" s="2" t="s">
        <v>32848</v>
      </c>
      <c r="E15959" s="3" t="s">
        <v>28586</v>
      </c>
      <c r="F15959" s="67">
        <v>12.96</v>
      </c>
      <c r="G15959" s="67">
        <v>13.14</v>
      </c>
    </row>
    <row r="15960" spans="1:7" ht="33.75" x14ac:dyDescent="0.2">
      <c r="A15960" s="1" t="str">
        <f t="shared" si="250"/>
        <v>SETOP RO-00328</v>
      </c>
      <c r="B15960" s="3" t="s">
        <v>28600</v>
      </c>
      <c r="C15960" s="3" t="s">
        <v>32439</v>
      </c>
      <c r="D15960" s="2" t="s">
        <v>32849</v>
      </c>
      <c r="E15960" s="3" t="s">
        <v>28586</v>
      </c>
      <c r="F15960" s="67">
        <v>75.67</v>
      </c>
      <c r="G15960" s="67">
        <v>76.08</v>
      </c>
    </row>
    <row r="15961" spans="1:7" ht="33.75" x14ac:dyDescent="0.2">
      <c r="A15961" s="1" t="str">
        <f t="shared" si="250"/>
        <v>SETOP RO-00327</v>
      </c>
      <c r="B15961" s="3" t="s">
        <v>28600</v>
      </c>
      <c r="C15961" s="3" t="s">
        <v>32440</v>
      </c>
      <c r="D15961" s="2" t="s">
        <v>32850</v>
      </c>
      <c r="E15961" s="3" t="s">
        <v>28586</v>
      </c>
      <c r="F15961" s="67">
        <v>35.21</v>
      </c>
      <c r="G15961" s="67">
        <v>35.96</v>
      </c>
    </row>
    <row r="15962" spans="1:7" ht="33.75" x14ac:dyDescent="0.2">
      <c r="A15962" s="1" t="str">
        <f t="shared" si="250"/>
        <v>SETOP RO-00330</v>
      </c>
      <c r="B15962" s="3" t="s">
        <v>28600</v>
      </c>
      <c r="C15962" s="3" t="s">
        <v>32441</v>
      </c>
      <c r="D15962" s="2" t="s">
        <v>32851</v>
      </c>
      <c r="E15962" s="3" t="s">
        <v>28586</v>
      </c>
      <c r="F15962" s="67">
        <v>123.22</v>
      </c>
      <c r="G15962" s="67">
        <v>123.62</v>
      </c>
    </row>
    <row r="15963" spans="1:7" ht="33.75" x14ac:dyDescent="0.2">
      <c r="A15963" s="1" t="str">
        <f t="shared" si="250"/>
        <v>SETOP RO-00329</v>
      </c>
      <c r="B15963" s="3" t="s">
        <v>28600</v>
      </c>
      <c r="C15963" s="3" t="s">
        <v>32442</v>
      </c>
      <c r="D15963" s="2" t="s">
        <v>32852</v>
      </c>
      <c r="E15963" s="3" t="s">
        <v>28586</v>
      </c>
      <c r="F15963" s="67">
        <v>72.47</v>
      </c>
      <c r="G15963" s="67">
        <v>73.44</v>
      </c>
    </row>
    <row r="15964" spans="1:7" ht="33.75" x14ac:dyDescent="0.2">
      <c r="A15964" s="1" t="str">
        <f t="shared" si="250"/>
        <v>SETOP RO-00323</v>
      </c>
      <c r="B15964" s="3" t="s">
        <v>28600</v>
      </c>
      <c r="C15964" s="3" t="s">
        <v>32443</v>
      </c>
      <c r="D15964" s="2" t="s">
        <v>32853</v>
      </c>
      <c r="E15964" s="3" t="s">
        <v>28586</v>
      </c>
      <c r="F15964" s="67">
        <v>61.69</v>
      </c>
      <c r="G15964" s="67">
        <v>61.87</v>
      </c>
    </row>
    <row r="15965" spans="1:7" ht="33.75" x14ac:dyDescent="0.2">
      <c r="A15965" s="1" t="str">
        <f t="shared" si="250"/>
        <v>SETOP RO-00322</v>
      </c>
      <c r="B15965" s="3" t="s">
        <v>28600</v>
      </c>
      <c r="C15965" s="3" t="s">
        <v>32444</v>
      </c>
      <c r="D15965" s="2" t="s">
        <v>32854</v>
      </c>
      <c r="E15965" s="3" t="s">
        <v>28586</v>
      </c>
      <c r="F15965" s="67">
        <v>21.23</v>
      </c>
      <c r="G15965" s="67">
        <v>21.76</v>
      </c>
    </row>
    <row r="15966" spans="1:7" ht="33.75" x14ac:dyDescent="0.2">
      <c r="A15966" s="1" t="str">
        <f t="shared" si="250"/>
        <v>SETOP RO-00325</v>
      </c>
      <c r="B15966" s="3" t="s">
        <v>28600</v>
      </c>
      <c r="C15966" s="3" t="s">
        <v>32445</v>
      </c>
      <c r="D15966" s="2" t="s">
        <v>32855</v>
      </c>
      <c r="E15966" s="3" t="s">
        <v>28586</v>
      </c>
      <c r="F15966" s="67">
        <v>109.13</v>
      </c>
      <c r="G15966" s="67">
        <v>109.31</v>
      </c>
    </row>
    <row r="15967" spans="1:7" ht="33.75" x14ac:dyDescent="0.2">
      <c r="A15967" s="1" t="str">
        <f t="shared" si="250"/>
        <v>SETOP RO-00324</v>
      </c>
      <c r="B15967" s="3" t="s">
        <v>28600</v>
      </c>
      <c r="C15967" s="3" t="s">
        <v>32446</v>
      </c>
      <c r="D15967" s="2" t="s">
        <v>32856</v>
      </c>
      <c r="E15967" s="3" t="s">
        <v>28586</v>
      </c>
      <c r="F15967" s="67">
        <v>58.38</v>
      </c>
      <c r="G15967" s="67">
        <v>59.12</v>
      </c>
    </row>
    <row r="15968" spans="1:7" ht="22.5" x14ac:dyDescent="0.2">
      <c r="A15968" s="1" t="str">
        <f t="shared" si="250"/>
        <v>SETOP RO-00319</v>
      </c>
      <c r="B15968" s="3" t="s">
        <v>28600</v>
      </c>
      <c r="C15968" s="3" t="s">
        <v>32447</v>
      </c>
      <c r="D15968" s="2" t="s">
        <v>32857</v>
      </c>
      <c r="E15968" s="3" t="s">
        <v>28586</v>
      </c>
      <c r="F15968" s="67">
        <v>13.91</v>
      </c>
      <c r="G15968" s="67">
        <v>14.1</v>
      </c>
    </row>
    <row r="15969" spans="1:7" ht="33.75" x14ac:dyDescent="0.2">
      <c r="A15969" s="1" t="str">
        <f t="shared" si="250"/>
        <v>SETOP RO-00331</v>
      </c>
      <c r="B15969" s="3" t="s">
        <v>28600</v>
      </c>
      <c r="C15969" s="3" t="s">
        <v>32448</v>
      </c>
      <c r="D15969" s="2" t="s">
        <v>32858</v>
      </c>
      <c r="E15969" s="3" t="s">
        <v>28586</v>
      </c>
      <c r="F15969" s="67">
        <v>28.87</v>
      </c>
      <c r="G15969" s="67">
        <v>29.12</v>
      </c>
    </row>
    <row r="15970" spans="1:7" ht="33.75" x14ac:dyDescent="0.2">
      <c r="A15970" s="1" t="str">
        <f t="shared" si="250"/>
        <v>SETOP RO-00333</v>
      </c>
      <c r="B15970" s="3" t="s">
        <v>28600</v>
      </c>
      <c r="C15970" s="3" t="s">
        <v>32449</v>
      </c>
      <c r="D15970" s="2" t="s">
        <v>32859</v>
      </c>
      <c r="E15970" s="3" t="s">
        <v>28586</v>
      </c>
      <c r="F15970" s="67">
        <v>77.31</v>
      </c>
      <c r="G15970" s="67">
        <v>77.55</v>
      </c>
    </row>
    <row r="15971" spans="1:7" ht="33.75" x14ac:dyDescent="0.2">
      <c r="A15971" s="1" t="str">
        <f t="shared" ref="A15971:A16034" si="251">CONCATENAR</f>
        <v>SETOP RO-00334</v>
      </c>
      <c r="B15971" s="3" t="s">
        <v>28600</v>
      </c>
      <c r="C15971" s="3" t="s">
        <v>32450</v>
      </c>
      <c r="D15971" s="2" t="s">
        <v>32860</v>
      </c>
      <c r="E15971" s="3" t="s">
        <v>28586</v>
      </c>
      <c r="F15971" s="67">
        <v>126.9</v>
      </c>
      <c r="G15971" s="67">
        <v>127.17</v>
      </c>
    </row>
    <row r="15972" spans="1:7" ht="33.75" x14ac:dyDescent="0.2">
      <c r="A15972" s="1" t="str">
        <f t="shared" si="251"/>
        <v>SETOP RO-00352</v>
      </c>
      <c r="B15972" s="3" t="s">
        <v>28600</v>
      </c>
      <c r="C15972" s="3" t="s">
        <v>32451</v>
      </c>
      <c r="D15972" s="2" t="s">
        <v>32861</v>
      </c>
      <c r="E15972" s="3" t="s">
        <v>28586</v>
      </c>
      <c r="F15972" s="67">
        <v>113.83</v>
      </c>
      <c r="G15972" s="67">
        <v>114.24</v>
      </c>
    </row>
    <row r="15973" spans="1:7" ht="33.75" x14ac:dyDescent="0.2">
      <c r="A15973" s="1" t="str">
        <f t="shared" si="251"/>
        <v>SETOP RO-00335</v>
      </c>
      <c r="B15973" s="3" t="s">
        <v>28600</v>
      </c>
      <c r="C15973" s="3" t="s">
        <v>32452</v>
      </c>
      <c r="D15973" s="2" t="s">
        <v>32862</v>
      </c>
      <c r="E15973" s="3" t="s">
        <v>28586</v>
      </c>
      <c r="F15973" s="67">
        <v>117.57</v>
      </c>
      <c r="G15973" s="67">
        <v>117.99</v>
      </c>
    </row>
    <row r="15974" spans="1:7" ht="33.75" x14ac:dyDescent="0.2">
      <c r="A15974" s="1" t="str">
        <f t="shared" si="251"/>
        <v>SETOP RO-00357</v>
      </c>
      <c r="B15974" s="3" t="s">
        <v>28600</v>
      </c>
      <c r="C15974" s="3" t="s">
        <v>32453</v>
      </c>
      <c r="D15974" s="2" t="s">
        <v>32863</v>
      </c>
      <c r="E15974" s="3" t="s">
        <v>28586</v>
      </c>
      <c r="F15974" s="67">
        <v>119.74</v>
      </c>
      <c r="G15974" s="67">
        <v>120.02</v>
      </c>
    </row>
    <row r="15975" spans="1:7" ht="22.5" x14ac:dyDescent="0.2">
      <c r="A15975" s="1" t="str">
        <f t="shared" si="251"/>
        <v>SETOP RO-00345</v>
      </c>
      <c r="B15975" s="3" t="s">
        <v>28600</v>
      </c>
      <c r="C15975" s="3" t="s">
        <v>32454</v>
      </c>
      <c r="D15975" s="2" t="s">
        <v>32864</v>
      </c>
      <c r="E15975" s="3" t="s">
        <v>28586</v>
      </c>
      <c r="F15975" s="67">
        <v>172.61</v>
      </c>
      <c r="G15975" s="67">
        <v>173.02</v>
      </c>
    </row>
    <row r="15976" spans="1:7" ht="22.5" x14ac:dyDescent="0.2">
      <c r="A15976" s="1" t="str">
        <f t="shared" si="251"/>
        <v>SETOP RO-00344</v>
      </c>
      <c r="B15976" s="3" t="s">
        <v>28600</v>
      </c>
      <c r="C15976" s="3" t="s">
        <v>32455</v>
      </c>
      <c r="D15976" s="2" t="s">
        <v>32865</v>
      </c>
      <c r="E15976" s="3" t="s">
        <v>28586</v>
      </c>
      <c r="F15976" s="67">
        <v>97.42</v>
      </c>
      <c r="G15976" s="67">
        <v>98.71</v>
      </c>
    </row>
    <row r="15977" spans="1:7" ht="22.5" x14ac:dyDescent="0.2">
      <c r="A15977" s="1" t="str">
        <f t="shared" si="251"/>
        <v>SETOP RO-00347</v>
      </c>
      <c r="B15977" s="3" t="s">
        <v>28600</v>
      </c>
      <c r="C15977" s="3" t="s">
        <v>32456</v>
      </c>
      <c r="D15977" s="2" t="s">
        <v>32866</v>
      </c>
      <c r="E15977" s="3" t="s">
        <v>28586</v>
      </c>
      <c r="F15977" s="67">
        <v>175.5</v>
      </c>
      <c r="G15977" s="67">
        <v>175.93</v>
      </c>
    </row>
    <row r="15978" spans="1:7" ht="22.5" x14ac:dyDescent="0.2">
      <c r="A15978" s="1" t="str">
        <f t="shared" si="251"/>
        <v>SETOP RO-00346</v>
      </c>
      <c r="B15978" s="3" t="s">
        <v>28600</v>
      </c>
      <c r="C15978" s="3" t="s">
        <v>32457</v>
      </c>
      <c r="D15978" s="2" t="s">
        <v>32867</v>
      </c>
      <c r="E15978" s="3" t="s">
        <v>28586</v>
      </c>
      <c r="F15978" s="67">
        <v>100.31</v>
      </c>
      <c r="G15978" s="67">
        <v>101.62</v>
      </c>
    </row>
    <row r="15979" spans="1:7" ht="22.5" x14ac:dyDescent="0.2">
      <c r="A15979" s="1" t="str">
        <f t="shared" si="251"/>
        <v>SETOP RO-00349</v>
      </c>
      <c r="B15979" s="3" t="s">
        <v>28600</v>
      </c>
      <c r="C15979" s="3" t="s">
        <v>32458</v>
      </c>
      <c r="D15979" s="2" t="s">
        <v>32868</v>
      </c>
      <c r="E15979" s="3" t="s">
        <v>28586</v>
      </c>
      <c r="F15979" s="67">
        <v>238.5</v>
      </c>
      <c r="G15979" s="67">
        <v>238.92</v>
      </c>
    </row>
    <row r="15980" spans="1:7" ht="22.5" x14ac:dyDescent="0.2">
      <c r="A15980" s="1" t="str">
        <f t="shared" si="251"/>
        <v>SETOP RO-00348</v>
      </c>
      <c r="B15980" s="3" t="s">
        <v>28600</v>
      </c>
      <c r="C15980" s="3" t="s">
        <v>32459</v>
      </c>
      <c r="D15980" s="2" t="s">
        <v>32869</v>
      </c>
      <c r="E15980" s="3" t="s">
        <v>28586</v>
      </c>
      <c r="F15980" s="67">
        <v>167.64</v>
      </c>
      <c r="G15980" s="67">
        <v>168.89</v>
      </c>
    </row>
    <row r="15981" spans="1:7" ht="33.75" x14ac:dyDescent="0.2">
      <c r="A15981" s="1" t="str">
        <f t="shared" si="251"/>
        <v>SETOP RO-00351</v>
      </c>
      <c r="B15981" s="3" t="s">
        <v>28600</v>
      </c>
      <c r="C15981" s="3" t="s">
        <v>32460</v>
      </c>
      <c r="D15981" s="2" t="s">
        <v>32870</v>
      </c>
      <c r="E15981" s="3" t="s">
        <v>28586</v>
      </c>
      <c r="F15981" s="67">
        <v>241.39</v>
      </c>
      <c r="G15981" s="67">
        <v>241.83</v>
      </c>
    </row>
    <row r="15982" spans="1:7" ht="33.75" x14ac:dyDescent="0.2">
      <c r="A15982" s="1" t="str">
        <f t="shared" si="251"/>
        <v>SETOP RO-00350</v>
      </c>
      <c r="B15982" s="3" t="s">
        <v>28600</v>
      </c>
      <c r="C15982" s="3" t="s">
        <v>32461</v>
      </c>
      <c r="D15982" s="2" t="s">
        <v>32871</v>
      </c>
      <c r="E15982" s="3" t="s">
        <v>28586</v>
      </c>
      <c r="F15982" s="67">
        <v>170.53</v>
      </c>
      <c r="G15982" s="67">
        <v>171.8</v>
      </c>
    </row>
    <row r="15983" spans="1:7" ht="22.5" x14ac:dyDescent="0.2">
      <c r="A15983" s="1" t="str">
        <f t="shared" si="251"/>
        <v>SETOP RO-00343</v>
      </c>
      <c r="B15983" s="3" t="s">
        <v>28600</v>
      </c>
      <c r="C15983" s="3" t="s">
        <v>32462</v>
      </c>
      <c r="D15983" s="2" t="s">
        <v>32872</v>
      </c>
      <c r="E15983" s="3" t="s">
        <v>28586</v>
      </c>
      <c r="F15983" s="67">
        <v>149.97</v>
      </c>
      <c r="G15983" s="67">
        <v>150.19</v>
      </c>
    </row>
    <row r="15984" spans="1:7" ht="22.5" x14ac:dyDescent="0.2">
      <c r="A15984" s="1" t="str">
        <f t="shared" si="251"/>
        <v>SETOP RO-00342</v>
      </c>
      <c r="B15984" s="3" t="s">
        <v>28600</v>
      </c>
      <c r="C15984" s="3" t="s">
        <v>32463</v>
      </c>
      <c r="D15984" s="2" t="s">
        <v>32873</v>
      </c>
      <c r="E15984" s="3" t="s">
        <v>28586</v>
      </c>
      <c r="F15984" s="67">
        <v>81.16</v>
      </c>
      <c r="G15984" s="67">
        <v>82.21</v>
      </c>
    </row>
    <row r="15985" spans="1:7" ht="22.5" x14ac:dyDescent="0.2">
      <c r="A15985" s="1" t="str">
        <f t="shared" si="251"/>
        <v>SETOP RO-00341</v>
      </c>
      <c r="B15985" s="3" t="s">
        <v>28600</v>
      </c>
      <c r="C15985" s="3" t="s">
        <v>32464</v>
      </c>
      <c r="D15985" s="2" t="s">
        <v>32874</v>
      </c>
      <c r="E15985" s="3" t="s">
        <v>28586</v>
      </c>
      <c r="F15985" s="67">
        <v>144.84</v>
      </c>
      <c r="G15985" s="67">
        <v>145.01</v>
      </c>
    </row>
    <row r="15986" spans="1:7" ht="22.5" x14ac:dyDescent="0.2">
      <c r="A15986" s="1" t="str">
        <f t="shared" si="251"/>
        <v>SETOP RO-00340</v>
      </c>
      <c r="B15986" s="3" t="s">
        <v>28600</v>
      </c>
      <c r="C15986" s="3" t="s">
        <v>32465</v>
      </c>
      <c r="D15986" s="2" t="s">
        <v>32875</v>
      </c>
      <c r="E15986" s="3" t="s">
        <v>28586</v>
      </c>
      <c r="F15986" s="67">
        <v>76.03</v>
      </c>
      <c r="G15986" s="67">
        <v>77.03</v>
      </c>
    </row>
    <row r="15987" spans="1:7" ht="45" x14ac:dyDescent="0.2">
      <c r="A15987" s="1" t="str">
        <f t="shared" si="251"/>
        <v>SETOP RO-00356</v>
      </c>
      <c r="B15987" s="3" t="s">
        <v>28600</v>
      </c>
      <c r="C15987" s="3" t="s">
        <v>32466</v>
      </c>
      <c r="D15987" s="2" t="s">
        <v>32876</v>
      </c>
      <c r="E15987" s="3" t="s">
        <v>28586</v>
      </c>
      <c r="F15987" s="67">
        <v>158.83000000000001</v>
      </c>
      <c r="G15987" s="67">
        <v>159.30000000000001</v>
      </c>
    </row>
    <row r="15988" spans="1:7" ht="45" x14ac:dyDescent="0.2">
      <c r="A15988" s="1" t="str">
        <f t="shared" si="251"/>
        <v>SETOP RO-00355</v>
      </c>
      <c r="B15988" s="3" t="s">
        <v>28600</v>
      </c>
      <c r="C15988" s="3" t="s">
        <v>32467</v>
      </c>
      <c r="D15988" s="2" t="s">
        <v>32877</v>
      </c>
      <c r="E15988" s="3" t="s">
        <v>28586</v>
      </c>
      <c r="F15988" s="67">
        <v>109.6</v>
      </c>
      <c r="G15988" s="67">
        <v>110.63</v>
      </c>
    </row>
    <row r="15989" spans="1:7" ht="33.75" x14ac:dyDescent="0.2">
      <c r="A15989" s="1" t="str">
        <f t="shared" si="251"/>
        <v>SETOP RO-00353</v>
      </c>
      <c r="B15989" s="3" t="s">
        <v>28600</v>
      </c>
      <c r="C15989" s="3" t="s">
        <v>32468</v>
      </c>
      <c r="D15989" s="2" t="s">
        <v>32878</v>
      </c>
      <c r="E15989" s="3" t="s">
        <v>28586</v>
      </c>
      <c r="F15989" s="67">
        <v>35.909999999999997</v>
      </c>
      <c r="G15989" s="67">
        <v>36.33</v>
      </c>
    </row>
    <row r="15990" spans="1:7" ht="33.75" x14ac:dyDescent="0.2">
      <c r="A15990" s="1" t="str">
        <f t="shared" si="251"/>
        <v>SETOP RO-00354</v>
      </c>
      <c r="B15990" s="3" t="s">
        <v>28600</v>
      </c>
      <c r="C15990" s="3" t="s">
        <v>32469</v>
      </c>
      <c r="D15990" s="2" t="s">
        <v>32879</v>
      </c>
      <c r="E15990" s="3" t="s">
        <v>28586</v>
      </c>
      <c r="F15990" s="67">
        <v>36.11</v>
      </c>
      <c r="G15990" s="67">
        <v>36.53</v>
      </c>
    </row>
    <row r="15991" spans="1:7" ht="33.75" x14ac:dyDescent="0.2">
      <c r="A15991" s="1" t="str">
        <f t="shared" si="251"/>
        <v>SETOP RO-00337</v>
      </c>
      <c r="B15991" s="3" t="s">
        <v>28600</v>
      </c>
      <c r="C15991" s="3" t="s">
        <v>32470</v>
      </c>
      <c r="D15991" s="2" t="s">
        <v>32880</v>
      </c>
      <c r="E15991" s="3" t="s">
        <v>28586</v>
      </c>
      <c r="F15991" s="67">
        <v>110.21</v>
      </c>
      <c r="G15991" s="67">
        <v>110.38</v>
      </c>
    </row>
    <row r="15992" spans="1:7" ht="33.75" x14ac:dyDescent="0.2">
      <c r="A15992" s="1" t="str">
        <f t="shared" si="251"/>
        <v>SETOP RO-00336</v>
      </c>
      <c r="B15992" s="3" t="s">
        <v>28600</v>
      </c>
      <c r="C15992" s="3" t="s">
        <v>32471</v>
      </c>
      <c r="D15992" s="2" t="s">
        <v>32881</v>
      </c>
      <c r="E15992" s="3" t="s">
        <v>28586</v>
      </c>
      <c r="F15992" s="67">
        <v>61.71</v>
      </c>
      <c r="G15992" s="67">
        <v>62.49</v>
      </c>
    </row>
    <row r="15993" spans="1:7" ht="33.75" x14ac:dyDescent="0.2">
      <c r="A15993" s="1" t="str">
        <f t="shared" si="251"/>
        <v>SETOP RO-00338</v>
      </c>
      <c r="B15993" s="3" t="s">
        <v>28600</v>
      </c>
      <c r="C15993" s="3" t="s">
        <v>32472</v>
      </c>
      <c r="D15993" s="2" t="s">
        <v>32882</v>
      </c>
      <c r="E15993" s="3" t="s">
        <v>28586</v>
      </c>
      <c r="F15993" s="67">
        <v>21.93</v>
      </c>
      <c r="G15993" s="67">
        <v>22.12</v>
      </c>
    </row>
    <row r="15994" spans="1:7" ht="33.75" x14ac:dyDescent="0.2">
      <c r="A15994" s="1" t="str">
        <f t="shared" si="251"/>
        <v>SETOP RO-00339</v>
      </c>
      <c r="B15994" s="3" t="s">
        <v>28600</v>
      </c>
      <c r="C15994" s="3" t="s">
        <v>32473</v>
      </c>
      <c r="D15994" s="2" t="s">
        <v>32883</v>
      </c>
      <c r="E15994" s="3" t="s">
        <v>28586</v>
      </c>
      <c r="F15994" s="67">
        <v>22.14</v>
      </c>
      <c r="G15994" s="67">
        <v>22.33</v>
      </c>
    </row>
    <row r="15995" spans="1:7" ht="45" x14ac:dyDescent="0.2">
      <c r="A15995" s="1" t="str">
        <f t="shared" si="251"/>
        <v>SETOP RO-00359</v>
      </c>
      <c r="B15995" s="3" t="s">
        <v>28600</v>
      </c>
      <c r="C15995" s="3" t="s">
        <v>32474</v>
      </c>
      <c r="D15995" s="2" t="s">
        <v>32884</v>
      </c>
      <c r="E15995" s="3" t="s">
        <v>28586</v>
      </c>
      <c r="F15995" s="67">
        <v>121.63</v>
      </c>
      <c r="G15995" s="67">
        <v>121.89</v>
      </c>
    </row>
    <row r="15996" spans="1:7" ht="33.75" x14ac:dyDescent="0.2">
      <c r="A15996" s="1" t="str">
        <f t="shared" si="251"/>
        <v>SETOP RO-00358</v>
      </c>
      <c r="B15996" s="3" t="s">
        <v>28600</v>
      </c>
      <c r="C15996" s="3" t="s">
        <v>32475</v>
      </c>
      <c r="D15996" s="2" t="s">
        <v>32885</v>
      </c>
      <c r="E15996" s="3" t="s">
        <v>28586</v>
      </c>
      <c r="F15996" s="67">
        <v>39.44</v>
      </c>
      <c r="G15996" s="67">
        <v>39.700000000000003</v>
      </c>
    </row>
    <row r="15997" spans="1:7" ht="45" x14ac:dyDescent="0.2">
      <c r="A15997" s="1" t="str">
        <f t="shared" si="251"/>
        <v>SETOP RO-00360</v>
      </c>
      <c r="B15997" s="3" t="s">
        <v>28600</v>
      </c>
      <c r="C15997" s="3" t="s">
        <v>32476</v>
      </c>
      <c r="D15997" s="2" t="s">
        <v>32886</v>
      </c>
      <c r="E15997" s="3" t="s">
        <v>28586</v>
      </c>
      <c r="F15997" s="67">
        <v>162.94999999999999</v>
      </c>
      <c r="G15997" s="67">
        <v>163.24</v>
      </c>
    </row>
    <row r="15998" spans="1:7" ht="33.75" x14ac:dyDescent="0.2">
      <c r="A15998" s="1" t="str">
        <f t="shared" si="251"/>
        <v>SETOP RO-00460</v>
      </c>
      <c r="B15998" s="3" t="s">
        <v>28600</v>
      </c>
      <c r="C15998" s="3" t="s">
        <v>32477</v>
      </c>
      <c r="D15998" s="2" t="s">
        <v>32887</v>
      </c>
      <c r="E15998" s="3" t="s">
        <v>33114</v>
      </c>
      <c r="F15998" s="67">
        <v>184.84</v>
      </c>
      <c r="G15998" s="67">
        <v>185.43</v>
      </c>
    </row>
    <row r="15999" spans="1:7" ht="33.75" x14ac:dyDescent="0.2">
      <c r="A15999" s="1" t="str">
        <f t="shared" si="251"/>
        <v>SETOP RO-00459</v>
      </c>
      <c r="B15999" s="3" t="s">
        <v>28600</v>
      </c>
      <c r="C15999" s="3" t="s">
        <v>32478</v>
      </c>
      <c r="D15999" s="2" t="s">
        <v>32888</v>
      </c>
      <c r="E15999" s="3" t="s">
        <v>33114</v>
      </c>
      <c r="F15999" s="67">
        <v>150.66</v>
      </c>
      <c r="G15999" s="67">
        <v>151.6</v>
      </c>
    </row>
    <row r="16000" spans="1:7" ht="33.75" x14ac:dyDescent="0.2">
      <c r="A16000" s="1" t="str">
        <f t="shared" si="251"/>
        <v>SETOP RO-00462</v>
      </c>
      <c r="B16000" s="3" t="s">
        <v>28600</v>
      </c>
      <c r="C16000" s="3" t="s">
        <v>32479</v>
      </c>
      <c r="D16000" s="2" t="s">
        <v>32889</v>
      </c>
      <c r="E16000" s="3" t="s">
        <v>33114</v>
      </c>
      <c r="F16000" s="67">
        <v>189.95</v>
      </c>
      <c r="G16000" s="67">
        <v>190.54</v>
      </c>
    </row>
    <row r="16001" spans="1:7" ht="33.75" x14ac:dyDescent="0.2">
      <c r="A16001" s="1" t="str">
        <f t="shared" si="251"/>
        <v>SETOP RO-00461</v>
      </c>
      <c r="B16001" s="3" t="s">
        <v>28600</v>
      </c>
      <c r="C16001" s="3" t="s">
        <v>32480</v>
      </c>
      <c r="D16001" s="2" t="s">
        <v>32890</v>
      </c>
      <c r="E16001" s="3" t="s">
        <v>33114</v>
      </c>
      <c r="F16001" s="67">
        <v>155.6</v>
      </c>
      <c r="G16001" s="67">
        <v>156.53</v>
      </c>
    </row>
    <row r="16002" spans="1:7" ht="33.75" x14ac:dyDescent="0.2">
      <c r="A16002" s="1" t="str">
        <f t="shared" si="251"/>
        <v>SETOP RO-00464</v>
      </c>
      <c r="B16002" s="3" t="s">
        <v>28600</v>
      </c>
      <c r="C16002" s="3" t="s">
        <v>32481</v>
      </c>
      <c r="D16002" s="2" t="s">
        <v>32891</v>
      </c>
      <c r="E16002" s="3" t="s">
        <v>33114</v>
      </c>
      <c r="F16002" s="67">
        <v>190.02</v>
      </c>
      <c r="G16002" s="67">
        <v>190.61</v>
      </c>
    </row>
    <row r="16003" spans="1:7" ht="33.75" x14ac:dyDescent="0.2">
      <c r="A16003" s="1" t="str">
        <f t="shared" si="251"/>
        <v>SETOP RO-00463</v>
      </c>
      <c r="B16003" s="3" t="s">
        <v>28600</v>
      </c>
      <c r="C16003" s="3" t="s">
        <v>32482</v>
      </c>
      <c r="D16003" s="2" t="s">
        <v>32892</v>
      </c>
      <c r="E16003" s="3" t="s">
        <v>33114</v>
      </c>
      <c r="F16003" s="67">
        <v>154.47</v>
      </c>
      <c r="G16003" s="67">
        <v>155.38999999999999</v>
      </c>
    </row>
    <row r="16004" spans="1:7" ht="33.75" x14ac:dyDescent="0.2">
      <c r="A16004" s="1" t="str">
        <f t="shared" si="251"/>
        <v>SETOP RO-00466</v>
      </c>
      <c r="B16004" s="3" t="s">
        <v>28600</v>
      </c>
      <c r="C16004" s="3" t="s">
        <v>32483</v>
      </c>
      <c r="D16004" s="2" t="s">
        <v>32893</v>
      </c>
      <c r="E16004" s="3" t="s">
        <v>33114</v>
      </c>
      <c r="F16004" s="67">
        <v>228.5</v>
      </c>
      <c r="G16004" s="67">
        <v>229.17</v>
      </c>
    </row>
    <row r="16005" spans="1:7" ht="33.75" x14ac:dyDescent="0.2">
      <c r="A16005" s="1" t="str">
        <f t="shared" si="251"/>
        <v>SETOP RO-00465</v>
      </c>
      <c r="B16005" s="3" t="s">
        <v>28600</v>
      </c>
      <c r="C16005" s="3" t="s">
        <v>32484</v>
      </c>
      <c r="D16005" s="2" t="s">
        <v>32894</v>
      </c>
      <c r="E16005" s="3" t="s">
        <v>33114</v>
      </c>
      <c r="F16005" s="67">
        <v>193.28</v>
      </c>
      <c r="G16005" s="67">
        <v>194.28</v>
      </c>
    </row>
    <row r="16006" spans="1:7" ht="33.75" x14ac:dyDescent="0.2">
      <c r="A16006" s="1" t="str">
        <f t="shared" si="251"/>
        <v>SETOP RO-00468</v>
      </c>
      <c r="B16006" s="3" t="s">
        <v>28600</v>
      </c>
      <c r="C16006" s="3" t="s">
        <v>32485</v>
      </c>
      <c r="D16006" s="2" t="s">
        <v>32895</v>
      </c>
      <c r="E16006" s="3" t="s">
        <v>33114</v>
      </c>
      <c r="F16006" s="67">
        <v>233.63</v>
      </c>
      <c r="G16006" s="67">
        <v>234.3</v>
      </c>
    </row>
    <row r="16007" spans="1:7" ht="33.75" x14ac:dyDescent="0.2">
      <c r="A16007" s="1" t="str">
        <f t="shared" si="251"/>
        <v>SETOP RO-00467</v>
      </c>
      <c r="B16007" s="3" t="s">
        <v>28600</v>
      </c>
      <c r="C16007" s="3" t="s">
        <v>32486</v>
      </c>
      <c r="D16007" s="2" t="s">
        <v>32896</v>
      </c>
      <c r="E16007" s="3" t="s">
        <v>33114</v>
      </c>
      <c r="F16007" s="67">
        <v>198.26</v>
      </c>
      <c r="G16007" s="67">
        <v>199.25</v>
      </c>
    </row>
    <row r="16008" spans="1:7" ht="33.75" x14ac:dyDescent="0.2">
      <c r="A16008" s="1" t="str">
        <f t="shared" si="251"/>
        <v>SETOP RO-00470</v>
      </c>
      <c r="B16008" s="3" t="s">
        <v>28600</v>
      </c>
      <c r="C16008" s="3" t="s">
        <v>32487</v>
      </c>
      <c r="D16008" s="2" t="s">
        <v>32897</v>
      </c>
      <c r="E16008" s="3" t="s">
        <v>33114</v>
      </c>
      <c r="F16008" s="67">
        <v>241.24</v>
      </c>
      <c r="G16008" s="67">
        <v>241.91</v>
      </c>
    </row>
    <row r="16009" spans="1:7" ht="33.75" x14ac:dyDescent="0.2">
      <c r="A16009" s="1" t="str">
        <f t="shared" si="251"/>
        <v>SETOP RO-00469</v>
      </c>
      <c r="B16009" s="3" t="s">
        <v>28600</v>
      </c>
      <c r="C16009" s="3" t="s">
        <v>32488</v>
      </c>
      <c r="D16009" s="2" t="s">
        <v>32898</v>
      </c>
      <c r="E16009" s="3" t="s">
        <v>33114</v>
      </c>
      <c r="F16009" s="67">
        <v>206.68</v>
      </c>
      <c r="G16009" s="67">
        <v>207.66</v>
      </c>
    </row>
    <row r="16010" spans="1:7" ht="33.75" x14ac:dyDescent="0.2">
      <c r="A16010" s="1" t="str">
        <f t="shared" si="251"/>
        <v>SETOP RO-00472</v>
      </c>
      <c r="B16010" s="3" t="s">
        <v>28600</v>
      </c>
      <c r="C16010" s="3" t="s">
        <v>32489</v>
      </c>
      <c r="D16010" s="2" t="s">
        <v>32899</v>
      </c>
      <c r="E16010" s="3" t="s">
        <v>33114</v>
      </c>
      <c r="F16010" s="67">
        <v>234.89</v>
      </c>
      <c r="G16010" s="67">
        <v>235.58</v>
      </c>
    </row>
    <row r="16011" spans="1:7" ht="33.75" x14ac:dyDescent="0.2">
      <c r="A16011" s="1" t="str">
        <f t="shared" si="251"/>
        <v>SETOP RO-00471</v>
      </c>
      <c r="B16011" s="3" t="s">
        <v>28600</v>
      </c>
      <c r="C16011" s="3" t="s">
        <v>32490</v>
      </c>
      <c r="D16011" s="2" t="s">
        <v>32900</v>
      </c>
      <c r="E16011" s="3" t="s">
        <v>33114</v>
      </c>
      <c r="F16011" s="67">
        <v>203.16</v>
      </c>
      <c r="G16011" s="67">
        <v>204.22</v>
      </c>
    </row>
    <row r="16012" spans="1:7" ht="33.75" x14ac:dyDescent="0.2">
      <c r="A16012" s="1" t="str">
        <f t="shared" si="251"/>
        <v>SETOP RO-00474</v>
      </c>
      <c r="B16012" s="3" t="s">
        <v>28600</v>
      </c>
      <c r="C16012" s="3" t="s">
        <v>32491</v>
      </c>
      <c r="D16012" s="2" t="s">
        <v>32901</v>
      </c>
      <c r="E16012" s="3" t="s">
        <v>33114</v>
      </c>
      <c r="F16012" s="67">
        <v>240.94</v>
      </c>
      <c r="G16012" s="67">
        <v>241.63</v>
      </c>
    </row>
    <row r="16013" spans="1:7" ht="33.75" x14ac:dyDescent="0.2">
      <c r="A16013" s="1" t="str">
        <f t="shared" si="251"/>
        <v>SETOP RO-00473</v>
      </c>
      <c r="B16013" s="3" t="s">
        <v>28600</v>
      </c>
      <c r="C16013" s="3" t="s">
        <v>32492</v>
      </c>
      <c r="D16013" s="2" t="s">
        <v>32902</v>
      </c>
      <c r="E16013" s="3" t="s">
        <v>33114</v>
      </c>
      <c r="F16013" s="67">
        <v>209.33</v>
      </c>
      <c r="G16013" s="67">
        <v>210.38</v>
      </c>
    </row>
    <row r="16014" spans="1:7" ht="33.75" x14ac:dyDescent="0.2">
      <c r="A16014" s="1" t="str">
        <f t="shared" si="251"/>
        <v>SETOP RO-00476</v>
      </c>
      <c r="B16014" s="3" t="s">
        <v>28600</v>
      </c>
      <c r="C16014" s="3" t="s">
        <v>32493</v>
      </c>
      <c r="D16014" s="2" t="s">
        <v>32903</v>
      </c>
      <c r="E16014" s="3" t="s">
        <v>33114</v>
      </c>
      <c r="F16014" s="67">
        <v>243.55</v>
      </c>
      <c r="G16014" s="67">
        <v>244.24</v>
      </c>
    </row>
    <row r="16015" spans="1:7" ht="33.75" x14ac:dyDescent="0.2">
      <c r="A16015" s="1" t="str">
        <f t="shared" si="251"/>
        <v>SETOP RO-00475</v>
      </c>
      <c r="B16015" s="3" t="s">
        <v>28600</v>
      </c>
      <c r="C16015" s="3" t="s">
        <v>32494</v>
      </c>
      <c r="D16015" s="2" t="s">
        <v>32904</v>
      </c>
      <c r="E16015" s="3" t="s">
        <v>33114</v>
      </c>
      <c r="F16015" s="67">
        <v>212.39</v>
      </c>
      <c r="G16015" s="67">
        <v>213.43</v>
      </c>
    </row>
    <row r="16016" spans="1:7" ht="33.75" x14ac:dyDescent="0.2">
      <c r="A16016" s="1" t="str">
        <f t="shared" si="251"/>
        <v>SETOP RO-00478</v>
      </c>
      <c r="B16016" s="3" t="s">
        <v>28600</v>
      </c>
      <c r="C16016" s="3" t="s">
        <v>32495</v>
      </c>
      <c r="D16016" s="2" t="s">
        <v>32905</v>
      </c>
      <c r="E16016" s="3" t="s">
        <v>33114</v>
      </c>
      <c r="F16016" s="67">
        <v>236.52</v>
      </c>
      <c r="G16016" s="67">
        <v>237.2</v>
      </c>
    </row>
    <row r="16017" spans="1:7" ht="33.75" x14ac:dyDescent="0.2">
      <c r="A16017" s="1" t="str">
        <f t="shared" si="251"/>
        <v>SETOP RO-00477</v>
      </c>
      <c r="B16017" s="3" t="s">
        <v>28600</v>
      </c>
      <c r="C16017" s="3" t="s">
        <v>32496</v>
      </c>
      <c r="D16017" s="2" t="s">
        <v>32906</v>
      </c>
      <c r="E16017" s="3" t="s">
        <v>33114</v>
      </c>
      <c r="F16017" s="67">
        <v>202.83</v>
      </c>
      <c r="G16017" s="67">
        <v>203.88</v>
      </c>
    </row>
    <row r="16018" spans="1:7" ht="22.5" x14ac:dyDescent="0.2">
      <c r="A16018" s="1" t="str">
        <f t="shared" si="251"/>
        <v>SETOP RO-00273</v>
      </c>
      <c r="B16018" s="3" t="s">
        <v>28600</v>
      </c>
      <c r="C16018" s="3" t="s">
        <v>32497</v>
      </c>
      <c r="D16018" s="2" t="s">
        <v>32907</v>
      </c>
      <c r="E16018" s="3" t="s">
        <v>28586</v>
      </c>
      <c r="F16018" s="67">
        <v>12.14</v>
      </c>
      <c r="G16018" s="67">
        <v>12.31</v>
      </c>
    </row>
    <row r="16019" spans="1:7" ht="22.5" x14ac:dyDescent="0.2">
      <c r="A16019" s="1" t="str">
        <f t="shared" si="251"/>
        <v>SETOP RO-00274</v>
      </c>
      <c r="B16019" s="3" t="s">
        <v>28600</v>
      </c>
      <c r="C16019" s="3" t="s">
        <v>32498</v>
      </c>
      <c r="D16019" s="2" t="s">
        <v>32908</v>
      </c>
      <c r="E16019" s="3" t="s">
        <v>28586</v>
      </c>
      <c r="F16019" s="67">
        <v>111.5</v>
      </c>
      <c r="G16019" s="67">
        <v>112.03</v>
      </c>
    </row>
    <row r="16020" spans="1:7" ht="22.5" x14ac:dyDescent="0.2">
      <c r="A16020" s="1" t="str">
        <f t="shared" si="251"/>
        <v>SETOP RO-00275</v>
      </c>
      <c r="B16020" s="3" t="s">
        <v>28600</v>
      </c>
      <c r="C16020" s="3" t="s">
        <v>32499</v>
      </c>
      <c r="D16020" s="2" t="s">
        <v>32909</v>
      </c>
      <c r="E16020" s="3" t="s">
        <v>28586</v>
      </c>
      <c r="F16020" s="67">
        <v>80.56</v>
      </c>
      <c r="G16020" s="67">
        <v>80.97</v>
      </c>
    </row>
    <row r="16021" spans="1:7" ht="22.5" x14ac:dyDescent="0.2">
      <c r="A16021" s="1" t="str">
        <f t="shared" si="251"/>
        <v>SETOP RO-00276</v>
      </c>
      <c r="B16021" s="3" t="s">
        <v>28600</v>
      </c>
      <c r="C16021" s="3" t="s">
        <v>32500</v>
      </c>
      <c r="D16021" s="2" t="s">
        <v>32910</v>
      </c>
      <c r="E16021" s="3" t="s">
        <v>28586</v>
      </c>
      <c r="F16021" s="67">
        <v>60.93</v>
      </c>
      <c r="G16021" s="67">
        <v>61.22</v>
      </c>
    </row>
    <row r="16022" spans="1:7" ht="22.5" x14ac:dyDescent="0.2">
      <c r="A16022" s="1" t="str">
        <f t="shared" si="251"/>
        <v>SETOP RO-00277</v>
      </c>
      <c r="B16022" s="3" t="s">
        <v>28600</v>
      </c>
      <c r="C16022" s="3" t="s">
        <v>32501</v>
      </c>
      <c r="D16022" s="2" t="s">
        <v>32911</v>
      </c>
      <c r="E16022" s="3" t="s">
        <v>28586</v>
      </c>
      <c r="F16022" s="67">
        <v>51.88</v>
      </c>
      <c r="G16022" s="67">
        <v>52.19</v>
      </c>
    </row>
    <row r="16023" spans="1:7" ht="22.5" x14ac:dyDescent="0.2">
      <c r="A16023" s="1" t="str">
        <f t="shared" si="251"/>
        <v>SETOP RO-00278</v>
      </c>
      <c r="B16023" s="3" t="s">
        <v>28600</v>
      </c>
      <c r="C16023" s="3" t="s">
        <v>32502</v>
      </c>
      <c r="D16023" s="2" t="s">
        <v>32912</v>
      </c>
      <c r="E16023" s="3" t="s">
        <v>28586</v>
      </c>
      <c r="F16023" s="67">
        <v>156.07</v>
      </c>
      <c r="G16023" s="67">
        <v>156.97999999999999</v>
      </c>
    </row>
    <row r="16024" spans="1:7" ht="22.5" x14ac:dyDescent="0.2">
      <c r="A16024" s="1" t="str">
        <f t="shared" si="251"/>
        <v>SETOP RO-00279</v>
      </c>
      <c r="B16024" s="3" t="s">
        <v>28600</v>
      </c>
      <c r="C16024" s="3" t="s">
        <v>32503</v>
      </c>
      <c r="D16024" s="2" t="s">
        <v>32913</v>
      </c>
      <c r="E16024" s="3" t="s">
        <v>28586</v>
      </c>
      <c r="F16024" s="67">
        <v>110.26</v>
      </c>
      <c r="G16024" s="67">
        <v>110.91</v>
      </c>
    </row>
    <row r="16025" spans="1:7" ht="22.5" x14ac:dyDescent="0.2">
      <c r="A16025" s="1" t="str">
        <f t="shared" si="251"/>
        <v>SETOP RO-00280</v>
      </c>
      <c r="B16025" s="3" t="s">
        <v>28600</v>
      </c>
      <c r="C16025" s="3" t="s">
        <v>32504</v>
      </c>
      <c r="D16025" s="2" t="s">
        <v>32914</v>
      </c>
      <c r="E16025" s="3" t="s">
        <v>28586</v>
      </c>
      <c r="F16025" s="67">
        <v>87.66</v>
      </c>
      <c r="G16025" s="67">
        <v>88.17</v>
      </c>
    </row>
    <row r="16026" spans="1:7" ht="22.5" x14ac:dyDescent="0.2">
      <c r="A16026" s="1" t="str">
        <f t="shared" si="251"/>
        <v>SETOP RO-00281</v>
      </c>
      <c r="B16026" s="3" t="s">
        <v>28600</v>
      </c>
      <c r="C16026" s="3" t="s">
        <v>32505</v>
      </c>
      <c r="D16026" s="2" t="s">
        <v>32915</v>
      </c>
      <c r="E16026" s="3" t="s">
        <v>28586</v>
      </c>
      <c r="F16026" s="67">
        <v>74.27</v>
      </c>
      <c r="G16026" s="67">
        <v>74.73</v>
      </c>
    </row>
    <row r="16027" spans="1:7" ht="22.5" x14ac:dyDescent="0.2">
      <c r="A16027" s="1" t="str">
        <f t="shared" si="251"/>
        <v>SETOP RO-00282</v>
      </c>
      <c r="B16027" s="3" t="s">
        <v>28600</v>
      </c>
      <c r="C16027" s="3" t="s">
        <v>32506</v>
      </c>
      <c r="D16027" s="2" t="s">
        <v>32916</v>
      </c>
      <c r="E16027" s="3" t="s">
        <v>28582</v>
      </c>
      <c r="F16027" s="67">
        <v>32.090000000000003</v>
      </c>
      <c r="G16027" s="67">
        <v>32.1</v>
      </c>
    </row>
    <row r="16028" spans="1:7" x14ac:dyDescent="0.2">
      <c r="A16028" s="1" t="str">
        <f t="shared" si="251"/>
        <v>SETOP RO-00387</v>
      </c>
      <c r="B16028" s="3" t="s">
        <v>28600</v>
      </c>
      <c r="C16028" s="3" t="s">
        <v>32507</v>
      </c>
      <c r="D16028" s="2" t="s">
        <v>32917</v>
      </c>
      <c r="E16028" s="3" t="s">
        <v>28582</v>
      </c>
      <c r="F16028" s="67">
        <v>0.36</v>
      </c>
      <c r="G16028" s="67">
        <v>0.37</v>
      </c>
    </row>
    <row r="16029" spans="1:7" ht="22.5" x14ac:dyDescent="0.2">
      <c r="A16029" s="1" t="str">
        <f t="shared" si="251"/>
        <v>SETOP RO-00388</v>
      </c>
      <c r="B16029" s="3" t="s">
        <v>28600</v>
      </c>
      <c r="C16029" s="3" t="s">
        <v>32508</v>
      </c>
      <c r="D16029" s="2" t="s">
        <v>32918</v>
      </c>
      <c r="E16029" s="3" t="s">
        <v>28582</v>
      </c>
      <c r="F16029" s="67">
        <v>0.4</v>
      </c>
      <c r="G16029" s="67">
        <v>0.4</v>
      </c>
    </row>
    <row r="16030" spans="1:7" ht="33.75" x14ac:dyDescent="0.2">
      <c r="A16030" s="1" t="str">
        <f t="shared" si="251"/>
        <v>SETOP RO-00392</v>
      </c>
      <c r="B16030" s="3" t="s">
        <v>28600</v>
      </c>
      <c r="C16030" s="3" t="s">
        <v>32509</v>
      </c>
      <c r="D16030" s="2" t="s">
        <v>32919</v>
      </c>
      <c r="E16030" s="3" t="s">
        <v>28582</v>
      </c>
      <c r="F16030" s="67">
        <v>0.55000000000000004</v>
      </c>
      <c r="G16030" s="67">
        <v>0.56000000000000005</v>
      </c>
    </row>
    <row r="16031" spans="1:7" ht="33.75" x14ac:dyDescent="0.2">
      <c r="A16031" s="1" t="str">
        <f t="shared" si="251"/>
        <v>SETOP RO-00391</v>
      </c>
      <c r="B16031" s="3" t="s">
        <v>28600</v>
      </c>
      <c r="C16031" s="3" t="s">
        <v>32510</v>
      </c>
      <c r="D16031" s="2" t="s">
        <v>32920</v>
      </c>
      <c r="E16031" s="3" t="s">
        <v>28582</v>
      </c>
      <c r="F16031" s="67">
        <v>0.42</v>
      </c>
      <c r="G16031" s="67">
        <v>0.43</v>
      </c>
    </row>
    <row r="16032" spans="1:7" ht="33.75" x14ac:dyDescent="0.2">
      <c r="A16032" s="1" t="str">
        <f t="shared" si="251"/>
        <v>SETOP RO-00394</v>
      </c>
      <c r="B16032" s="3" t="s">
        <v>28600</v>
      </c>
      <c r="C16032" s="3" t="s">
        <v>32511</v>
      </c>
      <c r="D16032" s="2" t="s">
        <v>32921</v>
      </c>
      <c r="E16032" s="3" t="s">
        <v>28582</v>
      </c>
      <c r="F16032" s="67">
        <v>1</v>
      </c>
      <c r="G16032" s="67">
        <v>1.02</v>
      </c>
    </row>
    <row r="16033" spans="1:7" ht="33.75" x14ac:dyDescent="0.2">
      <c r="A16033" s="1" t="str">
        <f t="shared" si="251"/>
        <v>SETOP RO-00393</v>
      </c>
      <c r="B16033" s="3" t="s">
        <v>28600</v>
      </c>
      <c r="C16033" s="3" t="s">
        <v>32512</v>
      </c>
      <c r="D16033" s="2" t="s">
        <v>32922</v>
      </c>
      <c r="E16033" s="3" t="s">
        <v>28582</v>
      </c>
      <c r="F16033" s="67">
        <v>0.77</v>
      </c>
      <c r="G16033" s="67">
        <v>0.79</v>
      </c>
    </row>
    <row r="16034" spans="1:7" ht="33.75" x14ac:dyDescent="0.2">
      <c r="A16034" s="1" t="str">
        <f t="shared" si="251"/>
        <v>SETOP RO-00396</v>
      </c>
      <c r="B16034" s="3" t="s">
        <v>28600</v>
      </c>
      <c r="C16034" s="3" t="s">
        <v>32513</v>
      </c>
      <c r="D16034" s="2" t="s">
        <v>32923</v>
      </c>
      <c r="E16034" s="3" t="s">
        <v>28582</v>
      </c>
      <c r="F16034" s="67">
        <v>1.6</v>
      </c>
      <c r="G16034" s="67">
        <v>1.62</v>
      </c>
    </row>
    <row r="16035" spans="1:7" ht="33.75" x14ac:dyDescent="0.2">
      <c r="A16035" s="1" t="str">
        <f t="shared" ref="A16035:A16098" si="252">CONCATENAR</f>
        <v>SETOP RO-00395</v>
      </c>
      <c r="B16035" s="3" t="s">
        <v>28600</v>
      </c>
      <c r="C16035" s="3" t="s">
        <v>32514</v>
      </c>
      <c r="D16035" s="2" t="s">
        <v>32924</v>
      </c>
      <c r="E16035" s="3" t="s">
        <v>28582</v>
      </c>
      <c r="F16035" s="67">
        <v>1.23</v>
      </c>
      <c r="G16035" s="67">
        <v>1.26</v>
      </c>
    </row>
    <row r="16036" spans="1:7" ht="33.75" x14ac:dyDescent="0.2">
      <c r="A16036" s="1" t="str">
        <f t="shared" si="252"/>
        <v>SETOP RO-00398</v>
      </c>
      <c r="B16036" s="3" t="s">
        <v>28600</v>
      </c>
      <c r="C16036" s="3" t="s">
        <v>32515</v>
      </c>
      <c r="D16036" s="2" t="s">
        <v>32925</v>
      </c>
      <c r="E16036" s="3" t="s">
        <v>28582</v>
      </c>
      <c r="F16036" s="67">
        <v>3.1</v>
      </c>
      <c r="G16036" s="67">
        <v>3.15</v>
      </c>
    </row>
    <row r="16037" spans="1:7" ht="33.75" x14ac:dyDescent="0.2">
      <c r="A16037" s="1" t="str">
        <f t="shared" si="252"/>
        <v>SETOP RO-00397</v>
      </c>
      <c r="B16037" s="3" t="s">
        <v>28600</v>
      </c>
      <c r="C16037" s="3" t="s">
        <v>32516</v>
      </c>
      <c r="D16037" s="2" t="s">
        <v>32926</v>
      </c>
      <c r="E16037" s="3" t="s">
        <v>28582</v>
      </c>
      <c r="F16037" s="67">
        <v>2.38</v>
      </c>
      <c r="G16037" s="67">
        <v>2.44</v>
      </c>
    </row>
    <row r="16038" spans="1:7" ht="22.5" x14ac:dyDescent="0.2">
      <c r="A16038" s="1" t="str">
        <f t="shared" si="252"/>
        <v>SETOP RO-00375</v>
      </c>
      <c r="B16038" s="3" t="s">
        <v>28600</v>
      </c>
      <c r="C16038" s="3" t="s">
        <v>32517</v>
      </c>
      <c r="D16038" s="2" t="s">
        <v>32927</v>
      </c>
      <c r="E16038" s="3" t="s">
        <v>28586</v>
      </c>
      <c r="F16038" s="67">
        <v>177.5</v>
      </c>
      <c r="G16038" s="67">
        <v>178.74</v>
      </c>
    </row>
    <row r="16039" spans="1:7" ht="22.5" x14ac:dyDescent="0.2">
      <c r="A16039" s="1" t="str">
        <f t="shared" si="252"/>
        <v>SETOP RO-00374</v>
      </c>
      <c r="B16039" s="3" t="s">
        <v>28600</v>
      </c>
      <c r="C16039" s="3" t="s">
        <v>32518</v>
      </c>
      <c r="D16039" s="2" t="s">
        <v>32928</v>
      </c>
      <c r="E16039" s="3" t="s">
        <v>28586</v>
      </c>
      <c r="F16039" s="67">
        <v>110.64</v>
      </c>
      <c r="G16039" s="67">
        <v>112.67</v>
      </c>
    </row>
    <row r="16040" spans="1:7" ht="22.5" x14ac:dyDescent="0.2">
      <c r="A16040" s="1" t="str">
        <f t="shared" si="252"/>
        <v>SETOP RO-00377</v>
      </c>
      <c r="B16040" s="3" t="s">
        <v>28600</v>
      </c>
      <c r="C16040" s="3" t="s">
        <v>32519</v>
      </c>
      <c r="D16040" s="2" t="s">
        <v>32929</v>
      </c>
      <c r="E16040" s="3" t="s">
        <v>28586</v>
      </c>
      <c r="F16040" s="67">
        <v>178.06</v>
      </c>
      <c r="G16040" s="67">
        <v>179.33</v>
      </c>
    </row>
    <row r="16041" spans="1:7" ht="22.5" x14ac:dyDescent="0.2">
      <c r="A16041" s="1" t="str">
        <f t="shared" si="252"/>
        <v>SETOP RO-00376</v>
      </c>
      <c r="B16041" s="3" t="s">
        <v>28600</v>
      </c>
      <c r="C16041" s="3" t="s">
        <v>32520</v>
      </c>
      <c r="D16041" s="2" t="s">
        <v>32930</v>
      </c>
      <c r="E16041" s="3" t="s">
        <v>28586</v>
      </c>
      <c r="F16041" s="67">
        <v>111.23</v>
      </c>
      <c r="G16041" s="67">
        <v>113.28</v>
      </c>
    </row>
    <row r="16042" spans="1:7" ht="22.5" x14ac:dyDescent="0.2">
      <c r="A16042" s="1" t="str">
        <f t="shared" si="252"/>
        <v>SETOP RO-00379</v>
      </c>
      <c r="B16042" s="3" t="s">
        <v>28600</v>
      </c>
      <c r="C16042" s="3" t="s">
        <v>32521</v>
      </c>
      <c r="D16042" s="2" t="s">
        <v>32931</v>
      </c>
      <c r="E16042" s="3" t="s">
        <v>28586</v>
      </c>
      <c r="F16042" s="67">
        <v>180.78</v>
      </c>
      <c r="G16042" s="67">
        <v>182.07</v>
      </c>
    </row>
    <row r="16043" spans="1:7" ht="22.5" x14ac:dyDescent="0.2">
      <c r="A16043" s="1" t="str">
        <f t="shared" si="252"/>
        <v>SETOP RO-00378</v>
      </c>
      <c r="B16043" s="3" t="s">
        <v>28600</v>
      </c>
      <c r="C16043" s="3" t="s">
        <v>32522</v>
      </c>
      <c r="D16043" s="2" t="s">
        <v>32932</v>
      </c>
      <c r="E16043" s="3" t="s">
        <v>28586</v>
      </c>
      <c r="F16043" s="67">
        <v>111.92</v>
      </c>
      <c r="G16043" s="67">
        <v>114</v>
      </c>
    </row>
    <row r="16044" spans="1:7" ht="22.5" x14ac:dyDescent="0.2">
      <c r="A16044" s="1" t="str">
        <f t="shared" si="252"/>
        <v>SETOP RO-00381</v>
      </c>
      <c r="B16044" s="3" t="s">
        <v>28600</v>
      </c>
      <c r="C16044" s="3" t="s">
        <v>32523</v>
      </c>
      <c r="D16044" s="2" t="s">
        <v>32933</v>
      </c>
      <c r="E16044" s="3" t="s">
        <v>28586</v>
      </c>
      <c r="F16044" s="67">
        <v>182.07</v>
      </c>
      <c r="G16044" s="67">
        <v>183.38</v>
      </c>
    </row>
    <row r="16045" spans="1:7" ht="22.5" x14ac:dyDescent="0.2">
      <c r="A16045" s="1" t="str">
        <f t="shared" si="252"/>
        <v>SETOP RO-00380</v>
      </c>
      <c r="B16045" s="3" t="s">
        <v>28600</v>
      </c>
      <c r="C16045" s="3" t="s">
        <v>32524</v>
      </c>
      <c r="D16045" s="2" t="s">
        <v>32934</v>
      </c>
      <c r="E16045" s="3" t="s">
        <v>28586</v>
      </c>
      <c r="F16045" s="67">
        <v>112.16</v>
      </c>
      <c r="G16045" s="67">
        <v>114.24</v>
      </c>
    </row>
    <row r="16046" spans="1:7" ht="33.75" x14ac:dyDescent="0.2">
      <c r="A16046" s="1" t="str">
        <f t="shared" si="252"/>
        <v>SETOP RO-00383</v>
      </c>
      <c r="B16046" s="3" t="s">
        <v>28600</v>
      </c>
      <c r="C16046" s="3" t="s">
        <v>32525</v>
      </c>
      <c r="D16046" s="2" t="s">
        <v>32935</v>
      </c>
      <c r="E16046" s="3" t="s">
        <v>28586</v>
      </c>
      <c r="F16046" s="67">
        <v>195.67</v>
      </c>
      <c r="G16046" s="67">
        <v>197.58</v>
      </c>
    </row>
    <row r="16047" spans="1:7" ht="33.75" x14ac:dyDescent="0.2">
      <c r="A16047" s="1" t="str">
        <f t="shared" si="252"/>
        <v>SETOP RO-00382</v>
      </c>
      <c r="B16047" s="3" t="s">
        <v>28600</v>
      </c>
      <c r="C16047" s="3" t="s">
        <v>32526</v>
      </c>
      <c r="D16047" s="2" t="s">
        <v>32936</v>
      </c>
      <c r="E16047" s="3" t="s">
        <v>28586</v>
      </c>
      <c r="F16047" s="67">
        <v>130.36000000000001</v>
      </c>
      <c r="G16047" s="67">
        <v>133.04</v>
      </c>
    </row>
    <row r="16048" spans="1:7" ht="22.5" x14ac:dyDescent="0.2">
      <c r="A16048" s="1" t="str">
        <f t="shared" si="252"/>
        <v>SETOP RO-00384</v>
      </c>
      <c r="B16048" s="3" t="s">
        <v>28600</v>
      </c>
      <c r="C16048" s="3" t="s">
        <v>32527</v>
      </c>
      <c r="D16048" s="2" t="s">
        <v>32937</v>
      </c>
      <c r="E16048" s="3" t="s">
        <v>28582</v>
      </c>
      <c r="F16048" s="67">
        <v>4.21</v>
      </c>
      <c r="G16048" s="67">
        <v>4.21</v>
      </c>
    </row>
    <row r="16049" spans="1:7" ht="33.75" x14ac:dyDescent="0.2">
      <c r="A16049" s="1" t="str">
        <f t="shared" si="252"/>
        <v>SETOP RO-00402</v>
      </c>
      <c r="B16049" s="3" t="s">
        <v>28600</v>
      </c>
      <c r="C16049" s="3" t="s">
        <v>32528</v>
      </c>
      <c r="D16049" s="2" t="s">
        <v>32938</v>
      </c>
      <c r="E16049" s="3" t="s">
        <v>28582</v>
      </c>
      <c r="F16049" s="67">
        <v>2.08</v>
      </c>
      <c r="G16049" s="67">
        <v>2.11</v>
      </c>
    </row>
    <row r="16050" spans="1:7" ht="33.75" x14ac:dyDescent="0.2">
      <c r="A16050" s="1" t="str">
        <f t="shared" si="252"/>
        <v>SETOP RO-00401</v>
      </c>
      <c r="B16050" s="3" t="s">
        <v>28600</v>
      </c>
      <c r="C16050" s="3" t="s">
        <v>32529</v>
      </c>
      <c r="D16050" s="2" t="s">
        <v>32939</v>
      </c>
      <c r="E16050" s="3" t="s">
        <v>28582</v>
      </c>
      <c r="F16050" s="67">
        <v>1.68</v>
      </c>
      <c r="G16050" s="67">
        <v>1.72</v>
      </c>
    </row>
    <row r="16051" spans="1:7" ht="33.75" x14ac:dyDescent="0.2">
      <c r="A16051" s="1" t="str">
        <f t="shared" si="252"/>
        <v>SETOP RO-00406</v>
      </c>
      <c r="B16051" s="3" t="s">
        <v>28600</v>
      </c>
      <c r="C16051" s="3" t="s">
        <v>32530</v>
      </c>
      <c r="D16051" s="2" t="s">
        <v>32940</v>
      </c>
      <c r="E16051" s="3" t="s">
        <v>28582</v>
      </c>
      <c r="F16051" s="67">
        <v>3.91</v>
      </c>
      <c r="G16051" s="67">
        <v>3.97</v>
      </c>
    </row>
    <row r="16052" spans="1:7" ht="33.75" x14ac:dyDescent="0.2">
      <c r="A16052" s="1" t="str">
        <f t="shared" si="252"/>
        <v>SETOP RO-00405</v>
      </c>
      <c r="B16052" s="3" t="s">
        <v>28600</v>
      </c>
      <c r="C16052" s="3" t="s">
        <v>32531</v>
      </c>
      <c r="D16052" s="2" t="s">
        <v>32941</v>
      </c>
      <c r="E16052" s="3" t="s">
        <v>28582</v>
      </c>
      <c r="F16052" s="67">
        <v>3.15</v>
      </c>
      <c r="G16052" s="67">
        <v>3.22</v>
      </c>
    </row>
    <row r="16053" spans="1:7" ht="33.75" x14ac:dyDescent="0.2">
      <c r="A16053" s="1" t="str">
        <f t="shared" si="252"/>
        <v>SETOP RO-00410</v>
      </c>
      <c r="B16053" s="3" t="s">
        <v>28600</v>
      </c>
      <c r="C16053" s="3" t="s">
        <v>32532</v>
      </c>
      <c r="D16053" s="2" t="s">
        <v>32942</v>
      </c>
      <c r="E16053" s="3" t="s">
        <v>28582</v>
      </c>
      <c r="F16053" s="67">
        <v>5.34</v>
      </c>
      <c r="G16053" s="67">
        <v>5.42</v>
      </c>
    </row>
    <row r="16054" spans="1:7" ht="33.75" x14ac:dyDescent="0.2">
      <c r="A16054" s="1" t="str">
        <f t="shared" si="252"/>
        <v>SETOP RO-00409</v>
      </c>
      <c r="B16054" s="3" t="s">
        <v>28600</v>
      </c>
      <c r="C16054" s="3" t="s">
        <v>32533</v>
      </c>
      <c r="D16054" s="2" t="s">
        <v>32943</v>
      </c>
      <c r="E16054" s="3" t="s">
        <v>28582</v>
      </c>
      <c r="F16054" s="67">
        <v>4.33</v>
      </c>
      <c r="G16054" s="67">
        <v>4.42</v>
      </c>
    </row>
    <row r="16055" spans="1:7" ht="22.5" x14ac:dyDescent="0.2">
      <c r="A16055" s="1" t="str">
        <f t="shared" si="252"/>
        <v>SETOP RO-00390</v>
      </c>
      <c r="B16055" s="3" t="s">
        <v>28600</v>
      </c>
      <c r="C16055" s="3" t="s">
        <v>32534</v>
      </c>
      <c r="D16055" s="2" t="s">
        <v>32944</v>
      </c>
      <c r="E16055" s="3" t="s">
        <v>28582</v>
      </c>
      <c r="F16055" s="67">
        <v>0.3</v>
      </c>
      <c r="G16055" s="67">
        <v>0.31</v>
      </c>
    </row>
    <row r="16056" spans="1:7" x14ac:dyDescent="0.2">
      <c r="A16056" s="1" t="str">
        <f t="shared" si="252"/>
        <v>SETOP RO-00389</v>
      </c>
      <c r="B16056" s="3" t="s">
        <v>28600</v>
      </c>
      <c r="C16056" s="3" t="s">
        <v>32535</v>
      </c>
      <c r="D16056" s="2" t="s">
        <v>32945</v>
      </c>
      <c r="E16056" s="3" t="s">
        <v>28582</v>
      </c>
      <c r="F16056" s="67">
        <v>0.3</v>
      </c>
      <c r="G16056" s="67">
        <v>0.31</v>
      </c>
    </row>
    <row r="16057" spans="1:7" ht="22.5" x14ac:dyDescent="0.2">
      <c r="A16057" s="1" t="str">
        <f t="shared" si="252"/>
        <v>SETOP RO-00444</v>
      </c>
      <c r="B16057" s="3" t="s">
        <v>28600</v>
      </c>
      <c r="C16057" s="3" t="s">
        <v>32536</v>
      </c>
      <c r="D16057" s="2" t="s">
        <v>32946</v>
      </c>
      <c r="E16057" s="3" t="s">
        <v>28586</v>
      </c>
      <c r="F16057" s="67">
        <v>313.18</v>
      </c>
      <c r="G16057" s="67">
        <v>316.16000000000003</v>
      </c>
    </row>
    <row r="16058" spans="1:7" ht="33.75" x14ac:dyDescent="0.2">
      <c r="A16058" s="1" t="str">
        <f t="shared" si="252"/>
        <v>SETOP RO-00443</v>
      </c>
      <c r="B16058" s="3" t="s">
        <v>28600</v>
      </c>
      <c r="C16058" s="3" t="s">
        <v>32537</v>
      </c>
      <c r="D16058" s="2" t="s">
        <v>32947</v>
      </c>
      <c r="E16058" s="3" t="s">
        <v>28586</v>
      </c>
      <c r="F16058" s="67">
        <v>232.32</v>
      </c>
      <c r="G16058" s="67">
        <v>236.14</v>
      </c>
    </row>
    <row r="16059" spans="1:7" ht="22.5" x14ac:dyDescent="0.2">
      <c r="A16059" s="1" t="str">
        <f t="shared" si="252"/>
        <v>SETOP RO-00446</v>
      </c>
      <c r="B16059" s="3" t="s">
        <v>28600</v>
      </c>
      <c r="C16059" s="3" t="s">
        <v>32538</v>
      </c>
      <c r="D16059" s="2" t="s">
        <v>32948</v>
      </c>
      <c r="E16059" s="3" t="s">
        <v>28586</v>
      </c>
      <c r="F16059" s="67">
        <v>302.72000000000003</v>
      </c>
      <c r="G16059" s="67">
        <v>305.51</v>
      </c>
    </row>
    <row r="16060" spans="1:7" ht="33.75" x14ac:dyDescent="0.2">
      <c r="A16060" s="1" t="str">
        <f t="shared" si="252"/>
        <v>SETOP RO-00445</v>
      </c>
      <c r="B16060" s="3" t="s">
        <v>28600</v>
      </c>
      <c r="C16060" s="3" t="s">
        <v>32539</v>
      </c>
      <c r="D16060" s="2" t="s">
        <v>32949</v>
      </c>
      <c r="E16060" s="3" t="s">
        <v>28586</v>
      </c>
      <c r="F16060" s="67">
        <v>220.95</v>
      </c>
      <c r="G16060" s="67">
        <v>224.57</v>
      </c>
    </row>
    <row r="16061" spans="1:7" ht="22.5" x14ac:dyDescent="0.2">
      <c r="A16061" s="1" t="str">
        <f t="shared" si="252"/>
        <v>SETOP RO-00448</v>
      </c>
      <c r="B16061" s="3" t="s">
        <v>28600</v>
      </c>
      <c r="C16061" s="3" t="s">
        <v>32540</v>
      </c>
      <c r="D16061" s="2" t="s">
        <v>32950</v>
      </c>
      <c r="E16061" s="3" t="s">
        <v>28586</v>
      </c>
      <c r="F16061" s="67">
        <v>297.24</v>
      </c>
      <c r="G16061" s="67">
        <v>299.99</v>
      </c>
    </row>
    <row r="16062" spans="1:7" ht="33.75" x14ac:dyDescent="0.2">
      <c r="A16062" s="1" t="str">
        <f t="shared" si="252"/>
        <v>SETOP RO-00447</v>
      </c>
      <c r="B16062" s="3" t="s">
        <v>28600</v>
      </c>
      <c r="C16062" s="3" t="s">
        <v>32541</v>
      </c>
      <c r="D16062" s="2" t="s">
        <v>32951</v>
      </c>
      <c r="E16062" s="3" t="s">
        <v>28586</v>
      </c>
      <c r="F16062" s="67">
        <v>218.76</v>
      </c>
      <c r="G16062" s="67">
        <v>222.35</v>
      </c>
    </row>
    <row r="16063" spans="1:7" ht="22.5" x14ac:dyDescent="0.2">
      <c r="A16063" s="1" t="str">
        <f t="shared" si="252"/>
        <v>SETOP RO-00450</v>
      </c>
      <c r="B16063" s="3" t="s">
        <v>28600</v>
      </c>
      <c r="C16063" s="3" t="s">
        <v>32542</v>
      </c>
      <c r="D16063" s="2" t="s">
        <v>32952</v>
      </c>
      <c r="E16063" s="3" t="s">
        <v>28586</v>
      </c>
      <c r="F16063" s="67">
        <v>319.05</v>
      </c>
      <c r="G16063" s="67">
        <v>321.77</v>
      </c>
    </row>
    <row r="16064" spans="1:7" ht="33.75" x14ac:dyDescent="0.2">
      <c r="A16064" s="1" t="str">
        <f t="shared" si="252"/>
        <v>SETOP RO-00449</v>
      </c>
      <c r="B16064" s="3" t="s">
        <v>28600</v>
      </c>
      <c r="C16064" s="3" t="s">
        <v>32543</v>
      </c>
      <c r="D16064" s="2" t="s">
        <v>32953</v>
      </c>
      <c r="E16064" s="3" t="s">
        <v>28586</v>
      </c>
      <c r="F16064" s="67">
        <v>237.62</v>
      </c>
      <c r="G16064" s="67">
        <v>241.15</v>
      </c>
    </row>
    <row r="16065" spans="1:7" ht="33.75" x14ac:dyDescent="0.2">
      <c r="A16065" s="1" t="str">
        <f t="shared" si="252"/>
        <v>SETOP RO-00452</v>
      </c>
      <c r="B16065" s="3" t="s">
        <v>28600</v>
      </c>
      <c r="C16065" s="3" t="s">
        <v>32544</v>
      </c>
      <c r="D16065" s="2" t="s">
        <v>32954</v>
      </c>
      <c r="E16065" s="3" t="s">
        <v>28586</v>
      </c>
      <c r="F16065" s="67">
        <v>313.18</v>
      </c>
      <c r="G16065" s="67">
        <v>316.16000000000003</v>
      </c>
    </row>
    <row r="16066" spans="1:7" ht="33.75" x14ac:dyDescent="0.2">
      <c r="A16066" s="1" t="str">
        <f t="shared" si="252"/>
        <v>SETOP RO-00451</v>
      </c>
      <c r="B16066" s="3" t="s">
        <v>28600</v>
      </c>
      <c r="C16066" s="3" t="s">
        <v>32545</v>
      </c>
      <c r="D16066" s="2" t="s">
        <v>32955</v>
      </c>
      <c r="E16066" s="3" t="s">
        <v>28586</v>
      </c>
      <c r="F16066" s="67">
        <v>232.32</v>
      </c>
      <c r="G16066" s="67">
        <v>236.14</v>
      </c>
    </row>
    <row r="16067" spans="1:7" ht="33.75" x14ac:dyDescent="0.2">
      <c r="A16067" s="1" t="str">
        <f t="shared" si="252"/>
        <v>SETOP RO-00454</v>
      </c>
      <c r="B16067" s="3" t="s">
        <v>28600</v>
      </c>
      <c r="C16067" s="3" t="s">
        <v>32546</v>
      </c>
      <c r="D16067" s="2" t="s">
        <v>32956</v>
      </c>
      <c r="E16067" s="3" t="s">
        <v>28586</v>
      </c>
      <c r="F16067" s="67">
        <v>302.72000000000003</v>
      </c>
      <c r="G16067" s="67">
        <v>305.51</v>
      </c>
    </row>
    <row r="16068" spans="1:7" ht="33.75" x14ac:dyDescent="0.2">
      <c r="A16068" s="1" t="str">
        <f t="shared" si="252"/>
        <v>SETOP RO-00453</v>
      </c>
      <c r="B16068" s="3" t="s">
        <v>28600</v>
      </c>
      <c r="C16068" s="3" t="s">
        <v>32547</v>
      </c>
      <c r="D16068" s="2" t="s">
        <v>32957</v>
      </c>
      <c r="E16068" s="3" t="s">
        <v>28586</v>
      </c>
      <c r="F16068" s="67">
        <v>220.95</v>
      </c>
      <c r="G16068" s="67">
        <v>224.57</v>
      </c>
    </row>
    <row r="16069" spans="1:7" ht="33.75" x14ac:dyDescent="0.2">
      <c r="A16069" s="1" t="str">
        <f t="shared" si="252"/>
        <v>SETOP RO-00456</v>
      </c>
      <c r="B16069" s="3" t="s">
        <v>28600</v>
      </c>
      <c r="C16069" s="3" t="s">
        <v>32548</v>
      </c>
      <c r="D16069" s="2" t="s">
        <v>32958</v>
      </c>
      <c r="E16069" s="3" t="s">
        <v>28586</v>
      </c>
      <c r="F16069" s="67">
        <v>318.12</v>
      </c>
      <c r="G16069" s="67">
        <v>320.87</v>
      </c>
    </row>
    <row r="16070" spans="1:7" ht="33.75" x14ac:dyDescent="0.2">
      <c r="A16070" s="1" t="str">
        <f t="shared" si="252"/>
        <v>SETOP RO-00455</v>
      </c>
      <c r="B16070" s="3" t="s">
        <v>28600</v>
      </c>
      <c r="C16070" s="3" t="s">
        <v>32549</v>
      </c>
      <c r="D16070" s="2" t="s">
        <v>32959</v>
      </c>
      <c r="E16070" s="3" t="s">
        <v>28586</v>
      </c>
      <c r="F16070" s="67">
        <v>241.32</v>
      </c>
      <c r="G16070" s="67">
        <v>244.89</v>
      </c>
    </row>
    <row r="16071" spans="1:7" ht="33.75" x14ac:dyDescent="0.2">
      <c r="A16071" s="1" t="str">
        <f t="shared" si="252"/>
        <v>SETOP RO-00458</v>
      </c>
      <c r="B16071" s="3" t="s">
        <v>28600</v>
      </c>
      <c r="C16071" s="3" t="s">
        <v>32550</v>
      </c>
      <c r="D16071" s="2" t="s">
        <v>32960</v>
      </c>
      <c r="E16071" s="3" t="s">
        <v>28586</v>
      </c>
      <c r="F16071" s="67">
        <v>317.99</v>
      </c>
      <c r="G16071" s="67">
        <v>320.70999999999998</v>
      </c>
    </row>
    <row r="16072" spans="1:7" ht="33.75" x14ac:dyDescent="0.2">
      <c r="A16072" s="1" t="str">
        <f t="shared" si="252"/>
        <v>SETOP RO-00457</v>
      </c>
      <c r="B16072" s="3" t="s">
        <v>28600</v>
      </c>
      <c r="C16072" s="3" t="s">
        <v>32551</v>
      </c>
      <c r="D16072" s="2" t="s">
        <v>32961</v>
      </c>
      <c r="E16072" s="3" t="s">
        <v>28586</v>
      </c>
      <c r="F16072" s="67">
        <v>236.95</v>
      </c>
      <c r="G16072" s="67">
        <v>240.47</v>
      </c>
    </row>
    <row r="16073" spans="1:7" ht="22.5" x14ac:dyDescent="0.2">
      <c r="A16073" s="1" t="str">
        <f t="shared" si="252"/>
        <v>SETOP RO-00364</v>
      </c>
      <c r="B16073" s="3" t="s">
        <v>28600</v>
      </c>
      <c r="C16073" s="3" t="s">
        <v>32552</v>
      </c>
      <c r="D16073" s="2" t="s">
        <v>32962</v>
      </c>
      <c r="E16073" s="3" t="s">
        <v>28586</v>
      </c>
      <c r="F16073" s="67">
        <v>81.37</v>
      </c>
      <c r="G16073" s="67">
        <v>81.739999999999995</v>
      </c>
    </row>
    <row r="16074" spans="1:7" ht="33.75" x14ac:dyDescent="0.2">
      <c r="A16074" s="1" t="str">
        <f t="shared" si="252"/>
        <v>SETOP RO-00366</v>
      </c>
      <c r="B16074" s="3" t="s">
        <v>28600</v>
      </c>
      <c r="C16074" s="3" t="s">
        <v>32553</v>
      </c>
      <c r="D16074" s="2" t="s">
        <v>32963</v>
      </c>
      <c r="E16074" s="3" t="s">
        <v>28586</v>
      </c>
      <c r="F16074" s="67">
        <v>124.41</v>
      </c>
      <c r="G16074" s="67">
        <v>124.82</v>
      </c>
    </row>
    <row r="16075" spans="1:7" ht="22.5" x14ac:dyDescent="0.2">
      <c r="A16075" s="1" t="str">
        <f t="shared" si="252"/>
        <v>SETOP RO-00363</v>
      </c>
      <c r="B16075" s="3" t="s">
        <v>28600</v>
      </c>
      <c r="C16075" s="3" t="s">
        <v>32554</v>
      </c>
      <c r="D16075" s="2" t="s">
        <v>32964</v>
      </c>
      <c r="E16075" s="3" t="s">
        <v>28586</v>
      </c>
      <c r="F16075" s="67">
        <v>62.04</v>
      </c>
      <c r="G16075" s="67">
        <v>62.63</v>
      </c>
    </row>
    <row r="16076" spans="1:7" ht="33.75" x14ac:dyDescent="0.2">
      <c r="A16076" s="1" t="str">
        <f t="shared" si="252"/>
        <v>SETOP RO-00365</v>
      </c>
      <c r="B16076" s="3" t="s">
        <v>28600</v>
      </c>
      <c r="C16076" s="3" t="s">
        <v>32555</v>
      </c>
      <c r="D16076" s="2" t="s">
        <v>32965</v>
      </c>
      <c r="E16076" s="3" t="s">
        <v>28586</v>
      </c>
      <c r="F16076" s="67">
        <v>105.08</v>
      </c>
      <c r="G16076" s="67">
        <v>105.71</v>
      </c>
    </row>
    <row r="16077" spans="1:7" ht="22.5" x14ac:dyDescent="0.2">
      <c r="A16077" s="1" t="str">
        <f t="shared" si="252"/>
        <v>SETOP RO-00362</v>
      </c>
      <c r="B16077" s="3" t="s">
        <v>28600</v>
      </c>
      <c r="C16077" s="3" t="s">
        <v>32556</v>
      </c>
      <c r="D16077" s="2" t="s">
        <v>32966</v>
      </c>
      <c r="E16077" s="3" t="s">
        <v>28586</v>
      </c>
      <c r="F16077" s="67">
        <v>82.9</v>
      </c>
      <c r="G16077" s="67">
        <v>83.26</v>
      </c>
    </row>
    <row r="16078" spans="1:7" x14ac:dyDescent="0.2">
      <c r="A16078" s="1" t="str">
        <f t="shared" si="252"/>
        <v>SETOP RO-00361</v>
      </c>
      <c r="B16078" s="3" t="s">
        <v>28600</v>
      </c>
      <c r="C16078" s="3" t="s">
        <v>32557</v>
      </c>
      <c r="D16078" s="2" t="s">
        <v>32967</v>
      </c>
      <c r="E16078" s="3" t="s">
        <v>28586</v>
      </c>
      <c r="F16078" s="67">
        <v>39.86</v>
      </c>
      <c r="G16078" s="67">
        <v>40.18</v>
      </c>
    </row>
    <row r="16079" spans="1:7" ht="22.5" x14ac:dyDescent="0.2">
      <c r="A16079" s="1" t="str">
        <f t="shared" si="252"/>
        <v>SETOP RO-00369</v>
      </c>
      <c r="B16079" s="3" t="s">
        <v>28600</v>
      </c>
      <c r="C16079" s="3" t="s">
        <v>32558</v>
      </c>
      <c r="D16079" s="2" t="s">
        <v>32968</v>
      </c>
      <c r="E16079" s="3" t="s">
        <v>28586</v>
      </c>
      <c r="F16079" s="67">
        <v>69.83</v>
      </c>
      <c r="G16079" s="67">
        <v>70.099999999999994</v>
      </c>
    </row>
    <row r="16080" spans="1:7" ht="22.5" x14ac:dyDescent="0.2">
      <c r="A16080" s="1" t="str">
        <f t="shared" si="252"/>
        <v>SETOP RO-00371</v>
      </c>
      <c r="B16080" s="3" t="s">
        <v>28600</v>
      </c>
      <c r="C16080" s="3" t="s">
        <v>32559</v>
      </c>
      <c r="D16080" s="2" t="s">
        <v>32969</v>
      </c>
      <c r="E16080" s="3" t="s">
        <v>28586</v>
      </c>
      <c r="F16080" s="67">
        <v>74.23</v>
      </c>
      <c r="G16080" s="67">
        <v>74.52</v>
      </c>
    </row>
    <row r="16081" spans="1:7" ht="22.5" x14ac:dyDescent="0.2">
      <c r="A16081" s="1" t="str">
        <f t="shared" si="252"/>
        <v>SETOP RO-00370</v>
      </c>
      <c r="B16081" s="3" t="s">
        <v>28600</v>
      </c>
      <c r="C16081" s="3" t="s">
        <v>32560</v>
      </c>
      <c r="D16081" s="2" t="s">
        <v>32970</v>
      </c>
      <c r="E16081" s="3" t="s">
        <v>28586</v>
      </c>
      <c r="F16081" s="67">
        <v>52.48</v>
      </c>
      <c r="G16081" s="67">
        <v>53.01</v>
      </c>
    </row>
    <row r="16082" spans="1:7" ht="22.5" x14ac:dyDescent="0.2">
      <c r="A16082" s="1" t="str">
        <f t="shared" si="252"/>
        <v>SETOP RO-00368</v>
      </c>
      <c r="B16082" s="3" t="s">
        <v>28600</v>
      </c>
      <c r="C16082" s="3" t="s">
        <v>32561</v>
      </c>
      <c r="D16082" s="2" t="s">
        <v>32971</v>
      </c>
      <c r="E16082" s="3" t="s">
        <v>28586</v>
      </c>
      <c r="F16082" s="67">
        <v>30.68</v>
      </c>
      <c r="G16082" s="67">
        <v>30.94</v>
      </c>
    </row>
    <row r="16083" spans="1:7" ht="22.5" x14ac:dyDescent="0.2">
      <c r="A16083" s="1" t="str">
        <f t="shared" si="252"/>
        <v>SETOP RO-00372</v>
      </c>
      <c r="B16083" s="3" t="s">
        <v>28600</v>
      </c>
      <c r="C16083" s="3" t="s">
        <v>32562</v>
      </c>
      <c r="D16083" s="2" t="s">
        <v>32972</v>
      </c>
      <c r="E16083" s="3" t="s">
        <v>28586</v>
      </c>
      <c r="F16083" s="67">
        <v>12.56</v>
      </c>
      <c r="G16083" s="67">
        <v>12.75</v>
      </c>
    </row>
    <row r="16084" spans="1:7" x14ac:dyDescent="0.2">
      <c r="A16084" s="1" t="str">
        <f t="shared" si="252"/>
        <v>SETOP RO-00367</v>
      </c>
      <c r="B16084" s="3" t="s">
        <v>28600</v>
      </c>
      <c r="C16084" s="3" t="s">
        <v>32563</v>
      </c>
      <c r="D16084" s="2" t="s">
        <v>32973</v>
      </c>
      <c r="E16084" s="3" t="s">
        <v>28586</v>
      </c>
      <c r="F16084" s="67">
        <v>8.61</v>
      </c>
      <c r="G16084" s="67">
        <v>8.73</v>
      </c>
    </row>
    <row r="16085" spans="1:7" ht="22.5" x14ac:dyDescent="0.2">
      <c r="A16085" s="1" t="str">
        <f t="shared" si="252"/>
        <v>SETOP RO-00373</v>
      </c>
      <c r="B16085" s="3" t="s">
        <v>28600</v>
      </c>
      <c r="C16085" s="3" t="s">
        <v>32564</v>
      </c>
      <c r="D16085" s="2" t="s">
        <v>32974</v>
      </c>
      <c r="E16085" s="3" t="s">
        <v>28586</v>
      </c>
      <c r="F16085" s="67">
        <v>26.56</v>
      </c>
      <c r="G16085" s="67">
        <v>26.82</v>
      </c>
    </row>
    <row r="16086" spans="1:7" ht="22.5" x14ac:dyDescent="0.2">
      <c r="A16086" s="1" t="str">
        <f t="shared" si="252"/>
        <v>SETOP RO-00270</v>
      </c>
      <c r="B16086" s="3" t="s">
        <v>28600</v>
      </c>
      <c r="C16086" s="3" t="s">
        <v>32565</v>
      </c>
      <c r="D16086" s="2" t="s">
        <v>32975</v>
      </c>
      <c r="E16086" s="3" t="s">
        <v>28586</v>
      </c>
      <c r="F16086" s="67">
        <v>12.14</v>
      </c>
      <c r="G16086" s="67">
        <v>12.31</v>
      </c>
    </row>
    <row r="16087" spans="1:7" x14ac:dyDescent="0.2">
      <c r="A16087" s="1" t="str">
        <f t="shared" si="252"/>
        <v>SETOP RO-00269</v>
      </c>
      <c r="B16087" s="3" t="s">
        <v>28600</v>
      </c>
      <c r="C16087" s="3" t="s">
        <v>32566</v>
      </c>
      <c r="D16087" s="2" t="s">
        <v>32976</v>
      </c>
      <c r="E16087" s="3" t="s">
        <v>28582</v>
      </c>
      <c r="F16087" s="67">
        <v>1.19</v>
      </c>
      <c r="G16087" s="67">
        <v>1.21</v>
      </c>
    </row>
    <row r="16088" spans="1:7" x14ac:dyDescent="0.2">
      <c r="A16088" s="1" t="str">
        <f t="shared" si="252"/>
        <v>SETOP RO-00268</v>
      </c>
      <c r="B16088" s="3" t="s">
        <v>28600</v>
      </c>
      <c r="C16088" s="3" t="s">
        <v>32567</v>
      </c>
      <c r="D16088" s="2" t="s">
        <v>32977</v>
      </c>
      <c r="E16088" s="3" t="s">
        <v>28582</v>
      </c>
      <c r="F16088" s="67">
        <v>1.06</v>
      </c>
      <c r="G16088" s="67">
        <v>1.08</v>
      </c>
    </row>
    <row r="16089" spans="1:7" x14ac:dyDescent="0.2">
      <c r="A16089" s="1" t="str">
        <f t="shared" si="252"/>
        <v>SETOP RO-00267</v>
      </c>
      <c r="B16089" s="3" t="s">
        <v>28600</v>
      </c>
      <c r="C16089" s="3" t="s">
        <v>32568</v>
      </c>
      <c r="D16089" s="2" t="s">
        <v>32978</v>
      </c>
      <c r="E16089" s="3" t="s">
        <v>28582</v>
      </c>
      <c r="F16089" s="67">
        <v>0.97</v>
      </c>
      <c r="G16089" s="67">
        <v>0.99</v>
      </c>
    </row>
    <row r="16090" spans="1:7" ht="33.75" x14ac:dyDescent="0.2">
      <c r="A16090" s="1" t="str">
        <f t="shared" si="252"/>
        <v>SETOP RO-00296</v>
      </c>
      <c r="B16090" s="3" t="s">
        <v>28600</v>
      </c>
      <c r="C16090" s="3" t="s">
        <v>32569</v>
      </c>
      <c r="D16090" s="2" t="s">
        <v>32979</v>
      </c>
      <c r="E16090" s="3" t="s">
        <v>28586</v>
      </c>
      <c r="F16090" s="67">
        <v>63.4</v>
      </c>
      <c r="G16090" s="67">
        <v>63.8</v>
      </c>
    </row>
    <row r="16091" spans="1:7" ht="33.75" x14ac:dyDescent="0.2">
      <c r="A16091" s="1" t="str">
        <f t="shared" si="252"/>
        <v>SETOP RO-00297</v>
      </c>
      <c r="B16091" s="3" t="s">
        <v>28600</v>
      </c>
      <c r="C16091" s="3" t="s">
        <v>32570</v>
      </c>
      <c r="D16091" s="2" t="s">
        <v>32980</v>
      </c>
      <c r="E16091" s="3" t="s">
        <v>28586</v>
      </c>
      <c r="F16091" s="67">
        <v>63.6</v>
      </c>
      <c r="G16091" s="67">
        <v>64</v>
      </c>
    </row>
    <row r="16092" spans="1:7" ht="33.75" x14ac:dyDescent="0.2">
      <c r="A16092" s="1" t="str">
        <f t="shared" si="252"/>
        <v>SETOP RO-00288</v>
      </c>
      <c r="B16092" s="3" t="s">
        <v>28600</v>
      </c>
      <c r="C16092" s="3" t="s">
        <v>32571</v>
      </c>
      <c r="D16092" s="2" t="s">
        <v>32981</v>
      </c>
      <c r="E16092" s="3" t="s">
        <v>28586</v>
      </c>
      <c r="F16092" s="67">
        <v>58.48</v>
      </c>
      <c r="G16092" s="67">
        <v>58.8</v>
      </c>
    </row>
    <row r="16093" spans="1:7" ht="33.75" x14ac:dyDescent="0.2">
      <c r="A16093" s="1" t="str">
        <f t="shared" si="252"/>
        <v>SETOP RO-00289</v>
      </c>
      <c r="B16093" s="3" t="s">
        <v>28600</v>
      </c>
      <c r="C16093" s="3" t="s">
        <v>32572</v>
      </c>
      <c r="D16093" s="2" t="s">
        <v>32982</v>
      </c>
      <c r="E16093" s="3" t="s">
        <v>28586</v>
      </c>
      <c r="F16093" s="67">
        <v>58.68</v>
      </c>
      <c r="G16093" s="67">
        <v>59.01</v>
      </c>
    </row>
    <row r="16094" spans="1:7" ht="33.75" x14ac:dyDescent="0.2">
      <c r="A16094" s="1" t="str">
        <f t="shared" si="252"/>
        <v>SETOP RO-00287</v>
      </c>
      <c r="B16094" s="3" t="s">
        <v>28600</v>
      </c>
      <c r="C16094" s="3" t="s">
        <v>32573</v>
      </c>
      <c r="D16094" s="2" t="s">
        <v>32983</v>
      </c>
      <c r="E16094" s="3" t="s">
        <v>28586</v>
      </c>
      <c r="F16094" s="67">
        <v>117.81</v>
      </c>
      <c r="G16094" s="67">
        <v>118.03</v>
      </c>
    </row>
    <row r="16095" spans="1:7" ht="33.75" x14ac:dyDescent="0.2">
      <c r="A16095" s="1" t="str">
        <f t="shared" si="252"/>
        <v>SETOP RO-00313</v>
      </c>
      <c r="B16095" s="3" t="s">
        <v>28600</v>
      </c>
      <c r="C16095" s="3" t="s">
        <v>32574</v>
      </c>
      <c r="D16095" s="2" t="s">
        <v>32984</v>
      </c>
      <c r="E16095" s="3" t="s">
        <v>28586</v>
      </c>
      <c r="F16095" s="67">
        <v>68.069999999999993</v>
      </c>
      <c r="G16095" s="67">
        <v>68.34</v>
      </c>
    </row>
    <row r="16096" spans="1:7" ht="33.75" x14ac:dyDescent="0.2">
      <c r="A16096" s="1" t="str">
        <f t="shared" si="252"/>
        <v>SETOP RO-00305</v>
      </c>
      <c r="B16096" s="3" t="s">
        <v>28600</v>
      </c>
      <c r="C16096" s="3" t="s">
        <v>32575</v>
      </c>
      <c r="D16096" s="2" t="s">
        <v>32985</v>
      </c>
      <c r="E16096" s="3" t="s">
        <v>28586</v>
      </c>
      <c r="F16096" s="67">
        <v>238.13</v>
      </c>
      <c r="G16096" s="67">
        <v>238.55</v>
      </c>
    </row>
    <row r="16097" spans="1:7" ht="33.75" x14ac:dyDescent="0.2">
      <c r="A16097" s="1" t="str">
        <f t="shared" si="252"/>
        <v>SETOP RO-00306</v>
      </c>
      <c r="B16097" s="3" t="s">
        <v>28600</v>
      </c>
      <c r="C16097" s="3" t="s">
        <v>32576</v>
      </c>
      <c r="D16097" s="2" t="s">
        <v>32986</v>
      </c>
      <c r="E16097" s="3" t="s">
        <v>28586</v>
      </c>
      <c r="F16097" s="67">
        <v>238.32</v>
      </c>
      <c r="G16097" s="67">
        <v>238.75</v>
      </c>
    </row>
    <row r="16098" spans="1:7" ht="33.75" x14ac:dyDescent="0.2">
      <c r="A16098" s="1" t="str">
        <f t="shared" si="252"/>
        <v>SETOP RO-00304</v>
      </c>
      <c r="B16098" s="3" t="s">
        <v>28600</v>
      </c>
      <c r="C16098" s="3" t="s">
        <v>32577</v>
      </c>
      <c r="D16098" s="2" t="s">
        <v>32987</v>
      </c>
      <c r="E16098" s="3" t="s">
        <v>28586</v>
      </c>
      <c r="F16098" s="67">
        <v>167.27</v>
      </c>
      <c r="G16098" s="67">
        <v>168.52</v>
      </c>
    </row>
    <row r="16099" spans="1:7" ht="33.75" x14ac:dyDescent="0.2">
      <c r="A16099" s="1" t="str">
        <f t="shared" ref="A16099:A16162" si="253">CONCATENAR</f>
        <v>SETOP RO-00307</v>
      </c>
      <c r="B16099" s="3" t="s">
        <v>28600</v>
      </c>
      <c r="C16099" s="3" t="s">
        <v>32578</v>
      </c>
      <c r="D16099" s="2" t="s">
        <v>32988</v>
      </c>
      <c r="E16099" s="3" t="s">
        <v>28586</v>
      </c>
      <c r="F16099" s="67">
        <v>167.46</v>
      </c>
      <c r="G16099" s="67">
        <v>168.72</v>
      </c>
    </row>
    <row r="16100" spans="1:7" ht="33.75" x14ac:dyDescent="0.2">
      <c r="A16100" s="1" t="str">
        <f t="shared" si="253"/>
        <v>SETOP RO-00308</v>
      </c>
      <c r="B16100" s="3" t="s">
        <v>28600</v>
      </c>
      <c r="C16100" s="3" t="s">
        <v>32579</v>
      </c>
      <c r="D16100" s="2" t="s">
        <v>32989</v>
      </c>
      <c r="E16100" s="3" t="s">
        <v>28586</v>
      </c>
      <c r="F16100" s="67">
        <v>241.02</v>
      </c>
      <c r="G16100" s="67">
        <v>241.46</v>
      </c>
    </row>
    <row r="16101" spans="1:7" ht="33.75" x14ac:dyDescent="0.2">
      <c r="A16101" s="1" t="str">
        <f t="shared" si="253"/>
        <v>SETOP RO-00310</v>
      </c>
      <c r="B16101" s="3" t="s">
        <v>28600</v>
      </c>
      <c r="C16101" s="3" t="s">
        <v>32580</v>
      </c>
      <c r="D16101" s="2" t="s">
        <v>32990</v>
      </c>
      <c r="E16101" s="3" t="s">
        <v>28586</v>
      </c>
      <c r="F16101" s="67">
        <v>241.22</v>
      </c>
      <c r="G16101" s="67">
        <v>241.65</v>
      </c>
    </row>
    <row r="16102" spans="1:7" ht="33.75" x14ac:dyDescent="0.2">
      <c r="A16102" s="1" t="str">
        <f t="shared" si="253"/>
        <v>SETOP RO-00309</v>
      </c>
      <c r="B16102" s="3" t="s">
        <v>28600</v>
      </c>
      <c r="C16102" s="3" t="s">
        <v>32581</v>
      </c>
      <c r="D16102" s="2" t="s">
        <v>32991</v>
      </c>
      <c r="E16102" s="3" t="s">
        <v>28586</v>
      </c>
      <c r="F16102" s="67">
        <v>170.16</v>
      </c>
      <c r="G16102" s="67">
        <v>171.43</v>
      </c>
    </row>
    <row r="16103" spans="1:7" ht="33.75" x14ac:dyDescent="0.2">
      <c r="A16103" s="1" t="str">
        <f t="shared" si="253"/>
        <v>SETOP RO-00311</v>
      </c>
      <c r="B16103" s="3" t="s">
        <v>28600</v>
      </c>
      <c r="C16103" s="3" t="s">
        <v>32582</v>
      </c>
      <c r="D16103" s="2" t="s">
        <v>32992</v>
      </c>
      <c r="E16103" s="3" t="s">
        <v>28586</v>
      </c>
      <c r="F16103" s="67">
        <v>170.36</v>
      </c>
      <c r="G16103" s="67">
        <v>171.62</v>
      </c>
    </row>
    <row r="16104" spans="1:7" ht="33.75" x14ac:dyDescent="0.2">
      <c r="A16104" s="1" t="str">
        <f t="shared" si="253"/>
        <v>SETOP RO-00317</v>
      </c>
      <c r="B16104" s="3" t="s">
        <v>28600</v>
      </c>
      <c r="C16104" s="3" t="s">
        <v>32583</v>
      </c>
      <c r="D16104" s="2" t="s">
        <v>32993</v>
      </c>
      <c r="E16104" s="3" t="s">
        <v>28586</v>
      </c>
      <c r="F16104" s="67">
        <v>234.58</v>
      </c>
      <c r="G16104" s="67">
        <v>234.98</v>
      </c>
    </row>
    <row r="16105" spans="1:7" ht="33.75" x14ac:dyDescent="0.2">
      <c r="A16105" s="1" t="str">
        <f t="shared" si="253"/>
        <v>SETOP RO-00316</v>
      </c>
      <c r="B16105" s="3" t="s">
        <v>28600</v>
      </c>
      <c r="C16105" s="3" t="s">
        <v>32584</v>
      </c>
      <c r="D16105" s="2" t="s">
        <v>32994</v>
      </c>
      <c r="E16105" s="3" t="s">
        <v>28586</v>
      </c>
      <c r="F16105" s="67">
        <v>161.62</v>
      </c>
      <c r="G16105" s="67">
        <v>162.87</v>
      </c>
    </row>
    <row r="16106" spans="1:7" ht="22.5" x14ac:dyDescent="0.2">
      <c r="A16106" s="1" t="str">
        <f t="shared" si="253"/>
        <v>SETOP RO-00283</v>
      </c>
      <c r="B16106" s="3" t="s">
        <v>28600</v>
      </c>
      <c r="C16106" s="3" t="s">
        <v>32585</v>
      </c>
      <c r="D16106" s="2" t="s">
        <v>32995</v>
      </c>
      <c r="E16106" s="3" t="s">
        <v>28586</v>
      </c>
      <c r="F16106" s="67">
        <v>12.24</v>
      </c>
      <c r="G16106" s="67">
        <v>12.41</v>
      </c>
    </row>
    <row r="16107" spans="1:7" ht="22.5" x14ac:dyDescent="0.2">
      <c r="A16107" s="1" t="str">
        <f t="shared" si="253"/>
        <v>SETOP RO-00284</v>
      </c>
      <c r="B16107" s="3" t="s">
        <v>28600</v>
      </c>
      <c r="C16107" s="3" t="s">
        <v>32586</v>
      </c>
      <c r="D16107" s="2" t="s">
        <v>32996</v>
      </c>
      <c r="E16107" s="3" t="s">
        <v>28586</v>
      </c>
      <c r="F16107" s="67">
        <v>12.81</v>
      </c>
      <c r="G16107" s="67">
        <v>12.99</v>
      </c>
    </row>
    <row r="16108" spans="1:7" ht="33.75" x14ac:dyDescent="0.2">
      <c r="A16108" s="1" t="str">
        <f t="shared" si="253"/>
        <v>SETOP RO-00299</v>
      </c>
      <c r="B16108" s="3" t="s">
        <v>28600</v>
      </c>
      <c r="C16108" s="3" t="s">
        <v>32587</v>
      </c>
      <c r="D16108" s="2" t="s">
        <v>32997</v>
      </c>
      <c r="E16108" s="3" t="s">
        <v>28586</v>
      </c>
      <c r="F16108" s="67">
        <v>75.27</v>
      </c>
      <c r="G16108" s="67">
        <v>75.680000000000007</v>
      </c>
    </row>
    <row r="16109" spans="1:7" ht="33.75" x14ac:dyDescent="0.2">
      <c r="A16109" s="1" t="str">
        <f t="shared" si="253"/>
        <v>SETOP RO-00298</v>
      </c>
      <c r="B16109" s="3" t="s">
        <v>28600</v>
      </c>
      <c r="C16109" s="3" t="s">
        <v>32588</v>
      </c>
      <c r="D16109" s="2" t="s">
        <v>32998</v>
      </c>
      <c r="E16109" s="3" t="s">
        <v>28586</v>
      </c>
      <c r="F16109" s="67">
        <v>34.81</v>
      </c>
      <c r="G16109" s="67">
        <v>35.56</v>
      </c>
    </row>
    <row r="16110" spans="1:7" ht="33.75" x14ac:dyDescent="0.2">
      <c r="A16110" s="1" t="str">
        <f t="shared" si="253"/>
        <v>SETOP RO-00301</v>
      </c>
      <c r="B16110" s="3" t="s">
        <v>28600</v>
      </c>
      <c r="C16110" s="3" t="s">
        <v>32589</v>
      </c>
      <c r="D16110" s="2" t="s">
        <v>32999</v>
      </c>
      <c r="E16110" s="3" t="s">
        <v>28586</v>
      </c>
      <c r="F16110" s="67">
        <v>122.82</v>
      </c>
      <c r="G16110" s="67">
        <v>123.22</v>
      </c>
    </row>
    <row r="16111" spans="1:7" ht="33.75" x14ac:dyDescent="0.2">
      <c r="A16111" s="1" t="str">
        <f t="shared" si="253"/>
        <v>SETOP RO-00302</v>
      </c>
      <c r="B16111" s="3" t="s">
        <v>28600</v>
      </c>
      <c r="C16111" s="3" t="s">
        <v>32590</v>
      </c>
      <c r="D16111" s="2" t="s">
        <v>33000</v>
      </c>
      <c r="E16111" s="3" t="s">
        <v>28586</v>
      </c>
      <c r="F16111" s="67">
        <v>72.27</v>
      </c>
      <c r="G16111" s="67">
        <v>73.239999999999995</v>
      </c>
    </row>
    <row r="16112" spans="1:7" ht="33.75" x14ac:dyDescent="0.2">
      <c r="A16112" s="1" t="str">
        <f t="shared" si="253"/>
        <v>SETOP RO-00300</v>
      </c>
      <c r="B16112" s="3" t="s">
        <v>28600</v>
      </c>
      <c r="C16112" s="3" t="s">
        <v>32591</v>
      </c>
      <c r="D16112" s="2" t="s">
        <v>33001</v>
      </c>
      <c r="E16112" s="3" t="s">
        <v>28586</v>
      </c>
      <c r="F16112" s="67">
        <v>72.069999999999993</v>
      </c>
      <c r="G16112" s="67">
        <v>73.040000000000006</v>
      </c>
    </row>
    <row r="16113" spans="1:7" ht="33.75" x14ac:dyDescent="0.2">
      <c r="A16113" s="1" t="str">
        <f t="shared" si="253"/>
        <v>SETOP RO-00303</v>
      </c>
      <c r="B16113" s="3" t="s">
        <v>28600</v>
      </c>
      <c r="C16113" s="3" t="s">
        <v>32592</v>
      </c>
      <c r="D16113" s="2" t="s">
        <v>33002</v>
      </c>
      <c r="E16113" s="3" t="s">
        <v>28586</v>
      </c>
      <c r="F16113" s="67">
        <v>123.02</v>
      </c>
      <c r="G16113" s="67">
        <v>123.42</v>
      </c>
    </row>
    <row r="16114" spans="1:7" ht="33.75" x14ac:dyDescent="0.2">
      <c r="A16114" s="1" t="str">
        <f t="shared" si="253"/>
        <v>SETOP RO-00291</v>
      </c>
      <c r="B16114" s="3" t="s">
        <v>28600</v>
      </c>
      <c r="C16114" s="3" t="s">
        <v>32593</v>
      </c>
      <c r="D16114" s="2" t="s">
        <v>33003</v>
      </c>
      <c r="E16114" s="3" t="s">
        <v>28586</v>
      </c>
      <c r="F16114" s="67">
        <v>61.29</v>
      </c>
      <c r="G16114" s="67">
        <v>61.47</v>
      </c>
    </row>
    <row r="16115" spans="1:7" ht="33.75" x14ac:dyDescent="0.2">
      <c r="A16115" s="1" t="str">
        <f t="shared" si="253"/>
        <v>SETOP RO-00290</v>
      </c>
      <c r="B16115" s="3" t="s">
        <v>28600</v>
      </c>
      <c r="C16115" s="3" t="s">
        <v>32594</v>
      </c>
      <c r="D16115" s="2" t="s">
        <v>33004</v>
      </c>
      <c r="E16115" s="3" t="s">
        <v>28586</v>
      </c>
      <c r="F16115" s="67">
        <v>20.83</v>
      </c>
      <c r="G16115" s="67">
        <v>21.35</v>
      </c>
    </row>
    <row r="16116" spans="1:7" ht="33.75" x14ac:dyDescent="0.2">
      <c r="A16116" s="1" t="str">
        <f t="shared" si="253"/>
        <v>SETOP RO-00293</v>
      </c>
      <c r="B16116" s="3" t="s">
        <v>28600</v>
      </c>
      <c r="C16116" s="3" t="s">
        <v>32595</v>
      </c>
      <c r="D16116" s="2" t="s">
        <v>33005</v>
      </c>
      <c r="E16116" s="3" t="s">
        <v>28586</v>
      </c>
      <c r="F16116" s="67">
        <v>108.73</v>
      </c>
      <c r="G16116" s="67">
        <v>108.9</v>
      </c>
    </row>
    <row r="16117" spans="1:7" ht="33.75" x14ac:dyDescent="0.2">
      <c r="A16117" s="1" t="str">
        <f t="shared" si="253"/>
        <v>SETOP RO-00295</v>
      </c>
      <c r="B16117" s="3" t="s">
        <v>28600</v>
      </c>
      <c r="C16117" s="3" t="s">
        <v>32596</v>
      </c>
      <c r="D16117" s="2" t="s">
        <v>33006</v>
      </c>
      <c r="E16117" s="3" t="s">
        <v>28586</v>
      </c>
      <c r="F16117" s="67">
        <v>108.94</v>
      </c>
      <c r="G16117" s="67">
        <v>109.11</v>
      </c>
    </row>
    <row r="16118" spans="1:7" ht="33.75" x14ac:dyDescent="0.2">
      <c r="A16118" s="1" t="str">
        <f t="shared" si="253"/>
        <v>SETOP RO-00292</v>
      </c>
      <c r="B16118" s="3" t="s">
        <v>28600</v>
      </c>
      <c r="C16118" s="3" t="s">
        <v>32597</v>
      </c>
      <c r="D16118" s="2" t="s">
        <v>33007</v>
      </c>
      <c r="E16118" s="3" t="s">
        <v>28586</v>
      </c>
      <c r="F16118" s="67">
        <v>57.97</v>
      </c>
      <c r="G16118" s="67">
        <v>58.72</v>
      </c>
    </row>
    <row r="16119" spans="1:7" ht="33.75" x14ac:dyDescent="0.2">
      <c r="A16119" s="1" t="str">
        <f t="shared" si="253"/>
        <v>SETOP RO-00294</v>
      </c>
      <c r="B16119" s="3" t="s">
        <v>28600</v>
      </c>
      <c r="C16119" s="3" t="s">
        <v>32598</v>
      </c>
      <c r="D16119" s="2" t="s">
        <v>33008</v>
      </c>
      <c r="E16119" s="3" t="s">
        <v>28586</v>
      </c>
      <c r="F16119" s="67">
        <v>58.18</v>
      </c>
      <c r="G16119" s="67">
        <v>58.93</v>
      </c>
    </row>
    <row r="16120" spans="1:7" ht="33.75" x14ac:dyDescent="0.2">
      <c r="A16120" s="1" t="str">
        <f t="shared" si="253"/>
        <v>SETOP RO-00285</v>
      </c>
      <c r="B16120" s="3" t="s">
        <v>28600</v>
      </c>
      <c r="C16120" s="3" t="s">
        <v>32599</v>
      </c>
      <c r="D16120" s="2" t="s">
        <v>33009</v>
      </c>
      <c r="E16120" s="3" t="s">
        <v>28586</v>
      </c>
      <c r="F16120" s="67">
        <v>13.5</v>
      </c>
      <c r="G16120" s="67">
        <v>13.69</v>
      </c>
    </row>
    <row r="16121" spans="1:7" ht="33.75" x14ac:dyDescent="0.2">
      <c r="A16121" s="1" t="str">
        <f t="shared" si="253"/>
        <v>SETOP RO-00286</v>
      </c>
      <c r="B16121" s="3" t="s">
        <v>28600</v>
      </c>
      <c r="C16121" s="3" t="s">
        <v>32600</v>
      </c>
      <c r="D16121" s="2" t="s">
        <v>33010</v>
      </c>
      <c r="E16121" s="3" t="s">
        <v>28586</v>
      </c>
      <c r="F16121" s="67">
        <v>13.71</v>
      </c>
      <c r="G16121" s="67">
        <v>13.9</v>
      </c>
    </row>
    <row r="16122" spans="1:7" ht="33.75" x14ac:dyDescent="0.2">
      <c r="A16122" s="1" t="str">
        <f t="shared" si="253"/>
        <v>SETOP RO-00312</v>
      </c>
      <c r="B16122" s="3" t="s">
        <v>28600</v>
      </c>
      <c r="C16122" s="3" t="s">
        <v>32601</v>
      </c>
      <c r="D16122" s="2" t="s">
        <v>33011</v>
      </c>
      <c r="E16122" s="3" t="s">
        <v>28586</v>
      </c>
      <c r="F16122" s="67">
        <v>28.45</v>
      </c>
      <c r="G16122" s="67">
        <v>28.7</v>
      </c>
    </row>
    <row r="16123" spans="1:7" ht="33.75" x14ac:dyDescent="0.2">
      <c r="A16123" s="1" t="str">
        <f t="shared" si="253"/>
        <v>SETOP RO-00314</v>
      </c>
      <c r="B16123" s="3" t="s">
        <v>28600</v>
      </c>
      <c r="C16123" s="3" t="s">
        <v>32602</v>
      </c>
      <c r="D16123" s="2" t="s">
        <v>33012</v>
      </c>
      <c r="E16123" s="3" t="s">
        <v>28586</v>
      </c>
      <c r="F16123" s="67">
        <v>78.78</v>
      </c>
      <c r="G16123" s="67">
        <v>79.05</v>
      </c>
    </row>
    <row r="16124" spans="1:7" ht="33.75" x14ac:dyDescent="0.2">
      <c r="A16124" s="1" t="str">
        <f t="shared" si="253"/>
        <v>SETOP RO-00315</v>
      </c>
      <c r="B16124" s="3" t="s">
        <v>28600</v>
      </c>
      <c r="C16124" s="3" t="s">
        <v>32603</v>
      </c>
      <c r="D16124" s="2" t="s">
        <v>33013</v>
      </c>
      <c r="E16124" s="3" t="s">
        <v>28586</v>
      </c>
      <c r="F16124" s="67">
        <v>126.48</v>
      </c>
      <c r="G16124" s="67">
        <v>126.75</v>
      </c>
    </row>
    <row r="16125" spans="1:7" ht="33.75" x14ac:dyDescent="0.2">
      <c r="A16125" s="1" t="str">
        <f t="shared" si="253"/>
        <v>SETOP RO-00272</v>
      </c>
      <c r="B16125" s="3" t="s">
        <v>28600</v>
      </c>
      <c r="C16125" s="3" t="s">
        <v>32604</v>
      </c>
      <c r="D16125" s="2" t="s">
        <v>33014</v>
      </c>
      <c r="E16125" s="3" t="s">
        <v>28586</v>
      </c>
      <c r="F16125" s="67">
        <v>58.33</v>
      </c>
      <c r="G16125" s="67">
        <v>58.54</v>
      </c>
    </row>
    <row r="16126" spans="1:7" ht="22.5" x14ac:dyDescent="0.2">
      <c r="A16126" s="1" t="str">
        <f t="shared" si="253"/>
        <v>SETOP RO-00271</v>
      </c>
      <c r="B16126" s="3" t="s">
        <v>28600</v>
      </c>
      <c r="C16126" s="3" t="s">
        <v>32605</v>
      </c>
      <c r="D16126" s="2" t="s">
        <v>33015</v>
      </c>
      <c r="E16126" s="3" t="s">
        <v>28586</v>
      </c>
      <c r="F16126" s="67">
        <v>52.88</v>
      </c>
      <c r="G16126" s="67">
        <v>53.03</v>
      </c>
    </row>
    <row r="16127" spans="1:7" ht="22.5" x14ac:dyDescent="0.2">
      <c r="A16127" s="1" t="str">
        <f t="shared" si="253"/>
        <v>SETOP RO-00442</v>
      </c>
      <c r="B16127" s="3" t="s">
        <v>28600</v>
      </c>
      <c r="C16127" s="3" t="s">
        <v>32606</v>
      </c>
      <c r="D16127" s="2" t="s">
        <v>33016</v>
      </c>
      <c r="E16127" s="3" t="s">
        <v>28582</v>
      </c>
      <c r="F16127" s="67">
        <v>1.54</v>
      </c>
      <c r="G16127" s="67">
        <v>1.58</v>
      </c>
    </row>
    <row r="16128" spans="1:7" ht="22.5" x14ac:dyDescent="0.2">
      <c r="A16128" s="1" t="str">
        <f t="shared" si="253"/>
        <v>SETOP RO-00441</v>
      </c>
      <c r="B16128" s="3" t="s">
        <v>28600</v>
      </c>
      <c r="C16128" s="3" t="s">
        <v>32607</v>
      </c>
      <c r="D16128" s="2" t="s">
        <v>33017</v>
      </c>
      <c r="E16128" s="3" t="s">
        <v>28582</v>
      </c>
      <c r="F16128" s="67">
        <v>1.3</v>
      </c>
      <c r="G16128" s="67">
        <v>1.34</v>
      </c>
    </row>
    <row r="16129" spans="1:7" ht="22.5" x14ac:dyDescent="0.2">
      <c r="A16129" s="1" t="str">
        <f t="shared" si="253"/>
        <v>SETOP RO-00428</v>
      </c>
      <c r="B16129" s="3" t="s">
        <v>28600</v>
      </c>
      <c r="C16129" s="3" t="s">
        <v>32608</v>
      </c>
      <c r="D16129" s="2" t="s">
        <v>33018</v>
      </c>
      <c r="E16129" s="3" t="s">
        <v>28582</v>
      </c>
      <c r="F16129" s="67">
        <v>4.9000000000000004</v>
      </c>
      <c r="G16129" s="67">
        <v>4.97</v>
      </c>
    </row>
    <row r="16130" spans="1:7" ht="22.5" x14ac:dyDescent="0.2">
      <c r="A16130" s="1" t="str">
        <f t="shared" si="253"/>
        <v>SETOP RO-00427</v>
      </c>
      <c r="B16130" s="3" t="s">
        <v>28600</v>
      </c>
      <c r="C16130" s="3" t="s">
        <v>32609</v>
      </c>
      <c r="D16130" s="2" t="s">
        <v>33019</v>
      </c>
      <c r="E16130" s="3" t="s">
        <v>28582</v>
      </c>
      <c r="F16130" s="67">
        <v>3.66</v>
      </c>
      <c r="G16130" s="67">
        <v>3.75</v>
      </c>
    </row>
    <row r="16131" spans="1:7" ht="33.75" x14ac:dyDescent="0.2">
      <c r="A16131" s="1" t="str">
        <f t="shared" si="253"/>
        <v>SETOP RO-00430</v>
      </c>
      <c r="B16131" s="3" t="s">
        <v>28600</v>
      </c>
      <c r="C16131" s="3" t="s">
        <v>32610</v>
      </c>
      <c r="D16131" s="2" t="s">
        <v>33020</v>
      </c>
      <c r="E16131" s="3" t="s">
        <v>28582</v>
      </c>
      <c r="F16131" s="67">
        <v>4.9000000000000004</v>
      </c>
      <c r="G16131" s="67">
        <v>4.97</v>
      </c>
    </row>
    <row r="16132" spans="1:7" ht="33.75" x14ac:dyDescent="0.2">
      <c r="A16132" s="1" t="str">
        <f t="shared" si="253"/>
        <v>SETOP RO-00429</v>
      </c>
      <c r="B16132" s="3" t="s">
        <v>28600</v>
      </c>
      <c r="C16132" s="3" t="s">
        <v>32611</v>
      </c>
      <c r="D16132" s="2" t="s">
        <v>33021</v>
      </c>
      <c r="E16132" s="3" t="s">
        <v>28582</v>
      </c>
      <c r="F16132" s="67">
        <v>3.66</v>
      </c>
      <c r="G16132" s="67">
        <v>3.75</v>
      </c>
    </row>
    <row r="16133" spans="1:7" ht="22.5" x14ac:dyDescent="0.2">
      <c r="A16133" s="1" t="str">
        <f t="shared" si="253"/>
        <v>SETOP RO-00424</v>
      </c>
      <c r="B16133" s="3" t="s">
        <v>28600</v>
      </c>
      <c r="C16133" s="3" t="s">
        <v>32612</v>
      </c>
      <c r="D16133" s="2" t="s">
        <v>33022</v>
      </c>
      <c r="E16133" s="3" t="s">
        <v>28582</v>
      </c>
      <c r="F16133" s="67">
        <v>4.3899999999999997</v>
      </c>
      <c r="G16133" s="67">
        <v>4.45</v>
      </c>
    </row>
    <row r="16134" spans="1:7" ht="22.5" x14ac:dyDescent="0.2">
      <c r="A16134" s="1" t="str">
        <f t="shared" si="253"/>
        <v>SETOP RO-00423</v>
      </c>
      <c r="B16134" s="3" t="s">
        <v>28600</v>
      </c>
      <c r="C16134" s="3" t="s">
        <v>32613</v>
      </c>
      <c r="D16134" s="2" t="s">
        <v>33023</v>
      </c>
      <c r="E16134" s="3" t="s">
        <v>28582</v>
      </c>
      <c r="F16134" s="67">
        <v>3.16</v>
      </c>
      <c r="G16134" s="67">
        <v>3.23</v>
      </c>
    </row>
    <row r="16135" spans="1:7" ht="22.5" x14ac:dyDescent="0.2">
      <c r="A16135" s="1" t="str">
        <f t="shared" si="253"/>
        <v>SETOP RO-00426</v>
      </c>
      <c r="B16135" s="3" t="s">
        <v>28600</v>
      </c>
      <c r="C16135" s="3" t="s">
        <v>32614</v>
      </c>
      <c r="D16135" s="2" t="s">
        <v>33024</v>
      </c>
      <c r="E16135" s="3" t="s">
        <v>28582</v>
      </c>
      <c r="F16135" s="67">
        <v>4.3899999999999997</v>
      </c>
      <c r="G16135" s="67">
        <v>4.45</v>
      </c>
    </row>
    <row r="16136" spans="1:7" ht="22.5" x14ac:dyDescent="0.2">
      <c r="A16136" s="1" t="str">
        <f t="shared" si="253"/>
        <v>SETOP RO-00425</v>
      </c>
      <c r="B16136" s="3" t="s">
        <v>28600</v>
      </c>
      <c r="C16136" s="3" t="s">
        <v>32615</v>
      </c>
      <c r="D16136" s="2" t="s">
        <v>33025</v>
      </c>
      <c r="E16136" s="3" t="s">
        <v>28582</v>
      </c>
      <c r="F16136" s="67">
        <v>3.16</v>
      </c>
      <c r="G16136" s="67">
        <v>3.23</v>
      </c>
    </row>
    <row r="16137" spans="1:7" ht="22.5" x14ac:dyDescent="0.2">
      <c r="A16137" s="1" t="str">
        <f t="shared" si="253"/>
        <v>SETOP RO-00418</v>
      </c>
      <c r="B16137" s="3" t="s">
        <v>28600</v>
      </c>
      <c r="C16137" s="3" t="s">
        <v>32616</v>
      </c>
      <c r="D16137" s="2" t="s">
        <v>33026</v>
      </c>
      <c r="E16137" s="3" t="s">
        <v>28582</v>
      </c>
      <c r="F16137" s="67">
        <v>1.77</v>
      </c>
      <c r="G16137" s="67">
        <v>1.8</v>
      </c>
    </row>
    <row r="16138" spans="1:7" ht="22.5" x14ac:dyDescent="0.2">
      <c r="A16138" s="1" t="str">
        <f t="shared" si="253"/>
        <v>SETOP RO-00417</v>
      </c>
      <c r="B16138" s="3" t="s">
        <v>28600</v>
      </c>
      <c r="C16138" s="3" t="s">
        <v>32617</v>
      </c>
      <c r="D16138" s="2" t="s">
        <v>33027</v>
      </c>
      <c r="E16138" s="3" t="s">
        <v>28582</v>
      </c>
      <c r="F16138" s="67">
        <v>1.37</v>
      </c>
      <c r="G16138" s="67">
        <v>1.4</v>
      </c>
    </row>
    <row r="16139" spans="1:7" ht="33.75" x14ac:dyDescent="0.2">
      <c r="A16139" s="1" t="str">
        <f t="shared" si="253"/>
        <v>SETOP RO-00420</v>
      </c>
      <c r="B16139" s="3" t="s">
        <v>28600</v>
      </c>
      <c r="C16139" s="3" t="s">
        <v>32618</v>
      </c>
      <c r="D16139" s="2" t="s">
        <v>33028</v>
      </c>
      <c r="E16139" s="3" t="s">
        <v>28582</v>
      </c>
      <c r="F16139" s="67">
        <v>1.77</v>
      </c>
      <c r="G16139" s="67">
        <v>1.8</v>
      </c>
    </row>
    <row r="16140" spans="1:7" ht="33.75" x14ac:dyDescent="0.2">
      <c r="A16140" s="1" t="str">
        <f t="shared" si="253"/>
        <v>SETOP RO-00419</v>
      </c>
      <c r="B16140" s="3" t="s">
        <v>28600</v>
      </c>
      <c r="C16140" s="3" t="s">
        <v>32619</v>
      </c>
      <c r="D16140" s="2" t="s">
        <v>33029</v>
      </c>
      <c r="E16140" s="3" t="s">
        <v>28582</v>
      </c>
      <c r="F16140" s="67">
        <v>1.37</v>
      </c>
      <c r="G16140" s="67">
        <v>1.4</v>
      </c>
    </row>
    <row r="16141" spans="1:7" ht="22.5" x14ac:dyDescent="0.2">
      <c r="A16141" s="1" t="str">
        <f t="shared" si="253"/>
        <v>SETOP RO-00414</v>
      </c>
      <c r="B16141" s="3" t="s">
        <v>28600</v>
      </c>
      <c r="C16141" s="3" t="s">
        <v>32620</v>
      </c>
      <c r="D16141" s="2" t="s">
        <v>33030</v>
      </c>
      <c r="E16141" s="3" t="s">
        <v>28582</v>
      </c>
      <c r="F16141" s="67">
        <v>1.56</v>
      </c>
      <c r="G16141" s="67">
        <v>1.58</v>
      </c>
    </row>
    <row r="16142" spans="1:7" ht="22.5" x14ac:dyDescent="0.2">
      <c r="A16142" s="1" t="str">
        <f t="shared" si="253"/>
        <v>SETOP RO-00413</v>
      </c>
      <c r="B16142" s="3" t="s">
        <v>28600</v>
      </c>
      <c r="C16142" s="3" t="s">
        <v>32621</v>
      </c>
      <c r="D16142" s="2" t="s">
        <v>33031</v>
      </c>
      <c r="E16142" s="3" t="s">
        <v>28582</v>
      </c>
      <c r="F16142" s="67">
        <v>1.1499999999999999</v>
      </c>
      <c r="G16142" s="67">
        <v>1.18</v>
      </c>
    </row>
    <row r="16143" spans="1:7" ht="33.75" x14ac:dyDescent="0.2">
      <c r="A16143" s="1" t="str">
        <f t="shared" si="253"/>
        <v>SETOP RO-00416</v>
      </c>
      <c r="B16143" s="3" t="s">
        <v>28600</v>
      </c>
      <c r="C16143" s="3" t="s">
        <v>32622</v>
      </c>
      <c r="D16143" s="2" t="s">
        <v>33032</v>
      </c>
      <c r="E16143" s="3" t="s">
        <v>28582</v>
      </c>
      <c r="F16143" s="67">
        <v>1.56</v>
      </c>
      <c r="G16143" s="67">
        <v>1.58</v>
      </c>
    </row>
    <row r="16144" spans="1:7" ht="33.75" x14ac:dyDescent="0.2">
      <c r="A16144" s="1" t="str">
        <f t="shared" si="253"/>
        <v>SETOP RO-00415</v>
      </c>
      <c r="B16144" s="3" t="s">
        <v>28600</v>
      </c>
      <c r="C16144" s="3" t="s">
        <v>32623</v>
      </c>
      <c r="D16144" s="2" t="s">
        <v>33033</v>
      </c>
      <c r="E16144" s="3" t="s">
        <v>28582</v>
      </c>
      <c r="F16144" s="67">
        <v>1.1499999999999999</v>
      </c>
      <c r="G16144" s="67">
        <v>1.18</v>
      </c>
    </row>
    <row r="16145" spans="1:7" ht="22.5" x14ac:dyDescent="0.2">
      <c r="A16145" s="1" t="str">
        <f t="shared" si="253"/>
        <v>SETOP RO-00438</v>
      </c>
      <c r="B16145" s="3" t="s">
        <v>28600</v>
      </c>
      <c r="C16145" s="3" t="s">
        <v>32624</v>
      </c>
      <c r="D16145" s="2" t="s">
        <v>33034</v>
      </c>
      <c r="E16145" s="3" t="s">
        <v>28582</v>
      </c>
      <c r="F16145" s="67">
        <v>5.45</v>
      </c>
      <c r="G16145" s="67">
        <v>5.52</v>
      </c>
    </row>
    <row r="16146" spans="1:7" ht="22.5" x14ac:dyDescent="0.2">
      <c r="A16146" s="1" t="str">
        <f t="shared" si="253"/>
        <v>SETOP RO-00437</v>
      </c>
      <c r="B16146" s="3" t="s">
        <v>28600</v>
      </c>
      <c r="C16146" s="3" t="s">
        <v>32625</v>
      </c>
      <c r="D16146" s="2" t="s">
        <v>33035</v>
      </c>
      <c r="E16146" s="3" t="s">
        <v>28582</v>
      </c>
      <c r="F16146" s="67">
        <v>4.04</v>
      </c>
      <c r="G16146" s="67">
        <v>4.13</v>
      </c>
    </row>
    <row r="16147" spans="1:7" ht="33.75" x14ac:dyDescent="0.2">
      <c r="A16147" s="1" t="str">
        <f t="shared" si="253"/>
        <v>SETOP RO-00440</v>
      </c>
      <c r="B16147" s="3" t="s">
        <v>28600</v>
      </c>
      <c r="C16147" s="3" t="s">
        <v>32626</v>
      </c>
      <c r="D16147" s="2" t="s">
        <v>33036</v>
      </c>
      <c r="E16147" s="3" t="s">
        <v>28582</v>
      </c>
      <c r="F16147" s="67">
        <v>5.45</v>
      </c>
      <c r="G16147" s="67">
        <v>5.52</v>
      </c>
    </row>
    <row r="16148" spans="1:7" ht="33.75" x14ac:dyDescent="0.2">
      <c r="A16148" s="1" t="str">
        <f t="shared" si="253"/>
        <v>SETOP RO-00439</v>
      </c>
      <c r="B16148" s="3" t="s">
        <v>28600</v>
      </c>
      <c r="C16148" s="3" t="s">
        <v>32627</v>
      </c>
      <c r="D16148" s="2" t="s">
        <v>33037</v>
      </c>
      <c r="E16148" s="3" t="s">
        <v>28582</v>
      </c>
      <c r="F16148" s="67">
        <v>4.04</v>
      </c>
      <c r="G16148" s="67">
        <v>4.13</v>
      </c>
    </row>
    <row r="16149" spans="1:7" ht="22.5" x14ac:dyDescent="0.2">
      <c r="A16149" s="1" t="str">
        <f t="shared" si="253"/>
        <v>SETOP RO-00434</v>
      </c>
      <c r="B16149" s="3" t="s">
        <v>28600</v>
      </c>
      <c r="C16149" s="3" t="s">
        <v>32628</v>
      </c>
      <c r="D16149" s="2" t="s">
        <v>33038</v>
      </c>
      <c r="E16149" s="3" t="s">
        <v>28582</v>
      </c>
      <c r="F16149" s="67">
        <v>4.95</v>
      </c>
      <c r="G16149" s="67">
        <v>5.01</v>
      </c>
    </row>
    <row r="16150" spans="1:7" ht="22.5" x14ac:dyDescent="0.2">
      <c r="A16150" s="1" t="str">
        <f t="shared" si="253"/>
        <v>SETOP RO-00433</v>
      </c>
      <c r="B16150" s="3" t="s">
        <v>28600</v>
      </c>
      <c r="C16150" s="3" t="s">
        <v>32629</v>
      </c>
      <c r="D16150" s="2" t="s">
        <v>33039</v>
      </c>
      <c r="E16150" s="3" t="s">
        <v>28582</v>
      </c>
      <c r="F16150" s="67">
        <v>3.54</v>
      </c>
      <c r="G16150" s="67">
        <v>3.61</v>
      </c>
    </row>
    <row r="16151" spans="1:7" ht="22.5" x14ac:dyDescent="0.2">
      <c r="A16151" s="1" t="str">
        <f t="shared" si="253"/>
        <v>SETOP RO-00436</v>
      </c>
      <c r="B16151" s="3" t="s">
        <v>28600</v>
      </c>
      <c r="C16151" s="3" t="s">
        <v>32630</v>
      </c>
      <c r="D16151" s="2" t="s">
        <v>33040</v>
      </c>
      <c r="E16151" s="3" t="s">
        <v>28582</v>
      </c>
      <c r="F16151" s="67">
        <v>4.95</v>
      </c>
      <c r="G16151" s="67">
        <v>5.01</v>
      </c>
    </row>
    <row r="16152" spans="1:7" ht="22.5" x14ac:dyDescent="0.2">
      <c r="A16152" s="1" t="str">
        <f t="shared" si="253"/>
        <v>SETOP RO-00435</v>
      </c>
      <c r="B16152" s="3" t="s">
        <v>28600</v>
      </c>
      <c r="C16152" s="3" t="s">
        <v>32631</v>
      </c>
      <c r="D16152" s="2" t="s">
        <v>33041</v>
      </c>
      <c r="E16152" s="3" t="s">
        <v>28582</v>
      </c>
      <c r="F16152" s="67">
        <v>3.54</v>
      </c>
      <c r="G16152" s="67">
        <v>3.61</v>
      </c>
    </row>
    <row r="16153" spans="1:7" x14ac:dyDescent="0.2">
      <c r="A16153" s="1" t="str">
        <f t="shared" si="253"/>
        <v>SETOP RO-00385</v>
      </c>
      <c r="B16153" s="3" t="s">
        <v>28600</v>
      </c>
      <c r="C16153" s="3" t="s">
        <v>32632</v>
      </c>
      <c r="D16153" s="2" t="s">
        <v>33042</v>
      </c>
      <c r="E16153" s="3" t="s">
        <v>28582</v>
      </c>
      <c r="F16153" s="67">
        <v>0.06</v>
      </c>
      <c r="G16153" s="67">
        <v>0.06</v>
      </c>
    </row>
    <row r="16154" spans="1:7" x14ac:dyDescent="0.2">
      <c r="A16154" s="1" t="str">
        <f t="shared" si="253"/>
        <v>SETOP 253</v>
      </c>
      <c r="B16154" s="3" t="s">
        <v>28600</v>
      </c>
      <c r="C16154" s="3">
        <v>253</v>
      </c>
      <c r="D16154" s="2" t="s">
        <v>33043</v>
      </c>
    </row>
    <row r="16155" spans="1:7" ht="22.5" x14ac:dyDescent="0.2">
      <c r="A16155" s="1" t="str">
        <f t="shared" si="253"/>
        <v>SETOP RO-00489</v>
      </c>
      <c r="B16155" s="3" t="s">
        <v>28600</v>
      </c>
      <c r="C16155" s="3" t="s">
        <v>32633</v>
      </c>
      <c r="D16155" s="2" t="s">
        <v>33044</v>
      </c>
      <c r="E16155" s="3" t="s">
        <v>28582</v>
      </c>
      <c r="F16155" s="67">
        <v>0.21</v>
      </c>
      <c r="G16155" s="67">
        <v>0.21</v>
      </c>
    </row>
    <row r="16156" spans="1:7" ht="22.5" x14ac:dyDescent="0.2">
      <c r="A16156" s="1" t="str">
        <f t="shared" si="253"/>
        <v>SETOP RO-00490</v>
      </c>
      <c r="B16156" s="3" t="s">
        <v>28600</v>
      </c>
      <c r="C16156" s="3" t="s">
        <v>32634</v>
      </c>
      <c r="D16156" s="2" t="s">
        <v>33045</v>
      </c>
      <c r="E16156" s="3" t="s">
        <v>28582</v>
      </c>
      <c r="F16156" s="67">
        <v>0.32</v>
      </c>
      <c r="G16156" s="67">
        <v>0.32</v>
      </c>
    </row>
    <row r="16157" spans="1:7" ht="22.5" x14ac:dyDescent="0.2">
      <c r="A16157" s="1" t="str">
        <f t="shared" si="253"/>
        <v>SETOP RO-00487</v>
      </c>
      <c r="B16157" s="3" t="s">
        <v>28600</v>
      </c>
      <c r="C16157" s="3" t="s">
        <v>32635</v>
      </c>
      <c r="D16157" s="2" t="s">
        <v>33046</v>
      </c>
      <c r="E16157" s="3" t="s">
        <v>28582</v>
      </c>
      <c r="F16157" s="67">
        <v>1.72</v>
      </c>
      <c r="G16157" s="67">
        <v>1.73</v>
      </c>
    </row>
    <row r="16158" spans="1:7" ht="22.5" x14ac:dyDescent="0.2">
      <c r="A16158" s="1" t="str">
        <f t="shared" si="253"/>
        <v>SETOP RO-00483</v>
      </c>
      <c r="B16158" s="3" t="s">
        <v>28600</v>
      </c>
      <c r="C16158" s="3" t="s">
        <v>32636</v>
      </c>
      <c r="D16158" s="2" t="s">
        <v>33047</v>
      </c>
      <c r="E16158" s="3" t="s">
        <v>28586</v>
      </c>
      <c r="F16158" s="67">
        <v>489.37</v>
      </c>
      <c r="G16158" s="67">
        <v>493.32</v>
      </c>
    </row>
    <row r="16159" spans="1:7" ht="33.75" x14ac:dyDescent="0.2">
      <c r="A16159" s="1" t="str">
        <f t="shared" si="253"/>
        <v>SETOP RO-00484</v>
      </c>
      <c r="B16159" s="3" t="s">
        <v>28600</v>
      </c>
      <c r="C16159" s="3" t="s">
        <v>32637</v>
      </c>
      <c r="D16159" s="2" t="s">
        <v>33048</v>
      </c>
      <c r="E16159" s="3" t="s">
        <v>28586</v>
      </c>
      <c r="F16159" s="67">
        <v>417.3</v>
      </c>
      <c r="G16159" s="67">
        <v>421.97</v>
      </c>
    </row>
    <row r="16160" spans="1:7" ht="33.75" x14ac:dyDescent="0.2">
      <c r="A16160" s="1" t="str">
        <f t="shared" si="253"/>
        <v>SETOP RO-00480</v>
      </c>
      <c r="B16160" s="3" t="s">
        <v>28600</v>
      </c>
      <c r="C16160" s="3" t="s">
        <v>32638</v>
      </c>
      <c r="D16160" s="2" t="s">
        <v>33049</v>
      </c>
      <c r="E16160" s="3" t="s">
        <v>28586</v>
      </c>
      <c r="F16160" s="67">
        <v>374.26</v>
      </c>
      <c r="G16160" s="67">
        <v>374.88</v>
      </c>
    </row>
    <row r="16161" spans="1:7" ht="33.75" x14ac:dyDescent="0.2">
      <c r="A16161" s="1" t="str">
        <f t="shared" si="253"/>
        <v>SETOP RO-00479</v>
      </c>
      <c r="B16161" s="3" t="s">
        <v>28600</v>
      </c>
      <c r="C16161" s="3" t="s">
        <v>32639</v>
      </c>
      <c r="D16161" s="2" t="s">
        <v>33050</v>
      </c>
      <c r="E16161" s="3" t="s">
        <v>28586</v>
      </c>
      <c r="F16161" s="67">
        <v>305.52999999999997</v>
      </c>
      <c r="G16161" s="67">
        <v>306.85000000000002</v>
      </c>
    </row>
    <row r="16162" spans="1:7" ht="33.75" x14ac:dyDescent="0.2">
      <c r="A16162" s="1" t="str">
        <f t="shared" si="253"/>
        <v>SETOP RO-00482</v>
      </c>
      <c r="B16162" s="3" t="s">
        <v>28600</v>
      </c>
      <c r="C16162" s="3" t="s">
        <v>32640</v>
      </c>
      <c r="D16162" s="2" t="s">
        <v>33051</v>
      </c>
      <c r="E16162" s="3" t="s">
        <v>28586</v>
      </c>
      <c r="F16162" s="67">
        <v>384.02</v>
      </c>
      <c r="G16162" s="67">
        <v>384.68</v>
      </c>
    </row>
    <row r="16163" spans="1:7" ht="33.75" x14ac:dyDescent="0.2">
      <c r="A16163" s="1" t="str">
        <f t="shared" ref="A16163:A16226" si="254">CONCATENAR</f>
        <v>SETOP RO-00481</v>
      </c>
      <c r="B16163" s="3" t="s">
        <v>28600</v>
      </c>
      <c r="C16163" s="3" t="s">
        <v>32641</v>
      </c>
      <c r="D16163" s="2" t="s">
        <v>33052</v>
      </c>
      <c r="E16163" s="3" t="s">
        <v>28586</v>
      </c>
      <c r="F16163" s="67">
        <v>315.29000000000002</v>
      </c>
      <c r="G16163" s="67">
        <v>316.64999999999998</v>
      </c>
    </row>
    <row r="16164" spans="1:7" ht="33.75" x14ac:dyDescent="0.2">
      <c r="A16164" s="1" t="str">
        <f t="shared" si="254"/>
        <v>SETOP RO-00486</v>
      </c>
      <c r="B16164" s="3" t="s">
        <v>28600</v>
      </c>
      <c r="C16164" s="3" t="s">
        <v>32642</v>
      </c>
      <c r="D16164" s="2" t="s">
        <v>33053</v>
      </c>
      <c r="E16164" s="3" t="s">
        <v>28586</v>
      </c>
      <c r="F16164" s="67">
        <v>289.25</v>
      </c>
      <c r="G16164" s="67">
        <v>289.66000000000003</v>
      </c>
    </row>
    <row r="16165" spans="1:7" ht="33.75" x14ac:dyDescent="0.2">
      <c r="A16165" s="1" t="str">
        <f t="shared" si="254"/>
        <v>SETOP RO-00485</v>
      </c>
      <c r="B16165" s="3" t="s">
        <v>28600</v>
      </c>
      <c r="C16165" s="3" t="s">
        <v>32643</v>
      </c>
      <c r="D16165" s="2" t="s">
        <v>33054</v>
      </c>
      <c r="E16165" s="3" t="s">
        <v>28586</v>
      </c>
      <c r="F16165" s="67">
        <v>219.67</v>
      </c>
      <c r="G16165" s="67">
        <v>220.89</v>
      </c>
    </row>
    <row r="16166" spans="1:7" ht="22.5" x14ac:dyDescent="0.2">
      <c r="A16166" s="1" t="str">
        <f t="shared" si="254"/>
        <v>SETOP RO-00488</v>
      </c>
      <c r="B16166" s="3" t="s">
        <v>28600</v>
      </c>
      <c r="C16166" s="3" t="s">
        <v>32644</v>
      </c>
      <c r="D16166" s="2" t="s">
        <v>33055</v>
      </c>
      <c r="E16166" s="3" t="s">
        <v>28584</v>
      </c>
      <c r="F16166" s="67">
        <v>18.649999999999999</v>
      </c>
      <c r="G16166" s="67">
        <v>19.190000000000001</v>
      </c>
    </row>
    <row r="16167" spans="1:7" x14ac:dyDescent="0.2">
      <c r="A16167" s="1" t="str">
        <f t="shared" si="254"/>
        <v>SETOP 258</v>
      </c>
      <c r="B16167" s="3" t="s">
        <v>28600</v>
      </c>
      <c r="C16167" s="3">
        <v>258</v>
      </c>
      <c r="D16167" s="2" t="s">
        <v>33056</v>
      </c>
    </row>
    <row r="16168" spans="1:7" ht="22.5" x14ac:dyDescent="0.2">
      <c r="A16168" s="1" t="str">
        <f t="shared" si="254"/>
        <v>SETOP RO-00827</v>
      </c>
      <c r="B16168" s="3" t="s">
        <v>28600</v>
      </c>
      <c r="C16168" s="3" t="s">
        <v>32645</v>
      </c>
      <c r="D16168" s="2" t="s">
        <v>33057</v>
      </c>
      <c r="E16168" s="3" t="s">
        <v>33114</v>
      </c>
      <c r="F16168" s="67">
        <v>21.44</v>
      </c>
      <c r="G16168" s="67">
        <v>21.96</v>
      </c>
    </row>
    <row r="16169" spans="1:7" ht="22.5" x14ac:dyDescent="0.2">
      <c r="A16169" s="1" t="str">
        <f t="shared" si="254"/>
        <v>SETOP RO-00831</v>
      </c>
      <c r="B16169" s="3" t="s">
        <v>28600</v>
      </c>
      <c r="C16169" s="3" t="s">
        <v>32646</v>
      </c>
      <c r="D16169" s="2" t="s">
        <v>33058</v>
      </c>
      <c r="E16169" s="3" t="s">
        <v>33114</v>
      </c>
      <c r="F16169" s="67">
        <v>3.23</v>
      </c>
      <c r="G16169" s="67">
        <v>3.26</v>
      </c>
    </row>
    <row r="16170" spans="1:7" ht="22.5" x14ac:dyDescent="0.2">
      <c r="A16170" s="1" t="str">
        <f t="shared" si="254"/>
        <v>SETOP RO-00832</v>
      </c>
      <c r="B16170" s="3" t="s">
        <v>28600</v>
      </c>
      <c r="C16170" s="3" t="s">
        <v>32647</v>
      </c>
      <c r="D16170" s="2" t="s">
        <v>33059</v>
      </c>
      <c r="E16170" s="3" t="s">
        <v>33114</v>
      </c>
      <c r="F16170" s="67">
        <v>8.25</v>
      </c>
      <c r="G16170" s="67">
        <v>8.34</v>
      </c>
    </row>
    <row r="16171" spans="1:7" ht="22.5" x14ac:dyDescent="0.2">
      <c r="A16171" s="1" t="str">
        <f t="shared" si="254"/>
        <v>SETOP RO-00833</v>
      </c>
      <c r="B16171" s="3" t="s">
        <v>28600</v>
      </c>
      <c r="C16171" s="3" t="s">
        <v>32648</v>
      </c>
      <c r="D16171" s="2" t="s">
        <v>33060</v>
      </c>
      <c r="E16171" s="3" t="s">
        <v>33114</v>
      </c>
      <c r="F16171" s="67">
        <v>2.59</v>
      </c>
      <c r="G16171" s="67">
        <v>2.62</v>
      </c>
    </row>
    <row r="16172" spans="1:7" ht="22.5" x14ac:dyDescent="0.2">
      <c r="A16172" s="1" t="str">
        <f t="shared" si="254"/>
        <v>SETOP RO-00828</v>
      </c>
      <c r="B16172" s="3" t="s">
        <v>28600</v>
      </c>
      <c r="C16172" s="3" t="s">
        <v>32649</v>
      </c>
      <c r="D16172" s="2" t="s">
        <v>33061</v>
      </c>
      <c r="E16172" s="3" t="s">
        <v>33114</v>
      </c>
      <c r="F16172" s="67">
        <v>2.27</v>
      </c>
      <c r="G16172" s="67">
        <v>2.2999999999999998</v>
      </c>
    </row>
    <row r="16173" spans="1:7" ht="22.5" x14ac:dyDescent="0.2">
      <c r="A16173" s="1" t="str">
        <f t="shared" si="254"/>
        <v>SETOP RO-00829</v>
      </c>
      <c r="B16173" s="3" t="s">
        <v>28600</v>
      </c>
      <c r="C16173" s="3" t="s">
        <v>32650</v>
      </c>
      <c r="D16173" s="2" t="s">
        <v>33062</v>
      </c>
      <c r="E16173" s="3" t="s">
        <v>33114</v>
      </c>
      <c r="F16173" s="67">
        <v>7.3</v>
      </c>
      <c r="G16173" s="67">
        <v>7.37</v>
      </c>
    </row>
    <row r="16174" spans="1:7" ht="22.5" x14ac:dyDescent="0.2">
      <c r="A16174" s="1" t="str">
        <f t="shared" si="254"/>
        <v>SETOP RO-00830</v>
      </c>
      <c r="B16174" s="3" t="s">
        <v>28600</v>
      </c>
      <c r="C16174" s="3" t="s">
        <v>32651</v>
      </c>
      <c r="D16174" s="2" t="s">
        <v>33063</v>
      </c>
      <c r="E16174" s="3" t="s">
        <v>33114</v>
      </c>
      <c r="F16174" s="67">
        <v>1.64</v>
      </c>
      <c r="G16174" s="67">
        <v>1.66</v>
      </c>
    </row>
    <row r="16175" spans="1:7" ht="22.5" x14ac:dyDescent="0.2">
      <c r="A16175" s="1" t="str">
        <f t="shared" si="254"/>
        <v>SETOP RO-00834</v>
      </c>
      <c r="B16175" s="3" t="s">
        <v>28600</v>
      </c>
      <c r="C16175" s="3" t="s">
        <v>32652</v>
      </c>
      <c r="D16175" s="2" t="s">
        <v>33064</v>
      </c>
      <c r="E16175" s="3" t="s">
        <v>33114</v>
      </c>
      <c r="F16175" s="67">
        <v>1.93</v>
      </c>
      <c r="G16175" s="67">
        <v>1.95</v>
      </c>
    </row>
    <row r="16176" spans="1:7" ht="22.5" x14ac:dyDescent="0.2">
      <c r="A16176" s="1" t="str">
        <f t="shared" si="254"/>
        <v>SETOP RO-00836</v>
      </c>
      <c r="B16176" s="3" t="s">
        <v>28600</v>
      </c>
      <c r="C16176" s="3" t="s">
        <v>32653</v>
      </c>
      <c r="D16176" s="2" t="s">
        <v>33065</v>
      </c>
      <c r="E16176" s="3" t="s">
        <v>33114</v>
      </c>
      <c r="F16176" s="67">
        <v>3.08</v>
      </c>
      <c r="G16176" s="67">
        <v>3.12</v>
      </c>
    </row>
    <row r="16177" spans="1:7" ht="22.5" x14ac:dyDescent="0.2">
      <c r="A16177" s="1" t="str">
        <f t="shared" si="254"/>
        <v>SETOP RO-00837</v>
      </c>
      <c r="B16177" s="3" t="s">
        <v>28600</v>
      </c>
      <c r="C16177" s="3" t="s">
        <v>32654</v>
      </c>
      <c r="D16177" s="2" t="s">
        <v>33066</v>
      </c>
      <c r="E16177" s="3" t="s">
        <v>33114</v>
      </c>
      <c r="F16177" s="67">
        <v>4.97</v>
      </c>
      <c r="G16177" s="67">
        <v>5.03</v>
      </c>
    </row>
    <row r="16178" spans="1:7" ht="22.5" x14ac:dyDescent="0.2">
      <c r="A16178" s="1" t="str">
        <f t="shared" si="254"/>
        <v>SETOP RO-00838</v>
      </c>
      <c r="B16178" s="3" t="s">
        <v>28600</v>
      </c>
      <c r="C16178" s="3" t="s">
        <v>32655</v>
      </c>
      <c r="D16178" s="2" t="s">
        <v>33067</v>
      </c>
      <c r="E16178" s="3" t="s">
        <v>33114</v>
      </c>
      <c r="F16178" s="67">
        <v>2.64</v>
      </c>
      <c r="G16178" s="67">
        <v>2.68</v>
      </c>
    </row>
    <row r="16179" spans="1:7" ht="22.5" x14ac:dyDescent="0.2">
      <c r="A16179" s="1" t="str">
        <f t="shared" si="254"/>
        <v>SETOP RO-00835</v>
      </c>
      <c r="B16179" s="3" t="s">
        <v>28600</v>
      </c>
      <c r="C16179" s="3" t="s">
        <v>32656</v>
      </c>
      <c r="D16179" s="2" t="s">
        <v>33068</v>
      </c>
      <c r="E16179" s="3" t="s">
        <v>33114</v>
      </c>
      <c r="F16179" s="67">
        <v>8.9700000000000006</v>
      </c>
      <c r="G16179" s="67">
        <v>9.08</v>
      </c>
    </row>
    <row r="16180" spans="1:7" ht="22.5" x14ac:dyDescent="0.2">
      <c r="A16180" s="1" t="str">
        <f t="shared" si="254"/>
        <v>SETOP RO-00842</v>
      </c>
      <c r="B16180" s="3" t="s">
        <v>28600</v>
      </c>
      <c r="C16180" s="3" t="s">
        <v>32657</v>
      </c>
      <c r="D16180" s="2" t="s">
        <v>33069</v>
      </c>
      <c r="E16180" s="3" t="s">
        <v>33114</v>
      </c>
      <c r="F16180" s="67">
        <v>3.64</v>
      </c>
      <c r="G16180" s="67">
        <v>3.7</v>
      </c>
    </row>
    <row r="16181" spans="1:7" ht="22.5" x14ac:dyDescent="0.2">
      <c r="A16181" s="1" t="str">
        <f t="shared" si="254"/>
        <v>SETOP RO-00843</v>
      </c>
      <c r="B16181" s="3" t="s">
        <v>28600</v>
      </c>
      <c r="C16181" s="3" t="s">
        <v>32658</v>
      </c>
      <c r="D16181" s="2" t="s">
        <v>33070</v>
      </c>
      <c r="E16181" s="3" t="s">
        <v>33114</v>
      </c>
      <c r="F16181" s="67">
        <v>6.29</v>
      </c>
      <c r="G16181" s="67">
        <v>6.39</v>
      </c>
    </row>
    <row r="16182" spans="1:7" ht="22.5" x14ac:dyDescent="0.2">
      <c r="A16182" s="1" t="str">
        <f t="shared" si="254"/>
        <v>SETOP RO-00844</v>
      </c>
      <c r="B16182" s="3" t="s">
        <v>28600</v>
      </c>
      <c r="C16182" s="3" t="s">
        <v>32659</v>
      </c>
      <c r="D16182" s="2" t="s">
        <v>33071</v>
      </c>
      <c r="E16182" s="3" t="s">
        <v>33114</v>
      </c>
      <c r="F16182" s="67">
        <v>2.78</v>
      </c>
      <c r="G16182" s="67">
        <v>2.83</v>
      </c>
    </row>
    <row r="16183" spans="1:7" ht="22.5" x14ac:dyDescent="0.2">
      <c r="A16183" s="1" t="str">
        <f t="shared" si="254"/>
        <v>SETOP RO-00839</v>
      </c>
      <c r="B16183" s="3" t="s">
        <v>28600</v>
      </c>
      <c r="C16183" s="3" t="s">
        <v>32660</v>
      </c>
      <c r="D16183" s="2" t="s">
        <v>33072</v>
      </c>
      <c r="E16183" s="3" t="s">
        <v>33114</v>
      </c>
      <c r="F16183" s="67">
        <v>2.8</v>
      </c>
      <c r="G16183" s="67">
        <v>2.84</v>
      </c>
    </row>
    <row r="16184" spans="1:7" ht="22.5" x14ac:dyDescent="0.2">
      <c r="A16184" s="1" t="str">
        <f t="shared" si="254"/>
        <v>SETOP RO-00840</v>
      </c>
      <c r="B16184" s="3" t="s">
        <v>28600</v>
      </c>
      <c r="C16184" s="3" t="s">
        <v>32661</v>
      </c>
      <c r="D16184" s="2" t="s">
        <v>33073</v>
      </c>
      <c r="E16184" s="3" t="s">
        <v>33114</v>
      </c>
      <c r="F16184" s="67">
        <v>5.45</v>
      </c>
      <c r="G16184" s="67">
        <v>5.53</v>
      </c>
    </row>
    <row r="16185" spans="1:7" ht="22.5" x14ac:dyDescent="0.2">
      <c r="A16185" s="1" t="str">
        <f t="shared" si="254"/>
        <v>SETOP RO-00846</v>
      </c>
      <c r="B16185" s="3" t="s">
        <v>28600</v>
      </c>
      <c r="C16185" s="3" t="s">
        <v>32662</v>
      </c>
      <c r="D16185" s="2" t="s">
        <v>33074</v>
      </c>
      <c r="E16185" s="3" t="s">
        <v>33114</v>
      </c>
      <c r="F16185" s="67">
        <v>2.11</v>
      </c>
      <c r="G16185" s="67">
        <v>2.14</v>
      </c>
    </row>
    <row r="16186" spans="1:7" ht="22.5" x14ac:dyDescent="0.2">
      <c r="A16186" s="1" t="str">
        <f t="shared" si="254"/>
        <v>SETOP RO-00845</v>
      </c>
      <c r="B16186" s="3" t="s">
        <v>28600</v>
      </c>
      <c r="C16186" s="3" t="s">
        <v>32663</v>
      </c>
      <c r="D16186" s="2" t="s">
        <v>33075</v>
      </c>
      <c r="E16186" s="3" t="s">
        <v>33114</v>
      </c>
      <c r="F16186" s="67">
        <v>1.77</v>
      </c>
      <c r="G16186" s="67">
        <v>1.81</v>
      </c>
    </row>
    <row r="16187" spans="1:7" ht="22.5" x14ac:dyDescent="0.2">
      <c r="A16187" s="1" t="str">
        <f t="shared" si="254"/>
        <v>SETOP RO-00848</v>
      </c>
      <c r="B16187" s="3" t="s">
        <v>28600</v>
      </c>
      <c r="C16187" s="3" t="s">
        <v>32664</v>
      </c>
      <c r="D16187" s="2" t="s">
        <v>33076</v>
      </c>
      <c r="E16187" s="3" t="s">
        <v>33114</v>
      </c>
      <c r="F16187" s="67">
        <v>3.73</v>
      </c>
      <c r="G16187" s="67">
        <v>3.77</v>
      </c>
    </row>
    <row r="16188" spans="1:7" ht="22.5" x14ac:dyDescent="0.2">
      <c r="A16188" s="1" t="str">
        <f t="shared" si="254"/>
        <v>SETOP RO-00847</v>
      </c>
      <c r="B16188" s="3" t="s">
        <v>28600</v>
      </c>
      <c r="C16188" s="3" t="s">
        <v>32665</v>
      </c>
      <c r="D16188" s="2" t="s">
        <v>33077</v>
      </c>
      <c r="E16188" s="3" t="s">
        <v>33114</v>
      </c>
      <c r="F16188" s="67">
        <v>2.83</v>
      </c>
      <c r="G16188" s="67">
        <v>2.87</v>
      </c>
    </row>
    <row r="16189" spans="1:7" ht="22.5" x14ac:dyDescent="0.2">
      <c r="A16189" s="1" t="str">
        <f t="shared" si="254"/>
        <v>SETOP RO-00849</v>
      </c>
      <c r="B16189" s="3" t="s">
        <v>28600</v>
      </c>
      <c r="C16189" s="3" t="s">
        <v>32666</v>
      </c>
      <c r="D16189" s="2" t="s">
        <v>33078</v>
      </c>
      <c r="E16189" s="3" t="s">
        <v>33114</v>
      </c>
      <c r="F16189" s="67">
        <v>3.26</v>
      </c>
      <c r="G16189" s="67">
        <v>3.3</v>
      </c>
    </row>
    <row r="16190" spans="1:7" x14ac:dyDescent="0.2">
      <c r="A16190" s="1" t="str">
        <f t="shared" si="254"/>
        <v>SETOP RO-00850</v>
      </c>
      <c r="B16190" s="3" t="s">
        <v>28600</v>
      </c>
      <c r="C16190" s="3" t="s">
        <v>32667</v>
      </c>
      <c r="D16190" s="2" t="s">
        <v>33079</v>
      </c>
      <c r="E16190" s="3" t="s">
        <v>33114</v>
      </c>
      <c r="F16190" s="67">
        <v>14.89</v>
      </c>
      <c r="G16190" s="67">
        <v>14.98</v>
      </c>
    </row>
    <row r="16191" spans="1:7" ht="22.5" x14ac:dyDescent="0.2">
      <c r="A16191" s="1" t="str">
        <f t="shared" si="254"/>
        <v>SETOP RO-00851</v>
      </c>
      <c r="B16191" s="3" t="s">
        <v>28600</v>
      </c>
      <c r="C16191" s="3" t="s">
        <v>32668</v>
      </c>
      <c r="D16191" s="2" t="s">
        <v>33080</v>
      </c>
      <c r="E16191" s="3" t="s">
        <v>33114</v>
      </c>
      <c r="F16191" s="67">
        <v>8.1999999999999993</v>
      </c>
      <c r="G16191" s="67">
        <v>8.3000000000000007</v>
      </c>
    </row>
    <row r="16192" spans="1:7" ht="22.5" x14ac:dyDescent="0.2">
      <c r="A16192" s="1" t="str">
        <f t="shared" si="254"/>
        <v>SETOP RO-00852</v>
      </c>
      <c r="B16192" s="3" t="s">
        <v>28600</v>
      </c>
      <c r="C16192" s="3" t="s">
        <v>32669</v>
      </c>
      <c r="D16192" s="2" t="s">
        <v>33081</v>
      </c>
      <c r="E16192" s="3" t="s">
        <v>33114</v>
      </c>
      <c r="F16192" s="67">
        <v>18.34</v>
      </c>
      <c r="G16192" s="67">
        <v>18.53</v>
      </c>
    </row>
    <row r="16193" spans="1:7" ht="22.5" x14ac:dyDescent="0.2">
      <c r="A16193" s="1" t="str">
        <f t="shared" si="254"/>
        <v>SETOP RO-6136</v>
      </c>
      <c r="B16193" s="3" t="s">
        <v>28600</v>
      </c>
      <c r="C16193" s="3" t="s">
        <v>32670</v>
      </c>
      <c r="D16193" s="2" t="s">
        <v>33081</v>
      </c>
      <c r="E16193" s="3" t="s">
        <v>33114</v>
      </c>
      <c r="F16193" s="67">
        <v>19.309999999999999</v>
      </c>
      <c r="G16193" s="67">
        <v>19.510000000000002</v>
      </c>
    </row>
    <row r="16194" spans="1:7" ht="22.5" x14ac:dyDescent="0.2">
      <c r="A16194" s="1" t="str">
        <f t="shared" si="254"/>
        <v>SETOP RO-00853</v>
      </c>
      <c r="B16194" s="3" t="s">
        <v>28600</v>
      </c>
      <c r="C16194" s="3" t="s">
        <v>32671</v>
      </c>
      <c r="D16194" s="2" t="s">
        <v>33082</v>
      </c>
      <c r="E16194" s="3" t="s">
        <v>33114</v>
      </c>
      <c r="F16194" s="67">
        <v>16.8</v>
      </c>
      <c r="G16194" s="67">
        <v>16.98</v>
      </c>
    </row>
    <row r="16195" spans="1:7" ht="22.5" x14ac:dyDescent="0.2">
      <c r="A16195" s="1" t="str">
        <f t="shared" si="254"/>
        <v>SETOP RO-6135</v>
      </c>
      <c r="B16195" s="3" t="s">
        <v>28600</v>
      </c>
      <c r="C16195" s="3" t="s">
        <v>32672</v>
      </c>
      <c r="D16195" s="2" t="s">
        <v>33083</v>
      </c>
      <c r="E16195" s="3" t="s">
        <v>33114</v>
      </c>
      <c r="F16195" s="67">
        <v>3.16</v>
      </c>
      <c r="G16195" s="67">
        <v>3.19</v>
      </c>
    </row>
    <row r="16196" spans="1:7" ht="22.5" x14ac:dyDescent="0.2">
      <c r="A16196" s="1" t="str">
        <f t="shared" si="254"/>
        <v>SETOP RO-6139</v>
      </c>
      <c r="B16196" s="3" t="s">
        <v>28600</v>
      </c>
      <c r="C16196" s="3" t="s">
        <v>32673</v>
      </c>
      <c r="D16196" s="2" t="s">
        <v>33084</v>
      </c>
      <c r="E16196" s="3" t="s">
        <v>33114</v>
      </c>
      <c r="F16196" s="67">
        <v>3.79</v>
      </c>
      <c r="G16196" s="67">
        <v>3.84</v>
      </c>
    </row>
    <row r="16197" spans="1:7" ht="22.5" x14ac:dyDescent="0.2">
      <c r="A16197" s="1" t="str">
        <f t="shared" si="254"/>
        <v>SETOP RO-6140</v>
      </c>
      <c r="B16197" s="3" t="s">
        <v>28600</v>
      </c>
      <c r="C16197" s="3" t="s">
        <v>32674</v>
      </c>
      <c r="D16197" s="2" t="s">
        <v>33085</v>
      </c>
      <c r="E16197" s="3" t="s">
        <v>33114</v>
      </c>
      <c r="F16197" s="67">
        <v>4.1100000000000003</v>
      </c>
      <c r="G16197" s="67">
        <v>4.16</v>
      </c>
    </row>
    <row r="16198" spans="1:7" ht="22.5" x14ac:dyDescent="0.2">
      <c r="A16198" s="1" t="str">
        <f t="shared" si="254"/>
        <v>SETOP RO-6141</v>
      </c>
      <c r="B16198" s="3" t="s">
        <v>28600</v>
      </c>
      <c r="C16198" s="3" t="s">
        <v>32675</v>
      </c>
      <c r="D16198" s="2" t="s">
        <v>33086</v>
      </c>
      <c r="E16198" s="3" t="s">
        <v>33114</v>
      </c>
      <c r="F16198" s="67">
        <v>2.4900000000000002</v>
      </c>
      <c r="G16198" s="67">
        <v>2.5099999999999998</v>
      </c>
    </row>
    <row r="16199" spans="1:7" ht="22.5" x14ac:dyDescent="0.2">
      <c r="A16199" s="1" t="str">
        <f t="shared" si="254"/>
        <v>SETOP RO-6142</v>
      </c>
      <c r="B16199" s="3" t="s">
        <v>28600</v>
      </c>
      <c r="C16199" s="3" t="s">
        <v>32676</v>
      </c>
      <c r="D16199" s="2" t="s">
        <v>33087</v>
      </c>
      <c r="E16199" s="3" t="s">
        <v>33114</v>
      </c>
      <c r="F16199" s="67">
        <v>2.61</v>
      </c>
      <c r="G16199" s="67">
        <v>2.65</v>
      </c>
    </row>
    <row r="16200" spans="1:7" ht="22.5" x14ac:dyDescent="0.2">
      <c r="A16200" s="1" t="str">
        <f t="shared" si="254"/>
        <v>SETOP RO-6143</v>
      </c>
      <c r="B16200" s="3" t="s">
        <v>28600</v>
      </c>
      <c r="C16200" s="3" t="s">
        <v>32677</v>
      </c>
      <c r="D16200" s="2" t="s">
        <v>33088</v>
      </c>
      <c r="E16200" s="3" t="s">
        <v>33114</v>
      </c>
      <c r="F16200" s="67">
        <v>6.98</v>
      </c>
      <c r="G16200" s="67">
        <v>7.08</v>
      </c>
    </row>
    <row r="16201" spans="1:7" ht="22.5" x14ac:dyDescent="0.2">
      <c r="A16201" s="1" t="str">
        <f t="shared" si="254"/>
        <v>SETOP RO-6144</v>
      </c>
      <c r="B16201" s="3" t="s">
        <v>28600</v>
      </c>
      <c r="C16201" s="3" t="s">
        <v>32678</v>
      </c>
      <c r="D16201" s="2" t="s">
        <v>33089</v>
      </c>
      <c r="E16201" s="3" t="s">
        <v>33114</v>
      </c>
      <c r="F16201" s="67">
        <v>5.24</v>
      </c>
      <c r="G16201" s="67">
        <v>5.31</v>
      </c>
    </row>
    <row r="16202" spans="1:7" ht="22.5" x14ac:dyDescent="0.2">
      <c r="A16202" s="1" t="str">
        <f t="shared" si="254"/>
        <v>SETOP RO-6145</v>
      </c>
      <c r="B16202" s="3" t="s">
        <v>28600</v>
      </c>
      <c r="C16202" s="3" t="s">
        <v>32679</v>
      </c>
      <c r="D16202" s="2" t="s">
        <v>33090</v>
      </c>
      <c r="E16202" s="3" t="s">
        <v>33114</v>
      </c>
      <c r="F16202" s="67">
        <v>4.3899999999999997</v>
      </c>
      <c r="G16202" s="67">
        <v>4.4400000000000004</v>
      </c>
    </row>
    <row r="16203" spans="1:7" ht="22.5" x14ac:dyDescent="0.2">
      <c r="A16203" s="1" t="str">
        <f t="shared" si="254"/>
        <v>SETOP RO-6146</v>
      </c>
      <c r="B16203" s="3" t="s">
        <v>28600</v>
      </c>
      <c r="C16203" s="3" t="s">
        <v>32680</v>
      </c>
      <c r="D16203" s="2" t="s">
        <v>33091</v>
      </c>
      <c r="E16203" s="3" t="s">
        <v>33114</v>
      </c>
      <c r="F16203" s="67">
        <v>3.87</v>
      </c>
      <c r="G16203" s="67">
        <v>3.92</v>
      </c>
    </row>
    <row r="16204" spans="1:7" ht="22.5" x14ac:dyDescent="0.2">
      <c r="A16204" s="1" t="str">
        <f t="shared" si="254"/>
        <v>SETOP RO-00854</v>
      </c>
      <c r="B16204" s="3" t="s">
        <v>28600</v>
      </c>
      <c r="C16204" s="3" t="s">
        <v>32681</v>
      </c>
      <c r="D16204" s="2" t="s">
        <v>33092</v>
      </c>
      <c r="E16204" s="3" t="s">
        <v>33114</v>
      </c>
      <c r="F16204" s="67">
        <v>26.06</v>
      </c>
      <c r="G16204" s="67">
        <v>27.03</v>
      </c>
    </row>
    <row r="16205" spans="1:7" ht="22.5" x14ac:dyDescent="0.2">
      <c r="A16205" s="1" t="str">
        <f t="shared" si="254"/>
        <v>SETOP RO-00855</v>
      </c>
      <c r="B16205" s="3" t="s">
        <v>28600</v>
      </c>
      <c r="C16205" s="3" t="s">
        <v>32682</v>
      </c>
      <c r="D16205" s="2" t="s">
        <v>33093</v>
      </c>
      <c r="E16205" s="3" t="s">
        <v>33114</v>
      </c>
      <c r="F16205" s="67">
        <v>21.27</v>
      </c>
      <c r="G16205" s="67">
        <v>22.11</v>
      </c>
    </row>
    <row r="16206" spans="1:7" ht="22.5" x14ac:dyDescent="0.2">
      <c r="A16206" s="1" t="str">
        <f t="shared" si="254"/>
        <v>SETOP RO-00856</v>
      </c>
      <c r="B16206" s="3" t="s">
        <v>28600</v>
      </c>
      <c r="C16206" s="3" t="s">
        <v>32683</v>
      </c>
      <c r="D16206" s="2" t="s">
        <v>33094</v>
      </c>
      <c r="E16206" s="3" t="s">
        <v>33114</v>
      </c>
      <c r="F16206" s="67">
        <v>32.39</v>
      </c>
      <c r="G16206" s="67">
        <v>33.08</v>
      </c>
    </row>
    <row r="16207" spans="1:7" x14ac:dyDescent="0.2">
      <c r="A16207" s="1" t="str">
        <f t="shared" si="254"/>
        <v>SETOP RO-00857</v>
      </c>
      <c r="B16207" s="3" t="s">
        <v>28600</v>
      </c>
      <c r="C16207" s="3" t="s">
        <v>32684</v>
      </c>
      <c r="D16207" s="2" t="s">
        <v>33095</v>
      </c>
      <c r="E16207" s="3" t="s">
        <v>33114</v>
      </c>
      <c r="F16207" s="67">
        <v>31.91</v>
      </c>
      <c r="G16207" s="67">
        <v>33.06</v>
      </c>
    </row>
    <row r="16208" spans="1:7" x14ac:dyDescent="0.2">
      <c r="A16208" s="1" t="str">
        <f t="shared" si="254"/>
        <v>SETOP RO-00858</v>
      </c>
      <c r="B16208" s="3" t="s">
        <v>28600</v>
      </c>
      <c r="C16208" s="3" t="s">
        <v>32685</v>
      </c>
      <c r="D16208" s="2" t="s">
        <v>33096</v>
      </c>
      <c r="E16208" s="3" t="s">
        <v>33114</v>
      </c>
      <c r="F16208" s="67">
        <v>28.61</v>
      </c>
      <c r="G16208" s="67">
        <v>29.91</v>
      </c>
    </row>
    <row r="16209" spans="1:7" x14ac:dyDescent="0.2">
      <c r="A16209" s="1" t="str">
        <f t="shared" si="254"/>
        <v>SETOP RO-00859</v>
      </c>
      <c r="B16209" s="3" t="s">
        <v>28600</v>
      </c>
      <c r="C16209" s="3" t="s">
        <v>32686</v>
      </c>
      <c r="D16209" s="2" t="s">
        <v>33097</v>
      </c>
      <c r="E16209" s="3" t="s">
        <v>33114</v>
      </c>
      <c r="F16209" s="67">
        <v>25.83</v>
      </c>
      <c r="G16209" s="67">
        <v>27.04</v>
      </c>
    </row>
    <row r="16210" spans="1:7" ht="22.5" x14ac:dyDescent="0.2">
      <c r="A16210" s="1" t="str">
        <f t="shared" si="254"/>
        <v>SETOP RO-00860</v>
      </c>
      <c r="B16210" s="3" t="s">
        <v>28600</v>
      </c>
      <c r="C16210" s="3" t="s">
        <v>32687</v>
      </c>
      <c r="D16210" s="2" t="s">
        <v>33098</v>
      </c>
      <c r="E16210" s="3" t="s">
        <v>33114</v>
      </c>
      <c r="F16210" s="67">
        <v>1.04</v>
      </c>
      <c r="G16210" s="67">
        <v>1.06</v>
      </c>
    </row>
    <row r="16211" spans="1:7" ht="22.5" x14ac:dyDescent="0.2">
      <c r="A16211" s="1" t="str">
        <f t="shared" si="254"/>
        <v>SETOP RO-00861</v>
      </c>
      <c r="B16211" s="3" t="s">
        <v>28600</v>
      </c>
      <c r="C16211" s="3" t="s">
        <v>32688</v>
      </c>
      <c r="D16211" s="2" t="s">
        <v>33099</v>
      </c>
      <c r="E16211" s="3" t="s">
        <v>33114</v>
      </c>
      <c r="F16211" s="67">
        <v>10.6</v>
      </c>
      <c r="G16211" s="67">
        <v>10.71</v>
      </c>
    </row>
    <row r="16212" spans="1:7" ht="22.5" x14ac:dyDescent="0.2">
      <c r="A16212" s="1" t="str">
        <f t="shared" si="254"/>
        <v>SETOP RO-00862</v>
      </c>
      <c r="B16212" s="3" t="s">
        <v>28600</v>
      </c>
      <c r="C16212" s="3" t="s">
        <v>32689</v>
      </c>
      <c r="D16212" s="2" t="s">
        <v>33100</v>
      </c>
      <c r="E16212" s="3" t="s">
        <v>33114</v>
      </c>
      <c r="F16212" s="67">
        <v>8.6300000000000008</v>
      </c>
      <c r="G16212" s="67">
        <v>8.8000000000000007</v>
      </c>
    </row>
    <row r="16213" spans="1:7" ht="22.5" x14ac:dyDescent="0.2">
      <c r="A16213" s="1" t="str">
        <f t="shared" si="254"/>
        <v>SETOP RO-00863</v>
      </c>
      <c r="B16213" s="3" t="s">
        <v>28600</v>
      </c>
      <c r="C16213" s="3" t="s">
        <v>32690</v>
      </c>
      <c r="D16213" s="2" t="s">
        <v>33101</v>
      </c>
      <c r="E16213" s="3" t="s">
        <v>33114</v>
      </c>
      <c r="F16213" s="67">
        <v>24.76</v>
      </c>
      <c r="G16213" s="67">
        <v>25.23</v>
      </c>
    </row>
    <row r="16214" spans="1:7" ht="22.5" x14ac:dyDescent="0.2">
      <c r="A16214" s="1" t="str">
        <f t="shared" si="254"/>
        <v>SETOP RO-00864</v>
      </c>
      <c r="B16214" s="3" t="s">
        <v>28600</v>
      </c>
      <c r="C16214" s="3" t="s">
        <v>32691</v>
      </c>
      <c r="D16214" s="2" t="s">
        <v>33102</v>
      </c>
      <c r="E16214" s="3" t="s">
        <v>33114</v>
      </c>
      <c r="F16214" s="67">
        <v>7.34</v>
      </c>
      <c r="G16214" s="67">
        <v>7.42</v>
      </c>
    </row>
    <row r="16215" spans="1:7" ht="22.5" x14ac:dyDescent="0.2">
      <c r="A16215" s="1" t="str">
        <f t="shared" si="254"/>
        <v>SETOP RO-00865</v>
      </c>
      <c r="B16215" s="3" t="s">
        <v>28600</v>
      </c>
      <c r="C16215" s="3" t="s">
        <v>32692</v>
      </c>
      <c r="D16215" s="2" t="s">
        <v>33103</v>
      </c>
      <c r="E16215" s="3" t="s">
        <v>33114</v>
      </c>
      <c r="F16215" s="67">
        <v>5.25</v>
      </c>
      <c r="G16215" s="67">
        <v>5.33</v>
      </c>
    </row>
    <row r="16216" spans="1:7" ht="22.5" x14ac:dyDescent="0.2">
      <c r="A16216" s="1" t="str">
        <f t="shared" si="254"/>
        <v>SETOP RO-00866</v>
      </c>
      <c r="B16216" s="3" t="s">
        <v>28600</v>
      </c>
      <c r="C16216" s="3" t="s">
        <v>32693</v>
      </c>
      <c r="D16216" s="2" t="s">
        <v>33104</v>
      </c>
      <c r="E16216" s="3" t="s">
        <v>33114</v>
      </c>
      <c r="F16216" s="67">
        <v>21.64</v>
      </c>
      <c r="G16216" s="67">
        <v>22.02</v>
      </c>
    </row>
    <row r="16217" spans="1:7" ht="22.5" x14ac:dyDescent="0.2">
      <c r="A16217" s="1" t="str">
        <f t="shared" si="254"/>
        <v>SETOP RO-00867</v>
      </c>
      <c r="B16217" s="3" t="s">
        <v>28600</v>
      </c>
      <c r="C16217" s="3" t="s">
        <v>32694</v>
      </c>
      <c r="D16217" s="2" t="s">
        <v>33105</v>
      </c>
      <c r="E16217" s="3" t="s">
        <v>33114</v>
      </c>
      <c r="F16217" s="67">
        <v>31.99</v>
      </c>
      <c r="G16217" s="67">
        <v>32.369999999999997</v>
      </c>
    </row>
    <row r="16218" spans="1:7" ht="22.5" x14ac:dyDescent="0.2">
      <c r="A16218" s="1" t="str">
        <f t="shared" si="254"/>
        <v>SETOP RO-00868</v>
      </c>
      <c r="B16218" s="3" t="s">
        <v>28600</v>
      </c>
      <c r="C16218" s="3" t="s">
        <v>32695</v>
      </c>
      <c r="D16218" s="2" t="s">
        <v>33106</v>
      </c>
      <c r="E16218" s="3" t="s">
        <v>33114</v>
      </c>
      <c r="F16218" s="67">
        <v>97.04</v>
      </c>
      <c r="G16218" s="67">
        <v>98.95</v>
      </c>
    </row>
    <row r="16219" spans="1:7" ht="22.5" x14ac:dyDescent="0.2">
      <c r="A16219" s="1" t="str">
        <f t="shared" si="254"/>
        <v>SETOP RO-00872</v>
      </c>
      <c r="B16219" s="3" t="s">
        <v>28600</v>
      </c>
      <c r="C16219" s="3" t="s">
        <v>32696</v>
      </c>
      <c r="D16219" s="2" t="s">
        <v>33107</v>
      </c>
      <c r="E16219" s="3" t="s">
        <v>28583</v>
      </c>
      <c r="F16219" s="67">
        <v>3301.54</v>
      </c>
      <c r="G16219" s="67">
        <v>3311.98</v>
      </c>
    </row>
    <row r="16220" spans="1:7" ht="22.5" x14ac:dyDescent="0.2">
      <c r="A16220" s="1" t="str">
        <f t="shared" si="254"/>
        <v>SETOP RO-00869</v>
      </c>
      <c r="B16220" s="3" t="s">
        <v>28600</v>
      </c>
      <c r="C16220" s="3" t="s">
        <v>32697</v>
      </c>
      <c r="D16220" s="2" t="s">
        <v>33108</v>
      </c>
      <c r="E16220" s="3" t="s">
        <v>28583</v>
      </c>
      <c r="F16220" s="67">
        <v>7107.66</v>
      </c>
      <c r="G16220" s="67">
        <v>7120.19</v>
      </c>
    </row>
    <row r="16221" spans="1:7" ht="22.5" x14ac:dyDescent="0.2">
      <c r="A16221" s="1" t="str">
        <f t="shared" si="254"/>
        <v>SETOP RO-00870</v>
      </c>
      <c r="B16221" s="3" t="s">
        <v>28600</v>
      </c>
      <c r="C16221" s="3" t="s">
        <v>32698</v>
      </c>
      <c r="D16221" s="2" t="s">
        <v>33109</v>
      </c>
      <c r="E16221" s="3" t="s">
        <v>28583</v>
      </c>
      <c r="F16221" s="67">
        <v>3356.9</v>
      </c>
      <c r="G16221" s="67">
        <v>3367.34</v>
      </c>
    </row>
    <row r="16222" spans="1:7" ht="22.5" x14ac:dyDescent="0.2">
      <c r="A16222" s="1" t="str">
        <f t="shared" si="254"/>
        <v>SETOP RO-00871</v>
      </c>
      <c r="B16222" s="3" t="s">
        <v>28600</v>
      </c>
      <c r="C16222" s="3" t="s">
        <v>32699</v>
      </c>
      <c r="D16222" s="2" t="s">
        <v>33110</v>
      </c>
      <c r="E16222" s="3" t="s">
        <v>28583</v>
      </c>
      <c r="F16222" s="67">
        <v>6975.78</v>
      </c>
      <c r="G16222" s="67">
        <v>6988.31</v>
      </c>
    </row>
    <row r="16223" spans="1:7" x14ac:dyDescent="0.2">
      <c r="A16223" s="1" t="str">
        <f t="shared" si="254"/>
        <v>SETOP CÓDIGO</v>
      </c>
      <c r="B16223" s="3" t="s">
        <v>28600</v>
      </c>
      <c r="C16223" s="3" t="s">
        <v>3</v>
      </c>
      <c r="D16223" s="2" t="s">
        <v>32700</v>
      </c>
      <c r="E16223" s="3" t="s">
        <v>0</v>
      </c>
      <c r="F16223" s="67" t="s">
        <v>33115</v>
      </c>
    </row>
    <row r="16224" spans="1:7" x14ac:dyDescent="0.2">
      <c r="A16224" s="1" t="str">
        <f t="shared" si="254"/>
        <v>SETOP 10</v>
      </c>
      <c r="B16224" s="3" t="s">
        <v>28600</v>
      </c>
      <c r="C16224" s="3">
        <v>10</v>
      </c>
      <c r="D16224" s="2" t="s">
        <v>33111</v>
      </c>
    </row>
    <row r="16225" spans="1:7" x14ac:dyDescent="0.2">
      <c r="A16225" s="1" t="str">
        <f t="shared" si="254"/>
        <v>SETOP 15</v>
      </c>
      <c r="B16225" s="3" t="s">
        <v>28600</v>
      </c>
      <c r="C16225" s="3">
        <v>15</v>
      </c>
      <c r="D16225" s="2" t="s">
        <v>28380</v>
      </c>
    </row>
    <row r="16226" spans="1:7" x14ac:dyDescent="0.2">
      <c r="A16226" s="1" t="str">
        <f t="shared" si="254"/>
        <v>SETOP CO-33060</v>
      </c>
      <c r="B16226" s="3" t="s">
        <v>28600</v>
      </c>
      <c r="C16226" s="3" t="s">
        <v>24933</v>
      </c>
      <c r="D16226" s="2" t="s">
        <v>28381</v>
      </c>
      <c r="E16226" s="3" t="s">
        <v>28597</v>
      </c>
      <c r="F16226" s="67">
        <v>48.97</v>
      </c>
      <c r="G16226" s="67">
        <v>48.97</v>
      </c>
    </row>
    <row r="16227" spans="1:7" x14ac:dyDescent="0.2">
      <c r="A16227" s="1" t="str">
        <f t="shared" ref="A16227:A16290" si="255">CONCATENAR</f>
        <v>SETOP CO-33061</v>
      </c>
      <c r="B16227" s="3" t="s">
        <v>28600</v>
      </c>
      <c r="C16227" s="3" t="s">
        <v>24934</v>
      </c>
      <c r="D16227" s="2" t="s">
        <v>28382</v>
      </c>
      <c r="E16227" s="3" t="s">
        <v>28597</v>
      </c>
      <c r="F16227" s="67">
        <v>63.97</v>
      </c>
      <c r="G16227" s="67">
        <v>63.97</v>
      </c>
    </row>
    <row r="16228" spans="1:7" x14ac:dyDescent="0.2">
      <c r="A16228" s="1" t="str">
        <f t="shared" si="255"/>
        <v>SETOP CO-33062</v>
      </c>
      <c r="B16228" s="3" t="s">
        <v>28600</v>
      </c>
      <c r="C16228" s="3" t="s">
        <v>24935</v>
      </c>
      <c r="D16228" s="2" t="s">
        <v>28383</v>
      </c>
      <c r="E16228" s="3" t="s">
        <v>28597</v>
      </c>
      <c r="F16228" s="67">
        <v>106.11</v>
      </c>
      <c r="G16228" s="67">
        <v>106.11</v>
      </c>
    </row>
    <row r="16229" spans="1:7" x14ac:dyDescent="0.2">
      <c r="A16229" s="1" t="str">
        <f t="shared" si="255"/>
        <v>SETOP CO-33116</v>
      </c>
      <c r="B16229" s="3" t="s">
        <v>28600</v>
      </c>
      <c r="C16229" s="3" t="s">
        <v>24936</v>
      </c>
      <c r="D16229" s="2" t="s">
        <v>28384</v>
      </c>
      <c r="E16229" s="3" t="s">
        <v>28597</v>
      </c>
      <c r="F16229" s="67">
        <v>22.79</v>
      </c>
      <c r="G16229" s="67">
        <v>22.79</v>
      </c>
    </row>
    <row r="16230" spans="1:7" x14ac:dyDescent="0.2">
      <c r="A16230" s="1" t="str">
        <f t="shared" si="255"/>
        <v>SETOP CO-28409</v>
      </c>
      <c r="B16230" s="3" t="s">
        <v>28600</v>
      </c>
      <c r="C16230" s="3" t="s">
        <v>24937</v>
      </c>
      <c r="D16230" s="2" t="s">
        <v>28385</v>
      </c>
      <c r="E16230" s="3" t="s">
        <v>28597</v>
      </c>
      <c r="F16230" s="67">
        <v>33.409999999999997</v>
      </c>
      <c r="G16230" s="67">
        <v>33.409999999999997</v>
      </c>
    </row>
    <row r="16231" spans="1:7" x14ac:dyDescent="0.2">
      <c r="A16231" s="1" t="str">
        <f t="shared" si="255"/>
        <v>SETOP CO-33089</v>
      </c>
      <c r="B16231" s="3" t="s">
        <v>28600</v>
      </c>
      <c r="C16231" s="3" t="s">
        <v>24938</v>
      </c>
      <c r="D16231" s="2" t="s">
        <v>28386</v>
      </c>
      <c r="E16231" s="3" t="s">
        <v>28597</v>
      </c>
      <c r="F16231" s="67">
        <v>36.6</v>
      </c>
      <c r="G16231" s="67">
        <v>36.6</v>
      </c>
    </row>
    <row r="16232" spans="1:7" x14ac:dyDescent="0.2">
      <c r="A16232" s="1" t="str">
        <f t="shared" si="255"/>
        <v>SETOP CO-33090</v>
      </c>
      <c r="B16232" s="3" t="s">
        <v>28600</v>
      </c>
      <c r="C16232" s="3" t="s">
        <v>24939</v>
      </c>
      <c r="D16232" s="2" t="s">
        <v>28387</v>
      </c>
      <c r="E16232" s="3" t="s">
        <v>28597</v>
      </c>
      <c r="F16232" s="67">
        <v>47.47</v>
      </c>
      <c r="G16232" s="67">
        <v>47.47</v>
      </c>
    </row>
    <row r="16233" spans="1:7" x14ac:dyDescent="0.2">
      <c r="A16233" s="1" t="str">
        <f t="shared" si="255"/>
        <v>SETOP CO-33091</v>
      </c>
      <c r="B16233" s="3" t="s">
        <v>28600</v>
      </c>
      <c r="C16233" s="3" t="s">
        <v>24940</v>
      </c>
      <c r="D16233" s="2" t="s">
        <v>28388</v>
      </c>
      <c r="E16233" s="3" t="s">
        <v>28597</v>
      </c>
      <c r="F16233" s="67">
        <v>66.7</v>
      </c>
      <c r="G16233" s="67">
        <v>66.7</v>
      </c>
    </row>
    <row r="16234" spans="1:7" x14ac:dyDescent="0.2">
      <c r="A16234" s="1" t="str">
        <f t="shared" si="255"/>
        <v>SETOP CO-33092</v>
      </c>
      <c r="B16234" s="3" t="s">
        <v>28600</v>
      </c>
      <c r="C16234" s="3" t="s">
        <v>24941</v>
      </c>
      <c r="D16234" s="2" t="s">
        <v>28389</v>
      </c>
      <c r="E16234" s="3" t="s">
        <v>28597</v>
      </c>
      <c r="F16234" s="67">
        <v>36.6</v>
      </c>
      <c r="G16234" s="67">
        <v>36.6</v>
      </c>
    </row>
    <row r="16235" spans="1:7" x14ac:dyDescent="0.2">
      <c r="A16235" s="1" t="str">
        <f t="shared" si="255"/>
        <v>SETOP CO-33093</v>
      </c>
      <c r="B16235" s="3" t="s">
        <v>28600</v>
      </c>
      <c r="C16235" s="3" t="s">
        <v>24942</v>
      </c>
      <c r="D16235" s="2" t="s">
        <v>28390</v>
      </c>
      <c r="E16235" s="3" t="s">
        <v>28597</v>
      </c>
      <c r="F16235" s="67">
        <v>47.47</v>
      </c>
      <c r="G16235" s="67">
        <v>47.47</v>
      </c>
    </row>
    <row r="16236" spans="1:7" x14ac:dyDescent="0.2">
      <c r="A16236" s="1" t="str">
        <f t="shared" si="255"/>
        <v>SETOP CO-33095</v>
      </c>
      <c r="B16236" s="3" t="s">
        <v>28600</v>
      </c>
      <c r="C16236" s="3" t="s">
        <v>24943</v>
      </c>
      <c r="D16236" s="2" t="s">
        <v>28391</v>
      </c>
      <c r="E16236" s="3" t="s">
        <v>28597</v>
      </c>
      <c r="F16236" s="67">
        <v>66.7</v>
      </c>
      <c r="G16236" s="67">
        <v>66.7</v>
      </c>
    </row>
    <row r="16237" spans="1:7" x14ac:dyDescent="0.2">
      <c r="A16237" s="1" t="str">
        <f t="shared" si="255"/>
        <v>SETOP CO-33063</v>
      </c>
      <c r="B16237" s="3" t="s">
        <v>28600</v>
      </c>
      <c r="C16237" s="3" t="s">
        <v>24944</v>
      </c>
      <c r="D16237" s="2" t="s">
        <v>28392</v>
      </c>
      <c r="E16237" s="3" t="s">
        <v>28597</v>
      </c>
      <c r="F16237" s="67">
        <v>32.08</v>
      </c>
      <c r="G16237" s="67">
        <v>32.08</v>
      </c>
    </row>
    <row r="16238" spans="1:7" x14ac:dyDescent="0.2">
      <c r="A16238" s="1" t="str">
        <f t="shared" si="255"/>
        <v>SETOP CO-33064</v>
      </c>
      <c r="B16238" s="3" t="s">
        <v>28600</v>
      </c>
      <c r="C16238" s="3" t="s">
        <v>24945</v>
      </c>
      <c r="D16238" s="2" t="s">
        <v>28393</v>
      </c>
      <c r="E16238" s="3" t="s">
        <v>28597</v>
      </c>
      <c r="F16238" s="67">
        <v>41.33</v>
      </c>
      <c r="G16238" s="67">
        <v>41.33</v>
      </c>
    </row>
    <row r="16239" spans="1:7" x14ac:dyDescent="0.2">
      <c r="A16239" s="1" t="str">
        <f t="shared" si="255"/>
        <v>SETOP CO-33065</v>
      </c>
      <c r="B16239" s="3" t="s">
        <v>28600</v>
      </c>
      <c r="C16239" s="3" t="s">
        <v>24946</v>
      </c>
      <c r="D16239" s="2" t="s">
        <v>28394</v>
      </c>
      <c r="E16239" s="3" t="s">
        <v>28597</v>
      </c>
      <c r="F16239" s="67">
        <v>69.7</v>
      </c>
      <c r="G16239" s="67">
        <v>69.7</v>
      </c>
    </row>
    <row r="16240" spans="1:7" x14ac:dyDescent="0.2">
      <c r="A16240" s="1" t="str">
        <f t="shared" si="255"/>
        <v>SETOP CO-33067</v>
      </c>
      <c r="B16240" s="3" t="s">
        <v>28600</v>
      </c>
      <c r="C16240" s="3" t="s">
        <v>24947</v>
      </c>
      <c r="D16240" s="2" t="s">
        <v>28395</v>
      </c>
      <c r="E16240" s="3" t="s">
        <v>28597</v>
      </c>
      <c r="F16240" s="67">
        <v>21.63</v>
      </c>
      <c r="G16240" s="67">
        <v>21.63</v>
      </c>
    </row>
    <row r="16241" spans="1:7" x14ac:dyDescent="0.2">
      <c r="A16241" s="1" t="str">
        <f t="shared" si="255"/>
        <v>SETOP CO-33068</v>
      </c>
      <c r="B16241" s="3" t="s">
        <v>28600</v>
      </c>
      <c r="C16241" s="3" t="s">
        <v>24948</v>
      </c>
      <c r="D16241" s="2" t="s">
        <v>28396</v>
      </c>
      <c r="E16241" s="3" t="s">
        <v>28597</v>
      </c>
      <c r="F16241" s="67">
        <v>20.3</v>
      </c>
      <c r="G16241" s="67">
        <v>20.3</v>
      </c>
    </row>
    <row r="16242" spans="1:7" x14ac:dyDescent="0.2">
      <c r="A16242" s="1" t="str">
        <f t="shared" si="255"/>
        <v>SETOP CO-33069</v>
      </c>
      <c r="B16242" s="3" t="s">
        <v>28600</v>
      </c>
      <c r="C16242" s="3" t="s">
        <v>24949</v>
      </c>
      <c r="D16242" s="2" t="s">
        <v>28397</v>
      </c>
      <c r="E16242" s="3" t="s">
        <v>28597</v>
      </c>
      <c r="F16242" s="67">
        <v>19.07</v>
      </c>
      <c r="G16242" s="67">
        <v>19.07</v>
      </c>
    </row>
    <row r="16243" spans="1:7" x14ac:dyDescent="0.2">
      <c r="A16243" s="1" t="str">
        <f t="shared" si="255"/>
        <v>SETOP CO-33066</v>
      </c>
      <c r="B16243" s="3" t="s">
        <v>28600</v>
      </c>
      <c r="C16243" s="3" t="s">
        <v>24950</v>
      </c>
      <c r="D16243" s="2" t="s">
        <v>28398</v>
      </c>
      <c r="E16243" s="3" t="s">
        <v>28597</v>
      </c>
      <c r="F16243" s="67">
        <v>19.07</v>
      </c>
      <c r="G16243" s="67">
        <v>19.07</v>
      </c>
    </row>
    <row r="16244" spans="1:7" x14ac:dyDescent="0.2">
      <c r="A16244" s="1" t="str">
        <f t="shared" si="255"/>
        <v>SETOP CO-33070</v>
      </c>
      <c r="B16244" s="3" t="s">
        <v>28600</v>
      </c>
      <c r="C16244" s="3" t="s">
        <v>24951</v>
      </c>
      <c r="D16244" s="2" t="s">
        <v>28399</v>
      </c>
      <c r="E16244" s="3" t="s">
        <v>28597</v>
      </c>
      <c r="F16244" s="67">
        <v>35.799999999999997</v>
      </c>
      <c r="G16244" s="67">
        <v>35.799999999999997</v>
      </c>
    </row>
    <row r="16245" spans="1:7" x14ac:dyDescent="0.2">
      <c r="A16245" s="1" t="str">
        <f t="shared" si="255"/>
        <v>SETOP CO-33071</v>
      </c>
      <c r="B16245" s="3" t="s">
        <v>28600</v>
      </c>
      <c r="C16245" s="3" t="s">
        <v>24952</v>
      </c>
      <c r="D16245" s="2" t="s">
        <v>28400</v>
      </c>
      <c r="E16245" s="3" t="s">
        <v>28597</v>
      </c>
      <c r="F16245" s="67">
        <v>46.24</v>
      </c>
      <c r="G16245" s="67">
        <v>46.24</v>
      </c>
    </row>
    <row r="16246" spans="1:7" x14ac:dyDescent="0.2">
      <c r="A16246" s="1" t="str">
        <f t="shared" si="255"/>
        <v>SETOP CO-33072</v>
      </c>
      <c r="B16246" s="3" t="s">
        <v>28600</v>
      </c>
      <c r="C16246" s="3" t="s">
        <v>24953</v>
      </c>
      <c r="D16246" s="2" t="s">
        <v>28401</v>
      </c>
      <c r="E16246" s="3" t="s">
        <v>28597</v>
      </c>
      <c r="F16246" s="67">
        <v>76.650000000000006</v>
      </c>
      <c r="G16246" s="67">
        <v>76.650000000000006</v>
      </c>
    </row>
    <row r="16247" spans="1:7" x14ac:dyDescent="0.2">
      <c r="A16247" s="1" t="str">
        <f t="shared" si="255"/>
        <v>SETOP CO-33073</v>
      </c>
      <c r="B16247" s="3" t="s">
        <v>28600</v>
      </c>
      <c r="C16247" s="3" t="s">
        <v>24954</v>
      </c>
      <c r="D16247" s="2" t="s">
        <v>28402</v>
      </c>
      <c r="E16247" s="3" t="s">
        <v>28597</v>
      </c>
      <c r="F16247" s="67">
        <v>158.58000000000001</v>
      </c>
      <c r="G16247" s="67">
        <v>158.58000000000001</v>
      </c>
    </row>
    <row r="16248" spans="1:7" x14ac:dyDescent="0.2">
      <c r="A16248" s="1" t="str">
        <f t="shared" si="255"/>
        <v>SETOP CO-33107</v>
      </c>
      <c r="B16248" s="3" t="s">
        <v>28600</v>
      </c>
      <c r="C16248" s="3" t="s">
        <v>24955</v>
      </c>
      <c r="D16248" s="2" t="s">
        <v>28403</v>
      </c>
      <c r="E16248" s="3" t="s">
        <v>28597</v>
      </c>
      <c r="F16248" s="67">
        <v>36.06</v>
      </c>
      <c r="G16248" s="67">
        <v>36.06</v>
      </c>
    </row>
    <row r="16249" spans="1:7" x14ac:dyDescent="0.2">
      <c r="A16249" s="1" t="str">
        <f t="shared" si="255"/>
        <v>SETOP CO-33074</v>
      </c>
      <c r="B16249" s="3" t="s">
        <v>28600</v>
      </c>
      <c r="C16249" s="3" t="s">
        <v>24956</v>
      </c>
      <c r="D16249" s="2" t="s">
        <v>28404</v>
      </c>
      <c r="E16249" s="3" t="s">
        <v>28597</v>
      </c>
      <c r="F16249" s="67">
        <v>117.89</v>
      </c>
      <c r="G16249" s="67">
        <v>117.89</v>
      </c>
    </row>
    <row r="16250" spans="1:7" x14ac:dyDescent="0.2">
      <c r="A16250" s="1" t="str">
        <f t="shared" si="255"/>
        <v>SETOP CO-33075</v>
      </c>
      <c r="B16250" s="3" t="s">
        <v>28600</v>
      </c>
      <c r="C16250" s="3" t="s">
        <v>24957</v>
      </c>
      <c r="D16250" s="2" t="s">
        <v>28405</v>
      </c>
      <c r="E16250" s="3" t="s">
        <v>28597</v>
      </c>
      <c r="F16250" s="67">
        <v>122.8</v>
      </c>
      <c r="G16250" s="67">
        <v>122.8</v>
      </c>
    </row>
    <row r="16251" spans="1:7" x14ac:dyDescent="0.2">
      <c r="A16251" s="1" t="str">
        <f t="shared" si="255"/>
        <v>SETOP CO-33076</v>
      </c>
      <c r="B16251" s="3" t="s">
        <v>28600</v>
      </c>
      <c r="C16251" s="3" t="s">
        <v>24958</v>
      </c>
      <c r="D16251" s="2" t="s">
        <v>28406</v>
      </c>
      <c r="E16251" s="3" t="s">
        <v>28597</v>
      </c>
      <c r="F16251" s="67">
        <v>127.71</v>
      </c>
      <c r="G16251" s="67">
        <v>127.71</v>
      </c>
    </row>
    <row r="16252" spans="1:7" x14ac:dyDescent="0.2">
      <c r="A16252" s="1" t="str">
        <f t="shared" si="255"/>
        <v>SETOP CO-33077</v>
      </c>
      <c r="B16252" s="3" t="s">
        <v>28600</v>
      </c>
      <c r="C16252" s="3" t="s">
        <v>24959</v>
      </c>
      <c r="D16252" s="2" t="s">
        <v>28407</v>
      </c>
      <c r="E16252" s="3" t="s">
        <v>28597</v>
      </c>
      <c r="F16252" s="67">
        <v>117.89</v>
      </c>
      <c r="G16252" s="67">
        <v>117.89</v>
      </c>
    </row>
    <row r="16253" spans="1:7" x14ac:dyDescent="0.2">
      <c r="A16253" s="1" t="str">
        <f t="shared" si="255"/>
        <v>SETOP CO-33078</v>
      </c>
      <c r="B16253" s="3" t="s">
        <v>28600</v>
      </c>
      <c r="C16253" s="3" t="s">
        <v>24960</v>
      </c>
      <c r="D16253" s="2" t="s">
        <v>28408</v>
      </c>
      <c r="E16253" s="3" t="s">
        <v>28597</v>
      </c>
      <c r="F16253" s="67">
        <v>127.44</v>
      </c>
      <c r="G16253" s="67">
        <v>127.44</v>
      </c>
    </row>
    <row r="16254" spans="1:7" x14ac:dyDescent="0.2">
      <c r="A16254" s="1" t="str">
        <f t="shared" si="255"/>
        <v>SETOP CO-33079</v>
      </c>
      <c r="B16254" s="3" t="s">
        <v>28600</v>
      </c>
      <c r="C16254" s="3" t="s">
        <v>24961</v>
      </c>
      <c r="D16254" s="2" t="s">
        <v>28409</v>
      </c>
      <c r="E16254" s="3" t="s">
        <v>28597</v>
      </c>
      <c r="F16254" s="67">
        <v>136.97999999999999</v>
      </c>
      <c r="G16254" s="67">
        <v>136.97999999999999</v>
      </c>
    </row>
    <row r="16255" spans="1:7" x14ac:dyDescent="0.2">
      <c r="A16255" s="1" t="str">
        <f t="shared" si="255"/>
        <v>SETOP CO-33080</v>
      </c>
      <c r="B16255" s="3" t="s">
        <v>28600</v>
      </c>
      <c r="C16255" s="3" t="s">
        <v>24962</v>
      </c>
      <c r="D16255" s="2" t="s">
        <v>28410</v>
      </c>
      <c r="E16255" s="3" t="s">
        <v>28597</v>
      </c>
      <c r="F16255" s="67">
        <v>117.89</v>
      </c>
      <c r="G16255" s="67">
        <v>117.89</v>
      </c>
    </row>
    <row r="16256" spans="1:7" x14ac:dyDescent="0.2">
      <c r="A16256" s="1" t="str">
        <f t="shared" si="255"/>
        <v>SETOP CO-33081</v>
      </c>
      <c r="B16256" s="3" t="s">
        <v>28600</v>
      </c>
      <c r="C16256" s="3" t="s">
        <v>24963</v>
      </c>
      <c r="D16256" s="2" t="s">
        <v>28411</v>
      </c>
      <c r="E16256" s="3" t="s">
        <v>28597</v>
      </c>
      <c r="F16256" s="67">
        <v>128.38999999999999</v>
      </c>
      <c r="G16256" s="67">
        <v>128.38999999999999</v>
      </c>
    </row>
    <row r="16257" spans="1:7" x14ac:dyDescent="0.2">
      <c r="A16257" s="1" t="str">
        <f t="shared" si="255"/>
        <v>SETOP CO-33082</v>
      </c>
      <c r="B16257" s="3" t="s">
        <v>28600</v>
      </c>
      <c r="C16257" s="3" t="s">
        <v>24964</v>
      </c>
      <c r="D16257" s="2" t="s">
        <v>28412</v>
      </c>
      <c r="E16257" s="3" t="s">
        <v>28597</v>
      </c>
      <c r="F16257" s="67">
        <v>138.88999999999999</v>
      </c>
      <c r="G16257" s="67">
        <v>138.88999999999999</v>
      </c>
    </row>
    <row r="16258" spans="1:7" x14ac:dyDescent="0.2">
      <c r="A16258" s="1" t="str">
        <f t="shared" si="255"/>
        <v>SETOP CO-27337</v>
      </c>
      <c r="B16258" s="3" t="s">
        <v>28600</v>
      </c>
      <c r="C16258" s="3" t="s">
        <v>24965</v>
      </c>
      <c r="D16258" s="2" t="s">
        <v>28413</v>
      </c>
      <c r="E16258" s="3" t="s">
        <v>28597</v>
      </c>
      <c r="F16258" s="67">
        <v>233.82</v>
      </c>
      <c r="G16258" s="67">
        <v>233.82</v>
      </c>
    </row>
    <row r="16259" spans="1:7" x14ac:dyDescent="0.2">
      <c r="A16259" s="1" t="str">
        <f t="shared" si="255"/>
        <v>SETOP CO-27339</v>
      </c>
      <c r="B16259" s="3" t="s">
        <v>28600</v>
      </c>
      <c r="C16259" s="3" t="s">
        <v>24966</v>
      </c>
      <c r="D16259" s="2" t="s">
        <v>28414</v>
      </c>
      <c r="E16259" s="3" t="s">
        <v>28597</v>
      </c>
      <c r="F16259" s="67">
        <v>204.77</v>
      </c>
      <c r="G16259" s="67">
        <v>204.77</v>
      </c>
    </row>
    <row r="16260" spans="1:7" x14ac:dyDescent="0.2">
      <c r="A16260" s="1" t="str">
        <f t="shared" si="255"/>
        <v>SETOP CO-27342</v>
      </c>
      <c r="B16260" s="3" t="s">
        <v>28600</v>
      </c>
      <c r="C16260" s="3" t="s">
        <v>24967</v>
      </c>
      <c r="D16260" s="2" t="s">
        <v>28415</v>
      </c>
      <c r="E16260" s="3" t="s">
        <v>28597</v>
      </c>
      <c r="F16260" s="67">
        <v>175.85</v>
      </c>
      <c r="G16260" s="67">
        <v>175.85</v>
      </c>
    </row>
    <row r="16261" spans="1:7" x14ac:dyDescent="0.2">
      <c r="A16261" s="1" t="str">
        <f t="shared" si="255"/>
        <v>SETOP CO-27348</v>
      </c>
      <c r="B16261" s="3" t="s">
        <v>28600</v>
      </c>
      <c r="C16261" s="3" t="s">
        <v>24968</v>
      </c>
      <c r="D16261" s="2" t="s">
        <v>28416</v>
      </c>
      <c r="E16261" s="3" t="s">
        <v>28597</v>
      </c>
      <c r="F16261" s="67">
        <v>117.89</v>
      </c>
      <c r="G16261" s="67">
        <v>117.89</v>
      </c>
    </row>
    <row r="16262" spans="1:7" x14ac:dyDescent="0.2">
      <c r="A16262" s="1" t="str">
        <f t="shared" si="255"/>
        <v>SETOP CO-27347</v>
      </c>
      <c r="B16262" s="3" t="s">
        <v>28600</v>
      </c>
      <c r="C16262" s="3" t="s">
        <v>24969</v>
      </c>
      <c r="D16262" s="2" t="s">
        <v>28417</v>
      </c>
      <c r="E16262" s="3" t="s">
        <v>28597</v>
      </c>
      <c r="F16262" s="67">
        <v>120.75</v>
      </c>
      <c r="G16262" s="67">
        <v>120.75</v>
      </c>
    </row>
    <row r="16263" spans="1:7" x14ac:dyDescent="0.2">
      <c r="A16263" s="1" t="str">
        <f t="shared" si="255"/>
        <v>SETOP CO-27344</v>
      </c>
      <c r="B16263" s="3" t="s">
        <v>28600</v>
      </c>
      <c r="C16263" s="3" t="s">
        <v>24970</v>
      </c>
      <c r="D16263" s="2" t="s">
        <v>28418</v>
      </c>
      <c r="E16263" s="3" t="s">
        <v>28597</v>
      </c>
      <c r="F16263" s="67">
        <v>148.71</v>
      </c>
      <c r="G16263" s="67">
        <v>148.71</v>
      </c>
    </row>
    <row r="16264" spans="1:7" x14ac:dyDescent="0.2">
      <c r="A16264" s="1" t="str">
        <f t="shared" si="255"/>
        <v>SETOP 215</v>
      </c>
      <c r="B16264" s="3" t="s">
        <v>28600</v>
      </c>
      <c r="C16264" s="3">
        <v>215</v>
      </c>
      <c r="D16264" s="2" t="s">
        <v>28419</v>
      </c>
    </row>
    <row r="16265" spans="1:7" x14ac:dyDescent="0.2">
      <c r="A16265" s="1" t="str">
        <f t="shared" si="255"/>
        <v>SETOP CO-24324</v>
      </c>
      <c r="B16265" s="3" t="s">
        <v>28600</v>
      </c>
      <c r="C16265" s="3" t="s">
        <v>24971</v>
      </c>
      <c r="D16265" s="2" t="s">
        <v>33112</v>
      </c>
      <c r="E16265" s="3" t="s">
        <v>28583</v>
      </c>
      <c r="F16265" s="67">
        <v>258</v>
      </c>
      <c r="G16265" s="67">
        <v>258</v>
      </c>
    </row>
    <row r="16266" spans="1:7" x14ac:dyDescent="0.2">
      <c r="A16266" s="1" t="str">
        <f t="shared" si="255"/>
        <v>SETOP 23</v>
      </c>
      <c r="B16266" s="3" t="s">
        <v>28600</v>
      </c>
      <c r="C16266" s="3">
        <v>23</v>
      </c>
      <c r="D16266" s="2" t="s">
        <v>28420</v>
      </c>
    </row>
    <row r="16267" spans="1:7" ht="45" x14ac:dyDescent="0.2">
      <c r="A16267" s="1" t="str">
        <f t="shared" si="255"/>
        <v>SETOP CO-27674</v>
      </c>
      <c r="B16267" s="3" t="s">
        <v>28600</v>
      </c>
      <c r="C16267" s="3" t="s">
        <v>24972</v>
      </c>
      <c r="D16267" s="2" t="s">
        <v>28421</v>
      </c>
      <c r="E16267" s="3" t="s">
        <v>28587</v>
      </c>
      <c r="F16267" s="67">
        <v>1935.51</v>
      </c>
      <c r="G16267" s="67">
        <v>1935.51</v>
      </c>
    </row>
    <row r="16268" spans="1:7" ht="45" x14ac:dyDescent="0.2">
      <c r="A16268" s="1" t="str">
        <f t="shared" si="255"/>
        <v>SETOP CO-27675</v>
      </c>
      <c r="B16268" s="3" t="s">
        <v>28600</v>
      </c>
      <c r="C16268" s="3" t="s">
        <v>24973</v>
      </c>
      <c r="D16268" s="2" t="s">
        <v>28422</v>
      </c>
      <c r="E16268" s="3" t="s">
        <v>28590</v>
      </c>
      <c r="F16268" s="67">
        <v>1.24</v>
      </c>
      <c r="G16268" s="67">
        <v>1.24</v>
      </c>
    </row>
    <row r="16269" spans="1:7" ht="45" x14ac:dyDescent="0.2">
      <c r="A16269" s="1" t="str">
        <f t="shared" si="255"/>
        <v>SETOP CO-28364</v>
      </c>
      <c r="B16269" s="3" t="s">
        <v>28600</v>
      </c>
      <c r="C16269" s="3" t="s">
        <v>24974</v>
      </c>
      <c r="D16269" s="2" t="s">
        <v>28423</v>
      </c>
      <c r="E16269" s="3" t="s">
        <v>28587</v>
      </c>
      <c r="F16269" s="67">
        <v>1986.3</v>
      </c>
      <c r="G16269" s="67">
        <v>1986.3</v>
      </c>
    </row>
    <row r="16270" spans="1:7" ht="45" x14ac:dyDescent="0.2">
      <c r="A16270" s="1" t="str">
        <f t="shared" si="255"/>
        <v>SETOP CO-28366</v>
      </c>
      <c r="B16270" s="3" t="s">
        <v>28600</v>
      </c>
      <c r="C16270" s="3" t="s">
        <v>24975</v>
      </c>
      <c r="D16270" s="2" t="s">
        <v>28424</v>
      </c>
      <c r="E16270" s="3" t="s">
        <v>28590</v>
      </c>
      <c r="F16270" s="67">
        <v>1.1100000000000001</v>
      </c>
      <c r="G16270" s="67">
        <v>1.1100000000000001</v>
      </c>
    </row>
    <row r="16271" spans="1:7" ht="45" x14ac:dyDescent="0.2">
      <c r="A16271" s="1" t="str">
        <f t="shared" si="255"/>
        <v>SETOP CO-27676</v>
      </c>
      <c r="B16271" s="3" t="s">
        <v>28600</v>
      </c>
      <c r="C16271" s="3" t="s">
        <v>24976</v>
      </c>
      <c r="D16271" s="2" t="s">
        <v>28425</v>
      </c>
      <c r="E16271" s="3" t="s">
        <v>28587</v>
      </c>
      <c r="F16271" s="67">
        <v>13835.94</v>
      </c>
      <c r="G16271" s="67">
        <v>13835.94</v>
      </c>
    </row>
    <row r="16272" spans="1:7" ht="45" x14ac:dyDescent="0.2">
      <c r="A16272" s="1" t="str">
        <f t="shared" si="255"/>
        <v>SETOP CO-27677</v>
      </c>
      <c r="B16272" s="3" t="s">
        <v>28600</v>
      </c>
      <c r="C16272" s="3" t="s">
        <v>24977</v>
      </c>
      <c r="D16272" s="2" t="s">
        <v>28426</v>
      </c>
      <c r="E16272" s="3" t="s">
        <v>28590</v>
      </c>
      <c r="F16272" s="67">
        <v>2.68</v>
      </c>
      <c r="G16272" s="67">
        <v>2.68</v>
      </c>
    </row>
    <row r="16273" spans="1:7" x14ac:dyDescent="0.2">
      <c r="A16273" s="1" t="str">
        <f t="shared" si="255"/>
        <v>SETOP 31</v>
      </c>
      <c r="B16273" s="3" t="s">
        <v>28600</v>
      </c>
      <c r="C16273" s="3">
        <v>31</v>
      </c>
      <c r="D16273" s="2" t="s">
        <v>28427</v>
      </c>
    </row>
    <row r="16274" spans="1:7" x14ac:dyDescent="0.2">
      <c r="A16274" s="1" t="str">
        <f t="shared" si="255"/>
        <v>SETOP 33</v>
      </c>
      <c r="B16274" s="3" t="s">
        <v>28600</v>
      </c>
      <c r="C16274" s="3">
        <v>33</v>
      </c>
      <c r="D16274" s="2" t="s">
        <v>28428</v>
      </c>
    </row>
    <row r="16275" spans="1:7" x14ac:dyDescent="0.2">
      <c r="A16275" s="1" t="str">
        <f t="shared" si="255"/>
        <v>SETOP CO-27369</v>
      </c>
      <c r="B16275" s="3" t="s">
        <v>28600</v>
      </c>
      <c r="C16275" s="3" t="s">
        <v>24978</v>
      </c>
      <c r="D16275" s="2" t="s">
        <v>28429</v>
      </c>
      <c r="E16275" s="3" t="s">
        <v>28582</v>
      </c>
      <c r="F16275" s="67">
        <v>0.35</v>
      </c>
      <c r="G16275" s="67">
        <v>0.35</v>
      </c>
    </row>
    <row r="16276" spans="1:7" x14ac:dyDescent="0.2">
      <c r="A16276" s="1" t="str">
        <f t="shared" si="255"/>
        <v>SETOP CO-27361</v>
      </c>
      <c r="B16276" s="3" t="s">
        <v>28600</v>
      </c>
      <c r="C16276" s="3" t="s">
        <v>24979</v>
      </c>
      <c r="D16276" s="2" t="s">
        <v>28430</v>
      </c>
      <c r="E16276" s="3" t="s">
        <v>28583</v>
      </c>
      <c r="F16276" s="67">
        <v>1455.22</v>
      </c>
      <c r="G16276" s="67">
        <v>1455.22</v>
      </c>
    </row>
    <row r="16277" spans="1:7" x14ac:dyDescent="0.2">
      <c r="A16277" s="1" t="str">
        <f t="shared" si="255"/>
        <v>SETOP CO-27367</v>
      </c>
      <c r="B16277" s="3" t="s">
        <v>28600</v>
      </c>
      <c r="C16277" s="3" t="s">
        <v>24980</v>
      </c>
      <c r="D16277" s="2" t="s">
        <v>28431</v>
      </c>
      <c r="E16277" s="3" t="s">
        <v>28582</v>
      </c>
      <c r="F16277" s="67">
        <v>0.46</v>
      </c>
      <c r="G16277" s="67">
        <v>0.46</v>
      </c>
    </row>
    <row r="16278" spans="1:7" x14ac:dyDescent="0.2">
      <c r="A16278" s="1" t="str">
        <f t="shared" si="255"/>
        <v>SETOP CO-27363</v>
      </c>
      <c r="B16278" s="3" t="s">
        <v>28600</v>
      </c>
      <c r="C16278" s="3" t="s">
        <v>24981</v>
      </c>
      <c r="D16278" s="2" t="s">
        <v>28432</v>
      </c>
      <c r="E16278" s="3" t="s">
        <v>28583</v>
      </c>
      <c r="F16278" s="67">
        <v>3565.02</v>
      </c>
      <c r="G16278" s="67">
        <v>3565.02</v>
      </c>
    </row>
    <row r="16279" spans="1:7" x14ac:dyDescent="0.2">
      <c r="A16279" s="1" t="str">
        <f t="shared" si="255"/>
        <v>SETOP 34</v>
      </c>
      <c r="B16279" s="3" t="s">
        <v>28600</v>
      </c>
      <c r="C16279" s="3">
        <v>34</v>
      </c>
      <c r="D16279" s="2" t="s">
        <v>28433</v>
      </c>
    </row>
    <row r="16280" spans="1:7" x14ac:dyDescent="0.2">
      <c r="A16280" s="1" t="str">
        <f t="shared" si="255"/>
        <v>SETOP CO-27397</v>
      </c>
      <c r="B16280" s="3" t="s">
        <v>28600</v>
      </c>
      <c r="C16280" s="3" t="s">
        <v>24982</v>
      </c>
      <c r="D16280" s="2" t="s">
        <v>28434</v>
      </c>
      <c r="E16280" s="3" t="s">
        <v>28582</v>
      </c>
      <c r="F16280" s="67">
        <v>1.03</v>
      </c>
      <c r="G16280" s="67">
        <v>1.03</v>
      </c>
    </row>
    <row r="16281" spans="1:7" x14ac:dyDescent="0.2">
      <c r="A16281" s="1" t="str">
        <f t="shared" si="255"/>
        <v>SETOP CO-27390</v>
      </c>
      <c r="B16281" s="3" t="s">
        <v>28600</v>
      </c>
      <c r="C16281" s="3" t="s">
        <v>24983</v>
      </c>
      <c r="D16281" s="2" t="s">
        <v>28435</v>
      </c>
      <c r="E16281" s="3" t="s">
        <v>28582</v>
      </c>
      <c r="F16281" s="67">
        <v>4.17</v>
      </c>
      <c r="G16281" s="67">
        <v>4.17</v>
      </c>
    </row>
    <row r="16282" spans="1:7" x14ac:dyDescent="0.2">
      <c r="A16282" s="1" t="str">
        <f t="shared" si="255"/>
        <v>SETOP CO-27391</v>
      </c>
      <c r="B16282" s="3" t="s">
        <v>28600</v>
      </c>
      <c r="C16282" s="3" t="s">
        <v>24984</v>
      </c>
      <c r="D16282" s="2" t="s">
        <v>28436</v>
      </c>
      <c r="E16282" s="3" t="s">
        <v>28582</v>
      </c>
      <c r="F16282" s="67">
        <v>3.62</v>
      </c>
      <c r="G16282" s="67">
        <v>3.62</v>
      </c>
    </row>
    <row r="16283" spans="1:7" x14ac:dyDescent="0.2">
      <c r="A16283" s="1" t="str">
        <f t="shared" si="255"/>
        <v>SETOP CO-27392</v>
      </c>
      <c r="B16283" s="3" t="s">
        <v>28600</v>
      </c>
      <c r="C16283" s="3" t="s">
        <v>24985</v>
      </c>
      <c r="D16283" s="2" t="s">
        <v>28437</v>
      </c>
      <c r="E16283" s="3" t="s">
        <v>28582</v>
      </c>
      <c r="F16283" s="67">
        <v>3.14</v>
      </c>
      <c r="G16283" s="67">
        <v>3.14</v>
      </c>
    </row>
    <row r="16284" spans="1:7" x14ac:dyDescent="0.2">
      <c r="A16284" s="1" t="str">
        <f t="shared" si="255"/>
        <v>SETOP CO-27394</v>
      </c>
      <c r="B16284" s="3" t="s">
        <v>28600</v>
      </c>
      <c r="C16284" s="3" t="s">
        <v>24986</v>
      </c>
      <c r="D16284" s="2" t="s">
        <v>28438</v>
      </c>
      <c r="E16284" s="3" t="s">
        <v>28582</v>
      </c>
      <c r="F16284" s="67">
        <v>2.6</v>
      </c>
      <c r="G16284" s="67">
        <v>2.6</v>
      </c>
    </row>
    <row r="16285" spans="1:7" x14ac:dyDescent="0.2">
      <c r="A16285" s="1" t="str">
        <f t="shared" si="255"/>
        <v>SETOP CO-27395</v>
      </c>
      <c r="B16285" s="3" t="s">
        <v>28600</v>
      </c>
      <c r="C16285" s="3" t="s">
        <v>24987</v>
      </c>
      <c r="D16285" s="2" t="s">
        <v>28439</v>
      </c>
      <c r="E16285" s="3" t="s">
        <v>28582</v>
      </c>
      <c r="F16285" s="67">
        <v>2.0499999999999998</v>
      </c>
      <c r="G16285" s="67">
        <v>2.0499999999999998</v>
      </c>
    </row>
    <row r="16286" spans="1:7" x14ac:dyDescent="0.2">
      <c r="A16286" s="1" t="str">
        <f t="shared" si="255"/>
        <v>SETOP CO-27396</v>
      </c>
      <c r="B16286" s="3" t="s">
        <v>28600</v>
      </c>
      <c r="C16286" s="3" t="s">
        <v>24988</v>
      </c>
      <c r="D16286" s="2" t="s">
        <v>28440</v>
      </c>
      <c r="E16286" s="3" t="s">
        <v>28582</v>
      </c>
      <c r="F16286" s="67">
        <v>1.57</v>
      </c>
      <c r="G16286" s="67">
        <v>1.57</v>
      </c>
    </row>
    <row r="16287" spans="1:7" x14ac:dyDescent="0.2">
      <c r="A16287" s="1" t="str">
        <f t="shared" si="255"/>
        <v>SETOP CO-27413</v>
      </c>
      <c r="B16287" s="3" t="s">
        <v>28600</v>
      </c>
      <c r="C16287" s="3" t="s">
        <v>24989</v>
      </c>
      <c r="D16287" s="2" t="s">
        <v>28441</v>
      </c>
      <c r="E16287" s="3" t="s">
        <v>28582</v>
      </c>
      <c r="F16287" s="67">
        <v>0.12</v>
      </c>
      <c r="G16287" s="67">
        <v>0.12</v>
      </c>
    </row>
    <row r="16288" spans="1:7" x14ac:dyDescent="0.2">
      <c r="A16288" s="1" t="str">
        <f t="shared" si="255"/>
        <v>SETOP CO-27388</v>
      </c>
      <c r="B16288" s="3" t="s">
        <v>28600</v>
      </c>
      <c r="C16288" s="3" t="s">
        <v>24990</v>
      </c>
      <c r="D16288" s="2" t="s">
        <v>28442</v>
      </c>
      <c r="E16288" s="3" t="s">
        <v>28582</v>
      </c>
      <c r="F16288" s="67">
        <v>0.12</v>
      </c>
      <c r="G16288" s="67">
        <v>0.12</v>
      </c>
    </row>
    <row r="16289" spans="1:7" x14ac:dyDescent="0.2">
      <c r="A16289" s="1" t="str">
        <f t="shared" si="255"/>
        <v>SETOP CO-27382</v>
      </c>
      <c r="B16289" s="3" t="s">
        <v>28600</v>
      </c>
      <c r="C16289" s="3" t="s">
        <v>24991</v>
      </c>
      <c r="D16289" s="2" t="s">
        <v>28443</v>
      </c>
      <c r="E16289" s="3" t="s">
        <v>28582</v>
      </c>
      <c r="F16289" s="67">
        <v>0.24</v>
      </c>
      <c r="G16289" s="67">
        <v>0.24</v>
      </c>
    </row>
    <row r="16290" spans="1:7" x14ac:dyDescent="0.2">
      <c r="A16290" s="1" t="str">
        <f t="shared" si="255"/>
        <v>SETOP CO-27385</v>
      </c>
      <c r="B16290" s="3" t="s">
        <v>28600</v>
      </c>
      <c r="C16290" s="3" t="s">
        <v>24992</v>
      </c>
      <c r="D16290" s="2" t="s">
        <v>28444</v>
      </c>
      <c r="E16290" s="3" t="s">
        <v>28582</v>
      </c>
      <c r="F16290" s="67">
        <v>0.18</v>
      </c>
      <c r="G16290" s="67">
        <v>0.18</v>
      </c>
    </row>
    <row r="16291" spans="1:7" x14ac:dyDescent="0.2">
      <c r="A16291" s="1" t="str">
        <f t="shared" ref="A16291:A16354" si="256">CONCATENAR</f>
        <v>SETOP CO-27375</v>
      </c>
      <c r="B16291" s="3" t="s">
        <v>28600</v>
      </c>
      <c r="C16291" s="3" t="s">
        <v>24993</v>
      </c>
      <c r="D16291" s="2" t="s">
        <v>28445</v>
      </c>
      <c r="E16291" s="3" t="s">
        <v>28582</v>
      </c>
      <c r="F16291" s="67">
        <v>0.42</v>
      </c>
      <c r="G16291" s="67">
        <v>0.42</v>
      </c>
    </row>
    <row r="16292" spans="1:7" x14ac:dyDescent="0.2">
      <c r="A16292" s="1" t="str">
        <f t="shared" si="256"/>
        <v>SETOP CO-27378</v>
      </c>
      <c r="B16292" s="3" t="s">
        <v>28600</v>
      </c>
      <c r="C16292" s="3" t="s">
        <v>24994</v>
      </c>
      <c r="D16292" s="2" t="s">
        <v>28446</v>
      </c>
      <c r="E16292" s="3" t="s">
        <v>28582</v>
      </c>
      <c r="F16292" s="67">
        <v>0.36</v>
      </c>
      <c r="G16292" s="67">
        <v>0.36</v>
      </c>
    </row>
    <row r="16293" spans="1:7" x14ac:dyDescent="0.2">
      <c r="A16293" s="1" t="str">
        <f t="shared" si="256"/>
        <v>SETOP CO-27380</v>
      </c>
      <c r="B16293" s="3" t="s">
        <v>28600</v>
      </c>
      <c r="C16293" s="3" t="s">
        <v>24995</v>
      </c>
      <c r="D16293" s="2" t="s">
        <v>28447</v>
      </c>
      <c r="E16293" s="3" t="s">
        <v>28582</v>
      </c>
      <c r="F16293" s="67">
        <v>0.3</v>
      </c>
      <c r="G16293" s="67">
        <v>0.3</v>
      </c>
    </row>
    <row r="16294" spans="1:7" x14ac:dyDescent="0.2">
      <c r="A16294" s="1" t="str">
        <f t="shared" si="256"/>
        <v>SETOP CO-27372</v>
      </c>
      <c r="B16294" s="3" t="s">
        <v>28600</v>
      </c>
      <c r="C16294" s="3" t="s">
        <v>24996</v>
      </c>
      <c r="D16294" s="2" t="s">
        <v>28448</v>
      </c>
      <c r="E16294" s="3" t="s">
        <v>28582</v>
      </c>
      <c r="F16294" s="67">
        <v>0.48</v>
      </c>
      <c r="G16294" s="67">
        <v>0.48</v>
      </c>
    </row>
    <row r="16295" spans="1:7" x14ac:dyDescent="0.2">
      <c r="A16295" s="1" t="str">
        <f t="shared" si="256"/>
        <v>SETOP CO-27405</v>
      </c>
      <c r="B16295" s="3" t="s">
        <v>28600</v>
      </c>
      <c r="C16295" s="3" t="s">
        <v>24997</v>
      </c>
      <c r="D16295" s="2" t="s">
        <v>28449</v>
      </c>
      <c r="E16295" s="3" t="s">
        <v>28582</v>
      </c>
      <c r="F16295" s="67">
        <v>0.85</v>
      </c>
      <c r="G16295" s="67">
        <v>0.85</v>
      </c>
    </row>
    <row r="16296" spans="1:7" ht="22.5" x14ac:dyDescent="0.2">
      <c r="A16296" s="1" t="str">
        <f t="shared" si="256"/>
        <v>SETOP CO-27400</v>
      </c>
      <c r="B16296" s="3" t="s">
        <v>28600</v>
      </c>
      <c r="C16296" s="3" t="s">
        <v>24998</v>
      </c>
      <c r="D16296" s="2" t="s">
        <v>28450</v>
      </c>
      <c r="E16296" s="3" t="s">
        <v>28582</v>
      </c>
      <c r="F16296" s="67">
        <v>3.02</v>
      </c>
      <c r="G16296" s="67">
        <v>3.02</v>
      </c>
    </row>
    <row r="16297" spans="1:7" ht="22.5" x14ac:dyDescent="0.2">
      <c r="A16297" s="1" t="str">
        <f t="shared" si="256"/>
        <v>SETOP CO-27401</v>
      </c>
      <c r="B16297" s="3" t="s">
        <v>28600</v>
      </c>
      <c r="C16297" s="3" t="s">
        <v>24999</v>
      </c>
      <c r="D16297" s="2" t="s">
        <v>28451</v>
      </c>
      <c r="E16297" s="3" t="s">
        <v>28582</v>
      </c>
      <c r="F16297" s="67">
        <v>2.54</v>
      </c>
      <c r="G16297" s="67">
        <v>2.54</v>
      </c>
    </row>
    <row r="16298" spans="1:7" ht="22.5" x14ac:dyDescent="0.2">
      <c r="A16298" s="1" t="str">
        <f t="shared" si="256"/>
        <v>SETOP CO-27402</v>
      </c>
      <c r="B16298" s="3" t="s">
        <v>28600</v>
      </c>
      <c r="C16298" s="3" t="s">
        <v>25000</v>
      </c>
      <c r="D16298" s="2" t="s">
        <v>28452</v>
      </c>
      <c r="E16298" s="3" t="s">
        <v>28582</v>
      </c>
      <c r="F16298" s="67">
        <v>2.11</v>
      </c>
      <c r="G16298" s="67">
        <v>2.11</v>
      </c>
    </row>
    <row r="16299" spans="1:7" ht="22.5" x14ac:dyDescent="0.2">
      <c r="A16299" s="1" t="str">
        <f t="shared" si="256"/>
        <v>SETOP CO-27403</v>
      </c>
      <c r="B16299" s="3" t="s">
        <v>28600</v>
      </c>
      <c r="C16299" s="3" t="s">
        <v>25001</v>
      </c>
      <c r="D16299" s="2" t="s">
        <v>28453</v>
      </c>
      <c r="E16299" s="3" t="s">
        <v>28582</v>
      </c>
      <c r="F16299" s="67">
        <v>1.69</v>
      </c>
      <c r="G16299" s="67">
        <v>1.69</v>
      </c>
    </row>
    <row r="16300" spans="1:7" ht="22.5" x14ac:dyDescent="0.2">
      <c r="A16300" s="1" t="str">
        <f t="shared" si="256"/>
        <v>SETOP CO-27404</v>
      </c>
      <c r="B16300" s="3" t="s">
        <v>28600</v>
      </c>
      <c r="C16300" s="3" t="s">
        <v>25002</v>
      </c>
      <c r="D16300" s="2" t="s">
        <v>28454</v>
      </c>
      <c r="E16300" s="3" t="s">
        <v>28582</v>
      </c>
      <c r="F16300" s="67">
        <v>1.27</v>
      </c>
      <c r="G16300" s="67">
        <v>1.27</v>
      </c>
    </row>
    <row r="16301" spans="1:7" x14ac:dyDescent="0.2">
      <c r="A16301" s="1" t="str">
        <f t="shared" si="256"/>
        <v>SETOP CO-27399</v>
      </c>
      <c r="B16301" s="3" t="s">
        <v>28600</v>
      </c>
      <c r="C16301" s="3" t="s">
        <v>25003</v>
      </c>
      <c r="D16301" s="2" t="s">
        <v>28455</v>
      </c>
      <c r="E16301" s="3" t="s">
        <v>28582</v>
      </c>
      <c r="F16301" s="67">
        <v>3.44</v>
      </c>
      <c r="G16301" s="67">
        <v>3.44</v>
      </c>
    </row>
    <row r="16302" spans="1:7" ht="22.5" x14ac:dyDescent="0.2">
      <c r="A16302" s="1" t="str">
        <f t="shared" si="256"/>
        <v>SETOP CO-27412</v>
      </c>
      <c r="B16302" s="3" t="s">
        <v>28600</v>
      </c>
      <c r="C16302" s="3" t="s">
        <v>25004</v>
      </c>
      <c r="D16302" s="2" t="s">
        <v>28456</v>
      </c>
      <c r="E16302" s="3" t="s">
        <v>28582</v>
      </c>
      <c r="F16302" s="67">
        <v>1.27</v>
      </c>
      <c r="G16302" s="67">
        <v>1.27</v>
      </c>
    </row>
    <row r="16303" spans="1:7" x14ac:dyDescent="0.2">
      <c r="A16303" s="1" t="str">
        <f t="shared" si="256"/>
        <v>SETOP CO-27406</v>
      </c>
      <c r="B16303" s="3" t="s">
        <v>28600</v>
      </c>
      <c r="C16303" s="3" t="s">
        <v>25005</v>
      </c>
      <c r="D16303" s="2" t="s">
        <v>28457</v>
      </c>
      <c r="E16303" s="3" t="s">
        <v>28582</v>
      </c>
      <c r="F16303" s="67">
        <v>5.13</v>
      </c>
      <c r="G16303" s="67">
        <v>5.13</v>
      </c>
    </row>
    <row r="16304" spans="1:7" ht="22.5" x14ac:dyDescent="0.2">
      <c r="A16304" s="1" t="str">
        <f t="shared" si="256"/>
        <v>SETOP CO-27407</v>
      </c>
      <c r="B16304" s="3" t="s">
        <v>28600</v>
      </c>
      <c r="C16304" s="3" t="s">
        <v>25006</v>
      </c>
      <c r="D16304" s="2" t="s">
        <v>28458</v>
      </c>
      <c r="E16304" s="3" t="s">
        <v>28582</v>
      </c>
      <c r="F16304" s="67">
        <v>4.47</v>
      </c>
      <c r="G16304" s="67">
        <v>4.47</v>
      </c>
    </row>
    <row r="16305" spans="1:7" ht="22.5" x14ac:dyDescent="0.2">
      <c r="A16305" s="1" t="str">
        <f t="shared" si="256"/>
        <v>SETOP CO-27408</v>
      </c>
      <c r="B16305" s="3" t="s">
        <v>28600</v>
      </c>
      <c r="C16305" s="3" t="s">
        <v>25007</v>
      </c>
      <c r="D16305" s="2" t="s">
        <v>28459</v>
      </c>
      <c r="E16305" s="3" t="s">
        <v>28582</v>
      </c>
      <c r="F16305" s="67">
        <v>3.86</v>
      </c>
      <c r="G16305" s="67">
        <v>3.86</v>
      </c>
    </row>
    <row r="16306" spans="1:7" ht="22.5" x14ac:dyDescent="0.2">
      <c r="A16306" s="1" t="str">
        <f t="shared" si="256"/>
        <v>SETOP CO-27409</v>
      </c>
      <c r="B16306" s="3" t="s">
        <v>28600</v>
      </c>
      <c r="C16306" s="3" t="s">
        <v>25008</v>
      </c>
      <c r="D16306" s="2" t="s">
        <v>28460</v>
      </c>
      <c r="E16306" s="3" t="s">
        <v>28582</v>
      </c>
      <c r="F16306" s="67">
        <v>3.2</v>
      </c>
      <c r="G16306" s="67">
        <v>3.2</v>
      </c>
    </row>
    <row r="16307" spans="1:7" ht="22.5" x14ac:dyDescent="0.2">
      <c r="A16307" s="1" t="str">
        <f t="shared" si="256"/>
        <v>SETOP CO-27410</v>
      </c>
      <c r="B16307" s="3" t="s">
        <v>28600</v>
      </c>
      <c r="C16307" s="3" t="s">
        <v>25009</v>
      </c>
      <c r="D16307" s="2" t="s">
        <v>28461</v>
      </c>
      <c r="E16307" s="3" t="s">
        <v>28582</v>
      </c>
      <c r="F16307" s="67">
        <v>2.54</v>
      </c>
      <c r="G16307" s="67">
        <v>2.54</v>
      </c>
    </row>
    <row r="16308" spans="1:7" ht="22.5" x14ac:dyDescent="0.2">
      <c r="A16308" s="1" t="str">
        <f t="shared" si="256"/>
        <v>SETOP CO-27411</v>
      </c>
      <c r="B16308" s="3" t="s">
        <v>28600</v>
      </c>
      <c r="C16308" s="3" t="s">
        <v>25010</v>
      </c>
      <c r="D16308" s="2" t="s">
        <v>28462</v>
      </c>
      <c r="E16308" s="3" t="s">
        <v>28582</v>
      </c>
      <c r="F16308" s="67">
        <v>1.93</v>
      </c>
      <c r="G16308" s="67">
        <v>1.93</v>
      </c>
    </row>
    <row r="16309" spans="1:7" x14ac:dyDescent="0.2">
      <c r="A16309" s="1" t="str">
        <f t="shared" si="256"/>
        <v>SETOP 35</v>
      </c>
      <c r="B16309" s="3" t="s">
        <v>28600</v>
      </c>
      <c r="C16309" s="3">
        <v>35</v>
      </c>
      <c r="D16309" s="2" t="s">
        <v>28463</v>
      </c>
    </row>
    <row r="16310" spans="1:7" x14ac:dyDescent="0.2">
      <c r="A16310" s="1" t="str">
        <f t="shared" si="256"/>
        <v>SETOP CO-27417</v>
      </c>
      <c r="B16310" s="3" t="s">
        <v>28600</v>
      </c>
      <c r="C16310" s="3" t="s">
        <v>25011</v>
      </c>
      <c r="D16310" s="2" t="s">
        <v>28464</v>
      </c>
      <c r="E16310" s="3" t="s">
        <v>28583</v>
      </c>
      <c r="F16310" s="67">
        <v>12293.34</v>
      </c>
      <c r="G16310" s="67">
        <v>12293.34</v>
      </c>
    </row>
    <row r="16311" spans="1:7" x14ac:dyDescent="0.2">
      <c r="A16311" s="1" t="str">
        <f t="shared" si="256"/>
        <v>SETOP CO-27414</v>
      </c>
      <c r="B16311" s="3" t="s">
        <v>28600</v>
      </c>
      <c r="C16311" s="3" t="s">
        <v>25012</v>
      </c>
      <c r="D16311" s="2" t="s">
        <v>28465</v>
      </c>
      <c r="E16311" s="3" t="s">
        <v>28583</v>
      </c>
      <c r="F16311" s="67">
        <v>3579.43</v>
      </c>
      <c r="G16311" s="67">
        <v>3579.43</v>
      </c>
    </row>
    <row r="16312" spans="1:7" x14ac:dyDescent="0.2">
      <c r="A16312" s="1" t="str">
        <f t="shared" si="256"/>
        <v>SETOP CO-27416</v>
      </c>
      <c r="B16312" s="3" t="s">
        <v>28600</v>
      </c>
      <c r="C16312" s="3" t="s">
        <v>25013</v>
      </c>
      <c r="D16312" s="2" t="s">
        <v>28466</v>
      </c>
      <c r="E16312" s="3" t="s">
        <v>28583</v>
      </c>
      <c r="F16312" s="67">
        <v>10736.49</v>
      </c>
      <c r="G16312" s="67">
        <v>10736.49</v>
      </c>
    </row>
    <row r="16313" spans="1:7" x14ac:dyDescent="0.2">
      <c r="A16313" s="1" t="str">
        <f t="shared" si="256"/>
        <v>SETOP CO-27415</v>
      </c>
      <c r="B16313" s="3" t="s">
        <v>28600</v>
      </c>
      <c r="C16313" s="3" t="s">
        <v>25014</v>
      </c>
      <c r="D16313" s="2" t="s">
        <v>28467</v>
      </c>
      <c r="E16313" s="3" t="s">
        <v>28583</v>
      </c>
      <c r="F16313" s="67">
        <v>7158.86</v>
      </c>
      <c r="G16313" s="67">
        <v>7158.86</v>
      </c>
    </row>
    <row r="16314" spans="1:7" x14ac:dyDescent="0.2">
      <c r="A16314" s="1" t="str">
        <f t="shared" si="256"/>
        <v>SETOP CO-27418</v>
      </c>
      <c r="B16314" s="3" t="s">
        <v>28600</v>
      </c>
      <c r="C16314" s="3" t="s">
        <v>25015</v>
      </c>
      <c r="D16314" s="2" t="s">
        <v>28468</v>
      </c>
      <c r="E16314" s="3" t="s">
        <v>28583</v>
      </c>
      <c r="F16314" s="67">
        <v>2434.5300000000002</v>
      </c>
      <c r="G16314" s="67">
        <v>2434.5300000000002</v>
      </c>
    </row>
    <row r="16315" spans="1:7" x14ac:dyDescent="0.2">
      <c r="A16315" s="1" t="str">
        <f t="shared" si="256"/>
        <v>SETOP CO-27421</v>
      </c>
      <c r="B16315" s="3" t="s">
        <v>28600</v>
      </c>
      <c r="C16315" s="3" t="s">
        <v>25016</v>
      </c>
      <c r="D16315" s="2" t="s">
        <v>28469</v>
      </c>
      <c r="E16315" s="3" t="s">
        <v>28583</v>
      </c>
      <c r="F16315" s="67">
        <v>9912.7800000000007</v>
      </c>
      <c r="G16315" s="67">
        <v>9912.7800000000007</v>
      </c>
    </row>
    <row r="16316" spans="1:7" x14ac:dyDescent="0.2">
      <c r="A16316" s="1" t="str">
        <f t="shared" si="256"/>
        <v>SETOP CO-27420</v>
      </c>
      <c r="B16316" s="3" t="s">
        <v>28600</v>
      </c>
      <c r="C16316" s="3" t="s">
        <v>25017</v>
      </c>
      <c r="D16316" s="2" t="s">
        <v>28470</v>
      </c>
      <c r="E16316" s="3" t="s">
        <v>28583</v>
      </c>
      <c r="F16316" s="67">
        <v>7547.23</v>
      </c>
      <c r="G16316" s="67">
        <v>7547.23</v>
      </c>
    </row>
    <row r="16317" spans="1:7" x14ac:dyDescent="0.2">
      <c r="A16317" s="1" t="str">
        <f t="shared" si="256"/>
        <v>SETOP CO-27419</v>
      </c>
      <c r="B16317" s="3" t="s">
        <v>28600</v>
      </c>
      <c r="C16317" s="3" t="s">
        <v>25018</v>
      </c>
      <c r="D16317" s="2" t="s">
        <v>28471</v>
      </c>
      <c r="E16317" s="3" t="s">
        <v>28583</v>
      </c>
      <c r="F16317" s="67">
        <v>3780.85</v>
      </c>
      <c r="G16317" s="67">
        <v>3780.85</v>
      </c>
    </row>
    <row r="16318" spans="1:7" x14ac:dyDescent="0.2">
      <c r="A16318" s="1" t="str">
        <f t="shared" si="256"/>
        <v>SETOP CO-27493</v>
      </c>
      <c r="B16318" s="3" t="s">
        <v>28600</v>
      </c>
      <c r="C16318" s="3" t="s">
        <v>25019</v>
      </c>
      <c r="D16318" s="2" t="s">
        <v>28472</v>
      </c>
      <c r="E16318" s="3" t="s">
        <v>28582</v>
      </c>
      <c r="F16318" s="67">
        <v>0.73</v>
      </c>
      <c r="G16318" s="67">
        <v>0.73</v>
      </c>
    </row>
    <row r="16319" spans="1:7" x14ac:dyDescent="0.2">
      <c r="A16319" s="1" t="str">
        <f t="shared" si="256"/>
        <v>SETOP CO-27487</v>
      </c>
      <c r="B16319" s="3" t="s">
        <v>28600</v>
      </c>
      <c r="C16319" s="3" t="s">
        <v>25020</v>
      </c>
      <c r="D16319" s="2" t="s">
        <v>28473</v>
      </c>
      <c r="E16319" s="3" t="s">
        <v>28582</v>
      </c>
      <c r="F16319" s="67">
        <v>2.5499999999999998</v>
      </c>
      <c r="G16319" s="67">
        <v>2.5499999999999998</v>
      </c>
    </row>
    <row r="16320" spans="1:7" x14ac:dyDescent="0.2">
      <c r="A16320" s="1" t="str">
        <f t="shared" si="256"/>
        <v>SETOP CO-27488</v>
      </c>
      <c r="B16320" s="3" t="s">
        <v>28600</v>
      </c>
      <c r="C16320" s="3" t="s">
        <v>25021</v>
      </c>
      <c r="D16320" s="2" t="s">
        <v>28474</v>
      </c>
      <c r="E16320" s="3" t="s">
        <v>28582</v>
      </c>
      <c r="F16320" s="67">
        <v>2.25</v>
      </c>
      <c r="G16320" s="67">
        <v>2.25</v>
      </c>
    </row>
    <row r="16321" spans="1:7" x14ac:dyDescent="0.2">
      <c r="A16321" s="1" t="str">
        <f t="shared" si="256"/>
        <v>SETOP CO-27489</v>
      </c>
      <c r="B16321" s="3" t="s">
        <v>28600</v>
      </c>
      <c r="C16321" s="3" t="s">
        <v>25022</v>
      </c>
      <c r="D16321" s="2" t="s">
        <v>28475</v>
      </c>
      <c r="E16321" s="3" t="s">
        <v>28582</v>
      </c>
      <c r="F16321" s="67">
        <v>1.94</v>
      </c>
      <c r="G16321" s="67">
        <v>1.94</v>
      </c>
    </row>
    <row r="16322" spans="1:7" x14ac:dyDescent="0.2">
      <c r="A16322" s="1" t="str">
        <f t="shared" si="256"/>
        <v>SETOP CO-27490</v>
      </c>
      <c r="B16322" s="3" t="s">
        <v>28600</v>
      </c>
      <c r="C16322" s="3" t="s">
        <v>25023</v>
      </c>
      <c r="D16322" s="2" t="s">
        <v>28476</v>
      </c>
      <c r="E16322" s="3" t="s">
        <v>28582</v>
      </c>
      <c r="F16322" s="67">
        <v>1.65</v>
      </c>
      <c r="G16322" s="67">
        <v>1.65</v>
      </c>
    </row>
    <row r="16323" spans="1:7" x14ac:dyDescent="0.2">
      <c r="A16323" s="1" t="str">
        <f t="shared" si="256"/>
        <v>SETOP CO-27491</v>
      </c>
      <c r="B16323" s="3" t="s">
        <v>28600</v>
      </c>
      <c r="C16323" s="3" t="s">
        <v>25024</v>
      </c>
      <c r="D16323" s="2" t="s">
        <v>28477</v>
      </c>
      <c r="E16323" s="3" t="s">
        <v>28582</v>
      </c>
      <c r="F16323" s="67">
        <v>1.34</v>
      </c>
      <c r="G16323" s="67">
        <v>1.34</v>
      </c>
    </row>
    <row r="16324" spans="1:7" x14ac:dyDescent="0.2">
      <c r="A16324" s="1" t="str">
        <f t="shared" si="256"/>
        <v>SETOP CO-27492</v>
      </c>
      <c r="B16324" s="3" t="s">
        <v>28600</v>
      </c>
      <c r="C16324" s="3" t="s">
        <v>25025</v>
      </c>
      <c r="D16324" s="2" t="s">
        <v>28478</v>
      </c>
      <c r="E16324" s="3" t="s">
        <v>28582</v>
      </c>
      <c r="F16324" s="67">
        <v>1.04</v>
      </c>
      <c r="G16324" s="67">
        <v>1.04</v>
      </c>
    </row>
    <row r="16325" spans="1:7" x14ac:dyDescent="0.2">
      <c r="A16325" s="1" t="str">
        <f t="shared" si="256"/>
        <v>SETOP CO-27494</v>
      </c>
      <c r="B16325" s="3" t="s">
        <v>28600</v>
      </c>
      <c r="C16325" s="3" t="s">
        <v>25026</v>
      </c>
      <c r="D16325" s="2" t="s">
        <v>28479</v>
      </c>
      <c r="E16325" s="3" t="s">
        <v>28581</v>
      </c>
      <c r="F16325" s="67">
        <v>6</v>
      </c>
      <c r="G16325" s="67">
        <v>6</v>
      </c>
    </row>
    <row r="16326" spans="1:7" x14ac:dyDescent="0.2">
      <c r="A16326" s="1" t="str">
        <f t="shared" si="256"/>
        <v>SETOP CO-27486</v>
      </c>
      <c r="B16326" s="3" t="s">
        <v>28600</v>
      </c>
      <c r="C16326" s="3" t="s">
        <v>25027</v>
      </c>
      <c r="D16326" s="2" t="s">
        <v>28480</v>
      </c>
      <c r="E16326" s="3" t="s">
        <v>28598</v>
      </c>
      <c r="F16326" s="67">
        <v>610.98</v>
      </c>
      <c r="G16326" s="67">
        <v>610.98</v>
      </c>
    </row>
    <row r="16327" spans="1:7" x14ac:dyDescent="0.2">
      <c r="A16327" s="1" t="str">
        <f t="shared" si="256"/>
        <v>SETOP CO-27470</v>
      </c>
      <c r="B16327" s="3" t="s">
        <v>28600</v>
      </c>
      <c r="C16327" s="3" t="s">
        <v>25028</v>
      </c>
      <c r="D16327" s="2" t="s">
        <v>28481</v>
      </c>
      <c r="E16327" s="3" t="s">
        <v>28598</v>
      </c>
      <c r="F16327" s="67">
        <v>467.6</v>
      </c>
      <c r="G16327" s="67">
        <v>467.6</v>
      </c>
    </row>
    <row r="16328" spans="1:7" x14ac:dyDescent="0.2">
      <c r="A16328" s="1" t="str">
        <f t="shared" si="256"/>
        <v>SETOP CO-27423</v>
      </c>
      <c r="B16328" s="3" t="s">
        <v>28600</v>
      </c>
      <c r="C16328" s="3" t="s">
        <v>25029</v>
      </c>
      <c r="D16328" s="2" t="s">
        <v>28482</v>
      </c>
      <c r="E16328" s="3" t="s">
        <v>28598</v>
      </c>
      <c r="F16328" s="67">
        <v>759.56</v>
      </c>
      <c r="G16328" s="67">
        <v>759.56</v>
      </c>
    </row>
    <row r="16329" spans="1:7" x14ac:dyDescent="0.2">
      <c r="A16329" s="1" t="str">
        <f t="shared" si="256"/>
        <v>SETOP CO-27482</v>
      </c>
      <c r="B16329" s="3" t="s">
        <v>28600</v>
      </c>
      <c r="C16329" s="3" t="s">
        <v>25030</v>
      </c>
      <c r="D16329" s="2" t="s">
        <v>28483</v>
      </c>
      <c r="E16329" s="3" t="s">
        <v>28598</v>
      </c>
      <c r="F16329" s="67">
        <v>690.63</v>
      </c>
      <c r="G16329" s="67">
        <v>690.63</v>
      </c>
    </row>
    <row r="16330" spans="1:7" x14ac:dyDescent="0.2">
      <c r="A16330" s="1" t="str">
        <f t="shared" si="256"/>
        <v>SETOP CO-27483</v>
      </c>
      <c r="B16330" s="3" t="s">
        <v>28600</v>
      </c>
      <c r="C16330" s="3" t="s">
        <v>25031</v>
      </c>
      <c r="D16330" s="2" t="s">
        <v>28484</v>
      </c>
      <c r="E16330" s="3" t="s">
        <v>28583</v>
      </c>
      <c r="F16330" s="67">
        <v>1596.49</v>
      </c>
      <c r="G16330" s="67">
        <v>1596.49</v>
      </c>
    </row>
    <row r="16331" spans="1:7" x14ac:dyDescent="0.2">
      <c r="A16331" s="1" t="str">
        <f t="shared" si="256"/>
        <v>SETOP CO-27485</v>
      </c>
      <c r="B16331" s="3" t="s">
        <v>28600</v>
      </c>
      <c r="C16331" s="3" t="s">
        <v>25032</v>
      </c>
      <c r="D16331" s="2" t="s">
        <v>28485</v>
      </c>
      <c r="E16331" s="3" t="s">
        <v>28598</v>
      </c>
      <c r="F16331" s="67">
        <v>1028.03</v>
      </c>
      <c r="G16331" s="67">
        <v>1028.03</v>
      </c>
    </row>
    <row r="16332" spans="1:7" x14ac:dyDescent="0.2">
      <c r="A16332" s="1" t="str">
        <f t="shared" si="256"/>
        <v>SETOP CO-27471</v>
      </c>
      <c r="B16332" s="3" t="s">
        <v>28600</v>
      </c>
      <c r="C16332" s="3" t="s">
        <v>25033</v>
      </c>
      <c r="D16332" s="2" t="s">
        <v>28486</v>
      </c>
      <c r="E16332" s="3" t="s">
        <v>28598</v>
      </c>
      <c r="F16332" s="67">
        <v>979.83</v>
      </c>
      <c r="G16332" s="67">
        <v>979.83</v>
      </c>
    </row>
    <row r="16333" spans="1:7" x14ac:dyDescent="0.2">
      <c r="A16333" s="1" t="str">
        <f t="shared" si="256"/>
        <v>SETOP CO-27477</v>
      </c>
      <c r="B16333" s="3" t="s">
        <v>28600</v>
      </c>
      <c r="C16333" s="3" t="s">
        <v>25034</v>
      </c>
      <c r="D16333" s="2" t="s">
        <v>28487</v>
      </c>
      <c r="E16333" s="3" t="s">
        <v>28598</v>
      </c>
      <c r="F16333" s="67">
        <v>1558.97</v>
      </c>
      <c r="G16333" s="67">
        <v>1558.97</v>
      </c>
    </row>
    <row r="16334" spans="1:7" x14ac:dyDescent="0.2">
      <c r="A16334" s="1" t="str">
        <f t="shared" si="256"/>
        <v>SETOP CO-27478</v>
      </c>
      <c r="B16334" s="3" t="s">
        <v>28600</v>
      </c>
      <c r="C16334" s="3" t="s">
        <v>25035</v>
      </c>
      <c r="D16334" s="2" t="s">
        <v>28488</v>
      </c>
      <c r="E16334" s="3" t="s">
        <v>28598</v>
      </c>
      <c r="F16334" s="67">
        <v>1380.48</v>
      </c>
      <c r="G16334" s="67">
        <v>1380.48</v>
      </c>
    </row>
    <row r="16335" spans="1:7" x14ac:dyDescent="0.2">
      <c r="A16335" s="1" t="str">
        <f t="shared" si="256"/>
        <v>SETOP CO-27429</v>
      </c>
      <c r="B16335" s="3" t="s">
        <v>28600</v>
      </c>
      <c r="C16335" s="3" t="s">
        <v>25036</v>
      </c>
      <c r="D16335" s="2" t="s">
        <v>28489</v>
      </c>
      <c r="E16335" s="3" t="s">
        <v>28598</v>
      </c>
      <c r="F16335" s="67">
        <v>1882.36</v>
      </c>
      <c r="G16335" s="67">
        <v>1882.36</v>
      </c>
    </row>
    <row r="16336" spans="1:7" x14ac:dyDescent="0.2">
      <c r="A16336" s="1" t="str">
        <f t="shared" si="256"/>
        <v>SETOP CO-27422</v>
      </c>
      <c r="B16336" s="3" t="s">
        <v>28600</v>
      </c>
      <c r="C16336" s="3" t="s">
        <v>25037</v>
      </c>
      <c r="D16336" s="2" t="s">
        <v>28490</v>
      </c>
      <c r="E16336" s="3" t="s">
        <v>28598</v>
      </c>
      <c r="F16336" s="67">
        <v>2012.5</v>
      </c>
      <c r="G16336" s="67">
        <v>2012.5</v>
      </c>
    </row>
    <row r="16337" spans="1:7" x14ac:dyDescent="0.2">
      <c r="A16337" s="1" t="str">
        <f t="shared" si="256"/>
        <v>SETOP CO-27432</v>
      </c>
      <c r="B16337" s="3" t="s">
        <v>28600</v>
      </c>
      <c r="C16337" s="3" t="s">
        <v>25038</v>
      </c>
      <c r="D16337" s="2" t="s">
        <v>28491</v>
      </c>
      <c r="E16337" s="3" t="s">
        <v>28598</v>
      </c>
      <c r="F16337" s="67">
        <v>1813.81</v>
      </c>
      <c r="G16337" s="67">
        <v>1813.81</v>
      </c>
    </row>
    <row r="16338" spans="1:7" x14ac:dyDescent="0.2">
      <c r="A16338" s="1" t="str">
        <f t="shared" si="256"/>
        <v>SETOP CO-27426</v>
      </c>
      <c r="B16338" s="3" t="s">
        <v>28600</v>
      </c>
      <c r="C16338" s="3" t="s">
        <v>25039</v>
      </c>
      <c r="D16338" s="2" t="s">
        <v>28492</v>
      </c>
      <c r="E16338" s="3" t="s">
        <v>28598</v>
      </c>
      <c r="F16338" s="67">
        <v>1309.32</v>
      </c>
      <c r="G16338" s="67">
        <v>1309.32</v>
      </c>
    </row>
    <row r="16339" spans="1:7" x14ac:dyDescent="0.2">
      <c r="A16339" s="1" t="str">
        <f t="shared" si="256"/>
        <v>SETOP CO-27473</v>
      </c>
      <c r="B16339" s="3" t="s">
        <v>28600</v>
      </c>
      <c r="C16339" s="3" t="s">
        <v>25040</v>
      </c>
      <c r="D16339" s="2" t="s">
        <v>28493</v>
      </c>
      <c r="E16339" s="3" t="s">
        <v>28598</v>
      </c>
      <c r="F16339" s="67">
        <v>1387.99</v>
      </c>
      <c r="G16339" s="67">
        <v>1387.99</v>
      </c>
    </row>
    <row r="16340" spans="1:7" x14ac:dyDescent="0.2">
      <c r="A16340" s="1" t="str">
        <f t="shared" si="256"/>
        <v>SETOP CO-27427</v>
      </c>
      <c r="B16340" s="3" t="s">
        <v>28600</v>
      </c>
      <c r="C16340" s="3" t="s">
        <v>25041</v>
      </c>
      <c r="D16340" s="2" t="s">
        <v>28494</v>
      </c>
      <c r="E16340" s="3" t="s">
        <v>28598</v>
      </c>
      <c r="F16340" s="67">
        <v>1626.9</v>
      </c>
      <c r="G16340" s="67">
        <v>1626.9</v>
      </c>
    </row>
    <row r="16341" spans="1:7" x14ac:dyDescent="0.2">
      <c r="A16341" s="1" t="str">
        <f t="shared" si="256"/>
        <v>SETOP CO-27428</v>
      </c>
      <c r="B16341" s="3" t="s">
        <v>28600</v>
      </c>
      <c r="C16341" s="3" t="s">
        <v>25042</v>
      </c>
      <c r="D16341" s="2" t="s">
        <v>28495</v>
      </c>
      <c r="E16341" s="3" t="s">
        <v>28598</v>
      </c>
      <c r="F16341" s="67">
        <v>2366.2600000000002</v>
      </c>
      <c r="G16341" s="67">
        <v>2366.2600000000002</v>
      </c>
    </row>
    <row r="16342" spans="1:7" x14ac:dyDescent="0.2">
      <c r="A16342" s="1" t="str">
        <f t="shared" si="256"/>
        <v>SETOP CO-27480</v>
      </c>
      <c r="B16342" s="3" t="s">
        <v>28600</v>
      </c>
      <c r="C16342" s="3" t="s">
        <v>25043</v>
      </c>
      <c r="D16342" s="2" t="s">
        <v>28496</v>
      </c>
      <c r="E16342" s="3" t="s">
        <v>28598</v>
      </c>
      <c r="F16342" s="67">
        <v>1492.54</v>
      </c>
      <c r="G16342" s="67">
        <v>1492.54</v>
      </c>
    </row>
    <row r="16343" spans="1:7" x14ac:dyDescent="0.2">
      <c r="A16343" s="1" t="str">
        <f t="shared" si="256"/>
        <v>SETOP CO-27481</v>
      </c>
      <c r="B16343" s="3" t="s">
        <v>28600</v>
      </c>
      <c r="C16343" s="3" t="s">
        <v>25044</v>
      </c>
      <c r="D16343" s="2" t="s">
        <v>28497</v>
      </c>
      <c r="E16343" s="3" t="s">
        <v>28598</v>
      </c>
      <c r="F16343" s="67">
        <v>1291.1199999999999</v>
      </c>
      <c r="G16343" s="67">
        <v>1291.1199999999999</v>
      </c>
    </row>
    <row r="16344" spans="1:7" x14ac:dyDescent="0.2">
      <c r="A16344" s="1" t="str">
        <f t="shared" si="256"/>
        <v>SETOP CO-27475</v>
      </c>
      <c r="B16344" s="3" t="s">
        <v>28600</v>
      </c>
      <c r="C16344" s="3" t="s">
        <v>25045</v>
      </c>
      <c r="D16344" s="2" t="s">
        <v>28498</v>
      </c>
      <c r="E16344" s="3" t="s">
        <v>28598</v>
      </c>
      <c r="F16344" s="67">
        <v>1761.61</v>
      </c>
      <c r="G16344" s="67">
        <v>1761.61</v>
      </c>
    </row>
    <row r="16345" spans="1:7" ht="22.5" x14ac:dyDescent="0.2">
      <c r="A16345" s="1" t="str">
        <f t="shared" si="256"/>
        <v>SETOP CO-27433</v>
      </c>
      <c r="B16345" s="3" t="s">
        <v>28600</v>
      </c>
      <c r="C16345" s="3" t="s">
        <v>25046</v>
      </c>
      <c r="D16345" s="2" t="s">
        <v>28499</v>
      </c>
      <c r="E16345" s="3" t="s">
        <v>28598</v>
      </c>
      <c r="F16345" s="67">
        <v>1030.1500000000001</v>
      </c>
      <c r="G16345" s="67">
        <v>1030.1500000000001</v>
      </c>
    </row>
    <row r="16346" spans="1:7" x14ac:dyDescent="0.2">
      <c r="A16346" s="1" t="str">
        <f t="shared" si="256"/>
        <v>SETOP CO-27431</v>
      </c>
      <c r="B16346" s="3" t="s">
        <v>28600</v>
      </c>
      <c r="C16346" s="3" t="s">
        <v>25047</v>
      </c>
      <c r="D16346" s="2" t="s">
        <v>28500</v>
      </c>
      <c r="E16346" s="3" t="s">
        <v>28598</v>
      </c>
      <c r="F16346" s="67">
        <v>1882.36</v>
      </c>
      <c r="G16346" s="67">
        <v>1882.36</v>
      </c>
    </row>
    <row r="16347" spans="1:7" x14ac:dyDescent="0.2">
      <c r="A16347" s="1" t="str">
        <f t="shared" si="256"/>
        <v>SETOP CO-27479</v>
      </c>
      <c r="B16347" s="3" t="s">
        <v>28600</v>
      </c>
      <c r="C16347" s="3" t="s">
        <v>25048</v>
      </c>
      <c r="D16347" s="2" t="s">
        <v>28501</v>
      </c>
      <c r="E16347" s="3" t="s">
        <v>28598</v>
      </c>
      <c r="F16347" s="67">
        <v>1492.54</v>
      </c>
      <c r="G16347" s="67">
        <v>1492.54</v>
      </c>
    </row>
    <row r="16348" spans="1:7" x14ac:dyDescent="0.2">
      <c r="A16348" s="1" t="str">
        <f t="shared" si="256"/>
        <v>SETOP CO-27430</v>
      </c>
      <c r="B16348" s="3" t="s">
        <v>28600</v>
      </c>
      <c r="C16348" s="3" t="s">
        <v>25049</v>
      </c>
      <c r="D16348" s="2" t="s">
        <v>33113</v>
      </c>
      <c r="E16348" s="3" t="s">
        <v>28598</v>
      </c>
      <c r="F16348" s="67">
        <v>1810.24</v>
      </c>
      <c r="G16348" s="67">
        <v>1810.24</v>
      </c>
    </row>
    <row r="16349" spans="1:7" x14ac:dyDescent="0.2">
      <c r="A16349" s="1" t="str">
        <f t="shared" si="256"/>
        <v>SETOP CO-27474</v>
      </c>
      <c r="B16349" s="3" t="s">
        <v>28600</v>
      </c>
      <c r="C16349" s="3" t="s">
        <v>25050</v>
      </c>
      <c r="D16349" s="2" t="s">
        <v>28502</v>
      </c>
      <c r="E16349" s="3" t="s">
        <v>28598</v>
      </c>
      <c r="F16349" s="67">
        <v>1738.12</v>
      </c>
      <c r="G16349" s="67">
        <v>1738.12</v>
      </c>
    </row>
    <row r="16350" spans="1:7" x14ac:dyDescent="0.2">
      <c r="A16350" s="1" t="str">
        <f t="shared" si="256"/>
        <v>SETOP CO-27476</v>
      </c>
      <c r="B16350" s="3" t="s">
        <v>28600</v>
      </c>
      <c r="C16350" s="3" t="s">
        <v>25051</v>
      </c>
      <c r="D16350" s="2" t="s">
        <v>28503</v>
      </c>
      <c r="E16350" s="3" t="s">
        <v>28598</v>
      </c>
      <c r="F16350" s="67">
        <v>1572.25</v>
      </c>
      <c r="G16350" s="67">
        <v>1572.25</v>
      </c>
    </row>
    <row r="16351" spans="1:7" x14ac:dyDescent="0.2">
      <c r="A16351" s="1" t="str">
        <f t="shared" si="256"/>
        <v>SETOP CO-27468</v>
      </c>
      <c r="B16351" s="3" t="s">
        <v>28600</v>
      </c>
      <c r="C16351" s="3" t="s">
        <v>25052</v>
      </c>
      <c r="D16351" s="2" t="s">
        <v>28504</v>
      </c>
      <c r="E16351" s="3" t="s">
        <v>28598</v>
      </c>
      <c r="F16351" s="67">
        <v>1581.52</v>
      </c>
      <c r="G16351" s="67">
        <v>1581.52</v>
      </c>
    </row>
    <row r="16352" spans="1:7" x14ac:dyDescent="0.2">
      <c r="A16352" s="1" t="str">
        <f t="shared" si="256"/>
        <v>SETOP CO-27469</v>
      </c>
      <c r="B16352" s="3" t="s">
        <v>28600</v>
      </c>
      <c r="C16352" s="3" t="s">
        <v>25053</v>
      </c>
      <c r="D16352" s="2" t="s">
        <v>28505</v>
      </c>
      <c r="E16352" s="3" t="s">
        <v>28598</v>
      </c>
      <c r="F16352" s="67">
        <v>1282.8499999999999</v>
      </c>
      <c r="G16352" s="67">
        <v>1282.8499999999999</v>
      </c>
    </row>
    <row r="16353" spans="1:7" x14ac:dyDescent="0.2">
      <c r="A16353" s="1" t="str">
        <f t="shared" si="256"/>
        <v>SETOP CO-27434</v>
      </c>
      <c r="B16353" s="3" t="s">
        <v>28600</v>
      </c>
      <c r="C16353" s="3" t="s">
        <v>25054</v>
      </c>
      <c r="D16353" s="2" t="s">
        <v>28506</v>
      </c>
      <c r="E16353" s="3" t="s">
        <v>28598</v>
      </c>
      <c r="F16353" s="67">
        <v>1367.32</v>
      </c>
      <c r="G16353" s="67">
        <v>1367.32</v>
      </c>
    </row>
    <row r="16354" spans="1:7" x14ac:dyDescent="0.2">
      <c r="A16354" s="1" t="str">
        <f t="shared" si="256"/>
        <v>SETOP CO-27424</v>
      </c>
      <c r="B16354" s="3" t="s">
        <v>28600</v>
      </c>
      <c r="C16354" s="3" t="s">
        <v>25055</v>
      </c>
      <c r="D16354" s="2" t="s">
        <v>28507</v>
      </c>
      <c r="E16354" s="3" t="s">
        <v>28598</v>
      </c>
      <c r="F16354" s="67">
        <v>1182.0999999999999</v>
      </c>
      <c r="G16354" s="67">
        <v>1182.0999999999999</v>
      </c>
    </row>
    <row r="16355" spans="1:7" x14ac:dyDescent="0.2">
      <c r="A16355" s="1" t="str">
        <f t="shared" ref="A16355:A16418" si="257">CONCATENAR</f>
        <v>SETOP CO-27425</v>
      </c>
      <c r="B16355" s="3" t="s">
        <v>28600</v>
      </c>
      <c r="C16355" s="3" t="s">
        <v>25056</v>
      </c>
      <c r="D16355" s="2" t="s">
        <v>28508</v>
      </c>
      <c r="E16355" s="3" t="s">
        <v>28598</v>
      </c>
      <c r="F16355" s="67">
        <v>637.64</v>
      </c>
      <c r="G16355" s="67">
        <v>637.64</v>
      </c>
    </row>
    <row r="16356" spans="1:7" x14ac:dyDescent="0.2">
      <c r="A16356" s="1" t="str">
        <f t="shared" si="257"/>
        <v>SETOP CO-27472</v>
      </c>
      <c r="B16356" s="3" t="s">
        <v>28600</v>
      </c>
      <c r="C16356" s="3" t="s">
        <v>25057</v>
      </c>
      <c r="D16356" s="2" t="s">
        <v>28509</v>
      </c>
      <c r="E16356" s="3" t="s">
        <v>28598</v>
      </c>
      <c r="F16356" s="67">
        <v>752.14</v>
      </c>
      <c r="G16356" s="67">
        <v>752.14</v>
      </c>
    </row>
    <row r="16357" spans="1:7" x14ac:dyDescent="0.2">
      <c r="A16357" s="1" t="str">
        <f t="shared" si="257"/>
        <v>SETOP CO-27484</v>
      </c>
      <c r="B16357" s="3" t="s">
        <v>28600</v>
      </c>
      <c r="C16357" s="3" t="s">
        <v>25058</v>
      </c>
      <c r="D16357" s="2" t="s">
        <v>28510</v>
      </c>
      <c r="E16357" s="3" t="s">
        <v>28598</v>
      </c>
      <c r="F16357" s="67">
        <v>1028.03</v>
      </c>
      <c r="G16357" s="67">
        <v>1028.03</v>
      </c>
    </row>
    <row r="16358" spans="1:7" x14ac:dyDescent="0.2">
      <c r="A16358" s="1" t="str">
        <f t="shared" si="257"/>
        <v>SETOP 37</v>
      </c>
      <c r="B16358" s="3" t="s">
        <v>28600</v>
      </c>
      <c r="C16358" s="3">
        <v>37</v>
      </c>
      <c r="D16358" s="2" t="s">
        <v>28511</v>
      </c>
    </row>
    <row r="16359" spans="1:7" x14ac:dyDescent="0.2">
      <c r="A16359" s="1" t="str">
        <f t="shared" si="257"/>
        <v>SETOP CO-27499</v>
      </c>
      <c r="B16359" s="3" t="s">
        <v>28600</v>
      </c>
      <c r="C16359" s="3" t="s">
        <v>25059</v>
      </c>
      <c r="D16359" s="2" t="s">
        <v>28512</v>
      </c>
      <c r="E16359" s="3" t="s">
        <v>28590</v>
      </c>
      <c r="F16359" s="67">
        <v>1.24</v>
      </c>
      <c r="G16359" s="67">
        <v>1.24</v>
      </c>
    </row>
    <row r="16360" spans="1:7" x14ac:dyDescent="0.2">
      <c r="A16360" s="1" t="str">
        <f t="shared" si="257"/>
        <v>SETOP CO-27498</v>
      </c>
      <c r="B16360" s="3" t="s">
        <v>28600</v>
      </c>
      <c r="C16360" s="3" t="s">
        <v>25060</v>
      </c>
      <c r="D16360" s="2" t="s">
        <v>28513</v>
      </c>
      <c r="E16360" s="3" t="s">
        <v>28597</v>
      </c>
      <c r="F16360" s="67">
        <v>36.06</v>
      </c>
      <c r="G16360" s="67">
        <v>36.06</v>
      </c>
    </row>
    <row r="16361" spans="1:7" x14ac:dyDescent="0.2">
      <c r="A16361" s="1" t="str">
        <f t="shared" si="257"/>
        <v>SETOP 38</v>
      </c>
      <c r="B16361" s="3" t="s">
        <v>28600</v>
      </c>
      <c r="C16361" s="3">
        <v>38</v>
      </c>
      <c r="D16361" s="2" t="s">
        <v>28514</v>
      </c>
    </row>
    <row r="16362" spans="1:7" x14ac:dyDescent="0.2">
      <c r="A16362" s="1" t="str">
        <f t="shared" si="257"/>
        <v>SETOP CO-27379</v>
      </c>
      <c r="B16362" s="3" t="s">
        <v>28600</v>
      </c>
      <c r="C16362" s="3" t="s">
        <v>25061</v>
      </c>
      <c r="D16362" s="2" t="s">
        <v>28515</v>
      </c>
      <c r="E16362" s="3" t="s">
        <v>28582</v>
      </c>
      <c r="F16362" s="67">
        <v>0.24</v>
      </c>
      <c r="G16362" s="67">
        <v>0.24</v>
      </c>
    </row>
    <row r="16363" spans="1:7" x14ac:dyDescent="0.2">
      <c r="A16363" s="1" t="str">
        <f t="shared" si="257"/>
        <v>SETOP CO-27389</v>
      </c>
      <c r="B16363" s="3" t="s">
        <v>28600</v>
      </c>
      <c r="C16363" s="3" t="s">
        <v>25062</v>
      </c>
      <c r="D16363" s="2" t="s">
        <v>28516</v>
      </c>
      <c r="E16363" s="3" t="s">
        <v>28582</v>
      </c>
      <c r="F16363" s="67">
        <v>0.9</v>
      </c>
      <c r="G16363" s="67">
        <v>0.9</v>
      </c>
    </row>
    <row r="16364" spans="1:7" x14ac:dyDescent="0.2">
      <c r="A16364" s="1" t="str">
        <f t="shared" si="257"/>
        <v>SETOP CO-27387</v>
      </c>
      <c r="B16364" s="3" t="s">
        <v>28600</v>
      </c>
      <c r="C16364" s="3" t="s">
        <v>25063</v>
      </c>
      <c r="D16364" s="2" t="s">
        <v>28517</v>
      </c>
      <c r="E16364" s="3" t="s">
        <v>28582</v>
      </c>
      <c r="F16364" s="67">
        <v>0.79</v>
      </c>
      <c r="G16364" s="67">
        <v>0.79</v>
      </c>
    </row>
    <row r="16365" spans="1:7" x14ac:dyDescent="0.2">
      <c r="A16365" s="1" t="str">
        <f t="shared" si="257"/>
        <v>SETOP CO-27386</v>
      </c>
      <c r="B16365" s="3" t="s">
        <v>28600</v>
      </c>
      <c r="C16365" s="3" t="s">
        <v>25064</v>
      </c>
      <c r="D16365" s="2" t="s">
        <v>28518</v>
      </c>
      <c r="E16365" s="3" t="s">
        <v>28582</v>
      </c>
      <c r="F16365" s="67">
        <v>0.68</v>
      </c>
      <c r="G16365" s="67">
        <v>0.68</v>
      </c>
    </row>
    <row r="16366" spans="1:7" x14ac:dyDescent="0.2">
      <c r="A16366" s="1" t="str">
        <f t="shared" si="257"/>
        <v>SETOP CO-27384</v>
      </c>
      <c r="B16366" s="3" t="s">
        <v>28600</v>
      </c>
      <c r="C16366" s="3" t="s">
        <v>25065</v>
      </c>
      <c r="D16366" s="2" t="s">
        <v>28519</v>
      </c>
      <c r="E16366" s="3" t="s">
        <v>28582</v>
      </c>
      <c r="F16366" s="67">
        <v>0.56999999999999995</v>
      </c>
      <c r="G16366" s="67">
        <v>0.56999999999999995</v>
      </c>
    </row>
    <row r="16367" spans="1:7" x14ac:dyDescent="0.2">
      <c r="A16367" s="1" t="str">
        <f t="shared" si="257"/>
        <v>SETOP CO-27383</v>
      </c>
      <c r="B16367" s="3" t="s">
        <v>28600</v>
      </c>
      <c r="C16367" s="3" t="s">
        <v>25066</v>
      </c>
      <c r="D16367" s="2" t="s">
        <v>28520</v>
      </c>
      <c r="E16367" s="3" t="s">
        <v>28582</v>
      </c>
      <c r="F16367" s="67">
        <v>0.46</v>
      </c>
      <c r="G16367" s="67">
        <v>0.46</v>
      </c>
    </row>
    <row r="16368" spans="1:7" x14ac:dyDescent="0.2">
      <c r="A16368" s="1" t="str">
        <f t="shared" si="257"/>
        <v>SETOP CO-27381</v>
      </c>
      <c r="B16368" s="3" t="s">
        <v>28600</v>
      </c>
      <c r="C16368" s="3" t="s">
        <v>25067</v>
      </c>
      <c r="D16368" s="2" t="s">
        <v>28521</v>
      </c>
      <c r="E16368" s="3" t="s">
        <v>28582</v>
      </c>
      <c r="F16368" s="67">
        <v>0.35</v>
      </c>
      <c r="G16368" s="67">
        <v>0.35</v>
      </c>
    </row>
    <row r="16369" spans="1:7" x14ac:dyDescent="0.2">
      <c r="A16369" s="1" t="str">
        <f t="shared" si="257"/>
        <v>SETOP CO-27439</v>
      </c>
      <c r="B16369" s="3" t="s">
        <v>28600</v>
      </c>
      <c r="C16369" s="3" t="s">
        <v>25068</v>
      </c>
      <c r="D16369" s="2" t="s">
        <v>28522</v>
      </c>
      <c r="E16369" s="3" t="s">
        <v>28582</v>
      </c>
      <c r="F16369" s="67">
        <v>0.08</v>
      </c>
      <c r="G16369" s="67">
        <v>0.08</v>
      </c>
    </row>
    <row r="16370" spans="1:7" ht="22.5" x14ac:dyDescent="0.2">
      <c r="A16370" s="1" t="str">
        <f t="shared" si="257"/>
        <v>SETOP CO-27454</v>
      </c>
      <c r="B16370" s="3" t="s">
        <v>28600</v>
      </c>
      <c r="C16370" s="3" t="s">
        <v>25069</v>
      </c>
      <c r="D16370" s="2" t="s">
        <v>28523</v>
      </c>
      <c r="E16370" s="3" t="s">
        <v>28582</v>
      </c>
      <c r="F16370" s="67">
        <v>0.54</v>
      </c>
      <c r="G16370" s="67">
        <v>0.54</v>
      </c>
    </row>
    <row r="16371" spans="1:7" ht="22.5" x14ac:dyDescent="0.2">
      <c r="A16371" s="1" t="str">
        <f t="shared" si="257"/>
        <v>SETOP CO-27460</v>
      </c>
      <c r="B16371" s="3" t="s">
        <v>28600</v>
      </c>
      <c r="C16371" s="3" t="s">
        <v>25070</v>
      </c>
      <c r="D16371" s="2" t="s">
        <v>28524</v>
      </c>
      <c r="E16371" s="3" t="s">
        <v>28582</v>
      </c>
      <c r="F16371" s="67">
        <v>2.16</v>
      </c>
      <c r="G16371" s="67">
        <v>2.16</v>
      </c>
    </row>
    <row r="16372" spans="1:7" ht="22.5" x14ac:dyDescent="0.2">
      <c r="A16372" s="1" t="str">
        <f t="shared" si="257"/>
        <v>SETOP CO-27459</v>
      </c>
      <c r="B16372" s="3" t="s">
        <v>28600</v>
      </c>
      <c r="C16372" s="3" t="s">
        <v>25071</v>
      </c>
      <c r="D16372" s="2" t="s">
        <v>28525</v>
      </c>
      <c r="E16372" s="3" t="s">
        <v>28582</v>
      </c>
      <c r="F16372" s="67">
        <v>1.89</v>
      </c>
      <c r="G16372" s="67">
        <v>1.89</v>
      </c>
    </row>
    <row r="16373" spans="1:7" ht="22.5" x14ac:dyDescent="0.2">
      <c r="A16373" s="1" t="str">
        <f t="shared" si="257"/>
        <v>SETOP CO-27458</v>
      </c>
      <c r="B16373" s="3" t="s">
        <v>28600</v>
      </c>
      <c r="C16373" s="3" t="s">
        <v>25072</v>
      </c>
      <c r="D16373" s="2" t="s">
        <v>28526</v>
      </c>
      <c r="E16373" s="3" t="s">
        <v>28582</v>
      </c>
      <c r="F16373" s="67">
        <v>1.62</v>
      </c>
      <c r="G16373" s="67">
        <v>1.62</v>
      </c>
    </row>
    <row r="16374" spans="1:7" ht="22.5" x14ac:dyDescent="0.2">
      <c r="A16374" s="1" t="str">
        <f t="shared" si="257"/>
        <v>SETOP CO-27457</v>
      </c>
      <c r="B16374" s="3" t="s">
        <v>28600</v>
      </c>
      <c r="C16374" s="3" t="s">
        <v>25073</v>
      </c>
      <c r="D16374" s="2" t="s">
        <v>28527</v>
      </c>
      <c r="E16374" s="3" t="s">
        <v>28582</v>
      </c>
      <c r="F16374" s="67">
        <v>1.35</v>
      </c>
      <c r="G16374" s="67">
        <v>1.35</v>
      </c>
    </row>
    <row r="16375" spans="1:7" ht="22.5" x14ac:dyDescent="0.2">
      <c r="A16375" s="1" t="str">
        <f t="shared" si="257"/>
        <v>SETOP CO-27456</v>
      </c>
      <c r="B16375" s="3" t="s">
        <v>28600</v>
      </c>
      <c r="C16375" s="3" t="s">
        <v>25074</v>
      </c>
      <c r="D16375" s="2" t="s">
        <v>28528</v>
      </c>
      <c r="E16375" s="3" t="s">
        <v>28582</v>
      </c>
      <c r="F16375" s="67">
        <v>1.08</v>
      </c>
      <c r="G16375" s="67">
        <v>1.08</v>
      </c>
    </row>
    <row r="16376" spans="1:7" ht="22.5" x14ac:dyDescent="0.2">
      <c r="A16376" s="1" t="str">
        <f t="shared" si="257"/>
        <v>SETOP CO-27455</v>
      </c>
      <c r="B16376" s="3" t="s">
        <v>28600</v>
      </c>
      <c r="C16376" s="3" t="s">
        <v>25075</v>
      </c>
      <c r="D16376" s="2" t="s">
        <v>28529</v>
      </c>
      <c r="E16376" s="3" t="s">
        <v>28582</v>
      </c>
      <c r="F16376" s="67">
        <v>0.81</v>
      </c>
      <c r="G16376" s="67">
        <v>0.81</v>
      </c>
    </row>
    <row r="16377" spans="1:7" ht="22.5" x14ac:dyDescent="0.2">
      <c r="A16377" s="1" t="str">
        <f t="shared" si="257"/>
        <v>SETOP CO-27461</v>
      </c>
      <c r="B16377" s="3" t="s">
        <v>28600</v>
      </c>
      <c r="C16377" s="3" t="s">
        <v>25076</v>
      </c>
      <c r="D16377" s="2" t="s">
        <v>28530</v>
      </c>
      <c r="E16377" s="3" t="s">
        <v>28582</v>
      </c>
      <c r="F16377" s="67">
        <v>0.08</v>
      </c>
      <c r="G16377" s="67">
        <v>0.08</v>
      </c>
    </row>
    <row r="16378" spans="1:7" ht="22.5" x14ac:dyDescent="0.2">
      <c r="A16378" s="1" t="str">
        <f t="shared" si="257"/>
        <v>SETOP CO-27463</v>
      </c>
      <c r="B16378" s="3" t="s">
        <v>28600</v>
      </c>
      <c r="C16378" s="3" t="s">
        <v>25077</v>
      </c>
      <c r="D16378" s="2" t="s">
        <v>28531</v>
      </c>
      <c r="E16378" s="3" t="s">
        <v>28582</v>
      </c>
      <c r="F16378" s="67">
        <v>0.13</v>
      </c>
      <c r="G16378" s="67">
        <v>0.13</v>
      </c>
    </row>
    <row r="16379" spans="1:7" ht="22.5" x14ac:dyDescent="0.2">
      <c r="A16379" s="1" t="str">
        <f t="shared" si="257"/>
        <v>SETOP CO-27462</v>
      </c>
      <c r="B16379" s="3" t="s">
        <v>28600</v>
      </c>
      <c r="C16379" s="3" t="s">
        <v>25078</v>
      </c>
      <c r="D16379" s="2" t="s">
        <v>28532</v>
      </c>
      <c r="E16379" s="3" t="s">
        <v>28582</v>
      </c>
      <c r="F16379" s="67">
        <v>0.11</v>
      </c>
      <c r="G16379" s="67">
        <v>0.11</v>
      </c>
    </row>
    <row r="16380" spans="1:7" ht="22.5" x14ac:dyDescent="0.2">
      <c r="A16380" s="1" t="str">
        <f t="shared" si="257"/>
        <v>SETOP CO-27466</v>
      </c>
      <c r="B16380" s="3" t="s">
        <v>28600</v>
      </c>
      <c r="C16380" s="3" t="s">
        <v>25079</v>
      </c>
      <c r="D16380" s="2" t="s">
        <v>28533</v>
      </c>
      <c r="E16380" s="3" t="s">
        <v>28582</v>
      </c>
      <c r="F16380" s="67">
        <v>0.22</v>
      </c>
      <c r="G16380" s="67">
        <v>0.22</v>
      </c>
    </row>
    <row r="16381" spans="1:7" ht="22.5" x14ac:dyDescent="0.2">
      <c r="A16381" s="1" t="str">
        <f t="shared" si="257"/>
        <v>SETOP CO-27465</v>
      </c>
      <c r="B16381" s="3" t="s">
        <v>28600</v>
      </c>
      <c r="C16381" s="3" t="s">
        <v>25080</v>
      </c>
      <c r="D16381" s="2" t="s">
        <v>28534</v>
      </c>
      <c r="E16381" s="3" t="s">
        <v>28582</v>
      </c>
      <c r="F16381" s="67">
        <v>0.19</v>
      </c>
      <c r="G16381" s="67">
        <v>0.19</v>
      </c>
    </row>
    <row r="16382" spans="1:7" ht="22.5" x14ac:dyDescent="0.2">
      <c r="A16382" s="1" t="str">
        <f t="shared" si="257"/>
        <v>SETOP CO-27464</v>
      </c>
      <c r="B16382" s="3" t="s">
        <v>28600</v>
      </c>
      <c r="C16382" s="3" t="s">
        <v>25081</v>
      </c>
      <c r="D16382" s="2" t="s">
        <v>28535</v>
      </c>
      <c r="E16382" s="3" t="s">
        <v>28582</v>
      </c>
      <c r="F16382" s="67">
        <v>0.16</v>
      </c>
      <c r="G16382" s="67">
        <v>0.16</v>
      </c>
    </row>
    <row r="16383" spans="1:7" ht="22.5" x14ac:dyDescent="0.2">
      <c r="A16383" s="1" t="str">
        <f t="shared" si="257"/>
        <v>SETOP CO-27467</v>
      </c>
      <c r="B16383" s="3" t="s">
        <v>28600</v>
      </c>
      <c r="C16383" s="3" t="s">
        <v>25082</v>
      </c>
      <c r="D16383" s="2" t="s">
        <v>28536</v>
      </c>
      <c r="E16383" s="3" t="s">
        <v>28582</v>
      </c>
      <c r="F16383" s="67">
        <v>0.24</v>
      </c>
      <c r="G16383" s="67">
        <v>0.24</v>
      </c>
    </row>
    <row r="16384" spans="1:7" ht="22.5" x14ac:dyDescent="0.2">
      <c r="A16384" s="1" t="str">
        <f t="shared" si="257"/>
        <v>SETOP CO-27447</v>
      </c>
      <c r="B16384" s="3" t="s">
        <v>28600</v>
      </c>
      <c r="C16384" s="3" t="s">
        <v>25083</v>
      </c>
      <c r="D16384" s="2" t="s">
        <v>28537</v>
      </c>
      <c r="E16384" s="3" t="s">
        <v>28582</v>
      </c>
      <c r="F16384" s="67">
        <v>0.46</v>
      </c>
      <c r="G16384" s="67">
        <v>0.46</v>
      </c>
    </row>
    <row r="16385" spans="1:7" ht="22.5" x14ac:dyDescent="0.2">
      <c r="A16385" s="1" t="str">
        <f t="shared" si="257"/>
        <v>SETOP CO-27452</v>
      </c>
      <c r="B16385" s="3" t="s">
        <v>28600</v>
      </c>
      <c r="C16385" s="3" t="s">
        <v>25084</v>
      </c>
      <c r="D16385" s="2" t="s">
        <v>28538</v>
      </c>
      <c r="E16385" s="3" t="s">
        <v>28582</v>
      </c>
      <c r="F16385" s="67">
        <v>1.56</v>
      </c>
      <c r="G16385" s="67">
        <v>1.56</v>
      </c>
    </row>
    <row r="16386" spans="1:7" ht="22.5" x14ac:dyDescent="0.2">
      <c r="A16386" s="1" t="str">
        <f t="shared" si="257"/>
        <v>SETOP CO-27451</v>
      </c>
      <c r="B16386" s="3" t="s">
        <v>28600</v>
      </c>
      <c r="C16386" s="3" t="s">
        <v>25085</v>
      </c>
      <c r="D16386" s="2" t="s">
        <v>28539</v>
      </c>
      <c r="E16386" s="3" t="s">
        <v>28582</v>
      </c>
      <c r="F16386" s="67">
        <v>1.32</v>
      </c>
      <c r="G16386" s="67">
        <v>1.32</v>
      </c>
    </row>
    <row r="16387" spans="1:7" ht="22.5" x14ac:dyDescent="0.2">
      <c r="A16387" s="1" t="str">
        <f t="shared" si="257"/>
        <v>SETOP CO-27450</v>
      </c>
      <c r="B16387" s="3" t="s">
        <v>28600</v>
      </c>
      <c r="C16387" s="3" t="s">
        <v>25086</v>
      </c>
      <c r="D16387" s="2" t="s">
        <v>28540</v>
      </c>
      <c r="E16387" s="3" t="s">
        <v>28582</v>
      </c>
      <c r="F16387" s="67">
        <v>1.1000000000000001</v>
      </c>
      <c r="G16387" s="67">
        <v>1.1000000000000001</v>
      </c>
    </row>
    <row r="16388" spans="1:7" ht="22.5" x14ac:dyDescent="0.2">
      <c r="A16388" s="1" t="str">
        <f t="shared" si="257"/>
        <v>SETOP CO-27449</v>
      </c>
      <c r="B16388" s="3" t="s">
        <v>28600</v>
      </c>
      <c r="C16388" s="3" t="s">
        <v>25087</v>
      </c>
      <c r="D16388" s="2" t="s">
        <v>28541</v>
      </c>
      <c r="E16388" s="3" t="s">
        <v>28582</v>
      </c>
      <c r="F16388" s="67">
        <v>0.89</v>
      </c>
      <c r="G16388" s="67">
        <v>0.89</v>
      </c>
    </row>
    <row r="16389" spans="1:7" ht="22.5" x14ac:dyDescent="0.2">
      <c r="A16389" s="1" t="str">
        <f t="shared" si="257"/>
        <v>SETOP CO-27448</v>
      </c>
      <c r="B16389" s="3" t="s">
        <v>28600</v>
      </c>
      <c r="C16389" s="3" t="s">
        <v>25088</v>
      </c>
      <c r="D16389" s="2" t="s">
        <v>28542</v>
      </c>
      <c r="E16389" s="3" t="s">
        <v>28582</v>
      </c>
      <c r="F16389" s="67">
        <v>0.67</v>
      </c>
      <c r="G16389" s="67">
        <v>0.67</v>
      </c>
    </row>
    <row r="16390" spans="1:7" ht="22.5" x14ac:dyDescent="0.2">
      <c r="A16390" s="1" t="str">
        <f t="shared" si="257"/>
        <v>SETOP CO-27453</v>
      </c>
      <c r="B16390" s="3" t="s">
        <v>28600</v>
      </c>
      <c r="C16390" s="3" t="s">
        <v>25089</v>
      </c>
      <c r="D16390" s="2" t="s">
        <v>28543</v>
      </c>
      <c r="E16390" s="3" t="s">
        <v>28582</v>
      </c>
      <c r="F16390" s="67">
        <v>1.75</v>
      </c>
      <c r="G16390" s="67">
        <v>1.75</v>
      </c>
    </row>
    <row r="16391" spans="1:7" ht="22.5" x14ac:dyDescent="0.2">
      <c r="A16391" s="1" t="str">
        <f t="shared" si="257"/>
        <v>SETOP CO-27440</v>
      </c>
      <c r="B16391" s="3" t="s">
        <v>28600</v>
      </c>
      <c r="C16391" s="3" t="s">
        <v>25090</v>
      </c>
      <c r="D16391" s="2" t="s">
        <v>28544</v>
      </c>
      <c r="E16391" s="3" t="s">
        <v>28582</v>
      </c>
      <c r="F16391" s="67">
        <v>0.67</v>
      </c>
      <c r="G16391" s="67">
        <v>0.67</v>
      </c>
    </row>
    <row r="16392" spans="1:7" ht="22.5" x14ac:dyDescent="0.2">
      <c r="A16392" s="1" t="str">
        <f t="shared" si="257"/>
        <v>SETOP CO-27446</v>
      </c>
      <c r="B16392" s="3" t="s">
        <v>28600</v>
      </c>
      <c r="C16392" s="3" t="s">
        <v>25091</v>
      </c>
      <c r="D16392" s="2" t="s">
        <v>28545</v>
      </c>
      <c r="E16392" s="3" t="s">
        <v>28582</v>
      </c>
      <c r="F16392" s="67">
        <v>2.64</v>
      </c>
      <c r="G16392" s="67">
        <v>2.64</v>
      </c>
    </row>
    <row r="16393" spans="1:7" ht="22.5" x14ac:dyDescent="0.2">
      <c r="A16393" s="1" t="str">
        <f t="shared" si="257"/>
        <v>SETOP CO-27445</v>
      </c>
      <c r="B16393" s="3" t="s">
        <v>28600</v>
      </c>
      <c r="C16393" s="3" t="s">
        <v>25092</v>
      </c>
      <c r="D16393" s="2" t="s">
        <v>28546</v>
      </c>
      <c r="E16393" s="3" t="s">
        <v>28582</v>
      </c>
      <c r="F16393" s="67">
        <v>2.29</v>
      </c>
      <c r="G16393" s="67">
        <v>2.29</v>
      </c>
    </row>
    <row r="16394" spans="1:7" ht="22.5" x14ac:dyDescent="0.2">
      <c r="A16394" s="1" t="str">
        <f t="shared" si="257"/>
        <v>SETOP CO-27444</v>
      </c>
      <c r="B16394" s="3" t="s">
        <v>28600</v>
      </c>
      <c r="C16394" s="3" t="s">
        <v>25093</v>
      </c>
      <c r="D16394" s="2" t="s">
        <v>28547</v>
      </c>
      <c r="E16394" s="3" t="s">
        <v>28582</v>
      </c>
      <c r="F16394" s="67">
        <v>1.97</v>
      </c>
      <c r="G16394" s="67">
        <v>1.97</v>
      </c>
    </row>
    <row r="16395" spans="1:7" ht="22.5" x14ac:dyDescent="0.2">
      <c r="A16395" s="1" t="str">
        <f t="shared" si="257"/>
        <v>SETOP CO-27443</v>
      </c>
      <c r="B16395" s="3" t="s">
        <v>28600</v>
      </c>
      <c r="C16395" s="3" t="s">
        <v>25094</v>
      </c>
      <c r="D16395" s="2" t="s">
        <v>28548</v>
      </c>
      <c r="E16395" s="3" t="s">
        <v>28582</v>
      </c>
      <c r="F16395" s="67">
        <v>1.64</v>
      </c>
      <c r="G16395" s="67">
        <v>1.64</v>
      </c>
    </row>
    <row r="16396" spans="1:7" ht="22.5" x14ac:dyDescent="0.2">
      <c r="A16396" s="1" t="str">
        <f t="shared" si="257"/>
        <v>SETOP CO-27442</v>
      </c>
      <c r="B16396" s="3" t="s">
        <v>28600</v>
      </c>
      <c r="C16396" s="3" t="s">
        <v>25095</v>
      </c>
      <c r="D16396" s="2" t="s">
        <v>28549</v>
      </c>
      <c r="E16396" s="3" t="s">
        <v>28582</v>
      </c>
      <c r="F16396" s="67">
        <v>1.32</v>
      </c>
      <c r="G16396" s="67">
        <v>1.32</v>
      </c>
    </row>
    <row r="16397" spans="1:7" ht="22.5" x14ac:dyDescent="0.2">
      <c r="A16397" s="1" t="str">
        <f t="shared" si="257"/>
        <v>SETOP CO-27441</v>
      </c>
      <c r="B16397" s="3" t="s">
        <v>28600</v>
      </c>
      <c r="C16397" s="3" t="s">
        <v>25096</v>
      </c>
      <c r="D16397" s="2" t="s">
        <v>28550</v>
      </c>
      <c r="E16397" s="3" t="s">
        <v>28582</v>
      </c>
      <c r="F16397" s="67">
        <v>1</v>
      </c>
      <c r="G16397" s="67">
        <v>1</v>
      </c>
    </row>
    <row r="16398" spans="1:7" ht="22.5" x14ac:dyDescent="0.2">
      <c r="A16398" s="1" t="str">
        <f t="shared" si="257"/>
        <v>SETOP CO-27368</v>
      </c>
      <c r="B16398" s="3" t="s">
        <v>28600</v>
      </c>
      <c r="C16398" s="3" t="s">
        <v>25097</v>
      </c>
      <c r="D16398" s="2" t="s">
        <v>28551</v>
      </c>
      <c r="E16398" s="3" t="s">
        <v>28582</v>
      </c>
      <c r="F16398" s="67">
        <v>0.16</v>
      </c>
      <c r="G16398" s="67">
        <v>0.16</v>
      </c>
    </row>
    <row r="16399" spans="1:7" x14ac:dyDescent="0.2">
      <c r="A16399" s="1" t="str">
        <f t="shared" si="257"/>
        <v>SETOP CO-27377</v>
      </c>
      <c r="B16399" s="3" t="s">
        <v>28600</v>
      </c>
      <c r="C16399" s="3" t="s">
        <v>25098</v>
      </c>
      <c r="D16399" s="2" t="s">
        <v>28552</v>
      </c>
      <c r="E16399" s="3" t="s">
        <v>28582</v>
      </c>
      <c r="F16399" s="67">
        <v>0.6</v>
      </c>
      <c r="G16399" s="67">
        <v>0.6</v>
      </c>
    </row>
    <row r="16400" spans="1:7" ht="22.5" x14ac:dyDescent="0.2">
      <c r="A16400" s="1" t="str">
        <f t="shared" si="257"/>
        <v>SETOP CO-27376</v>
      </c>
      <c r="B16400" s="3" t="s">
        <v>28600</v>
      </c>
      <c r="C16400" s="3" t="s">
        <v>25099</v>
      </c>
      <c r="D16400" s="2" t="s">
        <v>28553</v>
      </c>
      <c r="E16400" s="3" t="s">
        <v>28582</v>
      </c>
      <c r="F16400" s="67">
        <v>0.54</v>
      </c>
      <c r="G16400" s="67">
        <v>0.54</v>
      </c>
    </row>
    <row r="16401" spans="1:7" ht="22.5" x14ac:dyDescent="0.2">
      <c r="A16401" s="1" t="str">
        <f t="shared" si="257"/>
        <v>SETOP CO-27374</v>
      </c>
      <c r="B16401" s="3" t="s">
        <v>28600</v>
      </c>
      <c r="C16401" s="3" t="s">
        <v>25100</v>
      </c>
      <c r="D16401" s="2" t="s">
        <v>28554</v>
      </c>
      <c r="E16401" s="3" t="s">
        <v>28582</v>
      </c>
      <c r="F16401" s="67">
        <v>0.48</v>
      </c>
      <c r="G16401" s="67">
        <v>0.48</v>
      </c>
    </row>
    <row r="16402" spans="1:7" ht="22.5" x14ac:dyDescent="0.2">
      <c r="A16402" s="1" t="str">
        <f t="shared" si="257"/>
        <v>SETOP CO-27373</v>
      </c>
      <c r="B16402" s="3" t="s">
        <v>28600</v>
      </c>
      <c r="C16402" s="3" t="s">
        <v>25101</v>
      </c>
      <c r="D16402" s="2" t="s">
        <v>28555</v>
      </c>
      <c r="E16402" s="3" t="s">
        <v>28582</v>
      </c>
      <c r="F16402" s="67">
        <v>0.36</v>
      </c>
      <c r="G16402" s="67">
        <v>0.36</v>
      </c>
    </row>
    <row r="16403" spans="1:7" ht="22.5" x14ac:dyDescent="0.2">
      <c r="A16403" s="1" t="str">
        <f t="shared" si="257"/>
        <v>SETOP CO-27371</v>
      </c>
      <c r="B16403" s="3" t="s">
        <v>28600</v>
      </c>
      <c r="C16403" s="3" t="s">
        <v>25102</v>
      </c>
      <c r="D16403" s="2" t="s">
        <v>28556</v>
      </c>
      <c r="E16403" s="3" t="s">
        <v>28582</v>
      </c>
      <c r="F16403" s="67">
        <v>0.3</v>
      </c>
      <c r="G16403" s="67">
        <v>0.3</v>
      </c>
    </row>
    <row r="16404" spans="1:7" ht="22.5" x14ac:dyDescent="0.2">
      <c r="A16404" s="1" t="str">
        <f t="shared" si="257"/>
        <v>SETOP CO-27370</v>
      </c>
      <c r="B16404" s="3" t="s">
        <v>28600</v>
      </c>
      <c r="C16404" s="3" t="s">
        <v>25103</v>
      </c>
      <c r="D16404" s="2" t="s">
        <v>28557</v>
      </c>
      <c r="E16404" s="3" t="s">
        <v>28582</v>
      </c>
      <c r="F16404" s="67">
        <v>0.24</v>
      </c>
      <c r="G16404" s="67">
        <v>0.24</v>
      </c>
    </row>
    <row r="16405" spans="1:7" ht="22.5" x14ac:dyDescent="0.2">
      <c r="A16405" s="1" t="str">
        <f t="shared" si="257"/>
        <v>SETOP CO-27349</v>
      </c>
      <c r="B16405" s="3" t="s">
        <v>28600</v>
      </c>
      <c r="C16405" s="3" t="s">
        <v>25104</v>
      </c>
      <c r="D16405" s="2" t="s">
        <v>28558</v>
      </c>
      <c r="E16405" s="3" t="s">
        <v>28582</v>
      </c>
      <c r="F16405" s="67">
        <v>0.13</v>
      </c>
      <c r="G16405" s="67">
        <v>0.13</v>
      </c>
    </row>
    <row r="16406" spans="1:7" ht="22.5" x14ac:dyDescent="0.2">
      <c r="A16406" s="1" t="str">
        <f t="shared" si="257"/>
        <v>SETOP CO-27365</v>
      </c>
      <c r="B16406" s="3" t="s">
        <v>28600</v>
      </c>
      <c r="C16406" s="3" t="s">
        <v>25105</v>
      </c>
      <c r="D16406" s="2" t="s">
        <v>28559</v>
      </c>
      <c r="E16406" s="3" t="s">
        <v>28582</v>
      </c>
      <c r="F16406" s="67">
        <v>0.45</v>
      </c>
      <c r="G16406" s="67">
        <v>0.45</v>
      </c>
    </row>
    <row r="16407" spans="1:7" ht="22.5" x14ac:dyDescent="0.2">
      <c r="A16407" s="1" t="str">
        <f t="shared" si="257"/>
        <v>SETOP CO-27364</v>
      </c>
      <c r="B16407" s="3" t="s">
        <v>28600</v>
      </c>
      <c r="C16407" s="3" t="s">
        <v>25106</v>
      </c>
      <c r="D16407" s="2" t="s">
        <v>28560</v>
      </c>
      <c r="E16407" s="3" t="s">
        <v>28582</v>
      </c>
      <c r="F16407" s="67">
        <v>0.39</v>
      </c>
      <c r="G16407" s="67">
        <v>0.39</v>
      </c>
    </row>
    <row r="16408" spans="1:7" ht="22.5" x14ac:dyDescent="0.2">
      <c r="A16408" s="1" t="str">
        <f t="shared" si="257"/>
        <v>SETOP CO-27362</v>
      </c>
      <c r="B16408" s="3" t="s">
        <v>28600</v>
      </c>
      <c r="C16408" s="3" t="s">
        <v>25107</v>
      </c>
      <c r="D16408" s="2" t="s">
        <v>28561</v>
      </c>
      <c r="E16408" s="3" t="s">
        <v>28582</v>
      </c>
      <c r="F16408" s="67">
        <v>0.3</v>
      </c>
      <c r="G16408" s="67">
        <v>0.3</v>
      </c>
    </row>
    <row r="16409" spans="1:7" ht="22.5" x14ac:dyDescent="0.2">
      <c r="A16409" s="1" t="str">
        <f t="shared" si="257"/>
        <v>SETOP CO-27359</v>
      </c>
      <c r="B16409" s="3" t="s">
        <v>28600</v>
      </c>
      <c r="C16409" s="3" t="s">
        <v>25108</v>
      </c>
      <c r="D16409" s="2" t="s">
        <v>28562</v>
      </c>
      <c r="E16409" s="3" t="s">
        <v>28582</v>
      </c>
      <c r="F16409" s="67">
        <v>0.24</v>
      </c>
      <c r="G16409" s="67">
        <v>0.24</v>
      </c>
    </row>
    <row r="16410" spans="1:7" ht="22.5" x14ac:dyDescent="0.2">
      <c r="A16410" s="1" t="str">
        <f t="shared" si="257"/>
        <v>SETOP CO-27353</v>
      </c>
      <c r="B16410" s="3" t="s">
        <v>28600</v>
      </c>
      <c r="C16410" s="3" t="s">
        <v>25109</v>
      </c>
      <c r="D16410" s="2" t="s">
        <v>28563</v>
      </c>
      <c r="E16410" s="3" t="s">
        <v>28582</v>
      </c>
      <c r="F16410" s="67">
        <v>0.21</v>
      </c>
      <c r="G16410" s="67">
        <v>0.21</v>
      </c>
    </row>
    <row r="16411" spans="1:7" ht="22.5" x14ac:dyDescent="0.2">
      <c r="A16411" s="1" t="str">
        <f t="shared" si="257"/>
        <v>SETOP CO-27366</v>
      </c>
      <c r="B16411" s="3" t="s">
        <v>28600</v>
      </c>
      <c r="C16411" s="3" t="s">
        <v>25110</v>
      </c>
      <c r="D16411" s="2" t="s">
        <v>28564</v>
      </c>
      <c r="E16411" s="3" t="s">
        <v>28582</v>
      </c>
      <c r="F16411" s="67">
        <v>0.52</v>
      </c>
      <c r="G16411" s="67">
        <v>0.52</v>
      </c>
    </row>
    <row r="16412" spans="1:7" ht="22.5" x14ac:dyDescent="0.2">
      <c r="A16412" s="1" t="str">
        <f t="shared" si="257"/>
        <v>SETOP CO-27336</v>
      </c>
      <c r="B16412" s="3" t="s">
        <v>28600</v>
      </c>
      <c r="C16412" s="3" t="s">
        <v>25111</v>
      </c>
      <c r="D16412" s="2" t="s">
        <v>28565</v>
      </c>
      <c r="E16412" s="3" t="s">
        <v>28582</v>
      </c>
      <c r="F16412" s="67">
        <v>0.19</v>
      </c>
      <c r="G16412" s="67">
        <v>0.19</v>
      </c>
    </row>
    <row r="16413" spans="1:7" ht="33.75" x14ac:dyDescent="0.2">
      <c r="A16413" s="1" t="str">
        <f t="shared" si="257"/>
        <v>SETOP CO-27345</v>
      </c>
      <c r="B16413" s="3" t="s">
        <v>28600</v>
      </c>
      <c r="C16413" s="3" t="s">
        <v>25112</v>
      </c>
      <c r="D16413" s="2" t="s">
        <v>28566</v>
      </c>
      <c r="E16413" s="3" t="s">
        <v>28582</v>
      </c>
      <c r="F16413" s="67">
        <v>0.66</v>
      </c>
      <c r="G16413" s="67">
        <v>0.66</v>
      </c>
    </row>
    <row r="16414" spans="1:7" ht="22.5" x14ac:dyDescent="0.2">
      <c r="A16414" s="1" t="str">
        <f t="shared" si="257"/>
        <v>SETOP CO-27341</v>
      </c>
      <c r="B16414" s="3" t="s">
        <v>28600</v>
      </c>
      <c r="C16414" s="3" t="s">
        <v>25113</v>
      </c>
      <c r="D16414" s="2" t="s">
        <v>28567</v>
      </c>
      <c r="E16414" s="3" t="s">
        <v>28582</v>
      </c>
      <c r="F16414" s="67">
        <v>0.48</v>
      </c>
      <c r="G16414" s="67">
        <v>0.48</v>
      </c>
    </row>
    <row r="16415" spans="1:7" ht="22.5" x14ac:dyDescent="0.2">
      <c r="A16415" s="1" t="str">
        <f t="shared" si="257"/>
        <v>SETOP CO-27340</v>
      </c>
      <c r="B16415" s="3" t="s">
        <v>28600</v>
      </c>
      <c r="C16415" s="3" t="s">
        <v>25114</v>
      </c>
      <c r="D16415" s="2" t="s">
        <v>28568</v>
      </c>
      <c r="E16415" s="3" t="s">
        <v>28582</v>
      </c>
      <c r="F16415" s="67">
        <v>0.4</v>
      </c>
      <c r="G16415" s="67">
        <v>0.4</v>
      </c>
    </row>
    <row r="16416" spans="1:7" ht="22.5" x14ac:dyDescent="0.2">
      <c r="A16416" s="1" t="str">
        <f t="shared" si="257"/>
        <v>SETOP CO-27338</v>
      </c>
      <c r="B16416" s="3" t="s">
        <v>28600</v>
      </c>
      <c r="C16416" s="3" t="s">
        <v>25115</v>
      </c>
      <c r="D16416" s="2" t="s">
        <v>28569</v>
      </c>
      <c r="E16416" s="3" t="s">
        <v>28582</v>
      </c>
      <c r="F16416" s="67">
        <v>0.28999999999999998</v>
      </c>
      <c r="G16416" s="67">
        <v>0.28999999999999998</v>
      </c>
    </row>
    <row r="16417" spans="1:8" ht="22.5" x14ac:dyDescent="0.2">
      <c r="A16417" s="1" t="str">
        <f t="shared" si="257"/>
        <v>SETOP CO-27346</v>
      </c>
      <c r="B16417" s="3" t="s">
        <v>28600</v>
      </c>
      <c r="C16417" s="3" t="s">
        <v>25116</v>
      </c>
      <c r="D16417" s="2" t="s">
        <v>28570</v>
      </c>
      <c r="E16417" s="3" t="s">
        <v>28582</v>
      </c>
      <c r="F16417" s="67">
        <v>0.78</v>
      </c>
      <c r="G16417" s="67">
        <v>0.78</v>
      </c>
    </row>
    <row r="16418" spans="1:8" ht="22.5" x14ac:dyDescent="0.2">
      <c r="A16418" s="1" t="str">
        <f t="shared" si="257"/>
        <v>SETOP CO-27343</v>
      </c>
      <c r="B16418" s="3" t="s">
        <v>28600</v>
      </c>
      <c r="C16418" s="3" t="s">
        <v>25117</v>
      </c>
      <c r="D16418" s="2" t="s">
        <v>28571</v>
      </c>
      <c r="E16418" s="3" t="s">
        <v>28582</v>
      </c>
      <c r="F16418" s="67">
        <v>0.56999999999999995</v>
      </c>
      <c r="G16418" s="67">
        <v>0.56999999999999995</v>
      </c>
    </row>
    <row r="16419" spans="1:8" x14ac:dyDescent="0.2">
      <c r="A16419" s="1" t="str">
        <f t="shared" ref="A16419:A16427" si="258">CONCATENAR</f>
        <v>SETOP 39</v>
      </c>
      <c r="B16419" s="3" t="s">
        <v>28600</v>
      </c>
      <c r="C16419" s="3">
        <v>39</v>
      </c>
      <c r="D16419" s="2" t="s">
        <v>28572</v>
      </c>
    </row>
    <row r="16420" spans="1:8" x14ac:dyDescent="0.2">
      <c r="A16420" s="1" t="str">
        <f t="shared" si="258"/>
        <v>SETOP CO-27352</v>
      </c>
      <c r="B16420" s="3" t="s">
        <v>28600</v>
      </c>
      <c r="C16420" s="3" t="s">
        <v>25118</v>
      </c>
      <c r="D16420" s="2" t="s">
        <v>28573</v>
      </c>
      <c r="E16420" s="3" t="s">
        <v>28599</v>
      </c>
      <c r="F16420" s="67">
        <v>170</v>
      </c>
      <c r="G16420" s="67">
        <v>170</v>
      </c>
    </row>
    <row r="16421" spans="1:8" x14ac:dyDescent="0.2">
      <c r="A16421" s="1" t="str">
        <f t="shared" si="258"/>
        <v>SETOP CO-27355</v>
      </c>
      <c r="B16421" s="3" t="s">
        <v>28600</v>
      </c>
      <c r="C16421" s="3" t="s">
        <v>25119</v>
      </c>
      <c r="D16421" s="2" t="s">
        <v>28574</v>
      </c>
      <c r="E16421" s="3" t="s">
        <v>28599</v>
      </c>
      <c r="F16421" s="67">
        <v>130</v>
      </c>
      <c r="G16421" s="67">
        <v>130</v>
      </c>
    </row>
    <row r="16422" spans="1:8" x14ac:dyDescent="0.2">
      <c r="A16422" s="1" t="str">
        <f t="shared" si="258"/>
        <v>SETOP CO-27356</v>
      </c>
      <c r="B16422" s="3" t="s">
        <v>28600</v>
      </c>
      <c r="C16422" s="3" t="s">
        <v>25120</v>
      </c>
      <c r="D16422" s="2" t="s">
        <v>28575</v>
      </c>
      <c r="E16422" s="3" t="s">
        <v>28599</v>
      </c>
      <c r="F16422" s="67">
        <v>50</v>
      </c>
      <c r="G16422" s="67">
        <v>50</v>
      </c>
    </row>
    <row r="16423" spans="1:8" x14ac:dyDescent="0.2">
      <c r="A16423" s="1" t="str">
        <f t="shared" si="258"/>
        <v>SETOP CO-27358</v>
      </c>
      <c r="B16423" s="3" t="s">
        <v>28600</v>
      </c>
      <c r="C16423" s="3" t="s">
        <v>25121</v>
      </c>
      <c r="D16423" s="2" t="s">
        <v>28576</v>
      </c>
      <c r="E16423" s="3" t="s">
        <v>28599</v>
      </c>
      <c r="F16423" s="67">
        <v>25</v>
      </c>
      <c r="G16423" s="67">
        <v>25</v>
      </c>
    </row>
    <row r="16424" spans="1:8" x14ac:dyDescent="0.2">
      <c r="A16424" s="1" t="str">
        <f t="shared" si="258"/>
        <v>SETOP 245</v>
      </c>
      <c r="B16424" s="3" t="s">
        <v>28600</v>
      </c>
      <c r="C16424" s="3">
        <v>245</v>
      </c>
      <c r="D16424" s="2" t="s">
        <v>28577</v>
      </c>
    </row>
    <row r="16425" spans="1:8" ht="22.5" x14ac:dyDescent="0.2">
      <c r="A16425" s="1" t="str">
        <f t="shared" si="258"/>
        <v>SETOP CO-28390</v>
      </c>
      <c r="B16425" s="3" t="s">
        <v>28600</v>
      </c>
      <c r="C16425" s="3" t="s">
        <v>25122</v>
      </c>
      <c r="D16425" s="2" t="s">
        <v>28578</v>
      </c>
      <c r="E16425" s="3" t="s">
        <v>28583</v>
      </c>
      <c r="F16425" s="67">
        <v>888.97</v>
      </c>
      <c r="G16425" s="67">
        <v>888.97</v>
      </c>
    </row>
    <row r="16426" spans="1:8" ht="22.5" x14ac:dyDescent="0.2">
      <c r="A16426" s="1" t="str">
        <f t="shared" si="258"/>
        <v>SETOP CO-28389</v>
      </c>
      <c r="B16426" s="3" t="s">
        <v>28600</v>
      </c>
      <c r="C16426" s="3" t="s">
        <v>25123</v>
      </c>
      <c r="D16426" s="2" t="s">
        <v>28579</v>
      </c>
      <c r="E16426" s="3" t="s">
        <v>28590</v>
      </c>
      <c r="F16426" s="67">
        <v>2.2200000000000002</v>
      </c>
      <c r="G16426" s="67">
        <v>2.2200000000000002</v>
      </c>
    </row>
    <row r="16427" spans="1:8" ht="22.5" x14ac:dyDescent="0.2">
      <c r="A16427" s="1" t="str">
        <f t="shared" si="258"/>
        <v>SETOP CO-28388</v>
      </c>
      <c r="B16427" s="3" t="s">
        <v>28600</v>
      </c>
      <c r="C16427" s="3" t="s">
        <v>25124</v>
      </c>
      <c r="D16427" s="2" t="s">
        <v>28580</v>
      </c>
      <c r="E16427" s="3" t="s">
        <v>28584</v>
      </c>
      <c r="F16427" s="67">
        <v>72.5</v>
      </c>
      <c r="G16427" s="67">
        <v>72.5</v>
      </c>
    </row>
    <row r="16428" spans="1:8" x14ac:dyDescent="0.2">
      <c r="A16428" s="1" t="str">
        <f t="shared" ref="A16428:A16491" si="259">CONCATENAR</f>
        <v xml:space="preserve">SETOP </v>
      </c>
      <c r="B16428" s="3" t="s">
        <v>28600</v>
      </c>
      <c r="H16428" s="77" t="s">
        <v>28601</v>
      </c>
    </row>
    <row r="16429" spans="1:8" x14ac:dyDescent="0.2">
      <c r="A16429" s="1" t="str">
        <f t="shared" si="259"/>
        <v xml:space="preserve">SETOP </v>
      </c>
      <c r="B16429" s="3" t="s">
        <v>28600</v>
      </c>
    </row>
    <row r="16430" spans="1:8" x14ac:dyDescent="0.2">
      <c r="A16430" s="1" t="str">
        <f t="shared" si="259"/>
        <v>SETOP Tabela:</v>
      </c>
      <c r="B16430" s="3" t="s">
        <v>28600</v>
      </c>
      <c r="C16430" s="3" t="s">
        <v>40554</v>
      </c>
    </row>
    <row r="16431" spans="1:8" x14ac:dyDescent="0.2">
      <c r="A16431" s="1" t="str">
        <f t="shared" si="259"/>
        <v>SETOP Região Central</v>
      </c>
      <c r="B16431" s="3" t="s">
        <v>28600</v>
      </c>
      <c r="C16431" s="3" t="s">
        <v>40555</v>
      </c>
    </row>
    <row r="16432" spans="1:8" x14ac:dyDescent="0.2">
      <c r="A16432" s="1" t="str">
        <f t="shared" si="259"/>
        <v xml:space="preserve">SETOP </v>
      </c>
      <c r="B16432" s="3" t="s">
        <v>28600</v>
      </c>
    </row>
    <row r="16433" spans="1:7" x14ac:dyDescent="0.2">
      <c r="A16433" s="1" t="str">
        <f t="shared" si="259"/>
        <v xml:space="preserve">SETOP </v>
      </c>
      <c r="B16433" s="3" t="s">
        <v>28600</v>
      </c>
    </row>
    <row r="16434" spans="1:7" x14ac:dyDescent="0.2">
      <c r="A16434" s="1" t="str">
        <f t="shared" si="259"/>
        <v>SETOP 007 - ABRAÇADEIRA</v>
      </c>
      <c r="B16434" s="3" t="s">
        <v>28600</v>
      </c>
      <c r="C16434" s="3" t="s">
        <v>40556</v>
      </c>
    </row>
    <row r="16435" spans="1:7" x14ac:dyDescent="0.2">
      <c r="A16435" s="1" t="str">
        <f t="shared" si="259"/>
        <v>SETOP 007.01 - ABRAÇADEIRA GALVANIZADA</v>
      </c>
      <c r="B16435" s="3" t="s">
        <v>28600</v>
      </c>
      <c r="C16435" s="3" t="s">
        <v>40557</v>
      </c>
      <c r="E16435" s="3" t="s">
        <v>45109</v>
      </c>
      <c r="F16435" s="67" t="s">
        <v>45111</v>
      </c>
      <c r="G16435" s="67" t="s">
        <v>45109</v>
      </c>
    </row>
    <row r="16436" spans="1:7" x14ac:dyDescent="0.2">
      <c r="A16436" s="1" t="str">
        <f t="shared" si="259"/>
        <v>SETOP Código</v>
      </c>
      <c r="B16436" s="3" t="s">
        <v>28600</v>
      </c>
      <c r="C16436" s="3" t="s">
        <v>28604</v>
      </c>
      <c r="D16436" s="2" t="s">
        <v>43149</v>
      </c>
      <c r="E16436" s="3" t="s">
        <v>45110</v>
      </c>
      <c r="F16436" s="67" t="s">
        <v>45110</v>
      </c>
      <c r="G16436" s="67" t="s">
        <v>45110</v>
      </c>
    </row>
    <row r="16437" spans="1:7" x14ac:dyDescent="0.2">
      <c r="A16437" s="1" t="str">
        <f t="shared" si="259"/>
        <v>SETOP MATED-12021</v>
      </c>
      <c r="B16437" s="3" t="s">
        <v>28600</v>
      </c>
      <c r="C16437" s="3" t="s">
        <v>40558</v>
      </c>
      <c r="D16437" s="2" t="s">
        <v>43150</v>
      </c>
      <c r="E16437" s="3">
        <v>9.7563999999999993</v>
      </c>
      <c r="F16437" s="67">
        <v>9.7563999999999993</v>
      </c>
      <c r="G16437" s="67">
        <v>9.7563999999999993</v>
      </c>
    </row>
    <row r="16438" spans="1:7" x14ac:dyDescent="0.2">
      <c r="A16438" s="1" t="str">
        <f t="shared" si="259"/>
        <v>SETOP MATED-12022</v>
      </c>
      <c r="B16438" s="3" t="s">
        <v>28600</v>
      </c>
      <c r="C16438" s="3" t="s">
        <v>40559</v>
      </c>
      <c r="D16438" s="2" t="s">
        <v>43151</v>
      </c>
      <c r="E16438" s="3">
        <v>10.4519</v>
      </c>
      <c r="F16438" s="67">
        <v>10.4519</v>
      </c>
      <c r="G16438" s="67">
        <v>10.4519</v>
      </c>
    </row>
    <row r="16439" spans="1:7" x14ac:dyDescent="0.2">
      <c r="A16439" s="1" t="str">
        <f t="shared" si="259"/>
        <v>SETOP MATED-12025</v>
      </c>
      <c r="B16439" s="3" t="s">
        <v>28600</v>
      </c>
      <c r="C16439" s="3" t="s">
        <v>40560</v>
      </c>
      <c r="D16439" s="2" t="s">
        <v>43152</v>
      </c>
      <c r="E16439" s="3">
        <v>18.182500000000001</v>
      </c>
      <c r="F16439" s="67">
        <v>18.182500000000001</v>
      </c>
      <c r="G16439" s="67">
        <v>18.182500000000001</v>
      </c>
    </row>
    <row r="16440" spans="1:7" x14ac:dyDescent="0.2">
      <c r="A16440" s="1" t="str">
        <f t="shared" si="259"/>
        <v>SETOP MATED-12024</v>
      </c>
      <c r="B16440" s="3" t="s">
        <v>28600</v>
      </c>
      <c r="C16440" s="3" t="s">
        <v>40561</v>
      </c>
      <c r="D16440" s="2" t="s">
        <v>43153</v>
      </c>
      <c r="E16440" s="3">
        <v>18.081700000000001</v>
      </c>
      <c r="F16440" s="67">
        <v>18.081700000000001</v>
      </c>
      <c r="G16440" s="67">
        <v>18.081700000000001</v>
      </c>
    </row>
    <row r="16441" spans="1:7" x14ac:dyDescent="0.2">
      <c r="A16441" s="1" t="str">
        <f t="shared" si="259"/>
        <v>SETOP MATED-12337</v>
      </c>
      <c r="B16441" s="3" t="s">
        <v>28600</v>
      </c>
      <c r="C16441" s="3" t="s">
        <v>40562</v>
      </c>
      <c r="D16441" s="2" t="s">
        <v>43154</v>
      </c>
      <c r="E16441" s="3">
        <v>9.9680999999999997</v>
      </c>
      <c r="F16441" s="67">
        <v>9.9680999999999997</v>
      </c>
      <c r="G16441" s="67">
        <v>9.9680999999999997</v>
      </c>
    </row>
    <row r="16442" spans="1:7" x14ac:dyDescent="0.2">
      <c r="A16442" s="1" t="str">
        <f t="shared" si="259"/>
        <v>SETOP MATED-28556</v>
      </c>
      <c r="B16442" s="3" t="s">
        <v>28600</v>
      </c>
      <c r="C16442" s="3" t="s">
        <v>40563</v>
      </c>
      <c r="D16442" s="2" t="s">
        <v>43155</v>
      </c>
      <c r="E16442" s="3">
        <v>2.5802</v>
      </c>
      <c r="F16442" s="67">
        <v>2.5802</v>
      </c>
      <c r="G16442" s="67">
        <v>2.5802</v>
      </c>
    </row>
    <row r="16443" spans="1:7" x14ac:dyDescent="0.2">
      <c r="A16443" s="1" t="str">
        <f t="shared" si="259"/>
        <v xml:space="preserve">SETOP </v>
      </c>
      <c r="B16443" s="3" t="s">
        <v>28600</v>
      </c>
    </row>
    <row r="16444" spans="1:7" x14ac:dyDescent="0.2">
      <c r="A16444" s="1" t="str">
        <f t="shared" si="259"/>
        <v>SETOP 007.02 - ABRAÇADEIRA PLÁSTICA</v>
      </c>
      <c r="B16444" s="3" t="s">
        <v>28600</v>
      </c>
      <c r="C16444" s="3" t="s">
        <v>40564</v>
      </c>
    </row>
    <row r="16445" spans="1:7" x14ac:dyDescent="0.2">
      <c r="A16445" s="1" t="str">
        <f t="shared" si="259"/>
        <v>SETOP Código</v>
      </c>
      <c r="B16445" s="3" t="s">
        <v>28600</v>
      </c>
      <c r="C16445" s="3" t="s">
        <v>28604</v>
      </c>
      <c r="D16445" s="2" t="s">
        <v>43149</v>
      </c>
      <c r="E16445" s="3" t="s">
        <v>45110</v>
      </c>
      <c r="F16445" s="67" t="s">
        <v>45110</v>
      </c>
      <c r="G16445" s="67" t="s">
        <v>45110</v>
      </c>
    </row>
    <row r="16446" spans="1:7" x14ac:dyDescent="0.2">
      <c r="A16446" s="1" t="str">
        <f t="shared" si="259"/>
        <v>SETOP MATED-28547</v>
      </c>
      <c r="B16446" s="3" t="s">
        <v>28600</v>
      </c>
      <c r="C16446" s="3" t="s">
        <v>40565</v>
      </c>
      <c r="D16446" s="2" t="s">
        <v>43156</v>
      </c>
      <c r="E16446" s="3">
        <v>0.15840000000000001</v>
      </c>
      <c r="F16446" s="67">
        <v>0.15840000000000001</v>
      </c>
      <c r="G16446" s="67">
        <v>0.15840000000000001</v>
      </c>
    </row>
    <row r="16447" spans="1:7" x14ac:dyDescent="0.2">
      <c r="A16447" s="1" t="str">
        <f t="shared" si="259"/>
        <v xml:space="preserve">SETOP </v>
      </c>
      <c r="B16447" s="3" t="s">
        <v>28600</v>
      </c>
    </row>
    <row r="16448" spans="1:7" x14ac:dyDescent="0.2">
      <c r="A16448" s="1" t="str">
        <f t="shared" si="259"/>
        <v>SETOP 008 - ABRASIVOS</v>
      </c>
      <c r="B16448" s="3" t="s">
        <v>28600</v>
      </c>
      <c r="C16448" s="3" t="s">
        <v>40566</v>
      </c>
    </row>
    <row r="16449" spans="1:7" x14ac:dyDescent="0.2">
      <c r="A16449" s="1" t="str">
        <f t="shared" si="259"/>
        <v>SETOP 008.01 - DISCO</v>
      </c>
      <c r="B16449" s="3" t="s">
        <v>28600</v>
      </c>
      <c r="C16449" s="3" t="s">
        <v>40567</v>
      </c>
    </row>
    <row r="16450" spans="1:7" x14ac:dyDescent="0.2">
      <c r="A16450" s="1" t="str">
        <f t="shared" si="259"/>
        <v>SETOP Código</v>
      </c>
      <c r="B16450" s="3" t="s">
        <v>28600</v>
      </c>
      <c r="C16450" s="3" t="s">
        <v>28604</v>
      </c>
      <c r="D16450" s="2" t="s">
        <v>43149</v>
      </c>
      <c r="E16450" s="3" t="s">
        <v>45110</v>
      </c>
      <c r="F16450" s="67" t="s">
        <v>45110</v>
      </c>
      <c r="G16450" s="67" t="s">
        <v>45110</v>
      </c>
    </row>
    <row r="16451" spans="1:7" ht="22.5" x14ac:dyDescent="0.2">
      <c r="A16451" s="1" t="str">
        <f t="shared" si="259"/>
        <v>SETOP MATED-31669</v>
      </c>
      <c r="B16451" s="3" t="s">
        <v>28600</v>
      </c>
      <c r="C16451" s="3" t="s">
        <v>40568</v>
      </c>
      <c r="D16451" s="2" t="s">
        <v>43157</v>
      </c>
      <c r="E16451" s="3">
        <v>182.51</v>
      </c>
      <c r="F16451" s="67">
        <v>182.51</v>
      </c>
      <c r="G16451" s="67">
        <v>182.51</v>
      </c>
    </row>
    <row r="16452" spans="1:7" ht="22.5" x14ac:dyDescent="0.2">
      <c r="A16452" s="1" t="str">
        <f t="shared" si="259"/>
        <v>SETOP MATED-11963</v>
      </c>
      <c r="B16452" s="3" t="s">
        <v>28600</v>
      </c>
      <c r="C16452" s="3" t="s">
        <v>40569</v>
      </c>
      <c r="D16452" s="2" t="s">
        <v>43158</v>
      </c>
      <c r="E16452" s="3">
        <v>13.83</v>
      </c>
      <c r="F16452" s="67">
        <v>13.83</v>
      </c>
      <c r="G16452" s="67">
        <v>13.83</v>
      </c>
    </row>
    <row r="16453" spans="1:7" ht="22.5" x14ac:dyDescent="0.2">
      <c r="A16453" s="1" t="str">
        <f t="shared" si="259"/>
        <v>SETOP MATED-20773</v>
      </c>
      <c r="B16453" s="3" t="s">
        <v>28600</v>
      </c>
      <c r="C16453" s="3" t="s">
        <v>40570</v>
      </c>
      <c r="D16453" s="2" t="s">
        <v>43159</v>
      </c>
      <c r="E16453" s="3">
        <v>392.9</v>
      </c>
      <c r="F16453" s="67">
        <v>392.9</v>
      </c>
      <c r="G16453" s="67">
        <v>392.9</v>
      </c>
    </row>
    <row r="16454" spans="1:7" ht="22.5" x14ac:dyDescent="0.2">
      <c r="A16454" s="1" t="str">
        <f t="shared" si="259"/>
        <v>SETOP MATED-11961</v>
      </c>
      <c r="B16454" s="3" t="s">
        <v>28600</v>
      </c>
      <c r="C16454" s="3" t="s">
        <v>40571</v>
      </c>
      <c r="D16454" s="2" t="s">
        <v>43160</v>
      </c>
      <c r="E16454" s="3">
        <v>48.37</v>
      </c>
      <c r="F16454" s="67">
        <v>48.37</v>
      </c>
      <c r="G16454" s="67">
        <v>48.37</v>
      </c>
    </row>
    <row r="16455" spans="1:7" ht="22.5" x14ac:dyDescent="0.2">
      <c r="A16455" s="1" t="str">
        <f t="shared" si="259"/>
        <v>SETOP MATED-18295</v>
      </c>
      <c r="B16455" s="3" t="s">
        <v>28600</v>
      </c>
      <c r="C16455" s="3" t="s">
        <v>40572</v>
      </c>
      <c r="D16455" s="2" t="s">
        <v>43161</v>
      </c>
      <c r="E16455" s="3">
        <v>75.400000000000006</v>
      </c>
      <c r="F16455" s="67">
        <v>75.400000000000006</v>
      </c>
      <c r="G16455" s="67">
        <v>75.400000000000006</v>
      </c>
    </row>
    <row r="16456" spans="1:7" ht="22.5" x14ac:dyDescent="0.2">
      <c r="A16456" s="1" t="str">
        <f t="shared" si="259"/>
        <v>SETOP MATED-20766</v>
      </c>
      <c r="B16456" s="3" t="s">
        <v>28600</v>
      </c>
      <c r="C16456" s="3" t="s">
        <v>40573</v>
      </c>
      <c r="D16456" s="2" t="s">
        <v>43162</v>
      </c>
      <c r="E16456" s="3">
        <v>116.7</v>
      </c>
      <c r="F16456" s="67">
        <v>116.7</v>
      </c>
      <c r="G16456" s="67">
        <v>116.7</v>
      </c>
    </row>
    <row r="16457" spans="1:7" x14ac:dyDescent="0.2">
      <c r="A16457" s="1" t="str">
        <f t="shared" si="259"/>
        <v xml:space="preserve">SETOP </v>
      </c>
      <c r="B16457" s="3" t="s">
        <v>28600</v>
      </c>
    </row>
    <row r="16458" spans="1:7" x14ac:dyDescent="0.2">
      <c r="A16458" s="1" t="str">
        <f t="shared" si="259"/>
        <v>SETOP 008.02 - LIXA</v>
      </c>
      <c r="B16458" s="3" t="s">
        <v>28600</v>
      </c>
      <c r="C16458" s="3" t="s">
        <v>40574</v>
      </c>
    </row>
    <row r="16459" spans="1:7" x14ac:dyDescent="0.2">
      <c r="A16459" s="1" t="str">
        <f t="shared" si="259"/>
        <v>SETOP Código</v>
      </c>
      <c r="B16459" s="3" t="s">
        <v>28600</v>
      </c>
      <c r="C16459" s="3" t="s">
        <v>28604</v>
      </c>
      <c r="D16459" s="2" t="s">
        <v>43149</v>
      </c>
      <c r="E16459" s="3" t="s">
        <v>45110</v>
      </c>
      <c r="F16459" s="67" t="s">
        <v>45110</v>
      </c>
      <c r="G16459" s="67" t="s">
        <v>45110</v>
      </c>
    </row>
    <row r="16460" spans="1:7" x14ac:dyDescent="0.2">
      <c r="A16460" s="1" t="str">
        <f t="shared" si="259"/>
        <v>SETOP MATED-17856</v>
      </c>
      <c r="B16460" s="3" t="s">
        <v>28600</v>
      </c>
      <c r="C16460" s="3" t="s">
        <v>40575</v>
      </c>
      <c r="D16460" s="2" t="s">
        <v>43163</v>
      </c>
      <c r="E16460" s="3">
        <v>4.55</v>
      </c>
      <c r="F16460" s="67">
        <v>4.55</v>
      </c>
      <c r="G16460" s="67">
        <v>4.55</v>
      </c>
    </row>
    <row r="16461" spans="1:7" x14ac:dyDescent="0.2">
      <c r="A16461" s="1" t="str">
        <f t="shared" si="259"/>
        <v>SETOP MATED-17857</v>
      </c>
      <c r="B16461" s="3" t="s">
        <v>28600</v>
      </c>
      <c r="C16461" s="3" t="s">
        <v>40576</v>
      </c>
      <c r="D16461" s="2" t="s">
        <v>43164</v>
      </c>
      <c r="E16461" s="3">
        <v>3.72</v>
      </c>
      <c r="F16461" s="67">
        <v>3.72</v>
      </c>
      <c r="G16461" s="67">
        <v>3.72</v>
      </c>
    </row>
    <row r="16462" spans="1:7" x14ac:dyDescent="0.2">
      <c r="A16462" s="1" t="str">
        <f t="shared" si="259"/>
        <v>SETOP MATED-17858</v>
      </c>
      <c r="B16462" s="3" t="s">
        <v>28600</v>
      </c>
      <c r="C16462" s="3" t="s">
        <v>40577</v>
      </c>
      <c r="D16462" s="2" t="s">
        <v>43165</v>
      </c>
      <c r="E16462" s="3">
        <v>3.12</v>
      </c>
      <c r="F16462" s="67">
        <v>3.12</v>
      </c>
      <c r="G16462" s="67">
        <v>3.12</v>
      </c>
    </row>
    <row r="16463" spans="1:7" x14ac:dyDescent="0.2">
      <c r="A16463" s="1" t="str">
        <f t="shared" si="259"/>
        <v>SETOP MATED-12749</v>
      </c>
      <c r="B16463" s="3" t="s">
        <v>28600</v>
      </c>
      <c r="C16463" s="3" t="s">
        <v>40578</v>
      </c>
      <c r="D16463" s="2" t="s">
        <v>43166</v>
      </c>
      <c r="E16463" s="3">
        <v>6.63</v>
      </c>
      <c r="F16463" s="67">
        <v>6.63</v>
      </c>
      <c r="G16463" s="67">
        <v>6.63</v>
      </c>
    </row>
    <row r="16464" spans="1:7" x14ac:dyDescent="0.2">
      <c r="A16464" s="1" t="str">
        <f t="shared" si="259"/>
        <v>SETOP MATED-8598</v>
      </c>
      <c r="B16464" s="3" t="s">
        <v>28600</v>
      </c>
      <c r="C16464" s="3" t="s">
        <v>40579</v>
      </c>
      <c r="D16464" s="2" t="s">
        <v>43167</v>
      </c>
      <c r="E16464" s="3">
        <v>2.17</v>
      </c>
      <c r="F16464" s="67">
        <v>2.17</v>
      </c>
      <c r="G16464" s="67">
        <v>2.17</v>
      </c>
    </row>
    <row r="16465" spans="1:7" x14ac:dyDescent="0.2">
      <c r="A16465" s="1" t="str">
        <f t="shared" si="259"/>
        <v>SETOP MATED-11445</v>
      </c>
      <c r="B16465" s="3" t="s">
        <v>28600</v>
      </c>
      <c r="C16465" s="3" t="s">
        <v>40580</v>
      </c>
      <c r="D16465" s="2" t="s">
        <v>43168</v>
      </c>
      <c r="E16465" s="3">
        <v>1.1100000000000001</v>
      </c>
      <c r="F16465" s="67">
        <v>1.1100000000000001</v>
      </c>
      <c r="G16465" s="67">
        <v>1.1100000000000001</v>
      </c>
    </row>
    <row r="16466" spans="1:7" x14ac:dyDescent="0.2">
      <c r="A16466" s="1" t="str">
        <f t="shared" si="259"/>
        <v>SETOP MATED-11433</v>
      </c>
      <c r="B16466" s="3" t="s">
        <v>28600</v>
      </c>
      <c r="C16466" s="3" t="s">
        <v>40581</v>
      </c>
      <c r="D16466" s="2" t="s">
        <v>43169</v>
      </c>
      <c r="E16466" s="3">
        <v>1.88</v>
      </c>
      <c r="F16466" s="67">
        <v>1.88</v>
      </c>
      <c r="G16466" s="67">
        <v>1.88</v>
      </c>
    </row>
    <row r="16467" spans="1:7" x14ac:dyDescent="0.2">
      <c r="A16467" s="1" t="str">
        <f t="shared" si="259"/>
        <v xml:space="preserve">SETOP </v>
      </c>
      <c r="B16467" s="3" t="s">
        <v>28600</v>
      </c>
    </row>
    <row r="16468" spans="1:7" x14ac:dyDescent="0.2">
      <c r="A16468" s="1" t="str">
        <f t="shared" si="259"/>
        <v>SETOP 009 - ACESSÓRIOS E EQUIPAMENTOS DE TELECOMUNICAÇÕES</v>
      </c>
      <c r="B16468" s="3" t="s">
        <v>28600</v>
      </c>
      <c r="C16468" s="3" t="s">
        <v>40582</v>
      </c>
    </row>
    <row r="16469" spans="1:7" x14ac:dyDescent="0.2">
      <c r="A16469" s="1" t="str">
        <f t="shared" si="259"/>
        <v>SETOP 009.01 - ANEL GUIA</v>
      </c>
      <c r="B16469" s="3" t="s">
        <v>28600</v>
      </c>
      <c r="C16469" s="3" t="s">
        <v>40583</v>
      </c>
    </row>
    <row r="16470" spans="1:7" x14ac:dyDescent="0.2">
      <c r="A16470" s="1" t="str">
        <f t="shared" si="259"/>
        <v>SETOP Código</v>
      </c>
      <c r="B16470" s="3" t="s">
        <v>28600</v>
      </c>
      <c r="C16470" s="3" t="s">
        <v>28604</v>
      </c>
      <c r="D16470" s="2" t="s">
        <v>43149</v>
      </c>
      <c r="E16470" s="3" t="s">
        <v>45110</v>
      </c>
      <c r="F16470" s="67" t="s">
        <v>45110</v>
      </c>
      <c r="G16470" s="67" t="s">
        <v>45110</v>
      </c>
    </row>
    <row r="16471" spans="1:7" ht="22.5" x14ac:dyDescent="0.2">
      <c r="A16471" s="1" t="str">
        <f t="shared" si="259"/>
        <v>SETOP MATED-12430</v>
      </c>
      <c r="B16471" s="3" t="s">
        <v>28600</v>
      </c>
      <c r="C16471" s="3" t="s">
        <v>40584</v>
      </c>
      <c r="D16471" s="2" t="s">
        <v>43170</v>
      </c>
      <c r="E16471" s="3">
        <v>1.7</v>
      </c>
      <c r="F16471" s="67">
        <v>1.7</v>
      </c>
      <c r="G16471" s="67">
        <v>1.7</v>
      </c>
    </row>
    <row r="16472" spans="1:7" x14ac:dyDescent="0.2">
      <c r="A16472" s="1" t="str">
        <f t="shared" si="259"/>
        <v xml:space="preserve">SETOP </v>
      </c>
      <c r="B16472" s="3" t="s">
        <v>28600</v>
      </c>
    </row>
    <row r="16473" spans="1:7" x14ac:dyDescent="0.2">
      <c r="A16473" s="1" t="str">
        <f t="shared" si="259"/>
        <v>SETOP 009.02 - ANILHA</v>
      </c>
      <c r="B16473" s="3" t="s">
        <v>28600</v>
      </c>
      <c r="C16473" s="3" t="s">
        <v>40585</v>
      </c>
    </row>
    <row r="16474" spans="1:7" x14ac:dyDescent="0.2">
      <c r="A16474" s="1" t="str">
        <f t="shared" si="259"/>
        <v>SETOP Código</v>
      </c>
      <c r="B16474" s="3" t="s">
        <v>28600</v>
      </c>
      <c r="C16474" s="3" t="s">
        <v>28604</v>
      </c>
      <c r="D16474" s="2" t="s">
        <v>43149</v>
      </c>
      <c r="E16474" s="3" t="s">
        <v>45110</v>
      </c>
      <c r="F16474" s="67" t="s">
        <v>45110</v>
      </c>
      <c r="G16474" s="67" t="s">
        <v>45110</v>
      </c>
    </row>
    <row r="16475" spans="1:7" ht="22.5" x14ac:dyDescent="0.2">
      <c r="A16475" s="1" t="str">
        <f t="shared" si="259"/>
        <v>SETOP MATED-11974</v>
      </c>
      <c r="B16475" s="3" t="s">
        <v>28600</v>
      </c>
      <c r="C16475" s="3" t="s">
        <v>40586</v>
      </c>
      <c r="D16475" s="2" t="s">
        <v>43171</v>
      </c>
      <c r="E16475" s="3">
        <v>66.349999999999994</v>
      </c>
      <c r="F16475" s="67">
        <v>66.349999999999994</v>
      </c>
      <c r="G16475" s="67">
        <v>66.349999999999994</v>
      </c>
    </row>
    <row r="16476" spans="1:7" ht="22.5" x14ac:dyDescent="0.2">
      <c r="A16476" s="1" t="str">
        <f t="shared" si="259"/>
        <v>SETOP MATED-11973</v>
      </c>
      <c r="B16476" s="3" t="s">
        <v>28600</v>
      </c>
      <c r="C16476" s="3" t="s">
        <v>40587</v>
      </c>
      <c r="D16476" s="2" t="s">
        <v>43172</v>
      </c>
      <c r="E16476" s="3">
        <v>49.911200000000001</v>
      </c>
      <c r="F16476" s="67">
        <v>49.911200000000001</v>
      </c>
      <c r="G16476" s="67">
        <v>49.911200000000001</v>
      </c>
    </row>
    <row r="16477" spans="1:7" x14ac:dyDescent="0.2">
      <c r="A16477" s="1" t="str">
        <f t="shared" si="259"/>
        <v xml:space="preserve">SETOP </v>
      </c>
      <c r="B16477" s="3" t="s">
        <v>28600</v>
      </c>
    </row>
    <row r="16478" spans="1:7" x14ac:dyDescent="0.2">
      <c r="A16478" s="1" t="str">
        <f t="shared" si="259"/>
        <v>SETOP 009.03 - BLOCO DE DISTRIBUIÇÃO</v>
      </c>
      <c r="B16478" s="3" t="s">
        <v>28600</v>
      </c>
      <c r="C16478" s="3" t="s">
        <v>40588</v>
      </c>
    </row>
    <row r="16479" spans="1:7" x14ac:dyDescent="0.2">
      <c r="A16479" s="1" t="str">
        <f t="shared" si="259"/>
        <v>SETOP Código</v>
      </c>
      <c r="B16479" s="3" t="s">
        <v>28600</v>
      </c>
      <c r="C16479" s="3" t="s">
        <v>28604</v>
      </c>
      <c r="D16479" s="2" t="s">
        <v>43149</v>
      </c>
      <c r="E16479" s="3" t="s">
        <v>45110</v>
      </c>
      <c r="F16479" s="67" t="s">
        <v>45110</v>
      </c>
      <c r="G16479" s="67" t="s">
        <v>45110</v>
      </c>
    </row>
    <row r="16480" spans="1:7" x14ac:dyDescent="0.2">
      <c r="A16480" s="1" t="str">
        <f t="shared" si="259"/>
        <v>SETOP MATED-12431</v>
      </c>
      <c r="B16480" s="3" t="s">
        <v>28600</v>
      </c>
      <c r="C16480" s="3" t="s">
        <v>40589</v>
      </c>
      <c r="D16480" s="2" t="s">
        <v>43173</v>
      </c>
      <c r="E16480" s="3">
        <v>5.88</v>
      </c>
      <c r="F16480" s="67">
        <v>5.88</v>
      </c>
      <c r="G16480" s="67">
        <v>5.88</v>
      </c>
    </row>
    <row r="16481" spans="1:7" x14ac:dyDescent="0.2">
      <c r="A16481" s="1" t="str">
        <f t="shared" si="259"/>
        <v xml:space="preserve">SETOP </v>
      </c>
      <c r="B16481" s="3" t="s">
        <v>28600</v>
      </c>
    </row>
    <row r="16482" spans="1:7" x14ac:dyDescent="0.2">
      <c r="A16482" s="1" t="str">
        <f t="shared" si="259"/>
        <v>SETOP 010 - ACESSÓRIOS E INSUMOS PARA PAISAGISMO</v>
      </c>
      <c r="B16482" s="3" t="s">
        <v>28600</v>
      </c>
      <c r="C16482" s="3" t="s">
        <v>40590</v>
      </c>
    </row>
    <row r="16483" spans="1:7" x14ac:dyDescent="0.2">
      <c r="A16483" s="1" t="str">
        <f t="shared" si="259"/>
        <v>SETOP 010.02 - ESPÉCIE VEGETAL - INDIVÍDUO ARBÓREO</v>
      </c>
      <c r="B16483" s="3" t="s">
        <v>28600</v>
      </c>
      <c r="C16483" s="3" t="s">
        <v>40591</v>
      </c>
    </row>
    <row r="16484" spans="1:7" x14ac:dyDescent="0.2">
      <c r="A16484" s="1" t="str">
        <f t="shared" si="259"/>
        <v>SETOP Código</v>
      </c>
      <c r="B16484" s="3" t="s">
        <v>28600</v>
      </c>
      <c r="C16484" s="3" t="s">
        <v>28604</v>
      </c>
      <c r="D16484" s="2" t="s">
        <v>43149</v>
      </c>
      <c r="E16484" s="3" t="s">
        <v>45110</v>
      </c>
      <c r="F16484" s="67" t="s">
        <v>45110</v>
      </c>
      <c r="G16484" s="67" t="s">
        <v>45110</v>
      </c>
    </row>
    <row r="16485" spans="1:7" x14ac:dyDescent="0.2">
      <c r="A16485" s="1" t="str">
        <f t="shared" si="259"/>
        <v>SETOP MATED-12845</v>
      </c>
      <c r="B16485" s="3" t="s">
        <v>28600</v>
      </c>
      <c r="C16485" s="3" t="s">
        <v>40592</v>
      </c>
      <c r="D16485" s="2" t="s">
        <v>43174</v>
      </c>
      <c r="E16485" s="3">
        <v>166.4143</v>
      </c>
      <c r="F16485" s="67">
        <v>166.4143</v>
      </c>
      <c r="G16485" s="67">
        <v>166.4143</v>
      </c>
    </row>
    <row r="16486" spans="1:7" ht="22.5" x14ac:dyDescent="0.2">
      <c r="A16486" s="1" t="str">
        <f t="shared" si="259"/>
        <v>SETOP MATED-25299</v>
      </c>
      <c r="B16486" s="3" t="s">
        <v>28600</v>
      </c>
      <c r="C16486" s="3" t="s">
        <v>40593</v>
      </c>
      <c r="D16486" s="2" t="s">
        <v>43175</v>
      </c>
      <c r="E16486" s="3">
        <v>82.879599999999996</v>
      </c>
      <c r="F16486" s="67">
        <v>82.879599999999996</v>
      </c>
      <c r="G16486" s="67">
        <v>82.879599999999996</v>
      </c>
    </row>
    <row r="16487" spans="1:7" ht="22.5" x14ac:dyDescent="0.2">
      <c r="A16487" s="1" t="str">
        <f t="shared" si="259"/>
        <v>SETOP MATED-12840</v>
      </c>
      <c r="B16487" s="3" t="s">
        <v>28600</v>
      </c>
      <c r="C16487" s="3" t="s">
        <v>40594</v>
      </c>
      <c r="D16487" s="2" t="s">
        <v>43176</v>
      </c>
      <c r="E16487" s="3">
        <v>105.2953</v>
      </c>
      <c r="F16487" s="67">
        <v>105.2953</v>
      </c>
      <c r="G16487" s="67">
        <v>105.2953</v>
      </c>
    </row>
    <row r="16488" spans="1:7" ht="22.5" x14ac:dyDescent="0.2">
      <c r="A16488" s="1" t="str">
        <f t="shared" si="259"/>
        <v>SETOP MATED-12847</v>
      </c>
      <c r="B16488" s="3" t="s">
        <v>28600</v>
      </c>
      <c r="C16488" s="3" t="s">
        <v>40595</v>
      </c>
      <c r="D16488" s="2" t="s">
        <v>43177</v>
      </c>
      <c r="E16488" s="3">
        <v>101.2637</v>
      </c>
      <c r="F16488" s="67">
        <v>101.2637</v>
      </c>
      <c r="G16488" s="67">
        <v>101.2637</v>
      </c>
    </row>
    <row r="16489" spans="1:7" x14ac:dyDescent="0.2">
      <c r="A16489" s="1" t="str">
        <f t="shared" si="259"/>
        <v>SETOP MATED-25302</v>
      </c>
      <c r="B16489" s="3" t="s">
        <v>28600</v>
      </c>
      <c r="C16489" s="3" t="s">
        <v>40596</v>
      </c>
      <c r="D16489" s="2" t="s">
        <v>43178</v>
      </c>
      <c r="E16489" s="3">
        <v>96.123400000000004</v>
      </c>
      <c r="F16489" s="67">
        <v>96.123400000000004</v>
      </c>
      <c r="G16489" s="67">
        <v>96.123400000000004</v>
      </c>
    </row>
    <row r="16490" spans="1:7" x14ac:dyDescent="0.2">
      <c r="A16490" s="1" t="str">
        <f t="shared" si="259"/>
        <v>SETOP MATED-25508</v>
      </c>
      <c r="B16490" s="3" t="s">
        <v>28600</v>
      </c>
      <c r="C16490" s="3" t="s">
        <v>40597</v>
      </c>
      <c r="D16490" s="2" t="s">
        <v>43179</v>
      </c>
      <c r="E16490" s="3">
        <v>74.705500000000001</v>
      </c>
      <c r="F16490" s="67">
        <v>74.705500000000001</v>
      </c>
      <c r="G16490" s="67">
        <v>74.705500000000001</v>
      </c>
    </row>
    <row r="16491" spans="1:7" x14ac:dyDescent="0.2">
      <c r="A16491" s="1" t="str">
        <f t="shared" si="259"/>
        <v>SETOP MATED-25294</v>
      </c>
      <c r="B16491" s="3" t="s">
        <v>28600</v>
      </c>
      <c r="C16491" s="3" t="s">
        <v>40598</v>
      </c>
      <c r="D16491" s="2" t="s">
        <v>43180</v>
      </c>
      <c r="E16491" s="3">
        <v>82.415899999999993</v>
      </c>
      <c r="F16491" s="67">
        <v>82.415899999999993</v>
      </c>
      <c r="G16491" s="67">
        <v>82.415899999999993</v>
      </c>
    </row>
    <row r="16492" spans="1:7" x14ac:dyDescent="0.2">
      <c r="A16492" s="1" t="str">
        <f t="shared" ref="A16492:A16555" si="260">CONCATENAR</f>
        <v>SETOP MATED-25296</v>
      </c>
      <c r="B16492" s="3" t="s">
        <v>28600</v>
      </c>
      <c r="C16492" s="3" t="s">
        <v>40599</v>
      </c>
      <c r="D16492" s="2" t="s">
        <v>43181</v>
      </c>
      <c r="E16492" s="3">
        <v>76.489500000000007</v>
      </c>
      <c r="F16492" s="67">
        <v>76.489500000000007</v>
      </c>
      <c r="G16492" s="67">
        <v>76.489500000000007</v>
      </c>
    </row>
    <row r="16493" spans="1:7" x14ac:dyDescent="0.2">
      <c r="A16493" s="1" t="str">
        <f t="shared" si="260"/>
        <v>SETOP MATED-12844</v>
      </c>
      <c r="B16493" s="3" t="s">
        <v>28600</v>
      </c>
      <c r="C16493" s="3" t="s">
        <v>40600</v>
      </c>
      <c r="D16493" s="2" t="s">
        <v>43182</v>
      </c>
      <c r="E16493" s="3">
        <v>101.53579999999999</v>
      </c>
      <c r="F16493" s="67">
        <v>101.53579999999999</v>
      </c>
      <c r="G16493" s="67">
        <v>101.53579999999999</v>
      </c>
    </row>
    <row r="16494" spans="1:7" ht="22.5" x14ac:dyDescent="0.2">
      <c r="A16494" s="1" t="str">
        <f t="shared" si="260"/>
        <v>SETOP MATED-25501</v>
      </c>
      <c r="B16494" s="3" t="s">
        <v>28600</v>
      </c>
      <c r="C16494" s="3" t="s">
        <v>40601</v>
      </c>
      <c r="D16494" s="2" t="s">
        <v>43183</v>
      </c>
      <c r="E16494" s="3">
        <v>82.889600000000002</v>
      </c>
      <c r="F16494" s="67">
        <v>82.889600000000002</v>
      </c>
      <c r="G16494" s="67">
        <v>82.889600000000002</v>
      </c>
    </row>
    <row r="16495" spans="1:7" ht="22.5" x14ac:dyDescent="0.2">
      <c r="A16495" s="1" t="str">
        <f t="shared" si="260"/>
        <v>SETOP MATED-25292</v>
      </c>
      <c r="B16495" s="3" t="s">
        <v>28600</v>
      </c>
      <c r="C16495" s="3" t="s">
        <v>40602</v>
      </c>
      <c r="D16495" s="2" t="s">
        <v>43184</v>
      </c>
      <c r="E16495" s="3">
        <v>97.413499999999999</v>
      </c>
      <c r="F16495" s="67">
        <v>97.413499999999999</v>
      </c>
      <c r="G16495" s="67">
        <v>97.413499999999999</v>
      </c>
    </row>
    <row r="16496" spans="1:7" x14ac:dyDescent="0.2">
      <c r="A16496" s="1" t="str">
        <f t="shared" si="260"/>
        <v>SETOP MATED-25505</v>
      </c>
      <c r="B16496" s="3" t="s">
        <v>28600</v>
      </c>
      <c r="C16496" s="3" t="s">
        <v>40603</v>
      </c>
      <c r="D16496" s="2" t="s">
        <v>43185</v>
      </c>
      <c r="E16496" s="3">
        <v>97.403400000000005</v>
      </c>
      <c r="F16496" s="67">
        <v>97.403400000000005</v>
      </c>
      <c r="G16496" s="67">
        <v>97.403400000000005</v>
      </c>
    </row>
    <row r="16497" spans="1:7" x14ac:dyDescent="0.2">
      <c r="A16497" s="1" t="str">
        <f t="shared" si="260"/>
        <v>SETOP MATED-12833</v>
      </c>
      <c r="B16497" s="3" t="s">
        <v>28600</v>
      </c>
      <c r="C16497" s="3" t="s">
        <v>40604</v>
      </c>
      <c r="D16497" s="2" t="s">
        <v>43186</v>
      </c>
      <c r="E16497" s="3">
        <v>102.02970000000001</v>
      </c>
      <c r="F16497" s="67">
        <v>102.02970000000001</v>
      </c>
      <c r="G16497" s="67">
        <v>102.02970000000001</v>
      </c>
    </row>
    <row r="16498" spans="1:7" x14ac:dyDescent="0.2">
      <c r="A16498" s="1" t="str">
        <f t="shared" si="260"/>
        <v>SETOP MATED-25304</v>
      </c>
      <c r="B16498" s="3" t="s">
        <v>28600</v>
      </c>
      <c r="C16498" s="3" t="s">
        <v>40605</v>
      </c>
      <c r="D16498" s="2" t="s">
        <v>43187</v>
      </c>
      <c r="E16498" s="3">
        <v>78.5154</v>
      </c>
      <c r="F16498" s="67">
        <v>78.5154</v>
      </c>
      <c r="G16498" s="67">
        <v>78.5154</v>
      </c>
    </row>
    <row r="16499" spans="1:7" x14ac:dyDescent="0.2">
      <c r="A16499" s="1" t="str">
        <f t="shared" si="260"/>
        <v>SETOP MATED-12836</v>
      </c>
      <c r="B16499" s="3" t="s">
        <v>28600</v>
      </c>
      <c r="C16499" s="3" t="s">
        <v>40606</v>
      </c>
      <c r="D16499" s="2" t="s">
        <v>43188</v>
      </c>
      <c r="E16499" s="3">
        <v>24.632999999999999</v>
      </c>
      <c r="F16499" s="67">
        <v>24.632999999999999</v>
      </c>
      <c r="G16499" s="67">
        <v>24.632999999999999</v>
      </c>
    </row>
    <row r="16500" spans="1:7" x14ac:dyDescent="0.2">
      <c r="A16500" s="1" t="str">
        <f t="shared" si="260"/>
        <v>SETOP MATED-12835</v>
      </c>
      <c r="B16500" s="3" t="s">
        <v>28600</v>
      </c>
      <c r="C16500" s="3" t="s">
        <v>40607</v>
      </c>
      <c r="D16500" s="2" t="s">
        <v>43189</v>
      </c>
      <c r="E16500" s="3">
        <v>177.3904</v>
      </c>
      <c r="F16500" s="67">
        <v>177.3904</v>
      </c>
      <c r="G16500" s="67">
        <v>177.3904</v>
      </c>
    </row>
    <row r="16501" spans="1:7" x14ac:dyDescent="0.2">
      <c r="A16501" s="1" t="str">
        <f t="shared" si="260"/>
        <v xml:space="preserve">SETOP </v>
      </c>
      <c r="B16501" s="3" t="s">
        <v>28600</v>
      </c>
    </row>
    <row r="16502" spans="1:7" x14ac:dyDescent="0.2">
      <c r="A16502" s="1" t="str">
        <f t="shared" si="260"/>
        <v>SETOP 010.03 - TERRA VEGETAL E SUBSTRATOS</v>
      </c>
      <c r="B16502" s="3" t="s">
        <v>28600</v>
      </c>
      <c r="C16502" s="3" t="s">
        <v>40608</v>
      </c>
    </row>
    <row r="16503" spans="1:7" x14ac:dyDescent="0.2">
      <c r="A16503" s="1" t="str">
        <f t="shared" si="260"/>
        <v>SETOP Código</v>
      </c>
      <c r="B16503" s="3" t="s">
        <v>28600</v>
      </c>
      <c r="C16503" s="3" t="s">
        <v>28604</v>
      </c>
      <c r="D16503" s="2" t="s">
        <v>43149</v>
      </c>
      <c r="E16503" s="3" t="s">
        <v>45110</v>
      </c>
      <c r="F16503" s="67" t="s">
        <v>45110</v>
      </c>
      <c r="G16503" s="67" t="s">
        <v>45110</v>
      </c>
    </row>
    <row r="16504" spans="1:7" x14ac:dyDescent="0.2">
      <c r="A16504" s="1" t="str">
        <f t="shared" si="260"/>
        <v>SETOP MATED-31448</v>
      </c>
      <c r="B16504" s="3" t="s">
        <v>28600</v>
      </c>
      <c r="C16504" s="3" t="s">
        <v>40609</v>
      </c>
      <c r="D16504" s="2" t="s">
        <v>43190</v>
      </c>
      <c r="E16504" s="3">
        <v>751.05679999999995</v>
      </c>
      <c r="F16504" s="67">
        <v>751.05679999999995</v>
      </c>
      <c r="G16504" s="67">
        <v>751.05679999999995</v>
      </c>
    </row>
    <row r="16505" spans="1:7" x14ac:dyDescent="0.2">
      <c r="A16505" s="1" t="str">
        <f t="shared" si="260"/>
        <v>SETOP MATED-31910</v>
      </c>
      <c r="B16505" s="3" t="s">
        <v>28600</v>
      </c>
      <c r="C16505" s="3" t="s">
        <v>40610</v>
      </c>
      <c r="D16505" s="2" t="s">
        <v>43191</v>
      </c>
      <c r="E16505" s="3">
        <v>2.5095999999999998</v>
      </c>
      <c r="F16505" s="67">
        <v>2.5095999999999998</v>
      </c>
      <c r="G16505" s="67">
        <v>2.5095999999999998</v>
      </c>
    </row>
    <row r="16506" spans="1:7" x14ac:dyDescent="0.2">
      <c r="A16506" s="1" t="str">
        <f t="shared" si="260"/>
        <v>SETOP MATED-11271</v>
      </c>
      <c r="B16506" s="3" t="s">
        <v>28600</v>
      </c>
      <c r="C16506" s="3" t="s">
        <v>40611</v>
      </c>
      <c r="D16506" s="2" t="s">
        <v>43192</v>
      </c>
      <c r="E16506" s="3">
        <v>119.41589999999999</v>
      </c>
      <c r="F16506" s="67">
        <v>119.41589999999999</v>
      </c>
      <c r="G16506" s="67">
        <v>119.41589999999999</v>
      </c>
    </row>
    <row r="16507" spans="1:7" x14ac:dyDescent="0.2">
      <c r="A16507" s="1" t="str">
        <f t="shared" si="260"/>
        <v xml:space="preserve">SETOP </v>
      </c>
      <c r="B16507" s="3" t="s">
        <v>28600</v>
      </c>
    </row>
    <row r="16508" spans="1:7" x14ac:dyDescent="0.2">
      <c r="A16508" s="1" t="str">
        <f t="shared" si="260"/>
        <v>SETOP 010.04 - ESPÉCIE VEGETAL - ARBUSTO/FORRAÇÃO</v>
      </c>
      <c r="B16508" s="3" t="s">
        <v>28600</v>
      </c>
      <c r="C16508" s="3" t="s">
        <v>40612</v>
      </c>
    </row>
    <row r="16509" spans="1:7" x14ac:dyDescent="0.2">
      <c r="A16509" s="1" t="str">
        <f t="shared" si="260"/>
        <v>SETOP Código</v>
      </c>
      <c r="B16509" s="3" t="s">
        <v>28600</v>
      </c>
      <c r="C16509" s="3" t="s">
        <v>28604</v>
      </c>
      <c r="D16509" s="2" t="s">
        <v>43149</v>
      </c>
      <c r="E16509" s="3" t="s">
        <v>45110</v>
      </c>
      <c r="F16509" s="67" t="s">
        <v>45110</v>
      </c>
      <c r="G16509" s="67" t="s">
        <v>45110</v>
      </c>
    </row>
    <row r="16510" spans="1:7" ht="22.5" x14ac:dyDescent="0.2">
      <c r="A16510" s="1" t="str">
        <f t="shared" si="260"/>
        <v>SETOP MATED-12851</v>
      </c>
      <c r="B16510" s="3" t="s">
        <v>28600</v>
      </c>
      <c r="C16510" s="3" t="s">
        <v>40613</v>
      </c>
      <c r="D16510" s="2" t="s">
        <v>43193</v>
      </c>
      <c r="E16510" s="3">
        <v>3.9207000000000001</v>
      </c>
      <c r="F16510" s="67">
        <v>3.9207000000000001</v>
      </c>
      <c r="G16510" s="67">
        <v>3.9207000000000001</v>
      </c>
    </row>
    <row r="16511" spans="1:7" x14ac:dyDescent="0.2">
      <c r="A16511" s="1" t="str">
        <f t="shared" si="260"/>
        <v>SETOP MATED-12834</v>
      </c>
      <c r="B16511" s="3" t="s">
        <v>28600</v>
      </c>
      <c r="C16511" s="3" t="s">
        <v>40614</v>
      </c>
      <c r="D16511" s="2" t="s">
        <v>43194</v>
      </c>
      <c r="E16511" s="3">
        <v>2.4895</v>
      </c>
      <c r="F16511" s="67">
        <v>2.4895</v>
      </c>
      <c r="G16511" s="67">
        <v>2.4895</v>
      </c>
    </row>
    <row r="16512" spans="1:7" x14ac:dyDescent="0.2">
      <c r="A16512" s="1" t="str">
        <f t="shared" si="260"/>
        <v>SETOP MATED-25568</v>
      </c>
      <c r="B16512" s="3" t="s">
        <v>28600</v>
      </c>
      <c r="C16512" s="3" t="s">
        <v>40615</v>
      </c>
      <c r="D16512" s="2" t="s">
        <v>43195</v>
      </c>
      <c r="E16512" s="3">
        <v>2.2576000000000001</v>
      </c>
      <c r="F16512" s="67">
        <v>2.2576000000000001</v>
      </c>
      <c r="G16512" s="67">
        <v>2.2576000000000001</v>
      </c>
    </row>
    <row r="16513" spans="1:7" x14ac:dyDescent="0.2">
      <c r="A16513" s="1" t="str">
        <f t="shared" si="260"/>
        <v>SETOP MATED-25570</v>
      </c>
      <c r="B16513" s="3" t="s">
        <v>28600</v>
      </c>
      <c r="C16513" s="3" t="s">
        <v>40616</v>
      </c>
      <c r="D16513" s="2" t="s">
        <v>43196</v>
      </c>
      <c r="E16513" s="3">
        <v>1.7638</v>
      </c>
      <c r="F16513" s="67">
        <v>1.7638</v>
      </c>
      <c r="G16513" s="67">
        <v>1.7638</v>
      </c>
    </row>
    <row r="16514" spans="1:7" x14ac:dyDescent="0.2">
      <c r="A16514" s="1" t="str">
        <f t="shared" si="260"/>
        <v>SETOP MATED-25569</v>
      </c>
      <c r="B16514" s="3" t="s">
        <v>28600</v>
      </c>
      <c r="C16514" s="3" t="s">
        <v>40617</v>
      </c>
      <c r="D16514" s="2" t="s">
        <v>43197</v>
      </c>
      <c r="E16514" s="3">
        <v>2.6002999999999998</v>
      </c>
      <c r="F16514" s="67">
        <v>2.6002999999999998</v>
      </c>
      <c r="G16514" s="67">
        <v>2.6002999999999998</v>
      </c>
    </row>
    <row r="16515" spans="1:7" x14ac:dyDescent="0.2">
      <c r="A16515" s="1" t="str">
        <f t="shared" si="260"/>
        <v>SETOP MATED-24248</v>
      </c>
      <c r="B16515" s="3" t="s">
        <v>28600</v>
      </c>
      <c r="C16515" s="3" t="s">
        <v>40618</v>
      </c>
      <c r="D16515" s="2" t="s">
        <v>43198</v>
      </c>
      <c r="E16515" s="3">
        <v>0.73570000000000002</v>
      </c>
      <c r="F16515" s="67">
        <v>0.73570000000000002</v>
      </c>
      <c r="G16515" s="67">
        <v>0.73570000000000002</v>
      </c>
    </row>
    <row r="16516" spans="1:7" x14ac:dyDescent="0.2">
      <c r="A16516" s="1" t="str">
        <f t="shared" si="260"/>
        <v>SETOP MATED-11269</v>
      </c>
      <c r="B16516" s="3" t="s">
        <v>28600</v>
      </c>
      <c r="C16516" s="3" t="s">
        <v>40619</v>
      </c>
      <c r="D16516" s="2" t="s">
        <v>43199</v>
      </c>
      <c r="E16516" s="3">
        <v>19.613700000000001</v>
      </c>
      <c r="F16516" s="67">
        <v>19.613700000000001</v>
      </c>
      <c r="G16516" s="67">
        <v>19.613700000000001</v>
      </c>
    </row>
    <row r="16517" spans="1:7" x14ac:dyDescent="0.2">
      <c r="A16517" s="1" t="str">
        <f t="shared" si="260"/>
        <v>SETOP MATED-11270</v>
      </c>
      <c r="B16517" s="3" t="s">
        <v>28600</v>
      </c>
      <c r="C16517" s="3" t="s">
        <v>40620</v>
      </c>
      <c r="D16517" s="2" t="s">
        <v>43200</v>
      </c>
      <c r="E16517" s="3">
        <v>9.8873999999999995</v>
      </c>
      <c r="F16517" s="67">
        <v>9.8873999999999995</v>
      </c>
      <c r="G16517" s="67">
        <v>9.8873999999999995</v>
      </c>
    </row>
    <row r="16518" spans="1:7" x14ac:dyDescent="0.2">
      <c r="A16518" s="1" t="str">
        <f t="shared" si="260"/>
        <v>SETOP MATED-12837</v>
      </c>
      <c r="B16518" s="3" t="s">
        <v>28600</v>
      </c>
      <c r="C16518" s="3" t="s">
        <v>40621</v>
      </c>
      <c r="D16518" s="2" t="s">
        <v>43201</v>
      </c>
      <c r="E16518" s="3">
        <v>10.9054</v>
      </c>
      <c r="F16518" s="67">
        <v>10.9054</v>
      </c>
      <c r="G16518" s="67">
        <v>10.9054</v>
      </c>
    </row>
    <row r="16519" spans="1:7" x14ac:dyDescent="0.2">
      <c r="A16519" s="1" t="str">
        <f t="shared" si="260"/>
        <v xml:space="preserve">SETOP </v>
      </c>
      <c r="B16519" s="3" t="s">
        <v>28600</v>
      </c>
    </row>
    <row r="16520" spans="1:7" x14ac:dyDescent="0.2">
      <c r="A16520" s="1" t="str">
        <f t="shared" si="260"/>
        <v>SETOP 011 - ACESSÓRIOS E INSUMOS PARA SPDA</v>
      </c>
      <c r="B16520" s="3" t="s">
        <v>28600</v>
      </c>
      <c r="C16520" s="3" t="s">
        <v>40622</v>
      </c>
    </row>
    <row r="16521" spans="1:7" x14ac:dyDescent="0.2">
      <c r="A16521" s="1" t="str">
        <f t="shared" si="260"/>
        <v>SETOP 011.01 - CAPTOR</v>
      </c>
      <c r="B16521" s="3" t="s">
        <v>28600</v>
      </c>
      <c r="C16521" s="3" t="s">
        <v>40623</v>
      </c>
    </row>
    <row r="16522" spans="1:7" x14ac:dyDescent="0.2">
      <c r="A16522" s="1" t="str">
        <f t="shared" si="260"/>
        <v>SETOP Código</v>
      </c>
      <c r="B16522" s="3" t="s">
        <v>28600</v>
      </c>
      <c r="C16522" s="3" t="s">
        <v>28604</v>
      </c>
      <c r="D16522" s="2" t="s">
        <v>43149</v>
      </c>
      <c r="E16522" s="3" t="s">
        <v>45110</v>
      </c>
      <c r="F16522" s="67" t="s">
        <v>45110</v>
      </c>
      <c r="G16522" s="67" t="s">
        <v>45110</v>
      </c>
    </row>
    <row r="16523" spans="1:7" ht="22.5" x14ac:dyDescent="0.2">
      <c r="A16523" s="1" t="str">
        <f t="shared" si="260"/>
        <v>SETOP MATED-11321</v>
      </c>
      <c r="B16523" s="3" t="s">
        <v>28600</v>
      </c>
      <c r="C16523" s="3" t="s">
        <v>40624</v>
      </c>
      <c r="D16523" s="2" t="s">
        <v>43202</v>
      </c>
      <c r="E16523" s="3">
        <v>150.32089999999999</v>
      </c>
      <c r="F16523" s="67">
        <v>150.32089999999999</v>
      </c>
      <c r="G16523" s="67">
        <v>150.32089999999999</v>
      </c>
    </row>
    <row r="16524" spans="1:7" ht="22.5" x14ac:dyDescent="0.2">
      <c r="A16524" s="1" t="str">
        <f t="shared" si="260"/>
        <v>SETOP MATED-11472</v>
      </c>
      <c r="B16524" s="3" t="s">
        <v>28600</v>
      </c>
      <c r="C16524" s="3" t="s">
        <v>40625</v>
      </c>
      <c r="D16524" s="2" t="s">
        <v>43203</v>
      </c>
      <c r="E16524" s="3">
        <v>172.93860000000001</v>
      </c>
      <c r="F16524" s="67">
        <v>172.93860000000001</v>
      </c>
      <c r="G16524" s="67">
        <v>172.93860000000001</v>
      </c>
    </row>
    <row r="16525" spans="1:7" x14ac:dyDescent="0.2">
      <c r="A16525" s="1" t="str">
        <f t="shared" si="260"/>
        <v xml:space="preserve">SETOP </v>
      </c>
      <c r="B16525" s="3" t="s">
        <v>28600</v>
      </c>
    </row>
    <row r="16526" spans="1:7" x14ac:dyDescent="0.2">
      <c r="A16526" s="1" t="str">
        <f t="shared" si="260"/>
        <v>SETOP 011.02 - CONECTOR</v>
      </c>
      <c r="B16526" s="3" t="s">
        <v>28600</v>
      </c>
      <c r="C16526" s="3" t="s">
        <v>40626</v>
      </c>
    </row>
    <row r="16527" spans="1:7" x14ac:dyDescent="0.2">
      <c r="A16527" s="1" t="str">
        <f t="shared" si="260"/>
        <v>SETOP Código</v>
      </c>
      <c r="B16527" s="3" t="s">
        <v>28600</v>
      </c>
      <c r="C16527" s="3" t="s">
        <v>28604</v>
      </c>
      <c r="D16527" s="2" t="s">
        <v>43149</v>
      </c>
      <c r="E16527" s="3" t="s">
        <v>45110</v>
      </c>
      <c r="F16527" s="67" t="s">
        <v>45110</v>
      </c>
      <c r="G16527" s="67" t="s">
        <v>45110</v>
      </c>
    </row>
    <row r="16528" spans="1:7" x14ac:dyDescent="0.2">
      <c r="A16528" s="1" t="str">
        <f t="shared" si="260"/>
        <v>SETOP MATED-12001</v>
      </c>
      <c r="B16528" s="3" t="s">
        <v>28600</v>
      </c>
      <c r="C16528" s="3" t="s">
        <v>40627</v>
      </c>
      <c r="D16528" s="2" t="s">
        <v>43204</v>
      </c>
      <c r="E16528" s="3">
        <v>61.189599999999999</v>
      </c>
      <c r="F16528" s="67">
        <v>61.189599999999999</v>
      </c>
      <c r="G16528" s="67">
        <v>61.189599999999999</v>
      </c>
    </row>
    <row r="16529" spans="1:7" x14ac:dyDescent="0.2">
      <c r="A16529" s="1" t="str">
        <f t="shared" si="260"/>
        <v xml:space="preserve">SETOP </v>
      </c>
      <c r="B16529" s="3" t="s">
        <v>28600</v>
      </c>
    </row>
    <row r="16530" spans="1:7" x14ac:dyDescent="0.2">
      <c r="A16530" s="1" t="str">
        <f t="shared" si="260"/>
        <v>SETOP 011.03 - HASTE DE ATERRAMENTO</v>
      </c>
      <c r="B16530" s="3" t="s">
        <v>28600</v>
      </c>
      <c r="C16530" s="3" t="s">
        <v>40628</v>
      </c>
    </row>
    <row r="16531" spans="1:7" x14ac:dyDescent="0.2">
      <c r="A16531" s="1" t="str">
        <f t="shared" si="260"/>
        <v>SETOP Código</v>
      </c>
      <c r="B16531" s="3" t="s">
        <v>28600</v>
      </c>
      <c r="C16531" s="3" t="s">
        <v>28604</v>
      </c>
      <c r="D16531" s="2" t="s">
        <v>43149</v>
      </c>
      <c r="E16531" s="3" t="s">
        <v>45110</v>
      </c>
      <c r="F16531" s="67" t="s">
        <v>45110</v>
      </c>
      <c r="G16531" s="67" t="s">
        <v>45110</v>
      </c>
    </row>
    <row r="16532" spans="1:7" ht="22.5" x14ac:dyDescent="0.2">
      <c r="A16532" s="1" t="str">
        <f t="shared" si="260"/>
        <v>SETOP MATED-12115</v>
      </c>
      <c r="B16532" s="3" t="s">
        <v>28600</v>
      </c>
      <c r="C16532" s="3" t="s">
        <v>40629</v>
      </c>
      <c r="D16532" s="2" t="s">
        <v>43205</v>
      </c>
      <c r="E16532" s="3">
        <v>8.4057999999999993</v>
      </c>
      <c r="F16532" s="67">
        <v>8.4057999999999993</v>
      </c>
      <c r="G16532" s="67">
        <v>8.4057999999999993</v>
      </c>
    </row>
    <row r="16533" spans="1:7" x14ac:dyDescent="0.2">
      <c r="A16533" s="1" t="str">
        <f t="shared" si="260"/>
        <v>SETOP MATED-11994</v>
      </c>
      <c r="B16533" s="3" t="s">
        <v>28600</v>
      </c>
      <c r="C16533" s="3" t="s">
        <v>40630</v>
      </c>
      <c r="D16533" s="2" t="s">
        <v>43206</v>
      </c>
      <c r="E16533" s="3">
        <v>5.5434000000000001</v>
      </c>
      <c r="F16533" s="67">
        <v>5.5434000000000001</v>
      </c>
      <c r="G16533" s="67">
        <v>5.5434000000000001</v>
      </c>
    </row>
    <row r="16534" spans="1:7" x14ac:dyDescent="0.2">
      <c r="A16534" s="1" t="str">
        <f t="shared" si="260"/>
        <v>SETOP MATED-11995</v>
      </c>
      <c r="B16534" s="3" t="s">
        <v>28600</v>
      </c>
      <c r="C16534" s="3" t="s">
        <v>40631</v>
      </c>
      <c r="D16534" s="2" t="s">
        <v>43207</v>
      </c>
      <c r="E16534" s="3">
        <v>3.4369000000000001</v>
      </c>
      <c r="F16534" s="67">
        <v>3.4369000000000001</v>
      </c>
      <c r="G16534" s="67">
        <v>3.4369000000000001</v>
      </c>
    </row>
    <row r="16535" spans="1:7" x14ac:dyDescent="0.2">
      <c r="A16535" s="1" t="str">
        <f t="shared" si="260"/>
        <v>SETOP MATED-11997</v>
      </c>
      <c r="B16535" s="3" t="s">
        <v>28600</v>
      </c>
      <c r="C16535" s="3" t="s">
        <v>40632</v>
      </c>
      <c r="D16535" s="2" t="s">
        <v>43208</v>
      </c>
      <c r="E16535" s="3">
        <v>20.934000000000001</v>
      </c>
      <c r="F16535" s="67">
        <v>20.934000000000001</v>
      </c>
      <c r="G16535" s="67">
        <v>20.934000000000001</v>
      </c>
    </row>
    <row r="16536" spans="1:7" ht="22.5" x14ac:dyDescent="0.2">
      <c r="A16536" s="1" t="str">
        <f t="shared" si="260"/>
        <v>SETOP MATED-11477</v>
      </c>
      <c r="B16536" s="3" t="s">
        <v>28600</v>
      </c>
      <c r="C16536" s="3" t="s">
        <v>40633</v>
      </c>
      <c r="D16536" s="2" t="s">
        <v>43209</v>
      </c>
      <c r="E16536" s="3">
        <v>155.7003</v>
      </c>
      <c r="F16536" s="67">
        <v>155.7003</v>
      </c>
      <c r="G16536" s="67">
        <v>155.7003</v>
      </c>
    </row>
    <row r="16537" spans="1:7" ht="22.5" x14ac:dyDescent="0.2">
      <c r="A16537" s="1" t="str">
        <f t="shared" si="260"/>
        <v>SETOP MATED-11989</v>
      </c>
      <c r="B16537" s="3" t="s">
        <v>28600</v>
      </c>
      <c r="C16537" s="3" t="s">
        <v>40634</v>
      </c>
      <c r="D16537" s="2" t="s">
        <v>43210</v>
      </c>
      <c r="E16537" s="3">
        <v>249.0016</v>
      </c>
      <c r="F16537" s="67">
        <v>249.0016</v>
      </c>
      <c r="G16537" s="67">
        <v>249.0016</v>
      </c>
    </row>
    <row r="16538" spans="1:7" ht="22.5" x14ac:dyDescent="0.2">
      <c r="A16538" s="1" t="str">
        <f t="shared" si="260"/>
        <v>SETOP MATED-11478</v>
      </c>
      <c r="B16538" s="3" t="s">
        <v>28600</v>
      </c>
      <c r="C16538" s="3" t="s">
        <v>40635</v>
      </c>
      <c r="D16538" s="2" t="s">
        <v>43211</v>
      </c>
      <c r="E16538" s="3">
        <v>244.5266</v>
      </c>
      <c r="F16538" s="67">
        <v>244.5266</v>
      </c>
      <c r="G16538" s="67">
        <v>244.5266</v>
      </c>
    </row>
    <row r="16539" spans="1:7" ht="22.5" x14ac:dyDescent="0.2">
      <c r="A16539" s="1" t="str">
        <f t="shared" si="260"/>
        <v>SETOP MATED-3012</v>
      </c>
      <c r="B16539" s="3" t="s">
        <v>28600</v>
      </c>
      <c r="C16539" s="3" t="s">
        <v>40636</v>
      </c>
      <c r="D16539" s="2" t="s">
        <v>43212</v>
      </c>
      <c r="E16539" s="3">
        <v>105.64</v>
      </c>
      <c r="F16539" s="67">
        <v>105.64</v>
      </c>
      <c r="G16539" s="67">
        <v>105.64</v>
      </c>
    </row>
    <row r="16540" spans="1:7" x14ac:dyDescent="0.2">
      <c r="A16540" s="1" t="str">
        <f t="shared" si="260"/>
        <v xml:space="preserve">SETOP </v>
      </c>
      <c r="B16540" s="3" t="s">
        <v>28600</v>
      </c>
    </row>
    <row r="16541" spans="1:7" x14ac:dyDescent="0.2">
      <c r="A16541" s="1" t="str">
        <f t="shared" si="260"/>
        <v>SETOP 011.04 - MASTRO</v>
      </c>
      <c r="B16541" s="3" t="s">
        <v>28600</v>
      </c>
      <c r="C16541" s="3" t="s">
        <v>40637</v>
      </c>
    </row>
    <row r="16542" spans="1:7" x14ac:dyDescent="0.2">
      <c r="A16542" s="1" t="str">
        <f t="shared" si="260"/>
        <v>SETOP Código</v>
      </c>
      <c r="B16542" s="3" t="s">
        <v>28600</v>
      </c>
      <c r="C16542" s="3" t="s">
        <v>28604</v>
      </c>
      <c r="D16542" s="2" t="s">
        <v>43149</v>
      </c>
      <c r="E16542" s="3" t="s">
        <v>45110</v>
      </c>
      <c r="F16542" s="67" t="s">
        <v>45110</v>
      </c>
      <c r="G16542" s="67" t="s">
        <v>45110</v>
      </c>
    </row>
    <row r="16543" spans="1:7" ht="22.5" x14ac:dyDescent="0.2">
      <c r="A16543" s="1" t="str">
        <f t="shared" si="260"/>
        <v>SETOP MATED-11470</v>
      </c>
      <c r="B16543" s="3" t="s">
        <v>28600</v>
      </c>
      <c r="C16543" s="3" t="s">
        <v>40638</v>
      </c>
      <c r="D16543" s="2" t="s">
        <v>43213</v>
      </c>
      <c r="E16543" s="3">
        <v>59.32</v>
      </c>
      <c r="F16543" s="67">
        <v>59.32</v>
      </c>
      <c r="G16543" s="67">
        <v>59.32</v>
      </c>
    </row>
    <row r="16544" spans="1:7" ht="22.5" x14ac:dyDescent="0.2">
      <c r="A16544" s="1" t="str">
        <f t="shared" si="260"/>
        <v>SETOP MATED-11475</v>
      </c>
      <c r="B16544" s="3" t="s">
        <v>28600</v>
      </c>
      <c r="C16544" s="3" t="s">
        <v>40639</v>
      </c>
      <c r="D16544" s="2" t="s">
        <v>43214</v>
      </c>
      <c r="E16544" s="3">
        <v>238.8751</v>
      </c>
      <c r="F16544" s="67">
        <v>238.8751</v>
      </c>
      <c r="G16544" s="67">
        <v>238.8751</v>
      </c>
    </row>
    <row r="16545" spans="1:7" ht="22.5" x14ac:dyDescent="0.2">
      <c r="A16545" s="1" t="str">
        <f t="shared" si="260"/>
        <v>SETOP MATED-11479</v>
      </c>
      <c r="B16545" s="3" t="s">
        <v>28600</v>
      </c>
      <c r="C16545" s="3" t="s">
        <v>40640</v>
      </c>
      <c r="D16545" s="2" t="s">
        <v>43215</v>
      </c>
      <c r="E16545" s="3">
        <v>231.62389999999999</v>
      </c>
      <c r="F16545" s="67">
        <v>231.62389999999999</v>
      </c>
      <c r="G16545" s="67">
        <v>231.62389999999999</v>
      </c>
    </row>
    <row r="16546" spans="1:7" x14ac:dyDescent="0.2">
      <c r="A16546" s="1" t="str">
        <f t="shared" si="260"/>
        <v xml:space="preserve">SETOP </v>
      </c>
      <c r="B16546" s="3" t="s">
        <v>28600</v>
      </c>
    </row>
    <row r="16547" spans="1:7" x14ac:dyDescent="0.2">
      <c r="A16547" s="1" t="str">
        <f t="shared" si="260"/>
        <v>SETOP 011.05 - SOLDA PARA SPDA</v>
      </c>
      <c r="B16547" s="3" t="s">
        <v>28600</v>
      </c>
      <c r="C16547" s="3" t="s">
        <v>40641</v>
      </c>
    </row>
    <row r="16548" spans="1:7" x14ac:dyDescent="0.2">
      <c r="A16548" s="1" t="str">
        <f t="shared" si="260"/>
        <v>SETOP Código</v>
      </c>
      <c r="B16548" s="3" t="s">
        <v>28600</v>
      </c>
      <c r="C16548" s="3" t="s">
        <v>28604</v>
      </c>
      <c r="D16548" s="2" t="s">
        <v>43149</v>
      </c>
      <c r="E16548" s="3" t="s">
        <v>45110</v>
      </c>
      <c r="F16548" s="67" t="s">
        <v>45110</v>
      </c>
      <c r="G16548" s="67" t="s">
        <v>45110</v>
      </c>
    </row>
    <row r="16549" spans="1:7" x14ac:dyDescent="0.2">
      <c r="A16549" s="1" t="str">
        <f t="shared" si="260"/>
        <v>SETOP MATED-12174</v>
      </c>
      <c r="B16549" s="3" t="s">
        <v>28600</v>
      </c>
      <c r="C16549" s="3" t="s">
        <v>40642</v>
      </c>
      <c r="D16549" s="2" t="s">
        <v>43216</v>
      </c>
      <c r="E16549" s="3">
        <v>83.785700000000006</v>
      </c>
      <c r="F16549" s="67">
        <v>83.785700000000006</v>
      </c>
      <c r="G16549" s="67">
        <v>83.785700000000006</v>
      </c>
    </row>
    <row r="16550" spans="1:7" x14ac:dyDescent="0.2">
      <c r="A16550" s="1" t="str">
        <f t="shared" si="260"/>
        <v>SETOP MATED-12029</v>
      </c>
      <c r="B16550" s="3" t="s">
        <v>28600</v>
      </c>
      <c r="C16550" s="3" t="s">
        <v>40643</v>
      </c>
      <c r="D16550" s="2" t="s">
        <v>43217</v>
      </c>
      <c r="E16550" s="3">
        <v>17.75</v>
      </c>
      <c r="F16550" s="67">
        <v>17.75</v>
      </c>
      <c r="G16550" s="67">
        <v>17.75</v>
      </c>
    </row>
    <row r="16551" spans="1:7" x14ac:dyDescent="0.2">
      <c r="A16551" s="1" t="str">
        <f t="shared" si="260"/>
        <v>SETOP MATED-27668</v>
      </c>
      <c r="B16551" s="3" t="s">
        <v>28600</v>
      </c>
      <c r="C16551" s="3" t="s">
        <v>40644</v>
      </c>
      <c r="D16551" s="2" t="s">
        <v>43218</v>
      </c>
      <c r="E16551" s="3">
        <v>23.206099999999999</v>
      </c>
      <c r="F16551" s="67">
        <v>23.206099999999999</v>
      </c>
      <c r="G16551" s="67">
        <v>23.206099999999999</v>
      </c>
    </row>
    <row r="16552" spans="1:7" x14ac:dyDescent="0.2">
      <c r="A16552" s="1" t="str">
        <f t="shared" si="260"/>
        <v>SETOP MATED-12173</v>
      </c>
      <c r="B16552" s="3" t="s">
        <v>28600</v>
      </c>
      <c r="C16552" s="3" t="s">
        <v>40645</v>
      </c>
      <c r="D16552" s="2" t="s">
        <v>43219</v>
      </c>
      <c r="E16552" s="3">
        <v>14.2491</v>
      </c>
      <c r="F16552" s="67">
        <v>14.2491</v>
      </c>
      <c r="G16552" s="67">
        <v>14.2491</v>
      </c>
    </row>
    <row r="16553" spans="1:7" ht="22.5" x14ac:dyDescent="0.2">
      <c r="A16553" s="1" t="str">
        <f t="shared" si="260"/>
        <v>SETOP MATED-12028</v>
      </c>
      <c r="B16553" s="3" t="s">
        <v>28600</v>
      </c>
      <c r="C16553" s="3" t="s">
        <v>40646</v>
      </c>
      <c r="D16553" s="2" t="s">
        <v>43220</v>
      </c>
      <c r="E16553" s="3">
        <v>181.2064</v>
      </c>
      <c r="F16553" s="67">
        <v>181.2064</v>
      </c>
      <c r="G16553" s="67">
        <v>181.2064</v>
      </c>
    </row>
    <row r="16554" spans="1:7" ht="22.5" x14ac:dyDescent="0.2">
      <c r="A16554" s="1" t="str">
        <f t="shared" si="260"/>
        <v>SETOP MATED-12027</v>
      </c>
      <c r="B16554" s="3" t="s">
        <v>28600</v>
      </c>
      <c r="C16554" s="3" t="s">
        <v>40647</v>
      </c>
      <c r="D16554" s="2" t="s">
        <v>43221</v>
      </c>
      <c r="E16554" s="3">
        <v>181.2064</v>
      </c>
      <c r="F16554" s="67">
        <v>181.2064</v>
      </c>
      <c r="G16554" s="67">
        <v>181.2064</v>
      </c>
    </row>
    <row r="16555" spans="1:7" ht="22.5" x14ac:dyDescent="0.2">
      <c r="A16555" s="1" t="str">
        <f t="shared" si="260"/>
        <v>SETOP MATED-12172</v>
      </c>
      <c r="B16555" s="3" t="s">
        <v>28600</v>
      </c>
      <c r="C16555" s="3" t="s">
        <v>40648</v>
      </c>
      <c r="D16555" s="2" t="s">
        <v>43222</v>
      </c>
      <c r="E16555" s="3">
        <v>94.534000000000006</v>
      </c>
      <c r="F16555" s="67">
        <v>94.534000000000006</v>
      </c>
      <c r="G16555" s="67">
        <v>94.534000000000006</v>
      </c>
    </row>
    <row r="16556" spans="1:7" ht="22.5" x14ac:dyDescent="0.2">
      <c r="A16556" s="1" t="str">
        <f t="shared" ref="A16556:A16619" si="261">CONCATENAR</f>
        <v>SETOP MATED-27669</v>
      </c>
      <c r="B16556" s="3" t="s">
        <v>28600</v>
      </c>
      <c r="C16556" s="3" t="s">
        <v>40649</v>
      </c>
      <c r="D16556" s="2" t="s">
        <v>43223</v>
      </c>
      <c r="E16556" s="3">
        <v>106.9611</v>
      </c>
      <c r="F16556" s="67">
        <v>106.9611</v>
      </c>
      <c r="G16556" s="67">
        <v>106.9611</v>
      </c>
    </row>
    <row r="16557" spans="1:7" ht="22.5" x14ac:dyDescent="0.2">
      <c r="A16557" s="1" t="str">
        <f t="shared" si="261"/>
        <v>SETOP MATED-27670</v>
      </c>
      <c r="B16557" s="3" t="s">
        <v>28600</v>
      </c>
      <c r="C16557" s="3" t="s">
        <v>40650</v>
      </c>
      <c r="D16557" s="2" t="s">
        <v>43224</v>
      </c>
      <c r="E16557" s="3">
        <v>127.9254</v>
      </c>
      <c r="F16557" s="67">
        <v>127.9254</v>
      </c>
      <c r="G16557" s="67">
        <v>127.9254</v>
      </c>
    </row>
    <row r="16558" spans="1:7" ht="22.5" x14ac:dyDescent="0.2">
      <c r="A16558" s="1" t="str">
        <f t="shared" si="261"/>
        <v>SETOP MATED-11341</v>
      </c>
      <c r="B16558" s="3" t="s">
        <v>28600</v>
      </c>
      <c r="C16558" s="3" t="s">
        <v>40651</v>
      </c>
      <c r="D16558" s="2" t="s">
        <v>43225</v>
      </c>
      <c r="E16558" s="3">
        <v>208.53450000000001</v>
      </c>
      <c r="F16558" s="67">
        <v>208.53450000000001</v>
      </c>
      <c r="G16558" s="67">
        <v>208.53450000000001</v>
      </c>
    </row>
    <row r="16559" spans="1:7" x14ac:dyDescent="0.2">
      <c r="A16559" s="1" t="str">
        <f t="shared" si="261"/>
        <v xml:space="preserve">SETOP </v>
      </c>
      <c r="B16559" s="3" t="s">
        <v>28600</v>
      </c>
    </row>
    <row r="16560" spans="1:7" x14ac:dyDescent="0.2">
      <c r="A16560" s="1" t="str">
        <f t="shared" si="261"/>
        <v>SETOP 011.06 - SUPORTE</v>
      </c>
      <c r="B16560" s="3" t="s">
        <v>28600</v>
      </c>
      <c r="C16560" s="3" t="s">
        <v>40652</v>
      </c>
    </row>
    <row r="16561" spans="1:7" x14ac:dyDescent="0.2">
      <c r="A16561" s="1" t="str">
        <f t="shared" si="261"/>
        <v>SETOP Código</v>
      </c>
      <c r="B16561" s="3" t="s">
        <v>28600</v>
      </c>
      <c r="C16561" s="3" t="s">
        <v>28604</v>
      </c>
      <c r="D16561" s="2" t="s">
        <v>43149</v>
      </c>
      <c r="E16561" s="3" t="s">
        <v>45110</v>
      </c>
      <c r="F16561" s="67" t="s">
        <v>45110</v>
      </c>
      <c r="G16561" s="67" t="s">
        <v>45110</v>
      </c>
    </row>
    <row r="16562" spans="1:7" ht="22.5" x14ac:dyDescent="0.2">
      <c r="A16562" s="1" t="str">
        <f t="shared" si="261"/>
        <v>SETOP MATED-11468</v>
      </c>
      <c r="B16562" s="3" t="s">
        <v>28600</v>
      </c>
      <c r="C16562" s="3" t="s">
        <v>40653</v>
      </c>
      <c r="D16562" s="2" t="s">
        <v>43226</v>
      </c>
      <c r="E16562" s="3">
        <v>14.624599999999999</v>
      </c>
      <c r="F16562" s="67">
        <v>14.624599999999999</v>
      </c>
      <c r="G16562" s="67">
        <v>14.624599999999999</v>
      </c>
    </row>
    <row r="16563" spans="1:7" ht="22.5" x14ac:dyDescent="0.2">
      <c r="A16563" s="1" t="str">
        <f t="shared" si="261"/>
        <v>SETOP MATED-11466</v>
      </c>
      <c r="B16563" s="3" t="s">
        <v>28600</v>
      </c>
      <c r="C16563" s="3" t="s">
        <v>40654</v>
      </c>
      <c r="D16563" s="2" t="s">
        <v>43227</v>
      </c>
      <c r="E16563" s="3">
        <v>22.113299999999999</v>
      </c>
      <c r="F16563" s="67">
        <v>22.113299999999999</v>
      </c>
      <c r="G16563" s="67">
        <v>22.113299999999999</v>
      </c>
    </row>
    <row r="16564" spans="1:7" x14ac:dyDescent="0.2">
      <c r="A16564" s="1" t="str">
        <f t="shared" si="261"/>
        <v xml:space="preserve">SETOP </v>
      </c>
      <c r="B16564" s="3" t="s">
        <v>28600</v>
      </c>
    </row>
    <row r="16565" spans="1:7" x14ac:dyDescent="0.2">
      <c r="A16565" s="1" t="str">
        <f t="shared" si="261"/>
        <v>SETOP 012 - ADESIVOS (APLICADOS NA CONSTRUÇÃO/OBRA) E TELAS DE POLIÉSTER</v>
      </c>
      <c r="B16565" s="3" t="s">
        <v>28600</v>
      </c>
      <c r="C16565" s="3" t="s">
        <v>40655</v>
      </c>
    </row>
    <row r="16566" spans="1:7" x14ac:dyDescent="0.2">
      <c r="A16566" s="1" t="str">
        <f t="shared" si="261"/>
        <v>SETOP 012.01 - ADESIVO</v>
      </c>
      <c r="B16566" s="3" t="s">
        <v>28600</v>
      </c>
      <c r="C16566" s="3" t="s">
        <v>40656</v>
      </c>
    </row>
    <row r="16567" spans="1:7" x14ac:dyDescent="0.2">
      <c r="A16567" s="1" t="str">
        <f t="shared" si="261"/>
        <v>SETOP Código</v>
      </c>
      <c r="B16567" s="3" t="s">
        <v>28600</v>
      </c>
      <c r="C16567" s="3" t="s">
        <v>28604</v>
      </c>
      <c r="D16567" s="2" t="s">
        <v>43149</v>
      </c>
      <c r="E16567" s="3" t="s">
        <v>45110</v>
      </c>
      <c r="F16567" s="67" t="s">
        <v>45110</v>
      </c>
      <c r="G16567" s="67" t="s">
        <v>45110</v>
      </c>
    </row>
    <row r="16568" spans="1:7" ht="22.5" x14ac:dyDescent="0.2">
      <c r="A16568" s="1" t="str">
        <f t="shared" si="261"/>
        <v>SETOP MATED-11677</v>
      </c>
      <c r="B16568" s="3" t="s">
        <v>28600</v>
      </c>
      <c r="C16568" s="3" t="s">
        <v>40657</v>
      </c>
      <c r="D16568" s="2" t="s">
        <v>43228</v>
      </c>
      <c r="E16568" s="3">
        <v>148.0806</v>
      </c>
      <c r="F16568" s="67">
        <v>148.0806</v>
      </c>
      <c r="G16568" s="67">
        <v>148.0806</v>
      </c>
    </row>
    <row r="16569" spans="1:7" x14ac:dyDescent="0.2">
      <c r="A16569" s="1" t="str">
        <f t="shared" si="261"/>
        <v>SETOP MATED-11613</v>
      </c>
      <c r="B16569" s="3" t="s">
        <v>28600</v>
      </c>
      <c r="C16569" s="3" t="s">
        <v>40658</v>
      </c>
      <c r="D16569" s="2" t="s">
        <v>43229</v>
      </c>
      <c r="E16569" s="3">
        <v>90.6404</v>
      </c>
      <c r="F16569" s="67">
        <v>90.6404</v>
      </c>
      <c r="G16569" s="67">
        <v>90.6404</v>
      </c>
    </row>
    <row r="16570" spans="1:7" x14ac:dyDescent="0.2">
      <c r="A16570" s="1" t="str">
        <f t="shared" si="261"/>
        <v>SETOP MATED-13085</v>
      </c>
      <c r="B16570" s="3" t="s">
        <v>28600</v>
      </c>
      <c r="C16570" s="3" t="s">
        <v>40659</v>
      </c>
      <c r="D16570" s="2" t="s">
        <v>43230</v>
      </c>
      <c r="E16570" s="3">
        <v>44.952300000000001</v>
      </c>
      <c r="F16570" s="67">
        <v>44.952300000000001</v>
      </c>
      <c r="G16570" s="67">
        <v>44.952300000000001</v>
      </c>
    </row>
    <row r="16571" spans="1:7" x14ac:dyDescent="0.2">
      <c r="A16571" s="1" t="str">
        <f t="shared" si="261"/>
        <v>SETOP MATED-5026</v>
      </c>
      <c r="B16571" s="3" t="s">
        <v>28600</v>
      </c>
      <c r="C16571" s="3" t="s">
        <v>40660</v>
      </c>
      <c r="D16571" s="2" t="s">
        <v>43231</v>
      </c>
      <c r="E16571" s="3">
        <v>28.72</v>
      </c>
      <c r="F16571" s="67">
        <v>28.72</v>
      </c>
      <c r="G16571" s="67">
        <v>28.72</v>
      </c>
    </row>
    <row r="16572" spans="1:7" x14ac:dyDescent="0.2">
      <c r="A16572" s="1" t="str">
        <f t="shared" si="261"/>
        <v>SETOP MATED-11412</v>
      </c>
      <c r="B16572" s="3" t="s">
        <v>28600</v>
      </c>
      <c r="C16572" s="3" t="s">
        <v>40661</v>
      </c>
      <c r="D16572" s="2" t="s">
        <v>43232</v>
      </c>
      <c r="E16572" s="3">
        <v>22.082999999999998</v>
      </c>
      <c r="F16572" s="67">
        <v>22.082999999999998</v>
      </c>
      <c r="G16572" s="67">
        <v>22.082999999999998</v>
      </c>
    </row>
    <row r="16573" spans="1:7" ht="22.5" x14ac:dyDescent="0.2">
      <c r="A16573" s="1" t="str">
        <f t="shared" si="261"/>
        <v>SETOP MATED-11430</v>
      </c>
      <c r="B16573" s="3" t="s">
        <v>28600</v>
      </c>
      <c r="C16573" s="3" t="s">
        <v>40662</v>
      </c>
      <c r="D16573" s="2" t="s">
        <v>43233</v>
      </c>
      <c r="E16573" s="3">
        <v>40.588099999999997</v>
      </c>
      <c r="F16573" s="67">
        <v>40.588099999999997</v>
      </c>
      <c r="G16573" s="67">
        <v>40.588099999999997</v>
      </c>
    </row>
    <row r="16574" spans="1:7" x14ac:dyDescent="0.2">
      <c r="A16574" s="1" t="str">
        <f t="shared" si="261"/>
        <v>SETOP MATED-16673</v>
      </c>
      <c r="B16574" s="3" t="s">
        <v>28600</v>
      </c>
      <c r="C16574" s="3" t="s">
        <v>40663</v>
      </c>
      <c r="D16574" s="2" t="s">
        <v>43234</v>
      </c>
      <c r="E16574" s="3">
        <v>108.15770000000001</v>
      </c>
      <c r="F16574" s="67">
        <v>108.15770000000001</v>
      </c>
      <c r="G16574" s="67">
        <v>108.15770000000001</v>
      </c>
    </row>
    <row r="16575" spans="1:7" x14ac:dyDescent="0.2">
      <c r="A16575" s="1" t="str">
        <f t="shared" si="261"/>
        <v>SETOP MATED-11589</v>
      </c>
      <c r="B16575" s="3" t="s">
        <v>28600</v>
      </c>
      <c r="C16575" s="3" t="s">
        <v>40664</v>
      </c>
      <c r="D16575" s="2" t="s">
        <v>43235</v>
      </c>
      <c r="E16575" s="3">
        <v>70.774699999999996</v>
      </c>
      <c r="F16575" s="67">
        <v>70.774699999999996</v>
      </c>
      <c r="G16575" s="67">
        <v>70.774699999999996</v>
      </c>
    </row>
    <row r="16576" spans="1:7" x14ac:dyDescent="0.2">
      <c r="A16576" s="1" t="str">
        <f t="shared" si="261"/>
        <v xml:space="preserve">SETOP </v>
      </c>
      <c r="B16576" s="3" t="s">
        <v>28600</v>
      </c>
    </row>
    <row r="16577" spans="1:7" x14ac:dyDescent="0.2">
      <c r="A16577" s="1" t="str">
        <f t="shared" si="261"/>
        <v>SETOP 012.03 - FITA ADESIVA</v>
      </c>
      <c r="B16577" s="3" t="s">
        <v>28600</v>
      </c>
      <c r="C16577" s="3" t="s">
        <v>40665</v>
      </c>
    </row>
    <row r="16578" spans="1:7" x14ac:dyDescent="0.2">
      <c r="A16578" s="1" t="str">
        <f t="shared" si="261"/>
        <v>SETOP Código</v>
      </c>
      <c r="B16578" s="3" t="s">
        <v>28600</v>
      </c>
      <c r="C16578" s="3" t="s">
        <v>28604</v>
      </c>
      <c r="D16578" s="2" t="s">
        <v>43149</v>
      </c>
      <c r="E16578" s="3" t="s">
        <v>45110</v>
      </c>
      <c r="F16578" s="67" t="s">
        <v>45110</v>
      </c>
      <c r="G16578" s="67" t="s">
        <v>45110</v>
      </c>
    </row>
    <row r="16579" spans="1:7" x14ac:dyDescent="0.2">
      <c r="A16579" s="1" t="str">
        <f t="shared" si="261"/>
        <v>SETOP MATED-9598</v>
      </c>
      <c r="B16579" s="3" t="s">
        <v>28600</v>
      </c>
      <c r="C16579" s="3" t="s">
        <v>40666</v>
      </c>
      <c r="D16579" s="2" t="s">
        <v>43236</v>
      </c>
      <c r="E16579" s="3">
        <v>0.1411</v>
      </c>
      <c r="F16579" s="67">
        <v>0.1411</v>
      </c>
      <c r="G16579" s="67">
        <v>0.1411</v>
      </c>
    </row>
    <row r="16580" spans="1:7" ht="22.5" x14ac:dyDescent="0.2">
      <c r="A16580" s="1" t="str">
        <f t="shared" si="261"/>
        <v>SETOP MATED-31493</v>
      </c>
      <c r="B16580" s="3" t="s">
        <v>28600</v>
      </c>
      <c r="C16580" s="3" t="s">
        <v>40667</v>
      </c>
      <c r="D16580" s="2" t="s">
        <v>43237</v>
      </c>
      <c r="E16580" s="3">
        <v>3.1848999999999998</v>
      </c>
      <c r="F16580" s="67">
        <v>3.1848999999999998</v>
      </c>
      <c r="G16580" s="67">
        <v>3.1848999999999998</v>
      </c>
    </row>
    <row r="16581" spans="1:7" x14ac:dyDescent="0.2">
      <c r="A16581" s="1" t="str">
        <f t="shared" si="261"/>
        <v>SETOP MATED-12522</v>
      </c>
      <c r="B16581" s="3" t="s">
        <v>28600</v>
      </c>
      <c r="C16581" s="3" t="s">
        <v>40668</v>
      </c>
      <c r="D16581" s="2" t="s">
        <v>43238</v>
      </c>
      <c r="E16581" s="3">
        <v>0.40310000000000001</v>
      </c>
      <c r="F16581" s="67">
        <v>0.40310000000000001</v>
      </c>
      <c r="G16581" s="67">
        <v>0.40310000000000001</v>
      </c>
    </row>
    <row r="16582" spans="1:7" x14ac:dyDescent="0.2">
      <c r="A16582" s="1" t="str">
        <f t="shared" si="261"/>
        <v xml:space="preserve">SETOP </v>
      </c>
      <c r="B16582" s="3" t="s">
        <v>28600</v>
      </c>
    </row>
    <row r="16583" spans="1:7" x14ac:dyDescent="0.2">
      <c r="A16583" s="1" t="str">
        <f t="shared" si="261"/>
        <v>SETOP 012.04 - FITA ALUMINIZADA</v>
      </c>
      <c r="B16583" s="3" t="s">
        <v>28600</v>
      </c>
      <c r="C16583" s="3" t="s">
        <v>40669</v>
      </c>
    </row>
    <row r="16584" spans="1:7" x14ac:dyDescent="0.2">
      <c r="A16584" s="1" t="str">
        <f t="shared" si="261"/>
        <v>SETOP Código</v>
      </c>
      <c r="B16584" s="3" t="s">
        <v>28600</v>
      </c>
      <c r="C16584" s="3" t="s">
        <v>28604</v>
      </c>
      <c r="D16584" s="2" t="s">
        <v>43149</v>
      </c>
      <c r="E16584" s="3" t="s">
        <v>45110</v>
      </c>
      <c r="F16584" s="67" t="s">
        <v>45110</v>
      </c>
      <c r="G16584" s="67" t="s">
        <v>45110</v>
      </c>
    </row>
    <row r="16585" spans="1:7" ht="22.5" x14ac:dyDescent="0.2">
      <c r="A16585" s="1" t="str">
        <f t="shared" si="261"/>
        <v>SETOP MATED-12456</v>
      </c>
      <c r="B16585" s="3" t="s">
        <v>28600</v>
      </c>
      <c r="C16585" s="3" t="s">
        <v>40670</v>
      </c>
      <c r="D16585" s="2" t="s">
        <v>43239</v>
      </c>
      <c r="E16585" s="3">
        <v>3.7896999999999998</v>
      </c>
      <c r="F16585" s="67">
        <v>3.7896999999999998</v>
      </c>
      <c r="G16585" s="67">
        <v>3.7896999999999998</v>
      </c>
    </row>
    <row r="16586" spans="1:7" x14ac:dyDescent="0.2">
      <c r="A16586" s="1" t="str">
        <f t="shared" si="261"/>
        <v xml:space="preserve">SETOP </v>
      </c>
      <c r="B16586" s="3" t="s">
        <v>28600</v>
      </c>
    </row>
    <row r="16587" spans="1:7" x14ac:dyDescent="0.2">
      <c r="A16587" s="1" t="str">
        <f t="shared" si="261"/>
        <v>SETOP 012.05 - FITA ANTIDERRAPANTE</v>
      </c>
      <c r="B16587" s="3" t="s">
        <v>28600</v>
      </c>
      <c r="C16587" s="3" t="s">
        <v>40671</v>
      </c>
    </row>
    <row r="16588" spans="1:7" x14ac:dyDescent="0.2">
      <c r="A16588" s="1" t="str">
        <f t="shared" si="261"/>
        <v>SETOP Código</v>
      </c>
      <c r="B16588" s="3" t="s">
        <v>28600</v>
      </c>
      <c r="C16588" s="3" t="s">
        <v>28604</v>
      </c>
      <c r="D16588" s="2" t="s">
        <v>43149</v>
      </c>
      <c r="E16588" s="3" t="s">
        <v>45110</v>
      </c>
      <c r="F16588" s="67" t="s">
        <v>45110</v>
      </c>
      <c r="G16588" s="67" t="s">
        <v>45110</v>
      </c>
    </row>
    <row r="16589" spans="1:7" ht="22.5" x14ac:dyDescent="0.2">
      <c r="A16589" s="1" t="str">
        <f t="shared" si="261"/>
        <v>SETOP MATED-11975</v>
      </c>
      <c r="B16589" s="3" t="s">
        <v>28600</v>
      </c>
      <c r="C16589" s="3" t="s">
        <v>40672</v>
      </c>
      <c r="D16589" s="2" t="s">
        <v>43240</v>
      </c>
      <c r="E16589" s="3">
        <v>9.2524999999999995</v>
      </c>
      <c r="F16589" s="67">
        <v>9.2524999999999995</v>
      </c>
      <c r="G16589" s="67">
        <v>9.2524999999999995</v>
      </c>
    </row>
    <row r="16590" spans="1:7" x14ac:dyDescent="0.2">
      <c r="A16590" s="1" t="str">
        <f t="shared" si="261"/>
        <v xml:space="preserve">SETOP </v>
      </c>
      <c r="B16590" s="3" t="s">
        <v>28600</v>
      </c>
    </row>
    <row r="16591" spans="1:7" x14ac:dyDescent="0.2">
      <c r="A16591" s="1" t="str">
        <f t="shared" si="261"/>
        <v>SETOP 012.06 - MASSA PLÁSTICA</v>
      </c>
      <c r="B16591" s="3" t="s">
        <v>28600</v>
      </c>
      <c r="C16591" s="3" t="s">
        <v>40673</v>
      </c>
    </row>
    <row r="16592" spans="1:7" x14ac:dyDescent="0.2">
      <c r="A16592" s="1" t="str">
        <f t="shared" si="261"/>
        <v>SETOP Código</v>
      </c>
      <c r="B16592" s="3" t="s">
        <v>28600</v>
      </c>
      <c r="C16592" s="3" t="s">
        <v>28604</v>
      </c>
      <c r="D16592" s="2" t="s">
        <v>43149</v>
      </c>
      <c r="E16592" s="3" t="s">
        <v>45110</v>
      </c>
      <c r="F16592" s="67" t="s">
        <v>45110</v>
      </c>
      <c r="G16592" s="67" t="s">
        <v>45110</v>
      </c>
    </row>
    <row r="16593" spans="1:7" x14ac:dyDescent="0.2">
      <c r="A16593" s="1" t="str">
        <f t="shared" si="261"/>
        <v>SETOP MATED-15101</v>
      </c>
      <c r="B16593" s="3" t="s">
        <v>28600</v>
      </c>
      <c r="C16593" s="3" t="s">
        <v>40674</v>
      </c>
      <c r="D16593" s="2" t="s">
        <v>43241</v>
      </c>
      <c r="E16593" s="3">
        <v>35.365600000000001</v>
      </c>
      <c r="F16593" s="67">
        <v>35.365600000000001</v>
      </c>
      <c r="G16593" s="67">
        <v>35.365600000000001</v>
      </c>
    </row>
    <row r="16594" spans="1:7" x14ac:dyDescent="0.2">
      <c r="A16594" s="1" t="str">
        <f t="shared" si="261"/>
        <v xml:space="preserve">SETOP </v>
      </c>
      <c r="B16594" s="3" t="s">
        <v>28600</v>
      </c>
    </row>
    <row r="16595" spans="1:7" x14ac:dyDescent="0.2">
      <c r="A16595" s="1" t="str">
        <f t="shared" si="261"/>
        <v>SETOP 012.07 - SILICONE</v>
      </c>
      <c r="B16595" s="3" t="s">
        <v>28600</v>
      </c>
      <c r="C16595" s="3" t="s">
        <v>40675</v>
      </c>
    </row>
    <row r="16596" spans="1:7" x14ac:dyDescent="0.2">
      <c r="A16596" s="1" t="str">
        <f t="shared" si="261"/>
        <v>SETOP Código</v>
      </c>
      <c r="B16596" s="3" t="s">
        <v>28600</v>
      </c>
      <c r="C16596" s="3" t="s">
        <v>28604</v>
      </c>
      <c r="D16596" s="2" t="s">
        <v>43149</v>
      </c>
      <c r="E16596" s="3" t="s">
        <v>45110</v>
      </c>
      <c r="F16596" s="67" t="s">
        <v>45110</v>
      </c>
      <c r="G16596" s="67" t="s">
        <v>45110</v>
      </c>
    </row>
    <row r="16597" spans="1:7" x14ac:dyDescent="0.2">
      <c r="A16597" s="1" t="str">
        <f t="shared" si="261"/>
        <v>SETOP MATED-9529</v>
      </c>
      <c r="B16597" s="3" t="s">
        <v>28600</v>
      </c>
      <c r="C16597" s="3" t="s">
        <v>40676</v>
      </c>
      <c r="D16597" s="2" t="s">
        <v>43242</v>
      </c>
      <c r="E16597" s="3">
        <v>76.187100000000001</v>
      </c>
      <c r="F16597" s="67">
        <v>76.187100000000001</v>
      </c>
      <c r="G16597" s="67">
        <v>76.187100000000001</v>
      </c>
    </row>
    <row r="16598" spans="1:7" x14ac:dyDescent="0.2">
      <c r="A16598" s="1" t="str">
        <f t="shared" si="261"/>
        <v xml:space="preserve">SETOP </v>
      </c>
      <c r="B16598" s="3" t="s">
        <v>28600</v>
      </c>
    </row>
    <row r="16599" spans="1:7" x14ac:dyDescent="0.2">
      <c r="A16599" s="1" t="str">
        <f t="shared" si="261"/>
        <v>SETOP 012.08 - TELA DE POLIÉSTER</v>
      </c>
      <c r="B16599" s="3" t="s">
        <v>28600</v>
      </c>
      <c r="C16599" s="3" t="s">
        <v>40677</v>
      </c>
    </row>
    <row r="16600" spans="1:7" x14ac:dyDescent="0.2">
      <c r="A16600" s="1" t="str">
        <f t="shared" si="261"/>
        <v>SETOP Código</v>
      </c>
      <c r="B16600" s="3" t="s">
        <v>28600</v>
      </c>
      <c r="C16600" s="3" t="s">
        <v>28604</v>
      </c>
      <c r="D16600" s="2" t="s">
        <v>43149</v>
      </c>
      <c r="E16600" s="3" t="s">
        <v>45110</v>
      </c>
      <c r="F16600" s="67" t="s">
        <v>45110</v>
      </c>
      <c r="G16600" s="67" t="s">
        <v>45110</v>
      </c>
    </row>
    <row r="16601" spans="1:7" x14ac:dyDescent="0.2">
      <c r="A16601" s="1" t="str">
        <f t="shared" si="261"/>
        <v>SETOP MATED-31457</v>
      </c>
      <c r="B16601" s="3" t="s">
        <v>28600</v>
      </c>
      <c r="C16601" s="3" t="s">
        <v>40678</v>
      </c>
      <c r="D16601" s="2" t="s">
        <v>43243</v>
      </c>
      <c r="E16601" s="3">
        <v>10.210000000000001</v>
      </c>
      <c r="F16601" s="67">
        <v>10.210000000000001</v>
      </c>
      <c r="G16601" s="67">
        <v>10.210000000000001</v>
      </c>
    </row>
    <row r="16602" spans="1:7" x14ac:dyDescent="0.2">
      <c r="A16602" s="1" t="str">
        <f t="shared" si="261"/>
        <v xml:space="preserve">SETOP </v>
      </c>
      <c r="B16602" s="3" t="s">
        <v>28600</v>
      </c>
    </row>
    <row r="16603" spans="1:7" x14ac:dyDescent="0.2">
      <c r="A16603" s="1" t="str">
        <f t="shared" si="261"/>
        <v>SETOP 012.09 - TELA DE POLIETILENO</v>
      </c>
      <c r="B16603" s="3" t="s">
        <v>28600</v>
      </c>
      <c r="C16603" s="3" t="s">
        <v>40679</v>
      </c>
    </row>
    <row r="16604" spans="1:7" x14ac:dyDescent="0.2">
      <c r="A16604" s="1" t="str">
        <f t="shared" si="261"/>
        <v>SETOP Código</v>
      </c>
      <c r="B16604" s="3" t="s">
        <v>28600</v>
      </c>
      <c r="C16604" s="3" t="s">
        <v>28604</v>
      </c>
      <c r="D16604" s="2" t="s">
        <v>43149</v>
      </c>
      <c r="E16604" s="3" t="s">
        <v>45110</v>
      </c>
      <c r="F16604" s="67" t="s">
        <v>45110</v>
      </c>
      <c r="G16604" s="67" t="s">
        <v>45110</v>
      </c>
    </row>
    <row r="16605" spans="1:7" x14ac:dyDescent="0.2">
      <c r="A16605" s="1" t="str">
        <f t="shared" si="261"/>
        <v>SETOP MATED-11459</v>
      </c>
      <c r="B16605" s="3" t="s">
        <v>28600</v>
      </c>
      <c r="C16605" s="3" t="s">
        <v>40680</v>
      </c>
      <c r="D16605" s="2" t="s">
        <v>43244</v>
      </c>
      <c r="E16605" s="3">
        <v>1.9855</v>
      </c>
      <c r="F16605" s="67">
        <v>1.9855</v>
      </c>
      <c r="G16605" s="67">
        <v>1.9855</v>
      </c>
    </row>
    <row r="16606" spans="1:7" x14ac:dyDescent="0.2">
      <c r="A16606" s="1" t="str">
        <f t="shared" si="261"/>
        <v>SETOP MATED-11246</v>
      </c>
      <c r="B16606" s="3" t="s">
        <v>28600</v>
      </c>
      <c r="C16606" s="3" t="s">
        <v>40681</v>
      </c>
      <c r="D16606" s="2" t="s">
        <v>43245</v>
      </c>
      <c r="E16606" s="3">
        <v>6.5915999999999997</v>
      </c>
      <c r="F16606" s="67">
        <v>6.5915999999999997</v>
      </c>
      <c r="G16606" s="67">
        <v>6.5915999999999997</v>
      </c>
    </row>
    <row r="16607" spans="1:7" x14ac:dyDescent="0.2">
      <c r="A16607" s="1" t="str">
        <f t="shared" si="261"/>
        <v xml:space="preserve">SETOP </v>
      </c>
      <c r="B16607" s="3" t="s">
        <v>28600</v>
      </c>
    </row>
    <row r="16608" spans="1:7" x14ac:dyDescent="0.2">
      <c r="A16608" s="1" t="str">
        <f t="shared" si="261"/>
        <v>SETOP 013 - ADITIVOS, IMPERMEABILIZANTES, SELANTES E DESMOLDANTES</v>
      </c>
      <c r="B16608" s="3" t="s">
        <v>28600</v>
      </c>
      <c r="C16608" s="3" t="s">
        <v>40682</v>
      </c>
    </row>
    <row r="16609" spans="1:7" x14ac:dyDescent="0.2">
      <c r="A16609" s="1" t="str">
        <f t="shared" si="261"/>
        <v>SETOP 013.01 - ADITIVO ARGAMASSA</v>
      </c>
      <c r="B16609" s="3" t="s">
        <v>28600</v>
      </c>
      <c r="C16609" s="3" t="s">
        <v>40683</v>
      </c>
    </row>
    <row r="16610" spans="1:7" x14ac:dyDescent="0.2">
      <c r="A16610" s="1" t="str">
        <f t="shared" si="261"/>
        <v>SETOP Código</v>
      </c>
      <c r="B16610" s="3" t="s">
        <v>28600</v>
      </c>
      <c r="C16610" s="3" t="s">
        <v>28604</v>
      </c>
      <c r="D16610" s="2" t="s">
        <v>43149</v>
      </c>
      <c r="E16610" s="3" t="s">
        <v>45110</v>
      </c>
      <c r="F16610" s="67" t="s">
        <v>45110</v>
      </c>
      <c r="G16610" s="67" t="s">
        <v>45110</v>
      </c>
    </row>
    <row r="16611" spans="1:7" x14ac:dyDescent="0.2">
      <c r="A16611" s="1" t="str">
        <f t="shared" si="261"/>
        <v>SETOP MATED-11272</v>
      </c>
      <c r="B16611" s="3" t="s">
        <v>28600</v>
      </c>
      <c r="C16611" s="3" t="s">
        <v>40684</v>
      </c>
      <c r="D16611" s="2" t="s">
        <v>43246</v>
      </c>
      <c r="E16611" s="3">
        <v>12.1653</v>
      </c>
      <c r="F16611" s="67">
        <v>12.1653</v>
      </c>
      <c r="G16611" s="67">
        <v>12.1653</v>
      </c>
    </row>
    <row r="16612" spans="1:7" x14ac:dyDescent="0.2">
      <c r="A16612" s="1" t="str">
        <f t="shared" si="261"/>
        <v>SETOP MATED-11360</v>
      </c>
      <c r="B16612" s="3" t="s">
        <v>28600</v>
      </c>
      <c r="C16612" s="3" t="s">
        <v>40685</v>
      </c>
      <c r="D16612" s="2" t="s">
        <v>43247</v>
      </c>
      <c r="E16612" s="3">
        <v>28.9771</v>
      </c>
      <c r="F16612" s="67">
        <v>28.9771</v>
      </c>
      <c r="G16612" s="67">
        <v>28.9771</v>
      </c>
    </row>
    <row r="16613" spans="1:7" x14ac:dyDescent="0.2">
      <c r="A16613" s="1" t="str">
        <f t="shared" si="261"/>
        <v xml:space="preserve">SETOP </v>
      </c>
      <c r="B16613" s="3" t="s">
        <v>28600</v>
      </c>
    </row>
    <row r="16614" spans="1:7" x14ac:dyDescent="0.2">
      <c r="A16614" s="1" t="str">
        <f t="shared" si="261"/>
        <v>SETOP 013.02 - ARGAMASSA POLIMÉRICA</v>
      </c>
      <c r="B16614" s="3" t="s">
        <v>28600</v>
      </c>
      <c r="C16614" s="3" t="s">
        <v>40686</v>
      </c>
    </row>
    <row r="16615" spans="1:7" x14ac:dyDescent="0.2">
      <c r="A16615" s="1" t="str">
        <f t="shared" si="261"/>
        <v>SETOP Código</v>
      </c>
      <c r="B16615" s="3" t="s">
        <v>28600</v>
      </c>
      <c r="C16615" s="3" t="s">
        <v>28604</v>
      </c>
      <c r="D16615" s="2" t="s">
        <v>43149</v>
      </c>
      <c r="E16615" s="3" t="s">
        <v>45110</v>
      </c>
      <c r="F16615" s="67" t="s">
        <v>45110</v>
      </c>
      <c r="G16615" s="67" t="s">
        <v>45110</v>
      </c>
    </row>
    <row r="16616" spans="1:7" x14ac:dyDescent="0.2">
      <c r="A16616" s="1" t="str">
        <f t="shared" si="261"/>
        <v>SETOP MATED-13083</v>
      </c>
      <c r="B16616" s="3" t="s">
        <v>28600</v>
      </c>
      <c r="C16616" s="3" t="s">
        <v>40687</v>
      </c>
      <c r="D16616" s="2" t="s">
        <v>43248</v>
      </c>
      <c r="E16616" s="3">
        <v>2.8725000000000001</v>
      </c>
      <c r="F16616" s="67">
        <v>2.8725000000000001</v>
      </c>
      <c r="G16616" s="67">
        <v>2.8725000000000001</v>
      </c>
    </row>
    <row r="16617" spans="1:7" x14ac:dyDescent="0.2">
      <c r="A16617" s="1" t="str">
        <f t="shared" si="261"/>
        <v xml:space="preserve">SETOP </v>
      </c>
      <c r="B16617" s="3" t="s">
        <v>28600</v>
      </c>
    </row>
    <row r="16618" spans="1:7" x14ac:dyDescent="0.2">
      <c r="A16618" s="1" t="str">
        <f t="shared" si="261"/>
        <v>SETOP 013.03 - DESMOLDANTE</v>
      </c>
      <c r="B16618" s="3" t="s">
        <v>28600</v>
      </c>
      <c r="C16618" s="3" t="s">
        <v>40688</v>
      </c>
    </row>
    <row r="16619" spans="1:7" x14ac:dyDescent="0.2">
      <c r="A16619" s="1" t="str">
        <f t="shared" si="261"/>
        <v>SETOP Código</v>
      </c>
      <c r="B16619" s="3" t="s">
        <v>28600</v>
      </c>
      <c r="C16619" s="3" t="s">
        <v>28604</v>
      </c>
      <c r="D16619" s="2" t="s">
        <v>43149</v>
      </c>
      <c r="E16619" s="3" t="s">
        <v>45110</v>
      </c>
      <c r="F16619" s="67" t="s">
        <v>45110</v>
      </c>
      <c r="G16619" s="67" t="s">
        <v>45110</v>
      </c>
    </row>
    <row r="16620" spans="1:7" x14ac:dyDescent="0.2">
      <c r="A16620" s="1" t="str">
        <f t="shared" ref="A16620:A16683" si="262">CONCATENAR</f>
        <v>SETOP MATED-11279</v>
      </c>
      <c r="B16620" s="3" t="s">
        <v>28600</v>
      </c>
      <c r="C16620" s="3" t="s">
        <v>40689</v>
      </c>
      <c r="D16620" s="2" t="s">
        <v>43249</v>
      </c>
      <c r="E16620" s="3">
        <v>6.1380999999999997</v>
      </c>
      <c r="F16620" s="67">
        <v>6.1380999999999997</v>
      </c>
      <c r="G16620" s="67">
        <v>6.1380999999999997</v>
      </c>
    </row>
    <row r="16621" spans="1:7" x14ac:dyDescent="0.2">
      <c r="A16621" s="1" t="str">
        <f t="shared" si="262"/>
        <v xml:space="preserve">SETOP </v>
      </c>
      <c r="B16621" s="3" t="s">
        <v>28600</v>
      </c>
    </row>
    <row r="16622" spans="1:7" x14ac:dyDescent="0.2">
      <c r="A16622" s="1" t="str">
        <f t="shared" si="262"/>
        <v>SETOP 013.05 - SELANTE</v>
      </c>
      <c r="B16622" s="3" t="s">
        <v>28600</v>
      </c>
      <c r="C16622" s="3" t="s">
        <v>40690</v>
      </c>
    </row>
    <row r="16623" spans="1:7" x14ac:dyDescent="0.2">
      <c r="A16623" s="1" t="str">
        <f t="shared" si="262"/>
        <v>SETOP Código</v>
      </c>
      <c r="B16623" s="3" t="s">
        <v>28600</v>
      </c>
      <c r="C16623" s="3" t="s">
        <v>28604</v>
      </c>
      <c r="D16623" s="2" t="s">
        <v>43149</v>
      </c>
      <c r="E16623" s="3" t="s">
        <v>45110</v>
      </c>
      <c r="F16623" s="67" t="s">
        <v>45110</v>
      </c>
      <c r="G16623" s="67" t="s">
        <v>45110</v>
      </c>
    </row>
    <row r="16624" spans="1:7" ht="22.5" x14ac:dyDescent="0.2">
      <c r="A16624" s="1" t="str">
        <f t="shared" si="262"/>
        <v>SETOP MATED-8151</v>
      </c>
      <c r="B16624" s="3" t="s">
        <v>28600</v>
      </c>
      <c r="C16624" s="3" t="s">
        <v>40691</v>
      </c>
      <c r="D16624" s="2" t="s">
        <v>43250</v>
      </c>
      <c r="E16624" s="3">
        <v>36.838700000000003</v>
      </c>
      <c r="F16624" s="67">
        <v>36.838700000000003</v>
      </c>
      <c r="G16624" s="67">
        <v>36.838700000000003</v>
      </c>
    </row>
    <row r="16625" spans="1:7" x14ac:dyDescent="0.2">
      <c r="A16625" s="1" t="str">
        <f t="shared" si="262"/>
        <v xml:space="preserve">SETOP </v>
      </c>
      <c r="B16625" s="3" t="s">
        <v>28600</v>
      </c>
    </row>
    <row r="16626" spans="1:7" x14ac:dyDescent="0.2">
      <c r="A16626" s="1" t="str">
        <f t="shared" si="262"/>
        <v>SETOP 014 - ALARME PARA PREVENÇÃO DE INCÊNDIO</v>
      </c>
      <c r="B16626" s="3" t="s">
        <v>28600</v>
      </c>
      <c r="C16626" s="3" t="s">
        <v>40692</v>
      </c>
    </row>
    <row r="16627" spans="1:7" x14ac:dyDescent="0.2">
      <c r="A16627" s="1" t="str">
        <f t="shared" si="262"/>
        <v>SETOP 014.01 - ACESSÓRIOS PARA PREVENÇÃO E COMBATE A INCÊNDIO</v>
      </c>
      <c r="B16627" s="3" t="s">
        <v>28600</v>
      </c>
      <c r="C16627" s="3" t="s">
        <v>40693</v>
      </c>
    </row>
    <row r="16628" spans="1:7" x14ac:dyDescent="0.2">
      <c r="A16628" s="1" t="str">
        <f t="shared" si="262"/>
        <v>SETOP Código</v>
      </c>
      <c r="B16628" s="3" t="s">
        <v>28600</v>
      </c>
      <c r="C16628" s="3" t="s">
        <v>28604</v>
      </c>
      <c r="D16628" s="2" t="s">
        <v>43149</v>
      </c>
      <c r="E16628" s="3" t="s">
        <v>45110</v>
      </c>
      <c r="F16628" s="67" t="s">
        <v>45110</v>
      </c>
      <c r="G16628" s="67" t="s">
        <v>45110</v>
      </c>
    </row>
    <row r="16629" spans="1:7" ht="22.5" x14ac:dyDescent="0.2">
      <c r="A16629" s="1" t="str">
        <f t="shared" si="262"/>
        <v>SETOP MATED-11480</v>
      </c>
      <c r="B16629" s="3" t="s">
        <v>28600</v>
      </c>
      <c r="C16629" s="3" t="s">
        <v>40694</v>
      </c>
      <c r="D16629" s="2" t="s">
        <v>43251</v>
      </c>
      <c r="E16629" s="3">
        <v>108.66160000000001</v>
      </c>
      <c r="F16629" s="67">
        <v>108.66160000000001</v>
      </c>
      <c r="G16629" s="67">
        <v>108.66160000000001</v>
      </c>
    </row>
    <row r="16630" spans="1:7" x14ac:dyDescent="0.2">
      <c r="A16630" s="1" t="str">
        <f t="shared" si="262"/>
        <v>SETOP MATED-4848</v>
      </c>
      <c r="B16630" s="3" t="s">
        <v>28600</v>
      </c>
      <c r="C16630" s="3" t="s">
        <v>40695</v>
      </c>
      <c r="D16630" s="2" t="s">
        <v>43252</v>
      </c>
      <c r="E16630" s="3">
        <v>929.75</v>
      </c>
      <c r="F16630" s="67">
        <v>929.75</v>
      </c>
      <c r="G16630" s="67">
        <v>929.75</v>
      </c>
    </row>
    <row r="16631" spans="1:7" x14ac:dyDescent="0.2">
      <c r="A16631" s="1" t="str">
        <f t="shared" si="262"/>
        <v>SETOP MATED-4850</v>
      </c>
      <c r="B16631" s="3" t="s">
        <v>28600</v>
      </c>
      <c r="C16631" s="3" t="s">
        <v>40696</v>
      </c>
      <c r="D16631" s="2" t="s">
        <v>43253</v>
      </c>
      <c r="E16631" s="3">
        <v>95.66</v>
      </c>
      <c r="F16631" s="67">
        <v>95.66</v>
      </c>
      <c r="G16631" s="67">
        <v>95.66</v>
      </c>
    </row>
    <row r="16632" spans="1:7" x14ac:dyDescent="0.2">
      <c r="A16632" s="1" t="str">
        <f t="shared" si="262"/>
        <v>SETOP MATED-4849</v>
      </c>
      <c r="B16632" s="3" t="s">
        <v>28600</v>
      </c>
      <c r="C16632" s="3" t="s">
        <v>40697</v>
      </c>
      <c r="D16632" s="2" t="s">
        <v>43254</v>
      </c>
      <c r="E16632" s="3">
        <v>132.05000000000001</v>
      </c>
      <c r="F16632" s="67">
        <v>132.05000000000001</v>
      </c>
      <c r="G16632" s="67">
        <v>132.05000000000001</v>
      </c>
    </row>
    <row r="16633" spans="1:7" x14ac:dyDescent="0.2">
      <c r="A16633" s="1" t="str">
        <f t="shared" si="262"/>
        <v xml:space="preserve">SETOP </v>
      </c>
      <c r="B16633" s="3" t="s">
        <v>28600</v>
      </c>
    </row>
    <row r="16634" spans="1:7" x14ac:dyDescent="0.2">
      <c r="A16634" s="1" t="str">
        <f t="shared" si="262"/>
        <v>SETOP 015 - ALIZARES, RODAPÉS E MOLDURAS DE MADEIRA</v>
      </c>
      <c r="B16634" s="3" t="s">
        <v>28600</v>
      </c>
      <c r="C16634" s="3" t="s">
        <v>40698</v>
      </c>
    </row>
    <row r="16635" spans="1:7" x14ac:dyDescent="0.2">
      <c r="A16635" s="1" t="str">
        <f t="shared" si="262"/>
        <v>SETOP 015.01 - ALIZAR EM MADEIRA</v>
      </c>
      <c r="B16635" s="3" t="s">
        <v>28600</v>
      </c>
      <c r="C16635" s="3" t="s">
        <v>40699</v>
      </c>
    </row>
    <row r="16636" spans="1:7" x14ac:dyDescent="0.2">
      <c r="A16636" s="1" t="str">
        <f t="shared" si="262"/>
        <v>SETOP Código</v>
      </c>
      <c r="B16636" s="3" t="s">
        <v>28600</v>
      </c>
      <c r="C16636" s="3" t="s">
        <v>28604</v>
      </c>
      <c r="D16636" s="2" t="s">
        <v>43149</v>
      </c>
      <c r="E16636" s="3" t="s">
        <v>45110</v>
      </c>
      <c r="F16636" s="67" t="s">
        <v>45110</v>
      </c>
      <c r="G16636" s="67" t="s">
        <v>45110</v>
      </c>
    </row>
    <row r="16637" spans="1:7" ht="22.5" x14ac:dyDescent="0.2">
      <c r="A16637" s="1" t="str">
        <f t="shared" si="262"/>
        <v>SETOP MATED-12084</v>
      </c>
      <c r="B16637" s="3" t="s">
        <v>28600</v>
      </c>
      <c r="C16637" s="3" t="s">
        <v>40700</v>
      </c>
      <c r="D16637" s="2" t="s">
        <v>43255</v>
      </c>
      <c r="E16637" s="3">
        <v>50.364699999999999</v>
      </c>
      <c r="F16637" s="67">
        <v>50.364699999999999</v>
      </c>
      <c r="G16637" s="67">
        <v>50.364699999999999</v>
      </c>
    </row>
    <row r="16638" spans="1:7" ht="22.5" x14ac:dyDescent="0.2">
      <c r="A16638" s="1" t="str">
        <f t="shared" si="262"/>
        <v>SETOP MATED-12344</v>
      </c>
      <c r="B16638" s="3" t="s">
        <v>28600</v>
      </c>
      <c r="C16638" s="3" t="s">
        <v>40701</v>
      </c>
      <c r="D16638" s="2" t="s">
        <v>43256</v>
      </c>
      <c r="E16638" s="3">
        <v>73.707700000000003</v>
      </c>
      <c r="F16638" s="67">
        <v>73.707700000000003</v>
      </c>
      <c r="G16638" s="67">
        <v>73.707700000000003</v>
      </c>
    </row>
    <row r="16639" spans="1:7" x14ac:dyDescent="0.2">
      <c r="A16639" s="1" t="str">
        <f t="shared" si="262"/>
        <v xml:space="preserve">SETOP </v>
      </c>
      <c r="B16639" s="3" t="s">
        <v>28600</v>
      </c>
    </row>
    <row r="16640" spans="1:7" x14ac:dyDescent="0.2">
      <c r="A16640" s="1" t="str">
        <f t="shared" si="262"/>
        <v>SETOP 015.02 - CIMALHA EM MADEIRA</v>
      </c>
      <c r="B16640" s="3" t="s">
        <v>28600</v>
      </c>
      <c r="C16640" s="3" t="s">
        <v>40702</v>
      </c>
    </row>
    <row r="16641" spans="1:7" x14ac:dyDescent="0.2">
      <c r="A16641" s="1" t="str">
        <f t="shared" si="262"/>
        <v>SETOP Código</v>
      </c>
      <c r="B16641" s="3" t="s">
        <v>28600</v>
      </c>
      <c r="C16641" s="3" t="s">
        <v>28604</v>
      </c>
      <c r="D16641" s="2" t="s">
        <v>43149</v>
      </c>
      <c r="E16641" s="3" t="s">
        <v>45110</v>
      </c>
      <c r="F16641" s="67" t="s">
        <v>45110</v>
      </c>
      <c r="G16641" s="67" t="s">
        <v>45110</v>
      </c>
    </row>
    <row r="16642" spans="1:7" ht="22.5" x14ac:dyDescent="0.2">
      <c r="A16642" s="1" t="str">
        <f t="shared" si="262"/>
        <v>SETOP MATED-11978</v>
      </c>
      <c r="B16642" s="3" t="s">
        <v>28600</v>
      </c>
      <c r="C16642" s="3" t="s">
        <v>40703</v>
      </c>
      <c r="D16642" s="2" t="s">
        <v>43257</v>
      </c>
      <c r="E16642" s="3">
        <v>5.6</v>
      </c>
      <c r="F16642" s="67">
        <v>5.6</v>
      </c>
      <c r="G16642" s="67">
        <v>5.6</v>
      </c>
    </row>
    <row r="16643" spans="1:7" x14ac:dyDescent="0.2">
      <c r="A16643" s="1" t="str">
        <f t="shared" si="262"/>
        <v xml:space="preserve">SETOP </v>
      </c>
      <c r="B16643" s="3" t="s">
        <v>28600</v>
      </c>
    </row>
    <row r="16644" spans="1:7" x14ac:dyDescent="0.2">
      <c r="A16644" s="1" t="str">
        <f t="shared" si="262"/>
        <v>SETOP 015.03 - MOLDURA EM MADEIRA</v>
      </c>
      <c r="B16644" s="3" t="s">
        <v>28600</v>
      </c>
      <c r="C16644" s="3" t="s">
        <v>40704</v>
      </c>
    </row>
    <row r="16645" spans="1:7" x14ac:dyDescent="0.2">
      <c r="A16645" s="1" t="str">
        <f t="shared" si="262"/>
        <v>SETOP Código</v>
      </c>
      <c r="B16645" s="3" t="s">
        <v>28600</v>
      </c>
      <c r="C16645" s="3" t="s">
        <v>28604</v>
      </c>
      <c r="D16645" s="2" t="s">
        <v>43149</v>
      </c>
      <c r="E16645" s="3" t="s">
        <v>45110</v>
      </c>
      <c r="F16645" s="67" t="s">
        <v>45110</v>
      </c>
      <c r="G16645" s="67" t="s">
        <v>45110</v>
      </c>
    </row>
    <row r="16646" spans="1:7" ht="22.5" x14ac:dyDescent="0.2">
      <c r="A16646" s="1" t="str">
        <f t="shared" si="262"/>
        <v>SETOP MATED-7044</v>
      </c>
      <c r="B16646" s="3" t="s">
        <v>28600</v>
      </c>
      <c r="C16646" s="3" t="s">
        <v>40705</v>
      </c>
      <c r="D16646" s="2" t="s">
        <v>43258</v>
      </c>
      <c r="E16646" s="3">
        <v>3.0941999999999998</v>
      </c>
      <c r="F16646" s="67">
        <v>3.0941999999999998</v>
      </c>
      <c r="G16646" s="67">
        <v>3.0941999999999998</v>
      </c>
    </row>
    <row r="16647" spans="1:7" ht="22.5" x14ac:dyDescent="0.2">
      <c r="A16647" s="1" t="str">
        <f t="shared" si="262"/>
        <v>SETOP MATED-7046</v>
      </c>
      <c r="B16647" s="3" t="s">
        <v>28600</v>
      </c>
      <c r="C16647" s="3" t="s">
        <v>40706</v>
      </c>
      <c r="D16647" s="2" t="s">
        <v>43259</v>
      </c>
      <c r="E16647" s="3">
        <v>4.0316000000000001</v>
      </c>
      <c r="F16647" s="67">
        <v>4.0316000000000001</v>
      </c>
      <c r="G16647" s="67">
        <v>4.0316000000000001</v>
      </c>
    </row>
    <row r="16648" spans="1:7" x14ac:dyDescent="0.2">
      <c r="A16648" s="1" t="str">
        <f t="shared" si="262"/>
        <v xml:space="preserve">SETOP </v>
      </c>
      <c r="B16648" s="3" t="s">
        <v>28600</v>
      </c>
    </row>
    <row r="16649" spans="1:7" x14ac:dyDescent="0.2">
      <c r="A16649" s="1" t="str">
        <f t="shared" si="262"/>
        <v>SETOP 015.04 - RÉGUA EM MADEIRA</v>
      </c>
      <c r="B16649" s="3" t="s">
        <v>28600</v>
      </c>
      <c r="C16649" s="3" t="s">
        <v>40707</v>
      </c>
    </row>
    <row r="16650" spans="1:7" x14ac:dyDescent="0.2">
      <c r="A16650" s="1" t="str">
        <f t="shared" si="262"/>
        <v>SETOP Código</v>
      </c>
      <c r="B16650" s="3" t="s">
        <v>28600</v>
      </c>
      <c r="C16650" s="3" t="s">
        <v>28604</v>
      </c>
      <c r="D16650" s="2" t="s">
        <v>43149</v>
      </c>
      <c r="E16650" s="3" t="s">
        <v>45110</v>
      </c>
      <c r="F16650" s="67" t="s">
        <v>45110</v>
      </c>
      <c r="G16650" s="67" t="s">
        <v>45110</v>
      </c>
    </row>
    <row r="16651" spans="1:7" ht="22.5" x14ac:dyDescent="0.2">
      <c r="A16651" s="1" t="str">
        <f t="shared" si="262"/>
        <v>SETOP MATED-13051</v>
      </c>
      <c r="B16651" s="3" t="s">
        <v>28600</v>
      </c>
      <c r="C16651" s="3" t="s">
        <v>40708</v>
      </c>
      <c r="D16651" s="2" t="s">
        <v>43260</v>
      </c>
      <c r="E16651" s="3">
        <v>28.966999999999999</v>
      </c>
      <c r="F16651" s="67">
        <v>28.966999999999999</v>
      </c>
      <c r="G16651" s="67">
        <v>28.966999999999999</v>
      </c>
    </row>
    <row r="16652" spans="1:7" ht="22.5" x14ac:dyDescent="0.2">
      <c r="A16652" s="1" t="str">
        <f t="shared" si="262"/>
        <v>SETOP MATED-12812</v>
      </c>
      <c r="B16652" s="3" t="s">
        <v>28600</v>
      </c>
      <c r="C16652" s="3" t="s">
        <v>40709</v>
      </c>
      <c r="D16652" s="2" t="s">
        <v>43261</v>
      </c>
      <c r="E16652" s="3">
        <v>14.362500000000001</v>
      </c>
      <c r="F16652" s="67">
        <v>14.362500000000001</v>
      </c>
      <c r="G16652" s="67">
        <v>14.362500000000001</v>
      </c>
    </row>
    <row r="16653" spans="1:7" x14ac:dyDescent="0.2">
      <c r="A16653" s="1" t="str">
        <f t="shared" si="262"/>
        <v xml:space="preserve">SETOP </v>
      </c>
      <c r="B16653" s="3" t="s">
        <v>28600</v>
      </c>
    </row>
    <row r="16654" spans="1:7" x14ac:dyDescent="0.2">
      <c r="A16654" s="1" t="str">
        <f t="shared" si="262"/>
        <v>SETOP 015.05 - RODAPÉ DE MADEIRA</v>
      </c>
      <c r="B16654" s="3" t="s">
        <v>28600</v>
      </c>
      <c r="C16654" s="3" t="s">
        <v>40710</v>
      </c>
    </row>
    <row r="16655" spans="1:7" x14ac:dyDescent="0.2">
      <c r="A16655" s="1" t="str">
        <f t="shared" si="262"/>
        <v>SETOP Código</v>
      </c>
      <c r="B16655" s="3" t="s">
        <v>28600</v>
      </c>
      <c r="C16655" s="3" t="s">
        <v>28604</v>
      </c>
      <c r="D16655" s="2" t="s">
        <v>43149</v>
      </c>
      <c r="E16655" s="3" t="s">
        <v>45110</v>
      </c>
      <c r="F16655" s="67" t="s">
        <v>45110</v>
      </c>
      <c r="G16655" s="67" t="s">
        <v>45110</v>
      </c>
    </row>
    <row r="16656" spans="1:7" ht="33.75" x14ac:dyDescent="0.2">
      <c r="A16656" s="1" t="str">
        <f t="shared" si="262"/>
        <v>SETOP MATED-12773</v>
      </c>
      <c r="B16656" s="3" t="s">
        <v>28600</v>
      </c>
      <c r="C16656" s="3" t="s">
        <v>40711</v>
      </c>
      <c r="D16656" s="2" t="s">
        <v>43262</v>
      </c>
      <c r="E16656" s="3">
        <v>9.2726000000000006</v>
      </c>
      <c r="F16656" s="67">
        <v>9.2726000000000006</v>
      </c>
      <c r="G16656" s="67">
        <v>9.2726000000000006</v>
      </c>
    </row>
    <row r="16657" spans="1:7" x14ac:dyDescent="0.2">
      <c r="A16657" s="1" t="str">
        <f t="shared" si="262"/>
        <v xml:space="preserve">SETOP </v>
      </c>
      <c r="B16657" s="3" t="s">
        <v>28600</v>
      </c>
    </row>
    <row r="16658" spans="1:7" x14ac:dyDescent="0.2">
      <c r="A16658" s="1" t="str">
        <f t="shared" si="262"/>
        <v>SETOP 016 - APARELHOS E PEÇAS EM AÇO INOX</v>
      </c>
      <c r="B16658" s="3" t="s">
        <v>28600</v>
      </c>
      <c r="C16658" s="3" t="s">
        <v>40712</v>
      </c>
    </row>
    <row r="16659" spans="1:7" x14ac:dyDescent="0.2">
      <c r="A16659" s="1" t="str">
        <f t="shared" si="262"/>
        <v>SETOP 016.01 - BANCADA EM AÇO INOXIDÁVEL</v>
      </c>
      <c r="B16659" s="3" t="s">
        <v>28600</v>
      </c>
      <c r="C16659" s="3" t="s">
        <v>40713</v>
      </c>
    </row>
    <row r="16660" spans="1:7" x14ac:dyDescent="0.2">
      <c r="A16660" s="1" t="str">
        <f t="shared" si="262"/>
        <v>SETOP Código</v>
      </c>
      <c r="B16660" s="3" t="s">
        <v>28600</v>
      </c>
      <c r="C16660" s="3" t="s">
        <v>28604</v>
      </c>
      <c r="D16660" s="2" t="s">
        <v>43149</v>
      </c>
      <c r="E16660" s="3" t="s">
        <v>45110</v>
      </c>
      <c r="F16660" s="67" t="s">
        <v>45110</v>
      </c>
      <c r="G16660" s="67" t="s">
        <v>45110</v>
      </c>
    </row>
    <row r="16661" spans="1:7" x14ac:dyDescent="0.2">
      <c r="A16661" s="1" t="str">
        <f t="shared" si="262"/>
        <v>SETOP MATED-11411</v>
      </c>
      <c r="B16661" s="3" t="s">
        <v>28600</v>
      </c>
      <c r="C16661" s="3" t="s">
        <v>40714</v>
      </c>
      <c r="D16661" s="2" t="s">
        <v>43263</v>
      </c>
      <c r="E16661" s="3">
        <v>1011.6393</v>
      </c>
      <c r="F16661" s="67">
        <v>1011.6393</v>
      </c>
      <c r="G16661" s="67">
        <v>1011.6393</v>
      </c>
    </row>
    <row r="16662" spans="1:7" x14ac:dyDescent="0.2">
      <c r="A16662" s="1" t="str">
        <f t="shared" si="262"/>
        <v xml:space="preserve">SETOP </v>
      </c>
      <c r="B16662" s="3" t="s">
        <v>28600</v>
      </c>
    </row>
    <row r="16663" spans="1:7" x14ac:dyDescent="0.2">
      <c r="A16663" s="1" t="str">
        <f t="shared" si="262"/>
        <v>SETOP 016.02 - CUBA EM AÇO INOXIDÁVEL</v>
      </c>
      <c r="B16663" s="3" t="s">
        <v>28600</v>
      </c>
      <c r="C16663" s="3" t="s">
        <v>40715</v>
      </c>
    </row>
    <row r="16664" spans="1:7" x14ac:dyDescent="0.2">
      <c r="A16664" s="1" t="str">
        <f t="shared" si="262"/>
        <v>SETOP Código</v>
      </c>
      <c r="B16664" s="3" t="s">
        <v>28600</v>
      </c>
      <c r="C16664" s="3" t="s">
        <v>28604</v>
      </c>
      <c r="D16664" s="2" t="s">
        <v>43149</v>
      </c>
      <c r="E16664" s="3" t="s">
        <v>45110</v>
      </c>
      <c r="F16664" s="67" t="s">
        <v>45110</v>
      </c>
      <c r="G16664" s="67" t="s">
        <v>45110</v>
      </c>
    </row>
    <row r="16665" spans="1:7" ht="33.75" x14ac:dyDescent="0.2">
      <c r="A16665" s="1" t="str">
        <f t="shared" si="262"/>
        <v>SETOP MATED-12598</v>
      </c>
      <c r="B16665" s="3" t="s">
        <v>28600</v>
      </c>
      <c r="C16665" s="3" t="s">
        <v>40716</v>
      </c>
      <c r="D16665" s="2" t="s">
        <v>43264</v>
      </c>
      <c r="E16665" s="3">
        <v>793.33</v>
      </c>
      <c r="F16665" s="67">
        <v>793.33</v>
      </c>
      <c r="G16665" s="67">
        <v>793.33</v>
      </c>
    </row>
    <row r="16666" spans="1:7" ht="33.75" x14ac:dyDescent="0.2">
      <c r="A16666" s="1" t="str">
        <f t="shared" si="262"/>
        <v>SETOP MATED-12318</v>
      </c>
      <c r="B16666" s="3" t="s">
        <v>28600</v>
      </c>
      <c r="C16666" s="3" t="s">
        <v>40717</v>
      </c>
      <c r="D16666" s="2" t="s">
        <v>43265</v>
      </c>
      <c r="E16666" s="3">
        <v>174.15870000000001</v>
      </c>
      <c r="F16666" s="67">
        <v>174.15870000000001</v>
      </c>
      <c r="G16666" s="67">
        <v>174.15870000000001</v>
      </c>
    </row>
    <row r="16667" spans="1:7" ht="33.75" x14ac:dyDescent="0.2">
      <c r="A16667" s="1" t="str">
        <f t="shared" si="262"/>
        <v>SETOP MATED-12328</v>
      </c>
      <c r="B16667" s="3" t="s">
        <v>28600</v>
      </c>
      <c r="C16667" s="3" t="s">
        <v>40718</v>
      </c>
      <c r="D16667" s="2" t="s">
        <v>43266</v>
      </c>
      <c r="E16667" s="3">
        <v>193.3724</v>
      </c>
      <c r="F16667" s="67">
        <v>193.3724</v>
      </c>
      <c r="G16667" s="67">
        <v>193.3724</v>
      </c>
    </row>
    <row r="16668" spans="1:7" ht="33.75" x14ac:dyDescent="0.2">
      <c r="A16668" s="1" t="str">
        <f t="shared" si="262"/>
        <v>SETOP MATED-12599</v>
      </c>
      <c r="B16668" s="3" t="s">
        <v>28600</v>
      </c>
      <c r="C16668" s="3" t="s">
        <v>40719</v>
      </c>
      <c r="D16668" s="2" t="s">
        <v>43267</v>
      </c>
      <c r="E16668" s="3">
        <v>695.24</v>
      </c>
      <c r="F16668" s="67">
        <v>695.24</v>
      </c>
      <c r="G16668" s="67">
        <v>695.24</v>
      </c>
    </row>
    <row r="16669" spans="1:7" x14ac:dyDescent="0.2">
      <c r="A16669" s="1" t="str">
        <f t="shared" si="262"/>
        <v xml:space="preserve">SETOP </v>
      </c>
      <c r="B16669" s="3" t="s">
        <v>28600</v>
      </c>
    </row>
    <row r="16670" spans="1:7" x14ac:dyDescent="0.2">
      <c r="A16670" s="1" t="str">
        <f t="shared" si="262"/>
        <v>SETOP 016.03 - LAVATÓRIO EM AÇO INOXIDÁVEL</v>
      </c>
      <c r="B16670" s="3" t="s">
        <v>28600</v>
      </c>
      <c r="C16670" s="3" t="s">
        <v>40720</v>
      </c>
    </row>
    <row r="16671" spans="1:7" x14ac:dyDescent="0.2">
      <c r="A16671" s="1" t="str">
        <f t="shared" si="262"/>
        <v>SETOP Código</v>
      </c>
      <c r="B16671" s="3" t="s">
        <v>28600</v>
      </c>
      <c r="C16671" s="3" t="s">
        <v>28604</v>
      </c>
      <c r="D16671" s="2" t="s">
        <v>43149</v>
      </c>
      <c r="E16671" s="3" t="s">
        <v>45110</v>
      </c>
      <c r="F16671" s="67" t="s">
        <v>45110</v>
      </c>
      <c r="G16671" s="67" t="s">
        <v>45110</v>
      </c>
    </row>
    <row r="16672" spans="1:7" ht="22.5" x14ac:dyDescent="0.2">
      <c r="A16672" s="1" t="str">
        <f t="shared" si="262"/>
        <v>SETOP MATED-13068</v>
      </c>
      <c r="B16672" s="3" t="s">
        <v>28600</v>
      </c>
      <c r="C16672" s="3" t="s">
        <v>40721</v>
      </c>
      <c r="D16672" s="2" t="s">
        <v>43268</v>
      </c>
      <c r="E16672" s="3">
        <v>783.70270000000005</v>
      </c>
      <c r="F16672" s="67">
        <v>783.70270000000005</v>
      </c>
      <c r="G16672" s="67">
        <v>783.70270000000005</v>
      </c>
    </row>
    <row r="16673" spans="1:7" x14ac:dyDescent="0.2">
      <c r="A16673" s="1" t="str">
        <f t="shared" si="262"/>
        <v xml:space="preserve">SETOP </v>
      </c>
      <c r="B16673" s="3" t="s">
        <v>28600</v>
      </c>
    </row>
    <row r="16674" spans="1:7" x14ac:dyDescent="0.2">
      <c r="A16674" s="1" t="str">
        <f t="shared" si="262"/>
        <v>SETOP 017 - ARAMES</v>
      </c>
      <c r="B16674" s="3" t="s">
        <v>28600</v>
      </c>
      <c r="C16674" s="3" t="s">
        <v>40722</v>
      </c>
    </row>
    <row r="16675" spans="1:7" x14ac:dyDescent="0.2">
      <c r="A16675" s="1" t="str">
        <f t="shared" si="262"/>
        <v>SETOP 017.01 - ARAME FARPADO</v>
      </c>
      <c r="B16675" s="3" t="s">
        <v>28600</v>
      </c>
      <c r="C16675" s="3" t="s">
        <v>40723</v>
      </c>
    </row>
    <row r="16676" spans="1:7" x14ac:dyDescent="0.2">
      <c r="A16676" s="1" t="str">
        <f t="shared" si="262"/>
        <v>SETOP Código</v>
      </c>
      <c r="B16676" s="3" t="s">
        <v>28600</v>
      </c>
      <c r="C16676" s="3" t="s">
        <v>28604</v>
      </c>
      <c r="D16676" s="2" t="s">
        <v>43149</v>
      </c>
      <c r="E16676" s="3" t="s">
        <v>45110</v>
      </c>
      <c r="F16676" s="67" t="s">
        <v>45110</v>
      </c>
      <c r="G16676" s="67" t="s">
        <v>45110</v>
      </c>
    </row>
    <row r="16677" spans="1:7" ht="22.5" x14ac:dyDescent="0.2">
      <c r="A16677" s="1" t="str">
        <f t="shared" si="262"/>
        <v>SETOP MATED-11322</v>
      </c>
      <c r="B16677" s="3" t="s">
        <v>28600</v>
      </c>
      <c r="C16677" s="3" t="s">
        <v>40724</v>
      </c>
      <c r="D16677" s="2" t="s">
        <v>43269</v>
      </c>
      <c r="E16677" s="3">
        <v>0.66</v>
      </c>
      <c r="F16677" s="67">
        <v>0.66</v>
      </c>
      <c r="G16677" s="67">
        <v>0.66</v>
      </c>
    </row>
    <row r="16678" spans="1:7" ht="22.5" x14ac:dyDescent="0.2">
      <c r="A16678" s="1" t="str">
        <f t="shared" si="262"/>
        <v>SETOP MATED-11233</v>
      </c>
      <c r="B16678" s="3" t="s">
        <v>28600</v>
      </c>
      <c r="C16678" s="3" t="s">
        <v>40725</v>
      </c>
      <c r="D16678" s="2" t="s">
        <v>43270</v>
      </c>
      <c r="E16678" s="3">
        <v>0.86</v>
      </c>
      <c r="F16678" s="67">
        <v>0.86</v>
      </c>
      <c r="G16678" s="67">
        <v>0.86</v>
      </c>
    </row>
    <row r="16679" spans="1:7" x14ac:dyDescent="0.2">
      <c r="A16679" s="1" t="str">
        <f t="shared" si="262"/>
        <v xml:space="preserve">SETOP </v>
      </c>
      <c r="B16679" s="3" t="s">
        <v>28600</v>
      </c>
    </row>
    <row r="16680" spans="1:7" x14ac:dyDescent="0.2">
      <c r="A16680" s="1" t="str">
        <f t="shared" si="262"/>
        <v>SETOP 017.02 - ARAME GALVANIZADO</v>
      </c>
      <c r="B16680" s="3" t="s">
        <v>28600</v>
      </c>
      <c r="C16680" s="3" t="s">
        <v>40726</v>
      </c>
    </row>
    <row r="16681" spans="1:7" x14ac:dyDescent="0.2">
      <c r="A16681" s="1" t="str">
        <f t="shared" si="262"/>
        <v>SETOP Código</v>
      </c>
      <c r="B16681" s="3" t="s">
        <v>28600</v>
      </c>
      <c r="C16681" s="3" t="s">
        <v>28604</v>
      </c>
      <c r="D16681" s="2" t="s">
        <v>43149</v>
      </c>
      <c r="E16681" s="3" t="s">
        <v>45110</v>
      </c>
      <c r="F16681" s="67" t="s">
        <v>45110</v>
      </c>
      <c r="G16681" s="67" t="s">
        <v>45110</v>
      </c>
    </row>
    <row r="16682" spans="1:7" x14ac:dyDescent="0.2">
      <c r="A16682" s="1" t="str">
        <f t="shared" si="262"/>
        <v>SETOP MATED-11324</v>
      </c>
      <c r="B16682" s="3" t="s">
        <v>28600</v>
      </c>
      <c r="C16682" s="3" t="s">
        <v>40727</v>
      </c>
      <c r="D16682" s="2" t="s">
        <v>43271</v>
      </c>
      <c r="E16682" s="3">
        <v>15.1</v>
      </c>
      <c r="F16682" s="67">
        <v>15.1</v>
      </c>
      <c r="G16682" s="67">
        <v>15.1</v>
      </c>
    </row>
    <row r="16683" spans="1:7" x14ac:dyDescent="0.2">
      <c r="A16683" s="1" t="str">
        <f t="shared" si="262"/>
        <v>SETOP MATED-20647</v>
      </c>
      <c r="B16683" s="3" t="s">
        <v>28600</v>
      </c>
      <c r="C16683" s="3" t="s">
        <v>40728</v>
      </c>
      <c r="D16683" s="2" t="s">
        <v>43272</v>
      </c>
      <c r="E16683" s="3">
        <v>24.46</v>
      </c>
      <c r="F16683" s="67">
        <v>24.46</v>
      </c>
      <c r="G16683" s="67">
        <v>24.46</v>
      </c>
    </row>
    <row r="16684" spans="1:7" x14ac:dyDescent="0.2">
      <c r="A16684" s="1" t="str">
        <f t="shared" ref="A16684:A16747" si="263">CONCATENAR</f>
        <v>SETOP MATED-11325</v>
      </c>
      <c r="B16684" s="3" t="s">
        <v>28600</v>
      </c>
      <c r="C16684" s="3" t="s">
        <v>40729</v>
      </c>
      <c r="D16684" s="2" t="s">
        <v>43273</v>
      </c>
      <c r="E16684" s="3">
        <v>18.46</v>
      </c>
      <c r="F16684" s="67">
        <v>18.46</v>
      </c>
      <c r="G16684" s="67">
        <v>18.46</v>
      </c>
    </row>
    <row r="16685" spans="1:7" x14ac:dyDescent="0.2">
      <c r="A16685" s="1" t="str">
        <f t="shared" si="263"/>
        <v>SETOP MATED-12852</v>
      </c>
      <c r="B16685" s="3" t="s">
        <v>28600</v>
      </c>
      <c r="C16685" s="3" t="s">
        <v>40730</v>
      </c>
      <c r="D16685" s="2" t="s">
        <v>43274</v>
      </c>
      <c r="E16685" s="3">
        <v>31.11</v>
      </c>
      <c r="F16685" s="67">
        <v>31.11</v>
      </c>
      <c r="G16685" s="67">
        <v>31.11</v>
      </c>
    </row>
    <row r="16686" spans="1:7" x14ac:dyDescent="0.2">
      <c r="A16686" s="1" t="str">
        <f t="shared" si="263"/>
        <v>SETOP MATED-11326</v>
      </c>
      <c r="B16686" s="3" t="s">
        <v>28600</v>
      </c>
      <c r="C16686" s="3" t="s">
        <v>40731</v>
      </c>
      <c r="D16686" s="2" t="s">
        <v>43275</v>
      </c>
      <c r="E16686" s="3">
        <v>28.48</v>
      </c>
      <c r="F16686" s="67">
        <v>28.48</v>
      </c>
      <c r="G16686" s="67">
        <v>28.48</v>
      </c>
    </row>
    <row r="16687" spans="1:7" x14ac:dyDescent="0.2">
      <c r="A16687" s="1" t="str">
        <f t="shared" si="263"/>
        <v xml:space="preserve">SETOP </v>
      </c>
      <c r="B16687" s="3" t="s">
        <v>28600</v>
      </c>
    </row>
    <row r="16688" spans="1:7" x14ac:dyDescent="0.2">
      <c r="A16688" s="1" t="str">
        <f t="shared" si="263"/>
        <v>SETOP 017.03 - ARAME RECOZIDO</v>
      </c>
      <c r="B16688" s="3" t="s">
        <v>28600</v>
      </c>
      <c r="C16688" s="3" t="s">
        <v>40732</v>
      </c>
    </row>
    <row r="16689" spans="1:7" x14ac:dyDescent="0.2">
      <c r="A16689" s="1" t="str">
        <f t="shared" si="263"/>
        <v>SETOP Código</v>
      </c>
      <c r="B16689" s="3" t="s">
        <v>28600</v>
      </c>
      <c r="C16689" s="3" t="s">
        <v>28604</v>
      </c>
      <c r="D16689" s="2" t="s">
        <v>43149</v>
      </c>
      <c r="E16689" s="3" t="s">
        <v>45110</v>
      </c>
      <c r="F16689" s="67" t="s">
        <v>45110</v>
      </c>
      <c r="G16689" s="67" t="s">
        <v>45110</v>
      </c>
    </row>
    <row r="16690" spans="1:7" x14ac:dyDescent="0.2">
      <c r="A16690" s="1" t="str">
        <f t="shared" si="263"/>
        <v>SETOP MATED-11333</v>
      </c>
      <c r="B16690" s="3" t="s">
        <v>28600</v>
      </c>
      <c r="C16690" s="3" t="s">
        <v>40733</v>
      </c>
      <c r="D16690" s="2" t="s">
        <v>43276</v>
      </c>
      <c r="E16690" s="3">
        <v>19.22</v>
      </c>
      <c r="F16690" s="67">
        <v>19.22</v>
      </c>
      <c r="G16690" s="67">
        <v>19.22</v>
      </c>
    </row>
    <row r="16691" spans="1:7" x14ac:dyDescent="0.2">
      <c r="A16691" s="1" t="str">
        <f t="shared" si="263"/>
        <v xml:space="preserve">SETOP </v>
      </c>
      <c r="B16691" s="3" t="s">
        <v>28600</v>
      </c>
    </row>
    <row r="16692" spans="1:7" x14ac:dyDescent="0.2">
      <c r="A16692" s="1" t="str">
        <f t="shared" si="263"/>
        <v>SETOP 018 - AREIAS (AGREGADOS)</v>
      </c>
      <c r="B16692" s="3" t="s">
        <v>28600</v>
      </c>
      <c r="C16692" s="3" t="s">
        <v>40734</v>
      </c>
    </row>
    <row r="16693" spans="1:7" x14ac:dyDescent="0.2">
      <c r="A16693" s="1" t="str">
        <f t="shared" si="263"/>
        <v>SETOP 018.01 - AREIA</v>
      </c>
      <c r="B16693" s="3" t="s">
        <v>28600</v>
      </c>
      <c r="C16693" s="3" t="s">
        <v>40735</v>
      </c>
    </row>
    <row r="16694" spans="1:7" x14ac:dyDescent="0.2">
      <c r="A16694" s="1" t="str">
        <f t="shared" si="263"/>
        <v>SETOP Código</v>
      </c>
      <c r="B16694" s="3" t="s">
        <v>28600</v>
      </c>
      <c r="C16694" s="3" t="s">
        <v>28604</v>
      </c>
      <c r="D16694" s="2" t="s">
        <v>43149</v>
      </c>
      <c r="E16694" s="3" t="s">
        <v>45110</v>
      </c>
      <c r="F16694" s="67" t="s">
        <v>45110</v>
      </c>
      <c r="G16694" s="67" t="s">
        <v>45110</v>
      </c>
    </row>
    <row r="16695" spans="1:7" x14ac:dyDescent="0.2">
      <c r="A16695" s="1" t="str">
        <f t="shared" si="263"/>
        <v>SETOP MATED-15694</v>
      </c>
      <c r="B16695" s="3" t="s">
        <v>28600</v>
      </c>
      <c r="C16695" s="3" t="s">
        <v>40736</v>
      </c>
      <c r="D16695" s="2" t="s">
        <v>43277</v>
      </c>
      <c r="E16695" s="3">
        <v>119.24</v>
      </c>
      <c r="F16695" s="67">
        <v>119.24</v>
      </c>
      <c r="G16695" s="67">
        <v>119.24</v>
      </c>
    </row>
    <row r="16696" spans="1:7" x14ac:dyDescent="0.2">
      <c r="A16696" s="1" t="str">
        <f t="shared" si="263"/>
        <v>SETOP MATED-11249</v>
      </c>
      <c r="B16696" s="3" t="s">
        <v>28600</v>
      </c>
      <c r="C16696" s="3" t="s">
        <v>40737</v>
      </c>
      <c r="D16696" s="2" t="s">
        <v>43278</v>
      </c>
      <c r="E16696" s="3">
        <v>117.76</v>
      </c>
      <c r="F16696" s="67">
        <v>117.76</v>
      </c>
      <c r="G16696" s="67">
        <v>117.76</v>
      </c>
    </row>
    <row r="16697" spans="1:7" x14ac:dyDescent="0.2">
      <c r="A16697" s="1" t="str">
        <f t="shared" si="263"/>
        <v>SETOP MATED-11248</v>
      </c>
      <c r="B16697" s="3" t="s">
        <v>28600</v>
      </c>
      <c r="C16697" s="3" t="s">
        <v>40738</v>
      </c>
      <c r="D16697" s="2" t="s">
        <v>43279</v>
      </c>
      <c r="E16697" s="3">
        <v>119.12</v>
      </c>
      <c r="F16697" s="67">
        <v>119.12</v>
      </c>
      <c r="G16697" s="67">
        <v>119.12</v>
      </c>
    </row>
    <row r="16698" spans="1:7" x14ac:dyDescent="0.2">
      <c r="A16698" s="1" t="str">
        <f t="shared" si="263"/>
        <v xml:space="preserve">SETOP </v>
      </c>
      <c r="B16698" s="3" t="s">
        <v>28600</v>
      </c>
    </row>
    <row r="16699" spans="1:7" x14ac:dyDescent="0.2">
      <c r="A16699" s="1" t="str">
        <f t="shared" si="263"/>
        <v>SETOP 019 - ARGAMASSAS ENSACADAS</v>
      </c>
      <c r="B16699" s="3" t="s">
        <v>28600</v>
      </c>
      <c r="C16699" s="3" t="s">
        <v>40739</v>
      </c>
    </row>
    <row r="16700" spans="1:7" x14ac:dyDescent="0.2">
      <c r="A16700" s="1" t="str">
        <f t="shared" si="263"/>
        <v>SETOP 019.01 - ARGAMASSA AUTONIVELANTE</v>
      </c>
      <c r="B16700" s="3" t="s">
        <v>28600</v>
      </c>
      <c r="C16700" s="3" t="s">
        <v>40740</v>
      </c>
    </row>
    <row r="16701" spans="1:7" x14ac:dyDescent="0.2">
      <c r="A16701" s="1" t="str">
        <f t="shared" si="263"/>
        <v>SETOP Código</v>
      </c>
      <c r="B16701" s="3" t="s">
        <v>28600</v>
      </c>
      <c r="C16701" s="3" t="s">
        <v>28604</v>
      </c>
      <c r="D16701" s="2" t="s">
        <v>43149</v>
      </c>
      <c r="E16701" s="3" t="s">
        <v>45110</v>
      </c>
      <c r="F16701" s="67" t="s">
        <v>45110</v>
      </c>
      <c r="G16701" s="67" t="s">
        <v>45110</v>
      </c>
    </row>
    <row r="16702" spans="1:7" ht="22.5" x14ac:dyDescent="0.2">
      <c r="A16702" s="1" t="str">
        <f t="shared" si="263"/>
        <v>SETOP MATED-9939</v>
      </c>
      <c r="B16702" s="3" t="s">
        <v>28600</v>
      </c>
      <c r="C16702" s="3" t="s">
        <v>40741</v>
      </c>
      <c r="D16702" s="2" t="s">
        <v>43280</v>
      </c>
      <c r="E16702" s="3">
        <v>5.5735999999999999</v>
      </c>
      <c r="F16702" s="67">
        <v>5.5735999999999999</v>
      </c>
      <c r="G16702" s="67">
        <v>5.5735999999999999</v>
      </c>
    </row>
    <row r="16703" spans="1:7" x14ac:dyDescent="0.2">
      <c r="A16703" s="1" t="str">
        <f t="shared" si="263"/>
        <v xml:space="preserve">SETOP </v>
      </c>
      <c r="B16703" s="3" t="s">
        <v>28600</v>
      </c>
    </row>
    <row r="16704" spans="1:7" x14ac:dyDescent="0.2">
      <c r="A16704" s="1" t="str">
        <f t="shared" si="263"/>
        <v>SETOP 019.02 - ARGAMASSA COLANTE</v>
      </c>
      <c r="B16704" s="3" t="s">
        <v>28600</v>
      </c>
      <c r="C16704" s="3" t="s">
        <v>40742</v>
      </c>
    </row>
    <row r="16705" spans="1:7" x14ac:dyDescent="0.2">
      <c r="A16705" s="1" t="str">
        <f t="shared" si="263"/>
        <v>SETOP Código</v>
      </c>
      <c r="B16705" s="3" t="s">
        <v>28600</v>
      </c>
      <c r="C16705" s="3" t="s">
        <v>28604</v>
      </c>
      <c r="D16705" s="2" t="s">
        <v>43149</v>
      </c>
      <c r="E16705" s="3" t="s">
        <v>45110</v>
      </c>
      <c r="F16705" s="67" t="s">
        <v>45110</v>
      </c>
      <c r="G16705" s="67" t="s">
        <v>45110</v>
      </c>
    </row>
    <row r="16706" spans="1:7" x14ac:dyDescent="0.2">
      <c r="A16706" s="1" t="str">
        <f t="shared" si="263"/>
        <v>SETOP MATED-12352</v>
      </c>
      <c r="B16706" s="3" t="s">
        <v>28600</v>
      </c>
      <c r="C16706" s="3" t="s">
        <v>40743</v>
      </c>
      <c r="D16706" s="2" t="s">
        <v>43281</v>
      </c>
      <c r="E16706" s="3">
        <v>2.0299999999999998</v>
      </c>
      <c r="F16706" s="67">
        <v>2.0299999999999998</v>
      </c>
      <c r="G16706" s="67">
        <v>2.0299999999999998</v>
      </c>
    </row>
    <row r="16707" spans="1:7" x14ac:dyDescent="0.2">
      <c r="A16707" s="1" t="str">
        <f t="shared" si="263"/>
        <v>SETOP MATED-12350</v>
      </c>
      <c r="B16707" s="3" t="s">
        <v>28600</v>
      </c>
      <c r="C16707" s="3" t="s">
        <v>40744</v>
      </c>
      <c r="D16707" s="2" t="s">
        <v>43282</v>
      </c>
      <c r="E16707" s="3">
        <v>1.4513</v>
      </c>
      <c r="F16707" s="67">
        <v>1.4513</v>
      </c>
      <c r="G16707" s="67">
        <v>1.4513</v>
      </c>
    </row>
    <row r="16708" spans="1:7" x14ac:dyDescent="0.2">
      <c r="A16708" s="1" t="str">
        <f t="shared" si="263"/>
        <v>SETOP MATED-12351</v>
      </c>
      <c r="B16708" s="3" t="s">
        <v>28600</v>
      </c>
      <c r="C16708" s="3" t="s">
        <v>40745</v>
      </c>
      <c r="D16708" s="2" t="s">
        <v>43283</v>
      </c>
      <c r="E16708" s="3">
        <v>0.66</v>
      </c>
      <c r="F16708" s="67">
        <v>0.66</v>
      </c>
      <c r="G16708" s="67">
        <v>0.66</v>
      </c>
    </row>
    <row r="16709" spans="1:7" x14ac:dyDescent="0.2">
      <c r="A16709" s="1" t="str">
        <f t="shared" si="263"/>
        <v xml:space="preserve">SETOP </v>
      </c>
      <c r="B16709" s="3" t="s">
        <v>28600</v>
      </c>
    </row>
    <row r="16710" spans="1:7" x14ac:dyDescent="0.2">
      <c r="A16710" s="1" t="str">
        <f t="shared" si="263"/>
        <v>SETOP 019.03 - ARGAMASSA ESPECIAL</v>
      </c>
      <c r="B16710" s="3" t="s">
        <v>28600</v>
      </c>
      <c r="C16710" s="3" t="s">
        <v>40746</v>
      </c>
    </row>
    <row r="16711" spans="1:7" x14ac:dyDescent="0.2">
      <c r="A16711" s="1" t="str">
        <f t="shared" si="263"/>
        <v>SETOP Código</v>
      </c>
      <c r="B16711" s="3" t="s">
        <v>28600</v>
      </c>
      <c r="C16711" s="3" t="s">
        <v>28604</v>
      </c>
      <c r="D16711" s="2" t="s">
        <v>43149</v>
      </c>
      <c r="E16711" s="3" t="s">
        <v>45110</v>
      </c>
      <c r="F16711" s="67" t="s">
        <v>45110</v>
      </c>
      <c r="G16711" s="67" t="s">
        <v>45110</v>
      </c>
    </row>
    <row r="16712" spans="1:7" x14ac:dyDescent="0.2">
      <c r="A16712" s="1" t="str">
        <f t="shared" si="263"/>
        <v>SETOP MATED-12354</v>
      </c>
      <c r="B16712" s="3" t="s">
        <v>28600</v>
      </c>
      <c r="C16712" s="3" t="s">
        <v>40747</v>
      </c>
      <c r="D16712" s="2" t="s">
        <v>43284</v>
      </c>
      <c r="E16712" s="3">
        <v>1.7490000000000001</v>
      </c>
      <c r="F16712" s="67">
        <v>1.7490000000000001</v>
      </c>
      <c r="G16712" s="67">
        <v>1.7490000000000001</v>
      </c>
    </row>
    <row r="16713" spans="1:7" x14ac:dyDescent="0.2">
      <c r="A16713" s="1" t="str">
        <f t="shared" si="263"/>
        <v>SETOP MATED-12353</v>
      </c>
      <c r="B16713" s="3" t="s">
        <v>28600</v>
      </c>
      <c r="C16713" s="3" t="s">
        <v>40748</v>
      </c>
      <c r="D16713" s="2" t="s">
        <v>43285</v>
      </c>
      <c r="E16713" s="3">
        <v>2.6507000000000001</v>
      </c>
      <c r="F16713" s="67">
        <v>2.6507000000000001</v>
      </c>
      <c r="G16713" s="67">
        <v>2.6507000000000001</v>
      </c>
    </row>
    <row r="16714" spans="1:7" x14ac:dyDescent="0.2">
      <c r="A16714" s="1" t="str">
        <f t="shared" si="263"/>
        <v>SETOP MATED-12334</v>
      </c>
      <c r="B16714" s="3" t="s">
        <v>28600</v>
      </c>
      <c r="C16714" s="3" t="s">
        <v>40749</v>
      </c>
      <c r="D16714" s="2" t="s">
        <v>43286</v>
      </c>
      <c r="E16714" s="3">
        <v>1.7235</v>
      </c>
      <c r="F16714" s="67">
        <v>1.7235</v>
      </c>
      <c r="G16714" s="67">
        <v>1.7235</v>
      </c>
    </row>
    <row r="16715" spans="1:7" ht="22.5" x14ac:dyDescent="0.2">
      <c r="A16715" s="1" t="str">
        <f t="shared" si="263"/>
        <v>SETOP MATED-11309</v>
      </c>
      <c r="B16715" s="3" t="s">
        <v>28600</v>
      </c>
      <c r="C16715" s="3" t="s">
        <v>40750</v>
      </c>
      <c r="D16715" s="2" t="s">
        <v>43287</v>
      </c>
      <c r="E16715" s="3">
        <v>0.70550000000000002</v>
      </c>
      <c r="F16715" s="67">
        <v>0.70550000000000002</v>
      </c>
      <c r="G16715" s="67">
        <v>0.70550000000000002</v>
      </c>
    </row>
    <row r="16716" spans="1:7" x14ac:dyDescent="0.2">
      <c r="A16716" s="1" t="str">
        <f t="shared" si="263"/>
        <v xml:space="preserve">SETOP </v>
      </c>
      <c r="B16716" s="3" t="s">
        <v>28600</v>
      </c>
    </row>
    <row r="16717" spans="1:7" x14ac:dyDescent="0.2">
      <c r="A16717" s="1" t="str">
        <f t="shared" si="263"/>
        <v>SETOP 019.04 - REJUNTE CIMENTÍCIO</v>
      </c>
      <c r="B16717" s="3" t="s">
        <v>28600</v>
      </c>
      <c r="C16717" s="3" t="s">
        <v>40751</v>
      </c>
    </row>
    <row r="16718" spans="1:7" x14ac:dyDescent="0.2">
      <c r="A16718" s="1" t="str">
        <f t="shared" si="263"/>
        <v>SETOP Código</v>
      </c>
      <c r="B16718" s="3" t="s">
        <v>28600</v>
      </c>
      <c r="C16718" s="3" t="s">
        <v>28604</v>
      </c>
      <c r="D16718" s="2" t="s">
        <v>43149</v>
      </c>
      <c r="E16718" s="3" t="s">
        <v>45110</v>
      </c>
      <c r="F16718" s="67" t="s">
        <v>45110</v>
      </c>
      <c r="G16718" s="67" t="s">
        <v>45110</v>
      </c>
    </row>
    <row r="16719" spans="1:7" ht="22.5" x14ac:dyDescent="0.2">
      <c r="A16719" s="1" t="str">
        <f t="shared" si="263"/>
        <v>SETOP MATED-12355</v>
      </c>
      <c r="B16719" s="3" t="s">
        <v>28600</v>
      </c>
      <c r="C16719" s="3" t="s">
        <v>40752</v>
      </c>
      <c r="D16719" s="2" t="s">
        <v>43288</v>
      </c>
      <c r="E16719" s="3">
        <v>3.4369000000000001</v>
      </c>
      <c r="F16719" s="67">
        <v>3.4369000000000001</v>
      </c>
      <c r="G16719" s="67">
        <v>3.4369000000000001</v>
      </c>
    </row>
    <row r="16720" spans="1:7" x14ac:dyDescent="0.2">
      <c r="A16720" s="1" t="str">
        <f t="shared" si="263"/>
        <v xml:space="preserve">SETOP </v>
      </c>
      <c r="B16720" s="3" t="s">
        <v>28600</v>
      </c>
    </row>
    <row r="16721" spans="1:7" x14ac:dyDescent="0.2">
      <c r="A16721" s="1" t="str">
        <f t="shared" si="263"/>
        <v>SETOP 019.05 - REJUNTE EPÓXI</v>
      </c>
      <c r="B16721" s="3" t="s">
        <v>28600</v>
      </c>
      <c r="C16721" s="3" t="s">
        <v>40753</v>
      </c>
    </row>
    <row r="16722" spans="1:7" x14ac:dyDescent="0.2">
      <c r="A16722" s="1" t="str">
        <f t="shared" si="263"/>
        <v>SETOP Código</v>
      </c>
      <c r="B16722" s="3" t="s">
        <v>28600</v>
      </c>
      <c r="C16722" s="3" t="s">
        <v>28604</v>
      </c>
      <c r="D16722" s="2" t="s">
        <v>43149</v>
      </c>
      <c r="E16722" s="3" t="s">
        <v>45110</v>
      </c>
      <c r="F16722" s="67" t="s">
        <v>45110</v>
      </c>
      <c r="G16722" s="67" t="s">
        <v>45110</v>
      </c>
    </row>
    <row r="16723" spans="1:7" ht="22.5" x14ac:dyDescent="0.2">
      <c r="A16723" s="1" t="str">
        <f t="shared" si="263"/>
        <v>SETOP MATED-17820</v>
      </c>
      <c r="B16723" s="3" t="s">
        <v>28600</v>
      </c>
      <c r="C16723" s="3" t="s">
        <v>40754</v>
      </c>
      <c r="D16723" s="2" t="s">
        <v>43289</v>
      </c>
      <c r="E16723" s="3">
        <v>49.911200000000001</v>
      </c>
      <c r="F16723" s="67">
        <v>49.911200000000001</v>
      </c>
      <c r="G16723" s="67">
        <v>49.911200000000001</v>
      </c>
    </row>
    <row r="16724" spans="1:7" x14ac:dyDescent="0.2">
      <c r="A16724" s="1" t="str">
        <f t="shared" si="263"/>
        <v xml:space="preserve">SETOP </v>
      </c>
      <c r="B16724" s="3" t="s">
        <v>28600</v>
      </c>
    </row>
    <row r="16725" spans="1:7" x14ac:dyDescent="0.2">
      <c r="A16725" s="1" t="str">
        <f t="shared" si="263"/>
        <v>SETOP 020 - ASFALTOS E PRODUTOS ASFÁLTICOS</v>
      </c>
      <c r="B16725" s="3" t="s">
        <v>28600</v>
      </c>
      <c r="C16725" s="3" t="s">
        <v>40755</v>
      </c>
    </row>
    <row r="16726" spans="1:7" x14ac:dyDescent="0.2">
      <c r="A16726" s="1" t="str">
        <f t="shared" si="263"/>
        <v>SETOP 020.01 - CONCRETO BETUMINOSO USINADO A QUENTE (CBUQ)</v>
      </c>
      <c r="B16726" s="3" t="s">
        <v>28600</v>
      </c>
      <c r="C16726" s="3" t="s">
        <v>40756</v>
      </c>
    </row>
    <row r="16727" spans="1:7" x14ac:dyDescent="0.2">
      <c r="A16727" s="1" t="str">
        <f t="shared" si="263"/>
        <v>SETOP Código</v>
      </c>
      <c r="B16727" s="3" t="s">
        <v>28600</v>
      </c>
      <c r="C16727" s="3" t="s">
        <v>28604</v>
      </c>
      <c r="D16727" s="2" t="s">
        <v>43149</v>
      </c>
      <c r="E16727" s="3" t="s">
        <v>45110</v>
      </c>
      <c r="F16727" s="67" t="s">
        <v>45110</v>
      </c>
      <c r="G16727" s="67" t="s">
        <v>45110</v>
      </c>
    </row>
    <row r="16728" spans="1:7" ht="22.5" x14ac:dyDescent="0.2">
      <c r="A16728" s="1" t="str">
        <f t="shared" si="263"/>
        <v>SETOP MATED-7631</v>
      </c>
      <c r="B16728" s="3" t="s">
        <v>28600</v>
      </c>
      <c r="C16728" s="3" t="s">
        <v>40757</v>
      </c>
      <c r="D16728" s="2" t="s">
        <v>43290</v>
      </c>
      <c r="E16728" s="3">
        <v>663.66</v>
      </c>
      <c r="F16728" s="67">
        <v>663.66</v>
      </c>
      <c r="G16728" s="67">
        <v>663.66</v>
      </c>
    </row>
    <row r="16729" spans="1:7" x14ac:dyDescent="0.2">
      <c r="A16729" s="1" t="str">
        <f t="shared" si="263"/>
        <v xml:space="preserve">SETOP </v>
      </c>
      <c r="B16729" s="3" t="s">
        <v>28600</v>
      </c>
    </row>
    <row r="16730" spans="1:7" x14ac:dyDescent="0.2">
      <c r="A16730" s="1" t="str">
        <f t="shared" si="263"/>
        <v>SETOP 020.02 - EMULSAO ASFÁLTICA</v>
      </c>
      <c r="B16730" s="3" t="s">
        <v>28600</v>
      </c>
      <c r="C16730" s="3" t="s">
        <v>40758</v>
      </c>
    </row>
    <row r="16731" spans="1:7" x14ac:dyDescent="0.2">
      <c r="A16731" s="1" t="str">
        <f t="shared" si="263"/>
        <v>SETOP Código</v>
      </c>
      <c r="B16731" s="3" t="s">
        <v>28600</v>
      </c>
      <c r="C16731" s="3" t="s">
        <v>28604</v>
      </c>
      <c r="D16731" s="2" t="s">
        <v>43149</v>
      </c>
      <c r="E16731" s="3" t="s">
        <v>45110</v>
      </c>
      <c r="F16731" s="67" t="s">
        <v>45110</v>
      </c>
      <c r="G16731" s="67" t="s">
        <v>45110</v>
      </c>
    </row>
    <row r="16732" spans="1:7" x14ac:dyDescent="0.2">
      <c r="A16732" s="1" t="str">
        <f t="shared" si="263"/>
        <v>SETOP MATED-7635</v>
      </c>
      <c r="B16732" s="3" t="s">
        <v>28600</v>
      </c>
      <c r="C16732" s="3" t="s">
        <v>40759</v>
      </c>
      <c r="D16732" s="2" t="s">
        <v>43291</v>
      </c>
      <c r="E16732" s="3">
        <v>3124.84</v>
      </c>
      <c r="F16732" s="67">
        <v>3124.84</v>
      </c>
      <c r="G16732" s="67">
        <v>3124.84</v>
      </c>
    </row>
    <row r="16733" spans="1:7" x14ac:dyDescent="0.2">
      <c r="A16733" s="1" t="str">
        <f t="shared" si="263"/>
        <v xml:space="preserve">SETOP </v>
      </c>
      <c r="B16733" s="3" t="s">
        <v>28600</v>
      </c>
    </row>
    <row r="16734" spans="1:7" x14ac:dyDescent="0.2">
      <c r="A16734" s="1" t="str">
        <f t="shared" si="263"/>
        <v>SETOP 021 - AZULEJOS CERÂMICOS</v>
      </c>
      <c r="B16734" s="3" t="s">
        <v>28600</v>
      </c>
      <c r="C16734" s="3" t="s">
        <v>40760</v>
      </c>
    </row>
    <row r="16735" spans="1:7" x14ac:dyDescent="0.2">
      <c r="A16735" s="1" t="str">
        <f t="shared" si="263"/>
        <v>SETOP 021.01 - ACESSÓRIOS</v>
      </c>
      <c r="B16735" s="3" t="s">
        <v>28600</v>
      </c>
      <c r="C16735" s="3" t="s">
        <v>40761</v>
      </c>
    </row>
    <row r="16736" spans="1:7" x14ac:dyDescent="0.2">
      <c r="A16736" s="1" t="str">
        <f t="shared" si="263"/>
        <v>SETOP Código</v>
      </c>
      <c r="B16736" s="3" t="s">
        <v>28600</v>
      </c>
      <c r="C16736" s="3" t="s">
        <v>28604</v>
      </c>
      <c r="D16736" s="2" t="s">
        <v>43149</v>
      </c>
      <c r="E16736" s="3" t="s">
        <v>45110</v>
      </c>
      <c r="F16736" s="67" t="s">
        <v>45110</v>
      </c>
      <c r="G16736" s="67" t="s">
        <v>45110</v>
      </c>
    </row>
    <row r="16737" spans="1:7" ht="22.5" x14ac:dyDescent="0.2">
      <c r="A16737" s="1" t="str">
        <f t="shared" si="263"/>
        <v>SETOP MATED-11460</v>
      </c>
      <c r="B16737" s="3" t="s">
        <v>28600</v>
      </c>
      <c r="C16737" s="3" t="s">
        <v>40762</v>
      </c>
      <c r="D16737" s="2" t="s">
        <v>43292</v>
      </c>
      <c r="E16737" s="3">
        <v>3.9407999999999999</v>
      </c>
      <c r="F16737" s="67">
        <v>3.9407999999999999</v>
      </c>
      <c r="G16737" s="67">
        <v>3.9407999999999999</v>
      </c>
    </row>
    <row r="16738" spans="1:7" x14ac:dyDescent="0.2">
      <c r="A16738" s="1" t="str">
        <f t="shared" si="263"/>
        <v xml:space="preserve">SETOP </v>
      </c>
      <c r="B16738" s="3" t="s">
        <v>28600</v>
      </c>
    </row>
    <row r="16739" spans="1:7" x14ac:dyDescent="0.2">
      <c r="A16739" s="1" t="str">
        <f t="shared" si="263"/>
        <v>SETOP 021.02 - REVESTIMENTO DE PAREDE</v>
      </c>
      <c r="B16739" s="3" t="s">
        <v>28600</v>
      </c>
      <c r="C16739" s="3" t="s">
        <v>40763</v>
      </c>
    </row>
    <row r="16740" spans="1:7" x14ac:dyDescent="0.2">
      <c r="A16740" s="1" t="str">
        <f t="shared" si="263"/>
        <v>SETOP Código</v>
      </c>
      <c r="B16740" s="3" t="s">
        <v>28600</v>
      </c>
      <c r="C16740" s="3" t="s">
        <v>28604</v>
      </c>
      <c r="D16740" s="2" t="s">
        <v>43149</v>
      </c>
      <c r="E16740" s="3" t="s">
        <v>45110</v>
      </c>
      <c r="F16740" s="67" t="s">
        <v>45110</v>
      </c>
      <c r="G16740" s="67" t="s">
        <v>45110</v>
      </c>
    </row>
    <row r="16741" spans="1:7" x14ac:dyDescent="0.2">
      <c r="A16741" s="1" t="str">
        <f t="shared" si="263"/>
        <v>SETOP MATED-11414</v>
      </c>
      <c r="B16741" s="3" t="s">
        <v>28600</v>
      </c>
      <c r="C16741" s="3" t="s">
        <v>40764</v>
      </c>
      <c r="D16741" s="2" t="s">
        <v>43293</v>
      </c>
      <c r="E16741" s="3">
        <v>57.621600000000001</v>
      </c>
      <c r="F16741" s="67">
        <v>57.621600000000001</v>
      </c>
      <c r="G16741" s="67">
        <v>57.621600000000001</v>
      </c>
    </row>
    <row r="16742" spans="1:7" x14ac:dyDescent="0.2">
      <c r="A16742" s="1" t="str">
        <f t="shared" si="263"/>
        <v>SETOP MATED-11415</v>
      </c>
      <c r="B16742" s="3" t="s">
        <v>28600</v>
      </c>
      <c r="C16742" s="3" t="s">
        <v>40765</v>
      </c>
      <c r="D16742" s="2" t="s">
        <v>43294</v>
      </c>
      <c r="E16742" s="3">
        <v>51.715299999999999</v>
      </c>
      <c r="F16742" s="67">
        <v>51.715299999999999</v>
      </c>
      <c r="G16742" s="67">
        <v>51.715299999999999</v>
      </c>
    </row>
    <row r="16743" spans="1:7" x14ac:dyDescent="0.2">
      <c r="A16743" s="1" t="str">
        <f t="shared" si="263"/>
        <v xml:space="preserve">SETOP </v>
      </c>
      <c r="B16743" s="3" t="s">
        <v>28600</v>
      </c>
    </row>
    <row r="16744" spans="1:7" x14ac:dyDescent="0.2">
      <c r="A16744" s="1" t="str">
        <f t="shared" si="263"/>
        <v>SETOP 022 - BANCADAS DE PEDRA</v>
      </c>
      <c r="B16744" s="3" t="s">
        <v>28600</v>
      </c>
      <c r="C16744" s="3" t="s">
        <v>40766</v>
      </c>
    </row>
    <row r="16745" spans="1:7" x14ac:dyDescent="0.2">
      <c r="A16745" s="1" t="str">
        <f t="shared" si="263"/>
        <v>SETOP 022.02 - PEDRAS EM ARDÓSIA</v>
      </c>
      <c r="B16745" s="3" t="s">
        <v>28600</v>
      </c>
      <c r="C16745" s="3" t="s">
        <v>40767</v>
      </c>
    </row>
    <row r="16746" spans="1:7" x14ac:dyDescent="0.2">
      <c r="A16746" s="1" t="str">
        <f t="shared" si="263"/>
        <v>SETOP Código</v>
      </c>
      <c r="B16746" s="3" t="s">
        <v>28600</v>
      </c>
      <c r="C16746" s="3" t="s">
        <v>28604</v>
      </c>
      <c r="D16746" s="2" t="s">
        <v>43149</v>
      </c>
      <c r="E16746" s="3" t="s">
        <v>45110</v>
      </c>
      <c r="F16746" s="67" t="s">
        <v>45110</v>
      </c>
      <c r="G16746" s="67" t="s">
        <v>45110</v>
      </c>
    </row>
    <row r="16747" spans="1:7" ht="22.5" x14ac:dyDescent="0.2">
      <c r="A16747" s="1" t="str">
        <f t="shared" si="263"/>
        <v>SETOP MATED-21710</v>
      </c>
      <c r="B16747" s="3" t="s">
        <v>28600</v>
      </c>
      <c r="C16747" s="3" t="s">
        <v>40768</v>
      </c>
      <c r="D16747" s="2" t="s">
        <v>43295</v>
      </c>
      <c r="E16747" s="3">
        <v>132.39769999999999</v>
      </c>
      <c r="F16747" s="67">
        <v>132.39769999999999</v>
      </c>
      <c r="G16747" s="67">
        <v>132.39769999999999</v>
      </c>
    </row>
    <row r="16748" spans="1:7" x14ac:dyDescent="0.2">
      <c r="A16748" s="1" t="str">
        <f t="shared" ref="A16748:A16811" si="264">CONCATENAR</f>
        <v>SETOP MATED-12793</v>
      </c>
      <c r="B16748" s="3" t="s">
        <v>28600</v>
      </c>
      <c r="C16748" s="3" t="s">
        <v>40769</v>
      </c>
      <c r="D16748" s="2" t="s">
        <v>43296</v>
      </c>
      <c r="E16748" s="3">
        <v>121.18980000000001</v>
      </c>
      <c r="F16748" s="67">
        <v>121.18980000000001</v>
      </c>
      <c r="G16748" s="67">
        <v>121.18980000000001</v>
      </c>
    </row>
    <row r="16749" spans="1:7" ht="22.5" x14ac:dyDescent="0.2">
      <c r="A16749" s="1" t="str">
        <f t="shared" si="264"/>
        <v>SETOP MATED-12367</v>
      </c>
      <c r="B16749" s="3" t="s">
        <v>28600</v>
      </c>
      <c r="C16749" s="3" t="s">
        <v>40770</v>
      </c>
      <c r="D16749" s="2" t="s">
        <v>43297</v>
      </c>
      <c r="E16749" s="3">
        <v>124.2135</v>
      </c>
      <c r="F16749" s="67">
        <v>124.2135</v>
      </c>
      <c r="G16749" s="67">
        <v>124.2135</v>
      </c>
    </row>
    <row r="16750" spans="1:7" x14ac:dyDescent="0.2">
      <c r="A16750" s="1" t="str">
        <f t="shared" si="264"/>
        <v>SETOP MATED-12792</v>
      </c>
      <c r="B16750" s="3" t="s">
        <v>28600</v>
      </c>
      <c r="C16750" s="3" t="s">
        <v>40771</v>
      </c>
      <c r="D16750" s="2" t="s">
        <v>43298</v>
      </c>
      <c r="E16750" s="3">
        <v>3.1949999999999998</v>
      </c>
      <c r="F16750" s="67">
        <v>3.1949999999999998</v>
      </c>
      <c r="G16750" s="67">
        <v>3.1949999999999998</v>
      </c>
    </row>
    <row r="16751" spans="1:7" x14ac:dyDescent="0.2">
      <c r="A16751" s="1" t="str">
        <f t="shared" si="264"/>
        <v xml:space="preserve">SETOP </v>
      </c>
      <c r="B16751" s="3" t="s">
        <v>28600</v>
      </c>
    </row>
    <row r="16752" spans="1:7" x14ac:dyDescent="0.2">
      <c r="A16752" s="1" t="str">
        <f t="shared" si="264"/>
        <v>SETOP 022.03 - PEDRAS EM GRANITO</v>
      </c>
      <c r="B16752" s="3" t="s">
        <v>28600</v>
      </c>
      <c r="C16752" s="3" t="s">
        <v>40772</v>
      </c>
    </row>
    <row r="16753" spans="1:7" x14ac:dyDescent="0.2">
      <c r="A16753" s="1" t="str">
        <f t="shared" si="264"/>
        <v>SETOP Código</v>
      </c>
      <c r="B16753" s="3" t="s">
        <v>28600</v>
      </c>
      <c r="C16753" s="3" t="s">
        <v>28604</v>
      </c>
      <c r="D16753" s="2" t="s">
        <v>43149</v>
      </c>
      <c r="E16753" s="3" t="s">
        <v>45110</v>
      </c>
      <c r="F16753" s="67" t="s">
        <v>45110</v>
      </c>
      <c r="G16753" s="67" t="s">
        <v>45110</v>
      </c>
    </row>
    <row r="16754" spans="1:7" x14ac:dyDescent="0.2">
      <c r="A16754" s="1" t="str">
        <f t="shared" si="264"/>
        <v>SETOP MATED-12368</v>
      </c>
      <c r="B16754" s="3" t="s">
        <v>28600</v>
      </c>
      <c r="C16754" s="3" t="s">
        <v>40773</v>
      </c>
      <c r="D16754" s="2" t="s">
        <v>43299</v>
      </c>
      <c r="E16754" s="3">
        <v>233.34899999999999</v>
      </c>
      <c r="F16754" s="67">
        <v>233.34899999999999</v>
      </c>
      <c r="G16754" s="67">
        <v>233.34899999999999</v>
      </c>
    </row>
    <row r="16755" spans="1:7" ht="22.5" x14ac:dyDescent="0.2">
      <c r="A16755" s="1" t="str">
        <f t="shared" si="264"/>
        <v>SETOP MATED-21574</v>
      </c>
      <c r="B16755" s="3" t="s">
        <v>28600</v>
      </c>
      <c r="C16755" s="3" t="s">
        <v>40774</v>
      </c>
      <c r="D16755" s="2" t="s">
        <v>43300</v>
      </c>
      <c r="E16755" s="3">
        <v>210.4092</v>
      </c>
      <c r="F16755" s="67">
        <v>210.4092</v>
      </c>
      <c r="G16755" s="67">
        <v>210.4092</v>
      </c>
    </row>
    <row r="16756" spans="1:7" ht="22.5" x14ac:dyDescent="0.2">
      <c r="A16756" s="1" t="str">
        <f t="shared" si="264"/>
        <v>SETOP MATED-31409</v>
      </c>
      <c r="B16756" s="3" t="s">
        <v>28600</v>
      </c>
      <c r="C16756" s="3" t="s">
        <v>40775</v>
      </c>
      <c r="D16756" s="2" t="s">
        <v>43301</v>
      </c>
      <c r="E16756" s="3">
        <v>281.54669999999999</v>
      </c>
      <c r="F16756" s="67">
        <v>281.54669999999999</v>
      </c>
      <c r="G16756" s="67">
        <v>281.54669999999999</v>
      </c>
    </row>
    <row r="16757" spans="1:7" x14ac:dyDescent="0.2">
      <c r="A16757" s="1" t="str">
        <f t="shared" si="264"/>
        <v>SETOP MATED-12790</v>
      </c>
      <c r="B16757" s="3" t="s">
        <v>28600</v>
      </c>
      <c r="C16757" s="3" t="s">
        <v>40776</v>
      </c>
      <c r="D16757" s="2" t="s">
        <v>43302</v>
      </c>
      <c r="E16757" s="3">
        <v>3.2454000000000001</v>
      </c>
      <c r="F16757" s="67">
        <v>3.2454000000000001</v>
      </c>
      <c r="G16757" s="67">
        <v>3.2454000000000001</v>
      </c>
    </row>
    <row r="16758" spans="1:7" x14ac:dyDescent="0.2">
      <c r="A16758" s="1" t="str">
        <f t="shared" si="264"/>
        <v xml:space="preserve">SETOP </v>
      </c>
      <c r="B16758" s="3" t="s">
        <v>28600</v>
      </c>
    </row>
    <row r="16759" spans="1:7" x14ac:dyDescent="0.2">
      <c r="A16759" s="1" t="str">
        <f t="shared" si="264"/>
        <v>SETOP 022.04 - PEDRAS EM MÁRMORE</v>
      </c>
      <c r="B16759" s="3" t="s">
        <v>28600</v>
      </c>
      <c r="C16759" s="3" t="s">
        <v>40777</v>
      </c>
    </row>
    <row r="16760" spans="1:7" x14ac:dyDescent="0.2">
      <c r="A16760" s="1" t="str">
        <f t="shared" si="264"/>
        <v>SETOP Código</v>
      </c>
      <c r="B16760" s="3" t="s">
        <v>28600</v>
      </c>
      <c r="C16760" s="3" t="s">
        <v>28604</v>
      </c>
      <c r="D16760" s="2" t="s">
        <v>43149</v>
      </c>
      <c r="E16760" s="3" t="s">
        <v>45110</v>
      </c>
      <c r="F16760" s="67" t="s">
        <v>45110</v>
      </c>
      <c r="G16760" s="67" t="s">
        <v>45110</v>
      </c>
    </row>
    <row r="16761" spans="1:7" x14ac:dyDescent="0.2">
      <c r="A16761" s="1" t="str">
        <f t="shared" si="264"/>
        <v>SETOP MATED-12369</v>
      </c>
      <c r="B16761" s="3" t="s">
        <v>28600</v>
      </c>
      <c r="C16761" s="3" t="s">
        <v>40778</v>
      </c>
      <c r="D16761" s="2" t="s">
        <v>43303</v>
      </c>
      <c r="E16761" s="3">
        <v>379.29090000000002</v>
      </c>
      <c r="F16761" s="67">
        <v>379.29090000000002</v>
      </c>
      <c r="G16761" s="67">
        <v>379.29090000000002</v>
      </c>
    </row>
    <row r="16762" spans="1:7" ht="22.5" x14ac:dyDescent="0.2">
      <c r="A16762" s="1" t="str">
        <f t="shared" si="264"/>
        <v>SETOP MATED-21709</v>
      </c>
      <c r="B16762" s="3" t="s">
        <v>28600</v>
      </c>
      <c r="C16762" s="3" t="s">
        <v>40779</v>
      </c>
      <c r="D16762" s="2" t="s">
        <v>43304</v>
      </c>
      <c r="E16762" s="3">
        <v>182.46</v>
      </c>
      <c r="F16762" s="67">
        <v>182.46</v>
      </c>
      <c r="G16762" s="67">
        <v>182.46</v>
      </c>
    </row>
    <row r="16763" spans="1:7" x14ac:dyDescent="0.2">
      <c r="A16763" s="1" t="str">
        <f t="shared" si="264"/>
        <v>SETOP MATED-12797</v>
      </c>
      <c r="B16763" s="3" t="s">
        <v>28600</v>
      </c>
      <c r="C16763" s="3" t="s">
        <v>40780</v>
      </c>
      <c r="D16763" s="2" t="s">
        <v>43305</v>
      </c>
      <c r="E16763" s="3">
        <v>27.687000000000001</v>
      </c>
      <c r="F16763" s="67">
        <v>27.687000000000001</v>
      </c>
      <c r="G16763" s="67">
        <v>27.687000000000001</v>
      </c>
    </row>
    <row r="16764" spans="1:7" x14ac:dyDescent="0.2">
      <c r="A16764" s="1" t="str">
        <f t="shared" si="264"/>
        <v>SETOP MATED-12796</v>
      </c>
      <c r="B16764" s="3" t="s">
        <v>28600</v>
      </c>
      <c r="C16764" s="3" t="s">
        <v>40781</v>
      </c>
      <c r="D16764" s="2" t="s">
        <v>43306</v>
      </c>
      <c r="E16764" s="3">
        <v>19.2408</v>
      </c>
      <c r="F16764" s="67">
        <v>19.2408</v>
      </c>
      <c r="G16764" s="67">
        <v>19.2408</v>
      </c>
    </row>
    <row r="16765" spans="1:7" x14ac:dyDescent="0.2">
      <c r="A16765" s="1" t="str">
        <f t="shared" si="264"/>
        <v>SETOP MATED-12791</v>
      </c>
      <c r="B16765" s="3" t="s">
        <v>28600</v>
      </c>
      <c r="C16765" s="3" t="s">
        <v>40782</v>
      </c>
      <c r="D16765" s="2" t="s">
        <v>43307</v>
      </c>
      <c r="E16765" s="3">
        <v>3.1949999999999998</v>
      </c>
      <c r="F16765" s="67">
        <v>3.1949999999999998</v>
      </c>
      <c r="G16765" s="67">
        <v>3.1949999999999998</v>
      </c>
    </row>
    <row r="16766" spans="1:7" x14ac:dyDescent="0.2">
      <c r="A16766" s="1" t="str">
        <f t="shared" si="264"/>
        <v xml:space="preserve">SETOP </v>
      </c>
      <c r="B16766" s="3" t="s">
        <v>28600</v>
      </c>
    </row>
    <row r="16767" spans="1:7" x14ac:dyDescent="0.2">
      <c r="A16767" s="1" t="str">
        <f t="shared" si="264"/>
        <v>SETOP 023 - BATE MACA E PROTEÇÃO DE PAREDES</v>
      </c>
      <c r="B16767" s="3" t="s">
        <v>28600</v>
      </c>
      <c r="C16767" s="3" t="s">
        <v>40783</v>
      </c>
    </row>
    <row r="16768" spans="1:7" x14ac:dyDescent="0.2">
      <c r="A16768" s="1" t="str">
        <f t="shared" si="264"/>
        <v>SETOP 023.01 - BATE-MACA</v>
      </c>
      <c r="B16768" s="3" t="s">
        <v>28600</v>
      </c>
      <c r="C16768" s="3" t="s">
        <v>40784</v>
      </c>
    </row>
    <row r="16769" spans="1:7" x14ac:dyDescent="0.2">
      <c r="A16769" s="1" t="str">
        <f t="shared" si="264"/>
        <v>SETOP Código</v>
      </c>
      <c r="B16769" s="3" t="s">
        <v>28600</v>
      </c>
      <c r="C16769" s="3" t="s">
        <v>28604</v>
      </c>
      <c r="D16769" s="2" t="s">
        <v>43149</v>
      </c>
      <c r="E16769" s="3" t="s">
        <v>45110</v>
      </c>
      <c r="F16769" s="67" t="s">
        <v>45110</v>
      </c>
      <c r="G16769" s="67" t="s">
        <v>45110</v>
      </c>
    </row>
    <row r="16770" spans="1:7" ht="22.5" x14ac:dyDescent="0.2">
      <c r="A16770" s="1" t="str">
        <f t="shared" si="264"/>
        <v>SETOP MATED-13052</v>
      </c>
      <c r="B16770" s="3" t="s">
        <v>28600</v>
      </c>
      <c r="C16770" s="3" t="s">
        <v>40785</v>
      </c>
      <c r="D16770" s="2" t="s">
        <v>43308</v>
      </c>
      <c r="E16770" s="3">
        <v>108.64</v>
      </c>
      <c r="F16770" s="67">
        <v>108.64</v>
      </c>
      <c r="G16770" s="67">
        <v>108.64</v>
      </c>
    </row>
    <row r="16771" spans="1:7" x14ac:dyDescent="0.2">
      <c r="A16771" s="1" t="str">
        <f t="shared" si="264"/>
        <v xml:space="preserve">SETOP </v>
      </c>
      <c r="B16771" s="3" t="s">
        <v>28600</v>
      </c>
    </row>
    <row r="16772" spans="1:7" x14ac:dyDescent="0.2">
      <c r="A16772" s="1" t="str">
        <f t="shared" si="264"/>
        <v>SETOP 023.02 - SEGREGADOR/BATE-RODAS</v>
      </c>
      <c r="B16772" s="3" t="s">
        <v>28600</v>
      </c>
      <c r="C16772" s="3" t="s">
        <v>40786</v>
      </c>
    </row>
    <row r="16773" spans="1:7" x14ac:dyDescent="0.2">
      <c r="A16773" s="1" t="str">
        <f t="shared" si="264"/>
        <v>SETOP Código</v>
      </c>
      <c r="B16773" s="3" t="s">
        <v>28600</v>
      </c>
      <c r="C16773" s="3" t="s">
        <v>28604</v>
      </c>
      <c r="D16773" s="2" t="s">
        <v>43149</v>
      </c>
      <c r="E16773" s="3" t="s">
        <v>45110</v>
      </c>
      <c r="F16773" s="67" t="s">
        <v>45110</v>
      </c>
      <c r="G16773" s="67" t="s">
        <v>45110</v>
      </c>
    </row>
    <row r="16774" spans="1:7" ht="22.5" x14ac:dyDescent="0.2">
      <c r="A16774" s="1" t="str">
        <f t="shared" si="264"/>
        <v>SETOP MATED-12358</v>
      </c>
      <c r="B16774" s="3" t="s">
        <v>28600</v>
      </c>
      <c r="C16774" s="3" t="s">
        <v>40787</v>
      </c>
      <c r="D16774" s="2" t="s">
        <v>43309</v>
      </c>
      <c r="E16774" s="3">
        <v>164.0256</v>
      </c>
      <c r="F16774" s="67">
        <v>164.0256</v>
      </c>
      <c r="G16774" s="67">
        <v>164.0256</v>
      </c>
    </row>
    <row r="16775" spans="1:7" x14ac:dyDescent="0.2">
      <c r="A16775" s="1" t="str">
        <f t="shared" si="264"/>
        <v xml:space="preserve">SETOP </v>
      </c>
      <c r="B16775" s="3" t="s">
        <v>28600</v>
      </c>
    </row>
    <row r="16776" spans="1:7" x14ac:dyDescent="0.2">
      <c r="A16776" s="1" t="str">
        <f t="shared" si="264"/>
        <v>SETOP 024 - BEBEDOUROS</v>
      </c>
      <c r="B16776" s="3" t="s">
        <v>28600</v>
      </c>
      <c r="C16776" s="3" t="s">
        <v>40788</v>
      </c>
    </row>
    <row r="16777" spans="1:7" x14ac:dyDescent="0.2">
      <c r="A16777" s="1" t="str">
        <f t="shared" si="264"/>
        <v>SETOP 024.01 - BEBEDOURO</v>
      </c>
      <c r="B16777" s="3" t="s">
        <v>28600</v>
      </c>
      <c r="C16777" s="3" t="s">
        <v>40789</v>
      </c>
    </row>
    <row r="16778" spans="1:7" x14ac:dyDescent="0.2">
      <c r="A16778" s="1" t="str">
        <f t="shared" si="264"/>
        <v>SETOP Código</v>
      </c>
      <c r="B16778" s="3" t="s">
        <v>28600</v>
      </c>
      <c r="C16778" s="3" t="s">
        <v>28604</v>
      </c>
      <c r="D16778" s="2" t="s">
        <v>43149</v>
      </c>
      <c r="E16778" s="3" t="s">
        <v>45110</v>
      </c>
      <c r="F16778" s="67" t="s">
        <v>45110</v>
      </c>
      <c r="G16778" s="67" t="s">
        <v>45110</v>
      </c>
    </row>
    <row r="16779" spans="1:7" ht="22.5" x14ac:dyDescent="0.2">
      <c r="A16779" s="1" t="str">
        <f t="shared" si="264"/>
        <v>SETOP MATED-33576</v>
      </c>
      <c r="B16779" s="3" t="s">
        <v>28600</v>
      </c>
      <c r="C16779" s="3" t="s">
        <v>40790</v>
      </c>
      <c r="D16779" s="2" t="s">
        <v>43310</v>
      </c>
      <c r="E16779" s="3">
        <v>0</v>
      </c>
      <c r="F16779" s="67">
        <v>0</v>
      </c>
      <c r="G16779" s="67">
        <v>0</v>
      </c>
    </row>
    <row r="16780" spans="1:7" ht="22.5" x14ac:dyDescent="0.2">
      <c r="A16780" s="1" t="str">
        <f t="shared" si="264"/>
        <v>SETOP MATED-12074</v>
      </c>
      <c r="B16780" s="3" t="s">
        <v>28600</v>
      </c>
      <c r="C16780" s="3" t="s">
        <v>40791</v>
      </c>
      <c r="D16780" s="2" t="s">
        <v>43311</v>
      </c>
      <c r="E16780" s="3">
        <v>1246.2942</v>
      </c>
      <c r="F16780" s="67">
        <v>1246.2942</v>
      </c>
      <c r="G16780" s="67">
        <v>1246.2942</v>
      </c>
    </row>
    <row r="16781" spans="1:7" ht="33.75" x14ac:dyDescent="0.2">
      <c r="A16781" s="1" t="str">
        <f t="shared" si="264"/>
        <v>SETOP MATED-12075</v>
      </c>
      <c r="B16781" s="3" t="s">
        <v>28600</v>
      </c>
      <c r="C16781" s="3" t="s">
        <v>40792</v>
      </c>
      <c r="D16781" s="2" t="s">
        <v>43312</v>
      </c>
      <c r="E16781" s="3">
        <v>1181.5319999999999</v>
      </c>
      <c r="F16781" s="67">
        <v>1181.5319999999999</v>
      </c>
      <c r="G16781" s="67">
        <v>1181.5319999999999</v>
      </c>
    </row>
    <row r="16782" spans="1:7" ht="22.5" x14ac:dyDescent="0.2">
      <c r="A16782" s="1" t="str">
        <f t="shared" si="264"/>
        <v>SETOP MATED-12072</v>
      </c>
      <c r="B16782" s="3" t="s">
        <v>28600</v>
      </c>
      <c r="C16782" s="3" t="s">
        <v>40793</v>
      </c>
      <c r="D16782" s="2" t="s">
        <v>43313</v>
      </c>
      <c r="E16782" s="3">
        <v>1036.55</v>
      </c>
      <c r="F16782" s="67">
        <v>1036.55</v>
      </c>
      <c r="G16782" s="67">
        <v>1036.55</v>
      </c>
    </row>
    <row r="16783" spans="1:7" ht="22.5" x14ac:dyDescent="0.2">
      <c r="A16783" s="1" t="str">
        <f t="shared" si="264"/>
        <v>SETOP MATED-12073</v>
      </c>
      <c r="B16783" s="3" t="s">
        <v>28600</v>
      </c>
      <c r="C16783" s="3" t="s">
        <v>40794</v>
      </c>
      <c r="D16783" s="2" t="s">
        <v>43314</v>
      </c>
      <c r="E16783" s="3">
        <v>1158.0771</v>
      </c>
      <c r="F16783" s="67">
        <v>1158.0771</v>
      </c>
      <c r="G16783" s="67">
        <v>1158.0771</v>
      </c>
    </row>
    <row r="16784" spans="1:7" x14ac:dyDescent="0.2">
      <c r="A16784" s="1" t="str">
        <f t="shared" si="264"/>
        <v>SETOP MATED-12223</v>
      </c>
      <c r="B16784" s="3" t="s">
        <v>28600</v>
      </c>
      <c r="C16784" s="3" t="s">
        <v>40795</v>
      </c>
      <c r="D16784" s="2" t="s">
        <v>26315</v>
      </c>
      <c r="E16784" s="3">
        <v>112.8848</v>
      </c>
      <c r="F16784" s="67">
        <v>112.8848</v>
      </c>
      <c r="G16784" s="67">
        <v>112.8848</v>
      </c>
    </row>
    <row r="16785" spans="1:7" x14ac:dyDescent="0.2">
      <c r="A16785" s="1" t="str">
        <f t="shared" si="264"/>
        <v xml:space="preserve">SETOP </v>
      </c>
      <c r="B16785" s="3" t="s">
        <v>28600</v>
      </c>
    </row>
    <row r="16786" spans="1:7" x14ac:dyDescent="0.2">
      <c r="A16786" s="1" t="str">
        <f t="shared" si="264"/>
        <v>SETOP 025 - BLOCOS DE VIDRO E ELEMENTOS VAZADOS</v>
      </c>
      <c r="B16786" s="3" t="s">
        <v>28600</v>
      </c>
      <c r="C16786" s="3" t="s">
        <v>40796</v>
      </c>
    </row>
    <row r="16787" spans="1:7" x14ac:dyDescent="0.2">
      <c r="A16787" s="1" t="str">
        <f t="shared" si="264"/>
        <v>SETOP 025.01 - BLOCO DE VIDRO</v>
      </c>
      <c r="B16787" s="3" t="s">
        <v>28600</v>
      </c>
      <c r="C16787" s="3" t="s">
        <v>40797</v>
      </c>
    </row>
    <row r="16788" spans="1:7" x14ac:dyDescent="0.2">
      <c r="A16788" s="1" t="str">
        <f t="shared" si="264"/>
        <v>SETOP Código</v>
      </c>
      <c r="B16788" s="3" t="s">
        <v>28600</v>
      </c>
      <c r="C16788" s="3" t="s">
        <v>28604</v>
      </c>
      <c r="D16788" s="2" t="s">
        <v>43149</v>
      </c>
      <c r="E16788" s="3" t="s">
        <v>45110</v>
      </c>
      <c r="F16788" s="67" t="s">
        <v>45110</v>
      </c>
      <c r="G16788" s="67" t="s">
        <v>45110</v>
      </c>
    </row>
    <row r="16789" spans="1:7" ht="22.5" x14ac:dyDescent="0.2">
      <c r="A16789" s="1" t="str">
        <f t="shared" si="264"/>
        <v>SETOP MATED-12383</v>
      </c>
      <c r="B16789" s="3" t="s">
        <v>28600</v>
      </c>
      <c r="C16789" s="3" t="s">
        <v>40798</v>
      </c>
      <c r="D16789" s="2" t="s">
        <v>43315</v>
      </c>
      <c r="E16789" s="3">
        <v>16.899999999999999</v>
      </c>
      <c r="F16789" s="67">
        <v>16.899999999999999</v>
      </c>
      <c r="G16789" s="67">
        <v>16.899999999999999</v>
      </c>
    </row>
    <row r="16790" spans="1:7" x14ac:dyDescent="0.2">
      <c r="A16790" s="1" t="str">
        <f t="shared" si="264"/>
        <v xml:space="preserve">SETOP </v>
      </c>
      <c r="B16790" s="3" t="s">
        <v>28600</v>
      </c>
    </row>
    <row r="16791" spans="1:7" x14ac:dyDescent="0.2">
      <c r="A16791" s="1" t="str">
        <f t="shared" si="264"/>
        <v>SETOP 025.02 - ELEMENTO VAZADO EM CERÂMICA</v>
      </c>
      <c r="B16791" s="3" t="s">
        <v>28600</v>
      </c>
      <c r="C16791" s="3" t="s">
        <v>40799</v>
      </c>
    </row>
    <row r="16792" spans="1:7" x14ac:dyDescent="0.2">
      <c r="A16792" s="1" t="str">
        <f t="shared" si="264"/>
        <v>SETOP Código</v>
      </c>
      <c r="B16792" s="3" t="s">
        <v>28600</v>
      </c>
      <c r="C16792" s="3" t="s">
        <v>28604</v>
      </c>
      <c r="D16792" s="2" t="s">
        <v>43149</v>
      </c>
      <c r="E16792" s="3" t="s">
        <v>45110</v>
      </c>
      <c r="F16792" s="67" t="s">
        <v>45110</v>
      </c>
      <c r="G16792" s="67" t="s">
        <v>45110</v>
      </c>
    </row>
    <row r="16793" spans="1:7" ht="22.5" x14ac:dyDescent="0.2">
      <c r="A16793" s="1" t="str">
        <f t="shared" si="264"/>
        <v>SETOP MATED-12179</v>
      </c>
      <c r="B16793" s="3" t="s">
        <v>28600</v>
      </c>
      <c r="C16793" s="3" t="s">
        <v>40800</v>
      </c>
      <c r="D16793" s="2" t="s">
        <v>43316</v>
      </c>
      <c r="E16793" s="3">
        <v>2.3988</v>
      </c>
      <c r="F16793" s="67">
        <v>2.3988</v>
      </c>
      <c r="G16793" s="67">
        <v>2.3988</v>
      </c>
    </row>
    <row r="16794" spans="1:7" x14ac:dyDescent="0.2">
      <c r="A16794" s="1" t="str">
        <f t="shared" si="264"/>
        <v xml:space="preserve">SETOP </v>
      </c>
      <c r="B16794" s="3" t="s">
        <v>28600</v>
      </c>
    </row>
    <row r="16795" spans="1:7" x14ac:dyDescent="0.2">
      <c r="A16795" s="1" t="str">
        <f t="shared" si="264"/>
        <v>SETOP 025.03 - ELEMENTO VAZADO EM CONCRETO</v>
      </c>
      <c r="B16795" s="3" t="s">
        <v>28600</v>
      </c>
      <c r="C16795" s="3" t="s">
        <v>40801</v>
      </c>
    </row>
    <row r="16796" spans="1:7" x14ac:dyDescent="0.2">
      <c r="A16796" s="1" t="str">
        <f t="shared" si="264"/>
        <v>SETOP Código</v>
      </c>
      <c r="B16796" s="3" t="s">
        <v>28600</v>
      </c>
      <c r="C16796" s="3" t="s">
        <v>28604</v>
      </c>
      <c r="D16796" s="2" t="s">
        <v>43149</v>
      </c>
      <c r="E16796" s="3" t="s">
        <v>45110</v>
      </c>
      <c r="F16796" s="67" t="s">
        <v>45110</v>
      </c>
      <c r="G16796" s="67" t="s">
        <v>45110</v>
      </c>
    </row>
    <row r="16797" spans="1:7" ht="22.5" x14ac:dyDescent="0.2">
      <c r="A16797" s="1" t="str">
        <f t="shared" si="264"/>
        <v>SETOP MATED-12181</v>
      </c>
      <c r="B16797" s="3" t="s">
        <v>28600</v>
      </c>
      <c r="C16797" s="3" t="s">
        <v>40802</v>
      </c>
      <c r="D16797" s="2" t="s">
        <v>43317</v>
      </c>
      <c r="E16797" s="3">
        <v>8.3101000000000003</v>
      </c>
      <c r="F16797" s="67">
        <v>8.3101000000000003</v>
      </c>
      <c r="G16797" s="67">
        <v>8.3101000000000003</v>
      </c>
    </row>
    <row r="16798" spans="1:7" x14ac:dyDescent="0.2">
      <c r="A16798" s="1" t="str">
        <f t="shared" si="264"/>
        <v xml:space="preserve">SETOP </v>
      </c>
      <c r="B16798" s="3" t="s">
        <v>28600</v>
      </c>
    </row>
    <row r="16799" spans="1:7" x14ac:dyDescent="0.2">
      <c r="A16799" s="1" t="str">
        <f t="shared" si="264"/>
        <v>SETOP 025.04 - ELEMENTO VAZADO EM VIDRO</v>
      </c>
      <c r="B16799" s="3" t="s">
        <v>28600</v>
      </c>
      <c r="C16799" s="3" t="s">
        <v>40803</v>
      </c>
    </row>
    <row r="16800" spans="1:7" x14ac:dyDescent="0.2">
      <c r="A16800" s="1" t="str">
        <f t="shared" si="264"/>
        <v>SETOP Código</v>
      </c>
      <c r="B16800" s="3" t="s">
        <v>28600</v>
      </c>
      <c r="C16800" s="3" t="s">
        <v>28604</v>
      </c>
      <c r="D16800" s="2" t="s">
        <v>43149</v>
      </c>
      <c r="E16800" s="3" t="s">
        <v>45110</v>
      </c>
      <c r="F16800" s="67" t="s">
        <v>45110</v>
      </c>
      <c r="G16800" s="67" t="s">
        <v>45110</v>
      </c>
    </row>
    <row r="16801" spans="1:7" ht="22.5" x14ac:dyDescent="0.2">
      <c r="A16801" s="1" t="str">
        <f t="shared" si="264"/>
        <v>SETOP MATED-11319</v>
      </c>
      <c r="B16801" s="3" t="s">
        <v>28600</v>
      </c>
      <c r="C16801" s="3" t="s">
        <v>40804</v>
      </c>
      <c r="D16801" s="2" t="s">
        <v>43318</v>
      </c>
      <c r="E16801" s="3">
        <v>31.0398</v>
      </c>
      <c r="F16801" s="67">
        <v>31.0398</v>
      </c>
      <c r="G16801" s="67">
        <v>31.0398</v>
      </c>
    </row>
    <row r="16802" spans="1:7" ht="22.5" x14ac:dyDescent="0.2">
      <c r="A16802" s="1" t="str">
        <f t="shared" si="264"/>
        <v>SETOP MATED-11320</v>
      </c>
      <c r="B16802" s="3" t="s">
        <v>28600</v>
      </c>
      <c r="C16802" s="3" t="s">
        <v>40805</v>
      </c>
      <c r="D16802" s="2" t="s">
        <v>43319</v>
      </c>
      <c r="E16802" s="3">
        <v>30.924199999999999</v>
      </c>
      <c r="F16802" s="67">
        <v>30.924199999999999</v>
      </c>
      <c r="G16802" s="67">
        <v>30.924199999999999</v>
      </c>
    </row>
    <row r="16803" spans="1:7" x14ac:dyDescent="0.2">
      <c r="A16803" s="1" t="str">
        <f t="shared" si="264"/>
        <v xml:space="preserve">SETOP </v>
      </c>
      <c r="B16803" s="3" t="s">
        <v>28600</v>
      </c>
    </row>
    <row r="16804" spans="1:7" x14ac:dyDescent="0.2">
      <c r="A16804" s="1" t="str">
        <f t="shared" si="264"/>
        <v>SETOP 025.05 - ESPAÇADOR PARA BLOCOS</v>
      </c>
      <c r="B16804" s="3" t="s">
        <v>28600</v>
      </c>
      <c r="C16804" s="3" t="s">
        <v>40806</v>
      </c>
    </row>
    <row r="16805" spans="1:7" x14ac:dyDescent="0.2">
      <c r="A16805" s="1" t="str">
        <f t="shared" si="264"/>
        <v>SETOP Código</v>
      </c>
      <c r="B16805" s="3" t="s">
        <v>28600</v>
      </c>
      <c r="C16805" s="3" t="s">
        <v>28604</v>
      </c>
      <c r="D16805" s="2" t="s">
        <v>43149</v>
      </c>
      <c r="E16805" s="3" t="s">
        <v>45110</v>
      </c>
      <c r="F16805" s="67" t="s">
        <v>45110</v>
      </c>
      <c r="G16805" s="67" t="s">
        <v>45110</v>
      </c>
    </row>
    <row r="16806" spans="1:7" x14ac:dyDescent="0.2">
      <c r="A16806" s="1" t="str">
        <f t="shared" si="264"/>
        <v>SETOP MATED-12371</v>
      </c>
      <c r="B16806" s="3" t="s">
        <v>28600</v>
      </c>
      <c r="C16806" s="3" t="s">
        <v>40807</v>
      </c>
      <c r="D16806" s="2" t="s">
        <v>43320</v>
      </c>
      <c r="E16806" s="3">
        <v>1.2296</v>
      </c>
      <c r="F16806" s="67">
        <v>1.2296</v>
      </c>
      <c r="G16806" s="67">
        <v>1.2296</v>
      </c>
    </row>
    <row r="16807" spans="1:7" x14ac:dyDescent="0.2">
      <c r="A16807" s="1" t="str">
        <f t="shared" si="264"/>
        <v xml:space="preserve">SETOP </v>
      </c>
      <c r="B16807" s="3" t="s">
        <v>28600</v>
      </c>
    </row>
    <row r="16808" spans="1:7" x14ac:dyDescent="0.2">
      <c r="A16808" s="1" t="str">
        <f t="shared" si="264"/>
        <v>SETOP 026 - BLOCOS E CANALETAS DE CONCRETO</v>
      </c>
      <c r="B16808" s="3" t="s">
        <v>28600</v>
      </c>
      <c r="C16808" s="3" t="s">
        <v>40808</v>
      </c>
    </row>
    <row r="16809" spans="1:7" x14ac:dyDescent="0.2">
      <c r="A16809" s="1" t="str">
        <f t="shared" si="264"/>
        <v>SETOP 026.01 - BLOCO COMPENSADOR DE CONCRETO DE VEDAÇÃO</v>
      </c>
      <c r="B16809" s="3" t="s">
        <v>28600</v>
      </c>
      <c r="C16809" s="3" t="s">
        <v>40809</v>
      </c>
    </row>
    <row r="16810" spans="1:7" x14ac:dyDescent="0.2">
      <c r="A16810" s="1" t="str">
        <f t="shared" si="264"/>
        <v>SETOP Código</v>
      </c>
      <c r="B16810" s="3" t="s">
        <v>28600</v>
      </c>
      <c r="C16810" s="3" t="s">
        <v>28604</v>
      </c>
      <c r="D16810" s="2" t="s">
        <v>43149</v>
      </c>
      <c r="E16810" s="3" t="s">
        <v>45110</v>
      </c>
      <c r="F16810" s="67" t="s">
        <v>45110</v>
      </c>
      <c r="G16810" s="67" t="s">
        <v>45110</v>
      </c>
    </row>
    <row r="16811" spans="1:7" ht="22.5" x14ac:dyDescent="0.2">
      <c r="A16811" s="1" t="str">
        <f t="shared" si="264"/>
        <v>SETOP MATED-13067</v>
      </c>
      <c r="B16811" s="3" t="s">
        <v>28600</v>
      </c>
      <c r="C16811" s="3" t="s">
        <v>40810</v>
      </c>
      <c r="D16811" s="2" t="s">
        <v>43321</v>
      </c>
      <c r="E16811" s="3">
        <v>2.0964</v>
      </c>
      <c r="F16811" s="67">
        <v>2.0964</v>
      </c>
      <c r="G16811" s="67">
        <v>2.0964</v>
      </c>
    </row>
    <row r="16812" spans="1:7" ht="22.5" x14ac:dyDescent="0.2">
      <c r="A16812" s="1" t="str">
        <f t="shared" ref="A16812:A16875" si="265">CONCATENAR</f>
        <v>SETOP MATED-13069</v>
      </c>
      <c r="B16812" s="3" t="s">
        <v>28600</v>
      </c>
      <c r="C16812" s="3" t="s">
        <v>40811</v>
      </c>
      <c r="D16812" s="2" t="s">
        <v>43322</v>
      </c>
      <c r="E16812" s="3">
        <v>2.2073</v>
      </c>
      <c r="F16812" s="67">
        <v>2.2073</v>
      </c>
      <c r="G16812" s="67">
        <v>2.2073</v>
      </c>
    </row>
    <row r="16813" spans="1:7" ht="22.5" x14ac:dyDescent="0.2">
      <c r="A16813" s="1" t="str">
        <f t="shared" si="265"/>
        <v>SETOP MATED-13070</v>
      </c>
      <c r="B16813" s="3" t="s">
        <v>28600</v>
      </c>
      <c r="C16813" s="3" t="s">
        <v>40812</v>
      </c>
      <c r="D16813" s="2" t="s">
        <v>43323</v>
      </c>
      <c r="E16813" s="3">
        <v>2.5196999999999998</v>
      </c>
      <c r="F16813" s="67">
        <v>2.5196999999999998</v>
      </c>
      <c r="G16813" s="67">
        <v>2.5196999999999998</v>
      </c>
    </row>
    <row r="16814" spans="1:7" ht="22.5" x14ac:dyDescent="0.2">
      <c r="A16814" s="1" t="str">
        <f t="shared" si="265"/>
        <v>SETOP MATED-13071</v>
      </c>
      <c r="B16814" s="3" t="s">
        <v>28600</v>
      </c>
      <c r="C16814" s="3" t="s">
        <v>40813</v>
      </c>
      <c r="D16814" s="2" t="s">
        <v>43324</v>
      </c>
      <c r="E16814" s="3">
        <v>2.7313999999999998</v>
      </c>
      <c r="F16814" s="67">
        <v>2.7313999999999998</v>
      </c>
      <c r="G16814" s="67">
        <v>2.7313999999999998</v>
      </c>
    </row>
    <row r="16815" spans="1:7" ht="22.5" x14ac:dyDescent="0.2">
      <c r="A16815" s="1" t="str">
        <f t="shared" si="265"/>
        <v>SETOP MATED-13065</v>
      </c>
      <c r="B16815" s="3" t="s">
        <v>28600</v>
      </c>
      <c r="C16815" s="3" t="s">
        <v>40814</v>
      </c>
      <c r="D16815" s="2" t="s">
        <v>43325</v>
      </c>
      <c r="E16815" s="3">
        <v>1.6529</v>
      </c>
      <c r="F16815" s="67">
        <v>1.6529</v>
      </c>
      <c r="G16815" s="67">
        <v>1.6529</v>
      </c>
    </row>
    <row r="16816" spans="1:7" ht="22.5" x14ac:dyDescent="0.2">
      <c r="A16816" s="1" t="str">
        <f t="shared" si="265"/>
        <v>SETOP MATED-13066</v>
      </c>
      <c r="B16816" s="3" t="s">
        <v>28600</v>
      </c>
      <c r="C16816" s="3" t="s">
        <v>40815</v>
      </c>
      <c r="D16816" s="2" t="s">
        <v>43326</v>
      </c>
      <c r="E16816" s="3">
        <v>1.6831</v>
      </c>
      <c r="F16816" s="67">
        <v>1.6831</v>
      </c>
      <c r="G16816" s="67">
        <v>1.6831</v>
      </c>
    </row>
    <row r="16817" spans="1:7" x14ac:dyDescent="0.2">
      <c r="A16817" s="1" t="str">
        <f t="shared" si="265"/>
        <v xml:space="preserve">SETOP </v>
      </c>
      <c r="B16817" s="3" t="s">
        <v>28600</v>
      </c>
    </row>
    <row r="16818" spans="1:7" x14ac:dyDescent="0.2">
      <c r="A16818" s="1" t="str">
        <f t="shared" si="265"/>
        <v>SETOP 026.02 - BLOCO COMPENSADOR DE CONCRETO ESTRUTURAL</v>
      </c>
      <c r="B16818" s="3" t="s">
        <v>28600</v>
      </c>
      <c r="C16818" s="3" t="s">
        <v>40816</v>
      </c>
    </row>
    <row r="16819" spans="1:7" x14ac:dyDescent="0.2">
      <c r="A16819" s="1" t="str">
        <f t="shared" si="265"/>
        <v>SETOP Código</v>
      </c>
      <c r="B16819" s="3" t="s">
        <v>28600</v>
      </c>
      <c r="C16819" s="3" t="s">
        <v>28604</v>
      </c>
      <c r="D16819" s="2" t="s">
        <v>43149</v>
      </c>
      <c r="E16819" s="3" t="s">
        <v>45110</v>
      </c>
      <c r="F16819" s="67" t="s">
        <v>45110</v>
      </c>
      <c r="G16819" s="67" t="s">
        <v>45110</v>
      </c>
    </row>
    <row r="16820" spans="1:7" ht="22.5" x14ac:dyDescent="0.2">
      <c r="A16820" s="1" t="str">
        <f t="shared" si="265"/>
        <v>SETOP MATED-13063</v>
      </c>
      <c r="B16820" s="3" t="s">
        <v>28600</v>
      </c>
      <c r="C16820" s="3" t="s">
        <v>40817</v>
      </c>
      <c r="D16820" s="2" t="s">
        <v>43327</v>
      </c>
      <c r="E16820" s="3">
        <v>2.1164999999999998</v>
      </c>
      <c r="F16820" s="67">
        <v>2.1164999999999998</v>
      </c>
      <c r="G16820" s="67">
        <v>2.1164999999999998</v>
      </c>
    </row>
    <row r="16821" spans="1:7" ht="22.5" x14ac:dyDescent="0.2">
      <c r="A16821" s="1" t="str">
        <f t="shared" si="265"/>
        <v>SETOP MATED-8174</v>
      </c>
      <c r="B16821" s="3" t="s">
        <v>28600</v>
      </c>
      <c r="C16821" s="3" t="s">
        <v>40818</v>
      </c>
      <c r="D16821" s="2" t="s">
        <v>43328</v>
      </c>
      <c r="E16821" s="3">
        <v>2.2374999999999998</v>
      </c>
      <c r="F16821" s="67">
        <v>2.2374999999999998</v>
      </c>
      <c r="G16821" s="67">
        <v>2.2374999999999998</v>
      </c>
    </row>
    <row r="16822" spans="1:7" ht="22.5" x14ac:dyDescent="0.2">
      <c r="A16822" s="1" t="str">
        <f t="shared" si="265"/>
        <v>SETOP MATED-13072</v>
      </c>
      <c r="B16822" s="3" t="s">
        <v>28600</v>
      </c>
      <c r="C16822" s="3" t="s">
        <v>40819</v>
      </c>
      <c r="D16822" s="2" t="s">
        <v>43329</v>
      </c>
      <c r="E16822" s="3">
        <v>2.7313999999999998</v>
      </c>
      <c r="F16822" s="67">
        <v>2.7313999999999998</v>
      </c>
      <c r="G16822" s="67">
        <v>2.7313999999999998</v>
      </c>
    </row>
    <row r="16823" spans="1:7" ht="22.5" x14ac:dyDescent="0.2">
      <c r="A16823" s="1" t="str">
        <f t="shared" si="265"/>
        <v>SETOP MATED-8175</v>
      </c>
      <c r="B16823" s="3" t="s">
        <v>28600</v>
      </c>
      <c r="C16823" s="3" t="s">
        <v>40820</v>
      </c>
      <c r="D16823" s="2" t="s">
        <v>43330</v>
      </c>
      <c r="E16823" s="3">
        <v>2.8725000000000001</v>
      </c>
      <c r="F16823" s="67">
        <v>2.8725000000000001</v>
      </c>
      <c r="G16823" s="67">
        <v>2.8725000000000001</v>
      </c>
    </row>
    <row r="16824" spans="1:7" ht="22.5" x14ac:dyDescent="0.2">
      <c r="A16824" s="1" t="str">
        <f t="shared" si="265"/>
        <v>SETOP MATED-13064</v>
      </c>
      <c r="B16824" s="3" t="s">
        <v>28600</v>
      </c>
      <c r="C16824" s="3" t="s">
        <v>40821</v>
      </c>
      <c r="D16824" s="2" t="s">
        <v>43331</v>
      </c>
      <c r="E16824" s="3">
        <v>1.5118</v>
      </c>
      <c r="F16824" s="67">
        <v>1.5118</v>
      </c>
      <c r="G16824" s="67">
        <v>1.5118</v>
      </c>
    </row>
    <row r="16825" spans="1:7" ht="22.5" x14ac:dyDescent="0.2">
      <c r="A16825" s="1" t="str">
        <f t="shared" si="265"/>
        <v>SETOP MATED-8176</v>
      </c>
      <c r="B16825" s="3" t="s">
        <v>28600</v>
      </c>
      <c r="C16825" s="3" t="s">
        <v>40822</v>
      </c>
      <c r="D16825" s="2" t="s">
        <v>43332</v>
      </c>
      <c r="E16825" s="3">
        <v>1.5924</v>
      </c>
      <c r="F16825" s="67">
        <v>1.5924</v>
      </c>
      <c r="G16825" s="67">
        <v>1.5924</v>
      </c>
    </row>
    <row r="16826" spans="1:7" x14ac:dyDescent="0.2">
      <c r="A16826" s="1" t="str">
        <f t="shared" si="265"/>
        <v xml:space="preserve">SETOP </v>
      </c>
      <c r="B16826" s="3" t="s">
        <v>28600</v>
      </c>
    </row>
    <row r="16827" spans="1:7" x14ac:dyDescent="0.2">
      <c r="A16827" s="1" t="str">
        <f t="shared" si="265"/>
        <v>SETOP 026.03 - BLOCO DE CONCRETO CELULAR AUTOCLAVADO (CCA)</v>
      </c>
      <c r="B16827" s="3" t="s">
        <v>28600</v>
      </c>
      <c r="C16827" s="3" t="s">
        <v>40823</v>
      </c>
    </row>
    <row r="16828" spans="1:7" x14ac:dyDescent="0.2">
      <c r="A16828" s="1" t="str">
        <f t="shared" si="265"/>
        <v>SETOP Código</v>
      </c>
      <c r="B16828" s="3" t="s">
        <v>28600</v>
      </c>
      <c r="C16828" s="3" t="s">
        <v>28604</v>
      </c>
      <c r="D16828" s="2" t="s">
        <v>43149</v>
      </c>
      <c r="E16828" s="3" t="s">
        <v>45110</v>
      </c>
      <c r="F16828" s="67" t="s">
        <v>45110</v>
      </c>
      <c r="G16828" s="67" t="s">
        <v>45110</v>
      </c>
    </row>
    <row r="16829" spans="1:7" ht="22.5" x14ac:dyDescent="0.2">
      <c r="A16829" s="1" t="str">
        <f t="shared" si="265"/>
        <v>SETOP MATED-11318</v>
      </c>
      <c r="B16829" s="3" t="s">
        <v>28600</v>
      </c>
      <c r="C16829" s="3" t="s">
        <v>40824</v>
      </c>
      <c r="D16829" s="2" t="s">
        <v>43333</v>
      </c>
      <c r="E16829" s="3">
        <v>11.963699999999999</v>
      </c>
      <c r="F16829" s="67">
        <v>11.963699999999999</v>
      </c>
      <c r="G16829" s="67">
        <v>11.963699999999999</v>
      </c>
    </row>
    <row r="16830" spans="1:7" ht="22.5" x14ac:dyDescent="0.2">
      <c r="A16830" s="1" t="str">
        <f t="shared" si="265"/>
        <v>SETOP MATED-11316</v>
      </c>
      <c r="B16830" s="3" t="s">
        <v>28600</v>
      </c>
      <c r="C16830" s="3" t="s">
        <v>40825</v>
      </c>
      <c r="D16830" s="2" t="s">
        <v>43334</v>
      </c>
      <c r="E16830" s="3">
        <v>19.311299999999999</v>
      </c>
      <c r="F16830" s="67">
        <v>19.311299999999999</v>
      </c>
      <c r="G16830" s="67">
        <v>19.311299999999999</v>
      </c>
    </row>
    <row r="16831" spans="1:7" ht="22.5" x14ac:dyDescent="0.2">
      <c r="A16831" s="1" t="str">
        <f t="shared" si="265"/>
        <v>SETOP MATED-11317</v>
      </c>
      <c r="B16831" s="3" t="s">
        <v>28600</v>
      </c>
      <c r="C16831" s="3" t="s">
        <v>40826</v>
      </c>
      <c r="D16831" s="2" t="s">
        <v>43335</v>
      </c>
      <c r="E16831" s="3">
        <v>25.167200000000001</v>
      </c>
      <c r="F16831" s="67">
        <v>25.167200000000001</v>
      </c>
      <c r="G16831" s="67">
        <v>25.167200000000001</v>
      </c>
    </row>
    <row r="16832" spans="1:7" x14ac:dyDescent="0.2">
      <c r="A16832" s="1" t="str">
        <f t="shared" si="265"/>
        <v xml:space="preserve">SETOP </v>
      </c>
      <c r="B16832" s="3" t="s">
        <v>28600</v>
      </c>
    </row>
    <row r="16833" spans="1:7" x14ac:dyDescent="0.2">
      <c r="A16833" s="1" t="str">
        <f t="shared" si="265"/>
        <v>SETOP 026.04 - BLOCO DE CONCRETO DE VEDAÇÃO</v>
      </c>
      <c r="B16833" s="3" t="s">
        <v>28600</v>
      </c>
      <c r="C16833" s="3" t="s">
        <v>40827</v>
      </c>
    </row>
    <row r="16834" spans="1:7" x14ac:dyDescent="0.2">
      <c r="A16834" s="1" t="str">
        <f t="shared" si="265"/>
        <v>SETOP Código</v>
      </c>
      <c r="B16834" s="3" t="s">
        <v>28600</v>
      </c>
      <c r="C16834" s="3" t="s">
        <v>28604</v>
      </c>
      <c r="D16834" s="2" t="s">
        <v>43149</v>
      </c>
      <c r="E16834" s="3" t="s">
        <v>45110</v>
      </c>
      <c r="F16834" s="67" t="s">
        <v>45110</v>
      </c>
      <c r="G16834" s="67" t="s">
        <v>45110</v>
      </c>
    </row>
    <row r="16835" spans="1:7" ht="22.5" x14ac:dyDescent="0.2">
      <c r="A16835" s="1" t="str">
        <f t="shared" si="265"/>
        <v>SETOP MATED-12090</v>
      </c>
      <c r="B16835" s="3" t="s">
        <v>28600</v>
      </c>
      <c r="C16835" s="3" t="s">
        <v>40828</v>
      </c>
      <c r="D16835" s="2" t="s">
        <v>43336</v>
      </c>
      <c r="E16835" s="3">
        <v>3.3662999999999998</v>
      </c>
      <c r="F16835" s="67">
        <v>3.3662999999999998</v>
      </c>
      <c r="G16835" s="67">
        <v>3.3662999999999998</v>
      </c>
    </row>
    <row r="16836" spans="1:7" ht="22.5" x14ac:dyDescent="0.2">
      <c r="A16836" s="1" t="str">
        <f t="shared" si="265"/>
        <v>SETOP MATED-12100</v>
      </c>
      <c r="B16836" s="3" t="s">
        <v>28600</v>
      </c>
      <c r="C16836" s="3" t="s">
        <v>40829</v>
      </c>
      <c r="D16836" s="2" t="s">
        <v>43337</v>
      </c>
      <c r="E16836" s="3">
        <v>3.5880999999999998</v>
      </c>
      <c r="F16836" s="67">
        <v>3.5880999999999998</v>
      </c>
      <c r="G16836" s="67">
        <v>3.5880999999999998</v>
      </c>
    </row>
    <row r="16837" spans="1:7" ht="22.5" x14ac:dyDescent="0.2">
      <c r="A16837" s="1" t="str">
        <f t="shared" si="265"/>
        <v>SETOP MATED-12091</v>
      </c>
      <c r="B16837" s="3" t="s">
        <v>28600</v>
      </c>
      <c r="C16837" s="3" t="s">
        <v>40830</v>
      </c>
      <c r="D16837" s="2" t="s">
        <v>43338</v>
      </c>
      <c r="E16837" s="3">
        <v>4.2633999999999999</v>
      </c>
      <c r="F16837" s="67">
        <v>4.2633999999999999</v>
      </c>
      <c r="G16837" s="67">
        <v>4.2633999999999999</v>
      </c>
    </row>
    <row r="16838" spans="1:7" ht="22.5" x14ac:dyDescent="0.2">
      <c r="A16838" s="1" t="str">
        <f t="shared" si="265"/>
        <v>SETOP MATED-12108</v>
      </c>
      <c r="B16838" s="3" t="s">
        <v>28600</v>
      </c>
      <c r="C16838" s="3" t="s">
        <v>40831</v>
      </c>
      <c r="D16838" s="2" t="s">
        <v>43339</v>
      </c>
      <c r="E16838" s="3">
        <v>4.5354999999999999</v>
      </c>
      <c r="F16838" s="67">
        <v>4.5354999999999999</v>
      </c>
      <c r="G16838" s="67">
        <v>4.5354999999999999</v>
      </c>
    </row>
    <row r="16839" spans="1:7" ht="22.5" x14ac:dyDescent="0.2">
      <c r="A16839" s="1" t="str">
        <f t="shared" si="265"/>
        <v>SETOP MATED-12187</v>
      </c>
      <c r="B16839" s="3" t="s">
        <v>28600</v>
      </c>
      <c r="C16839" s="3" t="s">
        <v>40832</v>
      </c>
      <c r="D16839" s="2" t="s">
        <v>43340</v>
      </c>
      <c r="E16839" s="3">
        <v>2.6103999999999998</v>
      </c>
      <c r="F16839" s="67">
        <v>2.6103999999999998</v>
      </c>
      <c r="G16839" s="67">
        <v>2.6103999999999998</v>
      </c>
    </row>
    <row r="16840" spans="1:7" ht="22.5" x14ac:dyDescent="0.2">
      <c r="A16840" s="1" t="str">
        <f t="shared" si="265"/>
        <v>SETOP MATED-12092</v>
      </c>
      <c r="B16840" s="3" t="s">
        <v>28600</v>
      </c>
      <c r="C16840" s="3" t="s">
        <v>40833</v>
      </c>
      <c r="D16840" s="2" t="s">
        <v>43341</v>
      </c>
      <c r="E16840" s="3">
        <v>2.7818000000000001</v>
      </c>
      <c r="F16840" s="67">
        <v>2.7818000000000001</v>
      </c>
      <c r="G16840" s="67">
        <v>2.7818000000000001</v>
      </c>
    </row>
    <row r="16841" spans="1:7" x14ac:dyDescent="0.2">
      <c r="A16841" s="1" t="str">
        <f t="shared" si="265"/>
        <v xml:space="preserve">SETOP </v>
      </c>
      <c r="B16841" s="3" t="s">
        <v>28600</v>
      </c>
    </row>
    <row r="16842" spans="1:7" x14ac:dyDescent="0.2">
      <c r="A16842" s="1" t="str">
        <f t="shared" si="265"/>
        <v>SETOP 026.05 - BLOCO DE CONCRETO ESTRUTURAL</v>
      </c>
      <c r="B16842" s="3" t="s">
        <v>28600</v>
      </c>
      <c r="C16842" s="3" t="s">
        <v>40834</v>
      </c>
    </row>
    <row r="16843" spans="1:7" x14ac:dyDescent="0.2">
      <c r="A16843" s="1" t="str">
        <f t="shared" si="265"/>
        <v>SETOP Código</v>
      </c>
      <c r="B16843" s="3" t="s">
        <v>28600</v>
      </c>
      <c r="C16843" s="3" t="s">
        <v>28604</v>
      </c>
      <c r="D16843" s="2" t="s">
        <v>43149</v>
      </c>
      <c r="E16843" s="3" t="s">
        <v>45110</v>
      </c>
      <c r="F16843" s="67" t="s">
        <v>45110</v>
      </c>
      <c r="G16843" s="67" t="s">
        <v>45110</v>
      </c>
    </row>
    <row r="16844" spans="1:7" ht="22.5" x14ac:dyDescent="0.2">
      <c r="A16844" s="1" t="str">
        <f t="shared" si="265"/>
        <v>SETOP MATED-12122</v>
      </c>
      <c r="B16844" s="3" t="s">
        <v>28600</v>
      </c>
      <c r="C16844" s="3" t="s">
        <v>40835</v>
      </c>
      <c r="D16844" s="2" t="s">
        <v>43342</v>
      </c>
      <c r="E16844" s="3">
        <v>3.4872999999999998</v>
      </c>
      <c r="F16844" s="67">
        <v>3.4872999999999998</v>
      </c>
      <c r="G16844" s="67">
        <v>3.4872999999999998</v>
      </c>
    </row>
    <row r="16845" spans="1:7" ht="22.5" x14ac:dyDescent="0.2">
      <c r="A16845" s="1" t="str">
        <f t="shared" si="265"/>
        <v>SETOP MATED-12128</v>
      </c>
      <c r="B16845" s="3" t="s">
        <v>28600</v>
      </c>
      <c r="C16845" s="3" t="s">
        <v>40836</v>
      </c>
      <c r="D16845" s="2" t="s">
        <v>43343</v>
      </c>
      <c r="E16845" s="3">
        <v>3.9207000000000001</v>
      </c>
      <c r="F16845" s="67">
        <v>3.9207000000000001</v>
      </c>
      <c r="G16845" s="67">
        <v>3.9207000000000001</v>
      </c>
    </row>
    <row r="16846" spans="1:7" ht="22.5" x14ac:dyDescent="0.2">
      <c r="A16846" s="1" t="str">
        <f t="shared" si="265"/>
        <v>SETOP MATED-12125</v>
      </c>
      <c r="B16846" s="3" t="s">
        <v>28600</v>
      </c>
      <c r="C16846" s="3" t="s">
        <v>40837</v>
      </c>
      <c r="D16846" s="2" t="s">
        <v>43344</v>
      </c>
      <c r="E16846" s="3">
        <v>4.3742000000000001</v>
      </c>
      <c r="F16846" s="67">
        <v>4.3742000000000001</v>
      </c>
      <c r="G16846" s="67">
        <v>4.3742000000000001</v>
      </c>
    </row>
    <row r="16847" spans="1:7" ht="22.5" x14ac:dyDescent="0.2">
      <c r="A16847" s="1" t="str">
        <f t="shared" si="265"/>
        <v>SETOP MATED-12145</v>
      </c>
      <c r="B16847" s="3" t="s">
        <v>28600</v>
      </c>
      <c r="C16847" s="3" t="s">
        <v>40838</v>
      </c>
      <c r="D16847" s="2" t="s">
        <v>43345</v>
      </c>
      <c r="E16847" s="3">
        <v>4.9084000000000003</v>
      </c>
      <c r="F16847" s="67">
        <v>4.9084000000000003</v>
      </c>
      <c r="G16847" s="67">
        <v>4.9084000000000003</v>
      </c>
    </row>
    <row r="16848" spans="1:7" ht="22.5" x14ac:dyDescent="0.2">
      <c r="A16848" s="1" t="str">
        <f t="shared" si="265"/>
        <v>SETOP MATED-12114</v>
      </c>
      <c r="B16848" s="3" t="s">
        <v>28600</v>
      </c>
      <c r="C16848" s="3" t="s">
        <v>40839</v>
      </c>
      <c r="D16848" s="2" t="s">
        <v>43346</v>
      </c>
      <c r="E16848" s="3">
        <v>2.4289999999999998</v>
      </c>
      <c r="F16848" s="67">
        <v>2.4289999999999998</v>
      </c>
      <c r="G16848" s="67">
        <v>2.4289999999999998</v>
      </c>
    </row>
    <row r="16849" spans="1:7" ht="22.5" x14ac:dyDescent="0.2">
      <c r="A16849" s="1" t="str">
        <f t="shared" si="265"/>
        <v>SETOP MATED-12127</v>
      </c>
      <c r="B16849" s="3" t="s">
        <v>28600</v>
      </c>
      <c r="C16849" s="3" t="s">
        <v>40840</v>
      </c>
      <c r="D16849" s="2" t="s">
        <v>43347</v>
      </c>
      <c r="E16849" s="3">
        <v>2.7313999999999998</v>
      </c>
      <c r="F16849" s="67">
        <v>2.7313999999999998</v>
      </c>
      <c r="G16849" s="67">
        <v>2.7313999999999998</v>
      </c>
    </row>
    <row r="16850" spans="1:7" x14ac:dyDescent="0.2">
      <c r="A16850" s="1" t="str">
        <f t="shared" si="265"/>
        <v xml:space="preserve">SETOP </v>
      </c>
      <c r="B16850" s="3" t="s">
        <v>28600</v>
      </c>
    </row>
    <row r="16851" spans="1:7" x14ac:dyDescent="0.2">
      <c r="A16851" s="1" t="str">
        <f t="shared" si="265"/>
        <v>SETOP 026.06 - CANALETA DE CONCRETO ESTRUTURAL</v>
      </c>
      <c r="B16851" s="3" t="s">
        <v>28600</v>
      </c>
      <c r="C16851" s="3" t="s">
        <v>40841</v>
      </c>
    </row>
    <row r="16852" spans="1:7" x14ac:dyDescent="0.2">
      <c r="A16852" s="1" t="str">
        <f t="shared" si="265"/>
        <v>SETOP Código</v>
      </c>
      <c r="B16852" s="3" t="s">
        <v>28600</v>
      </c>
      <c r="C16852" s="3" t="s">
        <v>28604</v>
      </c>
      <c r="D16852" s="2" t="s">
        <v>43149</v>
      </c>
      <c r="E16852" s="3" t="s">
        <v>45110</v>
      </c>
      <c r="F16852" s="67" t="s">
        <v>45110</v>
      </c>
      <c r="G16852" s="67" t="s">
        <v>45110</v>
      </c>
    </row>
    <row r="16853" spans="1:7" ht="33.75" x14ac:dyDescent="0.2">
      <c r="A16853" s="1" t="str">
        <f t="shared" si="265"/>
        <v>SETOP MATED-12596</v>
      </c>
      <c r="B16853" s="3" t="s">
        <v>28600</v>
      </c>
      <c r="C16853" s="3" t="s">
        <v>40842</v>
      </c>
      <c r="D16853" s="2" t="s">
        <v>43348</v>
      </c>
      <c r="E16853" s="3">
        <v>3.4771999999999998</v>
      </c>
      <c r="F16853" s="67">
        <v>3.4771999999999998</v>
      </c>
      <c r="G16853" s="67">
        <v>3.4771999999999998</v>
      </c>
    </row>
    <row r="16854" spans="1:7" ht="33.75" x14ac:dyDescent="0.2">
      <c r="A16854" s="1" t="str">
        <f t="shared" si="265"/>
        <v>SETOP MATED-12087</v>
      </c>
      <c r="B16854" s="3" t="s">
        <v>28600</v>
      </c>
      <c r="C16854" s="3" t="s">
        <v>40843</v>
      </c>
      <c r="D16854" s="2" t="s">
        <v>43349</v>
      </c>
      <c r="E16854" s="3">
        <v>3.6686999999999999</v>
      </c>
      <c r="F16854" s="67">
        <v>3.6686999999999999</v>
      </c>
      <c r="G16854" s="67">
        <v>3.6686999999999999</v>
      </c>
    </row>
    <row r="16855" spans="1:7" ht="22.5" x14ac:dyDescent="0.2">
      <c r="A16855" s="1" t="str">
        <f t="shared" si="265"/>
        <v>SETOP MATED-12077</v>
      </c>
      <c r="B16855" s="3" t="s">
        <v>28600</v>
      </c>
      <c r="C16855" s="3" t="s">
        <v>40844</v>
      </c>
      <c r="D16855" s="2" t="s">
        <v>43350</v>
      </c>
      <c r="E16855" s="3">
        <v>4.1928000000000001</v>
      </c>
      <c r="F16855" s="67">
        <v>4.1928000000000001</v>
      </c>
      <c r="G16855" s="67">
        <v>4.1928000000000001</v>
      </c>
    </row>
    <row r="16856" spans="1:7" ht="22.5" x14ac:dyDescent="0.2">
      <c r="A16856" s="1" t="str">
        <f t="shared" si="265"/>
        <v>SETOP MATED-12080</v>
      </c>
      <c r="B16856" s="3" t="s">
        <v>28600</v>
      </c>
      <c r="C16856" s="3" t="s">
        <v>40845</v>
      </c>
      <c r="D16856" s="2" t="s">
        <v>43351</v>
      </c>
      <c r="E16856" s="3">
        <v>4.4245999999999999</v>
      </c>
      <c r="F16856" s="67">
        <v>4.4245999999999999</v>
      </c>
      <c r="G16856" s="67">
        <v>4.4245999999999999</v>
      </c>
    </row>
    <row r="16857" spans="1:7" ht="22.5" x14ac:dyDescent="0.2">
      <c r="A16857" s="1" t="str">
        <f t="shared" si="265"/>
        <v>SETOP MATED-12079</v>
      </c>
      <c r="B16857" s="3" t="s">
        <v>28600</v>
      </c>
      <c r="C16857" s="3" t="s">
        <v>40846</v>
      </c>
      <c r="D16857" s="2" t="s">
        <v>43352</v>
      </c>
      <c r="E16857" s="3">
        <v>5.0091999999999999</v>
      </c>
      <c r="F16857" s="67">
        <v>5.0091999999999999</v>
      </c>
      <c r="G16857" s="67">
        <v>5.0091999999999999</v>
      </c>
    </row>
    <row r="16858" spans="1:7" ht="22.5" x14ac:dyDescent="0.2">
      <c r="A16858" s="1" t="str">
        <f t="shared" si="265"/>
        <v>SETOP MATED-12597</v>
      </c>
      <c r="B16858" s="3" t="s">
        <v>28600</v>
      </c>
      <c r="C16858" s="3" t="s">
        <v>40847</v>
      </c>
      <c r="D16858" s="2" t="s">
        <v>43353</v>
      </c>
      <c r="E16858" s="3">
        <v>5.2812999999999999</v>
      </c>
      <c r="F16858" s="67">
        <v>5.2812999999999999</v>
      </c>
      <c r="G16858" s="67">
        <v>5.2812999999999999</v>
      </c>
    </row>
    <row r="16859" spans="1:7" ht="22.5" x14ac:dyDescent="0.2">
      <c r="A16859" s="1" t="str">
        <f t="shared" si="265"/>
        <v>SETOP MATED-12086</v>
      </c>
      <c r="B16859" s="3" t="s">
        <v>28600</v>
      </c>
      <c r="C16859" s="3" t="s">
        <v>40848</v>
      </c>
      <c r="D16859" s="2" t="s">
        <v>43354</v>
      </c>
      <c r="E16859" s="3">
        <v>2.8018999999999998</v>
      </c>
      <c r="F16859" s="67">
        <v>2.8018999999999998</v>
      </c>
      <c r="G16859" s="67">
        <v>2.8018999999999998</v>
      </c>
    </row>
    <row r="16860" spans="1:7" ht="22.5" x14ac:dyDescent="0.2">
      <c r="A16860" s="1" t="str">
        <f t="shared" si="265"/>
        <v>SETOP MATED-12089</v>
      </c>
      <c r="B16860" s="3" t="s">
        <v>28600</v>
      </c>
      <c r="C16860" s="3" t="s">
        <v>40849</v>
      </c>
      <c r="D16860" s="2" t="s">
        <v>43355</v>
      </c>
      <c r="E16860" s="3">
        <v>2.9531000000000001</v>
      </c>
      <c r="F16860" s="67">
        <v>2.9531000000000001</v>
      </c>
      <c r="G16860" s="67">
        <v>2.9531000000000001</v>
      </c>
    </row>
    <row r="16861" spans="1:7" x14ac:dyDescent="0.2">
      <c r="A16861" s="1" t="str">
        <f t="shared" si="265"/>
        <v xml:space="preserve">SETOP </v>
      </c>
      <c r="B16861" s="3" t="s">
        <v>28600</v>
      </c>
    </row>
    <row r="16862" spans="1:7" x14ac:dyDescent="0.2">
      <c r="A16862" s="1" t="str">
        <f t="shared" si="265"/>
        <v>SETOP 027 - BLOCOS, TIJOLOS E CANALETAS CERÂMICAS</v>
      </c>
      <c r="B16862" s="3" t="s">
        <v>28600</v>
      </c>
      <c r="C16862" s="3" t="s">
        <v>40850</v>
      </c>
    </row>
    <row r="16863" spans="1:7" x14ac:dyDescent="0.2">
      <c r="A16863" s="1" t="str">
        <f t="shared" si="265"/>
        <v>SETOP 027.01 - TIJOLO CERÂMICO FURADO</v>
      </c>
      <c r="B16863" s="3" t="s">
        <v>28600</v>
      </c>
      <c r="C16863" s="3" t="s">
        <v>40851</v>
      </c>
    </row>
    <row r="16864" spans="1:7" x14ac:dyDescent="0.2">
      <c r="A16864" s="1" t="str">
        <f t="shared" si="265"/>
        <v>SETOP Código</v>
      </c>
      <c r="B16864" s="3" t="s">
        <v>28600</v>
      </c>
      <c r="C16864" s="3" t="s">
        <v>28604</v>
      </c>
      <c r="D16864" s="2" t="s">
        <v>43149</v>
      </c>
      <c r="E16864" s="3" t="s">
        <v>45110</v>
      </c>
      <c r="F16864" s="67" t="s">
        <v>45110</v>
      </c>
      <c r="G16864" s="67" t="s">
        <v>45110</v>
      </c>
    </row>
    <row r="16865" spans="1:7" x14ac:dyDescent="0.2">
      <c r="A16865" s="1" t="str">
        <f t="shared" si="265"/>
        <v>SETOP MATED-29564</v>
      </c>
      <c r="B16865" s="3" t="s">
        <v>28600</v>
      </c>
      <c r="C16865" s="3" t="s">
        <v>40852</v>
      </c>
      <c r="D16865" s="2" t="s">
        <v>43356</v>
      </c>
      <c r="E16865" s="3">
        <v>1.411</v>
      </c>
      <c r="F16865" s="67">
        <v>1.411</v>
      </c>
      <c r="G16865" s="67">
        <v>1.411</v>
      </c>
    </row>
    <row r="16866" spans="1:7" ht="22.5" x14ac:dyDescent="0.2">
      <c r="A16866" s="1" t="str">
        <f t="shared" si="265"/>
        <v>SETOP MATED-12370</v>
      </c>
      <c r="B16866" s="3" t="s">
        <v>28600</v>
      </c>
      <c r="C16866" s="3" t="s">
        <v>40853</v>
      </c>
      <c r="D16866" s="2" t="s">
        <v>43357</v>
      </c>
      <c r="E16866" s="3">
        <v>1.9452</v>
      </c>
      <c r="F16866" s="67">
        <v>1.9452</v>
      </c>
      <c r="G16866" s="67">
        <v>1.9452</v>
      </c>
    </row>
    <row r="16867" spans="1:7" ht="22.5" x14ac:dyDescent="0.2">
      <c r="A16867" s="1" t="str">
        <f t="shared" si="265"/>
        <v>SETOP MATED-12364</v>
      </c>
      <c r="B16867" s="3" t="s">
        <v>28600</v>
      </c>
      <c r="C16867" s="3" t="s">
        <v>40854</v>
      </c>
      <c r="D16867" s="2" t="s">
        <v>43358</v>
      </c>
      <c r="E16867" s="3">
        <v>1.1792</v>
      </c>
      <c r="F16867" s="67">
        <v>1.1792</v>
      </c>
      <c r="G16867" s="67">
        <v>1.1792</v>
      </c>
    </row>
    <row r="16868" spans="1:7" x14ac:dyDescent="0.2">
      <c r="A16868" s="1" t="str">
        <f t="shared" si="265"/>
        <v xml:space="preserve">SETOP </v>
      </c>
      <c r="B16868" s="3" t="s">
        <v>28600</v>
      </c>
    </row>
    <row r="16869" spans="1:7" x14ac:dyDescent="0.2">
      <c r="A16869" s="1" t="str">
        <f t="shared" si="265"/>
        <v>SETOP 027.02 - TIJOLO CERÂMICO LAMINADO</v>
      </c>
      <c r="B16869" s="3" t="s">
        <v>28600</v>
      </c>
      <c r="C16869" s="3" t="s">
        <v>40855</v>
      </c>
    </row>
    <row r="16870" spans="1:7" x14ac:dyDescent="0.2">
      <c r="A16870" s="1" t="str">
        <f t="shared" si="265"/>
        <v>SETOP Código</v>
      </c>
      <c r="B16870" s="3" t="s">
        <v>28600</v>
      </c>
      <c r="C16870" s="3" t="s">
        <v>28604</v>
      </c>
      <c r="D16870" s="2" t="s">
        <v>43149</v>
      </c>
      <c r="E16870" s="3" t="s">
        <v>45110</v>
      </c>
      <c r="F16870" s="67" t="s">
        <v>45110</v>
      </c>
      <c r="G16870" s="67" t="s">
        <v>45110</v>
      </c>
    </row>
    <row r="16871" spans="1:7" ht="22.5" x14ac:dyDescent="0.2">
      <c r="A16871" s="1" t="str">
        <f t="shared" si="265"/>
        <v>SETOP MATED-11314</v>
      </c>
      <c r="B16871" s="3" t="s">
        <v>28600</v>
      </c>
      <c r="C16871" s="3" t="s">
        <v>40856</v>
      </c>
      <c r="D16871" s="2" t="s">
        <v>43359</v>
      </c>
      <c r="E16871" s="3">
        <v>0.93730000000000002</v>
      </c>
      <c r="F16871" s="67">
        <v>0.93730000000000002</v>
      </c>
      <c r="G16871" s="67">
        <v>0.93730000000000002</v>
      </c>
    </row>
    <row r="16872" spans="1:7" x14ac:dyDescent="0.2">
      <c r="A16872" s="1" t="str">
        <f t="shared" si="265"/>
        <v xml:space="preserve">SETOP </v>
      </c>
      <c r="B16872" s="3" t="s">
        <v>28600</v>
      </c>
    </row>
    <row r="16873" spans="1:7" x14ac:dyDescent="0.2">
      <c r="A16873" s="1" t="str">
        <f t="shared" si="265"/>
        <v>SETOP 027.03 - TIJOLO CERÂMICO MACIÇO</v>
      </c>
      <c r="B16873" s="3" t="s">
        <v>28600</v>
      </c>
      <c r="C16873" s="3" t="s">
        <v>40857</v>
      </c>
    </row>
    <row r="16874" spans="1:7" x14ac:dyDescent="0.2">
      <c r="A16874" s="1" t="str">
        <f t="shared" si="265"/>
        <v>SETOP Código</v>
      </c>
      <c r="B16874" s="3" t="s">
        <v>28600</v>
      </c>
      <c r="C16874" s="3" t="s">
        <v>28604</v>
      </c>
      <c r="D16874" s="2" t="s">
        <v>43149</v>
      </c>
      <c r="E16874" s="3" t="s">
        <v>45110</v>
      </c>
      <c r="F16874" s="67" t="s">
        <v>45110</v>
      </c>
      <c r="G16874" s="67" t="s">
        <v>45110</v>
      </c>
    </row>
    <row r="16875" spans="1:7" ht="22.5" x14ac:dyDescent="0.2">
      <c r="A16875" s="1" t="str">
        <f t="shared" si="265"/>
        <v>SETOP MATED-11315</v>
      </c>
      <c r="B16875" s="3" t="s">
        <v>28600</v>
      </c>
      <c r="C16875" s="3" t="s">
        <v>40858</v>
      </c>
      <c r="D16875" s="2" t="s">
        <v>43360</v>
      </c>
      <c r="E16875" s="3">
        <v>0.77600000000000002</v>
      </c>
      <c r="F16875" s="67">
        <v>0.77600000000000002</v>
      </c>
      <c r="G16875" s="67">
        <v>0.77600000000000002</v>
      </c>
    </row>
    <row r="16876" spans="1:7" x14ac:dyDescent="0.2">
      <c r="A16876" s="1" t="str">
        <f t="shared" ref="A16876:A16939" si="266">CONCATENAR</f>
        <v xml:space="preserve">SETOP </v>
      </c>
      <c r="B16876" s="3" t="s">
        <v>28600</v>
      </c>
    </row>
    <row r="16877" spans="1:7" x14ac:dyDescent="0.2">
      <c r="A16877" s="1" t="str">
        <f t="shared" si="266"/>
        <v>SETOP 028 - BOMBAS,MOTO-BOMBAS E MOTORES ELÉTRICOS</v>
      </c>
      <c r="B16877" s="3" t="s">
        <v>28600</v>
      </c>
      <c r="C16877" s="3" t="s">
        <v>40859</v>
      </c>
    </row>
    <row r="16878" spans="1:7" x14ac:dyDescent="0.2">
      <c r="A16878" s="1" t="str">
        <f t="shared" si="266"/>
        <v>SETOP 028.01 - ELETROBOMBA</v>
      </c>
      <c r="B16878" s="3" t="s">
        <v>28600</v>
      </c>
      <c r="C16878" s="3" t="s">
        <v>40860</v>
      </c>
    </row>
    <row r="16879" spans="1:7" x14ac:dyDescent="0.2">
      <c r="A16879" s="1" t="str">
        <f t="shared" si="266"/>
        <v>SETOP Código</v>
      </c>
      <c r="B16879" s="3" t="s">
        <v>28600</v>
      </c>
      <c r="C16879" s="3" t="s">
        <v>28604</v>
      </c>
      <c r="D16879" s="2" t="s">
        <v>43149</v>
      </c>
      <c r="E16879" s="3" t="s">
        <v>45110</v>
      </c>
      <c r="F16879" s="67" t="s">
        <v>45110</v>
      </c>
      <c r="G16879" s="67" t="s">
        <v>45110</v>
      </c>
    </row>
    <row r="16880" spans="1:7" ht="22.5" x14ac:dyDescent="0.2">
      <c r="A16880" s="1" t="str">
        <f t="shared" si="266"/>
        <v>SETOP MATED-11161</v>
      </c>
      <c r="B16880" s="3" t="s">
        <v>28600</v>
      </c>
      <c r="C16880" s="3" t="s">
        <v>40861</v>
      </c>
      <c r="D16880" s="2" t="s">
        <v>43361</v>
      </c>
      <c r="E16880" s="3">
        <v>1063.1300000000001</v>
      </c>
      <c r="F16880" s="67">
        <v>1063.1300000000001</v>
      </c>
      <c r="G16880" s="67">
        <v>1063.1300000000001</v>
      </c>
    </row>
    <row r="16881" spans="1:7" ht="22.5" x14ac:dyDescent="0.2">
      <c r="A16881" s="1" t="str">
        <f t="shared" si="266"/>
        <v>SETOP MATED-11162</v>
      </c>
      <c r="B16881" s="3" t="s">
        <v>28600</v>
      </c>
      <c r="C16881" s="3" t="s">
        <v>40862</v>
      </c>
      <c r="D16881" s="2" t="s">
        <v>43362</v>
      </c>
      <c r="E16881" s="3">
        <v>1136.8499999999999</v>
      </c>
      <c r="F16881" s="67">
        <v>1136.8499999999999</v>
      </c>
      <c r="G16881" s="67">
        <v>1136.8499999999999</v>
      </c>
    </row>
    <row r="16882" spans="1:7" ht="22.5" x14ac:dyDescent="0.2">
      <c r="A16882" s="1" t="str">
        <f t="shared" si="266"/>
        <v>SETOP MATED-12296</v>
      </c>
      <c r="B16882" s="3" t="s">
        <v>28600</v>
      </c>
      <c r="C16882" s="3" t="s">
        <v>40863</v>
      </c>
      <c r="D16882" s="2" t="s">
        <v>43363</v>
      </c>
      <c r="E16882" s="3">
        <v>1157.04</v>
      </c>
      <c r="F16882" s="67">
        <v>1157.04</v>
      </c>
      <c r="G16882" s="67">
        <v>1157.04</v>
      </c>
    </row>
    <row r="16883" spans="1:7" ht="22.5" x14ac:dyDescent="0.2">
      <c r="A16883" s="1" t="str">
        <f t="shared" si="266"/>
        <v>SETOP MATED-12563</v>
      </c>
      <c r="B16883" s="3" t="s">
        <v>28600</v>
      </c>
      <c r="C16883" s="3" t="s">
        <v>40864</v>
      </c>
      <c r="D16883" s="2" t="s">
        <v>43364</v>
      </c>
      <c r="E16883" s="3">
        <v>1473.04</v>
      </c>
      <c r="F16883" s="67">
        <v>1473.04</v>
      </c>
      <c r="G16883" s="67">
        <v>1473.04</v>
      </c>
    </row>
    <row r="16884" spans="1:7" ht="22.5" x14ac:dyDescent="0.2">
      <c r="A16884" s="1" t="str">
        <f t="shared" si="266"/>
        <v>SETOP MATED-11167</v>
      </c>
      <c r="B16884" s="3" t="s">
        <v>28600</v>
      </c>
      <c r="C16884" s="3" t="s">
        <v>40865</v>
      </c>
      <c r="D16884" s="2" t="s">
        <v>43365</v>
      </c>
      <c r="E16884" s="3">
        <v>8895.44</v>
      </c>
      <c r="F16884" s="67">
        <v>8895.44</v>
      </c>
      <c r="G16884" s="67">
        <v>8895.44</v>
      </c>
    </row>
    <row r="16885" spans="1:7" ht="22.5" x14ac:dyDescent="0.2">
      <c r="A16885" s="1" t="str">
        <f t="shared" si="266"/>
        <v>SETOP MATED-34622</v>
      </c>
      <c r="B16885" s="3" t="s">
        <v>28600</v>
      </c>
      <c r="C16885" s="3" t="s">
        <v>40866</v>
      </c>
      <c r="D16885" s="2" t="s">
        <v>43366</v>
      </c>
      <c r="E16885" s="3">
        <v>1578.45</v>
      </c>
      <c r="F16885" s="67">
        <v>1578.45</v>
      </c>
      <c r="G16885" s="67">
        <v>1578.45</v>
      </c>
    </row>
    <row r="16886" spans="1:7" ht="22.5" x14ac:dyDescent="0.2">
      <c r="A16886" s="1" t="str">
        <f t="shared" si="266"/>
        <v>SETOP MATED-11164</v>
      </c>
      <c r="B16886" s="3" t="s">
        <v>28600</v>
      </c>
      <c r="C16886" s="3" t="s">
        <v>40867</v>
      </c>
      <c r="D16886" s="2" t="s">
        <v>43367</v>
      </c>
      <c r="E16886" s="3">
        <v>1626.49</v>
      </c>
      <c r="F16886" s="67">
        <v>1626.49</v>
      </c>
      <c r="G16886" s="67">
        <v>1626.49</v>
      </c>
    </row>
    <row r="16887" spans="1:7" ht="22.5" x14ac:dyDescent="0.2">
      <c r="A16887" s="1" t="str">
        <f t="shared" si="266"/>
        <v>SETOP MATED-11163</v>
      </c>
      <c r="B16887" s="3" t="s">
        <v>28600</v>
      </c>
      <c r="C16887" s="3" t="s">
        <v>40868</v>
      </c>
      <c r="D16887" s="2" t="s">
        <v>43368</v>
      </c>
      <c r="E16887" s="3">
        <v>1999.99</v>
      </c>
      <c r="F16887" s="67">
        <v>1999.99</v>
      </c>
      <c r="G16887" s="67">
        <v>1999.99</v>
      </c>
    </row>
    <row r="16888" spans="1:7" ht="22.5" x14ac:dyDescent="0.2">
      <c r="A16888" s="1" t="str">
        <f t="shared" si="266"/>
        <v>SETOP MATED-11165</v>
      </c>
      <c r="B16888" s="3" t="s">
        <v>28600</v>
      </c>
      <c r="C16888" s="3" t="s">
        <v>40869</v>
      </c>
      <c r="D16888" s="2" t="s">
        <v>43369</v>
      </c>
      <c r="E16888" s="3">
        <v>4297.96</v>
      </c>
      <c r="F16888" s="67">
        <v>4297.96</v>
      </c>
      <c r="G16888" s="67">
        <v>4297.96</v>
      </c>
    </row>
    <row r="16889" spans="1:7" ht="22.5" x14ac:dyDescent="0.2">
      <c r="A16889" s="1" t="str">
        <f t="shared" si="266"/>
        <v>SETOP MATED-11166</v>
      </c>
      <c r="B16889" s="3" t="s">
        <v>28600</v>
      </c>
      <c r="C16889" s="3" t="s">
        <v>40870</v>
      </c>
      <c r="D16889" s="2" t="s">
        <v>43370</v>
      </c>
      <c r="E16889" s="3">
        <v>6197.13</v>
      </c>
      <c r="F16889" s="67">
        <v>6197.13</v>
      </c>
      <c r="G16889" s="67">
        <v>6197.13</v>
      </c>
    </row>
    <row r="16890" spans="1:7" x14ac:dyDescent="0.2">
      <c r="A16890" s="1" t="str">
        <f t="shared" si="266"/>
        <v xml:space="preserve">SETOP </v>
      </c>
      <c r="B16890" s="3" t="s">
        <v>28600</v>
      </c>
    </row>
    <row r="16891" spans="1:7" x14ac:dyDescent="0.2">
      <c r="A16891" s="1" t="str">
        <f t="shared" si="266"/>
        <v>SETOP 029 - CABOS DE COBRE/ALUMÍNIO NÚ E BARRA CHATA</v>
      </c>
      <c r="B16891" s="3" t="s">
        <v>28600</v>
      </c>
      <c r="C16891" s="3" t="s">
        <v>40871</v>
      </c>
    </row>
    <row r="16892" spans="1:7" x14ac:dyDescent="0.2">
      <c r="A16892" s="1" t="str">
        <f t="shared" si="266"/>
        <v>SETOP 029.01 - BARRA CHATA DE COBRE</v>
      </c>
      <c r="B16892" s="3" t="s">
        <v>28600</v>
      </c>
      <c r="C16892" s="3" t="s">
        <v>40872</v>
      </c>
    </row>
    <row r="16893" spans="1:7" x14ac:dyDescent="0.2">
      <c r="A16893" s="1" t="str">
        <f t="shared" si="266"/>
        <v>SETOP Código</v>
      </c>
      <c r="B16893" s="3" t="s">
        <v>28600</v>
      </c>
      <c r="C16893" s="3" t="s">
        <v>28604</v>
      </c>
      <c r="D16893" s="2" t="s">
        <v>43149</v>
      </c>
      <c r="E16893" s="3" t="s">
        <v>45110</v>
      </c>
      <c r="F16893" s="67" t="s">
        <v>45110</v>
      </c>
      <c r="G16893" s="67" t="s">
        <v>45110</v>
      </c>
    </row>
    <row r="16894" spans="1:7" ht="22.5" x14ac:dyDescent="0.2">
      <c r="A16894" s="1" t="str">
        <f t="shared" si="266"/>
        <v>SETOP MATED-11992</v>
      </c>
      <c r="B16894" s="3" t="s">
        <v>28600</v>
      </c>
      <c r="C16894" s="3" t="s">
        <v>40873</v>
      </c>
      <c r="D16894" s="2" t="s">
        <v>43371</v>
      </c>
      <c r="E16894" s="3">
        <v>16.1264</v>
      </c>
      <c r="F16894" s="67">
        <v>16.1264</v>
      </c>
      <c r="G16894" s="67">
        <v>16.1264</v>
      </c>
    </row>
    <row r="16895" spans="1:7" x14ac:dyDescent="0.2">
      <c r="A16895" s="1" t="str">
        <f t="shared" si="266"/>
        <v>SETOP MATED-19556</v>
      </c>
      <c r="B16895" s="3" t="s">
        <v>28600</v>
      </c>
      <c r="C16895" s="3" t="s">
        <v>40874</v>
      </c>
      <c r="D16895" s="2" t="s">
        <v>43372</v>
      </c>
      <c r="E16895" s="3">
        <v>209.1694</v>
      </c>
      <c r="F16895" s="67">
        <v>209.1694</v>
      </c>
      <c r="G16895" s="67">
        <v>209.1694</v>
      </c>
    </row>
    <row r="16896" spans="1:7" x14ac:dyDescent="0.2">
      <c r="A16896" s="1" t="str">
        <f t="shared" si="266"/>
        <v xml:space="preserve">SETOP </v>
      </c>
      <c r="B16896" s="3" t="s">
        <v>28600</v>
      </c>
    </row>
    <row r="16897" spans="1:7" x14ac:dyDescent="0.2">
      <c r="A16897" s="1" t="str">
        <f t="shared" si="266"/>
        <v>SETOP 029.02 - CABO DE ALUMÍNIO NÚ</v>
      </c>
      <c r="B16897" s="3" t="s">
        <v>28600</v>
      </c>
      <c r="C16897" s="3" t="s">
        <v>40875</v>
      </c>
    </row>
    <row r="16898" spans="1:7" x14ac:dyDescent="0.2">
      <c r="A16898" s="1" t="str">
        <f t="shared" si="266"/>
        <v>SETOP Código</v>
      </c>
      <c r="B16898" s="3" t="s">
        <v>28600</v>
      </c>
      <c r="C16898" s="3" t="s">
        <v>28604</v>
      </c>
      <c r="D16898" s="2" t="s">
        <v>43149</v>
      </c>
      <c r="E16898" s="3" t="s">
        <v>45110</v>
      </c>
      <c r="F16898" s="67" t="s">
        <v>45110</v>
      </c>
      <c r="G16898" s="67" t="s">
        <v>45110</v>
      </c>
    </row>
    <row r="16899" spans="1:7" ht="22.5" x14ac:dyDescent="0.2">
      <c r="A16899" s="1" t="str">
        <f t="shared" si="266"/>
        <v>SETOP MATED-11990</v>
      </c>
      <c r="B16899" s="3" t="s">
        <v>28600</v>
      </c>
      <c r="C16899" s="3" t="s">
        <v>40876</v>
      </c>
      <c r="D16899" s="2" t="s">
        <v>43373</v>
      </c>
      <c r="E16899" s="3">
        <v>4.6261999999999999</v>
      </c>
      <c r="F16899" s="67">
        <v>4.6261999999999999</v>
      </c>
      <c r="G16899" s="67">
        <v>4.6261999999999999</v>
      </c>
    </row>
    <row r="16900" spans="1:7" x14ac:dyDescent="0.2">
      <c r="A16900" s="1" t="str">
        <f t="shared" si="266"/>
        <v xml:space="preserve">SETOP </v>
      </c>
      <c r="B16900" s="3" t="s">
        <v>28600</v>
      </c>
    </row>
    <row r="16901" spans="1:7" x14ac:dyDescent="0.2">
      <c r="A16901" s="1" t="str">
        <f t="shared" si="266"/>
        <v>SETOP 029.03 - CABO DE COBRE NÚ</v>
      </c>
      <c r="B16901" s="3" t="s">
        <v>28600</v>
      </c>
      <c r="C16901" s="3" t="s">
        <v>40877</v>
      </c>
    </row>
    <row r="16902" spans="1:7" x14ac:dyDescent="0.2">
      <c r="A16902" s="1" t="str">
        <f t="shared" si="266"/>
        <v>SETOP Código</v>
      </c>
      <c r="B16902" s="3" t="s">
        <v>28600</v>
      </c>
      <c r="C16902" s="3" t="s">
        <v>28604</v>
      </c>
      <c r="D16902" s="2" t="s">
        <v>43149</v>
      </c>
      <c r="E16902" s="3" t="s">
        <v>45110</v>
      </c>
      <c r="F16902" s="67" t="s">
        <v>45110</v>
      </c>
      <c r="G16902" s="67" t="s">
        <v>45110</v>
      </c>
    </row>
    <row r="16903" spans="1:7" x14ac:dyDescent="0.2">
      <c r="A16903" s="1" t="str">
        <f t="shared" si="266"/>
        <v>SETOP MATED-12612</v>
      </c>
      <c r="B16903" s="3" t="s">
        <v>28600</v>
      </c>
      <c r="C16903" s="3" t="s">
        <v>40878</v>
      </c>
      <c r="D16903" s="2" t="s">
        <v>43374</v>
      </c>
      <c r="E16903" s="3">
        <v>8.6678999999999995</v>
      </c>
      <c r="F16903" s="67">
        <v>8.6678999999999995</v>
      </c>
      <c r="G16903" s="67">
        <v>8.6678999999999995</v>
      </c>
    </row>
    <row r="16904" spans="1:7" x14ac:dyDescent="0.2">
      <c r="A16904" s="1" t="str">
        <f t="shared" si="266"/>
        <v>SETOP MATED-12613</v>
      </c>
      <c r="B16904" s="3" t="s">
        <v>28600</v>
      </c>
      <c r="C16904" s="3" t="s">
        <v>40879</v>
      </c>
      <c r="D16904" s="2" t="s">
        <v>43375</v>
      </c>
      <c r="E16904" s="3">
        <v>13.677199999999999</v>
      </c>
      <c r="F16904" s="67">
        <v>13.677199999999999</v>
      </c>
      <c r="G16904" s="67">
        <v>13.677199999999999</v>
      </c>
    </row>
    <row r="16905" spans="1:7" x14ac:dyDescent="0.2">
      <c r="A16905" s="1" t="str">
        <f t="shared" si="266"/>
        <v>SETOP MATED-12614</v>
      </c>
      <c r="B16905" s="3" t="s">
        <v>28600</v>
      </c>
      <c r="C16905" s="3" t="s">
        <v>40880</v>
      </c>
      <c r="D16905" s="2" t="s">
        <v>43376</v>
      </c>
      <c r="E16905" s="3">
        <v>20.8232</v>
      </c>
      <c r="F16905" s="67">
        <v>20.8232</v>
      </c>
      <c r="G16905" s="67">
        <v>20.8232</v>
      </c>
    </row>
    <row r="16906" spans="1:7" x14ac:dyDescent="0.2">
      <c r="A16906" s="1" t="str">
        <f t="shared" si="266"/>
        <v>SETOP MATED-12615</v>
      </c>
      <c r="B16906" s="3" t="s">
        <v>28600</v>
      </c>
      <c r="C16906" s="3" t="s">
        <v>40881</v>
      </c>
      <c r="D16906" s="2" t="s">
        <v>43377</v>
      </c>
      <c r="E16906" s="3">
        <v>29.591899999999999</v>
      </c>
      <c r="F16906" s="67">
        <v>29.591899999999999</v>
      </c>
      <c r="G16906" s="67">
        <v>29.591899999999999</v>
      </c>
    </row>
    <row r="16907" spans="1:7" x14ac:dyDescent="0.2">
      <c r="A16907" s="1" t="str">
        <f t="shared" si="266"/>
        <v>SETOP MATED-12616</v>
      </c>
      <c r="B16907" s="3" t="s">
        <v>28600</v>
      </c>
      <c r="C16907" s="3" t="s">
        <v>40882</v>
      </c>
      <c r="D16907" s="2" t="s">
        <v>43378</v>
      </c>
      <c r="E16907" s="3">
        <v>42.069699999999997</v>
      </c>
      <c r="F16907" s="67">
        <v>42.069699999999997</v>
      </c>
      <c r="G16907" s="67">
        <v>42.069699999999997</v>
      </c>
    </row>
    <row r="16908" spans="1:7" x14ac:dyDescent="0.2">
      <c r="A16908" s="1" t="str">
        <f t="shared" si="266"/>
        <v>SETOP MATED-12617</v>
      </c>
      <c r="B16908" s="3" t="s">
        <v>28600</v>
      </c>
      <c r="C16908" s="3" t="s">
        <v>40883</v>
      </c>
      <c r="D16908" s="2" t="s">
        <v>43379</v>
      </c>
      <c r="E16908" s="3">
        <v>57.752600000000001</v>
      </c>
      <c r="F16908" s="67">
        <v>57.752600000000001</v>
      </c>
      <c r="G16908" s="67">
        <v>57.752600000000001</v>
      </c>
    </row>
    <row r="16909" spans="1:7" x14ac:dyDescent="0.2">
      <c r="A16909" s="1" t="str">
        <f t="shared" si="266"/>
        <v>SETOP MATED-11754</v>
      </c>
      <c r="B16909" s="3" t="s">
        <v>28600</v>
      </c>
      <c r="C16909" s="3" t="s">
        <v>40884</v>
      </c>
      <c r="D16909" s="2" t="s">
        <v>43380</v>
      </c>
      <c r="E16909" s="3">
        <v>81.3476</v>
      </c>
      <c r="F16909" s="67">
        <v>81.3476</v>
      </c>
      <c r="G16909" s="67">
        <v>81.3476</v>
      </c>
    </row>
    <row r="16910" spans="1:7" x14ac:dyDescent="0.2">
      <c r="A16910" s="1" t="str">
        <f t="shared" si="266"/>
        <v xml:space="preserve">SETOP </v>
      </c>
      <c r="B16910" s="3" t="s">
        <v>28600</v>
      </c>
    </row>
    <row r="16911" spans="1:7" x14ac:dyDescent="0.2">
      <c r="A16911" s="1" t="str">
        <f t="shared" si="266"/>
        <v>SETOP 029.04 - CORDOALHA FLEXÍVEL DE COBRE</v>
      </c>
      <c r="B16911" s="3" t="s">
        <v>28600</v>
      </c>
      <c r="C16911" s="3" t="s">
        <v>40885</v>
      </c>
    </row>
    <row r="16912" spans="1:7" x14ac:dyDescent="0.2">
      <c r="A16912" s="1" t="str">
        <f t="shared" si="266"/>
        <v>SETOP Código</v>
      </c>
      <c r="B16912" s="3" t="s">
        <v>28600</v>
      </c>
      <c r="C16912" s="3" t="s">
        <v>28604</v>
      </c>
      <c r="D16912" s="2" t="s">
        <v>43149</v>
      </c>
      <c r="E16912" s="3" t="s">
        <v>45110</v>
      </c>
      <c r="F16912" s="67" t="s">
        <v>45110</v>
      </c>
      <c r="G16912" s="67" t="s">
        <v>45110</v>
      </c>
    </row>
    <row r="16913" spans="1:7" ht="22.5" x14ac:dyDescent="0.2">
      <c r="A16913" s="1" t="str">
        <f t="shared" si="266"/>
        <v>SETOP MATED-12030</v>
      </c>
      <c r="B16913" s="3" t="s">
        <v>28600</v>
      </c>
      <c r="C16913" s="3" t="s">
        <v>40886</v>
      </c>
      <c r="D16913" s="2" t="s">
        <v>43381</v>
      </c>
      <c r="E16913" s="3">
        <v>0.37290000000000001</v>
      </c>
      <c r="F16913" s="67">
        <v>0.37290000000000001</v>
      </c>
      <c r="G16913" s="67">
        <v>0.37290000000000001</v>
      </c>
    </row>
    <row r="16914" spans="1:7" ht="22.5" x14ac:dyDescent="0.2">
      <c r="A16914" s="1" t="str">
        <f t="shared" si="266"/>
        <v>SETOP MATED-12040</v>
      </c>
      <c r="B16914" s="3" t="s">
        <v>28600</v>
      </c>
      <c r="C16914" s="3" t="s">
        <v>40887</v>
      </c>
      <c r="D16914" s="2" t="s">
        <v>43382</v>
      </c>
      <c r="E16914" s="3">
        <v>27.747399999999999</v>
      </c>
      <c r="F16914" s="67">
        <v>27.747399999999999</v>
      </c>
      <c r="G16914" s="67">
        <v>27.747399999999999</v>
      </c>
    </row>
    <row r="16915" spans="1:7" x14ac:dyDescent="0.2">
      <c r="A16915" s="1" t="str">
        <f t="shared" si="266"/>
        <v xml:space="preserve">SETOP </v>
      </c>
      <c r="B16915" s="3" t="s">
        <v>28600</v>
      </c>
    </row>
    <row r="16916" spans="1:7" x14ac:dyDescent="0.2">
      <c r="A16916" s="1" t="str">
        <f t="shared" si="266"/>
        <v>SETOP 030 - CABOS TELEFÔNICOS, CFTV E REDE</v>
      </c>
      <c r="B16916" s="3" t="s">
        <v>28600</v>
      </c>
      <c r="C16916" s="3" t="s">
        <v>40888</v>
      </c>
    </row>
    <row r="16917" spans="1:7" x14ac:dyDescent="0.2">
      <c r="A16917" s="1" t="str">
        <f t="shared" si="266"/>
        <v>SETOP 030.01 - CABO CCE</v>
      </c>
      <c r="B16917" s="3" t="s">
        <v>28600</v>
      </c>
      <c r="C16917" s="3" t="s">
        <v>40889</v>
      </c>
    </row>
    <row r="16918" spans="1:7" x14ac:dyDescent="0.2">
      <c r="A16918" s="1" t="str">
        <f t="shared" si="266"/>
        <v>SETOP Código</v>
      </c>
      <c r="B16918" s="3" t="s">
        <v>28600</v>
      </c>
      <c r="C16918" s="3" t="s">
        <v>28604</v>
      </c>
      <c r="D16918" s="2" t="s">
        <v>43149</v>
      </c>
      <c r="E16918" s="3" t="s">
        <v>45110</v>
      </c>
      <c r="F16918" s="67" t="s">
        <v>45110</v>
      </c>
      <c r="G16918" s="67" t="s">
        <v>45110</v>
      </c>
    </row>
    <row r="16919" spans="1:7" ht="33.75" x14ac:dyDescent="0.2">
      <c r="A16919" s="1" t="str">
        <f t="shared" si="266"/>
        <v>SETOP MATED-12584</v>
      </c>
      <c r="B16919" s="3" t="s">
        <v>28600</v>
      </c>
      <c r="C16919" s="3" t="s">
        <v>40890</v>
      </c>
      <c r="D16919" s="2" t="s">
        <v>43383</v>
      </c>
      <c r="E16919" s="3">
        <v>3.5678999999999998</v>
      </c>
      <c r="F16919" s="67">
        <v>3.5678999999999998</v>
      </c>
      <c r="G16919" s="67">
        <v>3.5678999999999998</v>
      </c>
    </row>
    <row r="16920" spans="1:7" ht="33.75" x14ac:dyDescent="0.2">
      <c r="A16920" s="1" t="str">
        <f t="shared" si="266"/>
        <v>SETOP MATED-12585</v>
      </c>
      <c r="B16920" s="3" t="s">
        <v>28600</v>
      </c>
      <c r="C16920" s="3" t="s">
        <v>40891</v>
      </c>
      <c r="D16920" s="2" t="s">
        <v>43384</v>
      </c>
      <c r="E16920" s="3">
        <v>4.4347000000000003</v>
      </c>
      <c r="F16920" s="67">
        <v>4.4347000000000003</v>
      </c>
      <c r="G16920" s="67">
        <v>4.4347000000000003</v>
      </c>
    </row>
    <row r="16921" spans="1:7" ht="33.75" x14ac:dyDescent="0.2">
      <c r="A16921" s="1" t="str">
        <f t="shared" si="266"/>
        <v>SETOP MATED-12591</v>
      </c>
      <c r="B16921" s="3" t="s">
        <v>28600</v>
      </c>
      <c r="C16921" s="3" t="s">
        <v>40892</v>
      </c>
      <c r="D16921" s="2" t="s">
        <v>43385</v>
      </c>
      <c r="E16921" s="3">
        <v>4.8982999999999999</v>
      </c>
      <c r="F16921" s="67">
        <v>4.8982999999999999</v>
      </c>
      <c r="G16921" s="67">
        <v>4.8982999999999999</v>
      </c>
    </row>
    <row r="16922" spans="1:7" ht="33.75" x14ac:dyDescent="0.2">
      <c r="A16922" s="1" t="str">
        <f t="shared" si="266"/>
        <v>SETOP MATED-12571</v>
      </c>
      <c r="B16922" s="3" t="s">
        <v>28600</v>
      </c>
      <c r="C16922" s="3" t="s">
        <v>40893</v>
      </c>
      <c r="D16922" s="2" t="s">
        <v>43386</v>
      </c>
      <c r="E16922" s="3">
        <v>5.0998999999999999</v>
      </c>
      <c r="F16922" s="67">
        <v>5.0998999999999999</v>
      </c>
      <c r="G16922" s="67">
        <v>5.0998999999999999</v>
      </c>
    </row>
    <row r="16923" spans="1:7" ht="33.75" x14ac:dyDescent="0.2">
      <c r="A16923" s="1" t="str">
        <f t="shared" si="266"/>
        <v>SETOP MATED-12572</v>
      </c>
      <c r="B16923" s="3" t="s">
        <v>28600</v>
      </c>
      <c r="C16923" s="3" t="s">
        <v>40894</v>
      </c>
      <c r="D16923" s="2" t="s">
        <v>43387</v>
      </c>
      <c r="E16923" s="3">
        <v>6.9745999999999997</v>
      </c>
      <c r="F16923" s="67">
        <v>6.9745999999999997</v>
      </c>
      <c r="G16923" s="67">
        <v>6.9745999999999997</v>
      </c>
    </row>
    <row r="16924" spans="1:7" x14ac:dyDescent="0.2">
      <c r="A16924" s="1" t="str">
        <f t="shared" si="266"/>
        <v xml:space="preserve">SETOP </v>
      </c>
      <c r="B16924" s="3" t="s">
        <v>28600</v>
      </c>
    </row>
    <row r="16925" spans="1:7" x14ac:dyDescent="0.2">
      <c r="A16925" s="1" t="str">
        <f t="shared" si="266"/>
        <v>SETOP 030.02 - CABO CI</v>
      </c>
      <c r="B16925" s="3" t="s">
        <v>28600</v>
      </c>
      <c r="C16925" s="3" t="s">
        <v>40895</v>
      </c>
    </row>
    <row r="16926" spans="1:7" x14ac:dyDescent="0.2">
      <c r="A16926" s="1" t="str">
        <f t="shared" si="266"/>
        <v>SETOP Código</v>
      </c>
      <c r="B16926" s="3" t="s">
        <v>28600</v>
      </c>
      <c r="C16926" s="3" t="s">
        <v>28604</v>
      </c>
      <c r="D16926" s="2" t="s">
        <v>43149</v>
      </c>
      <c r="E16926" s="3" t="s">
        <v>45110</v>
      </c>
      <c r="F16926" s="67" t="s">
        <v>45110</v>
      </c>
      <c r="G16926" s="67" t="s">
        <v>45110</v>
      </c>
    </row>
    <row r="16927" spans="1:7" ht="33.75" x14ac:dyDescent="0.2">
      <c r="A16927" s="1" t="str">
        <f t="shared" si="266"/>
        <v>SETOP MATED-12578</v>
      </c>
      <c r="B16927" s="3" t="s">
        <v>28600</v>
      </c>
      <c r="C16927" s="3" t="s">
        <v>40896</v>
      </c>
      <c r="D16927" s="2" t="s">
        <v>43388</v>
      </c>
      <c r="E16927" s="3">
        <v>8.0079999999999991</v>
      </c>
      <c r="F16927" s="67">
        <v>8.0079999999999991</v>
      </c>
      <c r="G16927" s="67">
        <v>8.0079999999999991</v>
      </c>
    </row>
    <row r="16928" spans="1:7" ht="33.75" x14ac:dyDescent="0.2">
      <c r="A16928" s="1" t="str">
        <f t="shared" si="266"/>
        <v>SETOP MATED-12580</v>
      </c>
      <c r="B16928" s="3" t="s">
        <v>28600</v>
      </c>
      <c r="C16928" s="3" t="s">
        <v>40897</v>
      </c>
      <c r="D16928" s="2" t="s">
        <v>43389</v>
      </c>
      <c r="E16928" s="3">
        <v>11.0756</v>
      </c>
      <c r="F16928" s="67">
        <v>11.0756</v>
      </c>
      <c r="G16928" s="67">
        <v>11.0756</v>
      </c>
    </row>
    <row r="16929" spans="1:7" ht="33.75" x14ac:dyDescent="0.2">
      <c r="A16929" s="1" t="str">
        <f t="shared" si="266"/>
        <v>SETOP MATED-12581</v>
      </c>
      <c r="B16929" s="3" t="s">
        <v>28600</v>
      </c>
      <c r="C16929" s="3" t="s">
        <v>40898</v>
      </c>
      <c r="D16929" s="2" t="s">
        <v>43390</v>
      </c>
      <c r="E16929" s="3">
        <v>21.371700000000001</v>
      </c>
      <c r="F16929" s="67">
        <v>21.371700000000001</v>
      </c>
      <c r="G16929" s="67">
        <v>21.371700000000001</v>
      </c>
    </row>
    <row r="16930" spans="1:7" ht="33.75" x14ac:dyDescent="0.2">
      <c r="A16930" s="1" t="str">
        <f t="shared" si="266"/>
        <v>SETOP MATED-12582</v>
      </c>
      <c r="B16930" s="3" t="s">
        <v>28600</v>
      </c>
      <c r="C16930" s="3" t="s">
        <v>40899</v>
      </c>
      <c r="D16930" s="2" t="s">
        <v>43391</v>
      </c>
      <c r="E16930" s="3">
        <v>47.208199999999998</v>
      </c>
      <c r="F16930" s="67">
        <v>47.208199999999998</v>
      </c>
      <c r="G16930" s="67">
        <v>47.208199999999998</v>
      </c>
    </row>
    <row r="16931" spans="1:7" ht="33.75" x14ac:dyDescent="0.2">
      <c r="A16931" s="1" t="str">
        <f t="shared" si="266"/>
        <v>SETOP MATED-12583</v>
      </c>
      <c r="B16931" s="3" t="s">
        <v>28600</v>
      </c>
      <c r="C16931" s="3" t="s">
        <v>40900</v>
      </c>
      <c r="D16931" s="2" t="s">
        <v>43392</v>
      </c>
      <c r="E16931" s="3">
        <v>59.9846</v>
      </c>
      <c r="F16931" s="67">
        <v>59.9846</v>
      </c>
      <c r="G16931" s="67">
        <v>59.9846</v>
      </c>
    </row>
    <row r="16932" spans="1:7" x14ac:dyDescent="0.2">
      <c r="A16932" s="1" t="str">
        <f t="shared" si="266"/>
        <v xml:space="preserve">SETOP </v>
      </c>
      <c r="B16932" s="3" t="s">
        <v>28600</v>
      </c>
    </row>
    <row r="16933" spans="1:7" x14ac:dyDescent="0.2">
      <c r="A16933" s="1" t="str">
        <f t="shared" si="266"/>
        <v>SETOP 030.03 - CABO COAXIAL</v>
      </c>
      <c r="B16933" s="3" t="s">
        <v>28600</v>
      </c>
      <c r="C16933" s="3" t="s">
        <v>40901</v>
      </c>
    </row>
    <row r="16934" spans="1:7" x14ac:dyDescent="0.2">
      <c r="A16934" s="1" t="str">
        <f t="shared" si="266"/>
        <v>SETOP Código</v>
      </c>
      <c r="B16934" s="3" t="s">
        <v>28600</v>
      </c>
      <c r="C16934" s="3" t="s">
        <v>28604</v>
      </c>
      <c r="D16934" s="2" t="s">
        <v>43149</v>
      </c>
      <c r="E16934" s="3" t="s">
        <v>45110</v>
      </c>
      <c r="F16934" s="67" t="s">
        <v>45110</v>
      </c>
      <c r="G16934" s="67" t="s">
        <v>45110</v>
      </c>
    </row>
    <row r="16935" spans="1:7" ht="33.75" x14ac:dyDescent="0.2">
      <c r="A16935" s="1" t="str">
        <f t="shared" si="266"/>
        <v>SETOP MATED-11781</v>
      </c>
      <c r="B16935" s="3" t="s">
        <v>28600</v>
      </c>
      <c r="C16935" s="3" t="s">
        <v>40902</v>
      </c>
      <c r="D16935" s="2" t="s">
        <v>43393</v>
      </c>
      <c r="E16935" s="3">
        <v>0.68879999999999997</v>
      </c>
      <c r="F16935" s="67">
        <v>0.68879999999999997</v>
      </c>
      <c r="G16935" s="67">
        <v>0.68879999999999997</v>
      </c>
    </row>
    <row r="16936" spans="1:7" ht="33.75" x14ac:dyDescent="0.2">
      <c r="A16936" s="1" t="str">
        <f t="shared" si="266"/>
        <v>SETOP MATED-12103</v>
      </c>
      <c r="B16936" s="3" t="s">
        <v>28600</v>
      </c>
      <c r="C16936" s="3" t="s">
        <v>40903</v>
      </c>
      <c r="D16936" s="2" t="s">
        <v>43394</v>
      </c>
      <c r="E16936" s="3">
        <v>1.2763</v>
      </c>
      <c r="F16936" s="67">
        <v>1.2763</v>
      </c>
      <c r="G16936" s="67">
        <v>1.2763</v>
      </c>
    </row>
    <row r="16937" spans="1:7" x14ac:dyDescent="0.2">
      <c r="A16937" s="1" t="str">
        <f t="shared" si="266"/>
        <v xml:space="preserve">SETOP </v>
      </c>
      <c r="B16937" s="3" t="s">
        <v>28600</v>
      </c>
    </row>
    <row r="16938" spans="1:7" x14ac:dyDescent="0.2">
      <c r="A16938" s="1" t="str">
        <f t="shared" si="266"/>
        <v>SETOP 030.04 - CABO CTP-APL</v>
      </c>
      <c r="B16938" s="3" t="s">
        <v>28600</v>
      </c>
      <c r="C16938" s="3" t="s">
        <v>40904</v>
      </c>
    </row>
    <row r="16939" spans="1:7" x14ac:dyDescent="0.2">
      <c r="A16939" s="1" t="str">
        <f t="shared" si="266"/>
        <v>SETOP Código</v>
      </c>
      <c r="B16939" s="3" t="s">
        <v>28600</v>
      </c>
      <c r="C16939" s="3" t="s">
        <v>28604</v>
      </c>
      <c r="D16939" s="2" t="s">
        <v>43149</v>
      </c>
      <c r="E16939" s="3" t="s">
        <v>45110</v>
      </c>
      <c r="F16939" s="67" t="s">
        <v>45110</v>
      </c>
      <c r="G16939" s="67" t="s">
        <v>45110</v>
      </c>
    </row>
    <row r="16940" spans="1:7" ht="33.75" x14ac:dyDescent="0.2">
      <c r="A16940" s="1" t="str">
        <f t="shared" ref="A16940:A17003" si="267">CONCATENAR</f>
        <v>SETOP MATED-12573</v>
      </c>
      <c r="B16940" s="3" t="s">
        <v>28600</v>
      </c>
      <c r="C16940" s="3" t="s">
        <v>40905</v>
      </c>
      <c r="D16940" s="2" t="s">
        <v>43395</v>
      </c>
      <c r="E16940" s="3">
        <v>9.8506</v>
      </c>
      <c r="F16940" s="67">
        <v>9.8506</v>
      </c>
      <c r="G16940" s="67">
        <v>9.8506</v>
      </c>
    </row>
    <row r="16941" spans="1:7" ht="33.75" x14ac:dyDescent="0.2">
      <c r="A16941" s="1" t="str">
        <f t="shared" si="267"/>
        <v>SETOP MATED-12574</v>
      </c>
      <c r="B16941" s="3" t="s">
        <v>28600</v>
      </c>
      <c r="C16941" s="3" t="s">
        <v>40906</v>
      </c>
      <c r="D16941" s="2" t="s">
        <v>43396</v>
      </c>
      <c r="E16941" s="3">
        <v>16.886700000000001</v>
      </c>
      <c r="F16941" s="67">
        <v>16.886700000000001</v>
      </c>
      <c r="G16941" s="67">
        <v>16.886700000000001</v>
      </c>
    </row>
    <row r="16942" spans="1:7" ht="33.75" x14ac:dyDescent="0.2">
      <c r="A16942" s="1" t="str">
        <f t="shared" si="267"/>
        <v>SETOP MATED-12575</v>
      </c>
      <c r="B16942" s="3" t="s">
        <v>28600</v>
      </c>
      <c r="C16942" s="3" t="s">
        <v>40907</v>
      </c>
      <c r="D16942" s="2" t="s">
        <v>43397</v>
      </c>
      <c r="E16942" s="3">
        <v>25.957799999999999</v>
      </c>
      <c r="F16942" s="67">
        <v>25.957799999999999</v>
      </c>
      <c r="G16942" s="67">
        <v>25.957799999999999</v>
      </c>
    </row>
    <row r="16943" spans="1:7" ht="33.75" x14ac:dyDescent="0.2">
      <c r="A16943" s="1" t="str">
        <f t="shared" si="267"/>
        <v>SETOP MATED-12576</v>
      </c>
      <c r="B16943" s="3" t="s">
        <v>28600</v>
      </c>
      <c r="C16943" s="3" t="s">
        <v>40908</v>
      </c>
      <c r="D16943" s="2" t="s">
        <v>43398</v>
      </c>
      <c r="E16943" s="3">
        <v>36.021099999999997</v>
      </c>
      <c r="F16943" s="67">
        <v>36.021099999999997</v>
      </c>
      <c r="G16943" s="67">
        <v>36.021099999999997</v>
      </c>
    </row>
    <row r="16944" spans="1:7" ht="33.75" x14ac:dyDescent="0.2">
      <c r="A16944" s="1" t="str">
        <f t="shared" si="267"/>
        <v>SETOP MATED-12577</v>
      </c>
      <c r="B16944" s="3" t="s">
        <v>28600</v>
      </c>
      <c r="C16944" s="3" t="s">
        <v>40909</v>
      </c>
      <c r="D16944" s="2" t="s">
        <v>43399</v>
      </c>
      <c r="E16944" s="3">
        <v>63.862000000000002</v>
      </c>
      <c r="F16944" s="67">
        <v>63.862000000000002</v>
      </c>
      <c r="G16944" s="67">
        <v>63.862000000000002</v>
      </c>
    </row>
    <row r="16945" spans="1:7" x14ac:dyDescent="0.2">
      <c r="A16945" s="1" t="str">
        <f t="shared" si="267"/>
        <v xml:space="preserve">SETOP </v>
      </c>
      <c r="B16945" s="3" t="s">
        <v>28600</v>
      </c>
    </row>
    <row r="16946" spans="1:7" x14ac:dyDescent="0.2">
      <c r="A16946" s="1" t="str">
        <f t="shared" si="267"/>
        <v>SETOP 030.05 - CABO FI/FE</v>
      </c>
      <c r="B16946" s="3" t="s">
        <v>28600</v>
      </c>
      <c r="C16946" s="3" t="s">
        <v>40910</v>
      </c>
    </row>
    <row r="16947" spans="1:7" x14ac:dyDescent="0.2">
      <c r="A16947" s="1" t="str">
        <f t="shared" si="267"/>
        <v>SETOP Código</v>
      </c>
      <c r="B16947" s="3" t="s">
        <v>28600</v>
      </c>
      <c r="C16947" s="3" t="s">
        <v>28604</v>
      </c>
      <c r="D16947" s="2" t="s">
        <v>43149</v>
      </c>
      <c r="E16947" s="3" t="s">
        <v>45110</v>
      </c>
      <c r="F16947" s="67" t="s">
        <v>45110</v>
      </c>
      <c r="G16947" s="67" t="s">
        <v>45110</v>
      </c>
    </row>
    <row r="16948" spans="1:7" ht="33.75" x14ac:dyDescent="0.2">
      <c r="A16948" s="1" t="str">
        <f t="shared" si="267"/>
        <v>SETOP MATED-12579</v>
      </c>
      <c r="B16948" s="3" t="s">
        <v>28600</v>
      </c>
      <c r="C16948" s="3" t="s">
        <v>40911</v>
      </c>
      <c r="D16948" s="2" t="s">
        <v>43400</v>
      </c>
      <c r="E16948" s="3">
        <v>4.0517000000000003</v>
      </c>
      <c r="F16948" s="67">
        <v>4.0517000000000003</v>
      </c>
      <c r="G16948" s="67">
        <v>4.0517000000000003</v>
      </c>
    </row>
    <row r="16949" spans="1:7" ht="33.75" x14ac:dyDescent="0.2">
      <c r="A16949" s="1" t="str">
        <f t="shared" si="267"/>
        <v>SETOP MATED-12570</v>
      </c>
      <c r="B16949" s="3" t="s">
        <v>28600</v>
      </c>
      <c r="C16949" s="3" t="s">
        <v>40912</v>
      </c>
      <c r="D16949" s="2" t="s">
        <v>43401</v>
      </c>
      <c r="E16949" s="3">
        <v>1.3606</v>
      </c>
      <c r="F16949" s="67">
        <v>1.3606</v>
      </c>
      <c r="G16949" s="67">
        <v>1.3606</v>
      </c>
    </row>
    <row r="16950" spans="1:7" x14ac:dyDescent="0.2">
      <c r="A16950" s="1" t="str">
        <f t="shared" si="267"/>
        <v xml:space="preserve">SETOP </v>
      </c>
      <c r="B16950" s="3" t="s">
        <v>28600</v>
      </c>
    </row>
    <row r="16951" spans="1:7" x14ac:dyDescent="0.2">
      <c r="A16951" s="1" t="str">
        <f t="shared" si="267"/>
        <v>SETOP 030.06 - CABO UTP</v>
      </c>
      <c r="B16951" s="3" t="s">
        <v>28600</v>
      </c>
      <c r="C16951" s="3" t="s">
        <v>40913</v>
      </c>
    </row>
    <row r="16952" spans="1:7" x14ac:dyDescent="0.2">
      <c r="A16952" s="1" t="str">
        <f t="shared" si="267"/>
        <v>SETOP Código</v>
      </c>
      <c r="B16952" s="3" t="s">
        <v>28600</v>
      </c>
      <c r="C16952" s="3" t="s">
        <v>28604</v>
      </c>
      <c r="D16952" s="2" t="s">
        <v>43149</v>
      </c>
      <c r="E16952" s="3" t="s">
        <v>45110</v>
      </c>
      <c r="F16952" s="67" t="s">
        <v>45110</v>
      </c>
      <c r="G16952" s="67" t="s">
        <v>45110</v>
      </c>
    </row>
    <row r="16953" spans="1:7" ht="33.75" x14ac:dyDescent="0.2">
      <c r="A16953" s="1" t="str">
        <f t="shared" si="267"/>
        <v>SETOP MATED-12099</v>
      </c>
      <c r="B16953" s="3" t="s">
        <v>28600</v>
      </c>
      <c r="C16953" s="3" t="s">
        <v>40914</v>
      </c>
      <c r="D16953" s="2" t="s">
        <v>43402</v>
      </c>
      <c r="E16953" s="3">
        <v>6.77</v>
      </c>
      <c r="F16953" s="67">
        <v>6.77</v>
      </c>
      <c r="G16953" s="67">
        <v>6.77</v>
      </c>
    </row>
    <row r="16954" spans="1:7" x14ac:dyDescent="0.2">
      <c r="A16954" s="1" t="str">
        <f t="shared" si="267"/>
        <v xml:space="preserve">SETOP </v>
      </c>
      <c r="B16954" s="3" t="s">
        <v>28600</v>
      </c>
    </row>
    <row r="16955" spans="1:7" x14ac:dyDescent="0.2">
      <c r="A16955" s="1" t="str">
        <f t="shared" si="267"/>
        <v>SETOP 031 - CAIXA PRÉ-MOLDADO DE CONCRETO</v>
      </c>
      <c r="B16955" s="3" t="s">
        <v>28600</v>
      </c>
      <c r="C16955" s="3" t="s">
        <v>40915</v>
      </c>
    </row>
    <row r="16956" spans="1:7" x14ac:dyDescent="0.2">
      <c r="A16956" s="1" t="str">
        <f t="shared" si="267"/>
        <v>SETOP 031.01 - CAIXA DE GORDURA DE CONCRETO</v>
      </c>
      <c r="B16956" s="3" t="s">
        <v>28600</v>
      </c>
      <c r="C16956" s="3" t="s">
        <v>40916</v>
      </c>
    </row>
    <row r="16957" spans="1:7" x14ac:dyDescent="0.2">
      <c r="A16957" s="1" t="str">
        <f t="shared" si="267"/>
        <v>SETOP Código</v>
      </c>
      <c r="B16957" s="3" t="s">
        <v>28600</v>
      </c>
      <c r="C16957" s="3" t="s">
        <v>28604</v>
      </c>
      <c r="D16957" s="2" t="s">
        <v>43149</v>
      </c>
      <c r="E16957" s="3" t="s">
        <v>45110</v>
      </c>
      <c r="F16957" s="67" t="s">
        <v>45110</v>
      </c>
      <c r="G16957" s="67" t="s">
        <v>45110</v>
      </c>
    </row>
    <row r="16958" spans="1:7" ht="22.5" x14ac:dyDescent="0.2">
      <c r="A16958" s="1" t="str">
        <f t="shared" si="267"/>
        <v>SETOP MATED-12067</v>
      </c>
      <c r="B16958" s="3" t="s">
        <v>28600</v>
      </c>
      <c r="C16958" s="3" t="s">
        <v>40917</v>
      </c>
      <c r="D16958" s="2" t="s">
        <v>43403</v>
      </c>
      <c r="E16958" s="3">
        <v>133.69149999999999</v>
      </c>
      <c r="F16958" s="67">
        <v>133.69149999999999</v>
      </c>
      <c r="G16958" s="67">
        <v>133.69149999999999</v>
      </c>
    </row>
    <row r="16959" spans="1:7" ht="22.5" x14ac:dyDescent="0.2">
      <c r="A16959" s="1" t="str">
        <f t="shared" si="267"/>
        <v>SETOP MATED-12065</v>
      </c>
      <c r="B16959" s="3" t="s">
        <v>28600</v>
      </c>
      <c r="C16959" s="3" t="s">
        <v>40918</v>
      </c>
      <c r="D16959" s="2" t="s">
        <v>43404</v>
      </c>
      <c r="E16959" s="3">
        <v>96.7517</v>
      </c>
      <c r="F16959" s="67">
        <v>96.7517</v>
      </c>
      <c r="G16959" s="67">
        <v>96.7517</v>
      </c>
    </row>
    <row r="16960" spans="1:7" x14ac:dyDescent="0.2">
      <c r="A16960" s="1" t="str">
        <f t="shared" si="267"/>
        <v xml:space="preserve">SETOP </v>
      </c>
      <c r="B16960" s="3" t="s">
        <v>28600</v>
      </c>
    </row>
    <row r="16961" spans="1:7" x14ac:dyDescent="0.2">
      <c r="A16961" s="1" t="str">
        <f t="shared" si="267"/>
        <v>SETOP 032 - CAIXAS E TAMPAS EM PVC (INSPEÇÃO/PASSAGEM)</v>
      </c>
      <c r="B16961" s="3" t="s">
        <v>28600</v>
      </c>
      <c r="C16961" s="3" t="s">
        <v>40919</v>
      </c>
    </row>
    <row r="16962" spans="1:7" x14ac:dyDescent="0.2">
      <c r="A16962" s="1" t="str">
        <f t="shared" si="267"/>
        <v>SETOP 032.01 - CAIXA DE INSPEÇÃO DE POLIETILENO</v>
      </c>
      <c r="B16962" s="3" t="s">
        <v>28600</v>
      </c>
      <c r="C16962" s="3" t="s">
        <v>40920</v>
      </c>
    </row>
    <row r="16963" spans="1:7" x14ac:dyDescent="0.2">
      <c r="A16963" s="1" t="str">
        <f t="shared" si="267"/>
        <v>SETOP Código</v>
      </c>
      <c r="B16963" s="3" t="s">
        <v>28600</v>
      </c>
      <c r="C16963" s="3" t="s">
        <v>28604</v>
      </c>
      <c r="D16963" s="2" t="s">
        <v>43149</v>
      </c>
      <c r="E16963" s="3" t="s">
        <v>45110</v>
      </c>
      <c r="F16963" s="67" t="s">
        <v>45110</v>
      </c>
      <c r="G16963" s="67" t="s">
        <v>45110</v>
      </c>
    </row>
    <row r="16964" spans="1:7" ht="22.5" x14ac:dyDescent="0.2">
      <c r="A16964" s="1" t="str">
        <f t="shared" si="267"/>
        <v>SETOP MATED-31447</v>
      </c>
      <c r="B16964" s="3" t="s">
        <v>28600</v>
      </c>
      <c r="C16964" s="3" t="s">
        <v>40921</v>
      </c>
      <c r="D16964" s="2" t="s">
        <v>43405</v>
      </c>
      <c r="E16964" s="3">
        <v>256.89999999999998</v>
      </c>
      <c r="F16964" s="67">
        <v>256.89999999999998</v>
      </c>
      <c r="G16964" s="67">
        <v>256.89999999999998</v>
      </c>
    </row>
    <row r="16965" spans="1:7" x14ac:dyDescent="0.2">
      <c r="A16965" s="1" t="str">
        <f t="shared" si="267"/>
        <v xml:space="preserve">SETOP </v>
      </c>
      <c r="B16965" s="3" t="s">
        <v>28600</v>
      </c>
    </row>
    <row r="16966" spans="1:7" x14ac:dyDescent="0.2">
      <c r="A16966" s="1" t="str">
        <f t="shared" si="267"/>
        <v>SETOP 033 - CAIXAS PARA TELEFONIA</v>
      </c>
      <c r="B16966" s="3" t="s">
        <v>28600</v>
      </c>
      <c r="C16966" s="3" t="s">
        <v>40922</v>
      </c>
    </row>
    <row r="16967" spans="1:7" x14ac:dyDescent="0.2">
      <c r="A16967" s="1" t="str">
        <f t="shared" si="267"/>
        <v>SETOP Código</v>
      </c>
      <c r="B16967" s="3" t="s">
        <v>28600</v>
      </c>
      <c r="C16967" s="3" t="s">
        <v>28604</v>
      </c>
      <c r="D16967" s="2" t="s">
        <v>43149</v>
      </c>
      <c r="E16967" s="3" t="s">
        <v>45110</v>
      </c>
      <c r="F16967" s="67" t="s">
        <v>45110</v>
      </c>
      <c r="G16967" s="67" t="s">
        <v>45110</v>
      </c>
    </row>
    <row r="16968" spans="1:7" ht="33.75" x14ac:dyDescent="0.2">
      <c r="A16968" s="1" t="str">
        <f t="shared" si="267"/>
        <v>SETOP MATED-5535</v>
      </c>
      <c r="B16968" s="3" t="s">
        <v>28600</v>
      </c>
      <c r="C16968" s="3" t="s">
        <v>40923</v>
      </c>
      <c r="D16968" s="2" t="s">
        <v>43406</v>
      </c>
      <c r="E16968" s="3">
        <v>83.87</v>
      </c>
      <c r="F16968" s="67">
        <v>83.87</v>
      </c>
      <c r="G16968" s="67">
        <v>83.87</v>
      </c>
    </row>
    <row r="16969" spans="1:7" x14ac:dyDescent="0.2">
      <c r="A16969" s="1" t="str">
        <f t="shared" si="267"/>
        <v xml:space="preserve">SETOP </v>
      </c>
      <c r="B16969" s="3" t="s">
        <v>28600</v>
      </c>
    </row>
    <row r="16970" spans="1:7" x14ac:dyDescent="0.2">
      <c r="A16970" s="1" t="str">
        <f t="shared" si="267"/>
        <v>SETOP 033.01 - CAIXA DE DISTRIBUIÇÃO DG</v>
      </c>
      <c r="B16970" s="3" t="s">
        <v>28600</v>
      </c>
      <c r="C16970" s="3" t="s">
        <v>40924</v>
      </c>
    </row>
    <row r="16971" spans="1:7" x14ac:dyDescent="0.2">
      <c r="A16971" s="1" t="str">
        <f t="shared" si="267"/>
        <v>SETOP Código</v>
      </c>
      <c r="B16971" s="3" t="s">
        <v>28600</v>
      </c>
      <c r="C16971" s="3" t="s">
        <v>28604</v>
      </c>
      <c r="D16971" s="2" t="s">
        <v>43149</v>
      </c>
      <c r="E16971" s="3" t="s">
        <v>45110</v>
      </c>
      <c r="F16971" s="67" t="s">
        <v>45110</v>
      </c>
      <c r="G16971" s="67" t="s">
        <v>45110</v>
      </c>
    </row>
    <row r="16972" spans="1:7" ht="33.75" x14ac:dyDescent="0.2">
      <c r="A16972" s="1" t="str">
        <f t="shared" si="267"/>
        <v>SETOP MATED-12440</v>
      </c>
      <c r="B16972" s="3" t="s">
        <v>28600</v>
      </c>
      <c r="C16972" s="3" t="s">
        <v>40925</v>
      </c>
      <c r="D16972" s="2" t="s">
        <v>43407</v>
      </c>
      <c r="E16972" s="3">
        <v>585.03549999999996</v>
      </c>
      <c r="F16972" s="67">
        <v>585.03549999999996</v>
      </c>
      <c r="G16972" s="67">
        <v>585.03549999999996</v>
      </c>
    </row>
    <row r="16973" spans="1:7" ht="33.75" x14ac:dyDescent="0.2">
      <c r="A16973" s="1" t="str">
        <f t="shared" si="267"/>
        <v>SETOP MATED-12437</v>
      </c>
      <c r="B16973" s="3" t="s">
        <v>28600</v>
      </c>
      <c r="C16973" s="3" t="s">
        <v>40926</v>
      </c>
      <c r="D16973" s="2" t="s">
        <v>43408</v>
      </c>
      <c r="E16973" s="3">
        <v>174.14490000000001</v>
      </c>
      <c r="F16973" s="67">
        <v>174.14490000000001</v>
      </c>
      <c r="G16973" s="67">
        <v>174.14490000000001</v>
      </c>
    </row>
    <row r="16974" spans="1:7" ht="33.75" x14ac:dyDescent="0.2">
      <c r="A16974" s="1" t="str">
        <f t="shared" si="267"/>
        <v>SETOP MATED-12438</v>
      </c>
      <c r="B16974" s="3" t="s">
        <v>28600</v>
      </c>
      <c r="C16974" s="3" t="s">
        <v>40927</v>
      </c>
      <c r="D16974" s="2" t="s">
        <v>43409</v>
      </c>
      <c r="E16974" s="3">
        <v>296.20159999999998</v>
      </c>
      <c r="F16974" s="67">
        <v>296.20159999999998</v>
      </c>
      <c r="G16974" s="67">
        <v>296.20159999999998</v>
      </c>
    </row>
    <row r="16975" spans="1:7" ht="33.75" x14ac:dyDescent="0.2">
      <c r="A16975" s="1" t="str">
        <f t="shared" si="267"/>
        <v>SETOP MATED-12439</v>
      </c>
      <c r="B16975" s="3" t="s">
        <v>28600</v>
      </c>
      <c r="C16975" s="3" t="s">
        <v>40928</v>
      </c>
      <c r="D16975" s="2" t="s">
        <v>43410</v>
      </c>
      <c r="E16975" s="3">
        <v>348.65269999999998</v>
      </c>
      <c r="F16975" s="67">
        <v>348.65269999999998</v>
      </c>
      <c r="G16975" s="67">
        <v>348.65269999999998</v>
      </c>
    </row>
    <row r="16976" spans="1:7" x14ac:dyDescent="0.2">
      <c r="A16976" s="1" t="str">
        <f t="shared" si="267"/>
        <v xml:space="preserve">SETOP </v>
      </c>
      <c r="B16976" s="3" t="s">
        <v>28600</v>
      </c>
    </row>
    <row r="16977" spans="1:7" x14ac:dyDescent="0.2">
      <c r="A16977" s="1" t="str">
        <f t="shared" si="267"/>
        <v>SETOP 033.02 - CAIXA DE PASSAGEM</v>
      </c>
      <c r="B16977" s="3" t="s">
        <v>28600</v>
      </c>
      <c r="C16977" s="3" t="s">
        <v>40929</v>
      </c>
    </row>
    <row r="16978" spans="1:7" x14ac:dyDescent="0.2">
      <c r="A16978" s="1" t="str">
        <f t="shared" si="267"/>
        <v>SETOP Código</v>
      </c>
      <c r="B16978" s="3" t="s">
        <v>28600</v>
      </c>
      <c r="C16978" s="3" t="s">
        <v>28604</v>
      </c>
      <c r="D16978" s="2" t="s">
        <v>43149</v>
      </c>
      <c r="E16978" s="3" t="s">
        <v>45110</v>
      </c>
      <c r="F16978" s="67" t="s">
        <v>45110</v>
      </c>
      <c r="G16978" s="67" t="s">
        <v>45110</v>
      </c>
    </row>
    <row r="16979" spans="1:7" ht="33.75" x14ac:dyDescent="0.2">
      <c r="A16979" s="1" t="str">
        <f t="shared" si="267"/>
        <v>SETOP MATED-12463</v>
      </c>
      <c r="B16979" s="3" t="s">
        <v>28600</v>
      </c>
      <c r="C16979" s="3" t="s">
        <v>40930</v>
      </c>
      <c r="D16979" s="2" t="s">
        <v>43411</v>
      </c>
      <c r="E16979" s="3">
        <v>994.02120000000002</v>
      </c>
      <c r="F16979" s="67">
        <v>994.02120000000002</v>
      </c>
      <c r="G16979" s="67">
        <v>994.02120000000002</v>
      </c>
    </row>
    <row r="16980" spans="1:7" ht="33.75" x14ac:dyDescent="0.2">
      <c r="A16980" s="1" t="str">
        <f t="shared" si="267"/>
        <v>SETOP MATED-12472</v>
      </c>
      <c r="B16980" s="3" t="s">
        <v>28600</v>
      </c>
      <c r="C16980" s="3" t="s">
        <v>40931</v>
      </c>
      <c r="D16980" s="2" t="s">
        <v>43412</v>
      </c>
      <c r="E16980" s="3">
        <v>1492.6394</v>
      </c>
      <c r="F16980" s="67">
        <v>1492.6394</v>
      </c>
      <c r="G16980" s="67">
        <v>1492.6394</v>
      </c>
    </row>
    <row r="16981" spans="1:7" ht="33.75" x14ac:dyDescent="0.2">
      <c r="A16981" s="1" t="str">
        <f t="shared" si="267"/>
        <v>SETOP MATED-12459</v>
      </c>
      <c r="B16981" s="3" t="s">
        <v>28600</v>
      </c>
      <c r="C16981" s="3" t="s">
        <v>40932</v>
      </c>
      <c r="D16981" s="2" t="s">
        <v>43413</v>
      </c>
      <c r="E16981" s="3">
        <v>79.543400000000005</v>
      </c>
      <c r="F16981" s="67">
        <v>79.543400000000005</v>
      </c>
      <c r="G16981" s="67">
        <v>79.543400000000005</v>
      </c>
    </row>
    <row r="16982" spans="1:7" ht="33.75" x14ac:dyDescent="0.2">
      <c r="A16982" s="1" t="str">
        <f t="shared" si="267"/>
        <v>SETOP MATED-12460</v>
      </c>
      <c r="B16982" s="3" t="s">
        <v>28600</v>
      </c>
      <c r="C16982" s="3" t="s">
        <v>40933</v>
      </c>
      <c r="D16982" s="2" t="s">
        <v>43414</v>
      </c>
      <c r="E16982" s="3">
        <v>198.1934</v>
      </c>
      <c r="F16982" s="67">
        <v>198.1934</v>
      </c>
      <c r="G16982" s="67">
        <v>198.1934</v>
      </c>
    </row>
    <row r="16983" spans="1:7" ht="33.75" x14ac:dyDescent="0.2">
      <c r="A16983" s="1" t="str">
        <f t="shared" si="267"/>
        <v>SETOP MATED-12461</v>
      </c>
      <c r="B16983" s="3" t="s">
        <v>28600</v>
      </c>
      <c r="C16983" s="3" t="s">
        <v>40934</v>
      </c>
      <c r="D16983" s="2" t="s">
        <v>43415</v>
      </c>
      <c r="E16983" s="3">
        <v>288.209</v>
      </c>
      <c r="F16983" s="67">
        <v>288.209</v>
      </c>
      <c r="G16983" s="67">
        <v>288.209</v>
      </c>
    </row>
    <row r="16984" spans="1:7" ht="33.75" x14ac:dyDescent="0.2">
      <c r="A16984" s="1" t="str">
        <f t="shared" si="267"/>
        <v>SETOP MATED-12462</v>
      </c>
      <c r="B16984" s="3" t="s">
        <v>28600</v>
      </c>
      <c r="C16984" s="3" t="s">
        <v>40935</v>
      </c>
      <c r="D16984" s="2" t="s">
        <v>43416</v>
      </c>
      <c r="E16984" s="3">
        <v>431.96570000000003</v>
      </c>
      <c r="F16984" s="67">
        <v>431.96570000000003</v>
      </c>
      <c r="G16984" s="67">
        <v>431.96570000000003</v>
      </c>
    </row>
    <row r="16985" spans="1:7" ht="22.5" x14ac:dyDescent="0.2">
      <c r="A16985" s="1" t="str">
        <f t="shared" si="267"/>
        <v>SETOP MATED-12005</v>
      </c>
      <c r="B16985" s="3" t="s">
        <v>28600</v>
      </c>
      <c r="C16985" s="3" t="s">
        <v>40936</v>
      </c>
      <c r="D16985" s="2" t="s">
        <v>43417</v>
      </c>
      <c r="E16985" s="3">
        <v>311.8845</v>
      </c>
      <c r="F16985" s="67">
        <v>311.8845</v>
      </c>
      <c r="G16985" s="67">
        <v>311.8845</v>
      </c>
    </row>
    <row r="16986" spans="1:7" x14ac:dyDescent="0.2">
      <c r="A16986" s="1" t="str">
        <f t="shared" si="267"/>
        <v xml:space="preserve">SETOP </v>
      </c>
      <c r="B16986" s="3" t="s">
        <v>28600</v>
      </c>
    </row>
    <row r="16987" spans="1:7" x14ac:dyDescent="0.2">
      <c r="A16987" s="1" t="str">
        <f t="shared" si="267"/>
        <v>SETOP 034 - CAIXAS, QUADROS E PADRÕES ELÉTRICOS</v>
      </c>
      <c r="B16987" s="3" t="s">
        <v>28600</v>
      </c>
      <c r="C16987" s="3" t="s">
        <v>40937</v>
      </c>
    </row>
    <row r="16988" spans="1:7" x14ac:dyDescent="0.2">
      <c r="A16988" s="1" t="str">
        <f t="shared" si="267"/>
        <v>SETOP 034.01 - BARRAMENTO</v>
      </c>
      <c r="B16988" s="3" t="s">
        <v>28600</v>
      </c>
      <c r="C16988" s="3" t="s">
        <v>40938</v>
      </c>
    </row>
    <row r="16989" spans="1:7" x14ac:dyDescent="0.2">
      <c r="A16989" s="1" t="str">
        <f t="shared" si="267"/>
        <v>SETOP Código</v>
      </c>
      <c r="B16989" s="3" t="s">
        <v>28600</v>
      </c>
      <c r="C16989" s="3" t="s">
        <v>28604</v>
      </c>
      <c r="D16989" s="2" t="s">
        <v>43149</v>
      </c>
      <c r="E16989" s="3" t="s">
        <v>45110</v>
      </c>
      <c r="F16989" s="67" t="s">
        <v>45110</v>
      </c>
      <c r="G16989" s="67" t="s">
        <v>45110</v>
      </c>
    </row>
    <row r="16990" spans="1:7" x14ac:dyDescent="0.2">
      <c r="A16990" s="1" t="str">
        <f t="shared" si="267"/>
        <v>SETOP MATED-11922</v>
      </c>
      <c r="B16990" s="3" t="s">
        <v>28600</v>
      </c>
      <c r="C16990" s="3" t="s">
        <v>40939</v>
      </c>
      <c r="D16990" s="2" t="s">
        <v>43418</v>
      </c>
      <c r="E16990" s="3">
        <v>14.4331</v>
      </c>
      <c r="F16990" s="67">
        <v>14.4331</v>
      </c>
      <c r="G16990" s="67">
        <v>14.4331</v>
      </c>
    </row>
    <row r="16991" spans="1:7" x14ac:dyDescent="0.2">
      <c r="A16991" s="1" t="str">
        <f t="shared" si="267"/>
        <v>SETOP MATED-27246</v>
      </c>
      <c r="B16991" s="3" t="s">
        <v>28600</v>
      </c>
      <c r="C16991" s="3" t="s">
        <v>40940</v>
      </c>
      <c r="D16991" s="2" t="s">
        <v>43419</v>
      </c>
      <c r="E16991" s="3">
        <v>250.8663</v>
      </c>
      <c r="F16991" s="67">
        <v>250.8663</v>
      </c>
      <c r="G16991" s="67">
        <v>250.8663</v>
      </c>
    </row>
    <row r="16992" spans="1:7" x14ac:dyDescent="0.2">
      <c r="A16992" s="1" t="str">
        <f t="shared" si="267"/>
        <v>SETOP MATED-27245</v>
      </c>
      <c r="B16992" s="3" t="s">
        <v>28600</v>
      </c>
      <c r="C16992" s="3" t="s">
        <v>40941</v>
      </c>
      <c r="D16992" s="2" t="s">
        <v>43420</v>
      </c>
      <c r="E16992" s="3">
        <v>174.26589999999999</v>
      </c>
      <c r="F16992" s="67">
        <v>174.26589999999999</v>
      </c>
      <c r="G16992" s="67">
        <v>174.26589999999999</v>
      </c>
    </row>
    <row r="16993" spans="1:7" ht="22.5" x14ac:dyDescent="0.2">
      <c r="A16993" s="1" t="str">
        <f t="shared" si="267"/>
        <v>SETOP MATED-27242</v>
      </c>
      <c r="B16993" s="3" t="s">
        <v>28600</v>
      </c>
      <c r="C16993" s="3" t="s">
        <v>40942</v>
      </c>
      <c r="D16993" s="2" t="s">
        <v>43421</v>
      </c>
      <c r="E16993" s="3">
        <v>80.117900000000006</v>
      </c>
      <c r="F16993" s="67">
        <v>80.117900000000006</v>
      </c>
      <c r="G16993" s="67">
        <v>80.117900000000006</v>
      </c>
    </row>
    <row r="16994" spans="1:7" x14ac:dyDescent="0.2">
      <c r="A16994" s="1" t="str">
        <f t="shared" si="267"/>
        <v xml:space="preserve">SETOP </v>
      </c>
      <c r="B16994" s="3" t="s">
        <v>28600</v>
      </c>
    </row>
    <row r="16995" spans="1:7" x14ac:dyDescent="0.2">
      <c r="A16995" s="1" t="str">
        <f t="shared" si="267"/>
        <v>SETOP 034.02 - BASE PARA FUSÍVEL</v>
      </c>
      <c r="B16995" s="3" t="s">
        <v>28600</v>
      </c>
      <c r="C16995" s="3" t="s">
        <v>40943</v>
      </c>
    </row>
    <row r="16996" spans="1:7" x14ac:dyDescent="0.2">
      <c r="A16996" s="1" t="str">
        <f t="shared" si="267"/>
        <v>SETOP Código</v>
      </c>
      <c r="B16996" s="3" t="s">
        <v>28600</v>
      </c>
      <c r="C16996" s="3" t="s">
        <v>28604</v>
      </c>
      <c r="D16996" s="2" t="s">
        <v>43149</v>
      </c>
      <c r="E16996" s="3" t="s">
        <v>45110</v>
      </c>
      <c r="F16996" s="67" t="s">
        <v>45110</v>
      </c>
      <c r="G16996" s="67" t="s">
        <v>45110</v>
      </c>
    </row>
    <row r="16997" spans="1:7" x14ac:dyDescent="0.2">
      <c r="A16997" s="1" t="str">
        <f t="shared" si="267"/>
        <v>SETOP MATED-17050</v>
      </c>
      <c r="B16997" s="3" t="s">
        <v>28600</v>
      </c>
      <c r="C16997" s="3" t="s">
        <v>40944</v>
      </c>
      <c r="D16997" s="2" t="s">
        <v>43422</v>
      </c>
      <c r="E16997" s="3">
        <v>32.565199999999997</v>
      </c>
      <c r="F16997" s="67">
        <v>32.565199999999997</v>
      </c>
      <c r="G16997" s="67">
        <v>32.565199999999997</v>
      </c>
    </row>
    <row r="16998" spans="1:7" x14ac:dyDescent="0.2">
      <c r="A16998" s="1" t="str">
        <f t="shared" si="267"/>
        <v>SETOP MATED-17051</v>
      </c>
      <c r="B16998" s="3" t="s">
        <v>28600</v>
      </c>
      <c r="C16998" s="3" t="s">
        <v>40945</v>
      </c>
      <c r="D16998" s="2" t="s">
        <v>43423</v>
      </c>
      <c r="E16998" s="3">
        <v>110.5565</v>
      </c>
      <c r="F16998" s="67">
        <v>110.5565</v>
      </c>
      <c r="G16998" s="67">
        <v>110.5565</v>
      </c>
    </row>
    <row r="16999" spans="1:7" x14ac:dyDescent="0.2">
      <c r="A16999" s="1" t="str">
        <f t="shared" si="267"/>
        <v>SETOP MATED-17052</v>
      </c>
      <c r="B16999" s="3" t="s">
        <v>28600</v>
      </c>
      <c r="C16999" s="3" t="s">
        <v>40946</v>
      </c>
      <c r="D16999" s="2" t="s">
        <v>43424</v>
      </c>
      <c r="E16999" s="3">
        <v>169.6497</v>
      </c>
      <c r="F16999" s="67">
        <v>169.6497</v>
      </c>
      <c r="G16999" s="67">
        <v>169.6497</v>
      </c>
    </row>
    <row r="17000" spans="1:7" x14ac:dyDescent="0.2">
      <c r="A17000" s="1" t="str">
        <f t="shared" si="267"/>
        <v>SETOP MATED-17053</v>
      </c>
      <c r="B17000" s="3" t="s">
        <v>28600</v>
      </c>
      <c r="C17000" s="3" t="s">
        <v>40947</v>
      </c>
      <c r="D17000" s="2" t="s">
        <v>43425</v>
      </c>
      <c r="E17000" s="3">
        <v>214.94470000000001</v>
      </c>
      <c r="F17000" s="67">
        <v>214.94470000000001</v>
      </c>
      <c r="G17000" s="67">
        <v>214.94470000000001</v>
      </c>
    </row>
    <row r="17001" spans="1:7" x14ac:dyDescent="0.2">
      <c r="A17001" s="1" t="str">
        <f t="shared" si="267"/>
        <v xml:space="preserve">SETOP </v>
      </c>
      <c r="B17001" s="3" t="s">
        <v>28600</v>
      </c>
    </row>
    <row r="17002" spans="1:7" x14ac:dyDescent="0.2">
      <c r="A17002" s="1" t="str">
        <f t="shared" si="267"/>
        <v>SETOP 034.03 - BOTÃO DE COMANDO</v>
      </c>
      <c r="B17002" s="3" t="s">
        <v>28600</v>
      </c>
      <c r="C17002" s="3" t="s">
        <v>40948</v>
      </c>
    </row>
    <row r="17003" spans="1:7" x14ac:dyDescent="0.2">
      <c r="A17003" s="1" t="str">
        <f t="shared" si="267"/>
        <v>SETOP Código</v>
      </c>
      <c r="B17003" s="3" t="s">
        <v>28600</v>
      </c>
      <c r="C17003" s="3" t="s">
        <v>28604</v>
      </c>
      <c r="D17003" s="2" t="s">
        <v>43149</v>
      </c>
      <c r="E17003" s="3" t="s">
        <v>45110</v>
      </c>
      <c r="F17003" s="67" t="s">
        <v>45110</v>
      </c>
      <c r="G17003" s="67" t="s">
        <v>45110</v>
      </c>
    </row>
    <row r="17004" spans="1:7" x14ac:dyDescent="0.2">
      <c r="A17004" s="1" t="str">
        <f t="shared" ref="A17004:A17067" si="268">CONCATENAR</f>
        <v>SETOP MATED-19493</v>
      </c>
      <c r="B17004" s="3" t="s">
        <v>28600</v>
      </c>
      <c r="C17004" s="3" t="s">
        <v>40949</v>
      </c>
      <c r="D17004" s="2" t="s">
        <v>43426</v>
      </c>
      <c r="E17004" s="3">
        <v>24.6431</v>
      </c>
      <c r="F17004" s="67">
        <v>24.6431</v>
      </c>
      <c r="G17004" s="67">
        <v>24.6431</v>
      </c>
    </row>
    <row r="17005" spans="1:7" x14ac:dyDescent="0.2">
      <c r="A17005" s="1" t="str">
        <f t="shared" si="268"/>
        <v>SETOP MATED-19495</v>
      </c>
      <c r="B17005" s="3" t="s">
        <v>28600</v>
      </c>
      <c r="C17005" s="3" t="s">
        <v>40950</v>
      </c>
      <c r="D17005" s="2" t="s">
        <v>43427</v>
      </c>
      <c r="E17005" s="3">
        <v>13.6973</v>
      </c>
      <c r="F17005" s="67">
        <v>13.6973</v>
      </c>
      <c r="G17005" s="67">
        <v>13.6973</v>
      </c>
    </row>
    <row r="17006" spans="1:7" x14ac:dyDescent="0.2">
      <c r="A17006" s="1" t="str">
        <f t="shared" si="268"/>
        <v>SETOP MATED-19494</v>
      </c>
      <c r="B17006" s="3" t="s">
        <v>28600</v>
      </c>
      <c r="C17006" s="3" t="s">
        <v>40951</v>
      </c>
      <c r="D17006" s="2" t="s">
        <v>43428</v>
      </c>
      <c r="E17006" s="3">
        <v>26.7194</v>
      </c>
      <c r="F17006" s="67">
        <v>26.7194</v>
      </c>
      <c r="G17006" s="67">
        <v>26.7194</v>
      </c>
    </row>
    <row r="17007" spans="1:7" x14ac:dyDescent="0.2">
      <c r="A17007" s="1" t="str">
        <f t="shared" si="268"/>
        <v>SETOP MATED-19492</v>
      </c>
      <c r="B17007" s="3" t="s">
        <v>28600</v>
      </c>
      <c r="C17007" s="3" t="s">
        <v>40952</v>
      </c>
      <c r="D17007" s="2" t="s">
        <v>43429</v>
      </c>
      <c r="E17007" s="3">
        <v>11.8226</v>
      </c>
      <c r="F17007" s="67">
        <v>11.8226</v>
      </c>
      <c r="G17007" s="67">
        <v>11.8226</v>
      </c>
    </row>
    <row r="17008" spans="1:7" x14ac:dyDescent="0.2">
      <c r="A17008" s="1" t="str">
        <f t="shared" si="268"/>
        <v xml:space="preserve">SETOP </v>
      </c>
      <c r="B17008" s="3" t="s">
        <v>28600</v>
      </c>
    </row>
    <row r="17009" spans="1:7" x14ac:dyDescent="0.2">
      <c r="A17009" s="1" t="str">
        <f t="shared" si="268"/>
        <v>SETOP 034.04 - CAIXA DE EQUALIZAÇÃO</v>
      </c>
      <c r="B17009" s="3" t="s">
        <v>28600</v>
      </c>
      <c r="C17009" s="3" t="s">
        <v>40953</v>
      </c>
    </row>
    <row r="17010" spans="1:7" x14ac:dyDescent="0.2">
      <c r="A17010" s="1" t="str">
        <f t="shared" si="268"/>
        <v>SETOP Código</v>
      </c>
      <c r="B17010" s="3" t="s">
        <v>28600</v>
      </c>
      <c r="C17010" s="3" t="s">
        <v>28604</v>
      </c>
      <c r="D17010" s="2" t="s">
        <v>43149</v>
      </c>
      <c r="E17010" s="3" t="s">
        <v>45110</v>
      </c>
      <c r="F17010" s="67" t="s">
        <v>45110</v>
      </c>
      <c r="G17010" s="67" t="s">
        <v>45110</v>
      </c>
    </row>
    <row r="17011" spans="1:7" ht="33.75" x14ac:dyDescent="0.2">
      <c r="A17011" s="1" t="str">
        <f t="shared" si="268"/>
        <v>SETOP MATED-12007</v>
      </c>
      <c r="B17011" s="3" t="s">
        <v>28600</v>
      </c>
      <c r="C17011" s="3" t="s">
        <v>40954</v>
      </c>
      <c r="D17011" s="2" t="s">
        <v>43430</v>
      </c>
      <c r="E17011" s="3">
        <v>214.49109999999999</v>
      </c>
      <c r="F17011" s="67">
        <v>214.49109999999999</v>
      </c>
      <c r="G17011" s="67">
        <v>214.49109999999999</v>
      </c>
    </row>
    <row r="17012" spans="1:7" x14ac:dyDescent="0.2">
      <c r="A17012" s="1" t="str">
        <f t="shared" si="268"/>
        <v xml:space="preserve">SETOP </v>
      </c>
      <c r="B17012" s="3" t="s">
        <v>28600</v>
      </c>
    </row>
    <row r="17013" spans="1:7" x14ac:dyDescent="0.2">
      <c r="A17013" s="1" t="str">
        <f t="shared" si="268"/>
        <v>SETOP 034.05 - CAIXA DE INSPEÇÃO EM CONCRETO</v>
      </c>
      <c r="B17013" s="3" t="s">
        <v>28600</v>
      </c>
      <c r="C17013" s="3" t="s">
        <v>40955</v>
      </c>
    </row>
    <row r="17014" spans="1:7" x14ac:dyDescent="0.2">
      <c r="A17014" s="1" t="str">
        <f t="shared" si="268"/>
        <v>SETOP Código</v>
      </c>
      <c r="B17014" s="3" t="s">
        <v>28600</v>
      </c>
      <c r="C17014" s="3" t="s">
        <v>28604</v>
      </c>
      <c r="D17014" s="2" t="s">
        <v>43149</v>
      </c>
      <c r="E17014" s="3" t="s">
        <v>45110</v>
      </c>
      <c r="F17014" s="67" t="s">
        <v>45110</v>
      </c>
      <c r="G17014" s="67" t="s">
        <v>45110</v>
      </c>
    </row>
    <row r="17015" spans="1:7" ht="22.5" x14ac:dyDescent="0.2">
      <c r="A17015" s="1" t="str">
        <f t="shared" si="268"/>
        <v>SETOP MATED-12004</v>
      </c>
      <c r="B17015" s="3" t="s">
        <v>28600</v>
      </c>
      <c r="C17015" s="3" t="s">
        <v>40956</v>
      </c>
      <c r="D17015" s="2" t="s">
        <v>43431</v>
      </c>
      <c r="E17015" s="3">
        <v>151.03550000000001</v>
      </c>
      <c r="F17015" s="67">
        <v>151.03550000000001</v>
      </c>
      <c r="G17015" s="67">
        <v>151.03550000000001</v>
      </c>
    </row>
    <row r="17016" spans="1:7" x14ac:dyDescent="0.2">
      <c r="A17016" s="1" t="str">
        <f t="shared" si="268"/>
        <v xml:space="preserve">SETOP </v>
      </c>
      <c r="B17016" s="3" t="s">
        <v>28600</v>
      </c>
    </row>
    <row r="17017" spans="1:7" x14ac:dyDescent="0.2">
      <c r="A17017" s="1" t="str">
        <f t="shared" si="268"/>
        <v>SETOP 034.06 - CAIXA DE INSPEÇÃO EM POLIPROPILENO</v>
      </c>
      <c r="B17017" s="3" t="s">
        <v>28600</v>
      </c>
      <c r="C17017" s="3" t="s">
        <v>40957</v>
      </c>
    </row>
    <row r="17018" spans="1:7" x14ac:dyDescent="0.2">
      <c r="A17018" s="1" t="str">
        <f t="shared" si="268"/>
        <v>SETOP Código</v>
      </c>
      <c r="B17018" s="3" t="s">
        <v>28600</v>
      </c>
      <c r="C17018" s="3" t="s">
        <v>28604</v>
      </c>
      <c r="D17018" s="2" t="s">
        <v>43149</v>
      </c>
      <c r="E17018" s="3" t="s">
        <v>45110</v>
      </c>
      <c r="F17018" s="67" t="s">
        <v>45110</v>
      </c>
      <c r="G17018" s="67" t="s">
        <v>45110</v>
      </c>
    </row>
    <row r="17019" spans="1:7" ht="33.75" x14ac:dyDescent="0.2">
      <c r="A17019" s="1" t="str">
        <f t="shared" si="268"/>
        <v>SETOP MATED-5539</v>
      </c>
      <c r="B17019" s="3" t="s">
        <v>28600</v>
      </c>
      <c r="C17019" s="3" t="s">
        <v>40958</v>
      </c>
      <c r="D17019" s="2" t="s">
        <v>43432</v>
      </c>
      <c r="E17019" s="3">
        <v>30.951000000000001</v>
      </c>
      <c r="F17019" s="67">
        <v>30.951000000000001</v>
      </c>
      <c r="G17019" s="67">
        <v>30.951000000000001</v>
      </c>
    </row>
    <row r="17020" spans="1:7" x14ac:dyDescent="0.2">
      <c r="A17020" s="1" t="str">
        <f t="shared" si="268"/>
        <v xml:space="preserve">SETOP </v>
      </c>
      <c r="B17020" s="3" t="s">
        <v>28600</v>
      </c>
    </row>
    <row r="17021" spans="1:7" x14ac:dyDescent="0.2">
      <c r="A17021" s="1" t="str">
        <f t="shared" si="268"/>
        <v>SETOP 034.07 - CAIXA DE LIGAÇÃO PARA ELETRODUTO</v>
      </c>
      <c r="B17021" s="3" t="s">
        <v>28600</v>
      </c>
      <c r="C17021" s="3" t="s">
        <v>40959</v>
      </c>
    </row>
    <row r="17022" spans="1:7" x14ac:dyDescent="0.2">
      <c r="A17022" s="1" t="str">
        <f t="shared" si="268"/>
        <v>SETOP Código</v>
      </c>
      <c r="B17022" s="3" t="s">
        <v>28600</v>
      </c>
      <c r="C17022" s="3" t="s">
        <v>28604</v>
      </c>
      <c r="D17022" s="2" t="s">
        <v>43149</v>
      </c>
      <c r="E17022" s="3" t="s">
        <v>45110</v>
      </c>
      <c r="F17022" s="67" t="s">
        <v>45110</v>
      </c>
      <c r="G17022" s="67" t="s">
        <v>45110</v>
      </c>
    </row>
    <row r="17023" spans="1:7" ht="33.75" x14ac:dyDescent="0.2">
      <c r="A17023" s="1" t="str">
        <f t="shared" si="268"/>
        <v>SETOP MATED-11831</v>
      </c>
      <c r="B17023" s="3" t="s">
        <v>28600</v>
      </c>
      <c r="C17023" s="3" t="s">
        <v>40960</v>
      </c>
      <c r="D17023" s="2" t="s">
        <v>43433</v>
      </c>
      <c r="E17023" s="3">
        <v>6.9545000000000003</v>
      </c>
      <c r="F17023" s="67">
        <v>6.9545000000000003</v>
      </c>
      <c r="G17023" s="67">
        <v>6.9545000000000003</v>
      </c>
    </row>
    <row r="17024" spans="1:7" ht="33.75" x14ac:dyDescent="0.2">
      <c r="A17024" s="1" t="str">
        <f t="shared" si="268"/>
        <v>SETOP MATED-11830</v>
      </c>
      <c r="B17024" s="3" t="s">
        <v>28600</v>
      </c>
      <c r="C17024" s="3" t="s">
        <v>40961</v>
      </c>
      <c r="D17024" s="2" t="s">
        <v>43434</v>
      </c>
      <c r="E17024" s="3">
        <v>5.8155000000000001</v>
      </c>
      <c r="F17024" s="67">
        <v>5.8155000000000001</v>
      </c>
      <c r="G17024" s="67">
        <v>5.8155000000000001</v>
      </c>
    </row>
    <row r="17025" spans="1:7" ht="33.75" x14ac:dyDescent="0.2">
      <c r="A17025" s="1" t="str">
        <f t="shared" si="268"/>
        <v>SETOP MATED-11826</v>
      </c>
      <c r="B17025" s="3" t="s">
        <v>28600</v>
      </c>
      <c r="C17025" s="3" t="s">
        <v>40962</v>
      </c>
      <c r="D17025" s="2" t="s">
        <v>43435</v>
      </c>
      <c r="E17025" s="3">
        <v>2.5903</v>
      </c>
      <c r="F17025" s="67">
        <v>2.5903</v>
      </c>
      <c r="G17025" s="67">
        <v>2.5903</v>
      </c>
    </row>
    <row r="17026" spans="1:7" ht="33.75" x14ac:dyDescent="0.2">
      <c r="A17026" s="1" t="str">
        <f t="shared" si="268"/>
        <v>SETOP MATED-11827</v>
      </c>
      <c r="B17026" s="3" t="s">
        <v>28600</v>
      </c>
      <c r="C17026" s="3" t="s">
        <v>40963</v>
      </c>
      <c r="D17026" s="2" t="s">
        <v>43436</v>
      </c>
      <c r="E17026" s="3">
        <v>4.9386999999999999</v>
      </c>
      <c r="F17026" s="67">
        <v>4.9386999999999999</v>
      </c>
      <c r="G17026" s="67">
        <v>4.9386999999999999</v>
      </c>
    </row>
    <row r="17027" spans="1:7" ht="33.75" x14ac:dyDescent="0.2">
      <c r="A17027" s="1" t="str">
        <f t="shared" si="268"/>
        <v>SETOP MATED-11829</v>
      </c>
      <c r="B17027" s="3" t="s">
        <v>28600</v>
      </c>
      <c r="C17027" s="3" t="s">
        <v>40964</v>
      </c>
      <c r="D17027" s="2" t="s">
        <v>43437</v>
      </c>
      <c r="E17027" s="3">
        <v>4.9286000000000003</v>
      </c>
      <c r="F17027" s="67">
        <v>4.9286000000000003</v>
      </c>
      <c r="G17027" s="67">
        <v>4.9286000000000003</v>
      </c>
    </row>
    <row r="17028" spans="1:7" ht="33.75" x14ac:dyDescent="0.2">
      <c r="A17028" s="1" t="str">
        <f t="shared" si="268"/>
        <v>SETOP MATED-16636</v>
      </c>
      <c r="B17028" s="3" t="s">
        <v>28600</v>
      </c>
      <c r="C17028" s="3" t="s">
        <v>40965</v>
      </c>
      <c r="D17028" s="2" t="s">
        <v>43438</v>
      </c>
      <c r="E17028" s="3">
        <v>6.4908000000000001</v>
      </c>
      <c r="F17028" s="67">
        <v>6.4908000000000001</v>
      </c>
      <c r="G17028" s="67">
        <v>6.4908000000000001</v>
      </c>
    </row>
    <row r="17029" spans="1:7" ht="33.75" x14ac:dyDescent="0.2">
      <c r="A17029" s="1" t="str">
        <f t="shared" si="268"/>
        <v>SETOP MATED-16633</v>
      </c>
      <c r="B17029" s="3" t="s">
        <v>28600</v>
      </c>
      <c r="C17029" s="3" t="s">
        <v>40966</v>
      </c>
      <c r="D17029" s="2" t="s">
        <v>43439</v>
      </c>
      <c r="E17029" s="3">
        <v>11.8226</v>
      </c>
      <c r="F17029" s="67">
        <v>11.8226</v>
      </c>
      <c r="G17029" s="67">
        <v>11.8226</v>
      </c>
    </row>
    <row r="17030" spans="1:7" ht="33.75" x14ac:dyDescent="0.2">
      <c r="A17030" s="1" t="str">
        <f t="shared" si="268"/>
        <v>SETOP MATED-11828</v>
      </c>
      <c r="B17030" s="3" t="s">
        <v>28600</v>
      </c>
      <c r="C17030" s="3" t="s">
        <v>40967</v>
      </c>
      <c r="D17030" s="2" t="s">
        <v>43440</v>
      </c>
      <c r="E17030" s="3">
        <v>6.5110000000000001</v>
      </c>
      <c r="F17030" s="67">
        <v>6.5110000000000001</v>
      </c>
      <c r="G17030" s="67">
        <v>6.5110000000000001</v>
      </c>
    </row>
    <row r="17031" spans="1:7" ht="33.75" x14ac:dyDescent="0.2">
      <c r="A17031" s="1" t="str">
        <f t="shared" si="268"/>
        <v>SETOP MATED-11846</v>
      </c>
      <c r="B17031" s="3" t="s">
        <v>28600</v>
      </c>
      <c r="C17031" s="3" t="s">
        <v>40968</v>
      </c>
      <c r="D17031" s="2" t="s">
        <v>43441</v>
      </c>
      <c r="E17031" s="3">
        <v>1.9956</v>
      </c>
      <c r="F17031" s="67">
        <v>1.9956</v>
      </c>
      <c r="G17031" s="67">
        <v>1.9956</v>
      </c>
    </row>
    <row r="17032" spans="1:7" ht="33.75" x14ac:dyDescent="0.2">
      <c r="A17032" s="1" t="str">
        <f t="shared" si="268"/>
        <v>SETOP MATED-11847</v>
      </c>
      <c r="B17032" s="3" t="s">
        <v>28600</v>
      </c>
      <c r="C17032" s="3" t="s">
        <v>40969</v>
      </c>
      <c r="D17032" s="2" t="s">
        <v>43442</v>
      </c>
      <c r="E17032" s="3">
        <v>3.3462000000000001</v>
      </c>
      <c r="F17032" s="67">
        <v>3.3462000000000001</v>
      </c>
      <c r="G17032" s="67">
        <v>3.3462000000000001</v>
      </c>
    </row>
    <row r="17033" spans="1:7" x14ac:dyDescent="0.2">
      <c r="A17033" s="1" t="str">
        <f t="shared" si="268"/>
        <v xml:space="preserve">SETOP </v>
      </c>
      <c r="B17033" s="3" t="s">
        <v>28600</v>
      </c>
    </row>
    <row r="17034" spans="1:7" x14ac:dyDescent="0.2">
      <c r="A17034" s="1" t="str">
        <f t="shared" si="268"/>
        <v>SETOP 034.08 - CAIXA DE PASSAGEM METÁLICA</v>
      </c>
      <c r="B17034" s="3" t="s">
        <v>28600</v>
      </c>
      <c r="C17034" s="3" t="s">
        <v>40970</v>
      </c>
    </row>
    <row r="17035" spans="1:7" x14ac:dyDescent="0.2">
      <c r="A17035" s="1" t="str">
        <f t="shared" si="268"/>
        <v>SETOP Código</v>
      </c>
      <c r="B17035" s="3" t="s">
        <v>28600</v>
      </c>
      <c r="C17035" s="3" t="s">
        <v>28604</v>
      </c>
      <c r="D17035" s="2" t="s">
        <v>43149</v>
      </c>
      <c r="E17035" s="3" t="s">
        <v>45110</v>
      </c>
      <c r="F17035" s="67" t="s">
        <v>45110</v>
      </c>
      <c r="G17035" s="67" t="s">
        <v>45110</v>
      </c>
    </row>
    <row r="17036" spans="1:7" ht="33.75" x14ac:dyDescent="0.2">
      <c r="A17036" s="1" t="str">
        <f t="shared" si="268"/>
        <v>SETOP MATED-12137</v>
      </c>
      <c r="B17036" s="3" t="s">
        <v>28600</v>
      </c>
      <c r="C17036" s="3" t="s">
        <v>40971</v>
      </c>
      <c r="D17036" s="2" t="s">
        <v>43443</v>
      </c>
      <c r="E17036" s="3">
        <v>29.488</v>
      </c>
      <c r="F17036" s="67">
        <v>29.488</v>
      </c>
      <c r="G17036" s="67">
        <v>29.488</v>
      </c>
    </row>
    <row r="17037" spans="1:7" ht="33.75" x14ac:dyDescent="0.2">
      <c r="A17037" s="1" t="str">
        <f t="shared" si="268"/>
        <v>SETOP MATED-12138</v>
      </c>
      <c r="B17037" s="3" t="s">
        <v>28600</v>
      </c>
      <c r="C17037" s="3" t="s">
        <v>40972</v>
      </c>
      <c r="D17037" s="2" t="s">
        <v>43444</v>
      </c>
      <c r="E17037" s="3">
        <v>46.920499999999997</v>
      </c>
      <c r="F17037" s="67">
        <v>46.920499999999997</v>
      </c>
      <c r="G17037" s="67">
        <v>46.920499999999997</v>
      </c>
    </row>
    <row r="17038" spans="1:7" ht="33.75" x14ac:dyDescent="0.2">
      <c r="A17038" s="1" t="str">
        <f t="shared" si="268"/>
        <v>SETOP MATED-5554</v>
      </c>
      <c r="B17038" s="3" t="s">
        <v>28600</v>
      </c>
      <c r="C17038" s="3" t="s">
        <v>40973</v>
      </c>
      <c r="D17038" s="2" t="s">
        <v>43445</v>
      </c>
      <c r="E17038" s="3">
        <v>100.27249999999999</v>
      </c>
      <c r="F17038" s="67">
        <v>100.27249999999999</v>
      </c>
      <c r="G17038" s="67">
        <v>100.27249999999999</v>
      </c>
    </row>
    <row r="17039" spans="1:7" ht="33.75" x14ac:dyDescent="0.2">
      <c r="A17039" s="1" t="str">
        <f t="shared" si="268"/>
        <v>SETOP MATED-11908</v>
      </c>
      <c r="B17039" s="3" t="s">
        <v>28600</v>
      </c>
      <c r="C17039" s="3" t="s">
        <v>40974</v>
      </c>
      <c r="D17039" s="2" t="s">
        <v>43446</v>
      </c>
      <c r="E17039" s="3">
        <v>31.6065</v>
      </c>
      <c r="F17039" s="67">
        <v>31.6065</v>
      </c>
      <c r="G17039" s="67">
        <v>31.6065</v>
      </c>
    </row>
    <row r="17040" spans="1:7" ht="33.75" x14ac:dyDescent="0.2">
      <c r="A17040" s="1" t="str">
        <f t="shared" si="268"/>
        <v>SETOP MATED-12141</v>
      </c>
      <c r="B17040" s="3" t="s">
        <v>28600</v>
      </c>
      <c r="C17040" s="3" t="s">
        <v>40975</v>
      </c>
      <c r="D17040" s="2" t="s">
        <v>43447</v>
      </c>
      <c r="E17040" s="3">
        <v>43.262999999999998</v>
      </c>
      <c r="F17040" s="67">
        <v>43.262999999999998</v>
      </c>
      <c r="G17040" s="67">
        <v>43.262999999999998</v>
      </c>
    </row>
    <row r="17041" spans="1:7" ht="33.75" x14ac:dyDescent="0.2">
      <c r="A17041" s="1" t="str">
        <f t="shared" si="268"/>
        <v>SETOP MATED-12143</v>
      </c>
      <c r="B17041" s="3" t="s">
        <v>28600</v>
      </c>
      <c r="C17041" s="3" t="s">
        <v>40976</v>
      </c>
      <c r="D17041" s="2" t="s">
        <v>43448</v>
      </c>
      <c r="E17041" s="3">
        <v>56.5</v>
      </c>
      <c r="F17041" s="67">
        <v>56.5</v>
      </c>
      <c r="G17041" s="67">
        <v>56.5</v>
      </c>
    </row>
    <row r="17042" spans="1:7" ht="33.75" x14ac:dyDescent="0.2">
      <c r="A17042" s="1" t="str">
        <f t="shared" si="268"/>
        <v>SETOP MATED-11909</v>
      </c>
      <c r="B17042" s="3" t="s">
        <v>28600</v>
      </c>
      <c r="C17042" s="3" t="s">
        <v>40977</v>
      </c>
      <c r="D17042" s="2" t="s">
        <v>43449</v>
      </c>
      <c r="E17042" s="3">
        <v>84.54</v>
      </c>
      <c r="F17042" s="67">
        <v>84.54</v>
      </c>
      <c r="G17042" s="67">
        <v>84.54</v>
      </c>
    </row>
    <row r="17043" spans="1:7" ht="33.75" x14ac:dyDescent="0.2">
      <c r="A17043" s="1" t="str">
        <f t="shared" si="268"/>
        <v>SETOP MATED-12144</v>
      </c>
      <c r="B17043" s="3" t="s">
        <v>28600</v>
      </c>
      <c r="C17043" s="3" t="s">
        <v>40978</v>
      </c>
      <c r="D17043" s="2" t="s">
        <v>43450</v>
      </c>
      <c r="E17043" s="3">
        <v>133.11500000000001</v>
      </c>
      <c r="F17043" s="67">
        <v>133.11500000000001</v>
      </c>
      <c r="G17043" s="67">
        <v>133.11500000000001</v>
      </c>
    </row>
    <row r="17044" spans="1:7" x14ac:dyDescent="0.2">
      <c r="A17044" s="1" t="str">
        <f t="shared" si="268"/>
        <v xml:space="preserve">SETOP </v>
      </c>
      <c r="B17044" s="3" t="s">
        <v>28600</v>
      </c>
    </row>
    <row r="17045" spans="1:7" x14ac:dyDescent="0.2">
      <c r="A17045" s="1" t="str">
        <f t="shared" si="268"/>
        <v>SETOP 034.09 - CAIXA DE PASSAGEM PARA PISO</v>
      </c>
      <c r="B17045" s="3" t="s">
        <v>28600</v>
      </c>
      <c r="C17045" s="3" t="s">
        <v>40979</v>
      </c>
    </row>
    <row r="17046" spans="1:7" x14ac:dyDescent="0.2">
      <c r="A17046" s="1" t="str">
        <f t="shared" si="268"/>
        <v>SETOP Código</v>
      </c>
      <c r="B17046" s="3" t="s">
        <v>28600</v>
      </c>
      <c r="C17046" s="3" t="s">
        <v>28604</v>
      </c>
      <c r="D17046" s="2" t="s">
        <v>43149</v>
      </c>
      <c r="E17046" s="3" t="s">
        <v>45110</v>
      </c>
      <c r="F17046" s="67" t="s">
        <v>45110</v>
      </c>
      <c r="G17046" s="67" t="s">
        <v>45110</v>
      </c>
    </row>
    <row r="17047" spans="1:7" ht="22.5" x14ac:dyDescent="0.2">
      <c r="A17047" s="1" t="str">
        <f t="shared" si="268"/>
        <v>SETOP MATED-12139</v>
      </c>
      <c r="B17047" s="3" t="s">
        <v>28600</v>
      </c>
      <c r="C17047" s="3" t="s">
        <v>40980</v>
      </c>
      <c r="D17047" s="2" t="s">
        <v>43451</v>
      </c>
      <c r="E17047" s="3">
        <v>28.3218</v>
      </c>
      <c r="F17047" s="67">
        <v>28.3218</v>
      </c>
      <c r="G17047" s="67">
        <v>28.3218</v>
      </c>
    </row>
    <row r="17048" spans="1:7" ht="22.5" x14ac:dyDescent="0.2">
      <c r="A17048" s="1" t="str">
        <f t="shared" si="268"/>
        <v>SETOP MATED-12140</v>
      </c>
      <c r="B17048" s="3" t="s">
        <v>28600</v>
      </c>
      <c r="C17048" s="3" t="s">
        <v>40981</v>
      </c>
      <c r="D17048" s="2" t="s">
        <v>43452</v>
      </c>
      <c r="E17048" s="3">
        <v>82.99</v>
      </c>
      <c r="F17048" s="67">
        <v>82.99</v>
      </c>
      <c r="G17048" s="67">
        <v>82.99</v>
      </c>
    </row>
    <row r="17049" spans="1:7" ht="22.5" x14ac:dyDescent="0.2">
      <c r="A17049" s="1" t="str">
        <f t="shared" si="268"/>
        <v>SETOP MATED-12321</v>
      </c>
      <c r="B17049" s="3" t="s">
        <v>28600</v>
      </c>
      <c r="C17049" s="3" t="s">
        <v>40982</v>
      </c>
      <c r="D17049" s="2" t="s">
        <v>43453</v>
      </c>
      <c r="E17049" s="3">
        <v>249.381</v>
      </c>
      <c r="F17049" s="67">
        <v>249.381</v>
      </c>
      <c r="G17049" s="67">
        <v>249.381</v>
      </c>
    </row>
    <row r="17050" spans="1:7" ht="22.5" x14ac:dyDescent="0.2">
      <c r="A17050" s="1" t="str">
        <f t="shared" si="268"/>
        <v>SETOP MATED-12322</v>
      </c>
      <c r="B17050" s="3" t="s">
        <v>28600</v>
      </c>
      <c r="C17050" s="3" t="s">
        <v>40983</v>
      </c>
      <c r="D17050" s="2" t="s">
        <v>43454</v>
      </c>
      <c r="E17050" s="3">
        <v>455.13600000000002</v>
      </c>
      <c r="F17050" s="67">
        <v>455.13600000000002</v>
      </c>
      <c r="G17050" s="67">
        <v>455.13600000000002</v>
      </c>
    </row>
    <row r="17051" spans="1:7" x14ac:dyDescent="0.2">
      <c r="A17051" s="1" t="str">
        <f t="shared" si="268"/>
        <v xml:space="preserve">SETOP </v>
      </c>
      <c r="B17051" s="3" t="s">
        <v>28600</v>
      </c>
    </row>
    <row r="17052" spans="1:7" x14ac:dyDescent="0.2">
      <c r="A17052" s="1" t="str">
        <f t="shared" si="268"/>
        <v>SETOP 034.10 - CAIXA DE PASSAGEM PVC</v>
      </c>
      <c r="B17052" s="3" t="s">
        <v>28600</v>
      </c>
      <c r="C17052" s="3" t="s">
        <v>40984</v>
      </c>
    </row>
    <row r="17053" spans="1:7" x14ac:dyDescent="0.2">
      <c r="A17053" s="1" t="str">
        <f t="shared" si="268"/>
        <v>SETOP Código</v>
      </c>
      <c r="B17053" s="3" t="s">
        <v>28600</v>
      </c>
      <c r="C17053" s="3" t="s">
        <v>28604</v>
      </c>
      <c r="D17053" s="2" t="s">
        <v>43149</v>
      </c>
      <c r="E17053" s="3" t="s">
        <v>45110</v>
      </c>
      <c r="F17053" s="67" t="s">
        <v>45110</v>
      </c>
      <c r="G17053" s="67" t="s">
        <v>45110</v>
      </c>
    </row>
    <row r="17054" spans="1:7" ht="33.75" x14ac:dyDescent="0.2">
      <c r="A17054" s="1" t="str">
        <f t="shared" si="268"/>
        <v>SETOP MATED-16637</v>
      </c>
      <c r="B17054" s="3" t="s">
        <v>28600</v>
      </c>
      <c r="C17054" s="3" t="s">
        <v>40985</v>
      </c>
      <c r="D17054" s="2" t="s">
        <v>43455</v>
      </c>
      <c r="E17054" s="3">
        <v>5.9364999999999997</v>
      </c>
      <c r="F17054" s="67">
        <v>5.9364999999999997</v>
      </c>
      <c r="G17054" s="67">
        <v>5.9364999999999997</v>
      </c>
    </row>
    <row r="17055" spans="1:7" x14ac:dyDescent="0.2">
      <c r="A17055" s="1" t="str">
        <f t="shared" si="268"/>
        <v xml:space="preserve">SETOP </v>
      </c>
      <c r="B17055" s="3" t="s">
        <v>28600</v>
      </c>
    </row>
    <row r="17056" spans="1:7" x14ac:dyDescent="0.2">
      <c r="A17056" s="1" t="str">
        <f t="shared" si="268"/>
        <v>SETOP 034.12 - CAIXA ESTANQUE</v>
      </c>
      <c r="B17056" s="3" t="s">
        <v>28600</v>
      </c>
      <c r="C17056" s="3" t="s">
        <v>40986</v>
      </c>
    </row>
    <row r="17057" spans="1:7" x14ac:dyDescent="0.2">
      <c r="A17057" s="1" t="str">
        <f t="shared" si="268"/>
        <v>SETOP Código</v>
      </c>
      <c r="B17057" s="3" t="s">
        <v>28600</v>
      </c>
      <c r="C17057" s="3" t="s">
        <v>28604</v>
      </c>
      <c r="D17057" s="2" t="s">
        <v>43149</v>
      </c>
      <c r="E17057" s="3" t="s">
        <v>45110</v>
      </c>
      <c r="F17057" s="67" t="s">
        <v>45110</v>
      </c>
      <c r="G17057" s="67" t="s">
        <v>45110</v>
      </c>
    </row>
    <row r="17058" spans="1:7" ht="22.5" x14ac:dyDescent="0.2">
      <c r="A17058" s="1" t="str">
        <f t="shared" si="268"/>
        <v>SETOP MATED-13055</v>
      </c>
      <c r="B17058" s="3" t="s">
        <v>28600</v>
      </c>
      <c r="C17058" s="3" t="s">
        <v>40987</v>
      </c>
      <c r="D17058" s="2" t="s">
        <v>43456</v>
      </c>
      <c r="E17058" s="3">
        <v>43.12</v>
      </c>
      <c r="F17058" s="67">
        <v>43.12</v>
      </c>
      <c r="G17058" s="67">
        <v>43.12</v>
      </c>
    </row>
    <row r="17059" spans="1:7" x14ac:dyDescent="0.2">
      <c r="A17059" s="1" t="str">
        <f t="shared" si="268"/>
        <v xml:space="preserve">SETOP </v>
      </c>
      <c r="B17059" s="3" t="s">
        <v>28600</v>
      </c>
    </row>
    <row r="17060" spans="1:7" x14ac:dyDescent="0.2">
      <c r="A17060" s="1" t="str">
        <f t="shared" si="268"/>
        <v>SETOP 034.13 - CAIXA PARA MEDIÇÃO</v>
      </c>
      <c r="B17060" s="3" t="s">
        <v>28600</v>
      </c>
      <c r="C17060" s="3" t="s">
        <v>40988</v>
      </c>
    </row>
    <row r="17061" spans="1:7" x14ac:dyDescent="0.2">
      <c r="A17061" s="1" t="str">
        <f t="shared" si="268"/>
        <v>SETOP Código</v>
      </c>
      <c r="B17061" s="3" t="s">
        <v>28600</v>
      </c>
      <c r="C17061" s="3" t="s">
        <v>28604</v>
      </c>
      <c r="D17061" s="2" t="s">
        <v>43149</v>
      </c>
      <c r="E17061" s="3" t="s">
        <v>45110</v>
      </c>
      <c r="F17061" s="67" t="s">
        <v>45110</v>
      </c>
      <c r="G17061" s="67" t="s">
        <v>45110</v>
      </c>
    </row>
    <row r="17062" spans="1:7" ht="33.75" x14ac:dyDescent="0.2">
      <c r="A17062" s="1" t="str">
        <f t="shared" si="268"/>
        <v>SETOP MATED-12933</v>
      </c>
      <c r="B17062" s="3" t="s">
        <v>28600</v>
      </c>
      <c r="C17062" s="3" t="s">
        <v>40989</v>
      </c>
      <c r="D17062" s="2" t="s">
        <v>43457</v>
      </c>
      <c r="E17062" s="3">
        <v>2031.5232000000001</v>
      </c>
      <c r="F17062" s="67">
        <v>2031.5232000000001</v>
      </c>
      <c r="G17062" s="67">
        <v>2031.5232000000001</v>
      </c>
    </row>
    <row r="17063" spans="1:7" ht="33.75" x14ac:dyDescent="0.2">
      <c r="A17063" s="1" t="str">
        <f t="shared" si="268"/>
        <v>SETOP MATED-12928</v>
      </c>
      <c r="B17063" s="3" t="s">
        <v>28600</v>
      </c>
      <c r="C17063" s="3" t="s">
        <v>40990</v>
      </c>
      <c r="D17063" s="2" t="s">
        <v>43458</v>
      </c>
      <c r="E17063" s="3">
        <v>2936.4762999999998</v>
      </c>
      <c r="F17063" s="67">
        <v>2936.4762999999998</v>
      </c>
      <c r="G17063" s="67">
        <v>2936.4762999999998</v>
      </c>
    </row>
    <row r="17064" spans="1:7" ht="33.75" x14ac:dyDescent="0.2">
      <c r="A17064" s="1" t="str">
        <f t="shared" si="268"/>
        <v>SETOP MATED-20652</v>
      </c>
      <c r="B17064" s="3" t="s">
        <v>28600</v>
      </c>
      <c r="C17064" s="3" t="s">
        <v>40991</v>
      </c>
      <c r="D17064" s="2" t="s">
        <v>43459</v>
      </c>
      <c r="E17064" s="3">
        <v>2436.9913000000001</v>
      </c>
      <c r="F17064" s="67">
        <v>2436.9913000000001</v>
      </c>
      <c r="G17064" s="67">
        <v>2436.9913000000001</v>
      </c>
    </row>
    <row r="17065" spans="1:7" ht="33.75" x14ac:dyDescent="0.2">
      <c r="A17065" s="1" t="str">
        <f t="shared" si="268"/>
        <v>SETOP MATED-12935</v>
      </c>
      <c r="B17065" s="3" t="s">
        <v>28600</v>
      </c>
      <c r="C17065" s="3" t="s">
        <v>40992</v>
      </c>
      <c r="D17065" s="2" t="s">
        <v>43460</v>
      </c>
      <c r="E17065" s="3">
        <v>489.00279999999998</v>
      </c>
      <c r="F17065" s="67">
        <v>489.00279999999998</v>
      </c>
      <c r="G17065" s="67">
        <v>489.00279999999998</v>
      </c>
    </row>
    <row r="17066" spans="1:7" ht="33.75" x14ac:dyDescent="0.2">
      <c r="A17066" s="1" t="str">
        <f t="shared" si="268"/>
        <v>SETOP MATED-12929</v>
      </c>
      <c r="B17066" s="3" t="s">
        <v>28600</v>
      </c>
      <c r="C17066" s="3" t="s">
        <v>40993</v>
      </c>
      <c r="D17066" s="2" t="s">
        <v>43461</v>
      </c>
      <c r="E17066" s="3">
        <v>516.65959999999995</v>
      </c>
      <c r="F17066" s="67">
        <v>516.65959999999995</v>
      </c>
      <c r="G17066" s="67">
        <v>516.65959999999995</v>
      </c>
    </row>
    <row r="17067" spans="1:7" ht="33.75" x14ac:dyDescent="0.2">
      <c r="A17067" s="1" t="str">
        <f t="shared" si="268"/>
        <v>SETOP MATED-13023</v>
      </c>
      <c r="B17067" s="3" t="s">
        <v>28600</v>
      </c>
      <c r="C17067" s="3" t="s">
        <v>40994</v>
      </c>
      <c r="D17067" s="2" t="s">
        <v>43462</v>
      </c>
      <c r="E17067" s="3">
        <v>232.64340000000001</v>
      </c>
      <c r="F17067" s="67">
        <v>232.64340000000001</v>
      </c>
      <c r="G17067" s="67">
        <v>232.64340000000001</v>
      </c>
    </row>
    <row r="17068" spans="1:7" ht="33.75" x14ac:dyDescent="0.2">
      <c r="A17068" s="1" t="str">
        <f t="shared" ref="A17068:A17131" si="269">CONCATENAR</f>
        <v>SETOP MATED-20651</v>
      </c>
      <c r="B17068" s="3" t="s">
        <v>28600</v>
      </c>
      <c r="C17068" s="3" t="s">
        <v>40995</v>
      </c>
      <c r="D17068" s="2" t="s">
        <v>43463</v>
      </c>
      <c r="E17068" s="3">
        <v>574.37189999999998</v>
      </c>
      <c r="F17068" s="67">
        <v>574.37189999999998</v>
      </c>
      <c r="G17068" s="67">
        <v>574.37189999999998</v>
      </c>
    </row>
    <row r="17069" spans="1:7" ht="33.75" x14ac:dyDescent="0.2">
      <c r="A17069" s="1" t="str">
        <f t="shared" si="269"/>
        <v>SETOP MATED-12927</v>
      </c>
      <c r="B17069" s="3" t="s">
        <v>28600</v>
      </c>
      <c r="C17069" s="3" t="s">
        <v>40996</v>
      </c>
      <c r="D17069" s="2" t="s">
        <v>43464</v>
      </c>
      <c r="E17069" s="3">
        <v>233.75210000000001</v>
      </c>
      <c r="F17069" s="67">
        <v>233.75210000000001</v>
      </c>
      <c r="G17069" s="67">
        <v>233.75210000000001</v>
      </c>
    </row>
    <row r="17070" spans="1:7" ht="33.75" x14ac:dyDescent="0.2">
      <c r="A17070" s="1" t="str">
        <f t="shared" si="269"/>
        <v>SETOP MATED-28594</v>
      </c>
      <c r="B17070" s="3" t="s">
        <v>28600</v>
      </c>
      <c r="C17070" s="3" t="s">
        <v>40997</v>
      </c>
      <c r="D17070" s="2" t="s">
        <v>43465</v>
      </c>
      <c r="E17070" s="3">
        <v>243.70009999999999</v>
      </c>
      <c r="F17070" s="67">
        <v>243.70009999999999</v>
      </c>
      <c r="G17070" s="67">
        <v>243.70009999999999</v>
      </c>
    </row>
    <row r="17071" spans="1:7" x14ac:dyDescent="0.2">
      <c r="A17071" s="1" t="str">
        <f t="shared" si="269"/>
        <v xml:space="preserve">SETOP </v>
      </c>
      <c r="B17071" s="3" t="s">
        <v>28600</v>
      </c>
    </row>
    <row r="17072" spans="1:7" x14ac:dyDescent="0.2">
      <c r="A17072" s="1" t="str">
        <f t="shared" si="269"/>
        <v>SETOP 034.14 - CONTATOR</v>
      </c>
      <c r="B17072" s="3" t="s">
        <v>28600</v>
      </c>
      <c r="C17072" s="3" t="s">
        <v>40998</v>
      </c>
    </row>
    <row r="17073" spans="1:7" x14ac:dyDescent="0.2">
      <c r="A17073" s="1" t="str">
        <f t="shared" si="269"/>
        <v>SETOP Código</v>
      </c>
      <c r="B17073" s="3" t="s">
        <v>28600</v>
      </c>
      <c r="C17073" s="3" t="s">
        <v>28604</v>
      </c>
      <c r="D17073" s="2" t="s">
        <v>43149</v>
      </c>
      <c r="E17073" s="3" t="s">
        <v>45110</v>
      </c>
      <c r="F17073" s="67" t="s">
        <v>45110</v>
      </c>
      <c r="G17073" s="67" t="s">
        <v>45110</v>
      </c>
    </row>
    <row r="17074" spans="1:7" x14ac:dyDescent="0.2">
      <c r="A17074" s="1" t="str">
        <f t="shared" si="269"/>
        <v>SETOP MATED-19473</v>
      </c>
      <c r="B17074" s="3" t="s">
        <v>28600</v>
      </c>
      <c r="C17074" s="3" t="s">
        <v>40999</v>
      </c>
      <c r="D17074" s="2" t="s">
        <v>43466</v>
      </c>
      <c r="E17074" s="3">
        <v>104.4153</v>
      </c>
      <c r="F17074" s="67">
        <v>104.4153</v>
      </c>
      <c r="G17074" s="67">
        <v>104.4153</v>
      </c>
    </row>
    <row r="17075" spans="1:7" x14ac:dyDescent="0.2">
      <c r="A17075" s="1" t="str">
        <f t="shared" si="269"/>
        <v>SETOP MATED-19474</v>
      </c>
      <c r="B17075" s="3" t="s">
        <v>28600</v>
      </c>
      <c r="C17075" s="3" t="s">
        <v>41000</v>
      </c>
      <c r="D17075" s="2" t="s">
        <v>43467</v>
      </c>
      <c r="E17075" s="3">
        <v>141.14189999999999</v>
      </c>
      <c r="F17075" s="67">
        <v>141.14189999999999</v>
      </c>
      <c r="G17075" s="67">
        <v>141.14189999999999</v>
      </c>
    </row>
    <row r="17076" spans="1:7" x14ac:dyDescent="0.2">
      <c r="A17076" s="1" t="str">
        <f t="shared" si="269"/>
        <v>SETOP MATED-19475</v>
      </c>
      <c r="B17076" s="3" t="s">
        <v>28600</v>
      </c>
      <c r="C17076" s="3" t="s">
        <v>41001</v>
      </c>
      <c r="D17076" s="2" t="s">
        <v>43468</v>
      </c>
      <c r="E17076" s="3">
        <v>149.17939999999999</v>
      </c>
      <c r="F17076" s="67">
        <v>149.17939999999999</v>
      </c>
      <c r="G17076" s="67">
        <v>149.17939999999999</v>
      </c>
    </row>
    <row r="17077" spans="1:7" x14ac:dyDescent="0.2">
      <c r="A17077" s="1" t="str">
        <f t="shared" si="269"/>
        <v>SETOP MATED-19476</v>
      </c>
      <c r="B17077" s="3" t="s">
        <v>28600</v>
      </c>
      <c r="C17077" s="3" t="s">
        <v>41002</v>
      </c>
      <c r="D17077" s="2" t="s">
        <v>43469</v>
      </c>
      <c r="E17077" s="3">
        <v>237.67339999999999</v>
      </c>
      <c r="F17077" s="67">
        <v>237.67339999999999</v>
      </c>
      <c r="G17077" s="67">
        <v>237.67339999999999</v>
      </c>
    </row>
    <row r="17078" spans="1:7" x14ac:dyDescent="0.2">
      <c r="A17078" s="1" t="str">
        <f t="shared" si="269"/>
        <v>SETOP MATED-19471</v>
      </c>
      <c r="B17078" s="3" t="s">
        <v>28600</v>
      </c>
      <c r="C17078" s="3" t="s">
        <v>41003</v>
      </c>
      <c r="D17078" s="2" t="s">
        <v>43470</v>
      </c>
      <c r="E17078" s="3">
        <v>58.166600000000003</v>
      </c>
      <c r="F17078" s="67">
        <v>58.166600000000003</v>
      </c>
      <c r="G17078" s="67">
        <v>58.166600000000003</v>
      </c>
    </row>
    <row r="17079" spans="1:7" x14ac:dyDescent="0.2">
      <c r="A17079" s="1" t="str">
        <f t="shared" si="269"/>
        <v>SETOP MATED-19472</v>
      </c>
      <c r="B17079" s="3" t="s">
        <v>28600</v>
      </c>
      <c r="C17079" s="3" t="s">
        <v>41004</v>
      </c>
      <c r="D17079" s="2" t="s">
        <v>43471</v>
      </c>
      <c r="E17079" s="3">
        <v>96.705500000000001</v>
      </c>
      <c r="F17079" s="67">
        <v>96.705500000000001</v>
      </c>
      <c r="G17079" s="67">
        <v>96.705500000000001</v>
      </c>
    </row>
    <row r="17080" spans="1:7" x14ac:dyDescent="0.2">
      <c r="A17080" s="1" t="str">
        <f t="shared" si="269"/>
        <v xml:space="preserve">SETOP </v>
      </c>
      <c r="B17080" s="3" t="s">
        <v>28600</v>
      </c>
    </row>
    <row r="17081" spans="1:7" x14ac:dyDescent="0.2">
      <c r="A17081" s="1" t="str">
        <f t="shared" si="269"/>
        <v>SETOP 034.15 - DISPOSITIVO DE PROTEÇÃO DE SURTO (DPS)</v>
      </c>
      <c r="B17081" s="3" t="s">
        <v>28600</v>
      </c>
      <c r="C17081" s="3" t="s">
        <v>41005</v>
      </c>
    </row>
    <row r="17082" spans="1:7" x14ac:dyDescent="0.2">
      <c r="A17082" s="1" t="str">
        <f t="shared" si="269"/>
        <v>SETOP Código</v>
      </c>
      <c r="B17082" s="3" t="s">
        <v>28600</v>
      </c>
      <c r="C17082" s="3" t="s">
        <v>28604</v>
      </c>
      <c r="D17082" s="2" t="s">
        <v>43149</v>
      </c>
      <c r="E17082" s="3" t="s">
        <v>45110</v>
      </c>
      <c r="F17082" s="67" t="s">
        <v>45110</v>
      </c>
      <c r="G17082" s="67" t="s">
        <v>45110</v>
      </c>
    </row>
    <row r="17083" spans="1:7" x14ac:dyDescent="0.2">
      <c r="A17083" s="1" t="str">
        <f t="shared" si="269"/>
        <v>SETOP MATED-17021</v>
      </c>
      <c r="B17083" s="3" t="s">
        <v>28600</v>
      </c>
      <c r="C17083" s="3" t="s">
        <v>41006</v>
      </c>
      <c r="D17083" s="2" t="s">
        <v>43472</v>
      </c>
      <c r="E17083" s="3">
        <v>48.903300000000002</v>
      </c>
      <c r="F17083" s="67">
        <v>48.903300000000002</v>
      </c>
      <c r="G17083" s="67">
        <v>48.903300000000002</v>
      </c>
    </row>
    <row r="17084" spans="1:7" x14ac:dyDescent="0.2">
      <c r="A17084" s="1" t="str">
        <f t="shared" si="269"/>
        <v>SETOP MATED-17022</v>
      </c>
      <c r="B17084" s="3" t="s">
        <v>28600</v>
      </c>
      <c r="C17084" s="3" t="s">
        <v>41007</v>
      </c>
      <c r="D17084" s="2" t="s">
        <v>43473</v>
      </c>
      <c r="E17084" s="3">
        <v>61.884999999999998</v>
      </c>
      <c r="F17084" s="67">
        <v>61.884999999999998</v>
      </c>
      <c r="G17084" s="67">
        <v>61.884999999999998</v>
      </c>
    </row>
    <row r="17085" spans="1:7" x14ac:dyDescent="0.2">
      <c r="A17085" s="1" t="str">
        <f t="shared" si="269"/>
        <v>SETOP MATED-17023</v>
      </c>
      <c r="B17085" s="3" t="s">
        <v>28600</v>
      </c>
      <c r="C17085" s="3" t="s">
        <v>41008</v>
      </c>
      <c r="D17085" s="2" t="s">
        <v>43474</v>
      </c>
      <c r="E17085" s="3">
        <v>136.8425</v>
      </c>
      <c r="F17085" s="67">
        <v>136.8425</v>
      </c>
      <c r="G17085" s="67">
        <v>136.8425</v>
      </c>
    </row>
    <row r="17086" spans="1:7" x14ac:dyDescent="0.2">
      <c r="A17086" s="1" t="str">
        <f t="shared" si="269"/>
        <v xml:space="preserve">SETOP </v>
      </c>
      <c r="B17086" s="3" t="s">
        <v>28600</v>
      </c>
    </row>
    <row r="17087" spans="1:7" x14ac:dyDescent="0.2">
      <c r="A17087" s="1" t="str">
        <f t="shared" si="269"/>
        <v>SETOP 034.16 - FUSÍVEL</v>
      </c>
      <c r="B17087" s="3" t="s">
        <v>28600</v>
      </c>
      <c r="C17087" s="3" t="s">
        <v>41009</v>
      </c>
    </row>
    <row r="17088" spans="1:7" x14ac:dyDescent="0.2">
      <c r="A17088" s="1" t="str">
        <f t="shared" si="269"/>
        <v>SETOP Código</v>
      </c>
      <c r="B17088" s="3" t="s">
        <v>28600</v>
      </c>
      <c r="C17088" s="3" t="s">
        <v>28604</v>
      </c>
      <c r="D17088" s="2" t="s">
        <v>43149</v>
      </c>
      <c r="E17088" s="3" t="s">
        <v>45110</v>
      </c>
      <c r="F17088" s="67" t="s">
        <v>45110</v>
      </c>
      <c r="G17088" s="67" t="s">
        <v>45110</v>
      </c>
    </row>
    <row r="17089" spans="1:7" x14ac:dyDescent="0.2">
      <c r="A17089" s="1" t="str">
        <f t="shared" si="269"/>
        <v>SETOP MATED-17059</v>
      </c>
      <c r="B17089" s="3" t="s">
        <v>28600</v>
      </c>
      <c r="C17089" s="3" t="s">
        <v>41010</v>
      </c>
      <c r="D17089" s="2" t="s">
        <v>43475</v>
      </c>
      <c r="E17089" s="3">
        <v>5.85</v>
      </c>
      <c r="F17089" s="67">
        <v>5.85</v>
      </c>
      <c r="G17089" s="67">
        <v>5.85</v>
      </c>
    </row>
    <row r="17090" spans="1:7" x14ac:dyDescent="0.2">
      <c r="A17090" s="1" t="str">
        <f t="shared" si="269"/>
        <v>SETOP MATED-17060</v>
      </c>
      <c r="B17090" s="3" t="s">
        <v>28600</v>
      </c>
      <c r="C17090" s="3" t="s">
        <v>41011</v>
      </c>
      <c r="D17090" s="2" t="s">
        <v>43476</v>
      </c>
      <c r="E17090" s="3">
        <v>6.27</v>
      </c>
      <c r="F17090" s="67">
        <v>6.27</v>
      </c>
      <c r="G17090" s="67">
        <v>6.27</v>
      </c>
    </row>
    <row r="17091" spans="1:7" x14ac:dyDescent="0.2">
      <c r="A17091" s="1" t="str">
        <f t="shared" si="269"/>
        <v>SETOP MATED-17056</v>
      </c>
      <c r="B17091" s="3" t="s">
        <v>28600</v>
      </c>
      <c r="C17091" s="3" t="s">
        <v>41012</v>
      </c>
      <c r="D17091" s="2" t="s">
        <v>43477</v>
      </c>
      <c r="E17091" s="3">
        <v>4.2</v>
      </c>
      <c r="F17091" s="67">
        <v>4.2</v>
      </c>
      <c r="G17091" s="67">
        <v>4.2</v>
      </c>
    </row>
    <row r="17092" spans="1:7" x14ac:dyDescent="0.2">
      <c r="A17092" s="1" t="str">
        <f t="shared" si="269"/>
        <v>SETOP MATED-17061</v>
      </c>
      <c r="B17092" s="3" t="s">
        <v>28600</v>
      </c>
      <c r="C17092" s="3" t="s">
        <v>41013</v>
      </c>
      <c r="D17092" s="2" t="s">
        <v>43478</v>
      </c>
      <c r="E17092" s="3">
        <v>7.36</v>
      </c>
      <c r="F17092" s="67">
        <v>7.36</v>
      </c>
      <c r="G17092" s="67">
        <v>7.36</v>
      </c>
    </row>
    <row r="17093" spans="1:7" x14ac:dyDescent="0.2">
      <c r="A17093" s="1" t="str">
        <f t="shared" si="269"/>
        <v>SETOP MATED-17062</v>
      </c>
      <c r="B17093" s="3" t="s">
        <v>28600</v>
      </c>
      <c r="C17093" s="3" t="s">
        <v>41014</v>
      </c>
      <c r="D17093" s="2" t="s">
        <v>43479</v>
      </c>
      <c r="E17093" s="3">
        <v>7.17</v>
      </c>
      <c r="F17093" s="67">
        <v>7.17</v>
      </c>
      <c r="G17093" s="67">
        <v>7.17</v>
      </c>
    </row>
    <row r="17094" spans="1:7" x14ac:dyDescent="0.2">
      <c r="A17094" s="1" t="str">
        <f t="shared" si="269"/>
        <v>SETOP MATED-12078</v>
      </c>
      <c r="B17094" s="3" t="s">
        <v>28600</v>
      </c>
      <c r="C17094" s="3" t="s">
        <v>41015</v>
      </c>
      <c r="D17094" s="2" t="s">
        <v>43480</v>
      </c>
      <c r="E17094" s="3">
        <v>4.3</v>
      </c>
      <c r="F17094" s="67">
        <v>4.3</v>
      </c>
      <c r="G17094" s="67">
        <v>4.3</v>
      </c>
    </row>
    <row r="17095" spans="1:7" x14ac:dyDescent="0.2">
      <c r="A17095" s="1" t="str">
        <f t="shared" si="269"/>
        <v>SETOP MATED-17057</v>
      </c>
      <c r="B17095" s="3" t="s">
        <v>28600</v>
      </c>
      <c r="C17095" s="3" t="s">
        <v>41016</v>
      </c>
      <c r="D17095" s="2" t="s">
        <v>43481</v>
      </c>
      <c r="E17095" s="3">
        <v>4.75</v>
      </c>
      <c r="F17095" s="67">
        <v>4.75</v>
      </c>
      <c r="G17095" s="67">
        <v>4.75</v>
      </c>
    </row>
    <row r="17096" spans="1:7" x14ac:dyDescent="0.2">
      <c r="A17096" s="1" t="str">
        <f t="shared" si="269"/>
        <v>SETOP MATED-17063</v>
      </c>
      <c r="B17096" s="3" t="s">
        <v>28600</v>
      </c>
      <c r="C17096" s="3" t="s">
        <v>41017</v>
      </c>
      <c r="D17096" s="2" t="s">
        <v>43482</v>
      </c>
      <c r="E17096" s="3">
        <v>12.45</v>
      </c>
      <c r="F17096" s="67">
        <v>12.45</v>
      </c>
      <c r="G17096" s="67">
        <v>12.45</v>
      </c>
    </row>
    <row r="17097" spans="1:7" x14ac:dyDescent="0.2">
      <c r="A17097" s="1" t="str">
        <f t="shared" si="269"/>
        <v>SETOP MATED-17058</v>
      </c>
      <c r="B17097" s="3" t="s">
        <v>28600</v>
      </c>
      <c r="C17097" s="3" t="s">
        <v>41018</v>
      </c>
      <c r="D17097" s="2" t="s">
        <v>43483</v>
      </c>
      <c r="E17097" s="3">
        <v>5.35</v>
      </c>
      <c r="F17097" s="67">
        <v>5.35</v>
      </c>
      <c r="G17097" s="67">
        <v>5.35</v>
      </c>
    </row>
    <row r="17098" spans="1:7" x14ac:dyDescent="0.2">
      <c r="A17098" s="1" t="str">
        <f t="shared" si="269"/>
        <v>SETOP MATED-12126</v>
      </c>
      <c r="B17098" s="3" t="s">
        <v>28600</v>
      </c>
      <c r="C17098" s="3" t="s">
        <v>41019</v>
      </c>
      <c r="D17098" s="2" t="s">
        <v>43484</v>
      </c>
      <c r="E17098" s="3">
        <v>24.008099999999999</v>
      </c>
      <c r="F17098" s="67">
        <v>24.008099999999999</v>
      </c>
      <c r="G17098" s="67">
        <v>24.008099999999999</v>
      </c>
    </row>
    <row r="17099" spans="1:7" x14ac:dyDescent="0.2">
      <c r="A17099" s="1" t="str">
        <f t="shared" si="269"/>
        <v>SETOP MATED-17065</v>
      </c>
      <c r="B17099" s="3" t="s">
        <v>28600</v>
      </c>
      <c r="C17099" s="3" t="s">
        <v>41020</v>
      </c>
      <c r="D17099" s="2" t="s">
        <v>43485</v>
      </c>
      <c r="E17099" s="3">
        <v>14.11</v>
      </c>
      <c r="F17099" s="67">
        <v>14.11</v>
      </c>
      <c r="G17099" s="67">
        <v>14.11</v>
      </c>
    </row>
    <row r="17100" spans="1:7" x14ac:dyDescent="0.2">
      <c r="A17100" s="1" t="str">
        <f t="shared" si="269"/>
        <v>SETOP MATED-17073</v>
      </c>
      <c r="B17100" s="3" t="s">
        <v>28600</v>
      </c>
      <c r="C17100" s="3" t="s">
        <v>41021</v>
      </c>
      <c r="D17100" s="2" t="s">
        <v>43486</v>
      </c>
      <c r="E17100" s="3">
        <v>16.64</v>
      </c>
      <c r="F17100" s="67">
        <v>16.64</v>
      </c>
      <c r="G17100" s="67">
        <v>16.64</v>
      </c>
    </row>
    <row r="17101" spans="1:7" x14ac:dyDescent="0.2">
      <c r="A17101" s="1" t="str">
        <f t="shared" si="269"/>
        <v>SETOP MATED-17078</v>
      </c>
      <c r="B17101" s="3" t="s">
        <v>28600</v>
      </c>
      <c r="C17101" s="3" t="s">
        <v>41022</v>
      </c>
      <c r="D17101" s="2" t="s">
        <v>43487</v>
      </c>
      <c r="E17101" s="3">
        <v>93.72</v>
      </c>
      <c r="F17101" s="67">
        <v>93.72</v>
      </c>
      <c r="G17101" s="67">
        <v>93.72</v>
      </c>
    </row>
    <row r="17102" spans="1:7" x14ac:dyDescent="0.2">
      <c r="A17102" s="1" t="str">
        <f t="shared" si="269"/>
        <v>SETOP MATED-17074</v>
      </c>
      <c r="B17102" s="3" t="s">
        <v>28600</v>
      </c>
      <c r="C17102" s="3" t="s">
        <v>41023</v>
      </c>
      <c r="D17102" s="2" t="s">
        <v>43488</v>
      </c>
      <c r="E17102" s="3">
        <v>14.6</v>
      </c>
      <c r="F17102" s="67">
        <v>14.6</v>
      </c>
      <c r="G17102" s="67">
        <v>14.6</v>
      </c>
    </row>
    <row r="17103" spans="1:7" x14ac:dyDescent="0.2">
      <c r="A17103" s="1" t="str">
        <f t="shared" si="269"/>
        <v>SETOP MATED-17079</v>
      </c>
      <c r="B17103" s="3" t="s">
        <v>28600</v>
      </c>
      <c r="C17103" s="3" t="s">
        <v>41024</v>
      </c>
      <c r="D17103" s="2" t="s">
        <v>43489</v>
      </c>
      <c r="E17103" s="3">
        <v>62.53</v>
      </c>
      <c r="F17103" s="67">
        <v>62.53</v>
      </c>
      <c r="G17103" s="67">
        <v>62.53</v>
      </c>
    </row>
    <row r="17104" spans="1:7" x14ac:dyDescent="0.2">
      <c r="A17104" s="1" t="str">
        <f t="shared" si="269"/>
        <v>SETOP MATED-17066</v>
      </c>
      <c r="B17104" s="3" t="s">
        <v>28600</v>
      </c>
      <c r="C17104" s="3" t="s">
        <v>41025</v>
      </c>
      <c r="D17104" s="2" t="s">
        <v>43490</v>
      </c>
      <c r="E17104" s="3">
        <v>16.690000000000001</v>
      </c>
      <c r="F17104" s="67">
        <v>16.690000000000001</v>
      </c>
      <c r="G17104" s="67">
        <v>16.690000000000001</v>
      </c>
    </row>
    <row r="17105" spans="1:7" x14ac:dyDescent="0.2">
      <c r="A17105" s="1" t="str">
        <f t="shared" si="269"/>
        <v>SETOP MATED-17080</v>
      </c>
      <c r="B17105" s="3" t="s">
        <v>28600</v>
      </c>
      <c r="C17105" s="3" t="s">
        <v>41026</v>
      </c>
      <c r="D17105" s="2" t="s">
        <v>43491</v>
      </c>
      <c r="E17105" s="3">
        <v>70.03</v>
      </c>
      <c r="F17105" s="67">
        <v>70.03</v>
      </c>
      <c r="G17105" s="67">
        <v>70.03</v>
      </c>
    </row>
    <row r="17106" spans="1:7" x14ac:dyDescent="0.2">
      <c r="A17106" s="1" t="str">
        <f t="shared" si="269"/>
        <v>SETOP MATED-17067</v>
      </c>
      <c r="B17106" s="3" t="s">
        <v>28600</v>
      </c>
      <c r="C17106" s="3" t="s">
        <v>41027</v>
      </c>
      <c r="D17106" s="2" t="s">
        <v>43492</v>
      </c>
      <c r="E17106" s="3">
        <v>15.21</v>
      </c>
      <c r="F17106" s="67">
        <v>15.21</v>
      </c>
      <c r="G17106" s="67">
        <v>15.21</v>
      </c>
    </row>
    <row r="17107" spans="1:7" x14ac:dyDescent="0.2">
      <c r="A17107" s="1" t="str">
        <f t="shared" si="269"/>
        <v>SETOP MATED-17081</v>
      </c>
      <c r="B17107" s="3" t="s">
        <v>28600</v>
      </c>
      <c r="C17107" s="3" t="s">
        <v>41028</v>
      </c>
      <c r="D17107" s="2" t="s">
        <v>43493</v>
      </c>
      <c r="E17107" s="3">
        <v>63.1</v>
      </c>
      <c r="F17107" s="67">
        <v>63.1</v>
      </c>
      <c r="G17107" s="67">
        <v>63.1</v>
      </c>
    </row>
    <row r="17108" spans="1:7" x14ac:dyDescent="0.2">
      <c r="A17108" s="1" t="str">
        <f t="shared" si="269"/>
        <v>SETOP MATED-17082</v>
      </c>
      <c r="B17108" s="3" t="s">
        <v>28600</v>
      </c>
      <c r="C17108" s="3" t="s">
        <v>41029</v>
      </c>
      <c r="D17108" s="2" t="s">
        <v>43494</v>
      </c>
      <c r="E17108" s="3">
        <v>72.959999999999994</v>
      </c>
      <c r="F17108" s="67">
        <v>72.959999999999994</v>
      </c>
      <c r="G17108" s="67">
        <v>72.959999999999994</v>
      </c>
    </row>
    <row r="17109" spans="1:7" x14ac:dyDescent="0.2">
      <c r="A17109" s="1" t="str">
        <f t="shared" si="269"/>
        <v>SETOP MATED-17068</v>
      </c>
      <c r="B17109" s="3" t="s">
        <v>28600</v>
      </c>
      <c r="C17109" s="3" t="s">
        <v>41030</v>
      </c>
      <c r="D17109" s="2" t="s">
        <v>43495</v>
      </c>
      <c r="E17109" s="3">
        <v>15.85</v>
      </c>
      <c r="F17109" s="67">
        <v>15.85</v>
      </c>
      <c r="G17109" s="67">
        <v>15.85</v>
      </c>
    </row>
    <row r="17110" spans="1:7" x14ac:dyDescent="0.2">
      <c r="A17110" s="1" t="str">
        <f t="shared" si="269"/>
        <v>SETOP MATED-17083</v>
      </c>
      <c r="B17110" s="3" t="s">
        <v>28600</v>
      </c>
      <c r="C17110" s="3" t="s">
        <v>41031</v>
      </c>
      <c r="D17110" s="2" t="s">
        <v>43496</v>
      </c>
      <c r="E17110" s="3">
        <v>57.97</v>
      </c>
      <c r="F17110" s="67">
        <v>57.97</v>
      </c>
      <c r="G17110" s="67">
        <v>57.97</v>
      </c>
    </row>
    <row r="17111" spans="1:7" x14ac:dyDescent="0.2">
      <c r="A17111" s="1" t="str">
        <f t="shared" si="269"/>
        <v>SETOP MATED-17086</v>
      </c>
      <c r="B17111" s="3" t="s">
        <v>28600</v>
      </c>
      <c r="C17111" s="3" t="s">
        <v>41032</v>
      </c>
      <c r="D17111" s="2" t="s">
        <v>43497</v>
      </c>
      <c r="E17111" s="3">
        <v>73.87</v>
      </c>
      <c r="F17111" s="67">
        <v>73.87</v>
      </c>
      <c r="G17111" s="67">
        <v>73.87</v>
      </c>
    </row>
    <row r="17112" spans="1:7" x14ac:dyDescent="0.2">
      <c r="A17112" s="1" t="str">
        <f t="shared" si="269"/>
        <v>SETOP MATED-17087</v>
      </c>
      <c r="B17112" s="3" t="s">
        <v>28600</v>
      </c>
      <c r="C17112" s="3" t="s">
        <v>41033</v>
      </c>
      <c r="D17112" s="2" t="s">
        <v>43498</v>
      </c>
      <c r="E17112" s="3">
        <v>73.48</v>
      </c>
      <c r="F17112" s="67">
        <v>73.48</v>
      </c>
      <c r="G17112" s="67">
        <v>73.48</v>
      </c>
    </row>
    <row r="17113" spans="1:7" x14ac:dyDescent="0.2">
      <c r="A17113" s="1" t="str">
        <f t="shared" si="269"/>
        <v>SETOP MATED-17069</v>
      </c>
      <c r="B17113" s="3" t="s">
        <v>28600</v>
      </c>
      <c r="C17113" s="3" t="s">
        <v>41034</v>
      </c>
      <c r="D17113" s="2" t="s">
        <v>43499</v>
      </c>
      <c r="E17113" s="3">
        <v>29.95</v>
      </c>
      <c r="F17113" s="67">
        <v>29.95</v>
      </c>
      <c r="G17113" s="67">
        <v>29.95</v>
      </c>
    </row>
    <row r="17114" spans="1:7" x14ac:dyDescent="0.2">
      <c r="A17114" s="1" t="str">
        <f t="shared" si="269"/>
        <v>SETOP MATED-17088</v>
      </c>
      <c r="B17114" s="3" t="s">
        <v>28600</v>
      </c>
      <c r="C17114" s="3" t="s">
        <v>41035</v>
      </c>
      <c r="D17114" s="2" t="s">
        <v>43500</v>
      </c>
      <c r="E17114" s="3">
        <v>74.52</v>
      </c>
      <c r="F17114" s="67">
        <v>74.52</v>
      </c>
      <c r="G17114" s="67">
        <v>74.52</v>
      </c>
    </row>
    <row r="17115" spans="1:7" x14ac:dyDescent="0.2">
      <c r="A17115" s="1" t="str">
        <f t="shared" si="269"/>
        <v>SETOP MATED-17089</v>
      </c>
      <c r="B17115" s="3" t="s">
        <v>28600</v>
      </c>
      <c r="C17115" s="3" t="s">
        <v>41036</v>
      </c>
      <c r="D17115" s="2" t="s">
        <v>43501</v>
      </c>
      <c r="E17115" s="3">
        <v>74.94</v>
      </c>
      <c r="F17115" s="67">
        <v>74.94</v>
      </c>
      <c r="G17115" s="67">
        <v>74.94</v>
      </c>
    </row>
    <row r="17116" spans="1:7" x14ac:dyDescent="0.2">
      <c r="A17116" s="1" t="str">
        <f t="shared" si="269"/>
        <v>SETOP MATED-17090</v>
      </c>
      <c r="B17116" s="3" t="s">
        <v>28600</v>
      </c>
      <c r="C17116" s="3" t="s">
        <v>41037</v>
      </c>
      <c r="D17116" s="2" t="s">
        <v>43502</v>
      </c>
      <c r="E17116" s="3">
        <v>104.8</v>
      </c>
      <c r="F17116" s="67">
        <v>104.8</v>
      </c>
      <c r="G17116" s="67">
        <v>104.8</v>
      </c>
    </row>
    <row r="17117" spans="1:7" x14ac:dyDescent="0.2">
      <c r="A17117" s="1" t="str">
        <f t="shared" si="269"/>
        <v>SETOP MATED-17091</v>
      </c>
      <c r="B17117" s="3" t="s">
        <v>28600</v>
      </c>
      <c r="C17117" s="3" t="s">
        <v>41038</v>
      </c>
      <c r="D17117" s="2" t="s">
        <v>43503</v>
      </c>
      <c r="E17117" s="3">
        <v>84.94</v>
      </c>
      <c r="F17117" s="67">
        <v>84.94</v>
      </c>
      <c r="G17117" s="67">
        <v>84.94</v>
      </c>
    </row>
    <row r="17118" spans="1:7" x14ac:dyDescent="0.2">
      <c r="A17118" s="1" t="str">
        <f t="shared" si="269"/>
        <v>SETOP MATED-17070</v>
      </c>
      <c r="B17118" s="3" t="s">
        <v>28600</v>
      </c>
      <c r="C17118" s="3" t="s">
        <v>41039</v>
      </c>
      <c r="D17118" s="2" t="s">
        <v>43504</v>
      </c>
      <c r="E17118" s="3">
        <v>14.9</v>
      </c>
      <c r="F17118" s="67">
        <v>14.9</v>
      </c>
      <c r="G17118" s="67">
        <v>14.9</v>
      </c>
    </row>
    <row r="17119" spans="1:7" x14ac:dyDescent="0.2">
      <c r="A17119" s="1" t="str">
        <f t="shared" si="269"/>
        <v>SETOP MATED-17092</v>
      </c>
      <c r="B17119" s="3" t="s">
        <v>28600</v>
      </c>
      <c r="C17119" s="3" t="s">
        <v>41040</v>
      </c>
      <c r="D17119" s="2" t="s">
        <v>43505</v>
      </c>
      <c r="E17119" s="3">
        <v>119.74</v>
      </c>
      <c r="F17119" s="67">
        <v>119.74</v>
      </c>
      <c r="G17119" s="67">
        <v>119.74</v>
      </c>
    </row>
    <row r="17120" spans="1:7" x14ac:dyDescent="0.2">
      <c r="A17120" s="1" t="str">
        <f t="shared" si="269"/>
        <v>SETOP MATED-17064</v>
      </c>
      <c r="B17120" s="3" t="s">
        <v>28600</v>
      </c>
      <c r="C17120" s="3" t="s">
        <v>41041</v>
      </c>
      <c r="D17120" s="2" t="s">
        <v>43506</v>
      </c>
      <c r="E17120" s="3">
        <v>13.19</v>
      </c>
      <c r="F17120" s="67">
        <v>13.19</v>
      </c>
      <c r="G17120" s="67">
        <v>13.19</v>
      </c>
    </row>
    <row r="17121" spans="1:7" x14ac:dyDescent="0.2">
      <c r="A17121" s="1" t="str">
        <f t="shared" si="269"/>
        <v>SETOP MATED-16977</v>
      </c>
      <c r="B17121" s="3" t="s">
        <v>28600</v>
      </c>
      <c r="C17121" s="3" t="s">
        <v>41042</v>
      </c>
      <c r="D17121" s="2" t="s">
        <v>43507</v>
      </c>
      <c r="E17121" s="3">
        <v>21.94</v>
      </c>
      <c r="F17121" s="67">
        <v>21.94</v>
      </c>
      <c r="G17121" s="67">
        <v>21.94</v>
      </c>
    </row>
    <row r="17122" spans="1:7" x14ac:dyDescent="0.2">
      <c r="A17122" s="1" t="str">
        <f t="shared" si="269"/>
        <v>SETOP MATED-17093</v>
      </c>
      <c r="B17122" s="3" t="s">
        <v>28600</v>
      </c>
      <c r="C17122" s="3" t="s">
        <v>41043</v>
      </c>
      <c r="D17122" s="2" t="s">
        <v>43508</v>
      </c>
      <c r="E17122" s="3">
        <v>119.48</v>
      </c>
      <c r="F17122" s="67">
        <v>119.48</v>
      </c>
      <c r="G17122" s="67">
        <v>119.48</v>
      </c>
    </row>
    <row r="17123" spans="1:7" x14ac:dyDescent="0.2">
      <c r="A17123" s="1" t="str">
        <f t="shared" si="269"/>
        <v>SETOP MATED-17072</v>
      </c>
      <c r="B17123" s="3" t="s">
        <v>28600</v>
      </c>
      <c r="C17123" s="3" t="s">
        <v>41044</v>
      </c>
      <c r="D17123" s="2" t="s">
        <v>43509</v>
      </c>
      <c r="E17123" s="3">
        <v>17.309999999999999</v>
      </c>
      <c r="F17123" s="67">
        <v>17.309999999999999</v>
      </c>
      <c r="G17123" s="67">
        <v>17.309999999999999</v>
      </c>
    </row>
    <row r="17124" spans="1:7" x14ac:dyDescent="0.2">
      <c r="A17124" s="1" t="str">
        <f t="shared" si="269"/>
        <v>SETOP MATED-17054</v>
      </c>
      <c r="B17124" s="3" t="s">
        <v>28600</v>
      </c>
      <c r="C17124" s="3" t="s">
        <v>41045</v>
      </c>
      <c r="D17124" s="2" t="s">
        <v>43510</v>
      </c>
      <c r="E17124" s="3">
        <v>39.86</v>
      </c>
      <c r="F17124" s="67">
        <v>39.86</v>
      </c>
      <c r="G17124" s="67">
        <v>39.86</v>
      </c>
    </row>
    <row r="17125" spans="1:7" x14ac:dyDescent="0.2">
      <c r="A17125" s="1" t="str">
        <f t="shared" si="269"/>
        <v>SETOP MATED-17055</v>
      </c>
      <c r="B17125" s="3" t="s">
        <v>28600</v>
      </c>
      <c r="C17125" s="3" t="s">
        <v>41046</v>
      </c>
      <c r="D17125" s="2" t="s">
        <v>43511</v>
      </c>
      <c r="E17125" s="3">
        <v>49.26</v>
      </c>
      <c r="F17125" s="67">
        <v>49.26</v>
      </c>
      <c r="G17125" s="67">
        <v>49.26</v>
      </c>
    </row>
    <row r="17126" spans="1:7" x14ac:dyDescent="0.2">
      <c r="A17126" s="1" t="str">
        <f t="shared" si="269"/>
        <v xml:space="preserve">SETOP </v>
      </c>
      <c r="B17126" s="3" t="s">
        <v>28600</v>
      </c>
    </row>
    <row r="17127" spans="1:7" x14ac:dyDescent="0.2">
      <c r="A17127" s="1" t="str">
        <f t="shared" si="269"/>
        <v>SETOP 034.17 - PORTA DOCUMENTO</v>
      </c>
      <c r="B17127" s="3" t="s">
        <v>28600</v>
      </c>
      <c r="C17127" s="3" t="s">
        <v>41047</v>
      </c>
    </row>
    <row r="17128" spans="1:7" x14ac:dyDescent="0.2">
      <c r="A17128" s="1" t="str">
        <f t="shared" si="269"/>
        <v>SETOP Código</v>
      </c>
      <c r="B17128" s="3" t="s">
        <v>28600</v>
      </c>
      <c r="C17128" s="3" t="s">
        <v>28604</v>
      </c>
      <c r="D17128" s="2" t="s">
        <v>43149</v>
      </c>
      <c r="E17128" s="3" t="s">
        <v>45110</v>
      </c>
      <c r="F17128" s="67" t="s">
        <v>45110</v>
      </c>
      <c r="G17128" s="67" t="s">
        <v>45110</v>
      </c>
    </row>
    <row r="17129" spans="1:7" x14ac:dyDescent="0.2">
      <c r="A17129" s="1" t="str">
        <f t="shared" si="269"/>
        <v>SETOP MATED-18002</v>
      </c>
      <c r="B17129" s="3" t="s">
        <v>28600</v>
      </c>
      <c r="C17129" s="3" t="s">
        <v>41048</v>
      </c>
      <c r="D17129" s="2" t="s">
        <v>43512</v>
      </c>
      <c r="E17129" s="3">
        <v>49.6693</v>
      </c>
      <c r="F17129" s="67">
        <v>49.6693</v>
      </c>
      <c r="G17129" s="67">
        <v>49.6693</v>
      </c>
    </row>
    <row r="17130" spans="1:7" x14ac:dyDescent="0.2">
      <c r="A17130" s="1" t="str">
        <f t="shared" si="269"/>
        <v xml:space="preserve">SETOP </v>
      </c>
      <c r="B17130" s="3" t="s">
        <v>28600</v>
      </c>
    </row>
    <row r="17131" spans="1:7" x14ac:dyDescent="0.2">
      <c r="A17131" s="1" t="str">
        <f t="shared" si="269"/>
        <v>SETOP 034.18 - QUADRO DE COMANDO</v>
      </c>
      <c r="B17131" s="3" t="s">
        <v>28600</v>
      </c>
      <c r="C17131" s="3" t="s">
        <v>41049</v>
      </c>
    </row>
    <row r="17132" spans="1:7" x14ac:dyDescent="0.2">
      <c r="A17132" s="1" t="str">
        <f t="shared" ref="A17132:A17195" si="270">CONCATENAR</f>
        <v>SETOP Código</v>
      </c>
      <c r="B17132" s="3" t="s">
        <v>28600</v>
      </c>
      <c r="C17132" s="3" t="s">
        <v>28604</v>
      </c>
      <c r="D17132" s="2" t="s">
        <v>43149</v>
      </c>
      <c r="E17132" s="3" t="s">
        <v>45110</v>
      </c>
      <c r="F17132" s="67" t="s">
        <v>45110</v>
      </c>
      <c r="G17132" s="67" t="s">
        <v>45110</v>
      </c>
    </row>
    <row r="17133" spans="1:7" x14ac:dyDescent="0.2">
      <c r="A17133" s="1" t="str">
        <f t="shared" si="270"/>
        <v>SETOP MATED-17529</v>
      </c>
      <c r="B17133" s="3" t="s">
        <v>28600</v>
      </c>
      <c r="C17133" s="3" t="s">
        <v>41050</v>
      </c>
      <c r="D17133" s="2" t="s">
        <v>43513</v>
      </c>
      <c r="E17133" s="3">
        <v>807.44880000000001</v>
      </c>
      <c r="F17133" s="67">
        <v>807.44880000000001</v>
      </c>
      <c r="G17133" s="67">
        <v>807.44880000000001</v>
      </c>
    </row>
    <row r="17134" spans="1:7" x14ac:dyDescent="0.2">
      <c r="A17134" s="1" t="str">
        <f t="shared" si="270"/>
        <v>SETOP MATED-17530</v>
      </c>
      <c r="B17134" s="3" t="s">
        <v>28600</v>
      </c>
      <c r="C17134" s="3" t="s">
        <v>41051</v>
      </c>
      <c r="D17134" s="2" t="s">
        <v>43514</v>
      </c>
      <c r="E17134" s="3">
        <v>1070.4502</v>
      </c>
      <c r="F17134" s="67">
        <v>1070.4502</v>
      </c>
      <c r="G17134" s="67">
        <v>1070.4502</v>
      </c>
    </row>
    <row r="17135" spans="1:7" x14ac:dyDescent="0.2">
      <c r="A17135" s="1" t="str">
        <f t="shared" si="270"/>
        <v>SETOP MATED-17521</v>
      </c>
      <c r="B17135" s="3" t="s">
        <v>28600</v>
      </c>
      <c r="C17135" s="3" t="s">
        <v>41052</v>
      </c>
      <c r="D17135" s="2" t="s">
        <v>43515</v>
      </c>
      <c r="E17135" s="3">
        <v>168.33940000000001</v>
      </c>
      <c r="F17135" s="67">
        <v>168.33940000000001</v>
      </c>
      <c r="G17135" s="67">
        <v>168.33940000000001</v>
      </c>
    </row>
    <row r="17136" spans="1:7" x14ac:dyDescent="0.2">
      <c r="A17136" s="1" t="str">
        <f t="shared" si="270"/>
        <v>SETOP MATED-17522</v>
      </c>
      <c r="B17136" s="3" t="s">
        <v>28600</v>
      </c>
      <c r="C17136" s="3" t="s">
        <v>41053</v>
      </c>
      <c r="D17136" s="2" t="s">
        <v>43516</v>
      </c>
      <c r="E17136" s="3">
        <v>191.9444</v>
      </c>
      <c r="F17136" s="67">
        <v>191.9444</v>
      </c>
      <c r="G17136" s="67">
        <v>191.9444</v>
      </c>
    </row>
    <row r="17137" spans="1:7" x14ac:dyDescent="0.2">
      <c r="A17137" s="1" t="str">
        <f t="shared" si="270"/>
        <v>SETOP MATED-17523</v>
      </c>
      <c r="B17137" s="3" t="s">
        <v>28600</v>
      </c>
      <c r="C17137" s="3" t="s">
        <v>41054</v>
      </c>
      <c r="D17137" s="2" t="s">
        <v>43517</v>
      </c>
      <c r="E17137" s="3">
        <v>198.42519999999999</v>
      </c>
      <c r="F17137" s="67">
        <v>198.42519999999999</v>
      </c>
      <c r="G17137" s="67">
        <v>198.42519999999999</v>
      </c>
    </row>
    <row r="17138" spans="1:7" x14ac:dyDescent="0.2">
      <c r="A17138" s="1" t="str">
        <f t="shared" si="270"/>
        <v>SETOP MATED-17524</v>
      </c>
      <c r="B17138" s="3" t="s">
        <v>28600</v>
      </c>
      <c r="C17138" s="3" t="s">
        <v>41055</v>
      </c>
      <c r="D17138" s="2" t="s">
        <v>43518</v>
      </c>
      <c r="E17138" s="3">
        <v>233.994</v>
      </c>
      <c r="F17138" s="67">
        <v>233.994</v>
      </c>
      <c r="G17138" s="67">
        <v>233.994</v>
      </c>
    </row>
    <row r="17139" spans="1:7" x14ac:dyDescent="0.2">
      <c r="A17139" s="1" t="str">
        <f t="shared" si="270"/>
        <v>SETOP MATED-17525</v>
      </c>
      <c r="B17139" s="3" t="s">
        <v>28600</v>
      </c>
      <c r="C17139" s="3" t="s">
        <v>41056</v>
      </c>
      <c r="D17139" s="2" t="s">
        <v>43519</v>
      </c>
      <c r="E17139" s="3">
        <v>266.21660000000003</v>
      </c>
      <c r="F17139" s="67">
        <v>266.21660000000003</v>
      </c>
      <c r="G17139" s="67">
        <v>266.21660000000003</v>
      </c>
    </row>
    <row r="17140" spans="1:7" x14ac:dyDescent="0.2">
      <c r="A17140" s="1" t="str">
        <f t="shared" si="270"/>
        <v>SETOP MATED-17526</v>
      </c>
      <c r="B17140" s="3" t="s">
        <v>28600</v>
      </c>
      <c r="C17140" s="3" t="s">
        <v>41057</v>
      </c>
      <c r="D17140" s="2" t="s">
        <v>43520</v>
      </c>
      <c r="E17140" s="3">
        <v>296.5342</v>
      </c>
      <c r="F17140" s="67">
        <v>296.5342</v>
      </c>
      <c r="G17140" s="67">
        <v>296.5342</v>
      </c>
    </row>
    <row r="17141" spans="1:7" x14ac:dyDescent="0.2">
      <c r="A17141" s="1" t="str">
        <f t="shared" si="270"/>
        <v>SETOP MATED-17527</v>
      </c>
      <c r="B17141" s="3" t="s">
        <v>28600</v>
      </c>
      <c r="C17141" s="3" t="s">
        <v>41058</v>
      </c>
      <c r="D17141" s="2" t="s">
        <v>43521</v>
      </c>
      <c r="E17141" s="3">
        <v>418.59089999999998</v>
      </c>
      <c r="F17141" s="67">
        <v>418.59089999999998</v>
      </c>
      <c r="G17141" s="67">
        <v>418.59089999999998</v>
      </c>
    </row>
    <row r="17142" spans="1:7" x14ac:dyDescent="0.2">
      <c r="A17142" s="1" t="str">
        <f t="shared" si="270"/>
        <v>SETOP MATED-17528</v>
      </c>
      <c r="B17142" s="3" t="s">
        <v>28600</v>
      </c>
      <c r="C17142" s="3" t="s">
        <v>41059</v>
      </c>
      <c r="D17142" s="2" t="s">
        <v>43522</v>
      </c>
      <c r="E17142" s="3">
        <v>437.34789999999998</v>
      </c>
      <c r="F17142" s="67">
        <v>437.34789999999998</v>
      </c>
      <c r="G17142" s="67">
        <v>437.34789999999998</v>
      </c>
    </row>
    <row r="17143" spans="1:7" x14ac:dyDescent="0.2">
      <c r="A17143" s="1" t="str">
        <f t="shared" si="270"/>
        <v>SETOP MATED-12305</v>
      </c>
      <c r="B17143" s="3" t="s">
        <v>28600</v>
      </c>
      <c r="C17143" s="3" t="s">
        <v>41060</v>
      </c>
      <c r="D17143" s="2" t="s">
        <v>43523</v>
      </c>
      <c r="E17143" s="3">
        <v>112.0986</v>
      </c>
      <c r="F17143" s="67">
        <v>112.0986</v>
      </c>
      <c r="G17143" s="67">
        <v>112.0986</v>
      </c>
    </row>
    <row r="17144" spans="1:7" x14ac:dyDescent="0.2">
      <c r="A17144" s="1" t="str">
        <f t="shared" si="270"/>
        <v>SETOP MATED-12291</v>
      </c>
      <c r="B17144" s="3" t="s">
        <v>28600</v>
      </c>
      <c r="C17144" s="3" t="s">
        <v>41061</v>
      </c>
      <c r="D17144" s="2" t="s">
        <v>43524</v>
      </c>
      <c r="E17144" s="3">
        <v>120.5851</v>
      </c>
      <c r="F17144" s="67">
        <v>120.5851</v>
      </c>
      <c r="G17144" s="67">
        <v>120.5851</v>
      </c>
    </row>
    <row r="17145" spans="1:7" x14ac:dyDescent="0.2">
      <c r="A17145" s="1" t="str">
        <f t="shared" si="270"/>
        <v>SETOP MATED-12257</v>
      </c>
      <c r="B17145" s="3" t="s">
        <v>28600</v>
      </c>
      <c r="C17145" s="3" t="s">
        <v>41062</v>
      </c>
      <c r="D17145" s="2" t="s">
        <v>43525</v>
      </c>
      <c r="E17145" s="3">
        <v>125.72539999999999</v>
      </c>
      <c r="F17145" s="67">
        <v>125.72539999999999</v>
      </c>
      <c r="G17145" s="67">
        <v>125.72539999999999</v>
      </c>
    </row>
    <row r="17146" spans="1:7" x14ac:dyDescent="0.2">
      <c r="A17146" s="1" t="str">
        <f t="shared" si="270"/>
        <v>SETOP MATED-12293</v>
      </c>
      <c r="B17146" s="3" t="s">
        <v>28600</v>
      </c>
      <c r="C17146" s="3" t="s">
        <v>41063</v>
      </c>
      <c r="D17146" s="2" t="s">
        <v>43526</v>
      </c>
      <c r="E17146" s="3">
        <v>132.69</v>
      </c>
      <c r="F17146" s="67">
        <v>132.69</v>
      </c>
      <c r="G17146" s="67">
        <v>132.69</v>
      </c>
    </row>
    <row r="17147" spans="1:7" x14ac:dyDescent="0.2">
      <c r="A17147" s="1" t="str">
        <f t="shared" si="270"/>
        <v>SETOP MATED-12294</v>
      </c>
      <c r="B17147" s="3" t="s">
        <v>28600</v>
      </c>
      <c r="C17147" s="3" t="s">
        <v>41064</v>
      </c>
      <c r="D17147" s="2" t="s">
        <v>43527</v>
      </c>
      <c r="E17147" s="3">
        <v>136.29830000000001</v>
      </c>
      <c r="F17147" s="67">
        <v>136.29830000000001</v>
      </c>
      <c r="G17147" s="67">
        <v>136.29830000000001</v>
      </c>
    </row>
    <row r="17148" spans="1:7" x14ac:dyDescent="0.2">
      <c r="A17148" s="1" t="str">
        <f t="shared" si="270"/>
        <v>SETOP MATED-12297</v>
      </c>
      <c r="B17148" s="3" t="s">
        <v>28600</v>
      </c>
      <c r="C17148" s="3" t="s">
        <v>41065</v>
      </c>
      <c r="D17148" s="2" t="s">
        <v>43528</v>
      </c>
      <c r="E17148" s="3">
        <v>139.77549999999999</v>
      </c>
      <c r="F17148" s="67">
        <v>139.77549999999999</v>
      </c>
      <c r="G17148" s="67">
        <v>139.77549999999999</v>
      </c>
    </row>
    <row r="17149" spans="1:7" x14ac:dyDescent="0.2">
      <c r="A17149" s="1" t="str">
        <f t="shared" si="270"/>
        <v xml:space="preserve">SETOP </v>
      </c>
      <c r="B17149" s="3" t="s">
        <v>28600</v>
      </c>
    </row>
    <row r="17150" spans="1:7" x14ac:dyDescent="0.2">
      <c r="A17150" s="1" t="str">
        <f t="shared" si="270"/>
        <v>SETOP 034.19 - QUADRO DE DISTRIBUIÇÃO</v>
      </c>
      <c r="B17150" s="3" t="s">
        <v>28600</v>
      </c>
      <c r="C17150" s="3" t="s">
        <v>41066</v>
      </c>
    </row>
    <row r="17151" spans="1:7" x14ac:dyDescent="0.2">
      <c r="A17151" s="1" t="str">
        <f t="shared" si="270"/>
        <v>SETOP Código</v>
      </c>
      <c r="B17151" s="3" t="s">
        <v>28600</v>
      </c>
      <c r="C17151" s="3" t="s">
        <v>28604</v>
      </c>
      <c r="D17151" s="2" t="s">
        <v>43149</v>
      </c>
      <c r="E17151" s="3" t="s">
        <v>45110</v>
      </c>
      <c r="F17151" s="67" t="s">
        <v>45110</v>
      </c>
      <c r="G17151" s="67" t="s">
        <v>45110</v>
      </c>
    </row>
    <row r="17152" spans="1:7" ht="22.5" x14ac:dyDescent="0.2">
      <c r="A17152" s="1" t="str">
        <f t="shared" si="270"/>
        <v>SETOP MATED-17095</v>
      </c>
      <c r="B17152" s="3" t="s">
        <v>28600</v>
      </c>
      <c r="C17152" s="3" t="s">
        <v>41067</v>
      </c>
      <c r="D17152" s="2" t="s">
        <v>43529</v>
      </c>
      <c r="E17152" s="3">
        <v>42.835700000000003</v>
      </c>
      <c r="F17152" s="67">
        <v>42.835700000000003</v>
      </c>
      <c r="G17152" s="67">
        <v>42.835700000000003</v>
      </c>
    </row>
    <row r="17153" spans="1:7" ht="22.5" x14ac:dyDescent="0.2">
      <c r="A17153" s="1" t="str">
        <f t="shared" si="270"/>
        <v>SETOP MATED-17098</v>
      </c>
      <c r="B17153" s="3" t="s">
        <v>28600</v>
      </c>
      <c r="C17153" s="3" t="s">
        <v>41068</v>
      </c>
      <c r="D17153" s="2" t="s">
        <v>43530</v>
      </c>
      <c r="E17153" s="3">
        <v>46.776600000000002</v>
      </c>
      <c r="F17153" s="67">
        <v>46.776600000000002</v>
      </c>
      <c r="G17153" s="67">
        <v>46.776600000000002</v>
      </c>
    </row>
    <row r="17154" spans="1:7" ht="22.5" x14ac:dyDescent="0.2">
      <c r="A17154" s="1" t="str">
        <f t="shared" si="270"/>
        <v>SETOP MATED-17100</v>
      </c>
      <c r="B17154" s="3" t="s">
        <v>28600</v>
      </c>
      <c r="C17154" s="3" t="s">
        <v>41069</v>
      </c>
      <c r="D17154" s="2" t="s">
        <v>43531</v>
      </c>
      <c r="E17154" s="3">
        <v>216.0736</v>
      </c>
      <c r="F17154" s="67">
        <v>216.0736</v>
      </c>
      <c r="G17154" s="67">
        <v>216.0736</v>
      </c>
    </row>
    <row r="17155" spans="1:7" ht="22.5" x14ac:dyDescent="0.2">
      <c r="A17155" s="1" t="str">
        <f t="shared" si="270"/>
        <v>SETOP MATED-17108</v>
      </c>
      <c r="B17155" s="3" t="s">
        <v>28600</v>
      </c>
      <c r="C17155" s="3" t="s">
        <v>41070</v>
      </c>
      <c r="D17155" s="2" t="s">
        <v>43532</v>
      </c>
      <c r="E17155" s="3">
        <v>237.54179999999999</v>
      </c>
      <c r="F17155" s="67">
        <v>237.54179999999999</v>
      </c>
      <c r="G17155" s="67">
        <v>237.54179999999999</v>
      </c>
    </row>
    <row r="17156" spans="1:7" ht="22.5" x14ac:dyDescent="0.2">
      <c r="A17156" s="1" t="str">
        <f t="shared" si="270"/>
        <v>SETOP MATED-11924</v>
      </c>
      <c r="B17156" s="3" t="s">
        <v>28600</v>
      </c>
      <c r="C17156" s="3" t="s">
        <v>41071</v>
      </c>
      <c r="D17156" s="2" t="s">
        <v>43533</v>
      </c>
      <c r="E17156" s="3">
        <v>43.400100000000002</v>
      </c>
      <c r="F17156" s="67">
        <v>43.400100000000002</v>
      </c>
      <c r="G17156" s="67">
        <v>43.400100000000002</v>
      </c>
    </row>
    <row r="17157" spans="1:7" ht="22.5" x14ac:dyDescent="0.2">
      <c r="A17157" s="1" t="str">
        <f t="shared" si="270"/>
        <v>SETOP MATED-17099</v>
      </c>
      <c r="B17157" s="3" t="s">
        <v>28600</v>
      </c>
      <c r="C17157" s="3" t="s">
        <v>41072</v>
      </c>
      <c r="D17157" s="2" t="s">
        <v>43534</v>
      </c>
      <c r="E17157" s="3">
        <v>47.431699999999999</v>
      </c>
      <c r="F17157" s="67">
        <v>47.431699999999999</v>
      </c>
      <c r="G17157" s="67">
        <v>47.431699999999999</v>
      </c>
    </row>
    <row r="17158" spans="1:7" ht="22.5" x14ac:dyDescent="0.2">
      <c r="A17158" s="1" t="str">
        <f t="shared" si="270"/>
        <v>SETOP MATED-17109</v>
      </c>
      <c r="B17158" s="3" t="s">
        <v>28600</v>
      </c>
      <c r="C17158" s="3" t="s">
        <v>41073</v>
      </c>
      <c r="D17158" s="2" t="s">
        <v>43535</v>
      </c>
      <c r="E17158" s="3">
        <v>260.66300000000001</v>
      </c>
      <c r="F17158" s="67">
        <v>260.66300000000001</v>
      </c>
      <c r="G17158" s="67">
        <v>260.66300000000001</v>
      </c>
    </row>
    <row r="17159" spans="1:7" ht="22.5" x14ac:dyDescent="0.2">
      <c r="A17159" s="1" t="str">
        <f t="shared" si="270"/>
        <v>SETOP MATED-17103</v>
      </c>
      <c r="B17159" s="3" t="s">
        <v>28600</v>
      </c>
      <c r="C17159" s="3" t="s">
        <v>41074</v>
      </c>
      <c r="D17159" s="2" t="s">
        <v>43536</v>
      </c>
      <c r="E17159" s="3">
        <v>445.57240000000002</v>
      </c>
      <c r="F17159" s="67">
        <v>445.57240000000002</v>
      </c>
      <c r="G17159" s="67">
        <v>445.57240000000002</v>
      </c>
    </row>
    <row r="17160" spans="1:7" ht="22.5" x14ac:dyDescent="0.2">
      <c r="A17160" s="1" t="str">
        <f t="shared" si="270"/>
        <v>SETOP MATED-17112</v>
      </c>
      <c r="B17160" s="3" t="s">
        <v>28600</v>
      </c>
      <c r="C17160" s="3" t="s">
        <v>41075</v>
      </c>
      <c r="D17160" s="2" t="s">
        <v>43537</v>
      </c>
      <c r="E17160" s="3">
        <v>468.42149999999998</v>
      </c>
      <c r="F17160" s="67">
        <v>468.42149999999998</v>
      </c>
      <c r="G17160" s="67">
        <v>468.42149999999998</v>
      </c>
    </row>
    <row r="17161" spans="1:7" ht="22.5" x14ac:dyDescent="0.2">
      <c r="A17161" s="1" t="str">
        <f t="shared" si="270"/>
        <v>SETOP MATED-17101</v>
      </c>
      <c r="B17161" s="3" t="s">
        <v>28600</v>
      </c>
      <c r="C17161" s="3" t="s">
        <v>41076</v>
      </c>
      <c r="D17161" s="2" t="s">
        <v>43538</v>
      </c>
      <c r="E17161" s="3">
        <v>363.62</v>
      </c>
      <c r="F17161" s="67">
        <v>363.62</v>
      </c>
      <c r="G17161" s="67">
        <v>363.62</v>
      </c>
    </row>
    <row r="17162" spans="1:7" ht="22.5" x14ac:dyDescent="0.2">
      <c r="A17162" s="1" t="str">
        <f t="shared" si="270"/>
        <v>SETOP MATED-17110</v>
      </c>
      <c r="B17162" s="3" t="s">
        <v>28600</v>
      </c>
      <c r="C17162" s="3" t="s">
        <v>41077</v>
      </c>
      <c r="D17162" s="2" t="s">
        <v>43539</v>
      </c>
      <c r="E17162" s="3">
        <v>337.83800000000002</v>
      </c>
      <c r="F17162" s="67">
        <v>337.83800000000002</v>
      </c>
      <c r="G17162" s="67">
        <v>337.83800000000002</v>
      </c>
    </row>
    <row r="17163" spans="1:7" ht="22.5" x14ac:dyDescent="0.2">
      <c r="A17163" s="1" t="str">
        <f t="shared" si="270"/>
        <v>SETOP MATED-17104</v>
      </c>
      <c r="B17163" s="3" t="s">
        <v>28600</v>
      </c>
      <c r="C17163" s="3" t="s">
        <v>41078</v>
      </c>
      <c r="D17163" s="2" t="s">
        <v>43540</v>
      </c>
      <c r="E17163" s="3">
        <v>491.93579999999997</v>
      </c>
      <c r="F17163" s="67">
        <v>491.93579999999997</v>
      </c>
      <c r="G17163" s="67">
        <v>491.93579999999997</v>
      </c>
    </row>
    <row r="17164" spans="1:7" ht="22.5" x14ac:dyDescent="0.2">
      <c r="A17164" s="1" t="str">
        <f t="shared" si="270"/>
        <v>SETOP MATED-17114</v>
      </c>
      <c r="B17164" s="3" t="s">
        <v>28600</v>
      </c>
      <c r="C17164" s="3" t="s">
        <v>41079</v>
      </c>
      <c r="D17164" s="2" t="s">
        <v>43541</v>
      </c>
      <c r="E17164" s="3">
        <v>581.3365</v>
      </c>
      <c r="F17164" s="67">
        <v>581.3365</v>
      </c>
      <c r="G17164" s="67">
        <v>581.3365</v>
      </c>
    </row>
    <row r="17165" spans="1:7" ht="22.5" x14ac:dyDescent="0.2">
      <c r="A17165" s="1" t="str">
        <f t="shared" si="270"/>
        <v>SETOP MATED-17094</v>
      </c>
      <c r="B17165" s="3" t="s">
        <v>28600</v>
      </c>
      <c r="C17165" s="3" t="s">
        <v>41080</v>
      </c>
      <c r="D17165" s="2" t="s">
        <v>43542</v>
      </c>
      <c r="E17165" s="3">
        <v>25.308299999999999</v>
      </c>
      <c r="F17165" s="67">
        <v>25.308299999999999</v>
      </c>
      <c r="G17165" s="67">
        <v>25.308299999999999</v>
      </c>
    </row>
    <row r="17166" spans="1:7" ht="22.5" x14ac:dyDescent="0.2">
      <c r="A17166" s="1" t="str">
        <f t="shared" si="270"/>
        <v>SETOP MATED-14407</v>
      </c>
      <c r="B17166" s="3" t="s">
        <v>28600</v>
      </c>
      <c r="C17166" s="3" t="s">
        <v>41081</v>
      </c>
      <c r="D17166" s="2" t="s">
        <v>43543</v>
      </c>
      <c r="E17166" s="3">
        <v>23.141300000000001</v>
      </c>
      <c r="F17166" s="67">
        <v>23.141300000000001</v>
      </c>
      <c r="G17166" s="67">
        <v>23.141300000000001</v>
      </c>
    </row>
    <row r="17167" spans="1:7" ht="22.5" x14ac:dyDescent="0.2">
      <c r="A17167" s="1" t="str">
        <f t="shared" si="270"/>
        <v>SETOP MATED-17102</v>
      </c>
      <c r="B17167" s="3" t="s">
        <v>28600</v>
      </c>
      <c r="C17167" s="3" t="s">
        <v>41082</v>
      </c>
      <c r="D17167" s="2" t="s">
        <v>43544</v>
      </c>
      <c r="E17167" s="3">
        <v>459.28989999999999</v>
      </c>
      <c r="F17167" s="67">
        <v>459.28989999999999</v>
      </c>
      <c r="G17167" s="67">
        <v>459.28989999999999</v>
      </c>
    </row>
    <row r="17168" spans="1:7" ht="22.5" x14ac:dyDescent="0.2">
      <c r="A17168" s="1" t="str">
        <f t="shared" si="270"/>
        <v>SETOP MATED-17111</v>
      </c>
      <c r="B17168" s="3" t="s">
        <v>28600</v>
      </c>
      <c r="C17168" s="3" t="s">
        <v>41083</v>
      </c>
      <c r="D17168" s="2" t="s">
        <v>43545</v>
      </c>
      <c r="E17168" s="3">
        <v>559.26350000000002</v>
      </c>
      <c r="F17168" s="67">
        <v>559.26350000000002</v>
      </c>
      <c r="G17168" s="67">
        <v>559.26350000000002</v>
      </c>
    </row>
    <row r="17169" spans="1:7" ht="22.5" x14ac:dyDescent="0.2">
      <c r="A17169" s="1" t="str">
        <f t="shared" si="270"/>
        <v>SETOP MATED-17105</v>
      </c>
      <c r="B17169" s="3" t="s">
        <v>28600</v>
      </c>
      <c r="C17169" s="3" t="s">
        <v>41084</v>
      </c>
      <c r="D17169" s="2" t="s">
        <v>43546</v>
      </c>
      <c r="E17169" s="3">
        <v>643.02</v>
      </c>
      <c r="F17169" s="67">
        <v>643.02</v>
      </c>
      <c r="G17169" s="67">
        <v>643.02</v>
      </c>
    </row>
    <row r="17170" spans="1:7" ht="22.5" x14ac:dyDescent="0.2">
      <c r="A17170" s="1" t="str">
        <f t="shared" si="270"/>
        <v>SETOP MATED-17115</v>
      </c>
      <c r="B17170" s="3" t="s">
        <v>28600</v>
      </c>
      <c r="C17170" s="3" t="s">
        <v>41085</v>
      </c>
      <c r="D17170" s="2" t="s">
        <v>43547</v>
      </c>
      <c r="E17170" s="3">
        <v>688.10339999999997</v>
      </c>
      <c r="F17170" s="67">
        <v>688.10339999999997</v>
      </c>
      <c r="G17170" s="67">
        <v>688.10339999999997</v>
      </c>
    </row>
    <row r="17171" spans="1:7" ht="22.5" x14ac:dyDescent="0.2">
      <c r="A17171" s="1" t="str">
        <f t="shared" si="270"/>
        <v>SETOP MATED-17106</v>
      </c>
      <c r="B17171" s="3" t="s">
        <v>28600</v>
      </c>
      <c r="C17171" s="3" t="s">
        <v>41086</v>
      </c>
      <c r="D17171" s="2" t="s">
        <v>43548</v>
      </c>
      <c r="E17171" s="3">
        <v>789.82060000000001</v>
      </c>
      <c r="F17171" s="67">
        <v>789.82060000000001</v>
      </c>
      <c r="G17171" s="67">
        <v>789.82060000000001</v>
      </c>
    </row>
    <row r="17172" spans="1:7" ht="22.5" x14ac:dyDescent="0.2">
      <c r="A17172" s="1" t="str">
        <f t="shared" si="270"/>
        <v>SETOP MATED-17116</v>
      </c>
      <c r="B17172" s="3" t="s">
        <v>28600</v>
      </c>
      <c r="C17172" s="3" t="s">
        <v>41087</v>
      </c>
      <c r="D17172" s="2" t="s">
        <v>43549</v>
      </c>
      <c r="E17172" s="3">
        <v>873.64769999999999</v>
      </c>
      <c r="F17172" s="67">
        <v>873.64769999999999</v>
      </c>
      <c r="G17172" s="67">
        <v>873.64769999999999</v>
      </c>
    </row>
    <row r="17173" spans="1:7" ht="22.5" x14ac:dyDescent="0.2">
      <c r="A17173" s="1" t="str">
        <f t="shared" si="270"/>
        <v>SETOP MATED-17107</v>
      </c>
      <c r="B17173" s="3" t="s">
        <v>28600</v>
      </c>
      <c r="C17173" s="3" t="s">
        <v>41088</v>
      </c>
      <c r="D17173" s="2" t="s">
        <v>43550</v>
      </c>
      <c r="E17173" s="3">
        <v>986.80460000000005</v>
      </c>
      <c r="F17173" s="67">
        <v>986.80460000000005</v>
      </c>
      <c r="G17173" s="67">
        <v>986.80460000000005</v>
      </c>
    </row>
    <row r="17174" spans="1:7" ht="22.5" x14ac:dyDescent="0.2">
      <c r="A17174" s="1" t="str">
        <f t="shared" si="270"/>
        <v>SETOP MATED-17117</v>
      </c>
      <c r="B17174" s="3" t="s">
        <v>28600</v>
      </c>
      <c r="C17174" s="3" t="s">
        <v>41089</v>
      </c>
      <c r="D17174" s="2" t="s">
        <v>43551</v>
      </c>
      <c r="E17174" s="3">
        <v>1030.9607000000001</v>
      </c>
      <c r="F17174" s="67">
        <v>1030.9607000000001</v>
      </c>
      <c r="G17174" s="67">
        <v>1030.9607000000001</v>
      </c>
    </row>
    <row r="17175" spans="1:7" ht="22.5" x14ac:dyDescent="0.2">
      <c r="A17175" s="1" t="str">
        <f t="shared" si="270"/>
        <v>SETOP MATED-11923</v>
      </c>
      <c r="B17175" s="3" t="s">
        <v>28600</v>
      </c>
      <c r="C17175" s="3" t="s">
        <v>41090</v>
      </c>
      <c r="D17175" s="2" t="s">
        <v>43552</v>
      </c>
      <c r="E17175" s="3">
        <v>37.5745</v>
      </c>
      <c r="F17175" s="67">
        <v>37.5745</v>
      </c>
      <c r="G17175" s="67">
        <v>37.5745</v>
      </c>
    </row>
    <row r="17176" spans="1:7" ht="22.5" x14ac:dyDescent="0.2">
      <c r="A17176" s="1" t="str">
        <f t="shared" si="270"/>
        <v>SETOP MATED-17097</v>
      </c>
      <c r="B17176" s="3" t="s">
        <v>28600</v>
      </c>
      <c r="C17176" s="3" t="s">
        <v>41091</v>
      </c>
      <c r="D17176" s="2" t="s">
        <v>43553</v>
      </c>
      <c r="E17176" s="3">
        <v>49.890999999999998</v>
      </c>
      <c r="F17176" s="67">
        <v>49.890999999999998</v>
      </c>
      <c r="G17176" s="67">
        <v>49.890999999999998</v>
      </c>
    </row>
    <row r="17177" spans="1:7" x14ac:dyDescent="0.2">
      <c r="A17177" s="1" t="str">
        <f t="shared" si="270"/>
        <v>SETOP MATED-12279</v>
      </c>
      <c r="B17177" s="3" t="s">
        <v>28600</v>
      </c>
      <c r="C17177" s="3" t="s">
        <v>41092</v>
      </c>
      <c r="D17177" s="2" t="s">
        <v>43554</v>
      </c>
      <c r="E17177" s="3">
        <v>139.17080000000001</v>
      </c>
      <c r="F17177" s="67">
        <v>139.17080000000001</v>
      </c>
      <c r="G17177" s="67">
        <v>139.17080000000001</v>
      </c>
    </row>
    <row r="17178" spans="1:7" x14ac:dyDescent="0.2">
      <c r="A17178" s="1" t="str">
        <f t="shared" si="270"/>
        <v>SETOP MATED-12283</v>
      </c>
      <c r="B17178" s="3" t="s">
        <v>28600</v>
      </c>
      <c r="C17178" s="3" t="s">
        <v>41093</v>
      </c>
      <c r="D17178" s="2" t="s">
        <v>43555</v>
      </c>
      <c r="E17178" s="3">
        <v>190.5838</v>
      </c>
      <c r="F17178" s="67">
        <v>190.5838</v>
      </c>
      <c r="G17178" s="67">
        <v>190.5838</v>
      </c>
    </row>
    <row r="17179" spans="1:7" x14ac:dyDescent="0.2">
      <c r="A17179" s="1" t="str">
        <f t="shared" si="270"/>
        <v>SETOP MATED-12304</v>
      </c>
      <c r="B17179" s="3" t="s">
        <v>28600</v>
      </c>
      <c r="C17179" s="3" t="s">
        <v>41094</v>
      </c>
      <c r="D17179" s="2" t="s">
        <v>43556</v>
      </c>
      <c r="E17179" s="3">
        <v>211.1651</v>
      </c>
      <c r="F17179" s="67">
        <v>211.1651</v>
      </c>
      <c r="G17179" s="67">
        <v>211.1651</v>
      </c>
    </row>
    <row r="17180" spans="1:7" x14ac:dyDescent="0.2">
      <c r="A17180" s="1" t="str">
        <f t="shared" si="270"/>
        <v>SETOP MATED-12287</v>
      </c>
      <c r="B17180" s="3" t="s">
        <v>28600</v>
      </c>
      <c r="C17180" s="3" t="s">
        <v>41095</v>
      </c>
      <c r="D17180" s="2" t="s">
        <v>43557</v>
      </c>
      <c r="E17180" s="3">
        <v>456.7097</v>
      </c>
      <c r="F17180" s="67">
        <v>456.7097</v>
      </c>
      <c r="G17180" s="67">
        <v>456.7097</v>
      </c>
    </row>
    <row r="17181" spans="1:7" x14ac:dyDescent="0.2">
      <c r="A17181" s="1" t="str">
        <f t="shared" si="270"/>
        <v>SETOP MATED-12289</v>
      </c>
      <c r="B17181" s="3" t="s">
        <v>28600</v>
      </c>
      <c r="C17181" s="3" t="s">
        <v>41096</v>
      </c>
      <c r="D17181" s="2" t="s">
        <v>43558</v>
      </c>
      <c r="E17181" s="3">
        <v>645.24749999999995</v>
      </c>
      <c r="F17181" s="67">
        <v>645.24749999999995</v>
      </c>
      <c r="G17181" s="67">
        <v>645.24749999999995</v>
      </c>
    </row>
    <row r="17182" spans="1:7" x14ac:dyDescent="0.2">
      <c r="A17182" s="1" t="str">
        <f t="shared" si="270"/>
        <v>SETOP MATED-12282</v>
      </c>
      <c r="B17182" s="3" t="s">
        <v>28600</v>
      </c>
      <c r="C17182" s="3" t="s">
        <v>41097</v>
      </c>
      <c r="D17182" s="2" t="s">
        <v>43559</v>
      </c>
      <c r="E17182" s="3">
        <v>61.159300000000002</v>
      </c>
      <c r="F17182" s="67">
        <v>61.159300000000002</v>
      </c>
      <c r="G17182" s="67">
        <v>61.159300000000002</v>
      </c>
    </row>
    <row r="17183" spans="1:7" ht="22.5" x14ac:dyDescent="0.2">
      <c r="A17183" s="1" t="str">
        <f t="shared" si="270"/>
        <v>SETOP MATED-13045</v>
      </c>
      <c r="B17183" s="3" t="s">
        <v>28600</v>
      </c>
      <c r="C17183" s="3" t="s">
        <v>41098</v>
      </c>
      <c r="D17183" s="2" t="s">
        <v>43560</v>
      </c>
      <c r="E17183" s="3">
        <v>323.18310000000002</v>
      </c>
      <c r="F17183" s="67">
        <v>323.18310000000002</v>
      </c>
      <c r="G17183" s="67">
        <v>323.18310000000002</v>
      </c>
    </row>
    <row r="17184" spans="1:7" x14ac:dyDescent="0.2">
      <c r="A17184" s="1" t="str">
        <f t="shared" si="270"/>
        <v xml:space="preserve">SETOP </v>
      </c>
      <c r="B17184" s="3" t="s">
        <v>28600</v>
      </c>
    </row>
    <row r="17185" spans="1:7" x14ac:dyDescent="0.2">
      <c r="A17185" s="1" t="str">
        <f t="shared" si="270"/>
        <v>SETOP 034.20 - TRILHO EM AÇO</v>
      </c>
      <c r="B17185" s="3" t="s">
        <v>28600</v>
      </c>
      <c r="C17185" s="3" t="s">
        <v>41099</v>
      </c>
    </row>
    <row r="17186" spans="1:7" x14ac:dyDescent="0.2">
      <c r="A17186" s="1" t="str">
        <f t="shared" si="270"/>
        <v>SETOP Código</v>
      </c>
      <c r="B17186" s="3" t="s">
        <v>28600</v>
      </c>
      <c r="C17186" s="3" t="s">
        <v>28604</v>
      </c>
      <c r="D17186" s="2" t="s">
        <v>43149</v>
      </c>
      <c r="E17186" s="3" t="s">
        <v>45110</v>
      </c>
      <c r="F17186" s="67" t="s">
        <v>45110</v>
      </c>
      <c r="G17186" s="67" t="s">
        <v>45110</v>
      </c>
    </row>
    <row r="17187" spans="1:7" x14ac:dyDescent="0.2">
      <c r="A17187" s="1" t="str">
        <f t="shared" si="270"/>
        <v>SETOP MATED-17644</v>
      </c>
      <c r="B17187" s="3" t="s">
        <v>28600</v>
      </c>
      <c r="C17187" s="3" t="s">
        <v>41100</v>
      </c>
      <c r="D17187" s="2" t="s">
        <v>43561</v>
      </c>
      <c r="E17187" s="3">
        <v>9.7665000000000006</v>
      </c>
      <c r="F17187" s="67">
        <v>9.7665000000000006</v>
      </c>
      <c r="G17187" s="67">
        <v>9.7665000000000006</v>
      </c>
    </row>
    <row r="17188" spans="1:7" x14ac:dyDescent="0.2">
      <c r="A17188" s="1" t="str">
        <f t="shared" si="270"/>
        <v xml:space="preserve">SETOP </v>
      </c>
      <c r="B17188" s="3" t="s">
        <v>28600</v>
      </c>
    </row>
    <row r="17189" spans="1:7" x14ac:dyDescent="0.2">
      <c r="A17189" s="1" t="str">
        <f t="shared" si="270"/>
        <v>SETOP 035 - CAL</v>
      </c>
      <c r="B17189" s="3" t="s">
        <v>28600</v>
      </c>
      <c r="C17189" s="3" t="s">
        <v>41101</v>
      </c>
    </row>
    <row r="17190" spans="1:7" x14ac:dyDescent="0.2">
      <c r="A17190" s="1" t="str">
        <f t="shared" si="270"/>
        <v>SETOP 035.01 - CAL</v>
      </c>
      <c r="B17190" s="3" t="s">
        <v>28600</v>
      </c>
      <c r="C17190" s="3" t="s">
        <v>41102</v>
      </c>
    </row>
    <row r="17191" spans="1:7" x14ac:dyDescent="0.2">
      <c r="A17191" s="1" t="str">
        <f t="shared" si="270"/>
        <v>SETOP Código</v>
      </c>
      <c r="B17191" s="3" t="s">
        <v>28600</v>
      </c>
      <c r="C17191" s="3" t="s">
        <v>28604</v>
      </c>
      <c r="D17191" s="2" t="s">
        <v>43149</v>
      </c>
      <c r="E17191" s="3" t="s">
        <v>45110</v>
      </c>
      <c r="F17191" s="67" t="s">
        <v>45110</v>
      </c>
      <c r="G17191" s="67" t="s">
        <v>45110</v>
      </c>
    </row>
    <row r="17192" spans="1:7" x14ac:dyDescent="0.2">
      <c r="A17192" s="1" t="str">
        <f t="shared" si="270"/>
        <v>SETOP MATED-11256</v>
      </c>
      <c r="B17192" s="3" t="s">
        <v>28600</v>
      </c>
      <c r="C17192" s="3" t="s">
        <v>41103</v>
      </c>
      <c r="D17192" s="2" t="s">
        <v>43562</v>
      </c>
      <c r="E17192" s="3">
        <v>1.0381</v>
      </c>
      <c r="F17192" s="67">
        <v>1.0381</v>
      </c>
      <c r="G17192" s="67">
        <v>1.0381</v>
      </c>
    </row>
    <row r="17193" spans="1:7" x14ac:dyDescent="0.2">
      <c r="A17193" s="1" t="str">
        <f t="shared" si="270"/>
        <v>SETOP MATED-11443</v>
      </c>
      <c r="B17193" s="3" t="s">
        <v>28600</v>
      </c>
      <c r="C17193" s="3" t="s">
        <v>41104</v>
      </c>
      <c r="D17193" s="2" t="s">
        <v>43563</v>
      </c>
      <c r="E17193" s="3">
        <v>1.62</v>
      </c>
      <c r="F17193" s="67">
        <v>1.62</v>
      </c>
      <c r="G17193" s="67">
        <v>1.62</v>
      </c>
    </row>
    <row r="17194" spans="1:7" x14ac:dyDescent="0.2">
      <c r="A17194" s="1" t="str">
        <f t="shared" si="270"/>
        <v xml:space="preserve">SETOP </v>
      </c>
      <c r="B17194" s="3" t="s">
        <v>28600</v>
      </c>
    </row>
    <row r="17195" spans="1:7" x14ac:dyDescent="0.2">
      <c r="A17195" s="1" t="str">
        <f t="shared" si="270"/>
        <v>SETOP 035.02 - FIXADOR DE CAL</v>
      </c>
      <c r="B17195" s="3" t="s">
        <v>28600</v>
      </c>
      <c r="C17195" s="3" t="s">
        <v>41105</v>
      </c>
    </row>
    <row r="17196" spans="1:7" x14ac:dyDescent="0.2">
      <c r="A17196" s="1" t="str">
        <f t="shared" ref="A17196:A17259" si="271">CONCATENAR</f>
        <v>SETOP Código</v>
      </c>
      <c r="B17196" s="3" t="s">
        <v>28600</v>
      </c>
      <c r="C17196" s="3" t="s">
        <v>28604</v>
      </c>
      <c r="D17196" s="2" t="s">
        <v>43149</v>
      </c>
      <c r="E17196" s="3" t="s">
        <v>45110</v>
      </c>
      <c r="F17196" s="67" t="s">
        <v>45110</v>
      </c>
      <c r="G17196" s="67" t="s">
        <v>45110</v>
      </c>
    </row>
    <row r="17197" spans="1:7" x14ac:dyDescent="0.2">
      <c r="A17197" s="1" t="str">
        <f t="shared" si="271"/>
        <v>SETOP MATED-8961</v>
      </c>
      <c r="B17197" s="3" t="s">
        <v>28600</v>
      </c>
      <c r="C17197" s="3" t="s">
        <v>41106</v>
      </c>
      <c r="D17197" s="2" t="s">
        <v>43564</v>
      </c>
      <c r="E17197" s="3">
        <v>1.36</v>
      </c>
      <c r="F17197" s="67">
        <v>1.36</v>
      </c>
      <c r="G17197" s="67">
        <v>1.36</v>
      </c>
    </row>
    <row r="17198" spans="1:7" x14ac:dyDescent="0.2">
      <c r="A17198" s="1" t="str">
        <f t="shared" si="271"/>
        <v xml:space="preserve">SETOP </v>
      </c>
      <c r="B17198" s="3" t="s">
        <v>28600</v>
      </c>
    </row>
    <row r="17199" spans="1:7" x14ac:dyDescent="0.2">
      <c r="A17199" s="1" t="str">
        <f t="shared" si="271"/>
        <v>SETOP 037 - CANALETA EM PVC E ACESSÓRIOS</v>
      </c>
      <c r="B17199" s="3" t="s">
        <v>28600</v>
      </c>
      <c r="C17199" s="3" t="s">
        <v>41107</v>
      </c>
    </row>
    <row r="17200" spans="1:7" x14ac:dyDescent="0.2">
      <c r="A17200" s="1" t="str">
        <f t="shared" si="271"/>
        <v>SETOP 037.01 - ACESSÓRIOS PARA CANALETA EM PVC</v>
      </c>
      <c r="B17200" s="3" t="s">
        <v>28600</v>
      </c>
      <c r="C17200" s="3" t="s">
        <v>41108</v>
      </c>
    </row>
    <row r="17201" spans="1:7" x14ac:dyDescent="0.2">
      <c r="A17201" s="1" t="str">
        <f t="shared" si="271"/>
        <v>SETOP Código</v>
      </c>
      <c r="B17201" s="3" t="s">
        <v>28600</v>
      </c>
      <c r="C17201" s="3" t="s">
        <v>28604</v>
      </c>
      <c r="D17201" s="2" t="s">
        <v>43149</v>
      </c>
      <c r="E17201" s="3" t="s">
        <v>45110</v>
      </c>
      <c r="F17201" s="67" t="s">
        <v>45110</v>
      </c>
      <c r="G17201" s="67" t="s">
        <v>45110</v>
      </c>
    </row>
    <row r="17202" spans="1:7" ht="22.5" x14ac:dyDescent="0.2">
      <c r="A17202" s="1" t="str">
        <f t="shared" si="271"/>
        <v>SETOP MATED-12098</v>
      </c>
      <c r="B17202" s="3" t="s">
        <v>28600</v>
      </c>
      <c r="C17202" s="3" t="s">
        <v>41109</v>
      </c>
      <c r="D17202" s="2" t="s">
        <v>43565</v>
      </c>
      <c r="E17202" s="3">
        <v>8.0228000000000002</v>
      </c>
      <c r="F17202" s="67">
        <v>8.0228000000000002</v>
      </c>
      <c r="G17202" s="67">
        <v>8.0228000000000002</v>
      </c>
    </row>
    <row r="17203" spans="1:7" x14ac:dyDescent="0.2">
      <c r="A17203" s="1" t="str">
        <f t="shared" si="271"/>
        <v xml:space="preserve">SETOP </v>
      </c>
      <c r="B17203" s="3" t="s">
        <v>28600</v>
      </c>
    </row>
    <row r="17204" spans="1:7" x14ac:dyDescent="0.2">
      <c r="A17204" s="1" t="str">
        <f t="shared" si="271"/>
        <v>SETOP 037.02 - CANALETA DE RECORTE ABERTO</v>
      </c>
      <c r="B17204" s="3" t="s">
        <v>28600</v>
      </c>
      <c r="C17204" s="3" t="s">
        <v>41110</v>
      </c>
    </row>
    <row r="17205" spans="1:7" x14ac:dyDescent="0.2">
      <c r="A17205" s="1" t="str">
        <f t="shared" si="271"/>
        <v>SETOP Código</v>
      </c>
      <c r="B17205" s="3" t="s">
        <v>28600</v>
      </c>
      <c r="C17205" s="3" t="s">
        <v>28604</v>
      </c>
      <c r="D17205" s="2" t="s">
        <v>43149</v>
      </c>
      <c r="E17205" s="3" t="s">
        <v>45110</v>
      </c>
      <c r="F17205" s="67" t="s">
        <v>45110</v>
      </c>
      <c r="G17205" s="67" t="s">
        <v>45110</v>
      </c>
    </row>
    <row r="17206" spans="1:7" x14ac:dyDescent="0.2">
      <c r="A17206" s="1" t="str">
        <f t="shared" si="271"/>
        <v>SETOP MATED-17645</v>
      </c>
      <c r="B17206" s="3" t="s">
        <v>28600</v>
      </c>
      <c r="C17206" s="3" t="s">
        <v>41111</v>
      </c>
      <c r="D17206" s="2" t="s">
        <v>43566</v>
      </c>
      <c r="E17206" s="3">
        <v>11.8025</v>
      </c>
      <c r="F17206" s="67">
        <v>11.8025</v>
      </c>
      <c r="G17206" s="67">
        <v>11.8025</v>
      </c>
    </row>
    <row r="17207" spans="1:7" x14ac:dyDescent="0.2">
      <c r="A17207" s="1" t="str">
        <f t="shared" si="271"/>
        <v>SETOP MATED-17646</v>
      </c>
      <c r="B17207" s="3" t="s">
        <v>28600</v>
      </c>
      <c r="C17207" s="3" t="s">
        <v>41112</v>
      </c>
      <c r="D17207" s="2" t="s">
        <v>43567</v>
      </c>
      <c r="E17207" s="3">
        <v>15.702999999999999</v>
      </c>
      <c r="F17207" s="67">
        <v>15.702999999999999</v>
      </c>
      <c r="G17207" s="67">
        <v>15.702999999999999</v>
      </c>
    </row>
    <row r="17208" spans="1:7" x14ac:dyDescent="0.2">
      <c r="A17208" s="1" t="str">
        <f t="shared" si="271"/>
        <v>SETOP MATED-17647</v>
      </c>
      <c r="B17208" s="3" t="s">
        <v>28600</v>
      </c>
      <c r="C17208" s="3" t="s">
        <v>41113</v>
      </c>
      <c r="D17208" s="2" t="s">
        <v>43568</v>
      </c>
      <c r="E17208" s="3">
        <v>19.230699999999999</v>
      </c>
      <c r="F17208" s="67">
        <v>19.230699999999999</v>
      </c>
      <c r="G17208" s="67">
        <v>19.230699999999999</v>
      </c>
    </row>
    <row r="17209" spans="1:7" x14ac:dyDescent="0.2">
      <c r="A17209" s="1" t="str">
        <f t="shared" si="271"/>
        <v xml:space="preserve">SETOP </v>
      </c>
      <c r="B17209" s="3" t="s">
        <v>28600</v>
      </c>
    </row>
    <row r="17210" spans="1:7" x14ac:dyDescent="0.2">
      <c r="A17210" s="1" t="str">
        <f t="shared" si="271"/>
        <v>SETOP 037.03 - CANALETA DE RECORTE FECHADO</v>
      </c>
      <c r="B17210" s="3" t="s">
        <v>28600</v>
      </c>
      <c r="C17210" s="3" t="s">
        <v>41114</v>
      </c>
    </row>
    <row r="17211" spans="1:7" x14ac:dyDescent="0.2">
      <c r="A17211" s="1" t="str">
        <f t="shared" si="271"/>
        <v>SETOP Código</v>
      </c>
      <c r="B17211" s="3" t="s">
        <v>28600</v>
      </c>
      <c r="C17211" s="3" t="s">
        <v>28604</v>
      </c>
      <c r="D17211" s="2" t="s">
        <v>43149</v>
      </c>
      <c r="E17211" s="3" t="s">
        <v>45110</v>
      </c>
      <c r="F17211" s="67" t="s">
        <v>45110</v>
      </c>
      <c r="G17211" s="67" t="s">
        <v>45110</v>
      </c>
    </row>
    <row r="17212" spans="1:7" ht="22.5" x14ac:dyDescent="0.2">
      <c r="A17212" s="1" t="str">
        <f t="shared" si="271"/>
        <v>SETOP MATED-11865</v>
      </c>
      <c r="B17212" s="3" t="s">
        <v>28600</v>
      </c>
      <c r="C17212" s="3" t="s">
        <v>41115</v>
      </c>
      <c r="D17212" s="2" t="s">
        <v>43569</v>
      </c>
      <c r="E17212" s="3">
        <v>3.3563000000000001</v>
      </c>
      <c r="F17212" s="67">
        <v>3.3563000000000001</v>
      </c>
      <c r="G17212" s="67">
        <v>3.3563000000000001</v>
      </c>
    </row>
    <row r="17213" spans="1:7" ht="22.5" x14ac:dyDescent="0.2">
      <c r="A17213" s="1" t="str">
        <f t="shared" si="271"/>
        <v>SETOP MATED-11866</v>
      </c>
      <c r="B17213" s="3" t="s">
        <v>28600</v>
      </c>
      <c r="C17213" s="3" t="s">
        <v>41116</v>
      </c>
      <c r="D17213" s="2" t="s">
        <v>43570</v>
      </c>
      <c r="E17213" s="3">
        <v>17.688600000000001</v>
      </c>
      <c r="F17213" s="67">
        <v>17.688600000000001</v>
      </c>
      <c r="G17213" s="67">
        <v>17.688600000000001</v>
      </c>
    </row>
    <row r="17214" spans="1:7" x14ac:dyDescent="0.2">
      <c r="A17214" s="1" t="str">
        <f t="shared" si="271"/>
        <v xml:space="preserve">SETOP </v>
      </c>
      <c r="B17214" s="3" t="s">
        <v>28600</v>
      </c>
    </row>
    <row r="17215" spans="1:7" x14ac:dyDescent="0.2">
      <c r="A17215" s="1" t="str">
        <f t="shared" si="271"/>
        <v>SETOP 038 - CANTONEIRAS E PERFIS METÁLICOS NÃO ESTRUTURAIS</v>
      </c>
      <c r="B17215" s="3" t="s">
        <v>28600</v>
      </c>
      <c r="C17215" s="3" t="s">
        <v>41117</v>
      </c>
    </row>
    <row r="17216" spans="1:7" x14ac:dyDescent="0.2">
      <c r="A17216" s="1" t="str">
        <f t="shared" si="271"/>
        <v>SETOP 038.01 - FERRAGEM PARA DIVISÓRIA EM PEDRA</v>
      </c>
      <c r="B17216" s="3" t="s">
        <v>28600</v>
      </c>
      <c r="C17216" s="3" t="s">
        <v>41118</v>
      </c>
    </row>
    <row r="17217" spans="1:7" x14ac:dyDescent="0.2">
      <c r="A17217" s="1" t="str">
        <f t="shared" si="271"/>
        <v>SETOP Código</v>
      </c>
      <c r="B17217" s="3" t="s">
        <v>28600</v>
      </c>
      <c r="C17217" s="3" t="s">
        <v>28604</v>
      </c>
      <c r="D17217" s="2" t="s">
        <v>43149</v>
      </c>
      <c r="E17217" s="3" t="s">
        <v>45110</v>
      </c>
      <c r="F17217" s="67" t="s">
        <v>45110</v>
      </c>
      <c r="G17217" s="67" t="s">
        <v>45110</v>
      </c>
    </row>
    <row r="17218" spans="1:7" ht="33.75" x14ac:dyDescent="0.2">
      <c r="A17218" s="1" t="str">
        <f t="shared" si="271"/>
        <v>SETOP MATED-5709</v>
      </c>
      <c r="B17218" s="3" t="s">
        <v>28600</v>
      </c>
      <c r="C17218" s="3" t="s">
        <v>41119</v>
      </c>
      <c r="D17218" s="2" t="s">
        <v>43571</v>
      </c>
      <c r="E17218" s="3">
        <v>86</v>
      </c>
      <c r="F17218" s="67">
        <v>86</v>
      </c>
      <c r="G17218" s="67">
        <v>86</v>
      </c>
    </row>
    <row r="17219" spans="1:7" ht="22.5" x14ac:dyDescent="0.2">
      <c r="A17219" s="1" t="str">
        <f t="shared" si="271"/>
        <v>SETOP MATED-11969</v>
      </c>
      <c r="B17219" s="3" t="s">
        <v>28600</v>
      </c>
      <c r="C17219" s="3" t="s">
        <v>41120</v>
      </c>
      <c r="D17219" s="2" t="s">
        <v>43572</v>
      </c>
      <c r="E17219" s="3">
        <v>45.8</v>
      </c>
      <c r="F17219" s="67">
        <v>45.8</v>
      </c>
      <c r="G17219" s="67">
        <v>45.8</v>
      </c>
    </row>
    <row r="17220" spans="1:7" ht="33.75" x14ac:dyDescent="0.2">
      <c r="A17220" s="1" t="str">
        <f t="shared" si="271"/>
        <v>SETOP MATED-5707</v>
      </c>
      <c r="B17220" s="3" t="s">
        <v>28600</v>
      </c>
      <c r="C17220" s="3" t="s">
        <v>41121</v>
      </c>
      <c r="D17220" s="2" t="s">
        <v>43573</v>
      </c>
      <c r="E17220" s="3">
        <v>81</v>
      </c>
      <c r="F17220" s="67">
        <v>81</v>
      </c>
      <c r="G17220" s="67">
        <v>81</v>
      </c>
    </row>
    <row r="17221" spans="1:7" ht="22.5" x14ac:dyDescent="0.2">
      <c r="A17221" s="1" t="str">
        <f t="shared" si="271"/>
        <v>SETOP MATED-11966</v>
      </c>
      <c r="B17221" s="3" t="s">
        <v>28600</v>
      </c>
      <c r="C17221" s="3" t="s">
        <v>41122</v>
      </c>
      <c r="D17221" s="2" t="s">
        <v>43574</v>
      </c>
      <c r="E17221" s="3">
        <v>21.69</v>
      </c>
      <c r="F17221" s="67">
        <v>21.69</v>
      </c>
      <c r="G17221" s="67">
        <v>21.69</v>
      </c>
    </row>
    <row r="17222" spans="1:7" ht="33.75" x14ac:dyDescent="0.2">
      <c r="A17222" s="1" t="str">
        <f t="shared" si="271"/>
        <v>SETOP MATED-5710</v>
      </c>
      <c r="B17222" s="3" t="s">
        <v>28600</v>
      </c>
      <c r="C17222" s="3" t="s">
        <v>41123</v>
      </c>
      <c r="D17222" s="2" t="s">
        <v>43575</v>
      </c>
      <c r="E17222" s="3">
        <v>163.80000000000001</v>
      </c>
      <c r="F17222" s="67">
        <v>163.80000000000001</v>
      </c>
      <c r="G17222" s="67">
        <v>163.80000000000001</v>
      </c>
    </row>
    <row r="17223" spans="1:7" ht="33.75" x14ac:dyDescent="0.2">
      <c r="A17223" s="1" t="str">
        <f t="shared" si="271"/>
        <v>SETOP MATED-11967</v>
      </c>
      <c r="B17223" s="3" t="s">
        <v>28600</v>
      </c>
      <c r="C17223" s="3" t="s">
        <v>41124</v>
      </c>
      <c r="D17223" s="2" t="s">
        <v>43576</v>
      </c>
      <c r="E17223" s="3">
        <v>43.280999999999999</v>
      </c>
      <c r="F17223" s="67">
        <v>43.280999999999999</v>
      </c>
      <c r="G17223" s="67">
        <v>43.280999999999999</v>
      </c>
    </row>
    <row r="17224" spans="1:7" x14ac:dyDescent="0.2">
      <c r="A17224" s="1" t="str">
        <f t="shared" si="271"/>
        <v xml:space="preserve">SETOP </v>
      </c>
      <c r="B17224" s="3" t="s">
        <v>28600</v>
      </c>
    </row>
    <row r="17225" spans="1:7" x14ac:dyDescent="0.2">
      <c r="A17225" s="1" t="str">
        <f t="shared" si="271"/>
        <v>SETOP 038.03 - SUPORTE E ACESSÓRIOS</v>
      </c>
      <c r="B17225" s="3" t="s">
        <v>28600</v>
      </c>
      <c r="C17225" s="3" t="s">
        <v>41125</v>
      </c>
    </row>
    <row r="17226" spans="1:7" x14ac:dyDescent="0.2">
      <c r="A17226" s="1" t="str">
        <f t="shared" si="271"/>
        <v>SETOP Código</v>
      </c>
      <c r="B17226" s="3" t="s">
        <v>28600</v>
      </c>
      <c r="C17226" s="3" t="s">
        <v>28604</v>
      </c>
      <c r="D17226" s="2" t="s">
        <v>43149</v>
      </c>
      <c r="E17226" s="3" t="s">
        <v>45110</v>
      </c>
      <c r="F17226" s="67" t="s">
        <v>45110</v>
      </c>
      <c r="G17226" s="67" t="s">
        <v>45110</v>
      </c>
    </row>
    <row r="17227" spans="1:7" x14ac:dyDescent="0.2">
      <c r="A17227" s="1" t="str">
        <f t="shared" si="271"/>
        <v>SETOP MATED-12639</v>
      </c>
      <c r="B17227" s="3" t="s">
        <v>28600</v>
      </c>
      <c r="C17227" s="3" t="s">
        <v>41126</v>
      </c>
      <c r="D17227" s="2" t="s">
        <v>43577</v>
      </c>
      <c r="E17227" s="3">
        <v>2.2677</v>
      </c>
      <c r="F17227" s="67">
        <v>2.2677</v>
      </c>
      <c r="G17227" s="67">
        <v>2.2677</v>
      </c>
    </row>
    <row r="17228" spans="1:7" ht="22.5" x14ac:dyDescent="0.2">
      <c r="A17228" s="1" t="str">
        <f t="shared" si="271"/>
        <v>SETOP MATED-13004</v>
      </c>
      <c r="B17228" s="3" t="s">
        <v>28600</v>
      </c>
      <c r="C17228" s="3" t="s">
        <v>41127</v>
      </c>
      <c r="D17228" s="2" t="s">
        <v>43578</v>
      </c>
      <c r="E17228" s="3">
        <v>12.3971</v>
      </c>
      <c r="F17228" s="67">
        <v>12.3971</v>
      </c>
      <c r="G17228" s="67">
        <v>12.3971</v>
      </c>
    </row>
    <row r="17229" spans="1:7" x14ac:dyDescent="0.2">
      <c r="A17229" s="1" t="str">
        <f t="shared" si="271"/>
        <v xml:space="preserve">SETOP </v>
      </c>
      <c r="B17229" s="3" t="s">
        <v>28600</v>
      </c>
    </row>
    <row r="17230" spans="1:7" x14ac:dyDescent="0.2">
      <c r="A17230" s="1" t="str">
        <f t="shared" si="271"/>
        <v>SETOP 039 - CERAS</v>
      </c>
      <c r="B17230" s="3" t="s">
        <v>28600</v>
      </c>
      <c r="C17230" s="3" t="s">
        <v>41128</v>
      </c>
    </row>
    <row r="17231" spans="1:7" x14ac:dyDescent="0.2">
      <c r="A17231" s="1" t="str">
        <f t="shared" si="271"/>
        <v>SETOP 039.01 - CERA</v>
      </c>
      <c r="B17231" s="3" t="s">
        <v>28600</v>
      </c>
      <c r="C17231" s="3" t="s">
        <v>41129</v>
      </c>
    </row>
    <row r="17232" spans="1:7" x14ac:dyDescent="0.2">
      <c r="A17232" s="1" t="str">
        <f t="shared" si="271"/>
        <v>SETOP Código</v>
      </c>
      <c r="B17232" s="3" t="s">
        <v>28600</v>
      </c>
      <c r="C17232" s="3" t="s">
        <v>28604</v>
      </c>
      <c r="D17232" s="2" t="s">
        <v>43149</v>
      </c>
      <c r="E17232" s="3" t="s">
        <v>45110</v>
      </c>
      <c r="F17232" s="67" t="s">
        <v>45110</v>
      </c>
      <c r="G17232" s="67" t="s">
        <v>45110</v>
      </c>
    </row>
    <row r="17233" spans="1:7" x14ac:dyDescent="0.2">
      <c r="A17233" s="1" t="str">
        <f t="shared" si="271"/>
        <v>SETOP MATED-11261</v>
      </c>
      <c r="B17233" s="3" t="s">
        <v>28600</v>
      </c>
      <c r="C17233" s="3" t="s">
        <v>41130</v>
      </c>
      <c r="D17233" s="2" t="s">
        <v>43579</v>
      </c>
      <c r="E17233" s="3">
        <v>45.123600000000003</v>
      </c>
      <c r="F17233" s="67">
        <v>45.123600000000003</v>
      </c>
      <c r="G17233" s="67">
        <v>45.123600000000003</v>
      </c>
    </row>
    <row r="17234" spans="1:7" x14ac:dyDescent="0.2">
      <c r="A17234" s="1" t="str">
        <f t="shared" si="271"/>
        <v xml:space="preserve">SETOP </v>
      </c>
      <c r="B17234" s="3" t="s">
        <v>28600</v>
      </c>
    </row>
    <row r="17235" spans="1:7" x14ac:dyDescent="0.2">
      <c r="A17235" s="1" t="str">
        <f t="shared" si="271"/>
        <v>SETOP 040 - CHAPAS METÁLICAS E FITAS METÁLICAS</v>
      </c>
      <c r="B17235" s="3" t="s">
        <v>28600</v>
      </c>
      <c r="C17235" s="3" t="s">
        <v>41131</v>
      </c>
    </row>
    <row r="17236" spans="1:7" x14ac:dyDescent="0.2">
      <c r="A17236" s="1" t="str">
        <f t="shared" si="271"/>
        <v>SETOP 040.01 - CHAPA DE AÇO</v>
      </c>
      <c r="B17236" s="3" t="s">
        <v>28600</v>
      </c>
      <c r="C17236" s="3" t="s">
        <v>41132</v>
      </c>
    </row>
    <row r="17237" spans="1:7" x14ac:dyDescent="0.2">
      <c r="A17237" s="1" t="str">
        <f t="shared" si="271"/>
        <v>SETOP Código</v>
      </c>
      <c r="B17237" s="3" t="s">
        <v>28600</v>
      </c>
      <c r="C17237" s="3" t="s">
        <v>28604</v>
      </c>
      <c r="D17237" s="2" t="s">
        <v>43149</v>
      </c>
      <c r="E17237" s="3" t="s">
        <v>45110</v>
      </c>
      <c r="F17237" s="67" t="s">
        <v>45110</v>
      </c>
      <c r="G17237" s="67" t="s">
        <v>45110</v>
      </c>
    </row>
    <row r="17238" spans="1:7" x14ac:dyDescent="0.2">
      <c r="A17238" s="1" t="str">
        <f t="shared" si="271"/>
        <v>SETOP MATED-20140</v>
      </c>
      <c r="B17238" s="3" t="s">
        <v>28600</v>
      </c>
      <c r="C17238" s="3" t="s">
        <v>41133</v>
      </c>
      <c r="D17238" s="2" t="s">
        <v>43580</v>
      </c>
      <c r="E17238" s="3">
        <v>8.85</v>
      </c>
      <c r="F17238" s="67">
        <v>8.85</v>
      </c>
      <c r="G17238" s="67">
        <v>8.85</v>
      </c>
    </row>
    <row r="17239" spans="1:7" x14ac:dyDescent="0.2">
      <c r="A17239" s="1" t="str">
        <f t="shared" si="271"/>
        <v>SETOP MATED-26561</v>
      </c>
      <c r="B17239" s="3" t="s">
        <v>28600</v>
      </c>
      <c r="C17239" s="3" t="s">
        <v>41134</v>
      </c>
      <c r="D17239" s="2" t="s">
        <v>43581</v>
      </c>
      <c r="E17239" s="3">
        <v>48.33</v>
      </c>
      <c r="F17239" s="67">
        <v>48.33</v>
      </c>
      <c r="G17239" s="67">
        <v>48.33</v>
      </c>
    </row>
    <row r="17240" spans="1:7" x14ac:dyDescent="0.2">
      <c r="A17240" s="1" t="str">
        <f t="shared" si="271"/>
        <v>SETOP MATED-20519</v>
      </c>
      <c r="B17240" s="3" t="s">
        <v>28600</v>
      </c>
      <c r="C17240" s="3" t="s">
        <v>41135</v>
      </c>
      <c r="D17240" s="2" t="s">
        <v>43582</v>
      </c>
      <c r="E17240" s="3">
        <v>9.7899999999999991</v>
      </c>
      <c r="F17240" s="67">
        <v>9.7899999999999991</v>
      </c>
      <c r="G17240" s="67">
        <v>9.7899999999999991</v>
      </c>
    </row>
    <row r="17241" spans="1:7" x14ac:dyDescent="0.2">
      <c r="A17241" s="1" t="str">
        <f t="shared" si="271"/>
        <v xml:space="preserve">SETOP </v>
      </c>
      <c r="B17241" s="3" t="s">
        <v>28600</v>
      </c>
    </row>
    <row r="17242" spans="1:7" x14ac:dyDescent="0.2">
      <c r="A17242" s="1" t="str">
        <f t="shared" si="271"/>
        <v>SETOP 040.02 - CHAPA DE AÇO GALVANIZADO</v>
      </c>
      <c r="B17242" s="3" t="s">
        <v>28600</v>
      </c>
      <c r="C17242" s="3" t="s">
        <v>41136</v>
      </c>
    </row>
    <row r="17243" spans="1:7" x14ac:dyDescent="0.2">
      <c r="A17243" s="1" t="str">
        <f t="shared" si="271"/>
        <v>SETOP Código</v>
      </c>
      <c r="B17243" s="3" t="s">
        <v>28600</v>
      </c>
      <c r="C17243" s="3" t="s">
        <v>28604</v>
      </c>
      <c r="D17243" s="2" t="s">
        <v>43149</v>
      </c>
      <c r="E17243" s="3" t="s">
        <v>45110</v>
      </c>
      <c r="F17243" s="67" t="s">
        <v>45110</v>
      </c>
      <c r="G17243" s="67" t="s">
        <v>45110</v>
      </c>
    </row>
    <row r="17244" spans="1:7" x14ac:dyDescent="0.2">
      <c r="A17244" s="1" t="str">
        <f t="shared" si="271"/>
        <v>SETOP MATED-22242</v>
      </c>
      <c r="B17244" s="3" t="s">
        <v>28600</v>
      </c>
      <c r="C17244" s="3" t="s">
        <v>41137</v>
      </c>
      <c r="D17244" s="2" t="s">
        <v>43583</v>
      </c>
      <c r="E17244" s="3">
        <v>20.09</v>
      </c>
      <c r="F17244" s="67">
        <v>20.09</v>
      </c>
      <c r="G17244" s="67">
        <v>20.09</v>
      </c>
    </row>
    <row r="17245" spans="1:7" ht="22.5" x14ac:dyDescent="0.2">
      <c r="A17245" s="1" t="str">
        <f t="shared" si="271"/>
        <v>SETOP MATED-13881</v>
      </c>
      <c r="B17245" s="3" t="s">
        <v>28600</v>
      </c>
      <c r="C17245" s="3" t="s">
        <v>41138</v>
      </c>
      <c r="D17245" s="2" t="s">
        <v>43584</v>
      </c>
      <c r="E17245" s="3">
        <v>86.145200000000003</v>
      </c>
      <c r="F17245" s="67">
        <v>86.145200000000003</v>
      </c>
      <c r="G17245" s="67">
        <v>86.145200000000003</v>
      </c>
    </row>
    <row r="17246" spans="1:7" x14ac:dyDescent="0.2">
      <c r="A17246" s="1" t="str">
        <f t="shared" si="271"/>
        <v xml:space="preserve">SETOP </v>
      </c>
      <c r="B17246" s="3" t="s">
        <v>28600</v>
      </c>
    </row>
    <row r="17247" spans="1:7" x14ac:dyDescent="0.2">
      <c r="A17247" s="1" t="str">
        <f t="shared" si="271"/>
        <v>SETOP 040.05 - FITA METÁLICA</v>
      </c>
      <c r="B17247" s="3" t="s">
        <v>28600</v>
      </c>
      <c r="C17247" s="3" t="s">
        <v>41139</v>
      </c>
    </row>
    <row r="17248" spans="1:7" x14ac:dyDescent="0.2">
      <c r="A17248" s="1" t="str">
        <f t="shared" si="271"/>
        <v>SETOP Código</v>
      </c>
      <c r="B17248" s="3" t="s">
        <v>28600</v>
      </c>
      <c r="C17248" s="3" t="s">
        <v>28604</v>
      </c>
      <c r="D17248" s="2" t="s">
        <v>43149</v>
      </c>
      <c r="E17248" s="3" t="s">
        <v>45110</v>
      </c>
      <c r="F17248" s="67" t="s">
        <v>45110</v>
      </c>
      <c r="G17248" s="67" t="s">
        <v>45110</v>
      </c>
    </row>
    <row r="17249" spans="1:7" ht="22.5" x14ac:dyDescent="0.2">
      <c r="A17249" s="1" t="str">
        <f t="shared" si="271"/>
        <v>SETOP MATED-12018</v>
      </c>
      <c r="B17249" s="3" t="s">
        <v>28600</v>
      </c>
      <c r="C17249" s="3" t="s">
        <v>41140</v>
      </c>
      <c r="D17249" s="2" t="s">
        <v>43585</v>
      </c>
      <c r="E17249" s="3">
        <v>38.149000000000001</v>
      </c>
      <c r="F17249" s="67">
        <v>38.149000000000001</v>
      </c>
      <c r="G17249" s="67">
        <v>38.149000000000001</v>
      </c>
    </row>
    <row r="17250" spans="1:7" ht="22.5" x14ac:dyDescent="0.2">
      <c r="A17250" s="1" t="str">
        <f t="shared" si="271"/>
        <v>SETOP MATED-12019</v>
      </c>
      <c r="B17250" s="3" t="s">
        <v>28600</v>
      </c>
      <c r="C17250" s="3" t="s">
        <v>41141</v>
      </c>
      <c r="D17250" s="2" t="s">
        <v>43586</v>
      </c>
      <c r="E17250" s="3">
        <v>74.352699999999999</v>
      </c>
      <c r="F17250" s="67">
        <v>74.352699999999999</v>
      </c>
      <c r="G17250" s="67">
        <v>74.352699999999999</v>
      </c>
    </row>
    <row r="17251" spans="1:7" x14ac:dyDescent="0.2">
      <c r="A17251" s="1" t="str">
        <f t="shared" si="271"/>
        <v xml:space="preserve">SETOP </v>
      </c>
      <c r="B17251" s="3" t="s">
        <v>28600</v>
      </c>
    </row>
    <row r="17252" spans="1:7" x14ac:dyDescent="0.2">
      <c r="A17252" s="1" t="str">
        <f t="shared" si="271"/>
        <v>SETOP 040.06 - TELA INOX E GALVANIZADA</v>
      </c>
      <c r="B17252" s="3" t="s">
        <v>28600</v>
      </c>
      <c r="C17252" s="3" t="s">
        <v>41142</v>
      </c>
    </row>
    <row r="17253" spans="1:7" x14ac:dyDescent="0.2">
      <c r="A17253" s="1" t="str">
        <f t="shared" si="271"/>
        <v>SETOP Código</v>
      </c>
      <c r="B17253" s="3" t="s">
        <v>28600</v>
      </c>
      <c r="C17253" s="3" t="s">
        <v>28604</v>
      </c>
      <c r="D17253" s="2" t="s">
        <v>43149</v>
      </c>
      <c r="E17253" s="3" t="s">
        <v>45110</v>
      </c>
      <c r="F17253" s="67" t="s">
        <v>45110</v>
      </c>
      <c r="G17253" s="67" t="s">
        <v>45110</v>
      </c>
    </row>
    <row r="17254" spans="1:7" x14ac:dyDescent="0.2">
      <c r="A17254" s="1" t="str">
        <f t="shared" si="271"/>
        <v>SETOP MATED-31476</v>
      </c>
      <c r="B17254" s="3" t="s">
        <v>28600</v>
      </c>
      <c r="C17254" s="3" t="s">
        <v>41143</v>
      </c>
      <c r="D17254" s="2" t="s">
        <v>43587</v>
      </c>
      <c r="E17254" s="3">
        <v>58.0852</v>
      </c>
      <c r="F17254" s="67">
        <v>58.0852</v>
      </c>
      <c r="G17254" s="67">
        <v>58.0852</v>
      </c>
    </row>
    <row r="17255" spans="1:7" ht="22.5" x14ac:dyDescent="0.2">
      <c r="A17255" s="1" t="str">
        <f t="shared" si="271"/>
        <v>SETOP MATED-12002</v>
      </c>
      <c r="B17255" s="3" t="s">
        <v>28600</v>
      </c>
      <c r="C17255" s="3" t="s">
        <v>41144</v>
      </c>
      <c r="D17255" s="2" t="s">
        <v>43588</v>
      </c>
      <c r="E17255" s="3">
        <v>27.152799999999999</v>
      </c>
      <c r="F17255" s="67">
        <v>27.152799999999999</v>
      </c>
      <c r="G17255" s="67">
        <v>27.152799999999999</v>
      </c>
    </row>
    <row r="17256" spans="1:7" x14ac:dyDescent="0.2">
      <c r="A17256" s="1" t="str">
        <f t="shared" si="271"/>
        <v xml:space="preserve">SETOP </v>
      </c>
      <c r="B17256" s="3" t="s">
        <v>28600</v>
      </c>
    </row>
    <row r="17257" spans="1:7" x14ac:dyDescent="0.2">
      <c r="A17257" s="1" t="str">
        <f t="shared" si="271"/>
        <v>SETOP 041 - CHUVEIROS, DUCHAS E  ACESSÓRIOS</v>
      </c>
      <c r="B17257" s="3" t="s">
        <v>28600</v>
      </c>
      <c r="C17257" s="3" t="s">
        <v>41145</v>
      </c>
    </row>
    <row r="17258" spans="1:7" x14ac:dyDescent="0.2">
      <c r="A17258" s="1" t="str">
        <f t="shared" si="271"/>
        <v>SETOP 041.01 - BRAÇO PARA CHUVEIRO</v>
      </c>
      <c r="B17258" s="3" t="s">
        <v>28600</v>
      </c>
      <c r="C17258" s="3" t="s">
        <v>41146</v>
      </c>
    </row>
    <row r="17259" spans="1:7" x14ac:dyDescent="0.2">
      <c r="A17259" s="1" t="str">
        <f t="shared" si="271"/>
        <v>SETOP Código</v>
      </c>
      <c r="B17259" s="3" t="s">
        <v>28600</v>
      </c>
      <c r="C17259" s="3" t="s">
        <v>28604</v>
      </c>
      <c r="D17259" s="2" t="s">
        <v>43149</v>
      </c>
      <c r="E17259" s="3" t="s">
        <v>45110</v>
      </c>
      <c r="F17259" s="67" t="s">
        <v>45110</v>
      </c>
      <c r="G17259" s="67" t="s">
        <v>45110</v>
      </c>
    </row>
    <row r="17260" spans="1:7" ht="22.5" x14ac:dyDescent="0.2">
      <c r="A17260" s="1" t="str">
        <f t="shared" ref="A17260:A17323" si="272">CONCATENAR</f>
        <v>SETOP MATED-12132</v>
      </c>
      <c r="B17260" s="3" t="s">
        <v>28600</v>
      </c>
      <c r="C17260" s="3" t="s">
        <v>41147</v>
      </c>
      <c r="D17260" s="2" t="s">
        <v>43589</v>
      </c>
      <c r="E17260" s="3">
        <v>13.273999999999999</v>
      </c>
      <c r="F17260" s="67">
        <v>13.273999999999999</v>
      </c>
      <c r="G17260" s="67">
        <v>13.273999999999999</v>
      </c>
    </row>
    <row r="17261" spans="1:7" x14ac:dyDescent="0.2">
      <c r="A17261" s="1" t="str">
        <f t="shared" si="272"/>
        <v xml:space="preserve">SETOP </v>
      </c>
      <c r="B17261" s="3" t="s">
        <v>28600</v>
      </c>
    </row>
    <row r="17262" spans="1:7" x14ac:dyDescent="0.2">
      <c r="A17262" s="1" t="str">
        <f t="shared" si="272"/>
        <v>SETOP 041.02 - DUCHA</v>
      </c>
      <c r="B17262" s="3" t="s">
        <v>28600</v>
      </c>
      <c r="C17262" s="3" t="s">
        <v>41148</v>
      </c>
    </row>
    <row r="17263" spans="1:7" x14ac:dyDescent="0.2">
      <c r="A17263" s="1" t="str">
        <f t="shared" si="272"/>
        <v>SETOP Código</v>
      </c>
      <c r="B17263" s="3" t="s">
        <v>28600</v>
      </c>
      <c r="C17263" s="3" t="s">
        <v>28604</v>
      </c>
      <c r="D17263" s="2" t="s">
        <v>43149</v>
      </c>
      <c r="E17263" s="3" t="s">
        <v>45110</v>
      </c>
      <c r="F17263" s="67" t="s">
        <v>45110</v>
      </c>
      <c r="G17263" s="67" t="s">
        <v>45110</v>
      </c>
    </row>
    <row r="17264" spans="1:7" ht="22.5" x14ac:dyDescent="0.2">
      <c r="A17264" s="1" t="str">
        <f t="shared" si="272"/>
        <v>SETOP MATED-32665</v>
      </c>
      <c r="B17264" s="3" t="s">
        <v>28600</v>
      </c>
      <c r="C17264" s="3" t="s">
        <v>41149</v>
      </c>
      <c r="D17264" s="2" t="s">
        <v>43590</v>
      </c>
      <c r="E17264" s="3">
        <v>13.092599999999999</v>
      </c>
      <c r="F17264" s="67">
        <v>13.092599999999999</v>
      </c>
      <c r="G17264" s="67">
        <v>13.092599999999999</v>
      </c>
    </row>
    <row r="17265" spans="1:7" x14ac:dyDescent="0.2">
      <c r="A17265" s="1" t="str">
        <f t="shared" si="272"/>
        <v xml:space="preserve">SETOP </v>
      </c>
      <c r="B17265" s="3" t="s">
        <v>28600</v>
      </c>
    </row>
    <row r="17266" spans="1:7" x14ac:dyDescent="0.2">
      <c r="A17266" s="1" t="str">
        <f t="shared" si="272"/>
        <v>SETOP 041.03 - CHUVEIRO ELÉTRICO</v>
      </c>
      <c r="B17266" s="3" t="s">
        <v>28600</v>
      </c>
      <c r="C17266" s="3" t="s">
        <v>41150</v>
      </c>
    </row>
    <row r="17267" spans="1:7" x14ac:dyDescent="0.2">
      <c r="A17267" s="1" t="str">
        <f t="shared" si="272"/>
        <v>SETOP Código</v>
      </c>
      <c r="B17267" s="3" t="s">
        <v>28600</v>
      </c>
      <c r="C17267" s="3" t="s">
        <v>28604</v>
      </c>
      <c r="D17267" s="2" t="s">
        <v>43149</v>
      </c>
      <c r="E17267" s="3" t="s">
        <v>45110</v>
      </c>
      <c r="F17267" s="67" t="s">
        <v>45110</v>
      </c>
      <c r="G17267" s="67" t="s">
        <v>45110</v>
      </c>
    </row>
    <row r="17268" spans="1:7" ht="22.5" x14ac:dyDescent="0.2">
      <c r="A17268" s="1" t="str">
        <f t="shared" si="272"/>
        <v>SETOP MATED-11750</v>
      </c>
      <c r="B17268" s="3" t="s">
        <v>28600</v>
      </c>
      <c r="C17268" s="3" t="s">
        <v>41151</v>
      </c>
      <c r="D17268" s="2" t="s">
        <v>43591</v>
      </c>
      <c r="E17268" s="3">
        <v>68.719399999999993</v>
      </c>
      <c r="F17268" s="67">
        <v>68.719399999999993</v>
      </c>
      <c r="G17268" s="67">
        <v>68.719399999999993</v>
      </c>
    </row>
    <row r="17269" spans="1:7" ht="22.5" x14ac:dyDescent="0.2">
      <c r="A17269" s="1" t="str">
        <f t="shared" si="272"/>
        <v>SETOP MATED-12180</v>
      </c>
      <c r="B17269" s="3" t="s">
        <v>28600</v>
      </c>
      <c r="C17269" s="3" t="s">
        <v>41152</v>
      </c>
      <c r="D17269" s="2" t="s">
        <v>43592</v>
      </c>
      <c r="E17269" s="3">
        <v>225.88030000000001</v>
      </c>
      <c r="F17269" s="67">
        <v>225.88030000000001</v>
      </c>
      <c r="G17269" s="67">
        <v>225.88030000000001</v>
      </c>
    </row>
    <row r="17270" spans="1:7" ht="22.5" x14ac:dyDescent="0.2">
      <c r="A17270" s="1" t="str">
        <f t="shared" si="272"/>
        <v>SETOP MATED-12497</v>
      </c>
      <c r="B17270" s="3" t="s">
        <v>28600</v>
      </c>
      <c r="C17270" s="3" t="s">
        <v>41153</v>
      </c>
      <c r="D17270" s="2" t="s">
        <v>43593</v>
      </c>
      <c r="E17270" s="3">
        <v>223.97370000000001</v>
      </c>
      <c r="F17270" s="67">
        <v>223.97370000000001</v>
      </c>
      <c r="G17270" s="67">
        <v>223.97370000000001</v>
      </c>
    </row>
    <row r="17271" spans="1:7" x14ac:dyDescent="0.2">
      <c r="A17271" s="1" t="str">
        <f t="shared" si="272"/>
        <v xml:space="preserve">SETOP </v>
      </c>
      <c r="B17271" s="3" t="s">
        <v>28600</v>
      </c>
    </row>
    <row r="17272" spans="1:7" x14ac:dyDescent="0.2">
      <c r="A17272" s="1" t="str">
        <f t="shared" si="272"/>
        <v>SETOP 041.04 - DUCHA HIGIÊNICA</v>
      </c>
      <c r="B17272" s="3" t="s">
        <v>28600</v>
      </c>
      <c r="C17272" s="3" t="s">
        <v>41154</v>
      </c>
    </row>
    <row r="17273" spans="1:7" x14ac:dyDescent="0.2">
      <c r="A17273" s="1" t="str">
        <f t="shared" si="272"/>
        <v>SETOP Código</v>
      </c>
      <c r="B17273" s="3" t="s">
        <v>28600</v>
      </c>
      <c r="C17273" s="3" t="s">
        <v>28604</v>
      </c>
      <c r="D17273" s="2" t="s">
        <v>43149</v>
      </c>
      <c r="E17273" s="3" t="s">
        <v>45110</v>
      </c>
      <c r="F17273" s="67" t="s">
        <v>45110</v>
      </c>
      <c r="G17273" s="67" t="s">
        <v>45110</v>
      </c>
    </row>
    <row r="17274" spans="1:7" ht="22.5" x14ac:dyDescent="0.2">
      <c r="A17274" s="1" t="str">
        <f t="shared" si="272"/>
        <v>SETOP MATED-12564</v>
      </c>
      <c r="B17274" s="3" t="s">
        <v>28600</v>
      </c>
      <c r="C17274" s="3" t="s">
        <v>41155</v>
      </c>
      <c r="D17274" s="2" t="s">
        <v>43594</v>
      </c>
      <c r="E17274" s="3">
        <v>146.51509999999999</v>
      </c>
      <c r="F17274" s="67">
        <v>146.51509999999999</v>
      </c>
      <c r="G17274" s="67">
        <v>146.51509999999999</v>
      </c>
    </row>
    <row r="17275" spans="1:7" x14ac:dyDescent="0.2">
      <c r="A17275" s="1" t="str">
        <f t="shared" si="272"/>
        <v xml:space="preserve">SETOP </v>
      </c>
      <c r="B17275" s="3" t="s">
        <v>28600</v>
      </c>
    </row>
    <row r="17276" spans="1:7" x14ac:dyDescent="0.2">
      <c r="A17276" s="1" t="str">
        <f t="shared" si="272"/>
        <v>SETOP 042 - CILINDROS DE PRESSÃO</v>
      </c>
      <c r="B17276" s="3" t="s">
        <v>28600</v>
      </c>
      <c r="C17276" s="3" t="s">
        <v>41156</v>
      </c>
    </row>
    <row r="17277" spans="1:7" x14ac:dyDescent="0.2">
      <c r="A17277" s="1" t="str">
        <f t="shared" si="272"/>
        <v>SETOP 042.01 - CILINDRO</v>
      </c>
      <c r="B17277" s="3" t="s">
        <v>28600</v>
      </c>
      <c r="C17277" s="3" t="s">
        <v>41157</v>
      </c>
    </row>
    <row r="17278" spans="1:7" x14ac:dyDescent="0.2">
      <c r="A17278" s="1" t="str">
        <f t="shared" si="272"/>
        <v>SETOP Código</v>
      </c>
      <c r="B17278" s="3" t="s">
        <v>28600</v>
      </c>
      <c r="C17278" s="3" t="s">
        <v>28604</v>
      </c>
      <c r="D17278" s="2" t="s">
        <v>43149</v>
      </c>
      <c r="E17278" s="3" t="s">
        <v>45110</v>
      </c>
      <c r="F17278" s="67" t="s">
        <v>45110</v>
      </c>
      <c r="G17278" s="67" t="s">
        <v>45110</v>
      </c>
    </row>
    <row r="17279" spans="1:7" ht="33.75" x14ac:dyDescent="0.2">
      <c r="A17279" s="1" t="str">
        <f t="shared" si="272"/>
        <v>SETOP MATED-12976</v>
      </c>
      <c r="B17279" s="3" t="s">
        <v>28600</v>
      </c>
      <c r="C17279" s="3" t="s">
        <v>41158</v>
      </c>
      <c r="D17279" s="2" t="s">
        <v>43595</v>
      </c>
      <c r="E17279" s="3">
        <v>339.14819999999997</v>
      </c>
      <c r="F17279" s="67">
        <v>339.14819999999997</v>
      </c>
      <c r="G17279" s="67">
        <v>339.14819999999997</v>
      </c>
    </row>
    <row r="17280" spans="1:7" x14ac:dyDescent="0.2">
      <c r="A17280" s="1" t="str">
        <f t="shared" si="272"/>
        <v xml:space="preserve">SETOP </v>
      </c>
      <c r="B17280" s="3" t="s">
        <v>28600</v>
      </c>
    </row>
    <row r="17281" spans="1:7" x14ac:dyDescent="0.2">
      <c r="A17281" s="1" t="str">
        <f t="shared" si="272"/>
        <v>SETOP 043 - CILINDROS E ACESSÓRIOS GLP</v>
      </c>
      <c r="B17281" s="3" t="s">
        <v>28600</v>
      </c>
      <c r="C17281" s="3" t="s">
        <v>41159</v>
      </c>
    </row>
    <row r="17282" spans="1:7" x14ac:dyDescent="0.2">
      <c r="A17282" s="1" t="str">
        <f t="shared" si="272"/>
        <v>SETOP 043.01 - CILINDRO</v>
      </c>
      <c r="B17282" s="3" t="s">
        <v>28600</v>
      </c>
      <c r="C17282" s="3" t="s">
        <v>41160</v>
      </c>
    </row>
    <row r="17283" spans="1:7" x14ac:dyDescent="0.2">
      <c r="A17283" s="1" t="str">
        <f t="shared" si="272"/>
        <v>SETOP Código</v>
      </c>
      <c r="B17283" s="3" t="s">
        <v>28600</v>
      </c>
      <c r="C17283" s="3" t="s">
        <v>28604</v>
      </c>
      <c r="D17283" s="2" t="s">
        <v>43149</v>
      </c>
      <c r="E17283" s="3" t="s">
        <v>45110</v>
      </c>
      <c r="F17283" s="67" t="s">
        <v>45110</v>
      </c>
      <c r="G17283" s="67" t="s">
        <v>45110</v>
      </c>
    </row>
    <row r="17284" spans="1:7" x14ac:dyDescent="0.2">
      <c r="A17284" s="1" t="str">
        <f t="shared" si="272"/>
        <v>SETOP MATED-12185</v>
      </c>
      <c r="B17284" s="3" t="s">
        <v>28600</v>
      </c>
      <c r="C17284" s="3" t="s">
        <v>41161</v>
      </c>
      <c r="D17284" s="2" t="s">
        <v>43596</v>
      </c>
      <c r="E17284" s="3">
        <v>704.28020000000004</v>
      </c>
      <c r="F17284" s="67">
        <v>704.28020000000004</v>
      </c>
      <c r="G17284" s="67">
        <v>704.28020000000004</v>
      </c>
    </row>
    <row r="17285" spans="1:7" x14ac:dyDescent="0.2">
      <c r="A17285" s="1" t="str">
        <f t="shared" si="272"/>
        <v xml:space="preserve">SETOP </v>
      </c>
      <c r="B17285" s="3" t="s">
        <v>28600</v>
      </c>
    </row>
    <row r="17286" spans="1:7" x14ac:dyDescent="0.2">
      <c r="A17286" s="1" t="str">
        <f t="shared" si="272"/>
        <v>SETOP 043.02 - CONEXÕES</v>
      </c>
      <c r="B17286" s="3" t="s">
        <v>28600</v>
      </c>
      <c r="C17286" s="3" t="s">
        <v>41162</v>
      </c>
    </row>
    <row r="17287" spans="1:7" x14ac:dyDescent="0.2">
      <c r="A17287" s="1" t="str">
        <f t="shared" si="272"/>
        <v>SETOP Código</v>
      </c>
      <c r="B17287" s="3" t="s">
        <v>28600</v>
      </c>
      <c r="C17287" s="3" t="s">
        <v>28604</v>
      </c>
      <c r="D17287" s="2" t="s">
        <v>43149</v>
      </c>
      <c r="E17287" s="3" t="s">
        <v>45110</v>
      </c>
      <c r="F17287" s="67" t="s">
        <v>45110</v>
      </c>
      <c r="G17287" s="67" t="s">
        <v>45110</v>
      </c>
    </row>
    <row r="17288" spans="1:7" ht="22.5" x14ac:dyDescent="0.2">
      <c r="A17288" s="1" t="str">
        <f t="shared" si="272"/>
        <v>SETOP MATED-13041</v>
      </c>
      <c r="B17288" s="3" t="s">
        <v>28600</v>
      </c>
      <c r="C17288" s="3" t="s">
        <v>41163</v>
      </c>
      <c r="D17288" s="2" t="s">
        <v>43597</v>
      </c>
      <c r="E17288" s="3">
        <v>13.314299999999999</v>
      </c>
      <c r="F17288" s="67">
        <v>13.314299999999999</v>
      </c>
      <c r="G17288" s="67">
        <v>13.314299999999999</v>
      </c>
    </row>
    <row r="17289" spans="1:7" ht="22.5" x14ac:dyDescent="0.2">
      <c r="A17289" s="1" t="str">
        <f t="shared" si="272"/>
        <v>SETOP MATED-13042</v>
      </c>
      <c r="B17289" s="3" t="s">
        <v>28600</v>
      </c>
      <c r="C17289" s="3" t="s">
        <v>41164</v>
      </c>
      <c r="D17289" s="2" t="s">
        <v>43598</v>
      </c>
      <c r="E17289" s="3">
        <v>15.8744</v>
      </c>
      <c r="F17289" s="67">
        <v>15.8744</v>
      </c>
      <c r="G17289" s="67">
        <v>15.8744</v>
      </c>
    </row>
    <row r="17290" spans="1:7" ht="22.5" x14ac:dyDescent="0.2">
      <c r="A17290" s="1" t="str">
        <f t="shared" si="272"/>
        <v>SETOP MATED-13043</v>
      </c>
      <c r="B17290" s="3" t="s">
        <v>28600</v>
      </c>
      <c r="C17290" s="3" t="s">
        <v>41165</v>
      </c>
      <c r="D17290" s="2" t="s">
        <v>43599</v>
      </c>
      <c r="E17290" s="3">
        <v>12.0746</v>
      </c>
      <c r="F17290" s="67">
        <v>12.0746</v>
      </c>
      <c r="G17290" s="67">
        <v>12.0746</v>
      </c>
    </row>
    <row r="17291" spans="1:7" x14ac:dyDescent="0.2">
      <c r="A17291" s="1" t="str">
        <f t="shared" si="272"/>
        <v>SETOP MATED-12999</v>
      </c>
      <c r="B17291" s="3" t="s">
        <v>28600</v>
      </c>
      <c r="C17291" s="3" t="s">
        <v>41166</v>
      </c>
      <c r="D17291" s="2" t="s">
        <v>43600</v>
      </c>
      <c r="E17291" s="3">
        <v>13.727499999999999</v>
      </c>
      <c r="F17291" s="67">
        <v>13.727499999999999</v>
      </c>
      <c r="G17291" s="67">
        <v>13.727499999999999</v>
      </c>
    </row>
    <row r="17292" spans="1:7" ht="33.75" x14ac:dyDescent="0.2">
      <c r="A17292" s="1" t="str">
        <f t="shared" si="272"/>
        <v>SETOP MATED-12315</v>
      </c>
      <c r="B17292" s="3" t="s">
        <v>28600</v>
      </c>
      <c r="C17292" s="3" t="s">
        <v>41167</v>
      </c>
      <c r="D17292" s="2" t="s">
        <v>43601</v>
      </c>
      <c r="E17292" s="3">
        <v>33.270699999999998</v>
      </c>
      <c r="F17292" s="67">
        <v>33.270699999999998</v>
      </c>
      <c r="G17292" s="67">
        <v>33.270699999999998</v>
      </c>
    </row>
    <row r="17293" spans="1:7" x14ac:dyDescent="0.2">
      <c r="A17293" s="1" t="str">
        <f t="shared" si="272"/>
        <v xml:space="preserve">SETOP </v>
      </c>
      <c r="B17293" s="3" t="s">
        <v>28600</v>
      </c>
    </row>
    <row r="17294" spans="1:7" x14ac:dyDescent="0.2">
      <c r="A17294" s="1" t="str">
        <f t="shared" si="272"/>
        <v>SETOP 043.03 - MANGUEIRA</v>
      </c>
      <c r="B17294" s="3" t="s">
        <v>28600</v>
      </c>
      <c r="C17294" s="3" t="s">
        <v>41168</v>
      </c>
    </row>
    <row r="17295" spans="1:7" x14ac:dyDescent="0.2">
      <c r="A17295" s="1" t="str">
        <f t="shared" si="272"/>
        <v>SETOP Código</v>
      </c>
      <c r="B17295" s="3" t="s">
        <v>28600</v>
      </c>
      <c r="C17295" s="3" t="s">
        <v>28604</v>
      </c>
      <c r="D17295" s="2" t="s">
        <v>43149</v>
      </c>
      <c r="E17295" s="3" t="s">
        <v>45110</v>
      </c>
      <c r="F17295" s="67" t="s">
        <v>45110</v>
      </c>
      <c r="G17295" s="67" t="s">
        <v>45110</v>
      </c>
    </row>
    <row r="17296" spans="1:7" ht="22.5" x14ac:dyDescent="0.2">
      <c r="A17296" s="1" t="str">
        <f t="shared" si="272"/>
        <v>SETOP MATED-27790</v>
      </c>
      <c r="B17296" s="3" t="s">
        <v>28600</v>
      </c>
      <c r="C17296" s="3" t="s">
        <v>41169</v>
      </c>
      <c r="D17296" s="2" t="s">
        <v>43602</v>
      </c>
      <c r="E17296" s="3">
        <v>12.4072</v>
      </c>
      <c r="F17296" s="67">
        <v>12.4072</v>
      </c>
      <c r="G17296" s="67">
        <v>12.4072</v>
      </c>
    </row>
    <row r="17297" spans="1:7" x14ac:dyDescent="0.2">
      <c r="A17297" s="1" t="str">
        <f t="shared" si="272"/>
        <v xml:space="preserve">SETOP </v>
      </c>
      <c r="B17297" s="3" t="s">
        <v>28600</v>
      </c>
    </row>
    <row r="17298" spans="1:7" x14ac:dyDescent="0.2">
      <c r="A17298" s="1" t="str">
        <f t="shared" si="272"/>
        <v>SETOP 043.04 - REGISTRO E REGULADOR DE PRESSÃO</v>
      </c>
      <c r="B17298" s="3" t="s">
        <v>28600</v>
      </c>
      <c r="C17298" s="3" t="s">
        <v>41170</v>
      </c>
    </row>
    <row r="17299" spans="1:7" x14ac:dyDescent="0.2">
      <c r="A17299" s="1" t="str">
        <f t="shared" si="272"/>
        <v>SETOP Código</v>
      </c>
      <c r="B17299" s="3" t="s">
        <v>28600</v>
      </c>
      <c r="C17299" s="3" t="s">
        <v>28604</v>
      </c>
      <c r="D17299" s="2" t="s">
        <v>43149</v>
      </c>
      <c r="E17299" s="3" t="s">
        <v>45110</v>
      </c>
      <c r="F17299" s="67" t="s">
        <v>45110</v>
      </c>
      <c r="G17299" s="67" t="s">
        <v>45110</v>
      </c>
    </row>
    <row r="17300" spans="1:7" ht="22.5" x14ac:dyDescent="0.2">
      <c r="A17300" s="1" t="str">
        <f t="shared" si="272"/>
        <v>SETOP MATED-12316</v>
      </c>
      <c r="B17300" s="3" t="s">
        <v>28600</v>
      </c>
      <c r="C17300" s="3" t="s">
        <v>41171</v>
      </c>
      <c r="D17300" s="2" t="s">
        <v>43603</v>
      </c>
      <c r="E17300" s="3">
        <v>37.927199999999999</v>
      </c>
      <c r="F17300" s="67">
        <v>37.927199999999999</v>
      </c>
      <c r="G17300" s="67">
        <v>37.927199999999999</v>
      </c>
    </row>
    <row r="17301" spans="1:7" ht="33.75" x14ac:dyDescent="0.2">
      <c r="A17301" s="1" t="str">
        <f t="shared" si="272"/>
        <v>SETOP MATED-13001</v>
      </c>
      <c r="B17301" s="3" t="s">
        <v>28600</v>
      </c>
      <c r="C17301" s="3" t="s">
        <v>41172</v>
      </c>
      <c r="D17301" s="2" t="s">
        <v>43604</v>
      </c>
      <c r="E17301" s="3">
        <v>50.324399999999997</v>
      </c>
      <c r="F17301" s="67">
        <v>50.324399999999997</v>
      </c>
      <c r="G17301" s="67">
        <v>50.324399999999997</v>
      </c>
    </row>
    <row r="17302" spans="1:7" x14ac:dyDescent="0.2">
      <c r="A17302" s="1" t="str">
        <f t="shared" si="272"/>
        <v xml:space="preserve">SETOP </v>
      </c>
      <c r="B17302" s="3" t="s">
        <v>28600</v>
      </c>
    </row>
    <row r="17303" spans="1:7" x14ac:dyDescent="0.2">
      <c r="A17303" s="1" t="str">
        <f t="shared" si="272"/>
        <v>SETOP 043.05 - COLETOR DE GÁS</v>
      </c>
      <c r="B17303" s="3" t="s">
        <v>28600</v>
      </c>
      <c r="C17303" s="3" t="s">
        <v>41173</v>
      </c>
    </row>
    <row r="17304" spans="1:7" x14ac:dyDescent="0.2">
      <c r="A17304" s="1" t="str">
        <f t="shared" si="272"/>
        <v>SETOP Código</v>
      </c>
      <c r="B17304" s="3" t="s">
        <v>28600</v>
      </c>
      <c r="C17304" s="3" t="s">
        <v>28604</v>
      </c>
      <c r="D17304" s="2" t="s">
        <v>43149</v>
      </c>
      <c r="E17304" s="3" t="s">
        <v>45110</v>
      </c>
      <c r="F17304" s="67" t="s">
        <v>45110</v>
      </c>
      <c r="G17304" s="67" t="s">
        <v>45110</v>
      </c>
    </row>
    <row r="17305" spans="1:7" ht="33.75" x14ac:dyDescent="0.2">
      <c r="A17305" s="1" t="str">
        <f t="shared" si="272"/>
        <v>SETOP MATED-12997</v>
      </c>
      <c r="B17305" s="3" t="s">
        <v>28600</v>
      </c>
      <c r="C17305" s="3" t="s">
        <v>41174</v>
      </c>
      <c r="D17305" s="2" t="s">
        <v>43605</v>
      </c>
      <c r="E17305" s="3">
        <v>93.260900000000007</v>
      </c>
      <c r="F17305" s="67">
        <v>93.260900000000007</v>
      </c>
      <c r="G17305" s="67">
        <v>93.260900000000007</v>
      </c>
    </row>
    <row r="17306" spans="1:7" ht="33.75" x14ac:dyDescent="0.2">
      <c r="A17306" s="1" t="str">
        <f t="shared" si="272"/>
        <v>SETOP MATED-12998</v>
      </c>
      <c r="B17306" s="3" t="s">
        <v>28600</v>
      </c>
      <c r="C17306" s="3" t="s">
        <v>41175</v>
      </c>
      <c r="D17306" s="2" t="s">
        <v>43606</v>
      </c>
      <c r="E17306" s="3">
        <v>146.61920000000001</v>
      </c>
      <c r="F17306" s="67">
        <v>146.61920000000001</v>
      </c>
      <c r="G17306" s="67">
        <v>146.61920000000001</v>
      </c>
    </row>
    <row r="17307" spans="1:7" x14ac:dyDescent="0.2">
      <c r="A17307" s="1" t="str">
        <f t="shared" si="272"/>
        <v xml:space="preserve">SETOP </v>
      </c>
      <c r="B17307" s="3" t="s">
        <v>28600</v>
      </c>
    </row>
    <row r="17308" spans="1:7" x14ac:dyDescent="0.2">
      <c r="A17308" s="1" t="str">
        <f t="shared" si="272"/>
        <v>SETOP 044 - CIMENTOS</v>
      </c>
      <c r="B17308" s="3" t="s">
        <v>28600</v>
      </c>
      <c r="C17308" s="3" t="s">
        <v>41176</v>
      </c>
    </row>
    <row r="17309" spans="1:7" x14ac:dyDescent="0.2">
      <c r="A17309" s="1" t="str">
        <f t="shared" si="272"/>
        <v>SETOP 044.01 - CIMENTO BRANCO</v>
      </c>
      <c r="B17309" s="3" t="s">
        <v>28600</v>
      </c>
      <c r="C17309" s="3" t="s">
        <v>41177</v>
      </c>
    </row>
    <row r="17310" spans="1:7" x14ac:dyDescent="0.2">
      <c r="A17310" s="1" t="str">
        <f t="shared" si="272"/>
        <v>SETOP Código</v>
      </c>
      <c r="B17310" s="3" t="s">
        <v>28600</v>
      </c>
      <c r="C17310" s="3" t="s">
        <v>28604</v>
      </c>
      <c r="D17310" s="2" t="s">
        <v>43149</v>
      </c>
      <c r="E17310" s="3" t="s">
        <v>45110</v>
      </c>
      <c r="F17310" s="67" t="s">
        <v>45110</v>
      </c>
      <c r="G17310" s="67" t="s">
        <v>45110</v>
      </c>
    </row>
    <row r="17311" spans="1:7" x14ac:dyDescent="0.2">
      <c r="A17311" s="1" t="str">
        <f t="shared" si="272"/>
        <v>SETOP MATED-6262</v>
      </c>
      <c r="B17311" s="3" t="s">
        <v>28600</v>
      </c>
      <c r="C17311" s="3" t="s">
        <v>41178</v>
      </c>
      <c r="D17311" s="2" t="s">
        <v>43607</v>
      </c>
      <c r="E17311" s="3">
        <v>3.19</v>
      </c>
      <c r="F17311" s="67">
        <v>3.19</v>
      </c>
      <c r="G17311" s="67">
        <v>3.19</v>
      </c>
    </row>
    <row r="17312" spans="1:7" x14ac:dyDescent="0.2">
      <c r="A17312" s="1" t="str">
        <f t="shared" si="272"/>
        <v>SETOP MATED-11257</v>
      </c>
      <c r="B17312" s="3" t="s">
        <v>28600</v>
      </c>
      <c r="C17312" s="3" t="s">
        <v>41179</v>
      </c>
      <c r="D17312" s="2" t="s">
        <v>43608</v>
      </c>
      <c r="E17312" s="3">
        <v>5.15</v>
      </c>
      <c r="F17312" s="67">
        <v>5.15</v>
      </c>
      <c r="G17312" s="67">
        <v>5.15</v>
      </c>
    </row>
    <row r="17313" spans="1:7" x14ac:dyDescent="0.2">
      <c r="A17313" s="1" t="str">
        <f t="shared" si="272"/>
        <v xml:space="preserve">SETOP </v>
      </c>
      <c r="B17313" s="3" t="s">
        <v>28600</v>
      </c>
    </row>
    <row r="17314" spans="1:7" x14ac:dyDescent="0.2">
      <c r="A17314" s="1" t="str">
        <f t="shared" si="272"/>
        <v>SETOP 044.02 - CIMENTO PORTLAND</v>
      </c>
      <c r="B17314" s="3" t="s">
        <v>28600</v>
      </c>
      <c r="C17314" s="3" t="s">
        <v>41180</v>
      </c>
    </row>
    <row r="17315" spans="1:7" x14ac:dyDescent="0.2">
      <c r="A17315" s="1" t="str">
        <f t="shared" si="272"/>
        <v>SETOP Código</v>
      </c>
      <c r="B17315" s="3" t="s">
        <v>28600</v>
      </c>
      <c r="C17315" s="3" t="s">
        <v>28604</v>
      </c>
      <c r="D17315" s="2" t="s">
        <v>43149</v>
      </c>
      <c r="E17315" s="3" t="s">
        <v>45110</v>
      </c>
      <c r="F17315" s="67" t="s">
        <v>45110</v>
      </c>
      <c r="G17315" s="67" t="s">
        <v>45110</v>
      </c>
    </row>
    <row r="17316" spans="1:7" x14ac:dyDescent="0.2">
      <c r="A17316" s="1" t="str">
        <f t="shared" si="272"/>
        <v>SETOP MATED-11258</v>
      </c>
      <c r="B17316" s="3" t="s">
        <v>28600</v>
      </c>
      <c r="C17316" s="3" t="s">
        <v>41181</v>
      </c>
      <c r="D17316" s="2" t="s">
        <v>43609</v>
      </c>
      <c r="E17316" s="3">
        <v>0.78</v>
      </c>
      <c r="F17316" s="67">
        <v>0.78</v>
      </c>
      <c r="G17316" s="67">
        <v>0.78</v>
      </c>
    </row>
    <row r="17317" spans="1:7" x14ac:dyDescent="0.2">
      <c r="A17317" s="1" t="str">
        <f t="shared" si="272"/>
        <v xml:space="preserve">SETOP </v>
      </c>
      <c r="B17317" s="3" t="s">
        <v>28600</v>
      </c>
    </row>
    <row r="17318" spans="1:7" x14ac:dyDescent="0.2">
      <c r="A17318" s="1" t="str">
        <f t="shared" si="272"/>
        <v>SETOP 044.03 - GRAUTE</v>
      </c>
      <c r="B17318" s="3" t="s">
        <v>28600</v>
      </c>
      <c r="C17318" s="3" t="s">
        <v>41182</v>
      </c>
    </row>
    <row r="17319" spans="1:7" x14ac:dyDescent="0.2">
      <c r="A17319" s="1" t="str">
        <f t="shared" si="272"/>
        <v>SETOP Código</v>
      </c>
      <c r="B17319" s="3" t="s">
        <v>28600</v>
      </c>
      <c r="C17319" s="3" t="s">
        <v>28604</v>
      </c>
      <c r="D17319" s="2" t="s">
        <v>43149</v>
      </c>
      <c r="E17319" s="3" t="s">
        <v>45110</v>
      </c>
      <c r="F17319" s="67" t="s">
        <v>45110</v>
      </c>
      <c r="G17319" s="67" t="s">
        <v>45110</v>
      </c>
    </row>
    <row r="17320" spans="1:7" ht="22.5" x14ac:dyDescent="0.2">
      <c r="A17320" s="1" t="str">
        <f t="shared" si="272"/>
        <v>SETOP MATED-13084</v>
      </c>
      <c r="B17320" s="3" t="s">
        <v>28600</v>
      </c>
      <c r="C17320" s="3" t="s">
        <v>41183</v>
      </c>
      <c r="D17320" s="2" t="s">
        <v>43610</v>
      </c>
      <c r="E17320" s="3">
        <v>1.4412</v>
      </c>
      <c r="F17320" s="67">
        <v>1.4412</v>
      </c>
      <c r="G17320" s="67">
        <v>1.4412</v>
      </c>
    </row>
    <row r="17321" spans="1:7" x14ac:dyDescent="0.2">
      <c r="A17321" s="1" t="str">
        <f t="shared" si="272"/>
        <v xml:space="preserve">SETOP </v>
      </c>
      <c r="B17321" s="3" t="s">
        <v>28600</v>
      </c>
    </row>
    <row r="17322" spans="1:7" x14ac:dyDescent="0.2">
      <c r="A17322" s="1" t="str">
        <f t="shared" si="272"/>
        <v>SETOP 045 - COMBUSTÍVEIS, GRAXAS, ÓLEOS E LUBRIFICANTES</v>
      </c>
      <c r="B17322" s="3" t="s">
        <v>28600</v>
      </c>
      <c r="C17322" s="3" t="s">
        <v>41184</v>
      </c>
    </row>
    <row r="17323" spans="1:7" x14ac:dyDescent="0.2">
      <c r="A17323" s="1" t="str">
        <f t="shared" si="272"/>
        <v>SETOP Código</v>
      </c>
      <c r="B17323" s="3" t="s">
        <v>28600</v>
      </c>
      <c r="C17323" s="3" t="s">
        <v>28604</v>
      </c>
      <c r="D17323" s="2" t="s">
        <v>43149</v>
      </c>
      <c r="E17323" s="3" t="s">
        <v>45110</v>
      </c>
      <c r="F17323" s="67" t="s">
        <v>45110</v>
      </c>
      <c r="G17323" s="67" t="s">
        <v>45110</v>
      </c>
    </row>
    <row r="17324" spans="1:7" ht="22.5" x14ac:dyDescent="0.2">
      <c r="A17324" s="1" t="str">
        <f t="shared" ref="A17324:A17387" si="273">CONCATENAR</f>
        <v>SETOP MATED-3879</v>
      </c>
      <c r="B17324" s="3" t="s">
        <v>28600</v>
      </c>
      <c r="C17324" s="3" t="s">
        <v>41185</v>
      </c>
      <c r="D17324" s="2" t="s">
        <v>43611</v>
      </c>
      <c r="E17324" s="3">
        <v>0.95</v>
      </c>
      <c r="F17324" s="67">
        <v>0.95</v>
      </c>
      <c r="G17324" s="67">
        <v>0.95</v>
      </c>
    </row>
    <row r="17325" spans="1:7" x14ac:dyDescent="0.2">
      <c r="A17325" s="1" t="str">
        <f t="shared" si="273"/>
        <v>SETOP MATED-3886</v>
      </c>
      <c r="B17325" s="3" t="s">
        <v>28600</v>
      </c>
      <c r="C17325" s="3" t="s">
        <v>41186</v>
      </c>
      <c r="D17325" s="2" t="s">
        <v>43612</v>
      </c>
      <c r="E17325" s="3">
        <v>4.9531999999999998</v>
      </c>
      <c r="F17325" s="67">
        <v>4.9531999999999998</v>
      </c>
      <c r="G17325" s="67">
        <v>4.9531999999999998</v>
      </c>
    </row>
    <row r="17326" spans="1:7" x14ac:dyDescent="0.2">
      <c r="A17326" s="1" t="str">
        <f t="shared" si="273"/>
        <v>SETOP MATED-3881</v>
      </c>
      <c r="B17326" s="3" t="s">
        <v>28600</v>
      </c>
      <c r="C17326" s="3" t="s">
        <v>41187</v>
      </c>
      <c r="D17326" s="2" t="s">
        <v>43613</v>
      </c>
      <c r="E17326" s="3">
        <v>5.3396999999999997</v>
      </c>
      <c r="F17326" s="67">
        <v>5.3396999999999997</v>
      </c>
      <c r="G17326" s="67">
        <v>5.3396999999999997</v>
      </c>
    </row>
    <row r="17327" spans="1:7" x14ac:dyDescent="0.2">
      <c r="A17327" s="1" t="str">
        <f t="shared" si="273"/>
        <v xml:space="preserve">SETOP </v>
      </c>
      <c r="B17327" s="3" t="s">
        <v>28600</v>
      </c>
    </row>
    <row r="17328" spans="1:7" x14ac:dyDescent="0.2">
      <c r="A17328" s="1" t="str">
        <f t="shared" si="273"/>
        <v>SETOP 045.02 - ÓLEO VEGETAL</v>
      </c>
      <c r="B17328" s="3" t="s">
        <v>28600</v>
      </c>
      <c r="C17328" s="3" t="s">
        <v>41188</v>
      </c>
    </row>
    <row r="17329" spans="1:7" x14ac:dyDescent="0.2">
      <c r="A17329" s="1" t="str">
        <f t="shared" si="273"/>
        <v>SETOP Código</v>
      </c>
      <c r="B17329" s="3" t="s">
        <v>28600</v>
      </c>
      <c r="C17329" s="3" t="s">
        <v>28604</v>
      </c>
      <c r="D17329" s="2" t="s">
        <v>43149</v>
      </c>
      <c r="E17329" s="3" t="s">
        <v>45110</v>
      </c>
      <c r="F17329" s="67" t="s">
        <v>45110</v>
      </c>
      <c r="G17329" s="67" t="s">
        <v>45110</v>
      </c>
    </row>
    <row r="17330" spans="1:7" x14ac:dyDescent="0.2">
      <c r="A17330" s="1" t="str">
        <f t="shared" si="273"/>
        <v>SETOP MATED-11434</v>
      </c>
      <c r="B17330" s="3" t="s">
        <v>28600</v>
      </c>
      <c r="C17330" s="3" t="s">
        <v>41189</v>
      </c>
      <c r="D17330" s="2" t="s">
        <v>43614</v>
      </c>
      <c r="E17330" s="3">
        <v>40.04</v>
      </c>
      <c r="F17330" s="67">
        <v>40.04</v>
      </c>
      <c r="G17330" s="67">
        <v>40.04</v>
      </c>
    </row>
    <row r="17331" spans="1:7" x14ac:dyDescent="0.2">
      <c r="A17331" s="1" t="str">
        <f t="shared" si="273"/>
        <v xml:space="preserve">SETOP </v>
      </c>
      <c r="B17331" s="3" t="s">
        <v>28600</v>
      </c>
    </row>
    <row r="17332" spans="1:7" x14ac:dyDescent="0.2">
      <c r="A17332" s="1" t="str">
        <f t="shared" si="273"/>
        <v>SETOP 047 - CONCRETO ESTRUTURAL USINADO</v>
      </c>
      <c r="B17332" s="3" t="s">
        <v>28600</v>
      </c>
      <c r="C17332" s="3" t="s">
        <v>41190</v>
      </c>
    </row>
    <row r="17333" spans="1:7" x14ac:dyDescent="0.2">
      <c r="A17333" s="1" t="str">
        <f t="shared" si="273"/>
        <v>SETOP 047.01 - CONCRETO USINADO AUTO-ADENSÁVEL</v>
      </c>
      <c r="B17333" s="3" t="s">
        <v>28600</v>
      </c>
      <c r="C17333" s="3" t="s">
        <v>41191</v>
      </c>
    </row>
    <row r="17334" spans="1:7" x14ac:dyDescent="0.2">
      <c r="A17334" s="1" t="str">
        <f t="shared" si="273"/>
        <v>SETOP Código</v>
      </c>
      <c r="B17334" s="3" t="s">
        <v>28600</v>
      </c>
      <c r="C17334" s="3" t="s">
        <v>28604</v>
      </c>
      <c r="D17334" s="2" t="s">
        <v>43149</v>
      </c>
      <c r="E17334" s="3" t="s">
        <v>45110</v>
      </c>
      <c r="F17334" s="67" t="s">
        <v>45110</v>
      </c>
      <c r="G17334" s="67" t="s">
        <v>45110</v>
      </c>
    </row>
    <row r="17335" spans="1:7" ht="22.5" x14ac:dyDescent="0.2">
      <c r="A17335" s="1" t="str">
        <f t="shared" si="273"/>
        <v>SETOP MATED-12136</v>
      </c>
      <c r="B17335" s="3" t="s">
        <v>28600</v>
      </c>
      <c r="C17335" s="3" t="s">
        <v>41192</v>
      </c>
      <c r="D17335" s="2" t="s">
        <v>43615</v>
      </c>
      <c r="E17335" s="3">
        <v>606.65</v>
      </c>
      <c r="F17335" s="67">
        <v>606.65</v>
      </c>
      <c r="G17335" s="67">
        <v>606.65</v>
      </c>
    </row>
    <row r="17336" spans="1:7" ht="22.5" x14ac:dyDescent="0.2">
      <c r="A17336" s="1" t="str">
        <f t="shared" si="273"/>
        <v>SETOP MATED-12060</v>
      </c>
      <c r="B17336" s="3" t="s">
        <v>28600</v>
      </c>
      <c r="C17336" s="3" t="s">
        <v>41193</v>
      </c>
      <c r="D17336" s="2" t="s">
        <v>43616</v>
      </c>
      <c r="E17336" s="3">
        <v>625.70000000000005</v>
      </c>
      <c r="F17336" s="67">
        <v>625.70000000000005</v>
      </c>
      <c r="G17336" s="67">
        <v>625.70000000000005</v>
      </c>
    </row>
    <row r="17337" spans="1:7" ht="22.5" x14ac:dyDescent="0.2">
      <c r="A17337" s="1" t="str">
        <f t="shared" si="273"/>
        <v>SETOP MATED-11299</v>
      </c>
      <c r="B17337" s="3" t="s">
        <v>28600</v>
      </c>
      <c r="C17337" s="3" t="s">
        <v>41194</v>
      </c>
      <c r="D17337" s="2" t="s">
        <v>43617</v>
      </c>
      <c r="E17337" s="3">
        <v>638.78</v>
      </c>
      <c r="F17337" s="67">
        <v>638.78</v>
      </c>
      <c r="G17337" s="67">
        <v>638.78</v>
      </c>
    </row>
    <row r="17338" spans="1:7" ht="22.5" x14ac:dyDescent="0.2">
      <c r="A17338" s="1" t="str">
        <f t="shared" si="273"/>
        <v>SETOP MATED-11300</v>
      </c>
      <c r="B17338" s="3" t="s">
        <v>28600</v>
      </c>
      <c r="C17338" s="3" t="s">
        <v>41195</v>
      </c>
      <c r="D17338" s="2" t="s">
        <v>43618</v>
      </c>
      <c r="E17338" s="3">
        <v>656.53</v>
      </c>
      <c r="F17338" s="67">
        <v>656.53</v>
      </c>
      <c r="G17338" s="67">
        <v>656.53</v>
      </c>
    </row>
    <row r="17339" spans="1:7" ht="22.5" x14ac:dyDescent="0.2">
      <c r="A17339" s="1" t="str">
        <f t="shared" si="273"/>
        <v>SETOP MATED-11301</v>
      </c>
      <c r="B17339" s="3" t="s">
        <v>28600</v>
      </c>
      <c r="C17339" s="3" t="s">
        <v>41196</v>
      </c>
      <c r="D17339" s="2" t="s">
        <v>43619</v>
      </c>
      <c r="E17339" s="3">
        <v>679.2</v>
      </c>
      <c r="F17339" s="67">
        <v>679.2</v>
      </c>
      <c r="G17339" s="67">
        <v>679.2</v>
      </c>
    </row>
    <row r="17340" spans="1:7" ht="22.5" x14ac:dyDescent="0.2">
      <c r="A17340" s="1" t="str">
        <f t="shared" si="273"/>
        <v>SETOP MATED-11302</v>
      </c>
      <c r="B17340" s="3" t="s">
        <v>28600</v>
      </c>
      <c r="C17340" s="3" t="s">
        <v>41197</v>
      </c>
      <c r="D17340" s="2" t="s">
        <v>43620</v>
      </c>
      <c r="E17340" s="3">
        <v>698.97</v>
      </c>
      <c r="F17340" s="67">
        <v>698.97</v>
      </c>
      <c r="G17340" s="67">
        <v>698.97</v>
      </c>
    </row>
    <row r="17341" spans="1:7" ht="22.5" x14ac:dyDescent="0.2">
      <c r="A17341" s="1" t="str">
        <f t="shared" si="273"/>
        <v>SETOP MATED-11303</v>
      </c>
      <c r="B17341" s="3" t="s">
        <v>28600</v>
      </c>
      <c r="C17341" s="3" t="s">
        <v>41198</v>
      </c>
      <c r="D17341" s="2" t="s">
        <v>43621</v>
      </c>
      <c r="E17341" s="3">
        <v>719.32</v>
      </c>
      <c r="F17341" s="67">
        <v>719.32</v>
      </c>
      <c r="G17341" s="67">
        <v>719.32</v>
      </c>
    </row>
    <row r="17342" spans="1:7" ht="22.5" x14ac:dyDescent="0.2">
      <c r="A17342" s="1" t="str">
        <f t="shared" si="273"/>
        <v>SETOP MATED-11305</v>
      </c>
      <c r="B17342" s="3" t="s">
        <v>28600</v>
      </c>
      <c r="C17342" s="3" t="s">
        <v>41199</v>
      </c>
      <c r="D17342" s="2" t="s">
        <v>43622</v>
      </c>
      <c r="E17342" s="3">
        <v>740.25</v>
      </c>
      <c r="F17342" s="67">
        <v>740.25</v>
      </c>
      <c r="G17342" s="67">
        <v>740.25</v>
      </c>
    </row>
    <row r="17343" spans="1:7" x14ac:dyDescent="0.2">
      <c r="A17343" s="1" t="str">
        <f t="shared" si="273"/>
        <v xml:space="preserve">SETOP </v>
      </c>
      <c r="B17343" s="3" t="s">
        <v>28600</v>
      </c>
    </row>
    <row r="17344" spans="1:7" x14ac:dyDescent="0.2">
      <c r="A17344" s="1" t="str">
        <f t="shared" si="273"/>
        <v>SETOP 047.02 - CONCRETO USINADO BOMBEÁVEL</v>
      </c>
      <c r="B17344" s="3" t="s">
        <v>28600</v>
      </c>
      <c r="C17344" s="3" t="s">
        <v>41200</v>
      </c>
    </row>
    <row r="17345" spans="1:7" x14ac:dyDescent="0.2">
      <c r="A17345" s="1" t="str">
        <f t="shared" si="273"/>
        <v>SETOP Código</v>
      </c>
      <c r="B17345" s="3" t="s">
        <v>28600</v>
      </c>
      <c r="C17345" s="3" t="s">
        <v>28604</v>
      </c>
      <c r="D17345" s="2" t="s">
        <v>43149</v>
      </c>
      <c r="E17345" s="3" t="s">
        <v>45110</v>
      </c>
      <c r="F17345" s="67" t="s">
        <v>45110</v>
      </c>
      <c r="G17345" s="67" t="s">
        <v>45110</v>
      </c>
    </row>
    <row r="17346" spans="1:7" x14ac:dyDescent="0.2">
      <c r="A17346" s="1" t="str">
        <f t="shared" si="273"/>
        <v>SETOP MATED-9046</v>
      </c>
      <c r="B17346" s="3" t="s">
        <v>28600</v>
      </c>
      <c r="C17346" s="3" t="s">
        <v>41201</v>
      </c>
      <c r="D17346" s="2" t="s">
        <v>43623</v>
      </c>
      <c r="E17346" s="3">
        <v>558.25</v>
      </c>
      <c r="F17346" s="67">
        <v>558.25</v>
      </c>
      <c r="G17346" s="67">
        <v>558.25</v>
      </c>
    </row>
    <row r="17347" spans="1:7" x14ac:dyDescent="0.2">
      <c r="A17347" s="1" t="str">
        <f t="shared" si="273"/>
        <v>SETOP MATED-9047</v>
      </c>
      <c r="B17347" s="3" t="s">
        <v>28600</v>
      </c>
      <c r="C17347" s="3" t="s">
        <v>41202</v>
      </c>
      <c r="D17347" s="2" t="s">
        <v>43624</v>
      </c>
      <c r="E17347" s="3">
        <v>573.98</v>
      </c>
      <c r="F17347" s="67">
        <v>573.98</v>
      </c>
      <c r="G17347" s="67">
        <v>573.98</v>
      </c>
    </row>
    <row r="17348" spans="1:7" x14ac:dyDescent="0.2">
      <c r="A17348" s="1" t="str">
        <f t="shared" si="273"/>
        <v>SETOP MATED-9048</v>
      </c>
      <c r="B17348" s="3" t="s">
        <v>28600</v>
      </c>
      <c r="C17348" s="3" t="s">
        <v>41203</v>
      </c>
      <c r="D17348" s="2" t="s">
        <v>43625</v>
      </c>
      <c r="E17348" s="3">
        <v>593.11</v>
      </c>
      <c r="F17348" s="67">
        <v>593.11</v>
      </c>
      <c r="G17348" s="67">
        <v>593.11</v>
      </c>
    </row>
    <row r="17349" spans="1:7" x14ac:dyDescent="0.2">
      <c r="A17349" s="1" t="str">
        <f t="shared" si="273"/>
        <v>SETOP MATED-9049</v>
      </c>
      <c r="B17349" s="3" t="s">
        <v>28600</v>
      </c>
      <c r="C17349" s="3" t="s">
        <v>41204</v>
      </c>
      <c r="D17349" s="2" t="s">
        <v>43626</v>
      </c>
      <c r="E17349" s="3">
        <v>612.24</v>
      </c>
      <c r="F17349" s="67">
        <v>612.24</v>
      </c>
      <c r="G17349" s="67">
        <v>612.24</v>
      </c>
    </row>
    <row r="17350" spans="1:7" x14ac:dyDescent="0.2">
      <c r="A17350" s="1" t="str">
        <f t="shared" si="273"/>
        <v>SETOP MATED-9050</v>
      </c>
      <c r="B17350" s="3" t="s">
        <v>28600</v>
      </c>
      <c r="C17350" s="3" t="s">
        <v>41205</v>
      </c>
      <c r="D17350" s="2" t="s">
        <v>43627</v>
      </c>
      <c r="E17350" s="3">
        <v>638.66999999999996</v>
      </c>
      <c r="F17350" s="67">
        <v>638.66999999999996</v>
      </c>
      <c r="G17350" s="67">
        <v>638.66999999999996</v>
      </c>
    </row>
    <row r="17351" spans="1:7" x14ac:dyDescent="0.2">
      <c r="A17351" s="1" t="str">
        <f t="shared" si="273"/>
        <v>SETOP MATED-9051</v>
      </c>
      <c r="B17351" s="3" t="s">
        <v>28600</v>
      </c>
      <c r="C17351" s="3" t="s">
        <v>41206</v>
      </c>
      <c r="D17351" s="2" t="s">
        <v>43628</v>
      </c>
      <c r="E17351" s="3">
        <v>709.69</v>
      </c>
      <c r="F17351" s="67">
        <v>709.69</v>
      </c>
      <c r="G17351" s="67">
        <v>709.69</v>
      </c>
    </row>
    <row r="17352" spans="1:7" ht="22.5" x14ac:dyDescent="0.2">
      <c r="A17352" s="1" t="str">
        <f t="shared" si="273"/>
        <v>SETOP MATED-32126</v>
      </c>
      <c r="B17352" s="3" t="s">
        <v>28600</v>
      </c>
      <c r="C17352" s="3" t="s">
        <v>41207</v>
      </c>
      <c r="D17352" s="2" t="s">
        <v>43629</v>
      </c>
      <c r="E17352" s="3">
        <v>685.39</v>
      </c>
      <c r="F17352" s="67">
        <v>685.39</v>
      </c>
      <c r="G17352" s="67">
        <v>685.39</v>
      </c>
    </row>
    <row r="17353" spans="1:7" x14ac:dyDescent="0.2">
      <c r="A17353" s="1" t="str">
        <f t="shared" si="273"/>
        <v xml:space="preserve">SETOP </v>
      </c>
      <c r="B17353" s="3" t="s">
        <v>28600</v>
      </c>
    </row>
    <row r="17354" spans="1:7" x14ac:dyDescent="0.2">
      <c r="A17354" s="1" t="str">
        <f t="shared" si="273"/>
        <v>SETOP 047.03 - CONCRETO USINADO CONVENCIONAL</v>
      </c>
      <c r="B17354" s="3" t="s">
        <v>28600</v>
      </c>
      <c r="C17354" s="3" t="s">
        <v>41208</v>
      </c>
    </row>
    <row r="17355" spans="1:7" x14ac:dyDescent="0.2">
      <c r="A17355" s="1" t="str">
        <f t="shared" si="273"/>
        <v>SETOP Código</v>
      </c>
      <c r="B17355" s="3" t="s">
        <v>28600</v>
      </c>
      <c r="C17355" s="3" t="s">
        <v>28604</v>
      </c>
      <c r="D17355" s="2" t="s">
        <v>43149</v>
      </c>
      <c r="E17355" s="3" t="s">
        <v>45110</v>
      </c>
      <c r="F17355" s="67" t="s">
        <v>45110</v>
      </c>
      <c r="G17355" s="67" t="s">
        <v>45110</v>
      </c>
    </row>
    <row r="17356" spans="1:7" x14ac:dyDescent="0.2">
      <c r="A17356" s="1" t="str">
        <f t="shared" si="273"/>
        <v>SETOP MATED-9038</v>
      </c>
      <c r="B17356" s="3" t="s">
        <v>28600</v>
      </c>
      <c r="C17356" s="3" t="s">
        <v>41209</v>
      </c>
      <c r="D17356" s="2" t="s">
        <v>43630</v>
      </c>
      <c r="E17356" s="3">
        <v>527.09</v>
      </c>
      <c r="F17356" s="67">
        <v>527.09</v>
      </c>
      <c r="G17356" s="67">
        <v>527.09</v>
      </c>
    </row>
    <row r="17357" spans="1:7" x14ac:dyDescent="0.2">
      <c r="A17357" s="1" t="str">
        <f t="shared" si="273"/>
        <v>SETOP MATED-9039</v>
      </c>
      <c r="B17357" s="3" t="s">
        <v>28600</v>
      </c>
      <c r="C17357" s="3" t="s">
        <v>41210</v>
      </c>
      <c r="D17357" s="2" t="s">
        <v>43631</v>
      </c>
      <c r="E17357" s="3">
        <v>535.71</v>
      </c>
      <c r="F17357" s="67">
        <v>535.71</v>
      </c>
      <c r="G17357" s="67">
        <v>535.71</v>
      </c>
    </row>
    <row r="17358" spans="1:7" x14ac:dyDescent="0.2">
      <c r="A17358" s="1" t="str">
        <f t="shared" si="273"/>
        <v>SETOP MATED-9040</v>
      </c>
      <c r="B17358" s="3" t="s">
        <v>28600</v>
      </c>
      <c r="C17358" s="3" t="s">
        <v>41211</v>
      </c>
      <c r="D17358" s="2" t="s">
        <v>43632</v>
      </c>
      <c r="E17358" s="3">
        <v>555.36</v>
      </c>
      <c r="F17358" s="67">
        <v>555.36</v>
      </c>
      <c r="G17358" s="67">
        <v>555.36</v>
      </c>
    </row>
    <row r="17359" spans="1:7" x14ac:dyDescent="0.2">
      <c r="A17359" s="1" t="str">
        <f t="shared" si="273"/>
        <v>SETOP MATED-9041</v>
      </c>
      <c r="B17359" s="3" t="s">
        <v>28600</v>
      </c>
      <c r="C17359" s="3" t="s">
        <v>41212</v>
      </c>
      <c r="D17359" s="2" t="s">
        <v>43633</v>
      </c>
      <c r="E17359" s="3">
        <v>575.72</v>
      </c>
      <c r="F17359" s="67">
        <v>575.72</v>
      </c>
      <c r="G17359" s="67">
        <v>575.72</v>
      </c>
    </row>
    <row r="17360" spans="1:7" x14ac:dyDescent="0.2">
      <c r="A17360" s="1" t="str">
        <f t="shared" si="273"/>
        <v>SETOP MATED-9042</v>
      </c>
      <c r="B17360" s="3" t="s">
        <v>28600</v>
      </c>
      <c r="C17360" s="3" t="s">
        <v>41213</v>
      </c>
      <c r="D17360" s="2" t="s">
        <v>43634</v>
      </c>
      <c r="E17360" s="3">
        <v>596.84</v>
      </c>
      <c r="F17360" s="67">
        <v>596.84</v>
      </c>
      <c r="G17360" s="67">
        <v>596.84</v>
      </c>
    </row>
    <row r="17361" spans="1:7" x14ac:dyDescent="0.2">
      <c r="A17361" s="1" t="str">
        <f t="shared" si="273"/>
        <v>SETOP MATED-9043</v>
      </c>
      <c r="B17361" s="3" t="s">
        <v>28600</v>
      </c>
      <c r="C17361" s="3" t="s">
        <v>41214</v>
      </c>
      <c r="D17361" s="2" t="s">
        <v>43635</v>
      </c>
      <c r="E17361" s="3">
        <v>618.72</v>
      </c>
      <c r="F17361" s="67">
        <v>618.72</v>
      </c>
      <c r="G17361" s="67">
        <v>618.72</v>
      </c>
    </row>
    <row r="17362" spans="1:7" x14ac:dyDescent="0.2">
      <c r="A17362" s="1" t="str">
        <f t="shared" si="273"/>
        <v>SETOP MATED-9044</v>
      </c>
      <c r="B17362" s="3" t="s">
        <v>28600</v>
      </c>
      <c r="C17362" s="3" t="s">
        <v>41215</v>
      </c>
      <c r="D17362" s="2" t="s">
        <v>43636</v>
      </c>
      <c r="E17362" s="3">
        <v>641.41</v>
      </c>
      <c r="F17362" s="67">
        <v>641.41</v>
      </c>
      <c r="G17362" s="67">
        <v>641.41</v>
      </c>
    </row>
    <row r="17363" spans="1:7" x14ac:dyDescent="0.2">
      <c r="A17363" s="1" t="str">
        <f t="shared" si="273"/>
        <v>SETOP MATED-9045</v>
      </c>
      <c r="B17363" s="3" t="s">
        <v>28600</v>
      </c>
      <c r="C17363" s="3" t="s">
        <v>41216</v>
      </c>
      <c r="D17363" s="2" t="s">
        <v>43637</v>
      </c>
      <c r="E17363" s="3">
        <v>664.94</v>
      </c>
      <c r="F17363" s="67">
        <v>664.94</v>
      </c>
      <c r="G17363" s="67">
        <v>664.94</v>
      </c>
    </row>
    <row r="17364" spans="1:7" x14ac:dyDescent="0.2">
      <c r="A17364" s="1" t="str">
        <f t="shared" si="273"/>
        <v xml:space="preserve">SETOP </v>
      </c>
      <c r="B17364" s="3" t="s">
        <v>28600</v>
      </c>
    </row>
    <row r="17365" spans="1:7" x14ac:dyDescent="0.2">
      <c r="A17365" s="1" t="str">
        <f t="shared" si="273"/>
        <v>SETOP 048 - CONDULETES E ACESSÓRIOS</v>
      </c>
      <c r="B17365" s="3" t="s">
        <v>28600</v>
      </c>
      <c r="C17365" s="3" t="s">
        <v>41217</v>
      </c>
    </row>
    <row r="17366" spans="1:7" x14ac:dyDescent="0.2">
      <c r="A17366" s="1" t="str">
        <f t="shared" si="273"/>
        <v>SETOP 048.01 - CONDULETE EM ALUMÍNIO</v>
      </c>
      <c r="B17366" s="3" t="s">
        <v>28600</v>
      </c>
      <c r="C17366" s="3" t="s">
        <v>41218</v>
      </c>
    </row>
    <row r="17367" spans="1:7" x14ac:dyDescent="0.2">
      <c r="A17367" s="1" t="str">
        <f t="shared" si="273"/>
        <v>SETOP Código</v>
      </c>
      <c r="B17367" s="3" t="s">
        <v>28600</v>
      </c>
      <c r="C17367" s="3" t="s">
        <v>28604</v>
      </c>
      <c r="D17367" s="2" t="s">
        <v>43149</v>
      </c>
      <c r="E17367" s="3" t="s">
        <v>45110</v>
      </c>
      <c r="F17367" s="67" t="s">
        <v>45110</v>
      </c>
      <c r="G17367" s="67" t="s">
        <v>45110</v>
      </c>
    </row>
    <row r="17368" spans="1:7" ht="22.5" x14ac:dyDescent="0.2">
      <c r="A17368" s="1" t="str">
        <f t="shared" si="273"/>
        <v>SETOP MATED-17873</v>
      </c>
      <c r="B17368" s="3" t="s">
        <v>28600</v>
      </c>
      <c r="C17368" s="3" t="s">
        <v>41219</v>
      </c>
      <c r="D17368" s="2" t="s">
        <v>43638</v>
      </c>
      <c r="E17368" s="3">
        <v>27</v>
      </c>
      <c r="F17368" s="67">
        <v>27</v>
      </c>
      <c r="G17368" s="67">
        <v>27</v>
      </c>
    </row>
    <row r="17369" spans="1:7" ht="22.5" x14ac:dyDescent="0.2">
      <c r="A17369" s="1" t="str">
        <f t="shared" si="273"/>
        <v>SETOP MATED-17872</v>
      </c>
      <c r="B17369" s="3" t="s">
        <v>28600</v>
      </c>
      <c r="C17369" s="3" t="s">
        <v>41220</v>
      </c>
      <c r="D17369" s="2" t="s">
        <v>43639</v>
      </c>
      <c r="E17369" s="3">
        <v>15.17</v>
      </c>
      <c r="F17369" s="67">
        <v>15.17</v>
      </c>
      <c r="G17369" s="67">
        <v>15.17</v>
      </c>
    </row>
    <row r="17370" spans="1:7" ht="22.5" x14ac:dyDescent="0.2">
      <c r="A17370" s="1" t="str">
        <f t="shared" si="273"/>
        <v>SETOP MATED-17871</v>
      </c>
      <c r="B17370" s="3" t="s">
        <v>28600</v>
      </c>
      <c r="C17370" s="3" t="s">
        <v>41221</v>
      </c>
      <c r="D17370" s="2" t="s">
        <v>43640</v>
      </c>
      <c r="E17370" s="3">
        <v>14.94</v>
      </c>
      <c r="F17370" s="67">
        <v>14.94</v>
      </c>
      <c r="G17370" s="67">
        <v>14.94</v>
      </c>
    </row>
    <row r="17371" spans="1:7" ht="22.5" x14ac:dyDescent="0.2">
      <c r="A17371" s="1" t="str">
        <f t="shared" si="273"/>
        <v>SETOP MATED-17874</v>
      </c>
      <c r="B17371" s="3" t="s">
        <v>28600</v>
      </c>
      <c r="C17371" s="3" t="s">
        <v>41222</v>
      </c>
      <c r="D17371" s="2" t="s">
        <v>43641</v>
      </c>
      <c r="E17371" s="3">
        <v>34.46</v>
      </c>
      <c r="F17371" s="67">
        <v>34.46</v>
      </c>
      <c r="G17371" s="67">
        <v>34.46</v>
      </c>
    </row>
    <row r="17372" spans="1:7" ht="22.5" x14ac:dyDescent="0.2">
      <c r="A17372" s="1" t="str">
        <f t="shared" si="273"/>
        <v>SETOP MATED-17870</v>
      </c>
      <c r="B17372" s="3" t="s">
        <v>28600</v>
      </c>
      <c r="C17372" s="3" t="s">
        <v>41223</v>
      </c>
      <c r="D17372" s="2" t="s">
        <v>43642</v>
      </c>
      <c r="E17372" s="3">
        <v>7.15</v>
      </c>
      <c r="F17372" s="67">
        <v>7.15</v>
      </c>
      <c r="G17372" s="67">
        <v>7.15</v>
      </c>
    </row>
    <row r="17373" spans="1:7" x14ac:dyDescent="0.2">
      <c r="A17373" s="1" t="str">
        <f t="shared" si="273"/>
        <v xml:space="preserve">SETOP </v>
      </c>
      <c r="B17373" s="3" t="s">
        <v>28600</v>
      </c>
    </row>
    <row r="17374" spans="1:7" x14ac:dyDescent="0.2">
      <c r="A17374" s="1" t="str">
        <f t="shared" si="273"/>
        <v>SETOP 048.02 - TAMPA PARA CONDULETE EM ALUMÍNIO</v>
      </c>
      <c r="B17374" s="3" t="s">
        <v>28600</v>
      </c>
      <c r="C17374" s="3" t="s">
        <v>41224</v>
      </c>
    </row>
    <row r="17375" spans="1:7" x14ac:dyDescent="0.2">
      <c r="A17375" s="1" t="str">
        <f t="shared" si="273"/>
        <v>SETOP Código</v>
      </c>
      <c r="B17375" s="3" t="s">
        <v>28600</v>
      </c>
      <c r="C17375" s="3" t="s">
        <v>28604</v>
      </c>
      <c r="D17375" s="2" t="s">
        <v>43149</v>
      </c>
      <c r="E17375" s="3" t="s">
        <v>45110</v>
      </c>
      <c r="F17375" s="67" t="s">
        <v>45110</v>
      </c>
      <c r="G17375" s="67" t="s">
        <v>45110</v>
      </c>
    </row>
    <row r="17376" spans="1:7" x14ac:dyDescent="0.2">
      <c r="A17376" s="1" t="str">
        <f t="shared" si="273"/>
        <v>SETOP MATED-17896</v>
      </c>
      <c r="B17376" s="3" t="s">
        <v>28600</v>
      </c>
      <c r="C17376" s="3" t="s">
        <v>41225</v>
      </c>
      <c r="D17376" s="2" t="s">
        <v>43643</v>
      </c>
      <c r="E17376" s="3">
        <v>8.9</v>
      </c>
      <c r="F17376" s="67">
        <v>8.9</v>
      </c>
      <c r="G17376" s="67">
        <v>8.9</v>
      </c>
    </row>
    <row r="17377" spans="1:7" x14ac:dyDescent="0.2">
      <c r="A17377" s="1" t="str">
        <f t="shared" si="273"/>
        <v>SETOP MATED-17895</v>
      </c>
      <c r="B17377" s="3" t="s">
        <v>28600</v>
      </c>
      <c r="C17377" s="3" t="s">
        <v>41226</v>
      </c>
      <c r="D17377" s="2" t="s">
        <v>43644</v>
      </c>
      <c r="E17377" s="3">
        <v>8.06</v>
      </c>
      <c r="F17377" s="67">
        <v>8.06</v>
      </c>
      <c r="G17377" s="67">
        <v>8.06</v>
      </c>
    </row>
    <row r="17378" spans="1:7" x14ac:dyDescent="0.2">
      <c r="A17378" s="1" t="str">
        <f t="shared" si="273"/>
        <v>SETOP MATED-17894</v>
      </c>
      <c r="B17378" s="3" t="s">
        <v>28600</v>
      </c>
      <c r="C17378" s="3" t="s">
        <v>41227</v>
      </c>
      <c r="D17378" s="2" t="s">
        <v>43645</v>
      </c>
      <c r="E17378" s="3">
        <v>4.5</v>
      </c>
      <c r="F17378" s="67">
        <v>4.5</v>
      </c>
      <c r="G17378" s="67">
        <v>4.5</v>
      </c>
    </row>
    <row r="17379" spans="1:7" x14ac:dyDescent="0.2">
      <c r="A17379" s="1" t="str">
        <f t="shared" si="273"/>
        <v>SETOP MATED-17897</v>
      </c>
      <c r="B17379" s="3" t="s">
        <v>28600</v>
      </c>
      <c r="C17379" s="3" t="s">
        <v>41228</v>
      </c>
      <c r="D17379" s="2" t="s">
        <v>43646</v>
      </c>
      <c r="E17379" s="3">
        <v>11.14</v>
      </c>
      <c r="F17379" s="67">
        <v>11.14</v>
      </c>
      <c r="G17379" s="67">
        <v>11.14</v>
      </c>
    </row>
    <row r="17380" spans="1:7" x14ac:dyDescent="0.2">
      <c r="A17380" s="1" t="str">
        <f t="shared" si="273"/>
        <v>SETOP MATED-17893</v>
      </c>
      <c r="B17380" s="3" t="s">
        <v>28600</v>
      </c>
      <c r="C17380" s="3" t="s">
        <v>41229</v>
      </c>
      <c r="D17380" s="2" t="s">
        <v>43647</v>
      </c>
      <c r="E17380" s="3">
        <v>3.2</v>
      </c>
      <c r="F17380" s="67">
        <v>3.2</v>
      </c>
      <c r="G17380" s="67">
        <v>3.2</v>
      </c>
    </row>
    <row r="17381" spans="1:7" ht="22.5" x14ac:dyDescent="0.2">
      <c r="A17381" s="1" t="str">
        <f t="shared" si="273"/>
        <v>SETOP MATED-17890</v>
      </c>
      <c r="B17381" s="3" t="s">
        <v>28600</v>
      </c>
      <c r="C17381" s="3" t="s">
        <v>41230</v>
      </c>
      <c r="D17381" s="2" t="s">
        <v>43648</v>
      </c>
      <c r="E17381" s="3">
        <v>8.18</v>
      </c>
      <c r="F17381" s="67">
        <v>8.18</v>
      </c>
      <c r="G17381" s="67">
        <v>8.18</v>
      </c>
    </row>
    <row r="17382" spans="1:7" ht="22.5" x14ac:dyDescent="0.2">
      <c r="A17382" s="1" t="str">
        <f t="shared" si="273"/>
        <v>SETOP MATED-17889</v>
      </c>
      <c r="B17382" s="3" t="s">
        <v>28600</v>
      </c>
      <c r="C17382" s="3" t="s">
        <v>41231</v>
      </c>
      <c r="D17382" s="2" t="s">
        <v>43649</v>
      </c>
      <c r="E17382" s="3">
        <v>3.89</v>
      </c>
      <c r="F17382" s="67">
        <v>3.89</v>
      </c>
      <c r="G17382" s="67">
        <v>3.89</v>
      </c>
    </row>
    <row r="17383" spans="1:7" ht="22.5" x14ac:dyDescent="0.2">
      <c r="A17383" s="1" t="str">
        <f t="shared" si="273"/>
        <v>SETOP MATED-17892</v>
      </c>
      <c r="B17383" s="3" t="s">
        <v>28600</v>
      </c>
      <c r="C17383" s="3" t="s">
        <v>41232</v>
      </c>
      <c r="D17383" s="2" t="s">
        <v>43650</v>
      </c>
      <c r="E17383" s="3">
        <v>9.33</v>
      </c>
      <c r="F17383" s="67">
        <v>9.33</v>
      </c>
      <c r="G17383" s="67">
        <v>9.33</v>
      </c>
    </row>
    <row r="17384" spans="1:7" ht="22.5" x14ac:dyDescent="0.2">
      <c r="A17384" s="1" t="str">
        <f t="shared" si="273"/>
        <v>SETOP MATED-17891</v>
      </c>
      <c r="B17384" s="3" t="s">
        <v>28600</v>
      </c>
      <c r="C17384" s="3" t="s">
        <v>41233</v>
      </c>
      <c r="D17384" s="2" t="s">
        <v>43651</v>
      </c>
      <c r="E17384" s="3">
        <v>9.8800000000000008</v>
      </c>
      <c r="F17384" s="67">
        <v>9.8800000000000008</v>
      </c>
      <c r="G17384" s="67">
        <v>9.8800000000000008</v>
      </c>
    </row>
    <row r="17385" spans="1:7" ht="22.5" x14ac:dyDescent="0.2">
      <c r="A17385" s="1" t="str">
        <f t="shared" si="273"/>
        <v>SETOP MATED-17886</v>
      </c>
      <c r="B17385" s="3" t="s">
        <v>28600</v>
      </c>
      <c r="C17385" s="3" t="s">
        <v>41234</v>
      </c>
      <c r="D17385" s="2" t="s">
        <v>43652</v>
      </c>
      <c r="E17385" s="3">
        <v>6</v>
      </c>
      <c r="F17385" s="67">
        <v>6</v>
      </c>
      <c r="G17385" s="67">
        <v>6</v>
      </c>
    </row>
    <row r="17386" spans="1:7" ht="22.5" x14ac:dyDescent="0.2">
      <c r="A17386" s="1" t="str">
        <f t="shared" si="273"/>
        <v>SETOP MATED-17885</v>
      </c>
      <c r="B17386" s="3" t="s">
        <v>28600</v>
      </c>
      <c r="C17386" s="3" t="s">
        <v>41235</v>
      </c>
      <c r="D17386" s="2" t="s">
        <v>43653</v>
      </c>
      <c r="E17386" s="3">
        <v>3.7</v>
      </c>
      <c r="F17386" s="67">
        <v>3.7</v>
      </c>
      <c r="G17386" s="67">
        <v>3.7</v>
      </c>
    </row>
    <row r="17387" spans="1:7" ht="22.5" x14ac:dyDescent="0.2">
      <c r="A17387" s="1" t="str">
        <f t="shared" si="273"/>
        <v>SETOP MATED-17888</v>
      </c>
      <c r="B17387" s="3" t="s">
        <v>28600</v>
      </c>
      <c r="C17387" s="3" t="s">
        <v>41236</v>
      </c>
      <c r="D17387" s="2" t="s">
        <v>43654</v>
      </c>
      <c r="E17387" s="3">
        <v>4.6500000000000004</v>
      </c>
      <c r="F17387" s="67">
        <v>4.6500000000000004</v>
      </c>
      <c r="G17387" s="67">
        <v>4.6500000000000004</v>
      </c>
    </row>
    <row r="17388" spans="1:7" ht="22.5" x14ac:dyDescent="0.2">
      <c r="A17388" s="1" t="str">
        <f t="shared" ref="A17388:A17451" si="274">CONCATENAR</f>
        <v>SETOP MATED-17887</v>
      </c>
      <c r="B17388" s="3" t="s">
        <v>28600</v>
      </c>
      <c r="C17388" s="3" t="s">
        <v>41237</v>
      </c>
      <c r="D17388" s="2" t="s">
        <v>43655</v>
      </c>
      <c r="E17388" s="3">
        <v>4.97</v>
      </c>
      <c r="F17388" s="67">
        <v>4.97</v>
      </c>
      <c r="G17388" s="67">
        <v>4.97</v>
      </c>
    </row>
    <row r="17389" spans="1:7" x14ac:dyDescent="0.2">
      <c r="A17389" s="1" t="str">
        <f t="shared" si="274"/>
        <v xml:space="preserve">SETOP </v>
      </c>
      <c r="B17389" s="3" t="s">
        <v>28600</v>
      </c>
    </row>
    <row r="17390" spans="1:7" x14ac:dyDescent="0.2">
      <c r="A17390" s="1" t="str">
        <f t="shared" si="274"/>
        <v>SETOP 048.03 - TAMPÃO SELADOR PARA CONDULETE EM PVC</v>
      </c>
      <c r="B17390" s="3" t="s">
        <v>28600</v>
      </c>
      <c r="C17390" s="3" t="s">
        <v>41238</v>
      </c>
    </row>
    <row r="17391" spans="1:7" x14ac:dyDescent="0.2">
      <c r="A17391" s="1" t="str">
        <f t="shared" si="274"/>
        <v>SETOP Código</v>
      </c>
      <c r="B17391" s="3" t="s">
        <v>28600</v>
      </c>
      <c r="C17391" s="3" t="s">
        <v>28604</v>
      </c>
      <c r="D17391" s="2" t="s">
        <v>43149</v>
      </c>
      <c r="E17391" s="3" t="s">
        <v>45110</v>
      </c>
      <c r="F17391" s="67" t="s">
        <v>45110</v>
      </c>
      <c r="G17391" s="67" t="s">
        <v>45110</v>
      </c>
    </row>
    <row r="17392" spans="1:7" x14ac:dyDescent="0.2">
      <c r="A17392" s="1" t="str">
        <f t="shared" si="274"/>
        <v>SETOP MATED-17878</v>
      </c>
      <c r="B17392" s="3" t="s">
        <v>28600</v>
      </c>
      <c r="C17392" s="3" t="s">
        <v>41239</v>
      </c>
      <c r="D17392" s="2" t="s">
        <v>43656</v>
      </c>
      <c r="E17392" s="3">
        <v>0.69</v>
      </c>
      <c r="F17392" s="67">
        <v>0.69</v>
      </c>
      <c r="G17392" s="67">
        <v>0.69</v>
      </c>
    </row>
    <row r="17393" spans="1:7" x14ac:dyDescent="0.2">
      <c r="A17393" s="1" t="str">
        <f t="shared" si="274"/>
        <v>SETOP MATED-17877</v>
      </c>
      <c r="B17393" s="3" t="s">
        <v>28600</v>
      </c>
      <c r="C17393" s="3" t="s">
        <v>41240</v>
      </c>
      <c r="D17393" s="2" t="s">
        <v>43657</v>
      </c>
      <c r="E17393" s="3">
        <v>1</v>
      </c>
      <c r="F17393" s="67">
        <v>1</v>
      </c>
      <c r="G17393" s="67">
        <v>1</v>
      </c>
    </row>
    <row r="17394" spans="1:7" x14ac:dyDescent="0.2">
      <c r="A17394" s="1" t="str">
        <f t="shared" si="274"/>
        <v>SETOP MATED-17876</v>
      </c>
      <c r="B17394" s="3" t="s">
        <v>28600</v>
      </c>
      <c r="C17394" s="3" t="s">
        <v>41241</v>
      </c>
      <c r="D17394" s="2" t="s">
        <v>43658</v>
      </c>
      <c r="E17394" s="3">
        <v>0.38</v>
      </c>
      <c r="F17394" s="67">
        <v>0.38</v>
      </c>
      <c r="G17394" s="67">
        <v>0.38</v>
      </c>
    </row>
    <row r="17395" spans="1:7" x14ac:dyDescent="0.2">
      <c r="A17395" s="1" t="str">
        <f t="shared" si="274"/>
        <v>SETOP MATED-17879</v>
      </c>
      <c r="B17395" s="3" t="s">
        <v>28600</v>
      </c>
      <c r="C17395" s="3" t="s">
        <v>41242</v>
      </c>
      <c r="D17395" s="2" t="s">
        <v>43659</v>
      </c>
      <c r="E17395" s="3">
        <v>1.0900000000000001</v>
      </c>
      <c r="F17395" s="67">
        <v>1.0900000000000001</v>
      </c>
      <c r="G17395" s="67">
        <v>1.0900000000000001</v>
      </c>
    </row>
    <row r="17396" spans="1:7" x14ac:dyDescent="0.2">
      <c r="A17396" s="1" t="str">
        <f t="shared" si="274"/>
        <v>SETOP MATED-17875</v>
      </c>
      <c r="B17396" s="3" t="s">
        <v>28600</v>
      </c>
      <c r="C17396" s="3" t="s">
        <v>41243</v>
      </c>
      <c r="D17396" s="2" t="s">
        <v>43660</v>
      </c>
      <c r="E17396" s="3">
        <v>0.38</v>
      </c>
      <c r="F17396" s="67">
        <v>0.38</v>
      </c>
      <c r="G17396" s="67">
        <v>0.38</v>
      </c>
    </row>
    <row r="17397" spans="1:7" x14ac:dyDescent="0.2">
      <c r="A17397" s="1" t="str">
        <f t="shared" si="274"/>
        <v xml:space="preserve">SETOP </v>
      </c>
      <c r="B17397" s="3" t="s">
        <v>28600</v>
      </c>
    </row>
    <row r="17398" spans="1:7" x14ac:dyDescent="0.2">
      <c r="A17398" s="1" t="str">
        <f t="shared" si="274"/>
        <v>SETOP 048.04 - CONEXÕES E ACESSÓRIOS PARA CONDULETE EM ALUMÍNIO</v>
      </c>
      <c r="B17398" s="3" t="s">
        <v>28600</v>
      </c>
      <c r="C17398" s="3" t="s">
        <v>41244</v>
      </c>
    </row>
    <row r="17399" spans="1:7" x14ac:dyDescent="0.2">
      <c r="A17399" s="1" t="str">
        <f t="shared" si="274"/>
        <v>SETOP Código</v>
      </c>
      <c r="B17399" s="3" t="s">
        <v>28600</v>
      </c>
      <c r="C17399" s="3" t="s">
        <v>28604</v>
      </c>
      <c r="D17399" s="2" t="s">
        <v>43149</v>
      </c>
      <c r="E17399" s="3" t="s">
        <v>45110</v>
      </c>
      <c r="F17399" s="67" t="s">
        <v>45110</v>
      </c>
      <c r="G17399" s="67" t="s">
        <v>45110</v>
      </c>
    </row>
    <row r="17400" spans="1:7" ht="22.5" x14ac:dyDescent="0.2">
      <c r="A17400" s="1" t="str">
        <f t="shared" si="274"/>
        <v>SETOP MATED-17883</v>
      </c>
      <c r="B17400" s="3" t="s">
        <v>28600</v>
      </c>
      <c r="C17400" s="3" t="s">
        <v>41245</v>
      </c>
      <c r="D17400" s="2" t="s">
        <v>43661</v>
      </c>
      <c r="E17400" s="3">
        <v>6.89</v>
      </c>
      <c r="F17400" s="67">
        <v>6.89</v>
      </c>
      <c r="G17400" s="67">
        <v>6.89</v>
      </c>
    </row>
    <row r="17401" spans="1:7" ht="22.5" x14ac:dyDescent="0.2">
      <c r="A17401" s="1" t="str">
        <f t="shared" si="274"/>
        <v>SETOP MATED-17882</v>
      </c>
      <c r="B17401" s="3" t="s">
        <v>28600</v>
      </c>
      <c r="C17401" s="3" t="s">
        <v>41246</v>
      </c>
      <c r="D17401" s="2" t="s">
        <v>43662</v>
      </c>
      <c r="E17401" s="3">
        <v>7.17</v>
      </c>
      <c r="F17401" s="67">
        <v>7.17</v>
      </c>
      <c r="G17401" s="67">
        <v>7.17</v>
      </c>
    </row>
    <row r="17402" spans="1:7" ht="22.5" x14ac:dyDescent="0.2">
      <c r="A17402" s="1" t="str">
        <f t="shared" si="274"/>
        <v>SETOP MATED-17881</v>
      </c>
      <c r="B17402" s="3" t="s">
        <v>28600</v>
      </c>
      <c r="C17402" s="3" t="s">
        <v>41247</v>
      </c>
      <c r="D17402" s="2" t="s">
        <v>43663</v>
      </c>
      <c r="E17402" s="3">
        <v>3.36</v>
      </c>
      <c r="F17402" s="67">
        <v>3.36</v>
      </c>
      <c r="G17402" s="67">
        <v>3.36</v>
      </c>
    </row>
    <row r="17403" spans="1:7" ht="22.5" x14ac:dyDescent="0.2">
      <c r="A17403" s="1" t="str">
        <f t="shared" si="274"/>
        <v>SETOP MATED-17884</v>
      </c>
      <c r="B17403" s="3" t="s">
        <v>28600</v>
      </c>
      <c r="C17403" s="3" t="s">
        <v>41248</v>
      </c>
      <c r="D17403" s="2" t="s">
        <v>43664</v>
      </c>
      <c r="E17403" s="3">
        <v>9.76</v>
      </c>
      <c r="F17403" s="67">
        <v>9.76</v>
      </c>
      <c r="G17403" s="67">
        <v>9.76</v>
      </c>
    </row>
    <row r="17404" spans="1:7" ht="22.5" x14ac:dyDescent="0.2">
      <c r="A17404" s="1" t="str">
        <f t="shared" si="274"/>
        <v>SETOP MATED-17880</v>
      </c>
      <c r="B17404" s="3" t="s">
        <v>28600</v>
      </c>
      <c r="C17404" s="3" t="s">
        <v>41249</v>
      </c>
      <c r="D17404" s="2" t="s">
        <v>43665</v>
      </c>
      <c r="E17404" s="3">
        <v>2.2999999999999998</v>
      </c>
      <c r="F17404" s="67">
        <v>2.2999999999999998</v>
      </c>
      <c r="G17404" s="67">
        <v>2.2999999999999998</v>
      </c>
    </row>
    <row r="17405" spans="1:7" x14ac:dyDescent="0.2">
      <c r="A17405" s="1" t="str">
        <f t="shared" si="274"/>
        <v xml:space="preserve">SETOP </v>
      </c>
      <c r="B17405" s="3" t="s">
        <v>28600</v>
      </c>
    </row>
    <row r="17406" spans="1:7" x14ac:dyDescent="0.2">
      <c r="A17406" s="1" t="str">
        <f t="shared" si="274"/>
        <v>SETOP 049 - CONECTORES E TERMINAIS</v>
      </c>
      <c r="B17406" s="3" t="s">
        <v>28600</v>
      </c>
      <c r="C17406" s="3" t="s">
        <v>41250</v>
      </c>
    </row>
    <row r="17407" spans="1:7" x14ac:dyDescent="0.2">
      <c r="A17407" s="1" t="str">
        <f t="shared" si="274"/>
        <v>SETOP 049.01 - CONECTOR DE PRESSÃO</v>
      </c>
      <c r="B17407" s="3" t="s">
        <v>28600</v>
      </c>
      <c r="C17407" s="3" t="s">
        <v>41251</v>
      </c>
    </row>
    <row r="17408" spans="1:7" x14ac:dyDescent="0.2">
      <c r="A17408" s="1" t="str">
        <f t="shared" si="274"/>
        <v>SETOP Código</v>
      </c>
      <c r="B17408" s="3" t="s">
        <v>28600</v>
      </c>
      <c r="C17408" s="3" t="s">
        <v>28604</v>
      </c>
      <c r="D17408" s="2" t="s">
        <v>43149</v>
      </c>
      <c r="E17408" s="3" t="s">
        <v>45110</v>
      </c>
      <c r="F17408" s="67" t="s">
        <v>45110</v>
      </c>
      <c r="G17408" s="67" t="s">
        <v>45110</v>
      </c>
    </row>
    <row r="17409" spans="1:7" ht="22.5" x14ac:dyDescent="0.2">
      <c r="A17409" s="1" t="str">
        <f t="shared" si="274"/>
        <v>SETOP MATED-13018</v>
      </c>
      <c r="B17409" s="3" t="s">
        <v>28600</v>
      </c>
      <c r="C17409" s="3" t="s">
        <v>41252</v>
      </c>
      <c r="D17409" s="2" t="s">
        <v>43666</v>
      </c>
      <c r="E17409" s="3">
        <v>2.7616000000000001</v>
      </c>
      <c r="F17409" s="67">
        <v>2.7616000000000001</v>
      </c>
      <c r="G17409" s="67">
        <v>2.7616000000000001</v>
      </c>
    </row>
    <row r="17410" spans="1:7" ht="22.5" x14ac:dyDescent="0.2">
      <c r="A17410" s="1" t="str">
        <f t="shared" si="274"/>
        <v>SETOP MATED-13005</v>
      </c>
      <c r="B17410" s="3" t="s">
        <v>28600</v>
      </c>
      <c r="C17410" s="3" t="s">
        <v>41253</v>
      </c>
      <c r="D17410" s="2" t="s">
        <v>43667</v>
      </c>
      <c r="E17410" s="3">
        <v>6.6924000000000001</v>
      </c>
      <c r="F17410" s="67">
        <v>6.6924000000000001</v>
      </c>
      <c r="G17410" s="67">
        <v>6.6924000000000001</v>
      </c>
    </row>
    <row r="17411" spans="1:7" ht="22.5" x14ac:dyDescent="0.2">
      <c r="A17411" s="1" t="str">
        <f t="shared" si="274"/>
        <v>SETOP MATED-13006</v>
      </c>
      <c r="B17411" s="3" t="s">
        <v>28600</v>
      </c>
      <c r="C17411" s="3" t="s">
        <v>41254</v>
      </c>
      <c r="D17411" s="2" t="s">
        <v>43668</v>
      </c>
      <c r="E17411" s="3">
        <v>10.9558</v>
      </c>
      <c r="F17411" s="67">
        <v>10.9558</v>
      </c>
      <c r="G17411" s="67">
        <v>10.9558</v>
      </c>
    </row>
    <row r="17412" spans="1:7" ht="22.5" x14ac:dyDescent="0.2">
      <c r="A17412" s="1" t="str">
        <f t="shared" si="274"/>
        <v>SETOP MATED-12995</v>
      </c>
      <c r="B17412" s="3" t="s">
        <v>28600</v>
      </c>
      <c r="C17412" s="3" t="s">
        <v>41255</v>
      </c>
      <c r="D17412" s="2" t="s">
        <v>43669</v>
      </c>
      <c r="E17412" s="3">
        <v>12.6592</v>
      </c>
      <c r="F17412" s="67">
        <v>12.6592</v>
      </c>
      <c r="G17412" s="67">
        <v>12.6592</v>
      </c>
    </row>
    <row r="17413" spans="1:7" ht="22.5" x14ac:dyDescent="0.2">
      <c r="A17413" s="1" t="str">
        <f t="shared" si="274"/>
        <v>SETOP MATED-13008</v>
      </c>
      <c r="B17413" s="3" t="s">
        <v>28600</v>
      </c>
      <c r="C17413" s="3" t="s">
        <v>41256</v>
      </c>
      <c r="D17413" s="2" t="s">
        <v>43670</v>
      </c>
      <c r="E17413" s="3">
        <v>14.3726</v>
      </c>
      <c r="F17413" s="67">
        <v>14.3726</v>
      </c>
      <c r="G17413" s="67">
        <v>14.3726</v>
      </c>
    </row>
    <row r="17414" spans="1:7" ht="22.5" x14ac:dyDescent="0.2">
      <c r="A17414" s="1" t="str">
        <f t="shared" si="274"/>
        <v>SETOP MATED-13009</v>
      </c>
      <c r="B17414" s="3" t="s">
        <v>28600</v>
      </c>
      <c r="C17414" s="3" t="s">
        <v>41257</v>
      </c>
      <c r="D17414" s="2" t="s">
        <v>43671</v>
      </c>
      <c r="E17414" s="3">
        <v>18.132100000000001</v>
      </c>
      <c r="F17414" s="67">
        <v>18.132100000000001</v>
      </c>
      <c r="G17414" s="67">
        <v>18.132100000000001</v>
      </c>
    </row>
    <row r="17415" spans="1:7" ht="22.5" x14ac:dyDescent="0.2">
      <c r="A17415" s="1" t="str">
        <f t="shared" si="274"/>
        <v>SETOP MATED-13950</v>
      </c>
      <c r="B17415" s="3" t="s">
        <v>28600</v>
      </c>
      <c r="C17415" s="3" t="s">
        <v>41258</v>
      </c>
      <c r="D17415" s="2" t="s">
        <v>43672</v>
      </c>
      <c r="E17415" s="3">
        <v>25.2378</v>
      </c>
      <c r="F17415" s="67">
        <v>25.2378</v>
      </c>
      <c r="G17415" s="67">
        <v>25.2378</v>
      </c>
    </row>
    <row r="17416" spans="1:7" x14ac:dyDescent="0.2">
      <c r="A17416" s="1" t="str">
        <f t="shared" si="274"/>
        <v>SETOP MATED-12014</v>
      </c>
      <c r="B17416" s="3" t="s">
        <v>28600</v>
      </c>
      <c r="C17416" s="3" t="s">
        <v>41259</v>
      </c>
      <c r="D17416" s="2" t="s">
        <v>43673</v>
      </c>
      <c r="E17416" s="3">
        <v>7.8112000000000004</v>
      </c>
      <c r="F17416" s="67">
        <v>7.8112000000000004</v>
      </c>
      <c r="G17416" s="67">
        <v>7.8112000000000004</v>
      </c>
    </row>
    <row r="17417" spans="1:7" x14ac:dyDescent="0.2">
      <c r="A17417" s="1" t="str">
        <f t="shared" si="274"/>
        <v>SETOP MATED-13948</v>
      </c>
      <c r="B17417" s="3" t="s">
        <v>28600</v>
      </c>
      <c r="C17417" s="3" t="s">
        <v>41260</v>
      </c>
      <c r="D17417" s="2" t="s">
        <v>43674</v>
      </c>
      <c r="E17417" s="3">
        <v>9.4440000000000008</v>
      </c>
      <c r="F17417" s="67">
        <v>9.4440000000000008</v>
      </c>
      <c r="G17417" s="67">
        <v>9.4440000000000008</v>
      </c>
    </row>
    <row r="17418" spans="1:7" x14ac:dyDescent="0.2">
      <c r="A17418" s="1" t="str">
        <f t="shared" si="274"/>
        <v>SETOP MATED-12015</v>
      </c>
      <c r="B17418" s="3" t="s">
        <v>28600</v>
      </c>
      <c r="C17418" s="3" t="s">
        <v>41261</v>
      </c>
      <c r="D17418" s="2" t="s">
        <v>43675</v>
      </c>
      <c r="E17418" s="3">
        <v>11.7621</v>
      </c>
      <c r="F17418" s="67">
        <v>11.7621</v>
      </c>
      <c r="G17418" s="67">
        <v>11.7621</v>
      </c>
    </row>
    <row r="17419" spans="1:7" x14ac:dyDescent="0.2">
      <c r="A17419" s="1" t="str">
        <f t="shared" si="274"/>
        <v>SETOP MATED-13949</v>
      </c>
      <c r="B17419" s="3" t="s">
        <v>28600</v>
      </c>
      <c r="C17419" s="3" t="s">
        <v>41262</v>
      </c>
      <c r="D17419" s="2" t="s">
        <v>43676</v>
      </c>
      <c r="E17419" s="3">
        <v>15.4208</v>
      </c>
      <c r="F17419" s="67">
        <v>15.4208</v>
      </c>
      <c r="G17419" s="67">
        <v>15.4208</v>
      </c>
    </row>
    <row r="17420" spans="1:7" x14ac:dyDescent="0.2">
      <c r="A17420" s="1" t="str">
        <f t="shared" si="274"/>
        <v>SETOP MATED-12118</v>
      </c>
      <c r="B17420" s="3" t="s">
        <v>28600</v>
      </c>
      <c r="C17420" s="3" t="s">
        <v>41263</v>
      </c>
      <c r="D17420" s="2" t="s">
        <v>43677</v>
      </c>
      <c r="E17420" s="3">
        <v>35.125300000000003</v>
      </c>
      <c r="F17420" s="67">
        <v>35.125300000000003</v>
      </c>
      <c r="G17420" s="67">
        <v>35.125300000000003</v>
      </c>
    </row>
    <row r="17421" spans="1:7" x14ac:dyDescent="0.2">
      <c r="A17421" s="1" t="str">
        <f t="shared" si="274"/>
        <v xml:space="preserve">SETOP </v>
      </c>
      <c r="B17421" s="3" t="s">
        <v>28600</v>
      </c>
    </row>
    <row r="17422" spans="1:7" x14ac:dyDescent="0.2">
      <c r="A17422" s="1" t="str">
        <f t="shared" si="274"/>
        <v>SETOP 049.02 - CONECTOR TERMINAL DE PRESSÃO</v>
      </c>
      <c r="B17422" s="3" t="s">
        <v>28600</v>
      </c>
      <c r="C17422" s="3" t="s">
        <v>41264</v>
      </c>
    </row>
    <row r="17423" spans="1:7" x14ac:dyDescent="0.2">
      <c r="A17423" s="1" t="str">
        <f t="shared" si="274"/>
        <v>SETOP Código</v>
      </c>
      <c r="B17423" s="3" t="s">
        <v>28600</v>
      </c>
      <c r="C17423" s="3" t="s">
        <v>28604</v>
      </c>
      <c r="D17423" s="2" t="s">
        <v>43149</v>
      </c>
      <c r="E17423" s="3" t="s">
        <v>45110</v>
      </c>
      <c r="F17423" s="67" t="s">
        <v>45110</v>
      </c>
      <c r="G17423" s="67" t="s">
        <v>45110</v>
      </c>
    </row>
    <row r="17424" spans="1:7" ht="22.5" x14ac:dyDescent="0.2">
      <c r="A17424" s="1" t="str">
        <f t="shared" si="274"/>
        <v>SETOP MATED-13010</v>
      </c>
      <c r="B17424" s="3" t="s">
        <v>28600</v>
      </c>
      <c r="C17424" s="3" t="s">
        <v>41265</v>
      </c>
      <c r="D17424" s="2" t="s">
        <v>43678</v>
      </c>
      <c r="E17424" s="3">
        <v>8.1539000000000001</v>
      </c>
      <c r="F17424" s="67">
        <v>8.1539000000000001</v>
      </c>
      <c r="G17424" s="67">
        <v>8.1539000000000001</v>
      </c>
    </row>
    <row r="17425" spans="1:7" ht="22.5" x14ac:dyDescent="0.2">
      <c r="A17425" s="1" t="str">
        <f t="shared" si="274"/>
        <v>SETOP MATED-13011</v>
      </c>
      <c r="B17425" s="3" t="s">
        <v>28600</v>
      </c>
      <c r="C17425" s="3" t="s">
        <v>41266</v>
      </c>
      <c r="D17425" s="2" t="s">
        <v>43679</v>
      </c>
      <c r="E17425" s="3">
        <v>11.8226</v>
      </c>
      <c r="F17425" s="67">
        <v>11.8226</v>
      </c>
      <c r="G17425" s="67">
        <v>11.8226</v>
      </c>
    </row>
    <row r="17426" spans="1:7" x14ac:dyDescent="0.2">
      <c r="A17426" s="1" t="str">
        <f t="shared" si="274"/>
        <v xml:space="preserve">SETOP </v>
      </c>
      <c r="B17426" s="3" t="s">
        <v>28600</v>
      </c>
    </row>
    <row r="17427" spans="1:7" x14ac:dyDescent="0.2">
      <c r="A17427" s="1" t="str">
        <f t="shared" si="274"/>
        <v>SETOP 049.03 - FIXADOR ÔMEGA</v>
      </c>
      <c r="B17427" s="3" t="s">
        <v>28600</v>
      </c>
      <c r="C17427" s="3" t="s">
        <v>41267</v>
      </c>
    </row>
    <row r="17428" spans="1:7" x14ac:dyDescent="0.2">
      <c r="A17428" s="1" t="str">
        <f t="shared" si="274"/>
        <v>SETOP Código</v>
      </c>
      <c r="B17428" s="3" t="s">
        <v>28600</v>
      </c>
      <c r="C17428" s="3" t="s">
        <v>28604</v>
      </c>
      <c r="D17428" s="2" t="s">
        <v>43149</v>
      </c>
      <c r="E17428" s="3" t="s">
        <v>45110</v>
      </c>
      <c r="F17428" s="67" t="s">
        <v>45110</v>
      </c>
      <c r="G17428" s="67" t="s">
        <v>45110</v>
      </c>
    </row>
    <row r="17429" spans="1:7" ht="22.5" x14ac:dyDescent="0.2">
      <c r="A17429" s="1" t="str">
        <f t="shared" si="274"/>
        <v>SETOP MATED-12012</v>
      </c>
      <c r="B17429" s="3" t="s">
        <v>28600</v>
      </c>
      <c r="C17429" s="3" t="s">
        <v>41268</v>
      </c>
      <c r="D17429" s="2" t="s">
        <v>43680</v>
      </c>
      <c r="E17429" s="3">
        <v>3.2654999999999998</v>
      </c>
      <c r="F17429" s="67">
        <v>3.2654999999999998</v>
      </c>
      <c r="G17429" s="67">
        <v>3.2654999999999998</v>
      </c>
    </row>
    <row r="17430" spans="1:7" ht="22.5" x14ac:dyDescent="0.2">
      <c r="A17430" s="1" t="str">
        <f t="shared" si="274"/>
        <v>SETOP MATED-12013</v>
      </c>
      <c r="B17430" s="3" t="s">
        <v>28600</v>
      </c>
      <c r="C17430" s="3" t="s">
        <v>41269</v>
      </c>
      <c r="D17430" s="2" t="s">
        <v>43681</v>
      </c>
      <c r="E17430" s="3">
        <v>3.2654999999999998</v>
      </c>
      <c r="F17430" s="67">
        <v>3.2654999999999998</v>
      </c>
      <c r="G17430" s="67">
        <v>3.2654999999999998</v>
      </c>
    </row>
    <row r="17431" spans="1:7" x14ac:dyDescent="0.2">
      <c r="A17431" s="1" t="str">
        <f t="shared" si="274"/>
        <v xml:space="preserve">SETOP </v>
      </c>
      <c r="B17431" s="3" t="s">
        <v>28600</v>
      </c>
    </row>
    <row r="17432" spans="1:7" x14ac:dyDescent="0.2">
      <c r="A17432" s="1" t="str">
        <f t="shared" si="274"/>
        <v>SETOP 049.04 - PRESILHA PARA CABO</v>
      </c>
      <c r="B17432" s="3" t="s">
        <v>28600</v>
      </c>
      <c r="C17432" s="3" t="s">
        <v>41270</v>
      </c>
    </row>
    <row r="17433" spans="1:7" x14ac:dyDescent="0.2">
      <c r="A17433" s="1" t="str">
        <f t="shared" si="274"/>
        <v>SETOP Código</v>
      </c>
      <c r="B17433" s="3" t="s">
        <v>28600</v>
      </c>
      <c r="C17433" s="3" t="s">
        <v>28604</v>
      </c>
      <c r="D17433" s="2" t="s">
        <v>43149</v>
      </c>
      <c r="E17433" s="3" t="s">
        <v>45110</v>
      </c>
      <c r="F17433" s="67" t="s">
        <v>45110</v>
      </c>
      <c r="G17433" s="67" t="s">
        <v>45110</v>
      </c>
    </row>
    <row r="17434" spans="1:7" ht="22.5" x14ac:dyDescent="0.2">
      <c r="A17434" s="1" t="str">
        <f t="shared" si="274"/>
        <v>SETOP MATED-12026</v>
      </c>
      <c r="B17434" s="3" t="s">
        <v>28600</v>
      </c>
      <c r="C17434" s="3" t="s">
        <v>41271</v>
      </c>
      <c r="D17434" s="2" t="s">
        <v>43682</v>
      </c>
      <c r="E17434" s="3">
        <v>0.82640000000000002</v>
      </c>
      <c r="F17434" s="67">
        <v>0.82640000000000002</v>
      </c>
      <c r="G17434" s="67">
        <v>0.82640000000000002</v>
      </c>
    </row>
    <row r="17435" spans="1:7" ht="22.5" x14ac:dyDescent="0.2">
      <c r="A17435" s="1" t="str">
        <f t="shared" si="274"/>
        <v>SETOP MATED-13020</v>
      </c>
      <c r="B17435" s="3" t="s">
        <v>28600</v>
      </c>
      <c r="C17435" s="3" t="s">
        <v>41272</v>
      </c>
      <c r="D17435" s="2" t="s">
        <v>43683</v>
      </c>
      <c r="E17435" s="3">
        <v>1.6025</v>
      </c>
      <c r="F17435" s="67">
        <v>1.6025</v>
      </c>
      <c r="G17435" s="67">
        <v>1.6025</v>
      </c>
    </row>
    <row r="17436" spans="1:7" ht="22.5" x14ac:dyDescent="0.2">
      <c r="A17436" s="1" t="str">
        <f t="shared" si="274"/>
        <v>SETOP MATED-12116</v>
      </c>
      <c r="B17436" s="3" t="s">
        <v>28600</v>
      </c>
      <c r="C17436" s="3" t="s">
        <v>41273</v>
      </c>
      <c r="D17436" s="2" t="s">
        <v>43684</v>
      </c>
      <c r="E17436" s="3">
        <v>2.6002999999999998</v>
      </c>
      <c r="F17436" s="67">
        <v>2.6002999999999998</v>
      </c>
      <c r="G17436" s="67">
        <v>2.6002999999999998</v>
      </c>
    </row>
    <row r="17437" spans="1:7" x14ac:dyDescent="0.2">
      <c r="A17437" s="1" t="str">
        <f t="shared" si="274"/>
        <v xml:space="preserve">SETOP </v>
      </c>
      <c r="B17437" s="3" t="s">
        <v>28600</v>
      </c>
    </row>
    <row r="17438" spans="1:7" x14ac:dyDescent="0.2">
      <c r="A17438" s="1" t="str">
        <f t="shared" si="274"/>
        <v>SETOP 049.05 - TERMINAL À COMPRESSÃO/ILHÓS</v>
      </c>
      <c r="B17438" s="3" t="s">
        <v>28600</v>
      </c>
      <c r="C17438" s="3" t="s">
        <v>41274</v>
      </c>
    </row>
    <row r="17439" spans="1:7" x14ac:dyDescent="0.2">
      <c r="A17439" s="1" t="str">
        <f t="shared" si="274"/>
        <v>SETOP Código</v>
      </c>
      <c r="B17439" s="3" t="s">
        <v>28600</v>
      </c>
      <c r="C17439" s="3" t="s">
        <v>28604</v>
      </c>
      <c r="D17439" s="2" t="s">
        <v>43149</v>
      </c>
      <c r="E17439" s="3" t="s">
        <v>45110</v>
      </c>
      <c r="F17439" s="67" t="s">
        <v>45110</v>
      </c>
      <c r="G17439" s="67" t="s">
        <v>45110</v>
      </c>
    </row>
    <row r="17440" spans="1:7" ht="22.5" x14ac:dyDescent="0.2">
      <c r="A17440" s="1" t="str">
        <f t="shared" si="274"/>
        <v>SETOP MATED-34406</v>
      </c>
      <c r="B17440" s="3" t="s">
        <v>28600</v>
      </c>
      <c r="C17440" s="3" t="s">
        <v>41275</v>
      </c>
      <c r="D17440" s="2" t="s">
        <v>43685</v>
      </c>
      <c r="E17440" s="3">
        <v>13.69</v>
      </c>
      <c r="F17440" s="67">
        <v>13.69</v>
      </c>
      <c r="G17440" s="67">
        <v>13.69</v>
      </c>
    </row>
    <row r="17441" spans="1:7" ht="22.5" x14ac:dyDescent="0.2">
      <c r="A17441" s="1" t="str">
        <f t="shared" si="274"/>
        <v>SETOP MATED-34407</v>
      </c>
      <c r="B17441" s="3" t="s">
        <v>28600</v>
      </c>
      <c r="C17441" s="3" t="s">
        <v>41276</v>
      </c>
      <c r="D17441" s="2" t="s">
        <v>43686</v>
      </c>
      <c r="E17441" s="3">
        <v>16.899999999999999</v>
      </c>
      <c r="F17441" s="67">
        <v>16.899999999999999</v>
      </c>
      <c r="G17441" s="67">
        <v>16.899999999999999</v>
      </c>
    </row>
    <row r="17442" spans="1:7" ht="22.5" x14ac:dyDescent="0.2">
      <c r="A17442" s="1" t="str">
        <f t="shared" si="274"/>
        <v>SETOP MATED-12129</v>
      </c>
      <c r="B17442" s="3" t="s">
        <v>28600</v>
      </c>
      <c r="C17442" s="3" t="s">
        <v>41277</v>
      </c>
      <c r="D17442" s="2" t="s">
        <v>43687</v>
      </c>
      <c r="E17442" s="3">
        <v>2.0499999999999998</v>
      </c>
      <c r="F17442" s="67">
        <v>2.0499999999999998</v>
      </c>
      <c r="G17442" s="67">
        <v>2.0499999999999998</v>
      </c>
    </row>
    <row r="17443" spans="1:7" ht="22.5" x14ac:dyDescent="0.2">
      <c r="A17443" s="1" t="str">
        <f t="shared" si="274"/>
        <v>SETOP MATED-34418</v>
      </c>
      <c r="B17443" s="3" t="s">
        <v>28600</v>
      </c>
      <c r="C17443" s="3" t="s">
        <v>41278</v>
      </c>
      <c r="D17443" s="2" t="s">
        <v>43688</v>
      </c>
      <c r="E17443" s="3">
        <v>19.78</v>
      </c>
      <c r="F17443" s="67">
        <v>19.78</v>
      </c>
      <c r="G17443" s="67">
        <v>19.78</v>
      </c>
    </row>
    <row r="17444" spans="1:7" ht="22.5" x14ac:dyDescent="0.2">
      <c r="A17444" s="1" t="str">
        <f t="shared" si="274"/>
        <v>SETOP MATED-12121</v>
      </c>
      <c r="B17444" s="3" t="s">
        <v>28600</v>
      </c>
      <c r="C17444" s="3" t="s">
        <v>41279</v>
      </c>
      <c r="D17444" s="2" t="s">
        <v>43689</v>
      </c>
      <c r="E17444" s="3">
        <v>0.96</v>
      </c>
      <c r="F17444" s="67">
        <v>0.96</v>
      </c>
      <c r="G17444" s="67">
        <v>0.96</v>
      </c>
    </row>
    <row r="17445" spans="1:7" ht="22.5" x14ac:dyDescent="0.2">
      <c r="A17445" s="1" t="str">
        <f t="shared" si="274"/>
        <v>SETOP MATED-12031</v>
      </c>
      <c r="B17445" s="3" t="s">
        <v>28600</v>
      </c>
      <c r="C17445" s="3" t="s">
        <v>41280</v>
      </c>
      <c r="D17445" s="2" t="s">
        <v>43690</v>
      </c>
      <c r="E17445" s="3">
        <v>2.76</v>
      </c>
      <c r="F17445" s="67">
        <v>2.76</v>
      </c>
      <c r="G17445" s="67">
        <v>2.76</v>
      </c>
    </row>
    <row r="17446" spans="1:7" ht="22.5" x14ac:dyDescent="0.2">
      <c r="A17446" s="1" t="str">
        <f t="shared" si="274"/>
        <v>SETOP MATED-34408</v>
      </c>
      <c r="B17446" s="3" t="s">
        <v>28600</v>
      </c>
      <c r="C17446" s="3" t="s">
        <v>41281</v>
      </c>
      <c r="D17446" s="2" t="s">
        <v>43691</v>
      </c>
      <c r="E17446" s="3">
        <v>58.13</v>
      </c>
      <c r="F17446" s="67">
        <v>58.13</v>
      </c>
      <c r="G17446" s="67">
        <v>58.13</v>
      </c>
    </row>
    <row r="17447" spans="1:7" ht="22.5" x14ac:dyDescent="0.2">
      <c r="A17447" s="1" t="str">
        <f t="shared" si="274"/>
        <v>SETOP MATED-12123</v>
      </c>
      <c r="B17447" s="3" t="s">
        <v>28600</v>
      </c>
      <c r="C17447" s="3" t="s">
        <v>41282</v>
      </c>
      <c r="D17447" s="2" t="s">
        <v>43692</v>
      </c>
      <c r="E17447" s="3">
        <v>3.17</v>
      </c>
      <c r="F17447" s="67">
        <v>3.17</v>
      </c>
      <c r="G17447" s="67">
        <v>3.17</v>
      </c>
    </row>
    <row r="17448" spans="1:7" ht="22.5" x14ac:dyDescent="0.2">
      <c r="A17448" s="1" t="str">
        <f t="shared" si="274"/>
        <v>SETOP MATED-34404</v>
      </c>
      <c r="B17448" s="3" t="s">
        <v>28600</v>
      </c>
      <c r="C17448" s="3" t="s">
        <v>41283</v>
      </c>
      <c r="D17448" s="2" t="s">
        <v>43693</v>
      </c>
      <c r="E17448" s="3">
        <v>6.85</v>
      </c>
      <c r="F17448" s="67">
        <v>6.85</v>
      </c>
      <c r="G17448" s="67">
        <v>6.85</v>
      </c>
    </row>
    <row r="17449" spans="1:7" ht="22.5" x14ac:dyDescent="0.2">
      <c r="A17449" s="1" t="str">
        <f t="shared" si="274"/>
        <v>SETOP MATED-34405</v>
      </c>
      <c r="B17449" s="3" t="s">
        <v>28600</v>
      </c>
      <c r="C17449" s="3" t="s">
        <v>41284</v>
      </c>
      <c r="D17449" s="2" t="s">
        <v>43694</v>
      </c>
      <c r="E17449" s="3">
        <v>9.09</v>
      </c>
      <c r="F17449" s="67">
        <v>9.09</v>
      </c>
      <c r="G17449" s="67">
        <v>9.09</v>
      </c>
    </row>
    <row r="17450" spans="1:7" ht="22.5" x14ac:dyDescent="0.2">
      <c r="A17450" s="1" t="str">
        <f t="shared" si="274"/>
        <v>SETOP MATED-12033</v>
      </c>
      <c r="B17450" s="3" t="s">
        <v>28600</v>
      </c>
      <c r="C17450" s="3" t="s">
        <v>41285</v>
      </c>
      <c r="D17450" s="2" t="s">
        <v>43695</v>
      </c>
      <c r="E17450" s="3">
        <v>6.2892000000000001</v>
      </c>
      <c r="F17450" s="67">
        <v>6.2892000000000001</v>
      </c>
      <c r="G17450" s="67">
        <v>6.2892000000000001</v>
      </c>
    </row>
    <row r="17451" spans="1:7" ht="22.5" x14ac:dyDescent="0.2">
      <c r="A17451" s="1" t="str">
        <f t="shared" si="274"/>
        <v>SETOP MATED-12034</v>
      </c>
      <c r="B17451" s="3" t="s">
        <v>28600</v>
      </c>
      <c r="C17451" s="3" t="s">
        <v>41286</v>
      </c>
      <c r="D17451" s="2" t="s">
        <v>43696</v>
      </c>
      <c r="E17451" s="3">
        <v>7.6901999999999999</v>
      </c>
      <c r="F17451" s="67">
        <v>7.6901999999999999</v>
      </c>
      <c r="G17451" s="67">
        <v>7.6901999999999999</v>
      </c>
    </row>
    <row r="17452" spans="1:7" ht="22.5" x14ac:dyDescent="0.2">
      <c r="A17452" s="1" t="str">
        <f t="shared" ref="A17452:A17515" si="275">CONCATENAR</f>
        <v>SETOP MATED-12035</v>
      </c>
      <c r="B17452" s="3" t="s">
        <v>28600</v>
      </c>
      <c r="C17452" s="3" t="s">
        <v>41287</v>
      </c>
      <c r="D17452" s="2" t="s">
        <v>43697</v>
      </c>
      <c r="E17452" s="3">
        <v>11.9133</v>
      </c>
      <c r="F17452" s="67">
        <v>11.9133</v>
      </c>
      <c r="G17452" s="67">
        <v>11.9133</v>
      </c>
    </row>
    <row r="17453" spans="1:7" ht="22.5" x14ac:dyDescent="0.2">
      <c r="A17453" s="1" t="str">
        <f t="shared" si="275"/>
        <v>SETOP MATED-12036</v>
      </c>
      <c r="B17453" s="3" t="s">
        <v>28600</v>
      </c>
      <c r="C17453" s="3" t="s">
        <v>41288</v>
      </c>
      <c r="D17453" s="2" t="s">
        <v>43698</v>
      </c>
      <c r="E17453" s="3">
        <v>20.2285</v>
      </c>
      <c r="F17453" s="67">
        <v>20.2285</v>
      </c>
      <c r="G17453" s="67">
        <v>20.2285</v>
      </c>
    </row>
    <row r="17454" spans="1:7" x14ac:dyDescent="0.2">
      <c r="A17454" s="1" t="str">
        <f t="shared" si="275"/>
        <v>SETOP MATED-12909</v>
      </c>
      <c r="B17454" s="3" t="s">
        <v>28600</v>
      </c>
      <c r="C17454" s="3" t="s">
        <v>41289</v>
      </c>
      <c r="D17454" s="2" t="s">
        <v>43699</v>
      </c>
      <c r="E17454" s="3">
        <v>29.370200000000001</v>
      </c>
      <c r="F17454" s="67">
        <v>29.370200000000001</v>
      </c>
      <c r="G17454" s="67">
        <v>29.370200000000001</v>
      </c>
    </row>
    <row r="17455" spans="1:7" x14ac:dyDescent="0.2">
      <c r="A17455" s="1" t="str">
        <f t="shared" si="275"/>
        <v>SETOP MATED-34413</v>
      </c>
      <c r="B17455" s="3" t="s">
        <v>28600</v>
      </c>
      <c r="C17455" s="3" t="s">
        <v>41290</v>
      </c>
      <c r="D17455" s="2" t="s">
        <v>43700</v>
      </c>
      <c r="E17455" s="3">
        <v>0.75</v>
      </c>
      <c r="F17455" s="67">
        <v>0.75</v>
      </c>
      <c r="G17455" s="67">
        <v>0.75</v>
      </c>
    </row>
    <row r="17456" spans="1:7" x14ac:dyDescent="0.2">
      <c r="A17456" s="1" t="str">
        <f t="shared" si="275"/>
        <v>SETOP MATED-34409</v>
      </c>
      <c r="B17456" s="3" t="s">
        <v>28600</v>
      </c>
      <c r="C17456" s="3" t="s">
        <v>41291</v>
      </c>
      <c r="D17456" s="2" t="s">
        <v>43701</v>
      </c>
      <c r="E17456" s="3">
        <v>0.12</v>
      </c>
      <c r="F17456" s="67">
        <v>0.12</v>
      </c>
      <c r="G17456" s="67">
        <v>0.12</v>
      </c>
    </row>
    <row r="17457" spans="1:7" x14ac:dyDescent="0.2">
      <c r="A17457" s="1" t="str">
        <f t="shared" si="275"/>
        <v>SETOP MATED-34415</v>
      </c>
      <c r="B17457" s="3" t="s">
        <v>28600</v>
      </c>
      <c r="C17457" s="3" t="s">
        <v>41292</v>
      </c>
      <c r="D17457" s="2" t="s">
        <v>43702</v>
      </c>
      <c r="E17457" s="3">
        <v>0.77</v>
      </c>
      <c r="F17457" s="67">
        <v>0.77</v>
      </c>
      <c r="G17457" s="67">
        <v>0.77</v>
      </c>
    </row>
    <row r="17458" spans="1:7" x14ac:dyDescent="0.2">
      <c r="A17458" s="1" t="str">
        <f t="shared" si="275"/>
        <v>SETOP MATED-34410</v>
      </c>
      <c r="B17458" s="3" t="s">
        <v>28600</v>
      </c>
      <c r="C17458" s="3" t="s">
        <v>41293</v>
      </c>
      <c r="D17458" s="2" t="s">
        <v>43703</v>
      </c>
      <c r="E17458" s="3">
        <v>0.17</v>
      </c>
      <c r="F17458" s="67">
        <v>0.17</v>
      </c>
      <c r="G17458" s="67">
        <v>0.17</v>
      </c>
    </row>
    <row r="17459" spans="1:7" x14ac:dyDescent="0.2">
      <c r="A17459" s="1" t="str">
        <f t="shared" si="275"/>
        <v>SETOP MATED-34416</v>
      </c>
      <c r="B17459" s="3" t="s">
        <v>28600</v>
      </c>
      <c r="C17459" s="3" t="s">
        <v>41294</v>
      </c>
      <c r="D17459" s="2" t="s">
        <v>43704</v>
      </c>
      <c r="E17459" s="3">
        <v>0.96</v>
      </c>
      <c r="F17459" s="67">
        <v>0.96</v>
      </c>
      <c r="G17459" s="67">
        <v>0.96</v>
      </c>
    </row>
    <row r="17460" spans="1:7" x14ac:dyDescent="0.2">
      <c r="A17460" s="1" t="str">
        <f t="shared" si="275"/>
        <v>SETOP MATED-34417</v>
      </c>
      <c r="B17460" s="3" t="s">
        <v>28600</v>
      </c>
      <c r="C17460" s="3" t="s">
        <v>41295</v>
      </c>
      <c r="D17460" s="2" t="s">
        <v>43705</v>
      </c>
      <c r="E17460" s="3">
        <v>1.19</v>
      </c>
      <c r="F17460" s="67">
        <v>1.19</v>
      </c>
      <c r="G17460" s="67">
        <v>1.19</v>
      </c>
    </row>
    <row r="17461" spans="1:7" x14ac:dyDescent="0.2">
      <c r="A17461" s="1" t="str">
        <f t="shared" si="275"/>
        <v>SETOP MATED-34411</v>
      </c>
      <c r="B17461" s="3" t="s">
        <v>28600</v>
      </c>
      <c r="C17461" s="3" t="s">
        <v>41296</v>
      </c>
      <c r="D17461" s="2" t="s">
        <v>43706</v>
      </c>
      <c r="E17461" s="3">
        <v>0.25</v>
      </c>
      <c r="F17461" s="67">
        <v>0.25</v>
      </c>
      <c r="G17461" s="67">
        <v>0.25</v>
      </c>
    </row>
    <row r="17462" spans="1:7" x14ac:dyDescent="0.2">
      <c r="A17462" s="1" t="str">
        <f t="shared" si="275"/>
        <v>SETOP MATED-34412</v>
      </c>
      <c r="B17462" s="3" t="s">
        <v>28600</v>
      </c>
      <c r="C17462" s="3" t="s">
        <v>41297</v>
      </c>
      <c r="D17462" s="2" t="s">
        <v>43707</v>
      </c>
      <c r="E17462" s="3">
        <v>0.3</v>
      </c>
      <c r="F17462" s="67">
        <v>0.3</v>
      </c>
      <c r="G17462" s="67">
        <v>0.3</v>
      </c>
    </row>
    <row r="17463" spans="1:7" x14ac:dyDescent="0.2">
      <c r="A17463" s="1" t="str">
        <f t="shared" si="275"/>
        <v xml:space="preserve">SETOP </v>
      </c>
      <c r="B17463" s="3" t="s">
        <v>28600</v>
      </c>
    </row>
    <row r="17464" spans="1:7" x14ac:dyDescent="0.2">
      <c r="A17464" s="1" t="str">
        <f t="shared" si="275"/>
        <v>SETOP 049.06 - TERMINAL AÉREO</v>
      </c>
      <c r="B17464" s="3" t="s">
        <v>28600</v>
      </c>
      <c r="C17464" s="3" t="s">
        <v>41298</v>
      </c>
    </row>
    <row r="17465" spans="1:7" x14ac:dyDescent="0.2">
      <c r="A17465" s="1" t="str">
        <f t="shared" si="275"/>
        <v>SETOP Código</v>
      </c>
      <c r="B17465" s="3" t="s">
        <v>28600</v>
      </c>
      <c r="C17465" s="3" t="s">
        <v>28604</v>
      </c>
      <c r="D17465" s="2" t="s">
        <v>43149</v>
      </c>
      <c r="E17465" s="3" t="s">
        <v>45110</v>
      </c>
      <c r="F17465" s="67" t="s">
        <v>45110</v>
      </c>
      <c r="G17465" s="67" t="s">
        <v>45110</v>
      </c>
    </row>
    <row r="17466" spans="1:7" ht="22.5" x14ac:dyDescent="0.2">
      <c r="A17466" s="1" t="str">
        <f t="shared" si="275"/>
        <v>SETOP MATED-12120</v>
      </c>
      <c r="B17466" s="3" t="s">
        <v>28600</v>
      </c>
      <c r="C17466" s="3" t="s">
        <v>41299</v>
      </c>
      <c r="D17466" s="2" t="s">
        <v>43708</v>
      </c>
      <c r="E17466" s="3">
        <v>7.3777999999999997</v>
      </c>
      <c r="F17466" s="67">
        <v>7.3777999999999997</v>
      </c>
      <c r="G17466" s="67">
        <v>7.3777999999999997</v>
      </c>
    </row>
    <row r="17467" spans="1:7" x14ac:dyDescent="0.2">
      <c r="A17467" s="1" t="str">
        <f t="shared" si="275"/>
        <v xml:space="preserve">SETOP </v>
      </c>
      <c r="B17467" s="3" t="s">
        <v>28600</v>
      </c>
    </row>
    <row r="17468" spans="1:7" x14ac:dyDescent="0.2">
      <c r="A17468" s="1" t="str">
        <f t="shared" si="275"/>
        <v>SETOP 049.07 - TERMINAL PARA ATERRAMENTO</v>
      </c>
      <c r="B17468" s="3" t="s">
        <v>28600</v>
      </c>
      <c r="C17468" s="3" t="s">
        <v>41300</v>
      </c>
    </row>
    <row r="17469" spans="1:7" x14ac:dyDescent="0.2">
      <c r="A17469" s="1" t="str">
        <f t="shared" si="275"/>
        <v>SETOP Código</v>
      </c>
      <c r="B17469" s="3" t="s">
        <v>28600</v>
      </c>
      <c r="C17469" s="3" t="s">
        <v>28604</v>
      </c>
      <c r="D17469" s="2" t="s">
        <v>43149</v>
      </c>
      <c r="E17469" s="3" t="s">
        <v>45110</v>
      </c>
      <c r="F17469" s="67" t="s">
        <v>45110</v>
      </c>
      <c r="G17469" s="67" t="s">
        <v>45110</v>
      </c>
    </row>
    <row r="17470" spans="1:7" x14ac:dyDescent="0.2">
      <c r="A17470" s="1" t="str">
        <f t="shared" si="275"/>
        <v>SETOP MATED-12017</v>
      </c>
      <c r="B17470" s="3" t="s">
        <v>28600</v>
      </c>
      <c r="C17470" s="3" t="s">
        <v>41301</v>
      </c>
      <c r="D17470" s="2" t="s">
        <v>43709</v>
      </c>
      <c r="E17470" s="3">
        <v>72.770300000000006</v>
      </c>
      <c r="F17470" s="67">
        <v>72.770300000000006</v>
      </c>
      <c r="G17470" s="67">
        <v>72.770300000000006</v>
      </c>
    </row>
    <row r="17471" spans="1:7" x14ac:dyDescent="0.2">
      <c r="A17471" s="1" t="str">
        <f t="shared" si="275"/>
        <v>SETOP MATED-12016</v>
      </c>
      <c r="B17471" s="3" t="s">
        <v>28600</v>
      </c>
      <c r="C17471" s="3" t="s">
        <v>41302</v>
      </c>
      <c r="D17471" s="2" t="s">
        <v>43710</v>
      </c>
      <c r="E17471" s="3">
        <v>72.770300000000006</v>
      </c>
      <c r="F17471" s="67">
        <v>72.770300000000006</v>
      </c>
      <c r="G17471" s="67">
        <v>72.770300000000006</v>
      </c>
    </row>
    <row r="17472" spans="1:7" ht="22.5" x14ac:dyDescent="0.2">
      <c r="A17472" s="1" t="str">
        <f t="shared" si="275"/>
        <v>SETOP MATED-13025</v>
      </c>
      <c r="B17472" s="3" t="s">
        <v>28600</v>
      </c>
      <c r="C17472" s="3" t="s">
        <v>41303</v>
      </c>
      <c r="D17472" s="2" t="s">
        <v>43711</v>
      </c>
      <c r="E17472" s="3">
        <v>21.790700000000001</v>
      </c>
      <c r="F17472" s="67">
        <v>21.790700000000001</v>
      </c>
      <c r="G17472" s="67">
        <v>21.790700000000001</v>
      </c>
    </row>
    <row r="17473" spans="1:7" x14ac:dyDescent="0.2">
      <c r="A17473" s="1" t="str">
        <f t="shared" si="275"/>
        <v>SETOP MATED-12520</v>
      </c>
      <c r="B17473" s="3" t="s">
        <v>28600</v>
      </c>
      <c r="C17473" s="3" t="s">
        <v>41304</v>
      </c>
      <c r="D17473" s="2" t="s">
        <v>43712</v>
      </c>
      <c r="E17473" s="3">
        <v>9.6959</v>
      </c>
      <c r="F17473" s="67">
        <v>9.6959</v>
      </c>
      <c r="G17473" s="67">
        <v>9.6959</v>
      </c>
    </row>
    <row r="17474" spans="1:7" ht="22.5" x14ac:dyDescent="0.2">
      <c r="A17474" s="1" t="str">
        <f t="shared" si="275"/>
        <v>SETOP MATED-12117</v>
      </c>
      <c r="B17474" s="3" t="s">
        <v>28600</v>
      </c>
      <c r="C17474" s="3" t="s">
        <v>41305</v>
      </c>
      <c r="D17474" s="2" t="s">
        <v>43713</v>
      </c>
      <c r="E17474" s="3">
        <v>21.589200000000002</v>
      </c>
      <c r="F17474" s="67">
        <v>21.589200000000002</v>
      </c>
      <c r="G17474" s="67">
        <v>21.589200000000002</v>
      </c>
    </row>
    <row r="17475" spans="1:7" ht="22.5" x14ac:dyDescent="0.2">
      <c r="A17475" s="1" t="str">
        <f t="shared" si="275"/>
        <v>SETOP MATED-12009</v>
      </c>
      <c r="B17475" s="3" t="s">
        <v>28600</v>
      </c>
      <c r="C17475" s="3" t="s">
        <v>41306</v>
      </c>
      <c r="D17475" s="2" t="s">
        <v>43714</v>
      </c>
      <c r="E17475" s="3">
        <v>33.4925</v>
      </c>
      <c r="F17475" s="67">
        <v>33.4925</v>
      </c>
      <c r="G17475" s="67">
        <v>33.4925</v>
      </c>
    </row>
    <row r="17476" spans="1:7" x14ac:dyDescent="0.2">
      <c r="A17476" s="1" t="str">
        <f t="shared" si="275"/>
        <v xml:space="preserve">SETOP </v>
      </c>
      <c r="B17476" s="3" t="s">
        <v>28600</v>
      </c>
    </row>
    <row r="17477" spans="1:7" x14ac:dyDescent="0.2">
      <c r="A17477" s="1" t="str">
        <f t="shared" si="275"/>
        <v>SETOP 050 - CORDAS, CABOS E CORRENTES</v>
      </c>
      <c r="B17477" s="3" t="s">
        <v>28600</v>
      </c>
      <c r="C17477" s="3" t="s">
        <v>41307</v>
      </c>
    </row>
    <row r="17478" spans="1:7" x14ac:dyDescent="0.2">
      <c r="A17478" s="1" t="str">
        <f t="shared" si="275"/>
        <v>SETOP 050.01 - CORDOALHA EM AÇO</v>
      </c>
      <c r="B17478" s="3" t="s">
        <v>28600</v>
      </c>
      <c r="C17478" s="3" t="s">
        <v>41308</v>
      </c>
    </row>
    <row r="17479" spans="1:7" x14ac:dyDescent="0.2">
      <c r="A17479" s="1" t="str">
        <f t="shared" si="275"/>
        <v>SETOP Código</v>
      </c>
      <c r="B17479" s="3" t="s">
        <v>28600</v>
      </c>
      <c r="C17479" s="3" t="s">
        <v>28604</v>
      </c>
      <c r="D17479" s="2" t="s">
        <v>43149</v>
      </c>
      <c r="E17479" s="3" t="s">
        <v>45110</v>
      </c>
      <c r="F17479" s="67" t="s">
        <v>45110</v>
      </c>
      <c r="G17479" s="67" t="s">
        <v>45110</v>
      </c>
    </row>
    <row r="17480" spans="1:7" x14ac:dyDescent="0.2">
      <c r="A17480" s="1" t="str">
        <f t="shared" si="275"/>
        <v>SETOP MATED-33222</v>
      </c>
      <c r="B17480" s="3" t="s">
        <v>28600</v>
      </c>
      <c r="C17480" s="3" t="s">
        <v>41309</v>
      </c>
      <c r="D17480" s="2" t="s">
        <v>43715</v>
      </c>
      <c r="E17480" s="3">
        <v>14.554</v>
      </c>
      <c r="F17480" s="67">
        <v>14.554</v>
      </c>
      <c r="G17480" s="67">
        <v>14.554</v>
      </c>
    </row>
    <row r="17481" spans="1:7" ht="22.5" x14ac:dyDescent="0.2">
      <c r="A17481" s="1" t="str">
        <f t="shared" si="275"/>
        <v>SETOP MATED-33221</v>
      </c>
      <c r="B17481" s="3" t="s">
        <v>28600</v>
      </c>
      <c r="C17481" s="3" t="s">
        <v>41310</v>
      </c>
      <c r="D17481" s="2" t="s">
        <v>43716</v>
      </c>
      <c r="E17481" s="3">
        <v>10.391400000000001</v>
      </c>
      <c r="F17481" s="67">
        <v>10.391400000000001</v>
      </c>
      <c r="G17481" s="67">
        <v>10.391400000000001</v>
      </c>
    </row>
    <row r="17482" spans="1:7" ht="22.5" x14ac:dyDescent="0.2">
      <c r="A17482" s="1" t="str">
        <f t="shared" si="275"/>
        <v>SETOP MATED-11991</v>
      </c>
      <c r="B17482" s="3" t="s">
        <v>28600</v>
      </c>
      <c r="C17482" s="3" t="s">
        <v>41311</v>
      </c>
      <c r="D17482" s="2" t="s">
        <v>43717</v>
      </c>
      <c r="E17482" s="3">
        <v>6.8838999999999997</v>
      </c>
      <c r="F17482" s="67">
        <v>6.8838999999999997</v>
      </c>
      <c r="G17482" s="67">
        <v>6.8838999999999997</v>
      </c>
    </row>
    <row r="17483" spans="1:7" x14ac:dyDescent="0.2">
      <c r="A17483" s="1" t="str">
        <f t="shared" si="275"/>
        <v>SETOP MATED-33224</v>
      </c>
      <c r="B17483" s="3" t="s">
        <v>28600</v>
      </c>
      <c r="C17483" s="3" t="s">
        <v>41312</v>
      </c>
      <c r="D17483" s="2" t="s">
        <v>43718</v>
      </c>
      <c r="E17483" s="3">
        <v>71.661600000000007</v>
      </c>
      <c r="F17483" s="67">
        <v>71.661600000000007</v>
      </c>
      <c r="G17483" s="67">
        <v>71.661600000000007</v>
      </c>
    </row>
    <row r="17484" spans="1:7" ht="22.5" x14ac:dyDescent="0.2">
      <c r="A17484" s="1" t="str">
        <f t="shared" si="275"/>
        <v>SETOP MATED-33218</v>
      </c>
      <c r="B17484" s="3" t="s">
        <v>28600</v>
      </c>
      <c r="C17484" s="3" t="s">
        <v>41313</v>
      </c>
      <c r="D17484" s="2" t="s">
        <v>43719</v>
      </c>
      <c r="E17484" s="3">
        <v>29.329799999999999</v>
      </c>
      <c r="F17484" s="67">
        <v>29.329799999999999</v>
      </c>
      <c r="G17484" s="67">
        <v>29.329799999999999</v>
      </c>
    </row>
    <row r="17485" spans="1:7" x14ac:dyDescent="0.2">
      <c r="A17485" s="1" t="str">
        <f t="shared" si="275"/>
        <v>SETOP MATED-33220</v>
      </c>
      <c r="B17485" s="3" t="s">
        <v>28600</v>
      </c>
      <c r="C17485" s="3" t="s">
        <v>41314</v>
      </c>
      <c r="D17485" s="2" t="s">
        <v>43720</v>
      </c>
      <c r="E17485" s="3">
        <v>2.3281999999999998</v>
      </c>
      <c r="F17485" s="67">
        <v>2.3281999999999998</v>
      </c>
      <c r="G17485" s="67">
        <v>2.3281999999999998</v>
      </c>
    </row>
    <row r="17486" spans="1:7" x14ac:dyDescent="0.2">
      <c r="A17486" s="1" t="str">
        <f t="shared" si="275"/>
        <v xml:space="preserve">SETOP </v>
      </c>
      <c r="B17486" s="3" t="s">
        <v>28600</v>
      </c>
    </row>
    <row r="17487" spans="1:7" x14ac:dyDescent="0.2">
      <c r="A17487" s="1" t="str">
        <f t="shared" si="275"/>
        <v>SETOP 050.02 - CORDA</v>
      </c>
      <c r="B17487" s="3" t="s">
        <v>28600</v>
      </c>
      <c r="C17487" s="3" t="s">
        <v>41315</v>
      </c>
    </row>
    <row r="17488" spans="1:7" x14ac:dyDescent="0.2">
      <c r="A17488" s="1" t="str">
        <f t="shared" si="275"/>
        <v>SETOP Código</v>
      </c>
      <c r="B17488" s="3" t="s">
        <v>28600</v>
      </c>
      <c r="C17488" s="3" t="s">
        <v>28604</v>
      </c>
      <c r="D17488" s="2" t="s">
        <v>43149</v>
      </c>
      <c r="E17488" s="3" t="s">
        <v>45110</v>
      </c>
      <c r="F17488" s="67" t="s">
        <v>45110</v>
      </c>
      <c r="G17488" s="67" t="s">
        <v>45110</v>
      </c>
    </row>
    <row r="17489" spans="1:7" x14ac:dyDescent="0.2">
      <c r="A17489" s="1" t="str">
        <f t="shared" si="275"/>
        <v>SETOP MATED-31454</v>
      </c>
      <c r="B17489" s="3" t="s">
        <v>28600</v>
      </c>
      <c r="C17489" s="3" t="s">
        <v>41316</v>
      </c>
      <c r="D17489" s="2" t="s">
        <v>43721</v>
      </c>
      <c r="E17489" s="3">
        <v>0.20150000000000001</v>
      </c>
      <c r="F17489" s="67">
        <v>0.20150000000000001</v>
      </c>
      <c r="G17489" s="67">
        <v>0.20150000000000001</v>
      </c>
    </row>
    <row r="17490" spans="1:7" x14ac:dyDescent="0.2">
      <c r="A17490" s="1" t="str">
        <f t="shared" si="275"/>
        <v>SETOP MATED-28546</v>
      </c>
      <c r="B17490" s="3" t="s">
        <v>28600</v>
      </c>
      <c r="C17490" s="3" t="s">
        <v>41317</v>
      </c>
      <c r="D17490" s="2" t="s">
        <v>43722</v>
      </c>
      <c r="E17490" s="3">
        <v>4.1021000000000001</v>
      </c>
      <c r="F17490" s="67">
        <v>4.1021000000000001</v>
      </c>
      <c r="G17490" s="67">
        <v>4.1021000000000001</v>
      </c>
    </row>
    <row r="17491" spans="1:7" x14ac:dyDescent="0.2">
      <c r="A17491" s="1" t="str">
        <f t="shared" si="275"/>
        <v xml:space="preserve">SETOP </v>
      </c>
      <c r="B17491" s="3" t="s">
        <v>28600</v>
      </c>
    </row>
    <row r="17492" spans="1:7" x14ac:dyDescent="0.2">
      <c r="A17492" s="1" t="str">
        <f t="shared" si="275"/>
        <v>SETOP 051 - CORRIMÃO E GUARDA-CORPO</v>
      </c>
      <c r="B17492" s="3" t="s">
        <v>28600</v>
      </c>
      <c r="C17492" s="3" t="s">
        <v>41318</v>
      </c>
    </row>
    <row r="17493" spans="1:7" x14ac:dyDescent="0.2">
      <c r="A17493" s="1" t="str">
        <f t="shared" si="275"/>
        <v>SETOP 051.01 - CORRIMÃO</v>
      </c>
      <c r="B17493" s="3" t="s">
        <v>28600</v>
      </c>
      <c r="C17493" s="3" t="s">
        <v>41319</v>
      </c>
    </row>
    <row r="17494" spans="1:7" x14ac:dyDescent="0.2">
      <c r="A17494" s="1" t="str">
        <f t="shared" si="275"/>
        <v>SETOP Código</v>
      </c>
      <c r="B17494" s="3" t="s">
        <v>28600</v>
      </c>
      <c r="C17494" s="3" t="s">
        <v>28604</v>
      </c>
      <c r="D17494" s="2" t="s">
        <v>43149</v>
      </c>
      <c r="E17494" s="3" t="s">
        <v>45110</v>
      </c>
      <c r="F17494" s="67" t="s">
        <v>45110</v>
      </c>
      <c r="G17494" s="67" t="s">
        <v>45110</v>
      </c>
    </row>
    <row r="17495" spans="1:7" x14ac:dyDescent="0.2">
      <c r="A17495" s="1" t="str">
        <f t="shared" si="275"/>
        <v>SETOP MATED-12684</v>
      </c>
      <c r="B17495" s="3" t="s">
        <v>28600</v>
      </c>
      <c r="C17495" s="3" t="s">
        <v>41320</v>
      </c>
      <c r="D17495" s="2" t="s">
        <v>43723</v>
      </c>
      <c r="E17495" s="3">
        <v>403.08940000000001</v>
      </c>
      <c r="F17495" s="67">
        <v>403.08940000000001</v>
      </c>
      <c r="G17495" s="67">
        <v>403.08940000000001</v>
      </c>
    </row>
    <row r="17496" spans="1:7" x14ac:dyDescent="0.2">
      <c r="A17496" s="1" t="str">
        <f t="shared" si="275"/>
        <v>SETOP MATED-12683</v>
      </c>
      <c r="B17496" s="3" t="s">
        <v>28600</v>
      </c>
      <c r="C17496" s="3" t="s">
        <v>41321</v>
      </c>
      <c r="D17496" s="2" t="s">
        <v>43724</v>
      </c>
      <c r="E17496" s="3">
        <v>199.57419999999999</v>
      </c>
      <c r="F17496" s="67">
        <v>199.57419999999999</v>
      </c>
      <c r="G17496" s="67">
        <v>199.57419999999999</v>
      </c>
    </row>
    <row r="17497" spans="1:7" x14ac:dyDescent="0.2">
      <c r="A17497" s="1" t="str">
        <f t="shared" si="275"/>
        <v>SETOP MATED-12741</v>
      </c>
      <c r="B17497" s="3" t="s">
        <v>28600</v>
      </c>
      <c r="C17497" s="3" t="s">
        <v>41322</v>
      </c>
      <c r="D17497" s="2" t="s">
        <v>43725</v>
      </c>
      <c r="E17497" s="3">
        <v>202.54750000000001</v>
      </c>
      <c r="F17497" s="67">
        <v>202.54750000000001</v>
      </c>
      <c r="G17497" s="67">
        <v>202.54750000000001</v>
      </c>
    </row>
    <row r="17498" spans="1:7" x14ac:dyDescent="0.2">
      <c r="A17498" s="1" t="str">
        <f t="shared" si="275"/>
        <v xml:space="preserve">SETOP </v>
      </c>
      <c r="B17498" s="3" t="s">
        <v>28600</v>
      </c>
    </row>
    <row r="17499" spans="1:7" x14ac:dyDescent="0.2">
      <c r="A17499" s="1" t="str">
        <f t="shared" si="275"/>
        <v>SETOP 051.02 - GUARDA CORPO</v>
      </c>
      <c r="B17499" s="3" t="s">
        <v>28600</v>
      </c>
      <c r="C17499" s="3" t="s">
        <v>41323</v>
      </c>
    </row>
    <row r="17500" spans="1:7" x14ac:dyDescent="0.2">
      <c r="A17500" s="1" t="str">
        <f t="shared" si="275"/>
        <v>SETOP Código</v>
      </c>
      <c r="B17500" s="3" t="s">
        <v>28600</v>
      </c>
      <c r="C17500" s="3" t="s">
        <v>28604</v>
      </c>
      <c r="D17500" s="2" t="s">
        <v>43149</v>
      </c>
      <c r="E17500" s="3" t="s">
        <v>45110</v>
      </c>
      <c r="F17500" s="67" t="s">
        <v>45110</v>
      </c>
      <c r="G17500" s="67" t="s">
        <v>45110</v>
      </c>
    </row>
    <row r="17501" spans="1:7" ht="33.75" x14ac:dyDescent="0.2">
      <c r="A17501" s="1" t="str">
        <f t="shared" si="275"/>
        <v>SETOP MATED-12717</v>
      </c>
      <c r="B17501" s="3" t="s">
        <v>28600</v>
      </c>
      <c r="C17501" s="3" t="s">
        <v>41324</v>
      </c>
      <c r="D17501" s="2" t="s">
        <v>43726</v>
      </c>
      <c r="E17501" s="3">
        <v>784.95249999999999</v>
      </c>
      <c r="F17501" s="67">
        <v>784.95249999999999</v>
      </c>
      <c r="G17501" s="67">
        <v>784.95249999999999</v>
      </c>
    </row>
    <row r="17502" spans="1:7" ht="33.75" x14ac:dyDescent="0.2">
      <c r="A17502" s="1" t="str">
        <f t="shared" si="275"/>
        <v>SETOP MATED-12716</v>
      </c>
      <c r="B17502" s="3" t="s">
        <v>28600</v>
      </c>
      <c r="C17502" s="3" t="s">
        <v>41325</v>
      </c>
      <c r="D17502" s="2" t="s">
        <v>43727</v>
      </c>
      <c r="E17502" s="3">
        <v>936.32899999999995</v>
      </c>
      <c r="F17502" s="67">
        <v>936.32899999999995</v>
      </c>
      <c r="G17502" s="67">
        <v>936.32899999999995</v>
      </c>
    </row>
    <row r="17503" spans="1:7" ht="33.75" x14ac:dyDescent="0.2">
      <c r="A17503" s="1" t="str">
        <f t="shared" si="275"/>
        <v>SETOP MATED-12718</v>
      </c>
      <c r="B17503" s="3" t="s">
        <v>28600</v>
      </c>
      <c r="C17503" s="3" t="s">
        <v>41326</v>
      </c>
      <c r="D17503" s="2" t="s">
        <v>43728</v>
      </c>
      <c r="E17503" s="3">
        <v>525.54920000000004</v>
      </c>
      <c r="F17503" s="67">
        <v>525.54920000000004</v>
      </c>
      <c r="G17503" s="67">
        <v>525.54920000000004</v>
      </c>
    </row>
    <row r="17504" spans="1:7" ht="22.5" x14ac:dyDescent="0.2">
      <c r="A17504" s="1" t="str">
        <f t="shared" si="275"/>
        <v>SETOP MATED-12719</v>
      </c>
      <c r="B17504" s="3" t="s">
        <v>28600</v>
      </c>
      <c r="C17504" s="3" t="s">
        <v>41327</v>
      </c>
      <c r="D17504" s="2" t="s">
        <v>43729</v>
      </c>
      <c r="E17504" s="3">
        <v>531.79819999999995</v>
      </c>
      <c r="F17504" s="67">
        <v>531.79819999999995</v>
      </c>
      <c r="G17504" s="67">
        <v>531.79819999999995</v>
      </c>
    </row>
    <row r="17505" spans="1:7" x14ac:dyDescent="0.2">
      <c r="A17505" s="1" t="str">
        <f t="shared" si="275"/>
        <v xml:space="preserve">SETOP </v>
      </c>
      <c r="B17505" s="3" t="s">
        <v>28600</v>
      </c>
    </row>
    <row r="17506" spans="1:7" x14ac:dyDescent="0.2">
      <c r="A17506" s="1" t="str">
        <f t="shared" si="275"/>
        <v>SETOP 052 - DISJUNTORES, CHAVES, SUPRESSORES E FUSÍVEIS</v>
      </c>
      <c r="B17506" s="3" t="s">
        <v>28600</v>
      </c>
      <c r="C17506" s="3" t="s">
        <v>41328</v>
      </c>
    </row>
    <row r="17507" spans="1:7" x14ac:dyDescent="0.2">
      <c r="A17507" s="1" t="str">
        <f t="shared" si="275"/>
        <v>SETOP 052.01 - CHAVE GERAL</v>
      </c>
      <c r="B17507" s="3" t="s">
        <v>28600</v>
      </c>
      <c r="C17507" s="3" t="s">
        <v>41329</v>
      </c>
    </row>
    <row r="17508" spans="1:7" x14ac:dyDescent="0.2">
      <c r="A17508" s="1" t="str">
        <f t="shared" si="275"/>
        <v>SETOP Código</v>
      </c>
      <c r="B17508" s="3" t="s">
        <v>28600</v>
      </c>
      <c r="C17508" s="3" t="s">
        <v>28604</v>
      </c>
      <c r="D17508" s="2" t="s">
        <v>43149</v>
      </c>
      <c r="E17508" s="3" t="s">
        <v>45110</v>
      </c>
      <c r="F17508" s="67" t="s">
        <v>45110</v>
      </c>
      <c r="G17508" s="67" t="s">
        <v>45110</v>
      </c>
    </row>
    <row r="17509" spans="1:7" ht="22.5" x14ac:dyDescent="0.2">
      <c r="A17509" s="1" t="str">
        <f t="shared" si="275"/>
        <v>SETOP MATED-12260</v>
      </c>
      <c r="B17509" s="3" t="s">
        <v>28600</v>
      </c>
      <c r="C17509" s="3" t="s">
        <v>41330</v>
      </c>
      <c r="D17509" s="2" t="s">
        <v>43730</v>
      </c>
      <c r="E17509" s="3">
        <v>261.93299999999999</v>
      </c>
      <c r="F17509" s="67">
        <v>261.93299999999999</v>
      </c>
      <c r="G17509" s="67">
        <v>261.93299999999999</v>
      </c>
    </row>
    <row r="17510" spans="1:7" ht="22.5" x14ac:dyDescent="0.2">
      <c r="A17510" s="1" t="str">
        <f t="shared" si="275"/>
        <v>SETOP MATED-12299</v>
      </c>
      <c r="B17510" s="3" t="s">
        <v>28600</v>
      </c>
      <c r="C17510" s="3" t="s">
        <v>41331</v>
      </c>
      <c r="D17510" s="2" t="s">
        <v>43731</v>
      </c>
      <c r="E17510" s="3">
        <v>427.70229999999998</v>
      </c>
      <c r="F17510" s="67">
        <v>427.70229999999998</v>
      </c>
      <c r="G17510" s="67">
        <v>427.70229999999998</v>
      </c>
    </row>
    <row r="17511" spans="1:7" ht="22.5" x14ac:dyDescent="0.2">
      <c r="A17511" s="1" t="str">
        <f t="shared" si="275"/>
        <v>SETOP MATED-12261</v>
      </c>
      <c r="B17511" s="3" t="s">
        <v>28600</v>
      </c>
      <c r="C17511" s="3" t="s">
        <v>41332</v>
      </c>
      <c r="D17511" s="2" t="s">
        <v>43732</v>
      </c>
      <c r="E17511" s="3">
        <v>262.73930000000001</v>
      </c>
      <c r="F17511" s="67">
        <v>262.73930000000001</v>
      </c>
      <c r="G17511" s="67">
        <v>262.73930000000001</v>
      </c>
    </row>
    <row r="17512" spans="1:7" x14ac:dyDescent="0.2">
      <c r="A17512" s="1" t="str">
        <f t="shared" si="275"/>
        <v xml:space="preserve">SETOP </v>
      </c>
      <c r="B17512" s="3" t="s">
        <v>28600</v>
      </c>
    </row>
    <row r="17513" spans="1:7" x14ac:dyDescent="0.2">
      <c r="A17513" s="1" t="str">
        <f t="shared" si="275"/>
        <v>SETOP 052.02 - DISJUNTOR</v>
      </c>
      <c r="B17513" s="3" t="s">
        <v>28600</v>
      </c>
      <c r="C17513" s="3" t="s">
        <v>41333</v>
      </c>
    </row>
    <row r="17514" spans="1:7" x14ac:dyDescent="0.2">
      <c r="A17514" s="1" t="str">
        <f t="shared" si="275"/>
        <v>SETOP Código</v>
      </c>
      <c r="B17514" s="3" t="s">
        <v>28600</v>
      </c>
      <c r="C17514" s="3" t="s">
        <v>28604</v>
      </c>
      <c r="D17514" s="2" t="s">
        <v>43149</v>
      </c>
      <c r="E17514" s="3" t="s">
        <v>45110</v>
      </c>
      <c r="F17514" s="67" t="s">
        <v>45110</v>
      </c>
      <c r="G17514" s="67" t="s">
        <v>45110</v>
      </c>
    </row>
    <row r="17515" spans="1:7" ht="22.5" x14ac:dyDescent="0.2">
      <c r="A17515" s="1" t="str">
        <f t="shared" si="275"/>
        <v>SETOP MATED-13036</v>
      </c>
      <c r="B17515" s="3" t="s">
        <v>28600</v>
      </c>
      <c r="C17515" s="3" t="s">
        <v>41334</v>
      </c>
      <c r="D17515" s="2" t="s">
        <v>43733</v>
      </c>
      <c r="E17515" s="3">
        <v>10.0185</v>
      </c>
      <c r="F17515" s="67">
        <v>10.0185</v>
      </c>
      <c r="G17515" s="67">
        <v>10.0185</v>
      </c>
    </row>
    <row r="17516" spans="1:7" x14ac:dyDescent="0.2">
      <c r="A17516" s="1" t="str">
        <f t="shared" ref="A17516:A17579" si="276">CONCATENAR</f>
        <v>SETOP MATED-15236</v>
      </c>
      <c r="B17516" s="3" t="s">
        <v>28600</v>
      </c>
      <c r="C17516" s="3" t="s">
        <v>41335</v>
      </c>
      <c r="D17516" s="2" t="s">
        <v>43734</v>
      </c>
      <c r="E17516" s="3">
        <v>147.2441</v>
      </c>
      <c r="F17516" s="67">
        <v>147.2441</v>
      </c>
      <c r="G17516" s="67">
        <v>147.2441</v>
      </c>
    </row>
    <row r="17517" spans="1:7" x14ac:dyDescent="0.2">
      <c r="A17517" s="1" t="str">
        <f t="shared" si="276"/>
        <v>SETOP MATED-17404</v>
      </c>
      <c r="B17517" s="3" t="s">
        <v>28600</v>
      </c>
      <c r="C17517" s="3" t="s">
        <v>41336</v>
      </c>
      <c r="D17517" s="2" t="s">
        <v>43735</v>
      </c>
      <c r="E17517" s="3">
        <v>209.05860000000001</v>
      </c>
      <c r="F17517" s="67">
        <v>209.05860000000001</v>
      </c>
      <c r="G17517" s="67">
        <v>209.05860000000001</v>
      </c>
    </row>
    <row r="17518" spans="1:7" x14ac:dyDescent="0.2">
      <c r="A17518" s="1" t="str">
        <f t="shared" si="276"/>
        <v>SETOP MATED-17405</v>
      </c>
      <c r="B17518" s="3" t="s">
        <v>28600</v>
      </c>
      <c r="C17518" s="3" t="s">
        <v>41337</v>
      </c>
      <c r="D17518" s="2" t="s">
        <v>43736</v>
      </c>
      <c r="E17518" s="3">
        <v>211.8706</v>
      </c>
      <c r="F17518" s="67">
        <v>211.8706</v>
      </c>
      <c r="G17518" s="67">
        <v>211.8706</v>
      </c>
    </row>
    <row r="17519" spans="1:7" x14ac:dyDescent="0.2">
      <c r="A17519" s="1" t="str">
        <f t="shared" si="276"/>
        <v>SETOP MATED-17410</v>
      </c>
      <c r="B17519" s="3" t="s">
        <v>28600</v>
      </c>
      <c r="C17519" s="3" t="s">
        <v>41338</v>
      </c>
      <c r="D17519" s="2" t="s">
        <v>43737</v>
      </c>
      <c r="E17519" s="3">
        <v>315.65410000000003</v>
      </c>
      <c r="F17519" s="67">
        <v>315.65410000000003</v>
      </c>
      <c r="G17519" s="67">
        <v>315.65410000000003</v>
      </c>
    </row>
    <row r="17520" spans="1:7" x14ac:dyDescent="0.2">
      <c r="A17520" s="1" t="str">
        <f t="shared" si="276"/>
        <v>SETOP MATED-17411</v>
      </c>
      <c r="B17520" s="3" t="s">
        <v>28600</v>
      </c>
      <c r="C17520" s="3" t="s">
        <v>41339</v>
      </c>
      <c r="D17520" s="2" t="s">
        <v>43738</v>
      </c>
      <c r="E17520" s="3">
        <v>414.67020000000002</v>
      </c>
      <c r="F17520" s="67">
        <v>414.67020000000002</v>
      </c>
      <c r="G17520" s="67">
        <v>414.67020000000002</v>
      </c>
    </row>
    <row r="17521" spans="1:7" x14ac:dyDescent="0.2">
      <c r="A17521" s="1" t="str">
        <f t="shared" si="276"/>
        <v>SETOP MATED-17406</v>
      </c>
      <c r="B17521" s="3" t="s">
        <v>28600</v>
      </c>
      <c r="C17521" s="3" t="s">
        <v>41340</v>
      </c>
      <c r="D17521" s="2" t="s">
        <v>43739</v>
      </c>
      <c r="E17521" s="3">
        <v>208.9477</v>
      </c>
      <c r="F17521" s="67">
        <v>208.9477</v>
      </c>
      <c r="G17521" s="67">
        <v>208.9477</v>
      </c>
    </row>
    <row r="17522" spans="1:7" x14ac:dyDescent="0.2">
      <c r="A17522" s="1" t="str">
        <f t="shared" si="276"/>
        <v>SETOP MATED-17407</v>
      </c>
      <c r="B17522" s="3" t="s">
        <v>28600</v>
      </c>
      <c r="C17522" s="3" t="s">
        <v>41341</v>
      </c>
      <c r="D17522" s="2" t="s">
        <v>43740</v>
      </c>
      <c r="E17522" s="3">
        <v>219.80279999999999</v>
      </c>
      <c r="F17522" s="67">
        <v>219.80279999999999</v>
      </c>
      <c r="G17522" s="67">
        <v>219.80279999999999</v>
      </c>
    </row>
    <row r="17523" spans="1:7" x14ac:dyDescent="0.2">
      <c r="A17523" s="1" t="str">
        <f t="shared" si="276"/>
        <v>SETOP MATED-17408</v>
      </c>
      <c r="B17523" s="3" t="s">
        <v>28600</v>
      </c>
      <c r="C17523" s="3" t="s">
        <v>41342</v>
      </c>
      <c r="D17523" s="2" t="s">
        <v>43741</v>
      </c>
      <c r="E17523" s="3">
        <v>217.90790000000001</v>
      </c>
      <c r="F17523" s="67">
        <v>217.90790000000001</v>
      </c>
      <c r="G17523" s="67">
        <v>217.90790000000001</v>
      </c>
    </row>
    <row r="17524" spans="1:7" x14ac:dyDescent="0.2">
      <c r="A17524" s="1" t="str">
        <f t="shared" si="276"/>
        <v>SETOP MATED-17409</v>
      </c>
      <c r="B17524" s="3" t="s">
        <v>28600</v>
      </c>
      <c r="C17524" s="3" t="s">
        <v>41343</v>
      </c>
      <c r="D17524" s="2" t="s">
        <v>43742</v>
      </c>
      <c r="E17524" s="3">
        <v>268.62549999999999</v>
      </c>
      <c r="F17524" s="67">
        <v>268.62549999999999</v>
      </c>
      <c r="G17524" s="67">
        <v>268.62549999999999</v>
      </c>
    </row>
    <row r="17525" spans="1:7" x14ac:dyDescent="0.2">
      <c r="A17525" s="1" t="str">
        <f t="shared" si="276"/>
        <v>SETOP MATED-22679</v>
      </c>
      <c r="B17525" s="3" t="s">
        <v>28600</v>
      </c>
      <c r="C17525" s="3" t="s">
        <v>41344</v>
      </c>
      <c r="D17525" s="2" t="s">
        <v>43743</v>
      </c>
      <c r="E17525" s="3">
        <v>33.9</v>
      </c>
      <c r="F17525" s="67">
        <v>33.9</v>
      </c>
      <c r="G17525" s="67">
        <v>33.9</v>
      </c>
    </row>
    <row r="17526" spans="1:7" x14ac:dyDescent="0.2">
      <c r="A17526" s="1" t="str">
        <f t="shared" si="276"/>
        <v>SETOP MATED-19278</v>
      </c>
      <c r="B17526" s="3" t="s">
        <v>28600</v>
      </c>
      <c r="C17526" s="3" t="s">
        <v>41345</v>
      </c>
      <c r="D17526" s="2" t="s">
        <v>43744</v>
      </c>
      <c r="E17526" s="3">
        <v>179.9</v>
      </c>
      <c r="F17526" s="67">
        <v>179.9</v>
      </c>
      <c r="G17526" s="67">
        <v>179.9</v>
      </c>
    </row>
    <row r="17527" spans="1:7" x14ac:dyDescent="0.2">
      <c r="A17527" s="1" t="str">
        <f t="shared" si="276"/>
        <v>SETOP MATED-22671</v>
      </c>
      <c r="B17527" s="3" t="s">
        <v>28600</v>
      </c>
      <c r="C17527" s="3" t="s">
        <v>41346</v>
      </c>
      <c r="D17527" s="2" t="s">
        <v>43745</v>
      </c>
      <c r="E17527" s="3">
        <v>173.9</v>
      </c>
      <c r="F17527" s="67">
        <v>173.9</v>
      </c>
      <c r="G17527" s="67">
        <v>173.9</v>
      </c>
    </row>
    <row r="17528" spans="1:7" x14ac:dyDescent="0.2">
      <c r="A17528" s="1" t="str">
        <f t="shared" si="276"/>
        <v>SETOP MATED-19496</v>
      </c>
      <c r="B17528" s="3" t="s">
        <v>28600</v>
      </c>
      <c r="C17528" s="3" t="s">
        <v>41347</v>
      </c>
      <c r="D17528" s="2" t="s">
        <v>43746</v>
      </c>
      <c r="E17528" s="3">
        <v>33.9</v>
      </c>
      <c r="F17528" s="67">
        <v>33.9</v>
      </c>
      <c r="G17528" s="67">
        <v>33.9</v>
      </c>
    </row>
    <row r="17529" spans="1:7" x14ac:dyDescent="0.2">
      <c r="A17529" s="1" t="str">
        <f t="shared" si="276"/>
        <v>SETOP MATED-22680</v>
      </c>
      <c r="B17529" s="3" t="s">
        <v>28600</v>
      </c>
      <c r="C17529" s="3" t="s">
        <v>41348</v>
      </c>
      <c r="D17529" s="2" t="s">
        <v>43747</v>
      </c>
      <c r="E17529" s="3">
        <v>33.9</v>
      </c>
      <c r="F17529" s="67">
        <v>33.9</v>
      </c>
      <c r="G17529" s="67">
        <v>33.9</v>
      </c>
    </row>
    <row r="17530" spans="1:7" x14ac:dyDescent="0.2">
      <c r="A17530" s="1" t="str">
        <f t="shared" si="276"/>
        <v>SETOP MATED-19497</v>
      </c>
      <c r="B17530" s="3" t="s">
        <v>28600</v>
      </c>
      <c r="C17530" s="3" t="s">
        <v>41349</v>
      </c>
      <c r="D17530" s="2" t="s">
        <v>43748</v>
      </c>
      <c r="E17530" s="3">
        <v>34.9</v>
      </c>
      <c r="F17530" s="67">
        <v>34.9</v>
      </c>
      <c r="G17530" s="67">
        <v>34.9</v>
      </c>
    </row>
    <row r="17531" spans="1:7" x14ac:dyDescent="0.2">
      <c r="A17531" s="1" t="str">
        <f t="shared" si="276"/>
        <v>SETOP MATED-22682</v>
      </c>
      <c r="B17531" s="3" t="s">
        <v>28600</v>
      </c>
      <c r="C17531" s="3" t="s">
        <v>41350</v>
      </c>
      <c r="D17531" s="2" t="s">
        <v>43749</v>
      </c>
      <c r="E17531" s="3">
        <v>34.9</v>
      </c>
      <c r="F17531" s="67">
        <v>34.9</v>
      </c>
      <c r="G17531" s="67">
        <v>34.9</v>
      </c>
    </row>
    <row r="17532" spans="1:7" x14ac:dyDescent="0.2">
      <c r="A17532" s="1" t="str">
        <f t="shared" si="276"/>
        <v>SETOP MATED-19276</v>
      </c>
      <c r="B17532" s="3" t="s">
        <v>28600</v>
      </c>
      <c r="C17532" s="3" t="s">
        <v>41351</v>
      </c>
      <c r="D17532" s="2" t="s">
        <v>43750</v>
      </c>
      <c r="E17532" s="3">
        <v>34.9</v>
      </c>
      <c r="F17532" s="67">
        <v>34.9</v>
      </c>
      <c r="G17532" s="67">
        <v>34.9</v>
      </c>
    </row>
    <row r="17533" spans="1:7" x14ac:dyDescent="0.2">
      <c r="A17533" s="1" t="str">
        <f t="shared" si="276"/>
        <v>SETOP MATED-19277</v>
      </c>
      <c r="B17533" s="3" t="s">
        <v>28600</v>
      </c>
      <c r="C17533" s="3" t="s">
        <v>41352</v>
      </c>
      <c r="D17533" s="2" t="s">
        <v>43751</v>
      </c>
      <c r="E17533" s="3">
        <v>37.9</v>
      </c>
      <c r="F17533" s="67">
        <v>37.9</v>
      </c>
      <c r="G17533" s="67">
        <v>37.9</v>
      </c>
    </row>
    <row r="17534" spans="1:7" x14ac:dyDescent="0.2">
      <c r="A17534" s="1" t="str">
        <f t="shared" si="276"/>
        <v>SETOP MATED-17029</v>
      </c>
      <c r="B17534" s="3" t="s">
        <v>28600</v>
      </c>
      <c r="C17534" s="3" t="s">
        <v>41353</v>
      </c>
      <c r="D17534" s="2" t="s">
        <v>43752</v>
      </c>
      <c r="E17534" s="3">
        <v>50.54</v>
      </c>
      <c r="F17534" s="67">
        <v>50.54</v>
      </c>
      <c r="G17534" s="67">
        <v>50.54</v>
      </c>
    </row>
    <row r="17535" spans="1:7" x14ac:dyDescent="0.2">
      <c r="A17535" s="1" t="str">
        <f t="shared" si="276"/>
        <v>SETOP MATED-17032</v>
      </c>
      <c r="B17535" s="3" t="s">
        <v>28600</v>
      </c>
      <c r="C17535" s="3" t="s">
        <v>41354</v>
      </c>
      <c r="D17535" s="2" t="s">
        <v>43753</v>
      </c>
      <c r="E17535" s="3">
        <v>116.07</v>
      </c>
      <c r="F17535" s="67">
        <v>116.07</v>
      </c>
      <c r="G17535" s="67">
        <v>116.07</v>
      </c>
    </row>
    <row r="17536" spans="1:7" x14ac:dyDescent="0.2">
      <c r="A17536" s="1" t="str">
        <f t="shared" si="276"/>
        <v>SETOP MATED-17030</v>
      </c>
      <c r="B17536" s="3" t="s">
        <v>28600</v>
      </c>
      <c r="C17536" s="3" t="s">
        <v>41355</v>
      </c>
      <c r="D17536" s="2" t="s">
        <v>43754</v>
      </c>
      <c r="E17536" s="3">
        <v>41.88</v>
      </c>
      <c r="F17536" s="67">
        <v>41.88</v>
      </c>
      <c r="G17536" s="67">
        <v>41.88</v>
      </c>
    </row>
    <row r="17537" spans="1:7" x14ac:dyDescent="0.2">
      <c r="A17537" s="1" t="str">
        <f t="shared" si="276"/>
        <v>SETOP MATED-22683</v>
      </c>
      <c r="B17537" s="3" t="s">
        <v>28600</v>
      </c>
      <c r="C17537" s="3" t="s">
        <v>41356</v>
      </c>
      <c r="D17537" s="2" t="s">
        <v>43755</v>
      </c>
      <c r="E17537" s="3">
        <v>82.9</v>
      </c>
      <c r="F17537" s="67">
        <v>82.9</v>
      </c>
      <c r="G17537" s="67">
        <v>82.9</v>
      </c>
    </row>
    <row r="17538" spans="1:7" x14ac:dyDescent="0.2">
      <c r="A17538" s="1" t="str">
        <f t="shared" si="276"/>
        <v>SETOP MATED-17033</v>
      </c>
      <c r="B17538" s="3" t="s">
        <v>28600</v>
      </c>
      <c r="C17538" s="3" t="s">
        <v>41357</v>
      </c>
      <c r="D17538" s="2" t="s">
        <v>43756</v>
      </c>
      <c r="E17538" s="3">
        <v>140.9</v>
      </c>
      <c r="F17538" s="67">
        <v>140.9</v>
      </c>
      <c r="G17538" s="67">
        <v>140.9</v>
      </c>
    </row>
    <row r="17539" spans="1:7" x14ac:dyDescent="0.2">
      <c r="A17539" s="1" t="str">
        <f t="shared" si="276"/>
        <v>SETOP MATED-22658</v>
      </c>
      <c r="B17539" s="3" t="s">
        <v>28600</v>
      </c>
      <c r="C17539" s="3" t="s">
        <v>41358</v>
      </c>
      <c r="D17539" s="2" t="s">
        <v>43757</v>
      </c>
      <c r="E17539" s="3">
        <v>9.25</v>
      </c>
      <c r="F17539" s="67">
        <v>9.25</v>
      </c>
      <c r="G17539" s="67">
        <v>9.25</v>
      </c>
    </row>
    <row r="17540" spans="1:7" x14ac:dyDescent="0.2">
      <c r="A17540" s="1" t="str">
        <f t="shared" si="276"/>
        <v>SETOP MATED-17027</v>
      </c>
      <c r="B17540" s="3" t="s">
        <v>28600</v>
      </c>
      <c r="C17540" s="3" t="s">
        <v>41359</v>
      </c>
      <c r="D17540" s="2" t="s">
        <v>43758</v>
      </c>
      <c r="E17540" s="3">
        <v>69.75</v>
      </c>
      <c r="F17540" s="67">
        <v>69.75</v>
      </c>
      <c r="G17540" s="67">
        <v>69.75</v>
      </c>
    </row>
    <row r="17541" spans="1:7" x14ac:dyDescent="0.2">
      <c r="A17541" s="1" t="str">
        <f t="shared" si="276"/>
        <v>SETOP MATED-17028</v>
      </c>
      <c r="B17541" s="3" t="s">
        <v>28600</v>
      </c>
      <c r="C17541" s="3" t="s">
        <v>41360</v>
      </c>
      <c r="D17541" s="2" t="s">
        <v>43759</v>
      </c>
      <c r="E17541" s="3">
        <v>111.9</v>
      </c>
      <c r="F17541" s="67">
        <v>111.9</v>
      </c>
      <c r="G17541" s="67">
        <v>111.9</v>
      </c>
    </row>
    <row r="17542" spans="1:7" x14ac:dyDescent="0.2">
      <c r="A17542" s="1" t="str">
        <f t="shared" si="276"/>
        <v>SETOP MATED-22659</v>
      </c>
      <c r="B17542" s="3" t="s">
        <v>28600</v>
      </c>
      <c r="C17542" s="3" t="s">
        <v>41361</v>
      </c>
      <c r="D17542" s="2" t="s">
        <v>43760</v>
      </c>
      <c r="E17542" s="3">
        <v>9.25</v>
      </c>
      <c r="F17542" s="67">
        <v>9.25</v>
      </c>
      <c r="G17542" s="67">
        <v>9.25</v>
      </c>
    </row>
    <row r="17543" spans="1:7" x14ac:dyDescent="0.2">
      <c r="A17543" s="1" t="str">
        <f t="shared" si="276"/>
        <v>SETOP MATED-22660</v>
      </c>
      <c r="B17543" s="3" t="s">
        <v>28600</v>
      </c>
      <c r="C17543" s="3" t="s">
        <v>41362</v>
      </c>
      <c r="D17543" s="2" t="s">
        <v>43761</v>
      </c>
      <c r="E17543" s="3">
        <v>9.25</v>
      </c>
      <c r="F17543" s="67">
        <v>9.25</v>
      </c>
      <c r="G17543" s="67">
        <v>9.25</v>
      </c>
    </row>
    <row r="17544" spans="1:7" x14ac:dyDescent="0.2">
      <c r="A17544" s="1" t="str">
        <f t="shared" si="276"/>
        <v>SETOP MATED-22661</v>
      </c>
      <c r="B17544" s="3" t="s">
        <v>28600</v>
      </c>
      <c r="C17544" s="3" t="s">
        <v>41363</v>
      </c>
      <c r="D17544" s="2" t="s">
        <v>43762</v>
      </c>
      <c r="E17544" s="3">
        <v>9.25</v>
      </c>
      <c r="F17544" s="67">
        <v>9.25</v>
      </c>
      <c r="G17544" s="67">
        <v>9.25</v>
      </c>
    </row>
    <row r="17545" spans="1:7" x14ac:dyDescent="0.2">
      <c r="A17545" s="1" t="str">
        <f t="shared" si="276"/>
        <v>SETOP MATED-22662</v>
      </c>
      <c r="B17545" s="3" t="s">
        <v>28600</v>
      </c>
      <c r="C17545" s="3" t="s">
        <v>41364</v>
      </c>
      <c r="D17545" s="2" t="s">
        <v>43763</v>
      </c>
      <c r="E17545" s="3">
        <v>9.25</v>
      </c>
      <c r="F17545" s="67">
        <v>9.25</v>
      </c>
      <c r="G17545" s="67">
        <v>9.25</v>
      </c>
    </row>
    <row r="17546" spans="1:7" x14ac:dyDescent="0.2">
      <c r="A17546" s="1" t="str">
        <f t="shared" si="276"/>
        <v>SETOP MATED-22663</v>
      </c>
      <c r="B17546" s="3" t="s">
        <v>28600</v>
      </c>
      <c r="C17546" s="3" t="s">
        <v>41365</v>
      </c>
      <c r="D17546" s="2" t="s">
        <v>43764</v>
      </c>
      <c r="E17546" s="3">
        <v>11.35</v>
      </c>
      <c r="F17546" s="67">
        <v>11.35</v>
      </c>
      <c r="G17546" s="67">
        <v>11.35</v>
      </c>
    </row>
    <row r="17547" spans="1:7" x14ac:dyDescent="0.2">
      <c r="A17547" s="1" t="str">
        <f t="shared" si="276"/>
        <v>SETOP MATED-22664</v>
      </c>
      <c r="B17547" s="3" t="s">
        <v>28600</v>
      </c>
      <c r="C17547" s="3" t="s">
        <v>41366</v>
      </c>
      <c r="D17547" s="2" t="s">
        <v>43765</v>
      </c>
      <c r="E17547" s="3">
        <v>13.76</v>
      </c>
      <c r="F17547" s="67">
        <v>13.76</v>
      </c>
      <c r="G17547" s="67">
        <v>13.76</v>
      </c>
    </row>
    <row r="17548" spans="1:7" x14ac:dyDescent="0.2">
      <c r="A17548" s="1" t="str">
        <f t="shared" si="276"/>
        <v>SETOP MATED-17024</v>
      </c>
      <c r="B17548" s="3" t="s">
        <v>28600</v>
      </c>
      <c r="C17548" s="3" t="s">
        <v>41367</v>
      </c>
      <c r="D17548" s="2" t="s">
        <v>43766</v>
      </c>
      <c r="E17548" s="3">
        <v>16.239999999999998</v>
      </c>
      <c r="F17548" s="67">
        <v>16.239999999999998</v>
      </c>
      <c r="G17548" s="67">
        <v>16.239999999999998</v>
      </c>
    </row>
    <row r="17549" spans="1:7" x14ac:dyDescent="0.2">
      <c r="A17549" s="1" t="str">
        <f t="shared" si="276"/>
        <v>SETOP MATED-17025</v>
      </c>
      <c r="B17549" s="3" t="s">
        <v>28600</v>
      </c>
      <c r="C17549" s="3" t="s">
        <v>41368</v>
      </c>
      <c r="D17549" s="2" t="s">
        <v>43767</v>
      </c>
      <c r="E17549" s="3">
        <v>14.79</v>
      </c>
      <c r="F17549" s="67">
        <v>14.79</v>
      </c>
      <c r="G17549" s="67">
        <v>14.79</v>
      </c>
    </row>
    <row r="17550" spans="1:7" x14ac:dyDescent="0.2">
      <c r="A17550" s="1" t="str">
        <f t="shared" si="276"/>
        <v>SETOP MATED-22665</v>
      </c>
      <c r="B17550" s="3" t="s">
        <v>28600</v>
      </c>
      <c r="C17550" s="3" t="s">
        <v>41369</v>
      </c>
      <c r="D17550" s="2" t="s">
        <v>43768</v>
      </c>
      <c r="E17550" s="3">
        <v>22</v>
      </c>
      <c r="F17550" s="67">
        <v>22</v>
      </c>
      <c r="G17550" s="67">
        <v>22</v>
      </c>
    </row>
    <row r="17551" spans="1:7" x14ac:dyDescent="0.2">
      <c r="A17551" s="1" t="str">
        <f t="shared" si="276"/>
        <v>SETOP MATED-17026</v>
      </c>
      <c r="B17551" s="3" t="s">
        <v>28600</v>
      </c>
      <c r="C17551" s="3" t="s">
        <v>41370</v>
      </c>
      <c r="D17551" s="2" t="s">
        <v>43769</v>
      </c>
      <c r="E17551" s="3">
        <v>70.5</v>
      </c>
      <c r="F17551" s="67">
        <v>70.5</v>
      </c>
      <c r="G17551" s="67">
        <v>70.5</v>
      </c>
    </row>
    <row r="17552" spans="1:7" x14ac:dyDescent="0.2">
      <c r="A17552" s="1" t="str">
        <f t="shared" si="276"/>
        <v>SETOP MATED-22684</v>
      </c>
      <c r="B17552" s="3" t="s">
        <v>28600</v>
      </c>
      <c r="C17552" s="3" t="s">
        <v>41371</v>
      </c>
      <c r="D17552" s="2" t="s">
        <v>43770</v>
      </c>
      <c r="E17552" s="3">
        <v>53.49</v>
      </c>
      <c r="F17552" s="67">
        <v>53.49</v>
      </c>
      <c r="G17552" s="67">
        <v>53.49</v>
      </c>
    </row>
    <row r="17553" spans="1:7" x14ac:dyDescent="0.2">
      <c r="A17553" s="1" t="str">
        <f t="shared" si="276"/>
        <v>SETOP MATED-19213</v>
      </c>
      <c r="B17553" s="3" t="s">
        <v>28600</v>
      </c>
      <c r="C17553" s="3" t="s">
        <v>41372</v>
      </c>
      <c r="D17553" s="2" t="s">
        <v>43771</v>
      </c>
      <c r="E17553" s="3">
        <v>178.35</v>
      </c>
      <c r="F17553" s="67">
        <v>178.35</v>
      </c>
      <c r="G17553" s="67">
        <v>178.35</v>
      </c>
    </row>
    <row r="17554" spans="1:7" x14ac:dyDescent="0.2">
      <c r="A17554" s="1" t="str">
        <f t="shared" si="276"/>
        <v>SETOP MATED-22678</v>
      </c>
      <c r="B17554" s="3" t="s">
        <v>28600</v>
      </c>
      <c r="C17554" s="3" t="s">
        <v>41373</v>
      </c>
      <c r="D17554" s="2" t="s">
        <v>43772</v>
      </c>
      <c r="E17554" s="3">
        <v>284.05</v>
      </c>
      <c r="F17554" s="67">
        <v>284.05</v>
      </c>
      <c r="G17554" s="67">
        <v>284.05</v>
      </c>
    </row>
    <row r="17555" spans="1:7" x14ac:dyDescent="0.2">
      <c r="A17555" s="1" t="str">
        <f t="shared" si="276"/>
        <v>SETOP MATED-16979</v>
      </c>
      <c r="B17555" s="3" t="s">
        <v>28600</v>
      </c>
      <c r="C17555" s="3" t="s">
        <v>41374</v>
      </c>
      <c r="D17555" s="2" t="s">
        <v>43773</v>
      </c>
      <c r="E17555" s="3">
        <v>53.49</v>
      </c>
      <c r="F17555" s="67">
        <v>53.49</v>
      </c>
      <c r="G17555" s="67">
        <v>53.49</v>
      </c>
    </row>
    <row r="17556" spans="1:7" x14ac:dyDescent="0.2">
      <c r="A17556" s="1" t="str">
        <f t="shared" si="276"/>
        <v>SETOP MATED-22685</v>
      </c>
      <c r="B17556" s="3" t="s">
        <v>28600</v>
      </c>
      <c r="C17556" s="3" t="s">
        <v>41375</v>
      </c>
      <c r="D17556" s="2" t="s">
        <v>43774</v>
      </c>
      <c r="E17556" s="3">
        <v>54.11</v>
      </c>
      <c r="F17556" s="67">
        <v>54.11</v>
      </c>
      <c r="G17556" s="67">
        <v>54.11</v>
      </c>
    </row>
    <row r="17557" spans="1:7" x14ac:dyDescent="0.2">
      <c r="A17557" s="1" t="str">
        <f t="shared" si="276"/>
        <v>SETOP MATED-22686</v>
      </c>
      <c r="B17557" s="3" t="s">
        <v>28600</v>
      </c>
      <c r="C17557" s="3" t="s">
        <v>41376</v>
      </c>
      <c r="D17557" s="2" t="s">
        <v>43775</v>
      </c>
      <c r="E17557" s="3">
        <v>54.11</v>
      </c>
      <c r="F17557" s="67">
        <v>54.11</v>
      </c>
      <c r="G17557" s="67">
        <v>54.11</v>
      </c>
    </row>
    <row r="17558" spans="1:7" x14ac:dyDescent="0.2">
      <c r="A17558" s="1" t="str">
        <f t="shared" si="276"/>
        <v>SETOP MATED-17036</v>
      </c>
      <c r="B17558" s="3" t="s">
        <v>28600</v>
      </c>
      <c r="C17558" s="3" t="s">
        <v>41377</v>
      </c>
      <c r="D17558" s="2" t="s">
        <v>43776</v>
      </c>
      <c r="E17558" s="3">
        <v>54.11</v>
      </c>
      <c r="F17558" s="67">
        <v>54.11</v>
      </c>
      <c r="G17558" s="67">
        <v>54.11</v>
      </c>
    </row>
    <row r="17559" spans="1:7" x14ac:dyDescent="0.2">
      <c r="A17559" s="1" t="str">
        <f t="shared" si="276"/>
        <v>SETOP MATED-19014</v>
      </c>
      <c r="B17559" s="3" t="s">
        <v>28600</v>
      </c>
      <c r="C17559" s="3" t="s">
        <v>41378</v>
      </c>
      <c r="D17559" s="2" t="s">
        <v>43777</v>
      </c>
      <c r="E17559" s="3">
        <v>54.11</v>
      </c>
      <c r="F17559" s="67">
        <v>54.11</v>
      </c>
      <c r="G17559" s="67">
        <v>54.11</v>
      </c>
    </row>
    <row r="17560" spans="1:7" x14ac:dyDescent="0.2">
      <c r="A17560" s="1" t="str">
        <f t="shared" si="276"/>
        <v>SETOP MATED-19208</v>
      </c>
      <c r="B17560" s="3" t="s">
        <v>28600</v>
      </c>
      <c r="C17560" s="3" t="s">
        <v>41379</v>
      </c>
      <c r="D17560" s="2" t="s">
        <v>43778</v>
      </c>
      <c r="E17560" s="3">
        <v>55.64</v>
      </c>
      <c r="F17560" s="67">
        <v>55.64</v>
      </c>
      <c r="G17560" s="67">
        <v>55.64</v>
      </c>
    </row>
    <row r="17561" spans="1:7" x14ac:dyDescent="0.2">
      <c r="A17561" s="1" t="str">
        <f t="shared" si="276"/>
        <v>SETOP MATED-17034</v>
      </c>
      <c r="B17561" s="3" t="s">
        <v>28600</v>
      </c>
      <c r="C17561" s="3" t="s">
        <v>41380</v>
      </c>
      <c r="D17561" s="2" t="s">
        <v>43779</v>
      </c>
      <c r="E17561" s="3">
        <v>78.900000000000006</v>
      </c>
      <c r="F17561" s="67">
        <v>78.900000000000006</v>
      </c>
      <c r="G17561" s="67">
        <v>78.900000000000006</v>
      </c>
    </row>
    <row r="17562" spans="1:7" x14ac:dyDescent="0.2">
      <c r="A17562" s="1" t="str">
        <f t="shared" si="276"/>
        <v>SETOP MATED-17038</v>
      </c>
      <c r="B17562" s="3" t="s">
        <v>28600</v>
      </c>
      <c r="C17562" s="3" t="s">
        <v>41381</v>
      </c>
      <c r="D17562" s="2" t="s">
        <v>43780</v>
      </c>
      <c r="E17562" s="3">
        <v>149.80000000000001</v>
      </c>
      <c r="F17562" s="67">
        <v>149.80000000000001</v>
      </c>
      <c r="G17562" s="67">
        <v>149.80000000000001</v>
      </c>
    </row>
    <row r="17563" spans="1:7" x14ac:dyDescent="0.2">
      <c r="A17563" s="1" t="str">
        <f t="shared" si="276"/>
        <v>SETOP MATED-16980</v>
      </c>
      <c r="B17563" s="3" t="s">
        <v>28600</v>
      </c>
      <c r="C17563" s="3" t="s">
        <v>41382</v>
      </c>
      <c r="D17563" s="2" t="s">
        <v>43781</v>
      </c>
      <c r="E17563" s="3">
        <v>59.9</v>
      </c>
      <c r="F17563" s="67">
        <v>59.9</v>
      </c>
      <c r="G17563" s="67">
        <v>59.9</v>
      </c>
    </row>
    <row r="17564" spans="1:7" x14ac:dyDescent="0.2">
      <c r="A17564" s="1" t="str">
        <f t="shared" si="276"/>
        <v>SETOP MATED-22689</v>
      </c>
      <c r="B17564" s="3" t="s">
        <v>28600</v>
      </c>
      <c r="C17564" s="3" t="s">
        <v>41383</v>
      </c>
      <c r="D17564" s="2" t="s">
        <v>43782</v>
      </c>
      <c r="E17564" s="3">
        <v>78.14</v>
      </c>
      <c r="F17564" s="67">
        <v>78.14</v>
      </c>
      <c r="G17564" s="67">
        <v>78.14</v>
      </c>
    </row>
    <row r="17565" spans="1:7" x14ac:dyDescent="0.2">
      <c r="A17565" s="1" t="str">
        <f t="shared" si="276"/>
        <v>SETOP MATED-17039</v>
      </c>
      <c r="B17565" s="3" t="s">
        <v>28600</v>
      </c>
      <c r="C17565" s="3" t="s">
        <v>41384</v>
      </c>
      <c r="D17565" s="2" t="s">
        <v>43783</v>
      </c>
      <c r="E17565" s="3">
        <v>178.35</v>
      </c>
      <c r="F17565" s="67">
        <v>178.35</v>
      </c>
      <c r="G17565" s="67">
        <v>178.35</v>
      </c>
    </row>
    <row r="17566" spans="1:7" x14ac:dyDescent="0.2">
      <c r="A17566" s="1" t="str">
        <f t="shared" si="276"/>
        <v xml:space="preserve">SETOP </v>
      </c>
      <c r="B17566" s="3" t="s">
        <v>28600</v>
      </c>
    </row>
    <row r="17567" spans="1:7" x14ac:dyDescent="0.2">
      <c r="A17567" s="1" t="str">
        <f t="shared" si="276"/>
        <v>SETOP 052.03 - DISJUNTOR DE PROTEÇÃO (DR)</v>
      </c>
      <c r="B17567" s="3" t="s">
        <v>28600</v>
      </c>
      <c r="C17567" s="3" t="s">
        <v>41385</v>
      </c>
    </row>
    <row r="17568" spans="1:7" x14ac:dyDescent="0.2">
      <c r="A17568" s="1" t="str">
        <f t="shared" si="276"/>
        <v>SETOP Código</v>
      </c>
      <c r="B17568" s="3" t="s">
        <v>28600</v>
      </c>
      <c r="C17568" s="3" t="s">
        <v>28604</v>
      </c>
      <c r="D17568" s="2" t="s">
        <v>43149</v>
      </c>
      <c r="E17568" s="3" t="s">
        <v>45110</v>
      </c>
      <c r="F17568" s="67" t="s">
        <v>45110</v>
      </c>
      <c r="G17568" s="67" t="s">
        <v>45110</v>
      </c>
    </row>
    <row r="17569" spans="1:7" x14ac:dyDescent="0.2">
      <c r="A17569" s="1" t="str">
        <f t="shared" si="276"/>
        <v>SETOP MATED-17014</v>
      </c>
      <c r="B17569" s="3" t="s">
        <v>28600</v>
      </c>
      <c r="C17569" s="3" t="s">
        <v>41386</v>
      </c>
      <c r="D17569" s="2" t="s">
        <v>43784</v>
      </c>
      <c r="E17569" s="3">
        <v>209.99590000000001</v>
      </c>
      <c r="F17569" s="67">
        <v>209.99590000000001</v>
      </c>
      <c r="G17569" s="67">
        <v>209.99590000000001</v>
      </c>
    </row>
    <row r="17570" spans="1:7" x14ac:dyDescent="0.2">
      <c r="A17570" s="1" t="str">
        <f t="shared" si="276"/>
        <v>SETOP MATED-15233</v>
      </c>
      <c r="B17570" s="3" t="s">
        <v>28600</v>
      </c>
      <c r="C17570" s="3" t="s">
        <v>41387</v>
      </c>
      <c r="D17570" s="2" t="s">
        <v>43785</v>
      </c>
      <c r="E17570" s="3">
        <v>114.1345</v>
      </c>
      <c r="F17570" s="67">
        <v>114.1345</v>
      </c>
      <c r="G17570" s="67">
        <v>114.1345</v>
      </c>
    </row>
    <row r="17571" spans="1:7" x14ac:dyDescent="0.2">
      <c r="A17571" s="1" t="str">
        <f t="shared" si="276"/>
        <v>SETOP MATED-15234</v>
      </c>
      <c r="B17571" s="3" t="s">
        <v>28600</v>
      </c>
      <c r="C17571" s="3" t="s">
        <v>41388</v>
      </c>
      <c r="D17571" s="2" t="s">
        <v>43786</v>
      </c>
      <c r="E17571" s="3">
        <v>117.8839</v>
      </c>
      <c r="F17571" s="67">
        <v>117.8839</v>
      </c>
      <c r="G17571" s="67">
        <v>117.8839</v>
      </c>
    </row>
    <row r="17572" spans="1:7" x14ac:dyDescent="0.2">
      <c r="A17572" s="1" t="str">
        <f t="shared" si="276"/>
        <v>SETOP MATED-15235</v>
      </c>
      <c r="B17572" s="3" t="s">
        <v>28600</v>
      </c>
      <c r="C17572" s="3" t="s">
        <v>41389</v>
      </c>
      <c r="D17572" s="2" t="s">
        <v>43787</v>
      </c>
      <c r="E17572" s="3">
        <v>139.52350000000001</v>
      </c>
      <c r="F17572" s="67">
        <v>139.52350000000001</v>
      </c>
      <c r="G17572" s="67">
        <v>139.52350000000001</v>
      </c>
    </row>
    <row r="17573" spans="1:7" x14ac:dyDescent="0.2">
      <c r="A17573" s="1" t="str">
        <f t="shared" si="276"/>
        <v>SETOP MATED-17013</v>
      </c>
      <c r="B17573" s="3" t="s">
        <v>28600</v>
      </c>
      <c r="C17573" s="3" t="s">
        <v>41390</v>
      </c>
      <c r="D17573" s="2" t="s">
        <v>43788</v>
      </c>
      <c r="E17573" s="3">
        <v>210.0564</v>
      </c>
      <c r="F17573" s="67">
        <v>210.0564</v>
      </c>
      <c r="G17573" s="67">
        <v>210.0564</v>
      </c>
    </row>
    <row r="17574" spans="1:7" x14ac:dyDescent="0.2">
      <c r="A17574" s="1" t="str">
        <f t="shared" si="276"/>
        <v>SETOP MATED-17019</v>
      </c>
      <c r="B17574" s="3" t="s">
        <v>28600</v>
      </c>
      <c r="C17574" s="3" t="s">
        <v>41391</v>
      </c>
      <c r="D17574" s="2" t="s">
        <v>43789</v>
      </c>
      <c r="E17574" s="3">
        <v>242.7627</v>
      </c>
      <c r="F17574" s="67">
        <v>242.7627</v>
      </c>
      <c r="G17574" s="67">
        <v>242.7627</v>
      </c>
    </row>
    <row r="17575" spans="1:7" x14ac:dyDescent="0.2">
      <c r="A17575" s="1" t="str">
        <f t="shared" si="276"/>
        <v>SETOP MATED-17020</v>
      </c>
      <c r="B17575" s="3" t="s">
        <v>28600</v>
      </c>
      <c r="C17575" s="3" t="s">
        <v>41392</v>
      </c>
      <c r="D17575" s="2" t="s">
        <v>43790</v>
      </c>
      <c r="E17575" s="3">
        <v>1036.5645999999999</v>
      </c>
      <c r="F17575" s="67">
        <v>1036.5645999999999</v>
      </c>
      <c r="G17575" s="67">
        <v>1036.5645999999999</v>
      </c>
    </row>
    <row r="17576" spans="1:7" x14ac:dyDescent="0.2">
      <c r="A17576" s="1" t="str">
        <f t="shared" si="276"/>
        <v>SETOP MATED-17016</v>
      </c>
      <c r="B17576" s="3" t="s">
        <v>28600</v>
      </c>
      <c r="C17576" s="3" t="s">
        <v>41393</v>
      </c>
      <c r="D17576" s="2" t="s">
        <v>43791</v>
      </c>
      <c r="E17576" s="3">
        <v>171.47399999999999</v>
      </c>
      <c r="F17576" s="67">
        <v>171.47399999999999</v>
      </c>
      <c r="G17576" s="67">
        <v>171.47399999999999</v>
      </c>
    </row>
    <row r="17577" spans="1:7" x14ac:dyDescent="0.2">
      <c r="A17577" s="1" t="str">
        <f t="shared" si="276"/>
        <v>SETOP MATED-17017</v>
      </c>
      <c r="B17577" s="3" t="s">
        <v>28600</v>
      </c>
      <c r="C17577" s="3" t="s">
        <v>41394</v>
      </c>
      <c r="D17577" s="2" t="s">
        <v>43792</v>
      </c>
      <c r="E17577" s="3">
        <v>202.22499999999999</v>
      </c>
      <c r="F17577" s="67">
        <v>202.22499999999999</v>
      </c>
      <c r="G17577" s="67">
        <v>202.22499999999999</v>
      </c>
    </row>
    <row r="17578" spans="1:7" x14ac:dyDescent="0.2">
      <c r="A17578" s="1" t="str">
        <f t="shared" si="276"/>
        <v>SETOP MATED-17018</v>
      </c>
      <c r="B17578" s="3" t="s">
        <v>28600</v>
      </c>
      <c r="C17578" s="3" t="s">
        <v>41395</v>
      </c>
      <c r="D17578" s="2" t="s">
        <v>43793</v>
      </c>
      <c r="E17578" s="3">
        <v>245.75620000000001</v>
      </c>
      <c r="F17578" s="67">
        <v>245.75620000000001</v>
      </c>
      <c r="G17578" s="67">
        <v>245.75620000000001</v>
      </c>
    </row>
    <row r="17579" spans="1:7" x14ac:dyDescent="0.2">
      <c r="A17579" s="1" t="str">
        <f t="shared" si="276"/>
        <v xml:space="preserve">SETOP </v>
      </c>
      <c r="B17579" s="3" t="s">
        <v>28600</v>
      </c>
    </row>
    <row r="17580" spans="1:7" x14ac:dyDescent="0.2">
      <c r="A17580" s="1" t="str">
        <f t="shared" ref="A17580:A17643" si="277">CONCATENAR</f>
        <v>SETOP 052.04 - DISJUNTOR EM CAIXA MOLDADA</v>
      </c>
      <c r="B17580" s="3" t="s">
        <v>28600</v>
      </c>
      <c r="C17580" s="3" t="s">
        <v>41396</v>
      </c>
    </row>
    <row r="17581" spans="1:7" x14ac:dyDescent="0.2">
      <c r="A17581" s="1" t="str">
        <f t="shared" si="277"/>
        <v>SETOP Código</v>
      </c>
      <c r="B17581" s="3" t="s">
        <v>28600</v>
      </c>
      <c r="C17581" s="3" t="s">
        <v>28604</v>
      </c>
      <c r="D17581" s="2" t="s">
        <v>43149</v>
      </c>
      <c r="E17581" s="3" t="s">
        <v>45110</v>
      </c>
      <c r="F17581" s="67" t="s">
        <v>45110</v>
      </c>
      <c r="G17581" s="67" t="s">
        <v>45110</v>
      </c>
    </row>
    <row r="17582" spans="1:7" ht="22.5" x14ac:dyDescent="0.2">
      <c r="A17582" s="1" t="str">
        <f t="shared" si="277"/>
        <v>SETOP MATED-17040</v>
      </c>
      <c r="B17582" s="3" t="s">
        <v>28600</v>
      </c>
      <c r="C17582" s="3" t="s">
        <v>41397</v>
      </c>
      <c r="D17582" s="2" t="s">
        <v>43794</v>
      </c>
      <c r="E17582" s="3">
        <v>348.99</v>
      </c>
      <c r="F17582" s="67">
        <v>348.99</v>
      </c>
      <c r="G17582" s="67">
        <v>348.99</v>
      </c>
    </row>
    <row r="17583" spans="1:7" ht="22.5" x14ac:dyDescent="0.2">
      <c r="A17583" s="1" t="str">
        <f t="shared" si="277"/>
        <v>SETOP MATED-17041</v>
      </c>
      <c r="B17583" s="3" t="s">
        <v>28600</v>
      </c>
      <c r="C17583" s="3" t="s">
        <v>41398</v>
      </c>
      <c r="D17583" s="2" t="s">
        <v>43795</v>
      </c>
      <c r="E17583" s="3">
        <v>348.99</v>
      </c>
      <c r="F17583" s="67">
        <v>348.99</v>
      </c>
      <c r="G17583" s="67">
        <v>348.99</v>
      </c>
    </row>
    <row r="17584" spans="1:7" ht="22.5" x14ac:dyDescent="0.2">
      <c r="A17584" s="1" t="str">
        <f t="shared" si="277"/>
        <v>SETOP MATED-17042</v>
      </c>
      <c r="B17584" s="3" t="s">
        <v>28600</v>
      </c>
      <c r="C17584" s="3" t="s">
        <v>41399</v>
      </c>
      <c r="D17584" s="2" t="s">
        <v>43796</v>
      </c>
      <c r="E17584" s="3">
        <v>399</v>
      </c>
      <c r="F17584" s="67">
        <v>399</v>
      </c>
      <c r="G17584" s="67">
        <v>399</v>
      </c>
    </row>
    <row r="17585" spans="1:7" ht="22.5" x14ac:dyDescent="0.2">
      <c r="A17585" s="1" t="str">
        <f t="shared" si="277"/>
        <v>SETOP MATED-17043</v>
      </c>
      <c r="B17585" s="3" t="s">
        <v>28600</v>
      </c>
      <c r="C17585" s="3" t="s">
        <v>41400</v>
      </c>
      <c r="D17585" s="2" t="s">
        <v>43797</v>
      </c>
      <c r="E17585" s="3">
        <v>399.9</v>
      </c>
      <c r="F17585" s="67">
        <v>399.9</v>
      </c>
      <c r="G17585" s="67">
        <v>399.9</v>
      </c>
    </row>
    <row r="17586" spans="1:7" ht="22.5" x14ac:dyDescent="0.2">
      <c r="A17586" s="1" t="str">
        <f t="shared" si="277"/>
        <v>SETOP MATED-19325</v>
      </c>
      <c r="B17586" s="3" t="s">
        <v>28600</v>
      </c>
      <c r="C17586" s="3" t="s">
        <v>41401</v>
      </c>
      <c r="D17586" s="2" t="s">
        <v>43798</v>
      </c>
      <c r="E17586" s="3">
        <v>399.9</v>
      </c>
      <c r="F17586" s="67">
        <v>399.9</v>
      </c>
      <c r="G17586" s="67">
        <v>399.9</v>
      </c>
    </row>
    <row r="17587" spans="1:7" ht="22.5" x14ac:dyDescent="0.2">
      <c r="A17587" s="1" t="str">
        <f t="shared" si="277"/>
        <v>SETOP MATED-17044</v>
      </c>
      <c r="B17587" s="3" t="s">
        <v>28600</v>
      </c>
      <c r="C17587" s="3" t="s">
        <v>41402</v>
      </c>
      <c r="D17587" s="2" t="s">
        <v>43799</v>
      </c>
      <c r="E17587" s="3">
        <v>404.73</v>
      </c>
      <c r="F17587" s="67">
        <v>404.73</v>
      </c>
      <c r="G17587" s="67">
        <v>404.73</v>
      </c>
    </row>
    <row r="17588" spans="1:7" ht="22.5" x14ac:dyDescent="0.2">
      <c r="A17588" s="1" t="str">
        <f t="shared" si="277"/>
        <v>SETOP MATED-17045</v>
      </c>
      <c r="B17588" s="3" t="s">
        <v>28600</v>
      </c>
      <c r="C17588" s="3" t="s">
        <v>41403</v>
      </c>
      <c r="D17588" s="2" t="s">
        <v>43800</v>
      </c>
      <c r="E17588" s="3">
        <v>422.74</v>
      </c>
      <c r="F17588" s="67">
        <v>422.74</v>
      </c>
      <c r="G17588" s="67">
        <v>422.74</v>
      </c>
    </row>
    <row r="17589" spans="1:7" ht="22.5" x14ac:dyDescent="0.2">
      <c r="A17589" s="1" t="str">
        <f t="shared" si="277"/>
        <v>SETOP MATED-17046</v>
      </c>
      <c r="B17589" s="3" t="s">
        <v>28600</v>
      </c>
      <c r="C17589" s="3" t="s">
        <v>41404</v>
      </c>
      <c r="D17589" s="2" t="s">
        <v>43801</v>
      </c>
      <c r="E17589" s="3">
        <v>531.04</v>
      </c>
      <c r="F17589" s="67">
        <v>531.04</v>
      </c>
      <c r="G17589" s="67">
        <v>531.04</v>
      </c>
    </row>
    <row r="17590" spans="1:7" ht="22.5" x14ac:dyDescent="0.2">
      <c r="A17590" s="1" t="str">
        <f t="shared" si="277"/>
        <v>SETOP MATED-19401</v>
      </c>
      <c r="B17590" s="3" t="s">
        <v>28600</v>
      </c>
      <c r="C17590" s="3" t="s">
        <v>41405</v>
      </c>
      <c r="D17590" s="2" t="s">
        <v>43802</v>
      </c>
      <c r="E17590" s="3">
        <v>1091.55</v>
      </c>
      <c r="F17590" s="67">
        <v>1091.55</v>
      </c>
      <c r="G17590" s="67">
        <v>1091.55</v>
      </c>
    </row>
    <row r="17591" spans="1:7" ht="22.5" x14ac:dyDescent="0.2">
      <c r="A17591" s="1" t="str">
        <f t="shared" si="277"/>
        <v>SETOP MATED-17047</v>
      </c>
      <c r="B17591" s="3" t="s">
        <v>28600</v>
      </c>
      <c r="C17591" s="3" t="s">
        <v>41406</v>
      </c>
      <c r="D17591" s="2" t="s">
        <v>43803</v>
      </c>
      <c r="E17591" s="3">
        <v>1250</v>
      </c>
      <c r="F17591" s="67">
        <v>1250</v>
      </c>
      <c r="G17591" s="67">
        <v>1250</v>
      </c>
    </row>
    <row r="17592" spans="1:7" ht="22.5" x14ac:dyDescent="0.2">
      <c r="A17592" s="1" t="str">
        <f t="shared" si="277"/>
        <v>SETOP MATED-19402</v>
      </c>
      <c r="B17592" s="3" t="s">
        <v>28600</v>
      </c>
      <c r="C17592" s="3" t="s">
        <v>41407</v>
      </c>
      <c r="D17592" s="2" t="s">
        <v>43804</v>
      </c>
      <c r="E17592" s="3">
        <v>2016.06</v>
      </c>
      <c r="F17592" s="67">
        <v>2016.06</v>
      </c>
      <c r="G17592" s="67">
        <v>2016.06</v>
      </c>
    </row>
    <row r="17593" spans="1:7" ht="22.5" x14ac:dyDescent="0.2">
      <c r="A17593" s="1" t="str">
        <f t="shared" si="277"/>
        <v>SETOP MATED-17048</v>
      </c>
      <c r="B17593" s="3" t="s">
        <v>28600</v>
      </c>
      <c r="C17593" s="3" t="s">
        <v>41408</v>
      </c>
      <c r="D17593" s="2" t="s">
        <v>43805</v>
      </c>
      <c r="E17593" s="3">
        <v>2009.97</v>
      </c>
      <c r="F17593" s="67">
        <v>2009.97</v>
      </c>
      <c r="G17593" s="67">
        <v>2009.97</v>
      </c>
    </row>
    <row r="17594" spans="1:7" ht="22.5" x14ac:dyDescent="0.2">
      <c r="A17594" s="1" t="str">
        <f t="shared" si="277"/>
        <v>SETOP MATED-17049</v>
      </c>
      <c r="B17594" s="3" t="s">
        <v>28600</v>
      </c>
      <c r="C17594" s="3" t="s">
        <v>41409</v>
      </c>
      <c r="D17594" s="2" t="s">
        <v>43806</v>
      </c>
      <c r="E17594" s="3">
        <v>2072.94</v>
      </c>
      <c r="F17594" s="67">
        <v>2072.94</v>
      </c>
      <c r="G17594" s="67">
        <v>2072.94</v>
      </c>
    </row>
    <row r="17595" spans="1:7" ht="22.5" x14ac:dyDescent="0.2">
      <c r="A17595" s="1" t="str">
        <f t="shared" si="277"/>
        <v>SETOP MATED-19403</v>
      </c>
      <c r="B17595" s="3" t="s">
        <v>28600</v>
      </c>
      <c r="C17595" s="3" t="s">
        <v>41410</v>
      </c>
      <c r="D17595" s="2" t="s">
        <v>43807</v>
      </c>
      <c r="E17595" s="3">
        <v>3219.64</v>
      </c>
      <c r="F17595" s="67">
        <v>3219.64</v>
      </c>
      <c r="G17595" s="67">
        <v>3219.64</v>
      </c>
    </row>
    <row r="17596" spans="1:7" ht="22.5" x14ac:dyDescent="0.2">
      <c r="A17596" s="1" t="str">
        <f t="shared" si="277"/>
        <v>SETOP MATED-19404</v>
      </c>
      <c r="B17596" s="3" t="s">
        <v>28600</v>
      </c>
      <c r="C17596" s="3" t="s">
        <v>41411</v>
      </c>
      <c r="D17596" s="2" t="s">
        <v>43808</v>
      </c>
      <c r="E17596" s="3">
        <v>3452.5</v>
      </c>
      <c r="F17596" s="67">
        <v>3452.5</v>
      </c>
      <c r="G17596" s="67">
        <v>3452.5</v>
      </c>
    </row>
    <row r="17597" spans="1:7" x14ac:dyDescent="0.2">
      <c r="A17597" s="1" t="str">
        <f t="shared" si="277"/>
        <v xml:space="preserve">SETOP </v>
      </c>
      <c r="B17597" s="3" t="s">
        <v>28600</v>
      </c>
    </row>
    <row r="17598" spans="1:7" x14ac:dyDescent="0.2">
      <c r="A17598" s="1" t="str">
        <f t="shared" si="277"/>
        <v>SETOP 052.05 - SUPRESSOR DE SURTO</v>
      </c>
      <c r="B17598" s="3" t="s">
        <v>28600</v>
      </c>
      <c r="C17598" s="3" t="s">
        <v>41412</v>
      </c>
    </row>
    <row r="17599" spans="1:7" x14ac:dyDescent="0.2">
      <c r="A17599" s="1" t="str">
        <f t="shared" si="277"/>
        <v>SETOP Código</v>
      </c>
      <c r="B17599" s="3" t="s">
        <v>28600</v>
      </c>
      <c r="C17599" s="3" t="s">
        <v>28604</v>
      </c>
      <c r="D17599" s="2" t="s">
        <v>43149</v>
      </c>
      <c r="E17599" s="3" t="s">
        <v>45110</v>
      </c>
      <c r="F17599" s="67" t="s">
        <v>45110</v>
      </c>
      <c r="G17599" s="67" t="s">
        <v>45110</v>
      </c>
    </row>
    <row r="17600" spans="1:7" ht="33.75" x14ac:dyDescent="0.2">
      <c r="A17600" s="1" t="str">
        <f t="shared" si="277"/>
        <v>SETOP MATED-16978</v>
      </c>
      <c r="B17600" s="3" t="s">
        <v>28600</v>
      </c>
      <c r="C17600" s="3" t="s">
        <v>41413</v>
      </c>
      <c r="D17600" s="2" t="s">
        <v>43809</v>
      </c>
      <c r="E17600" s="3">
        <v>69.232600000000005</v>
      </c>
      <c r="F17600" s="67">
        <v>69.232600000000005</v>
      </c>
      <c r="G17600" s="67">
        <v>69.232600000000005</v>
      </c>
    </row>
    <row r="17601" spans="1:7" ht="33.75" x14ac:dyDescent="0.2">
      <c r="A17601" s="1" t="str">
        <f t="shared" si="277"/>
        <v>SETOP MATED-12175</v>
      </c>
      <c r="B17601" s="3" t="s">
        <v>28600</v>
      </c>
      <c r="C17601" s="3" t="s">
        <v>41414</v>
      </c>
      <c r="D17601" s="2" t="s">
        <v>43810</v>
      </c>
      <c r="E17601" s="3">
        <v>79.230999999999995</v>
      </c>
      <c r="F17601" s="67">
        <v>79.230999999999995</v>
      </c>
      <c r="G17601" s="67">
        <v>79.230999999999995</v>
      </c>
    </row>
    <row r="17602" spans="1:7" x14ac:dyDescent="0.2">
      <c r="A17602" s="1" t="str">
        <f t="shared" si="277"/>
        <v>SETOP MATED-12434</v>
      </c>
      <c r="B17602" s="3" t="s">
        <v>28600</v>
      </c>
      <c r="C17602" s="3" t="s">
        <v>41415</v>
      </c>
      <c r="D17602" s="2" t="s">
        <v>43811</v>
      </c>
      <c r="E17602" s="3">
        <v>64.576099999999997</v>
      </c>
      <c r="F17602" s="67">
        <v>64.576099999999997</v>
      </c>
      <c r="G17602" s="67">
        <v>64.576099999999997</v>
      </c>
    </row>
    <row r="17603" spans="1:7" x14ac:dyDescent="0.2">
      <c r="A17603" s="1" t="str">
        <f t="shared" si="277"/>
        <v>SETOP MATED-12433</v>
      </c>
      <c r="B17603" s="3" t="s">
        <v>28600</v>
      </c>
      <c r="C17603" s="3" t="s">
        <v>41416</v>
      </c>
      <c r="D17603" s="2" t="s">
        <v>43812</v>
      </c>
      <c r="E17603" s="3">
        <v>74.977599999999995</v>
      </c>
      <c r="F17603" s="67">
        <v>74.977599999999995</v>
      </c>
      <c r="G17603" s="67">
        <v>74.977599999999995</v>
      </c>
    </row>
    <row r="17604" spans="1:7" x14ac:dyDescent="0.2">
      <c r="A17604" s="1" t="str">
        <f t="shared" si="277"/>
        <v xml:space="preserve">SETOP </v>
      </c>
      <c r="B17604" s="3" t="s">
        <v>28600</v>
      </c>
    </row>
    <row r="17605" spans="1:7" x14ac:dyDescent="0.2">
      <c r="A17605" s="1" t="str">
        <f t="shared" si="277"/>
        <v>SETOP 053 - DISPENSER E ACESSÓRIOS</v>
      </c>
      <c r="B17605" s="3" t="s">
        <v>28600</v>
      </c>
      <c r="C17605" s="3" t="s">
        <v>41417</v>
      </c>
    </row>
    <row r="17606" spans="1:7" x14ac:dyDescent="0.2">
      <c r="A17606" s="1" t="str">
        <f t="shared" si="277"/>
        <v>SETOP 053.01 - CABIDE</v>
      </c>
      <c r="B17606" s="3" t="s">
        <v>28600</v>
      </c>
      <c r="C17606" s="3" t="s">
        <v>41418</v>
      </c>
    </row>
    <row r="17607" spans="1:7" x14ac:dyDescent="0.2">
      <c r="A17607" s="1" t="str">
        <f t="shared" si="277"/>
        <v>SETOP Código</v>
      </c>
      <c r="B17607" s="3" t="s">
        <v>28600</v>
      </c>
      <c r="C17607" s="3" t="s">
        <v>28604</v>
      </c>
      <c r="D17607" s="2" t="s">
        <v>43149</v>
      </c>
      <c r="E17607" s="3" t="s">
        <v>45110</v>
      </c>
      <c r="F17607" s="67" t="s">
        <v>45110</v>
      </c>
      <c r="G17607" s="67" t="s">
        <v>45110</v>
      </c>
    </row>
    <row r="17608" spans="1:7" ht="22.5" x14ac:dyDescent="0.2">
      <c r="A17608" s="1" t="str">
        <f t="shared" si="277"/>
        <v>SETOP MATED-12605</v>
      </c>
      <c r="B17608" s="3" t="s">
        <v>28600</v>
      </c>
      <c r="C17608" s="3" t="s">
        <v>41419</v>
      </c>
      <c r="D17608" s="2" t="s">
        <v>43813</v>
      </c>
      <c r="E17608" s="3">
        <v>9.7363</v>
      </c>
      <c r="F17608" s="67">
        <v>9.7363</v>
      </c>
      <c r="G17608" s="67">
        <v>9.7363</v>
      </c>
    </row>
    <row r="17609" spans="1:7" x14ac:dyDescent="0.2">
      <c r="A17609" s="1" t="str">
        <f t="shared" si="277"/>
        <v>SETOP MATED-12134</v>
      </c>
      <c r="B17609" s="3" t="s">
        <v>28600</v>
      </c>
      <c r="C17609" s="3" t="s">
        <v>41420</v>
      </c>
      <c r="D17609" s="2" t="s">
        <v>43814</v>
      </c>
      <c r="E17609" s="3">
        <v>27.193100000000001</v>
      </c>
      <c r="F17609" s="67">
        <v>27.193100000000001</v>
      </c>
      <c r="G17609" s="67">
        <v>27.193100000000001</v>
      </c>
    </row>
    <row r="17610" spans="1:7" x14ac:dyDescent="0.2">
      <c r="A17610" s="1" t="str">
        <f t="shared" si="277"/>
        <v>SETOP MATED-12133</v>
      </c>
      <c r="B17610" s="3" t="s">
        <v>28600</v>
      </c>
      <c r="C17610" s="3" t="s">
        <v>41421</v>
      </c>
      <c r="D17610" s="2" t="s">
        <v>43815</v>
      </c>
      <c r="E17610" s="3">
        <v>37.251899999999999</v>
      </c>
      <c r="F17610" s="67">
        <v>37.251899999999999</v>
      </c>
      <c r="G17610" s="67">
        <v>37.251899999999999</v>
      </c>
    </row>
    <row r="17611" spans="1:7" x14ac:dyDescent="0.2">
      <c r="A17611" s="1" t="str">
        <f t="shared" si="277"/>
        <v xml:space="preserve">SETOP </v>
      </c>
      <c r="B17611" s="3" t="s">
        <v>28600</v>
      </c>
    </row>
    <row r="17612" spans="1:7" x14ac:dyDescent="0.2">
      <c r="A17612" s="1" t="str">
        <f t="shared" si="277"/>
        <v>SETOP 053.03 - PAPELEIRA</v>
      </c>
      <c r="B17612" s="3" t="s">
        <v>28600</v>
      </c>
      <c r="C17612" s="3" t="s">
        <v>41422</v>
      </c>
    </row>
    <row r="17613" spans="1:7" x14ac:dyDescent="0.2">
      <c r="A17613" s="1" t="str">
        <f t="shared" si="277"/>
        <v>SETOP Código</v>
      </c>
      <c r="B17613" s="3" t="s">
        <v>28600</v>
      </c>
      <c r="C17613" s="3" t="s">
        <v>28604</v>
      </c>
      <c r="D17613" s="2" t="s">
        <v>43149</v>
      </c>
      <c r="E17613" s="3" t="s">
        <v>45110</v>
      </c>
      <c r="F17613" s="67" t="s">
        <v>45110</v>
      </c>
      <c r="G17613" s="67" t="s">
        <v>45110</v>
      </c>
    </row>
    <row r="17614" spans="1:7" ht="22.5" x14ac:dyDescent="0.2">
      <c r="A17614" s="1" t="str">
        <f t="shared" si="277"/>
        <v>SETOP MATED-12496</v>
      </c>
      <c r="B17614" s="3" t="s">
        <v>28600</v>
      </c>
      <c r="C17614" s="3" t="s">
        <v>41423</v>
      </c>
      <c r="D17614" s="2" t="s">
        <v>43816</v>
      </c>
      <c r="E17614" s="3">
        <v>59.14</v>
      </c>
      <c r="F17614" s="67">
        <v>59.14</v>
      </c>
      <c r="G17614" s="67">
        <v>59.14</v>
      </c>
    </row>
    <row r="17615" spans="1:7" ht="33.75" x14ac:dyDescent="0.2">
      <c r="A17615" s="1" t="str">
        <f t="shared" si="277"/>
        <v>SETOP MATED-12306</v>
      </c>
      <c r="B17615" s="3" t="s">
        <v>28600</v>
      </c>
      <c r="C17615" s="3" t="s">
        <v>41424</v>
      </c>
      <c r="D17615" s="2" t="s">
        <v>43817</v>
      </c>
      <c r="E17615" s="3">
        <v>32.409999999999997</v>
      </c>
      <c r="F17615" s="67">
        <v>32.409999999999997</v>
      </c>
      <c r="G17615" s="67">
        <v>32.409999999999997</v>
      </c>
    </row>
    <row r="17616" spans="1:7" x14ac:dyDescent="0.2">
      <c r="A17616" s="1" t="str">
        <f t="shared" si="277"/>
        <v>SETOP MATED-12043</v>
      </c>
      <c r="B17616" s="3" t="s">
        <v>28600</v>
      </c>
      <c r="C17616" s="3" t="s">
        <v>41425</v>
      </c>
      <c r="D17616" s="2" t="s">
        <v>43818</v>
      </c>
      <c r="E17616" s="3">
        <v>39.31</v>
      </c>
      <c r="F17616" s="67">
        <v>39.31</v>
      </c>
      <c r="G17616" s="67">
        <v>39.31</v>
      </c>
    </row>
    <row r="17617" spans="1:7" x14ac:dyDescent="0.2">
      <c r="A17617" s="1" t="str">
        <f t="shared" si="277"/>
        <v>SETOP MATED-12346</v>
      </c>
      <c r="B17617" s="3" t="s">
        <v>28600</v>
      </c>
      <c r="C17617" s="3" t="s">
        <v>41426</v>
      </c>
      <c r="D17617" s="2" t="s">
        <v>43819</v>
      </c>
      <c r="E17617" s="3">
        <v>177.8158</v>
      </c>
      <c r="F17617" s="67">
        <v>177.8158</v>
      </c>
      <c r="G17617" s="67">
        <v>177.8158</v>
      </c>
    </row>
    <row r="17618" spans="1:7" x14ac:dyDescent="0.2">
      <c r="A17618" s="1" t="str">
        <f t="shared" si="277"/>
        <v>SETOP MATED-12308</v>
      </c>
      <c r="B17618" s="3" t="s">
        <v>28600</v>
      </c>
      <c r="C17618" s="3" t="s">
        <v>41427</v>
      </c>
      <c r="D17618" s="2" t="s">
        <v>43820</v>
      </c>
      <c r="E17618" s="3">
        <v>40.356299999999997</v>
      </c>
      <c r="F17618" s="67">
        <v>40.356299999999997</v>
      </c>
      <c r="G17618" s="67">
        <v>40.356299999999997</v>
      </c>
    </row>
    <row r="17619" spans="1:7" x14ac:dyDescent="0.2">
      <c r="A17619" s="1" t="str">
        <f t="shared" si="277"/>
        <v xml:space="preserve">SETOP </v>
      </c>
      <c r="B17619" s="3" t="s">
        <v>28600</v>
      </c>
    </row>
    <row r="17620" spans="1:7" x14ac:dyDescent="0.2">
      <c r="A17620" s="1" t="str">
        <f t="shared" si="277"/>
        <v>SETOP 053.04 - SABONETEIRA</v>
      </c>
      <c r="B17620" s="3" t="s">
        <v>28600</v>
      </c>
      <c r="C17620" s="3" t="s">
        <v>41428</v>
      </c>
    </row>
    <row r="17621" spans="1:7" x14ac:dyDescent="0.2">
      <c r="A17621" s="1" t="str">
        <f t="shared" si="277"/>
        <v>SETOP Código</v>
      </c>
      <c r="B17621" s="3" t="s">
        <v>28600</v>
      </c>
      <c r="C17621" s="3" t="s">
        <v>28604</v>
      </c>
      <c r="D17621" s="2" t="s">
        <v>43149</v>
      </c>
      <c r="E17621" s="3" t="s">
        <v>45110</v>
      </c>
      <c r="F17621" s="67" t="s">
        <v>45110</v>
      </c>
      <c r="G17621" s="67" t="s">
        <v>45110</v>
      </c>
    </row>
    <row r="17622" spans="1:7" ht="33.75" x14ac:dyDescent="0.2">
      <c r="A17622" s="1" t="str">
        <f t="shared" si="277"/>
        <v>SETOP MATED-12594</v>
      </c>
      <c r="B17622" s="3" t="s">
        <v>28600</v>
      </c>
      <c r="C17622" s="3" t="s">
        <v>41429</v>
      </c>
      <c r="D17622" s="2" t="s">
        <v>43821</v>
      </c>
      <c r="E17622" s="3">
        <v>50.89</v>
      </c>
      <c r="F17622" s="67">
        <v>50.89</v>
      </c>
      <c r="G17622" s="67">
        <v>50.89</v>
      </c>
    </row>
    <row r="17623" spans="1:7" ht="33.75" x14ac:dyDescent="0.2">
      <c r="A17623" s="1" t="str">
        <f t="shared" si="277"/>
        <v>SETOP MATED-12313</v>
      </c>
      <c r="B17623" s="3" t="s">
        <v>28600</v>
      </c>
      <c r="C17623" s="3" t="s">
        <v>41430</v>
      </c>
      <c r="D17623" s="2" t="s">
        <v>43822</v>
      </c>
      <c r="E17623" s="3">
        <v>37.9</v>
      </c>
      <c r="F17623" s="67">
        <v>37.9</v>
      </c>
      <c r="G17623" s="67">
        <v>37.9</v>
      </c>
    </row>
    <row r="17624" spans="1:7" ht="22.5" x14ac:dyDescent="0.2">
      <c r="A17624" s="1" t="str">
        <f t="shared" si="277"/>
        <v>SETOP MATED-12310</v>
      </c>
      <c r="B17624" s="3" t="s">
        <v>28600</v>
      </c>
      <c r="C17624" s="3" t="s">
        <v>41431</v>
      </c>
      <c r="D17624" s="2" t="s">
        <v>43823</v>
      </c>
      <c r="E17624" s="3">
        <v>22.86</v>
      </c>
      <c r="F17624" s="67">
        <v>22.86</v>
      </c>
      <c r="G17624" s="67">
        <v>22.86</v>
      </c>
    </row>
    <row r="17625" spans="1:7" x14ac:dyDescent="0.2">
      <c r="A17625" s="1" t="str">
        <f t="shared" si="277"/>
        <v>SETOP MATED-12309</v>
      </c>
      <c r="B17625" s="3" t="s">
        <v>28600</v>
      </c>
      <c r="C17625" s="3" t="s">
        <v>41432</v>
      </c>
      <c r="D17625" s="2" t="s">
        <v>26348</v>
      </c>
      <c r="E17625" s="3">
        <v>193.53530000000001</v>
      </c>
      <c r="F17625" s="67">
        <v>193.53530000000001</v>
      </c>
      <c r="G17625" s="67">
        <v>193.53530000000001</v>
      </c>
    </row>
    <row r="17626" spans="1:7" ht="22.5" x14ac:dyDescent="0.2">
      <c r="A17626" s="1" t="str">
        <f t="shared" si="277"/>
        <v>SETOP MATED-12311</v>
      </c>
      <c r="B17626" s="3" t="s">
        <v>28600</v>
      </c>
      <c r="C17626" s="3" t="s">
        <v>41433</v>
      </c>
      <c r="D17626" s="2" t="s">
        <v>43824</v>
      </c>
      <c r="E17626" s="3">
        <v>30.3</v>
      </c>
      <c r="F17626" s="67">
        <v>30.3</v>
      </c>
      <c r="G17626" s="67">
        <v>30.3</v>
      </c>
    </row>
    <row r="17627" spans="1:7" x14ac:dyDescent="0.2">
      <c r="A17627" s="1" t="str">
        <f t="shared" si="277"/>
        <v>SETOP MATED-12312</v>
      </c>
      <c r="B17627" s="3" t="s">
        <v>28600</v>
      </c>
      <c r="C17627" s="3" t="s">
        <v>41434</v>
      </c>
      <c r="D17627" s="2" t="s">
        <v>43825</v>
      </c>
      <c r="E17627" s="3">
        <v>30.82</v>
      </c>
      <c r="F17627" s="67">
        <v>30.82</v>
      </c>
      <c r="G17627" s="67">
        <v>30.82</v>
      </c>
    </row>
    <row r="17628" spans="1:7" x14ac:dyDescent="0.2">
      <c r="A17628" s="1" t="str">
        <f t="shared" si="277"/>
        <v xml:space="preserve">SETOP </v>
      </c>
      <c r="B17628" s="3" t="s">
        <v>28600</v>
      </c>
    </row>
    <row r="17629" spans="1:7" x14ac:dyDescent="0.2">
      <c r="A17629" s="1" t="str">
        <f t="shared" si="277"/>
        <v>SETOP 055 - ELETROCALHA E ACESSÓRIOS</v>
      </c>
      <c r="B17629" s="3" t="s">
        <v>28600</v>
      </c>
      <c r="C17629" s="3" t="s">
        <v>41435</v>
      </c>
    </row>
    <row r="17630" spans="1:7" x14ac:dyDescent="0.2">
      <c r="A17630" s="1" t="str">
        <f t="shared" si="277"/>
        <v>SETOP 055.01 - ELETROCALHA LISA</v>
      </c>
      <c r="B17630" s="3" t="s">
        <v>28600</v>
      </c>
      <c r="C17630" s="3" t="s">
        <v>41436</v>
      </c>
    </row>
    <row r="17631" spans="1:7" x14ac:dyDescent="0.2">
      <c r="A17631" s="1" t="str">
        <f t="shared" si="277"/>
        <v>SETOP Código</v>
      </c>
      <c r="B17631" s="3" t="s">
        <v>28600</v>
      </c>
      <c r="C17631" s="3" t="s">
        <v>28604</v>
      </c>
      <c r="D17631" s="2" t="s">
        <v>43149</v>
      </c>
      <c r="E17631" s="3" t="s">
        <v>45110</v>
      </c>
      <c r="F17631" s="67" t="s">
        <v>45110</v>
      </c>
      <c r="G17631" s="67" t="s">
        <v>45110</v>
      </c>
    </row>
    <row r="17632" spans="1:7" x14ac:dyDescent="0.2">
      <c r="A17632" s="1" t="str">
        <f t="shared" si="277"/>
        <v>SETOP MATED-17913</v>
      </c>
      <c r="B17632" s="3" t="s">
        <v>28600</v>
      </c>
      <c r="C17632" s="3" t="s">
        <v>41437</v>
      </c>
      <c r="D17632" s="2" t="s">
        <v>43826</v>
      </c>
      <c r="E17632" s="3">
        <v>47.462000000000003</v>
      </c>
      <c r="F17632" s="67">
        <v>47.462000000000003</v>
      </c>
      <c r="G17632" s="67">
        <v>47.462000000000003</v>
      </c>
    </row>
    <row r="17633" spans="1:7" x14ac:dyDescent="0.2">
      <c r="A17633" s="1" t="str">
        <f t="shared" si="277"/>
        <v>SETOP MATED-17912</v>
      </c>
      <c r="B17633" s="3" t="s">
        <v>28600</v>
      </c>
      <c r="C17633" s="3" t="s">
        <v>41438</v>
      </c>
      <c r="D17633" s="2" t="s">
        <v>43827</v>
      </c>
      <c r="E17633" s="3">
        <v>32.726500000000001</v>
      </c>
      <c r="F17633" s="67">
        <v>32.726500000000001</v>
      </c>
      <c r="G17633" s="67">
        <v>32.726500000000001</v>
      </c>
    </row>
    <row r="17634" spans="1:7" x14ac:dyDescent="0.2">
      <c r="A17634" s="1" t="str">
        <f t="shared" si="277"/>
        <v>SETOP MATED-17915</v>
      </c>
      <c r="B17634" s="3" t="s">
        <v>28600</v>
      </c>
      <c r="C17634" s="3" t="s">
        <v>41439</v>
      </c>
      <c r="D17634" s="2" t="s">
        <v>43828</v>
      </c>
      <c r="E17634" s="3">
        <v>55.877899999999997</v>
      </c>
      <c r="F17634" s="67">
        <v>55.877899999999997</v>
      </c>
      <c r="G17634" s="67">
        <v>55.877899999999997</v>
      </c>
    </row>
    <row r="17635" spans="1:7" x14ac:dyDescent="0.2">
      <c r="A17635" s="1" t="str">
        <f t="shared" si="277"/>
        <v>SETOP MATED-17914</v>
      </c>
      <c r="B17635" s="3" t="s">
        <v>28600</v>
      </c>
      <c r="C17635" s="3" t="s">
        <v>41440</v>
      </c>
      <c r="D17635" s="2" t="s">
        <v>43829</v>
      </c>
      <c r="E17635" s="3">
        <v>40.447000000000003</v>
      </c>
      <c r="F17635" s="67">
        <v>40.447000000000003</v>
      </c>
      <c r="G17635" s="67">
        <v>40.447000000000003</v>
      </c>
    </row>
    <row r="17636" spans="1:7" x14ac:dyDescent="0.2">
      <c r="A17636" s="1" t="str">
        <f t="shared" si="277"/>
        <v>SETOP MATED-17917</v>
      </c>
      <c r="B17636" s="3" t="s">
        <v>28600</v>
      </c>
      <c r="C17636" s="3" t="s">
        <v>41441</v>
      </c>
      <c r="D17636" s="2" t="s">
        <v>43830</v>
      </c>
      <c r="E17636" s="3">
        <v>62.056399999999996</v>
      </c>
      <c r="F17636" s="67">
        <v>62.056399999999996</v>
      </c>
      <c r="G17636" s="67">
        <v>62.056399999999996</v>
      </c>
    </row>
    <row r="17637" spans="1:7" x14ac:dyDescent="0.2">
      <c r="A17637" s="1" t="str">
        <f t="shared" si="277"/>
        <v>SETOP MATED-17916</v>
      </c>
      <c r="B17637" s="3" t="s">
        <v>28600</v>
      </c>
      <c r="C17637" s="3" t="s">
        <v>41442</v>
      </c>
      <c r="D17637" s="2" t="s">
        <v>43831</v>
      </c>
      <c r="E17637" s="3">
        <v>48.157400000000003</v>
      </c>
      <c r="F17637" s="67">
        <v>48.157400000000003</v>
      </c>
      <c r="G17637" s="67">
        <v>48.157400000000003</v>
      </c>
    </row>
    <row r="17638" spans="1:7" x14ac:dyDescent="0.2">
      <c r="A17638" s="1" t="str">
        <f t="shared" si="277"/>
        <v>SETOP MATED-17919</v>
      </c>
      <c r="B17638" s="3" t="s">
        <v>28600</v>
      </c>
      <c r="C17638" s="3" t="s">
        <v>41443</v>
      </c>
      <c r="D17638" s="2" t="s">
        <v>43832</v>
      </c>
      <c r="E17638" s="3">
        <v>77.517499999999998</v>
      </c>
      <c r="F17638" s="67">
        <v>77.517499999999998</v>
      </c>
      <c r="G17638" s="67">
        <v>77.517499999999998</v>
      </c>
    </row>
    <row r="17639" spans="1:7" x14ac:dyDescent="0.2">
      <c r="A17639" s="1" t="str">
        <f t="shared" si="277"/>
        <v>SETOP MATED-17918</v>
      </c>
      <c r="B17639" s="3" t="s">
        <v>28600</v>
      </c>
      <c r="C17639" s="3" t="s">
        <v>41444</v>
      </c>
      <c r="D17639" s="2" t="s">
        <v>43833</v>
      </c>
      <c r="E17639" s="3">
        <v>62.671199999999999</v>
      </c>
      <c r="F17639" s="67">
        <v>62.671199999999999</v>
      </c>
      <c r="G17639" s="67">
        <v>62.671199999999999</v>
      </c>
    </row>
    <row r="17640" spans="1:7" x14ac:dyDescent="0.2">
      <c r="A17640" s="1" t="str">
        <f t="shared" si="277"/>
        <v>SETOP MATED-17920</v>
      </c>
      <c r="B17640" s="3" t="s">
        <v>28600</v>
      </c>
      <c r="C17640" s="3" t="s">
        <v>41445</v>
      </c>
      <c r="D17640" s="2" t="s">
        <v>43834</v>
      </c>
      <c r="E17640" s="3">
        <v>99.842500000000001</v>
      </c>
      <c r="F17640" s="67">
        <v>99.842500000000001</v>
      </c>
      <c r="G17640" s="67">
        <v>99.842500000000001</v>
      </c>
    </row>
    <row r="17641" spans="1:7" x14ac:dyDescent="0.2">
      <c r="A17641" s="1" t="str">
        <f t="shared" si="277"/>
        <v xml:space="preserve">SETOP </v>
      </c>
      <c r="B17641" s="3" t="s">
        <v>28600</v>
      </c>
    </row>
    <row r="17642" spans="1:7" x14ac:dyDescent="0.2">
      <c r="A17642" s="1" t="str">
        <f t="shared" si="277"/>
        <v>SETOP 055.02 - ELETROCALHA PERFURADA</v>
      </c>
      <c r="B17642" s="3" t="s">
        <v>28600</v>
      </c>
      <c r="C17642" s="3" t="s">
        <v>41446</v>
      </c>
    </row>
    <row r="17643" spans="1:7" x14ac:dyDescent="0.2">
      <c r="A17643" s="1" t="str">
        <f t="shared" si="277"/>
        <v>SETOP Código</v>
      </c>
      <c r="B17643" s="3" t="s">
        <v>28600</v>
      </c>
      <c r="C17643" s="3" t="s">
        <v>28604</v>
      </c>
      <c r="D17643" s="2" t="s">
        <v>43149</v>
      </c>
      <c r="E17643" s="3" t="s">
        <v>45110</v>
      </c>
      <c r="F17643" s="67" t="s">
        <v>45110</v>
      </c>
      <c r="G17643" s="67" t="s">
        <v>45110</v>
      </c>
    </row>
    <row r="17644" spans="1:7" ht="22.5" x14ac:dyDescent="0.2">
      <c r="A17644" s="1" t="str">
        <f t="shared" ref="A17644:A17707" si="278">CONCATENAR</f>
        <v>SETOP MATED-17922</v>
      </c>
      <c r="B17644" s="3" t="s">
        <v>28600</v>
      </c>
      <c r="C17644" s="3" t="s">
        <v>41447</v>
      </c>
      <c r="D17644" s="2" t="s">
        <v>43835</v>
      </c>
      <c r="E17644" s="3">
        <v>46.323</v>
      </c>
      <c r="F17644" s="67">
        <v>46.323</v>
      </c>
      <c r="G17644" s="67">
        <v>46.323</v>
      </c>
    </row>
    <row r="17645" spans="1:7" ht="22.5" x14ac:dyDescent="0.2">
      <c r="A17645" s="1" t="str">
        <f t="shared" si="278"/>
        <v>SETOP MATED-17921</v>
      </c>
      <c r="B17645" s="3" t="s">
        <v>28600</v>
      </c>
      <c r="C17645" s="3" t="s">
        <v>41448</v>
      </c>
      <c r="D17645" s="2" t="s">
        <v>43836</v>
      </c>
      <c r="E17645" s="3">
        <v>31.325500000000002</v>
      </c>
      <c r="F17645" s="67">
        <v>31.325500000000002</v>
      </c>
      <c r="G17645" s="67">
        <v>31.325500000000002</v>
      </c>
    </row>
    <row r="17646" spans="1:7" ht="22.5" x14ac:dyDescent="0.2">
      <c r="A17646" s="1" t="str">
        <f t="shared" si="278"/>
        <v>SETOP MATED-17924</v>
      </c>
      <c r="B17646" s="3" t="s">
        <v>28600</v>
      </c>
      <c r="C17646" s="3" t="s">
        <v>41449</v>
      </c>
      <c r="D17646" s="2" t="s">
        <v>43837</v>
      </c>
      <c r="E17646" s="3">
        <v>53.2271</v>
      </c>
      <c r="F17646" s="67">
        <v>53.2271</v>
      </c>
      <c r="G17646" s="67">
        <v>53.2271</v>
      </c>
    </row>
    <row r="17647" spans="1:7" ht="22.5" x14ac:dyDescent="0.2">
      <c r="A17647" s="1" t="str">
        <f t="shared" si="278"/>
        <v>SETOP MATED-17923</v>
      </c>
      <c r="B17647" s="3" t="s">
        <v>28600</v>
      </c>
      <c r="C17647" s="3" t="s">
        <v>41450</v>
      </c>
      <c r="D17647" s="2" t="s">
        <v>43838</v>
      </c>
      <c r="E17647" s="3">
        <v>38.521900000000002</v>
      </c>
      <c r="F17647" s="67">
        <v>38.521900000000002</v>
      </c>
      <c r="G17647" s="67">
        <v>38.521900000000002</v>
      </c>
    </row>
    <row r="17648" spans="1:7" ht="22.5" x14ac:dyDescent="0.2">
      <c r="A17648" s="1" t="str">
        <f t="shared" si="278"/>
        <v>SETOP MATED-17926</v>
      </c>
      <c r="B17648" s="3" t="s">
        <v>28600</v>
      </c>
      <c r="C17648" s="3" t="s">
        <v>41451</v>
      </c>
      <c r="D17648" s="2" t="s">
        <v>43839</v>
      </c>
      <c r="E17648" s="3">
        <v>60.584800000000001</v>
      </c>
      <c r="F17648" s="67">
        <v>60.584800000000001</v>
      </c>
      <c r="G17648" s="67">
        <v>60.584800000000001</v>
      </c>
    </row>
    <row r="17649" spans="1:7" ht="22.5" x14ac:dyDescent="0.2">
      <c r="A17649" s="1" t="str">
        <f t="shared" si="278"/>
        <v>SETOP MATED-17925</v>
      </c>
      <c r="B17649" s="3" t="s">
        <v>28600</v>
      </c>
      <c r="C17649" s="3" t="s">
        <v>41452</v>
      </c>
      <c r="D17649" s="2" t="s">
        <v>43840</v>
      </c>
      <c r="E17649" s="3">
        <v>45.415900000000001</v>
      </c>
      <c r="F17649" s="67">
        <v>45.415900000000001</v>
      </c>
      <c r="G17649" s="67">
        <v>45.415900000000001</v>
      </c>
    </row>
    <row r="17650" spans="1:7" ht="22.5" x14ac:dyDescent="0.2">
      <c r="A17650" s="1" t="str">
        <f t="shared" si="278"/>
        <v>SETOP MATED-17928</v>
      </c>
      <c r="B17650" s="3" t="s">
        <v>28600</v>
      </c>
      <c r="C17650" s="3" t="s">
        <v>41453</v>
      </c>
      <c r="D17650" s="2" t="s">
        <v>43841</v>
      </c>
      <c r="E17650" s="3">
        <v>74.5745</v>
      </c>
      <c r="F17650" s="67">
        <v>74.5745</v>
      </c>
      <c r="G17650" s="67">
        <v>74.5745</v>
      </c>
    </row>
    <row r="17651" spans="1:7" ht="22.5" x14ac:dyDescent="0.2">
      <c r="A17651" s="1" t="str">
        <f t="shared" si="278"/>
        <v>SETOP MATED-17927</v>
      </c>
      <c r="B17651" s="3" t="s">
        <v>28600</v>
      </c>
      <c r="C17651" s="3" t="s">
        <v>41454</v>
      </c>
      <c r="D17651" s="2" t="s">
        <v>43842</v>
      </c>
      <c r="E17651" s="3">
        <v>60.8872</v>
      </c>
      <c r="F17651" s="67">
        <v>60.8872</v>
      </c>
      <c r="G17651" s="67">
        <v>60.8872</v>
      </c>
    </row>
    <row r="17652" spans="1:7" ht="22.5" x14ac:dyDescent="0.2">
      <c r="A17652" s="1" t="str">
        <f t="shared" si="278"/>
        <v>SETOP MATED-17929</v>
      </c>
      <c r="B17652" s="3" t="s">
        <v>28600</v>
      </c>
      <c r="C17652" s="3" t="s">
        <v>41455</v>
      </c>
      <c r="D17652" s="2" t="s">
        <v>43843</v>
      </c>
      <c r="E17652" s="3">
        <v>97.917400000000001</v>
      </c>
      <c r="F17652" s="67">
        <v>97.917400000000001</v>
      </c>
      <c r="G17652" s="67">
        <v>97.917400000000001</v>
      </c>
    </row>
    <row r="17653" spans="1:7" x14ac:dyDescent="0.2">
      <c r="A17653" s="1" t="str">
        <f t="shared" si="278"/>
        <v xml:space="preserve">SETOP </v>
      </c>
      <c r="B17653" s="3" t="s">
        <v>28600</v>
      </c>
    </row>
    <row r="17654" spans="1:7" x14ac:dyDescent="0.2">
      <c r="A17654" s="1" t="str">
        <f t="shared" si="278"/>
        <v>SETOP 055.03 - TAMPA ELETROCALHA</v>
      </c>
      <c r="B17654" s="3" t="s">
        <v>28600</v>
      </c>
      <c r="C17654" s="3" t="s">
        <v>41456</v>
      </c>
    </row>
    <row r="17655" spans="1:7" x14ac:dyDescent="0.2">
      <c r="A17655" s="1" t="str">
        <f t="shared" si="278"/>
        <v>SETOP Código</v>
      </c>
      <c r="B17655" s="3" t="s">
        <v>28600</v>
      </c>
      <c r="C17655" s="3" t="s">
        <v>28604</v>
      </c>
      <c r="D17655" s="2" t="s">
        <v>43149</v>
      </c>
      <c r="E17655" s="3" t="s">
        <v>45110</v>
      </c>
      <c r="F17655" s="67" t="s">
        <v>45110</v>
      </c>
      <c r="G17655" s="67" t="s">
        <v>45110</v>
      </c>
    </row>
    <row r="17656" spans="1:7" ht="22.5" x14ac:dyDescent="0.2">
      <c r="A17656" s="1" t="str">
        <f t="shared" si="278"/>
        <v>SETOP MATED-19529</v>
      </c>
      <c r="B17656" s="3" t="s">
        <v>28600</v>
      </c>
      <c r="C17656" s="3" t="s">
        <v>41457</v>
      </c>
      <c r="D17656" s="2" t="s">
        <v>43844</v>
      </c>
      <c r="E17656" s="3">
        <v>2</v>
      </c>
      <c r="F17656" s="67">
        <v>2</v>
      </c>
      <c r="G17656" s="67">
        <v>2</v>
      </c>
    </row>
    <row r="17657" spans="1:7" ht="22.5" x14ac:dyDescent="0.2">
      <c r="A17657" s="1" t="str">
        <f t="shared" si="278"/>
        <v>SETOP MATED-19528</v>
      </c>
      <c r="B17657" s="3" t="s">
        <v>28600</v>
      </c>
      <c r="C17657" s="3" t="s">
        <v>41458</v>
      </c>
      <c r="D17657" s="2" t="s">
        <v>43845</v>
      </c>
      <c r="E17657" s="3">
        <v>1.26</v>
      </c>
      <c r="F17657" s="67">
        <v>1.26</v>
      </c>
      <c r="G17657" s="67">
        <v>1.26</v>
      </c>
    </row>
    <row r="17658" spans="1:7" x14ac:dyDescent="0.2">
      <c r="A17658" s="1" t="str">
        <f t="shared" si="278"/>
        <v>SETOP MATED-17930</v>
      </c>
      <c r="B17658" s="3" t="s">
        <v>28600</v>
      </c>
      <c r="C17658" s="3" t="s">
        <v>41459</v>
      </c>
      <c r="D17658" s="2" t="s">
        <v>43846</v>
      </c>
      <c r="E17658" s="3">
        <v>7.66</v>
      </c>
      <c r="F17658" s="67">
        <v>7.66</v>
      </c>
      <c r="G17658" s="67">
        <v>7.66</v>
      </c>
    </row>
    <row r="17659" spans="1:7" x14ac:dyDescent="0.2">
      <c r="A17659" s="1" t="str">
        <f t="shared" si="278"/>
        <v>SETOP MATED-17931</v>
      </c>
      <c r="B17659" s="3" t="s">
        <v>28600</v>
      </c>
      <c r="C17659" s="3" t="s">
        <v>41460</v>
      </c>
      <c r="D17659" s="2" t="s">
        <v>43847</v>
      </c>
      <c r="E17659" s="3">
        <v>10.33</v>
      </c>
      <c r="F17659" s="67">
        <v>10.33</v>
      </c>
      <c r="G17659" s="67">
        <v>10.33</v>
      </c>
    </row>
    <row r="17660" spans="1:7" x14ac:dyDescent="0.2">
      <c r="A17660" s="1" t="str">
        <f t="shared" si="278"/>
        <v>SETOP MATED-17932</v>
      </c>
      <c r="B17660" s="3" t="s">
        <v>28600</v>
      </c>
      <c r="C17660" s="3" t="s">
        <v>41461</v>
      </c>
      <c r="D17660" s="2" t="s">
        <v>43848</v>
      </c>
      <c r="E17660" s="3">
        <v>13.56</v>
      </c>
      <c r="F17660" s="67">
        <v>13.56</v>
      </c>
      <c r="G17660" s="67">
        <v>13.56</v>
      </c>
    </row>
    <row r="17661" spans="1:7" x14ac:dyDescent="0.2">
      <c r="A17661" s="1" t="str">
        <f t="shared" si="278"/>
        <v>SETOP MATED-17933</v>
      </c>
      <c r="B17661" s="3" t="s">
        <v>28600</v>
      </c>
      <c r="C17661" s="3" t="s">
        <v>41462</v>
      </c>
      <c r="D17661" s="2" t="s">
        <v>43849</v>
      </c>
      <c r="E17661" s="3">
        <v>19.829999999999998</v>
      </c>
      <c r="F17661" s="67">
        <v>19.829999999999998</v>
      </c>
      <c r="G17661" s="67">
        <v>19.829999999999998</v>
      </c>
    </row>
    <row r="17662" spans="1:7" x14ac:dyDescent="0.2">
      <c r="A17662" s="1" t="str">
        <f t="shared" si="278"/>
        <v>SETOP MATED-17934</v>
      </c>
      <c r="B17662" s="3" t="s">
        <v>28600</v>
      </c>
      <c r="C17662" s="3" t="s">
        <v>41463</v>
      </c>
      <c r="D17662" s="2" t="s">
        <v>43850</v>
      </c>
      <c r="E17662" s="3">
        <v>24.54</v>
      </c>
      <c r="F17662" s="67">
        <v>24.54</v>
      </c>
      <c r="G17662" s="67">
        <v>24.54</v>
      </c>
    </row>
    <row r="17663" spans="1:7" x14ac:dyDescent="0.2">
      <c r="A17663" s="1" t="str">
        <f t="shared" si="278"/>
        <v xml:space="preserve">SETOP </v>
      </c>
      <c r="B17663" s="3" t="s">
        <v>28600</v>
      </c>
    </row>
    <row r="17664" spans="1:7" x14ac:dyDescent="0.2">
      <c r="A17664" s="1" t="str">
        <f t="shared" si="278"/>
        <v>SETOP 056 - ESPUMAS, EXPANSORES (APLICADOS NA CONSTRUÇÃO)</v>
      </c>
      <c r="B17664" s="3" t="s">
        <v>28600</v>
      </c>
      <c r="C17664" s="3" t="s">
        <v>41464</v>
      </c>
    </row>
    <row r="17665" spans="1:7" x14ac:dyDescent="0.2">
      <c r="A17665" s="1" t="str">
        <f t="shared" si="278"/>
        <v>SETOP 056.01 - ESPUMA EXPANSIVA</v>
      </c>
      <c r="B17665" s="3" t="s">
        <v>28600</v>
      </c>
      <c r="C17665" s="3" t="s">
        <v>41465</v>
      </c>
    </row>
    <row r="17666" spans="1:7" x14ac:dyDescent="0.2">
      <c r="A17666" s="1" t="str">
        <f t="shared" si="278"/>
        <v>SETOP Código</v>
      </c>
      <c r="B17666" s="3" t="s">
        <v>28600</v>
      </c>
      <c r="C17666" s="3" t="s">
        <v>28604</v>
      </c>
      <c r="D17666" s="2" t="s">
        <v>43149</v>
      </c>
      <c r="E17666" s="3" t="s">
        <v>45110</v>
      </c>
      <c r="F17666" s="67" t="s">
        <v>45110</v>
      </c>
      <c r="G17666" s="67" t="s">
        <v>45110</v>
      </c>
    </row>
    <row r="17667" spans="1:7" x14ac:dyDescent="0.2">
      <c r="A17667" s="1" t="str">
        <f t="shared" si="278"/>
        <v>SETOP MATED-8341</v>
      </c>
      <c r="B17667" s="3" t="s">
        <v>28600</v>
      </c>
      <c r="C17667" s="3" t="s">
        <v>41466</v>
      </c>
      <c r="D17667" s="2" t="s">
        <v>43851</v>
      </c>
      <c r="E17667" s="3">
        <v>38.479999999999997</v>
      </c>
      <c r="F17667" s="67">
        <v>38.479999999999997</v>
      </c>
      <c r="G17667" s="67">
        <v>38.479999999999997</v>
      </c>
    </row>
    <row r="17668" spans="1:7" x14ac:dyDescent="0.2">
      <c r="A17668" s="1" t="str">
        <f t="shared" si="278"/>
        <v xml:space="preserve">SETOP </v>
      </c>
      <c r="B17668" s="3" t="s">
        <v>28600</v>
      </c>
    </row>
    <row r="17669" spans="1:7" x14ac:dyDescent="0.2">
      <c r="A17669" s="1" t="str">
        <f t="shared" si="278"/>
        <v>SETOP 057 - EQUIPAMENTOS GINÁSTICA E PLAYGROUND</v>
      </c>
      <c r="B17669" s="3" t="s">
        <v>28600</v>
      </c>
      <c r="C17669" s="3" t="s">
        <v>41467</v>
      </c>
    </row>
    <row r="17670" spans="1:7" x14ac:dyDescent="0.2">
      <c r="A17670" s="1" t="str">
        <f t="shared" si="278"/>
        <v>SETOP 057.01 - EQUIPAMENTO PARA PARQUE/PRAÇAS</v>
      </c>
      <c r="B17670" s="3" t="s">
        <v>28600</v>
      </c>
      <c r="C17670" s="3" t="s">
        <v>41468</v>
      </c>
    </row>
    <row r="17671" spans="1:7" x14ac:dyDescent="0.2">
      <c r="A17671" s="1" t="str">
        <f t="shared" si="278"/>
        <v>SETOP Código</v>
      </c>
      <c r="B17671" s="3" t="s">
        <v>28600</v>
      </c>
      <c r="C17671" s="3" t="s">
        <v>28604</v>
      </c>
      <c r="D17671" s="2" t="s">
        <v>43149</v>
      </c>
      <c r="E17671" s="3" t="s">
        <v>45110</v>
      </c>
      <c r="F17671" s="67" t="s">
        <v>45110</v>
      </c>
      <c r="G17671" s="67" t="s">
        <v>45110</v>
      </c>
    </row>
    <row r="17672" spans="1:7" ht="33.75" x14ac:dyDescent="0.2">
      <c r="A17672" s="1" t="str">
        <f t="shared" si="278"/>
        <v>SETOP MATED-15242</v>
      </c>
      <c r="B17672" s="3" t="s">
        <v>28600</v>
      </c>
      <c r="C17672" s="3" t="s">
        <v>41469</v>
      </c>
      <c r="D17672" s="2" t="s">
        <v>43852</v>
      </c>
      <c r="E17672" s="3">
        <v>2539.7366000000002</v>
      </c>
      <c r="F17672" s="67">
        <v>2539.7366000000002</v>
      </c>
      <c r="G17672" s="67">
        <v>2539.7366000000002</v>
      </c>
    </row>
    <row r="17673" spans="1:7" ht="33.75" x14ac:dyDescent="0.2">
      <c r="A17673" s="1" t="str">
        <f t="shared" si="278"/>
        <v>SETOP MATED-12801</v>
      </c>
      <c r="B17673" s="3" t="s">
        <v>28600</v>
      </c>
      <c r="C17673" s="3" t="s">
        <v>41470</v>
      </c>
      <c r="D17673" s="2" t="s">
        <v>43853</v>
      </c>
      <c r="E17673" s="3">
        <v>680.70540000000005</v>
      </c>
      <c r="F17673" s="67">
        <v>680.70540000000005</v>
      </c>
      <c r="G17673" s="67">
        <v>680.70540000000005</v>
      </c>
    </row>
    <row r="17674" spans="1:7" ht="33.75" x14ac:dyDescent="0.2">
      <c r="A17674" s="1" t="str">
        <f t="shared" si="278"/>
        <v>SETOP MATED-12693</v>
      </c>
      <c r="B17674" s="3" t="s">
        <v>28600</v>
      </c>
      <c r="C17674" s="3" t="s">
        <v>41471</v>
      </c>
      <c r="D17674" s="2" t="s">
        <v>43854</v>
      </c>
      <c r="E17674" s="3">
        <v>1086.6875</v>
      </c>
      <c r="F17674" s="67">
        <v>1086.6875</v>
      </c>
      <c r="G17674" s="67">
        <v>1086.6875</v>
      </c>
    </row>
    <row r="17675" spans="1:7" ht="33.75" x14ac:dyDescent="0.2">
      <c r="A17675" s="1" t="str">
        <f t="shared" si="278"/>
        <v>SETOP MATED-12694</v>
      </c>
      <c r="B17675" s="3" t="s">
        <v>28600</v>
      </c>
      <c r="C17675" s="3" t="s">
        <v>41472</v>
      </c>
      <c r="D17675" s="2" t="s">
        <v>43855</v>
      </c>
      <c r="E17675" s="3">
        <v>1404.3977</v>
      </c>
      <c r="F17675" s="67">
        <v>1404.3977</v>
      </c>
      <c r="G17675" s="67">
        <v>1404.3977</v>
      </c>
    </row>
    <row r="17676" spans="1:7" ht="33.75" x14ac:dyDescent="0.2">
      <c r="A17676" s="1" t="str">
        <f t="shared" si="278"/>
        <v>SETOP MATED-12704</v>
      </c>
      <c r="B17676" s="3" t="s">
        <v>28600</v>
      </c>
      <c r="C17676" s="3" t="s">
        <v>41473</v>
      </c>
      <c r="D17676" s="2" t="s">
        <v>43856</v>
      </c>
      <c r="E17676" s="3">
        <v>1376.9929</v>
      </c>
      <c r="F17676" s="67">
        <v>1376.9929</v>
      </c>
      <c r="G17676" s="67">
        <v>1376.9929</v>
      </c>
    </row>
    <row r="17677" spans="1:7" ht="33.75" x14ac:dyDescent="0.2">
      <c r="A17677" s="1" t="str">
        <f t="shared" si="278"/>
        <v>SETOP MATED-12626</v>
      </c>
      <c r="B17677" s="3" t="s">
        <v>28600</v>
      </c>
      <c r="C17677" s="3" t="s">
        <v>41474</v>
      </c>
      <c r="D17677" s="2" t="s">
        <v>43857</v>
      </c>
      <c r="E17677" s="3">
        <v>1320.7520999999999</v>
      </c>
      <c r="F17677" s="67">
        <v>1320.7520999999999</v>
      </c>
      <c r="G17677" s="67">
        <v>1320.7520999999999</v>
      </c>
    </row>
    <row r="17678" spans="1:7" x14ac:dyDescent="0.2">
      <c r="A17678" s="1" t="str">
        <f t="shared" si="278"/>
        <v xml:space="preserve">SETOP </v>
      </c>
      <c r="B17678" s="3" t="s">
        <v>28600</v>
      </c>
    </row>
    <row r="17679" spans="1:7" x14ac:dyDescent="0.2">
      <c r="A17679" s="1" t="str">
        <f t="shared" si="278"/>
        <v>SETOP 057.02 - EQUIPAMENTOS PARA QUADRA</v>
      </c>
      <c r="B17679" s="3" t="s">
        <v>28600</v>
      </c>
      <c r="C17679" s="3" t="s">
        <v>41475</v>
      </c>
    </row>
    <row r="17680" spans="1:7" x14ac:dyDescent="0.2">
      <c r="A17680" s="1" t="str">
        <f t="shared" si="278"/>
        <v>SETOP Código</v>
      </c>
      <c r="B17680" s="3" t="s">
        <v>28600</v>
      </c>
      <c r="C17680" s="3" t="s">
        <v>28604</v>
      </c>
      <c r="D17680" s="2" t="s">
        <v>43149</v>
      </c>
      <c r="E17680" s="3" t="s">
        <v>45110</v>
      </c>
      <c r="F17680" s="67" t="s">
        <v>45110</v>
      </c>
      <c r="G17680" s="67" t="s">
        <v>45110</v>
      </c>
    </row>
    <row r="17681" spans="1:7" ht="22.5" x14ac:dyDescent="0.2">
      <c r="A17681" s="1" t="str">
        <f t="shared" si="278"/>
        <v>SETOP MATED-12820</v>
      </c>
      <c r="B17681" s="3" t="s">
        <v>28600</v>
      </c>
      <c r="C17681" s="3" t="s">
        <v>41476</v>
      </c>
      <c r="D17681" s="2" t="s">
        <v>43858</v>
      </c>
      <c r="E17681" s="3">
        <v>2200</v>
      </c>
      <c r="F17681" s="67">
        <v>2200</v>
      </c>
      <c r="G17681" s="67">
        <v>2200</v>
      </c>
    </row>
    <row r="17682" spans="1:7" ht="33.75" x14ac:dyDescent="0.2">
      <c r="A17682" s="1" t="str">
        <f t="shared" si="278"/>
        <v>SETOP MATED-12798</v>
      </c>
      <c r="B17682" s="3" t="s">
        <v>28600</v>
      </c>
      <c r="C17682" s="3" t="s">
        <v>41477</v>
      </c>
      <c r="D17682" s="2" t="s">
        <v>43859</v>
      </c>
      <c r="E17682" s="3">
        <v>3625</v>
      </c>
      <c r="F17682" s="67">
        <v>3625</v>
      </c>
      <c r="G17682" s="67">
        <v>3625</v>
      </c>
    </row>
    <row r="17683" spans="1:7" ht="22.5" x14ac:dyDescent="0.2">
      <c r="A17683" s="1" t="str">
        <f t="shared" si="278"/>
        <v>SETOP MATED-12776</v>
      </c>
      <c r="B17683" s="3" t="s">
        <v>28600</v>
      </c>
      <c r="C17683" s="3" t="s">
        <v>41478</v>
      </c>
      <c r="D17683" s="2" t="s">
        <v>43860</v>
      </c>
      <c r="E17683" s="3">
        <v>2260</v>
      </c>
      <c r="F17683" s="67">
        <v>2260</v>
      </c>
      <c r="G17683" s="67">
        <v>2260</v>
      </c>
    </row>
    <row r="17684" spans="1:7" x14ac:dyDescent="0.2">
      <c r="A17684" s="1" t="str">
        <f t="shared" si="278"/>
        <v xml:space="preserve">SETOP </v>
      </c>
      <c r="B17684" s="3" t="s">
        <v>28600</v>
      </c>
    </row>
    <row r="17685" spans="1:7" x14ac:dyDescent="0.2">
      <c r="A17685" s="1" t="str">
        <f t="shared" si="278"/>
        <v>SETOP 057.03 - POSTE PARA REDE</v>
      </c>
      <c r="B17685" s="3" t="s">
        <v>28600</v>
      </c>
      <c r="C17685" s="3" t="s">
        <v>41479</v>
      </c>
    </row>
    <row r="17686" spans="1:7" x14ac:dyDescent="0.2">
      <c r="A17686" s="1" t="str">
        <f t="shared" si="278"/>
        <v>SETOP Código</v>
      </c>
      <c r="B17686" s="3" t="s">
        <v>28600</v>
      </c>
      <c r="C17686" s="3" t="s">
        <v>28604</v>
      </c>
      <c r="D17686" s="2" t="s">
        <v>43149</v>
      </c>
      <c r="E17686" s="3" t="s">
        <v>45110</v>
      </c>
      <c r="F17686" s="67" t="s">
        <v>45110</v>
      </c>
      <c r="G17686" s="67" t="s">
        <v>45110</v>
      </c>
    </row>
    <row r="17687" spans="1:7" ht="33.75" x14ac:dyDescent="0.2">
      <c r="A17687" s="1" t="str">
        <f t="shared" si="278"/>
        <v>SETOP MATED-12665</v>
      </c>
      <c r="B17687" s="3" t="s">
        <v>28600</v>
      </c>
      <c r="C17687" s="3" t="s">
        <v>41480</v>
      </c>
      <c r="D17687" s="2" t="s">
        <v>43861</v>
      </c>
      <c r="E17687" s="3">
        <v>747.5</v>
      </c>
      <c r="F17687" s="67">
        <v>747.5</v>
      </c>
      <c r="G17687" s="67">
        <v>747.5</v>
      </c>
    </row>
    <row r="17688" spans="1:7" x14ac:dyDescent="0.2">
      <c r="A17688" s="1" t="str">
        <f t="shared" si="278"/>
        <v xml:space="preserve">SETOP </v>
      </c>
      <c r="B17688" s="3" t="s">
        <v>28600</v>
      </c>
    </row>
    <row r="17689" spans="1:7" x14ac:dyDescent="0.2">
      <c r="A17689" s="1" t="str">
        <f t="shared" si="278"/>
        <v>SETOP 058 - ESCADAS METÁLICAS</v>
      </c>
      <c r="B17689" s="3" t="s">
        <v>28600</v>
      </c>
      <c r="C17689" s="3" t="s">
        <v>41481</v>
      </c>
    </row>
    <row r="17690" spans="1:7" x14ac:dyDescent="0.2">
      <c r="A17690" s="1" t="str">
        <f t="shared" si="278"/>
        <v>SETOP 058.01 - ESCADA MARINHEIRO</v>
      </c>
      <c r="B17690" s="3" t="s">
        <v>28600</v>
      </c>
      <c r="C17690" s="3" t="s">
        <v>41482</v>
      </c>
    </row>
    <row r="17691" spans="1:7" x14ac:dyDescent="0.2">
      <c r="A17691" s="1" t="str">
        <f t="shared" si="278"/>
        <v>SETOP Código</v>
      </c>
      <c r="B17691" s="3" t="s">
        <v>28600</v>
      </c>
      <c r="C17691" s="3" t="s">
        <v>28604</v>
      </c>
      <c r="D17691" s="2" t="s">
        <v>43149</v>
      </c>
      <c r="E17691" s="3" t="s">
        <v>45110</v>
      </c>
      <c r="F17691" s="67" t="s">
        <v>45110</v>
      </c>
      <c r="G17691" s="67" t="s">
        <v>45110</v>
      </c>
    </row>
    <row r="17692" spans="1:7" x14ac:dyDescent="0.2">
      <c r="A17692" s="1" t="str">
        <f t="shared" si="278"/>
        <v>SETOP MATED-12592</v>
      </c>
      <c r="B17692" s="3" t="s">
        <v>28600</v>
      </c>
      <c r="C17692" s="3" t="s">
        <v>41483</v>
      </c>
      <c r="D17692" s="2" t="s">
        <v>43862</v>
      </c>
      <c r="E17692" s="3">
        <v>366.4522</v>
      </c>
      <c r="F17692" s="67">
        <v>366.4522</v>
      </c>
      <c r="G17692" s="67">
        <v>366.4522</v>
      </c>
    </row>
    <row r="17693" spans="1:7" ht="22.5" x14ac:dyDescent="0.2">
      <c r="A17693" s="1" t="str">
        <f t="shared" si="278"/>
        <v>SETOP MATED-12593</v>
      </c>
      <c r="B17693" s="3" t="s">
        <v>28600</v>
      </c>
      <c r="C17693" s="3" t="s">
        <v>41484</v>
      </c>
      <c r="D17693" s="2" t="s">
        <v>43863</v>
      </c>
      <c r="E17693" s="3">
        <v>155.80109999999999</v>
      </c>
      <c r="F17693" s="67">
        <v>155.80109999999999</v>
      </c>
      <c r="G17693" s="67">
        <v>155.80109999999999</v>
      </c>
    </row>
    <row r="17694" spans="1:7" x14ac:dyDescent="0.2">
      <c r="A17694" s="1" t="str">
        <f t="shared" si="278"/>
        <v xml:space="preserve">SETOP </v>
      </c>
      <c r="B17694" s="3" t="s">
        <v>28600</v>
      </c>
    </row>
    <row r="17695" spans="1:7" x14ac:dyDescent="0.2">
      <c r="A17695" s="1" t="str">
        <f t="shared" si="278"/>
        <v>SETOP 059 - ESQUADRIAS DE ALUMÍNIO</v>
      </c>
      <c r="B17695" s="3" t="s">
        <v>28600</v>
      </c>
      <c r="C17695" s="3" t="s">
        <v>41485</v>
      </c>
    </row>
    <row r="17696" spans="1:7" x14ac:dyDescent="0.2">
      <c r="A17696" s="1" t="str">
        <f t="shared" si="278"/>
        <v>SETOP 059.01 - JANELA EM ALUMÍNIO</v>
      </c>
      <c r="B17696" s="3" t="s">
        <v>28600</v>
      </c>
      <c r="C17696" s="3" t="s">
        <v>41486</v>
      </c>
    </row>
    <row r="17697" spans="1:7" x14ac:dyDescent="0.2">
      <c r="A17697" s="1" t="str">
        <f t="shared" si="278"/>
        <v>SETOP Código</v>
      </c>
      <c r="B17697" s="3" t="s">
        <v>28600</v>
      </c>
      <c r="C17697" s="3" t="s">
        <v>28604</v>
      </c>
      <c r="D17697" s="2" t="s">
        <v>43149</v>
      </c>
      <c r="E17697" s="3" t="s">
        <v>45110</v>
      </c>
      <c r="F17697" s="67" t="s">
        <v>45110</v>
      </c>
      <c r="G17697" s="67" t="s">
        <v>45110</v>
      </c>
    </row>
    <row r="17698" spans="1:7" ht="22.5" x14ac:dyDescent="0.2">
      <c r="A17698" s="1" t="str">
        <f t="shared" si="278"/>
        <v>SETOP MATED-14408</v>
      </c>
      <c r="B17698" s="3" t="s">
        <v>28600</v>
      </c>
      <c r="C17698" s="3" t="s">
        <v>41487</v>
      </c>
      <c r="D17698" s="2" t="s">
        <v>43864</v>
      </c>
      <c r="E17698" s="3">
        <v>192.62</v>
      </c>
      <c r="F17698" s="67">
        <v>192.62</v>
      </c>
      <c r="G17698" s="67">
        <v>192.62</v>
      </c>
    </row>
    <row r="17699" spans="1:7" x14ac:dyDescent="0.2">
      <c r="A17699" s="1" t="str">
        <f t="shared" si="278"/>
        <v xml:space="preserve">SETOP </v>
      </c>
      <c r="B17699" s="3" t="s">
        <v>28600</v>
      </c>
    </row>
    <row r="17700" spans="1:7" x14ac:dyDescent="0.2">
      <c r="A17700" s="1" t="str">
        <f t="shared" si="278"/>
        <v>SETOP 059.04 - FERRAGENS E ACESSÓRIOS</v>
      </c>
      <c r="B17700" s="3" t="s">
        <v>28600</v>
      </c>
      <c r="C17700" s="3" t="s">
        <v>41488</v>
      </c>
    </row>
    <row r="17701" spans="1:7" x14ac:dyDescent="0.2">
      <c r="A17701" s="1" t="str">
        <f t="shared" si="278"/>
        <v>SETOP Código</v>
      </c>
      <c r="B17701" s="3" t="s">
        <v>28600</v>
      </c>
      <c r="C17701" s="3" t="s">
        <v>28604</v>
      </c>
      <c r="D17701" s="2" t="s">
        <v>43149</v>
      </c>
      <c r="E17701" s="3" t="s">
        <v>45110</v>
      </c>
      <c r="F17701" s="67" t="s">
        <v>45110</v>
      </c>
      <c r="G17701" s="67" t="s">
        <v>45110</v>
      </c>
    </row>
    <row r="17702" spans="1:7" ht="22.5" x14ac:dyDescent="0.2">
      <c r="A17702" s="1" t="str">
        <f t="shared" si="278"/>
        <v>SETOP MATED-29257</v>
      </c>
      <c r="B17702" s="3" t="s">
        <v>28600</v>
      </c>
      <c r="C17702" s="3" t="s">
        <v>41489</v>
      </c>
      <c r="D17702" s="2" t="s">
        <v>43865</v>
      </c>
      <c r="E17702" s="3">
        <v>49.185499999999998</v>
      </c>
      <c r="F17702" s="67">
        <v>49.185499999999998</v>
      </c>
      <c r="G17702" s="67">
        <v>49.185499999999998</v>
      </c>
    </row>
    <row r="17703" spans="1:7" x14ac:dyDescent="0.2">
      <c r="A17703" s="1" t="str">
        <f t="shared" si="278"/>
        <v>SETOP MATED-29262</v>
      </c>
      <c r="B17703" s="3" t="s">
        <v>28600</v>
      </c>
      <c r="C17703" s="3" t="s">
        <v>41490</v>
      </c>
      <c r="D17703" s="2" t="s">
        <v>43866</v>
      </c>
      <c r="E17703" s="3">
        <v>1.6227</v>
      </c>
      <c r="F17703" s="67">
        <v>1.6227</v>
      </c>
      <c r="G17703" s="67">
        <v>1.6227</v>
      </c>
    </row>
    <row r="17704" spans="1:7" x14ac:dyDescent="0.2">
      <c r="A17704" s="1" t="str">
        <f t="shared" si="278"/>
        <v>SETOP MATED-29324</v>
      </c>
      <c r="B17704" s="3" t="s">
        <v>28600</v>
      </c>
      <c r="C17704" s="3" t="s">
        <v>41491</v>
      </c>
      <c r="D17704" s="2" t="s">
        <v>43867</v>
      </c>
      <c r="E17704" s="3">
        <v>3.5981999999999998</v>
      </c>
      <c r="F17704" s="67">
        <v>3.5981999999999998</v>
      </c>
      <c r="G17704" s="67">
        <v>3.5981999999999998</v>
      </c>
    </row>
    <row r="17705" spans="1:7" ht="22.5" x14ac:dyDescent="0.2">
      <c r="A17705" s="1" t="str">
        <f t="shared" si="278"/>
        <v>SETOP MATED-29258</v>
      </c>
      <c r="B17705" s="3" t="s">
        <v>28600</v>
      </c>
      <c r="C17705" s="3" t="s">
        <v>41492</v>
      </c>
      <c r="D17705" s="2" t="s">
        <v>43868</v>
      </c>
      <c r="E17705" s="3">
        <v>22.4358</v>
      </c>
      <c r="F17705" s="67">
        <v>22.4358</v>
      </c>
      <c r="G17705" s="67">
        <v>22.4358</v>
      </c>
    </row>
    <row r="17706" spans="1:7" x14ac:dyDescent="0.2">
      <c r="A17706" s="1" t="str">
        <f t="shared" si="278"/>
        <v>SETOP MATED-29313</v>
      </c>
      <c r="B17706" s="3" t="s">
        <v>28600</v>
      </c>
      <c r="C17706" s="3" t="s">
        <v>41493</v>
      </c>
      <c r="D17706" s="2" t="s">
        <v>43869</v>
      </c>
      <c r="E17706" s="3">
        <v>21.2666</v>
      </c>
      <c r="F17706" s="67">
        <v>21.2666</v>
      </c>
      <c r="G17706" s="67">
        <v>21.2666</v>
      </c>
    </row>
    <row r="17707" spans="1:7" ht="22.5" x14ac:dyDescent="0.2">
      <c r="A17707" s="1" t="str">
        <f t="shared" si="278"/>
        <v>SETOP MATED-29314</v>
      </c>
      <c r="B17707" s="3" t="s">
        <v>28600</v>
      </c>
      <c r="C17707" s="3" t="s">
        <v>41494</v>
      </c>
      <c r="D17707" s="2" t="s">
        <v>43870</v>
      </c>
      <c r="E17707" s="3">
        <v>34.802700000000002</v>
      </c>
      <c r="F17707" s="67">
        <v>34.802700000000002</v>
      </c>
      <c r="G17707" s="67">
        <v>34.802700000000002</v>
      </c>
    </row>
    <row r="17708" spans="1:7" x14ac:dyDescent="0.2">
      <c r="A17708" s="1" t="str">
        <f t="shared" ref="A17708:A17771" si="279">CONCATENAR</f>
        <v>SETOP MATED-29259</v>
      </c>
      <c r="B17708" s="3" t="s">
        <v>28600</v>
      </c>
      <c r="C17708" s="3" t="s">
        <v>41495</v>
      </c>
      <c r="D17708" s="2" t="s">
        <v>43871</v>
      </c>
      <c r="E17708" s="3">
        <v>18.736799999999999</v>
      </c>
      <c r="F17708" s="67">
        <v>18.736799999999999</v>
      </c>
      <c r="G17708" s="67">
        <v>18.736799999999999</v>
      </c>
    </row>
    <row r="17709" spans="1:7" x14ac:dyDescent="0.2">
      <c r="A17709" s="1" t="str">
        <f t="shared" si="279"/>
        <v>SETOP MATED-29260</v>
      </c>
      <c r="B17709" s="3" t="s">
        <v>28600</v>
      </c>
      <c r="C17709" s="3" t="s">
        <v>41496</v>
      </c>
      <c r="D17709" s="2" t="s">
        <v>43872</v>
      </c>
      <c r="E17709" s="3">
        <v>1.6025</v>
      </c>
      <c r="F17709" s="67">
        <v>1.6025</v>
      </c>
      <c r="G17709" s="67">
        <v>1.6025</v>
      </c>
    </row>
    <row r="17710" spans="1:7" x14ac:dyDescent="0.2">
      <c r="A17710" s="1" t="str">
        <f t="shared" si="279"/>
        <v>SETOP MATED-29261</v>
      </c>
      <c r="B17710" s="3" t="s">
        <v>28600</v>
      </c>
      <c r="C17710" s="3" t="s">
        <v>41497</v>
      </c>
      <c r="D17710" s="2" t="s">
        <v>43873</v>
      </c>
      <c r="E17710" s="3">
        <v>0.30230000000000001</v>
      </c>
      <c r="F17710" s="67">
        <v>0.30230000000000001</v>
      </c>
      <c r="G17710" s="67">
        <v>0.30230000000000001</v>
      </c>
    </row>
    <row r="17711" spans="1:7" x14ac:dyDescent="0.2">
      <c r="A17711" s="1" t="str">
        <f t="shared" si="279"/>
        <v>SETOP MATED-31484</v>
      </c>
      <c r="B17711" s="3" t="s">
        <v>28600</v>
      </c>
      <c r="C17711" s="3" t="s">
        <v>41498</v>
      </c>
      <c r="D17711" s="2" t="s">
        <v>43874</v>
      </c>
      <c r="E17711" s="3">
        <v>5.8658999999999999</v>
      </c>
      <c r="F17711" s="67">
        <v>5.8658999999999999</v>
      </c>
      <c r="G17711" s="67">
        <v>5.8658999999999999</v>
      </c>
    </row>
    <row r="17712" spans="1:7" x14ac:dyDescent="0.2">
      <c r="A17712" s="1" t="str">
        <f t="shared" si="279"/>
        <v>SETOP MATED-29264</v>
      </c>
      <c r="B17712" s="3" t="s">
        <v>28600</v>
      </c>
      <c r="C17712" s="3" t="s">
        <v>41499</v>
      </c>
      <c r="D17712" s="2" t="s">
        <v>43875</v>
      </c>
      <c r="E17712" s="3">
        <v>9.8873999999999995</v>
      </c>
      <c r="F17712" s="67">
        <v>9.8873999999999995</v>
      </c>
      <c r="G17712" s="67">
        <v>9.8873999999999995</v>
      </c>
    </row>
    <row r="17713" spans="1:7" x14ac:dyDescent="0.2">
      <c r="A17713" s="1" t="str">
        <f t="shared" si="279"/>
        <v>SETOP MATED-29325</v>
      </c>
      <c r="B17713" s="3" t="s">
        <v>28600</v>
      </c>
      <c r="C17713" s="3" t="s">
        <v>41500</v>
      </c>
      <c r="D17713" s="2" t="s">
        <v>43876</v>
      </c>
      <c r="E17713" s="3">
        <v>22.4862</v>
      </c>
      <c r="F17713" s="67">
        <v>22.4862</v>
      </c>
      <c r="G17713" s="67">
        <v>22.4862</v>
      </c>
    </row>
    <row r="17714" spans="1:7" x14ac:dyDescent="0.2">
      <c r="A17714" s="1" t="str">
        <f t="shared" si="279"/>
        <v>SETOP MATED-29326</v>
      </c>
      <c r="B17714" s="3" t="s">
        <v>28600</v>
      </c>
      <c r="C17714" s="3" t="s">
        <v>41501</v>
      </c>
      <c r="D17714" s="2" t="s">
        <v>43877</v>
      </c>
      <c r="E17714" s="3">
        <v>0.13100000000000001</v>
      </c>
      <c r="F17714" s="67">
        <v>0.13100000000000001</v>
      </c>
      <c r="G17714" s="67">
        <v>0.13100000000000001</v>
      </c>
    </row>
    <row r="17715" spans="1:7" x14ac:dyDescent="0.2">
      <c r="A17715" s="1" t="str">
        <f t="shared" si="279"/>
        <v>SETOP MATED-29263</v>
      </c>
      <c r="B17715" s="3" t="s">
        <v>28600</v>
      </c>
      <c r="C17715" s="3" t="s">
        <v>41502</v>
      </c>
      <c r="D17715" s="2" t="s">
        <v>43878</v>
      </c>
      <c r="E17715" s="3">
        <v>1.8444</v>
      </c>
      <c r="F17715" s="67">
        <v>1.8444</v>
      </c>
      <c r="G17715" s="67">
        <v>1.8444</v>
      </c>
    </row>
    <row r="17716" spans="1:7" x14ac:dyDescent="0.2">
      <c r="A17716" s="1" t="str">
        <f t="shared" si="279"/>
        <v xml:space="preserve">SETOP </v>
      </c>
      <c r="B17716" s="3" t="s">
        <v>28600</v>
      </c>
    </row>
    <row r="17717" spans="1:7" x14ac:dyDescent="0.2">
      <c r="A17717" s="1" t="str">
        <f t="shared" si="279"/>
        <v>SETOP 059.05 - GUARNIÇÕES</v>
      </c>
      <c r="B17717" s="3" t="s">
        <v>28600</v>
      </c>
      <c r="C17717" s="3" t="s">
        <v>41503</v>
      </c>
    </row>
    <row r="17718" spans="1:7" x14ac:dyDescent="0.2">
      <c r="A17718" s="1" t="str">
        <f t="shared" si="279"/>
        <v>SETOP Código</v>
      </c>
      <c r="B17718" s="3" t="s">
        <v>28600</v>
      </c>
      <c r="C17718" s="3" t="s">
        <v>28604</v>
      </c>
      <c r="D17718" s="2" t="s">
        <v>43149</v>
      </c>
      <c r="E17718" s="3" t="s">
        <v>45110</v>
      </c>
      <c r="F17718" s="67" t="s">
        <v>45110</v>
      </c>
      <c r="G17718" s="67" t="s">
        <v>45110</v>
      </c>
    </row>
    <row r="17719" spans="1:7" x14ac:dyDescent="0.2">
      <c r="A17719" s="1" t="str">
        <f t="shared" si="279"/>
        <v>SETOP MATED-29328</v>
      </c>
      <c r="B17719" s="3" t="s">
        <v>28600</v>
      </c>
      <c r="C17719" s="3" t="s">
        <v>41504</v>
      </c>
      <c r="D17719" s="2" t="s">
        <v>43879</v>
      </c>
      <c r="E17719" s="3">
        <v>0.79620000000000002</v>
      </c>
      <c r="F17719" s="67">
        <v>0.79620000000000002</v>
      </c>
      <c r="G17719" s="67">
        <v>0.79620000000000002</v>
      </c>
    </row>
    <row r="17720" spans="1:7" x14ac:dyDescent="0.2">
      <c r="A17720" s="1" t="str">
        <f t="shared" si="279"/>
        <v>SETOP MATED-29265</v>
      </c>
      <c r="B17720" s="3" t="s">
        <v>28600</v>
      </c>
      <c r="C17720" s="3" t="s">
        <v>41505</v>
      </c>
      <c r="D17720" s="2" t="s">
        <v>43880</v>
      </c>
      <c r="E17720" s="3">
        <v>0.80630000000000002</v>
      </c>
      <c r="F17720" s="67">
        <v>0.80630000000000002</v>
      </c>
      <c r="G17720" s="67">
        <v>0.80630000000000002</v>
      </c>
    </row>
    <row r="17721" spans="1:7" x14ac:dyDescent="0.2">
      <c r="A17721" s="1" t="str">
        <f t="shared" si="279"/>
        <v>SETOP MATED-29266</v>
      </c>
      <c r="B17721" s="3" t="s">
        <v>28600</v>
      </c>
      <c r="C17721" s="3" t="s">
        <v>41506</v>
      </c>
      <c r="D17721" s="2" t="s">
        <v>43881</v>
      </c>
      <c r="E17721" s="3">
        <v>1.3001</v>
      </c>
      <c r="F17721" s="67">
        <v>1.3001</v>
      </c>
      <c r="G17721" s="67">
        <v>1.3001</v>
      </c>
    </row>
    <row r="17722" spans="1:7" x14ac:dyDescent="0.2">
      <c r="A17722" s="1" t="str">
        <f t="shared" si="279"/>
        <v>SETOP MATED-29329</v>
      </c>
      <c r="B17722" s="3" t="s">
        <v>28600</v>
      </c>
      <c r="C17722" s="3" t="s">
        <v>41507</v>
      </c>
      <c r="D17722" s="2" t="s">
        <v>43882</v>
      </c>
      <c r="E17722" s="3">
        <v>1.87</v>
      </c>
      <c r="F17722" s="67">
        <v>1.87</v>
      </c>
      <c r="G17722" s="67">
        <v>1.87</v>
      </c>
    </row>
    <row r="17723" spans="1:7" x14ac:dyDescent="0.2">
      <c r="A17723" s="1" t="str">
        <f t="shared" si="279"/>
        <v>SETOP MATED-29267</v>
      </c>
      <c r="B17723" s="3" t="s">
        <v>28600</v>
      </c>
      <c r="C17723" s="3" t="s">
        <v>41508</v>
      </c>
      <c r="D17723" s="2" t="s">
        <v>43883</v>
      </c>
      <c r="E17723" s="3">
        <v>2.69</v>
      </c>
      <c r="F17723" s="67">
        <v>2.69</v>
      </c>
      <c r="G17723" s="67">
        <v>2.69</v>
      </c>
    </row>
    <row r="17724" spans="1:7" x14ac:dyDescent="0.2">
      <c r="A17724" s="1" t="str">
        <f t="shared" si="279"/>
        <v>SETOP MATED-29269</v>
      </c>
      <c r="B17724" s="3" t="s">
        <v>28600</v>
      </c>
      <c r="C17724" s="3" t="s">
        <v>41509</v>
      </c>
      <c r="D17724" s="2" t="s">
        <v>43884</v>
      </c>
      <c r="E17724" s="3">
        <v>1.54</v>
      </c>
      <c r="F17724" s="67">
        <v>1.54</v>
      </c>
      <c r="G17724" s="67">
        <v>1.54</v>
      </c>
    </row>
    <row r="17725" spans="1:7" x14ac:dyDescent="0.2">
      <c r="A17725" s="1" t="str">
        <f t="shared" si="279"/>
        <v>SETOP MATED-29268</v>
      </c>
      <c r="B17725" s="3" t="s">
        <v>28600</v>
      </c>
      <c r="C17725" s="3" t="s">
        <v>41510</v>
      </c>
      <c r="D17725" s="2" t="s">
        <v>43885</v>
      </c>
      <c r="E17725" s="3">
        <v>1.0582</v>
      </c>
      <c r="F17725" s="67">
        <v>1.0582</v>
      </c>
      <c r="G17725" s="67">
        <v>1.0582</v>
      </c>
    </row>
    <row r="17726" spans="1:7" x14ac:dyDescent="0.2">
      <c r="A17726" s="1" t="str">
        <f t="shared" si="279"/>
        <v xml:space="preserve">SETOP </v>
      </c>
      <c r="B17726" s="3" t="s">
        <v>28600</v>
      </c>
    </row>
    <row r="17727" spans="1:7" x14ac:dyDescent="0.2">
      <c r="A17727" s="1" t="str">
        <f t="shared" si="279"/>
        <v>SETOP 060 - ESQUADRIAS DE FERRO</v>
      </c>
      <c r="B17727" s="3" t="s">
        <v>28600</v>
      </c>
      <c r="C17727" s="3" t="s">
        <v>41511</v>
      </c>
    </row>
    <row r="17728" spans="1:7" x14ac:dyDescent="0.2">
      <c r="A17728" s="1" t="str">
        <f t="shared" si="279"/>
        <v>SETOP 060.01 - ACESSÓRIOS PARA ESQUADRIA</v>
      </c>
      <c r="B17728" s="3" t="s">
        <v>28600</v>
      </c>
      <c r="C17728" s="3" t="s">
        <v>41512</v>
      </c>
    </row>
    <row r="17729" spans="1:7" x14ac:dyDescent="0.2">
      <c r="A17729" s="1" t="str">
        <f t="shared" si="279"/>
        <v>SETOP Código</v>
      </c>
      <c r="B17729" s="3" t="s">
        <v>28600</v>
      </c>
      <c r="C17729" s="3" t="s">
        <v>28604</v>
      </c>
      <c r="D17729" s="2" t="s">
        <v>43149</v>
      </c>
      <c r="E17729" s="3" t="s">
        <v>45110</v>
      </c>
      <c r="F17729" s="67" t="s">
        <v>45110</v>
      </c>
      <c r="G17729" s="67" t="s">
        <v>45110</v>
      </c>
    </row>
    <row r="17730" spans="1:7" x14ac:dyDescent="0.2">
      <c r="A17730" s="1" t="str">
        <f t="shared" si="279"/>
        <v>SETOP MATED-21949</v>
      </c>
      <c r="B17730" s="3" t="s">
        <v>28600</v>
      </c>
      <c r="C17730" s="3" t="s">
        <v>41513</v>
      </c>
      <c r="D17730" s="2" t="s">
        <v>43886</v>
      </c>
      <c r="E17730" s="3">
        <v>26.5</v>
      </c>
      <c r="F17730" s="67">
        <v>26.5</v>
      </c>
      <c r="G17730" s="67">
        <v>26.5</v>
      </c>
    </row>
    <row r="17731" spans="1:7" x14ac:dyDescent="0.2">
      <c r="A17731" s="1" t="str">
        <f t="shared" si="279"/>
        <v>SETOP MATED-21962</v>
      </c>
      <c r="B17731" s="3" t="s">
        <v>28600</v>
      </c>
      <c r="C17731" s="3" t="s">
        <v>41514</v>
      </c>
      <c r="D17731" s="2" t="s">
        <v>43887</v>
      </c>
      <c r="E17731" s="3">
        <v>19.309999999999999</v>
      </c>
      <c r="F17731" s="67">
        <v>19.309999999999999</v>
      </c>
      <c r="G17731" s="67">
        <v>19.309999999999999</v>
      </c>
    </row>
    <row r="17732" spans="1:7" x14ac:dyDescent="0.2">
      <c r="A17732" s="1" t="str">
        <f t="shared" si="279"/>
        <v>SETOP MATED-12629</v>
      </c>
      <c r="B17732" s="3" t="s">
        <v>28600</v>
      </c>
      <c r="C17732" s="3" t="s">
        <v>41515</v>
      </c>
      <c r="D17732" s="2" t="s">
        <v>43888</v>
      </c>
      <c r="E17732" s="3">
        <v>187.02590000000001</v>
      </c>
      <c r="F17732" s="67">
        <v>187.02590000000001</v>
      </c>
      <c r="G17732" s="67">
        <v>187.02590000000001</v>
      </c>
    </row>
    <row r="17733" spans="1:7" x14ac:dyDescent="0.2">
      <c r="A17733" s="1" t="str">
        <f t="shared" si="279"/>
        <v xml:space="preserve">SETOP </v>
      </c>
      <c r="B17733" s="3" t="s">
        <v>28600</v>
      </c>
    </row>
    <row r="17734" spans="1:7" x14ac:dyDescent="0.2">
      <c r="A17734" s="1" t="str">
        <f t="shared" si="279"/>
        <v>SETOP 060.03 - CAIXILHO EM AÇO</v>
      </c>
      <c r="B17734" s="3" t="s">
        <v>28600</v>
      </c>
      <c r="C17734" s="3" t="s">
        <v>41516</v>
      </c>
    </row>
    <row r="17735" spans="1:7" x14ac:dyDescent="0.2">
      <c r="A17735" s="1" t="str">
        <f t="shared" si="279"/>
        <v>SETOP Código</v>
      </c>
      <c r="B17735" s="3" t="s">
        <v>28600</v>
      </c>
      <c r="C17735" s="3" t="s">
        <v>28604</v>
      </c>
      <c r="D17735" s="2" t="s">
        <v>43149</v>
      </c>
      <c r="E17735" s="3" t="s">
        <v>45110</v>
      </c>
      <c r="F17735" s="67" t="s">
        <v>45110</v>
      </c>
      <c r="G17735" s="67" t="s">
        <v>45110</v>
      </c>
    </row>
    <row r="17736" spans="1:7" ht="22.5" x14ac:dyDescent="0.2">
      <c r="A17736" s="1" t="str">
        <f t="shared" si="279"/>
        <v>SETOP MATED-12685</v>
      </c>
      <c r="B17736" s="3" t="s">
        <v>28600</v>
      </c>
      <c r="C17736" s="3" t="s">
        <v>41517</v>
      </c>
      <c r="D17736" s="2" t="s">
        <v>43889</v>
      </c>
      <c r="E17736" s="3">
        <v>171.2321</v>
      </c>
      <c r="F17736" s="67">
        <v>171.2321</v>
      </c>
      <c r="G17736" s="67">
        <v>171.2321</v>
      </c>
    </row>
    <row r="17737" spans="1:7" x14ac:dyDescent="0.2">
      <c r="A17737" s="1" t="str">
        <f t="shared" si="279"/>
        <v xml:space="preserve">SETOP </v>
      </c>
      <c r="B17737" s="3" t="s">
        <v>28600</v>
      </c>
    </row>
    <row r="17738" spans="1:7" x14ac:dyDescent="0.2">
      <c r="A17738" s="1" t="str">
        <f t="shared" si="279"/>
        <v>SETOP 060.04 - GRADE DE AÇO</v>
      </c>
      <c r="B17738" s="3" t="s">
        <v>28600</v>
      </c>
      <c r="C17738" s="3" t="s">
        <v>41518</v>
      </c>
    </row>
    <row r="17739" spans="1:7" x14ac:dyDescent="0.2">
      <c r="A17739" s="1" t="str">
        <f t="shared" si="279"/>
        <v>SETOP Código</v>
      </c>
      <c r="B17739" s="3" t="s">
        <v>28600</v>
      </c>
      <c r="C17739" s="3" t="s">
        <v>28604</v>
      </c>
      <c r="D17739" s="2" t="s">
        <v>43149</v>
      </c>
      <c r="E17739" s="3" t="s">
        <v>45110</v>
      </c>
      <c r="F17739" s="67" t="s">
        <v>45110</v>
      </c>
      <c r="G17739" s="67" t="s">
        <v>45110</v>
      </c>
    </row>
    <row r="17740" spans="1:7" ht="22.5" x14ac:dyDescent="0.2">
      <c r="A17740" s="1" t="str">
        <f t="shared" si="279"/>
        <v>SETOP MATED-12302</v>
      </c>
      <c r="B17740" s="3" t="s">
        <v>28600</v>
      </c>
      <c r="C17740" s="3" t="s">
        <v>41519</v>
      </c>
      <c r="D17740" s="2" t="s">
        <v>43890</v>
      </c>
      <c r="E17740" s="3">
        <v>289.81150000000002</v>
      </c>
      <c r="F17740" s="67">
        <v>289.81150000000002</v>
      </c>
      <c r="G17740" s="67">
        <v>289.81150000000002</v>
      </c>
    </row>
    <row r="17741" spans="1:7" x14ac:dyDescent="0.2">
      <c r="A17741" s="1" t="str">
        <f t="shared" si="279"/>
        <v>SETOP MATED-12705</v>
      </c>
      <c r="B17741" s="3" t="s">
        <v>28600</v>
      </c>
      <c r="C17741" s="3" t="s">
        <v>41520</v>
      </c>
      <c r="D17741" s="2" t="s">
        <v>43891</v>
      </c>
      <c r="E17741" s="3">
        <v>211.00380000000001</v>
      </c>
      <c r="F17741" s="67">
        <v>211.00380000000001</v>
      </c>
      <c r="G17741" s="67">
        <v>211.00380000000001</v>
      </c>
    </row>
    <row r="17742" spans="1:7" x14ac:dyDescent="0.2">
      <c r="A17742" s="1" t="str">
        <f t="shared" si="279"/>
        <v xml:space="preserve">SETOP </v>
      </c>
      <c r="B17742" s="3" t="s">
        <v>28600</v>
      </c>
    </row>
    <row r="17743" spans="1:7" x14ac:dyDescent="0.2">
      <c r="A17743" s="1" t="str">
        <f t="shared" si="279"/>
        <v>SETOP 060.05 - JANELA EM AÇO</v>
      </c>
      <c r="B17743" s="3" t="s">
        <v>28600</v>
      </c>
      <c r="C17743" s="3" t="s">
        <v>41521</v>
      </c>
    </row>
    <row r="17744" spans="1:7" x14ac:dyDescent="0.2">
      <c r="A17744" s="1" t="str">
        <f t="shared" si="279"/>
        <v>SETOP Código</v>
      </c>
      <c r="B17744" s="3" t="s">
        <v>28600</v>
      </c>
      <c r="C17744" s="3" t="s">
        <v>28604</v>
      </c>
      <c r="D17744" s="2" t="s">
        <v>43149</v>
      </c>
      <c r="E17744" s="3" t="s">
        <v>45110</v>
      </c>
      <c r="F17744" s="67" t="s">
        <v>45110</v>
      </c>
      <c r="G17744" s="67" t="s">
        <v>45110</v>
      </c>
    </row>
    <row r="17745" spans="1:7" x14ac:dyDescent="0.2">
      <c r="A17745" s="1" t="str">
        <f t="shared" si="279"/>
        <v>SETOP MATED-12356</v>
      </c>
      <c r="B17745" s="3" t="s">
        <v>28600</v>
      </c>
      <c r="C17745" s="3" t="s">
        <v>41522</v>
      </c>
      <c r="D17745" s="2" t="s">
        <v>43892</v>
      </c>
      <c r="E17745" s="3">
        <v>382.82049999999998</v>
      </c>
      <c r="F17745" s="67">
        <v>382.82049999999998</v>
      </c>
      <c r="G17745" s="67">
        <v>382.82049999999998</v>
      </c>
    </row>
    <row r="17746" spans="1:7" x14ac:dyDescent="0.2">
      <c r="A17746" s="1" t="str">
        <f t="shared" si="279"/>
        <v>SETOP MATED-12672</v>
      </c>
      <c r="B17746" s="3" t="s">
        <v>28600</v>
      </c>
      <c r="C17746" s="3" t="s">
        <v>41523</v>
      </c>
      <c r="D17746" s="2" t="s">
        <v>43893</v>
      </c>
      <c r="E17746" s="3">
        <v>405.51839999999999</v>
      </c>
      <c r="F17746" s="67">
        <v>405.51839999999999</v>
      </c>
      <c r="G17746" s="67">
        <v>405.51839999999999</v>
      </c>
    </row>
    <row r="17747" spans="1:7" x14ac:dyDescent="0.2">
      <c r="A17747" s="1" t="str">
        <f t="shared" si="279"/>
        <v>SETOP MATED-12726</v>
      </c>
      <c r="B17747" s="3" t="s">
        <v>28600</v>
      </c>
      <c r="C17747" s="3" t="s">
        <v>41524</v>
      </c>
      <c r="D17747" s="2" t="s">
        <v>43894</v>
      </c>
      <c r="E17747" s="3">
        <v>406.07279999999997</v>
      </c>
      <c r="F17747" s="67">
        <v>406.07279999999997</v>
      </c>
      <c r="G17747" s="67">
        <v>406.07279999999997</v>
      </c>
    </row>
    <row r="17748" spans="1:7" x14ac:dyDescent="0.2">
      <c r="A17748" s="1" t="str">
        <f t="shared" si="279"/>
        <v>SETOP MATED-12727</v>
      </c>
      <c r="B17748" s="3" t="s">
        <v>28600</v>
      </c>
      <c r="C17748" s="3" t="s">
        <v>41525</v>
      </c>
      <c r="D17748" s="2" t="s">
        <v>43895</v>
      </c>
      <c r="E17748" s="3">
        <v>412.0496</v>
      </c>
      <c r="F17748" s="67">
        <v>412.0496</v>
      </c>
      <c r="G17748" s="67">
        <v>412.0496</v>
      </c>
    </row>
    <row r="17749" spans="1:7" x14ac:dyDescent="0.2">
      <c r="A17749" s="1" t="str">
        <f t="shared" si="279"/>
        <v>SETOP MATED-12728</v>
      </c>
      <c r="B17749" s="3" t="s">
        <v>28600</v>
      </c>
      <c r="C17749" s="3" t="s">
        <v>41526</v>
      </c>
      <c r="D17749" s="2" t="s">
        <v>43896</v>
      </c>
      <c r="E17749" s="3">
        <v>240.33369999999999</v>
      </c>
      <c r="F17749" s="67">
        <v>240.33369999999999</v>
      </c>
      <c r="G17749" s="67">
        <v>240.33369999999999</v>
      </c>
    </row>
    <row r="17750" spans="1:7" x14ac:dyDescent="0.2">
      <c r="A17750" s="1" t="str">
        <f t="shared" si="279"/>
        <v>SETOP MATED-12729</v>
      </c>
      <c r="B17750" s="3" t="s">
        <v>28600</v>
      </c>
      <c r="C17750" s="3" t="s">
        <v>41527</v>
      </c>
      <c r="D17750" s="2" t="s">
        <v>43897</v>
      </c>
      <c r="E17750" s="3">
        <v>236.83629999999999</v>
      </c>
      <c r="F17750" s="67">
        <v>236.83629999999999</v>
      </c>
      <c r="G17750" s="67">
        <v>236.83629999999999</v>
      </c>
    </row>
    <row r="17751" spans="1:7" ht="22.5" x14ac:dyDescent="0.2">
      <c r="A17751" s="1" t="str">
        <f t="shared" si="279"/>
        <v>SETOP MATED-12829</v>
      </c>
      <c r="B17751" s="3" t="s">
        <v>28600</v>
      </c>
      <c r="C17751" s="3" t="s">
        <v>41528</v>
      </c>
      <c r="D17751" s="2" t="s">
        <v>43898</v>
      </c>
      <c r="E17751" s="3">
        <v>154.9041</v>
      </c>
      <c r="F17751" s="67">
        <v>154.9041</v>
      </c>
      <c r="G17751" s="67">
        <v>154.9041</v>
      </c>
    </row>
    <row r="17752" spans="1:7" x14ac:dyDescent="0.2">
      <c r="A17752" s="1" t="str">
        <f t="shared" si="279"/>
        <v>SETOP MATED-12730</v>
      </c>
      <c r="B17752" s="3" t="s">
        <v>28600</v>
      </c>
      <c r="C17752" s="3" t="s">
        <v>41529</v>
      </c>
      <c r="D17752" s="2" t="s">
        <v>43899</v>
      </c>
      <c r="E17752" s="3">
        <v>555.87699999999995</v>
      </c>
      <c r="F17752" s="67">
        <v>555.87699999999995</v>
      </c>
      <c r="G17752" s="67">
        <v>555.87699999999995</v>
      </c>
    </row>
    <row r="17753" spans="1:7" x14ac:dyDescent="0.2">
      <c r="A17753" s="1" t="str">
        <f t="shared" si="279"/>
        <v xml:space="preserve">SETOP </v>
      </c>
      <c r="B17753" s="3" t="s">
        <v>28600</v>
      </c>
    </row>
    <row r="17754" spans="1:7" x14ac:dyDescent="0.2">
      <c r="A17754" s="1" t="str">
        <f t="shared" si="279"/>
        <v>SETOP 060.06 - MARCO EM AÇO</v>
      </c>
      <c r="B17754" s="3" t="s">
        <v>28600</v>
      </c>
      <c r="C17754" s="3" t="s">
        <v>41530</v>
      </c>
    </row>
    <row r="17755" spans="1:7" x14ac:dyDescent="0.2">
      <c r="A17755" s="1" t="str">
        <f t="shared" si="279"/>
        <v>SETOP Código</v>
      </c>
      <c r="B17755" s="3" t="s">
        <v>28600</v>
      </c>
      <c r="C17755" s="3" t="s">
        <v>28604</v>
      </c>
      <c r="D17755" s="2" t="s">
        <v>43149</v>
      </c>
      <c r="E17755" s="3" t="s">
        <v>45110</v>
      </c>
      <c r="F17755" s="67" t="s">
        <v>45110</v>
      </c>
      <c r="G17755" s="67" t="s">
        <v>45110</v>
      </c>
    </row>
    <row r="17756" spans="1:7" x14ac:dyDescent="0.2">
      <c r="A17756" s="1" t="str">
        <f t="shared" si="279"/>
        <v>SETOP MATED-12734</v>
      </c>
      <c r="B17756" s="3" t="s">
        <v>28600</v>
      </c>
      <c r="C17756" s="3" t="s">
        <v>41531</v>
      </c>
      <c r="D17756" s="2" t="s">
        <v>43900</v>
      </c>
      <c r="E17756" s="3">
        <v>359.34649999999999</v>
      </c>
      <c r="F17756" s="67">
        <v>359.34649999999999</v>
      </c>
      <c r="G17756" s="67">
        <v>359.34649999999999</v>
      </c>
    </row>
    <row r="17757" spans="1:7" x14ac:dyDescent="0.2">
      <c r="A17757" s="1" t="str">
        <f t="shared" si="279"/>
        <v xml:space="preserve">SETOP </v>
      </c>
      <c r="B17757" s="3" t="s">
        <v>28600</v>
      </c>
    </row>
    <row r="17758" spans="1:7" x14ac:dyDescent="0.2">
      <c r="A17758" s="1" t="str">
        <f t="shared" si="279"/>
        <v>SETOP 060.07 - PADRÃO PENITENCIÁRIA</v>
      </c>
      <c r="B17758" s="3" t="s">
        <v>28600</v>
      </c>
      <c r="C17758" s="3" t="s">
        <v>41532</v>
      </c>
    </row>
    <row r="17759" spans="1:7" x14ac:dyDescent="0.2">
      <c r="A17759" s="1" t="str">
        <f t="shared" si="279"/>
        <v>SETOP Código</v>
      </c>
      <c r="B17759" s="3" t="s">
        <v>28600</v>
      </c>
      <c r="C17759" s="3" t="s">
        <v>28604</v>
      </c>
      <c r="D17759" s="2" t="s">
        <v>43149</v>
      </c>
      <c r="E17759" s="3" t="s">
        <v>45110</v>
      </c>
      <c r="F17759" s="67" t="s">
        <v>45110</v>
      </c>
      <c r="G17759" s="67" t="s">
        <v>45110</v>
      </c>
    </row>
    <row r="17760" spans="1:7" x14ac:dyDescent="0.2">
      <c r="A17760" s="1" t="str">
        <f t="shared" si="279"/>
        <v>SETOP MATED-12899</v>
      </c>
      <c r="B17760" s="3" t="s">
        <v>28600</v>
      </c>
      <c r="C17760" s="3" t="s">
        <v>41533</v>
      </c>
      <c r="D17760" s="2" t="s">
        <v>43901</v>
      </c>
      <c r="E17760" s="3">
        <v>129.60579999999999</v>
      </c>
      <c r="F17760" s="67">
        <v>129.60579999999999</v>
      </c>
      <c r="G17760" s="67">
        <v>129.60579999999999</v>
      </c>
    </row>
    <row r="17761" spans="1:7" ht="22.5" x14ac:dyDescent="0.2">
      <c r="A17761" s="1" t="str">
        <f t="shared" si="279"/>
        <v>SETOP MATED-12891</v>
      </c>
      <c r="B17761" s="3" t="s">
        <v>28600</v>
      </c>
      <c r="C17761" s="3" t="s">
        <v>41534</v>
      </c>
      <c r="D17761" s="2" t="s">
        <v>43902</v>
      </c>
      <c r="E17761" s="3">
        <v>1144.8534</v>
      </c>
      <c r="F17761" s="67">
        <v>1144.8534</v>
      </c>
      <c r="G17761" s="67">
        <v>1144.8534</v>
      </c>
    </row>
    <row r="17762" spans="1:7" x14ac:dyDescent="0.2">
      <c r="A17762" s="1" t="str">
        <f t="shared" si="279"/>
        <v>SETOP MATED-12900</v>
      </c>
      <c r="B17762" s="3" t="s">
        <v>28600</v>
      </c>
      <c r="C17762" s="3" t="s">
        <v>41535</v>
      </c>
      <c r="D17762" s="2" t="s">
        <v>43903</v>
      </c>
      <c r="E17762" s="3">
        <v>487.81349999999998</v>
      </c>
      <c r="F17762" s="67">
        <v>487.81349999999998</v>
      </c>
      <c r="G17762" s="67">
        <v>487.81349999999998</v>
      </c>
    </row>
    <row r="17763" spans="1:7" x14ac:dyDescent="0.2">
      <c r="A17763" s="1" t="str">
        <f t="shared" si="279"/>
        <v>SETOP MATED-13050</v>
      </c>
      <c r="B17763" s="3" t="s">
        <v>28600</v>
      </c>
      <c r="C17763" s="3" t="s">
        <v>41536</v>
      </c>
      <c r="D17763" s="2" t="s">
        <v>43904</v>
      </c>
      <c r="E17763" s="3">
        <v>970.93020000000001</v>
      </c>
      <c r="F17763" s="67">
        <v>970.93020000000001</v>
      </c>
      <c r="G17763" s="67">
        <v>970.93020000000001</v>
      </c>
    </row>
    <row r="17764" spans="1:7" x14ac:dyDescent="0.2">
      <c r="A17764" s="1" t="str">
        <f t="shared" si="279"/>
        <v>SETOP MATED-12893</v>
      </c>
      <c r="B17764" s="3" t="s">
        <v>28600</v>
      </c>
      <c r="C17764" s="3" t="s">
        <v>41537</v>
      </c>
      <c r="D17764" s="2" t="s">
        <v>43905</v>
      </c>
      <c r="E17764" s="3">
        <v>210.46960000000001</v>
      </c>
      <c r="F17764" s="67">
        <v>210.46960000000001</v>
      </c>
      <c r="G17764" s="67">
        <v>210.46960000000001</v>
      </c>
    </row>
    <row r="17765" spans="1:7" x14ac:dyDescent="0.2">
      <c r="A17765" s="1" t="str">
        <f t="shared" si="279"/>
        <v>SETOP MATED-12898</v>
      </c>
      <c r="B17765" s="3" t="s">
        <v>28600</v>
      </c>
      <c r="C17765" s="3" t="s">
        <v>41538</v>
      </c>
      <c r="D17765" s="2" t="s">
        <v>43906</v>
      </c>
      <c r="E17765" s="3">
        <v>912.12929999999994</v>
      </c>
      <c r="F17765" s="67">
        <v>912.12929999999994</v>
      </c>
      <c r="G17765" s="67">
        <v>912.12929999999994</v>
      </c>
    </row>
    <row r="17766" spans="1:7" x14ac:dyDescent="0.2">
      <c r="A17766" s="1" t="str">
        <f t="shared" si="279"/>
        <v>SETOP MATED-12883</v>
      </c>
      <c r="B17766" s="3" t="s">
        <v>28600</v>
      </c>
      <c r="C17766" s="3" t="s">
        <v>41539</v>
      </c>
      <c r="D17766" s="2" t="s">
        <v>43907</v>
      </c>
      <c r="E17766" s="3">
        <v>643.9674</v>
      </c>
      <c r="F17766" s="67">
        <v>643.9674</v>
      </c>
      <c r="G17766" s="67">
        <v>643.9674</v>
      </c>
    </row>
    <row r="17767" spans="1:7" x14ac:dyDescent="0.2">
      <c r="A17767" s="1" t="str">
        <f t="shared" si="279"/>
        <v>SETOP MATED-12885</v>
      </c>
      <c r="B17767" s="3" t="s">
        <v>28600</v>
      </c>
      <c r="C17767" s="3" t="s">
        <v>41540</v>
      </c>
      <c r="D17767" s="2" t="s">
        <v>43908</v>
      </c>
      <c r="E17767" s="3">
        <v>643.9674</v>
      </c>
      <c r="F17767" s="67">
        <v>643.9674</v>
      </c>
      <c r="G17767" s="67">
        <v>643.9674</v>
      </c>
    </row>
    <row r="17768" spans="1:7" x14ac:dyDescent="0.2">
      <c r="A17768" s="1" t="str">
        <f t="shared" si="279"/>
        <v>SETOP MATED-12894</v>
      </c>
      <c r="B17768" s="3" t="s">
        <v>28600</v>
      </c>
      <c r="C17768" s="3" t="s">
        <v>41541</v>
      </c>
      <c r="D17768" s="2" t="s">
        <v>43909</v>
      </c>
      <c r="E17768" s="3">
        <v>352.50290000000001</v>
      </c>
      <c r="F17768" s="67">
        <v>352.50290000000001</v>
      </c>
      <c r="G17768" s="67">
        <v>352.50290000000001</v>
      </c>
    </row>
    <row r="17769" spans="1:7" x14ac:dyDescent="0.2">
      <c r="A17769" s="1" t="str">
        <f t="shared" si="279"/>
        <v xml:space="preserve">SETOP </v>
      </c>
      <c r="B17769" s="3" t="s">
        <v>28600</v>
      </c>
    </row>
    <row r="17770" spans="1:7" x14ac:dyDescent="0.2">
      <c r="A17770" s="1" t="str">
        <f t="shared" si="279"/>
        <v>SETOP 060.08 - PORTA DE SANITÁRIO</v>
      </c>
      <c r="B17770" s="3" t="s">
        <v>28600</v>
      </c>
      <c r="C17770" s="3" t="s">
        <v>41542</v>
      </c>
    </row>
    <row r="17771" spans="1:7" x14ac:dyDescent="0.2">
      <c r="A17771" s="1" t="str">
        <f t="shared" si="279"/>
        <v>SETOP Código</v>
      </c>
      <c r="B17771" s="3" t="s">
        <v>28600</v>
      </c>
      <c r="C17771" s="3" t="s">
        <v>28604</v>
      </c>
      <c r="D17771" s="2" t="s">
        <v>43149</v>
      </c>
      <c r="E17771" s="3" t="s">
        <v>45110</v>
      </c>
      <c r="F17771" s="67" t="s">
        <v>45110</v>
      </c>
      <c r="G17771" s="67" t="s">
        <v>45110</v>
      </c>
    </row>
    <row r="17772" spans="1:7" ht="22.5" x14ac:dyDescent="0.2">
      <c r="A17772" s="1" t="str">
        <f t="shared" ref="A17772:A17835" si="280">CONCATENAR</f>
        <v>SETOP MATED-12827</v>
      </c>
      <c r="B17772" s="3" t="s">
        <v>28600</v>
      </c>
      <c r="C17772" s="3" t="s">
        <v>41543</v>
      </c>
      <c r="D17772" s="2" t="s">
        <v>43910</v>
      </c>
      <c r="E17772" s="3">
        <v>306.98610000000002</v>
      </c>
      <c r="F17772" s="67">
        <v>306.98610000000002</v>
      </c>
      <c r="G17772" s="67">
        <v>306.98610000000002</v>
      </c>
    </row>
    <row r="17773" spans="1:7" ht="22.5" x14ac:dyDescent="0.2">
      <c r="A17773" s="1" t="str">
        <f t="shared" si="280"/>
        <v>SETOP MATED-12671</v>
      </c>
      <c r="B17773" s="3" t="s">
        <v>28600</v>
      </c>
      <c r="C17773" s="3" t="s">
        <v>41544</v>
      </c>
      <c r="D17773" s="2" t="s">
        <v>43911</v>
      </c>
      <c r="E17773" s="3">
        <v>264.57369999999997</v>
      </c>
      <c r="F17773" s="67">
        <v>264.57369999999997</v>
      </c>
      <c r="G17773" s="67">
        <v>264.57369999999997</v>
      </c>
    </row>
    <row r="17774" spans="1:7" ht="22.5" x14ac:dyDescent="0.2">
      <c r="A17774" s="1" t="str">
        <f t="shared" si="280"/>
        <v>SETOP MATED-13080</v>
      </c>
      <c r="B17774" s="3" t="s">
        <v>28600</v>
      </c>
      <c r="C17774" s="3" t="s">
        <v>41545</v>
      </c>
      <c r="D17774" s="2" t="s">
        <v>43912</v>
      </c>
      <c r="E17774" s="3">
        <v>287.43290000000002</v>
      </c>
      <c r="F17774" s="67">
        <v>287.43290000000002</v>
      </c>
      <c r="G17774" s="67">
        <v>287.43290000000002</v>
      </c>
    </row>
    <row r="17775" spans="1:7" x14ac:dyDescent="0.2">
      <c r="A17775" s="1" t="str">
        <f t="shared" si="280"/>
        <v xml:space="preserve">SETOP </v>
      </c>
      <c r="B17775" s="3" t="s">
        <v>28600</v>
      </c>
    </row>
    <row r="17776" spans="1:7" x14ac:dyDescent="0.2">
      <c r="A17776" s="1" t="str">
        <f t="shared" si="280"/>
        <v>SETOP 060.09 - PORTA EM AÇO</v>
      </c>
      <c r="B17776" s="3" t="s">
        <v>28600</v>
      </c>
      <c r="C17776" s="3" t="s">
        <v>41546</v>
      </c>
    </row>
    <row r="17777" spans="1:7" x14ac:dyDescent="0.2">
      <c r="A17777" s="1" t="str">
        <f t="shared" si="280"/>
        <v>SETOP Código</v>
      </c>
      <c r="B17777" s="3" t="s">
        <v>28600</v>
      </c>
      <c r="C17777" s="3" t="s">
        <v>28604</v>
      </c>
      <c r="D17777" s="2" t="s">
        <v>43149</v>
      </c>
      <c r="E17777" s="3" t="s">
        <v>45110</v>
      </c>
      <c r="F17777" s="67" t="s">
        <v>45110</v>
      </c>
      <c r="G17777" s="67" t="s">
        <v>45110</v>
      </c>
    </row>
    <row r="17778" spans="1:7" ht="22.5" x14ac:dyDescent="0.2">
      <c r="A17778" s="1" t="str">
        <f t="shared" si="280"/>
        <v>SETOP MATED-13000</v>
      </c>
      <c r="B17778" s="3" t="s">
        <v>28600</v>
      </c>
      <c r="C17778" s="3" t="s">
        <v>41547</v>
      </c>
      <c r="D17778" s="2" t="s">
        <v>43913</v>
      </c>
      <c r="E17778" s="3">
        <v>231.28280000000001</v>
      </c>
      <c r="F17778" s="67">
        <v>231.28280000000001</v>
      </c>
      <c r="G17778" s="67">
        <v>231.28280000000001</v>
      </c>
    </row>
    <row r="17779" spans="1:7" x14ac:dyDescent="0.2">
      <c r="A17779" s="1" t="str">
        <f t="shared" si="280"/>
        <v>SETOP MATED-12686</v>
      </c>
      <c r="B17779" s="3" t="s">
        <v>28600</v>
      </c>
      <c r="C17779" s="3" t="s">
        <v>41548</v>
      </c>
      <c r="D17779" s="2" t="s">
        <v>43914</v>
      </c>
      <c r="E17779" s="3">
        <v>425.77719999999999</v>
      </c>
      <c r="F17779" s="67">
        <v>425.77719999999999</v>
      </c>
      <c r="G17779" s="67">
        <v>425.77719999999999</v>
      </c>
    </row>
    <row r="17780" spans="1:7" x14ac:dyDescent="0.2">
      <c r="A17780" s="1" t="str">
        <f t="shared" si="280"/>
        <v>SETOP MATED-12675</v>
      </c>
      <c r="B17780" s="3" t="s">
        <v>28600</v>
      </c>
      <c r="C17780" s="3" t="s">
        <v>41549</v>
      </c>
      <c r="D17780" s="2" t="s">
        <v>43915</v>
      </c>
      <c r="E17780" s="3">
        <v>469.32859999999999</v>
      </c>
      <c r="F17780" s="67">
        <v>469.32859999999999</v>
      </c>
      <c r="G17780" s="67">
        <v>469.32859999999999</v>
      </c>
    </row>
    <row r="17781" spans="1:7" x14ac:dyDescent="0.2">
      <c r="A17781" s="1" t="str">
        <f t="shared" si="280"/>
        <v>SETOP MATED-12676</v>
      </c>
      <c r="B17781" s="3" t="s">
        <v>28600</v>
      </c>
      <c r="C17781" s="3" t="s">
        <v>41550</v>
      </c>
      <c r="D17781" s="2" t="s">
        <v>43916</v>
      </c>
      <c r="E17781" s="3">
        <v>481.73579999999998</v>
      </c>
      <c r="F17781" s="67">
        <v>481.73579999999998</v>
      </c>
      <c r="G17781" s="67">
        <v>481.73579999999998</v>
      </c>
    </row>
    <row r="17782" spans="1:7" x14ac:dyDescent="0.2">
      <c r="A17782" s="1" t="str">
        <f t="shared" si="280"/>
        <v>SETOP MATED-12674</v>
      </c>
      <c r="B17782" s="3" t="s">
        <v>28600</v>
      </c>
      <c r="C17782" s="3" t="s">
        <v>41551</v>
      </c>
      <c r="D17782" s="2" t="s">
        <v>43917</v>
      </c>
      <c r="E17782" s="3">
        <v>402.78699999999998</v>
      </c>
      <c r="F17782" s="67">
        <v>402.78699999999998</v>
      </c>
      <c r="G17782" s="67">
        <v>402.78699999999998</v>
      </c>
    </row>
    <row r="17783" spans="1:7" x14ac:dyDescent="0.2">
      <c r="A17783" s="1" t="str">
        <f t="shared" si="280"/>
        <v>SETOP MATED-12677</v>
      </c>
      <c r="B17783" s="3" t="s">
        <v>28600</v>
      </c>
      <c r="C17783" s="3" t="s">
        <v>41552</v>
      </c>
      <c r="D17783" s="2" t="s">
        <v>43918</v>
      </c>
      <c r="E17783" s="3">
        <v>345.12509999999997</v>
      </c>
      <c r="F17783" s="67">
        <v>345.12509999999997</v>
      </c>
      <c r="G17783" s="67">
        <v>345.12509999999997</v>
      </c>
    </row>
    <row r="17784" spans="1:7" x14ac:dyDescent="0.2">
      <c r="A17784" s="1" t="str">
        <f t="shared" si="280"/>
        <v xml:space="preserve">SETOP </v>
      </c>
      <c r="B17784" s="3" t="s">
        <v>28600</v>
      </c>
    </row>
    <row r="17785" spans="1:7" x14ac:dyDescent="0.2">
      <c r="A17785" s="1" t="str">
        <f t="shared" si="280"/>
        <v>SETOP 060.10 - PORTA EM AÇO DE ENROLAR</v>
      </c>
      <c r="B17785" s="3" t="s">
        <v>28600</v>
      </c>
      <c r="C17785" s="3" t="s">
        <v>41553</v>
      </c>
    </row>
    <row r="17786" spans="1:7" x14ac:dyDescent="0.2">
      <c r="A17786" s="1" t="str">
        <f t="shared" si="280"/>
        <v>SETOP Código</v>
      </c>
      <c r="B17786" s="3" t="s">
        <v>28600</v>
      </c>
      <c r="C17786" s="3" t="s">
        <v>28604</v>
      </c>
      <c r="D17786" s="2" t="s">
        <v>43149</v>
      </c>
      <c r="E17786" s="3" t="s">
        <v>45110</v>
      </c>
      <c r="F17786" s="67" t="s">
        <v>45110</v>
      </c>
      <c r="G17786" s="67" t="s">
        <v>45110</v>
      </c>
    </row>
    <row r="17787" spans="1:7" ht="33.75" x14ac:dyDescent="0.2">
      <c r="A17787" s="1" t="str">
        <f t="shared" si="280"/>
        <v>SETOP MATED-12673</v>
      </c>
      <c r="B17787" s="3" t="s">
        <v>28600</v>
      </c>
      <c r="C17787" s="3" t="s">
        <v>41554</v>
      </c>
      <c r="D17787" s="2" t="s">
        <v>43919</v>
      </c>
      <c r="E17787" s="3">
        <v>410.91070000000002</v>
      </c>
      <c r="F17787" s="67">
        <v>410.91070000000002</v>
      </c>
      <c r="G17787" s="67">
        <v>410.91070000000002</v>
      </c>
    </row>
    <row r="17788" spans="1:7" x14ac:dyDescent="0.2">
      <c r="A17788" s="1" t="str">
        <f t="shared" si="280"/>
        <v xml:space="preserve">SETOP </v>
      </c>
      <c r="B17788" s="3" t="s">
        <v>28600</v>
      </c>
    </row>
    <row r="17789" spans="1:7" x14ac:dyDescent="0.2">
      <c r="A17789" s="1" t="str">
        <f t="shared" si="280"/>
        <v>SETOP 060.11 - PORTÃO EM AÇO</v>
      </c>
      <c r="B17789" s="3" t="s">
        <v>28600</v>
      </c>
      <c r="C17789" s="3" t="s">
        <v>41555</v>
      </c>
    </row>
    <row r="17790" spans="1:7" x14ac:dyDescent="0.2">
      <c r="A17790" s="1" t="str">
        <f t="shared" si="280"/>
        <v>SETOP Código</v>
      </c>
      <c r="B17790" s="3" t="s">
        <v>28600</v>
      </c>
      <c r="C17790" s="3" t="s">
        <v>28604</v>
      </c>
      <c r="D17790" s="2" t="s">
        <v>43149</v>
      </c>
      <c r="E17790" s="3" t="s">
        <v>45110</v>
      </c>
      <c r="F17790" s="67" t="s">
        <v>45110</v>
      </c>
      <c r="G17790" s="67" t="s">
        <v>45110</v>
      </c>
    </row>
    <row r="17791" spans="1:7" ht="22.5" x14ac:dyDescent="0.2">
      <c r="A17791" s="1" t="str">
        <f t="shared" si="280"/>
        <v>SETOP MATED-12664</v>
      </c>
      <c r="B17791" s="3" t="s">
        <v>28600</v>
      </c>
      <c r="C17791" s="3" t="s">
        <v>41556</v>
      </c>
      <c r="D17791" s="2" t="s">
        <v>43920</v>
      </c>
      <c r="E17791" s="3">
        <v>412.94670000000002</v>
      </c>
      <c r="F17791" s="67">
        <v>412.94670000000002</v>
      </c>
      <c r="G17791" s="67">
        <v>412.94670000000002</v>
      </c>
    </row>
    <row r="17792" spans="1:7" x14ac:dyDescent="0.2">
      <c r="A17792" s="1" t="str">
        <f t="shared" si="280"/>
        <v>SETOP MATED-12660</v>
      </c>
      <c r="B17792" s="3" t="s">
        <v>28600</v>
      </c>
      <c r="C17792" s="3" t="s">
        <v>41557</v>
      </c>
      <c r="D17792" s="2" t="s">
        <v>43921</v>
      </c>
      <c r="E17792" s="3">
        <v>280.63959999999997</v>
      </c>
      <c r="F17792" s="67">
        <v>280.63959999999997</v>
      </c>
      <c r="G17792" s="67">
        <v>280.63959999999997</v>
      </c>
    </row>
    <row r="17793" spans="1:7" x14ac:dyDescent="0.2">
      <c r="A17793" s="1" t="str">
        <f t="shared" si="280"/>
        <v>SETOP MATED-12661</v>
      </c>
      <c r="B17793" s="3" t="s">
        <v>28600</v>
      </c>
      <c r="C17793" s="3" t="s">
        <v>41558</v>
      </c>
      <c r="D17793" s="2" t="s">
        <v>43922</v>
      </c>
      <c r="E17793" s="3">
        <v>256.29880000000003</v>
      </c>
      <c r="F17793" s="67">
        <v>256.29880000000003</v>
      </c>
      <c r="G17793" s="67">
        <v>256.29880000000003</v>
      </c>
    </row>
    <row r="17794" spans="1:7" x14ac:dyDescent="0.2">
      <c r="A17794" s="1" t="str">
        <f t="shared" si="280"/>
        <v>SETOP MATED-12663</v>
      </c>
      <c r="B17794" s="3" t="s">
        <v>28600</v>
      </c>
      <c r="C17794" s="3" t="s">
        <v>41559</v>
      </c>
      <c r="D17794" s="2" t="s">
        <v>43923</v>
      </c>
      <c r="E17794" s="3">
        <v>375.34190000000001</v>
      </c>
      <c r="F17794" s="67">
        <v>375.34190000000001</v>
      </c>
      <c r="G17794" s="67">
        <v>375.34190000000001</v>
      </c>
    </row>
    <row r="17795" spans="1:7" x14ac:dyDescent="0.2">
      <c r="A17795" s="1" t="str">
        <f t="shared" si="280"/>
        <v xml:space="preserve">SETOP </v>
      </c>
      <c r="B17795" s="3" t="s">
        <v>28600</v>
      </c>
    </row>
    <row r="17796" spans="1:7" x14ac:dyDescent="0.2">
      <c r="A17796" s="1" t="str">
        <f t="shared" si="280"/>
        <v>SETOP 060.12 - TUBO EM METALON</v>
      </c>
      <c r="B17796" s="3" t="s">
        <v>28600</v>
      </c>
      <c r="C17796" s="3" t="s">
        <v>41560</v>
      </c>
    </row>
    <row r="17797" spans="1:7" x14ac:dyDescent="0.2">
      <c r="A17797" s="1" t="str">
        <f t="shared" si="280"/>
        <v>SETOP Código</v>
      </c>
      <c r="B17797" s="3" t="s">
        <v>28600</v>
      </c>
      <c r="C17797" s="3" t="s">
        <v>28604</v>
      </c>
      <c r="D17797" s="2" t="s">
        <v>43149</v>
      </c>
      <c r="E17797" s="3" t="s">
        <v>45110</v>
      </c>
      <c r="F17797" s="67" t="s">
        <v>45110</v>
      </c>
      <c r="G17797" s="67" t="s">
        <v>45110</v>
      </c>
    </row>
    <row r="17798" spans="1:7" x14ac:dyDescent="0.2">
      <c r="A17798" s="1" t="str">
        <f t="shared" si="280"/>
        <v>SETOP MATED-27954</v>
      </c>
      <c r="B17798" s="3" t="s">
        <v>28600</v>
      </c>
      <c r="C17798" s="3" t="s">
        <v>41561</v>
      </c>
      <c r="D17798" s="2" t="s">
        <v>43924</v>
      </c>
      <c r="E17798" s="3">
        <v>12.49</v>
      </c>
      <c r="F17798" s="67">
        <v>12.49</v>
      </c>
      <c r="G17798" s="67">
        <v>12.49</v>
      </c>
    </row>
    <row r="17799" spans="1:7" x14ac:dyDescent="0.2">
      <c r="A17799" s="1" t="str">
        <f t="shared" si="280"/>
        <v xml:space="preserve">SETOP </v>
      </c>
      <c r="B17799" s="3" t="s">
        <v>28600</v>
      </c>
    </row>
    <row r="17800" spans="1:7" x14ac:dyDescent="0.2">
      <c r="A17800" s="1" t="str">
        <f t="shared" si="280"/>
        <v>SETOP 061 - ESQUADRIAS ESPECIAIS</v>
      </c>
      <c r="B17800" s="3" t="s">
        <v>28600</v>
      </c>
      <c r="C17800" s="3" t="s">
        <v>41562</v>
      </c>
    </row>
    <row r="17801" spans="1:7" x14ac:dyDescent="0.2">
      <c r="A17801" s="1" t="str">
        <f t="shared" si="280"/>
        <v>SETOP 061.01 - PORTA CORTA-FOGO</v>
      </c>
      <c r="B17801" s="3" t="s">
        <v>28600</v>
      </c>
      <c r="C17801" s="3" t="s">
        <v>41563</v>
      </c>
    </row>
    <row r="17802" spans="1:7" x14ac:dyDescent="0.2">
      <c r="A17802" s="1" t="str">
        <f t="shared" si="280"/>
        <v>SETOP Código</v>
      </c>
      <c r="B17802" s="3" t="s">
        <v>28600</v>
      </c>
      <c r="C17802" s="3" t="s">
        <v>28604</v>
      </c>
      <c r="D17802" s="2" t="s">
        <v>43149</v>
      </c>
      <c r="E17802" s="3" t="s">
        <v>45110</v>
      </c>
      <c r="F17802" s="67" t="s">
        <v>45110</v>
      </c>
      <c r="G17802" s="67" t="s">
        <v>45110</v>
      </c>
    </row>
    <row r="17803" spans="1:7" ht="33.75" x14ac:dyDescent="0.2">
      <c r="A17803" s="1" t="str">
        <f t="shared" si="280"/>
        <v>SETOP MATED-12678</v>
      </c>
      <c r="B17803" s="3" t="s">
        <v>28600</v>
      </c>
      <c r="C17803" s="3" t="s">
        <v>41564</v>
      </c>
      <c r="D17803" s="2" t="s">
        <v>43925</v>
      </c>
      <c r="E17803" s="3">
        <v>1419.69</v>
      </c>
      <c r="F17803" s="67">
        <v>1419.69</v>
      </c>
      <c r="G17803" s="67">
        <v>1419.69</v>
      </c>
    </row>
    <row r="17804" spans="1:7" ht="33.75" x14ac:dyDescent="0.2">
      <c r="A17804" s="1" t="str">
        <f t="shared" si="280"/>
        <v>SETOP MATED-12679</v>
      </c>
      <c r="B17804" s="3" t="s">
        <v>28600</v>
      </c>
      <c r="C17804" s="3" t="s">
        <v>41565</v>
      </c>
      <c r="D17804" s="2" t="s">
        <v>43926</v>
      </c>
      <c r="E17804" s="3">
        <v>1550</v>
      </c>
      <c r="F17804" s="67">
        <v>1550</v>
      </c>
      <c r="G17804" s="67">
        <v>1550</v>
      </c>
    </row>
    <row r="17805" spans="1:7" ht="33.75" x14ac:dyDescent="0.2">
      <c r="A17805" s="1" t="str">
        <f t="shared" si="280"/>
        <v>SETOP MATED-12680</v>
      </c>
      <c r="B17805" s="3" t="s">
        <v>28600</v>
      </c>
      <c r="C17805" s="3" t="s">
        <v>41566</v>
      </c>
      <c r="D17805" s="2" t="s">
        <v>43927</v>
      </c>
      <c r="E17805" s="3">
        <v>3444.29</v>
      </c>
      <c r="F17805" s="67">
        <v>3444.29</v>
      </c>
      <c r="G17805" s="67">
        <v>3444.29</v>
      </c>
    </row>
    <row r="17806" spans="1:7" x14ac:dyDescent="0.2">
      <c r="A17806" s="1" t="str">
        <f t="shared" si="280"/>
        <v xml:space="preserve">SETOP </v>
      </c>
      <c r="B17806" s="3" t="s">
        <v>28600</v>
      </c>
    </row>
    <row r="17807" spans="1:7" x14ac:dyDescent="0.2">
      <c r="A17807" s="1" t="str">
        <f t="shared" si="280"/>
        <v>SETOP 062 - ESTABILIZADORES E NO-BREAK</v>
      </c>
      <c r="B17807" s="3" t="s">
        <v>28600</v>
      </c>
      <c r="C17807" s="3" t="s">
        <v>41567</v>
      </c>
    </row>
    <row r="17808" spans="1:7" x14ac:dyDescent="0.2">
      <c r="A17808" s="1" t="str">
        <f t="shared" si="280"/>
        <v>SETOP 062.01 - ESTABILIZADOR</v>
      </c>
      <c r="B17808" s="3" t="s">
        <v>28600</v>
      </c>
      <c r="C17808" s="3" t="s">
        <v>41568</v>
      </c>
    </row>
    <row r="17809" spans="1:7" x14ac:dyDescent="0.2">
      <c r="A17809" s="1" t="str">
        <f t="shared" si="280"/>
        <v>SETOP Código</v>
      </c>
      <c r="B17809" s="3" t="s">
        <v>28600</v>
      </c>
      <c r="C17809" s="3" t="s">
        <v>28604</v>
      </c>
      <c r="D17809" s="2" t="s">
        <v>43149</v>
      </c>
      <c r="E17809" s="3" t="s">
        <v>45110</v>
      </c>
      <c r="F17809" s="67" t="s">
        <v>45110</v>
      </c>
      <c r="G17809" s="67" t="s">
        <v>45110</v>
      </c>
    </row>
    <row r="17810" spans="1:7" ht="22.5" x14ac:dyDescent="0.2">
      <c r="A17810" s="1" t="str">
        <f t="shared" si="280"/>
        <v>SETOP MATED-11751</v>
      </c>
      <c r="B17810" s="3" t="s">
        <v>28600</v>
      </c>
      <c r="C17810" s="3" t="s">
        <v>41569</v>
      </c>
      <c r="D17810" s="2" t="s">
        <v>43928</v>
      </c>
      <c r="E17810" s="3">
        <v>1004.13</v>
      </c>
      <c r="F17810" s="67">
        <v>1004.13</v>
      </c>
      <c r="G17810" s="67">
        <v>1004.13</v>
      </c>
    </row>
    <row r="17811" spans="1:7" x14ac:dyDescent="0.2">
      <c r="A17811" s="1" t="str">
        <f t="shared" si="280"/>
        <v xml:space="preserve">SETOP </v>
      </c>
      <c r="B17811" s="3" t="s">
        <v>28600</v>
      </c>
    </row>
    <row r="17812" spans="1:7" x14ac:dyDescent="0.2">
      <c r="A17812" s="1" t="str">
        <f t="shared" si="280"/>
        <v>SETOP 063 - ESTACAS PRÉ-MOLDADAS</v>
      </c>
      <c r="B17812" s="3" t="s">
        <v>28600</v>
      </c>
      <c r="C17812" s="3" t="s">
        <v>41570</v>
      </c>
    </row>
    <row r="17813" spans="1:7" x14ac:dyDescent="0.2">
      <c r="A17813" s="1" t="str">
        <f t="shared" si="280"/>
        <v>SETOP 063.01 - ESTACA PRÉ MOLDADA CONCRETO PROTENDIDO</v>
      </c>
      <c r="B17813" s="3" t="s">
        <v>28600</v>
      </c>
      <c r="C17813" s="3" t="s">
        <v>41571</v>
      </c>
    </row>
    <row r="17814" spans="1:7" x14ac:dyDescent="0.2">
      <c r="A17814" s="1" t="str">
        <f t="shared" si="280"/>
        <v>SETOP Código</v>
      </c>
      <c r="B17814" s="3" t="s">
        <v>28600</v>
      </c>
      <c r="C17814" s="3" t="s">
        <v>28604</v>
      </c>
      <c r="D17814" s="2" t="s">
        <v>43149</v>
      </c>
      <c r="E17814" s="3" t="s">
        <v>45110</v>
      </c>
      <c r="F17814" s="67" t="s">
        <v>45110</v>
      </c>
      <c r="G17814" s="67" t="s">
        <v>45110</v>
      </c>
    </row>
    <row r="17815" spans="1:7" ht="22.5" x14ac:dyDescent="0.2">
      <c r="A17815" s="1" t="str">
        <f t="shared" si="280"/>
        <v>SETOP MATED-12045</v>
      </c>
      <c r="B17815" s="3" t="s">
        <v>28600</v>
      </c>
      <c r="C17815" s="3" t="s">
        <v>41572</v>
      </c>
      <c r="D17815" s="2" t="s">
        <v>43929</v>
      </c>
      <c r="E17815" s="3">
        <v>74.564400000000006</v>
      </c>
      <c r="F17815" s="67">
        <v>74.564400000000006</v>
      </c>
      <c r="G17815" s="67">
        <v>74.564400000000006</v>
      </c>
    </row>
    <row r="17816" spans="1:7" ht="22.5" x14ac:dyDescent="0.2">
      <c r="A17816" s="1" t="str">
        <f t="shared" si="280"/>
        <v>SETOP MATED-12051</v>
      </c>
      <c r="B17816" s="3" t="s">
        <v>28600</v>
      </c>
      <c r="C17816" s="3" t="s">
        <v>41573</v>
      </c>
      <c r="D17816" s="2" t="s">
        <v>43930</v>
      </c>
      <c r="E17816" s="3">
        <v>83.726200000000006</v>
      </c>
      <c r="F17816" s="67">
        <v>83.726200000000006</v>
      </c>
      <c r="G17816" s="67">
        <v>83.726200000000006</v>
      </c>
    </row>
    <row r="17817" spans="1:7" ht="22.5" x14ac:dyDescent="0.2">
      <c r="A17817" s="1" t="str">
        <f t="shared" si="280"/>
        <v>SETOP MATED-12046</v>
      </c>
      <c r="B17817" s="3" t="s">
        <v>28600</v>
      </c>
      <c r="C17817" s="3" t="s">
        <v>41574</v>
      </c>
      <c r="D17817" s="2" t="s">
        <v>43931</v>
      </c>
      <c r="E17817" s="3">
        <v>114.2958</v>
      </c>
      <c r="F17817" s="67">
        <v>114.2958</v>
      </c>
      <c r="G17817" s="67">
        <v>114.2958</v>
      </c>
    </row>
    <row r="17818" spans="1:7" ht="22.5" x14ac:dyDescent="0.2">
      <c r="A17818" s="1" t="str">
        <f t="shared" si="280"/>
        <v>SETOP MATED-12047</v>
      </c>
      <c r="B17818" s="3" t="s">
        <v>28600</v>
      </c>
      <c r="C17818" s="3" t="s">
        <v>41575</v>
      </c>
      <c r="D17818" s="2" t="s">
        <v>43932</v>
      </c>
      <c r="E17818" s="3">
        <v>134.2724</v>
      </c>
      <c r="F17818" s="67">
        <v>134.2724</v>
      </c>
      <c r="G17818" s="67">
        <v>134.2724</v>
      </c>
    </row>
    <row r="17819" spans="1:7" ht="22.5" x14ac:dyDescent="0.2">
      <c r="A17819" s="1" t="str">
        <f t="shared" si="280"/>
        <v>SETOP MATED-12052</v>
      </c>
      <c r="B17819" s="3" t="s">
        <v>28600</v>
      </c>
      <c r="C17819" s="3" t="s">
        <v>41576</v>
      </c>
      <c r="D17819" s="2" t="s">
        <v>43933</v>
      </c>
      <c r="E17819" s="3">
        <v>142.27510000000001</v>
      </c>
      <c r="F17819" s="67">
        <v>142.27510000000001</v>
      </c>
      <c r="G17819" s="67">
        <v>142.27510000000001</v>
      </c>
    </row>
    <row r="17820" spans="1:7" ht="22.5" x14ac:dyDescent="0.2">
      <c r="A17820" s="1" t="str">
        <f t="shared" si="280"/>
        <v>SETOP MATED-12053</v>
      </c>
      <c r="B17820" s="3" t="s">
        <v>28600</v>
      </c>
      <c r="C17820" s="3" t="s">
        <v>41577</v>
      </c>
      <c r="D17820" s="2" t="s">
        <v>43934</v>
      </c>
      <c r="E17820" s="3">
        <v>189.35409999999999</v>
      </c>
      <c r="F17820" s="67">
        <v>189.35409999999999</v>
      </c>
      <c r="G17820" s="67">
        <v>189.35409999999999</v>
      </c>
    </row>
    <row r="17821" spans="1:7" x14ac:dyDescent="0.2">
      <c r="A17821" s="1" t="str">
        <f t="shared" si="280"/>
        <v xml:space="preserve">SETOP </v>
      </c>
      <c r="B17821" s="3" t="s">
        <v>28600</v>
      </c>
    </row>
    <row r="17822" spans="1:7" x14ac:dyDescent="0.2">
      <c r="A17822" s="1" t="str">
        <f t="shared" si="280"/>
        <v>SETOP 064 - ESTAÇÕES DE TRATAMENTO DE ESGOTO E ACESSÓRIOS</v>
      </c>
      <c r="B17822" s="3" t="s">
        <v>28600</v>
      </c>
      <c r="C17822" s="3" t="s">
        <v>41578</v>
      </c>
    </row>
    <row r="17823" spans="1:7" x14ac:dyDescent="0.2">
      <c r="A17823" s="1" t="str">
        <f t="shared" si="280"/>
        <v>SETOP 064.02 - FOSSA SÉPTICA</v>
      </c>
      <c r="B17823" s="3" t="s">
        <v>28600</v>
      </c>
      <c r="C17823" s="3" t="s">
        <v>41579</v>
      </c>
    </row>
    <row r="17824" spans="1:7" x14ac:dyDescent="0.2">
      <c r="A17824" s="1" t="str">
        <f t="shared" si="280"/>
        <v>SETOP Código</v>
      </c>
      <c r="B17824" s="3" t="s">
        <v>28600</v>
      </c>
      <c r="C17824" s="3" t="s">
        <v>28604</v>
      </c>
      <c r="D17824" s="2" t="s">
        <v>43149</v>
      </c>
      <c r="E17824" s="3" t="s">
        <v>45110</v>
      </c>
      <c r="F17824" s="67" t="s">
        <v>45110</v>
      </c>
      <c r="G17824" s="67" t="s">
        <v>45110</v>
      </c>
    </row>
    <row r="17825" spans="1:7" x14ac:dyDescent="0.2">
      <c r="A17825" s="1" t="str">
        <f t="shared" si="280"/>
        <v>SETOP MATED-6130</v>
      </c>
      <c r="B17825" s="3" t="s">
        <v>28600</v>
      </c>
      <c r="C17825" s="3" t="s">
        <v>41580</v>
      </c>
      <c r="D17825" s="2" t="s">
        <v>43935</v>
      </c>
      <c r="E17825" s="3">
        <v>223</v>
      </c>
      <c r="F17825" s="67">
        <v>223</v>
      </c>
      <c r="G17825" s="67">
        <v>223</v>
      </c>
    </row>
    <row r="17826" spans="1:7" ht="22.5" x14ac:dyDescent="0.2">
      <c r="A17826" s="1" t="str">
        <f t="shared" si="280"/>
        <v>SETOP MATED-11234</v>
      </c>
      <c r="B17826" s="3" t="s">
        <v>28600</v>
      </c>
      <c r="C17826" s="3" t="s">
        <v>41581</v>
      </c>
      <c r="D17826" s="2" t="s">
        <v>43936</v>
      </c>
      <c r="E17826" s="3">
        <v>1124.94</v>
      </c>
      <c r="F17826" s="67">
        <v>1124.94</v>
      </c>
      <c r="G17826" s="67">
        <v>1124.94</v>
      </c>
    </row>
    <row r="17827" spans="1:7" ht="22.5" x14ac:dyDescent="0.2">
      <c r="A17827" s="1" t="str">
        <f t="shared" si="280"/>
        <v>SETOP MATED-11235</v>
      </c>
      <c r="B17827" s="3" t="s">
        <v>28600</v>
      </c>
      <c r="C17827" s="3" t="s">
        <v>41582</v>
      </c>
      <c r="D17827" s="2" t="s">
        <v>43937</v>
      </c>
      <c r="E17827" s="3">
        <v>1358.13</v>
      </c>
      <c r="F17827" s="67">
        <v>1358.13</v>
      </c>
      <c r="G17827" s="67">
        <v>1358.13</v>
      </c>
    </row>
    <row r="17828" spans="1:7" ht="22.5" x14ac:dyDescent="0.2">
      <c r="A17828" s="1" t="str">
        <f t="shared" si="280"/>
        <v>SETOP MATED-11236</v>
      </c>
      <c r="B17828" s="3" t="s">
        <v>28600</v>
      </c>
      <c r="C17828" s="3" t="s">
        <v>41583</v>
      </c>
      <c r="D17828" s="2" t="s">
        <v>43938</v>
      </c>
      <c r="E17828" s="3">
        <v>1669.01</v>
      </c>
      <c r="F17828" s="67">
        <v>1669.01</v>
      </c>
      <c r="G17828" s="67">
        <v>1669.01</v>
      </c>
    </row>
    <row r="17829" spans="1:7" ht="22.5" x14ac:dyDescent="0.2">
      <c r="A17829" s="1" t="str">
        <f t="shared" si="280"/>
        <v>SETOP MATED-11237</v>
      </c>
      <c r="B17829" s="3" t="s">
        <v>28600</v>
      </c>
      <c r="C17829" s="3" t="s">
        <v>41584</v>
      </c>
      <c r="D17829" s="2" t="s">
        <v>43939</v>
      </c>
      <c r="E17829" s="3">
        <v>1885.82</v>
      </c>
      <c r="F17829" s="67">
        <v>1885.82</v>
      </c>
      <c r="G17829" s="67">
        <v>1885.82</v>
      </c>
    </row>
    <row r="17830" spans="1:7" ht="22.5" x14ac:dyDescent="0.2">
      <c r="A17830" s="1" t="str">
        <f t="shared" si="280"/>
        <v>SETOP MATED-6131</v>
      </c>
      <c r="B17830" s="3" t="s">
        <v>28600</v>
      </c>
      <c r="C17830" s="3" t="s">
        <v>41585</v>
      </c>
      <c r="D17830" s="2" t="s">
        <v>43940</v>
      </c>
      <c r="E17830" s="3">
        <v>215</v>
      </c>
      <c r="F17830" s="67">
        <v>215</v>
      </c>
      <c r="G17830" s="67">
        <v>215</v>
      </c>
    </row>
    <row r="17831" spans="1:7" x14ac:dyDescent="0.2">
      <c r="A17831" s="1" t="str">
        <f t="shared" si="280"/>
        <v xml:space="preserve">SETOP </v>
      </c>
      <c r="B17831" s="3" t="s">
        <v>28600</v>
      </c>
    </row>
    <row r="17832" spans="1:7" x14ac:dyDescent="0.2">
      <c r="A17832" s="1" t="str">
        <f t="shared" si="280"/>
        <v>SETOP 065 - FAIXAS DECOTATIVAS E FRISOS</v>
      </c>
      <c r="B17832" s="3" t="s">
        <v>28600</v>
      </c>
      <c r="C17832" s="3" t="s">
        <v>41586</v>
      </c>
    </row>
    <row r="17833" spans="1:7" x14ac:dyDescent="0.2">
      <c r="A17833" s="1" t="str">
        <f t="shared" si="280"/>
        <v>SETOP Código</v>
      </c>
      <c r="B17833" s="3" t="s">
        <v>28600</v>
      </c>
      <c r="C17833" s="3" t="s">
        <v>28604</v>
      </c>
      <c r="D17833" s="2" t="s">
        <v>43149</v>
      </c>
      <c r="E17833" s="3" t="s">
        <v>45110</v>
      </c>
      <c r="F17833" s="67" t="s">
        <v>45110</v>
      </c>
      <c r="G17833" s="67" t="s">
        <v>45110</v>
      </c>
    </row>
    <row r="17834" spans="1:7" x14ac:dyDescent="0.2">
      <c r="A17834" s="1" t="str">
        <f t="shared" si="280"/>
        <v>SETOP MATED-12480</v>
      </c>
      <c r="B17834" s="3" t="s">
        <v>28600</v>
      </c>
      <c r="C17834" s="3" t="s">
        <v>41587</v>
      </c>
      <c r="D17834" s="2" t="s">
        <v>43941</v>
      </c>
      <c r="E17834" s="3">
        <v>7.2870999999999997</v>
      </c>
      <c r="F17834" s="67">
        <v>7.2870999999999997</v>
      </c>
      <c r="G17834" s="67">
        <v>7.2870999999999997</v>
      </c>
    </row>
    <row r="17835" spans="1:7" x14ac:dyDescent="0.2">
      <c r="A17835" s="1" t="str">
        <f t="shared" si="280"/>
        <v xml:space="preserve">SETOP </v>
      </c>
      <c r="B17835" s="3" t="s">
        <v>28600</v>
      </c>
    </row>
    <row r="17836" spans="1:7" x14ac:dyDescent="0.2">
      <c r="A17836" s="1" t="str">
        <f t="shared" ref="A17836:A17899" si="281">CONCATENAR</f>
        <v>SETOP 065.01 - CANTONEIRA EM ALUMÍNIO</v>
      </c>
      <c r="B17836" s="3" t="s">
        <v>28600</v>
      </c>
      <c r="C17836" s="3" t="s">
        <v>41588</v>
      </c>
    </row>
    <row r="17837" spans="1:7" x14ac:dyDescent="0.2">
      <c r="A17837" s="1" t="str">
        <f t="shared" si="281"/>
        <v>SETOP Código</v>
      </c>
      <c r="B17837" s="3" t="s">
        <v>28600</v>
      </c>
      <c r="C17837" s="3" t="s">
        <v>28604</v>
      </c>
      <c r="D17837" s="2" t="s">
        <v>43149</v>
      </c>
      <c r="E17837" s="3" t="s">
        <v>45110</v>
      </c>
      <c r="F17837" s="67" t="s">
        <v>45110</v>
      </c>
      <c r="G17837" s="67" t="s">
        <v>45110</v>
      </c>
    </row>
    <row r="17838" spans="1:7" ht="33.75" x14ac:dyDescent="0.2">
      <c r="A17838" s="1" t="str">
        <f t="shared" si="281"/>
        <v>SETOP MATED-12703</v>
      </c>
      <c r="B17838" s="3" t="s">
        <v>28600</v>
      </c>
      <c r="C17838" s="3" t="s">
        <v>41589</v>
      </c>
      <c r="D17838" s="2" t="s">
        <v>43942</v>
      </c>
      <c r="E17838" s="3">
        <v>2.7717000000000001</v>
      </c>
      <c r="F17838" s="67">
        <v>2.7717000000000001</v>
      </c>
      <c r="G17838" s="67">
        <v>2.7717000000000001</v>
      </c>
    </row>
    <row r="17839" spans="1:7" x14ac:dyDescent="0.2">
      <c r="A17839" s="1" t="str">
        <f t="shared" si="281"/>
        <v xml:space="preserve">SETOP </v>
      </c>
      <c r="B17839" s="3" t="s">
        <v>28600</v>
      </c>
    </row>
    <row r="17840" spans="1:7" x14ac:dyDescent="0.2">
      <c r="A17840" s="1" t="str">
        <f t="shared" si="281"/>
        <v>SETOP 065.02 - FAIXA/FRISO CERÂMICO</v>
      </c>
      <c r="B17840" s="3" t="s">
        <v>28600</v>
      </c>
      <c r="C17840" s="3" t="s">
        <v>41590</v>
      </c>
    </row>
    <row r="17841" spans="1:7" x14ac:dyDescent="0.2">
      <c r="A17841" s="1" t="str">
        <f t="shared" si="281"/>
        <v>SETOP Código</v>
      </c>
      <c r="B17841" s="3" t="s">
        <v>28600</v>
      </c>
      <c r="C17841" s="3" t="s">
        <v>28604</v>
      </c>
      <c r="D17841" s="2" t="s">
        <v>43149</v>
      </c>
      <c r="E17841" s="3" t="s">
        <v>45110</v>
      </c>
      <c r="F17841" s="67" t="s">
        <v>45110</v>
      </c>
      <c r="G17841" s="67" t="s">
        <v>45110</v>
      </c>
    </row>
    <row r="17842" spans="1:7" x14ac:dyDescent="0.2">
      <c r="A17842" s="1" t="str">
        <f t="shared" si="281"/>
        <v>SETOP MATED-12508</v>
      </c>
      <c r="B17842" s="3" t="s">
        <v>28600</v>
      </c>
      <c r="C17842" s="3" t="s">
        <v>41591</v>
      </c>
      <c r="D17842" s="2" t="s">
        <v>43943</v>
      </c>
      <c r="E17842" s="3">
        <v>1.5824</v>
      </c>
      <c r="F17842" s="67">
        <v>1.5824</v>
      </c>
      <c r="G17842" s="67">
        <v>1.5824</v>
      </c>
    </row>
    <row r="17843" spans="1:7" x14ac:dyDescent="0.2">
      <c r="A17843" s="1" t="str">
        <f t="shared" si="281"/>
        <v xml:space="preserve">SETOP </v>
      </c>
      <c r="B17843" s="3" t="s">
        <v>28600</v>
      </c>
    </row>
    <row r="17844" spans="1:7" x14ac:dyDescent="0.2">
      <c r="A17844" s="1" t="str">
        <f t="shared" si="281"/>
        <v>SETOP 066 - FECHADURAS E DOBRADIÇAS</v>
      </c>
      <c r="B17844" s="3" t="s">
        <v>28600</v>
      </c>
      <c r="C17844" s="3" t="s">
        <v>41592</v>
      </c>
    </row>
    <row r="17845" spans="1:7" x14ac:dyDescent="0.2">
      <c r="A17845" s="1" t="str">
        <f t="shared" si="281"/>
        <v>SETOP 066.01 - CADEADO</v>
      </c>
      <c r="B17845" s="3" t="s">
        <v>28600</v>
      </c>
      <c r="C17845" s="3" t="s">
        <v>41593</v>
      </c>
    </row>
    <row r="17846" spans="1:7" x14ac:dyDescent="0.2">
      <c r="A17846" s="1" t="str">
        <f t="shared" si="281"/>
        <v>SETOP Código</v>
      </c>
      <c r="B17846" s="3" t="s">
        <v>28600</v>
      </c>
      <c r="C17846" s="3" t="s">
        <v>28604</v>
      </c>
      <c r="D17846" s="2" t="s">
        <v>43149</v>
      </c>
      <c r="E17846" s="3" t="s">
        <v>45110</v>
      </c>
      <c r="F17846" s="67" t="s">
        <v>45110</v>
      </c>
      <c r="G17846" s="67" t="s">
        <v>45110</v>
      </c>
    </row>
    <row r="17847" spans="1:7" x14ac:dyDescent="0.2">
      <c r="A17847" s="1" t="str">
        <f t="shared" si="281"/>
        <v>SETOP MATED-9630</v>
      </c>
      <c r="B17847" s="3" t="s">
        <v>28600</v>
      </c>
      <c r="C17847" s="3" t="s">
        <v>41594</v>
      </c>
      <c r="D17847" s="2" t="s">
        <v>43944</v>
      </c>
      <c r="E17847" s="3">
        <v>18.686399999999999</v>
      </c>
      <c r="F17847" s="67">
        <v>18.686399999999999</v>
      </c>
      <c r="G17847" s="67">
        <v>18.686399999999999</v>
      </c>
    </row>
    <row r="17848" spans="1:7" x14ac:dyDescent="0.2">
      <c r="A17848" s="1" t="str">
        <f t="shared" si="281"/>
        <v>SETOP MATED-12451</v>
      </c>
      <c r="B17848" s="3" t="s">
        <v>28600</v>
      </c>
      <c r="C17848" s="3" t="s">
        <v>41595</v>
      </c>
      <c r="D17848" s="2" t="s">
        <v>43945</v>
      </c>
      <c r="E17848" s="3">
        <v>48.883099999999999</v>
      </c>
      <c r="F17848" s="67">
        <v>48.883099999999999</v>
      </c>
      <c r="G17848" s="67">
        <v>48.883099999999999</v>
      </c>
    </row>
    <row r="17849" spans="1:7" x14ac:dyDescent="0.2">
      <c r="A17849" s="1" t="str">
        <f t="shared" si="281"/>
        <v xml:space="preserve">SETOP </v>
      </c>
      <c r="B17849" s="3" t="s">
        <v>28600</v>
      </c>
    </row>
    <row r="17850" spans="1:7" x14ac:dyDescent="0.2">
      <c r="A17850" s="1" t="str">
        <f t="shared" si="281"/>
        <v>SETOP 066.02 - COMPLEMENTO DE FERRAGEM</v>
      </c>
      <c r="B17850" s="3" t="s">
        <v>28600</v>
      </c>
      <c r="C17850" s="3" t="s">
        <v>41596</v>
      </c>
    </row>
    <row r="17851" spans="1:7" x14ac:dyDescent="0.2">
      <c r="A17851" s="1" t="str">
        <f t="shared" si="281"/>
        <v>SETOP Código</v>
      </c>
      <c r="B17851" s="3" t="s">
        <v>28600</v>
      </c>
      <c r="C17851" s="3" t="s">
        <v>28604</v>
      </c>
      <c r="D17851" s="2" t="s">
        <v>43149</v>
      </c>
      <c r="E17851" s="3" t="s">
        <v>45110</v>
      </c>
      <c r="F17851" s="67" t="s">
        <v>45110</v>
      </c>
      <c r="G17851" s="67" t="s">
        <v>45110</v>
      </c>
    </row>
    <row r="17852" spans="1:7" x14ac:dyDescent="0.2">
      <c r="A17852" s="1" t="str">
        <f t="shared" si="281"/>
        <v>SETOP MATED-23039</v>
      </c>
      <c r="B17852" s="3" t="s">
        <v>28600</v>
      </c>
      <c r="C17852" s="3" t="s">
        <v>41597</v>
      </c>
      <c r="D17852" s="2" t="s">
        <v>43946</v>
      </c>
      <c r="E17852" s="3">
        <v>4.0415999999999999</v>
      </c>
      <c r="F17852" s="67">
        <v>4.0415999999999999</v>
      </c>
      <c r="G17852" s="67">
        <v>4.0415999999999999</v>
      </c>
    </row>
    <row r="17853" spans="1:7" ht="22.5" x14ac:dyDescent="0.2">
      <c r="A17853" s="1" t="str">
        <f t="shared" si="281"/>
        <v>SETOP MATED-11389</v>
      </c>
      <c r="B17853" s="3" t="s">
        <v>28600</v>
      </c>
      <c r="C17853" s="3" t="s">
        <v>41598</v>
      </c>
      <c r="D17853" s="2" t="s">
        <v>43947</v>
      </c>
      <c r="E17853" s="3">
        <v>108.62130000000001</v>
      </c>
      <c r="F17853" s="67">
        <v>108.62130000000001</v>
      </c>
      <c r="G17853" s="67">
        <v>108.62130000000001</v>
      </c>
    </row>
    <row r="17854" spans="1:7" ht="22.5" x14ac:dyDescent="0.2">
      <c r="A17854" s="1" t="str">
        <f t="shared" si="281"/>
        <v>SETOP MATED-13879</v>
      </c>
      <c r="B17854" s="3" t="s">
        <v>28600</v>
      </c>
      <c r="C17854" s="3" t="s">
        <v>41599</v>
      </c>
      <c r="D17854" s="2" t="s">
        <v>43948</v>
      </c>
      <c r="E17854" s="3">
        <v>19.2408</v>
      </c>
      <c r="F17854" s="67">
        <v>19.2408</v>
      </c>
      <c r="G17854" s="67">
        <v>19.2408</v>
      </c>
    </row>
    <row r="17855" spans="1:7" ht="22.5" x14ac:dyDescent="0.2">
      <c r="A17855" s="1" t="str">
        <f t="shared" si="281"/>
        <v>SETOP MATED-13878</v>
      </c>
      <c r="B17855" s="3" t="s">
        <v>28600</v>
      </c>
      <c r="C17855" s="3" t="s">
        <v>41600</v>
      </c>
      <c r="D17855" s="2" t="s">
        <v>43949</v>
      </c>
      <c r="E17855" s="3">
        <v>55.031300000000002</v>
      </c>
      <c r="F17855" s="67">
        <v>55.031300000000002</v>
      </c>
      <c r="G17855" s="67">
        <v>55.031300000000002</v>
      </c>
    </row>
    <row r="17856" spans="1:7" x14ac:dyDescent="0.2">
      <c r="A17856" s="1" t="str">
        <f t="shared" si="281"/>
        <v>SETOP MATED-12485</v>
      </c>
      <c r="B17856" s="3" t="s">
        <v>28600</v>
      </c>
      <c r="C17856" s="3" t="s">
        <v>41601</v>
      </c>
      <c r="D17856" s="2" t="s">
        <v>43950</v>
      </c>
      <c r="E17856" s="3">
        <v>11.2683</v>
      </c>
      <c r="F17856" s="67">
        <v>11.2683</v>
      </c>
      <c r="G17856" s="67">
        <v>11.2683</v>
      </c>
    </row>
    <row r="17857" spans="1:7" x14ac:dyDescent="0.2">
      <c r="A17857" s="1" t="str">
        <f t="shared" si="281"/>
        <v>SETOP MATED-12486</v>
      </c>
      <c r="B17857" s="3" t="s">
        <v>28600</v>
      </c>
      <c r="C17857" s="3" t="s">
        <v>41602</v>
      </c>
      <c r="D17857" s="2" t="s">
        <v>43951</v>
      </c>
      <c r="E17857" s="3">
        <v>53.529499999999999</v>
      </c>
      <c r="F17857" s="67">
        <v>53.529499999999999</v>
      </c>
      <c r="G17857" s="67">
        <v>53.529499999999999</v>
      </c>
    </row>
    <row r="17858" spans="1:7" x14ac:dyDescent="0.2">
      <c r="A17858" s="1" t="str">
        <f t="shared" si="281"/>
        <v xml:space="preserve">SETOP </v>
      </c>
      <c r="B17858" s="3" t="s">
        <v>28600</v>
      </c>
    </row>
    <row r="17859" spans="1:7" x14ac:dyDescent="0.2">
      <c r="A17859" s="1" t="str">
        <f t="shared" si="281"/>
        <v>SETOP 066.03 - DOBRADIÇA</v>
      </c>
      <c r="B17859" s="3" t="s">
        <v>28600</v>
      </c>
      <c r="C17859" s="3" t="s">
        <v>41603</v>
      </c>
    </row>
    <row r="17860" spans="1:7" x14ac:dyDescent="0.2">
      <c r="A17860" s="1" t="str">
        <f t="shared" si="281"/>
        <v>SETOP Código</v>
      </c>
      <c r="B17860" s="3" t="s">
        <v>28600</v>
      </c>
      <c r="C17860" s="3" t="s">
        <v>28604</v>
      </c>
      <c r="D17860" s="2" t="s">
        <v>43149</v>
      </c>
      <c r="E17860" s="3" t="s">
        <v>45110</v>
      </c>
      <c r="F17860" s="67" t="s">
        <v>45110</v>
      </c>
      <c r="G17860" s="67" t="s">
        <v>45110</v>
      </c>
    </row>
    <row r="17861" spans="1:7" x14ac:dyDescent="0.2">
      <c r="A17861" s="1" t="str">
        <f t="shared" si="281"/>
        <v>SETOP MATED-11387</v>
      </c>
      <c r="B17861" s="3" t="s">
        <v>28600</v>
      </c>
      <c r="C17861" s="3" t="s">
        <v>41604</v>
      </c>
      <c r="D17861" s="2" t="s">
        <v>43952</v>
      </c>
      <c r="E17861" s="3">
        <v>13.590299999999999</v>
      </c>
      <c r="F17861" s="67">
        <v>13.590299999999999</v>
      </c>
      <c r="G17861" s="67">
        <v>13.590299999999999</v>
      </c>
    </row>
    <row r="17862" spans="1:7" x14ac:dyDescent="0.2">
      <c r="A17862" s="1" t="str">
        <f t="shared" si="281"/>
        <v>SETOP MATED-11388</v>
      </c>
      <c r="B17862" s="3" t="s">
        <v>28600</v>
      </c>
      <c r="C17862" s="3" t="s">
        <v>41605</v>
      </c>
      <c r="D17862" s="2" t="s">
        <v>43953</v>
      </c>
      <c r="E17862" s="3">
        <v>18.696100000000001</v>
      </c>
      <c r="F17862" s="67">
        <v>18.696100000000001</v>
      </c>
      <c r="G17862" s="67">
        <v>18.696100000000001</v>
      </c>
    </row>
    <row r="17863" spans="1:7" ht="22.5" x14ac:dyDescent="0.2">
      <c r="A17863" s="1" t="str">
        <f t="shared" si="281"/>
        <v>SETOP MATED-12692</v>
      </c>
      <c r="B17863" s="3" t="s">
        <v>28600</v>
      </c>
      <c r="C17863" s="3" t="s">
        <v>41606</v>
      </c>
      <c r="D17863" s="2" t="s">
        <v>43954</v>
      </c>
      <c r="E17863" s="3">
        <v>5.1704999999999997</v>
      </c>
      <c r="F17863" s="67">
        <v>5.1704999999999997</v>
      </c>
      <c r="G17863" s="67">
        <v>5.1704999999999997</v>
      </c>
    </row>
    <row r="17864" spans="1:7" ht="22.5" x14ac:dyDescent="0.2">
      <c r="A17864" s="1" t="str">
        <f t="shared" si="281"/>
        <v>SETOP MATED-21603</v>
      </c>
      <c r="B17864" s="3" t="s">
        <v>28600</v>
      </c>
      <c r="C17864" s="3" t="s">
        <v>41607</v>
      </c>
      <c r="D17864" s="2" t="s">
        <v>43955</v>
      </c>
      <c r="E17864" s="3">
        <v>12.1546</v>
      </c>
      <c r="F17864" s="67">
        <v>12.1546</v>
      </c>
      <c r="G17864" s="67">
        <v>12.1546</v>
      </c>
    </row>
    <row r="17865" spans="1:7" ht="22.5" x14ac:dyDescent="0.2">
      <c r="A17865" s="1" t="str">
        <f t="shared" si="281"/>
        <v>SETOP MATED-21604</v>
      </c>
      <c r="B17865" s="3" t="s">
        <v>28600</v>
      </c>
      <c r="C17865" s="3" t="s">
        <v>41608</v>
      </c>
      <c r="D17865" s="2" t="s">
        <v>43956</v>
      </c>
      <c r="E17865" s="3">
        <v>16.332100000000001</v>
      </c>
      <c r="F17865" s="67">
        <v>16.332100000000001</v>
      </c>
      <c r="G17865" s="67">
        <v>16.332100000000001</v>
      </c>
    </row>
    <row r="17866" spans="1:7" x14ac:dyDescent="0.2">
      <c r="A17866" s="1" t="str">
        <f t="shared" si="281"/>
        <v xml:space="preserve">SETOP </v>
      </c>
      <c r="B17866" s="3" t="s">
        <v>28600</v>
      </c>
    </row>
    <row r="17867" spans="1:7" x14ac:dyDescent="0.2">
      <c r="A17867" s="1" t="str">
        <f t="shared" si="281"/>
        <v>SETOP 066.04 - FECHADURA</v>
      </c>
      <c r="B17867" s="3" t="s">
        <v>28600</v>
      </c>
      <c r="C17867" s="3" t="s">
        <v>41609</v>
      </c>
    </row>
    <row r="17868" spans="1:7" x14ac:dyDescent="0.2">
      <c r="A17868" s="1" t="str">
        <f t="shared" si="281"/>
        <v>SETOP Código</v>
      </c>
      <c r="B17868" s="3" t="s">
        <v>28600</v>
      </c>
      <c r="C17868" s="3" t="s">
        <v>28604</v>
      </c>
      <c r="D17868" s="2" t="s">
        <v>43149</v>
      </c>
      <c r="E17868" s="3" t="s">
        <v>45110</v>
      </c>
      <c r="F17868" s="67" t="s">
        <v>45110</v>
      </c>
      <c r="G17868" s="67" t="s">
        <v>45110</v>
      </c>
    </row>
    <row r="17869" spans="1:7" ht="22.5" x14ac:dyDescent="0.2">
      <c r="A17869" s="1" t="str">
        <f t="shared" si="281"/>
        <v>SETOP MATED-12484</v>
      </c>
      <c r="B17869" s="3" t="s">
        <v>28600</v>
      </c>
      <c r="C17869" s="3" t="s">
        <v>41610</v>
      </c>
      <c r="D17869" s="2" t="s">
        <v>43957</v>
      </c>
      <c r="E17869" s="3">
        <v>60.272399999999998</v>
      </c>
      <c r="F17869" s="67">
        <v>60.272399999999998</v>
      </c>
      <c r="G17869" s="67">
        <v>60.272399999999998</v>
      </c>
    </row>
    <row r="17870" spans="1:7" ht="22.5" x14ac:dyDescent="0.2">
      <c r="A17870" s="1" t="str">
        <f t="shared" si="281"/>
        <v>SETOP MATED-21602</v>
      </c>
      <c r="B17870" s="3" t="s">
        <v>28600</v>
      </c>
      <c r="C17870" s="3" t="s">
        <v>41611</v>
      </c>
      <c r="D17870" s="2" t="s">
        <v>43958</v>
      </c>
      <c r="E17870" s="3">
        <v>71.530600000000007</v>
      </c>
      <c r="F17870" s="67">
        <v>71.530600000000007</v>
      </c>
      <c r="G17870" s="67">
        <v>71.530600000000007</v>
      </c>
    </row>
    <row r="17871" spans="1:7" ht="22.5" x14ac:dyDescent="0.2">
      <c r="A17871" s="1" t="str">
        <f t="shared" si="281"/>
        <v>SETOP MATED-21816</v>
      </c>
      <c r="B17871" s="3" t="s">
        <v>28600</v>
      </c>
      <c r="C17871" s="3" t="s">
        <v>41612</v>
      </c>
      <c r="D17871" s="2" t="s">
        <v>43959</v>
      </c>
      <c r="E17871" s="3">
        <v>76.3887</v>
      </c>
      <c r="F17871" s="67">
        <v>76.3887</v>
      </c>
      <c r="G17871" s="67">
        <v>76.3887</v>
      </c>
    </row>
    <row r="17872" spans="1:7" ht="22.5" x14ac:dyDescent="0.2">
      <c r="A17872" s="1" t="str">
        <f t="shared" si="281"/>
        <v>SETOP MATED-12481</v>
      </c>
      <c r="B17872" s="3" t="s">
        <v>28600</v>
      </c>
      <c r="C17872" s="3" t="s">
        <v>41613</v>
      </c>
      <c r="D17872" s="2" t="s">
        <v>43960</v>
      </c>
      <c r="E17872" s="3">
        <v>67.458699999999993</v>
      </c>
      <c r="F17872" s="67">
        <v>67.458699999999993</v>
      </c>
      <c r="G17872" s="67">
        <v>67.458699999999993</v>
      </c>
    </row>
    <row r="17873" spans="1:7" ht="22.5" x14ac:dyDescent="0.2">
      <c r="A17873" s="1" t="str">
        <f t="shared" si="281"/>
        <v>SETOP MATED-12483</v>
      </c>
      <c r="B17873" s="3" t="s">
        <v>28600</v>
      </c>
      <c r="C17873" s="3" t="s">
        <v>41614</v>
      </c>
      <c r="D17873" s="2" t="s">
        <v>43961</v>
      </c>
      <c r="E17873" s="3">
        <v>68.123900000000006</v>
      </c>
      <c r="F17873" s="67">
        <v>68.123900000000006</v>
      </c>
      <c r="G17873" s="67">
        <v>68.123900000000006</v>
      </c>
    </row>
    <row r="17874" spans="1:7" ht="22.5" x14ac:dyDescent="0.2">
      <c r="A17874" s="1" t="str">
        <f t="shared" si="281"/>
        <v>SETOP MATED-13912</v>
      </c>
      <c r="B17874" s="3" t="s">
        <v>28600</v>
      </c>
      <c r="C17874" s="3" t="s">
        <v>41615</v>
      </c>
      <c r="D17874" s="2" t="s">
        <v>43962</v>
      </c>
      <c r="E17874" s="3">
        <v>61.290300000000002</v>
      </c>
      <c r="F17874" s="67">
        <v>61.290300000000002</v>
      </c>
      <c r="G17874" s="67">
        <v>61.290300000000002</v>
      </c>
    </row>
    <row r="17875" spans="1:7" ht="22.5" x14ac:dyDescent="0.2">
      <c r="A17875" s="1" t="str">
        <f t="shared" si="281"/>
        <v>SETOP MATED-7577</v>
      </c>
      <c r="B17875" s="3" t="s">
        <v>28600</v>
      </c>
      <c r="C17875" s="3" t="s">
        <v>41616</v>
      </c>
      <c r="D17875" s="2" t="s">
        <v>43963</v>
      </c>
      <c r="E17875" s="3">
        <v>69.8172</v>
      </c>
      <c r="F17875" s="67">
        <v>69.8172</v>
      </c>
      <c r="G17875" s="67">
        <v>69.8172</v>
      </c>
    </row>
    <row r="17876" spans="1:7" x14ac:dyDescent="0.2">
      <c r="A17876" s="1" t="str">
        <f t="shared" si="281"/>
        <v xml:space="preserve">SETOP </v>
      </c>
      <c r="B17876" s="3" t="s">
        <v>28600</v>
      </c>
    </row>
    <row r="17877" spans="1:7" x14ac:dyDescent="0.2">
      <c r="A17877" s="1" t="str">
        <f t="shared" si="281"/>
        <v>SETOP 067 - FERRAMENTAS</v>
      </c>
      <c r="B17877" s="3" t="s">
        <v>28600</v>
      </c>
      <c r="C17877" s="3" t="s">
        <v>41617</v>
      </c>
    </row>
    <row r="17878" spans="1:7" x14ac:dyDescent="0.2">
      <c r="A17878" s="1" t="str">
        <f t="shared" si="281"/>
        <v>SETOP 067.02 - FERRAMENTA MANUAL</v>
      </c>
      <c r="B17878" s="3" t="s">
        <v>28600</v>
      </c>
      <c r="C17878" s="3" t="s">
        <v>41618</v>
      </c>
    </row>
    <row r="17879" spans="1:7" x14ac:dyDescent="0.2">
      <c r="A17879" s="1" t="str">
        <f t="shared" si="281"/>
        <v>SETOP Código</v>
      </c>
      <c r="B17879" s="3" t="s">
        <v>28600</v>
      </c>
      <c r="C17879" s="3" t="s">
        <v>28604</v>
      </c>
      <c r="D17879" s="2" t="s">
        <v>43149</v>
      </c>
      <c r="E17879" s="3" t="s">
        <v>45110</v>
      </c>
      <c r="F17879" s="67" t="s">
        <v>45110</v>
      </c>
      <c r="G17879" s="67" t="s">
        <v>45110</v>
      </c>
    </row>
    <row r="17880" spans="1:7" x14ac:dyDescent="0.2">
      <c r="A17880" s="1" t="str">
        <f t="shared" si="281"/>
        <v>SETOP MATED-11207</v>
      </c>
      <c r="B17880" s="3" t="s">
        <v>28600</v>
      </c>
      <c r="C17880" s="3" t="s">
        <v>41619</v>
      </c>
      <c r="D17880" s="2" t="s">
        <v>43964</v>
      </c>
      <c r="E17880" s="3">
        <v>1.925</v>
      </c>
      <c r="F17880" s="67">
        <v>1.925</v>
      </c>
      <c r="G17880" s="67">
        <v>1.925</v>
      </c>
    </row>
    <row r="17881" spans="1:7" ht="22.5" x14ac:dyDescent="0.2">
      <c r="A17881" s="1" t="str">
        <f t="shared" si="281"/>
        <v>SETOP MATED-11962</v>
      </c>
      <c r="B17881" s="3" t="s">
        <v>28600</v>
      </c>
      <c r="C17881" s="3" t="s">
        <v>41620</v>
      </c>
      <c r="D17881" s="2" t="s">
        <v>43965</v>
      </c>
      <c r="E17881" s="3">
        <v>115.848</v>
      </c>
      <c r="F17881" s="67">
        <v>115.848</v>
      </c>
      <c r="G17881" s="67">
        <v>115.848</v>
      </c>
    </row>
    <row r="17882" spans="1:7" x14ac:dyDescent="0.2">
      <c r="A17882" s="1" t="str">
        <f t="shared" si="281"/>
        <v xml:space="preserve">SETOP </v>
      </c>
      <c r="B17882" s="3" t="s">
        <v>28600</v>
      </c>
    </row>
    <row r="17883" spans="1:7" x14ac:dyDescent="0.2">
      <c r="A17883" s="1" t="str">
        <f t="shared" si="281"/>
        <v>SETOP 068 - FIOS E CABOS ELÉTRICOS</v>
      </c>
      <c r="B17883" s="3" t="s">
        <v>28600</v>
      </c>
      <c r="C17883" s="3" t="s">
        <v>41621</v>
      </c>
    </row>
    <row r="17884" spans="1:7" x14ac:dyDescent="0.2">
      <c r="A17884" s="1" t="str">
        <f t="shared" si="281"/>
        <v>SETOP 068.01 - CABO ISOLAMENTO EM EPR</v>
      </c>
      <c r="B17884" s="3" t="s">
        <v>28600</v>
      </c>
      <c r="C17884" s="3" t="s">
        <v>41622</v>
      </c>
    </row>
    <row r="17885" spans="1:7" x14ac:dyDescent="0.2">
      <c r="A17885" s="1" t="str">
        <f t="shared" si="281"/>
        <v>SETOP Código</v>
      </c>
      <c r="B17885" s="3" t="s">
        <v>28600</v>
      </c>
      <c r="C17885" s="3" t="s">
        <v>28604</v>
      </c>
      <c r="D17885" s="2" t="s">
        <v>43149</v>
      </c>
      <c r="E17885" s="3" t="s">
        <v>45110</v>
      </c>
      <c r="F17885" s="67" t="s">
        <v>45110</v>
      </c>
      <c r="G17885" s="67" t="s">
        <v>45110</v>
      </c>
    </row>
    <row r="17886" spans="1:7" ht="22.5" x14ac:dyDescent="0.2">
      <c r="A17886" s="1" t="str">
        <f t="shared" si="281"/>
        <v>SETOP MATED-11800</v>
      </c>
      <c r="B17886" s="3" t="s">
        <v>28600</v>
      </c>
      <c r="C17886" s="3" t="s">
        <v>41623</v>
      </c>
      <c r="D17886" s="2" t="s">
        <v>43966</v>
      </c>
      <c r="E17886" s="3">
        <v>8.8000000000000007</v>
      </c>
      <c r="F17886" s="67">
        <v>8.8000000000000007</v>
      </c>
      <c r="G17886" s="67">
        <v>8.8000000000000007</v>
      </c>
    </row>
    <row r="17887" spans="1:7" ht="22.5" x14ac:dyDescent="0.2">
      <c r="A17887" s="1" t="str">
        <f t="shared" si="281"/>
        <v>SETOP MATED-11790</v>
      </c>
      <c r="B17887" s="3" t="s">
        <v>28600</v>
      </c>
      <c r="C17887" s="3" t="s">
        <v>41624</v>
      </c>
      <c r="D17887" s="2" t="s">
        <v>43967</v>
      </c>
      <c r="E17887" s="3">
        <v>106.58</v>
      </c>
      <c r="F17887" s="67">
        <v>106.58</v>
      </c>
      <c r="G17887" s="67">
        <v>106.58</v>
      </c>
    </row>
    <row r="17888" spans="1:7" ht="22.5" x14ac:dyDescent="0.2">
      <c r="A17888" s="1" t="str">
        <f t="shared" si="281"/>
        <v>SETOP MATED-11787</v>
      </c>
      <c r="B17888" s="3" t="s">
        <v>28600</v>
      </c>
      <c r="C17888" s="3" t="s">
        <v>41625</v>
      </c>
      <c r="D17888" s="2" t="s">
        <v>43968</v>
      </c>
      <c r="E17888" s="3">
        <v>1.67</v>
      </c>
      <c r="F17888" s="67">
        <v>1.67</v>
      </c>
      <c r="G17888" s="67">
        <v>1.67</v>
      </c>
    </row>
    <row r="17889" spans="1:7" ht="22.5" x14ac:dyDescent="0.2">
      <c r="A17889" s="1" t="str">
        <f t="shared" si="281"/>
        <v>SETOP MATED-11791</v>
      </c>
      <c r="B17889" s="3" t="s">
        <v>28600</v>
      </c>
      <c r="C17889" s="3" t="s">
        <v>41626</v>
      </c>
      <c r="D17889" s="2" t="s">
        <v>43969</v>
      </c>
      <c r="E17889" s="3">
        <v>114.99</v>
      </c>
      <c r="F17889" s="67">
        <v>114.99</v>
      </c>
      <c r="G17889" s="67">
        <v>114.99</v>
      </c>
    </row>
    <row r="17890" spans="1:7" ht="22.5" x14ac:dyDescent="0.2">
      <c r="A17890" s="1" t="str">
        <f t="shared" si="281"/>
        <v>SETOP MATED-11801</v>
      </c>
      <c r="B17890" s="3" t="s">
        <v>28600</v>
      </c>
      <c r="C17890" s="3" t="s">
        <v>41627</v>
      </c>
      <c r="D17890" s="2" t="s">
        <v>43970</v>
      </c>
      <c r="E17890" s="3">
        <v>12.99</v>
      </c>
      <c r="F17890" s="67">
        <v>12.99</v>
      </c>
      <c r="G17890" s="67">
        <v>12.99</v>
      </c>
    </row>
    <row r="17891" spans="1:7" ht="22.5" x14ac:dyDescent="0.2">
      <c r="A17891" s="1" t="str">
        <f t="shared" si="281"/>
        <v>SETOP MATED-11792</v>
      </c>
      <c r="B17891" s="3" t="s">
        <v>28600</v>
      </c>
      <c r="C17891" s="3" t="s">
        <v>41628</v>
      </c>
      <c r="D17891" s="2" t="s">
        <v>43971</v>
      </c>
      <c r="E17891" s="3">
        <v>140.99</v>
      </c>
      <c r="F17891" s="67">
        <v>140.99</v>
      </c>
      <c r="G17891" s="67">
        <v>140.99</v>
      </c>
    </row>
    <row r="17892" spans="1:7" ht="22.5" x14ac:dyDescent="0.2">
      <c r="A17892" s="1" t="str">
        <f t="shared" si="281"/>
        <v>SETOP MATED-11793</v>
      </c>
      <c r="B17892" s="3" t="s">
        <v>28600</v>
      </c>
      <c r="C17892" s="3" t="s">
        <v>41629</v>
      </c>
      <c r="D17892" s="2" t="s">
        <v>43972</v>
      </c>
      <c r="E17892" s="3">
        <v>186.99</v>
      </c>
      <c r="F17892" s="67">
        <v>186.99</v>
      </c>
      <c r="G17892" s="67">
        <v>186.99</v>
      </c>
    </row>
    <row r="17893" spans="1:7" ht="22.5" x14ac:dyDescent="0.2">
      <c r="A17893" s="1" t="str">
        <f t="shared" si="281"/>
        <v>SETOP MATED-11802</v>
      </c>
      <c r="B17893" s="3" t="s">
        <v>28600</v>
      </c>
      <c r="C17893" s="3" t="s">
        <v>41630</v>
      </c>
      <c r="D17893" s="2" t="s">
        <v>43973</v>
      </c>
      <c r="E17893" s="3">
        <v>20.99</v>
      </c>
      <c r="F17893" s="67">
        <v>20.99</v>
      </c>
      <c r="G17893" s="67">
        <v>20.99</v>
      </c>
    </row>
    <row r="17894" spans="1:7" ht="22.5" x14ac:dyDescent="0.2">
      <c r="A17894" s="1" t="str">
        <f t="shared" si="281"/>
        <v>SETOP MATED-11797</v>
      </c>
      <c r="B17894" s="3" t="s">
        <v>28600</v>
      </c>
      <c r="C17894" s="3" t="s">
        <v>41631</v>
      </c>
      <c r="D17894" s="2" t="s">
        <v>43974</v>
      </c>
      <c r="E17894" s="3">
        <v>2.36</v>
      </c>
      <c r="F17894" s="67">
        <v>2.36</v>
      </c>
      <c r="G17894" s="67">
        <v>2.36</v>
      </c>
    </row>
    <row r="17895" spans="1:7" ht="22.5" x14ac:dyDescent="0.2">
      <c r="A17895" s="1" t="str">
        <f t="shared" si="281"/>
        <v>SETOP MATED-11794</v>
      </c>
      <c r="B17895" s="3" t="s">
        <v>28600</v>
      </c>
      <c r="C17895" s="3" t="s">
        <v>41632</v>
      </c>
      <c r="D17895" s="2" t="s">
        <v>43975</v>
      </c>
      <c r="E17895" s="3">
        <v>266.26</v>
      </c>
      <c r="F17895" s="67">
        <v>266.26</v>
      </c>
      <c r="G17895" s="67">
        <v>266.26</v>
      </c>
    </row>
    <row r="17896" spans="1:7" ht="22.5" x14ac:dyDescent="0.2">
      <c r="A17896" s="1" t="str">
        <f t="shared" si="281"/>
        <v>SETOP MATED-11803</v>
      </c>
      <c r="B17896" s="3" t="s">
        <v>28600</v>
      </c>
      <c r="C17896" s="3" t="s">
        <v>41633</v>
      </c>
      <c r="D17896" s="2" t="s">
        <v>43976</v>
      </c>
      <c r="E17896" s="3">
        <v>29.48</v>
      </c>
      <c r="F17896" s="67">
        <v>29.48</v>
      </c>
      <c r="G17896" s="67">
        <v>29.48</v>
      </c>
    </row>
    <row r="17897" spans="1:7" ht="22.5" x14ac:dyDescent="0.2">
      <c r="A17897" s="1" t="str">
        <f t="shared" si="281"/>
        <v>SETOP MATED-11798</v>
      </c>
      <c r="B17897" s="3" t="s">
        <v>28600</v>
      </c>
      <c r="C17897" s="3" t="s">
        <v>41634</v>
      </c>
      <c r="D17897" s="2" t="s">
        <v>43977</v>
      </c>
      <c r="E17897" s="3">
        <v>3.42</v>
      </c>
      <c r="F17897" s="67">
        <v>3.42</v>
      </c>
      <c r="G17897" s="67">
        <v>3.42</v>
      </c>
    </row>
    <row r="17898" spans="1:7" ht="22.5" x14ac:dyDescent="0.2">
      <c r="A17898" s="1" t="str">
        <f t="shared" si="281"/>
        <v>SETOP MATED-11804</v>
      </c>
      <c r="B17898" s="3" t="s">
        <v>28600</v>
      </c>
      <c r="C17898" s="3" t="s">
        <v>41635</v>
      </c>
      <c r="D17898" s="2" t="s">
        <v>43978</v>
      </c>
      <c r="E17898" s="3">
        <v>43.09</v>
      </c>
      <c r="F17898" s="67">
        <v>43.09</v>
      </c>
      <c r="G17898" s="67">
        <v>43.09</v>
      </c>
    </row>
    <row r="17899" spans="1:7" ht="22.5" x14ac:dyDescent="0.2">
      <c r="A17899" s="1" t="str">
        <f t="shared" si="281"/>
        <v>SETOP MATED-11799</v>
      </c>
      <c r="B17899" s="3" t="s">
        <v>28600</v>
      </c>
      <c r="C17899" s="3" t="s">
        <v>41636</v>
      </c>
      <c r="D17899" s="2" t="s">
        <v>43979</v>
      </c>
      <c r="E17899" s="3">
        <v>5.19</v>
      </c>
      <c r="F17899" s="67">
        <v>5.19</v>
      </c>
      <c r="G17899" s="67">
        <v>5.19</v>
      </c>
    </row>
    <row r="17900" spans="1:7" ht="22.5" x14ac:dyDescent="0.2">
      <c r="A17900" s="1" t="str">
        <f t="shared" ref="A17900:A17963" si="282">CONCATENAR</f>
        <v>SETOP MATED-11788</v>
      </c>
      <c r="B17900" s="3" t="s">
        <v>28600</v>
      </c>
      <c r="C17900" s="3" t="s">
        <v>41637</v>
      </c>
      <c r="D17900" s="2" t="s">
        <v>43980</v>
      </c>
      <c r="E17900" s="3">
        <v>59.99</v>
      </c>
      <c r="F17900" s="67">
        <v>59.99</v>
      </c>
      <c r="G17900" s="67">
        <v>59.99</v>
      </c>
    </row>
    <row r="17901" spans="1:7" ht="22.5" x14ac:dyDescent="0.2">
      <c r="A17901" s="1" t="str">
        <f t="shared" si="282"/>
        <v>SETOP MATED-11789</v>
      </c>
      <c r="B17901" s="3" t="s">
        <v>28600</v>
      </c>
      <c r="C17901" s="3" t="s">
        <v>41638</v>
      </c>
      <c r="D17901" s="2" t="s">
        <v>43981</v>
      </c>
      <c r="E17901" s="3">
        <v>79.11</v>
      </c>
      <c r="F17901" s="67">
        <v>79.11</v>
      </c>
      <c r="G17901" s="67">
        <v>79.11</v>
      </c>
    </row>
    <row r="17902" spans="1:7" x14ac:dyDescent="0.2">
      <c r="A17902" s="1" t="str">
        <f t="shared" si="282"/>
        <v xml:space="preserve">SETOP </v>
      </c>
      <c r="B17902" s="3" t="s">
        <v>28600</v>
      </c>
    </row>
    <row r="17903" spans="1:7" x14ac:dyDescent="0.2">
      <c r="A17903" s="1" t="str">
        <f t="shared" si="282"/>
        <v>SETOP 068.02 - CABO ISOLAMENTO EM LSHF/ATOX</v>
      </c>
      <c r="B17903" s="3" t="s">
        <v>28600</v>
      </c>
      <c r="C17903" s="3" t="s">
        <v>41639</v>
      </c>
    </row>
    <row r="17904" spans="1:7" x14ac:dyDescent="0.2">
      <c r="A17904" s="1" t="str">
        <f t="shared" si="282"/>
        <v>SETOP Código</v>
      </c>
      <c r="B17904" s="3" t="s">
        <v>28600</v>
      </c>
      <c r="C17904" s="3" t="s">
        <v>28604</v>
      </c>
      <c r="D17904" s="2" t="s">
        <v>43149</v>
      </c>
      <c r="E17904" s="3" t="s">
        <v>45110</v>
      </c>
      <c r="F17904" s="67" t="s">
        <v>45110</v>
      </c>
      <c r="G17904" s="67" t="s">
        <v>45110</v>
      </c>
    </row>
    <row r="17905" spans="1:7" ht="22.5" x14ac:dyDescent="0.2">
      <c r="A17905" s="1" t="str">
        <f t="shared" si="282"/>
        <v>SETOP MATED-11809</v>
      </c>
      <c r="B17905" s="3" t="s">
        <v>28600</v>
      </c>
      <c r="C17905" s="3" t="s">
        <v>41640</v>
      </c>
      <c r="D17905" s="2" t="s">
        <v>43982</v>
      </c>
      <c r="E17905" s="3">
        <v>9.5299999999999994</v>
      </c>
      <c r="F17905" s="67">
        <v>9.5299999999999994</v>
      </c>
      <c r="G17905" s="67">
        <v>9.5299999999999994</v>
      </c>
    </row>
    <row r="17906" spans="1:7" ht="22.5" x14ac:dyDescent="0.2">
      <c r="A17906" s="1" t="str">
        <f t="shared" si="282"/>
        <v>SETOP MATED-11805</v>
      </c>
      <c r="B17906" s="3" t="s">
        <v>28600</v>
      </c>
      <c r="C17906" s="3" t="s">
        <v>41641</v>
      </c>
      <c r="D17906" s="2" t="s">
        <v>43983</v>
      </c>
      <c r="E17906" s="3">
        <v>1.5</v>
      </c>
      <c r="F17906" s="67">
        <v>1.5</v>
      </c>
      <c r="G17906" s="67">
        <v>1.5</v>
      </c>
    </row>
    <row r="17907" spans="1:7" ht="22.5" x14ac:dyDescent="0.2">
      <c r="A17907" s="1" t="str">
        <f t="shared" si="282"/>
        <v>SETOP MATED-11810</v>
      </c>
      <c r="B17907" s="3" t="s">
        <v>28600</v>
      </c>
      <c r="C17907" s="3" t="s">
        <v>41642</v>
      </c>
      <c r="D17907" s="2" t="s">
        <v>43984</v>
      </c>
      <c r="E17907" s="3">
        <v>14.97</v>
      </c>
      <c r="F17907" s="67">
        <v>14.97</v>
      </c>
      <c r="G17907" s="67">
        <v>14.97</v>
      </c>
    </row>
    <row r="17908" spans="1:7" ht="22.5" x14ac:dyDescent="0.2">
      <c r="A17908" s="1" t="str">
        <f t="shared" si="282"/>
        <v>SETOP MATED-11811</v>
      </c>
      <c r="B17908" s="3" t="s">
        <v>28600</v>
      </c>
      <c r="C17908" s="3" t="s">
        <v>41643</v>
      </c>
      <c r="D17908" s="2" t="s">
        <v>43985</v>
      </c>
      <c r="E17908" s="3">
        <v>23.02</v>
      </c>
      <c r="F17908" s="67">
        <v>23.02</v>
      </c>
      <c r="G17908" s="67">
        <v>23.02</v>
      </c>
    </row>
    <row r="17909" spans="1:7" ht="22.5" x14ac:dyDescent="0.2">
      <c r="A17909" s="1" t="str">
        <f t="shared" si="282"/>
        <v>SETOP MATED-11806</v>
      </c>
      <c r="B17909" s="3" t="s">
        <v>28600</v>
      </c>
      <c r="C17909" s="3" t="s">
        <v>41644</v>
      </c>
      <c r="D17909" s="2" t="s">
        <v>43986</v>
      </c>
      <c r="E17909" s="3">
        <v>2.1800000000000002</v>
      </c>
      <c r="F17909" s="67">
        <v>2.1800000000000002</v>
      </c>
      <c r="G17909" s="67">
        <v>2.1800000000000002</v>
      </c>
    </row>
    <row r="17910" spans="1:7" ht="22.5" x14ac:dyDescent="0.2">
      <c r="A17910" s="1" t="str">
        <f t="shared" si="282"/>
        <v>SETOP MATED-11812</v>
      </c>
      <c r="B17910" s="3" t="s">
        <v>28600</v>
      </c>
      <c r="C17910" s="3" t="s">
        <v>41645</v>
      </c>
      <c r="D17910" s="2" t="s">
        <v>43987</v>
      </c>
      <c r="E17910" s="3">
        <v>35.19</v>
      </c>
      <c r="F17910" s="67">
        <v>35.19</v>
      </c>
      <c r="G17910" s="67">
        <v>35.19</v>
      </c>
    </row>
    <row r="17911" spans="1:7" ht="22.5" x14ac:dyDescent="0.2">
      <c r="A17911" s="1" t="str">
        <f t="shared" si="282"/>
        <v>SETOP MATED-11807</v>
      </c>
      <c r="B17911" s="3" t="s">
        <v>28600</v>
      </c>
      <c r="C17911" s="3" t="s">
        <v>41646</v>
      </c>
      <c r="D17911" s="2" t="s">
        <v>43988</v>
      </c>
      <c r="E17911" s="3">
        <v>3.82</v>
      </c>
      <c r="F17911" s="67">
        <v>3.82</v>
      </c>
      <c r="G17911" s="67">
        <v>3.82</v>
      </c>
    </row>
    <row r="17912" spans="1:7" ht="22.5" x14ac:dyDescent="0.2">
      <c r="A17912" s="1" t="str">
        <f t="shared" si="282"/>
        <v>SETOP MATED-11808</v>
      </c>
      <c r="B17912" s="3" t="s">
        <v>28600</v>
      </c>
      <c r="C17912" s="3" t="s">
        <v>41647</v>
      </c>
      <c r="D17912" s="2" t="s">
        <v>43989</v>
      </c>
      <c r="E17912" s="3">
        <v>5.14</v>
      </c>
      <c r="F17912" s="67">
        <v>5.14</v>
      </c>
      <c r="G17912" s="67">
        <v>5.14</v>
      </c>
    </row>
    <row r="17913" spans="1:7" x14ac:dyDescent="0.2">
      <c r="A17913" s="1" t="str">
        <f t="shared" si="282"/>
        <v xml:space="preserve">SETOP </v>
      </c>
      <c r="B17913" s="3" t="s">
        <v>28600</v>
      </c>
    </row>
    <row r="17914" spans="1:7" x14ac:dyDescent="0.2">
      <c r="A17914" s="1" t="str">
        <f t="shared" si="282"/>
        <v>SETOP 068.03 - CABO ISOLAMENTO EM PVC</v>
      </c>
      <c r="B17914" s="3" t="s">
        <v>28600</v>
      </c>
      <c r="C17914" s="3" t="s">
        <v>41648</v>
      </c>
    </row>
    <row r="17915" spans="1:7" x14ac:dyDescent="0.2">
      <c r="A17915" s="1" t="str">
        <f t="shared" si="282"/>
        <v>SETOP Código</v>
      </c>
      <c r="B17915" s="3" t="s">
        <v>28600</v>
      </c>
      <c r="C17915" s="3" t="s">
        <v>28604</v>
      </c>
      <c r="D17915" s="2" t="s">
        <v>43149</v>
      </c>
      <c r="E17915" s="3" t="s">
        <v>45110</v>
      </c>
      <c r="F17915" s="67" t="s">
        <v>45110</v>
      </c>
      <c r="G17915" s="67" t="s">
        <v>45110</v>
      </c>
    </row>
    <row r="17916" spans="1:7" ht="22.5" x14ac:dyDescent="0.2">
      <c r="A17916" s="1" t="str">
        <f t="shared" si="282"/>
        <v>SETOP MATED-4864</v>
      </c>
      <c r="B17916" s="3" t="s">
        <v>28600</v>
      </c>
      <c r="C17916" s="3" t="s">
        <v>41649</v>
      </c>
      <c r="D17916" s="2" t="s">
        <v>43990</v>
      </c>
      <c r="E17916" s="3">
        <v>0.54</v>
      </c>
      <c r="F17916" s="67">
        <v>0.54</v>
      </c>
      <c r="G17916" s="67">
        <v>0.54</v>
      </c>
    </row>
    <row r="17917" spans="1:7" x14ac:dyDescent="0.2">
      <c r="A17917" s="1" t="str">
        <f t="shared" si="282"/>
        <v xml:space="preserve">SETOP </v>
      </c>
      <c r="B17917" s="3" t="s">
        <v>28600</v>
      </c>
    </row>
    <row r="17918" spans="1:7" x14ac:dyDescent="0.2">
      <c r="A17918" s="1" t="str">
        <f t="shared" si="282"/>
        <v>SETOP 069 - FITAS DE SINALIZAÇÃO E CONES</v>
      </c>
      <c r="B17918" s="3" t="s">
        <v>28600</v>
      </c>
      <c r="C17918" s="3" t="s">
        <v>41650</v>
      </c>
    </row>
    <row r="17919" spans="1:7" x14ac:dyDescent="0.2">
      <c r="A17919" s="1" t="str">
        <f t="shared" si="282"/>
        <v>SETOP 069.01 - CONE</v>
      </c>
      <c r="B17919" s="3" t="s">
        <v>28600</v>
      </c>
      <c r="C17919" s="3" t="s">
        <v>41651</v>
      </c>
    </row>
    <row r="17920" spans="1:7" x14ac:dyDescent="0.2">
      <c r="A17920" s="1" t="str">
        <f t="shared" si="282"/>
        <v>SETOP Código</v>
      </c>
      <c r="B17920" s="3" t="s">
        <v>28600</v>
      </c>
      <c r="C17920" s="3" t="s">
        <v>28604</v>
      </c>
      <c r="D17920" s="2" t="s">
        <v>43149</v>
      </c>
      <c r="E17920" s="3" t="s">
        <v>45110</v>
      </c>
      <c r="F17920" s="67" t="s">
        <v>45110</v>
      </c>
      <c r="G17920" s="67" t="s">
        <v>45110</v>
      </c>
    </row>
    <row r="17921" spans="1:7" x14ac:dyDescent="0.2">
      <c r="A17921" s="1" t="str">
        <f t="shared" si="282"/>
        <v>SETOP MATED-11228</v>
      </c>
      <c r="B17921" s="3" t="s">
        <v>28600</v>
      </c>
      <c r="C17921" s="3" t="s">
        <v>41652</v>
      </c>
      <c r="D17921" s="2" t="s">
        <v>43991</v>
      </c>
      <c r="E17921" s="3">
        <v>41.797600000000003</v>
      </c>
      <c r="F17921" s="67">
        <v>41.797600000000003</v>
      </c>
      <c r="G17921" s="67">
        <v>41.797600000000003</v>
      </c>
    </row>
    <row r="17922" spans="1:7" x14ac:dyDescent="0.2">
      <c r="A17922" s="1" t="str">
        <f t="shared" si="282"/>
        <v xml:space="preserve">SETOP </v>
      </c>
      <c r="B17922" s="3" t="s">
        <v>28600</v>
      </c>
    </row>
    <row r="17923" spans="1:7" x14ac:dyDescent="0.2">
      <c r="A17923" s="1" t="str">
        <f t="shared" si="282"/>
        <v>SETOP 069.02 - FITA DE SINALIZAÇÃO</v>
      </c>
      <c r="B17923" s="3" t="s">
        <v>28600</v>
      </c>
      <c r="C17923" s="3" t="s">
        <v>41653</v>
      </c>
    </row>
    <row r="17924" spans="1:7" x14ac:dyDescent="0.2">
      <c r="A17924" s="1" t="str">
        <f t="shared" si="282"/>
        <v>SETOP Código</v>
      </c>
      <c r="B17924" s="3" t="s">
        <v>28600</v>
      </c>
      <c r="C17924" s="3" t="s">
        <v>28604</v>
      </c>
      <c r="D17924" s="2" t="s">
        <v>43149</v>
      </c>
      <c r="E17924" s="3" t="s">
        <v>45110</v>
      </c>
      <c r="F17924" s="67" t="s">
        <v>45110</v>
      </c>
      <c r="G17924" s="67" t="s">
        <v>45110</v>
      </c>
    </row>
    <row r="17925" spans="1:7" x14ac:dyDescent="0.2">
      <c r="A17925" s="1" t="str">
        <f t="shared" si="282"/>
        <v>SETOP MATED-24046</v>
      </c>
      <c r="B17925" s="3" t="s">
        <v>28600</v>
      </c>
      <c r="C17925" s="3" t="s">
        <v>41654</v>
      </c>
      <c r="D17925" s="2" t="s">
        <v>43992</v>
      </c>
      <c r="E17925" s="3">
        <v>1.0482</v>
      </c>
      <c r="F17925" s="67">
        <v>1.0482</v>
      </c>
      <c r="G17925" s="67">
        <v>1.0482</v>
      </c>
    </row>
    <row r="17926" spans="1:7" x14ac:dyDescent="0.2">
      <c r="A17926" s="1" t="str">
        <f t="shared" si="282"/>
        <v>SETOP MATED-11227</v>
      </c>
      <c r="B17926" s="3" t="s">
        <v>28600</v>
      </c>
      <c r="C17926" s="3" t="s">
        <v>41655</v>
      </c>
      <c r="D17926" s="2" t="s">
        <v>43993</v>
      </c>
      <c r="E17926" s="3">
        <v>7.0499999999999993E-2</v>
      </c>
      <c r="F17926" s="67">
        <v>7.0499999999999993E-2</v>
      </c>
      <c r="G17926" s="67">
        <v>7.0499999999999993E-2</v>
      </c>
    </row>
    <row r="17927" spans="1:7" x14ac:dyDescent="0.2">
      <c r="A17927" s="1" t="str">
        <f t="shared" si="282"/>
        <v xml:space="preserve">SETOP </v>
      </c>
      <c r="B17927" s="3" t="s">
        <v>28600</v>
      </c>
    </row>
    <row r="17928" spans="1:7" x14ac:dyDescent="0.2">
      <c r="A17928" s="1" t="str">
        <f t="shared" si="282"/>
        <v>SETOP 071 - GESSO</v>
      </c>
      <c r="B17928" s="3" t="s">
        <v>28600</v>
      </c>
      <c r="C17928" s="3" t="s">
        <v>41656</v>
      </c>
    </row>
    <row r="17929" spans="1:7" x14ac:dyDescent="0.2">
      <c r="A17929" s="1" t="str">
        <f t="shared" si="282"/>
        <v>SETOP 071.01 - GESSO</v>
      </c>
      <c r="B17929" s="3" t="s">
        <v>28600</v>
      </c>
      <c r="C17929" s="3" t="s">
        <v>41657</v>
      </c>
    </row>
    <row r="17930" spans="1:7" x14ac:dyDescent="0.2">
      <c r="A17930" s="1" t="str">
        <f t="shared" si="282"/>
        <v>SETOP Código</v>
      </c>
      <c r="B17930" s="3" t="s">
        <v>28600</v>
      </c>
      <c r="C17930" s="3" t="s">
        <v>28604</v>
      </c>
      <c r="D17930" s="2" t="s">
        <v>43149</v>
      </c>
      <c r="E17930" s="3" t="s">
        <v>45110</v>
      </c>
      <c r="F17930" s="67" t="s">
        <v>45110</v>
      </c>
      <c r="G17930" s="67" t="s">
        <v>45110</v>
      </c>
    </row>
    <row r="17931" spans="1:7" x14ac:dyDescent="0.2">
      <c r="A17931" s="1" t="str">
        <f t="shared" si="282"/>
        <v>SETOP MATED-11259</v>
      </c>
      <c r="B17931" s="3" t="s">
        <v>28600</v>
      </c>
      <c r="C17931" s="3" t="s">
        <v>41658</v>
      </c>
      <c r="D17931" s="2" t="s">
        <v>43994</v>
      </c>
      <c r="E17931" s="3">
        <v>0.90710000000000002</v>
      </c>
      <c r="F17931" s="67">
        <v>0.90710000000000002</v>
      </c>
      <c r="G17931" s="67">
        <v>0.90710000000000002</v>
      </c>
    </row>
    <row r="17932" spans="1:7" x14ac:dyDescent="0.2">
      <c r="A17932" s="1" t="str">
        <f t="shared" si="282"/>
        <v xml:space="preserve">SETOP </v>
      </c>
      <c r="B17932" s="3" t="s">
        <v>28600</v>
      </c>
    </row>
    <row r="17933" spans="1:7" x14ac:dyDescent="0.2">
      <c r="A17933" s="1" t="str">
        <f t="shared" si="282"/>
        <v>SETOP 072 - GRAXAS E LUBRIFICANTES</v>
      </c>
      <c r="B17933" s="3" t="s">
        <v>28600</v>
      </c>
      <c r="C17933" s="3" t="s">
        <v>41659</v>
      </c>
    </row>
    <row r="17934" spans="1:7" x14ac:dyDescent="0.2">
      <c r="A17934" s="1" t="str">
        <f t="shared" si="282"/>
        <v>SETOP 072.01 - GRAXA</v>
      </c>
      <c r="B17934" s="3" t="s">
        <v>28600</v>
      </c>
      <c r="C17934" s="3" t="s">
        <v>41660</v>
      </c>
    </row>
    <row r="17935" spans="1:7" x14ac:dyDescent="0.2">
      <c r="A17935" s="1" t="str">
        <f t="shared" si="282"/>
        <v>SETOP Código</v>
      </c>
      <c r="B17935" s="3" t="s">
        <v>28600</v>
      </c>
      <c r="C17935" s="3" t="s">
        <v>28604</v>
      </c>
      <c r="D17935" s="2" t="s">
        <v>43149</v>
      </c>
      <c r="E17935" s="3" t="s">
        <v>45110</v>
      </c>
      <c r="F17935" s="67" t="s">
        <v>45110</v>
      </c>
      <c r="G17935" s="67" t="s">
        <v>45110</v>
      </c>
    </row>
    <row r="17936" spans="1:7" x14ac:dyDescent="0.2">
      <c r="A17936" s="1" t="str">
        <f t="shared" si="282"/>
        <v>SETOP MATED-9724</v>
      </c>
      <c r="B17936" s="3" t="s">
        <v>28600</v>
      </c>
      <c r="C17936" s="3" t="s">
        <v>41661</v>
      </c>
      <c r="D17936" s="2" t="s">
        <v>43995</v>
      </c>
      <c r="E17936" s="3">
        <v>40.376399999999997</v>
      </c>
      <c r="F17936" s="67">
        <v>40.376399999999997</v>
      </c>
      <c r="G17936" s="67">
        <v>40.376399999999997</v>
      </c>
    </row>
    <row r="17937" spans="1:7" x14ac:dyDescent="0.2">
      <c r="A17937" s="1" t="str">
        <f t="shared" si="282"/>
        <v xml:space="preserve">SETOP </v>
      </c>
      <c r="B17937" s="3" t="s">
        <v>28600</v>
      </c>
    </row>
    <row r="17938" spans="1:7" x14ac:dyDescent="0.2">
      <c r="A17938" s="1" t="str">
        <f t="shared" si="282"/>
        <v>SETOP 072.02 - PASTA</v>
      </c>
      <c r="B17938" s="3" t="s">
        <v>28600</v>
      </c>
      <c r="C17938" s="3" t="s">
        <v>41662</v>
      </c>
    </row>
    <row r="17939" spans="1:7" x14ac:dyDescent="0.2">
      <c r="A17939" s="1" t="str">
        <f t="shared" si="282"/>
        <v>SETOP Código</v>
      </c>
      <c r="B17939" s="3" t="s">
        <v>28600</v>
      </c>
      <c r="C17939" s="3" t="s">
        <v>28604</v>
      </c>
      <c r="D17939" s="2" t="s">
        <v>43149</v>
      </c>
      <c r="E17939" s="3" t="s">
        <v>45110</v>
      </c>
      <c r="F17939" s="67" t="s">
        <v>45110</v>
      </c>
      <c r="G17939" s="67" t="s">
        <v>45110</v>
      </c>
    </row>
    <row r="17940" spans="1:7" x14ac:dyDescent="0.2">
      <c r="A17940" s="1" t="str">
        <f t="shared" si="282"/>
        <v>SETOP MATED-11680</v>
      </c>
      <c r="B17940" s="3" t="s">
        <v>28600</v>
      </c>
      <c r="C17940" s="3" t="s">
        <v>41663</v>
      </c>
      <c r="D17940" s="2" t="s">
        <v>43996</v>
      </c>
      <c r="E17940" s="3">
        <v>38.642800000000001</v>
      </c>
      <c r="F17940" s="67">
        <v>38.642800000000001</v>
      </c>
      <c r="G17940" s="67">
        <v>38.642800000000001</v>
      </c>
    </row>
    <row r="17941" spans="1:7" x14ac:dyDescent="0.2">
      <c r="A17941" s="1" t="str">
        <f t="shared" si="282"/>
        <v>SETOP MATED-11627</v>
      </c>
      <c r="B17941" s="3" t="s">
        <v>28600</v>
      </c>
      <c r="C17941" s="3" t="s">
        <v>41664</v>
      </c>
      <c r="D17941" s="2" t="s">
        <v>43997</v>
      </c>
      <c r="E17941" s="3">
        <v>7.2748999999999997</v>
      </c>
      <c r="F17941" s="67">
        <v>7.2748999999999997</v>
      </c>
      <c r="G17941" s="67">
        <v>7.2748999999999997</v>
      </c>
    </row>
    <row r="17942" spans="1:7" x14ac:dyDescent="0.2">
      <c r="A17942" s="1" t="str">
        <f t="shared" si="282"/>
        <v xml:space="preserve">SETOP </v>
      </c>
      <c r="B17942" s="3" t="s">
        <v>28600</v>
      </c>
    </row>
    <row r="17943" spans="1:7" x14ac:dyDescent="0.2">
      <c r="A17943" s="1" t="str">
        <f t="shared" si="282"/>
        <v>SETOP 073 - GRELHAS, TAMPAS E REQUADROS METÁLICOS</v>
      </c>
      <c r="B17943" s="3" t="s">
        <v>28600</v>
      </c>
      <c r="C17943" s="3" t="s">
        <v>41665</v>
      </c>
    </row>
    <row r="17944" spans="1:7" x14ac:dyDescent="0.2">
      <c r="A17944" s="1" t="str">
        <f t="shared" si="282"/>
        <v>SETOP 073.01 - BOCA DE LOBO</v>
      </c>
      <c r="B17944" s="3" t="s">
        <v>28600</v>
      </c>
      <c r="C17944" s="3" t="s">
        <v>41666</v>
      </c>
    </row>
    <row r="17945" spans="1:7" x14ac:dyDescent="0.2">
      <c r="A17945" s="1" t="str">
        <f t="shared" si="282"/>
        <v>SETOP Código</v>
      </c>
      <c r="B17945" s="3" t="s">
        <v>28600</v>
      </c>
      <c r="C17945" s="3" t="s">
        <v>28604</v>
      </c>
      <c r="D17945" s="2" t="s">
        <v>43149</v>
      </c>
      <c r="E17945" s="3" t="s">
        <v>45110</v>
      </c>
      <c r="F17945" s="67" t="s">
        <v>45110</v>
      </c>
      <c r="G17945" s="67" t="s">
        <v>45110</v>
      </c>
    </row>
    <row r="17946" spans="1:7" ht="22.5" x14ac:dyDescent="0.2">
      <c r="A17946" s="1" t="str">
        <f t="shared" si="282"/>
        <v>SETOP MATED-12823</v>
      </c>
      <c r="B17946" s="3" t="s">
        <v>28600</v>
      </c>
      <c r="C17946" s="3" t="s">
        <v>41667</v>
      </c>
      <c r="D17946" s="2" t="s">
        <v>43998</v>
      </c>
      <c r="E17946" s="3">
        <v>409.4896</v>
      </c>
      <c r="F17946" s="67">
        <v>409.4896</v>
      </c>
      <c r="G17946" s="67">
        <v>409.4896</v>
      </c>
    </row>
    <row r="17947" spans="1:7" ht="22.5" x14ac:dyDescent="0.2">
      <c r="A17947" s="1" t="str">
        <f t="shared" si="282"/>
        <v>SETOP MATED-12826</v>
      </c>
      <c r="B17947" s="3" t="s">
        <v>28600</v>
      </c>
      <c r="C17947" s="3" t="s">
        <v>41668</v>
      </c>
      <c r="D17947" s="2" t="s">
        <v>43999</v>
      </c>
      <c r="E17947" s="3">
        <v>1194.5933</v>
      </c>
      <c r="F17947" s="67">
        <v>1194.5933</v>
      </c>
      <c r="G17947" s="67">
        <v>1194.5933</v>
      </c>
    </row>
    <row r="17948" spans="1:7" x14ac:dyDescent="0.2">
      <c r="A17948" s="1" t="str">
        <f t="shared" si="282"/>
        <v xml:space="preserve">SETOP </v>
      </c>
      <c r="B17948" s="3" t="s">
        <v>28600</v>
      </c>
    </row>
    <row r="17949" spans="1:7" x14ac:dyDescent="0.2">
      <c r="A17949" s="1" t="str">
        <f t="shared" si="282"/>
        <v>SETOP 073.02 - GRADE PARA REFLETOR</v>
      </c>
      <c r="B17949" s="3" t="s">
        <v>28600</v>
      </c>
      <c r="C17949" s="3" t="s">
        <v>41669</v>
      </c>
    </row>
    <row r="17950" spans="1:7" x14ac:dyDescent="0.2">
      <c r="A17950" s="1" t="str">
        <f t="shared" si="282"/>
        <v>SETOP Código</v>
      </c>
      <c r="B17950" s="3" t="s">
        <v>28600</v>
      </c>
      <c r="C17950" s="3" t="s">
        <v>28604</v>
      </c>
      <c r="D17950" s="2" t="s">
        <v>43149</v>
      </c>
      <c r="E17950" s="3" t="s">
        <v>45110</v>
      </c>
      <c r="F17950" s="67" t="s">
        <v>45110</v>
      </c>
      <c r="G17950" s="67" t="s">
        <v>45110</v>
      </c>
    </row>
    <row r="17951" spans="1:7" ht="22.5" x14ac:dyDescent="0.2">
      <c r="A17951" s="1" t="str">
        <f t="shared" si="282"/>
        <v>SETOP MATED-12224</v>
      </c>
      <c r="B17951" s="3" t="s">
        <v>28600</v>
      </c>
      <c r="C17951" s="3" t="s">
        <v>41670</v>
      </c>
      <c r="D17951" s="2" t="s">
        <v>44000</v>
      </c>
      <c r="E17951" s="3">
        <v>190.15039999999999</v>
      </c>
      <c r="F17951" s="67">
        <v>190.15039999999999</v>
      </c>
      <c r="G17951" s="67">
        <v>190.15039999999999</v>
      </c>
    </row>
    <row r="17952" spans="1:7" ht="22.5" x14ac:dyDescent="0.2">
      <c r="A17952" s="1" t="str">
        <f t="shared" si="282"/>
        <v>SETOP MATED-12714</v>
      </c>
      <c r="B17952" s="3" t="s">
        <v>28600</v>
      </c>
      <c r="C17952" s="3" t="s">
        <v>41671</v>
      </c>
      <c r="D17952" s="2" t="s">
        <v>44001</v>
      </c>
      <c r="E17952" s="3">
        <v>70.825100000000006</v>
      </c>
      <c r="F17952" s="67">
        <v>70.825100000000006</v>
      </c>
      <c r="G17952" s="67">
        <v>70.825100000000006</v>
      </c>
    </row>
    <row r="17953" spans="1:7" x14ac:dyDescent="0.2">
      <c r="A17953" s="1" t="str">
        <f t="shared" si="282"/>
        <v xml:space="preserve">SETOP </v>
      </c>
      <c r="B17953" s="3" t="s">
        <v>28600</v>
      </c>
    </row>
    <row r="17954" spans="1:7" x14ac:dyDescent="0.2">
      <c r="A17954" s="1" t="str">
        <f t="shared" si="282"/>
        <v>SETOP 073.03 - GRELHA EM FERRO FUNDIDO</v>
      </c>
      <c r="B17954" s="3" t="s">
        <v>28600</v>
      </c>
      <c r="C17954" s="3" t="s">
        <v>41672</v>
      </c>
    </row>
    <row r="17955" spans="1:7" x14ac:dyDescent="0.2">
      <c r="A17955" s="1" t="str">
        <f t="shared" si="282"/>
        <v>SETOP Código</v>
      </c>
      <c r="B17955" s="3" t="s">
        <v>28600</v>
      </c>
      <c r="C17955" s="3" t="s">
        <v>28604</v>
      </c>
      <c r="D17955" s="2" t="s">
        <v>43149</v>
      </c>
      <c r="E17955" s="3" t="s">
        <v>45110</v>
      </c>
      <c r="F17955" s="67" t="s">
        <v>45110</v>
      </c>
      <c r="G17955" s="67" t="s">
        <v>45110</v>
      </c>
    </row>
    <row r="17956" spans="1:7" x14ac:dyDescent="0.2">
      <c r="A17956" s="1" t="str">
        <f t="shared" si="282"/>
        <v>SETOP MATED-12457</v>
      </c>
      <c r="B17956" s="3" t="s">
        <v>28600</v>
      </c>
      <c r="C17956" s="3" t="s">
        <v>41673</v>
      </c>
      <c r="D17956" s="2" t="s">
        <v>44002</v>
      </c>
      <c r="E17956" s="3">
        <v>33.804900000000004</v>
      </c>
      <c r="F17956" s="67">
        <v>33.804900000000004</v>
      </c>
      <c r="G17956" s="67">
        <v>33.804900000000004</v>
      </c>
    </row>
    <row r="17957" spans="1:7" x14ac:dyDescent="0.2">
      <c r="A17957" s="1" t="str">
        <f t="shared" si="282"/>
        <v>SETOP MATED-12458</v>
      </c>
      <c r="B17957" s="3" t="s">
        <v>28600</v>
      </c>
      <c r="C17957" s="3" t="s">
        <v>41674</v>
      </c>
      <c r="D17957" s="2" t="s">
        <v>44003</v>
      </c>
      <c r="E17957" s="3">
        <v>38.703299999999999</v>
      </c>
      <c r="F17957" s="67">
        <v>38.703299999999999</v>
      </c>
      <c r="G17957" s="67">
        <v>38.703299999999999</v>
      </c>
    </row>
    <row r="17958" spans="1:7" x14ac:dyDescent="0.2">
      <c r="A17958" s="1" t="str">
        <f t="shared" si="282"/>
        <v>SETOP MATED-12901</v>
      </c>
      <c r="B17958" s="3" t="s">
        <v>28600</v>
      </c>
      <c r="C17958" s="3" t="s">
        <v>41675</v>
      </c>
      <c r="D17958" s="2" t="s">
        <v>44004</v>
      </c>
      <c r="E17958" s="3">
        <v>67.236999999999995</v>
      </c>
      <c r="F17958" s="67">
        <v>67.236999999999995</v>
      </c>
      <c r="G17958" s="67">
        <v>67.236999999999995</v>
      </c>
    </row>
    <row r="17959" spans="1:7" x14ac:dyDescent="0.2">
      <c r="A17959" s="1" t="str">
        <f t="shared" si="282"/>
        <v>SETOP MATED-12500</v>
      </c>
      <c r="B17959" s="3" t="s">
        <v>28600</v>
      </c>
      <c r="C17959" s="3" t="s">
        <v>41676</v>
      </c>
      <c r="D17959" s="2" t="s">
        <v>44005</v>
      </c>
      <c r="E17959" s="3">
        <v>92.424400000000006</v>
      </c>
      <c r="F17959" s="67">
        <v>92.424400000000006</v>
      </c>
      <c r="G17959" s="67">
        <v>92.424400000000006</v>
      </c>
    </row>
    <row r="17960" spans="1:7" x14ac:dyDescent="0.2">
      <c r="A17960" s="1" t="str">
        <f t="shared" si="282"/>
        <v xml:space="preserve">SETOP </v>
      </c>
      <c r="B17960" s="3" t="s">
        <v>28600</v>
      </c>
    </row>
    <row r="17961" spans="1:7" x14ac:dyDescent="0.2">
      <c r="A17961" s="1" t="str">
        <f t="shared" si="282"/>
        <v>SETOP 073.04 - GRELHA EM INOX</v>
      </c>
      <c r="B17961" s="3" t="s">
        <v>28600</v>
      </c>
      <c r="C17961" s="3" t="s">
        <v>41677</v>
      </c>
    </row>
    <row r="17962" spans="1:7" x14ac:dyDescent="0.2">
      <c r="A17962" s="1" t="str">
        <f t="shared" si="282"/>
        <v>SETOP Código</v>
      </c>
      <c r="B17962" s="3" t="s">
        <v>28600</v>
      </c>
      <c r="C17962" s="3" t="s">
        <v>28604</v>
      </c>
      <c r="D17962" s="2" t="s">
        <v>43149</v>
      </c>
      <c r="E17962" s="3" t="s">
        <v>45110</v>
      </c>
      <c r="F17962" s="67" t="s">
        <v>45110</v>
      </c>
      <c r="G17962" s="67" t="s">
        <v>45110</v>
      </c>
    </row>
    <row r="17963" spans="1:7" ht="22.5" x14ac:dyDescent="0.2">
      <c r="A17963" s="1" t="str">
        <f t="shared" si="282"/>
        <v>SETOP MATED-12503</v>
      </c>
      <c r="B17963" s="3" t="s">
        <v>28600</v>
      </c>
      <c r="C17963" s="3" t="s">
        <v>41678</v>
      </c>
      <c r="D17963" s="2" t="s">
        <v>44006</v>
      </c>
      <c r="E17963" s="3">
        <v>19.4222</v>
      </c>
      <c r="F17963" s="67">
        <v>19.4222</v>
      </c>
      <c r="G17963" s="67">
        <v>19.4222</v>
      </c>
    </row>
    <row r="17964" spans="1:7" ht="22.5" x14ac:dyDescent="0.2">
      <c r="A17964" s="1" t="str">
        <f t="shared" ref="A17964:A18027" si="283">CONCATENAR</f>
        <v>SETOP MATED-12505</v>
      </c>
      <c r="B17964" s="3" t="s">
        <v>28600</v>
      </c>
      <c r="C17964" s="3" t="s">
        <v>41679</v>
      </c>
      <c r="D17964" s="2" t="s">
        <v>44007</v>
      </c>
      <c r="E17964" s="3">
        <v>30.7409</v>
      </c>
      <c r="F17964" s="67">
        <v>30.7409</v>
      </c>
      <c r="G17964" s="67">
        <v>30.7409</v>
      </c>
    </row>
    <row r="17965" spans="1:7" x14ac:dyDescent="0.2">
      <c r="A17965" s="1" t="str">
        <f t="shared" si="283"/>
        <v xml:space="preserve">SETOP </v>
      </c>
      <c r="B17965" s="3" t="s">
        <v>28600</v>
      </c>
    </row>
    <row r="17966" spans="1:7" x14ac:dyDescent="0.2">
      <c r="A17966" s="1" t="str">
        <f t="shared" si="283"/>
        <v>SETOP 073.05 - GRELHA EM PVC</v>
      </c>
      <c r="B17966" s="3" t="s">
        <v>28600</v>
      </c>
      <c r="C17966" s="3" t="s">
        <v>41680</v>
      </c>
    </row>
    <row r="17967" spans="1:7" x14ac:dyDescent="0.2">
      <c r="A17967" s="1" t="str">
        <f t="shared" si="283"/>
        <v>SETOP Código</v>
      </c>
      <c r="B17967" s="3" t="s">
        <v>28600</v>
      </c>
      <c r="C17967" s="3" t="s">
        <v>28604</v>
      </c>
      <c r="D17967" s="2" t="s">
        <v>43149</v>
      </c>
      <c r="E17967" s="3" t="s">
        <v>45110</v>
      </c>
      <c r="F17967" s="67" t="s">
        <v>45110</v>
      </c>
      <c r="G17967" s="67" t="s">
        <v>45110</v>
      </c>
    </row>
    <row r="17968" spans="1:7" x14ac:dyDescent="0.2">
      <c r="A17968" s="1" t="str">
        <f t="shared" si="283"/>
        <v>SETOP MATED-5614</v>
      </c>
      <c r="B17968" s="3" t="s">
        <v>28600</v>
      </c>
      <c r="C17968" s="3" t="s">
        <v>41681</v>
      </c>
      <c r="D17968" s="2" t="s">
        <v>44008</v>
      </c>
      <c r="E17968" s="3">
        <v>8.99</v>
      </c>
      <c r="F17968" s="67">
        <v>8.99</v>
      </c>
      <c r="G17968" s="67">
        <v>8.99</v>
      </c>
    </row>
    <row r="17969" spans="1:7" x14ac:dyDescent="0.2">
      <c r="A17969" s="1" t="str">
        <f t="shared" si="283"/>
        <v>SETOP MATED-11716</v>
      </c>
      <c r="B17969" s="3" t="s">
        <v>28600</v>
      </c>
      <c r="C17969" s="3" t="s">
        <v>41682</v>
      </c>
      <c r="D17969" s="2" t="s">
        <v>44009</v>
      </c>
      <c r="E17969" s="3">
        <v>2.7717000000000001</v>
      </c>
      <c r="F17969" s="67">
        <v>2.7717000000000001</v>
      </c>
      <c r="G17969" s="67">
        <v>2.7717000000000001</v>
      </c>
    </row>
    <row r="17970" spans="1:7" x14ac:dyDescent="0.2">
      <c r="A17970" s="1" t="str">
        <f t="shared" si="283"/>
        <v xml:space="preserve">SETOP </v>
      </c>
      <c r="B17970" s="3" t="s">
        <v>28600</v>
      </c>
    </row>
    <row r="17971" spans="1:7" x14ac:dyDescent="0.2">
      <c r="A17971" s="1" t="str">
        <f t="shared" si="283"/>
        <v>SETOP 073.07 - PADRÃO PENITENCIÁRIA</v>
      </c>
      <c r="B17971" s="3" t="s">
        <v>28600</v>
      </c>
      <c r="C17971" s="3" t="s">
        <v>41683</v>
      </c>
    </row>
    <row r="17972" spans="1:7" x14ac:dyDescent="0.2">
      <c r="A17972" s="1" t="str">
        <f t="shared" si="283"/>
        <v>SETOP Código</v>
      </c>
      <c r="B17972" s="3" t="s">
        <v>28600</v>
      </c>
      <c r="C17972" s="3" t="s">
        <v>28604</v>
      </c>
      <c r="D17972" s="2" t="s">
        <v>43149</v>
      </c>
      <c r="E17972" s="3" t="s">
        <v>45110</v>
      </c>
      <c r="F17972" s="67" t="s">
        <v>45110</v>
      </c>
      <c r="G17972" s="67" t="s">
        <v>45110</v>
      </c>
    </row>
    <row r="17973" spans="1:7" x14ac:dyDescent="0.2">
      <c r="A17973" s="1" t="str">
        <f t="shared" si="283"/>
        <v>SETOP MATED-12903</v>
      </c>
      <c r="B17973" s="3" t="s">
        <v>28600</v>
      </c>
      <c r="C17973" s="3" t="s">
        <v>41684</v>
      </c>
      <c r="D17973" s="2" t="s">
        <v>28052</v>
      </c>
      <c r="E17973" s="3">
        <v>507.5582</v>
      </c>
      <c r="F17973" s="67">
        <v>507.5582</v>
      </c>
      <c r="G17973" s="67">
        <v>507.5582</v>
      </c>
    </row>
    <row r="17974" spans="1:7" x14ac:dyDescent="0.2">
      <c r="A17974" s="1" t="str">
        <f t="shared" si="283"/>
        <v xml:space="preserve">SETOP </v>
      </c>
      <c r="B17974" s="3" t="s">
        <v>28600</v>
      </c>
    </row>
    <row r="17975" spans="1:7" x14ac:dyDescent="0.2">
      <c r="A17975" s="1" t="str">
        <f t="shared" si="283"/>
        <v>SETOP 073.08 - TAMPA EM ALUMÍNIO</v>
      </c>
      <c r="B17975" s="3" t="s">
        <v>28600</v>
      </c>
      <c r="C17975" s="3" t="s">
        <v>41685</v>
      </c>
    </row>
    <row r="17976" spans="1:7" x14ac:dyDescent="0.2">
      <c r="A17976" s="1" t="str">
        <f t="shared" si="283"/>
        <v>SETOP Código</v>
      </c>
      <c r="B17976" s="3" t="s">
        <v>28600</v>
      </c>
      <c r="C17976" s="3" t="s">
        <v>28604</v>
      </c>
      <c r="D17976" s="2" t="s">
        <v>43149</v>
      </c>
      <c r="E17976" s="3" t="s">
        <v>45110</v>
      </c>
      <c r="F17976" s="67" t="s">
        <v>45110</v>
      </c>
      <c r="G17976" s="67" t="s">
        <v>45110</v>
      </c>
    </row>
    <row r="17977" spans="1:7" x14ac:dyDescent="0.2">
      <c r="A17977" s="1" t="str">
        <f t="shared" si="283"/>
        <v>SETOP MATED-12882</v>
      </c>
      <c r="B17977" s="3" t="s">
        <v>28600</v>
      </c>
      <c r="C17977" s="3" t="s">
        <v>41686</v>
      </c>
      <c r="D17977" s="2" t="s">
        <v>44010</v>
      </c>
      <c r="E17977" s="3">
        <v>4.6867000000000001</v>
      </c>
      <c r="F17977" s="67">
        <v>4.6867000000000001</v>
      </c>
      <c r="G17977" s="67">
        <v>4.6867000000000001</v>
      </c>
    </row>
    <row r="17978" spans="1:7" x14ac:dyDescent="0.2">
      <c r="A17978" s="1" t="str">
        <f t="shared" si="283"/>
        <v xml:space="preserve">SETOP </v>
      </c>
      <c r="B17978" s="3" t="s">
        <v>28600</v>
      </c>
    </row>
    <row r="17979" spans="1:7" x14ac:dyDescent="0.2">
      <c r="A17979" s="1" t="str">
        <f t="shared" si="283"/>
        <v>SETOP 073.09 - TAMPA EM FERRO FUNDIDO</v>
      </c>
      <c r="B17979" s="3" t="s">
        <v>28600</v>
      </c>
      <c r="C17979" s="3" t="s">
        <v>41687</v>
      </c>
    </row>
    <row r="17980" spans="1:7" x14ac:dyDescent="0.2">
      <c r="A17980" s="1" t="str">
        <f t="shared" si="283"/>
        <v>SETOP Código</v>
      </c>
      <c r="B17980" s="3" t="s">
        <v>28600</v>
      </c>
      <c r="C17980" s="3" t="s">
        <v>28604</v>
      </c>
      <c r="D17980" s="2" t="s">
        <v>43149</v>
      </c>
      <c r="E17980" s="3" t="s">
        <v>45110</v>
      </c>
      <c r="F17980" s="67" t="s">
        <v>45110</v>
      </c>
      <c r="G17980" s="67" t="s">
        <v>45110</v>
      </c>
    </row>
    <row r="17981" spans="1:7" ht="22.5" x14ac:dyDescent="0.2">
      <c r="A17981" s="1" t="str">
        <f t="shared" si="283"/>
        <v>SETOP MATED-5551</v>
      </c>
      <c r="B17981" s="3" t="s">
        <v>28600</v>
      </c>
      <c r="C17981" s="3" t="s">
        <v>41688</v>
      </c>
      <c r="D17981" s="2" t="s">
        <v>44011</v>
      </c>
      <c r="E17981" s="3">
        <v>69.47</v>
      </c>
      <c r="F17981" s="67">
        <v>69.47</v>
      </c>
      <c r="G17981" s="67">
        <v>69.47</v>
      </c>
    </row>
    <row r="17982" spans="1:7" ht="22.5" x14ac:dyDescent="0.2">
      <c r="A17982" s="1" t="str">
        <f t="shared" si="283"/>
        <v>SETOP MATED-11462</v>
      </c>
      <c r="B17982" s="3" t="s">
        <v>28600</v>
      </c>
      <c r="C17982" s="3" t="s">
        <v>41689</v>
      </c>
      <c r="D17982" s="2" t="s">
        <v>44012</v>
      </c>
      <c r="E17982" s="3">
        <v>317.20620000000002</v>
      </c>
      <c r="F17982" s="67">
        <v>317.20620000000002</v>
      </c>
      <c r="G17982" s="67">
        <v>317.20620000000002</v>
      </c>
    </row>
    <row r="17983" spans="1:7" ht="22.5" x14ac:dyDescent="0.2">
      <c r="A17983" s="1" t="str">
        <f t="shared" si="283"/>
        <v>SETOP MATED-27187</v>
      </c>
      <c r="B17983" s="3" t="s">
        <v>28600</v>
      </c>
      <c r="C17983" s="3" t="s">
        <v>41690</v>
      </c>
      <c r="D17983" s="2" t="s">
        <v>44013</v>
      </c>
      <c r="E17983" s="3">
        <v>810.7749</v>
      </c>
      <c r="F17983" s="67">
        <v>810.7749</v>
      </c>
      <c r="G17983" s="67">
        <v>810.7749</v>
      </c>
    </row>
    <row r="17984" spans="1:7" ht="22.5" x14ac:dyDescent="0.2">
      <c r="A17984" s="1" t="str">
        <f t="shared" si="283"/>
        <v>SETOP MATED-12540</v>
      </c>
      <c r="B17984" s="3" t="s">
        <v>28600</v>
      </c>
      <c r="C17984" s="3" t="s">
        <v>41691</v>
      </c>
      <c r="D17984" s="2" t="s">
        <v>44014</v>
      </c>
      <c r="E17984" s="3">
        <v>176.5437</v>
      </c>
      <c r="F17984" s="67">
        <v>176.5437</v>
      </c>
      <c r="G17984" s="67">
        <v>176.5437</v>
      </c>
    </row>
    <row r="17985" spans="1:7" ht="22.5" x14ac:dyDescent="0.2">
      <c r="A17985" s="1" t="str">
        <f t="shared" si="283"/>
        <v>SETOP MATED-27274</v>
      </c>
      <c r="B17985" s="3" t="s">
        <v>28600</v>
      </c>
      <c r="C17985" s="3" t="s">
        <v>41692</v>
      </c>
      <c r="D17985" s="2" t="s">
        <v>44015</v>
      </c>
      <c r="E17985" s="3">
        <v>109.9114</v>
      </c>
      <c r="F17985" s="67">
        <v>109.9114</v>
      </c>
      <c r="G17985" s="67">
        <v>109.9114</v>
      </c>
    </row>
    <row r="17986" spans="1:7" ht="22.5" x14ac:dyDescent="0.2">
      <c r="A17986" s="1" t="str">
        <f t="shared" si="283"/>
        <v>SETOP MATED-13058</v>
      </c>
      <c r="B17986" s="3" t="s">
        <v>28600</v>
      </c>
      <c r="C17986" s="3" t="s">
        <v>41693</v>
      </c>
      <c r="D17986" s="2" t="s">
        <v>44016</v>
      </c>
      <c r="E17986" s="3">
        <v>100.05419999999999</v>
      </c>
      <c r="F17986" s="67">
        <v>100.05419999999999</v>
      </c>
      <c r="G17986" s="67">
        <v>100.05419999999999</v>
      </c>
    </row>
    <row r="17987" spans="1:7" ht="22.5" x14ac:dyDescent="0.2">
      <c r="A17987" s="1" t="str">
        <f t="shared" si="283"/>
        <v>SETOP MATED-13060</v>
      </c>
      <c r="B17987" s="3" t="s">
        <v>28600</v>
      </c>
      <c r="C17987" s="3" t="s">
        <v>41694</v>
      </c>
      <c r="D17987" s="2" t="s">
        <v>44017</v>
      </c>
      <c r="E17987" s="3">
        <v>432.11689999999999</v>
      </c>
      <c r="F17987" s="67">
        <v>432.11689999999999</v>
      </c>
      <c r="G17987" s="67">
        <v>432.11689999999999</v>
      </c>
    </row>
    <row r="17988" spans="1:7" ht="22.5" x14ac:dyDescent="0.2">
      <c r="A17988" s="1" t="str">
        <f t="shared" si="283"/>
        <v>SETOP MATED-13057</v>
      </c>
      <c r="B17988" s="3" t="s">
        <v>28600</v>
      </c>
      <c r="C17988" s="3" t="s">
        <v>41695</v>
      </c>
      <c r="D17988" s="2" t="s">
        <v>44018</v>
      </c>
      <c r="E17988" s="3">
        <v>378.75869999999998</v>
      </c>
      <c r="F17988" s="67">
        <v>378.75869999999998</v>
      </c>
      <c r="G17988" s="67">
        <v>378.75869999999998</v>
      </c>
    </row>
    <row r="17989" spans="1:7" ht="22.5" x14ac:dyDescent="0.2">
      <c r="A17989" s="1" t="str">
        <f t="shared" si="283"/>
        <v>SETOP MATED-13062</v>
      </c>
      <c r="B17989" s="3" t="s">
        <v>28600</v>
      </c>
      <c r="C17989" s="3" t="s">
        <v>41696</v>
      </c>
      <c r="D17989" s="2" t="s">
        <v>44019</v>
      </c>
      <c r="E17989" s="3">
        <v>1291.5029</v>
      </c>
      <c r="F17989" s="67">
        <v>1291.5029</v>
      </c>
      <c r="G17989" s="67">
        <v>1291.5029</v>
      </c>
    </row>
    <row r="17990" spans="1:7" ht="22.5" x14ac:dyDescent="0.2">
      <c r="A17990" s="1" t="str">
        <f t="shared" si="283"/>
        <v>SETOP MATED-13059</v>
      </c>
      <c r="B17990" s="3" t="s">
        <v>28600</v>
      </c>
      <c r="C17990" s="3" t="s">
        <v>41697</v>
      </c>
      <c r="D17990" s="2" t="s">
        <v>44020</v>
      </c>
      <c r="E17990" s="3">
        <v>916.54390000000001</v>
      </c>
      <c r="F17990" s="67">
        <v>916.54390000000001</v>
      </c>
      <c r="G17990" s="67">
        <v>916.54390000000001</v>
      </c>
    </row>
    <row r="17991" spans="1:7" ht="33.75" x14ac:dyDescent="0.2">
      <c r="A17991" s="1" t="str">
        <f t="shared" si="283"/>
        <v>SETOP MATED-5552</v>
      </c>
      <c r="B17991" s="3" t="s">
        <v>28600</v>
      </c>
      <c r="C17991" s="3" t="s">
        <v>41698</v>
      </c>
      <c r="D17991" s="2" t="s">
        <v>44021</v>
      </c>
      <c r="E17991" s="3">
        <v>53.2</v>
      </c>
      <c r="F17991" s="67">
        <v>53.2</v>
      </c>
      <c r="G17991" s="67">
        <v>53.2</v>
      </c>
    </row>
    <row r="17992" spans="1:7" x14ac:dyDescent="0.2">
      <c r="A17992" s="1" t="str">
        <f t="shared" si="283"/>
        <v>SETOP MATED-12339</v>
      </c>
      <c r="B17992" s="3" t="s">
        <v>28600</v>
      </c>
      <c r="C17992" s="3" t="s">
        <v>41699</v>
      </c>
      <c r="D17992" s="2" t="s">
        <v>44022</v>
      </c>
      <c r="E17992" s="3">
        <v>11.3187</v>
      </c>
      <c r="F17992" s="67">
        <v>11.3187</v>
      </c>
      <c r="G17992" s="67">
        <v>11.3187</v>
      </c>
    </row>
    <row r="17993" spans="1:7" ht="22.5" x14ac:dyDescent="0.2">
      <c r="A17993" s="1" t="str">
        <f t="shared" si="283"/>
        <v>SETOP MATED-12831</v>
      </c>
      <c r="B17993" s="3" t="s">
        <v>28600</v>
      </c>
      <c r="C17993" s="3" t="s">
        <v>41700</v>
      </c>
      <c r="D17993" s="2" t="s">
        <v>44023</v>
      </c>
      <c r="E17993" s="3">
        <v>398.55380000000002</v>
      </c>
      <c r="F17993" s="67">
        <v>398.55380000000002</v>
      </c>
      <c r="G17993" s="67">
        <v>398.55380000000002</v>
      </c>
    </row>
    <row r="17994" spans="1:7" x14ac:dyDescent="0.2">
      <c r="A17994" s="1" t="str">
        <f t="shared" si="283"/>
        <v xml:space="preserve">SETOP </v>
      </c>
      <c r="B17994" s="3" t="s">
        <v>28600</v>
      </c>
    </row>
    <row r="17995" spans="1:7" x14ac:dyDescent="0.2">
      <c r="A17995" s="1" t="str">
        <f t="shared" si="283"/>
        <v>SETOP 074 - HIDRANTES, EXTINTORES E SPRINKLER´S</v>
      </c>
      <c r="B17995" s="3" t="s">
        <v>28600</v>
      </c>
      <c r="C17995" s="3" t="s">
        <v>41701</v>
      </c>
    </row>
    <row r="17996" spans="1:7" x14ac:dyDescent="0.2">
      <c r="A17996" s="1" t="str">
        <f t="shared" si="283"/>
        <v>SETOP 074.01 - ABRIGO</v>
      </c>
      <c r="B17996" s="3" t="s">
        <v>28600</v>
      </c>
      <c r="C17996" s="3" t="s">
        <v>41702</v>
      </c>
    </row>
    <row r="17997" spans="1:7" x14ac:dyDescent="0.2">
      <c r="A17997" s="1" t="str">
        <f t="shared" si="283"/>
        <v>SETOP Código</v>
      </c>
      <c r="B17997" s="3" t="s">
        <v>28600</v>
      </c>
      <c r="C17997" s="3" t="s">
        <v>28604</v>
      </c>
      <c r="D17997" s="2" t="s">
        <v>43149</v>
      </c>
      <c r="E17997" s="3" t="s">
        <v>45110</v>
      </c>
      <c r="F17997" s="67" t="s">
        <v>45110</v>
      </c>
      <c r="G17997" s="67" t="s">
        <v>45110</v>
      </c>
    </row>
    <row r="17998" spans="1:7" x14ac:dyDescent="0.2">
      <c r="A17998" s="1" t="str">
        <f t="shared" si="283"/>
        <v>SETOP MATED-13044</v>
      </c>
      <c r="B17998" s="3" t="s">
        <v>28600</v>
      </c>
      <c r="C17998" s="3" t="s">
        <v>41703</v>
      </c>
      <c r="D17998" s="2" t="s">
        <v>44024</v>
      </c>
      <c r="E17998" s="3">
        <v>236.89680000000001</v>
      </c>
      <c r="F17998" s="67">
        <v>236.89680000000001</v>
      </c>
      <c r="G17998" s="67">
        <v>236.89680000000001</v>
      </c>
    </row>
    <row r="17999" spans="1:7" x14ac:dyDescent="0.2">
      <c r="A17999" s="1" t="str">
        <f t="shared" si="283"/>
        <v>SETOP MATED-11484</v>
      </c>
      <c r="B17999" s="3" t="s">
        <v>28600</v>
      </c>
      <c r="C17999" s="3" t="s">
        <v>41704</v>
      </c>
      <c r="D17999" s="2" t="s">
        <v>44025</v>
      </c>
      <c r="E17999" s="3">
        <v>309.51600000000002</v>
      </c>
      <c r="F17999" s="67">
        <v>309.51600000000002</v>
      </c>
      <c r="G17999" s="67">
        <v>309.51600000000002</v>
      </c>
    </row>
    <row r="18000" spans="1:7" x14ac:dyDescent="0.2">
      <c r="A18000" s="1" t="str">
        <f t="shared" si="283"/>
        <v xml:space="preserve">SETOP </v>
      </c>
      <c r="B18000" s="3" t="s">
        <v>28600</v>
      </c>
    </row>
    <row r="18001" spans="1:7" x14ac:dyDescent="0.2">
      <c r="A18001" s="1" t="str">
        <f t="shared" si="283"/>
        <v>SETOP 074.02 - ACESSÓRIOS PARA HIDRANTE</v>
      </c>
      <c r="B18001" s="3" t="s">
        <v>28600</v>
      </c>
      <c r="C18001" s="3" t="s">
        <v>41705</v>
      </c>
    </row>
    <row r="18002" spans="1:7" x14ac:dyDescent="0.2">
      <c r="A18002" s="1" t="str">
        <f t="shared" si="283"/>
        <v>SETOP Código</v>
      </c>
      <c r="B18002" s="3" t="s">
        <v>28600</v>
      </c>
      <c r="C18002" s="3" t="s">
        <v>28604</v>
      </c>
      <c r="D18002" s="2" t="s">
        <v>43149</v>
      </c>
      <c r="E18002" s="3" t="s">
        <v>45110</v>
      </c>
      <c r="F18002" s="67" t="s">
        <v>45110</v>
      </c>
      <c r="G18002" s="67" t="s">
        <v>45110</v>
      </c>
    </row>
    <row r="18003" spans="1:7" ht="22.5" x14ac:dyDescent="0.2">
      <c r="A18003" s="1" t="str">
        <f t="shared" si="283"/>
        <v>SETOP MATED-13049</v>
      </c>
      <c r="B18003" s="3" t="s">
        <v>28600</v>
      </c>
      <c r="C18003" s="3" t="s">
        <v>41706</v>
      </c>
      <c r="D18003" s="2" t="s">
        <v>44026</v>
      </c>
      <c r="E18003" s="3">
        <v>14.2113</v>
      </c>
      <c r="F18003" s="67">
        <v>14.2113</v>
      </c>
      <c r="G18003" s="67">
        <v>14.2113</v>
      </c>
    </row>
    <row r="18004" spans="1:7" ht="22.5" x14ac:dyDescent="0.2">
      <c r="A18004" s="1" t="str">
        <f t="shared" si="283"/>
        <v>SETOP MATED-11483</v>
      </c>
      <c r="B18004" s="3" t="s">
        <v>28600</v>
      </c>
      <c r="C18004" s="3" t="s">
        <v>41707</v>
      </c>
      <c r="D18004" s="2" t="s">
        <v>44027</v>
      </c>
      <c r="E18004" s="3">
        <v>85.207800000000006</v>
      </c>
      <c r="F18004" s="67">
        <v>85.207800000000006</v>
      </c>
      <c r="G18004" s="67">
        <v>85.207800000000006</v>
      </c>
    </row>
    <row r="18005" spans="1:7" x14ac:dyDescent="0.2">
      <c r="A18005" s="1" t="str">
        <f t="shared" si="283"/>
        <v>SETOP MATED-11486</v>
      </c>
      <c r="B18005" s="3" t="s">
        <v>28600</v>
      </c>
      <c r="C18005" s="3" t="s">
        <v>41708</v>
      </c>
      <c r="D18005" s="2" t="s">
        <v>44028</v>
      </c>
      <c r="E18005" s="3">
        <v>71.540700000000001</v>
      </c>
      <c r="F18005" s="67">
        <v>71.540700000000001</v>
      </c>
      <c r="G18005" s="67">
        <v>71.540700000000001</v>
      </c>
    </row>
    <row r="18006" spans="1:7" x14ac:dyDescent="0.2">
      <c r="A18006" s="1" t="str">
        <f t="shared" si="283"/>
        <v xml:space="preserve">SETOP </v>
      </c>
      <c r="B18006" s="3" t="s">
        <v>28600</v>
      </c>
    </row>
    <row r="18007" spans="1:7" x14ac:dyDescent="0.2">
      <c r="A18007" s="1" t="str">
        <f t="shared" si="283"/>
        <v>SETOP 074.03 - EXTINTOR</v>
      </c>
      <c r="B18007" s="3" t="s">
        <v>28600</v>
      </c>
      <c r="C18007" s="3" t="s">
        <v>41709</v>
      </c>
    </row>
    <row r="18008" spans="1:7" x14ac:dyDescent="0.2">
      <c r="A18008" s="1" t="str">
        <f t="shared" si="283"/>
        <v>SETOP Código</v>
      </c>
      <c r="B18008" s="3" t="s">
        <v>28600</v>
      </c>
      <c r="C18008" s="3" t="s">
        <v>28604</v>
      </c>
      <c r="D18008" s="2" t="s">
        <v>43149</v>
      </c>
      <c r="E18008" s="3" t="s">
        <v>45110</v>
      </c>
      <c r="F18008" s="67" t="s">
        <v>45110</v>
      </c>
      <c r="G18008" s="67" t="s">
        <v>45110</v>
      </c>
    </row>
    <row r="18009" spans="1:7" x14ac:dyDescent="0.2">
      <c r="A18009" s="1" t="str">
        <f t="shared" si="283"/>
        <v>SETOP MATED-11482</v>
      </c>
      <c r="B18009" s="3" t="s">
        <v>28600</v>
      </c>
      <c r="C18009" s="3" t="s">
        <v>41710</v>
      </c>
      <c r="D18009" s="2" t="s">
        <v>44029</v>
      </c>
      <c r="E18009" s="3">
        <v>175.6568</v>
      </c>
      <c r="F18009" s="67">
        <v>175.6568</v>
      </c>
      <c r="G18009" s="67">
        <v>175.6568</v>
      </c>
    </row>
    <row r="18010" spans="1:7" x14ac:dyDescent="0.2">
      <c r="A18010" s="1" t="str">
        <f t="shared" si="283"/>
        <v>SETOP MATED-11481</v>
      </c>
      <c r="B18010" s="3" t="s">
        <v>28600</v>
      </c>
      <c r="C18010" s="3" t="s">
        <v>41711</v>
      </c>
      <c r="D18010" s="2" t="s">
        <v>44030</v>
      </c>
      <c r="E18010" s="3">
        <v>659.98289999999997</v>
      </c>
      <c r="F18010" s="67">
        <v>659.98289999999997</v>
      </c>
      <c r="G18010" s="67">
        <v>659.98289999999997</v>
      </c>
    </row>
    <row r="18011" spans="1:7" x14ac:dyDescent="0.2">
      <c r="A18011" s="1" t="str">
        <f t="shared" si="283"/>
        <v>SETOP MATED-12539</v>
      </c>
      <c r="B18011" s="3" t="s">
        <v>28600</v>
      </c>
      <c r="C18011" s="3" t="s">
        <v>41712</v>
      </c>
      <c r="D18011" s="2" t="s">
        <v>44031</v>
      </c>
      <c r="E18011" s="3">
        <v>167.32140000000001</v>
      </c>
      <c r="F18011" s="67">
        <v>167.32140000000001</v>
      </c>
      <c r="G18011" s="67">
        <v>167.32140000000001</v>
      </c>
    </row>
    <row r="18012" spans="1:7" x14ac:dyDescent="0.2">
      <c r="A18012" s="1" t="str">
        <f t="shared" si="283"/>
        <v>SETOP MATED-12538</v>
      </c>
      <c r="B18012" s="3" t="s">
        <v>28600</v>
      </c>
      <c r="C18012" s="3" t="s">
        <v>41713</v>
      </c>
      <c r="D18012" s="2" t="s">
        <v>44032</v>
      </c>
      <c r="E18012" s="3">
        <v>157.696</v>
      </c>
      <c r="F18012" s="67">
        <v>157.696</v>
      </c>
      <c r="G18012" s="67">
        <v>157.696</v>
      </c>
    </row>
    <row r="18013" spans="1:7" x14ac:dyDescent="0.2">
      <c r="A18013" s="1" t="str">
        <f t="shared" si="283"/>
        <v xml:space="preserve">SETOP </v>
      </c>
      <c r="B18013" s="3" t="s">
        <v>28600</v>
      </c>
    </row>
    <row r="18014" spans="1:7" x14ac:dyDescent="0.2">
      <c r="A18014" s="1" t="str">
        <f t="shared" si="283"/>
        <v>SETOP 074.04 - MANGUEIRA E ACESSÓRIOS</v>
      </c>
      <c r="B18014" s="3" t="s">
        <v>28600</v>
      </c>
      <c r="C18014" s="3" t="s">
        <v>41714</v>
      </c>
    </row>
    <row r="18015" spans="1:7" x14ac:dyDescent="0.2">
      <c r="A18015" s="1" t="str">
        <f t="shared" si="283"/>
        <v>SETOP Código</v>
      </c>
      <c r="B18015" s="3" t="s">
        <v>28600</v>
      </c>
      <c r="C18015" s="3" t="s">
        <v>28604</v>
      </c>
      <c r="D18015" s="2" t="s">
        <v>43149</v>
      </c>
      <c r="E18015" s="3" t="s">
        <v>45110</v>
      </c>
      <c r="F18015" s="67" t="s">
        <v>45110</v>
      </c>
      <c r="G18015" s="67" t="s">
        <v>45110</v>
      </c>
    </row>
    <row r="18016" spans="1:7" ht="22.5" x14ac:dyDescent="0.2">
      <c r="A18016" s="1" t="str">
        <f t="shared" si="283"/>
        <v>SETOP MATED-12069</v>
      </c>
      <c r="B18016" s="3" t="s">
        <v>28600</v>
      </c>
      <c r="C18016" s="3" t="s">
        <v>41715</v>
      </c>
      <c r="D18016" s="2" t="s">
        <v>44033</v>
      </c>
      <c r="E18016" s="3">
        <v>54.557600000000001</v>
      </c>
      <c r="F18016" s="67">
        <v>54.557600000000001</v>
      </c>
      <c r="G18016" s="67">
        <v>54.557600000000001</v>
      </c>
    </row>
    <row r="18017" spans="1:7" ht="22.5" x14ac:dyDescent="0.2">
      <c r="A18017" s="1" t="str">
        <f t="shared" si="283"/>
        <v>SETOP MATED-12071</v>
      </c>
      <c r="B18017" s="3" t="s">
        <v>28600</v>
      </c>
      <c r="C18017" s="3" t="s">
        <v>41716</v>
      </c>
      <c r="D18017" s="2" t="s">
        <v>44034</v>
      </c>
      <c r="E18017" s="3">
        <v>90.297700000000006</v>
      </c>
      <c r="F18017" s="67">
        <v>90.297700000000006</v>
      </c>
      <c r="G18017" s="67">
        <v>90.297700000000006</v>
      </c>
    </row>
    <row r="18018" spans="1:7" ht="22.5" x14ac:dyDescent="0.2">
      <c r="A18018" s="1" t="str">
        <f t="shared" si="283"/>
        <v>SETOP MATED-12541</v>
      </c>
      <c r="B18018" s="3" t="s">
        <v>28600</v>
      </c>
      <c r="C18018" s="3" t="s">
        <v>41717</v>
      </c>
      <c r="D18018" s="2" t="s">
        <v>44035</v>
      </c>
      <c r="E18018" s="3">
        <v>334.9554</v>
      </c>
      <c r="F18018" s="67">
        <v>334.9554</v>
      </c>
      <c r="G18018" s="67">
        <v>334.9554</v>
      </c>
    </row>
    <row r="18019" spans="1:7" ht="22.5" x14ac:dyDescent="0.2">
      <c r="A18019" s="1" t="str">
        <f t="shared" si="283"/>
        <v>SETOP MATED-22708</v>
      </c>
      <c r="B18019" s="3" t="s">
        <v>28600</v>
      </c>
      <c r="C18019" s="3" t="s">
        <v>41718</v>
      </c>
      <c r="D18019" s="2" t="s">
        <v>44036</v>
      </c>
      <c r="E18019" s="3">
        <v>459.8442</v>
      </c>
      <c r="F18019" s="67">
        <v>459.8442</v>
      </c>
      <c r="G18019" s="67">
        <v>459.8442</v>
      </c>
    </row>
    <row r="18020" spans="1:7" x14ac:dyDescent="0.2">
      <c r="A18020" s="1" t="str">
        <f t="shared" si="283"/>
        <v xml:space="preserve">SETOP </v>
      </c>
      <c r="B18020" s="3" t="s">
        <v>28600</v>
      </c>
    </row>
    <row r="18021" spans="1:7" x14ac:dyDescent="0.2">
      <c r="A18021" s="1" t="str">
        <f t="shared" si="283"/>
        <v>SETOP 074.05 - SPRINKLER</v>
      </c>
      <c r="B18021" s="3" t="s">
        <v>28600</v>
      </c>
      <c r="C18021" s="3" t="s">
        <v>41719</v>
      </c>
    </row>
    <row r="18022" spans="1:7" x14ac:dyDescent="0.2">
      <c r="A18022" s="1" t="str">
        <f t="shared" si="283"/>
        <v>SETOP Código</v>
      </c>
      <c r="B18022" s="3" t="s">
        <v>28600</v>
      </c>
      <c r="C18022" s="3" t="s">
        <v>28604</v>
      </c>
      <c r="D18022" s="2" t="s">
        <v>43149</v>
      </c>
      <c r="E18022" s="3" t="s">
        <v>45110</v>
      </c>
      <c r="F18022" s="67" t="s">
        <v>45110</v>
      </c>
      <c r="G18022" s="67" t="s">
        <v>45110</v>
      </c>
    </row>
    <row r="18023" spans="1:7" x14ac:dyDescent="0.2">
      <c r="A18023" s="1" t="str">
        <f t="shared" si="283"/>
        <v>SETOP MATED-12926</v>
      </c>
      <c r="B18023" s="3" t="s">
        <v>28600</v>
      </c>
      <c r="C18023" s="3" t="s">
        <v>41720</v>
      </c>
      <c r="D18023" s="2" t="s">
        <v>44037</v>
      </c>
      <c r="E18023" s="3">
        <v>5.5636000000000001</v>
      </c>
      <c r="F18023" s="67">
        <v>5.5636000000000001</v>
      </c>
      <c r="G18023" s="67">
        <v>5.5636000000000001</v>
      </c>
    </row>
    <row r="18024" spans="1:7" ht="22.5" x14ac:dyDescent="0.2">
      <c r="A18024" s="1" t="str">
        <f t="shared" si="283"/>
        <v>SETOP MATED-12914</v>
      </c>
      <c r="B18024" s="3" t="s">
        <v>28600</v>
      </c>
      <c r="C18024" s="3" t="s">
        <v>41721</v>
      </c>
      <c r="D18024" s="2" t="s">
        <v>44038</v>
      </c>
      <c r="E18024" s="3">
        <v>39.066200000000002</v>
      </c>
      <c r="F18024" s="67">
        <v>39.066200000000002</v>
      </c>
      <c r="G18024" s="67">
        <v>39.066200000000002</v>
      </c>
    </row>
    <row r="18025" spans="1:7" ht="22.5" x14ac:dyDescent="0.2">
      <c r="A18025" s="1" t="str">
        <f t="shared" si="283"/>
        <v>SETOP MATED-12911</v>
      </c>
      <c r="B18025" s="3" t="s">
        <v>28600</v>
      </c>
      <c r="C18025" s="3" t="s">
        <v>41722</v>
      </c>
      <c r="D18025" s="2" t="s">
        <v>44039</v>
      </c>
      <c r="E18025" s="3">
        <v>29.511299999999999</v>
      </c>
      <c r="F18025" s="67">
        <v>29.511299999999999</v>
      </c>
      <c r="G18025" s="67">
        <v>29.511299999999999</v>
      </c>
    </row>
    <row r="18026" spans="1:7" ht="22.5" x14ac:dyDescent="0.2">
      <c r="A18026" s="1" t="str">
        <f t="shared" si="283"/>
        <v>SETOP MATED-12912</v>
      </c>
      <c r="B18026" s="3" t="s">
        <v>28600</v>
      </c>
      <c r="C18026" s="3" t="s">
        <v>41723</v>
      </c>
      <c r="D18026" s="2" t="s">
        <v>44040</v>
      </c>
      <c r="E18026" s="3">
        <v>31.607700000000001</v>
      </c>
      <c r="F18026" s="67">
        <v>31.607700000000001</v>
      </c>
      <c r="G18026" s="67">
        <v>31.607700000000001</v>
      </c>
    </row>
    <row r="18027" spans="1:7" ht="22.5" x14ac:dyDescent="0.2">
      <c r="A18027" s="1" t="str">
        <f t="shared" si="283"/>
        <v>SETOP MATED-12913</v>
      </c>
      <c r="B18027" s="3" t="s">
        <v>28600</v>
      </c>
      <c r="C18027" s="3" t="s">
        <v>41724</v>
      </c>
      <c r="D18027" s="2" t="s">
        <v>44041</v>
      </c>
      <c r="E18027" s="3">
        <v>32.8474</v>
      </c>
      <c r="F18027" s="67">
        <v>32.8474</v>
      </c>
      <c r="G18027" s="67">
        <v>32.8474</v>
      </c>
    </row>
    <row r="18028" spans="1:7" x14ac:dyDescent="0.2">
      <c r="A18028" s="1" t="str">
        <f t="shared" ref="A18028:A18091" si="284">CONCATENAR</f>
        <v xml:space="preserve">SETOP </v>
      </c>
      <c r="B18028" s="3" t="s">
        <v>28600</v>
      </c>
    </row>
    <row r="18029" spans="1:7" x14ac:dyDescent="0.2">
      <c r="A18029" s="1" t="str">
        <f t="shared" si="284"/>
        <v>SETOP 074.06 - SUPORTE PARA EXTINTOR</v>
      </c>
      <c r="B18029" s="3" t="s">
        <v>28600</v>
      </c>
      <c r="C18029" s="3" t="s">
        <v>41725</v>
      </c>
    </row>
    <row r="18030" spans="1:7" x14ac:dyDescent="0.2">
      <c r="A18030" s="1" t="str">
        <f t="shared" si="284"/>
        <v>SETOP Código</v>
      </c>
      <c r="B18030" s="3" t="s">
        <v>28600</v>
      </c>
      <c r="C18030" s="3" t="s">
        <v>28604</v>
      </c>
      <c r="D18030" s="2" t="s">
        <v>43149</v>
      </c>
      <c r="E18030" s="3" t="s">
        <v>45110</v>
      </c>
      <c r="F18030" s="67" t="s">
        <v>45110</v>
      </c>
      <c r="G18030" s="67" t="s">
        <v>45110</v>
      </c>
    </row>
    <row r="18031" spans="1:7" x14ac:dyDescent="0.2">
      <c r="A18031" s="1" t="str">
        <f t="shared" si="284"/>
        <v>SETOP MATED-12910</v>
      </c>
      <c r="B18031" s="3" t="s">
        <v>28600</v>
      </c>
      <c r="C18031" s="3" t="s">
        <v>41726</v>
      </c>
      <c r="D18031" s="2" t="s">
        <v>44042</v>
      </c>
      <c r="E18031" s="3">
        <v>27.8583</v>
      </c>
      <c r="F18031" s="67">
        <v>27.8583</v>
      </c>
      <c r="G18031" s="67">
        <v>27.8583</v>
      </c>
    </row>
    <row r="18032" spans="1:7" ht="22.5" x14ac:dyDescent="0.2">
      <c r="A18032" s="1" t="str">
        <f t="shared" si="284"/>
        <v>SETOP MATED-28646</v>
      </c>
      <c r="B18032" s="3" t="s">
        <v>28600</v>
      </c>
      <c r="C18032" s="3" t="s">
        <v>41727</v>
      </c>
      <c r="D18032" s="2" t="s">
        <v>44043</v>
      </c>
      <c r="E18032" s="3">
        <v>4.1121999999999996</v>
      </c>
      <c r="F18032" s="67">
        <v>4.1121999999999996</v>
      </c>
      <c r="G18032" s="67">
        <v>4.1121999999999996</v>
      </c>
    </row>
    <row r="18033" spans="1:7" x14ac:dyDescent="0.2">
      <c r="A18033" s="1" t="str">
        <f t="shared" si="284"/>
        <v xml:space="preserve">SETOP </v>
      </c>
      <c r="B18033" s="3" t="s">
        <v>28600</v>
      </c>
    </row>
    <row r="18034" spans="1:7" x14ac:dyDescent="0.2">
      <c r="A18034" s="1" t="str">
        <f t="shared" si="284"/>
        <v>SETOP 075 - HIDRÔMETROS</v>
      </c>
      <c r="B18034" s="3" t="s">
        <v>28600</v>
      </c>
      <c r="C18034" s="3" t="s">
        <v>41728</v>
      </c>
    </row>
    <row r="18035" spans="1:7" x14ac:dyDescent="0.2">
      <c r="A18035" s="1" t="str">
        <f t="shared" si="284"/>
        <v>SETOP 075.01 - ACESSÓRIOS PARA HIDRANTE</v>
      </c>
      <c r="B18035" s="3" t="s">
        <v>28600</v>
      </c>
      <c r="C18035" s="3" t="s">
        <v>41729</v>
      </c>
    </row>
    <row r="18036" spans="1:7" x14ac:dyDescent="0.2">
      <c r="A18036" s="1" t="str">
        <f t="shared" si="284"/>
        <v>SETOP Código</v>
      </c>
      <c r="B18036" s="3" t="s">
        <v>28600</v>
      </c>
      <c r="C18036" s="3" t="s">
        <v>28604</v>
      </c>
      <c r="D18036" s="2" t="s">
        <v>43149</v>
      </c>
      <c r="E18036" s="3" t="s">
        <v>45110</v>
      </c>
      <c r="F18036" s="67" t="s">
        <v>45110</v>
      </c>
      <c r="G18036" s="67" t="s">
        <v>45110</v>
      </c>
    </row>
    <row r="18037" spans="1:7" ht="22.5" x14ac:dyDescent="0.2">
      <c r="A18037" s="1" t="str">
        <f t="shared" si="284"/>
        <v>SETOP MATED-15223</v>
      </c>
      <c r="B18037" s="3" t="s">
        <v>28600</v>
      </c>
      <c r="C18037" s="3" t="s">
        <v>41730</v>
      </c>
      <c r="D18037" s="2" t="s">
        <v>44044</v>
      </c>
      <c r="E18037" s="3">
        <v>87.082499999999996</v>
      </c>
      <c r="F18037" s="67">
        <v>87.082499999999996</v>
      </c>
      <c r="G18037" s="67">
        <v>87.082499999999996</v>
      </c>
    </row>
    <row r="18038" spans="1:7" x14ac:dyDescent="0.2">
      <c r="A18038" s="1" t="str">
        <f t="shared" si="284"/>
        <v xml:space="preserve">SETOP </v>
      </c>
      <c r="B18038" s="3" t="s">
        <v>28600</v>
      </c>
    </row>
    <row r="18039" spans="1:7" x14ac:dyDescent="0.2">
      <c r="A18039" s="1" t="str">
        <f t="shared" si="284"/>
        <v>SETOP 075.02 - HIDRÔMETRO</v>
      </c>
      <c r="B18039" s="3" t="s">
        <v>28600</v>
      </c>
      <c r="C18039" s="3" t="s">
        <v>41731</v>
      </c>
    </row>
    <row r="18040" spans="1:7" x14ac:dyDescent="0.2">
      <c r="A18040" s="1" t="str">
        <f t="shared" si="284"/>
        <v>SETOP Código</v>
      </c>
      <c r="B18040" s="3" t="s">
        <v>28600</v>
      </c>
      <c r="C18040" s="3" t="s">
        <v>28604</v>
      </c>
      <c r="D18040" s="2" t="s">
        <v>43149</v>
      </c>
      <c r="E18040" s="3" t="s">
        <v>45110</v>
      </c>
      <c r="F18040" s="67" t="s">
        <v>45110</v>
      </c>
      <c r="G18040" s="67" t="s">
        <v>45110</v>
      </c>
    </row>
    <row r="18041" spans="1:7" ht="22.5" x14ac:dyDescent="0.2">
      <c r="A18041" s="1" t="str">
        <f t="shared" si="284"/>
        <v>SETOP MATED-15224</v>
      </c>
      <c r="B18041" s="3" t="s">
        <v>28600</v>
      </c>
      <c r="C18041" s="3" t="s">
        <v>41732</v>
      </c>
      <c r="D18041" s="2" t="s">
        <v>44045</v>
      </c>
      <c r="E18041" s="3">
        <v>87.927499999999995</v>
      </c>
      <c r="F18041" s="67">
        <v>87.927499999999995</v>
      </c>
      <c r="G18041" s="67">
        <v>87.927499999999995</v>
      </c>
    </row>
    <row r="18042" spans="1:7" x14ac:dyDescent="0.2">
      <c r="A18042" s="1" t="str">
        <f t="shared" si="284"/>
        <v xml:space="preserve">SETOP </v>
      </c>
      <c r="B18042" s="3" t="s">
        <v>28600</v>
      </c>
    </row>
    <row r="18043" spans="1:7" x14ac:dyDescent="0.2">
      <c r="A18043" s="1" t="str">
        <f t="shared" si="284"/>
        <v>SETOP 075.03 - KIT CAVALETE</v>
      </c>
      <c r="B18043" s="3" t="s">
        <v>28600</v>
      </c>
      <c r="C18043" s="3" t="s">
        <v>41733</v>
      </c>
    </row>
    <row r="18044" spans="1:7" x14ac:dyDescent="0.2">
      <c r="A18044" s="1" t="str">
        <f t="shared" si="284"/>
        <v>SETOP Código</v>
      </c>
      <c r="B18044" s="3" t="s">
        <v>28600</v>
      </c>
      <c r="C18044" s="3" t="s">
        <v>28604</v>
      </c>
      <c r="D18044" s="2" t="s">
        <v>43149</v>
      </c>
      <c r="E18044" s="3" t="s">
        <v>45110</v>
      </c>
      <c r="F18044" s="67" t="s">
        <v>45110</v>
      </c>
      <c r="G18044" s="67" t="s">
        <v>45110</v>
      </c>
    </row>
    <row r="18045" spans="1:7" ht="22.5" x14ac:dyDescent="0.2">
      <c r="A18045" s="1" t="str">
        <f t="shared" si="284"/>
        <v>SETOP MATED-15221</v>
      </c>
      <c r="B18045" s="3" t="s">
        <v>28600</v>
      </c>
      <c r="C18045" s="3" t="s">
        <v>41734</v>
      </c>
      <c r="D18045" s="2" t="s">
        <v>44046</v>
      </c>
      <c r="E18045" s="3">
        <v>81.045199999999994</v>
      </c>
      <c r="F18045" s="67">
        <v>81.045199999999994</v>
      </c>
      <c r="G18045" s="67">
        <v>81.045199999999994</v>
      </c>
    </row>
    <row r="18046" spans="1:7" ht="22.5" x14ac:dyDescent="0.2">
      <c r="A18046" s="1" t="str">
        <f t="shared" si="284"/>
        <v>SETOP MATED-12510</v>
      </c>
      <c r="B18046" s="3" t="s">
        <v>28600</v>
      </c>
      <c r="C18046" s="3" t="s">
        <v>41735</v>
      </c>
      <c r="D18046" s="2" t="s">
        <v>44047</v>
      </c>
      <c r="E18046" s="3">
        <v>76.882599999999996</v>
      </c>
      <c r="F18046" s="67">
        <v>76.882599999999996</v>
      </c>
      <c r="G18046" s="67">
        <v>76.882599999999996</v>
      </c>
    </row>
    <row r="18047" spans="1:7" ht="22.5" x14ac:dyDescent="0.2">
      <c r="A18047" s="1" t="str">
        <f t="shared" si="284"/>
        <v>SETOP MATED-15222</v>
      </c>
      <c r="B18047" s="3" t="s">
        <v>28600</v>
      </c>
      <c r="C18047" s="3" t="s">
        <v>41736</v>
      </c>
      <c r="D18047" s="2" t="s">
        <v>44048</v>
      </c>
      <c r="E18047" s="3">
        <v>121.6938</v>
      </c>
      <c r="F18047" s="67">
        <v>121.6938</v>
      </c>
      <c r="G18047" s="67">
        <v>121.6938</v>
      </c>
    </row>
    <row r="18048" spans="1:7" ht="22.5" x14ac:dyDescent="0.2">
      <c r="A18048" s="1" t="str">
        <f t="shared" si="284"/>
        <v>SETOP MATED-12511</v>
      </c>
      <c r="B18048" s="3" t="s">
        <v>28600</v>
      </c>
      <c r="C18048" s="3" t="s">
        <v>41737</v>
      </c>
      <c r="D18048" s="2" t="s">
        <v>44049</v>
      </c>
      <c r="E18048" s="3">
        <v>114.3865</v>
      </c>
      <c r="F18048" s="67">
        <v>114.3865</v>
      </c>
      <c r="G18048" s="67">
        <v>114.3865</v>
      </c>
    </row>
    <row r="18049" spans="1:7" x14ac:dyDescent="0.2">
      <c r="A18049" s="1" t="str">
        <f t="shared" si="284"/>
        <v xml:space="preserve">SETOP </v>
      </c>
      <c r="B18049" s="3" t="s">
        <v>28600</v>
      </c>
    </row>
    <row r="18050" spans="1:7" x14ac:dyDescent="0.2">
      <c r="A18050" s="1" t="str">
        <f t="shared" si="284"/>
        <v>SETOP 076 - ILUMINAÇÃO PÚBLICA</v>
      </c>
      <c r="B18050" s="3" t="s">
        <v>28600</v>
      </c>
      <c r="C18050" s="3" t="s">
        <v>41738</v>
      </c>
    </row>
    <row r="18051" spans="1:7" x14ac:dyDescent="0.2">
      <c r="A18051" s="1" t="str">
        <f t="shared" si="284"/>
        <v>SETOP 076.01 - LUMINÁRIA</v>
      </c>
      <c r="B18051" s="3" t="s">
        <v>28600</v>
      </c>
      <c r="C18051" s="3" t="s">
        <v>41739</v>
      </c>
    </row>
    <row r="18052" spans="1:7" x14ac:dyDescent="0.2">
      <c r="A18052" s="1" t="str">
        <f t="shared" si="284"/>
        <v>SETOP Código</v>
      </c>
      <c r="B18052" s="3" t="s">
        <v>28600</v>
      </c>
      <c r="C18052" s="3" t="s">
        <v>28604</v>
      </c>
      <c r="D18052" s="2" t="s">
        <v>43149</v>
      </c>
      <c r="E18052" s="3" t="s">
        <v>45110</v>
      </c>
      <c r="F18052" s="67" t="s">
        <v>45110</v>
      </c>
      <c r="G18052" s="67" t="s">
        <v>45110</v>
      </c>
    </row>
    <row r="18053" spans="1:7" ht="22.5" x14ac:dyDescent="0.2">
      <c r="A18053" s="1" t="str">
        <f t="shared" si="284"/>
        <v>SETOP MATED-11944</v>
      </c>
      <c r="B18053" s="3" t="s">
        <v>28600</v>
      </c>
      <c r="C18053" s="3" t="s">
        <v>41740</v>
      </c>
      <c r="D18053" s="2" t="s">
        <v>44050</v>
      </c>
      <c r="E18053" s="3">
        <v>463.51299999999998</v>
      </c>
      <c r="F18053" s="67">
        <v>463.51299999999998</v>
      </c>
      <c r="G18053" s="67">
        <v>463.51299999999998</v>
      </c>
    </row>
    <row r="18054" spans="1:7" x14ac:dyDescent="0.2">
      <c r="A18054" s="1" t="str">
        <f t="shared" si="284"/>
        <v xml:space="preserve">SETOP </v>
      </c>
      <c r="B18054" s="3" t="s">
        <v>28600</v>
      </c>
    </row>
    <row r="18055" spans="1:7" x14ac:dyDescent="0.2">
      <c r="A18055" s="1" t="str">
        <f t="shared" si="284"/>
        <v>SETOP 076.02 - POSTE EM AÇO E SUPORTE</v>
      </c>
      <c r="B18055" s="3" t="s">
        <v>28600</v>
      </c>
      <c r="C18055" s="3" t="s">
        <v>41741</v>
      </c>
    </row>
    <row r="18056" spans="1:7" x14ac:dyDescent="0.2">
      <c r="A18056" s="1" t="str">
        <f t="shared" si="284"/>
        <v>SETOP Código</v>
      </c>
      <c r="B18056" s="3" t="s">
        <v>28600</v>
      </c>
      <c r="C18056" s="3" t="s">
        <v>28604</v>
      </c>
      <c r="D18056" s="2" t="s">
        <v>43149</v>
      </c>
      <c r="E18056" s="3" t="s">
        <v>45110</v>
      </c>
      <c r="F18056" s="67" t="s">
        <v>45110</v>
      </c>
      <c r="G18056" s="67" t="s">
        <v>45110</v>
      </c>
    </row>
    <row r="18057" spans="1:7" ht="22.5" x14ac:dyDescent="0.2">
      <c r="A18057" s="1" t="str">
        <f t="shared" si="284"/>
        <v>SETOP MATED-11952</v>
      </c>
      <c r="B18057" s="3" t="s">
        <v>28600</v>
      </c>
      <c r="C18057" s="3" t="s">
        <v>41742</v>
      </c>
      <c r="D18057" s="2" t="s">
        <v>44051</v>
      </c>
      <c r="E18057" s="3">
        <v>2395.672</v>
      </c>
      <c r="F18057" s="67">
        <v>2395.672</v>
      </c>
      <c r="G18057" s="67">
        <v>2395.672</v>
      </c>
    </row>
    <row r="18058" spans="1:7" x14ac:dyDescent="0.2">
      <c r="A18058" s="1" t="str">
        <f t="shared" si="284"/>
        <v>SETOP MATED-11945</v>
      </c>
      <c r="B18058" s="3" t="s">
        <v>28600</v>
      </c>
      <c r="C18058" s="3" t="s">
        <v>41743</v>
      </c>
      <c r="D18058" s="2" t="s">
        <v>44052</v>
      </c>
      <c r="E18058" s="3">
        <v>193.33529999999999</v>
      </c>
      <c r="F18058" s="67">
        <v>193.33529999999999</v>
      </c>
      <c r="G18058" s="67">
        <v>193.33529999999999</v>
      </c>
    </row>
    <row r="18059" spans="1:7" x14ac:dyDescent="0.2">
      <c r="A18059" s="1" t="str">
        <f t="shared" si="284"/>
        <v xml:space="preserve">SETOP </v>
      </c>
      <c r="B18059" s="3" t="s">
        <v>28600</v>
      </c>
    </row>
    <row r="18060" spans="1:7" x14ac:dyDescent="0.2">
      <c r="A18060" s="1" t="str">
        <f t="shared" si="284"/>
        <v>SETOP 076.03 - PROJETOR</v>
      </c>
      <c r="B18060" s="3" t="s">
        <v>28600</v>
      </c>
      <c r="C18060" s="3" t="s">
        <v>41744</v>
      </c>
    </row>
    <row r="18061" spans="1:7" x14ac:dyDescent="0.2">
      <c r="A18061" s="1" t="str">
        <f t="shared" si="284"/>
        <v>SETOP Código</v>
      </c>
      <c r="B18061" s="3" t="s">
        <v>28600</v>
      </c>
      <c r="C18061" s="3" t="s">
        <v>28604</v>
      </c>
      <c r="D18061" s="2" t="s">
        <v>43149</v>
      </c>
      <c r="E18061" s="3" t="s">
        <v>45110</v>
      </c>
      <c r="F18061" s="67" t="s">
        <v>45110</v>
      </c>
      <c r="G18061" s="67" t="s">
        <v>45110</v>
      </c>
    </row>
    <row r="18062" spans="1:7" x14ac:dyDescent="0.2">
      <c r="A18062" s="1" t="str">
        <f t="shared" si="284"/>
        <v>SETOP MATED-11942</v>
      </c>
      <c r="B18062" s="3" t="s">
        <v>28600</v>
      </c>
      <c r="C18062" s="3" t="s">
        <v>41745</v>
      </c>
      <c r="D18062" s="2" t="s">
        <v>44053</v>
      </c>
      <c r="E18062" s="3">
        <v>388.35390000000001</v>
      </c>
      <c r="F18062" s="67">
        <v>388.35390000000001</v>
      </c>
      <c r="G18062" s="67">
        <v>388.35390000000001</v>
      </c>
    </row>
    <row r="18063" spans="1:7" x14ac:dyDescent="0.2">
      <c r="A18063" s="1" t="str">
        <f t="shared" si="284"/>
        <v>SETOP MATED-11941</v>
      </c>
      <c r="B18063" s="3" t="s">
        <v>28600</v>
      </c>
      <c r="C18063" s="3" t="s">
        <v>41746</v>
      </c>
      <c r="D18063" s="2" t="s">
        <v>44054</v>
      </c>
      <c r="E18063" s="3">
        <v>403.20030000000003</v>
      </c>
      <c r="F18063" s="67">
        <v>403.20030000000003</v>
      </c>
      <c r="G18063" s="67">
        <v>403.20030000000003</v>
      </c>
    </row>
    <row r="18064" spans="1:7" x14ac:dyDescent="0.2">
      <c r="A18064" s="1" t="str">
        <f t="shared" si="284"/>
        <v xml:space="preserve">SETOP </v>
      </c>
      <c r="B18064" s="3" t="s">
        <v>28600</v>
      </c>
    </row>
    <row r="18065" spans="1:7" x14ac:dyDescent="0.2">
      <c r="A18065" s="1" t="str">
        <f t="shared" si="284"/>
        <v>SETOP 076.04 - RELÉ FOTOELÉTRICO</v>
      </c>
      <c r="B18065" s="3" t="s">
        <v>28600</v>
      </c>
      <c r="C18065" s="3" t="s">
        <v>41747</v>
      </c>
    </row>
    <row r="18066" spans="1:7" x14ac:dyDescent="0.2">
      <c r="A18066" s="1" t="str">
        <f t="shared" si="284"/>
        <v>SETOP Código</v>
      </c>
      <c r="B18066" s="3" t="s">
        <v>28600</v>
      </c>
      <c r="C18066" s="3" t="s">
        <v>28604</v>
      </c>
      <c r="D18066" s="2" t="s">
        <v>43149</v>
      </c>
      <c r="E18066" s="3" t="s">
        <v>45110</v>
      </c>
      <c r="F18066" s="67" t="s">
        <v>45110</v>
      </c>
      <c r="G18066" s="67" t="s">
        <v>45110</v>
      </c>
    </row>
    <row r="18067" spans="1:7" ht="22.5" x14ac:dyDescent="0.2">
      <c r="A18067" s="1" t="str">
        <f t="shared" si="284"/>
        <v>SETOP MATED-12258</v>
      </c>
      <c r="B18067" s="3" t="s">
        <v>28600</v>
      </c>
      <c r="C18067" s="3" t="s">
        <v>41748</v>
      </c>
      <c r="D18067" s="2" t="s">
        <v>44055</v>
      </c>
      <c r="E18067" s="3">
        <v>24.653199999999998</v>
      </c>
      <c r="F18067" s="67">
        <v>24.653199999999998</v>
      </c>
      <c r="G18067" s="67">
        <v>24.653199999999998</v>
      </c>
    </row>
    <row r="18068" spans="1:7" ht="22.5" x14ac:dyDescent="0.2">
      <c r="A18068" s="1" t="str">
        <f t="shared" si="284"/>
        <v>SETOP MATED-12259</v>
      </c>
      <c r="B18068" s="3" t="s">
        <v>28600</v>
      </c>
      <c r="C18068" s="3" t="s">
        <v>41749</v>
      </c>
      <c r="D18068" s="2" t="s">
        <v>44056</v>
      </c>
      <c r="E18068" s="3">
        <v>30.3781</v>
      </c>
      <c r="F18068" s="67">
        <v>30.3781</v>
      </c>
      <c r="G18068" s="67">
        <v>30.3781</v>
      </c>
    </row>
    <row r="18069" spans="1:7" x14ac:dyDescent="0.2">
      <c r="A18069" s="1" t="str">
        <f t="shared" si="284"/>
        <v xml:space="preserve">SETOP </v>
      </c>
      <c r="B18069" s="3" t="s">
        <v>28600</v>
      </c>
    </row>
    <row r="18070" spans="1:7" x14ac:dyDescent="0.2">
      <c r="A18070" s="1" t="str">
        <f t="shared" si="284"/>
        <v>SETOP 077 - ACESSIBILIDADE (INSUMOS)</v>
      </c>
      <c r="B18070" s="3" t="s">
        <v>28600</v>
      </c>
      <c r="C18070" s="3" t="s">
        <v>41750</v>
      </c>
    </row>
    <row r="18071" spans="1:7" x14ac:dyDescent="0.2">
      <c r="A18071" s="1" t="str">
        <f t="shared" si="284"/>
        <v>SETOP 077.01 - BANCO ARTICULADO</v>
      </c>
      <c r="B18071" s="3" t="s">
        <v>28600</v>
      </c>
      <c r="C18071" s="3" t="s">
        <v>41751</v>
      </c>
    </row>
    <row r="18072" spans="1:7" x14ac:dyDescent="0.2">
      <c r="A18072" s="1" t="str">
        <f t="shared" si="284"/>
        <v>SETOP Código</v>
      </c>
      <c r="B18072" s="3" t="s">
        <v>28600</v>
      </c>
      <c r="C18072" s="3" t="s">
        <v>28604</v>
      </c>
      <c r="D18072" s="2" t="s">
        <v>43149</v>
      </c>
      <c r="E18072" s="3" t="s">
        <v>45110</v>
      </c>
      <c r="F18072" s="67" t="s">
        <v>45110</v>
      </c>
      <c r="G18072" s="67" t="s">
        <v>45110</v>
      </c>
    </row>
    <row r="18073" spans="1:7" ht="22.5" x14ac:dyDescent="0.2">
      <c r="A18073" s="1" t="str">
        <f t="shared" si="284"/>
        <v>SETOP MATED-12070</v>
      </c>
      <c r="B18073" s="3" t="s">
        <v>28600</v>
      </c>
      <c r="C18073" s="3" t="s">
        <v>41752</v>
      </c>
      <c r="D18073" s="2" t="s">
        <v>44057</v>
      </c>
      <c r="E18073" s="3">
        <v>1138.2315000000001</v>
      </c>
      <c r="F18073" s="67">
        <v>1138.2315000000001</v>
      </c>
      <c r="G18073" s="67">
        <v>1138.2315000000001</v>
      </c>
    </row>
    <row r="18074" spans="1:7" ht="22.5" x14ac:dyDescent="0.2">
      <c r="A18074" s="1" t="str">
        <f t="shared" si="284"/>
        <v>SETOP MATED-12151</v>
      </c>
      <c r="B18074" s="3" t="s">
        <v>28600</v>
      </c>
      <c r="C18074" s="3" t="s">
        <v>41753</v>
      </c>
      <c r="D18074" s="2" t="s">
        <v>26352</v>
      </c>
      <c r="E18074" s="3">
        <v>596.45500000000004</v>
      </c>
      <c r="F18074" s="67">
        <v>596.45500000000004</v>
      </c>
      <c r="G18074" s="67">
        <v>596.45500000000004</v>
      </c>
    </row>
    <row r="18075" spans="1:7" x14ac:dyDescent="0.2">
      <c r="A18075" s="1" t="str">
        <f t="shared" si="284"/>
        <v xml:space="preserve">SETOP </v>
      </c>
      <c r="B18075" s="3" t="s">
        <v>28600</v>
      </c>
    </row>
    <row r="18076" spans="1:7" x14ac:dyDescent="0.2">
      <c r="A18076" s="1" t="str">
        <f t="shared" si="284"/>
        <v>SETOP 077.02 - BARRA DE APOIO</v>
      </c>
      <c r="B18076" s="3" t="s">
        <v>28600</v>
      </c>
      <c r="C18076" s="3" t="s">
        <v>41754</v>
      </c>
    </row>
    <row r="18077" spans="1:7" x14ac:dyDescent="0.2">
      <c r="A18077" s="1" t="str">
        <f t="shared" si="284"/>
        <v>SETOP Código</v>
      </c>
      <c r="B18077" s="3" t="s">
        <v>28600</v>
      </c>
      <c r="C18077" s="3" t="s">
        <v>28604</v>
      </c>
      <c r="D18077" s="2" t="s">
        <v>43149</v>
      </c>
      <c r="E18077" s="3" t="s">
        <v>45110</v>
      </c>
      <c r="F18077" s="67" t="s">
        <v>45110</v>
      </c>
      <c r="G18077" s="67" t="s">
        <v>45110</v>
      </c>
    </row>
    <row r="18078" spans="1:7" ht="22.5" x14ac:dyDescent="0.2">
      <c r="A18078" s="1" t="str">
        <f t="shared" si="284"/>
        <v>SETOP MATED-12163</v>
      </c>
      <c r="B18078" s="3" t="s">
        <v>28600</v>
      </c>
      <c r="C18078" s="3" t="s">
        <v>41755</v>
      </c>
      <c r="D18078" s="2" t="s">
        <v>44058</v>
      </c>
      <c r="E18078" s="3">
        <v>291.17219999999998</v>
      </c>
      <c r="F18078" s="67">
        <v>291.17219999999998</v>
      </c>
      <c r="G18078" s="67">
        <v>291.17219999999998</v>
      </c>
    </row>
    <row r="18079" spans="1:7" ht="33.75" x14ac:dyDescent="0.2">
      <c r="A18079" s="1" t="str">
        <f t="shared" si="284"/>
        <v>SETOP MATED-12062</v>
      </c>
      <c r="B18079" s="3" t="s">
        <v>28600</v>
      </c>
      <c r="C18079" s="3" t="s">
        <v>41756</v>
      </c>
      <c r="D18079" s="2" t="s">
        <v>44059</v>
      </c>
      <c r="E18079" s="3">
        <v>199.26179999999999</v>
      </c>
      <c r="F18079" s="67">
        <v>199.26179999999999</v>
      </c>
      <c r="G18079" s="67">
        <v>199.26179999999999</v>
      </c>
    </row>
    <row r="18080" spans="1:7" ht="22.5" x14ac:dyDescent="0.2">
      <c r="A18080" s="1" t="str">
        <f t="shared" si="284"/>
        <v>SETOP MATED-12061</v>
      </c>
      <c r="B18080" s="3" t="s">
        <v>28600</v>
      </c>
      <c r="C18080" s="3" t="s">
        <v>41757</v>
      </c>
      <c r="D18080" s="2" t="s">
        <v>44060</v>
      </c>
      <c r="E18080" s="3">
        <v>209.42140000000001</v>
      </c>
      <c r="F18080" s="67">
        <v>209.42140000000001</v>
      </c>
      <c r="G18080" s="67">
        <v>209.42140000000001</v>
      </c>
    </row>
    <row r="18081" spans="1:7" ht="22.5" x14ac:dyDescent="0.2">
      <c r="A18081" s="1" t="str">
        <f t="shared" si="284"/>
        <v>SETOP MATED-12177</v>
      </c>
      <c r="B18081" s="3" t="s">
        <v>28600</v>
      </c>
      <c r="C18081" s="3" t="s">
        <v>41758</v>
      </c>
      <c r="D18081" s="2" t="s">
        <v>44061</v>
      </c>
      <c r="E18081" s="3">
        <v>237.57210000000001</v>
      </c>
      <c r="F18081" s="67">
        <v>237.57210000000001</v>
      </c>
      <c r="G18081" s="67">
        <v>237.57210000000001</v>
      </c>
    </row>
    <row r="18082" spans="1:7" ht="33.75" x14ac:dyDescent="0.2">
      <c r="A18082" s="1" t="str">
        <f t="shared" si="284"/>
        <v>SETOP MATED-12066</v>
      </c>
      <c r="B18082" s="3" t="s">
        <v>28600</v>
      </c>
      <c r="C18082" s="3" t="s">
        <v>41759</v>
      </c>
      <c r="D18082" s="2" t="s">
        <v>44062</v>
      </c>
      <c r="E18082" s="3">
        <v>118.2972</v>
      </c>
      <c r="F18082" s="67">
        <v>118.2972</v>
      </c>
      <c r="G18082" s="67">
        <v>118.2972</v>
      </c>
    </row>
    <row r="18083" spans="1:7" ht="22.5" x14ac:dyDescent="0.2">
      <c r="A18083" s="1" t="str">
        <f t="shared" si="284"/>
        <v>SETOP MATED-11985</v>
      </c>
      <c r="B18083" s="3" t="s">
        <v>28600</v>
      </c>
      <c r="C18083" s="3" t="s">
        <v>41760</v>
      </c>
      <c r="D18083" s="2" t="s">
        <v>44063</v>
      </c>
      <c r="E18083" s="3">
        <v>154.8638</v>
      </c>
      <c r="F18083" s="67">
        <v>154.8638</v>
      </c>
      <c r="G18083" s="67">
        <v>154.8638</v>
      </c>
    </row>
    <row r="18084" spans="1:7" ht="22.5" x14ac:dyDescent="0.2">
      <c r="A18084" s="1" t="str">
        <f t="shared" si="284"/>
        <v>SETOP MATED-12063</v>
      </c>
      <c r="B18084" s="3" t="s">
        <v>28600</v>
      </c>
      <c r="C18084" s="3" t="s">
        <v>41761</v>
      </c>
      <c r="D18084" s="2" t="s">
        <v>44064</v>
      </c>
      <c r="E18084" s="3">
        <v>202.58789999999999</v>
      </c>
      <c r="F18084" s="67">
        <v>202.58789999999999</v>
      </c>
      <c r="G18084" s="67">
        <v>202.58789999999999</v>
      </c>
    </row>
    <row r="18085" spans="1:7" ht="22.5" x14ac:dyDescent="0.2">
      <c r="A18085" s="1" t="str">
        <f t="shared" si="284"/>
        <v>SETOP MATED-12064</v>
      </c>
      <c r="B18085" s="3" t="s">
        <v>28600</v>
      </c>
      <c r="C18085" s="3" t="s">
        <v>41762</v>
      </c>
      <c r="D18085" s="2" t="s">
        <v>44065</v>
      </c>
      <c r="E18085" s="3">
        <v>194.48429999999999</v>
      </c>
      <c r="F18085" s="67">
        <v>194.48429999999999</v>
      </c>
      <c r="G18085" s="67">
        <v>194.48429999999999</v>
      </c>
    </row>
    <row r="18086" spans="1:7" x14ac:dyDescent="0.2">
      <c r="A18086" s="1" t="str">
        <f t="shared" si="284"/>
        <v xml:space="preserve">SETOP </v>
      </c>
      <c r="B18086" s="3" t="s">
        <v>28600</v>
      </c>
    </row>
    <row r="18087" spans="1:7" x14ac:dyDescent="0.2">
      <c r="A18087" s="1" t="str">
        <f t="shared" si="284"/>
        <v>SETOP 079 - ISOLANTES TÉRMICOS</v>
      </c>
      <c r="B18087" s="3" t="s">
        <v>28600</v>
      </c>
      <c r="C18087" s="3" t="s">
        <v>41763</v>
      </c>
    </row>
    <row r="18088" spans="1:7" x14ac:dyDescent="0.2">
      <c r="A18088" s="1" t="str">
        <f t="shared" si="284"/>
        <v>SETOP 079.01 - VERMICULITA</v>
      </c>
      <c r="B18088" s="3" t="s">
        <v>28600</v>
      </c>
      <c r="C18088" s="3" t="s">
        <v>41764</v>
      </c>
    </row>
    <row r="18089" spans="1:7" x14ac:dyDescent="0.2">
      <c r="A18089" s="1" t="str">
        <f t="shared" si="284"/>
        <v>SETOP Código</v>
      </c>
      <c r="B18089" s="3" t="s">
        <v>28600</v>
      </c>
      <c r="C18089" s="3" t="s">
        <v>28604</v>
      </c>
      <c r="D18089" s="2" t="s">
        <v>43149</v>
      </c>
      <c r="E18089" s="3" t="s">
        <v>45110</v>
      </c>
      <c r="F18089" s="67" t="s">
        <v>45110</v>
      </c>
      <c r="G18089" s="67" t="s">
        <v>45110</v>
      </c>
    </row>
    <row r="18090" spans="1:7" x14ac:dyDescent="0.2">
      <c r="A18090" s="1" t="str">
        <f t="shared" si="284"/>
        <v>SETOP MATED-13091</v>
      </c>
      <c r="B18090" s="3" t="s">
        <v>28600</v>
      </c>
      <c r="C18090" s="3" t="s">
        <v>41765</v>
      </c>
      <c r="D18090" s="2" t="s">
        <v>44066</v>
      </c>
      <c r="E18090" s="3">
        <v>754.83640000000003</v>
      </c>
      <c r="F18090" s="67">
        <v>754.83640000000003</v>
      </c>
      <c r="G18090" s="67">
        <v>754.83640000000003</v>
      </c>
    </row>
    <row r="18091" spans="1:7" x14ac:dyDescent="0.2">
      <c r="A18091" s="1" t="str">
        <f t="shared" si="284"/>
        <v xml:space="preserve">SETOP </v>
      </c>
      <c r="B18091" s="3" t="s">
        <v>28600</v>
      </c>
    </row>
    <row r="18092" spans="1:7" x14ac:dyDescent="0.2">
      <c r="A18092" s="1" t="str">
        <f t="shared" ref="A18092:A18155" si="285">CONCATENAR</f>
        <v>SETOP 080 - ISOPOR, PAPEL (APLICADOS NA CONSTRUÇÃO)</v>
      </c>
      <c r="B18092" s="3" t="s">
        <v>28600</v>
      </c>
      <c r="C18092" s="3" t="s">
        <v>41766</v>
      </c>
    </row>
    <row r="18093" spans="1:7" x14ac:dyDescent="0.2">
      <c r="A18093" s="1" t="str">
        <f t="shared" si="285"/>
        <v>SETOP 080.01 - ISOPOR</v>
      </c>
      <c r="B18093" s="3" t="s">
        <v>28600</v>
      </c>
      <c r="C18093" s="3" t="s">
        <v>41767</v>
      </c>
    </row>
    <row r="18094" spans="1:7" x14ac:dyDescent="0.2">
      <c r="A18094" s="1" t="str">
        <f t="shared" si="285"/>
        <v>SETOP Código</v>
      </c>
      <c r="B18094" s="3" t="s">
        <v>28600</v>
      </c>
      <c r="C18094" s="3" t="s">
        <v>28604</v>
      </c>
      <c r="D18094" s="2" t="s">
        <v>43149</v>
      </c>
      <c r="E18094" s="3" t="s">
        <v>45110</v>
      </c>
      <c r="F18094" s="67" t="s">
        <v>45110</v>
      </c>
      <c r="G18094" s="67" t="s">
        <v>45110</v>
      </c>
    </row>
    <row r="18095" spans="1:7" ht="22.5" x14ac:dyDescent="0.2">
      <c r="A18095" s="1" t="str">
        <f t="shared" si="285"/>
        <v>SETOP MATED-8144</v>
      </c>
      <c r="B18095" s="3" t="s">
        <v>28600</v>
      </c>
      <c r="C18095" s="3" t="s">
        <v>41768</v>
      </c>
      <c r="D18095" s="2" t="s">
        <v>44067</v>
      </c>
      <c r="E18095" s="3">
        <v>5.1402000000000001</v>
      </c>
      <c r="F18095" s="67">
        <v>5.1402000000000001</v>
      </c>
      <c r="G18095" s="67">
        <v>5.1402000000000001</v>
      </c>
    </row>
    <row r="18096" spans="1:7" x14ac:dyDescent="0.2">
      <c r="A18096" s="1" t="str">
        <f t="shared" si="285"/>
        <v>SETOP MATED-19811</v>
      </c>
      <c r="B18096" s="3" t="s">
        <v>28600</v>
      </c>
      <c r="C18096" s="3" t="s">
        <v>41769</v>
      </c>
      <c r="D18096" s="2" t="s">
        <v>44068</v>
      </c>
      <c r="E18096" s="3">
        <v>14.9975</v>
      </c>
      <c r="F18096" s="67">
        <v>14.9975</v>
      </c>
      <c r="G18096" s="67">
        <v>14.9975</v>
      </c>
    </row>
    <row r="18097" spans="1:7" x14ac:dyDescent="0.2">
      <c r="A18097" s="1" t="str">
        <f t="shared" si="285"/>
        <v xml:space="preserve">SETOP </v>
      </c>
      <c r="B18097" s="3" t="s">
        <v>28600</v>
      </c>
    </row>
    <row r="18098" spans="1:7" x14ac:dyDescent="0.2">
      <c r="A18098" s="1" t="str">
        <f t="shared" si="285"/>
        <v>SETOP 081 - JUNTAS DE ALUMÍNIO E PLÁSTICAS</v>
      </c>
      <c r="B18098" s="3" t="s">
        <v>28600</v>
      </c>
      <c r="C18098" s="3" t="s">
        <v>41770</v>
      </c>
    </row>
    <row r="18099" spans="1:7" x14ac:dyDescent="0.2">
      <c r="A18099" s="1" t="str">
        <f t="shared" si="285"/>
        <v>SETOP 081.01 - JUNTA EM ALUMÍNIO</v>
      </c>
      <c r="B18099" s="3" t="s">
        <v>28600</v>
      </c>
      <c r="C18099" s="3" t="s">
        <v>41771</v>
      </c>
    </row>
    <row r="18100" spans="1:7" x14ac:dyDescent="0.2">
      <c r="A18100" s="1" t="str">
        <f t="shared" si="285"/>
        <v>SETOP Código</v>
      </c>
      <c r="B18100" s="3" t="s">
        <v>28600</v>
      </c>
      <c r="C18100" s="3" t="s">
        <v>28604</v>
      </c>
      <c r="D18100" s="2" t="s">
        <v>43149</v>
      </c>
      <c r="E18100" s="3" t="s">
        <v>45110</v>
      </c>
      <c r="F18100" s="67" t="s">
        <v>45110</v>
      </c>
      <c r="G18100" s="67" t="s">
        <v>45110</v>
      </c>
    </row>
    <row r="18101" spans="1:7" ht="22.5" x14ac:dyDescent="0.2">
      <c r="A18101" s="1" t="str">
        <f t="shared" si="285"/>
        <v>SETOP MATED-12751</v>
      </c>
      <c r="B18101" s="3" t="s">
        <v>28600</v>
      </c>
      <c r="C18101" s="3" t="s">
        <v>41772</v>
      </c>
      <c r="D18101" s="2" t="s">
        <v>44069</v>
      </c>
      <c r="E18101" s="3">
        <v>11.419499999999999</v>
      </c>
      <c r="F18101" s="67">
        <v>11.419499999999999</v>
      </c>
      <c r="G18101" s="67">
        <v>11.419499999999999</v>
      </c>
    </row>
    <row r="18102" spans="1:7" x14ac:dyDescent="0.2">
      <c r="A18102" s="1" t="str">
        <f t="shared" si="285"/>
        <v xml:space="preserve">SETOP </v>
      </c>
      <c r="B18102" s="3" t="s">
        <v>28600</v>
      </c>
    </row>
    <row r="18103" spans="1:7" x14ac:dyDescent="0.2">
      <c r="A18103" s="1" t="str">
        <f t="shared" si="285"/>
        <v>SETOP 081.02 - JUNTA EM PLÁSTICO</v>
      </c>
      <c r="B18103" s="3" t="s">
        <v>28600</v>
      </c>
      <c r="C18103" s="3" t="s">
        <v>41773</v>
      </c>
    </row>
    <row r="18104" spans="1:7" x14ac:dyDescent="0.2">
      <c r="A18104" s="1" t="str">
        <f t="shared" si="285"/>
        <v>SETOP Código</v>
      </c>
      <c r="B18104" s="3" t="s">
        <v>28600</v>
      </c>
      <c r="C18104" s="3" t="s">
        <v>28604</v>
      </c>
      <c r="D18104" s="2" t="s">
        <v>43149</v>
      </c>
      <c r="E18104" s="3" t="s">
        <v>45110</v>
      </c>
      <c r="F18104" s="67" t="s">
        <v>45110</v>
      </c>
      <c r="G18104" s="67" t="s">
        <v>45110</v>
      </c>
    </row>
    <row r="18105" spans="1:7" x14ac:dyDescent="0.2">
      <c r="A18105" s="1" t="str">
        <f t="shared" si="285"/>
        <v>SETOP MATED-12232</v>
      </c>
      <c r="B18105" s="3" t="s">
        <v>28600</v>
      </c>
      <c r="C18105" s="3" t="s">
        <v>41774</v>
      </c>
      <c r="D18105" s="2" t="s">
        <v>44070</v>
      </c>
      <c r="E18105" s="3">
        <v>2.9832999999999998</v>
      </c>
      <c r="F18105" s="67">
        <v>2.9832999999999998</v>
      </c>
      <c r="G18105" s="67">
        <v>2.9832999999999998</v>
      </c>
    </row>
    <row r="18106" spans="1:7" x14ac:dyDescent="0.2">
      <c r="A18106" s="1" t="str">
        <f t="shared" si="285"/>
        <v>SETOP MATED-11421</v>
      </c>
      <c r="B18106" s="3" t="s">
        <v>28600</v>
      </c>
      <c r="C18106" s="3" t="s">
        <v>41775</v>
      </c>
      <c r="D18106" s="2" t="s">
        <v>44071</v>
      </c>
      <c r="E18106" s="3">
        <v>3.7393000000000001</v>
      </c>
      <c r="F18106" s="67">
        <v>3.7393000000000001</v>
      </c>
      <c r="G18106" s="67">
        <v>3.7393000000000001</v>
      </c>
    </row>
    <row r="18107" spans="1:7" x14ac:dyDescent="0.2">
      <c r="A18107" s="1" t="str">
        <f t="shared" si="285"/>
        <v xml:space="preserve">SETOP </v>
      </c>
      <c r="B18107" s="3" t="s">
        <v>28600</v>
      </c>
    </row>
    <row r="18108" spans="1:7" x14ac:dyDescent="0.2">
      <c r="A18108" s="1" t="str">
        <f t="shared" si="285"/>
        <v>SETOP 082 - LADRILHOS HIDRÁULICOS E CERÂMICOS</v>
      </c>
      <c r="B18108" s="3" t="s">
        <v>28600</v>
      </c>
      <c r="C18108" s="3" t="s">
        <v>41776</v>
      </c>
    </row>
    <row r="18109" spans="1:7" x14ac:dyDescent="0.2">
      <c r="A18109" s="1" t="str">
        <f t="shared" si="285"/>
        <v>SETOP 082.01 - LADRILHO CERÂMICO</v>
      </c>
      <c r="B18109" s="3" t="s">
        <v>28600</v>
      </c>
      <c r="C18109" s="3" t="s">
        <v>41777</v>
      </c>
    </row>
    <row r="18110" spans="1:7" x14ac:dyDescent="0.2">
      <c r="A18110" s="1" t="str">
        <f t="shared" si="285"/>
        <v>SETOP Código</v>
      </c>
      <c r="B18110" s="3" t="s">
        <v>28600</v>
      </c>
      <c r="C18110" s="3" t="s">
        <v>28604</v>
      </c>
      <c r="D18110" s="2" t="s">
        <v>43149</v>
      </c>
      <c r="E18110" s="3" t="s">
        <v>45110</v>
      </c>
      <c r="F18110" s="67" t="s">
        <v>45110</v>
      </c>
      <c r="G18110" s="67" t="s">
        <v>45110</v>
      </c>
    </row>
    <row r="18111" spans="1:7" x14ac:dyDescent="0.2">
      <c r="A18111" s="1" t="str">
        <f t="shared" si="285"/>
        <v>SETOP MATED-12627</v>
      </c>
      <c r="B18111" s="3" t="s">
        <v>28600</v>
      </c>
      <c r="C18111" s="3" t="s">
        <v>41778</v>
      </c>
      <c r="D18111" s="2" t="s">
        <v>44072</v>
      </c>
      <c r="E18111" s="3">
        <v>55.978700000000003</v>
      </c>
      <c r="F18111" s="67">
        <v>55.978700000000003</v>
      </c>
      <c r="G18111" s="67">
        <v>55.978700000000003</v>
      </c>
    </row>
    <row r="18112" spans="1:7" x14ac:dyDescent="0.2">
      <c r="A18112" s="1" t="str">
        <f t="shared" si="285"/>
        <v xml:space="preserve">SETOP </v>
      </c>
      <c r="B18112" s="3" t="s">
        <v>28600</v>
      </c>
    </row>
    <row r="18113" spans="1:7" x14ac:dyDescent="0.2">
      <c r="A18113" s="1" t="str">
        <f t="shared" si="285"/>
        <v>SETOP 082.02 - LADRILHO HIDRÁULICO</v>
      </c>
      <c r="B18113" s="3" t="s">
        <v>28600</v>
      </c>
      <c r="C18113" s="3" t="s">
        <v>41779</v>
      </c>
    </row>
    <row r="18114" spans="1:7" x14ac:dyDescent="0.2">
      <c r="A18114" s="1" t="str">
        <f t="shared" si="285"/>
        <v>SETOP Código</v>
      </c>
      <c r="B18114" s="3" t="s">
        <v>28600</v>
      </c>
      <c r="C18114" s="3" t="s">
        <v>28604</v>
      </c>
      <c r="D18114" s="2" t="s">
        <v>43149</v>
      </c>
      <c r="E18114" s="3" t="s">
        <v>45110</v>
      </c>
      <c r="F18114" s="67" t="s">
        <v>45110</v>
      </c>
      <c r="G18114" s="67" t="s">
        <v>45110</v>
      </c>
    </row>
    <row r="18115" spans="1:7" ht="22.5" x14ac:dyDescent="0.2">
      <c r="A18115" s="1" t="str">
        <f t="shared" si="285"/>
        <v>SETOP MATED-12668</v>
      </c>
      <c r="B18115" s="3" t="s">
        <v>28600</v>
      </c>
      <c r="C18115" s="3" t="s">
        <v>41780</v>
      </c>
      <c r="D18115" s="2" t="s">
        <v>44073</v>
      </c>
      <c r="E18115" s="3">
        <v>36.4938</v>
      </c>
      <c r="F18115" s="67">
        <v>36.4938</v>
      </c>
      <c r="G18115" s="67">
        <v>36.4938</v>
      </c>
    </row>
    <row r="18116" spans="1:7" ht="22.5" x14ac:dyDescent="0.2">
      <c r="A18116" s="1" t="str">
        <f t="shared" si="285"/>
        <v>SETOP MATED-12711</v>
      </c>
      <c r="B18116" s="3" t="s">
        <v>28600</v>
      </c>
      <c r="C18116" s="3" t="s">
        <v>41781</v>
      </c>
      <c r="D18116" s="2" t="s">
        <v>44074</v>
      </c>
      <c r="E18116" s="3">
        <v>39.728000000000002</v>
      </c>
      <c r="F18116" s="67">
        <v>39.728000000000002</v>
      </c>
      <c r="G18116" s="67">
        <v>39.728000000000002</v>
      </c>
    </row>
    <row r="18117" spans="1:7" ht="22.5" x14ac:dyDescent="0.2">
      <c r="A18117" s="1" t="str">
        <f t="shared" si="285"/>
        <v>SETOP MATED-12690</v>
      </c>
      <c r="B18117" s="3" t="s">
        <v>28600</v>
      </c>
      <c r="C18117" s="3" t="s">
        <v>41782</v>
      </c>
      <c r="D18117" s="2" t="s">
        <v>44075</v>
      </c>
      <c r="E18117" s="3">
        <v>59.308799999999998</v>
      </c>
      <c r="F18117" s="67">
        <v>59.308799999999998</v>
      </c>
      <c r="G18117" s="67">
        <v>59.308799999999998</v>
      </c>
    </row>
    <row r="18118" spans="1:7" ht="22.5" x14ac:dyDescent="0.2">
      <c r="A18118" s="1" t="str">
        <f t="shared" si="285"/>
        <v>SETOP MATED-12720</v>
      </c>
      <c r="B18118" s="3" t="s">
        <v>28600</v>
      </c>
      <c r="C18118" s="3" t="s">
        <v>41783</v>
      </c>
      <c r="D18118" s="2" t="s">
        <v>44076</v>
      </c>
      <c r="E18118" s="3">
        <v>66.611699999999999</v>
      </c>
      <c r="F18118" s="67">
        <v>66.611699999999999</v>
      </c>
      <c r="G18118" s="67">
        <v>66.611699999999999</v>
      </c>
    </row>
    <row r="18119" spans="1:7" ht="22.5" x14ac:dyDescent="0.2">
      <c r="A18119" s="1" t="str">
        <f t="shared" si="285"/>
        <v>SETOP MATED-12702</v>
      </c>
      <c r="B18119" s="3" t="s">
        <v>28600</v>
      </c>
      <c r="C18119" s="3" t="s">
        <v>41784</v>
      </c>
      <c r="D18119" s="2" t="s">
        <v>44077</v>
      </c>
      <c r="E18119" s="3">
        <v>56.0334</v>
      </c>
      <c r="F18119" s="67">
        <v>56.0334</v>
      </c>
      <c r="G18119" s="67">
        <v>56.0334</v>
      </c>
    </row>
    <row r="18120" spans="1:7" ht="22.5" x14ac:dyDescent="0.2">
      <c r="A18120" s="1" t="str">
        <f t="shared" si="285"/>
        <v>SETOP MATED-12731</v>
      </c>
      <c r="B18120" s="3" t="s">
        <v>28600</v>
      </c>
      <c r="C18120" s="3" t="s">
        <v>41785</v>
      </c>
      <c r="D18120" s="2" t="s">
        <v>44078</v>
      </c>
      <c r="E18120" s="3">
        <v>62.048699999999997</v>
      </c>
      <c r="F18120" s="67">
        <v>62.048699999999997</v>
      </c>
      <c r="G18120" s="67">
        <v>62.048699999999997</v>
      </c>
    </row>
    <row r="18121" spans="1:7" x14ac:dyDescent="0.2">
      <c r="A18121" s="1" t="str">
        <f t="shared" si="285"/>
        <v xml:space="preserve">SETOP </v>
      </c>
      <c r="B18121" s="3" t="s">
        <v>28600</v>
      </c>
    </row>
    <row r="18122" spans="1:7" x14ac:dyDescent="0.2">
      <c r="A18122" s="1" t="str">
        <f t="shared" si="285"/>
        <v>SETOP 084 - LAMINADOS/PLACAS VINÍLICAS, MELAMÍCAS E FÓRMICAS</v>
      </c>
      <c r="B18122" s="3" t="s">
        <v>28600</v>
      </c>
      <c r="C18122" s="3" t="s">
        <v>41786</v>
      </c>
    </row>
    <row r="18123" spans="1:7" x14ac:dyDescent="0.2">
      <c r="A18123" s="1" t="str">
        <f t="shared" si="285"/>
        <v>SETOP 084.01 - LAMINADO MELAMÍNICO</v>
      </c>
      <c r="B18123" s="3" t="s">
        <v>28600</v>
      </c>
      <c r="C18123" s="3" t="s">
        <v>41787</v>
      </c>
    </row>
    <row r="18124" spans="1:7" x14ac:dyDescent="0.2">
      <c r="A18124" s="1" t="str">
        <f t="shared" si="285"/>
        <v>SETOP Código</v>
      </c>
      <c r="B18124" s="3" t="s">
        <v>28600</v>
      </c>
      <c r="C18124" s="3" t="s">
        <v>28604</v>
      </c>
      <c r="D18124" s="2" t="s">
        <v>43149</v>
      </c>
      <c r="E18124" s="3" t="s">
        <v>45110</v>
      </c>
      <c r="F18124" s="67" t="s">
        <v>45110</v>
      </c>
      <c r="G18124" s="67" t="s">
        <v>45110</v>
      </c>
    </row>
    <row r="18125" spans="1:7" ht="22.5" x14ac:dyDescent="0.2">
      <c r="A18125" s="1" t="str">
        <f t="shared" si="285"/>
        <v>SETOP MATED-12700</v>
      </c>
      <c r="B18125" s="3" t="s">
        <v>28600</v>
      </c>
      <c r="C18125" s="3" t="s">
        <v>41788</v>
      </c>
      <c r="D18125" s="2" t="s">
        <v>44079</v>
      </c>
      <c r="E18125" s="3">
        <v>61.3</v>
      </c>
      <c r="F18125" s="67">
        <v>61.3</v>
      </c>
      <c r="G18125" s="67">
        <v>61.3</v>
      </c>
    </row>
    <row r="18126" spans="1:7" ht="22.5" x14ac:dyDescent="0.2">
      <c r="A18126" s="1" t="str">
        <f t="shared" si="285"/>
        <v>SETOP MATED-9126</v>
      </c>
      <c r="B18126" s="3" t="s">
        <v>28600</v>
      </c>
      <c r="C18126" s="3" t="s">
        <v>41789</v>
      </c>
      <c r="D18126" s="2" t="s">
        <v>44080</v>
      </c>
      <c r="E18126" s="3">
        <v>71.84</v>
      </c>
      <c r="F18126" s="67">
        <v>71.84</v>
      </c>
      <c r="G18126" s="67">
        <v>71.84</v>
      </c>
    </row>
    <row r="18127" spans="1:7" x14ac:dyDescent="0.2">
      <c r="A18127" s="1" t="str">
        <f t="shared" si="285"/>
        <v xml:space="preserve">SETOP </v>
      </c>
      <c r="B18127" s="3" t="s">
        <v>28600</v>
      </c>
    </row>
    <row r="18128" spans="1:7" x14ac:dyDescent="0.2">
      <c r="A18128" s="1" t="str">
        <f t="shared" si="285"/>
        <v>SETOP 084.02 - PLACA VINÍLICA</v>
      </c>
      <c r="B18128" s="3" t="s">
        <v>28600</v>
      </c>
      <c r="C18128" s="3" t="s">
        <v>41790</v>
      </c>
    </row>
    <row r="18129" spans="1:7" x14ac:dyDescent="0.2">
      <c r="A18129" s="1" t="str">
        <f t="shared" si="285"/>
        <v>SETOP Código</v>
      </c>
      <c r="B18129" s="3" t="s">
        <v>28600</v>
      </c>
      <c r="C18129" s="3" t="s">
        <v>28604</v>
      </c>
      <c r="D18129" s="2" t="s">
        <v>43149</v>
      </c>
      <c r="E18129" s="3" t="s">
        <v>45110</v>
      </c>
      <c r="F18129" s="67" t="s">
        <v>45110</v>
      </c>
      <c r="G18129" s="67" t="s">
        <v>45110</v>
      </c>
    </row>
    <row r="18130" spans="1:7" ht="22.5" x14ac:dyDescent="0.2">
      <c r="A18130" s="1" t="str">
        <f t="shared" si="285"/>
        <v>SETOP MATED-5029</v>
      </c>
      <c r="B18130" s="3" t="s">
        <v>28600</v>
      </c>
      <c r="C18130" s="3" t="s">
        <v>41791</v>
      </c>
      <c r="D18130" s="2" t="s">
        <v>44081</v>
      </c>
      <c r="E18130" s="3">
        <v>142.13</v>
      </c>
      <c r="F18130" s="67">
        <v>142.13</v>
      </c>
      <c r="G18130" s="67">
        <v>142.13</v>
      </c>
    </row>
    <row r="18131" spans="1:7" x14ac:dyDescent="0.2">
      <c r="A18131" s="1" t="str">
        <f t="shared" si="285"/>
        <v>SETOP MATED-11979</v>
      </c>
      <c r="B18131" s="3" t="s">
        <v>28600</v>
      </c>
      <c r="C18131" s="3" t="s">
        <v>41792</v>
      </c>
      <c r="D18131" s="2" t="s">
        <v>44082</v>
      </c>
      <c r="E18131" s="3">
        <v>107.40179999999999</v>
      </c>
      <c r="F18131" s="67">
        <v>107.40179999999999</v>
      </c>
      <c r="G18131" s="67">
        <v>107.40179999999999</v>
      </c>
    </row>
    <row r="18132" spans="1:7" x14ac:dyDescent="0.2">
      <c r="A18132" s="1" t="str">
        <f t="shared" si="285"/>
        <v xml:space="preserve">SETOP </v>
      </c>
      <c r="B18132" s="3" t="s">
        <v>28600</v>
      </c>
    </row>
    <row r="18133" spans="1:7" x14ac:dyDescent="0.2">
      <c r="A18133" s="1" t="str">
        <f t="shared" si="285"/>
        <v>SETOP 084.03 - RODAPÉ DE POLIESTIRENO</v>
      </c>
      <c r="B18133" s="3" t="s">
        <v>28600</v>
      </c>
      <c r="C18133" s="3" t="s">
        <v>41793</v>
      </c>
    </row>
    <row r="18134" spans="1:7" x14ac:dyDescent="0.2">
      <c r="A18134" s="1" t="str">
        <f t="shared" si="285"/>
        <v>SETOP Código</v>
      </c>
      <c r="B18134" s="3" t="s">
        <v>28600</v>
      </c>
      <c r="C18134" s="3" t="s">
        <v>28604</v>
      </c>
      <c r="D18134" s="2" t="s">
        <v>43149</v>
      </c>
      <c r="E18134" s="3" t="s">
        <v>45110</v>
      </c>
      <c r="F18134" s="67" t="s">
        <v>45110</v>
      </c>
      <c r="G18134" s="67" t="s">
        <v>45110</v>
      </c>
    </row>
    <row r="18135" spans="1:7" x14ac:dyDescent="0.2">
      <c r="A18135" s="1" t="str">
        <f t="shared" si="285"/>
        <v>SETOP MATED-6249</v>
      </c>
      <c r="B18135" s="3" t="s">
        <v>28600</v>
      </c>
      <c r="C18135" s="3" t="s">
        <v>41794</v>
      </c>
      <c r="D18135" s="2" t="s">
        <v>44083</v>
      </c>
      <c r="E18135" s="3">
        <v>25.49</v>
      </c>
      <c r="F18135" s="67">
        <v>25.49</v>
      </c>
      <c r="G18135" s="67">
        <v>25.49</v>
      </c>
    </row>
    <row r="18136" spans="1:7" ht="22.5" x14ac:dyDescent="0.2">
      <c r="A18136" s="1" t="str">
        <f t="shared" si="285"/>
        <v>SETOP MATED-6222</v>
      </c>
      <c r="B18136" s="3" t="s">
        <v>28600</v>
      </c>
      <c r="C18136" s="3" t="s">
        <v>41795</v>
      </c>
      <c r="D18136" s="2" t="s">
        <v>44084</v>
      </c>
      <c r="E18136" s="3">
        <v>14.54</v>
      </c>
      <c r="F18136" s="67">
        <v>14.54</v>
      </c>
      <c r="G18136" s="67">
        <v>14.54</v>
      </c>
    </row>
    <row r="18137" spans="1:7" x14ac:dyDescent="0.2">
      <c r="A18137" s="1" t="str">
        <f t="shared" si="285"/>
        <v xml:space="preserve">SETOP </v>
      </c>
      <c r="B18137" s="3" t="s">
        <v>28600</v>
      </c>
    </row>
    <row r="18138" spans="1:7" x14ac:dyDescent="0.2">
      <c r="A18138" s="1" t="str">
        <f t="shared" si="285"/>
        <v>SETOP 085 - LÂMPADAS, REATORES E SOQUETES</v>
      </c>
      <c r="B18138" s="3" t="s">
        <v>28600</v>
      </c>
      <c r="C18138" s="3" t="s">
        <v>41796</v>
      </c>
    </row>
    <row r="18139" spans="1:7" x14ac:dyDescent="0.2">
      <c r="A18139" s="1" t="str">
        <f t="shared" si="285"/>
        <v>SETOP 085.01 - LÂMPADA FLUORESCENTE</v>
      </c>
      <c r="B18139" s="3" t="s">
        <v>28600</v>
      </c>
      <c r="C18139" s="3" t="s">
        <v>41797</v>
      </c>
    </row>
    <row r="18140" spans="1:7" x14ac:dyDescent="0.2">
      <c r="A18140" s="1" t="str">
        <f t="shared" si="285"/>
        <v>SETOP Código</v>
      </c>
      <c r="B18140" s="3" t="s">
        <v>28600</v>
      </c>
      <c r="C18140" s="3" t="s">
        <v>28604</v>
      </c>
      <c r="D18140" s="2" t="s">
        <v>43149</v>
      </c>
      <c r="E18140" s="3" t="s">
        <v>45110</v>
      </c>
      <c r="F18140" s="67" t="s">
        <v>45110</v>
      </c>
      <c r="G18140" s="67" t="s">
        <v>45110</v>
      </c>
    </row>
    <row r="18141" spans="1:7" ht="22.5" x14ac:dyDescent="0.2">
      <c r="A18141" s="1" t="str">
        <f t="shared" si="285"/>
        <v>SETOP MATED-12410</v>
      </c>
      <c r="B18141" s="3" t="s">
        <v>28600</v>
      </c>
      <c r="C18141" s="3" t="s">
        <v>41798</v>
      </c>
      <c r="D18141" s="2" t="s">
        <v>44085</v>
      </c>
      <c r="E18141" s="3">
        <v>10.55</v>
      </c>
      <c r="F18141" s="67">
        <v>10.55</v>
      </c>
      <c r="G18141" s="67">
        <v>10.55</v>
      </c>
    </row>
    <row r="18142" spans="1:7" ht="22.5" x14ac:dyDescent="0.2">
      <c r="A18142" s="1" t="str">
        <f t="shared" si="285"/>
        <v>SETOP MATED-12411</v>
      </c>
      <c r="B18142" s="3" t="s">
        <v>28600</v>
      </c>
      <c r="C18142" s="3" t="s">
        <v>41799</v>
      </c>
      <c r="D18142" s="2" t="s">
        <v>44086</v>
      </c>
      <c r="E18142" s="3">
        <v>13.26</v>
      </c>
      <c r="F18142" s="67">
        <v>13.26</v>
      </c>
      <c r="G18142" s="67">
        <v>13.26</v>
      </c>
    </row>
    <row r="18143" spans="1:7" ht="22.5" x14ac:dyDescent="0.2">
      <c r="A18143" s="1" t="str">
        <f t="shared" si="285"/>
        <v>SETOP MATED-12412</v>
      </c>
      <c r="B18143" s="3" t="s">
        <v>28600</v>
      </c>
      <c r="C18143" s="3" t="s">
        <v>41800</v>
      </c>
      <c r="D18143" s="2" t="s">
        <v>44087</v>
      </c>
      <c r="E18143" s="3">
        <v>12.5</v>
      </c>
      <c r="F18143" s="67">
        <v>12.5</v>
      </c>
      <c r="G18143" s="67">
        <v>12.5</v>
      </c>
    </row>
    <row r="18144" spans="1:7" ht="22.5" x14ac:dyDescent="0.2">
      <c r="A18144" s="1" t="str">
        <f t="shared" si="285"/>
        <v>SETOP MATED-12414</v>
      </c>
      <c r="B18144" s="3" t="s">
        <v>28600</v>
      </c>
      <c r="C18144" s="3" t="s">
        <v>41801</v>
      </c>
      <c r="D18144" s="2" t="s">
        <v>44088</v>
      </c>
      <c r="E18144" s="3">
        <v>12.3971</v>
      </c>
      <c r="F18144" s="67">
        <v>12.3971</v>
      </c>
      <c r="G18144" s="67">
        <v>12.3971</v>
      </c>
    </row>
    <row r="18145" spans="1:7" ht="22.5" x14ac:dyDescent="0.2">
      <c r="A18145" s="1" t="str">
        <f t="shared" si="285"/>
        <v>SETOP MATED-12409</v>
      </c>
      <c r="B18145" s="3" t="s">
        <v>28600</v>
      </c>
      <c r="C18145" s="3" t="s">
        <v>41802</v>
      </c>
      <c r="D18145" s="2" t="s">
        <v>44089</v>
      </c>
      <c r="E18145" s="3">
        <v>9.08</v>
      </c>
      <c r="F18145" s="67">
        <v>9.08</v>
      </c>
      <c r="G18145" s="67">
        <v>9.08</v>
      </c>
    </row>
    <row r="18146" spans="1:7" ht="33.75" x14ac:dyDescent="0.2">
      <c r="A18146" s="1" t="str">
        <f t="shared" si="285"/>
        <v>SETOP MATED-12416</v>
      </c>
      <c r="B18146" s="3" t="s">
        <v>28600</v>
      </c>
      <c r="C18146" s="3" t="s">
        <v>41803</v>
      </c>
      <c r="D18146" s="2" t="s">
        <v>44090</v>
      </c>
      <c r="E18146" s="3">
        <v>14.8</v>
      </c>
      <c r="F18146" s="67">
        <v>14.8</v>
      </c>
      <c r="G18146" s="67">
        <v>14.8</v>
      </c>
    </row>
    <row r="18147" spans="1:7" ht="33.75" x14ac:dyDescent="0.2">
      <c r="A18147" s="1" t="str">
        <f t="shared" si="285"/>
        <v>SETOP MATED-12113</v>
      </c>
      <c r="B18147" s="3" t="s">
        <v>28600</v>
      </c>
      <c r="C18147" s="3" t="s">
        <v>41804</v>
      </c>
      <c r="D18147" s="2" t="s">
        <v>44091</v>
      </c>
      <c r="E18147" s="3">
        <v>14.25</v>
      </c>
      <c r="F18147" s="67">
        <v>14.25</v>
      </c>
      <c r="G18147" s="67">
        <v>14.25</v>
      </c>
    </row>
    <row r="18148" spans="1:7" ht="33.75" x14ac:dyDescent="0.2">
      <c r="A18148" s="1" t="str">
        <f t="shared" si="285"/>
        <v>SETOP MATED-12415</v>
      </c>
      <c r="B18148" s="3" t="s">
        <v>28600</v>
      </c>
      <c r="C18148" s="3" t="s">
        <v>41805</v>
      </c>
      <c r="D18148" s="2" t="s">
        <v>44092</v>
      </c>
      <c r="E18148" s="3">
        <v>11.9</v>
      </c>
      <c r="F18148" s="67">
        <v>11.9</v>
      </c>
      <c r="G18148" s="67">
        <v>11.9</v>
      </c>
    </row>
    <row r="18149" spans="1:7" ht="33.75" x14ac:dyDescent="0.2">
      <c r="A18149" s="1" t="str">
        <f t="shared" si="285"/>
        <v>SETOP MATED-12417</v>
      </c>
      <c r="B18149" s="3" t="s">
        <v>28600</v>
      </c>
      <c r="C18149" s="3" t="s">
        <v>41806</v>
      </c>
      <c r="D18149" s="2" t="s">
        <v>44093</v>
      </c>
      <c r="E18149" s="3">
        <v>12</v>
      </c>
      <c r="F18149" s="67">
        <v>12</v>
      </c>
      <c r="G18149" s="67">
        <v>12</v>
      </c>
    </row>
    <row r="18150" spans="1:7" x14ac:dyDescent="0.2">
      <c r="A18150" s="1" t="str">
        <f t="shared" si="285"/>
        <v xml:space="preserve">SETOP </v>
      </c>
      <c r="B18150" s="3" t="s">
        <v>28600</v>
      </c>
    </row>
    <row r="18151" spans="1:7" x14ac:dyDescent="0.2">
      <c r="A18151" s="1" t="str">
        <f t="shared" si="285"/>
        <v>SETOP 085.02 - LÂMPADA LED</v>
      </c>
      <c r="B18151" s="3" t="s">
        <v>28600</v>
      </c>
      <c r="C18151" s="3" t="s">
        <v>41807</v>
      </c>
    </row>
    <row r="18152" spans="1:7" x14ac:dyDescent="0.2">
      <c r="A18152" s="1" t="str">
        <f t="shared" si="285"/>
        <v>SETOP Código</v>
      </c>
      <c r="B18152" s="3" t="s">
        <v>28600</v>
      </c>
      <c r="C18152" s="3" t="s">
        <v>28604</v>
      </c>
      <c r="D18152" s="2" t="s">
        <v>43149</v>
      </c>
      <c r="E18152" s="3" t="s">
        <v>45110</v>
      </c>
      <c r="F18152" s="67" t="s">
        <v>45110</v>
      </c>
      <c r="G18152" s="67" t="s">
        <v>45110</v>
      </c>
    </row>
    <row r="18153" spans="1:7" ht="22.5" x14ac:dyDescent="0.2">
      <c r="A18153" s="1" t="str">
        <f t="shared" si="285"/>
        <v>SETOP MATED-6213</v>
      </c>
      <c r="B18153" s="3" t="s">
        <v>28600</v>
      </c>
      <c r="C18153" s="3" t="s">
        <v>41808</v>
      </c>
      <c r="D18153" s="2" t="s">
        <v>44094</v>
      </c>
      <c r="E18153" s="3">
        <v>18</v>
      </c>
      <c r="F18153" s="67">
        <v>18</v>
      </c>
      <c r="G18153" s="67">
        <v>18</v>
      </c>
    </row>
    <row r="18154" spans="1:7" ht="22.5" x14ac:dyDescent="0.2">
      <c r="A18154" s="1" t="str">
        <f t="shared" si="285"/>
        <v>SETOP MATED-9758</v>
      </c>
      <c r="B18154" s="3" t="s">
        <v>28600</v>
      </c>
      <c r="C18154" s="3" t="s">
        <v>41809</v>
      </c>
      <c r="D18154" s="2" t="s">
        <v>44095</v>
      </c>
      <c r="E18154" s="3">
        <v>5.87</v>
      </c>
      <c r="F18154" s="67">
        <v>5.87</v>
      </c>
      <c r="G18154" s="67">
        <v>5.87</v>
      </c>
    </row>
    <row r="18155" spans="1:7" ht="22.5" x14ac:dyDescent="0.2">
      <c r="A18155" s="1" t="str">
        <f t="shared" si="285"/>
        <v>SETOP MATED-9870</v>
      </c>
      <c r="B18155" s="3" t="s">
        <v>28600</v>
      </c>
      <c r="C18155" s="3" t="s">
        <v>41810</v>
      </c>
      <c r="D18155" s="2" t="s">
        <v>44096</v>
      </c>
      <c r="E18155" s="3">
        <v>9.9</v>
      </c>
      <c r="F18155" s="67">
        <v>9.9</v>
      </c>
      <c r="G18155" s="67">
        <v>9.9</v>
      </c>
    </row>
    <row r="18156" spans="1:7" ht="22.5" x14ac:dyDescent="0.2">
      <c r="A18156" s="1" t="str">
        <f t="shared" ref="A18156:A18219" si="286">CONCATENAR</f>
        <v>SETOP MATED-9871</v>
      </c>
      <c r="B18156" s="3" t="s">
        <v>28600</v>
      </c>
      <c r="C18156" s="3" t="s">
        <v>41811</v>
      </c>
      <c r="D18156" s="2" t="s">
        <v>44097</v>
      </c>
      <c r="E18156" s="3">
        <v>17.899999999999999</v>
      </c>
      <c r="F18156" s="67">
        <v>17.899999999999999</v>
      </c>
      <c r="G18156" s="67">
        <v>17.899999999999999</v>
      </c>
    </row>
    <row r="18157" spans="1:7" ht="22.5" x14ac:dyDescent="0.2">
      <c r="A18157" s="1" t="str">
        <f t="shared" si="286"/>
        <v>SETOP MATED-9873</v>
      </c>
      <c r="B18157" s="3" t="s">
        <v>28600</v>
      </c>
      <c r="C18157" s="3" t="s">
        <v>41812</v>
      </c>
      <c r="D18157" s="2" t="s">
        <v>44098</v>
      </c>
      <c r="E18157" s="3">
        <v>20.67</v>
      </c>
      <c r="F18157" s="67">
        <v>20.67</v>
      </c>
      <c r="G18157" s="67">
        <v>20.67</v>
      </c>
    </row>
    <row r="18158" spans="1:7" ht="22.5" x14ac:dyDescent="0.2">
      <c r="A18158" s="1" t="str">
        <f t="shared" si="286"/>
        <v>SETOP MATED-9874</v>
      </c>
      <c r="B18158" s="3" t="s">
        <v>28600</v>
      </c>
      <c r="C18158" s="3" t="s">
        <v>41813</v>
      </c>
      <c r="D18158" s="2" t="s">
        <v>44099</v>
      </c>
      <c r="E18158" s="3">
        <v>65.989999999999995</v>
      </c>
      <c r="F18158" s="67">
        <v>65.989999999999995</v>
      </c>
      <c r="G18158" s="67">
        <v>65.989999999999995</v>
      </c>
    </row>
    <row r="18159" spans="1:7" ht="22.5" x14ac:dyDescent="0.2">
      <c r="A18159" s="1" t="str">
        <f t="shared" si="286"/>
        <v>SETOP MATED-9872</v>
      </c>
      <c r="B18159" s="3" t="s">
        <v>28600</v>
      </c>
      <c r="C18159" s="3" t="s">
        <v>41814</v>
      </c>
      <c r="D18159" s="2" t="s">
        <v>44100</v>
      </c>
      <c r="E18159" s="3">
        <v>19.989999999999998</v>
      </c>
      <c r="F18159" s="67">
        <v>19.989999999999998</v>
      </c>
      <c r="G18159" s="67">
        <v>19.989999999999998</v>
      </c>
    </row>
    <row r="18160" spans="1:7" x14ac:dyDescent="0.2">
      <c r="A18160" s="1" t="str">
        <f t="shared" si="286"/>
        <v xml:space="preserve">SETOP </v>
      </c>
      <c r="B18160" s="3" t="s">
        <v>28600</v>
      </c>
    </row>
    <row r="18161" spans="1:7" x14ac:dyDescent="0.2">
      <c r="A18161" s="1" t="str">
        <f t="shared" si="286"/>
        <v>SETOP 085.03 - LÂMPADA MISTA</v>
      </c>
      <c r="B18161" s="3" t="s">
        <v>28600</v>
      </c>
      <c r="C18161" s="3" t="s">
        <v>41815</v>
      </c>
    </row>
    <row r="18162" spans="1:7" x14ac:dyDescent="0.2">
      <c r="A18162" s="1" t="str">
        <f t="shared" si="286"/>
        <v>SETOP Código</v>
      </c>
      <c r="B18162" s="3" t="s">
        <v>28600</v>
      </c>
      <c r="C18162" s="3" t="s">
        <v>28604</v>
      </c>
      <c r="D18162" s="2" t="s">
        <v>43149</v>
      </c>
      <c r="E18162" s="3" t="s">
        <v>45110</v>
      </c>
      <c r="F18162" s="67" t="s">
        <v>45110</v>
      </c>
      <c r="G18162" s="67" t="s">
        <v>45110</v>
      </c>
    </row>
    <row r="18163" spans="1:7" x14ac:dyDescent="0.2">
      <c r="A18163" s="1" t="str">
        <f t="shared" si="286"/>
        <v>SETOP MATED-13037</v>
      </c>
      <c r="B18163" s="3" t="s">
        <v>28600</v>
      </c>
      <c r="C18163" s="3" t="s">
        <v>41816</v>
      </c>
      <c r="D18163" s="2" t="s">
        <v>44101</v>
      </c>
      <c r="E18163" s="3">
        <v>34.9</v>
      </c>
      <c r="F18163" s="67">
        <v>34.9</v>
      </c>
      <c r="G18163" s="67">
        <v>34.9</v>
      </c>
    </row>
    <row r="18164" spans="1:7" x14ac:dyDescent="0.2">
      <c r="A18164" s="1" t="str">
        <f t="shared" si="286"/>
        <v xml:space="preserve">SETOP </v>
      </c>
      <c r="B18164" s="3" t="s">
        <v>28600</v>
      </c>
    </row>
    <row r="18165" spans="1:7" x14ac:dyDescent="0.2">
      <c r="A18165" s="1" t="str">
        <f t="shared" si="286"/>
        <v>SETOP 085.04 - LÂMPADA VAPOR METÁLICO</v>
      </c>
      <c r="B18165" s="3" t="s">
        <v>28600</v>
      </c>
      <c r="C18165" s="3" t="s">
        <v>41817</v>
      </c>
    </row>
    <row r="18166" spans="1:7" x14ac:dyDescent="0.2">
      <c r="A18166" s="1" t="str">
        <f t="shared" si="286"/>
        <v>SETOP Código</v>
      </c>
      <c r="B18166" s="3" t="s">
        <v>28600</v>
      </c>
      <c r="C18166" s="3" t="s">
        <v>28604</v>
      </c>
      <c r="D18166" s="2" t="s">
        <v>43149</v>
      </c>
      <c r="E18166" s="3" t="s">
        <v>45110</v>
      </c>
      <c r="F18166" s="67" t="s">
        <v>45110</v>
      </c>
      <c r="G18166" s="67" t="s">
        <v>45110</v>
      </c>
    </row>
    <row r="18167" spans="1:7" x14ac:dyDescent="0.2">
      <c r="A18167" s="1" t="str">
        <f t="shared" si="286"/>
        <v>SETOP MATED-11950</v>
      </c>
      <c r="B18167" s="3" t="s">
        <v>28600</v>
      </c>
      <c r="C18167" s="3" t="s">
        <v>41818</v>
      </c>
      <c r="D18167" s="2" t="s">
        <v>44102</v>
      </c>
      <c r="E18167" s="3">
        <v>41.08</v>
      </c>
      <c r="F18167" s="67">
        <v>41.08</v>
      </c>
      <c r="G18167" s="67">
        <v>41.08</v>
      </c>
    </row>
    <row r="18168" spans="1:7" x14ac:dyDescent="0.2">
      <c r="A18168" s="1" t="str">
        <f t="shared" si="286"/>
        <v>SETOP MATED-11949</v>
      </c>
      <c r="B18168" s="3" t="s">
        <v>28600</v>
      </c>
      <c r="C18168" s="3" t="s">
        <v>41819</v>
      </c>
      <c r="D18168" s="2" t="s">
        <v>44103</v>
      </c>
      <c r="E18168" s="3">
        <v>51.5</v>
      </c>
      <c r="F18168" s="67">
        <v>51.5</v>
      </c>
      <c r="G18168" s="67">
        <v>51.5</v>
      </c>
    </row>
    <row r="18169" spans="1:7" x14ac:dyDescent="0.2">
      <c r="A18169" s="1" t="str">
        <f t="shared" si="286"/>
        <v xml:space="preserve">SETOP </v>
      </c>
      <c r="B18169" s="3" t="s">
        <v>28600</v>
      </c>
    </row>
    <row r="18170" spans="1:7" x14ac:dyDescent="0.2">
      <c r="A18170" s="1" t="str">
        <f t="shared" si="286"/>
        <v>SETOP 085.05 - REATOR ELETRÔNICO</v>
      </c>
      <c r="B18170" s="3" t="s">
        <v>28600</v>
      </c>
      <c r="C18170" s="3" t="s">
        <v>41820</v>
      </c>
    </row>
    <row r="18171" spans="1:7" x14ac:dyDescent="0.2">
      <c r="A18171" s="1" t="str">
        <f t="shared" si="286"/>
        <v>SETOP Código</v>
      </c>
      <c r="B18171" s="3" t="s">
        <v>28600</v>
      </c>
      <c r="C18171" s="3" t="s">
        <v>28604</v>
      </c>
      <c r="D18171" s="2" t="s">
        <v>43149</v>
      </c>
      <c r="E18171" s="3" t="s">
        <v>45110</v>
      </c>
      <c r="F18171" s="67" t="s">
        <v>45110</v>
      </c>
      <c r="G18171" s="67" t="s">
        <v>45110</v>
      </c>
    </row>
    <row r="18172" spans="1:7" ht="22.5" x14ac:dyDescent="0.2">
      <c r="A18172" s="1" t="str">
        <f t="shared" si="286"/>
        <v>SETOP MATED-12400</v>
      </c>
      <c r="B18172" s="3" t="s">
        <v>28600</v>
      </c>
      <c r="C18172" s="3" t="s">
        <v>41821</v>
      </c>
      <c r="D18172" s="2" t="s">
        <v>44104</v>
      </c>
      <c r="E18172" s="3">
        <v>40.65</v>
      </c>
      <c r="F18172" s="67">
        <v>40.65</v>
      </c>
      <c r="G18172" s="67">
        <v>40.65</v>
      </c>
    </row>
    <row r="18173" spans="1:7" ht="22.5" x14ac:dyDescent="0.2">
      <c r="A18173" s="1" t="str">
        <f t="shared" si="286"/>
        <v>SETOP MATED-12402</v>
      </c>
      <c r="B18173" s="3" t="s">
        <v>28600</v>
      </c>
      <c r="C18173" s="3" t="s">
        <v>41822</v>
      </c>
      <c r="D18173" s="2" t="s">
        <v>44105</v>
      </c>
      <c r="E18173" s="3">
        <v>26.9</v>
      </c>
      <c r="F18173" s="67">
        <v>26.9</v>
      </c>
      <c r="G18173" s="67">
        <v>26.9</v>
      </c>
    </row>
    <row r="18174" spans="1:7" ht="22.5" x14ac:dyDescent="0.2">
      <c r="A18174" s="1" t="str">
        <f t="shared" si="286"/>
        <v>SETOP MATED-12407</v>
      </c>
      <c r="B18174" s="3" t="s">
        <v>28600</v>
      </c>
      <c r="C18174" s="3" t="s">
        <v>41823</v>
      </c>
      <c r="D18174" s="2" t="s">
        <v>44106</v>
      </c>
      <c r="E18174" s="3">
        <v>49.73</v>
      </c>
      <c r="F18174" s="67">
        <v>49.73</v>
      </c>
      <c r="G18174" s="67">
        <v>49.73</v>
      </c>
    </row>
    <row r="18175" spans="1:7" ht="22.5" x14ac:dyDescent="0.2">
      <c r="A18175" s="1" t="str">
        <f t="shared" si="286"/>
        <v>SETOP MATED-12401</v>
      </c>
      <c r="B18175" s="3" t="s">
        <v>28600</v>
      </c>
      <c r="C18175" s="3" t="s">
        <v>41824</v>
      </c>
      <c r="D18175" s="2" t="s">
        <v>44107</v>
      </c>
      <c r="E18175" s="3">
        <v>49.8</v>
      </c>
      <c r="F18175" s="67">
        <v>49.8</v>
      </c>
      <c r="G18175" s="67">
        <v>49.8</v>
      </c>
    </row>
    <row r="18176" spans="1:7" ht="22.5" x14ac:dyDescent="0.2">
      <c r="A18176" s="1" t="str">
        <f t="shared" si="286"/>
        <v>SETOP MATED-12403</v>
      </c>
      <c r="B18176" s="3" t="s">
        <v>28600</v>
      </c>
      <c r="C18176" s="3" t="s">
        <v>41825</v>
      </c>
      <c r="D18176" s="2" t="s">
        <v>44108</v>
      </c>
      <c r="E18176" s="3">
        <v>34.18</v>
      </c>
      <c r="F18176" s="67">
        <v>34.18</v>
      </c>
      <c r="G18176" s="67">
        <v>34.18</v>
      </c>
    </row>
    <row r="18177" spans="1:7" ht="22.5" x14ac:dyDescent="0.2">
      <c r="A18177" s="1" t="str">
        <f t="shared" si="286"/>
        <v>SETOP MATED-12404</v>
      </c>
      <c r="B18177" s="3" t="s">
        <v>28600</v>
      </c>
      <c r="C18177" s="3" t="s">
        <v>41826</v>
      </c>
      <c r="D18177" s="2" t="s">
        <v>44109</v>
      </c>
      <c r="E18177" s="3">
        <v>31.98</v>
      </c>
      <c r="F18177" s="67">
        <v>31.98</v>
      </c>
      <c r="G18177" s="67">
        <v>31.98</v>
      </c>
    </row>
    <row r="18178" spans="1:7" ht="22.5" x14ac:dyDescent="0.2">
      <c r="A18178" s="1" t="str">
        <f t="shared" si="286"/>
        <v>SETOP MATED-12406</v>
      </c>
      <c r="B18178" s="3" t="s">
        <v>28600</v>
      </c>
      <c r="C18178" s="3" t="s">
        <v>41827</v>
      </c>
      <c r="D18178" s="2" t="s">
        <v>44110</v>
      </c>
      <c r="E18178" s="3">
        <v>38</v>
      </c>
      <c r="F18178" s="67">
        <v>38</v>
      </c>
      <c r="G18178" s="67">
        <v>38</v>
      </c>
    </row>
    <row r="18179" spans="1:7" ht="22.5" x14ac:dyDescent="0.2">
      <c r="A18179" s="1" t="str">
        <f t="shared" si="286"/>
        <v>SETOP MATED-12408</v>
      </c>
      <c r="B18179" s="3" t="s">
        <v>28600</v>
      </c>
      <c r="C18179" s="3" t="s">
        <v>41828</v>
      </c>
      <c r="D18179" s="2" t="s">
        <v>44111</v>
      </c>
      <c r="E18179" s="3">
        <v>58.44</v>
      </c>
      <c r="F18179" s="67">
        <v>58.44</v>
      </c>
      <c r="G18179" s="67">
        <v>58.44</v>
      </c>
    </row>
    <row r="18180" spans="1:7" ht="22.5" x14ac:dyDescent="0.2">
      <c r="A18180" s="1" t="str">
        <f t="shared" si="286"/>
        <v>SETOP MATED-11946</v>
      </c>
      <c r="B18180" s="3" t="s">
        <v>28600</v>
      </c>
      <c r="C18180" s="3" t="s">
        <v>41829</v>
      </c>
      <c r="D18180" s="2" t="s">
        <v>44112</v>
      </c>
      <c r="E18180" s="3">
        <v>118.25</v>
      </c>
      <c r="F18180" s="67">
        <v>118.25</v>
      </c>
      <c r="G18180" s="67">
        <v>118.25</v>
      </c>
    </row>
    <row r="18181" spans="1:7" ht="22.5" x14ac:dyDescent="0.2">
      <c r="A18181" s="1" t="str">
        <f t="shared" si="286"/>
        <v>SETOP MATED-11947</v>
      </c>
      <c r="B18181" s="3" t="s">
        <v>28600</v>
      </c>
      <c r="C18181" s="3" t="s">
        <v>41830</v>
      </c>
      <c r="D18181" s="2" t="s">
        <v>44113</v>
      </c>
      <c r="E18181" s="3">
        <v>106.42</v>
      </c>
      <c r="F18181" s="67">
        <v>106.42</v>
      </c>
      <c r="G18181" s="67">
        <v>106.42</v>
      </c>
    </row>
    <row r="18182" spans="1:7" ht="22.5" x14ac:dyDescent="0.2">
      <c r="A18182" s="1" t="str">
        <f t="shared" si="286"/>
        <v>SETOP MATED-11948</v>
      </c>
      <c r="B18182" s="3" t="s">
        <v>28600</v>
      </c>
      <c r="C18182" s="3" t="s">
        <v>41831</v>
      </c>
      <c r="D18182" s="2" t="s">
        <v>44114</v>
      </c>
      <c r="E18182" s="3">
        <v>140</v>
      </c>
      <c r="F18182" s="67">
        <v>140</v>
      </c>
      <c r="G18182" s="67">
        <v>140</v>
      </c>
    </row>
    <row r="18183" spans="1:7" x14ac:dyDescent="0.2">
      <c r="A18183" s="1" t="str">
        <f t="shared" si="286"/>
        <v xml:space="preserve">SETOP </v>
      </c>
      <c r="B18183" s="3" t="s">
        <v>28600</v>
      </c>
    </row>
    <row r="18184" spans="1:7" x14ac:dyDescent="0.2">
      <c r="A18184" s="1" t="str">
        <f t="shared" si="286"/>
        <v>SETOP 085.06 - SOQUETE PARA LÂMPADA</v>
      </c>
      <c r="B18184" s="3" t="s">
        <v>28600</v>
      </c>
      <c r="C18184" s="3" t="s">
        <v>41832</v>
      </c>
    </row>
    <row r="18185" spans="1:7" x14ac:dyDescent="0.2">
      <c r="A18185" s="1" t="str">
        <f t="shared" si="286"/>
        <v>SETOP Código</v>
      </c>
      <c r="B18185" s="3" t="s">
        <v>28600</v>
      </c>
      <c r="C18185" s="3" t="s">
        <v>28604</v>
      </c>
      <c r="D18185" s="2" t="s">
        <v>43149</v>
      </c>
      <c r="E18185" s="3" t="s">
        <v>45110</v>
      </c>
      <c r="F18185" s="67" t="s">
        <v>45110</v>
      </c>
      <c r="G18185" s="67" t="s">
        <v>45110</v>
      </c>
    </row>
    <row r="18186" spans="1:7" ht="22.5" x14ac:dyDescent="0.2">
      <c r="A18186" s="1" t="str">
        <f t="shared" si="286"/>
        <v>SETOP MATED-11834</v>
      </c>
      <c r="B18186" s="3" t="s">
        <v>28600</v>
      </c>
      <c r="C18186" s="3" t="s">
        <v>41833</v>
      </c>
      <c r="D18186" s="2" t="s">
        <v>44115</v>
      </c>
      <c r="E18186" s="3">
        <v>2.37</v>
      </c>
      <c r="F18186" s="67">
        <v>2.37</v>
      </c>
      <c r="G18186" s="67">
        <v>2.37</v>
      </c>
    </row>
    <row r="18187" spans="1:7" ht="22.5" x14ac:dyDescent="0.2">
      <c r="A18187" s="1" t="str">
        <f t="shared" si="286"/>
        <v>SETOP MATED-11836</v>
      </c>
      <c r="B18187" s="3" t="s">
        <v>28600</v>
      </c>
      <c r="C18187" s="3" t="s">
        <v>41834</v>
      </c>
      <c r="D18187" s="2" t="s">
        <v>44116</v>
      </c>
      <c r="E18187" s="3">
        <v>4.1900000000000004</v>
      </c>
      <c r="F18187" s="67">
        <v>4.1900000000000004</v>
      </c>
      <c r="G18187" s="67">
        <v>4.1900000000000004</v>
      </c>
    </row>
    <row r="18188" spans="1:7" x14ac:dyDescent="0.2">
      <c r="A18188" s="1" t="str">
        <f t="shared" si="286"/>
        <v xml:space="preserve">SETOP </v>
      </c>
      <c r="B18188" s="3" t="s">
        <v>28600</v>
      </c>
    </row>
    <row r="18189" spans="1:7" x14ac:dyDescent="0.2">
      <c r="A18189" s="1" t="str">
        <f t="shared" si="286"/>
        <v>SETOP 085.07 - STARTER</v>
      </c>
      <c r="B18189" s="3" t="s">
        <v>28600</v>
      </c>
      <c r="C18189" s="3" t="s">
        <v>41835</v>
      </c>
    </row>
    <row r="18190" spans="1:7" x14ac:dyDescent="0.2">
      <c r="A18190" s="1" t="str">
        <f t="shared" si="286"/>
        <v>SETOP Código</v>
      </c>
      <c r="B18190" s="3" t="s">
        <v>28600</v>
      </c>
      <c r="C18190" s="3" t="s">
        <v>28604</v>
      </c>
      <c r="D18190" s="2" t="s">
        <v>43149</v>
      </c>
      <c r="E18190" s="3" t="s">
        <v>45110</v>
      </c>
      <c r="F18190" s="67" t="s">
        <v>45110</v>
      </c>
      <c r="G18190" s="67" t="s">
        <v>45110</v>
      </c>
    </row>
    <row r="18191" spans="1:7" x14ac:dyDescent="0.2">
      <c r="A18191" s="1" t="str">
        <f t="shared" si="286"/>
        <v>SETOP MATED-11835</v>
      </c>
      <c r="B18191" s="3" t="s">
        <v>28600</v>
      </c>
      <c r="C18191" s="3" t="s">
        <v>41836</v>
      </c>
      <c r="D18191" s="2" t="s">
        <v>44117</v>
      </c>
      <c r="E18191" s="3">
        <v>2.46</v>
      </c>
      <c r="F18191" s="67">
        <v>2.46</v>
      </c>
      <c r="G18191" s="67">
        <v>2.46</v>
      </c>
    </row>
    <row r="18192" spans="1:7" x14ac:dyDescent="0.2">
      <c r="A18192" s="1" t="str">
        <f t="shared" si="286"/>
        <v xml:space="preserve">SETOP </v>
      </c>
      <c r="B18192" s="3" t="s">
        <v>28600</v>
      </c>
    </row>
    <row r="18193" spans="1:7" x14ac:dyDescent="0.2">
      <c r="A18193" s="1" t="str">
        <f t="shared" si="286"/>
        <v>SETOP 086 - LIMPEZAS E HIGIENIZAÇÕES</v>
      </c>
      <c r="B18193" s="3" t="s">
        <v>28600</v>
      </c>
      <c r="C18193" s="3" t="s">
        <v>41837</v>
      </c>
    </row>
    <row r="18194" spans="1:7" x14ac:dyDescent="0.2">
      <c r="A18194" s="1" t="str">
        <f t="shared" si="286"/>
        <v>SETOP 086.01 - ESTOPA</v>
      </c>
      <c r="B18194" s="3" t="s">
        <v>28600</v>
      </c>
      <c r="C18194" s="3" t="s">
        <v>41838</v>
      </c>
    </row>
    <row r="18195" spans="1:7" x14ac:dyDescent="0.2">
      <c r="A18195" s="1" t="str">
        <f t="shared" si="286"/>
        <v>SETOP Código</v>
      </c>
      <c r="B18195" s="3" t="s">
        <v>28600</v>
      </c>
      <c r="C18195" s="3" t="s">
        <v>28604</v>
      </c>
      <c r="D18195" s="2" t="s">
        <v>43149</v>
      </c>
      <c r="E18195" s="3" t="s">
        <v>45110</v>
      </c>
      <c r="F18195" s="67" t="s">
        <v>45110</v>
      </c>
      <c r="G18195" s="67" t="s">
        <v>45110</v>
      </c>
    </row>
    <row r="18196" spans="1:7" x14ac:dyDescent="0.2">
      <c r="A18196" s="1" t="str">
        <f t="shared" si="286"/>
        <v>SETOP MATED-11262</v>
      </c>
      <c r="B18196" s="3" t="s">
        <v>28600</v>
      </c>
      <c r="C18196" s="3" t="s">
        <v>41839</v>
      </c>
      <c r="D18196" s="2" t="s">
        <v>44118</v>
      </c>
      <c r="E18196" s="3">
        <v>22.138400000000001</v>
      </c>
      <c r="F18196" s="67">
        <v>22.138400000000001</v>
      </c>
      <c r="G18196" s="67">
        <v>22.138400000000001</v>
      </c>
    </row>
    <row r="18197" spans="1:7" x14ac:dyDescent="0.2">
      <c r="A18197" s="1" t="str">
        <f t="shared" si="286"/>
        <v xml:space="preserve">SETOP </v>
      </c>
      <c r="B18197" s="3" t="s">
        <v>28600</v>
      </c>
    </row>
    <row r="18198" spans="1:7" x14ac:dyDescent="0.2">
      <c r="A18198" s="1" t="str">
        <f t="shared" si="286"/>
        <v>SETOP 086.02 - LIMPEZA</v>
      </c>
      <c r="B18198" s="3" t="s">
        <v>28600</v>
      </c>
      <c r="C18198" s="3" t="s">
        <v>41840</v>
      </c>
    </row>
    <row r="18199" spans="1:7" x14ac:dyDescent="0.2">
      <c r="A18199" s="1" t="str">
        <f t="shared" si="286"/>
        <v>SETOP Código</v>
      </c>
      <c r="B18199" s="3" t="s">
        <v>28600</v>
      </c>
      <c r="C18199" s="3" t="s">
        <v>28604</v>
      </c>
      <c r="D18199" s="2" t="s">
        <v>43149</v>
      </c>
      <c r="E18199" s="3" t="s">
        <v>45110</v>
      </c>
      <c r="F18199" s="67" t="s">
        <v>45110</v>
      </c>
      <c r="G18199" s="67" t="s">
        <v>45110</v>
      </c>
    </row>
    <row r="18200" spans="1:7" x14ac:dyDescent="0.2">
      <c r="A18200" s="1" t="str">
        <f t="shared" si="286"/>
        <v>SETOP MATED-31854</v>
      </c>
      <c r="B18200" s="3" t="s">
        <v>28600</v>
      </c>
      <c r="C18200" s="3" t="s">
        <v>41841</v>
      </c>
      <c r="D18200" s="2" t="s">
        <v>44119</v>
      </c>
      <c r="E18200" s="3">
        <v>4.0919999999999996</v>
      </c>
      <c r="F18200" s="67">
        <v>4.0919999999999996</v>
      </c>
      <c r="G18200" s="67">
        <v>4.0919999999999996</v>
      </c>
    </row>
    <row r="18201" spans="1:7" x14ac:dyDescent="0.2">
      <c r="A18201" s="1" t="str">
        <f t="shared" si="286"/>
        <v>SETOP MATED-31849</v>
      </c>
      <c r="B18201" s="3" t="s">
        <v>28600</v>
      </c>
      <c r="C18201" s="3" t="s">
        <v>41842</v>
      </c>
      <c r="D18201" s="2" t="s">
        <v>44120</v>
      </c>
      <c r="E18201" s="3">
        <v>4.0114000000000001</v>
      </c>
      <c r="F18201" s="67">
        <v>4.0114000000000001</v>
      </c>
      <c r="G18201" s="67">
        <v>4.0114000000000001</v>
      </c>
    </row>
    <row r="18202" spans="1:7" x14ac:dyDescent="0.2">
      <c r="A18202" s="1" t="str">
        <f t="shared" si="286"/>
        <v>SETOP MATED-31850</v>
      </c>
      <c r="B18202" s="3" t="s">
        <v>28600</v>
      </c>
      <c r="C18202" s="3" t="s">
        <v>41843</v>
      </c>
      <c r="D18202" s="2" t="s">
        <v>44121</v>
      </c>
      <c r="E18202" s="3">
        <v>17.829699999999999</v>
      </c>
      <c r="F18202" s="67">
        <v>17.829699999999999</v>
      </c>
      <c r="G18202" s="67">
        <v>17.829699999999999</v>
      </c>
    </row>
    <row r="18203" spans="1:7" x14ac:dyDescent="0.2">
      <c r="A18203" s="1" t="str">
        <f t="shared" si="286"/>
        <v>SETOP MATED-31851</v>
      </c>
      <c r="B18203" s="3" t="s">
        <v>28600</v>
      </c>
      <c r="C18203" s="3" t="s">
        <v>41844</v>
      </c>
      <c r="D18203" s="2" t="s">
        <v>44122</v>
      </c>
      <c r="E18203" s="3">
        <v>126.05800000000001</v>
      </c>
      <c r="F18203" s="67">
        <v>126.05800000000001</v>
      </c>
      <c r="G18203" s="67">
        <v>126.05800000000001</v>
      </c>
    </row>
    <row r="18204" spans="1:7" x14ac:dyDescent="0.2">
      <c r="A18204" s="1" t="str">
        <f t="shared" si="286"/>
        <v>SETOP MATED-31852</v>
      </c>
      <c r="B18204" s="3" t="s">
        <v>28600</v>
      </c>
      <c r="C18204" s="3" t="s">
        <v>41845</v>
      </c>
      <c r="D18204" s="2" t="s">
        <v>44123</v>
      </c>
      <c r="E18204" s="3">
        <v>50.395000000000003</v>
      </c>
      <c r="F18204" s="67">
        <v>50.395000000000003</v>
      </c>
      <c r="G18204" s="67">
        <v>50.395000000000003</v>
      </c>
    </row>
    <row r="18205" spans="1:7" x14ac:dyDescent="0.2">
      <c r="A18205" s="1" t="str">
        <f t="shared" si="286"/>
        <v>SETOP MATED-31855</v>
      </c>
      <c r="B18205" s="3" t="s">
        <v>28600</v>
      </c>
      <c r="C18205" s="3" t="s">
        <v>41846</v>
      </c>
      <c r="D18205" s="2" t="s">
        <v>44124</v>
      </c>
      <c r="E18205" s="3">
        <v>142.92019999999999</v>
      </c>
      <c r="F18205" s="67">
        <v>142.92019999999999</v>
      </c>
      <c r="G18205" s="67">
        <v>142.92019999999999</v>
      </c>
    </row>
    <row r="18206" spans="1:7" x14ac:dyDescent="0.2">
      <c r="A18206" s="1" t="str">
        <f t="shared" si="286"/>
        <v>SETOP MATED-31853</v>
      </c>
      <c r="B18206" s="3" t="s">
        <v>28600</v>
      </c>
      <c r="C18206" s="3" t="s">
        <v>41847</v>
      </c>
      <c r="D18206" s="2" t="s">
        <v>44125</v>
      </c>
      <c r="E18206" s="3">
        <v>19.331499999999998</v>
      </c>
      <c r="F18206" s="67">
        <v>19.331499999999998</v>
      </c>
      <c r="G18206" s="67">
        <v>19.331499999999998</v>
      </c>
    </row>
    <row r="18207" spans="1:7" x14ac:dyDescent="0.2">
      <c r="A18207" s="1" t="str">
        <f t="shared" si="286"/>
        <v>SETOP MATED-11131</v>
      </c>
      <c r="B18207" s="3" t="s">
        <v>28600</v>
      </c>
      <c r="C18207" s="3" t="s">
        <v>41848</v>
      </c>
      <c r="D18207" s="2" t="s">
        <v>44126</v>
      </c>
      <c r="E18207" s="3">
        <v>26.941099999999999</v>
      </c>
      <c r="F18207" s="67">
        <v>26.941099999999999</v>
      </c>
      <c r="G18207" s="67">
        <v>26.941099999999999</v>
      </c>
    </row>
    <row r="18208" spans="1:7" x14ac:dyDescent="0.2">
      <c r="A18208" s="1" t="str">
        <f t="shared" si="286"/>
        <v>SETOP MATED-33190</v>
      </c>
      <c r="B18208" s="3" t="s">
        <v>28600</v>
      </c>
      <c r="C18208" s="3" t="s">
        <v>41849</v>
      </c>
      <c r="D18208" s="2" t="s">
        <v>44127</v>
      </c>
      <c r="E18208" s="3">
        <v>0.39300000000000002</v>
      </c>
      <c r="F18208" s="67">
        <v>0.39300000000000002</v>
      </c>
      <c r="G18208" s="67">
        <v>0.39300000000000002</v>
      </c>
    </row>
    <row r="18209" spans="1:7" x14ac:dyDescent="0.2">
      <c r="A18209" s="1" t="str">
        <f t="shared" si="286"/>
        <v>SETOP MATED-31856</v>
      </c>
      <c r="B18209" s="3" t="s">
        <v>28600</v>
      </c>
      <c r="C18209" s="3" t="s">
        <v>41850</v>
      </c>
      <c r="D18209" s="2" t="s">
        <v>44128</v>
      </c>
      <c r="E18209" s="3">
        <v>1.6428</v>
      </c>
      <c r="F18209" s="67">
        <v>1.6428</v>
      </c>
      <c r="G18209" s="67">
        <v>1.6428</v>
      </c>
    </row>
    <row r="18210" spans="1:7" x14ac:dyDescent="0.2">
      <c r="A18210" s="1" t="str">
        <f t="shared" si="286"/>
        <v xml:space="preserve">SETOP </v>
      </c>
      <c r="B18210" s="3" t="s">
        <v>28600</v>
      </c>
    </row>
    <row r="18211" spans="1:7" x14ac:dyDescent="0.2">
      <c r="A18211" s="1" t="str">
        <f t="shared" si="286"/>
        <v>SETOP 086.03 - INSUMO DE HIGIENE E ALIMENTAÇÃO</v>
      </c>
      <c r="B18211" s="3" t="s">
        <v>28600</v>
      </c>
      <c r="C18211" s="3" t="s">
        <v>41851</v>
      </c>
    </row>
    <row r="18212" spans="1:7" x14ac:dyDescent="0.2">
      <c r="A18212" s="1" t="str">
        <f t="shared" si="286"/>
        <v>SETOP Código</v>
      </c>
      <c r="B18212" s="3" t="s">
        <v>28600</v>
      </c>
      <c r="C18212" s="3" t="s">
        <v>28604</v>
      </c>
      <c r="D18212" s="2" t="s">
        <v>43149</v>
      </c>
      <c r="E18212" s="3" t="s">
        <v>45110</v>
      </c>
      <c r="F18212" s="67" t="s">
        <v>45110</v>
      </c>
      <c r="G18212" s="67" t="s">
        <v>45110</v>
      </c>
    </row>
    <row r="18213" spans="1:7" x14ac:dyDescent="0.2">
      <c r="A18213" s="1" t="str">
        <f t="shared" si="286"/>
        <v>SETOP MATED-33166</v>
      </c>
      <c r="B18213" s="3" t="s">
        <v>28600</v>
      </c>
      <c r="C18213" s="3" t="s">
        <v>41852</v>
      </c>
      <c r="D18213" s="2" t="s">
        <v>44129</v>
      </c>
      <c r="E18213" s="3">
        <v>6.0400000000000002E-2</v>
      </c>
      <c r="F18213" s="67">
        <v>6.0400000000000002E-2</v>
      </c>
      <c r="G18213" s="67">
        <v>6.0400000000000002E-2</v>
      </c>
    </row>
    <row r="18214" spans="1:7" x14ac:dyDescent="0.2">
      <c r="A18214" s="1" t="str">
        <f t="shared" si="286"/>
        <v>SETOP MATED-33167</v>
      </c>
      <c r="B18214" s="3" t="s">
        <v>28600</v>
      </c>
      <c r="C18214" s="3" t="s">
        <v>41853</v>
      </c>
      <c r="D18214" s="2" t="s">
        <v>44130</v>
      </c>
      <c r="E18214" s="3">
        <v>3.0200000000000001E-2</v>
      </c>
      <c r="F18214" s="67">
        <v>3.0200000000000001E-2</v>
      </c>
      <c r="G18214" s="67">
        <v>3.0200000000000001E-2</v>
      </c>
    </row>
    <row r="18215" spans="1:7" x14ac:dyDescent="0.2">
      <c r="A18215" s="1" t="str">
        <f t="shared" si="286"/>
        <v>SETOP MATED-33163</v>
      </c>
      <c r="B18215" s="3" t="s">
        <v>28600</v>
      </c>
      <c r="C18215" s="3" t="s">
        <v>41854</v>
      </c>
      <c r="D18215" s="2" t="s">
        <v>44131</v>
      </c>
      <c r="E18215" s="3">
        <v>2.01E-2</v>
      </c>
      <c r="F18215" s="67">
        <v>2.01E-2</v>
      </c>
      <c r="G18215" s="67">
        <v>2.01E-2</v>
      </c>
    </row>
    <row r="18216" spans="1:7" x14ac:dyDescent="0.2">
      <c r="A18216" s="1" t="str">
        <f t="shared" si="286"/>
        <v>SETOP MATED-33164</v>
      </c>
      <c r="B18216" s="3" t="s">
        <v>28600</v>
      </c>
      <c r="C18216" s="3" t="s">
        <v>41855</v>
      </c>
      <c r="D18216" s="2" t="s">
        <v>44132</v>
      </c>
      <c r="E18216" s="3">
        <v>15.1084</v>
      </c>
      <c r="F18216" s="67">
        <v>15.1084</v>
      </c>
      <c r="G18216" s="67">
        <v>15.1084</v>
      </c>
    </row>
    <row r="18217" spans="1:7" x14ac:dyDescent="0.2">
      <c r="A18217" s="1" t="str">
        <f t="shared" si="286"/>
        <v>SETOP MATED-33165</v>
      </c>
      <c r="B18217" s="3" t="s">
        <v>28600</v>
      </c>
      <c r="C18217" s="3" t="s">
        <v>41856</v>
      </c>
      <c r="D18217" s="2" t="s">
        <v>44133</v>
      </c>
      <c r="E18217" s="3">
        <v>6.5613999999999999</v>
      </c>
      <c r="F18217" s="67">
        <v>6.5613999999999999</v>
      </c>
      <c r="G18217" s="67">
        <v>6.5613999999999999</v>
      </c>
    </row>
    <row r="18218" spans="1:7" x14ac:dyDescent="0.2">
      <c r="A18218" s="1" t="str">
        <f t="shared" si="286"/>
        <v xml:space="preserve">SETOP </v>
      </c>
      <c r="B18218" s="3" t="s">
        <v>28600</v>
      </c>
    </row>
    <row r="18219" spans="1:7" x14ac:dyDescent="0.2">
      <c r="A18219" s="1" t="str">
        <f t="shared" si="286"/>
        <v>SETOP 087 - LOUÇAS SANITÁRIAS</v>
      </c>
      <c r="B18219" s="3" t="s">
        <v>28600</v>
      </c>
      <c r="C18219" s="3" t="s">
        <v>41857</v>
      </c>
    </row>
    <row r="18220" spans="1:7" x14ac:dyDescent="0.2">
      <c r="A18220" s="1" t="str">
        <f t="shared" ref="A18220:A18283" si="287">CONCATENAR</f>
        <v>SETOP 087.01 - ASSENTO PARA BACIA SANITÁRIA</v>
      </c>
      <c r="B18220" s="3" t="s">
        <v>28600</v>
      </c>
      <c r="C18220" s="3" t="s">
        <v>41858</v>
      </c>
    </row>
    <row r="18221" spans="1:7" x14ac:dyDescent="0.2">
      <c r="A18221" s="1" t="str">
        <f t="shared" si="287"/>
        <v>SETOP Código</v>
      </c>
      <c r="B18221" s="3" t="s">
        <v>28600</v>
      </c>
      <c r="C18221" s="3" t="s">
        <v>28604</v>
      </c>
      <c r="D18221" s="2" t="s">
        <v>43149</v>
      </c>
      <c r="E18221" s="3" t="s">
        <v>45110</v>
      </c>
      <c r="F18221" s="67" t="s">
        <v>45110</v>
      </c>
      <c r="G18221" s="67" t="s">
        <v>45110</v>
      </c>
    </row>
    <row r="18222" spans="1:7" x14ac:dyDescent="0.2">
      <c r="A18222" s="1" t="str">
        <f t="shared" si="287"/>
        <v>SETOP MATED-11732</v>
      </c>
      <c r="B18222" s="3" t="s">
        <v>28600</v>
      </c>
      <c r="C18222" s="3" t="s">
        <v>41859</v>
      </c>
      <c r="D18222" s="2" t="s">
        <v>44134</v>
      </c>
      <c r="E18222" s="3">
        <v>48.722999999999999</v>
      </c>
      <c r="F18222" s="67">
        <v>48.722999999999999</v>
      </c>
      <c r="G18222" s="67">
        <v>48.722999999999999</v>
      </c>
    </row>
    <row r="18223" spans="1:7" x14ac:dyDescent="0.2">
      <c r="A18223" s="1" t="str">
        <f t="shared" si="287"/>
        <v>SETOP MATED-12149</v>
      </c>
      <c r="B18223" s="3" t="s">
        <v>28600</v>
      </c>
      <c r="C18223" s="3" t="s">
        <v>41860</v>
      </c>
      <c r="D18223" s="2" t="s">
        <v>44135</v>
      </c>
      <c r="E18223" s="3">
        <v>173.91220000000001</v>
      </c>
      <c r="F18223" s="67">
        <v>173.91220000000001</v>
      </c>
      <c r="G18223" s="67">
        <v>173.91220000000001</v>
      </c>
    </row>
    <row r="18224" spans="1:7" x14ac:dyDescent="0.2">
      <c r="A18224" s="1" t="str">
        <f t="shared" si="287"/>
        <v xml:space="preserve">SETOP </v>
      </c>
      <c r="B18224" s="3" t="s">
        <v>28600</v>
      </c>
    </row>
    <row r="18225" spans="1:7" x14ac:dyDescent="0.2">
      <c r="A18225" s="1" t="str">
        <f t="shared" si="287"/>
        <v>SETOP 087.02 - BACIA SANITÁRIA</v>
      </c>
      <c r="B18225" s="3" t="s">
        <v>28600</v>
      </c>
      <c r="C18225" s="3" t="s">
        <v>41861</v>
      </c>
    </row>
    <row r="18226" spans="1:7" x14ac:dyDescent="0.2">
      <c r="A18226" s="1" t="str">
        <f t="shared" si="287"/>
        <v>SETOP Código</v>
      </c>
      <c r="B18226" s="3" t="s">
        <v>28600</v>
      </c>
      <c r="C18226" s="3" t="s">
        <v>28604</v>
      </c>
      <c r="D18226" s="2" t="s">
        <v>43149</v>
      </c>
      <c r="E18226" s="3" t="s">
        <v>45110</v>
      </c>
      <c r="F18226" s="67" t="s">
        <v>45110</v>
      </c>
      <c r="G18226" s="67" t="s">
        <v>45110</v>
      </c>
    </row>
    <row r="18227" spans="1:7" x14ac:dyDescent="0.2">
      <c r="A18227" s="1" t="str">
        <f t="shared" si="287"/>
        <v>SETOP MATED-11745</v>
      </c>
      <c r="B18227" s="3" t="s">
        <v>28600</v>
      </c>
      <c r="C18227" s="3" t="s">
        <v>41862</v>
      </c>
      <c r="D18227" s="2" t="s">
        <v>44136</v>
      </c>
      <c r="E18227" s="3">
        <v>682.81</v>
      </c>
      <c r="F18227" s="67">
        <v>682.81</v>
      </c>
      <c r="G18227" s="67">
        <v>682.81</v>
      </c>
    </row>
    <row r="18228" spans="1:7" ht="22.5" x14ac:dyDescent="0.2">
      <c r="A18228" s="1" t="str">
        <f t="shared" si="287"/>
        <v>SETOP MATED-11743</v>
      </c>
      <c r="B18228" s="3" t="s">
        <v>28600</v>
      </c>
      <c r="C18228" s="3" t="s">
        <v>41863</v>
      </c>
      <c r="D18228" s="2" t="s">
        <v>44137</v>
      </c>
      <c r="E18228" s="3">
        <v>386.81</v>
      </c>
      <c r="F18228" s="67">
        <v>386.81</v>
      </c>
      <c r="G18228" s="67">
        <v>386.81</v>
      </c>
    </row>
    <row r="18229" spans="1:7" ht="22.5" x14ac:dyDescent="0.2">
      <c r="A18229" s="1" t="str">
        <f t="shared" si="287"/>
        <v>SETOP MATED-11744</v>
      </c>
      <c r="B18229" s="3" t="s">
        <v>28600</v>
      </c>
      <c r="C18229" s="3" t="s">
        <v>41864</v>
      </c>
      <c r="D18229" s="2" t="s">
        <v>44138</v>
      </c>
      <c r="E18229" s="3">
        <v>216.96</v>
      </c>
      <c r="F18229" s="67">
        <v>216.96</v>
      </c>
      <c r="G18229" s="67">
        <v>216.96</v>
      </c>
    </row>
    <row r="18230" spans="1:7" ht="22.5" x14ac:dyDescent="0.2">
      <c r="A18230" s="1" t="str">
        <f t="shared" si="287"/>
        <v>SETOP MATED-12502</v>
      </c>
      <c r="B18230" s="3" t="s">
        <v>28600</v>
      </c>
      <c r="C18230" s="3" t="s">
        <v>41865</v>
      </c>
      <c r="D18230" s="2" t="s">
        <v>44139</v>
      </c>
      <c r="E18230" s="3">
        <v>429.01</v>
      </c>
      <c r="F18230" s="67">
        <v>429.01</v>
      </c>
      <c r="G18230" s="67">
        <v>429.01</v>
      </c>
    </row>
    <row r="18231" spans="1:7" x14ac:dyDescent="0.2">
      <c r="A18231" s="1" t="str">
        <f t="shared" si="287"/>
        <v xml:space="preserve">SETOP </v>
      </c>
      <c r="B18231" s="3" t="s">
        <v>28600</v>
      </c>
    </row>
    <row r="18232" spans="1:7" x14ac:dyDescent="0.2">
      <c r="A18232" s="1" t="str">
        <f t="shared" si="287"/>
        <v>SETOP 087.03 - CAIXA DE DESCARGA SUSPENSA</v>
      </c>
      <c r="B18232" s="3" t="s">
        <v>28600</v>
      </c>
      <c r="C18232" s="3" t="s">
        <v>41866</v>
      </c>
    </row>
    <row r="18233" spans="1:7" x14ac:dyDescent="0.2">
      <c r="A18233" s="1" t="str">
        <f t="shared" si="287"/>
        <v>SETOP Código</v>
      </c>
      <c r="B18233" s="3" t="s">
        <v>28600</v>
      </c>
      <c r="C18233" s="3" t="s">
        <v>28604</v>
      </c>
      <c r="D18233" s="2" t="s">
        <v>43149</v>
      </c>
      <c r="E18233" s="3" t="s">
        <v>45110</v>
      </c>
      <c r="F18233" s="67" t="s">
        <v>45110</v>
      </c>
      <c r="G18233" s="67" t="s">
        <v>45110</v>
      </c>
    </row>
    <row r="18234" spans="1:7" x14ac:dyDescent="0.2">
      <c r="A18234" s="1" t="str">
        <f t="shared" si="287"/>
        <v>SETOP MATED-11747</v>
      </c>
      <c r="B18234" s="3" t="s">
        <v>28600</v>
      </c>
      <c r="C18234" s="3" t="s">
        <v>41867</v>
      </c>
      <c r="D18234" s="2" t="s">
        <v>44140</v>
      </c>
      <c r="E18234" s="3">
        <v>44.88</v>
      </c>
      <c r="F18234" s="67">
        <v>44.88</v>
      </c>
      <c r="G18234" s="67">
        <v>44.88</v>
      </c>
    </row>
    <row r="18235" spans="1:7" x14ac:dyDescent="0.2">
      <c r="A18235" s="1" t="str">
        <f t="shared" si="287"/>
        <v xml:space="preserve">SETOP </v>
      </c>
      <c r="B18235" s="3" t="s">
        <v>28600</v>
      </c>
    </row>
    <row r="18236" spans="1:7" x14ac:dyDescent="0.2">
      <c r="A18236" s="1" t="str">
        <f t="shared" si="287"/>
        <v>SETOP 087.04 - CUBA DE LOUÇA</v>
      </c>
      <c r="B18236" s="3" t="s">
        <v>28600</v>
      </c>
      <c r="C18236" s="3" t="s">
        <v>41868</v>
      </c>
    </row>
    <row r="18237" spans="1:7" x14ac:dyDescent="0.2">
      <c r="A18237" s="1" t="str">
        <f t="shared" si="287"/>
        <v>SETOP Código</v>
      </c>
      <c r="B18237" s="3" t="s">
        <v>28600</v>
      </c>
      <c r="C18237" s="3" t="s">
        <v>28604</v>
      </c>
      <c r="D18237" s="2" t="s">
        <v>43149</v>
      </c>
      <c r="E18237" s="3" t="s">
        <v>45110</v>
      </c>
      <c r="F18237" s="67" t="s">
        <v>45110</v>
      </c>
      <c r="G18237" s="67" t="s">
        <v>45110</v>
      </c>
    </row>
    <row r="18238" spans="1:7" ht="22.5" x14ac:dyDescent="0.2">
      <c r="A18238" s="1" t="str">
        <f t="shared" si="287"/>
        <v>SETOP MATED-11727</v>
      </c>
      <c r="B18238" s="3" t="s">
        <v>28600</v>
      </c>
      <c r="C18238" s="3" t="s">
        <v>41869</v>
      </c>
      <c r="D18238" s="2" t="s">
        <v>44141</v>
      </c>
      <c r="E18238" s="3">
        <v>96.62</v>
      </c>
      <c r="F18238" s="67">
        <v>96.62</v>
      </c>
      <c r="G18238" s="67">
        <v>96.62</v>
      </c>
    </row>
    <row r="18239" spans="1:7" ht="22.5" x14ac:dyDescent="0.2">
      <c r="A18239" s="1" t="str">
        <f t="shared" si="287"/>
        <v>SETOP MATED-12606</v>
      </c>
      <c r="B18239" s="3" t="s">
        <v>28600</v>
      </c>
      <c r="C18239" s="3" t="s">
        <v>41870</v>
      </c>
      <c r="D18239" s="2" t="s">
        <v>44142</v>
      </c>
      <c r="E18239" s="3">
        <v>155.26</v>
      </c>
      <c r="F18239" s="67">
        <v>155.26</v>
      </c>
      <c r="G18239" s="67">
        <v>155.26</v>
      </c>
    </row>
    <row r="18240" spans="1:7" x14ac:dyDescent="0.2">
      <c r="A18240" s="1" t="str">
        <f t="shared" si="287"/>
        <v xml:space="preserve">SETOP </v>
      </c>
      <c r="B18240" s="3" t="s">
        <v>28600</v>
      </c>
    </row>
    <row r="18241" spans="1:7" x14ac:dyDescent="0.2">
      <c r="A18241" s="1" t="str">
        <f t="shared" si="287"/>
        <v>SETOP 087.05 - LAVATÓRIO DE LOUÇA</v>
      </c>
      <c r="B18241" s="3" t="s">
        <v>28600</v>
      </c>
      <c r="C18241" s="3" t="s">
        <v>41871</v>
      </c>
    </row>
    <row r="18242" spans="1:7" x14ac:dyDescent="0.2">
      <c r="A18242" s="1" t="str">
        <f t="shared" si="287"/>
        <v>SETOP Código</v>
      </c>
      <c r="B18242" s="3" t="s">
        <v>28600</v>
      </c>
      <c r="C18242" s="3" t="s">
        <v>28604</v>
      </c>
      <c r="D18242" s="2" t="s">
        <v>43149</v>
      </c>
      <c r="E18242" s="3" t="s">
        <v>45110</v>
      </c>
      <c r="F18242" s="67" t="s">
        <v>45110</v>
      </c>
      <c r="G18242" s="67" t="s">
        <v>45110</v>
      </c>
    </row>
    <row r="18243" spans="1:7" ht="22.5" x14ac:dyDescent="0.2">
      <c r="A18243" s="1" t="str">
        <f t="shared" si="287"/>
        <v>SETOP MATED-16336</v>
      </c>
      <c r="B18243" s="3" t="s">
        <v>28600</v>
      </c>
      <c r="C18243" s="3" t="s">
        <v>41872</v>
      </c>
      <c r="D18243" s="2" t="s">
        <v>44143</v>
      </c>
      <c r="E18243" s="3">
        <v>170.59</v>
      </c>
      <c r="F18243" s="67">
        <v>170.59</v>
      </c>
      <c r="G18243" s="67">
        <v>170.59</v>
      </c>
    </row>
    <row r="18244" spans="1:7" ht="22.5" x14ac:dyDescent="0.2">
      <c r="A18244" s="1" t="str">
        <f t="shared" si="287"/>
        <v>SETOP MATED-11726</v>
      </c>
      <c r="B18244" s="3" t="s">
        <v>28600</v>
      </c>
      <c r="C18244" s="3" t="s">
        <v>41873</v>
      </c>
      <c r="D18244" s="2" t="s">
        <v>44144</v>
      </c>
      <c r="E18244" s="3">
        <v>162.41999999999999</v>
      </c>
      <c r="F18244" s="67">
        <v>162.41999999999999</v>
      </c>
      <c r="G18244" s="67">
        <v>162.41999999999999</v>
      </c>
    </row>
    <row r="18245" spans="1:7" ht="22.5" x14ac:dyDescent="0.2">
      <c r="A18245" s="1" t="str">
        <f t="shared" si="287"/>
        <v>SETOP MATED-12226</v>
      </c>
      <c r="B18245" s="3" t="s">
        <v>28600</v>
      </c>
      <c r="C18245" s="3" t="s">
        <v>41874</v>
      </c>
      <c r="D18245" s="2" t="s">
        <v>44145</v>
      </c>
      <c r="E18245" s="3">
        <v>98.85</v>
      </c>
      <c r="F18245" s="67">
        <v>98.85</v>
      </c>
      <c r="G18245" s="67">
        <v>98.85</v>
      </c>
    </row>
    <row r="18246" spans="1:7" ht="22.5" x14ac:dyDescent="0.2">
      <c r="A18246" s="1" t="str">
        <f t="shared" si="287"/>
        <v>SETOP MATED-11728</v>
      </c>
      <c r="B18246" s="3" t="s">
        <v>28600</v>
      </c>
      <c r="C18246" s="3" t="s">
        <v>41875</v>
      </c>
      <c r="D18246" s="2" t="s">
        <v>44146</v>
      </c>
      <c r="E18246" s="3">
        <v>83.95</v>
      </c>
      <c r="F18246" s="67">
        <v>83.95</v>
      </c>
      <c r="G18246" s="67">
        <v>83.95</v>
      </c>
    </row>
    <row r="18247" spans="1:7" x14ac:dyDescent="0.2">
      <c r="A18247" s="1" t="str">
        <f t="shared" si="287"/>
        <v xml:space="preserve">SETOP </v>
      </c>
      <c r="B18247" s="3" t="s">
        <v>28600</v>
      </c>
    </row>
    <row r="18248" spans="1:7" x14ac:dyDescent="0.2">
      <c r="A18248" s="1" t="str">
        <f t="shared" si="287"/>
        <v>SETOP 087.06 - MICTÓRIO DE LOUÇA</v>
      </c>
      <c r="B18248" s="3" t="s">
        <v>28600</v>
      </c>
      <c r="C18248" s="3" t="s">
        <v>41876</v>
      </c>
    </row>
    <row r="18249" spans="1:7" x14ac:dyDescent="0.2">
      <c r="A18249" s="1" t="str">
        <f t="shared" si="287"/>
        <v>SETOP Código</v>
      </c>
      <c r="B18249" s="3" t="s">
        <v>28600</v>
      </c>
      <c r="C18249" s="3" t="s">
        <v>28604</v>
      </c>
      <c r="D18249" s="2" t="s">
        <v>43149</v>
      </c>
      <c r="E18249" s="3" t="s">
        <v>45110</v>
      </c>
      <c r="F18249" s="67" t="s">
        <v>45110</v>
      </c>
      <c r="G18249" s="67" t="s">
        <v>45110</v>
      </c>
    </row>
    <row r="18250" spans="1:7" x14ac:dyDescent="0.2">
      <c r="A18250" s="1" t="str">
        <f t="shared" si="287"/>
        <v>SETOP MATED-11730</v>
      </c>
      <c r="B18250" s="3" t="s">
        <v>28600</v>
      </c>
      <c r="C18250" s="3" t="s">
        <v>41877</v>
      </c>
      <c r="D18250" s="2" t="s">
        <v>44147</v>
      </c>
      <c r="E18250" s="3">
        <v>396.45</v>
      </c>
      <c r="F18250" s="67">
        <v>396.45</v>
      </c>
      <c r="G18250" s="67">
        <v>396.45</v>
      </c>
    </row>
    <row r="18251" spans="1:7" x14ac:dyDescent="0.2">
      <c r="A18251" s="1" t="str">
        <f t="shared" si="287"/>
        <v xml:space="preserve">SETOP </v>
      </c>
      <c r="B18251" s="3" t="s">
        <v>28600</v>
      </c>
    </row>
    <row r="18252" spans="1:7" x14ac:dyDescent="0.2">
      <c r="A18252" s="1" t="str">
        <f t="shared" si="287"/>
        <v>SETOP 087.07 - TANQUE DE LOUÇA</v>
      </c>
      <c r="B18252" s="3" t="s">
        <v>28600</v>
      </c>
      <c r="C18252" s="3" t="s">
        <v>41878</v>
      </c>
    </row>
    <row r="18253" spans="1:7" x14ac:dyDescent="0.2">
      <c r="A18253" s="1" t="str">
        <f t="shared" si="287"/>
        <v>SETOP Código</v>
      </c>
      <c r="B18253" s="3" t="s">
        <v>28600</v>
      </c>
      <c r="C18253" s="3" t="s">
        <v>28604</v>
      </c>
      <c r="D18253" s="2" t="s">
        <v>43149</v>
      </c>
      <c r="E18253" s="3" t="s">
        <v>45110</v>
      </c>
      <c r="F18253" s="67" t="s">
        <v>45110</v>
      </c>
      <c r="G18253" s="67" t="s">
        <v>45110</v>
      </c>
    </row>
    <row r="18254" spans="1:7" ht="22.5" x14ac:dyDescent="0.2">
      <c r="A18254" s="1" t="str">
        <f t="shared" si="287"/>
        <v>SETOP MATED-11733</v>
      </c>
      <c r="B18254" s="3" t="s">
        <v>28600</v>
      </c>
      <c r="C18254" s="3" t="s">
        <v>41879</v>
      </c>
      <c r="D18254" s="2" t="s">
        <v>44148</v>
      </c>
      <c r="E18254" s="3">
        <v>376.57</v>
      </c>
      <c r="F18254" s="67">
        <v>376.57</v>
      </c>
      <c r="G18254" s="67">
        <v>376.57</v>
      </c>
    </row>
    <row r="18255" spans="1:7" x14ac:dyDescent="0.2">
      <c r="A18255" s="1" t="str">
        <f t="shared" si="287"/>
        <v xml:space="preserve">SETOP </v>
      </c>
      <c r="B18255" s="3" t="s">
        <v>28600</v>
      </c>
    </row>
    <row r="18256" spans="1:7" x14ac:dyDescent="0.2">
      <c r="A18256" s="1" t="str">
        <f t="shared" si="287"/>
        <v>SETOP 087.08 - TANQUE EM MÁRMORE SINTÉTICO</v>
      </c>
      <c r="B18256" s="3" t="s">
        <v>28600</v>
      </c>
      <c r="C18256" s="3" t="s">
        <v>41880</v>
      </c>
    </row>
    <row r="18257" spans="1:7" x14ac:dyDescent="0.2">
      <c r="A18257" s="1" t="str">
        <f t="shared" si="287"/>
        <v>SETOP Código</v>
      </c>
      <c r="B18257" s="3" t="s">
        <v>28600</v>
      </c>
      <c r="C18257" s="3" t="s">
        <v>28604</v>
      </c>
      <c r="D18257" s="2" t="s">
        <v>43149</v>
      </c>
      <c r="E18257" s="3" t="s">
        <v>45110</v>
      </c>
      <c r="F18257" s="67" t="s">
        <v>45110</v>
      </c>
      <c r="G18257" s="67" t="s">
        <v>45110</v>
      </c>
    </row>
    <row r="18258" spans="1:7" ht="22.5" x14ac:dyDescent="0.2">
      <c r="A18258" s="1" t="str">
        <f t="shared" si="287"/>
        <v>SETOP MATED-9158</v>
      </c>
      <c r="B18258" s="3" t="s">
        <v>28600</v>
      </c>
      <c r="C18258" s="3" t="s">
        <v>41881</v>
      </c>
      <c r="D18258" s="2" t="s">
        <v>44149</v>
      </c>
      <c r="E18258" s="3">
        <v>268.90769999999998</v>
      </c>
      <c r="F18258" s="67">
        <v>268.90769999999998</v>
      </c>
      <c r="G18258" s="67">
        <v>268.90769999999998</v>
      </c>
    </row>
    <row r="18259" spans="1:7" ht="22.5" x14ac:dyDescent="0.2">
      <c r="A18259" s="1" t="str">
        <f t="shared" si="287"/>
        <v>SETOP MATED-9157</v>
      </c>
      <c r="B18259" s="3" t="s">
        <v>28600</v>
      </c>
      <c r="C18259" s="3" t="s">
        <v>41882</v>
      </c>
      <c r="D18259" s="2" t="s">
        <v>44150</v>
      </c>
      <c r="E18259" s="3">
        <v>171.6756</v>
      </c>
      <c r="F18259" s="67">
        <v>171.6756</v>
      </c>
      <c r="G18259" s="67">
        <v>171.6756</v>
      </c>
    </row>
    <row r="18260" spans="1:7" x14ac:dyDescent="0.2">
      <c r="A18260" s="1" t="str">
        <f t="shared" si="287"/>
        <v xml:space="preserve">SETOP </v>
      </c>
      <c r="B18260" s="3" t="s">
        <v>28600</v>
      </c>
    </row>
    <row r="18261" spans="1:7" x14ac:dyDescent="0.2">
      <c r="A18261" s="1" t="str">
        <f t="shared" si="287"/>
        <v>SETOP 087.09 - TANQUE EM POLIPROPILENO</v>
      </c>
      <c r="B18261" s="3" t="s">
        <v>28600</v>
      </c>
      <c r="C18261" s="3" t="s">
        <v>41883</v>
      </c>
    </row>
    <row r="18262" spans="1:7" x14ac:dyDescent="0.2">
      <c r="A18262" s="1" t="str">
        <f t="shared" si="287"/>
        <v>SETOP Código</v>
      </c>
      <c r="B18262" s="3" t="s">
        <v>28600</v>
      </c>
      <c r="C18262" s="3" t="s">
        <v>28604</v>
      </c>
      <c r="D18262" s="2" t="s">
        <v>43149</v>
      </c>
      <c r="E18262" s="3" t="s">
        <v>45110</v>
      </c>
      <c r="F18262" s="67" t="s">
        <v>45110</v>
      </c>
      <c r="G18262" s="67" t="s">
        <v>45110</v>
      </c>
    </row>
    <row r="18263" spans="1:7" ht="22.5" x14ac:dyDescent="0.2">
      <c r="A18263" s="1" t="str">
        <f t="shared" si="287"/>
        <v>SETOP MATED-11734</v>
      </c>
      <c r="B18263" s="3" t="s">
        <v>28600</v>
      </c>
      <c r="C18263" s="3" t="s">
        <v>41884</v>
      </c>
      <c r="D18263" s="2" t="s">
        <v>44151</v>
      </c>
      <c r="E18263" s="3">
        <v>65.7453</v>
      </c>
      <c r="F18263" s="67">
        <v>65.7453</v>
      </c>
      <c r="G18263" s="67">
        <v>65.7453</v>
      </c>
    </row>
    <row r="18264" spans="1:7" ht="22.5" x14ac:dyDescent="0.2">
      <c r="A18264" s="1" t="str">
        <f t="shared" si="287"/>
        <v>SETOP MATED-11735</v>
      </c>
      <c r="B18264" s="3" t="s">
        <v>28600</v>
      </c>
      <c r="C18264" s="3" t="s">
        <v>41885</v>
      </c>
      <c r="D18264" s="2" t="s">
        <v>44152</v>
      </c>
      <c r="E18264" s="3">
        <v>79.019300000000001</v>
      </c>
      <c r="F18264" s="67">
        <v>79.019300000000001</v>
      </c>
      <c r="G18264" s="67">
        <v>79.019300000000001</v>
      </c>
    </row>
    <row r="18265" spans="1:7" x14ac:dyDescent="0.2">
      <c r="A18265" s="1" t="str">
        <f t="shared" si="287"/>
        <v xml:space="preserve">SETOP </v>
      </c>
      <c r="B18265" s="3" t="s">
        <v>28600</v>
      </c>
    </row>
    <row r="18266" spans="1:7" x14ac:dyDescent="0.2">
      <c r="A18266" s="1" t="str">
        <f t="shared" si="287"/>
        <v>SETOP 088 - LUMINÁRIAS E PROJETORES</v>
      </c>
      <c r="B18266" s="3" t="s">
        <v>28600</v>
      </c>
      <c r="C18266" s="3" t="s">
        <v>41886</v>
      </c>
    </row>
    <row r="18267" spans="1:7" x14ac:dyDescent="0.2">
      <c r="A18267" s="1" t="str">
        <f t="shared" si="287"/>
        <v>SETOP 088.01 - LUMINÁRIA ARANDELA</v>
      </c>
      <c r="B18267" s="3" t="s">
        <v>28600</v>
      </c>
      <c r="C18267" s="3" t="s">
        <v>41887</v>
      </c>
    </row>
    <row r="18268" spans="1:7" x14ac:dyDescent="0.2">
      <c r="A18268" s="1" t="str">
        <f t="shared" si="287"/>
        <v>SETOP Código</v>
      </c>
      <c r="B18268" s="3" t="s">
        <v>28600</v>
      </c>
      <c r="C18268" s="3" t="s">
        <v>28604</v>
      </c>
      <c r="D18268" s="2" t="s">
        <v>43149</v>
      </c>
      <c r="E18268" s="3" t="s">
        <v>45110</v>
      </c>
      <c r="F18268" s="67" t="s">
        <v>45110</v>
      </c>
      <c r="G18268" s="67" t="s">
        <v>45110</v>
      </c>
    </row>
    <row r="18269" spans="1:7" ht="33.75" x14ac:dyDescent="0.2">
      <c r="A18269" s="1" t="str">
        <f t="shared" si="287"/>
        <v>SETOP MATED-9757</v>
      </c>
      <c r="B18269" s="3" t="s">
        <v>28600</v>
      </c>
      <c r="C18269" s="3" t="s">
        <v>41888</v>
      </c>
      <c r="D18269" s="2" t="s">
        <v>44153</v>
      </c>
      <c r="E18269" s="3">
        <v>35.9114</v>
      </c>
      <c r="F18269" s="67">
        <v>35.9114</v>
      </c>
      <c r="G18269" s="67">
        <v>35.9114</v>
      </c>
    </row>
    <row r="18270" spans="1:7" x14ac:dyDescent="0.2">
      <c r="A18270" s="1" t="str">
        <f t="shared" si="287"/>
        <v xml:space="preserve">SETOP </v>
      </c>
      <c r="B18270" s="3" t="s">
        <v>28600</v>
      </c>
    </row>
    <row r="18271" spans="1:7" x14ac:dyDescent="0.2">
      <c r="A18271" s="1" t="str">
        <f t="shared" si="287"/>
        <v>SETOP 088.02 - LUMINÁRIA COMERCIAL</v>
      </c>
      <c r="B18271" s="3" t="s">
        <v>28600</v>
      </c>
      <c r="C18271" s="3" t="s">
        <v>41889</v>
      </c>
    </row>
    <row r="18272" spans="1:7" x14ac:dyDescent="0.2">
      <c r="A18272" s="1" t="str">
        <f t="shared" si="287"/>
        <v>SETOP Código</v>
      </c>
      <c r="B18272" s="3" t="s">
        <v>28600</v>
      </c>
      <c r="C18272" s="3" t="s">
        <v>28604</v>
      </c>
      <c r="D18272" s="2" t="s">
        <v>43149</v>
      </c>
      <c r="E18272" s="3" t="s">
        <v>45110</v>
      </c>
      <c r="F18272" s="67" t="s">
        <v>45110</v>
      </c>
      <c r="G18272" s="67" t="s">
        <v>45110</v>
      </c>
    </row>
    <row r="18273" spans="1:7" ht="33.75" x14ac:dyDescent="0.2">
      <c r="A18273" s="1" t="str">
        <f t="shared" si="287"/>
        <v>SETOP MATED-12395</v>
      </c>
      <c r="B18273" s="3" t="s">
        <v>28600</v>
      </c>
      <c r="C18273" s="3" t="s">
        <v>41890</v>
      </c>
      <c r="D18273" s="2" t="s">
        <v>44154</v>
      </c>
      <c r="E18273" s="3">
        <v>35.992100000000001</v>
      </c>
      <c r="F18273" s="67">
        <v>35.992100000000001</v>
      </c>
      <c r="G18273" s="67">
        <v>35.992100000000001</v>
      </c>
    </row>
    <row r="18274" spans="1:7" ht="33.75" x14ac:dyDescent="0.2">
      <c r="A18274" s="1" t="str">
        <f t="shared" si="287"/>
        <v>SETOP MATED-12396</v>
      </c>
      <c r="B18274" s="3" t="s">
        <v>28600</v>
      </c>
      <c r="C18274" s="3" t="s">
        <v>41891</v>
      </c>
      <c r="D18274" s="2" t="s">
        <v>44155</v>
      </c>
      <c r="E18274" s="3">
        <v>81.528999999999996</v>
      </c>
      <c r="F18274" s="67">
        <v>81.528999999999996</v>
      </c>
      <c r="G18274" s="67">
        <v>81.528999999999996</v>
      </c>
    </row>
    <row r="18275" spans="1:7" ht="33.75" x14ac:dyDescent="0.2">
      <c r="A18275" s="1" t="str">
        <f t="shared" si="287"/>
        <v>SETOP MATED-12393</v>
      </c>
      <c r="B18275" s="3" t="s">
        <v>28600</v>
      </c>
      <c r="C18275" s="3" t="s">
        <v>41892</v>
      </c>
      <c r="D18275" s="2" t="s">
        <v>44156</v>
      </c>
      <c r="E18275" s="3">
        <v>31.2852</v>
      </c>
      <c r="F18275" s="67">
        <v>31.2852</v>
      </c>
      <c r="G18275" s="67">
        <v>31.2852</v>
      </c>
    </row>
    <row r="18276" spans="1:7" ht="33.75" x14ac:dyDescent="0.2">
      <c r="A18276" s="1" t="str">
        <f t="shared" si="287"/>
        <v>SETOP MATED-12391</v>
      </c>
      <c r="B18276" s="3" t="s">
        <v>28600</v>
      </c>
      <c r="C18276" s="3" t="s">
        <v>41893</v>
      </c>
      <c r="D18276" s="2" t="s">
        <v>44157</v>
      </c>
      <c r="E18276" s="3">
        <v>22.6676</v>
      </c>
      <c r="F18276" s="67">
        <v>22.6676</v>
      </c>
      <c r="G18276" s="67">
        <v>22.6676</v>
      </c>
    </row>
    <row r="18277" spans="1:7" ht="33.75" x14ac:dyDescent="0.2">
      <c r="A18277" s="1" t="str">
        <f t="shared" si="287"/>
        <v>SETOP MATED-12392</v>
      </c>
      <c r="B18277" s="3" t="s">
        <v>28600</v>
      </c>
      <c r="C18277" s="3" t="s">
        <v>41894</v>
      </c>
      <c r="D18277" s="2" t="s">
        <v>44158</v>
      </c>
      <c r="E18277" s="3">
        <v>27.949000000000002</v>
      </c>
      <c r="F18277" s="67">
        <v>27.949000000000002</v>
      </c>
      <c r="G18277" s="67">
        <v>27.949000000000002</v>
      </c>
    </row>
    <row r="18278" spans="1:7" ht="33.75" x14ac:dyDescent="0.2">
      <c r="A18278" s="1" t="str">
        <f t="shared" si="287"/>
        <v>SETOP MATED-12390</v>
      </c>
      <c r="B18278" s="3" t="s">
        <v>28600</v>
      </c>
      <c r="C18278" s="3" t="s">
        <v>41895</v>
      </c>
      <c r="D18278" s="2" t="s">
        <v>44159</v>
      </c>
      <c r="E18278" s="3">
        <v>17.0839</v>
      </c>
      <c r="F18278" s="67">
        <v>17.0839</v>
      </c>
      <c r="G18278" s="67">
        <v>17.0839</v>
      </c>
    </row>
    <row r="18279" spans="1:7" ht="45" x14ac:dyDescent="0.2">
      <c r="A18279" s="1" t="str">
        <f t="shared" si="287"/>
        <v>SETOP MATED-17750</v>
      </c>
      <c r="B18279" s="3" t="s">
        <v>28600</v>
      </c>
      <c r="C18279" s="3" t="s">
        <v>41896</v>
      </c>
      <c r="D18279" s="2" t="s">
        <v>44160</v>
      </c>
      <c r="E18279" s="3">
        <v>143.76679999999999</v>
      </c>
      <c r="F18279" s="67">
        <v>143.76679999999999</v>
      </c>
      <c r="G18279" s="67">
        <v>143.76679999999999</v>
      </c>
    </row>
    <row r="18280" spans="1:7" ht="45" x14ac:dyDescent="0.2">
      <c r="A18280" s="1" t="str">
        <f t="shared" si="287"/>
        <v>SETOP MATED-17751</v>
      </c>
      <c r="B18280" s="3" t="s">
        <v>28600</v>
      </c>
      <c r="C18280" s="3" t="s">
        <v>41897</v>
      </c>
      <c r="D18280" s="2" t="s">
        <v>44161</v>
      </c>
      <c r="E18280" s="3">
        <v>329.77480000000003</v>
      </c>
      <c r="F18280" s="67">
        <v>329.77480000000003</v>
      </c>
      <c r="G18280" s="67">
        <v>329.77480000000003</v>
      </c>
    </row>
    <row r="18281" spans="1:7" ht="45" x14ac:dyDescent="0.2">
      <c r="A18281" s="1" t="str">
        <f t="shared" si="287"/>
        <v>SETOP MATED-17749</v>
      </c>
      <c r="B18281" s="3" t="s">
        <v>28600</v>
      </c>
      <c r="C18281" s="3" t="s">
        <v>41898</v>
      </c>
      <c r="D18281" s="2" t="s">
        <v>44162</v>
      </c>
      <c r="E18281" s="3">
        <v>123.1553</v>
      </c>
      <c r="F18281" s="67">
        <v>123.1553</v>
      </c>
      <c r="G18281" s="67">
        <v>123.1553</v>
      </c>
    </row>
    <row r="18282" spans="1:7" ht="45" x14ac:dyDescent="0.2">
      <c r="A18282" s="1" t="str">
        <f t="shared" si="287"/>
        <v>SETOP MATED-17747</v>
      </c>
      <c r="B18282" s="3" t="s">
        <v>28600</v>
      </c>
      <c r="C18282" s="3" t="s">
        <v>41899</v>
      </c>
      <c r="D18282" s="2" t="s">
        <v>44163</v>
      </c>
      <c r="E18282" s="3">
        <v>217.93819999999999</v>
      </c>
      <c r="F18282" s="67">
        <v>217.93819999999999</v>
      </c>
      <c r="G18282" s="67">
        <v>217.93819999999999</v>
      </c>
    </row>
    <row r="18283" spans="1:7" ht="45" x14ac:dyDescent="0.2">
      <c r="A18283" s="1" t="str">
        <f t="shared" si="287"/>
        <v>SETOP MATED-17754</v>
      </c>
      <c r="B18283" s="3" t="s">
        <v>28600</v>
      </c>
      <c r="C18283" s="3" t="s">
        <v>41900</v>
      </c>
      <c r="D18283" s="2" t="s">
        <v>44164</v>
      </c>
      <c r="E18283" s="3">
        <v>167.75479999999999</v>
      </c>
      <c r="F18283" s="67">
        <v>167.75479999999999</v>
      </c>
      <c r="G18283" s="67">
        <v>167.75479999999999</v>
      </c>
    </row>
    <row r="18284" spans="1:7" ht="45" x14ac:dyDescent="0.2">
      <c r="A18284" s="1" t="str">
        <f t="shared" ref="A18284:A18347" si="288">CONCATENAR</f>
        <v>SETOP MATED-17755</v>
      </c>
      <c r="B18284" s="3" t="s">
        <v>28600</v>
      </c>
      <c r="C18284" s="3" t="s">
        <v>41901</v>
      </c>
      <c r="D18284" s="2" t="s">
        <v>44165</v>
      </c>
      <c r="E18284" s="3">
        <v>367.98419999999999</v>
      </c>
      <c r="F18284" s="67">
        <v>367.98419999999999</v>
      </c>
      <c r="G18284" s="67">
        <v>367.98419999999999</v>
      </c>
    </row>
    <row r="18285" spans="1:7" ht="45" x14ac:dyDescent="0.2">
      <c r="A18285" s="1" t="str">
        <f t="shared" si="288"/>
        <v>SETOP MATED-17752</v>
      </c>
      <c r="B18285" s="3" t="s">
        <v>28600</v>
      </c>
      <c r="C18285" s="3" t="s">
        <v>41902</v>
      </c>
      <c r="D18285" s="2" t="s">
        <v>44166</v>
      </c>
      <c r="E18285" s="3">
        <v>117.6622</v>
      </c>
      <c r="F18285" s="67">
        <v>117.6622</v>
      </c>
      <c r="G18285" s="67">
        <v>117.6622</v>
      </c>
    </row>
    <row r="18286" spans="1:7" ht="45" x14ac:dyDescent="0.2">
      <c r="A18286" s="1" t="str">
        <f t="shared" si="288"/>
        <v>SETOP MATED-17753</v>
      </c>
      <c r="B18286" s="3" t="s">
        <v>28600</v>
      </c>
      <c r="C18286" s="3" t="s">
        <v>41903</v>
      </c>
      <c r="D18286" s="2" t="s">
        <v>44167</v>
      </c>
      <c r="E18286" s="3">
        <v>225.52770000000001</v>
      </c>
      <c r="F18286" s="67">
        <v>225.52770000000001</v>
      </c>
      <c r="G18286" s="67">
        <v>225.52770000000001</v>
      </c>
    </row>
    <row r="18287" spans="1:7" ht="45" x14ac:dyDescent="0.2">
      <c r="A18287" s="1" t="str">
        <f t="shared" si="288"/>
        <v>SETOP MATED-9889</v>
      </c>
      <c r="B18287" s="3" t="s">
        <v>28600</v>
      </c>
      <c r="C18287" s="3" t="s">
        <v>41904</v>
      </c>
      <c r="D18287" s="2" t="s">
        <v>44168</v>
      </c>
      <c r="E18287" s="3">
        <v>361.30189999999999</v>
      </c>
      <c r="F18287" s="67">
        <v>361.30189999999999</v>
      </c>
      <c r="G18287" s="67">
        <v>361.30189999999999</v>
      </c>
    </row>
    <row r="18288" spans="1:7" ht="45" x14ac:dyDescent="0.2">
      <c r="A18288" s="1" t="str">
        <f t="shared" si="288"/>
        <v>SETOP MATED-9888</v>
      </c>
      <c r="B18288" s="3" t="s">
        <v>28600</v>
      </c>
      <c r="C18288" s="3" t="s">
        <v>41905</v>
      </c>
      <c r="D18288" s="2" t="s">
        <v>44169</v>
      </c>
      <c r="E18288" s="3">
        <v>274.2697</v>
      </c>
      <c r="F18288" s="67">
        <v>274.2697</v>
      </c>
      <c r="G18288" s="67">
        <v>274.2697</v>
      </c>
    </row>
    <row r="18289" spans="1:7" ht="45" x14ac:dyDescent="0.2">
      <c r="A18289" s="1" t="str">
        <f t="shared" si="288"/>
        <v>SETOP MATED-9890</v>
      </c>
      <c r="B18289" s="3" t="s">
        <v>28600</v>
      </c>
      <c r="C18289" s="3" t="s">
        <v>41906</v>
      </c>
      <c r="D18289" s="2" t="s">
        <v>44170</v>
      </c>
      <c r="E18289" s="3">
        <v>285.27600000000001</v>
      </c>
      <c r="F18289" s="67">
        <v>285.27600000000001</v>
      </c>
      <c r="G18289" s="67">
        <v>285.27600000000001</v>
      </c>
    </row>
    <row r="18290" spans="1:7" ht="45" x14ac:dyDescent="0.2">
      <c r="A18290" s="1" t="str">
        <f t="shared" si="288"/>
        <v>SETOP MATED-9895</v>
      </c>
      <c r="B18290" s="3" t="s">
        <v>28600</v>
      </c>
      <c r="C18290" s="3" t="s">
        <v>41907</v>
      </c>
      <c r="D18290" s="2" t="s">
        <v>44171</v>
      </c>
      <c r="E18290" s="3">
        <v>379.66579999999999</v>
      </c>
      <c r="F18290" s="67">
        <v>379.66579999999999</v>
      </c>
      <c r="G18290" s="67">
        <v>379.66579999999999</v>
      </c>
    </row>
    <row r="18291" spans="1:7" ht="45" x14ac:dyDescent="0.2">
      <c r="A18291" s="1" t="str">
        <f t="shared" si="288"/>
        <v>SETOP MATED-9893</v>
      </c>
      <c r="B18291" s="3" t="s">
        <v>28600</v>
      </c>
      <c r="C18291" s="3" t="s">
        <v>41908</v>
      </c>
      <c r="D18291" s="2" t="s">
        <v>44172</v>
      </c>
      <c r="E18291" s="3">
        <v>363.47890000000001</v>
      </c>
      <c r="F18291" s="67">
        <v>363.47890000000001</v>
      </c>
      <c r="G18291" s="67">
        <v>363.47890000000001</v>
      </c>
    </row>
    <row r="18292" spans="1:7" ht="45" x14ac:dyDescent="0.2">
      <c r="A18292" s="1" t="str">
        <f t="shared" si="288"/>
        <v>SETOP MATED-9894</v>
      </c>
      <c r="B18292" s="3" t="s">
        <v>28600</v>
      </c>
      <c r="C18292" s="3" t="s">
        <v>41909</v>
      </c>
      <c r="D18292" s="2" t="s">
        <v>44173</v>
      </c>
      <c r="E18292" s="3">
        <v>258.88909999999998</v>
      </c>
      <c r="F18292" s="67">
        <v>258.88909999999998</v>
      </c>
      <c r="G18292" s="67">
        <v>258.88909999999998</v>
      </c>
    </row>
    <row r="18293" spans="1:7" ht="45" x14ac:dyDescent="0.2">
      <c r="A18293" s="1" t="str">
        <f t="shared" si="288"/>
        <v>SETOP MATED-9896</v>
      </c>
      <c r="B18293" s="3" t="s">
        <v>28600</v>
      </c>
      <c r="C18293" s="3" t="s">
        <v>41910</v>
      </c>
      <c r="D18293" s="2" t="s">
        <v>44174</v>
      </c>
      <c r="E18293" s="3">
        <v>385.68299999999999</v>
      </c>
      <c r="F18293" s="67">
        <v>385.68299999999999</v>
      </c>
      <c r="G18293" s="67">
        <v>385.68299999999999</v>
      </c>
    </row>
    <row r="18294" spans="1:7" ht="45" x14ac:dyDescent="0.2">
      <c r="A18294" s="1" t="str">
        <f t="shared" si="288"/>
        <v>SETOP MATED-9892</v>
      </c>
      <c r="B18294" s="3" t="s">
        <v>28600</v>
      </c>
      <c r="C18294" s="3" t="s">
        <v>41911</v>
      </c>
      <c r="D18294" s="2" t="s">
        <v>44175</v>
      </c>
      <c r="E18294" s="3">
        <v>262.87029999999999</v>
      </c>
      <c r="F18294" s="67">
        <v>262.87029999999999</v>
      </c>
      <c r="G18294" s="67">
        <v>262.87029999999999</v>
      </c>
    </row>
    <row r="18295" spans="1:7" x14ac:dyDescent="0.2">
      <c r="A18295" s="1" t="str">
        <f t="shared" si="288"/>
        <v xml:space="preserve">SETOP </v>
      </c>
      <c r="B18295" s="3" t="s">
        <v>28600</v>
      </c>
    </row>
    <row r="18296" spans="1:7" x14ac:dyDescent="0.2">
      <c r="A18296" s="1" t="str">
        <f t="shared" si="288"/>
        <v>SETOP 088.03 - LUMINÁRIA DE EMERGÊNCIA</v>
      </c>
      <c r="B18296" s="3" t="s">
        <v>28600</v>
      </c>
      <c r="C18296" s="3" t="s">
        <v>41912</v>
      </c>
    </row>
    <row r="18297" spans="1:7" x14ac:dyDescent="0.2">
      <c r="A18297" s="1" t="str">
        <f t="shared" si="288"/>
        <v>SETOP Código</v>
      </c>
      <c r="B18297" s="3" t="s">
        <v>28600</v>
      </c>
      <c r="C18297" s="3" t="s">
        <v>28604</v>
      </c>
      <c r="D18297" s="2" t="s">
        <v>43149</v>
      </c>
      <c r="E18297" s="3" t="s">
        <v>45110</v>
      </c>
      <c r="F18297" s="67" t="s">
        <v>45110</v>
      </c>
      <c r="G18297" s="67" t="s">
        <v>45110</v>
      </c>
    </row>
    <row r="18298" spans="1:7" ht="22.5" x14ac:dyDescent="0.2">
      <c r="A18298" s="1" t="str">
        <f t="shared" si="288"/>
        <v>SETOP MATED-9899</v>
      </c>
      <c r="B18298" s="3" t="s">
        <v>28600</v>
      </c>
      <c r="C18298" s="3" t="s">
        <v>41913</v>
      </c>
      <c r="D18298" s="2" t="s">
        <v>44176</v>
      </c>
      <c r="E18298" s="3">
        <v>21.142700000000001</v>
      </c>
      <c r="F18298" s="67">
        <v>21.142700000000001</v>
      </c>
      <c r="G18298" s="67">
        <v>21.142700000000001</v>
      </c>
    </row>
    <row r="18299" spans="1:7" ht="22.5" x14ac:dyDescent="0.2">
      <c r="A18299" s="1" t="str">
        <f t="shared" si="288"/>
        <v>SETOP MATED-26990</v>
      </c>
      <c r="B18299" s="3" t="s">
        <v>28600</v>
      </c>
      <c r="C18299" s="3" t="s">
        <v>41914</v>
      </c>
      <c r="D18299" s="2" t="s">
        <v>44177</v>
      </c>
      <c r="E18299" s="3">
        <v>214.04470000000001</v>
      </c>
      <c r="F18299" s="67">
        <v>214.04470000000001</v>
      </c>
      <c r="G18299" s="67">
        <v>214.04470000000001</v>
      </c>
    </row>
    <row r="18300" spans="1:7" x14ac:dyDescent="0.2">
      <c r="A18300" s="1" t="str">
        <f t="shared" si="288"/>
        <v xml:space="preserve">SETOP </v>
      </c>
      <c r="B18300" s="3" t="s">
        <v>28600</v>
      </c>
    </row>
    <row r="18301" spans="1:7" x14ac:dyDescent="0.2">
      <c r="A18301" s="1" t="str">
        <f t="shared" si="288"/>
        <v>SETOP 088.04 - LUMINÁRIA DE TETO</v>
      </c>
      <c r="B18301" s="3" t="s">
        <v>28600</v>
      </c>
      <c r="C18301" s="3" t="s">
        <v>41915</v>
      </c>
    </row>
    <row r="18302" spans="1:7" x14ac:dyDescent="0.2">
      <c r="A18302" s="1" t="str">
        <f t="shared" si="288"/>
        <v>SETOP Código</v>
      </c>
      <c r="B18302" s="3" t="s">
        <v>28600</v>
      </c>
      <c r="C18302" s="3" t="s">
        <v>28604</v>
      </c>
      <c r="D18302" s="2" t="s">
        <v>43149</v>
      </c>
      <c r="E18302" s="3" t="s">
        <v>45110</v>
      </c>
      <c r="F18302" s="67" t="s">
        <v>45110</v>
      </c>
      <c r="G18302" s="67" t="s">
        <v>45110</v>
      </c>
    </row>
    <row r="18303" spans="1:7" ht="22.5" x14ac:dyDescent="0.2">
      <c r="A18303" s="1" t="str">
        <f t="shared" si="288"/>
        <v>SETOP MATED-12517</v>
      </c>
      <c r="B18303" s="3" t="s">
        <v>28600</v>
      </c>
      <c r="C18303" s="3" t="s">
        <v>41916</v>
      </c>
      <c r="D18303" s="2" t="s">
        <v>44178</v>
      </c>
      <c r="E18303" s="3">
        <v>48.4497</v>
      </c>
      <c r="F18303" s="67">
        <v>48.4497</v>
      </c>
      <c r="G18303" s="67">
        <v>48.4497</v>
      </c>
    </row>
    <row r="18304" spans="1:7" ht="22.5" x14ac:dyDescent="0.2">
      <c r="A18304" s="1" t="str">
        <f t="shared" si="288"/>
        <v>SETOP MATED-14405</v>
      </c>
      <c r="B18304" s="3" t="s">
        <v>28600</v>
      </c>
      <c r="C18304" s="3" t="s">
        <v>41917</v>
      </c>
      <c r="D18304" s="2" t="s">
        <v>44179</v>
      </c>
      <c r="E18304" s="3">
        <v>6.38</v>
      </c>
      <c r="F18304" s="67">
        <v>6.38</v>
      </c>
      <c r="G18304" s="67">
        <v>6.38</v>
      </c>
    </row>
    <row r="18305" spans="1:7" ht="33.75" x14ac:dyDescent="0.2">
      <c r="A18305" s="1" t="str">
        <f t="shared" si="288"/>
        <v>SETOP MATED-12376</v>
      </c>
      <c r="B18305" s="3" t="s">
        <v>28600</v>
      </c>
      <c r="C18305" s="3" t="s">
        <v>41918</v>
      </c>
      <c r="D18305" s="2" t="s">
        <v>44180</v>
      </c>
      <c r="E18305" s="3">
        <v>60.191699999999997</v>
      </c>
      <c r="F18305" s="67">
        <v>60.191699999999997</v>
      </c>
      <c r="G18305" s="67">
        <v>60.191699999999997</v>
      </c>
    </row>
    <row r="18306" spans="1:7" ht="33.75" x14ac:dyDescent="0.2">
      <c r="A18306" s="1" t="str">
        <f t="shared" si="288"/>
        <v>SETOP MATED-12399</v>
      </c>
      <c r="B18306" s="3" t="s">
        <v>28600</v>
      </c>
      <c r="C18306" s="3" t="s">
        <v>41919</v>
      </c>
      <c r="D18306" s="2" t="s">
        <v>44181</v>
      </c>
      <c r="E18306" s="3">
        <v>28.321899999999999</v>
      </c>
      <c r="F18306" s="67">
        <v>28.321899999999999</v>
      </c>
      <c r="G18306" s="67">
        <v>28.321899999999999</v>
      </c>
    </row>
    <row r="18307" spans="1:7" ht="22.5" x14ac:dyDescent="0.2">
      <c r="A18307" s="1" t="str">
        <f t="shared" si="288"/>
        <v>SETOP MATED-13358</v>
      </c>
      <c r="B18307" s="3" t="s">
        <v>28600</v>
      </c>
      <c r="C18307" s="3" t="s">
        <v>41920</v>
      </c>
      <c r="D18307" s="2" t="s">
        <v>44182</v>
      </c>
      <c r="E18307" s="3">
        <v>30.025300000000001</v>
      </c>
      <c r="F18307" s="67">
        <v>30.025300000000001</v>
      </c>
      <c r="G18307" s="67">
        <v>30.025300000000001</v>
      </c>
    </row>
    <row r="18308" spans="1:7" x14ac:dyDescent="0.2">
      <c r="A18308" s="1" t="str">
        <f t="shared" si="288"/>
        <v xml:space="preserve">SETOP </v>
      </c>
      <c r="B18308" s="3" t="s">
        <v>28600</v>
      </c>
    </row>
    <row r="18309" spans="1:7" x14ac:dyDescent="0.2">
      <c r="A18309" s="1" t="str">
        <f t="shared" si="288"/>
        <v>SETOP 088.05 - PROJETOR</v>
      </c>
      <c r="B18309" s="3" t="s">
        <v>28600</v>
      </c>
      <c r="C18309" s="3" t="s">
        <v>41921</v>
      </c>
    </row>
    <row r="18310" spans="1:7" x14ac:dyDescent="0.2">
      <c r="A18310" s="1" t="str">
        <f t="shared" si="288"/>
        <v>SETOP Código</v>
      </c>
      <c r="B18310" s="3" t="s">
        <v>28600</v>
      </c>
      <c r="C18310" s="3" t="s">
        <v>28604</v>
      </c>
      <c r="D18310" s="2" t="s">
        <v>43149</v>
      </c>
      <c r="E18310" s="3" t="s">
        <v>45110</v>
      </c>
      <c r="F18310" s="67" t="s">
        <v>45110</v>
      </c>
      <c r="G18310" s="67" t="s">
        <v>45110</v>
      </c>
    </row>
    <row r="18311" spans="1:7" ht="22.5" x14ac:dyDescent="0.2">
      <c r="A18311" s="1" t="str">
        <f t="shared" si="288"/>
        <v>SETOP MATED-11943</v>
      </c>
      <c r="B18311" s="3" t="s">
        <v>28600</v>
      </c>
      <c r="C18311" s="3" t="s">
        <v>41922</v>
      </c>
      <c r="D18311" s="2" t="s">
        <v>44183</v>
      </c>
      <c r="E18311" s="3">
        <v>359.7396</v>
      </c>
      <c r="F18311" s="67">
        <v>359.7396</v>
      </c>
      <c r="G18311" s="67">
        <v>359.7396</v>
      </c>
    </row>
    <row r="18312" spans="1:7" x14ac:dyDescent="0.2">
      <c r="A18312" s="1" t="str">
        <f t="shared" si="288"/>
        <v xml:space="preserve">SETOP </v>
      </c>
      <c r="B18312" s="3" t="s">
        <v>28600</v>
      </c>
    </row>
    <row r="18313" spans="1:7" x14ac:dyDescent="0.2">
      <c r="A18313" s="1" t="str">
        <f t="shared" si="288"/>
        <v>SETOP 088.06 - SOQUETE</v>
      </c>
      <c r="B18313" s="3" t="s">
        <v>28600</v>
      </c>
      <c r="C18313" s="3" t="s">
        <v>41923</v>
      </c>
    </row>
    <row r="18314" spans="1:7" x14ac:dyDescent="0.2">
      <c r="A18314" s="1" t="str">
        <f t="shared" si="288"/>
        <v>SETOP Código</v>
      </c>
      <c r="B18314" s="3" t="s">
        <v>28600</v>
      </c>
      <c r="C18314" s="3" t="s">
        <v>28604</v>
      </c>
      <c r="D18314" s="2" t="s">
        <v>43149</v>
      </c>
      <c r="E18314" s="3" t="s">
        <v>45110</v>
      </c>
      <c r="F18314" s="67" t="s">
        <v>45110</v>
      </c>
      <c r="G18314" s="67" t="s">
        <v>45110</v>
      </c>
    </row>
    <row r="18315" spans="1:7" x14ac:dyDescent="0.2">
      <c r="A18315" s="1" t="str">
        <f t="shared" si="288"/>
        <v>SETOP MATED-11833</v>
      </c>
      <c r="B18315" s="3" t="s">
        <v>28600</v>
      </c>
      <c r="C18315" s="3" t="s">
        <v>41924</v>
      </c>
      <c r="D18315" s="2" t="s">
        <v>44184</v>
      </c>
      <c r="E18315" s="3">
        <v>2.79</v>
      </c>
      <c r="F18315" s="67">
        <v>2.79</v>
      </c>
      <c r="G18315" s="67">
        <v>2.79</v>
      </c>
    </row>
    <row r="18316" spans="1:7" x14ac:dyDescent="0.2">
      <c r="A18316" s="1" t="str">
        <f t="shared" si="288"/>
        <v xml:space="preserve">SETOP </v>
      </c>
      <c r="B18316" s="3" t="s">
        <v>28600</v>
      </c>
    </row>
    <row r="18317" spans="1:7" x14ac:dyDescent="0.2">
      <c r="A18317" s="1" t="str">
        <f t="shared" si="288"/>
        <v>SETOP 088.07 - SUPORTE PARA LUMINÁRIA/REFLETOR</v>
      </c>
      <c r="B18317" s="3" t="s">
        <v>28600</v>
      </c>
      <c r="C18317" s="3" t="s">
        <v>41925</v>
      </c>
    </row>
    <row r="18318" spans="1:7" x14ac:dyDescent="0.2">
      <c r="A18318" s="1" t="str">
        <f t="shared" si="288"/>
        <v>SETOP Código</v>
      </c>
      <c r="B18318" s="3" t="s">
        <v>28600</v>
      </c>
      <c r="C18318" s="3" t="s">
        <v>28604</v>
      </c>
      <c r="D18318" s="2" t="s">
        <v>43149</v>
      </c>
      <c r="E18318" s="3" t="s">
        <v>45110</v>
      </c>
      <c r="F18318" s="67" t="s">
        <v>45110</v>
      </c>
      <c r="G18318" s="67" t="s">
        <v>45110</v>
      </c>
    </row>
    <row r="18319" spans="1:7" x14ac:dyDescent="0.2">
      <c r="A18319" s="1" t="str">
        <f t="shared" si="288"/>
        <v>SETOP MATED-20885</v>
      </c>
      <c r="B18319" s="3" t="s">
        <v>28600</v>
      </c>
      <c r="C18319" s="3" t="s">
        <v>41926</v>
      </c>
      <c r="D18319" s="2" t="s">
        <v>44185</v>
      </c>
      <c r="E18319" s="3">
        <v>151.38</v>
      </c>
      <c r="F18319" s="67">
        <v>151.38</v>
      </c>
      <c r="G18319" s="67">
        <v>151.38</v>
      </c>
    </row>
    <row r="18320" spans="1:7" ht="22.5" x14ac:dyDescent="0.2">
      <c r="A18320" s="1" t="str">
        <f t="shared" si="288"/>
        <v>SETOP MATED-20884</v>
      </c>
      <c r="B18320" s="3" t="s">
        <v>28600</v>
      </c>
      <c r="C18320" s="3" t="s">
        <v>41927</v>
      </c>
      <c r="D18320" s="2" t="s">
        <v>44186</v>
      </c>
      <c r="E18320" s="3">
        <v>221.9</v>
      </c>
      <c r="F18320" s="67">
        <v>221.9</v>
      </c>
      <c r="G18320" s="67">
        <v>221.9</v>
      </c>
    </row>
    <row r="18321" spans="1:7" ht="22.5" x14ac:dyDescent="0.2">
      <c r="A18321" s="1" t="str">
        <f t="shared" si="288"/>
        <v>SETOP MATED-20883</v>
      </c>
      <c r="B18321" s="3" t="s">
        <v>28600</v>
      </c>
      <c r="C18321" s="3" t="s">
        <v>41928</v>
      </c>
      <c r="D18321" s="2" t="s">
        <v>44187</v>
      </c>
      <c r="E18321" s="3">
        <v>333.69</v>
      </c>
      <c r="F18321" s="67">
        <v>333.69</v>
      </c>
      <c r="G18321" s="67">
        <v>333.69</v>
      </c>
    </row>
    <row r="18322" spans="1:7" ht="22.5" x14ac:dyDescent="0.2">
      <c r="A18322" s="1" t="str">
        <f t="shared" si="288"/>
        <v>SETOP MATED-13027</v>
      </c>
      <c r="B18322" s="3" t="s">
        <v>28600</v>
      </c>
      <c r="C18322" s="3" t="s">
        <v>41929</v>
      </c>
      <c r="D18322" s="2" t="s">
        <v>44188</v>
      </c>
      <c r="E18322" s="3">
        <v>446.15</v>
      </c>
      <c r="F18322" s="67">
        <v>446.15</v>
      </c>
      <c r="G18322" s="67">
        <v>446.15</v>
      </c>
    </row>
    <row r="18323" spans="1:7" x14ac:dyDescent="0.2">
      <c r="A18323" s="1" t="str">
        <f t="shared" si="288"/>
        <v xml:space="preserve">SETOP </v>
      </c>
      <c r="B18323" s="3" t="s">
        <v>28600</v>
      </c>
    </row>
    <row r="18324" spans="1:7" x14ac:dyDescent="0.2">
      <c r="A18324" s="1" t="str">
        <f t="shared" si="288"/>
        <v>SETOP 089 - CHAPAS DE COMPENSADA (MADEIRAS PARA FORMAS)</v>
      </c>
      <c r="B18324" s="3" t="s">
        <v>28600</v>
      </c>
      <c r="C18324" s="3" t="s">
        <v>41930</v>
      </c>
    </row>
    <row r="18325" spans="1:7" x14ac:dyDescent="0.2">
      <c r="A18325" s="1" t="str">
        <f t="shared" si="288"/>
        <v>SETOP 089.01 - COMPENSADO NAVAL</v>
      </c>
      <c r="B18325" s="3" t="s">
        <v>28600</v>
      </c>
      <c r="C18325" s="3" t="s">
        <v>41931</v>
      </c>
    </row>
    <row r="18326" spans="1:7" x14ac:dyDescent="0.2">
      <c r="A18326" s="1" t="str">
        <f t="shared" si="288"/>
        <v>SETOP Código</v>
      </c>
      <c r="B18326" s="3" t="s">
        <v>28600</v>
      </c>
      <c r="C18326" s="3" t="s">
        <v>28604</v>
      </c>
      <c r="D18326" s="2" t="s">
        <v>43149</v>
      </c>
      <c r="E18326" s="3" t="s">
        <v>45110</v>
      </c>
      <c r="F18326" s="67" t="s">
        <v>45110</v>
      </c>
      <c r="G18326" s="67" t="s">
        <v>45110</v>
      </c>
    </row>
    <row r="18327" spans="1:7" x14ac:dyDescent="0.2">
      <c r="A18327" s="1" t="str">
        <f t="shared" si="288"/>
        <v>SETOP MATED-11274</v>
      </c>
      <c r="B18327" s="3" t="s">
        <v>28600</v>
      </c>
      <c r="C18327" s="3" t="s">
        <v>41932</v>
      </c>
      <c r="D18327" s="2" t="s">
        <v>44189</v>
      </c>
      <c r="E18327" s="3">
        <v>42.25</v>
      </c>
      <c r="F18327" s="67">
        <v>42.25</v>
      </c>
      <c r="G18327" s="67">
        <v>42.25</v>
      </c>
    </row>
    <row r="18328" spans="1:7" x14ac:dyDescent="0.2">
      <c r="A18328" s="1" t="str">
        <f t="shared" si="288"/>
        <v xml:space="preserve">SETOP </v>
      </c>
      <c r="B18328" s="3" t="s">
        <v>28600</v>
      </c>
    </row>
    <row r="18329" spans="1:7" x14ac:dyDescent="0.2">
      <c r="A18329" s="1" t="str">
        <f t="shared" si="288"/>
        <v>SETOP 089.02 - COMPENSADO PLASTIFICADO</v>
      </c>
      <c r="B18329" s="3" t="s">
        <v>28600</v>
      </c>
      <c r="C18329" s="3" t="s">
        <v>41933</v>
      </c>
    </row>
    <row r="18330" spans="1:7" x14ac:dyDescent="0.2">
      <c r="A18330" s="1" t="str">
        <f t="shared" si="288"/>
        <v>SETOP Código</v>
      </c>
      <c r="B18330" s="3" t="s">
        <v>28600</v>
      </c>
      <c r="C18330" s="3" t="s">
        <v>28604</v>
      </c>
      <c r="D18330" s="2" t="s">
        <v>43149</v>
      </c>
      <c r="E18330" s="3" t="s">
        <v>45110</v>
      </c>
      <c r="F18330" s="67" t="s">
        <v>45110</v>
      </c>
      <c r="G18330" s="67" t="s">
        <v>45110</v>
      </c>
    </row>
    <row r="18331" spans="1:7" x14ac:dyDescent="0.2">
      <c r="A18331" s="1" t="str">
        <f t="shared" si="288"/>
        <v>SETOP MATED-11273</v>
      </c>
      <c r="B18331" s="3" t="s">
        <v>28600</v>
      </c>
      <c r="C18331" s="3" t="s">
        <v>41934</v>
      </c>
      <c r="D18331" s="2" t="s">
        <v>44190</v>
      </c>
      <c r="E18331" s="3">
        <v>43.78</v>
      </c>
      <c r="F18331" s="67">
        <v>43.78</v>
      </c>
      <c r="G18331" s="67">
        <v>43.78</v>
      </c>
    </row>
    <row r="18332" spans="1:7" x14ac:dyDescent="0.2">
      <c r="A18332" s="1" t="str">
        <f t="shared" si="288"/>
        <v>SETOP MATED-11277</v>
      </c>
      <c r="B18332" s="3" t="s">
        <v>28600</v>
      </c>
      <c r="C18332" s="3" t="s">
        <v>41935</v>
      </c>
      <c r="D18332" s="2" t="s">
        <v>44191</v>
      </c>
      <c r="E18332" s="3">
        <v>49.34</v>
      </c>
      <c r="F18332" s="67">
        <v>49.34</v>
      </c>
      <c r="G18332" s="67">
        <v>49.34</v>
      </c>
    </row>
    <row r="18333" spans="1:7" x14ac:dyDescent="0.2">
      <c r="A18333" s="1" t="str">
        <f t="shared" si="288"/>
        <v>SETOP MATED-15684</v>
      </c>
      <c r="B18333" s="3" t="s">
        <v>28600</v>
      </c>
      <c r="C18333" s="3" t="s">
        <v>41936</v>
      </c>
      <c r="D18333" s="2" t="s">
        <v>44192</v>
      </c>
      <c r="E18333" s="3">
        <v>64.28</v>
      </c>
      <c r="F18333" s="67">
        <v>64.28</v>
      </c>
      <c r="G18333" s="67">
        <v>64.28</v>
      </c>
    </row>
    <row r="18334" spans="1:7" x14ac:dyDescent="0.2">
      <c r="A18334" s="1" t="str">
        <f t="shared" si="288"/>
        <v xml:space="preserve">SETOP </v>
      </c>
      <c r="B18334" s="3" t="s">
        <v>28600</v>
      </c>
    </row>
    <row r="18335" spans="1:7" x14ac:dyDescent="0.2">
      <c r="A18335" s="1" t="str">
        <f t="shared" si="288"/>
        <v>SETOP 089.03 - COMPENSADO RESINADO</v>
      </c>
      <c r="B18335" s="3" t="s">
        <v>28600</v>
      </c>
      <c r="C18335" s="3" t="s">
        <v>41937</v>
      </c>
    </row>
    <row r="18336" spans="1:7" x14ac:dyDescent="0.2">
      <c r="A18336" s="1" t="str">
        <f t="shared" si="288"/>
        <v>SETOP Código</v>
      </c>
      <c r="B18336" s="3" t="s">
        <v>28600</v>
      </c>
      <c r="C18336" s="3" t="s">
        <v>28604</v>
      </c>
      <c r="D18336" s="2" t="s">
        <v>43149</v>
      </c>
      <c r="E18336" s="3" t="s">
        <v>45110</v>
      </c>
      <c r="F18336" s="67" t="s">
        <v>45110</v>
      </c>
      <c r="G18336" s="67" t="s">
        <v>45110</v>
      </c>
    </row>
    <row r="18337" spans="1:7" x14ac:dyDescent="0.2">
      <c r="A18337" s="1" t="str">
        <f t="shared" si="288"/>
        <v>SETOP MATED-11275</v>
      </c>
      <c r="B18337" s="3" t="s">
        <v>28600</v>
      </c>
      <c r="C18337" s="3" t="s">
        <v>41938</v>
      </c>
      <c r="D18337" s="2" t="s">
        <v>44193</v>
      </c>
      <c r="E18337" s="3">
        <v>24.85</v>
      </c>
      <c r="F18337" s="67">
        <v>24.85</v>
      </c>
      <c r="G18337" s="67">
        <v>24.85</v>
      </c>
    </row>
    <row r="18338" spans="1:7" x14ac:dyDescent="0.2">
      <c r="A18338" s="1" t="str">
        <f t="shared" si="288"/>
        <v>SETOP MATED-11276</v>
      </c>
      <c r="B18338" s="3" t="s">
        <v>28600</v>
      </c>
      <c r="C18338" s="3" t="s">
        <v>41939</v>
      </c>
      <c r="D18338" s="2" t="s">
        <v>44194</v>
      </c>
      <c r="E18338" s="3">
        <v>30.16</v>
      </c>
      <c r="F18338" s="67">
        <v>30.16</v>
      </c>
      <c r="G18338" s="67">
        <v>30.16</v>
      </c>
    </row>
    <row r="18339" spans="1:7" x14ac:dyDescent="0.2">
      <c r="A18339" s="1" t="str">
        <f t="shared" si="288"/>
        <v>SETOP MATED-11278</v>
      </c>
      <c r="B18339" s="3" t="s">
        <v>28600</v>
      </c>
      <c r="C18339" s="3" t="s">
        <v>41940</v>
      </c>
      <c r="D18339" s="2" t="s">
        <v>44195</v>
      </c>
      <c r="E18339" s="3">
        <v>35.08</v>
      </c>
      <c r="F18339" s="67">
        <v>35.08</v>
      </c>
      <c r="G18339" s="67">
        <v>35.08</v>
      </c>
    </row>
    <row r="18340" spans="1:7" x14ac:dyDescent="0.2">
      <c r="A18340" s="1" t="str">
        <f t="shared" si="288"/>
        <v xml:space="preserve">SETOP </v>
      </c>
      <c r="B18340" s="3" t="s">
        <v>28600</v>
      </c>
    </row>
    <row r="18341" spans="1:7" x14ac:dyDescent="0.2">
      <c r="A18341" s="1" t="str">
        <f t="shared" si="288"/>
        <v>SETOP 090 - MADEIRAS PARA FORMAS/ESCORAMENTO</v>
      </c>
      <c r="B18341" s="3" t="s">
        <v>28600</v>
      </c>
      <c r="C18341" s="3" t="s">
        <v>41941</v>
      </c>
    </row>
    <row r="18342" spans="1:7" x14ac:dyDescent="0.2">
      <c r="A18342" s="1" t="str">
        <f t="shared" si="288"/>
        <v>SETOP 090.01 - PONTALETE</v>
      </c>
      <c r="B18342" s="3" t="s">
        <v>28600</v>
      </c>
      <c r="C18342" s="3" t="s">
        <v>41942</v>
      </c>
    </row>
    <row r="18343" spans="1:7" x14ac:dyDescent="0.2">
      <c r="A18343" s="1" t="str">
        <f t="shared" si="288"/>
        <v>SETOP Código</v>
      </c>
      <c r="B18343" s="3" t="s">
        <v>28600</v>
      </c>
      <c r="C18343" s="3" t="s">
        <v>28604</v>
      </c>
      <c r="D18343" s="2" t="s">
        <v>43149</v>
      </c>
      <c r="E18343" s="3" t="s">
        <v>45110</v>
      </c>
      <c r="F18343" s="67" t="s">
        <v>45110</v>
      </c>
      <c r="G18343" s="67" t="s">
        <v>45110</v>
      </c>
    </row>
    <row r="18344" spans="1:7" x14ac:dyDescent="0.2">
      <c r="A18344" s="1" t="str">
        <f t="shared" si="288"/>
        <v>SETOP MATED-11359</v>
      </c>
      <c r="B18344" s="3" t="s">
        <v>28600</v>
      </c>
      <c r="C18344" s="3" t="s">
        <v>41943</v>
      </c>
      <c r="D18344" s="2" t="s">
        <v>44196</v>
      </c>
      <c r="E18344" s="3">
        <v>11.2683</v>
      </c>
      <c r="F18344" s="67">
        <v>11.2683</v>
      </c>
      <c r="G18344" s="67">
        <v>11.2683</v>
      </c>
    </row>
    <row r="18345" spans="1:7" ht="22.5" x14ac:dyDescent="0.2">
      <c r="A18345" s="1" t="str">
        <f t="shared" si="288"/>
        <v>SETOP MATED-11344</v>
      </c>
      <c r="B18345" s="3" t="s">
        <v>28600</v>
      </c>
      <c r="C18345" s="3" t="s">
        <v>41944</v>
      </c>
      <c r="D18345" s="2" t="s">
        <v>44197</v>
      </c>
      <c r="E18345" s="3">
        <v>8.5873000000000008</v>
      </c>
      <c r="F18345" s="67">
        <v>8.5873000000000008</v>
      </c>
      <c r="G18345" s="67">
        <v>8.5873000000000008</v>
      </c>
    </row>
    <row r="18346" spans="1:7" x14ac:dyDescent="0.2">
      <c r="A18346" s="1" t="str">
        <f t="shared" si="288"/>
        <v xml:space="preserve">SETOP </v>
      </c>
      <c r="B18346" s="3" t="s">
        <v>28600</v>
      </c>
    </row>
    <row r="18347" spans="1:7" x14ac:dyDescent="0.2">
      <c r="A18347" s="1" t="str">
        <f t="shared" si="288"/>
        <v>SETOP 090.02 - SARRAFO</v>
      </c>
      <c r="B18347" s="3" t="s">
        <v>28600</v>
      </c>
      <c r="C18347" s="3" t="s">
        <v>41945</v>
      </c>
    </row>
    <row r="18348" spans="1:7" x14ac:dyDescent="0.2">
      <c r="A18348" s="1" t="str">
        <f t="shared" ref="A18348:A18411" si="289">CONCATENAR</f>
        <v>SETOP Código</v>
      </c>
      <c r="B18348" s="3" t="s">
        <v>28600</v>
      </c>
      <c r="C18348" s="3" t="s">
        <v>28604</v>
      </c>
      <c r="D18348" s="2" t="s">
        <v>43149</v>
      </c>
      <c r="E18348" s="3" t="s">
        <v>45110</v>
      </c>
      <c r="F18348" s="67" t="s">
        <v>45110</v>
      </c>
      <c r="G18348" s="67" t="s">
        <v>45110</v>
      </c>
    </row>
    <row r="18349" spans="1:7" ht="22.5" x14ac:dyDescent="0.2">
      <c r="A18349" s="1" t="str">
        <f t="shared" si="289"/>
        <v>SETOP MATED-11348</v>
      </c>
      <c r="B18349" s="3" t="s">
        <v>28600</v>
      </c>
      <c r="C18349" s="3" t="s">
        <v>41946</v>
      </c>
      <c r="D18349" s="2" t="s">
        <v>44198</v>
      </c>
      <c r="E18349" s="3">
        <v>2.0661</v>
      </c>
      <c r="F18349" s="67">
        <v>2.0661</v>
      </c>
      <c r="G18349" s="67">
        <v>2.0661</v>
      </c>
    </row>
    <row r="18350" spans="1:7" ht="22.5" x14ac:dyDescent="0.2">
      <c r="A18350" s="1" t="str">
        <f t="shared" si="289"/>
        <v>SETOP MATED-11350</v>
      </c>
      <c r="B18350" s="3" t="s">
        <v>28600</v>
      </c>
      <c r="C18350" s="3" t="s">
        <v>41947</v>
      </c>
      <c r="D18350" s="2" t="s">
        <v>44199</v>
      </c>
      <c r="E18350" s="3">
        <v>2.3988</v>
      </c>
      <c r="F18350" s="67">
        <v>2.3988</v>
      </c>
      <c r="G18350" s="67">
        <v>2.3988</v>
      </c>
    </row>
    <row r="18351" spans="1:7" ht="22.5" x14ac:dyDescent="0.2">
      <c r="A18351" s="1" t="str">
        <f t="shared" si="289"/>
        <v>SETOP MATED-11349</v>
      </c>
      <c r="B18351" s="3" t="s">
        <v>28600</v>
      </c>
      <c r="C18351" s="3" t="s">
        <v>41948</v>
      </c>
      <c r="D18351" s="2" t="s">
        <v>44200</v>
      </c>
      <c r="E18351" s="3">
        <v>3.3563000000000001</v>
      </c>
      <c r="F18351" s="67">
        <v>3.3563000000000001</v>
      </c>
      <c r="G18351" s="67">
        <v>3.3563000000000001</v>
      </c>
    </row>
    <row r="18352" spans="1:7" x14ac:dyDescent="0.2">
      <c r="A18352" s="1" t="str">
        <f t="shared" si="289"/>
        <v xml:space="preserve">SETOP </v>
      </c>
      <c r="B18352" s="3" t="s">
        <v>28600</v>
      </c>
    </row>
    <row r="18353" spans="1:7" x14ac:dyDescent="0.2">
      <c r="A18353" s="1" t="str">
        <f t="shared" si="289"/>
        <v>SETOP 090.03 - TÁBUA</v>
      </c>
      <c r="B18353" s="3" t="s">
        <v>28600</v>
      </c>
      <c r="C18353" s="3" t="s">
        <v>41949</v>
      </c>
    </row>
    <row r="18354" spans="1:7" x14ac:dyDescent="0.2">
      <c r="A18354" s="1" t="str">
        <f t="shared" si="289"/>
        <v>SETOP Código</v>
      </c>
      <c r="B18354" s="3" t="s">
        <v>28600</v>
      </c>
      <c r="C18354" s="3" t="s">
        <v>28604</v>
      </c>
      <c r="D18354" s="2" t="s">
        <v>43149</v>
      </c>
      <c r="E18354" s="3" t="s">
        <v>45110</v>
      </c>
      <c r="F18354" s="67" t="s">
        <v>45110</v>
      </c>
      <c r="G18354" s="67" t="s">
        <v>45110</v>
      </c>
    </row>
    <row r="18355" spans="1:7" ht="22.5" x14ac:dyDescent="0.2">
      <c r="A18355" s="1" t="str">
        <f t="shared" si="289"/>
        <v>SETOP MATED-11354</v>
      </c>
      <c r="B18355" s="3" t="s">
        <v>28600</v>
      </c>
      <c r="C18355" s="3" t="s">
        <v>41950</v>
      </c>
      <c r="D18355" s="2" t="s">
        <v>44201</v>
      </c>
      <c r="E18355" s="3">
        <v>14.0299</v>
      </c>
      <c r="F18355" s="67">
        <v>14.0299</v>
      </c>
      <c r="G18355" s="67">
        <v>14.0299</v>
      </c>
    </row>
    <row r="18356" spans="1:7" ht="22.5" x14ac:dyDescent="0.2">
      <c r="A18356" s="1" t="str">
        <f t="shared" si="289"/>
        <v>SETOP MATED-11352</v>
      </c>
      <c r="B18356" s="3" t="s">
        <v>28600</v>
      </c>
      <c r="C18356" s="3" t="s">
        <v>41951</v>
      </c>
      <c r="D18356" s="2" t="s">
        <v>44202</v>
      </c>
      <c r="E18356" s="3">
        <v>8.3957999999999995</v>
      </c>
      <c r="F18356" s="67">
        <v>8.3957999999999995</v>
      </c>
      <c r="G18356" s="67">
        <v>8.3957999999999995</v>
      </c>
    </row>
    <row r="18357" spans="1:7" x14ac:dyDescent="0.2">
      <c r="A18357" s="1" t="str">
        <f t="shared" si="289"/>
        <v xml:space="preserve">SETOP </v>
      </c>
      <c r="B18357" s="3" t="s">
        <v>28600</v>
      </c>
    </row>
    <row r="18358" spans="1:7" x14ac:dyDescent="0.2">
      <c r="A18358" s="1" t="str">
        <f t="shared" si="289"/>
        <v>SETOP 091 - MANÔMETROS E PRESSOSTATOS</v>
      </c>
      <c r="B18358" s="3" t="s">
        <v>28600</v>
      </c>
      <c r="C18358" s="3" t="s">
        <v>41952</v>
      </c>
    </row>
    <row r="18359" spans="1:7" x14ac:dyDescent="0.2">
      <c r="A18359" s="1" t="str">
        <f t="shared" si="289"/>
        <v>SETOP 091.01 - MANÔMETRO</v>
      </c>
      <c r="B18359" s="3" t="s">
        <v>28600</v>
      </c>
      <c r="C18359" s="3" t="s">
        <v>41953</v>
      </c>
    </row>
    <row r="18360" spans="1:7" x14ac:dyDescent="0.2">
      <c r="A18360" s="1" t="str">
        <f t="shared" si="289"/>
        <v>SETOP Código</v>
      </c>
      <c r="B18360" s="3" t="s">
        <v>28600</v>
      </c>
      <c r="C18360" s="3" t="s">
        <v>28604</v>
      </c>
      <c r="D18360" s="2" t="s">
        <v>43149</v>
      </c>
      <c r="E18360" s="3" t="s">
        <v>45110</v>
      </c>
      <c r="F18360" s="67" t="s">
        <v>45110</v>
      </c>
      <c r="G18360" s="67" t="s">
        <v>45110</v>
      </c>
    </row>
    <row r="18361" spans="1:7" x14ac:dyDescent="0.2">
      <c r="A18361" s="1" t="str">
        <f t="shared" si="289"/>
        <v>SETOP MATED-13048</v>
      </c>
      <c r="B18361" s="3" t="s">
        <v>28600</v>
      </c>
      <c r="C18361" s="3" t="s">
        <v>41954</v>
      </c>
      <c r="D18361" s="2" t="s">
        <v>44203</v>
      </c>
      <c r="E18361" s="3">
        <v>52.441000000000003</v>
      </c>
      <c r="F18361" s="67">
        <v>52.441000000000003</v>
      </c>
      <c r="G18361" s="67">
        <v>52.441000000000003</v>
      </c>
    </row>
    <row r="18362" spans="1:7" x14ac:dyDescent="0.2">
      <c r="A18362" s="1" t="str">
        <f t="shared" si="289"/>
        <v>SETOP MATED-13021</v>
      </c>
      <c r="B18362" s="3" t="s">
        <v>28600</v>
      </c>
      <c r="C18362" s="3" t="s">
        <v>41955</v>
      </c>
      <c r="D18362" s="2" t="s">
        <v>44204</v>
      </c>
      <c r="E18362" s="3">
        <v>449.41250000000002</v>
      </c>
      <c r="F18362" s="67">
        <v>449.41250000000002</v>
      </c>
      <c r="G18362" s="67">
        <v>449.41250000000002</v>
      </c>
    </row>
    <row r="18363" spans="1:7" x14ac:dyDescent="0.2">
      <c r="A18363" s="1" t="str">
        <f t="shared" si="289"/>
        <v>SETOP MATED-13022</v>
      </c>
      <c r="B18363" s="3" t="s">
        <v>28600</v>
      </c>
      <c r="C18363" s="3" t="s">
        <v>41956</v>
      </c>
      <c r="D18363" s="2" t="s">
        <v>44205</v>
      </c>
      <c r="E18363" s="3">
        <v>347.96730000000002</v>
      </c>
      <c r="F18363" s="67">
        <v>347.96730000000002</v>
      </c>
      <c r="G18363" s="67">
        <v>347.96730000000002</v>
      </c>
    </row>
    <row r="18364" spans="1:7" x14ac:dyDescent="0.2">
      <c r="A18364" s="1" t="str">
        <f t="shared" si="289"/>
        <v xml:space="preserve">SETOP </v>
      </c>
      <c r="B18364" s="3" t="s">
        <v>28600</v>
      </c>
    </row>
    <row r="18365" spans="1:7" x14ac:dyDescent="0.2">
      <c r="A18365" s="1" t="str">
        <f t="shared" si="289"/>
        <v>SETOP 091.02 - PRESSOSTATO</v>
      </c>
      <c r="B18365" s="3" t="s">
        <v>28600</v>
      </c>
      <c r="C18365" s="3" t="s">
        <v>41957</v>
      </c>
    </row>
    <row r="18366" spans="1:7" x14ac:dyDescent="0.2">
      <c r="A18366" s="1" t="str">
        <f t="shared" si="289"/>
        <v>SETOP Código</v>
      </c>
      <c r="B18366" s="3" t="s">
        <v>28600</v>
      </c>
      <c r="C18366" s="3" t="s">
        <v>28604</v>
      </c>
      <c r="D18366" s="2" t="s">
        <v>43149</v>
      </c>
      <c r="E18366" s="3" t="s">
        <v>45110</v>
      </c>
      <c r="F18366" s="67" t="s">
        <v>45110</v>
      </c>
      <c r="G18366" s="67" t="s">
        <v>45110</v>
      </c>
    </row>
    <row r="18367" spans="1:7" x14ac:dyDescent="0.2">
      <c r="A18367" s="1" t="str">
        <f t="shared" si="289"/>
        <v>SETOP MATED-13047</v>
      </c>
      <c r="B18367" s="3" t="s">
        <v>28600</v>
      </c>
      <c r="C18367" s="3" t="s">
        <v>41958</v>
      </c>
      <c r="D18367" s="2" t="s">
        <v>44206</v>
      </c>
      <c r="E18367" s="3">
        <v>826.24609999999996</v>
      </c>
      <c r="F18367" s="67">
        <v>826.24609999999996</v>
      </c>
      <c r="G18367" s="67">
        <v>826.24609999999996</v>
      </c>
    </row>
    <row r="18368" spans="1:7" x14ac:dyDescent="0.2">
      <c r="A18368" s="1" t="str">
        <f t="shared" si="289"/>
        <v>SETOP MATED-12942</v>
      </c>
      <c r="B18368" s="3" t="s">
        <v>28600</v>
      </c>
      <c r="C18368" s="3" t="s">
        <v>41959</v>
      </c>
      <c r="D18368" s="2" t="s">
        <v>44207</v>
      </c>
      <c r="E18368" s="3">
        <v>66.743099999999998</v>
      </c>
      <c r="F18368" s="67">
        <v>66.743099999999998</v>
      </c>
      <c r="G18368" s="67">
        <v>66.743099999999998</v>
      </c>
    </row>
    <row r="18369" spans="1:7" x14ac:dyDescent="0.2">
      <c r="A18369" s="1" t="str">
        <f t="shared" si="289"/>
        <v>SETOP MATED-12943</v>
      </c>
      <c r="B18369" s="3" t="s">
        <v>28600</v>
      </c>
      <c r="C18369" s="3" t="s">
        <v>41960</v>
      </c>
      <c r="D18369" s="2" t="s">
        <v>44208</v>
      </c>
      <c r="E18369" s="3">
        <v>66.420599999999993</v>
      </c>
      <c r="F18369" s="67">
        <v>66.420599999999993</v>
      </c>
      <c r="G18369" s="67">
        <v>66.420599999999993</v>
      </c>
    </row>
    <row r="18370" spans="1:7" x14ac:dyDescent="0.2">
      <c r="A18370" s="1" t="str">
        <f t="shared" si="289"/>
        <v xml:space="preserve">SETOP </v>
      </c>
      <c r="B18370" s="3" t="s">
        <v>28600</v>
      </c>
    </row>
    <row r="18371" spans="1:7" x14ac:dyDescent="0.2">
      <c r="A18371" s="1" t="str">
        <f t="shared" si="289"/>
        <v>SETOP 092 - MANTAS GEOTÊXTEIS</v>
      </c>
      <c r="B18371" s="3" t="s">
        <v>28600</v>
      </c>
      <c r="C18371" s="3" t="s">
        <v>41961</v>
      </c>
    </row>
    <row r="18372" spans="1:7" x14ac:dyDescent="0.2">
      <c r="A18372" s="1" t="str">
        <f t="shared" si="289"/>
        <v>SETOP 092.01 - MANTA GEOTÊXTIL</v>
      </c>
      <c r="B18372" s="3" t="s">
        <v>28600</v>
      </c>
      <c r="C18372" s="3" t="s">
        <v>41962</v>
      </c>
    </row>
    <row r="18373" spans="1:7" x14ac:dyDescent="0.2">
      <c r="A18373" s="1" t="str">
        <f t="shared" si="289"/>
        <v>SETOP Código</v>
      </c>
      <c r="B18373" s="3" t="s">
        <v>28600</v>
      </c>
      <c r="C18373" s="3" t="s">
        <v>28604</v>
      </c>
      <c r="D18373" s="2" t="s">
        <v>43149</v>
      </c>
      <c r="E18373" s="3" t="s">
        <v>45110</v>
      </c>
      <c r="F18373" s="67" t="s">
        <v>45110</v>
      </c>
      <c r="G18373" s="67" t="s">
        <v>45110</v>
      </c>
    </row>
    <row r="18374" spans="1:7" ht="22.5" x14ac:dyDescent="0.2">
      <c r="A18374" s="1" t="str">
        <f t="shared" si="289"/>
        <v>SETOP MATED-11263</v>
      </c>
      <c r="B18374" s="3" t="s">
        <v>28600</v>
      </c>
      <c r="C18374" s="3" t="s">
        <v>41963</v>
      </c>
      <c r="D18374" s="2" t="s">
        <v>44209</v>
      </c>
      <c r="E18374" s="3">
        <v>7.2770000000000001</v>
      </c>
      <c r="F18374" s="67">
        <v>7.2770000000000001</v>
      </c>
      <c r="G18374" s="67">
        <v>7.2770000000000001</v>
      </c>
    </row>
    <row r="18375" spans="1:7" x14ac:dyDescent="0.2">
      <c r="A18375" s="1" t="str">
        <f t="shared" si="289"/>
        <v xml:space="preserve">SETOP </v>
      </c>
      <c r="B18375" s="3" t="s">
        <v>28600</v>
      </c>
    </row>
    <row r="18376" spans="1:7" x14ac:dyDescent="0.2">
      <c r="A18376" s="1" t="str">
        <f t="shared" si="289"/>
        <v>SETOP 093 - MANTAS ISOLANTES E LONAS</v>
      </c>
      <c r="B18376" s="3" t="s">
        <v>28600</v>
      </c>
      <c r="C18376" s="3" t="s">
        <v>41964</v>
      </c>
    </row>
    <row r="18377" spans="1:7" x14ac:dyDescent="0.2">
      <c r="A18377" s="1" t="str">
        <f t="shared" si="289"/>
        <v>SETOP 093.01 - LONA</v>
      </c>
      <c r="B18377" s="3" t="s">
        <v>28600</v>
      </c>
      <c r="C18377" s="3" t="s">
        <v>41965</v>
      </c>
    </row>
    <row r="18378" spans="1:7" x14ac:dyDescent="0.2">
      <c r="A18378" s="1" t="str">
        <f t="shared" si="289"/>
        <v>SETOP Código</v>
      </c>
      <c r="B18378" s="3" t="s">
        <v>28600</v>
      </c>
      <c r="C18378" s="3" t="s">
        <v>28604</v>
      </c>
      <c r="D18378" s="2" t="s">
        <v>43149</v>
      </c>
      <c r="E18378" s="3" t="s">
        <v>45110</v>
      </c>
      <c r="F18378" s="67" t="s">
        <v>45110</v>
      </c>
      <c r="G18378" s="67" t="s">
        <v>45110</v>
      </c>
    </row>
    <row r="18379" spans="1:7" x14ac:dyDescent="0.2">
      <c r="A18379" s="1" t="str">
        <f t="shared" si="289"/>
        <v>SETOP MATED-12058</v>
      </c>
      <c r="B18379" s="3" t="s">
        <v>28600</v>
      </c>
      <c r="C18379" s="3" t="s">
        <v>41966</v>
      </c>
      <c r="D18379" s="2" t="s">
        <v>44210</v>
      </c>
      <c r="E18379" s="3">
        <v>0.93730000000000002</v>
      </c>
      <c r="F18379" s="67">
        <v>0.93730000000000002</v>
      </c>
      <c r="G18379" s="67">
        <v>0.93730000000000002</v>
      </c>
    </row>
    <row r="18380" spans="1:7" x14ac:dyDescent="0.2">
      <c r="A18380" s="1" t="str">
        <f t="shared" si="289"/>
        <v xml:space="preserve">SETOP </v>
      </c>
      <c r="B18380" s="3" t="s">
        <v>28600</v>
      </c>
    </row>
    <row r="18381" spans="1:7" x14ac:dyDescent="0.2">
      <c r="A18381" s="1" t="str">
        <f t="shared" si="289"/>
        <v>SETOP 093.02 - MANTA DE BORRACHA</v>
      </c>
      <c r="B18381" s="3" t="s">
        <v>28600</v>
      </c>
      <c r="C18381" s="3" t="s">
        <v>41967</v>
      </c>
    </row>
    <row r="18382" spans="1:7" x14ac:dyDescent="0.2">
      <c r="A18382" s="1" t="str">
        <f t="shared" si="289"/>
        <v>SETOP Código</v>
      </c>
      <c r="B18382" s="3" t="s">
        <v>28600</v>
      </c>
      <c r="C18382" s="3" t="s">
        <v>28604</v>
      </c>
      <c r="D18382" s="2" t="s">
        <v>43149</v>
      </c>
      <c r="E18382" s="3" t="s">
        <v>45110</v>
      </c>
      <c r="F18382" s="67" t="s">
        <v>45110</v>
      </c>
      <c r="G18382" s="67" t="s">
        <v>45110</v>
      </c>
    </row>
    <row r="18383" spans="1:7" x14ac:dyDescent="0.2">
      <c r="A18383" s="1" t="str">
        <f t="shared" si="289"/>
        <v>SETOP MATED-12733</v>
      </c>
      <c r="B18383" s="3" t="s">
        <v>28600</v>
      </c>
      <c r="C18383" s="3" t="s">
        <v>41968</v>
      </c>
      <c r="D18383" s="2" t="s">
        <v>44211</v>
      </c>
      <c r="E18383" s="3">
        <v>175.63659999999999</v>
      </c>
      <c r="F18383" s="67">
        <v>175.63659999999999</v>
      </c>
      <c r="G18383" s="67">
        <v>175.63659999999999</v>
      </c>
    </row>
    <row r="18384" spans="1:7" x14ac:dyDescent="0.2">
      <c r="A18384" s="1" t="str">
        <f t="shared" si="289"/>
        <v xml:space="preserve">SETOP </v>
      </c>
      <c r="B18384" s="3" t="s">
        <v>28600</v>
      </c>
    </row>
    <row r="18385" spans="1:7" x14ac:dyDescent="0.2">
      <c r="A18385" s="1" t="str">
        <f t="shared" si="289"/>
        <v>SETOP 093.03 - MANTA ISOLANTE</v>
      </c>
      <c r="B18385" s="3" t="s">
        <v>28600</v>
      </c>
      <c r="C18385" s="3" t="s">
        <v>41969</v>
      </c>
    </row>
    <row r="18386" spans="1:7" x14ac:dyDescent="0.2">
      <c r="A18386" s="1" t="str">
        <f t="shared" si="289"/>
        <v>SETOP Código</v>
      </c>
      <c r="B18386" s="3" t="s">
        <v>28600</v>
      </c>
      <c r="C18386" s="3" t="s">
        <v>28604</v>
      </c>
      <c r="D18386" s="2" t="s">
        <v>43149</v>
      </c>
      <c r="E18386" s="3" t="s">
        <v>45110</v>
      </c>
      <c r="F18386" s="67" t="s">
        <v>45110</v>
      </c>
      <c r="G18386" s="67" t="s">
        <v>45110</v>
      </c>
    </row>
    <row r="18387" spans="1:7" x14ac:dyDescent="0.2">
      <c r="A18387" s="1" t="str">
        <f t="shared" si="289"/>
        <v>SETOP MATED-12499</v>
      </c>
      <c r="B18387" s="3" t="s">
        <v>28600</v>
      </c>
      <c r="C18387" s="3" t="s">
        <v>41970</v>
      </c>
      <c r="D18387" s="2" t="s">
        <v>44212</v>
      </c>
      <c r="E18387" s="3">
        <v>6.4203000000000001</v>
      </c>
      <c r="F18387" s="67">
        <v>6.4203000000000001</v>
      </c>
      <c r="G18387" s="67">
        <v>6.4203000000000001</v>
      </c>
    </row>
    <row r="18388" spans="1:7" x14ac:dyDescent="0.2">
      <c r="A18388" s="1" t="str">
        <f t="shared" si="289"/>
        <v xml:space="preserve">SETOP </v>
      </c>
      <c r="B18388" s="3" t="s">
        <v>28600</v>
      </c>
    </row>
    <row r="18389" spans="1:7" x14ac:dyDescent="0.2">
      <c r="A18389" s="1" t="str">
        <f t="shared" si="289"/>
        <v>SETOP 094 - MARCOS DE MADEIRA</v>
      </c>
      <c r="B18389" s="3" t="s">
        <v>28600</v>
      </c>
      <c r="C18389" s="3" t="s">
        <v>41971</v>
      </c>
    </row>
    <row r="18390" spans="1:7" x14ac:dyDescent="0.2">
      <c r="A18390" s="1" t="str">
        <f t="shared" si="289"/>
        <v>SETOP 094.01 - MARCO</v>
      </c>
      <c r="B18390" s="3" t="s">
        <v>28600</v>
      </c>
      <c r="C18390" s="3" t="s">
        <v>41972</v>
      </c>
    </row>
    <row r="18391" spans="1:7" x14ac:dyDescent="0.2">
      <c r="A18391" s="1" t="str">
        <f t="shared" si="289"/>
        <v>SETOP Código</v>
      </c>
      <c r="B18391" s="3" t="s">
        <v>28600</v>
      </c>
      <c r="C18391" s="3" t="s">
        <v>28604</v>
      </c>
      <c r="D18391" s="2" t="s">
        <v>43149</v>
      </c>
      <c r="E18391" s="3" t="s">
        <v>45110</v>
      </c>
      <c r="F18391" s="67" t="s">
        <v>45110</v>
      </c>
      <c r="G18391" s="67" t="s">
        <v>45110</v>
      </c>
    </row>
    <row r="18392" spans="1:7" ht="22.5" x14ac:dyDescent="0.2">
      <c r="A18392" s="1" t="str">
        <f t="shared" si="289"/>
        <v>SETOP MATED-12735</v>
      </c>
      <c r="B18392" s="3" t="s">
        <v>28600</v>
      </c>
      <c r="C18392" s="3" t="s">
        <v>41973</v>
      </c>
      <c r="D18392" s="2" t="s">
        <v>44213</v>
      </c>
      <c r="E18392" s="3">
        <v>236.35249999999999</v>
      </c>
      <c r="F18392" s="67">
        <v>236.35249999999999</v>
      </c>
      <c r="G18392" s="67">
        <v>236.35249999999999</v>
      </c>
    </row>
    <row r="18393" spans="1:7" ht="22.5" x14ac:dyDescent="0.2">
      <c r="A18393" s="1" t="str">
        <f t="shared" si="289"/>
        <v>SETOP MATED-12736</v>
      </c>
      <c r="B18393" s="3" t="s">
        <v>28600</v>
      </c>
      <c r="C18393" s="3" t="s">
        <v>41974</v>
      </c>
      <c r="D18393" s="2" t="s">
        <v>44214</v>
      </c>
      <c r="E18393" s="3">
        <v>236.35249999999999</v>
      </c>
      <c r="F18393" s="67">
        <v>236.35249999999999</v>
      </c>
      <c r="G18393" s="67">
        <v>236.35249999999999</v>
      </c>
    </row>
    <row r="18394" spans="1:7" ht="22.5" x14ac:dyDescent="0.2">
      <c r="A18394" s="1" t="str">
        <f t="shared" si="289"/>
        <v>SETOP MATED-12737</v>
      </c>
      <c r="B18394" s="3" t="s">
        <v>28600</v>
      </c>
      <c r="C18394" s="3" t="s">
        <v>41975</v>
      </c>
      <c r="D18394" s="2" t="s">
        <v>44215</v>
      </c>
      <c r="E18394" s="3">
        <v>236.35249999999999</v>
      </c>
      <c r="F18394" s="67">
        <v>236.35249999999999</v>
      </c>
      <c r="G18394" s="67">
        <v>236.35249999999999</v>
      </c>
    </row>
    <row r="18395" spans="1:7" ht="22.5" x14ac:dyDescent="0.2">
      <c r="A18395" s="1" t="str">
        <f t="shared" si="289"/>
        <v>SETOP MATED-12738</v>
      </c>
      <c r="B18395" s="3" t="s">
        <v>28600</v>
      </c>
      <c r="C18395" s="3" t="s">
        <v>41976</v>
      </c>
      <c r="D18395" s="2" t="s">
        <v>44216</v>
      </c>
      <c r="E18395" s="3">
        <v>236.35249999999999</v>
      </c>
      <c r="F18395" s="67">
        <v>236.35249999999999</v>
      </c>
      <c r="G18395" s="67">
        <v>236.35249999999999</v>
      </c>
    </row>
    <row r="18396" spans="1:7" x14ac:dyDescent="0.2">
      <c r="A18396" s="1" t="str">
        <f t="shared" si="289"/>
        <v xml:space="preserve">SETOP </v>
      </c>
      <c r="B18396" s="3" t="s">
        <v>28600</v>
      </c>
    </row>
    <row r="18397" spans="1:7" x14ac:dyDescent="0.2">
      <c r="A18397" s="1" t="str">
        <f t="shared" si="289"/>
        <v>SETOP 095 - MASSA CORRIDA</v>
      </c>
      <c r="B18397" s="3" t="s">
        <v>28600</v>
      </c>
      <c r="C18397" s="3" t="s">
        <v>41977</v>
      </c>
    </row>
    <row r="18398" spans="1:7" x14ac:dyDescent="0.2">
      <c r="A18398" s="1" t="str">
        <f t="shared" si="289"/>
        <v>SETOP 095.01 - MASSA CORRIDA</v>
      </c>
      <c r="B18398" s="3" t="s">
        <v>28600</v>
      </c>
      <c r="C18398" s="3" t="s">
        <v>41978</v>
      </c>
    </row>
    <row r="18399" spans="1:7" x14ac:dyDescent="0.2">
      <c r="A18399" s="1" t="str">
        <f t="shared" si="289"/>
        <v>SETOP Código</v>
      </c>
      <c r="B18399" s="3" t="s">
        <v>28600</v>
      </c>
      <c r="C18399" s="3" t="s">
        <v>28604</v>
      </c>
      <c r="D18399" s="2" t="s">
        <v>43149</v>
      </c>
      <c r="E18399" s="3" t="s">
        <v>45110</v>
      </c>
      <c r="F18399" s="67" t="s">
        <v>45110</v>
      </c>
      <c r="G18399" s="67" t="s">
        <v>45110</v>
      </c>
    </row>
    <row r="18400" spans="1:7" x14ac:dyDescent="0.2">
      <c r="A18400" s="1" t="str">
        <f t="shared" si="289"/>
        <v>SETOP MATED-11438</v>
      </c>
      <c r="B18400" s="3" t="s">
        <v>28600</v>
      </c>
      <c r="C18400" s="3" t="s">
        <v>41979</v>
      </c>
      <c r="D18400" s="2" t="s">
        <v>44217</v>
      </c>
      <c r="E18400" s="3">
        <v>2.64</v>
      </c>
      <c r="F18400" s="67">
        <v>2.64</v>
      </c>
      <c r="G18400" s="67">
        <v>2.64</v>
      </c>
    </row>
    <row r="18401" spans="1:7" x14ac:dyDescent="0.2">
      <c r="A18401" s="1" t="str">
        <f t="shared" si="289"/>
        <v>SETOP MATED-11437</v>
      </c>
      <c r="B18401" s="3" t="s">
        <v>28600</v>
      </c>
      <c r="C18401" s="3" t="s">
        <v>41980</v>
      </c>
      <c r="D18401" s="2" t="s">
        <v>44218</v>
      </c>
      <c r="E18401" s="3">
        <v>23</v>
      </c>
      <c r="F18401" s="67">
        <v>23</v>
      </c>
      <c r="G18401" s="67">
        <v>23</v>
      </c>
    </row>
    <row r="18402" spans="1:7" x14ac:dyDescent="0.2">
      <c r="A18402" s="1" t="str">
        <f t="shared" si="289"/>
        <v xml:space="preserve">SETOP </v>
      </c>
      <c r="B18402" s="3" t="s">
        <v>28600</v>
      </c>
    </row>
    <row r="18403" spans="1:7" x14ac:dyDescent="0.2">
      <c r="A18403" s="1" t="str">
        <f t="shared" si="289"/>
        <v>SETOP 095.02 - MASSA ACRÍLICA</v>
      </c>
      <c r="B18403" s="3" t="s">
        <v>28600</v>
      </c>
      <c r="C18403" s="3" t="s">
        <v>41981</v>
      </c>
    </row>
    <row r="18404" spans="1:7" x14ac:dyDescent="0.2">
      <c r="A18404" s="1" t="str">
        <f t="shared" si="289"/>
        <v>SETOP Código</v>
      </c>
      <c r="B18404" s="3" t="s">
        <v>28600</v>
      </c>
      <c r="C18404" s="3" t="s">
        <v>28604</v>
      </c>
      <c r="D18404" s="2" t="s">
        <v>43149</v>
      </c>
      <c r="E18404" s="3" t="s">
        <v>45110</v>
      </c>
      <c r="F18404" s="67" t="s">
        <v>45110</v>
      </c>
      <c r="G18404" s="67" t="s">
        <v>45110</v>
      </c>
    </row>
    <row r="18405" spans="1:7" x14ac:dyDescent="0.2">
      <c r="A18405" s="1" t="str">
        <f t="shared" si="289"/>
        <v>SETOP MATED-17865</v>
      </c>
      <c r="B18405" s="3" t="s">
        <v>28600</v>
      </c>
      <c r="C18405" s="3" t="s">
        <v>41982</v>
      </c>
      <c r="D18405" s="2" t="s">
        <v>44219</v>
      </c>
      <c r="E18405" s="3">
        <v>25.31</v>
      </c>
      <c r="F18405" s="67">
        <v>25.31</v>
      </c>
      <c r="G18405" s="67">
        <v>25.31</v>
      </c>
    </row>
    <row r="18406" spans="1:7" x14ac:dyDescent="0.2">
      <c r="A18406" s="1" t="str">
        <f t="shared" si="289"/>
        <v>SETOP MATED-11436</v>
      </c>
      <c r="B18406" s="3" t="s">
        <v>28600</v>
      </c>
      <c r="C18406" s="3" t="s">
        <v>41983</v>
      </c>
      <c r="D18406" s="2" t="s">
        <v>44220</v>
      </c>
      <c r="E18406" s="3">
        <v>7.99</v>
      </c>
      <c r="F18406" s="67">
        <v>7.99</v>
      </c>
      <c r="G18406" s="67">
        <v>7.99</v>
      </c>
    </row>
    <row r="18407" spans="1:7" x14ac:dyDescent="0.2">
      <c r="A18407" s="1" t="str">
        <f t="shared" si="289"/>
        <v xml:space="preserve">SETOP </v>
      </c>
      <c r="B18407" s="3" t="s">
        <v>28600</v>
      </c>
    </row>
    <row r="18408" spans="1:7" x14ac:dyDescent="0.2">
      <c r="A18408" s="1" t="str">
        <f t="shared" si="289"/>
        <v>SETOP 096 - MOBILIÁRIO</v>
      </c>
      <c r="B18408" s="3" t="s">
        <v>28600</v>
      </c>
      <c r="C18408" s="3" t="s">
        <v>41984</v>
      </c>
    </row>
    <row r="18409" spans="1:7" x14ac:dyDescent="0.2">
      <c r="A18409" s="1" t="str">
        <f t="shared" si="289"/>
        <v>SETOP 096.01 - AQUECEDOR, REFRIGERADOR E OUTROS</v>
      </c>
      <c r="B18409" s="3" t="s">
        <v>28600</v>
      </c>
      <c r="C18409" s="3" t="s">
        <v>41985</v>
      </c>
    </row>
    <row r="18410" spans="1:7" x14ac:dyDescent="0.2">
      <c r="A18410" s="1" t="str">
        <f t="shared" si="289"/>
        <v>SETOP Código</v>
      </c>
      <c r="B18410" s="3" t="s">
        <v>28600</v>
      </c>
      <c r="C18410" s="3" t="s">
        <v>28604</v>
      </c>
      <c r="D18410" s="2" t="s">
        <v>43149</v>
      </c>
      <c r="E18410" s="3" t="s">
        <v>45110</v>
      </c>
      <c r="F18410" s="67" t="s">
        <v>45110</v>
      </c>
      <c r="G18410" s="67" t="s">
        <v>45110</v>
      </c>
    </row>
    <row r="18411" spans="1:7" ht="22.5" x14ac:dyDescent="0.2">
      <c r="A18411" s="1" t="str">
        <f t="shared" si="289"/>
        <v>SETOP MATED-11160</v>
      </c>
      <c r="B18411" s="3" t="s">
        <v>28600</v>
      </c>
      <c r="C18411" s="3" t="s">
        <v>41986</v>
      </c>
      <c r="D18411" s="2" t="s">
        <v>44221</v>
      </c>
      <c r="E18411" s="3">
        <v>1152.0297</v>
      </c>
      <c r="F18411" s="67">
        <v>1152.0297</v>
      </c>
      <c r="G18411" s="67">
        <v>1152.0297</v>
      </c>
    </row>
    <row r="18412" spans="1:7" x14ac:dyDescent="0.2">
      <c r="A18412" s="1" t="str">
        <f t="shared" ref="A18412:A18475" si="290">CONCATENAR</f>
        <v>SETOP MATED-12329</v>
      </c>
      <c r="B18412" s="3" t="s">
        <v>28600</v>
      </c>
      <c r="C18412" s="3" t="s">
        <v>41987</v>
      </c>
      <c r="D18412" s="2" t="s">
        <v>44222</v>
      </c>
      <c r="E18412" s="3">
        <v>47.854999999999997</v>
      </c>
      <c r="F18412" s="67">
        <v>47.854999999999997</v>
      </c>
      <c r="G18412" s="67">
        <v>47.854999999999997</v>
      </c>
    </row>
    <row r="18413" spans="1:7" x14ac:dyDescent="0.2">
      <c r="A18413" s="1" t="str">
        <f t="shared" si="290"/>
        <v xml:space="preserve">SETOP </v>
      </c>
      <c r="B18413" s="3" t="s">
        <v>28600</v>
      </c>
    </row>
    <row r="18414" spans="1:7" x14ac:dyDescent="0.2">
      <c r="A18414" s="1" t="str">
        <f t="shared" si="290"/>
        <v>SETOP 096.02 - ARMÁRIO, ARQUIVO E MAPOTECA</v>
      </c>
      <c r="B18414" s="3" t="s">
        <v>28600</v>
      </c>
      <c r="C18414" s="3" t="s">
        <v>41988</v>
      </c>
    </row>
    <row r="18415" spans="1:7" x14ac:dyDescent="0.2">
      <c r="A18415" s="1" t="str">
        <f t="shared" si="290"/>
        <v>SETOP Código</v>
      </c>
      <c r="B18415" s="3" t="s">
        <v>28600</v>
      </c>
      <c r="C18415" s="3" t="s">
        <v>28604</v>
      </c>
      <c r="D18415" s="2" t="s">
        <v>43149</v>
      </c>
      <c r="E18415" s="3" t="s">
        <v>45110</v>
      </c>
      <c r="F18415" s="67" t="s">
        <v>45110</v>
      </c>
      <c r="G18415" s="67" t="s">
        <v>45110</v>
      </c>
    </row>
    <row r="18416" spans="1:7" ht="22.5" x14ac:dyDescent="0.2">
      <c r="A18416" s="1" t="str">
        <f t="shared" si="290"/>
        <v>SETOP MATED-11224</v>
      </c>
      <c r="B18416" s="3" t="s">
        <v>28600</v>
      </c>
      <c r="C18416" s="3" t="s">
        <v>41989</v>
      </c>
      <c r="D18416" s="2" t="s">
        <v>44223</v>
      </c>
      <c r="E18416" s="3">
        <v>856.61419999999998</v>
      </c>
      <c r="F18416" s="67">
        <v>856.61419999999998</v>
      </c>
      <c r="G18416" s="67">
        <v>856.61419999999998</v>
      </c>
    </row>
    <row r="18417" spans="1:7" ht="22.5" x14ac:dyDescent="0.2">
      <c r="A18417" s="1" t="str">
        <f t="shared" si="290"/>
        <v>SETOP MATED-11225</v>
      </c>
      <c r="B18417" s="3" t="s">
        <v>28600</v>
      </c>
      <c r="C18417" s="3" t="s">
        <v>41990</v>
      </c>
      <c r="D18417" s="2" t="s">
        <v>44224</v>
      </c>
      <c r="E18417" s="3">
        <v>902.07050000000004</v>
      </c>
      <c r="F18417" s="67">
        <v>902.07050000000004</v>
      </c>
      <c r="G18417" s="67">
        <v>902.07050000000004</v>
      </c>
    </row>
    <row r="18418" spans="1:7" ht="22.5" x14ac:dyDescent="0.2">
      <c r="A18418" s="1" t="str">
        <f t="shared" si="290"/>
        <v>SETOP MATED-11222</v>
      </c>
      <c r="B18418" s="3" t="s">
        <v>28600</v>
      </c>
      <c r="C18418" s="3" t="s">
        <v>41991</v>
      </c>
      <c r="D18418" s="2" t="s">
        <v>44225</v>
      </c>
      <c r="E18418" s="3">
        <v>720.64850000000001</v>
      </c>
      <c r="F18418" s="67">
        <v>720.64850000000001</v>
      </c>
      <c r="G18418" s="67">
        <v>720.64850000000001</v>
      </c>
    </row>
    <row r="18419" spans="1:7" ht="22.5" x14ac:dyDescent="0.2">
      <c r="A18419" s="1" t="str">
        <f t="shared" si="290"/>
        <v>SETOP MATED-11223</v>
      </c>
      <c r="B18419" s="3" t="s">
        <v>28600</v>
      </c>
      <c r="C18419" s="3" t="s">
        <v>41992</v>
      </c>
      <c r="D18419" s="2" t="s">
        <v>44226</v>
      </c>
      <c r="E18419" s="3">
        <v>967.53359999999998</v>
      </c>
      <c r="F18419" s="67">
        <v>967.53359999999998</v>
      </c>
      <c r="G18419" s="67">
        <v>967.53359999999998</v>
      </c>
    </row>
    <row r="18420" spans="1:7" x14ac:dyDescent="0.2">
      <c r="A18420" s="1" t="str">
        <f t="shared" si="290"/>
        <v xml:space="preserve">SETOP </v>
      </c>
      <c r="B18420" s="3" t="s">
        <v>28600</v>
      </c>
    </row>
    <row r="18421" spans="1:7" x14ac:dyDescent="0.2">
      <c r="A18421" s="1" t="str">
        <f t="shared" si="290"/>
        <v>SETOP 096.03 - MESA E CADEIRA</v>
      </c>
      <c r="B18421" s="3" t="s">
        <v>28600</v>
      </c>
      <c r="C18421" s="3" t="s">
        <v>41993</v>
      </c>
    </row>
    <row r="18422" spans="1:7" x14ac:dyDescent="0.2">
      <c r="A18422" s="1" t="str">
        <f t="shared" si="290"/>
        <v>SETOP Código</v>
      </c>
      <c r="B18422" s="3" t="s">
        <v>28600</v>
      </c>
      <c r="C18422" s="3" t="s">
        <v>28604</v>
      </c>
      <c r="D18422" s="2" t="s">
        <v>43149</v>
      </c>
      <c r="E18422" s="3" t="s">
        <v>45110</v>
      </c>
      <c r="F18422" s="67" t="s">
        <v>45110</v>
      </c>
      <c r="G18422" s="67" t="s">
        <v>45110</v>
      </c>
    </row>
    <row r="18423" spans="1:7" x14ac:dyDescent="0.2">
      <c r="A18423" s="1" t="str">
        <f t="shared" si="290"/>
        <v>SETOP MATED-11220</v>
      </c>
      <c r="B18423" s="3" t="s">
        <v>28600</v>
      </c>
      <c r="C18423" s="3" t="s">
        <v>41994</v>
      </c>
      <c r="D18423" s="2" t="s">
        <v>44227</v>
      </c>
      <c r="E18423" s="3">
        <v>161.25389999999999</v>
      </c>
      <c r="F18423" s="67">
        <v>161.25389999999999</v>
      </c>
      <c r="G18423" s="67">
        <v>161.25389999999999</v>
      </c>
    </row>
    <row r="18424" spans="1:7" ht="22.5" x14ac:dyDescent="0.2">
      <c r="A18424" s="1" t="str">
        <f t="shared" si="290"/>
        <v>SETOP MATED-11219</v>
      </c>
      <c r="B18424" s="3" t="s">
        <v>28600</v>
      </c>
      <c r="C18424" s="3" t="s">
        <v>41995</v>
      </c>
      <c r="D18424" s="2" t="s">
        <v>44228</v>
      </c>
      <c r="E18424" s="3">
        <v>532.1712</v>
      </c>
      <c r="F18424" s="67">
        <v>532.1712</v>
      </c>
      <c r="G18424" s="67">
        <v>532.1712</v>
      </c>
    </row>
    <row r="18425" spans="1:7" ht="33.75" x14ac:dyDescent="0.2">
      <c r="A18425" s="1" t="str">
        <f t="shared" si="290"/>
        <v>SETOP MATED-11216</v>
      </c>
      <c r="B18425" s="3" t="s">
        <v>28600</v>
      </c>
      <c r="C18425" s="3" t="s">
        <v>41996</v>
      </c>
      <c r="D18425" s="2" t="s">
        <v>44229</v>
      </c>
      <c r="E18425" s="3">
        <v>392.07310000000001</v>
      </c>
      <c r="F18425" s="67">
        <v>392.07310000000001</v>
      </c>
      <c r="G18425" s="67">
        <v>392.07310000000001</v>
      </c>
    </row>
    <row r="18426" spans="1:7" x14ac:dyDescent="0.2">
      <c r="A18426" s="1" t="str">
        <f t="shared" si="290"/>
        <v xml:space="preserve">SETOP </v>
      </c>
      <c r="B18426" s="3" t="s">
        <v>28600</v>
      </c>
    </row>
    <row r="18427" spans="1:7" x14ac:dyDescent="0.2">
      <c r="A18427" s="1" t="str">
        <f t="shared" si="290"/>
        <v>SETOP 097 - MOLDES PARA LAJES NERVURADAS</v>
      </c>
      <c r="B18427" s="3" t="s">
        <v>28600</v>
      </c>
      <c r="C18427" s="3" t="s">
        <v>41997</v>
      </c>
    </row>
    <row r="18428" spans="1:7" x14ac:dyDescent="0.2">
      <c r="A18428" s="1" t="str">
        <f t="shared" si="290"/>
        <v>SETOP 097.01 - FÔRMA PLASTICA</v>
      </c>
      <c r="B18428" s="3" t="s">
        <v>28600</v>
      </c>
      <c r="C18428" s="3" t="s">
        <v>41998</v>
      </c>
    </row>
    <row r="18429" spans="1:7" x14ac:dyDescent="0.2">
      <c r="A18429" s="1" t="str">
        <f t="shared" si="290"/>
        <v>SETOP Código</v>
      </c>
      <c r="B18429" s="3" t="s">
        <v>28600</v>
      </c>
      <c r="C18429" s="3" t="s">
        <v>28604</v>
      </c>
      <c r="D18429" s="2" t="s">
        <v>43149</v>
      </c>
      <c r="E18429" s="3" t="s">
        <v>45110</v>
      </c>
      <c r="F18429" s="67" t="s">
        <v>45110</v>
      </c>
      <c r="G18429" s="67" t="s">
        <v>45110</v>
      </c>
    </row>
    <row r="18430" spans="1:7" ht="22.5" x14ac:dyDescent="0.2">
      <c r="A18430" s="1" t="str">
        <f t="shared" si="290"/>
        <v>SETOP MATED-19655</v>
      </c>
      <c r="B18430" s="3" t="s">
        <v>28600</v>
      </c>
      <c r="C18430" s="3" t="s">
        <v>41999</v>
      </c>
      <c r="D18430" s="2" t="s">
        <v>44230</v>
      </c>
      <c r="E18430" s="3">
        <v>13.3042</v>
      </c>
      <c r="F18430" s="67">
        <v>13.3042</v>
      </c>
      <c r="G18430" s="67">
        <v>13.3042</v>
      </c>
    </row>
    <row r="18431" spans="1:7" x14ac:dyDescent="0.2">
      <c r="A18431" s="1" t="str">
        <f t="shared" si="290"/>
        <v xml:space="preserve">SETOP </v>
      </c>
      <c r="B18431" s="3" t="s">
        <v>28600</v>
      </c>
    </row>
    <row r="18432" spans="1:7" x14ac:dyDescent="0.2">
      <c r="A18432" s="1" t="str">
        <f t="shared" si="290"/>
        <v>SETOP 098 - MOURÃO</v>
      </c>
      <c r="B18432" s="3" t="s">
        <v>28600</v>
      </c>
      <c r="C18432" s="3" t="s">
        <v>42000</v>
      </c>
    </row>
    <row r="18433" spans="1:7" x14ac:dyDescent="0.2">
      <c r="A18433" s="1" t="str">
        <f t="shared" si="290"/>
        <v>SETOP 098.01 - MOURÃO DE CONCRETO</v>
      </c>
      <c r="B18433" s="3" t="s">
        <v>28600</v>
      </c>
      <c r="C18433" s="3" t="s">
        <v>42001</v>
      </c>
    </row>
    <row r="18434" spans="1:7" x14ac:dyDescent="0.2">
      <c r="A18434" s="1" t="str">
        <f t="shared" si="290"/>
        <v>SETOP Código</v>
      </c>
      <c r="B18434" s="3" t="s">
        <v>28600</v>
      </c>
      <c r="C18434" s="3" t="s">
        <v>28604</v>
      </c>
      <c r="D18434" s="2" t="s">
        <v>43149</v>
      </c>
      <c r="E18434" s="3" t="s">
        <v>45110</v>
      </c>
      <c r="F18434" s="67" t="s">
        <v>45110</v>
      </c>
      <c r="G18434" s="67" t="s">
        <v>45110</v>
      </c>
    </row>
    <row r="18435" spans="1:7" ht="22.5" x14ac:dyDescent="0.2">
      <c r="A18435" s="1" t="str">
        <f t="shared" si="290"/>
        <v>SETOP MATED-12842</v>
      </c>
      <c r="B18435" s="3" t="s">
        <v>28600</v>
      </c>
      <c r="C18435" s="3" t="s">
        <v>42002</v>
      </c>
      <c r="D18435" s="2" t="s">
        <v>44231</v>
      </c>
      <c r="E18435" s="3">
        <v>92.767099999999999</v>
      </c>
      <c r="F18435" s="67">
        <v>92.767099999999999</v>
      </c>
      <c r="G18435" s="67">
        <v>92.767099999999999</v>
      </c>
    </row>
    <row r="18436" spans="1:7" ht="22.5" x14ac:dyDescent="0.2">
      <c r="A18436" s="1" t="str">
        <f t="shared" si="290"/>
        <v>SETOP MATED-12846</v>
      </c>
      <c r="B18436" s="3" t="s">
        <v>28600</v>
      </c>
      <c r="C18436" s="3" t="s">
        <v>42003</v>
      </c>
      <c r="D18436" s="2" t="s">
        <v>44232</v>
      </c>
      <c r="E18436" s="3">
        <v>125.3537</v>
      </c>
      <c r="F18436" s="67">
        <v>125.3537</v>
      </c>
      <c r="G18436" s="67">
        <v>125.3537</v>
      </c>
    </row>
    <row r="18437" spans="1:7" ht="22.5" x14ac:dyDescent="0.2">
      <c r="A18437" s="1" t="str">
        <f t="shared" si="290"/>
        <v>SETOP MATED-12839</v>
      </c>
      <c r="B18437" s="3" t="s">
        <v>28600</v>
      </c>
      <c r="C18437" s="3" t="s">
        <v>42004</v>
      </c>
      <c r="D18437" s="2" t="s">
        <v>44233</v>
      </c>
      <c r="E18437" s="3">
        <v>53.922600000000003</v>
      </c>
      <c r="F18437" s="67">
        <v>53.922600000000003</v>
      </c>
      <c r="G18437" s="67">
        <v>53.922600000000003</v>
      </c>
    </row>
    <row r="18438" spans="1:7" ht="22.5" x14ac:dyDescent="0.2">
      <c r="A18438" s="1" t="str">
        <f t="shared" si="290"/>
        <v>SETOP MATED-12838</v>
      </c>
      <c r="B18438" s="3" t="s">
        <v>28600</v>
      </c>
      <c r="C18438" s="3" t="s">
        <v>42005</v>
      </c>
      <c r="D18438" s="2" t="s">
        <v>44234</v>
      </c>
      <c r="E18438" s="3">
        <v>127.974</v>
      </c>
      <c r="F18438" s="67">
        <v>127.974</v>
      </c>
      <c r="G18438" s="67">
        <v>127.974</v>
      </c>
    </row>
    <row r="18439" spans="1:7" ht="22.5" x14ac:dyDescent="0.2">
      <c r="A18439" s="1" t="str">
        <f t="shared" si="290"/>
        <v>SETOP MATED-12841</v>
      </c>
      <c r="B18439" s="3" t="s">
        <v>28600</v>
      </c>
      <c r="C18439" s="3" t="s">
        <v>42006</v>
      </c>
      <c r="D18439" s="2" t="s">
        <v>44235</v>
      </c>
      <c r="E18439" s="3">
        <v>51.795900000000003</v>
      </c>
      <c r="F18439" s="67">
        <v>51.795900000000003</v>
      </c>
      <c r="G18439" s="67">
        <v>51.795900000000003</v>
      </c>
    </row>
    <row r="18440" spans="1:7" x14ac:dyDescent="0.2">
      <c r="A18440" s="1" t="str">
        <f t="shared" si="290"/>
        <v xml:space="preserve">SETOP </v>
      </c>
      <c r="B18440" s="3" t="s">
        <v>28600</v>
      </c>
    </row>
    <row r="18441" spans="1:7" x14ac:dyDescent="0.2">
      <c r="A18441" s="1" t="str">
        <f t="shared" si="290"/>
        <v>SETOP 098.02 - MOURÃO DE MADEIRA</v>
      </c>
      <c r="B18441" s="3" t="s">
        <v>28600</v>
      </c>
      <c r="C18441" s="3" t="s">
        <v>42007</v>
      </c>
    </row>
    <row r="18442" spans="1:7" x14ac:dyDescent="0.2">
      <c r="A18442" s="1" t="str">
        <f t="shared" si="290"/>
        <v>SETOP Código</v>
      </c>
      <c r="B18442" s="3" t="s">
        <v>28600</v>
      </c>
      <c r="C18442" s="3" t="s">
        <v>28604</v>
      </c>
      <c r="D18442" s="2" t="s">
        <v>43149</v>
      </c>
      <c r="E18442" s="3" t="s">
        <v>45110</v>
      </c>
      <c r="F18442" s="67" t="s">
        <v>45110</v>
      </c>
      <c r="G18442" s="67" t="s">
        <v>45110</v>
      </c>
    </row>
    <row r="18443" spans="1:7" x14ac:dyDescent="0.2">
      <c r="A18443" s="1" t="str">
        <f t="shared" si="290"/>
        <v>SETOP MATED-11231</v>
      </c>
      <c r="B18443" s="3" t="s">
        <v>28600</v>
      </c>
      <c r="C18443" s="3" t="s">
        <v>42008</v>
      </c>
      <c r="D18443" s="2" t="s">
        <v>44236</v>
      </c>
      <c r="E18443" s="3">
        <v>14.8665</v>
      </c>
      <c r="F18443" s="67">
        <v>14.8665</v>
      </c>
      <c r="G18443" s="67">
        <v>14.8665</v>
      </c>
    </row>
    <row r="18444" spans="1:7" x14ac:dyDescent="0.2">
      <c r="A18444" s="1" t="str">
        <f t="shared" si="290"/>
        <v xml:space="preserve">SETOP </v>
      </c>
      <c r="B18444" s="3" t="s">
        <v>28600</v>
      </c>
    </row>
    <row r="18445" spans="1:7" x14ac:dyDescent="0.2">
      <c r="A18445" s="1" t="str">
        <f t="shared" si="290"/>
        <v>SETOP 099 - PADRÃO DE ENERGIA E ACESSÓRIOS</v>
      </c>
      <c r="B18445" s="3" t="s">
        <v>28600</v>
      </c>
      <c r="C18445" s="3" t="s">
        <v>42009</v>
      </c>
    </row>
    <row r="18446" spans="1:7" x14ac:dyDescent="0.2">
      <c r="A18446" s="1" t="str">
        <f t="shared" si="290"/>
        <v>SETOP 099.01 - ARMAÇÃO SECUNDÁRIA</v>
      </c>
      <c r="B18446" s="3" t="s">
        <v>28600</v>
      </c>
      <c r="C18446" s="3" t="s">
        <v>42010</v>
      </c>
    </row>
    <row r="18447" spans="1:7" x14ac:dyDescent="0.2">
      <c r="A18447" s="1" t="str">
        <f t="shared" si="290"/>
        <v>SETOP Código</v>
      </c>
      <c r="B18447" s="3" t="s">
        <v>28600</v>
      </c>
      <c r="C18447" s="3" t="s">
        <v>28604</v>
      </c>
      <c r="D18447" s="2" t="s">
        <v>43149</v>
      </c>
      <c r="E18447" s="3" t="s">
        <v>45110</v>
      </c>
      <c r="F18447" s="67" t="s">
        <v>45110</v>
      </c>
      <c r="G18447" s="67" t="s">
        <v>45110</v>
      </c>
    </row>
    <row r="18448" spans="1:7" x14ac:dyDescent="0.2">
      <c r="A18448" s="1" t="str">
        <f t="shared" si="290"/>
        <v>SETOP MATED-12988</v>
      </c>
      <c r="B18448" s="3" t="s">
        <v>28600</v>
      </c>
      <c r="C18448" s="3" t="s">
        <v>42011</v>
      </c>
      <c r="D18448" s="2" t="s">
        <v>44237</v>
      </c>
      <c r="E18448" s="3">
        <v>29.481000000000002</v>
      </c>
      <c r="F18448" s="67">
        <v>29.481000000000002</v>
      </c>
      <c r="G18448" s="67">
        <v>29.481000000000002</v>
      </c>
    </row>
    <row r="18449" spans="1:7" x14ac:dyDescent="0.2">
      <c r="A18449" s="1" t="str">
        <f t="shared" si="290"/>
        <v xml:space="preserve">SETOP </v>
      </c>
      <c r="B18449" s="3" t="s">
        <v>28600</v>
      </c>
    </row>
    <row r="18450" spans="1:7" x14ac:dyDescent="0.2">
      <c r="A18450" s="1" t="str">
        <f t="shared" si="290"/>
        <v>SETOP 099.02 - CABEÇOTE</v>
      </c>
      <c r="B18450" s="3" t="s">
        <v>28600</v>
      </c>
      <c r="C18450" s="3" t="s">
        <v>42012</v>
      </c>
    </row>
    <row r="18451" spans="1:7" x14ac:dyDescent="0.2">
      <c r="A18451" s="1" t="str">
        <f t="shared" si="290"/>
        <v>SETOP Código</v>
      </c>
      <c r="B18451" s="3" t="s">
        <v>28600</v>
      </c>
      <c r="C18451" s="3" t="s">
        <v>28604</v>
      </c>
      <c r="D18451" s="2" t="s">
        <v>43149</v>
      </c>
      <c r="E18451" s="3" t="s">
        <v>45110</v>
      </c>
      <c r="F18451" s="67" t="s">
        <v>45110</v>
      </c>
      <c r="G18451" s="67" t="s">
        <v>45110</v>
      </c>
    </row>
    <row r="18452" spans="1:7" x14ac:dyDescent="0.2">
      <c r="A18452" s="1" t="str">
        <f t="shared" si="290"/>
        <v>SETOP MATED-13033</v>
      </c>
      <c r="B18452" s="3" t="s">
        <v>28600</v>
      </c>
      <c r="C18452" s="3" t="s">
        <v>42013</v>
      </c>
      <c r="D18452" s="2" t="s">
        <v>44238</v>
      </c>
      <c r="E18452" s="3">
        <v>3.3222</v>
      </c>
      <c r="F18452" s="67">
        <v>3.3222</v>
      </c>
      <c r="G18452" s="67">
        <v>3.3222</v>
      </c>
    </row>
    <row r="18453" spans="1:7" x14ac:dyDescent="0.2">
      <c r="A18453" s="1" t="str">
        <f t="shared" si="290"/>
        <v>SETOP MATED-13034</v>
      </c>
      <c r="B18453" s="3" t="s">
        <v>28600</v>
      </c>
      <c r="C18453" s="3" t="s">
        <v>42014</v>
      </c>
      <c r="D18453" s="2" t="s">
        <v>44239</v>
      </c>
      <c r="E18453" s="3">
        <v>5.5335999999999999</v>
      </c>
      <c r="F18453" s="67">
        <v>5.5335999999999999</v>
      </c>
      <c r="G18453" s="67">
        <v>5.5335999999999999</v>
      </c>
    </row>
    <row r="18454" spans="1:7" x14ac:dyDescent="0.2">
      <c r="A18454" s="1" t="str">
        <f t="shared" si="290"/>
        <v>SETOP MATED-13035</v>
      </c>
      <c r="B18454" s="3" t="s">
        <v>28600</v>
      </c>
      <c r="C18454" s="3" t="s">
        <v>42015</v>
      </c>
      <c r="D18454" s="2" t="s">
        <v>44240</v>
      </c>
      <c r="E18454" s="3">
        <v>6.5118999999999998</v>
      </c>
      <c r="F18454" s="67">
        <v>6.5118999999999998</v>
      </c>
      <c r="G18454" s="67">
        <v>6.5118999999999998</v>
      </c>
    </row>
    <row r="18455" spans="1:7" x14ac:dyDescent="0.2">
      <c r="A18455" s="1" t="str">
        <f t="shared" si="290"/>
        <v>SETOP MATED-20675</v>
      </c>
      <c r="B18455" s="3" t="s">
        <v>28600</v>
      </c>
      <c r="C18455" s="3" t="s">
        <v>42016</v>
      </c>
      <c r="D18455" s="2" t="s">
        <v>44241</v>
      </c>
      <c r="E18455" s="3">
        <v>13.992100000000001</v>
      </c>
      <c r="F18455" s="67">
        <v>13.992100000000001</v>
      </c>
      <c r="G18455" s="67">
        <v>13.992100000000001</v>
      </c>
    </row>
    <row r="18456" spans="1:7" x14ac:dyDescent="0.2">
      <c r="A18456" s="1" t="str">
        <f t="shared" si="290"/>
        <v>SETOP MATED-20676</v>
      </c>
      <c r="B18456" s="3" t="s">
        <v>28600</v>
      </c>
      <c r="C18456" s="3" t="s">
        <v>42017</v>
      </c>
      <c r="D18456" s="2" t="s">
        <v>44242</v>
      </c>
      <c r="E18456" s="3">
        <v>23.5715</v>
      </c>
      <c r="F18456" s="67">
        <v>23.5715</v>
      </c>
      <c r="G18456" s="67">
        <v>23.5715</v>
      </c>
    </row>
    <row r="18457" spans="1:7" x14ac:dyDescent="0.2">
      <c r="A18457" s="1" t="str">
        <f t="shared" si="290"/>
        <v xml:space="preserve">SETOP </v>
      </c>
      <c r="B18457" s="3" t="s">
        <v>28600</v>
      </c>
    </row>
    <row r="18458" spans="1:7" x14ac:dyDescent="0.2">
      <c r="A18458" s="1" t="str">
        <f t="shared" si="290"/>
        <v>SETOP 099.03 - ISOLADOR</v>
      </c>
      <c r="B18458" s="3" t="s">
        <v>28600</v>
      </c>
      <c r="C18458" s="3" t="s">
        <v>42018</v>
      </c>
    </row>
    <row r="18459" spans="1:7" x14ac:dyDescent="0.2">
      <c r="A18459" s="1" t="str">
        <f t="shared" si="290"/>
        <v>SETOP Código</v>
      </c>
      <c r="B18459" s="3" t="s">
        <v>28600</v>
      </c>
      <c r="C18459" s="3" t="s">
        <v>28604</v>
      </c>
      <c r="D18459" s="2" t="s">
        <v>43149</v>
      </c>
      <c r="E18459" s="3" t="s">
        <v>45110</v>
      </c>
      <c r="F18459" s="67" t="s">
        <v>45110</v>
      </c>
      <c r="G18459" s="67" t="s">
        <v>45110</v>
      </c>
    </row>
    <row r="18460" spans="1:7" ht="22.5" x14ac:dyDescent="0.2">
      <c r="A18460" s="1" t="str">
        <f t="shared" si="290"/>
        <v>SETOP MATED-12990</v>
      </c>
      <c r="B18460" s="3" t="s">
        <v>28600</v>
      </c>
      <c r="C18460" s="3" t="s">
        <v>42019</v>
      </c>
      <c r="D18460" s="2" t="s">
        <v>44243</v>
      </c>
      <c r="E18460" s="3">
        <v>8.1235999999999997</v>
      </c>
      <c r="F18460" s="67">
        <v>8.1235999999999997</v>
      </c>
      <c r="G18460" s="67">
        <v>8.1235999999999997</v>
      </c>
    </row>
    <row r="18461" spans="1:7" x14ac:dyDescent="0.2">
      <c r="A18461" s="1" t="str">
        <f t="shared" si="290"/>
        <v xml:space="preserve">SETOP </v>
      </c>
      <c r="B18461" s="3" t="s">
        <v>28600</v>
      </c>
    </row>
    <row r="18462" spans="1:7" x14ac:dyDescent="0.2">
      <c r="A18462" s="1" t="str">
        <f t="shared" si="290"/>
        <v>SETOP 100 - PASTILHAS DE REVESTIMENTO</v>
      </c>
      <c r="B18462" s="3" t="s">
        <v>28600</v>
      </c>
      <c r="C18462" s="3" t="s">
        <v>42020</v>
      </c>
    </row>
    <row r="18463" spans="1:7" x14ac:dyDescent="0.2">
      <c r="A18463" s="1" t="str">
        <f t="shared" si="290"/>
        <v>SETOP 100.01 - PASTILHA DE PORCELANA</v>
      </c>
      <c r="B18463" s="3" t="s">
        <v>28600</v>
      </c>
      <c r="C18463" s="3" t="s">
        <v>42021</v>
      </c>
    </row>
    <row r="18464" spans="1:7" x14ac:dyDescent="0.2">
      <c r="A18464" s="1" t="str">
        <f t="shared" si="290"/>
        <v>SETOP Código</v>
      </c>
      <c r="B18464" s="3" t="s">
        <v>28600</v>
      </c>
      <c r="C18464" s="3" t="s">
        <v>28604</v>
      </c>
      <c r="D18464" s="2" t="s">
        <v>43149</v>
      </c>
      <c r="E18464" s="3" t="s">
        <v>45110</v>
      </c>
      <c r="F18464" s="67" t="s">
        <v>45110</v>
      </c>
      <c r="G18464" s="67" t="s">
        <v>45110</v>
      </c>
    </row>
    <row r="18465" spans="1:7" x14ac:dyDescent="0.2">
      <c r="A18465" s="1" t="str">
        <f t="shared" si="290"/>
        <v>SETOP MATED-12634</v>
      </c>
      <c r="B18465" s="3" t="s">
        <v>28600</v>
      </c>
      <c r="C18465" s="3" t="s">
        <v>42022</v>
      </c>
      <c r="D18465" s="2" t="s">
        <v>44244</v>
      </c>
      <c r="E18465" s="3">
        <v>90.045699999999997</v>
      </c>
      <c r="F18465" s="67">
        <v>90.045699999999997</v>
      </c>
      <c r="G18465" s="67">
        <v>90.045699999999997</v>
      </c>
    </row>
    <row r="18466" spans="1:7" x14ac:dyDescent="0.2">
      <c r="A18466" s="1" t="str">
        <f t="shared" si="290"/>
        <v xml:space="preserve">SETOP </v>
      </c>
      <c r="B18466" s="3" t="s">
        <v>28600</v>
      </c>
    </row>
    <row r="18467" spans="1:7" x14ac:dyDescent="0.2">
      <c r="A18467" s="1" t="str">
        <f t="shared" si="290"/>
        <v>SETOP 100.02 - PASTILHA DE VIDRO</v>
      </c>
      <c r="B18467" s="3" t="s">
        <v>28600</v>
      </c>
      <c r="C18467" s="3" t="s">
        <v>42023</v>
      </c>
    </row>
    <row r="18468" spans="1:7" x14ac:dyDescent="0.2">
      <c r="A18468" s="1" t="str">
        <f t="shared" si="290"/>
        <v>SETOP Código</v>
      </c>
      <c r="B18468" s="3" t="s">
        <v>28600</v>
      </c>
      <c r="C18468" s="3" t="s">
        <v>28604</v>
      </c>
      <c r="D18468" s="2" t="s">
        <v>43149</v>
      </c>
      <c r="E18468" s="3" t="s">
        <v>45110</v>
      </c>
      <c r="F18468" s="67" t="s">
        <v>45110</v>
      </c>
      <c r="G18468" s="67" t="s">
        <v>45110</v>
      </c>
    </row>
    <row r="18469" spans="1:7" x14ac:dyDescent="0.2">
      <c r="A18469" s="1" t="str">
        <f t="shared" si="290"/>
        <v>SETOP MATED-12633</v>
      </c>
      <c r="B18469" s="3" t="s">
        <v>28600</v>
      </c>
      <c r="C18469" s="3" t="s">
        <v>42024</v>
      </c>
      <c r="D18469" s="2" t="s">
        <v>44245</v>
      </c>
      <c r="E18469" s="3">
        <v>194.49440000000001</v>
      </c>
      <c r="F18469" s="67">
        <v>194.49440000000001</v>
      </c>
      <c r="G18469" s="67">
        <v>194.49440000000001</v>
      </c>
    </row>
    <row r="18470" spans="1:7" x14ac:dyDescent="0.2">
      <c r="A18470" s="1" t="str">
        <f t="shared" si="290"/>
        <v xml:space="preserve">SETOP </v>
      </c>
      <c r="B18470" s="3" t="s">
        <v>28600</v>
      </c>
    </row>
    <row r="18471" spans="1:7" x14ac:dyDescent="0.2">
      <c r="A18471" s="1" t="str">
        <f t="shared" si="290"/>
        <v>SETOP 101 - PEÇAS E PERFIS METÁLICOS ESTRUTURAIS</v>
      </c>
      <c r="B18471" s="3" t="s">
        <v>28600</v>
      </c>
      <c r="C18471" s="3" t="s">
        <v>42025</v>
      </c>
    </row>
    <row r="18472" spans="1:7" x14ac:dyDescent="0.2">
      <c r="A18472" s="1" t="str">
        <f t="shared" si="290"/>
        <v>SETOP 101.01 - ALUMÍNIO ESTRUTURAL</v>
      </c>
      <c r="B18472" s="3" t="s">
        <v>28600</v>
      </c>
      <c r="C18472" s="3" t="s">
        <v>42026</v>
      </c>
    </row>
    <row r="18473" spans="1:7" x14ac:dyDescent="0.2">
      <c r="A18473" s="1" t="str">
        <f t="shared" si="290"/>
        <v>SETOP Código</v>
      </c>
      <c r="B18473" s="3" t="s">
        <v>28600</v>
      </c>
      <c r="C18473" s="3" t="s">
        <v>28604</v>
      </c>
      <c r="D18473" s="2" t="s">
        <v>43149</v>
      </c>
      <c r="E18473" s="3" t="s">
        <v>45110</v>
      </c>
      <c r="F18473" s="67" t="s">
        <v>45110</v>
      </c>
      <c r="G18473" s="67" t="s">
        <v>45110</v>
      </c>
    </row>
    <row r="18474" spans="1:7" x14ac:dyDescent="0.2">
      <c r="A18474" s="1" t="str">
        <f t="shared" si="290"/>
        <v>SETOP MATED-11343</v>
      </c>
      <c r="B18474" s="3" t="s">
        <v>28600</v>
      </c>
      <c r="C18474" s="3" t="s">
        <v>42027</v>
      </c>
      <c r="D18474" s="2" t="s">
        <v>44246</v>
      </c>
      <c r="E18474" s="3">
        <v>60.91</v>
      </c>
      <c r="F18474" s="67">
        <v>60.91</v>
      </c>
      <c r="G18474" s="67">
        <v>60.91</v>
      </c>
    </row>
    <row r="18475" spans="1:7" x14ac:dyDescent="0.2">
      <c r="A18475" s="1" t="str">
        <f t="shared" si="290"/>
        <v xml:space="preserve">SETOP </v>
      </c>
      <c r="B18475" s="3" t="s">
        <v>28600</v>
      </c>
    </row>
    <row r="18476" spans="1:7" x14ac:dyDescent="0.2">
      <c r="A18476" s="1" t="str">
        <f t="shared" ref="A18476:A18539" si="291">CONCATENAR</f>
        <v>SETOP 102 - PEÇAS EM MADEIRA</v>
      </c>
      <c r="B18476" s="3" t="s">
        <v>28600</v>
      </c>
      <c r="C18476" s="3" t="s">
        <v>42028</v>
      </c>
    </row>
    <row r="18477" spans="1:7" x14ac:dyDescent="0.2">
      <c r="A18477" s="1" t="str">
        <f t="shared" si="291"/>
        <v>SETOP 102.02 - PEÇAS DE MADEIRA</v>
      </c>
      <c r="B18477" s="3" t="s">
        <v>28600</v>
      </c>
      <c r="C18477" s="3" t="s">
        <v>42029</v>
      </c>
    </row>
    <row r="18478" spans="1:7" x14ac:dyDescent="0.2">
      <c r="A18478" s="1" t="str">
        <f t="shared" si="291"/>
        <v>SETOP Código</v>
      </c>
      <c r="B18478" s="3" t="s">
        <v>28600</v>
      </c>
      <c r="C18478" s="3" t="s">
        <v>28604</v>
      </c>
      <c r="D18478" s="2" t="s">
        <v>43149</v>
      </c>
      <c r="E18478" s="3" t="s">
        <v>45110</v>
      </c>
      <c r="F18478" s="67" t="s">
        <v>45110</v>
      </c>
      <c r="G18478" s="67" t="s">
        <v>45110</v>
      </c>
    </row>
    <row r="18479" spans="1:7" x14ac:dyDescent="0.2">
      <c r="A18479" s="1" t="str">
        <f t="shared" si="291"/>
        <v>SETOP MATED-12333</v>
      </c>
      <c r="B18479" s="3" t="s">
        <v>28600</v>
      </c>
      <c r="C18479" s="3" t="s">
        <v>42030</v>
      </c>
      <c r="D18479" s="2" t="s">
        <v>44247</v>
      </c>
      <c r="E18479" s="3">
        <v>1988.2539999999999</v>
      </c>
      <c r="F18479" s="67">
        <v>1988.2539999999999</v>
      </c>
      <c r="G18479" s="67">
        <v>1988.2539999999999</v>
      </c>
    </row>
    <row r="18480" spans="1:7" ht="22.5" x14ac:dyDescent="0.2">
      <c r="A18480" s="1" t="str">
        <f t="shared" si="291"/>
        <v>SETOP MATED-12424</v>
      </c>
      <c r="B18480" s="3" t="s">
        <v>28600</v>
      </c>
      <c r="C18480" s="3" t="s">
        <v>42031</v>
      </c>
      <c r="D18480" s="2" t="s">
        <v>44248</v>
      </c>
      <c r="E18480" s="3">
        <v>6318.4646000000002</v>
      </c>
      <c r="F18480" s="67">
        <v>6318.4646000000002</v>
      </c>
      <c r="G18480" s="67">
        <v>6318.4646000000002</v>
      </c>
    </row>
    <row r="18481" spans="1:7" x14ac:dyDescent="0.2">
      <c r="A18481" s="1" t="str">
        <f t="shared" si="291"/>
        <v xml:space="preserve">SETOP </v>
      </c>
      <c r="B18481" s="3" t="s">
        <v>28600</v>
      </c>
    </row>
    <row r="18482" spans="1:7" x14ac:dyDescent="0.2">
      <c r="A18482" s="1" t="str">
        <f t="shared" si="291"/>
        <v>SETOP 103 - PEÇAS PRÉ-MOLDADAS EM CONCRETO</v>
      </c>
      <c r="B18482" s="3" t="s">
        <v>28600</v>
      </c>
      <c r="C18482" s="3" t="s">
        <v>42032</v>
      </c>
    </row>
    <row r="18483" spans="1:7" x14ac:dyDescent="0.2">
      <c r="A18483" s="1" t="str">
        <f t="shared" si="291"/>
        <v>SETOP 103.01 - BOCA DE LOBO</v>
      </c>
      <c r="B18483" s="3" t="s">
        <v>28600</v>
      </c>
      <c r="C18483" s="3" t="s">
        <v>42033</v>
      </c>
    </row>
    <row r="18484" spans="1:7" x14ac:dyDescent="0.2">
      <c r="A18484" s="1" t="str">
        <f t="shared" si="291"/>
        <v>SETOP Código</v>
      </c>
      <c r="B18484" s="3" t="s">
        <v>28600</v>
      </c>
      <c r="C18484" s="3" t="s">
        <v>28604</v>
      </c>
      <c r="D18484" s="2" t="s">
        <v>43149</v>
      </c>
      <c r="E18484" s="3" t="s">
        <v>45110</v>
      </c>
      <c r="F18484" s="67" t="s">
        <v>45110</v>
      </c>
      <c r="G18484" s="67" t="s">
        <v>45110</v>
      </c>
    </row>
    <row r="18485" spans="1:7" ht="22.5" x14ac:dyDescent="0.2">
      <c r="A18485" s="1" t="str">
        <f t="shared" si="291"/>
        <v>SETOP MATED-12824</v>
      </c>
      <c r="B18485" s="3" t="s">
        <v>28600</v>
      </c>
      <c r="C18485" s="3" t="s">
        <v>42034</v>
      </c>
      <c r="D18485" s="2" t="s">
        <v>44249</v>
      </c>
      <c r="E18485" s="3">
        <v>66.837299999999999</v>
      </c>
      <c r="F18485" s="67">
        <v>66.837299999999999</v>
      </c>
      <c r="G18485" s="67">
        <v>66.837299999999999</v>
      </c>
    </row>
    <row r="18486" spans="1:7" x14ac:dyDescent="0.2">
      <c r="A18486" s="1" t="str">
        <f t="shared" si="291"/>
        <v>SETOP MATED-12712</v>
      </c>
      <c r="B18486" s="3" t="s">
        <v>28600</v>
      </c>
      <c r="C18486" s="3" t="s">
        <v>42035</v>
      </c>
      <c r="D18486" s="2" t="s">
        <v>44250</v>
      </c>
      <c r="E18486" s="3">
        <v>114.1245</v>
      </c>
      <c r="F18486" s="67">
        <v>114.1245</v>
      </c>
      <c r="G18486" s="67">
        <v>114.1245</v>
      </c>
    </row>
    <row r="18487" spans="1:7" ht="22.5" x14ac:dyDescent="0.2">
      <c r="A18487" s="1" t="str">
        <f t="shared" si="291"/>
        <v>SETOP MATED-12830</v>
      </c>
      <c r="B18487" s="3" t="s">
        <v>28600</v>
      </c>
      <c r="C18487" s="3" t="s">
        <v>42036</v>
      </c>
      <c r="D18487" s="2" t="s">
        <v>44251</v>
      </c>
      <c r="E18487" s="3">
        <v>56.786799999999999</v>
      </c>
      <c r="F18487" s="67">
        <v>56.786799999999999</v>
      </c>
      <c r="G18487" s="67">
        <v>56.786799999999999</v>
      </c>
    </row>
    <row r="18488" spans="1:7" x14ac:dyDescent="0.2">
      <c r="A18488" s="1" t="str">
        <f t="shared" si="291"/>
        <v xml:space="preserve">SETOP </v>
      </c>
      <c r="B18488" s="3" t="s">
        <v>28600</v>
      </c>
    </row>
    <row r="18489" spans="1:7" x14ac:dyDescent="0.2">
      <c r="A18489" s="1" t="str">
        <f t="shared" si="291"/>
        <v>SETOP 103.02 - CANALETA DE CONCRETO</v>
      </c>
      <c r="B18489" s="3" t="s">
        <v>28600</v>
      </c>
      <c r="C18489" s="3" t="s">
        <v>42037</v>
      </c>
    </row>
    <row r="18490" spans="1:7" x14ac:dyDescent="0.2">
      <c r="A18490" s="1" t="str">
        <f t="shared" si="291"/>
        <v>SETOP Código</v>
      </c>
      <c r="B18490" s="3" t="s">
        <v>28600</v>
      </c>
      <c r="C18490" s="3" t="s">
        <v>28604</v>
      </c>
      <c r="D18490" s="2" t="s">
        <v>43149</v>
      </c>
      <c r="E18490" s="3" t="s">
        <v>45110</v>
      </c>
      <c r="F18490" s="67" t="s">
        <v>45110</v>
      </c>
      <c r="G18490" s="67" t="s">
        <v>45110</v>
      </c>
    </row>
    <row r="18491" spans="1:7" ht="22.5" x14ac:dyDescent="0.2">
      <c r="A18491" s="1" t="str">
        <f t="shared" si="291"/>
        <v>SETOP MATED-12816</v>
      </c>
      <c r="B18491" s="3" t="s">
        <v>28600</v>
      </c>
      <c r="C18491" s="3" t="s">
        <v>42038</v>
      </c>
      <c r="D18491" s="2" t="s">
        <v>44252</v>
      </c>
      <c r="E18491" s="3">
        <v>42.801900000000003</v>
      </c>
      <c r="F18491" s="67">
        <v>42.801900000000003</v>
      </c>
      <c r="G18491" s="67">
        <v>42.801900000000003</v>
      </c>
    </row>
    <row r="18492" spans="1:7" ht="22.5" x14ac:dyDescent="0.2">
      <c r="A18492" s="1" t="str">
        <f t="shared" si="291"/>
        <v>SETOP MATED-12817</v>
      </c>
      <c r="B18492" s="3" t="s">
        <v>28600</v>
      </c>
      <c r="C18492" s="3" t="s">
        <v>42039</v>
      </c>
      <c r="D18492" s="2" t="s">
        <v>44253</v>
      </c>
      <c r="E18492" s="3">
        <v>55.978999999999999</v>
      </c>
      <c r="F18492" s="67">
        <v>55.978999999999999</v>
      </c>
      <c r="G18492" s="67">
        <v>55.978999999999999</v>
      </c>
    </row>
    <row r="18493" spans="1:7" ht="22.5" x14ac:dyDescent="0.2">
      <c r="A18493" s="1" t="str">
        <f t="shared" si="291"/>
        <v>SETOP MATED-12818</v>
      </c>
      <c r="B18493" s="3" t="s">
        <v>28600</v>
      </c>
      <c r="C18493" s="3" t="s">
        <v>42040</v>
      </c>
      <c r="D18493" s="2" t="s">
        <v>44254</v>
      </c>
      <c r="E18493" s="3">
        <v>80.509500000000003</v>
      </c>
      <c r="F18493" s="67">
        <v>80.509500000000003</v>
      </c>
      <c r="G18493" s="67">
        <v>80.509500000000003</v>
      </c>
    </row>
    <row r="18494" spans="1:7" ht="22.5" x14ac:dyDescent="0.2">
      <c r="A18494" s="1" t="str">
        <f t="shared" si="291"/>
        <v>SETOP MATED-12819</v>
      </c>
      <c r="B18494" s="3" t="s">
        <v>28600</v>
      </c>
      <c r="C18494" s="3" t="s">
        <v>42041</v>
      </c>
      <c r="D18494" s="2" t="s">
        <v>44255</v>
      </c>
      <c r="E18494" s="3">
        <v>96.651399999999995</v>
      </c>
      <c r="F18494" s="67">
        <v>96.651399999999995</v>
      </c>
      <c r="G18494" s="67">
        <v>96.651399999999995</v>
      </c>
    </row>
    <row r="18495" spans="1:7" x14ac:dyDescent="0.2">
      <c r="A18495" s="1" t="str">
        <f t="shared" si="291"/>
        <v xml:space="preserve">SETOP </v>
      </c>
      <c r="B18495" s="3" t="s">
        <v>28600</v>
      </c>
    </row>
    <row r="18496" spans="1:7" x14ac:dyDescent="0.2">
      <c r="A18496" s="1" t="str">
        <f t="shared" si="291"/>
        <v>SETOP 103.03 - CORDÃO BOLEADO</v>
      </c>
      <c r="B18496" s="3" t="s">
        <v>28600</v>
      </c>
      <c r="C18496" s="3" t="s">
        <v>42042</v>
      </c>
    </row>
    <row r="18497" spans="1:7" x14ac:dyDescent="0.2">
      <c r="A18497" s="1" t="str">
        <f t="shared" si="291"/>
        <v>SETOP Código</v>
      </c>
      <c r="B18497" s="3" t="s">
        <v>28600</v>
      </c>
      <c r="C18497" s="3" t="s">
        <v>28604</v>
      </c>
      <c r="D18497" s="2" t="s">
        <v>43149</v>
      </c>
      <c r="E18497" s="3" t="s">
        <v>45110</v>
      </c>
      <c r="F18497" s="67" t="s">
        <v>45110</v>
      </c>
      <c r="G18497" s="67" t="s">
        <v>45110</v>
      </c>
    </row>
    <row r="18498" spans="1:7" ht="22.5" x14ac:dyDescent="0.2">
      <c r="A18498" s="1" t="str">
        <f t="shared" si="291"/>
        <v>SETOP MATED-14562</v>
      </c>
      <c r="B18498" s="3" t="s">
        <v>28600</v>
      </c>
      <c r="C18498" s="3" t="s">
        <v>42043</v>
      </c>
      <c r="D18498" s="2" t="s">
        <v>44256</v>
      </c>
      <c r="E18498" s="3">
        <v>11.6412</v>
      </c>
      <c r="F18498" s="67">
        <v>11.6412</v>
      </c>
      <c r="G18498" s="67">
        <v>11.6412</v>
      </c>
    </row>
    <row r="18499" spans="1:7" x14ac:dyDescent="0.2">
      <c r="A18499" s="1" t="str">
        <f t="shared" si="291"/>
        <v xml:space="preserve">SETOP </v>
      </c>
      <c r="B18499" s="3" t="s">
        <v>28600</v>
      </c>
    </row>
    <row r="18500" spans="1:7" x14ac:dyDescent="0.2">
      <c r="A18500" s="1" t="str">
        <f t="shared" si="291"/>
        <v>SETOP 103.04 - MEIO-FIO DE CONCRETO</v>
      </c>
      <c r="B18500" s="3" t="s">
        <v>28600</v>
      </c>
      <c r="C18500" s="3" t="s">
        <v>42044</v>
      </c>
    </row>
    <row r="18501" spans="1:7" x14ac:dyDescent="0.2">
      <c r="A18501" s="1" t="str">
        <f t="shared" si="291"/>
        <v>SETOP Código</v>
      </c>
      <c r="B18501" s="3" t="s">
        <v>28600</v>
      </c>
      <c r="C18501" s="3" t="s">
        <v>28604</v>
      </c>
      <c r="D18501" s="2" t="s">
        <v>43149</v>
      </c>
      <c r="E18501" s="3" t="s">
        <v>45110</v>
      </c>
      <c r="F18501" s="67" t="s">
        <v>45110</v>
      </c>
      <c r="G18501" s="67" t="s">
        <v>45110</v>
      </c>
    </row>
    <row r="18502" spans="1:7" ht="22.5" x14ac:dyDescent="0.2">
      <c r="A18502" s="1" t="str">
        <f t="shared" si="291"/>
        <v>SETOP MATED-12870</v>
      </c>
      <c r="B18502" s="3" t="s">
        <v>28600</v>
      </c>
      <c r="C18502" s="3" t="s">
        <v>42045</v>
      </c>
      <c r="D18502" s="2" t="s">
        <v>44257</v>
      </c>
      <c r="E18502" s="3">
        <v>18.283300000000001</v>
      </c>
      <c r="F18502" s="67">
        <v>18.283300000000001</v>
      </c>
      <c r="G18502" s="67">
        <v>18.283300000000001</v>
      </c>
    </row>
    <row r="18503" spans="1:7" ht="22.5" x14ac:dyDescent="0.2">
      <c r="A18503" s="1" t="str">
        <f t="shared" si="291"/>
        <v>SETOP MATED-12871</v>
      </c>
      <c r="B18503" s="3" t="s">
        <v>28600</v>
      </c>
      <c r="C18503" s="3" t="s">
        <v>42046</v>
      </c>
      <c r="D18503" s="2" t="s">
        <v>44258</v>
      </c>
      <c r="E18503" s="3">
        <v>27.818000000000001</v>
      </c>
      <c r="F18503" s="67">
        <v>27.818000000000001</v>
      </c>
      <c r="G18503" s="67">
        <v>27.818000000000001</v>
      </c>
    </row>
    <row r="18504" spans="1:7" x14ac:dyDescent="0.2">
      <c r="A18504" s="1" t="str">
        <f t="shared" si="291"/>
        <v xml:space="preserve">SETOP </v>
      </c>
      <c r="B18504" s="3" t="s">
        <v>28600</v>
      </c>
    </row>
    <row r="18505" spans="1:7" x14ac:dyDescent="0.2">
      <c r="A18505" s="1" t="str">
        <f t="shared" si="291"/>
        <v>SETOP 104 - PEDRAS (GRANITOS/MÁRMORES/ARDÓSIAS)</v>
      </c>
      <c r="B18505" s="3" t="s">
        <v>28600</v>
      </c>
      <c r="C18505" s="3" t="s">
        <v>42047</v>
      </c>
    </row>
    <row r="18506" spans="1:7" x14ac:dyDescent="0.2">
      <c r="A18506" s="1" t="str">
        <f t="shared" si="291"/>
        <v>SETOP 104.02 - PEDRAS EM ARDÓSIA</v>
      </c>
      <c r="B18506" s="3" t="s">
        <v>28600</v>
      </c>
      <c r="C18506" s="3" t="s">
        <v>42048</v>
      </c>
    </row>
    <row r="18507" spans="1:7" x14ac:dyDescent="0.2">
      <c r="A18507" s="1" t="str">
        <f t="shared" si="291"/>
        <v>SETOP Código</v>
      </c>
      <c r="B18507" s="3" t="s">
        <v>28600</v>
      </c>
      <c r="C18507" s="3" t="s">
        <v>28604</v>
      </c>
      <c r="D18507" s="2" t="s">
        <v>43149</v>
      </c>
      <c r="E18507" s="3" t="s">
        <v>45110</v>
      </c>
      <c r="F18507" s="67" t="s">
        <v>45110</v>
      </c>
      <c r="G18507" s="67" t="s">
        <v>45110</v>
      </c>
    </row>
    <row r="18508" spans="1:7" x14ac:dyDescent="0.2">
      <c r="A18508" s="1" t="str">
        <f t="shared" si="291"/>
        <v>SETOP MATED-4999</v>
      </c>
      <c r="B18508" s="3" t="s">
        <v>28600</v>
      </c>
      <c r="C18508" s="3" t="s">
        <v>42049</v>
      </c>
      <c r="D18508" s="2" t="s">
        <v>44259</v>
      </c>
      <c r="E18508" s="3">
        <v>300</v>
      </c>
      <c r="F18508" s="67">
        <v>300</v>
      </c>
      <c r="G18508" s="67">
        <v>300</v>
      </c>
    </row>
    <row r="18509" spans="1:7" x14ac:dyDescent="0.2">
      <c r="A18509" s="1" t="str">
        <f t="shared" si="291"/>
        <v>SETOP MATED-12670</v>
      </c>
      <c r="B18509" s="3" t="s">
        <v>28600</v>
      </c>
      <c r="C18509" s="3" t="s">
        <v>42050</v>
      </c>
      <c r="D18509" s="2" t="s">
        <v>44260</v>
      </c>
      <c r="E18509" s="3">
        <v>169.12370000000001</v>
      </c>
      <c r="F18509" s="67">
        <v>169.12370000000001</v>
      </c>
      <c r="G18509" s="67">
        <v>169.12370000000001</v>
      </c>
    </row>
    <row r="18510" spans="1:7" x14ac:dyDescent="0.2">
      <c r="A18510" s="1" t="str">
        <f t="shared" si="291"/>
        <v>SETOP MATED-12413</v>
      </c>
      <c r="B18510" s="3" t="s">
        <v>28600</v>
      </c>
      <c r="C18510" s="3" t="s">
        <v>42051</v>
      </c>
      <c r="D18510" s="2" t="s">
        <v>44261</v>
      </c>
      <c r="E18510" s="3">
        <v>91.611000000000004</v>
      </c>
      <c r="F18510" s="67">
        <v>91.611000000000004</v>
      </c>
      <c r="G18510" s="67">
        <v>91.611000000000004</v>
      </c>
    </row>
    <row r="18511" spans="1:7" x14ac:dyDescent="0.2">
      <c r="A18511" s="1" t="str">
        <f t="shared" si="291"/>
        <v>SETOP MATED-13081</v>
      </c>
      <c r="B18511" s="3" t="s">
        <v>28600</v>
      </c>
      <c r="C18511" s="3" t="s">
        <v>42052</v>
      </c>
      <c r="D18511" s="2" t="s">
        <v>44262</v>
      </c>
      <c r="E18511" s="3">
        <v>72.430300000000003</v>
      </c>
      <c r="F18511" s="67">
        <v>72.430300000000003</v>
      </c>
      <c r="G18511" s="67">
        <v>72.430300000000003</v>
      </c>
    </row>
    <row r="18512" spans="1:7" x14ac:dyDescent="0.2">
      <c r="A18512" s="1" t="str">
        <f t="shared" si="291"/>
        <v>SETOP MATED-13082</v>
      </c>
      <c r="B18512" s="3" t="s">
        <v>28600</v>
      </c>
      <c r="C18512" s="3" t="s">
        <v>42053</v>
      </c>
      <c r="D18512" s="2" t="s">
        <v>44263</v>
      </c>
      <c r="E18512" s="3">
        <v>48.248399999999997</v>
      </c>
      <c r="F18512" s="67">
        <v>48.248399999999997</v>
      </c>
      <c r="G18512" s="67">
        <v>48.248399999999997</v>
      </c>
    </row>
    <row r="18513" spans="1:7" x14ac:dyDescent="0.2">
      <c r="A18513" s="1" t="str">
        <f t="shared" si="291"/>
        <v>SETOP MATED-4995</v>
      </c>
      <c r="B18513" s="3" t="s">
        <v>28600</v>
      </c>
      <c r="C18513" s="3" t="s">
        <v>42054</v>
      </c>
      <c r="D18513" s="2" t="s">
        <v>44264</v>
      </c>
      <c r="E18513" s="3">
        <v>600</v>
      </c>
      <c r="F18513" s="67">
        <v>600</v>
      </c>
      <c r="G18513" s="67">
        <v>600</v>
      </c>
    </row>
    <row r="18514" spans="1:7" x14ac:dyDescent="0.2">
      <c r="A18514" s="1" t="str">
        <f t="shared" si="291"/>
        <v>SETOP MATED-12635</v>
      </c>
      <c r="B18514" s="3" t="s">
        <v>28600</v>
      </c>
      <c r="C18514" s="3" t="s">
        <v>42055</v>
      </c>
      <c r="D18514" s="2" t="s">
        <v>44265</v>
      </c>
      <c r="E18514" s="3">
        <v>136.63399999999999</v>
      </c>
      <c r="F18514" s="67">
        <v>136.63399999999999</v>
      </c>
      <c r="G18514" s="67">
        <v>136.63399999999999</v>
      </c>
    </row>
    <row r="18515" spans="1:7" ht="22.5" x14ac:dyDescent="0.2">
      <c r="A18515" s="1" t="str">
        <f t="shared" si="291"/>
        <v>SETOP MATED-9111</v>
      </c>
      <c r="B18515" s="3" t="s">
        <v>28600</v>
      </c>
      <c r="C18515" s="3" t="s">
        <v>42056</v>
      </c>
      <c r="D18515" s="2" t="s">
        <v>44266</v>
      </c>
      <c r="E18515" s="3">
        <v>32.351500000000001</v>
      </c>
      <c r="F18515" s="67">
        <v>32.351500000000001</v>
      </c>
      <c r="G18515" s="67">
        <v>32.351500000000001</v>
      </c>
    </row>
    <row r="18516" spans="1:7" ht="22.5" x14ac:dyDescent="0.2">
      <c r="A18516" s="1" t="str">
        <f t="shared" si="291"/>
        <v>SETOP MATED-9112</v>
      </c>
      <c r="B18516" s="3" t="s">
        <v>28600</v>
      </c>
      <c r="C18516" s="3" t="s">
        <v>42057</v>
      </c>
      <c r="D18516" s="2" t="s">
        <v>44267</v>
      </c>
      <c r="E18516" s="3">
        <v>34.561300000000003</v>
      </c>
      <c r="F18516" s="67">
        <v>34.561300000000003</v>
      </c>
      <c r="G18516" s="67">
        <v>34.561300000000003</v>
      </c>
    </row>
    <row r="18517" spans="1:7" ht="22.5" x14ac:dyDescent="0.2">
      <c r="A18517" s="1" t="str">
        <f t="shared" si="291"/>
        <v>SETOP MATED-9113</v>
      </c>
      <c r="B18517" s="3" t="s">
        <v>28600</v>
      </c>
      <c r="C18517" s="3" t="s">
        <v>42058</v>
      </c>
      <c r="D18517" s="2" t="s">
        <v>44268</v>
      </c>
      <c r="E18517" s="3">
        <v>37.196800000000003</v>
      </c>
      <c r="F18517" s="67">
        <v>37.196800000000003</v>
      </c>
      <c r="G18517" s="67">
        <v>37.196800000000003</v>
      </c>
    </row>
    <row r="18518" spans="1:7" x14ac:dyDescent="0.2">
      <c r="A18518" s="1" t="str">
        <f t="shared" si="291"/>
        <v>SETOP MATED-12756</v>
      </c>
      <c r="B18518" s="3" t="s">
        <v>28600</v>
      </c>
      <c r="C18518" s="3" t="s">
        <v>42059</v>
      </c>
      <c r="D18518" s="2" t="s">
        <v>44269</v>
      </c>
      <c r="E18518" s="3">
        <v>10.1678</v>
      </c>
      <c r="F18518" s="67">
        <v>10.1678</v>
      </c>
      <c r="G18518" s="67">
        <v>10.1678</v>
      </c>
    </row>
    <row r="18519" spans="1:7" x14ac:dyDescent="0.2">
      <c r="A18519" s="1" t="str">
        <f t="shared" si="291"/>
        <v>SETOP MATED-12757</v>
      </c>
      <c r="B18519" s="3" t="s">
        <v>28600</v>
      </c>
      <c r="C18519" s="3" t="s">
        <v>42060</v>
      </c>
      <c r="D18519" s="2" t="s">
        <v>44270</v>
      </c>
      <c r="E18519" s="3">
        <v>10.1678</v>
      </c>
      <c r="F18519" s="67">
        <v>10.1678</v>
      </c>
      <c r="G18519" s="67">
        <v>10.1678</v>
      </c>
    </row>
    <row r="18520" spans="1:7" x14ac:dyDescent="0.2">
      <c r="A18520" s="1" t="str">
        <f t="shared" si="291"/>
        <v xml:space="preserve">SETOP </v>
      </c>
      <c r="B18520" s="3" t="s">
        <v>28600</v>
      </c>
    </row>
    <row r="18521" spans="1:7" x14ac:dyDescent="0.2">
      <c r="A18521" s="1" t="str">
        <f t="shared" si="291"/>
        <v>SETOP 104.03 - PEDRAS EM GRANITO</v>
      </c>
      <c r="B18521" s="3" t="s">
        <v>28600</v>
      </c>
      <c r="C18521" s="3" t="s">
        <v>42061</v>
      </c>
    </row>
    <row r="18522" spans="1:7" x14ac:dyDescent="0.2">
      <c r="A18522" s="1" t="str">
        <f t="shared" si="291"/>
        <v>SETOP Código</v>
      </c>
      <c r="B18522" s="3" t="s">
        <v>28600</v>
      </c>
      <c r="C18522" s="3" t="s">
        <v>28604</v>
      </c>
      <c r="D18522" s="2" t="s">
        <v>43149</v>
      </c>
      <c r="E18522" s="3" t="s">
        <v>45110</v>
      </c>
      <c r="F18522" s="67" t="s">
        <v>45110</v>
      </c>
      <c r="G18522" s="67" t="s">
        <v>45110</v>
      </c>
    </row>
    <row r="18523" spans="1:7" x14ac:dyDescent="0.2">
      <c r="A18523" s="1" t="str">
        <f t="shared" si="291"/>
        <v>SETOP MATED-13029</v>
      </c>
      <c r="B18523" s="3" t="s">
        <v>28600</v>
      </c>
      <c r="C18523" s="3" t="s">
        <v>42062</v>
      </c>
      <c r="D18523" s="2" t="s">
        <v>44271</v>
      </c>
      <c r="E18523" s="3">
        <v>27.949000000000002</v>
      </c>
      <c r="F18523" s="67">
        <v>27.949000000000002</v>
      </c>
      <c r="G18523" s="67">
        <v>27.949000000000002</v>
      </c>
    </row>
    <row r="18524" spans="1:7" x14ac:dyDescent="0.2">
      <c r="A18524" s="1" t="str">
        <f t="shared" si="291"/>
        <v>SETOP MATED-12706</v>
      </c>
      <c r="B18524" s="3" t="s">
        <v>28600</v>
      </c>
      <c r="C18524" s="3" t="s">
        <v>42063</v>
      </c>
      <c r="D18524" s="2" t="s">
        <v>44272</v>
      </c>
      <c r="E18524" s="3">
        <v>198.77799999999999</v>
      </c>
      <c r="F18524" s="67">
        <v>198.77799999999999</v>
      </c>
      <c r="G18524" s="67">
        <v>198.77799999999999</v>
      </c>
    </row>
    <row r="18525" spans="1:7" x14ac:dyDescent="0.2">
      <c r="A18525" s="1" t="str">
        <f t="shared" si="291"/>
        <v>SETOP MATED-12432</v>
      </c>
      <c r="B18525" s="3" t="s">
        <v>28600</v>
      </c>
      <c r="C18525" s="3" t="s">
        <v>42064</v>
      </c>
      <c r="D18525" s="2" t="s">
        <v>44273</v>
      </c>
      <c r="E18525" s="3">
        <v>344.0265</v>
      </c>
      <c r="F18525" s="67">
        <v>344.0265</v>
      </c>
      <c r="G18525" s="67">
        <v>344.0265</v>
      </c>
    </row>
    <row r="18526" spans="1:7" x14ac:dyDescent="0.2">
      <c r="A18526" s="1" t="str">
        <f t="shared" si="291"/>
        <v>SETOP MATED-12936</v>
      </c>
      <c r="B18526" s="3" t="s">
        <v>28600</v>
      </c>
      <c r="C18526" s="3" t="s">
        <v>42065</v>
      </c>
      <c r="D18526" s="2" t="s">
        <v>44274</v>
      </c>
      <c r="E18526" s="3">
        <v>189.9589</v>
      </c>
      <c r="F18526" s="67">
        <v>189.9589</v>
      </c>
      <c r="G18526" s="67">
        <v>189.9589</v>
      </c>
    </row>
    <row r="18527" spans="1:7" x14ac:dyDescent="0.2">
      <c r="A18527" s="1" t="str">
        <f t="shared" si="291"/>
        <v>SETOP MATED-12937</v>
      </c>
      <c r="B18527" s="3" t="s">
        <v>28600</v>
      </c>
      <c r="C18527" s="3" t="s">
        <v>42066</v>
      </c>
      <c r="D18527" s="2" t="s">
        <v>44275</v>
      </c>
      <c r="E18527" s="3">
        <v>239.23509999999999</v>
      </c>
      <c r="F18527" s="67">
        <v>239.23509999999999</v>
      </c>
      <c r="G18527" s="67">
        <v>239.23509999999999</v>
      </c>
    </row>
    <row r="18528" spans="1:7" x14ac:dyDescent="0.2">
      <c r="A18528" s="1" t="str">
        <f t="shared" si="291"/>
        <v>SETOP MATED-12707</v>
      </c>
      <c r="B18528" s="3" t="s">
        <v>28600</v>
      </c>
      <c r="C18528" s="3" t="s">
        <v>42067</v>
      </c>
      <c r="D18528" s="2" t="s">
        <v>44276</v>
      </c>
      <c r="E18528" s="3">
        <v>211.3263</v>
      </c>
      <c r="F18528" s="67">
        <v>211.3263</v>
      </c>
      <c r="G18528" s="67">
        <v>211.3263</v>
      </c>
    </row>
    <row r="18529" spans="1:7" x14ac:dyDescent="0.2">
      <c r="A18529" s="1" t="str">
        <f t="shared" si="291"/>
        <v>SETOP MATED-12708</v>
      </c>
      <c r="B18529" s="3" t="s">
        <v>28600</v>
      </c>
      <c r="C18529" s="3" t="s">
        <v>42068</v>
      </c>
      <c r="D18529" s="2" t="s">
        <v>44277</v>
      </c>
      <c r="E18529" s="3">
        <v>214.23920000000001</v>
      </c>
      <c r="F18529" s="67">
        <v>214.23920000000001</v>
      </c>
      <c r="G18529" s="67">
        <v>214.23920000000001</v>
      </c>
    </row>
    <row r="18530" spans="1:7" x14ac:dyDescent="0.2">
      <c r="A18530" s="1" t="str">
        <f t="shared" si="291"/>
        <v>SETOP MATED-12759</v>
      </c>
      <c r="B18530" s="3" t="s">
        <v>28600</v>
      </c>
      <c r="C18530" s="3" t="s">
        <v>42069</v>
      </c>
      <c r="D18530" s="2" t="s">
        <v>44278</v>
      </c>
      <c r="E18530" s="3">
        <v>71.177800000000005</v>
      </c>
      <c r="F18530" s="67">
        <v>71.177800000000005</v>
      </c>
      <c r="G18530" s="67">
        <v>71.177800000000005</v>
      </c>
    </row>
    <row r="18531" spans="1:7" x14ac:dyDescent="0.2">
      <c r="A18531" s="1" t="str">
        <f t="shared" si="291"/>
        <v>SETOP MATED-12760</v>
      </c>
      <c r="B18531" s="3" t="s">
        <v>28600</v>
      </c>
      <c r="C18531" s="3" t="s">
        <v>42070</v>
      </c>
      <c r="D18531" s="2" t="s">
        <v>44279</v>
      </c>
      <c r="E18531" s="3">
        <v>39.2879</v>
      </c>
      <c r="F18531" s="67">
        <v>39.2879</v>
      </c>
      <c r="G18531" s="67">
        <v>39.2879</v>
      </c>
    </row>
    <row r="18532" spans="1:7" x14ac:dyDescent="0.2">
      <c r="A18532" s="1" t="str">
        <f t="shared" si="291"/>
        <v>SETOP MATED-12754</v>
      </c>
      <c r="B18532" s="3" t="s">
        <v>28600</v>
      </c>
      <c r="C18532" s="3" t="s">
        <v>42071</v>
      </c>
      <c r="D18532" s="2" t="s">
        <v>44280</v>
      </c>
      <c r="E18532" s="3">
        <v>49.104799999999997</v>
      </c>
      <c r="F18532" s="67">
        <v>49.104799999999997</v>
      </c>
      <c r="G18532" s="67">
        <v>49.104799999999997</v>
      </c>
    </row>
    <row r="18533" spans="1:7" x14ac:dyDescent="0.2">
      <c r="A18533" s="1" t="str">
        <f t="shared" si="291"/>
        <v xml:space="preserve">SETOP </v>
      </c>
      <c r="B18533" s="3" t="s">
        <v>28600</v>
      </c>
    </row>
    <row r="18534" spans="1:7" x14ac:dyDescent="0.2">
      <c r="A18534" s="1" t="str">
        <f t="shared" si="291"/>
        <v>SETOP 104.04 - PEDRAS EM MÁRMORE</v>
      </c>
      <c r="B18534" s="3" t="s">
        <v>28600</v>
      </c>
      <c r="C18534" s="3" t="s">
        <v>42072</v>
      </c>
    </row>
    <row r="18535" spans="1:7" x14ac:dyDescent="0.2">
      <c r="A18535" s="1" t="str">
        <f t="shared" si="291"/>
        <v>SETOP Código</v>
      </c>
      <c r="B18535" s="3" t="s">
        <v>28600</v>
      </c>
      <c r="C18535" s="3" t="s">
        <v>28604</v>
      </c>
      <c r="D18535" s="2" t="s">
        <v>43149</v>
      </c>
      <c r="E18535" s="3" t="s">
        <v>45110</v>
      </c>
      <c r="F18535" s="67" t="s">
        <v>45110</v>
      </c>
      <c r="G18535" s="67" t="s">
        <v>45110</v>
      </c>
    </row>
    <row r="18536" spans="1:7" x14ac:dyDescent="0.2">
      <c r="A18536" s="1" t="str">
        <f t="shared" si="291"/>
        <v>SETOP MATED-12744</v>
      </c>
      <c r="B18536" s="3" t="s">
        <v>28600</v>
      </c>
      <c r="C18536" s="3" t="s">
        <v>42073</v>
      </c>
      <c r="D18536" s="2" t="s">
        <v>44281</v>
      </c>
      <c r="E18536" s="3">
        <v>265.9991</v>
      </c>
      <c r="F18536" s="67">
        <v>265.9991</v>
      </c>
      <c r="G18536" s="67">
        <v>265.9991</v>
      </c>
    </row>
    <row r="18537" spans="1:7" x14ac:dyDescent="0.2">
      <c r="A18537" s="1" t="str">
        <f t="shared" si="291"/>
        <v>SETOP MATED-12394</v>
      </c>
      <c r="B18537" s="3" t="s">
        <v>28600</v>
      </c>
      <c r="C18537" s="3" t="s">
        <v>42074</v>
      </c>
      <c r="D18537" s="2" t="s">
        <v>44282</v>
      </c>
      <c r="E18537" s="3">
        <v>248.68</v>
      </c>
      <c r="F18537" s="67">
        <v>248.68</v>
      </c>
      <c r="G18537" s="67">
        <v>248.68</v>
      </c>
    </row>
    <row r="18538" spans="1:7" x14ac:dyDescent="0.2">
      <c r="A18538" s="1" t="str">
        <f t="shared" si="291"/>
        <v>SETOP MATED-12739</v>
      </c>
      <c r="B18538" s="3" t="s">
        <v>28600</v>
      </c>
      <c r="C18538" s="3" t="s">
        <v>42075</v>
      </c>
      <c r="D18538" s="2" t="s">
        <v>44283</v>
      </c>
      <c r="E18538" s="3">
        <v>285.27659999999997</v>
      </c>
      <c r="F18538" s="67">
        <v>285.27659999999997</v>
      </c>
      <c r="G18538" s="67">
        <v>285.27659999999997</v>
      </c>
    </row>
    <row r="18539" spans="1:7" x14ac:dyDescent="0.2">
      <c r="A18539" s="1" t="str">
        <f t="shared" si="291"/>
        <v>SETOP MATED-12743</v>
      </c>
      <c r="B18539" s="3" t="s">
        <v>28600</v>
      </c>
      <c r="C18539" s="3" t="s">
        <v>42076</v>
      </c>
      <c r="D18539" s="2" t="s">
        <v>44284</v>
      </c>
      <c r="E18539" s="3">
        <v>311.10039999999998</v>
      </c>
      <c r="F18539" s="67">
        <v>311.10039999999998</v>
      </c>
      <c r="G18539" s="67">
        <v>311.10039999999998</v>
      </c>
    </row>
    <row r="18540" spans="1:7" x14ac:dyDescent="0.2">
      <c r="A18540" s="1" t="str">
        <f t="shared" ref="A18540:A18603" si="292">CONCATENAR</f>
        <v>SETOP MATED-12740</v>
      </c>
      <c r="B18540" s="3" t="s">
        <v>28600</v>
      </c>
      <c r="C18540" s="3" t="s">
        <v>42077</v>
      </c>
      <c r="D18540" s="2" t="s">
        <v>44285</v>
      </c>
      <c r="E18540" s="3">
        <v>174.92</v>
      </c>
      <c r="F18540" s="67">
        <v>174.92</v>
      </c>
      <c r="G18540" s="67">
        <v>174.92</v>
      </c>
    </row>
    <row r="18541" spans="1:7" x14ac:dyDescent="0.2">
      <c r="A18541" s="1" t="str">
        <f t="shared" si="292"/>
        <v>SETOP MATED-12742</v>
      </c>
      <c r="B18541" s="3" t="s">
        <v>28600</v>
      </c>
      <c r="C18541" s="3" t="s">
        <v>42078</v>
      </c>
      <c r="D18541" s="2" t="s">
        <v>44286</v>
      </c>
      <c r="E18541" s="3">
        <v>247.07</v>
      </c>
      <c r="F18541" s="67">
        <v>247.07</v>
      </c>
      <c r="G18541" s="67">
        <v>247.07</v>
      </c>
    </row>
    <row r="18542" spans="1:7" x14ac:dyDescent="0.2">
      <c r="A18542" s="1" t="str">
        <f t="shared" si="292"/>
        <v>SETOP MATED-12753</v>
      </c>
      <c r="B18542" s="3" t="s">
        <v>28600</v>
      </c>
      <c r="C18542" s="3" t="s">
        <v>42079</v>
      </c>
      <c r="D18542" s="2" t="s">
        <v>44287</v>
      </c>
      <c r="E18542" s="3">
        <v>59.47</v>
      </c>
      <c r="F18542" s="67">
        <v>59.47</v>
      </c>
      <c r="G18542" s="67">
        <v>59.47</v>
      </c>
    </row>
    <row r="18543" spans="1:7" x14ac:dyDescent="0.2">
      <c r="A18543" s="1" t="str">
        <f t="shared" si="292"/>
        <v>SETOP MATED-12774</v>
      </c>
      <c r="B18543" s="3" t="s">
        <v>28600</v>
      </c>
      <c r="C18543" s="3" t="s">
        <v>42080</v>
      </c>
      <c r="D18543" s="2" t="s">
        <v>44288</v>
      </c>
      <c r="E18543" s="3">
        <v>35.28</v>
      </c>
      <c r="F18543" s="67">
        <v>35.28</v>
      </c>
      <c r="G18543" s="67">
        <v>35.28</v>
      </c>
    </row>
    <row r="18544" spans="1:7" x14ac:dyDescent="0.2">
      <c r="A18544" s="1" t="str">
        <f t="shared" si="292"/>
        <v>SETOP MATED-12775</v>
      </c>
      <c r="B18544" s="3" t="s">
        <v>28600</v>
      </c>
      <c r="C18544" s="3" t="s">
        <v>42081</v>
      </c>
      <c r="D18544" s="2" t="s">
        <v>44289</v>
      </c>
      <c r="E18544" s="3">
        <v>41.95</v>
      </c>
      <c r="F18544" s="67">
        <v>41.95</v>
      </c>
      <c r="G18544" s="67">
        <v>41.95</v>
      </c>
    </row>
    <row r="18545" spans="1:7" x14ac:dyDescent="0.2">
      <c r="A18545" s="1" t="str">
        <f t="shared" si="292"/>
        <v xml:space="preserve">SETOP </v>
      </c>
      <c r="B18545" s="3" t="s">
        <v>28600</v>
      </c>
    </row>
    <row r="18546" spans="1:7" x14ac:dyDescent="0.2">
      <c r="A18546" s="1" t="str">
        <f t="shared" si="292"/>
        <v>SETOP 105 - PEDRAS BRITADAS (AGREGADOS)</v>
      </c>
      <c r="B18546" s="3" t="s">
        <v>28600</v>
      </c>
      <c r="C18546" s="3" t="s">
        <v>42082</v>
      </c>
    </row>
    <row r="18547" spans="1:7" x14ac:dyDescent="0.2">
      <c r="A18547" s="1" t="str">
        <f t="shared" si="292"/>
        <v>SETOP 105.02 - GRANILHA</v>
      </c>
      <c r="B18547" s="3" t="s">
        <v>28600</v>
      </c>
      <c r="C18547" s="3" t="s">
        <v>42083</v>
      </c>
    </row>
    <row r="18548" spans="1:7" x14ac:dyDescent="0.2">
      <c r="A18548" s="1" t="str">
        <f t="shared" si="292"/>
        <v>SETOP Código</v>
      </c>
      <c r="B18548" s="3" t="s">
        <v>28600</v>
      </c>
      <c r="C18548" s="3" t="s">
        <v>28604</v>
      </c>
      <c r="D18548" s="2" t="s">
        <v>43149</v>
      </c>
      <c r="E18548" s="3" t="s">
        <v>45110</v>
      </c>
      <c r="F18548" s="67" t="s">
        <v>45110</v>
      </c>
      <c r="G18548" s="67" t="s">
        <v>45110</v>
      </c>
    </row>
    <row r="18549" spans="1:7" ht="22.5" x14ac:dyDescent="0.2">
      <c r="A18549" s="1" t="str">
        <f t="shared" si="292"/>
        <v>SETOP MATED-12828</v>
      </c>
      <c r="B18549" s="3" t="s">
        <v>28600</v>
      </c>
      <c r="C18549" s="3" t="s">
        <v>42084</v>
      </c>
      <c r="D18549" s="2" t="s">
        <v>44290</v>
      </c>
      <c r="E18549" s="3">
        <v>0.47</v>
      </c>
      <c r="F18549" s="67">
        <v>0.47</v>
      </c>
      <c r="G18549" s="67">
        <v>0.47</v>
      </c>
    </row>
    <row r="18550" spans="1:7" x14ac:dyDescent="0.2">
      <c r="A18550" s="1" t="str">
        <f t="shared" si="292"/>
        <v xml:space="preserve">SETOP </v>
      </c>
      <c r="B18550" s="3" t="s">
        <v>28600</v>
      </c>
    </row>
    <row r="18551" spans="1:7" x14ac:dyDescent="0.2">
      <c r="A18551" s="1" t="str">
        <f t="shared" si="292"/>
        <v>SETOP 105.03 - PEDRA BRITADA</v>
      </c>
      <c r="B18551" s="3" t="s">
        <v>28600</v>
      </c>
      <c r="C18551" s="3" t="s">
        <v>42085</v>
      </c>
    </row>
    <row r="18552" spans="1:7" x14ac:dyDescent="0.2">
      <c r="A18552" s="1" t="str">
        <f t="shared" si="292"/>
        <v>SETOP Código</v>
      </c>
      <c r="B18552" s="3" t="s">
        <v>28600</v>
      </c>
      <c r="C18552" s="3" t="s">
        <v>28604</v>
      </c>
      <c r="D18552" s="2" t="s">
        <v>43149</v>
      </c>
      <c r="E18552" s="3" t="s">
        <v>45110</v>
      </c>
      <c r="F18552" s="67" t="s">
        <v>45110</v>
      </c>
      <c r="G18552" s="67" t="s">
        <v>45110</v>
      </c>
    </row>
    <row r="18553" spans="1:7" x14ac:dyDescent="0.2">
      <c r="A18553" s="1" t="str">
        <f t="shared" si="292"/>
        <v>SETOP MATED-15648</v>
      </c>
      <c r="B18553" s="3" t="s">
        <v>28600</v>
      </c>
      <c r="C18553" s="3" t="s">
        <v>42086</v>
      </c>
      <c r="D18553" s="2" t="s">
        <v>44291</v>
      </c>
      <c r="E18553" s="3">
        <v>147.47</v>
      </c>
      <c r="F18553" s="67">
        <v>147.47</v>
      </c>
      <c r="G18553" s="67">
        <v>147.47</v>
      </c>
    </row>
    <row r="18554" spans="1:7" x14ac:dyDescent="0.2">
      <c r="A18554" s="1" t="str">
        <f t="shared" si="292"/>
        <v>SETOP MATED-11250</v>
      </c>
      <c r="B18554" s="3" t="s">
        <v>28600</v>
      </c>
      <c r="C18554" s="3" t="s">
        <v>42087</v>
      </c>
      <c r="D18554" s="2" t="s">
        <v>44292</v>
      </c>
      <c r="E18554" s="3">
        <v>144.93</v>
      </c>
      <c r="F18554" s="67">
        <v>144.93</v>
      </c>
      <c r="G18554" s="67">
        <v>144.93</v>
      </c>
    </row>
    <row r="18555" spans="1:7" x14ac:dyDescent="0.2">
      <c r="A18555" s="1" t="str">
        <f t="shared" si="292"/>
        <v>SETOP MATED-11251</v>
      </c>
      <c r="B18555" s="3" t="s">
        <v>28600</v>
      </c>
      <c r="C18555" s="3" t="s">
        <v>42088</v>
      </c>
      <c r="D18555" s="2" t="s">
        <v>44293</v>
      </c>
      <c r="E18555" s="3">
        <v>143.72999999999999</v>
      </c>
      <c r="F18555" s="67">
        <v>143.72999999999999</v>
      </c>
      <c r="G18555" s="67">
        <v>143.72999999999999</v>
      </c>
    </row>
    <row r="18556" spans="1:7" x14ac:dyDescent="0.2">
      <c r="A18556" s="1" t="str">
        <f t="shared" si="292"/>
        <v>SETOP MATED-11252</v>
      </c>
      <c r="B18556" s="3" t="s">
        <v>28600</v>
      </c>
      <c r="C18556" s="3" t="s">
        <v>42089</v>
      </c>
      <c r="D18556" s="2" t="s">
        <v>44294</v>
      </c>
      <c r="E18556" s="3">
        <v>147.68</v>
      </c>
      <c r="F18556" s="67">
        <v>147.68</v>
      </c>
      <c r="G18556" s="67">
        <v>147.68</v>
      </c>
    </row>
    <row r="18557" spans="1:7" x14ac:dyDescent="0.2">
      <c r="A18557" s="1" t="str">
        <f t="shared" si="292"/>
        <v>SETOP MATED-11253</v>
      </c>
      <c r="B18557" s="3" t="s">
        <v>28600</v>
      </c>
      <c r="C18557" s="3" t="s">
        <v>42090</v>
      </c>
      <c r="D18557" s="2" t="s">
        <v>44295</v>
      </c>
      <c r="E18557" s="3">
        <v>140.21</v>
      </c>
      <c r="F18557" s="67">
        <v>140.21</v>
      </c>
      <c r="G18557" s="67">
        <v>140.21</v>
      </c>
    </row>
    <row r="18558" spans="1:7" x14ac:dyDescent="0.2">
      <c r="A18558" s="1" t="str">
        <f t="shared" si="292"/>
        <v xml:space="preserve">SETOP </v>
      </c>
      <c r="B18558" s="3" t="s">
        <v>28600</v>
      </c>
    </row>
    <row r="18559" spans="1:7" x14ac:dyDescent="0.2">
      <c r="A18559" s="1" t="str">
        <f t="shared" si="292"/>
        <v>SETOP 105.04 - ARGILA</v>
      </c>
      <c r="B18559" s="3" t="s">
        <v>28600</v>
      </c>
      <c r="C18559" s="3" t="s">
        <v>42091</v>
      </c>
    </row>
    <row r="18560" spans="1:7" x14ac:dyDescent="0.2">
      <c r="A18560" s="1" t="str">
        <f t="shared" si="292"/>
        <v>SETOP Código</v>
      </c>
      <c r="B18560" s="3" t="s">
        <v>28600</v>
      </c>
      <c r="C18560" s="3" t="s">
        <v>28604</v>
      </c>
      <c r="D18560" s="2" t="s">
        <v>43149</v>
      </c>
      <c r="E18560" s="3" t="s">
        <v>45110</v>
      </c>
      <c r="F18560" s="67" t="s">
        <v>45110</v>
      </c>
      <c r="G18560" s="67" t="s">
        <v>45110</v>
      </c>
    </row>
    <row r="18561" spans="1:7" x14ac:dyDescent="0.2">
      <c r="A18561" s="1" t="str">
        <f t="shared" si="292"/>
        <v>SETOP MATED-31986</v>
      </c>
      <c r="B18561" s="3" t="s">
        <v>28600</v>
      </c>
      <c r="C18561" s="3" t="s">
        <v>42092</v>
      </c>
      <c r="D18561" s="2" t="s">
        <v>44296</v>
      </c>
      <c r="E18561" s="3">
        <v>36.798400000000001</v>
      </c>
      <c r="F18561" s="67">
        <v>36.798400000000001</v>
      </c>
      <c r="G18561" s="67">
        <v>36.798400000000001</v>
      </c>
    </row>
    <row r="18562" spans="1:7" x14ac:dyDescent="0.2">
      <c r="A18562" s="1" t="str">
        <f t="shared" si="292"/>
        <v xml:space="preserve">SETOP </v>
      </c>
      <c r="B18562" s="3" t="s">
        <v>28600</v>
      </c>
    </row>
    <row r="18563" spans="1:7" x14ac:dyDescent="0.2">
      <c r="A18563" s="1" t="str">
        <f t="shared" si="292"/>
        <v>SETOP 106 - PEDRAS DECORATIVAS</v>
      </c>
      <c r="B18563" s="3" t="s">
        <v>28600</v>
      </c>
      <c r="C18563" s="3" t="s">
        <v>42093</v>
      </c>
    </row>
    <row r="18564" spans="1:7" x14ac:dyDescent="0.2">
      <c r="A18564" s="1" t="str">
        <f t="shared" si="292"/>
        <v>SETOP 106.01 - PEDRA PORTUGUESA</v>
      </c>
      <c r="B18564" s="3" t="s">
        <v>28600</v>
      </c>
      <c r="C18564" s="3" t="s">
        <v>42094</v>
      </c>
    </row>
    <row r="18565" spans="1:7" x14ac:dyDescent="0.2">
      <c r="A18565" s="1" t="str">
        <f t="shared" si="292"/>
        <v>SETOP Código</v>
      </c>
      <c r="B18565" s="3" t="s">
        <v>28600</v>
      </c>
      <c r="C18565" s="3" t="s">
        <v>28604</v>
      </c>
      <c r="D18565" s="2" t="s">
        <v>43149</v>
      </c>
      <c r="E18565" s="3" t="s">
        <v>45110</v>
      </c>
      <c r="F18565" s="67" t="s">
        <v>45110</v>
      </c>
      <c r="G18565" s="67" t="s">
        <v>45110</v>
      </c>
    </row>
    <row r="18566" spans="1:7" x14ac:dyDescent="0.2">
      <c r="A18566" s="1" t="str">
        <f t="shared" si="292"/>
        <v>SETOP MATED-11420</v>
      </c>
      <c r="B18566" s="3" t="s">
        <v>28600</v>
      </c>
      <c r="C18566" s="3" t="s">
        <v>42095</v>
      </c>
      <c r="D18566" s="2" t="s">
        <v>44297</v>
      </c>
      <c r="E18566" s="3">
        <v>53.1813</v>
      </c>
      <c r="F18566" s="67">
        <v>53.1813</v>
      </c>
      <c r="G18566" s="67">
        <v>53.1813</v>
      </c>
    </row>
    <row r="18567" spans="1:7" x14ac:dyDescent="0.2">
      <c r="A18567" s="1" t="str">
        <f t="shared" si="292"/>
        <v xml:space="preserve">SETOP </v>
      </c>
      <c r="B18567" s="3" t="s">
        <v>28600</v>
      </c>
    </row>
    <row r="18568" spans="1:7" x14ac:dyDescent="0.2">
      <c r="A18568" s="1" t="str">
        <f t="shared" si="292"/>
        <v>SETOP 106.02 - PEDRA SÃO TOMÉ</v>
      </c>
      <c r="B18568" s="3" t="s">
        <v>28600</v>
      </c>
      <c r="C18568" s="3" t="s">
        <v>42096</v>
      </c>
    </row>
    <row r="18569" spans="1:7" x14ac:dyDescent="0.2">
      <c r="A18569" s="1" t="str">
        <f t="shared" si="292"/>
        <v>SETOP Código</v>
      </c>
      <c r="B18569" s="3" t="s">
        <v>28600</v>
      </c>
      <c r="C18569" s="3" t="s">
        <v>28604</v>
      </c>
      <c r="D18569" s="2" t="s">
        <v>43149</v>
      </c>
      <c r="E18569" s="3" t="s">
        <v>45110</v>
      </c>
      <c r="F18569" s="67" t="s">
        <v>45110</v>
      </c>
      <c r="G18569" s="67" t="s">
        <v>45110</v>
      </c>
    </row>
    <row r="18570" spans="1:7" ht="22.5" x14ac:dyDescent="0.2">
      <c r="A18570" s="1" t="str">
        <f t="shared" si="292"/>
        <v>SETOP MATED-12637</v>
      </c>
      <c r="B18570" s="3" t="s">
        <v>28600</v>
      </c>
      <c r="C18570" s="3" t="s">
        <v>42097</v>
      </c>
      <c r="D18570" s="2" t="s">
        <v>44298</v>
      </c>
      <c r="E18570" s="3">
        <v>101.7189</v>
      </c>
      <c r="F18570" s="67">
        <v>101.7189</v>
      </c>
      <c r="G18570" s="67">
        <v>101.7189</v>
      </c>
    </row>
    <row r="18571" spans="1:7" x14ac:dyDescent="0.2">
      <c r="A18571" s="1" t="str">
        <f t="shared" si="292"/>
        <v xml:space="preserve">SETOP </v>
      </c>
      <c r="B18571" s="3" t="s">
        <v>28600</v>
      </c>
    </row>
    <row r="18572" spans="1:7" x14ac:dyDescent="0.2">
      <c r="A18572" s="1" t="str">
        <f t="shared" si="292"/>
        <v>SETOP 106.03 - SEIXO ROLADO</v>
      </c>
      <c r="B18572" s="3" t="s">
        <v>28600</v>
      </c>
      <c r="C18572" s="3" t="s">
        <v>42098</v>
      </c>
    </row>
    <row r="18573" spans="1:7" x14ac:dyDescent="0.2">
      <c r="A18573" s="1" t="str">
        <f t="shared" si="292"/>
        <v>SETOP Código</v>
      </c>
      <c r="B18573" s="3" t="s">
        <v>28600</v>
      </c>
      <c r="C18573" s="3" t="s">
        <v>28604</v>
      </c>
      <c r="D18573" s="2" t="s">
        <v>43149</v>
      </c>
      <c r="E18573" s="3" t="s">
        <v>45110</v>
      </c>
      <c r="F18573" s="67" t="s">
        <v>45110</v>
      </c>
      <c r="G18573" s="67" t="s">
        <v>45110</v>
      </c>
    </row>
    <row r="18574" spans="1:7" x14ac:dyDescent="0.2">
      <c r="A18574" s="1" t="str">
        <f t="shared" si="292"/>
        <v>SETOP MATED-11247</v>
      </c>
      <c r="B18574" s="3" t="s">
        <v>28600</v>
      </c>
      <c r="C18574" s="3" t="s">
        <v>42099</v>
      </c>
      <c r="D18574" s="2" t="s">
        <v>44299</v>
      </c>
      <c r="E18574" s="3">
        <v>190.4931</v>
      </c>
      <c r="F18574" s="67">
        <v>190.4931</v>
      </c>
      <c r="G18574" s="67">
        <v>190.4931</v>
      </c>
    </row>
    <row r="18575" spans="1:7" x14ac:dyDescent="0.2">
      <c r="A18575" s="1" t="str">
        <f t="shared" si="292"/>
        <v xml:space="preserve">SETOP </v>
      </c>
      <c r="B18575" s="3" t="s">
        <v>28600</v>
      </c>
    </row>
    <row r="18576" spans="1:7" x14ac:dyDescent="0.2">
      <c r="A18576" s="1" t="str">
        <f t="shared" si="292"/>
        <v>SETOP 107 - PERFILADOS E ACESSÓRIOS</v>
      </c>
      <c r="B18576" s="3" t="s">
        <v>28600</v>
      </c>
      <c r="C18576" s="3" t="s">
        <v>42100</v>
      </c>
    </row>
    <row r="18577" spans="1:7" x14ac:dyDescent="0.2">
      <c r="A18577" s="1" t="str">
        <f t="shared" si="292"/>
        <v>SETOP 107.01 - CAIXA DE DERIVAÇÃO PARA PERFILADO</v>
      </c>
      <c r="B18577" s="3" t="s">
        <v>28600</v>
      </c>
      <c r="C18577" s="3" t="s">
        <v>42101</v>
      </c>
    </row>
    <row r="18578" spans="1:7" x14ac:dyDescent="0.2">
      <c r="A18578" s="1" t="str">
        <f t="shared" si="292"/>
        <v>SETOP Código</v>
      </c>
      <c r="B18578" s="3" t="s">
        <v>28600</v>
      </c>
      <c r="C18578" s="3" t="s">
        <v>28604</v>
      </c>
      <c r="D18578" s="2" t="s">
        <v>43149</v>
      </c>
      <c r="E18578" s="3" t="s">
        <v>45110</v>
      </c>
      <c r="F18578" s="67" t="s">
        <v>45110</v>
      </c>
      <c r="G18578" s="67" t="s">
        <v>45110</v>
      </c>
    </row>
    <row r="18579" spans="1:7" ht="22.5" x14ac:dyDescent="0.2">
      <c r="A18579" s="1" t="str">
        <f t="shared" si="292"/>
        <v>SETOP MATED-11872</v>
      </c>
      <c r="B18579" s="3" t="s">
        <v>28600</v>
      </c>
      <c r="C18579" s="3" t="s">
        <v>42102</v>
      </c>
      <c r="D18579" s="2" t="s">
        <v>44300</v>
      </c>
      <c r="E18579" s="3">
        <v>15.0177</v>
      </c>
      <c r="F18579" s="67">
        <v>15.0177</v>
      </c>
      <c r="G18579" s="67">
        <v>15.0177</v>
      </c>
    </row>
    <row r="18580" spans="1:7" ht="22.5" x14ac:dyDescent="0.2">
      <c r="A18580" s="1" t="str">
        <f t="shared" si="292"/>
        <v>SETOP MATED-11873</v>
      </c>
      <c r="B18580" s="3" t="s">
        <v>28600</v>
      </c>
      <c r="C18580" s="3" t="s">
        <v>42103</v>
      </c>
      <c r="D18580" s="2" t="s">
        <v>44301</v>
      </c>
      <c r="E18580" s="3">
        <v>15.0177</v>
      </c>
      <c r="F18580" s="67">
        <v>15.0177</v>
      </c>
      <c r="G18580" s="67">
        <v>15.0177</v>
      </c>
    </row>
    <row r="18581" spans="1:7" ht="22.5" x14ac:dyDescent="0.2">
      <c r="A18581" s="1" t="str">
        <f t="shared" si="292"/>
        <v>SETOP MATED-11874</v>
      </c>
      <c r="B18581" s="3" t="s">
        <v>28600</v>
      </c>
      <c r="C18581" s="3" t="s">
        <v>42104</v>
      </c>
      <c r="D18581" s="2" t="s">
        <v>44302</v>
      </c>
      <c r="E18581" s="3">
        <v>15.0177</v>
      </c>
      <c r="F18581" s="67">
        <v>15.0177</v>
      </c>
      <c r="G18581" s="67">
        <v>15.0177</v>
      </c>
    </row>
    <row r="18582" spans="1:7" ht="22.5" x14ac:dyDescent="0.2">
      <c r="A18582" s="1" t="str">
        <f t="shared" si="292"/>
        <v>SETOP MATED-11875</v>
      </c>
      <c r="B18582" s="3" t="s">
        <v>28600</v>
      </c>
      <c r="C18582" s="3" t="s">
        <v>42105</v>
      </c>
      <c r="D18582" s="2" t="s">
        <v>44303</v>
      </c>
      <c r="E18582" s="3">
        <v>15.793699999999999</v>
      </c>
      <c r="F18582" s="67">
        <v>15.793699999999999</v>
      </c>
      <c r="G18582" s="67">
        <v>15.793699999999999</v>
      </c>
    </row>
    <row r="18583" spans="1:7" ht="22.5" x14ac:dyDescent="0.2">
      <c r="A18583" s="1" t="str">
        <f t="shared" si="292"/>
        <v>SETOP MATED-11876</v>
      </c>
      <c r="B18583" s="3" t="s">
        <v>28600</v>
      </c>
      <c r="C18583" s="3" t="s">
        <v>42106</v>
      </c>
      <c r="D18583" s="2" t="s">
        <v>44304</v>
      </c>
      <c r="E18583" s="3">
        <v>16.569800000000001</v>
      </c>
      <c r="F18583" s="67">
        <v>16.569800000000001</v>
      </c>
      <c r="G18583" s="67">
        <v>16.569800000000001</v>
      </c>
    </row>
    <row r="18584" spans="1:7" x14ac:dyDescent="0.2">
      <c r="A18584" s="1" t="str">
        <f t="shared" si="292"/>
        <v xml:space="preserve">SETOP </v>
      </c>
      <c r="B18584" s="3" t="s">
        <v>28600</v>
      </c>
    </row>
    <row r="18585" spans="1:7" x14ac:dyDescent="0.2">
      <c r="A18585" s="1" t="str">
        <f t="shared" si="292"/>
        <v>SETOP 107.02 - CAIXA DE TOMADA PARA PERFILADO</v>
      </c>
      <c r="B18585" s="3" t="s">
        <v>28600</v>
      </c>
      <c r="C18585" s="3" t="s">
        <v>42107</v>
      </c>
    </row>
    <row r="18586" spans="1:7" x14ac:dyDescent="0.2">
      <c r="A18586" s="1" t="str">
        <f t="shared" si="292"/>
        <v>SETOP Código</v>
      </c>
      <c r="B18586" s="3" t="s">
        <v>28600</v>
      </c>
      <c r="C18586" s="3" t="s">
        <v>28604</v>
      </c>
      <c r="D18586" s="2" t="s">
        <v>43149</v>
      </c>
      <c r="E18586" s="3" t="s">
        <v>45110</v>
      </c>
      <c r="F18586" s="67" t="s">
        <v>45110</v>
      </c>
      <c r="G18586" s="67" t="s">
        <v>45110</v>
      </c>
    </row>
    <row r="18587" spans="1:7" ht="22.5" x14ac:dyDescent="0.2">
      <c r="A18587" s="1" t="str">
        <f t="shared" si="292"/>
        <v>SETOP MATED-11877</v>
      </c>
      <c r="B18587" s="3" t="s">
        <v>28600</v>
      </c>
      <c r="C18587" s="3" t="s">
        <v>42108</v>
      </c>
      <c r="D18587" s="2" t="s">
        <v>44305</v>
      </c>
      <c r="E18587" s="3">
        <v>5.9969999999999999</v>
      </c>
      <c r="F18587" s="67">
        <v>5.9969999999999999</v>
      </c>
      <c r="G18587" s="67">
        <v>5.9969999999999999</v>
      </c>
    </row>
    <row r="18588" spans="1:7" x14ac:dyDescent="0.2">
      <c r="A18588" s="1" t="str">
        <f t="shared" si="292"/>
        <v xml:space="preserve">SETOP </v>
      </c>
      <c r="B18588" s="3" t="s">
        <v>28600</v>
      </c>
    </row>
    <row r="18589" spans="1:7" x14ac:dyDescent="0.2">
      <c r="A18589" s="1" t="str">
        <f t="shared" si="292"/>
        <v>SETOP 107.03 - CONEXÃO PARA PERFILADO</v>
      </c>
      <c r="B18589" s="3" t="s">
        <v>28600</v>
      </c>
      <c r="C18589" s="3" t="s">
        <v>42109</v>
      </c>
    </row>
    <row r="18590" spans="1:7" x14ac:dyDescent="0.2">
      <c r="A18590" s="1" t="str">
        <f t="shared" si="292"/>
        <v>SETOP Código</v>
      </c>
      <c r="B18590" s="3" t="s">
        <v>28600</v>
      </c>
      <c r="C18590" s="3" t="s">
        <v>28604</v>
      </c>
      <c r="D18590" s="2" t="s">
        <v>43149</v>
      </c>
      <c r="E18590" s="3" t="s">
        <v>45110</v>
      </c>
      <c r="F18590" s="67" t="s">
        <v>45110</v>
      </c>
      <c r="G18590" s="67" t="s">
        <v>45110</v>
      </c>
    </row>
    <row r="18591" spans="1:7" ht="22.5" x14ac:dyDescent="0.2">
      <c r="A18591" s="1" t="str">
        <f t="shared" si="292"/>
        <v>SETOP MATED-11868</v>
      </c>
      <c r="B18591" s="3" t="s">
        <v>28600</v>
      </c>
      <c r="C18591" s="3" t="s">
        <v>42110</v>
      </c>
      <c r="D18591" s="2" t="s">
        <v>44306</v>
      </c>
      <c r="E18591" s="3">
        <v>9.0609999999999999</v>
      </c>
      <c r="F18591" s="67">
        <v>9.0609999999999999</v>
      </c>
      <c r="G18591" s="67">
        <v>9.0609999999999999</v>
      </c>
    </row>
    <row r="18592" spans="1:7" ht="22.5" x14ac:dyDescent="0.2">
      <c r="A18592" s="1" t="str">
        <f t="shared" si="292"/>
        <v>SETOP MATED-18323</v>
      </c>
      <c r="B18592" s="3" t="s">
        <v>28600</v>
      </c>
      <c r="C18592" s="3" t="s">
        <v>42111</v>
      </c>
      <c r="D18592" s="2" t="s">
        <v>44307</v>
      </c>
      <c r="E18592" s="3">
        <v>3.1143999999999998</v>
      </c>
      <c r="F18592" s="67">
        <v>3.1143999999999998</v>
      </c>
      <c r="G18592" s="67">
        <v>3.1143999999999998</v>
      </c>
    </row>
    <row r="18593" spans="1:7" ht="22.5" x14ac:dyDescent="0.2">
      <c r="A18593" s="1" t="str">
        <f t="shared" si="292"/>
        <v>SETOP MATED-11886</v>
      </c>
      <c r="B18593" s="3" t="s">
        <v>28600</v>
      </c>
      <c r="C18593" s="3" t="s">
        <v>42112</v>
      </c>
      <c r="D18593" s="2" t="s">
        <v>44308</v>
      </c>
      <c r="E18593" s="3">
        <v>2.9832999999999998</v>
      </c>
      <c r="F18593" s="67">
        <v>2.9832999999999998</v>
      </c>
      <c r="G18593" s="67">
        <v>2.9832999999999998</v>
      </c>
    </row>
    <row r="18594" spans="1:7" ht="22.5" x14ac:dyDescent="0.2">
      <c r="A18594" s="1" t="str">
        <f t="shared" si="292"/>
        <v>SETOP MATED-11887</v>
      </c>
      <c r="B18594" s="3" t="s">
        <v>28600</v>
      </c>
      <c r="C18594" s="3" t="s">
        <v>42113</v>
      </c>
      <c r="D18594" s="2" t="s">
        <v>44309</v>
      </c>
      <c r="E18594" s="3">
        <v>3.3159000000000001</v>
      </c>
      <c r="F18594" s="67">
        <v>3.3159000000000001</v>
      </c>
      <c r="G18594" s="67">
        <v>3.3159000000000001</v>
      </c>
    </row>
    <row r="18595" spans="1:7" ht="22.5" x14ac:dyDescent="0.2">
      <c r="A18595" s="1" t="str">
        <f t="shared" si="292"/>
        <v>SETOP MATED-11885</v>
      </c>
      <c r="B18595" s="3" t="s">
        <v>28600</v>
      </c>
      <c r="C18595" s="3" t="s">
        <v>42114</v>
      </c>
      <c r="D18595" s="2" t="s">
        <v>44310</v>
      </c>
      <c r="E18595" s="3">
        <v>4.0617999999999999</v>
      </c>
      <c r="F18595" s="67">
        <v>4.0617999999999999</v>
      </c>
      <c r="G18595" s="67">
        <v>4.0617999999999999</v>
      </c>
    </row>
    <row r="18596" spans="1:7" ht="22.5" x14ac:dyDescent="0.2">
      <c r="A18596" s="1" t="str">
        <f t="shared" si="292"/>
        <v>SETOP MATED-19587</v>
      </c>
      <c r="B18596" s="3" t="s">
        <v>28600</v>
      </c>
      <c r="C18596" s="3" t="s">
        <v>42115</v>
      </c>
      <c r="D18596" s="2" t="s">
        <v>44311</v>
      </c>
      <c r="E18596" s="3">
        <v>1.8948</v>
      </c>
      <c r="F18596" s="67">
        <v>1.8948</v>
      </c>
      <c r="G18596" s="67">
        <v>1.8948</v>
      </c>
    </row>
    <row r="18597" spans="1:7" x14ac:dyDescent="0.2">
      <c r="A18597" s="1" t="str">
        <f t="shared" si="292"/>
        <v xml:space="preserve">SETOP </v>
      </c>
      <c r="B18597" s="3" t="s">
        <v>28600</v>
      </c>
    </row>
    <row r="18598" spans="1:7" x14ac:dyDescent="0.2">
      <c r="A18598" s="1" t="str">
        <f t="shared" si="292"/>
        <v>SETOP 107.04 - PERFILADO LISO</v>
      </c>
      <c r="B18598" s="3" t="s">
        <v>28600</v>
      </c>
      <c r="C18598" s="3" t="s">
        <v>42116</v>
      </c>
    </row>
    <row r="18599" spans="1:7" x14ac:dyDescent="0.2">
      <c r="A18599" s="1" t="str">
        <f t="shared" si="292"/>
        <v>SETOP Código</v>
      </c>
      <c r="B18599" s="3" t="s">
        <v>28600</v>
      </c>
      <c r="C18599" s="3" t="s">
        <v>28604</v>
      </c>
      <c r="D18599" s="2" t="s">
        <v>43149</v>
      </c>
      <c r="E18599" s="3" t="s">
        <v>45110</v>
      </c>
      <c r="F18599" s="67" t="s">
        <v>45110</v>
      </c>
      <c r="G18599" s="67" t="s">
        <v>45110</v>
      </c>
    </row>
    <row r="18600" spans="1:7" ht="22.5" x14ac:dyDescent="0.2">
      <c r="A18600" s="1" t="str">
        <f t="shared" si="292"/>
        <v>SETOP MATED-11879</v>
      </c>
      <c r="B18600" s="3" t="s">
        <v>28600</v>
      </c>
      <c r="C18600" s="3" t="s">
        <v>42117</v>
      </c>
      <c r="D18600" s="2" t="s">
        <v>44312</v>
      </c>
      <c r="E18600" s="3">
        <v>10.3208</v>
      </c>
      <c r="F18600" s="67">
        <v>10.3208</v>
      </c>
      <c r="G18600" s="67">
        <v>10.3208</v>
      </c>
    </row>
    <row r="18601" spans="1:7" ht="22.5" x14ac:dyDescent="0.2">
      <c r="A18601" s="1" t="str">
        <f t="shared" si="292"/>
        <v>SETOP MATED-11880</v>
      </c>
      <c r="B18601" s="3" t="s">
        <v>28600</v>
      </c>
      <c r="C18601" s="3" t="s">
        <v>42118</v>
      </c>
      <c r="D18601" s="2" t="s">
        <v>44313</v>
      </c>
      <c r="E18601" s="3">
        <v>17.305599999999998</v>
      </c>
      <c r="F18601" s="67">
        <v>17.305599999999998</v>
      </c>
      <c r="G18601" s="67">
        <v>17.305599999999998</v>
      </c>
    </row>
    <row r="18602" spans="1:7" x14ac:dyDescent="0.2">
      <c r="A18602" s="1" t="str">
        <f t="shared" si="292"/>
        <v xml:space="preserve">SETOP </v>
      </c>
      <c r="B18602" s="3" t="s">
        <v>28600</v>
      </c>
    </row>
    <row r="18603" spans="1:7" x14ac:dyDescent="0.2">
      <c r="A18603" s="1" t="str">
        <f t="shared" si="292"/>
        <v>SETOP 107.05 - PERFILADO PERFURADO</v>
      </c>
      <c r="B18603" s="3" t="s">
        <v>28600</v>
      </c>
      <c r="C18603" s="3" t="s">
        <v>42119</v>
      </c>
    </row>
    <row r="18604" spans="1:7" x14ac:dyDescent="0.2">
      <c r="A18604" s="1" t="str">
        <f t="shared" ref="A18604:A18667" si="293">CONCATENAR</f>
        <v>SETOP Código</v>
      </c>
      <c r="B18604" s="3" t="s">
        <v>28600</v>
      </c>
      <c r="C18604" s="3" t="s">
        <v>28604</v>
      </c>
      <c r="D18604" s="2" t="s">
        <v>43149</v>
      </c>
      <c r="E18604" s="3" t="s">
        <v>45110</v>
      </c>
      <c r="F18604" s="67" t="s">
        <v>45110</v>
      </c>
      <c r="G18604" s="67" t="s">
        <v>45110</v>
      </c>
    </row>
    <row r="18605" spans="1:7" ht="22.5" x14ac:dyDescent="0.2">
      <c r="A18605" s="1" t="str">
        <f t="shared" si="293"/>
        <v>SETOP MATED-11881</v>
      </c>
      <c r="B18605" s="3" t="s">
        <v>28600</v>
      </c>
      <c r="C18605" s="3" t="s">
        <v>42120</v>
      </c>
      <c r="D18605" s="2" t="s">
        <v>44314</v>
      </c>
      <c r="E18605" s="3">
        <v>17.0032</v>
      </c>
      <c r="F18605" s="67">
        <v>17.0032</v>
      </c>
      <c r="G18605" s="67">
        <v>17.0032</v>
      </c>
    </row>
    <row r="18606" spans="1:7" x14ac:dyDescent="0.2">
      <c r="A18606" s="1" t="str">
        <f t="shared" si="293"/>
        <v xml:space="preserve">SETOP </v>
      </c>
      <c r="B18606" s="3" t="s">
        <v>28600</v>
      </c>
    </row>
    <row r="18607" spans="1:7" x14ac:dyDescent="0.2">
      <c r="A18607" s="1" t="str">
        <f t="shared" si="293"/>
        <v>SETOP 107.06 - TAMPA PARA PERFILADO</v>
      </c>
      <c r="B18607" s="3" t="s">
        <v>28600</v>
      </c>
      <c r="C18607" s="3" t="s">
        <v>42121</v>
      </c>
    </row>
    <row r="18608" spans="1:7" x14ac:dyDescent="0.2">
      <c r="A18608" s="1" t="str">
        <f t="shared" si="293"/>
        <v>SETOP Código</v>
      </c>
      <c r="B18608" s="3" t="s">
        <v>28600</v>
      </c>
      <c r="C18608" s="3" t="s">
        <v>28604</v>
      </c>
      <c r="D18608" s="2" t="s">
        <v>43149</v>
      </c>
      <c r="E18608" s="3" t="s">
        <v>45110</v>
      </c>
      <c r="F18608" s="67" t="s">
        <v>45110</v>
      </c>
      <c r="G18608" s="67" t="s">
        <v>45110</v>
      </c>
    </row>
    <row r="18609" spans="1:7" x14ac:dyDescent="0.2">
      <c r="A18609" s="1" t="str">
        <f t="shared" si="293"/>
        <v>SETOP MATED-19585</v>
      </c>
      <c r="B18609" s="3" t="s">
        <v>28600</v>
      </c>
      <c r="C18609" s="3" t="s">
        <v>42122</v>
      </c>
      <c r="D18609" s="2" t="s">
        <v>44315</v>
      </c>
      <c r="E18609" s="3">
        <v>5.39</v>
      </c>
      <c r="F18609" s="67">
        <v>5.39</v>
      </c>
      <c r="G18609" s="67">
        <v>5.39</v>
      </c>
    </row>
    <row r="18610" spans="1:7" x14ac:dyDescent="0.2">
      <c r="A18610" s="1" t="str">
        <f t="shared" si="293"/>
        <v xml:space="preserve">SETOP </v>
      </c>
      <c r="B18610" s="3" t="s">
        <v>28600</v>
      </c>
    </row>
    <row r="18611" spans="1:7" x14ac:dyDescent="0.2">
      <c r="A18611" s="1" t="str">
        <f t="shared" si="293"/>
        <v>SETOP 108 - PISO INTERTRAVADO PRÉ MOLDADO DE CONCRETO</v>
      </c>
      <c r="B18611" s="3" t="s">
        <v>28600</v>
      </c>
      <c r="C18611" s="3" t="s">
        <v>42123</v>
      </c>
    </row>
    <row r="18612" spans="1:7" x14ac:dyDescent="0.2">
      <c r="A18612" s="1" t="str">
        <f t="shared" si="293"/>
        <v>SETOP 108.01 - ECOLÓGICO</v>
      </c>
      <c r="B18612" s="3" t="s">
        <v>28600</v>
      </c>
      <c r="C18612" s="3" t="s">
        <v>42124</v>
      </c>
    </row>
    <row r="18613" spans="1:7" x14ac:dyDescent="0.2">
      <c r="A18613" s="1" t="str">
        <f t="shared" si="293"/>
        <v>SETOP Código</v>
      </c>
      <c r="B18613" s="3" t="s">
        <v>28600</v>
      </c>
      <c r="C18613" s="3" t="s">
        <v>28604</v>
      </c>
      <c r="D18613" s="2" t="s">
        <v>43149</v>
      </c>
      <c r="E18613" s="3" t="s">
        <v>45110</v>
      </c>
      <c r="F18613" s="67" t="s">
        <v>45110</v>
      </c>
      <c r="G18613" s="67" t="s">
        <v>45110</v>
      </c>
    </row>
    <row r="18614" spans="1:7" ht="22.5" x14ac:dyDescent="0.2">
      <c r="A18614" s="1" t="str">
        <f t="shared" si="293"/>
        <v>SETOP MATED-12872</v>
      </c>
      <c r="B18614" s="3" t="s">
        <v>28600</v>
      </c>
      <c r="C18614" s="3" t="s">
        <v>42125</v>
      </c>
      <c r="D18614" s="2" t="s">
        <v>44316</v>
      </c>
      <c r="E18614" s="3">
        <v>53.850900000000003</v>
      </c>
      <c r="F18614" s="67">
        <v>53.850900000000003</v>
      </c>
      <c r="G18614" s="67">
        <v>53.850900000000003</v>
      </c>
    </row>
    <row r="18615" spans="1:7" x14ac:dyDescent="0.2">
      <c r="A18615" s="1" t="str">
        <f t="shared" si="293"/>
        <v xml:space="preserve">SETOP </v>
      </c>
      <c r="B18615" s="3" t="s">
        <v>28600</v>
      </c>
    </row>
    <row r="18616" spans="1:7" x14ac:dyDescent="0.2">
      <c r="A18616" s="1" t="str">
        <f t="shared" si="293"/>
        <v>SETOP 108.02 - RETO</v>
      </c>
      <c r="B18616" s="3" t="s">
        <v>28600</v>
      </c>
      <c r="C18616" s="3" t="s">
        <v>42126</v>
      </c>
    </row>
    <row r="18617" spans="1:7" x14ac:dyDescent="0.2">
      <c r="A18617" s="1" t="str">
        <f t="shared" si="293"/>
        <v>SETOP Código</v>
      </c>
      <c r="B18617" s="3" t="s">
        <v>28600</v>
      </c>
      <c r="C18617" s="3" t="s">
        <v>28604</v>
      </c>
      <c r="D18617" s="2" t="s">
        <v>43149</v>
      </c>
      <c r="E18617" s="3" t="s">
        <v>45110</v>
      </c>
      <c r="F18617" s="67" t="s">
        <v>45110</v>
      </c>
      <c r="G18617" s="67" t="s">
        <v>45110</v>
      </c>
    </row>
    <row r="18618" spans="1:7" ht="22.5" x14ac:dyDescent="0.2">
      <c r="A18618" s="1" t="str">
        <f t="shared" si="293"/>
        <v>SETOP MATED-13090</v>
      </c>
      <c r="B18618" s="3" t="s">
        <v>28600</v>
      </c>
      <c r="C18618" s="3" t="s">
        <v>42127</v>
      </c>
      <c r="D18618" s="2" t="s">
        <v>44317</v>
      </c>
      <c r="E18618" s="3">
        <v>71.550399999999996</v>
      </c>
      <c r="F18618" s="67">
        <v>71.550399999999996</v>
      </c>
      <c r="G18618" s="67">
        <v>71.550399999999996</v>
      </c>
    </row>
    <row r="18619" spans="1:7" ht="22.5" x14ac:dyDescent="0.2">
      <c r="A18619" s="1" t="str">
        <f t="shared" si="293"/>
        <v>SETOP MATED-12869</v>
      </c>
      <c r="B18619" s="3" t="s">
        <v>28600</v>
      </c>
      <c r="C18619" s="3" t="s">
        <v>42128</v>
      </c>
      <c r="D18619" s="2" t="s">
        <v>44318</v>
      </c>
      <c r="E18619" s="3">
        <v>77.453199999999995</v>
      </c>
      <c r="F18619" s="67">
        <v>77.453199999999995</v>
      </c>
      <c r="G18619" s="67">
        <v>77.453199999999995</v>
      </c>
    </row>
    <row r="18620" spans="1:7" ht="22.5" x14ac:dyDescent="0.2">
      <c r="A18620" s="1" t="str">
        <f t="shared" si="293"/>
        <v>SETOP MATED-12867</v>
      </c>
      <c r="B18620" s="3" t="s">
        <v>28600</v>
      </c>
      <c r="C18620" s="3" t="s">
        <v>42129</v>
      </c>
      <c r="D18620" s="2" t="s">
        <v>44319</v>
      </c>
      <c r="E18620" s="3">
        <v>48.677199999999999</v>
      </c>
      <c r="F18620" s="67">
        <v>48.677199999999999</v>
      </c>
      <c r="G18620" s="67">
        <v>48.677199999999999</v>
      </c>
    </row>
    <row r="18621" spans="1:7" ht="22.5" x14ac:dyDescent="0.2">
      <c r="A18621" s="1" t="str">
        <f t="shared" si="293"/>
        <v>SETOP MATED-12868</v>
      </c>
      <c r="B18621" s="3" t="s">
        <v>28600</v>
      </c>
      <c r="C18621" s="3" t="s">
        <v>42130</v>
      </c>
      <c r="D18621" s="2" t="s">
        <v>44320</v>
      </c>
      <c r="E18621" s="3">
        <v>64.182199999999995</v>
      </c>
      <c r="F18621" s="67">
        <v>64.182199999999995</v>
      </c>
      <c r="G18621" s="67">
        <v>64.182199999999995</v>
      </c>
    </row>
    <row r="18622" spans="1:7" x14ac:dyDescent="0.2">
      <c r="A18622" s="1" t="str">
        <f t="shared" si="293"/>
        <v xml:space="preserve">SETOP </v>
      </c>
      <c r="B18622" s="3" t="s">
        <v>28600</v>
      </c>
    </row>
    <row r="18623" spans="1:7" x14ac:dyDescent="0.2">
      <c r="A18623" s="1" t="str">
        <f t="shared" si="293"/>
        <v>SETOP 108.03 - SEXTAVADO</v>
      </c>
      <c r="B18623" s="3" t="s">
        <v>28600</v>
      </c>
      <c r="C18623" s="3" t="s">
        <v>42131</v>
      </c>
    </row>
    <row r="18624" spans="1:7" x14ac:dyDescent="0.2">
      <c r="A18624" s="1" t="str">
        <f t="shared" si="293"/>
        <v>SETOP Código</v>
      </c>
      <c r="B18624" s="3" t="s">
        <v>28600</v>
      </c>
      <c r="C18624" s="3" t="s">
        <v>28604</v>
      </c>
      <c r="D18624" s="2" t="s">
        <v>43149</v>
      </c>
      <c r="E18624" s="3" t="s">
        <v>45110</v>
      </c>
      <c r="F18624" s="67" t="s">
        <v>45110</v>
      </c>
      <c r="G18624" s="67" t="s">
        <v>45110</v>
      </c>
    </row>
    <row r="18625" spans="1:7" ht="22.5" x14ac:dyDescent="0.2">
      <c r="A18625" s="1" t="str">
        <f t="shared" si="293"/>
        <v>SETOP MATED-11976</v>
      </c>
      <c r="B18625" s="3" t="s">
        <v>28600</v>
      </c>
      <c r="C18625" s="3" t="s">
        <v>42132</v>
      </c>
      <c r="D18625" s="2" t="s">
        <v>44321</v>
      </c>
      <c r="E18625" s="3">
        <v>57.349400000000003</v>
      </c>
      <c r="F18625" s="67">
        <v>57.349400000000003</v>
      </c>
      <c r="G18625" s="67">
        <v>57.349400000000003</v>
      </c>
    </row>
    <row r="18626" spans="1:7" ht="22.5" x14ac:dyDescent="0.2">
      <c r="A18626" s="1" t="str">
        <f t="shared" si="293"/>
        <v>SETOP MATED-11977</v>
      </c>
      <c r="B18626" s="3" t="s">
        <v>28600</v>
      </c>
      <c r="C18626" s="3" t="s">
        <v>42133</v>
      </c>
      <c r="D18626" s="2" t="s">
        <v>44322</v>
      </c>
      <c r="E18626" s="3">
        <v>59.645000000000003</v>
      </c>
      <c r="F18626" s="67">
        <v>59.645000000000003</v>
      </c>
      <c r="G18626" s="67">
        <v>59.645000000000003</v>
      </c>
    </row>
    <row r="18627" spans="1:7" x14ac:dyDescent="0.2">
      <c r="A18627" s="1" t="str">
        <f t="shared" si="293"/>
        <v xml:space="preserve">SETOP </v>
      </c>
      <c r="B18627" s="3" t="s">
        <v>28600</v>
      </c>
    </row>
    <row r="18628" spans="1:7" x14ac:dyDescent="0.2">
      <c r="A18628" s="1" t="str">
        <f t="shared" si="293"/>
        <v>SETOP 109 - PISOS CERÂMICOS</v>
      </c>
      <c r="B18628" s="3" t="s">
        <v>28600</v>
      </c>
      <c r="C18628" s="3" t="s">
        <v>42134</v>
      </c>
    </row>
    <row r="18629" spans="1:7" x14ac:dyDescent="0.2">
      <c r="A18629" s="1" t="str">
        <f t="shared" si="293"/>
        <v>SETOP 109.01 - REVESTIMENTO DE PAREDE</v>
      </c>
      <c r="B18629" s="3" t="s">
        <v>28600</v>
      </c>
      <c r="C18629" s="3" t="s">
        <v>42135</v>
      </c>
    </row>
    <row r="18630" spans="1:7" x14ac:dyDescent="0.2">
      <c r="A18630" s="1" t="str">
        <f t="shared" si="293"/>
        <v>SETOP Código</v>
      </c>
      <c r="B18630" s="3" t="s">
        <v>28600</v>
      </c>
      <c r="C18630" s="3" t="s">
        <v>28604</v>
      </c>
      <c r="D18630" s="2" t="s">
        <v>43149</v>
      </c>
      <c r="E18630" s="3" t="s">
        <v>45110</v>
      </c>
      <c r="F18630" s="67" t="s">
        <v>45110</v>
      </c>
      <c r="G18630" s="67" t="s">
        <v>45110</v>
      </c>
    </row>
    <row r="18631" spans="1:7" x14ac:dyDescent="0.2">
      <c r="A18631" s="1" t="str">
        <f t="shared" si="293"/>
        <v>SETOP MATED-12010</v>
      </c>
      <c r="B18631" s="3" t="s">
        <v>28600</v>
      </c>
      <c r="C18631" s="3" t="s">
        <v>42136</v>
      </c>
      <c r="D18631" s="2" t="s">
        <v>44323</v>
      </c>
      <c r="E18631" s="3">
        <v>33.593299999999999</v>
      </c>
      <c r="F18631" s="67">
        <v>33.593299999999999</v>
      </c>
      <c r="G18631" s="67">
        <v>33.593299999999999</v>
      </c>
    </row>
    <row r="18632" spans="1:7" ht="22.5" x14ac:dyDescent="0.2">
      <c r="A18632" s="1" t="str">
        <f t="shared" si="293"/>
        <v>SETOP MATED-12468</v>
      </c>
      <c r="B18632" s="3" t="s">
        <v>28600</v>
      </c>
      <c r="C18632" s="3" t="s">
        <v>42137</v>
      </c>
      <c r="D18632" s="2" t="s">
        <v>44324</v>
      </c>
      <c r="E18632" s="3">
        <v>18.968599999999999</v>
      </c>
      <c r="F18632" s="67">
        <v>18.968599999999999</v>
      </c>
      <c r="G18632" s="67">
        <v>18.968599999999999</v>
      </c>
    </row>
    <row r="18633" spans="1:7" ht="22.5" x14ac:dyDescent="0.2">
      <c r="A18633" s="1" t="str">
        <f t="shared" si="293"/>
        <v>SETOP MATED-9082</v>
      </c>
      <c r="B18633" s="3" t="s">
        <v>28600</v>
      </c>
      <c r="C18633" s="3" t="s">
        <v>42138</v>
      </c>
      <c r="D18633" s="2" t="s">
        <v>44325</v>
      </c>
      <c r="E18633" s="3">
        <v>36.334699999999998</v>
      </c>
      <c r="F18633" s="67">
        <v>36.334699999999998</v>
      </c>
      <c r="G18633" s="67">
        <v>36.334699999999998</v>
      </c>
    </row>
    <row r="18634" spans="1:7" x14ac:dyDescent="0.2">
      <c r="A18634" s="1" t="str">
        <f t="shared" si="293"/>
        <v xml:space="preserve">SETOP </v>
      </c>
      <c r="B18634" s="3" t="s">
        <v>28600</v>
      </c>
    </row>
    <row r="18635" spans="1:7" x14ac:dyDescent="0.2">
      <c r="A18635" s="1" t="str">
        <f t="shared" si="293"/>
        <v>SETOP 109.02 - REVESTIMENTO DE PISO</v>
      </c>
      <c r="B18635" s="3" t="s">
        <v>28600</v>
      </c>
      <c r="C18635" s="3" t="s">
        <v>42139</v>
      </c>
    </row>
    <row r="18636" spans="1:7" x14ac:dyDescent="0.2">
      <c r="A18636" s="1" t="str">
        <f t="shared" si="293"/>
        <v>SETOP Código</v>
      </c>
      <c r="B18636" s="3" t="s">
        <v>28600</v>
      </c>
      <c r="C18636" s="3" t="s">
        <v>28604</v>
      </c>
      <c r="D18636" s="2" t="s">
        <v>43149</v>
      </c>
      <c r="E18636" s="3" t="s">
        <v>45110</v>
      </c>
      <c r="F18636" s="67" t="s">
        <v>45110</v>
      </c>
      <c r="G18636" s="67" t="s">
        <v>45110</v>
      </c>
    </row>
    <row r="18637" spans="1:7" ht="22.5" x14ac:dyDescent="0.2">
      <c r="A18637" s="1" t="str">
        <f t="shared" si="293"/>
        <v>SETOP MATED-12467</v>
      </c>
      <c r="B18637" s="3" t="s">
        <v>28600</v>
      </c>
      <c r="C18637" s="3" t="s">
        <v>42140</v>
      </c>
      <c r="D18637" s="2" t="s">
        <v>44326</v>
      </c>
      <c r="E18637" s="3">
        <v>19.250800000000002</v>
      </c>
      <c r="F18637" s="67">
        <v>19.250800000000002</v>
      </c>
      <c r="G18637" s="67">
        <v>19.250800000000002</v>
      </c>
    </row>
    <row r="18638" spans="1:7" ht="22.5" x14ac:dyDescent="0.2">
      <c r="A18638" s="1" t="str">
        <f t="shared" si="293"/>
        <v>SETOP MATED-12642</v>
      </c>
      <c r="B18638" s="3" t="s">
        <v>28600</v>
      </c>
      <c r="C18638" s="3" t="s">
        <v>42141</v>
      </c>
      <c r="D18638" s="2" t="s">
        <v>44327</v>
      </c>
      <c r="E18638" s="3">
        <v>33.956099999999999</v>
      </c>
      <c r="F18638" s="67">
        <v>33.956099999999999</v>
      </c>
      <c r="G18638" s="67">
        <v>33.956099999999999</v>
      </c>
    </row>
    <row r="18639" spans="1:7" ht="22.5" x14ac:dyDescent="0.2">
      <c r="A18639" s="1" t="str">
        <f t="shared" si="293"/>
        <v>SETOP MATED-9031</v>
      </c>
      <c r="B18639" s="3" t="s">
        <v>28600</v>
      </c>
      <c r="C18639" s="3" t="s">
        <v>42142</v>
      </c>
      <c r="D18639" s="2" t="s">
        <v>44328</v>
      </c>
      <c r="E18639" s="3">
        <v>49.346699999999998</v>
      </c>
      <c r="F18639" s="67">
        <v>49.346699999999998</v>
      </c>
      <c r="G18639" s="67">
        <v>49.346699999999998</v>
      </c>
    </row>
    <row r="18640" spans="1:7" ht="22.5" x14ac:dyDescent="0.2">
      <c r="A18640" s="1" t="str">
        <f t="shared" si="293"/>
        <v>SETOP MATED-12641</v>
      </c>
      <c r="B18640" s="3" t="s">
        <v>28600</v>
      </c>
      <c r="C18640" s="3" t="s">
        <v>42143</v>
      </c>
      <c r="D18640" s="2" t="s">
        <v>44329</v>
      </c>
      <c r="E18640" s="3">
        <v>29.924499999999998</v>
      </c>
      <c r="F18640" s="67">
        <v>29.924499999999998</v>
      </c>
      <c r="G18640" s="67">
        <v>29.924499999999998</v>
      </c>
    </row>
    <row r="18641" spans="1:7" ht="22.5" x14ac:dyDescent="0.2">
      <c r="A18641" s="1" t="str">
        <f t="shared" si="293"/>
        <v>SETOP MATED-12770</v>
      </c>
      <c r="B18641" s="3" t="s">
        <v>28600</v>
      </c>
      <c r="C18641" s="3" t="s">
        <v>42144</v>
      </c>
      <c r="D18641" s="2" t="s">
        <v>44330</v>
      </c>
      <c r="E18641" s="3">
        <v>51.372599999999998</v>
      </c>
      <c r="F18641" s="67">
        <v>51.372599999999998</v>
      </c>
      <c r="G18641" s="67">
        <v>51.372599999999998</v>
      </c>
    </row>
    <row r="18642" spans="1:7" ht="22.5" x14ac:dyDescent="0.2">
      <c r="A18642" s="1" t="str">
        <f t="shared" si="293"/>
        <v>SETOP MATED-9094</v>
      </c>
      <c r="B18642" s="3" t="s">
        <v>28600</v>
      </c>
      <c r="C18642" s="3" t="s">
        <v>42145</v>
      </c>
      <c r="D18642" s="2" t="s">
        <v>44331</v>
      </c>
      <c r="E18642" s="3">
        <v>101.5459</v>
      </c>
      <c r="F18642" s="67">
        <v>101.5459</v>
      </c>
      <c r="G18642" s="67">
        <v>101.5459</v>
      </c>
    </row>
    <row r="18643" spans="1:7" ht="22.5" x14ac:dyDescent="0.2">
      <c r="A18643" s="1" t="str">
        <f t="shared" si="293"/>
        <v>SETOP MATED-9095</v>
      </c>
      <c r="B18643" s="3" t="s">
        <v>28600</v>
      </c>
      <c r="C18643" s="3" t="s">
        <v>42146</v>
      </c>
      <c r="D18643" s="2" t="s">
        <v>44332</v>
      </c>
      <c r="E18643" s="3">
        <v>88.181100000000001</v>
      </c>
      <c r="F18643" s="67">
        <v>88.181100000000001</v>
      </c>
      <c r="G18643" s="67">
        <v>88.181100000000001</v>
      </c>
    </row>
    <row r="18644" spans="1:7" x14ac:dyDescent="0.2">
      <c r="A18644" s="1" t="str">
        <f t="shared" si="293"/>
        <v xml:space="preserve">SETOP </v>
      </c>
      <c r="B18644" s="3" t="s">
        <v>28600</v>
      </c>
    </row>
    <row r="18645" spans="1:7" x14ac:dyDescent="0.2">
      <c r="A18645" s="1" t="str">
        <f t="shared" si="293"/>
        <v>SETOP 110 - PISOS DE MADEIRA</v>
      </c>
      <c r="B18645" s="3" t="s">
        <v>28600</v>
      </c>
      <c r="C18645" s="3" t="s">
        <v>42147</v>
      </c>
    </row>
    <row r="18646" spans="1:7" x14ac:dyDescent="0.2">
      <c r="A18646" s="1" t="str">
        <f t="shared" si="293"/>
        <v>SETOP 110.01 - PISO MADEIRA</v>
      </c>
      <c r="B18646" s="3" t="s">
        <v>28600</v>
      </c>
      <c r="C18646" s="3" t="s">
        <v>42148</v>
      </c>
    </row>
    <row r="18647" spans="1:7" x14ac:dyDescent="0.2">
      <c r="A18647" s="1" t="str">
        <f t="shared" si="293"/>
        <v>SETOP Código</v>
      </c>
      <c r="B18647" s="3" t="s">
        <v>28600</v>
      </c>
      <c r="C18647" s="3" t="s">
        <v>28604</v>
      </c>
      <c r="D18647" s="2" t="s">
        <v>43149</v>
      </c>
      <c r="E18647" s="3" t="s">
        <v>45110</v>
      </c>
      <c r="F18647" s="67" t="s">
        <v>45110</v>
      </c>
      <c r="G18647" s="67" t="s">
        <v>45110</v>
      </c>
    </row>
    <row r="18648" spans="1:7" x14ac:dyDescent="0.2">
      <c r="A18648" s="1" t="str">
        <f t="shared" si="293"/>
        <v>SETOP MATED-12755</v>
      </c>
      <c r="B18648" s="3" t="s">
        <v>28600</v>
      </c>
      <c r="C18648" s="3" t="s">
        <v>42149</v>
      </c>
      <c r="D18648" s="2" t="s">
        <v>44333</v>
      </c>
      <c r="E18648" s="3">
        <v>91.386200000000002</v>
      </c>
      <c r="F18648" s="67">
        <v>91.386200000000002</v>
      </c>
      <c r="G18648" s="67">
        <v>91.386200000000002</v>
      </c>
    </row>
    <row r="18649" spans="1:7" x14ac:dyDescent="0.2">
      <c r="A18649" s="1" t="str">
        <f t="shared" si="293"/>
        <v>SETOP MATED-12752</v>
      </c>
      <c r="B18649" s="3" t="s">
        <v>28600</v>
      </c>
      <c r="C18649" s="3" t="s">
        <v>42150</v>
      </c>
      <c r="D18649" s="2" t="s">
        <v>44334</v>
      </c>
      <c r="E18649" s="3">
        <v>77.537700000000001</v>
      </c>
      <c r="F18649" s="67">
        <v>77.537700000000001</v>
      </c>
      <c r="G18649" s="67">
        <v>77.537700000000001</v>
      </c>
    </row>
    <row r="18650" spans="1:7" x14ac:dyDescent="0.2">
      <c r="A18650" s="1" t="str">
        <f t="shared" si="293"/>
        <v xml:space="preserve">SETOP </v>
      </c>
      <c r="B18650" s="3" t="s">
        <v>28600</v>
      </c>
    </row>
    <row r="18651" spans="1:7" x14ac:dyDescent="0.2">
      <c r="A18651" s="1" t="str">
        <f t="shared" si="293"/>
        <v>SETOP 111 - PISOS TÁTEIS</v>
      </c>
      <c r="B18651" s="3" t="s">
        <v>28600</v>
      </c>
      <c r="C18651" s="3" t="s">
        <v>42151</v>
      </c>
    </row>
    <row r="18652" spans="1:7" x14ac:dyDescent="0.2">
      <c r="A18652" s="1" t="str">
        <f t="shared" si="293"/>
        <v>SETOP 111.01 - PISO TÁTIL/PODOTÁTIL EM BORRACHA</v>
      </c>
      <c r="B18652" s="3" t="s">
        <v>28600</v>
      </c>
      <c r="C18652" s="3" t="s">
        <v>42152</v>
      </c>
    </row>
    <row r="18653" spans="1:7" x14ac:dyDescent="0.2">
      <c r="A18653" s="1" t="str">
        <f t="shared" si="293"/>
        <v>SETOP Código</v>
      </c>
      <c r="B18653" s="3" t="s">
        <v>28600</v>
      </c>
      <c r="C18653" s="3" t="s">
        <v>28604</v>
      </c>
      <c r="D18653" s="2" t="s">
        <v>43149</v>
      </c>
      <c r="E18653" s="3" t="s">
        <v>45110</v>
      </c>
      <c r="F18653" s="67" t="s">
        <v>45110</v>
      </c>
      <c r="G18653" s="67" t="s">
        <v>45110</v>
      </c>
    </row>
    <row r="18654" spans="1:7" ht="22.5" x14ac:dyDescent="0.2">
      <c r="A18654" s="1" t="str">
        <f t="shared" si="293"/>
        <v>SETOP MATED-11422</v>
      </c>
      <c r="B18654" s="3" t="s">
        <v>28600</v>
      </c>
      <c r="C18654" s="3" t="s">
        <v>42153</v>
      </c>
      <c r="D18654" s="2" t="s">
        <v>44335</v>
      </c>
      <c r="E18654" s="3">
        <v>249.95920000000001</v>
      </c>
      <c r="F18654" s="67">
        <v>249.95920000000001</v>
      </c>
      <c r="G18654" s="67">
        <v>249.95920000000001</v>
      </c>
    </row>
    <row r="18655" spans="1:7" ht="22.5" x14ac:dyDescent="0.2">
      <c r="A18655" s="1" t="str">
        <f t="shared" si="293"/>
        <v>SETOP MATED-11427</v>
      </c>
      <c r="B18655" s="3" t="s">
        <v>28600</v>
      </c>
      <c r="C18655" s="3" t="s">
        <v>42154</v>
      </c>
      <c r="D18655" s="2" t="s">
        <v>44336</v>
      </c>
      <c r="E18655" s="3">
        <v>202.06370000000001</v>
      </c>
      <c r="F18655" s="67">
        <v>202.06370000000001</v>
      </c>
      <c r="G18655" s="67">
        <v>202.06370000000001</v>
      </c>
    </row>
    <row r="18656" spans="1:7" ht="22.5" x14ac:dyDescent="0.2">
      <c r="A18656" s="1" t="str">
        <f t="shared" si="293"/>
        <v>SETOP MATED-11128</v>
      </c>
      <c r="B18656" s="3" t="s">
        <v>28600</v>
      </c>
      <c r="C18656" s="3" t="s">
        <v>42155</v>
      </c>
      <c r="D18656" s="2" t="s">
        <v>44337</v>
      </c>
      <c r="E18656" s="3">
        <v>47.52</v>
      </c>
      <c r="F18656" s="67">
        <v>47.52</v>
      </c>
      <c r="G18656" s="67">
        <v>47.52</v>
      </c>
    </row>
    <row r="18657" spans="1:7" x14ac:dyDescent="0.2">
      <c r="A18657" s="1" t="str">
        <f t="shared" si="293"/>
        <v xml:space="preserve">SETOP </v>
      </c>
      <c r="B18657" s="3" t="s">
        <v>28600</v>
      </c>
    </row>
    <row r="18658" spans="1:7" x14ac:dyDescent="0.2">
      <c r="A18658" s="1" t="str">
        <f t="shared" si="293"/>
        <v>SETOP 111.02 - PISO TÁTIL/PODOTÁTIL EM CONCRETO</v>
      </c>
      <c r="B18658" s="3" t="s">
        <v>28600</v>
      </c>
      <c r="C18658" s="3" t="s">
        <v>42156</v>
      </c>
    </row>
    <row r="18659" spans="1:7" x14ac:dyDescent="0.2">
      <c r="A18659" s="1" t="str">
        <f t="shared" si="293"/>
        <v>SETOP Código</v>
      </c>
      <c r="B18659" s="3" t="s">
        <v>28600</v>
      </c>
      <c r="C18659" s="3" t="s">
        <v>28604</v>
      </c>
      <c r="D18659" s="2" t="s">
        <v>43149</v>
      </c>
      <c r="E18659" s="3" t="s">
        <v>45110</v>
      </c>
      <c r="F18659" s="67" t="s">
        <v>45110</v>
      </c>
      <c r="G18659" s="67" t="s">
        <v>45110</v>
      </c>
    </row>
    <row r="18660" spans="1:7" ht="22.5" x14ac:dyDescent="0.2">
      <c r="A18660" s="1" t="str">
        <f t="shared" si="293"/>
        <v>SETOP MATED-15228</v>
      </c>
      <c r="B18660" s="3" t="s">
        <v>28600</v>
      </c>
      <c r="C18660" s="3" t="s">
        <v>42157</v>
      </c>
      <c r="D18660" s="2" t="s">
        <v>44338</v>
      </c>
      <c r="E18660" s="3">
        <v>60.79</v>
      </c>
      <c r="F18660" s="67">
        <v>60.79</v>
      </c>
      <c r="G18660" s="67">
        <v>60.79</v>
      </c>
    </row>
    <row r="18661" spans="1:7" ht="22.5" x14ac:dyDescent="0.2">
      <c r="A18661" s="1" t="str">
        <f t="shared" si="293"/>
        <v>SETOP MATED-12771</v>
      </c>
      <c r="B18661" s="3" t="s">
        <v>28600</v>
      </c>
      <c r="C18661" s="3" t="s">
        <v>42158</v>
      </c>
      <c r="D18661" s="2" t="s">
        <v>44339</v>
      </c>
      <c r="E18661" s="3">
        <v>83.1</v>
      </c>
      <c r="F18661" s="67">
        <v>83.1</v>
      </c>
      <c r="G18661" s="67">
        <v>83.1</v>
      </c>
    </row>
    <row r="18662" spans="1:7" x14ac:dyDescent="0.2">
      <c r="A18662" s="1" t="str">
        <f t="shared" si="293"/>
        <v xml:space="preserve">SETOP </v>
      </c>
      <c r="B18662" s="3" t="s">
        <v>28600</v>
      </c>
    </row>
    <row r="18663" spans="1:7" x14ac:dyDescent="0.2">
      <c r="A18663" s="1" t="str">
        <f t="shared" si="293"/>
        <v>SETOP 112 - PLACA DE IDENTIFICAÇÃO DEFINITIVA</v>
      </c>
      <c r="B18663" s="3" t="s">
        <v>28600</v>
      </c>
      <c r="C18663" s="3" t="s">
        <v>42159</v>
      </c>
    </row>
    <row r="18664" spans="1:7" x14ac:dyDescent="0.2">
      <c r="A18664" s="1" t="str">
        <f t="shared" si="293"/>
        <v>SETOP 112.01 - PLACA EM ALUMÍNIO</v>
      </c>
      <c r="B18664" s="3" t="s">
        <v>28600</v>
      </c>
      <c r="C18664" s="3" t="s">
        <v>42160</v>
      </c>
    </row>
    <row r="18665" spans="1:7" x14ac:dyDescent="0.2">
      <c r="A18665" s="1" t="str">
        <f t="shared" si="293"/>
        <v>SETOP Código</v>
      </c>
      <c r="B18665" s="3" t="s">
        <v>28600</v>
      </c>
      <c r="C18665" s="3" t="s">
        <v>28604</v>
      </c>
      <c r="D18665" s="2" t="s">
        <v>43149</v>
      </c>
      <c r="E18665" s="3" t="s">
        <v>45110</v>
      </c>
      <c r="F18665" s="67" t="s">
        <v>45110</v>
      </c>
      <c r="G18665" s="67" t="s">
        <v>45110</v>
      </c>
    </row>
    <row r="18666" spans="1:7" x14ac:dyDescent="0.2">
      <c r="A18666" s="1" t="str">
        <f t="shared" si="293"/>
        <v>SETOP MATED-12786</v>
      </c>
      <c r="B18666" s="3" t="s">
        <v>28600</v>
      </c>
      <c r="C18666" s="3" t="s">
        <v>42161</v>
      </c>
      <c r="D18666" s="2" t="s">
        <v>44340</v>
      </c>
      <c r="E18666" s="3">
        <v>48.983899999999998</v>
      </c>
      <c r="F18666" s="67">
        <v>48.983899999999998</v>
      </c>
      <c r="G18666" s="67">
        <v>48.983899999999998</v>
      </c>
    </row>
    <row r="18667" spans="1:7" ht="22.5" x14ac:dyDescent="0.2">
      <c r="A18667" s="1" t="str">
        <f t="shared" si="293"/>
        <v>SETOP MATED-12782</v>
      </c>
      <c r="B18667" s="3" t="s">
        <v>28600</v>
      </c>
      <c r="C18667" s="3" t="s">
        <v>42162</v>
      </c>
      <c r="D18667" s="2" t="s">
        <v>44341</v>
      </c>
      <c r="E18667" s="3">
        <v>35.326799999999999</v>
      </c>
      <c r="F18667" s="67">
        <v>35.326799999999999</v>
      </c>
      <c r="G18667" s="67">
        <v>35.326799999999999</v>
      </c>
    </row>
    <row r="18668" spans="1:7" ht="22.5" x14ac:dyDescent="0.2">
      <c r="A18668" s="1" t="str">
        <f t="shared" ref="A18668:A18731" si="294">CONCATENAR</f>
        <v>SETOP MATED-12785</v>
      </c>
      <c r="B18668" s="3" t="s">
        <v>28600</v>
      </c>
      <c r="C18668" s="3" t="s">
        <v>42163</v>
      </c>
      <c r="D18668" s="2" t="s">
        <v>44342</v>
      </c>
      <c r="E18668" s="3">
        <v>176.7251</v>
      </c>
      <c r="F18668" s="67">
        <v>176.7251</v>
      </c>
      <c r="G18668" s="67">
        <v>176.7251</v>
      </c>
    </row>
    <row r="18669" spans="1:7" x14ac:dyDescent="0.2">
      <c r="A18669" s="1" t="str">
        <f t="shared" si="294"/>
        <v xml:space="preserve">SETOP </v>
      </c>
      <c r="B18669" s="3" t="s">
        <v>28600</v>
      </c>
    </row>
    <row r="18670" spans="1:7" x14ac:dyDescent="0.2">
      <c r="A18670" s="1" t="str">
        <f t="shared" si="294"/>
        <v>SETOP 112.02 - PLACA EM ALUMÍNIO FUNDIDO</v>
      </c>
      <c r="B18670" s="3" t="s">
        <v>28600</v>
      </c>
      <c r="C18670" s="3" t="s">
        <v>42164</v>
      </c>
    </row>
    <row r="18671" spans="1:7" x14ac:dyDescent="0.2">
      <c r="A18671" s="1" t="str">
        <f t="shared" si="294"/>
        <v>SETOP Código</v>
      </c>
      <c r="B18671" s="3" t="s">
        <v>28600</v>
      </c>
      <c r="C18671" s="3" t="s">
        <v>28604</v>
      </c>
      <c r="D18671" s="2" t="s">
        <v>43149</v>
      </c>
      <c r="E18671" s="3" t="s">
        <v>45110</v>
      </c>
      <c r="F18671" s="67" t="s">
        <v>45110</v>
      </c>
      <c r="G18671" s="67" t="s">
        <v>45110</v>
      </c>
    </row>
    <row r="18672" spans="1:7" ht="22.5" x14ac:dyDescent="0.2">
      <c r="A18672" s="1" t="str">
        <f t="shared" si="294"/>
        <v>SETOP MATED-12777</v>
      </c>
      <c r="B18672" s="3" t="s">
        <v>28600</v>
      </c>
      <c r="C18672" s="3" t="s">
        <v>42165</v>
      </c>
      <c r="D18672" s="2" t="s">
        <v>44343</v>
      </c>
      <c r="E18672" s="3">
        <v>44.377800000000001</v>
      </c>
      <c r="F18672" s="67">
        <v>44.377800000000001</v>
      </c>
      <c r="G18672" s="67">
        <v>44.377800000000001</v>
      </c>
    </row>
    <row r="18673" spans="1:7" ht="22.5" x14ac:dyDescent="0.2">
      <c r="A18673" s="1" t="str">
        <f t="shared" si="294"/>
        <v>SETOP MATED-12778</v>
      </c>
      <c r="B18673" s="3" t="s">
        <v>28600</v>
      </c>
      <c r="C18673" s="3" t="s">
        <v>42166</v>
      </c>
      <c r="D18673" s="2" t="s">
        <v>44344</v>
      </c>
      <c r="E18673" s="3">
        <v>43.511000000000003</v>
      </c>
      <c r="F18673" s="67">
        <v>43.511000000000003</v>
      </c>
      <c r="G18673" s="67">
        <v>43.511000000000003</v>
      </c>
    </row>
    <row r="18674" spans="1:7" ht="22.5" x14ac:dyDescent="0.2">
      <c r="A18674" s="1" t="str">
        <f t="shared" si="294"/>
        <v>SETOP MATED-12780</v>
      </c>
      <c r="B18674" s="3" t="s">
        <v>28600</v>
      </c>
      <c r="C18674" s="3" t="s">
        <v>42167</v>
      </c>
      <c r="D18674" s="2" t="s">
        <v>44345</v>
      </c>
      <c r="E18674" s="3">
        <v>9.0710999999999995</v>
      </c>
      <c r="F18674" s="67">
        <v>9.0710999999999995</v>
      </c>
      <c r="G18674" s="67">
        <v>9.0710999999999995</v>
      </c>
    </row>
    <row r="18675" spans="1:7" ht="22.5" x14ac:dyDescent="0.2">
      <c r="A18675" s="1" t="str">
        <f t="shared" si="294"/>
        <v>SETOP MATED-12781</v>
      </c>
      <c r="B18675" s="3" t="s">
        <v>28600</v>
      </c>
      <c r="C18675" s="3" t="s">
        <v>42168</v>
      </c>
      <c r="D18675" s="2" t="s">
        <v>44346</v>
      </c>
      <c r="E18675" s="3">
        <v>9.2927999999999997</v>
      </c>
      <c r="F18675" s="67">
        <v>9.2927999999999997</v>
      </c>
      <c r="G18675" s="67">
        <v>9.2927999999999997</v>
      </c>
    </row>
    <row r="18676" spans="1:7" ht="22.5" x14ac:dyDescent="0.2">
      <c r="A18676" s="1" t="str">
        <f t="shared" si="294"/>
        <v>SETOP MATED-12821</v>
      </c>
      <c r="B18676" s="3" t="s">
        <v>28600</v>
      </c>
      <c r="C18676" s="3" t="s">
        <v>42169</v>
      </c>
      <c r="D18676" s="2" t="s">
        <v>44347</v>
      </c>
      <c r="E18676" s="3">
        <v>658.13850000000002</v>
      </c>
      <c r="F18676" s="67">
        <v>658.13850000000002</v>
      </c>
      <c r="G18676" s="67">
        <v>658.13850000000002</v>
      </c>
    </row>
    <row r="18677" spans="1:7" ht="22.5" x14ac:dyDescent="0.2">
      <c r="A18677" s="1" t="str">
        <f t="shared" si="294"/>
        <v>SETOP MATED-12822</v>
      </c>
      <c r="B18677" s="3" t="s">
        <v>28600</v>
      </c>
      <c r="C18677" s="3" t="s">
        <v>42170</v>
      </c>
      <c r="D18677" s="2" t="s">
        <v>44348</v>
      </c>
      <c r="E18677" s="3">
        <v>936.01649999999995</v>
      </c>
      <c r="F18677" s="67">
        <v>936.01649999999995</v>
      </c>
      <c r="G18677" s="67">
        <v>936.01649999999995</v>
      </c>
    </row>
    <row r="18678" spans="1:7" x14ac:dyDescent="0.2">
      <c r="A18678" s="1" t="str">
        <f t="shared" si="294"/>
        <v xml:space="preserve">SETOP </v>
      </c>
      <c r="B18678" s="3" t="s">
        <v>28600</v>
      </c>
    </row>
    <row r="18679" spans="1:7" x14ac:dyDescent="0.2">
      <c r="A18679" s="1" t="str">
        <f t="shared" si="294"/>
        <v>SETOP 112.03 - PLACA EM CHAPA DE AÇO ESCOVADO</v>
      </c>
      <c r="B18679" s="3" t="s">
        <v>28600</v>
      </c>
      <c r="C18679" s="3" t="s">
        <v>42171</v>
      </c>
    </row>
    <row r="18680" spans="1:7" x14ac:dyDescent="0.2">
      <c r="A18680" s="1" t="str">
        <f t="shared" si="294"/>
        <v>SETOP Código</v>
      </c>
      <c r="B18680" s="3" t="s">
        <v>28600</v>
      </c>
      <c r="C18680" s="3" t="s">
        <v>28604</v>
      </c>
      <c r="D18680" s="2" t="s">
        <v>43149</v>
      </c>
      <c r="E18680" s="3" t="s">
        <v>45110</v>
      </c>
      <c r="F18680" s="67" t="s">
        <v>45110</v>
      </c>
      <c r="G18680" s="67" t="s">
        <v>45110</v>
      </c>
    </row>
    <row r="18681" spans="1:7" ht="22.5" x14ac:dyDescent="0.2">
      <c r="A18681" s="1" t="str">
        <f t="shared" si="294"/>
        <v>SETOP MATED-12787</v>
      </c>
      <c r="B18681" s="3" t="s">
        <v>28600</v>
      </c>
      <c r="C18681" s="3" t="s">
        <v>42172</v>
      </c>
      <c r="D18681" s="2" t="s">
        <v>44349</v>
      </c>
      <c r="E18681" s="3">
        <v>46.071100000000001</v>
      </c>
      <c r="F18681" s="67">
        <v>46.071100000000001</v>
      </c>
      <c r="G18681" s="67">
        <v>46.071100000000001</v>
      </c>
    </row>
    <row r="18682" spans="1:7" x14ac:dyDescent="0.2">
      <c r="A18682" s="1" t="str">
        <f t="shared" si="294"/>
        <v xml:space="preserve">SETOP </v>
      </c>
      <c r="B18682" s="3" t="s">
        <v>28600</v>
      </c>
    </row>
    <row r="18683" spans="1:7" x14ac:dyDescent="0.2">
      <c r="A18683" s="1" t="str">
        <f t="shared" si="294"/>
        <v>SETOP 112.04 - PLACA DE SINALIZAÇÃO DE EMERGÊNCIA</v>
      </c>
      <c r="B18683" s="3" t="s">
        <v>28600</v>
      </c>
      <c r="C18683" s="3" t="s">
        <v>42173</v>
      </c>
    </row>
    <row r="18684" spans="1:7" x14ac:dyDescent="0.2">
      <c r="A18684" s="1" t="str">
        <f t="shared" si="294"/>
        <v>SETOP Código</v>
      </c>
      <c r="B18684" s="3" t="s">
        <v>28600</v>
      </c>
      <c r="C18684" s="3" t="s">
        <v>28604</v>
      </c>
      <c r="D18684" s="2" t="s">
        <v>43149</v>
      </c>
      <c r="E18684" s="3" t="s">
        <v>45110</v>
      </c>
      <c r="F18684" s="67" t="s">
        <v>45110</v>
      </c>
      <c r="G18684" s="67" t="s">
        <v>45110</v>
      </c>
    </row>
    <row r="18685" spans="1:7" ht="22.5" x14ac:dyDescent="0.2">
      <c r="A18685" s="1" t="str">
        <f t="shared" si="294"/>
        <v>SETOP MATED-31381</v>
      </c>
      <c r="B18685" s="3" t="s">
        <v>28600</v>
      </c>
      <c r="C18685" s="3" t="s">
        <v>42174</v>
      </c>
      <c r="D18685" s="2" t="s">
        <v>44350</v>
      </c>
      <c r="E18685" s="3">
        <v>182.76249999999999</v>
      </c>
      <c r="F18685" s="67">
        <v>182.76249999999999</v>
      </c>
      <c r="G18685" s="67">
        <v>182.76249999999999</v>
      </c>
    </row>
    <row r="18686" spans="1:7" ht="22.5" x14ac:dyDescent="0.2">
      <c r="A18686" s="1" t="str">
        <f t="shared" si="294"/>
        <v>SETOP MATED-31383</v>
      </c>
      <c r="B18686" s="3" t="s">
        <v>28600</v>
      </c>
      <c r="C18686" s="3" t="s">
        <v>42175</v>
      </c>
      <c r="D18686" s="2" t="s">
        <v>44351</v>
      </c>
      <c r="E18686" s="3">
        <v>93.281099999999995</v>
      </c>
      <c r="F18686" s="67">
        <v>93.281099999999995</v>
      </c>
      <c r="G18686" s="67">
        <v>93.281099999999995</v>
      </c>
    </row>
    <row r="18687" spans="1:7" ht="22.5" x14ac:dyDescent="0.2">
      <c r="A18687" s="1" t="str">
        <f t="shared" si="294"/>
        <v>SETOP MATED-31382</v>
      </c>
      <c r="B18687" s="3" t="s">
        <v>28600</v>
      </c>
      <c r="C18687" s="3" t="s">
        <v>42176</v>
      </c>
      <c r="D18687" s="2" t="s">
        <v>44352</v>
      </c>
      <c r="E18687" s="3">
        <v>157.74639999999999</v>
      </c>
      <c r="F18687" s="67">
        <v>157.74639999999999</v>
      </c>
      <c r="G18687" s="67">
        <v>157.74639999999999</v>
      </c>
    </row>
    <row r="18688" spans="1:7" ht="22.5" x14ac:dyDescent="0.2">
      <c r="A18688" s="1" t="str">
        <f t="shared" si="294"/>
        <v>SETOP MATED-31380</v>
      </c>
      <c r="B18688" s="3" t="s">
        <v>28600</v>
      </c>
      <c r="C18688" s="3" t="s">
        <v>42177</v>
      </c>
      <c r="D18688" s="2" t="s">
        <v>44353</v>
      </c>
      <c r="E18688" s="3">
        <v>213.73519999999999</v>
      </c>
      <c r="F18688" s="67">
        <v>213.73519999999999</v>
      </c>
      <c r="G18688" s="67">
        <v>213.73519999999999</v>
      </c>
    </row>
    <row r="18689" spans="1:7" ht="22.5" x14ac:dyDescent="0.2">
      <c r="A18689" s="1" t="str">
        <f t="shared" si="294"/>
        <v>SETOP MATED-32244</v>
      </c>
      <c r="B18689" s="3" t="s">
        <v>28600</v>
      </c>
      <c r="C18689" s="3" t="s">
        <v>42178</v>
      </c>
      <c r="D18689" s="2" t="s">
        <v>44354</v>
      </c>
      <c r="E18689" s="3">
        <v>407.50400000000002</v>
      </c>
      <c r="F18689" s="67">
        <v>407.50400000000002</v>
      </c>
      <c r="G18689" s="67">
        <v>407.50400000000002</v>
      </c>
    </row>
    <row r="18690" spans="1:7" ht="22.5" x14ac:dyDescent="0.2">
      <c r="A18690" s="1" t="str">
        <f t="shared" si="294"/>
        <v>SETOP MATED-31384</v>
      </c>
      <c r="B18690" s="3" t="s">
        <v>28600</v>
      </c>
      <c r="C18690" s="3" t="s">
        <v>42179</v>
      </c>
      <c r="D18690" s="2" t="s">
        <v>44355</v>
      </c>
      <c r="E18690" s="3">
        <v>59.466099999999997</v>
      </c>
      <c r="F18690" s="67">
        <v>59.466099999999997</v>
      </c>
      <c r="G18690" s="67">
        <v>59.466099999999997</v>
      </c>
    </row>
    <row r="18691" spans="1:7" x14ac:dyDescent="0.2">
      <c r="A18691" s="1" t="str">
        <f t="shared" si="294"/>
        <v xml:space="preserve">SETOP </v>
      </c>
      <c r="B18691" s="3" t="s">
        <v>28600</v>
      </c>
    </row>
    <row r="18692" spans="1:7" x14ac:dyDescent="0.2">
      <c r="A18692" s="1" t="str">
        <f t="shared" si="294"/>
        <v>SETOP 114 - PORTAS DE MADEIRA</v>
      </c>
      <c r="B18692" s="3" t="s">
        <v>28600</v>
      </c>
      <c r="C18692" s="3" t="s">
        <v>42180</v>
      </c>
    </row>
    <row r="18693" spans="1:7" x14ac:dyDescent="0.2">
      <c r="A18693" s="1" t="str">
        <f t="shared" si="294"/>
        <v>SETOP 114.01 - FOLHA PARA PORTA</v>
      </c>
      <c r="B18693" s="3" t="s">
        <v>28600</v>
      </c>
      <c r="C18693" s="3" t="s">
        <v>42181</v>
      </c>
    </row>
    <row r="18694" spans="1:7" x14ac:dyDescent="0.2">
      <c r="A18694" s="1" t="str">
        <f t="shared" si="294"/>
        <v>SETOP Código</v>
      </c>
      <c r="B18694" s="3" t="s">
        <v>28600</v>
      </c>
      <c r="C18694" s="3" t="s">
        <v>28604</v>
      </c>
      <c r="D18694" s="2" t="s">
        <v>43149</v>
      </c>
      <c r="E18694" s="3" t="s">
        <v>45110</v>
      </c>
      <c r="F18694" s="67" t="s">
        <v>45110</v>
      </c>
      <c r="G18694" s="67" t="s">
        <v>45110</v>
      </c>
    </row>
    <row r="18695" spans="1:7" ht="45" x14ac:dyDescent="0.2">
      <c r="A18695" s="1" t="str">
        <f t="shared" si="294"/>
        <v>SETOP MATED-34529</v>
      </c>
      <c r="B18695" s="3" t="s">
        <v>28600</v>
      </c>
      <c r="C18695" s="3" t="s">
        <v>42182</v>
      </c>
      <c r="D18695" s="2" t="s">
        <v>44356</v>
      </c>
      <c r="E18695" s="3">
        <v>169.7</v>
      </c>
      <c r="F18695" s="67">
        <v>169.7</v>
      </c>
      <c r="G18695" s="67">
        <v>169.7</v>
      </c>
    </row>
    <row r="18696" spans="1:7" ht="33.75" x14ac:dyDescent="0.2">
      <c r="A18696" s="1" t="str">
        <f t="shared" si="294"/>
        <v>SETOP MATED-12695</v>
      </c>
      <c r="B18696" s="3" t="s">
        <v>28600</v>
      </c>
      <c r="C18696" s="3" t="s">
        <v>42183</v>
      </c>
      <c r="D18696" s="2" t="s">
        <v>44357</v>
      </c>
      <c r="E18696" s="3">
        <v>195.83</v>
      </c>
      <c r="F18696" s="67">
        <v>195.83</v>
      </c>
      <c r="G18696" s="67">
        <v>195.83</v>
      </c>
    </row>
    <row r="18697" spans="1:7" ht="33.75" x14ac:dyDescent="0.2">
      <c r="A18697" s="1" t="str">
        <f t="shared" si="294"/>
        <v>SETOP MATED-12696</v>
      </c>
      <c r="B18697" s="3" t="s">
        <v>28600</v>
      </c>
      <c r="C18697" s="3" t="s">
        <v>42184</v>
      </c>
      <c r="D18697" s="2" t="s">
        <v>44358</v>
      </c>
      <c r="E18697" s="3">
        <v>204.3</v>
      </c>
      <c r="F18697" s="67">
        <v>204.3</v>
      </c>
      <c r="G18697" s="67">
        <v>204.3</v>
      </c>
    </row>
    <row r="18698" spans="1:7" ht="33.75" x14ac:dyDescent="0.2">
      <c r="A18698" s="1" t="str">
        <f t="shared" si="294"/>
        <v>SETOP MATED-12697</v>
      </c>
      <c r="B18698" s="3" t="s">
        <v>28600</v>
      </c>
      <c r="C18698" s="3" t="s">
        <v>42185</v>
      </c>
      <c r="D18698" s="2" t="s">
        <v>44359</v>
      </c>
      <c r="E18698" s="3">
        <v>209.9</v>
      </c>
      <c r="F18698" s="67">
        <v>209.9</v>
      </c>
      <c r="G18698" s="67">
        <v>209.9</v>
      </c>
    </row>
    <row r="18699" spans="1:7" ht="33.75" x14ac:dyDescent="0.2">
      <c r="A18699" s="1" t="str">
        <f t="shared" si="294"/>
        <v>SETOP MATED-12698</v>
      </c>
      <c r="B18699" s="3" t="s">
        <v>28600</v>
      </c>
      <c r="C18699" s="3" t="s">
        <v>42186</v>
      </c>
      <c r="D18699" s="2" t="s">
        <v>44360</v>
      </c>
      <c r="E18699" s="3">
        <v>302.72000000000003</v>
      </c>
      <c r="F18699" s="67">
        <v>302.72000000000003</v>
      </c>
      <c r="G18699" s="67">
        <v>302.72000000000003</v>
      </c>
    </row>
    <row r="18700" spans="1:7" x14ac:dyDescent="0.2">
      <c r="A18700" s="1" t="str">
        <f t="shared" si="294"/>
        <v xml:space="preserve">SETOP </v>
      </c>
      <c r="B18700" s="3" t="s">
        <v>28600</v>
      </c>
    </row>
    <row r="18701" spans="1:7" x14ac:dyDescent="0.2">
      <c r="A18701" s="1" t="str">
        <f t="shared" si="294"/>
        <v>SETOP 114.02 - PORTA COMPLETA</v>
      </c>
      <c r="B18701" s="3" t="s">
        <v>28600</v>
      </c>
      <c r="C18701" s="3" t="s">
        <v>42187</v>
      </c>
    </row>
    <row r="18702" spans="1:7" x14ac:dyDescent="0.2">
      <c r="A18702" s="1" t="str">
        <f t="shared" si="294"/>
        <v>SETOP Código</v>
      </c>
      <c r="B18702" s="3" t="s">
        <v>28600</v>
      </c>
      <c r="C18702" s="3" t="s">
        <v>28604</v>
      </c>
      <c r="D18702" s="2" t="s">
        <v>43149</v>
      </c>
      <c r="E18702" s="3" t="s">
        <v>45110</v>
      </c>
      <c r="F18702" s="67" t="s">
        <v>45110</v>
      </c>
      <c r="G18702" s="67" t="s">
        <v>45110</v>
      </c>
    </row>
    <row r="18703" spans="1:7" x14ac:dyDescent="0.2">
      <c r="A18703" s="1" t="str">
        <f t="shared" si="294"/>
        <v>SETOP MATED-12650</v>
      </c>
      <c r="B18703" s="3" t="s">
        <v>28600</v>
      </c>
      <c r="C18703" s="3" t="s">
        <v>42188</v>
      </c>
      <c r="D18703" s="2" t="s">
        <v>44361</v>
      </c>
      <c r="E18703" s="3">
        <v>424.47800000000001</v>
      </c>
      <c r="F18703" s="67">
        <v>424.47800000000001</v>
      </c>
      <c r="G18703" s="67">
        <v>424.47800000000001</v>
      </c>
    </row>
    <row r="18704" spans="1:7" x14ac:dyDescent="0.2">
      <c r="A18704" s="1" t="str">
        <f t="shared" si="294"/>
        <v>SETOP MATED-12653</v>
      </c>
      <c r="B18704" s="3" t="s">
        <v>28600</v>
      </c>
      <c r="C18704" s="3" t="s">
        <v>42189</v>
      </c>
      <c r="D18704" s="2" t="s">
        <v>44362</v>
      </c>
      <c r="E18704" s="3">
        <v>491.9486</v>
      </c>
      <c r="F18704" s="67">
        <v>491.9486</v>
      </c>
      <c r="G18704" s="67">
        <v>491.9486</v>
      </c>
    </row>
    <row r="18705" spans="1:7" x14ac:dyDescent="0.2">
      <c r="A18705" s="1" t="str">
        <f t="shared" si="294"/>
        <v>SETOP MATED-12654</v>
      </c>
      <c r="B18705" s="3" t="s">
        <v>28600</v>
      </c>
      <c r="C18705" s="3" t="s">
        <v>42190</v>
      </c>
      <c r="D18705" s="2" t="s">
        <v>44363</v>
      </c>
      <c r="E18705" s="3">
        <v>551.8655</v>
      </c>
      <c r="F18705" s="67">
        <v>551.8655</v>
      </c>
      <c r="G18705" s="67">
        <v>551.8655</v>
      </c>
    </row>
    <row r="18706" spans="1:7" x14ac:dyDescent="0.2">
      <c r="A18706" s="1" t="str">
        <f t="shared" si="294"/>
        <v>SETOP MATED-12655</v>
      </c>
      <c r="B18706" s="3" t="s">
        <v>28600</v>
      </c>
      <c r="C18706" s="3" t="s">
        <v>42191</v>
      </c>
      <c r="D18706" s="2" t="s">
        <v>44364</v>
      </c>
      <c r="E18706" s="3">
        <v>582.01900000000001</v>
      </c>
      <c r="F18706" s="67">
        <v>582.01900000000001</v>
      </c>
      <c r="G18706" s="67">
        <v>582.01900000000001</v>
      </c>
    </row>
    <row r="18707" spans="1:7" ht="22.5" x14ac:dyDescent="0.2">
      <c r="A18707" s="1" t="str">
        <f t="shared" si="294"/>
        <v>SETOP MATED-11135</v>
      </c>
      <c r="B18707" s="3" t="s">
        <v>28600</v>
      </c>
      <c r="C18707" s="3" t="s">
        <v>42192</v>
      </c>
      <c r="D18707" s="2" t="s">
        <v>44365</v>
      </c>
      <c r="E18707" s="3">
        <v>151.49590000000001</v>
      </c>
      <c r="F18707" s="67">
        <v>151.49590000000001</v>
      </c>
      <c r="G18707" s="67">
        <v>151.49590000000001</v>
      </c>
    </row>
    <row r="18708" spans="1:7" x14ac:dyDescent="0.2">
      <c r="A18708" s="1" t="str">
        <f t="shared" si="294"/>
        <v xml:space="preserve">SETOP </v>
      </c>
      <c r="B18708" s="3" t="s">
        <v>28600</v>
      </c>
    </row>
    <row r="18709" spans="1:7" x14ac:dyDescent="0.2">
      <c r="A18709" s="1" t="str">
        <f t="shared" si="294"/>
        <v>SETOP 114.03 - PORTA RADIOLÓGICA</v>
      </c>
      <c r="B18709" s="3" t="s">
        <v>28600</v>
      </c>
      <c r="C18709" s="3" t="s">
        <v>42193</v>
      </c>
    </row>
    <row r="18710" spans="1:7" x14ac:dyDescent="0.2">
      <c r="A18710" s="1" t="str">
        <f t="shared" si="294"/>
        <v>SETOP Código</v>
      </c>
      <c r="B18710" s="3" t="s">
        <v>28600</v>
      </c>
      <c r="C18710" s="3" t="s">
        <v>28604</v>
      </c>
      <c r="D18710" s="2" t="s">
        <v>43149</v>
      </c>
      <c r="E18710" s="3" t="s">
        <v>45110</v>
      </c>
      <c r="F18710" s="67" t="s">
        <v>45110</v>
      </c>
      <c r="G18710" s="67" t="s">
        <v>45110</v>
      </c>
    </row>
    <row r="18711" spans="1:7" ht="45" x14ac:dyDescent="0.2">
      <c r="A18711" s="1" t="str">
        <f t="shared" si="294"/>
        <v>SETOP MATED-12646</v>
      </c>
      <c r="B18711" s="3" t="s">
        <v>28600</v>
      </c>
      <c r="C18711" s="3" t="s">
        <v>42194</v>
      </c>
      <c r="D18711" s="2" t="s">
        <v>44366</v>
      </c>
      <c r="E18711" s="3">
        <v>1379.1497999999999</v>
      </c>
      <c r="F18711" s="67">
        <v>1379.1497999999999</v>
      </c>
      <c r="G18711" s="67">
        <v>1379.1497999999999</v>
      </c>
    </row>
    <row r="18712" spans="1:7" ht="45" x14ac:dyDescent="0.2">
      <c r="A18712" s="1" t="str">
        <f t="shared" si="294"/>
        <v>SETOP MATED-12645</v>
      </c>
      <c r="B18712" s="3" t="s">
        <v>28600</v>
      </c>
      <c r="C18712" s="3" t="s">
        <v>42195</v>
      </c>
      <c r="D18712" s="2" t="s">
        <v>44367</v>
      </c>
      <c r="E18712" s="3">
        <v>1570.7012</v>
      </c>
      <c r="F18712" s="67">
        <v>1570.7012</v>
      </c>
      <c r="G18712" s="67">
        <v>1570.7012</v>
      </c>
    </row>
    <row r="18713" spans="1:7" ht="45" x14ac:dyDescent="0.2">
      <c r="A18713" s="1" t="str">
        <f t="shared" si="294"/>
        <v>SETOP MATED-12644</v>
      </c>
      <c r="B18713" s="3" t="s">
        <v>28600</v>
      </c>
      <c r="C18713" s="3" t="s">
        <v>42196</v>
      </c>
      <c r="D18713" s="2" t="s">
        <v>44368</v>
      </c>
      <c r="E18713" s="3">
        <v>1894.9427000000001</v>
      </c>
      <c r="F18713" s="67">
        <v>1894.9427000000001</v>
      </c>
      <c r="G18713" s="67">
        <v>1894.9427000000001</v>
      </c>
    </row>
    <row r="18714" spans="1:7" x14ac:dyDescent="0.2">
      <c r="A18714" s="1" t="str">
        <f t="shared" si="294"/>
        <v xml:space="preserve">SETOP </v>
      </c>
      <c r="B18714" s="3" t="s">
        <v>28600</v>
      </c>
    </row>
    <row r="18715" spans="1:7" x14ac:dyDescent="0.2">
      <c r="A18715" s="1" t="str">
        <f t="shared" si="294"/>
        <v>SETOP 115 - POSTES PARA INSTALAÇÃO ELÉTRICAS E TELEFÔNICAS E ACESSÓRIOS</v>
      </c>
      <c r="B18715" s="3" t="s">
        <v>28600</v>
      </c>
      <c r="C18715" s="3" t="s">
        <v>42197</v>
      </c>
    </row>
    <row r="18716" spans="1:7" x14ac:dyDescent="0.2">
      <c r="A18716" s="1" t="str">
        <f t="shared" si="294"/>
        <v>SETOP 115.01 - ACESSÓRIOS PARA POSTE</v>
      </c>
      <c r="B18716" s="3" t="s">
        <v>28600</v>
      </c>
      <c r="C18716" s="3" t="s">
        <v>42198</v>
      </c>
    </row>
    <row r="18717" spans="1:7" x14ac:dyDescent="0.2">
      <c r="A18717" s="1" t="str">
        <f t="shared" si="294"/>
        <v>SETOP Código</v>
      </c>
      <c r="B18717" s="3" t="s">
        <v>28600</v>
      </c>
      <c r="C18717" s="3" t="s">
        <v>28604</v>
      </c>
      <c r="D18717" s="2" t="s">
        <v>43149</v>
      </c>
      <c r="E18717" s="3" t="s">
        <v>45110</v>
      </c>
      <c r="F18717" s="67" t="s">
        <v>45110</v>
      </c>
      <c r="G18717" s="67" t="s">
        <v>45110</v>
      </c>
    </row>
    <row r="18718" spans="1:7" x14ac:dyDescent="0.2">
      <c r="A18718" s="1" t="str">
        <f t="shared" si="294"/>
        <v>SETOP MATED-12991</v>
      </c>
      <c r="B18718" s="3" t="s">
        <v>28600</v>
      </c>
      <c r="C18718" s="3" t="s">
        <v>42199</v>
      </c>
      <c r="D18718" s="2" t="s">
        <v>44369</v>
      </c>
      <c r="E18718" s="3">
        <v>24.713699999999999</v>
      </c>
      <c r="F18718" s="67">
        <v>24.713699999999999</v>
      </c>
      <c r="G18718" s="67">
        <v>24.713699999999999</v>
      </c>
    </row>
    <row r="18719" spans="1:7" x14ac:dyDescent="0.2">
      <c r="A18719" s="1" t="str">
        <f t="shared" si="294"/>
        <v xml:space="preserve">SETOP </v>
      </c>
      <c r="B18719" s="3" t="s">
        <v>28600</v>
      </c>
    </row>
    <row r="18720" spans="1:7" x14ac:dyDescent="0.2">
      <c r="A18720" s="1" t="str">
        <f t="shared" si="294"/>
        <v>SETOP 115.02 - POSTE EM CONCRETO</v>
      </c>
      <c r="B18720" s="3" t="s">
        <v>28600</v>
      </c>
      <c r="C18720" s="3" t="s">
        <v>42200</v>
      </c>
    </row>
    <row r="18721" spans="1:7" x14ac:dyDescent="0.2">
      <c r="A18721" s="1" t="str">
        <f t="shared" si="294"/>
        <v>SETOP Código</v>
      </c>
      <c r="B18721" s="3" t="s">
        <v>28600</v>
      </c>
      <c r="C18721" s="3" t="s">
        <v>28604</v>
      </c>
      <c r="D18721" s="2" t="s">
        <v>43149</v>
      </c>
      <c r="E18721" s="3" t="s">
        <v>45110</v>
      </c>
      <c r="F18721" s="67" t="s">
        <v>45110</v>
      </c>
      <c r="G18721" s="67" t="s">
        <v>45110</v>
      </c>
    </row>
    <row r="18722" spans="1:7" ht="22.5" x14ac:dyDescent="0.2">
      <c r="A18722" s="1" t="str">
        <f t="shared" si="294"/>
        <v>SETOP MATED-20696</v>
      </c>
      <c r="B18722" s="3" t="s">
        <v>28600</v>
      </c>
      <c r="C18722" s="3" t="s">
        <v>42201</v>
      </c>
      <c r="D18722" s="2" t="s">
        <v>44370</v>
      </c>
      <c r="E18722" s="3">
        <v>1713.7021</v>
      </c>
      <c r="F18722" s="67">
        <v>1713.7021</v>
      </c>
      <c r="G18722" s="67">
        <v>1713.7021</v>
      </c>
    </row>
    <row r="18723" spans="1:7" x14ac:dyDescent="0.2">
      <c r="A18723" s="1" t="str">
        <f t="shared" si="294"/>
        <v>SETOP MATED-11953</v>
      </c>
      <c r="B18723" s="3" t="s">
        <v>28600</v>
      </c>
      <c r="C18723" s="3" t="s">
        <v>42202</v>
      </c>
      <c r="D18723" s="2" t="s">
        <v>44371</v>
      </c>
      <c r="E18723" s="3">
        <v>1990.95</v>
      </c>
      <c r="F18723" s="67">
        <v>1990.95</v>
      </c>
      <c r="G18723" s="67">
        <v>1990.95</v>
      </c>
    </row>
    <row r="18724" spans="1:7" x14ac:dyDescent="0.2">
      <c r="A18724" s="1" t="str">
        <f t="shared" si="294"/>
        <v>SETOP MATED-11954</v>
      </c>
      <c r="B18724" s="3" t="s">
        <v>28600</v>
      </c>
      <c r="C18724" s="3" t="s">
        <v>42203</v>
      </c>
      <c r="D18724" s="2" t="s">
        <v>44372</v>
      </c>
      <c r="E18724" s="3">
        <v>1057.4333999999999</v>
      </c>
      <c r="F18724" s="67">
        <v>1057.4333999999999</v>
      </c>
      <c r="G18724" s="67">
        <v>1057.4333999999999</v>
      </c>
    </row>
    <row r="18725" spans="1:7" x14ac:dyDescent="0.2">
      <c r="A18725" s="1" t="str">
        <f t="shared" si="294"/>
        <v xml:space="preserve">SETOP </v>
      </c>
      <c r="B18725" s="3" t="s">
        <v>28600</v>
      </c>
    </row>
    <row r="18726" spans="1:7" x14ac:dyDescent="0.2">
      <c r="A18726" s="1" t="str">
        <f t="shared" si="294"/>
        <v>SETOP 115.03 - POSTE GALVANIZADO</v>
      </c>
      <c r="B18726" s="3" t="s">
        <v>28600</v>
      </c>
      <c r="C18726" s="3" t="s">
        <v>42204</v>
      </c>
    </row>
    <row r="18727" spans="1:7" x14ac:dyDescent="0.2">
      <c r="A18727" s="1" t="str">
        <f t="shared" si="294"/>
        <v>SETOP Código</v>
      </c>
      <c r="B18727" s="3" t="s">
        <v>28600</v>
      </c>
      <c r="C18727" s="3" t="s">
        <v>28604</v>
      </c>
      <c r="D18727" s="2" t="s">
        <v>43149</v>
      </c>
      <c r="E18727" s="3" t="s">
        <v>45110</v>
      </c>
      <c r="F18727" s="67" t="s">
        <v>45110</v>
      </c>
      <c r="G18727" s="67" t="s">
        <v>45110</v>
      </c>
    </row>
    <row r="18728" spans="1:7" ht="22.5" x14ac:dyDescent="0.2">
      <c r="A18728" s="1" t="str">
        <f t="shared" si="294"/>
        <v>SETOP MATED-12938</v>
      </c>
      <c r="B18728" s="3" t="s">
        <v>28600</v>
      </c>
      <c r="C18728" s="3" t="s">
        <v>42205</v>
      </c>
      <c r="D18728" s="2" t="s">
        <v>44373</v>
      </c>
      <c r="E18728" s="3">
        <v>481.27</v>
      </c>
      <c r="F18728" s="67">
        <v>481.27</v>
      </c>
      <c r="G18728" s="67">
        <v>481.27</v>
      </c>
    </row>
    <row r="18729" spans="1:7" ht="22.5" x14ac:dyDescent="0.2">
      <c r="A18729" s="1" t="str">
        <f t="shared" si="294"/>
        <v>SETOP MATED-20645</v>
      </c>
      <c r="B18729" s="3" t="s">
        <v>28600</v>
      </c>
      <c r="C18729" s="3" t="s">
        <v>42206</v>
      </c>
      <c r="D18729" s="2" t="s">
        <v>44374</v>
      </c>
      <c r="E18729" s="3">
        <v>823.52480000000003</v>
      </c>
      <c r="F18729" s="67">
        <v>823.52480000000003</v>
      </c>
      <c r="G18729" s="67">
        <v>823.52480000000003</v>
      </c>
    </row>
    <row r="18730" spans="1:7" ht="22.5" x14ac:dyDescent="0.2">
      <c r="A18730" s="1" t="str">
        <f t="shared" si="294"/>
        <v>SETOP MATED-20653</v>
      </c>
      <c r="B18730" s="3" t="s">
        <v>28600</v>
      </c>
      <c r="C18730" s="3" t="s">
        <v>42207</v>
      </c>
      <c r="D18730" s="2" t="s">
        <v>44375</v>
      </c>
      <c r="E18730" s="3">
        <v>1698.5835999999999</v>
      </c>
      <c r="F18730" s="67">
        <v>1698.5835999999999</v>
      </c>
      <c r="G18730" s="67">
        <v>1698.5835999999999</v>
      </c>
    </row>
    <row r="18731" spans="1:7" ht="22.5" x14ac:dyDescent="0.2">
      <c r="A18731" s="1" t="str">
        <f t="shared" si="294"/>
        <v>SETOP MATED-20654</v>
      </c>
      <c r="B18731" s="3" t="s">
        <v>28600</v>
      </c>
      <c r="C18731" s="3" t="s">
        <v>42208</v>
      </c>
      <c r="D18731" s="2" t="s">
        <v>44376</v>
      </c>
      <c r="E18731" s="3">
        <v>3476.3377999999998</v>
      </c>
      <c r="F18731" s="67">
        <v>3476.3377999999998</v>
      </c>
      <c r="G18731" s="67">
        <v>3476.3377999999998</v>
      </c>
    </row>
    <row r="18732" spans="1:7" x14ac:dyDescent="0.2">
      <c r="A18732" s="1" t="str">
        <f t="shared" ref="A18732:A18795" si="295">CONCATENAR</f>
        <v>SETOP MATED-13026</v>
      </c>
      <c r="B18732" s="3" t="s">
        <v>28600</v>
      </c>
      <c r="C18732" s="3" t="s">
        <v>42209</v>
      </c>
      <c r="D18732" s="2" t="s">
        <v>44377</v>
      </c>
      <c r="E18732" s="3">
        <v>1592.93</v>
      </c>
      <c r="F18732" s="67">
        <v>1592.93</v>
      </c>
      <c r="G18732" s="67">
        <v>1592.93</v>
      </c>
    </row>
    <row r="18733" spans="1:7" x14ac:dyDescent="0.2">
      <c r="A18733" s="1" t="str">
        <f t="shared" si="295"/>
        <v xml:space="preserve">SETOP </v>
      </c>
      <c r="B18733" s="3" t="s">
        <v>28600</v>
      </c>
    </row>
    <row r="18734" spans="1:7" x14ac:dyDescent="0.2">
      <c r="A18734" s="1" t="str">
        <f t="shared" si="295"/>
        <v>SETOP 117 - PREGOS, CHUMBADORES, PARAFUSOS, PORCAS E ARRUELAS</v>
      </c>
      <c r="B18734" s="3" t="s">
        <v>28600</v>
      </c>
      <c r="C18734" s="3" t="s">
        <v>42210</v>
      </c>
    </row>
    <row r="18735" spans="1:7" x14ac:dyDescent="0.2">
      <c r="A18735" s="1" t="str">
        <f t="shared" si="295"/>
        <v>SETOP 117.01 - ARRUELA</v>
      </c>
      <c r="B18735" s="3" t="s">
        <v>28600</v>
      </c>
      <c r="C18735" s="3" t="s">
        <v>42211</v>
      </c>
    </row>
    <row r="18736" spans="1:7" x14ac:dyDescent="0.2">
      <c r="A18736" s="1" t="str">
        <f t="shared" si="295"/>
        <v>SETOP Código</v>
      </c>
      <c r="B18736" s="3" t="s">
        <v>28600</v>
      </c>
      <c r="C18736" s="3" t="s">
        <v>28604</v>
      </c>
      <c r="D18736" s="2" t="s">
        <v>43149</v>
      </c>
      <c r="E18736" s="3" t="s">
        <v>45110</v>
      </c>
      <c r="F18736" s="67" t="s">
        <v>45110</v>
      </c>
      <c r="G18736" s="67" t="s">
        <v>45110</v>
      </c>
    </row>
    <row r="18737" spans="1:7" ht="22.5" x14ac:dyDescent="0.2">
      <c r="A18737" s="1" t="str">
        <f t="shared" si="295"/>
        <v>SETOP MATED-21613</v>
      </c>
      <c r="B18737" s="3" t="s">
        <v>28600</v>
      </c>
      <c r="C18737" s="3" t="s">
        <v>42212</v>
      </c>
      <c r="D18737" s="2" t="s">
        <v>44378</v>
      </c>
      <c r="E18737" s="3">
        <v>0.18140000000000001</v>
      </c>
      <c r="F18737" s="67">
        <v>0.18140000000000001</v>
      </c>
      <c r="G18737" s="67">
        <v>0.18140000000000001</v>
      </c>
    </row>
    <row r="18738" spans="1:7" ht="22.5" x14ac:dyDescent="0.2">
      <c r="A18738" s="1" t="str">
        <f t="shared" si="295"/>
        <v>SETOP MATED-18136</v>
      </c>
      <c r="B18738" s="3" t="s">
        <v>28600</v>
      </c>
      <c r="C18738" s="3" t="s">
        <v>42213</v>
      </c>
      <c r="D18738" s="2" t="s">
        <v>44379</v>
      </c>
      <c r="E18738" s="3">
        <v>0.37290000000000001</v>
      </c>
      <c r="F18738" s="67">
        <v>0.37290000000000001</v>
      </c>
      <c r="G18738" s="67">
        <v>0.37290000000000001</v>
      </c>
    </row>
    <row r="18739" spans="1:7" ht="22.5" x14ac:dyDescent="0.2">
      <c r="A18739" s="1" t="str">
        <f t="shared" si="295"/>
        <v>SETOP MATED-18137</v>
      </c>
      <c r="B18739" s="3" t="s">
        <v>28600</v>
      </c>
      <c r="C18739" s="3" t="s">
        <v>42214</v>
      </c>
      <c r="D18739" s="2" t="s">
        <v>44380</v>
      </c>
      <c r="E18739" s="3">
        <v>0.53410000000000002</v>
      </c>
      <c r="F18739" s="67">
        <v>0.53410000000000002</v>
      </c>
      <c r="G18739" s="67">
        <v>0.53410000000000002</v>
      </c>
    </row>
    <row r="18740" spans="1:7" ht="22.5" x14ac:dyDescent="0.2">
      <c r="A18740" s="1" t="str">
        <f t="shared" si="295"/>
        <v>SETOP MATED-18138</v>
      </c>
      <c r="B18740" s="3" t="s">
        <v>28600</v>
      </c>
      <c r="C18740" s="3" t="s">
        <v>42215</v>
      </c>
      <c r="D18740" s="2" t="s">
        <v>44381</v>
      </c>
      <c r="E18740" s="3">
        <v>1.3909</v>
      </c>
      <c r="F18740" s="67">
        <v>1.3909</v>
      </c>
      <c r="G18740" s="67">
        <v>1.3909</v>
      </c>
    </row>
    <row r="18741" spans="1:7" ht="22.5" x14ac:dyDescent="0.2">
      <c r="A18741" s="1" t="str">
        <f t="shared" si="295"/>
        <v>SETOP MATED-18325</v>
      </c>
      <c r="B18741" s="3" t="s">
        <v>28600</v>
      </c>
      <c r="C18741" s="3" t="s">
        <v>42216</v>
      </c>
      <c r="D18741" s="2" t="s">
        <v>44382</v>
      </c>
      <c r="E18741" s="3">
        <v>0.1108</v>
      </c>
      <c r="F18741" s="67">
        <v>0.1108</v>
      </c>
      <c r="G18741" s="67">
        <v>0.1108</v>
      </c>
    </row>
    <row r="18742" spans="1:7" ht="22.5" x14ac:dyDescent="0.2">
      <c r="A18742" s="1" t="str">
        <f t="shared" si="295"/>
        <v>SETOP MATED-21614</v>
      </c>
      <c r="B18742" s="3" t="s">
        <v>28600</v>
      </c>
      <c r="C18742" s="3" t="s">
        <v>42217</v>
      </c>
      <c r="D18742" s="2" t="s">
        <v>44383</v>
      </c>
      <c r="E18742" s="3">
        <v>0.1007</v>
      </c>
      <c r="F18742" s="67">
        <v>0.1007</v>
      </c>
      <c r="G18742" s="67">
        <v>0.1007</v>
      </c>
    </row>
    <row r="18743" spans="1:7" ht="22.5" x14ac:dyDescent="0.2">
      <c r="A18743" s="1" t="str">
        <f t="shared" si="295"/>
        <v>SETOP MATED-34311</v>
      </c>
      <c r="B18743" s="3" t="s">
        <v>28600</v>
      </c>
      <c r="C18743" s="3" t="s">
        <v>42218</v>
      </c>
      <c r="D18743" s="2" t="s">
        <v>44384</v>
      </c>
      <c r="E18743" s="3">
        <v>0.43</v>
      </c>
      <c r="F18743" s="67">
        <v>0.43</v>
      </c>
      <c r="G18743" s="67">
        <v>0.43</v>
      </c>
    </row>
    <row r="18744" spans="1:7" x14ac:dyDescent="0.2">
      <c r="A18744" s="1" t="str">
        <f t="shared" si="295"/>
        <v xml:space="preserve">SETOP </v>
      </c>
      <c r="B18744" s="3" t="s">
        <v>28600</v>
      </c>
    </row>
    <row r="18745" spans="1:7" x14ac:dyDescent="0.2">
      <c r="A18745" s="1" t="str">
        <f t="shared" si="295"/>
        <v>SETOP 117.02 - BUCHA DE NYLON</v>
      </c>
      <c r="B18745" s="3" t="s">
        <v>28600</v>
      </c>
      <c r="C18745" s="3" t="s">
        <v>42219</v>
      </c>
    </row>
    <row r="18746" spans="1:7" x14ac:dyDescent="0.2">
      <c r="A18746" s="1" t="str">
        <f t="shared" si="295"/>
        <v>SETOP Código</v>
      </c>
      <c r="B18746" s="3" t="s">
        <v>28600</v>
      </c>
      <c r="C18746" s="3" t="s">
        <v>28604</v>
      </c>
      <c r="D18746" s="2" t="s">
        <v>43149</v>
      </c>
      <c r="E18746" s="3" t="s">
        <v>45110</v>
      </c>
      <c r="F18746" s="67" t="s">
        <v>45110</v>
      </c>
      <c r="G18746" s="67" t="s">
        <v>45110</v>
      </c>
    </row>
    <row r="18747" spans="1:7" ht="22.5" x14ac:dyDescent="0.2">
      <c r="A18747" s="1" t="str">
        <f t="shared" si="295"/>
        <v>SETOP MATED-34308</v>
      </c>
      <c r="B18747" s="3" t="s">
        <v>28600</v>
      </c>
      <c r="C18747" s="3" t="s">
        <v>42220</v>
      </c>
      <c r="D18747" s="2" t="s">
        <v>44385</v>
      </c>
      <c r="E18747" s="3">
        <v>0.17</v>
      </c>
      <c r="F18747" s="67">
        <v>0.17</v>
      </c>
      <c r="G18747" s="67">
        <v>0.17</v>
      </c>
    </row>
    <row r="18748" spans="1:7" ht="22.5" x14ac:dyDescent="0.2">
      <c r="A18748" s="1" t="str">
        <f t="shared" si="295"/>
        <v>SETOP MATED-34309</v>
      </c>
      <c r="B18748" s="3" t="s">
        <v>28600</v>
      </c>
      <c r="C18748" s="3" t="s">
        <v>42221</v>
      </c>
      <c r="D18748" s="2" t="s">
        <v>44386</v>
      </c>
      <c r="E18748" s="3">
        <v>0.14000000000000001</v>
      </c>
      <c r="F18748" s="67">
        <v>0.14000000000000001</v>
      </c>
      <c r="G18748" s="67">
        <v>0.14000000000000001</v>
      </c>
    </row>
    <row r="18749" spans="1:7" ht="22.5" x14ac:dyDescent="0.2">
      <c r="A18749" s="1" t="str">
        <f t="shared" si="295"/>
        <v>SETOP MATED-34310</v>
      </c>
      <c r="B18749" s="3" t="s">
        <v>28600</v>
      </c>
      <c r="C18749" s="3" t="s">
        <v>42222</v>
      </c>
      <c r="D18749" s="2" t="s">
        <v>44387</v>
      </c>
      <c r="E18749" s="3">
        <v>0.26</v>
      </c>
      <c r="F18749" s="67">
        <v>0.26</v>
      </c>
      <c r="G18749" s="67">
        <v>0.26</v>
      </c>
    </row>
    <row r="18750" spans="1:7" ht="22.5" x14ac:dyDescent="0.2">
      <c r="A18750" s="1" t="str">
        <f t="shared" si="295"/>
        <v>SETOP MATED-4374</v>
      </c>
      <c r="B18750" s="3" t="s">
        <v>28600</v>
      </c>
      <c r="C18750" s="3" t="s">
        <v>42223</v>
      </c>
      <c r="D18750" s="2" t="s">
        <v>44388</v>
      </c>
      <c r="E18750" s="3">
        <v>0.38</v>
      </c>
      <c r="F18750" s="67">
        <v>0.38</v>
      </c>
      <c r="G18750" s="67">
        <v>0.38</v>
      </c>
    </row>
    <row r="18751" spans="1:7" x14ac:dyDescent="0.2">
      <c r="A18751" s="1" t="str">
        <f t="shared" si="295"/>
        <v xml:space="preserve">SETOP </v>
      </c>
      <c r="B18751" s="3" t="s">
        <v>28600</v>
      </c>
    </row>
    <row r="18752" spans="1:7" x14ac:dyDescent="0.2">
      <c r="A18752" s="1" t="str">
        <f t="shared" si="295"/>
        <v>SETOP 117.03 - CHUMBADOR</v>
      </c>
      <c r="B18752" s="3" t="s">
        <v>28600</v>
      </c>
      <c r="C18752" s="3" t="s">
        <v>42224</v>
      </c>
    </row>
    <row r="18753" spans="1:7" x14ac:dyDescent="0.2">
      <c r="A18753" s="1" t="str">
        <f t="shared" si="295"/>
        <v>SETOP Código</v>
      </c>
      <c r="B18753" s="3" t="s">
        <v>28600</v>
      </c>
      <c r="C18753" s="3" t="s">
        <v>28604</v>
      </c>
      <c r="D18753" s="2" t="s">
        <v>43149</v>
      </c>
      <c r="E18753" s="3" t="s">
        <v>45110</v>
      </c>
      <c r="F18753" s="67" t="s">
        <v>45110</v>
      </c>
      <c r="G18753" s="67" t="s">
        <v>45110</v>
      </c>
    </row>
    <row r="18754" spans="1:7" ht="22.5" x14ac:dyDescent="0.2">
      <c r="A18754" s="1" t="str">
        <f t="shared" si="295"/>
        <v>SETOP MATED-33259</v>
      </c>
      <c r="B18754" s="3" t="s">
        <v>28600</v>
      </c>
      <c r="C18754" s="3" t="s">
        <v>42225</v>
      </c>
      <c r="D18754" s="2" t="s">
        <v>44389</v>
      </c>
      <c r="E18754" s="3">
        <v>10.1999</v>
      </c>
      <c r="F18754" s="67">
        <v>10.1999</v>
      </c>
      <c r="G18754" s="67">
        <v>10.1999</v>
      </c>
    </row>
    <row r="18755" spans="1:7" ht="22.5" x14ac:dyDescent="0.2">
      <c r="A18755" s="1" t="str">
        <f t="shared" si="295"/>
        <v>SETOP MATED-28545</v>
      </c>
      <c r="B18755" s="3" t="s">
        <v>28600</v>
      </c>
      <c r="C18755" s="3" t="s">
        <v>42226</v>
      </c>
      <c r="D18755" s="2" t="s">
        <v>44390</v>
      </c>
      <c r="E18755" s="3">
        <v>5.0395000000000003</v>
      </c>
      <c r="F18755" s="67">
        <v>5.0395000000000003</v>
      </c>
      <c r="G18755" s="67">
        <v>5.0395000000000003</v>
      </c>
    </row>
    <row r="18756" spans="1:7" ht="22.5" x14ac:dyDescent="0.2">
      <c r="A18756" s="1" t="str">
        <f t="shared" si="295"/>
        <v>SETOP MATED-11245</v>
      </c>
      <c r="B18756" s="3" t="s">
        <v>28600</v>
      </c>
      <c r="C18756" s="3" t="s">
        <v>42227</v>
      </c>
      <c r="D18756" s="2" t="s">
        <v>44391</v>
      </c>
      <c r="E18756" s="3">
        <v>3.3965999999999998</v>
      </c>
      <c r="F18756" s="67">
        <v>3.3965999999999998</v>
      </c>
      <c r="G18756" s="67">
        <v>3.3965999999999998</v>
      </c>
    </row>
    <row r="18757" spans="1:7" ht="22.5" x14ac:dyDescent="0.2">
      <c r="A18757" s="1" t="str">
        <f t="shared" si="295"/>
        <v>SETOP MATED-21701</v>
      </c>
      <c r="B18757" s="3" t="s">
        <v>28600</v>
      </c>
      <c r="C18757" s="3" t="s">
        <v>42228</v>
      </c>
      <c r="D18757" s="2" t="s">
        <v>44392</v>
      </c>
      <c r="E18757" s="3">
        <v>5.0898000000000003</v>
      </c>
      <c r="F18757" s="67">
        <v>5.0898000000000003</v>
      </c>
      <c r="G18757" s="67">
        <v>5.0898000000000003</v>
      </c>
    </row>
    <row r="18758" spans="1:7" ht="22.5" x14ac:dyDescent="0.2">
      <c r="A18758" s="1" t="str">
        <f t="shared" si="295"/>
        <v>SETOP MATED-18154</v>
      </c>
      <c r="B18758" s="3" t="s">
        <v>28600</v>
      </c>
      <c r="C18758" s="3" t="s">
        <v>42229</v>
      </c>
      <c r="D18758" s="2" t="s">
        <v>44393</v>
      </c>
      <c r="E18758" s="3">
        <v>16.6706</v>
      </c>
      <c r="F18758" s="67">
        <v>16.6706</v>
      </c>
      <c r="G18758" s="67">
        <v>16.6706</v>
      </c>
    </row>
    <row r="18759" spans="1:7" x14ac:dyDescent="0.2">
      <c r="A18759" s="1" t="str">
        <f t="shared" si="295"/>
        <v xml:space="preserve">SETOP </v>
      </c>
      <c r="B18759" s="3" t="s">
        <v>28600</v>
      </c>
    </row>
    <row r="18760" spans="1:7" x14ac:dyDescent="0.2">
      <c r="A18760" s="1" t="str">
        <f t="shared" si="295"/>
        <v>SETOP 117.04 - FINESSON</v>
      </c>
      <c r="B18760" s="3" t="s">
        <v>28600</v>
      </c>
      <c r="C18760" s="3" t="s">
        <v>42230</v>
      </c>
    </row>
    <row r="18761" spans="1:7" x14ac:dyDescent="0.2">
      <c r="A18761" s="1" t="str">
        <f t="shared" si="295"/>
        <v>SETOP Código</v>
      </c>
      <c r="B18761" s="3" t="s">
        <v>28600</v>
      </c>
      <c r="C18761" s="3" t="s">
        <v>28604</v>
      </c>
      <c r="D18761" s="2" t="s">
        <v>43149</v>
      </c>
      <c r="E18761" s="3" t="s">
        <v>45110</v>
      </c>
      <c r="F18761" s="67" t="s">
        <v>45110</v>
      </c>
      <c r="G18761" s="67" t="s">
        <v>45110</v>
      </c>
    </row>
    <row r="18762" spans="1:7" ht="22.5" x14ac:dyDescent="0.2">
      <c r="A18762" s="1" t="str">
        <f t="shared" si="295"/>
        <v>SETOP MATED-12631</v>
      </c>
      <c r="B18762" s="3" t="s">
        <v>28600</v>
      </c>
      <c r="C18762" s="3" t="s">
        <v>42231</v>
      </c>
      <c r="D18762" s="2" t="s">
        <v>44394</v>
      </c>
      <c r="E18762" s="3">
        <v>6.9645000000000001</v>
      </c>
      <c r="F18762" s="67">
        <v>6.9645000000000001</v>
      </c>
      <c r="G18762" s="67">
        <v>6.9645000000000001</v>
      </c>
    </row>
    <row r="18763" spans="1:7" x14ac:dyDescent="0.2">
      <c r="A18763" s="1" t="str">
        <f t="shared" si="295"/>
        <v xml:space="preserve">SETOP </v>
      </c>
      <c r="B18763" s="3" t="s">
        <v>28600</v>
      </c>
    </row>
    <row r="18764" spans="1:7" x14ac:dyDescent="0.2">
      <c r="A18764" s="1" t="str">
        <f t="shared" si="295"/>
        <v>SETOP 117.05 - PARAFUSO</v>
      </c>
      <c r="B18764" s="3" t="s">
        <v>28600</v>
      </c>
      <c r="C18764" s="3" t="s">
        <v>42232</v>
      </c>
    </row>
    <row r="18765" spans="1:7" x14ac:dyDescent="0.2">
      <c r="A18765" s="1" t="str">
        <f t="shared" si="295"/>
        <v>SETOP Código</v>
      </c>
      <c r="B18765" s="3" t="s">
        <v>28600</v>
      </c>
      <c r="C18765" s="3" t="s">
        <v>28604</v>
      </c>
      <c r="D18765" s="2" t="s">
        <v>43149</v>
      </c>
      <c r="E18765" s="3" t="s">
        <v>45110</v>
      </c>
      <c r="F18765" s="67" t="s">
        <v>45110</v>
      </c>
      <c r="G18765" s="67" t="s">
        <v>45110</v>
      </c>
    </row>
    <row r="18766" spans="1:7" x14ac:dyDescent="0.2">
      <c r="A18766" s="1" t="str">
        <f t="shared" si="295"/>
        <v>SETOP MATED-33223</v>
      </c>
      <c r="B18766" s="3" t="s">
        <v>28600</v>
      </c>
      <c r="C18766" s="3" t="s">
        <v>42233</v>
      </c>
      <c r="D18766" s="2" t="s">
        <v>44395</v>
      </c>
      <c r="E18766" s="3">
        <v>18.132100000000001</v>
      </c>
      <c r="F18766" s="67">
        <v>18.132100000000001</v>
      </c>
      <c r="G18766" s="67">
        <v>18.132100000000001</v>
      </c>
    </row>
    <row r="18767" spans="1:7" ht="22.5" x14ac:dyDescent="0.2">
      <c r="A18767" s="1" t="str">
        <f t="shared" si="295"/>
        <v>SETOP MATED-29270</v>
      </c>
      <c r="B18767" s="3" t="s">
        <v>28600</v>
      </c>
      <c r="C18767" s="3" t="s">
        <v>42234</v>
      </c>
      <c r="D18767" s="2" t="s">
        <v>44396</v>
      </c>
      <c r="E18767" s="3">
        <v>0.70550000000000002</v>
      </c>
      <c r="F18767" s="67">
        <v>0.70550000000000002</v>
      </c>
      <c r="G18767" s="67">
        <v>0.70550000000000002</v>
      </c>
    </row>
    <row r="18768" spans="1:7" ht="22.5" x14ac:dyDescent="0.2">
      <c r="A18768" s="1" t="str">
        <f t="shared" si="295"/>
        <v>SETOP MATED-13778</v>
      </c>
      <c r="B18768" s="3" t="s">
        <v>28600</v>
      </c>
      <c r="C18768" s="3" t="s">
        <v>42235</v>
      </c>
      <c r="D18768" s="2" t="s">
        <v>44397</v>
      </c>
      <c r="E18768" s="3">
        <v>8.0600000000000005E-2</v>
      </c>
      <c r="F18768" s="67">
        <v>8.0600000000000005E-2</v>
      </c>
      <c r="G18768" s="67">
        <v>8.0600000000000005E-2</v>
      </c>
    </row>
    <row r="18769" spans="1:7" ht="22.5" x14ac:dyDescent="0.2">
      <c r="A18769" s="1" t="str">
        <f t="shared" si="295"/>
        <v>SETOP MATED-16368</v>
      </c>
      <c r="B18769" s="3" t="s">
        <v>28600</v>
      </c>
      <c r="C18769" s="3" t="s">
        <v>42236</v>
      </c>
      <c r="D18769" s="2" t="s">
        <v>44398</v>
      </c>
      <c r="E18769" s="3">
        <v>4.0300000000000002E-2</v>
      </c>
      <c r="F18769" s="67">
        <v>4.0300000000000002E-2</v>
      </c>
      <c r="G18769" s="67">
        <v>4.0300000000000002E-2</v>
      </c>
    </row>
    <row r="18770" spans="1:7" ht="22.5" x14ac:dyDescent="0.2">
      <c r="A18770" s="1" t="str">
        <f t="shared" si="295"/>
        <v>SETOP MATED-14455</v>
      </c>
      <c r="B18770" s="3" t="s">
        <v>28600</v>
      </c>
      <c r="C18770" s="3" t="s">
        <v>42237</v>
      </c>
      <c r="D18770" s="2" t="s">
        <v>44399</v>
      </c>
      <c r="E18770" s="3">
        <v>0.25190000000000001</v>
      </c>
      <c r="F18770" s="67">
        <v>0.25190000000000001</v>
      </c>
      <c r="G18770" s="67">
        <v>0.25190000000000001</v>
      </c>
    </row>
    <row r="18771" spans="1:7" x14ac:dyDescent="0.2">
      <c r="A18771" s="1" t="str">
        <f t="shared" si="295"/>
        <v>SETOP MATED-4389</v>
      </c>
      <c r="B18771" s="3" t="s">
        <v>28600</v>
      </c>
      <c r="C18771" s="3" t="s">
        <v>42238</v>
      </c>
      <c r="D18771" s="2" t="s">
        <v>44400</v>
      </c>
      <c r="E18771" s="3">
        <v>0.08</v>
      </c>
      <c r="F18771" s="67">
        <v>0.08</v>
      </c>
      <c r="G18771" s="67">
        <v>0.08</v>
      </c>
    </row>
    <row r="18772" spans="1:7" x14ac:dyDescent="0.2">
      <c r="A18772" s="1" t="str">
        <f t="shared" si="295"/>
        <v>SETOP MATED-4383</v>
      </c>
      <c r="B18772" s="3" t="s">
        <v>28600</v>
      </c>
      <c r="C18772" s="3" t="s">
        <v>42239</v>
      </c>
      <c r="D18772" s="2" t="s">
        <v>44401</v>
      </c>
      <c r="E18772" s="3">
        <v>0.24</v>
      </c>
      <c r="F18772" s="67">
        <v>0.24</v>
      </c>
      <c r="G18772" s="67">
        <v>0.24</v>
      </c>
    </row>
    <row r="18773" spans="1:7" x14ac:dyDescent="0.2">
      <c r="A18773" s="1" t="str">
        <f t="shared" si="295"/>
        <v>SETOP MATED-4377</v>
      </c>
      <c r="B18773" s="3" t="s">
        <v>28600</v>
      </c>
      <c r="C18773" s="3" t="s">
        <v>42240</v>
      </c>
      <c r="D18773" s="2" t="s">
        <v>44402</v>
      </c>
      <c r="E18773" s="3">
        <v>0.22</v>
      </c>
      <c r="F18773" s="67">
        <v>0.22</v>
      </c>
      <c r="G18773" s="67">
        <v>0.22</v>
      </c>
    </row>
    <row r="18774" spans="1:7" x14ac:dyDescent="0.2">
      <c r="A18774" s="1" t="str">
        <f t="shared" si="295"/>
        <v>SETOP MATED-4376</v>
      </c>
      <c r="B18774" s="3" t="s">
        <v>28600</v>
      </c>
      <c r="C18774" s="3" t="s">
        <v>42241</v>
      </c>
      <c r="D18774" s="2" t="s">
        <v>44403</v>
      </c>
      <c r="E18774" s="3">
        <v>0.97</v>
      </c>
      <c r="F18774" s="67">
        <v>0.97</v>
      </c>
      <c r="G18774" s="67">
        <v>0.97</v>
      </c>
    </row>
    <row r="18775" spans="1:7" ht="22.5" x14ac:dyDescent="0.2">
      <c r="A18775" s="1" t="str">
        <f t="shared" si="295"/>
        <v>SETOP MATED-12590</v>
      </c>
      <c r="B18775" s="3" t="s">
        <v>28600</v>
      </c>
      <c r="C18775" s="3" t="s">
        <v>42242</v>
      </c>
      <c r="D18775" s="2" t="s">
        <v>44404</v>
      </c>
      <c r="E18775" s="3">
        <v>2.4289999999999998</v>
      </c>
      <c r="F18775" s="67">
        <v>2.4289999999999998</v>
      </c>
      <c r="G18775" s="67">
        <v>2.4289999999999998</v>
      </c>
    </row>
    <row r="18776" spans="1:7" ht="22.5" x14ac:dyDescent="0.2">
      <c r="A18776" s="1" t="str">
        <f t="shared" si="295"/>
        <v>SETOP MATED-19506</v>
      </c>
      <c r="B18776" s="3" t="s">
        <v>28600</v>
      </c>
      <c r="C18776" s="3" t="s">
        <v>42243</v>
      </c>
      <c r="D18776" s="2" t="s">
        <v>44405</v>
      </c>
      <c r="E18776" s="3">
        <v>0.23180000000000001</v>
      </c>
      <c r="F18776" s="67">
        <v>0.23180000000000001</v>
      </c>
      <c r="G18776" s="67">
        <v>0.23180000000000001</v>
      </c>
    </row>
    <row r="18777" spans="1:7" ht="22.5" x14ac:dyDescent="0.2">
      <c r="A18777" s="1" t="str">
        <f t="shared" si="295"/>
        <v>SETOP MATED-18155</v>
      </c>
      <c r="B18777" s="3" t="s">
        <v>28600</v>
      </c>
      <c r="C18777" s="3" t="s">
        <v>42244</v>
      </c>
      <c r="D18777" s="2" t="s">
        <v>44406</v>
      </c>
      <c r="E18777" s="3">
        <v>1.159</v>
      </c>
      <c r="F18777" s="67">
        <v>1.159</v>
      </c>
      <c r="G18777" s="67">
        <v>1.159</v>
      </c>
    </row>
    <row r="18778" spans="1:7" ht="22.5" x14ac:dyDescent="0.2">
      <c r="A18778" s="1" t="str">
        <f t="shared" si="295"/>
        <v>SETOP MATED-18156</v>
      </c>
      <c r="B18778" s="3" t="s">
        <v>28600</v>
      </c>
      <c r="C18778" s="3" t="s">
        <v>42245</v>
      </c>
      <c r="D18778" s="2" t="s">
        <v>44407</v>
      </c>
      <c r="E18778" s="3">
        <v>1.6831</v>
      </c>
      <c r="F18778" s="67">
        <v>1.6831</v>
      </c>
      <c r="G18778" s="67">
        <v>1.6831</v>
      </c>
    </row>
    <row r="18779" spans="1:7" ht="22.5" x14ac:dyDescent="0.2">
      <c r="A18779" s="1" t="str">
        <f t="shared" si="295"/>
        <v>SETOP MATED-18157</v>
      </c>
      <c r="B18779" s="3" t="s">
        <v>28600</v>
      </c>
      <c r="C18779" s="3" t="s">
        <v>42246</v>
      </c>
      <c r="D18779" s="2" t="s">
        <v>44408</v>
      </c>
      <c r="E18779" s="3">
        <v>2.2576000000000001</v>
      </c>
      <c r="F18779" s="67">
        <v>2.2576000000000001</v>
      </c>
      <c r="G18779" s="67">
        <v>2.2576000000000001</v>
      </c>
    </row>
    <row r="18780" spans="1:7" ht="22.5" x14ac:dyDescent="0.2">
      <c r="A18780" s="1" t="str">
        <f t="shared" si="295"/>
        <v>SETOP MATED-12881</v>
      </c>
      <c r="B18780" s="3" t="s">
        <v>28600</v>
      </c>
      <c r="C18780" s="3" t="s">
        <v>42247</v>
      </c>
      <c r="D18780" s="2" t="s">
        <v>44409</v>
      </c>
      <c r="E18780" s="3">
        <v>0.90710000000000002</v>
      </c>
      <c r="F18780" s="67">
        <v>0.90710000000000002</v>
      </c>
      <c r="G18780" s="67">
        <v>0.90710000000000002</v>
      </c>
    </row>
    <row r="18781" spans="1:7" ht="22.5" x14ac:dyDescent="0.2">
      <c r="A18781" s="1" t="str">
        <f t="shared" si="295"/>
        <v>SETOP MATED-18158</v>
      </c>
      <c r="B18781" s="3" t="s">
        <v>28600</v>
      </c>
      <c r="C18781" s="3" t="s">
        <v>42248</v>
      </c>
      <c r="D18781" s="2" t="s">
        <v>44410</v>
      </c>
      <c r="E18781" s="3">
        <v>2.3988</v>
      </c>
      <c r="F18781" s="67">
        <v>2.3988</v>
      </c>
      <c r="G18781" s="67">
        <v>2.3988</v>
      </c>
    </row>
    <row r="18782" spans="1:7" ht="22.5" x14ac:dyDescent="0.2">
      <c r="A18782" s="1" t="str">
        <f t="shared" si="295"/>
        <v>SETOP MATED-34623</v>
      </c>
      <c r="B18782" s="3" t="s">
        <v>28600</v>
      </c>
      <c r="C18782" s="3" t="s">
        <v>42249</v>
      </c>
      <c r="D18782" s="2" t="s">
        <v>44411</v>
      </c>
      <c r="E18782" s="3">
        <v>0.47</v>
      </c>
      <c r="F18782" s="67">
        <v>0.47</v>
      </c>
      <c r="G18782" s="67">
        <v>0.47</v>
      </c>
    </row>
    <row r="18783" spans="1:7" ht="22.5" x14ac:dyDescent="0.2">
      <c r="A18783" s="1" t="str">
        <f t="shared" si="295"/>
        <v>SETOP MATED-11336</v>
      </c>
      <c r="B18783" s="3" t="s">
        <v>28600</v>
      </c>
      <c r="C18783" s="3" t="s">
        <v>42250</v>
      </c>
      <c r="D18783" s="2" t="s">
        <v>44412</v>
      </c>
      <c r="E18783" s="3">
        <v>1.0784</v>
      </c>
      <c r="F18783" s="67">
        <v>1.0784</v>
      </c>
      <c r="G18783" s="67">
        <v>1.0784</v>
      </c>
    </row>
    <row r="18784" spans="1:7" ht="22.5" x14ac:dyDescent="0.2">
      <c r="A18784" s="1" t="str">
        <f t="shared" si="295"/>
        <v>SETOP MATED-11335</v>
      </c>
      <c r="B18784" s="3" t="s">
        <v>28600</v>
      </c>
      <c r="C18784" s="3" t="s">
        <v>42251</v>
      </c>
      <c r="D18784" s="2" t="s">
        <v>44413</v>
      </c>
      <c r="E18784" s="3">
        <v>1.9956</v>
      </c>
      <c r="F18784" s="67">
        <v>1.9956</v>
      </c>
      <c r="G18784" s="67">
        <v>1.9956</v>
      </c>
    </row>
    <row r="18785" spans="1:7" ht="22.5" x14ac:dyDescent="0.2">
      <c r="A18785" s="1" t="str">
        <f t="shared" si="295"/>
        <v>SETOP MATED-11334</v>
      </c>
      <c r="B18785" s="3" t="s">
        <v>28600</v>
      </c>
      <c r="C18785" s="3" t="s">
        <v>42252</v>
      </c>
      <c r="D18785" s="2" t="s">
        <v>44414</v>
      </c>
      <c r="E18785" s="3">
        <v>0.69540000000000002</v>
      </c>
      <c r="F18785" s="67">
        <v>0.69540000000000002</v>
      </c>
      <c r="G18785" s="67">
        <v>0.69540000000000002</v>
      </c>
    </row>
    <row r="18786" spans="1:7" ht="22.5" x14ac:dyDescent="0.2">
      <c r="A18786" s="1" t="str">
        <f t="shared" si="295"/>
        <v>SETOP MATED-11968</v>
      </c>
      <c r="B18786" s="3" t="s">
        <v>28600</v>
      </c>
      <c r="C18786" s="3" t="s">
        <v>42253</v>
      </c>
      <c r="D18786" s="2" t="s">
        <v>44415</v>
      </c>
      <c r="E18786" s="3">
        <v>8.6780000000000008</v>
      </c>
      <c r="F18786" s="67">
        <v>8.6780000000000008</v>
      </c>
      <c r="G18786" s="67">
        <v>8.6780000000000008</v>
      </c>
    </row>
    <row r="18787" spans="1:7" ht="22.5" x14ac:dyDescent="0.2">
      <c r="A18787" s="1" t="str">
        <f t="shared" si="295"/>
        <v>SETOP MATED-27557</v>
      </c>
      <c r="B18787" s="3" t="s">
        <v>28600</v>
      </c>
      <c r="C18787" s="3" t="s">
        <v>42254</v>
      </c>
      <c r="D18787" s="2" t="s">
        <v>44416</v>
      </c>
      <c r="E18787" s="3">
        <v>0.28220000000000001</v>
      </c>
      <c r="F18787" s="67">
        <v>0.28220000000000001</v>
      </c>
      <c r="G18787" s="67">
        <v>0.28220000000000001</v>
      </c>
    </row>
    <row r="18788" spans="1:7" x14ac:dyDescent="0.2">
      <c r="A18788" s="1" t="str">
        <f t="shared" si="295"/>
        <v>SETOP MATED-12601</v>
      </c>
      <c r="B18788" s="3" t="s">
        <v>28600</v>
      </c>
      <c r="C18788" s="3" t="s">
        <v>42255</v>
      </c>
      <c r="D18788" s="2" t="s">
        <v>44417</v>
      </c>
      <c r="E18788" s="3">
        <v>1.3707</v>
      </c>
      <c r="F18788" s="67">
        <v>1.3707</v>
      </c>
      <c r="G18788" s="67">
        <v>1.3707</v>
      </c>
    </row>
    <row r="18789" spans="1:7" x14ac:dyDescent="0.2">
      <c r="A18789" s="1" t="str">
        <f t="shared" si="295"/>
        <v>SETOP MATED-11970</v>
      </c>
      <c r="B18789" s="3" t="s">
        <v>28600</v>
      </c>
      <c r="C18789" s="3" t="s">
        <v>42256</v>
      </c>
      <c r="D18789" s="2" t="s">
        <v>44418</v>
      </c>
      <c r="E18789" s="3">
        <v>1.3707</v>
      </c>
      <c r="F18789" s="67">
        <v>1.3707</v>
      </c>
      <c r="G18789" s="67">
        <v>1.3707</v>
      </c>
    </row>
    <row r="18790" spans="1:7" x14ac:dyDescent="0.2">
      <c r="A18790" s="1" t="str">
        <f t="shared" si="295"/>
        <v xml:space="preserve">SETOP </v>
      </c>
      <c r="B18790" s="3" t="s">
        <v>28600</v>
      </c>
    </row>
    <row r="18791" spans="1:7" x14ac:dyDescent="0.2">
      <c r="A18791" s="1" t="str">
        <f t="shared" si="295"/>
        <v>SETOP 117.06 - PINO</v>
      </c>
      <c r="B18791" s="3" t="s">
        <v>28600</v>
      </c>
      <c r="C18791" s="3" t="s">
        <v>42257</v>
      </c>
    </row>
    <row r="18792" spans="1:7" x14ac:dyDescent="0.2">
      <c r="A18792" s="1" t="str">
        <f t="shared" si="295"/>
        <v>SETOP Código</v>
      </c>
      <c r="B18792" s="3" t="s">
        <v>28600</v>
      </c>
      <c r="C18792" s="3" t="s">
        <v>28604</v>
      </c>
      <c r="D18792" s="2" t="s">
        <v>43149</v>
      </c>
      <c r="E18792" s="3" t="s">
        <v>45110</v>
      </c>
      <c r="F18792" s="67" t="s">
        <v>45110</v>
      </c>
      <c r="G18792" s="67" t="s">
        <v>45110</v>
      </c>
    </row>
    <row r="18793" spans="1:7" x14ac:dyDescent="0.2">
      <c r="A18793" s="1" t="str">
        <f t="shared" si="295"/>
        <v>SETOP MATED-17987</v>
      </c>
      <c r="B18793" s="3" t="s">
        <v>28600</v>
      </c>
      <c r="C18793" s="3" t="s">
        <v>42258</v>
      </c>
      <c r="D18793" s="2" t="s">
        <v>44419</v>
      </c>
      <c r="E18793" s="3">
        <v>0.40310000000000001</v>
      </c>
      <c r="F18793" s="67">
        <v>0.40310000000000001</v>
      </c>
      <c r="G18793" s="67">
        <v>0.40310000000000001</v>
      </c>
    </row>
    <row r="18794" spans="1:7" x14ac:dyDescent="0.2">
      <c r="A18794" s="1" t="str">
        <f t="shared" si="295"/>
        <v xml:space="preserve">SETOP </v>
      </c>
      <c r="B18794" s="3" t="s">
        <v>28600</v>
      </c>
    </row>
    <row r="18795" spans="1:7" x14ac:dyDescent="0.2">
      <c r="A18795" s="1" t="str">
        <f t="shared" si="295"/>
        <v>SETOP 117.07 - PORCA SEXTAVADA</v>
      </c>
      <c r="B18795" s="3" t="s">
        <v>28600</v>
      </c>
      <c r="C18795" s="3" t="s">
        <v>42259</v>
      </c>
    </row>
    <row r="18796" spans="1:7" x14ac:dyDescent="0.2">
      <c r="A18796" s="1" t="str">
        <f t="shared" ref="A18796:A18859" si="296">CONCATENAR</f>
        <v>SETOP Código</v>
      </c>
      <c r="B18796" s="3" t="s">
        <v>28600</v>
      </c>
      <c r="C18796" s="3" t="s">
        <v>28604</v>
      </c>
      <c r="D18796" s="2" t="s">
        <v>43149</v>
      </c>
      <c r="E18796" s="3" t="s">
        <v>45110</v>
      </c>
      <c r="F18796" s="67" t="s">
        <v>45110</v>
      </c>
      <c r="G18796" s="67" t="s">
        <v>45110</v>
      </c>
    </row>
    <row r="18797" spans="1:7" x14ac:dyDescent="0.2">
      <c r="A18797" s="1" t="str">
        <f t="shared" si="296"/>
        <v>SETOP MATED-21615</v>
      </c>
      <c r="B18797" s="3" t="s">
        <v>28600</v>
      </c>
      <c r="C18797" s="3" t="s">
        <v>42260</v>
      </c>
      <c r="D18797" s="2" t="s">
        <v>44420</v>
      </c>
      <c r="E18797" s="3">
        <v>0.25190000000000001</v>
      </c>
      <c r="F18797" s="67">
        <v>0.25190000000000001</v>
      </c>
      <c r="G18797" s="67">
        <v>0.25190000000000001</v>
      </c>
    </row>
    <row r="18798" spans="1:7" x14ac:dyDescent="0.2">
      <c r="A18798" s="1" t="str">
        <f t="shared" si="296"/>
        <v>SETOP MATED-18178</v>
      </c>
      <c r="B18798" s="3" t="s">
        <v>28600</v>
      </c>
      <c r="C18798" s="3" t="s">
        <v>42261</v>
      </c>
      <c r="D18798" s="2" t="s">
        <v>44421</v>
      </c>
      <c r="E18798" s="3">
        <v>0.50390000000000001</v>
      </c>
      <c r="F18798" s="67">
        <v>0.50390000000000001</v>
      </c>
      <c r="G18798" s="67">
        <v>0.50390000000000001</v>
      </c>
    </row>
    <row r="18799" spans="1:7" x14ac:dyDescent="0.2">
      <c r="A18799" s="1" t="str">
        <f t="shared" si="296"/>
        <v>SETOP MATED-18179</v>
      </c>
      <c r="B18799" s="3" t="s">
        <v>28600</v>
      </c>
      <c r="C18799" s="3" t="s">
        <v>42262</v>
      </c>
      <c r="D18799" s="2" t="s">
        <v>44422</v>
      </c>
      <c r="E18799" s="3">
        <v>1.6025</v>
      </c>
      <c r="F18799" s="67">
        <v>1.6025</v>
      </c>
      <c r="G18799" s="67">
        <v>1.6025</v>
      </c>
    </row>
    <row r="18800" spans="1:7" x14ac:dyDescent="0.2">
      <c r="A18800" s="1" t="str">
        <f t="shared" si="296"/>
        <v>SETOP MATED-18180</v>
      </c>
      <c r="B18800" s="3" t="s">
        <v>28600</v>
      </c>
      <c r="C18800" s="3" t="s">
        <v>42263</v>
      </c>
      <c r="D18800" s="2" t="s">
        <v>44423</v>
      </c>
      <c r="E18800" s="3">
        <v>6.2287999999999997</v>
      </c>
      <c r="F18800" s="67">
        <v>6.2287999999999997</v>
      </c>
      <c r="G18800" s="67">
        <v>6.2287999999999997</v>
      </c>
    </row>
    <row r="18801" spans="1:7" x14ac:dyDescent="0.2">
      <c r="A18801" s="1" t="str">
        <f t="shared" si="296"/>
        <v>SETOP MATED-18324</v>
      </c>
      <c r="B18801" s="3" t="s">
        <v>28600</v>
      </c>
      <c r="C18801" s="3" t="s">
        <v>42264</v>
      </c>
      <c r="D18801" s="2" t="s">
        <v>44424</v>
      </c>
      <c r="E18801" s="3">
        <v>0.13100000000000001</v>
      </c>
      <c r="F18801" s="67">
        <v>0.13100000000000001</v>
      </c>
      <c r="G18801" s="67">
        <v>0.13100000000000001</v>
      </c>
    </row>
    <row r="18802" spans="1:7" x14ac:dyDescent="0.2">
      <c r="A18802" s="1" t="str">
        <f t="shared" si="296"/>
        <v xml:space="preserve">SETOP </v>
      </c>
      <c r="B18802" s="3" t="s">
        <v>28600</v>
      </c>
    </row>
    <row r="18803" spans="1:7" x14ac:dyDescent="0.2">
      <c r="A18803" s="1" t="str">
        <f t="shared" si="296"/>
        <v>SETOP 117.08 - PREGO</v>
      </c>
      <c r="B18803" s="3" t="s">
        <v>28600</v>
      </c>
      <c r="C18803" s="3" t="s">
        <v>42265</v>
      </c>
    </row>
    <row r="18804" spans="1:7" x14ac:dyDescent="0.2">
      <c r="A18804" s="1" t="str">
        <f t="shared" si="296"/>
        <v>SETOP Código</v>
      </c>
      <c r="B18804" s="3" t="s">
        <v>28600</v>
      </c>
      <c r="C18804" s="3" t="s">
        <v>28604</v>
      </c>
      <c r="D18804" s="2" t="s">
        <v>43149</v>
      </c>
      <c r="E18804" s="3" t="s">
        <v>45110</v>
      </c>
      <c r="F18804" s="67" t="s">
        <v>45110</v>
      </c>
      <c r="G18804" s="67" t="s">
        <v>45110</v>
      </c>
    </row>
    <row r="18805" spans="1:7" x14ac:dyDescent="0.2">
      <c r="A18805" s="1" t="str">
        <f t="shared" si="296"/>
        <v>SETOP MATED-11328</v>
      </c>
      <c r="B18805" s="3" t="s">
        <v>28600</v>
      </c>
      <c r="C18805" s="3" t="s">
        <v>42266</v>
      </c>
      <c r="D18805" s="2" t="s">
        <v>44425</v>
      </c>
      <c r="E18805" s="3">
        <v>19.36</v>
      </c>
      <c r="F18805" s="67">
        <v>19.36</v>
      </c>
      <c r="G18805" s="67">
        <v>19.36</v>
      </c>
    </row>
    <row r="18806" spans="1:7" x14ac:dyDescent="0.2">
      <c r="A18806" s="1" t="str">
        <f t="shared" si="296"/>
        <v>SETOP MATED-11330</v>
      </c>
      <c r="B18806" s="3" t="s">
        <v>28600</v>
      </c>
      <c r="C18806" s="3" t="s">
        <v>42267</v>
      </c>
      <c r="D18806" s="2" t="s">
        <v>44426</v>
      </c>
      <c r="E18806" s="3">
        <v>16.739999999999998</v>
      </c>
      <c r="F18806" s="67">
        <v>16.739999999999998</v>
      </c>
      <c r="G18806" s="67">
        <v>16.739999999999998</v>
      </c>
    </row>
    <row r="18807" spans="1:7" x14ac:dyDescent="0.2">
      <c r="A18807" s="1" t="str">
        <f t="shared" si="296"/>
        <v>SETOP MATED-11329</v>
      </c>
      <c r="B18807" s="3" t="s">
        <v>28600</v>
      </c>
      <c r="C18807" s="3" t="s">
        <v>42268</v>
      </c>
      <c r="D18807" s="2" t="s">
        <v>44427</v>
      </c>
      <c r="E18807" s="3">
        <v>14.49</v>
      </c>
      <c r="F18807" s="67">
        <v>14.49</v>
      </c>
      <c r="G18807" s="67">
        <v>14.49</v>
      </c>
    </row>
    <row r="18808" spans="1:7" x14ac:dyDescent="0.2">
      <c r="A18808" s="1" t="str">
        <f t="shared" si="296"/>
        <v>SETOP MATED-11327</v>
      </c>
      <c r="B18808" s="3" t="s">
        <v>28600</v>
      </c>
      <c r="C18808" s="3" t="s">
        <v>42269</v>
      </c>
      <c r="D18808" s="2" t="s">
        <v>44428</v>
      </c>
      <c r="E18808" s="3">
        <v>14.5</v>
      </c>
      <c r="F18808" s="67">
        <v>14.5</v>
      </c>
      <c r="G18808" s="67">
        <v>14.5</v>
      </c>
    </row>
    <row r="18809" spans="1:7" x14ac:dyDescent="0.2">
      <c r="A18809" s="1" t="str">
        <f t="shared" si="296"/>
        <v>SETOP MATED-12372</v>
      </c>
      <c r="B18809" s="3" t="s">
        <v>28600</v>
      </c>
      <c r="C18809" s="3" t="s">
        <v>42270</v>
      </c>
      <c r="D18809" s="2" t="s">
        <v>44429</v>
      </c>
      <c r="E18809" s="3">
        <v>20.69</v>
      </c>
      <c r="F18809" s="67">
        <v>20.69</v>
      </c>
      <c r="G18809" s="67">
        <v>20.69</v>
      </c>
    </row>
    <row r="18810" spans="1:7" x14ac:dyDescent="0.2">
      <c r="A18810" s="1" t="str">
        <f t="shared" si="296"/>
        <v>SETOP MATED-11331</v>
      </c>
      <c r="B18810" s="3" t="s">
        <v>28600</v>
      </c>
      <c r="C18810" s="3" t="s">
        <v>42271</v>
      </c>
      <c r="D18810" s="2" t="s">
        <v>44430</v>
      </c>
      <c r="E18810" s="3">
        <v>15.73</v>
      </c>
      <c r="F18810" s="67">
        <v>15.73</v>
      </c>
      <c r="G18810" s="67">
        <v>15.73</v>
      </c>
    </row>
    <row r="18811" spans="1:7" x14ac:dyDescent="0.2">
      <c r="A18811" s="1" t="str">
        <f t="shared" si="296"/>
        <v>SETOP MATED-11332</v>
      </c>
      <c r="B18811" s="3" t="s">
        <v>28600</v>
      </c>
      <c r="C18811" s="3" t="s">
        <v>42272</v>
      </c>
      <c r="D18811" s="2" t="s">
        <v>44431</v>
      </c>
      <c r="E18811" s="3">
        <v>14.69</v>
      </c>
      <c r="F18811" s="67">
        <v>14.69</v>
      </c>
      <c r="G18811" s="67">
        <v>14.69</v>
      </c>
    </row>
    <row r="18812" spans="1:7" x14ac:dyDescent="0.2">
      <c r="A18812" s="1" t="str">
        <f t="shared" si="296"/>
        <v xml:space="preserve">SETOP </v>
      </c>
      <c r="B18812" s="3" t="s">
        <v>28600</v>
      </c>
    </row>
    <row r="18813" spans="1:7" x14ac:dyDescent="0.2">
      <c r="A18813" s="1" t="str">
        <f t="shared" si="296"/>
        <v>SETOP 117.09 - REBITE</v>
      </c>
      <c r="B18813" s="3" t="s">
        <v>28600</v>
      </c>
      <c r="C18813" s="3" t="s">
        <v>42273</v>
      </c>
    </row>
    <row r="18814" spans="1:7" x14ac:dyDescent="0.2">
      <c r="A18814" s="1" t="str">
        <f t="shared" si="296"/>
        <v>SETOP Código</v>
      </c>
      <c r="B18814" s="3" t="s">
        <v>28600</v>
      </c>
      <c r="C18814" s="3" t="s">
        <v>28604</v>
      </c>
      <c r="D18814" s="2" t="s">
        <v>43149</v>
      </c>
      <c r="E18814" s="3" t="s">
        <v>45110</v>
      </c>
      <c r="F18814" s="67" t="s">
        <v>45110</v>
      </c>
      <c r="G18814" s="67" t="s">
        <v>45110</v>
      </c>
    </row>
    <row r="18815" spans="1:7" x14ac:dyDescent="0.2">
      <c r="A18815" s="1" t="str">
        <f t="shared" si="296"/>
        <v>SETOP MATED-17667</v>
      </c>
      <c r="B18815" s="3" t="s">
        <v>28600</v>
      </c>
      <c r="C18815" s="3" t="s">
        <v>42274</v>
      </c>
      <c r="D18815" s="2" t="s">
        <v>44432</v>
      </c>
      <c r="E18815" s="3">
        <v>6.0400000000000002E-2</v>
      </c>
      <c r="F18815" s="67">
        <v>6.0400000000000002E-2</v>
      </c>
      <c r="G18815" s="67">
        <v>6.0400000000000002E-2</v>
      </c>
    </row>
    <row r="18816" spans="1:7" x14ac:dyDescent="0.2">
      <c r="A18816" s="1" t="str">
        <f t="shared" si="296"/>
        <v>SETOP MATED-16674</v>
      </c>
      <c r="B18816" s="3" t="s">
        <v>28600</v>
      </c>
      <c r="C18816" s="3" t="s">
        <v>42275</v>
      </c>
      <c r="D18816" s="2" t="s">
        <v>44433</v>
      </c>
      <c r="E18816" s="3">
        <v>0.13100000000000001</v>
      </c>
      <c r="F18816" s="67">
        <v>0.13100000000000001</v>
      </c>
      <c r="G18816" s="67">
        <v>0.13100000000000001</v>
      </c>
    </row>
    <row r="18817" spans="1:7" x14ac:dyDescent="0.2">
      <c r="A18817" s="1" t="str">
        <f t="shared" si="296"/>
        <v xml:space="preserve">SETOP </v>
      </c>
      <c r="B18817" s="3" t="s">
        <v>28600</v>
      </c>
    </row>
    <row r="18818" spans="1:7" x14ac:dyDescent="0.2">
      <c r="A18818" s="1" t="str">
        <f t="shared" si="296"/>
        <v>SETOP 118 - QUADOS DE AVISOS/GIZ/LOUSA</v>
      </c>
      <c r="B18818" s="3" t="s">
        <v>28600</v>
      </c>
      <c r="C18818" s="3" t="s">
        <v>42276</v>
      </c>
    </row>
    <row r="18819" spans="1:7" x14ac:dyDescent="0.2">
      <c r="A18819" s="1" t="str">
        <f t="shared" si="296"/>
        <v>SETOP 118.01 - QUADRO E ACESSÓRIOS</v>
      </c>
      <c r="B18819" s="3" t="s">
        <v>28600</v>
      </c>
      <c r="C18819" s="3" t="s">
        <v>42277</v>
      </c>
    </row>
    <row r="18820" spans="1:7" x14ac:dyDescent="0.2">
      <c r="A18820" s="1" t="str">
        <f t="shared" si="296"/>
        <v>SETOP Código</v>
      </c>
      <c r="B18820" s="3" t="s">
        <v>28600</v>
      </c>
      <c r="C18820" s="3" t="s">
        <v>28604</v>
      </c>
      <c r="D18820" s="2" t="s">
        <v>43149</v>
      </c>
      <c r="E18820" s="3" t="s">
        <v>45110</v>
      </c>
      <c r="F18820" s="67" t="s">
        <v>45110</v>
      </c>
      <c r="G18820" s="67" t="s">
        <v>45110</v>
      </c>
    </row>
    <row r="18821" spans="1:7" x14ac:dyDescent="0.2">
      <c r="A18821" s="1" t="str">
        <f t="shared" si="296"/>
        <v>SETOP MATED-12783</v>
      </c>
      <c r="B18821" s="3" t="s">
        <v>28600</v>
      </c>
      <c r="C18821" s="3" t="s">
        <v>42278</v>
      </c>
      <c r="D18821" s="2" t="s">
        <v>44434</v>
      </c>
      <c r="E18821" s="3">
        <v>852.08</v>
      </c>
      <c r="F18821" s="67">
        <v>852.08</v>
      </c>
      <c r="G18821" s="67">
        <v>852.08</v>
      </c>
    </row>
    <row r="18822" spans="1:7" ht="22.5" x14ac:dyDescent="0.2">
      <c r="A18822" s="1" t="str">
        <f t="shared" si="296"/>
        <v>SETOP MATED-12808</v>
      </c>
      <c r="B18822" s="3" t="s">
        <v>28600</v>
      </c>
      <c r="C18822" s="3" t="s">
        <v>42279</v>
      </c>
      <c r="D18822" s="2" t="s">
        <v>44435</v>
      </c>
      <c r="E18822" s="3">
        <v>716</v>
      </c>
      <c r="F18822" s="67">
        <v>716</v>
      </c>
      <c r="G18822" s="67">
        <v>716</v>
      </c>
    </row>
    <row r="18823" spans="1:7" x14ac:dyDescent="0.2">
      <c r="A18823" s="1" t="str">
        <f t="shared" si="296"/>
        <v>SETOP MATED-12809</v>
      </c>
      <c r="B18823" s="3" t="s">
        <v>28600</v>
      </c>
      <c r="C18823" s="3" t="s">
        <v>42280</v>
      </c>
      <c r="D18823" s="2" t="s">
        <v>44436</v>
      </c>
      <c r="E18823" s="3">
        <v>588.87</v>
      </c>
      <c r="F18823" s="67">
        <v>588.87</v>
      </c>
      <c r="G18823" s="67">
        <v>588.87</v>
      </c>
    </row>
    <row r="18824" spans="1:7" ht="22.5" x14ac:dyDescent="0.2">
      <c r="A18824" s="1" t="str">
        <f t="shared" si="296"/>
        <v>SETOP MATED-12784</v>
      </c>
      <c r="B18824" s="3" t="s">
        <v>28600</v>
      </c>
      <c r="C18824" s="3" t="s">
        <v>42281</v>
      </c>
      <c r="D18824" s="2" t="s">
        <v>44437</v>
      </c>
      <c r="E18824" s="3">
        <v>723.1</v>
      </c>
      <c r="F18824" s="67">
        <v>723.1</v>
      </c>
      <c r="G18824" s="67">
        <v>723.1</v>
      </c>
    </row>
    <row r="18825" spans="1:7" ht="22.5" x14ac:dyDescent="0.2">
      <c r="A18825" s="1" t="str">
        <f t="shared" si="296"/>
        <v>SETOP MATED-12810</v>
      </c>
      <c r="B18825" s="3" t="s">
        <v>28600</v>
      </c>
      <c r="C18825" s="3" t="s">
        <v>42282</v>
      </c>
      <c r="D18825" s="2" t="s">
        <v>44438</v>
      </c>
      <c r="E18825" s="3">
        <v>603.54</v>
      </c>
      <c r="F18825" s="67">
        <v>603.54</v>
      </c>
      <c r="G18825" s="67">
        <v>603.54</v>
      </c>
    </row>
    <row r="18826" spans="1:7" ht="22.5" x14ac:dyDescent="0.2">
      <c r="A18826" s="1" t="str">
        <f t="shared" si="296"/>
        <v>SETOP MATED-12811</v>
      </c>
      <c r="B18826" s="3" t="s">
        <v>28600</v>
      </c>
      <c r="C18826" s="3" t="s">
        <v>42283</v>
      </c>
      <c r="D18826" s="2" t="s">
        <v>44439</v>
      </c>
      <c r="E18826" s="3">
        <v>597.57000000000005</v>
      </c>
      <c r="F18826" s="67">
        <v>597.57000000000005</v>
      </c>
      <c r="G18826" s="67">
        <v>597.57000000000005</v>
      </c>
    </row>
    <row r="18827" spans="1:7" x14ac:dyDescent="0.2">
      <c r="A18827" s="1" t="str">
        <f t="shared" si="296"/>
        <v>SETOP MATED-12805</v>
      </c>
      <c r="B18827" s="3" t="s">
        <v>28600</v>
      </c>
      <c r="C18827" s="3" t="s">
        <v>42284</v>
      </c>
      <c r="D18827" s="2" t="s">
        <v>44440</v>
      </c>
      <c r="E18827" s="3">
        <v>1772.74</v>
      </c>
      <c r="F18827" s="67">
        <v>1772.74</v>
      </c>
      <c r="G18827" s="67">
        <v>1772.74</v>
      </c>
    </row>
    <row r="18828" spans="1:7" x14ac:dyDescent="0.2">
      <c r="A18828" s="1" t="str">
        <f t="shared" si="296"/>
        <v>SETOP MATED-12806</v>
      </c>
      <c r="B18828" s="3" t="s">
        <v>28600</v>
      </c>
      <c r="C18828" s="3" t="s">
        <v>42285</v>
      </c>
      <c r="D18828" s="2" t="s">
        <v>44441</v>
      </c>
      <c r="E18828" s="3">
        <v>1967.1</v>
      </c>
      <c r="F18828" s="67">
        <v>1967.1</v>
      </c>
      <c r="G18828" s="67">
        <v>1967.1</v>
      </c>
    </row>
    <row r="18829" spans="1:7" ht="22.5" x14ac:dyDescent="0.2">
      <c r="A18829" s="1" t="str">
        <f t="shared" si="296"/>
        <v>SETOP MATED-12804</v>
      </c>
      <c r="B18829" s="3" t="s">
        <v>28600</v>
      </c>
      <c r="C18829" s="3" t="s">
        <v>42286</v>
      </c>
      <c r="D18829" s="2" t="s">
        <v>44442</v>
      </c>
      <c r="E18829" s="3">
        <v>2448.59</v>
      </c>
      <c r="F18829" s="67">
        <v>2448.59</v>
      </c>
      <c r="G18829" s="67">
        <v>2448.59</v>
      </c>
    </row>
    <row r="18830" spans="1:7" x14ac:dyDescent="0.2">
      <c r="A18830" s="1" t="str">
        <f t="shared" si="296"/>
        <v>SETOP MATED-13003</v>
      </c>
      <c r="B18830" s="3" t="s">
        <v>28600</v>
      </c>
      <c r="C18830" s="3" t="s">
        <v>42287</v>
      </c>
      <c r="D18830" s="2" t="s">
        <v>44443</v>
      </c>
      <c r="E18830" s="3">
        <v>1262.21</v>
      </c>
      <c r="F18830" s="67">
        <v>1262.21</v>
      </c>
      <c r="G18830" s="67">
        <v>1262.21</v>
      </c>
    </row>
    <row r="18831" spans="1:7" x14ac:dyDescent="0.2">
      <c r="A18831" s="1" t="str">
        <f t="shared" si="296"/>
        <v>SETOP MATED-12807</v>
      </c>
      <c r="B18831" s="3" t="s">
        <v>28600</v>
      </c>
      <c r="C18831" s="3" t="s">
        <v>42288</v>
      </c>
      <c r="D18831" s="2" t="s">
        <v>44444</v>
      </c>
      <c r="E18831" s="3">
        <v>1262.1400000000001</v>
      </c>
      <c r="F18831" s="67">
        <v>1262.1400000000001</v>
      </c>
      <c r="G18831" s="67">
        <v>1262.1400000000001</v>
      </c>
    </row>
    <row r="18832" spans="1:7" x14ac:dyDescent="0.2">
      <c r="A18832" s="1" t="str">
        <f t="shared" si="296"/>
        <v xml:space="preserve">SETOP </v>
      </c>
      <c r="B18832" s="3" t="s">
        <v>28600</v>
      </c>
    </row>
    <row r="18833" spans="1:7" x14ac:dyDescent="0.2">
      <c r="A18833" s="1" t="str">
        <f t="shared" si="296"/>
        <v>SETOP 119 - RACKS E ACESSÓRIOS</v>
      </c>
      <c r="B18833" s="3" t="s">
        <v>28600</v>
      </c>
      <c r="C18833" s="3" t="s">
        <v>42289</v>
      </c>
    </row>
    <row r="18834" spans="1:7" x14ac:dyDescent="0.2">
      <c r="A18834" s="1" t="str">
        <f t="shared" si="296"/>
        <v>SETOP 119.01 - ORGANIZADOR E ACESSÓRIOS</v>
      </c>
      <c r="B18834" s="3" t="s">
        <v>28600</v>
      </c>
      <c r="C18834" s="3" t="s">
        <v>42290</v>
      </c>
    </row>
    <row r="18835" spans="1:7" x14ac:dyDescent="0.2">
      <c r="A18835" s="1" t="str">
        <f t="shared" si="296"/>
        <v>SETOP Código</v>
      </c>
      <c r="B18835" s="3" t="s">
        <v>28600</v>
      </c>
      <c r="C18835" s="3" t="s">
        <v>28604</v>
      </c>
      <c r="D18835" s="2" t="s">
        <v>43149</v>
      </c>
      <c r="E18835" s="3" t="s">
        <v>45110</v>
      </c>
      <c r="F18835" s="67" t="s">
        <v>45110</v>
      </c>
      <c r="G18835" s="67" t="s">
        <v>45110</v>
      </c>
    </row>
    <row r="18836" spans="1:7" ht="22.5" x14ac:dyDescent="0.2">
      <c r="A18836" s="1" t="str">
        <f t="shared" si="296"/>
        <v>SETOP MATED-12109</v>
      </c>
      <c r="B18836" s="3" t="s">
        <v>28600</v>
      </c>
      <c r="C18836" s="3" t="s">
        <v>42291</v>
      </c>
      <c r="D18836" s="2" t="s">
        <v>44445</v>
      </c>
      <c r="E18836" s="3">
        <v>531.83150000000001</v>
      </c>
      <c r="F18836" s="67">
        <v>531.83150000000001</v>
      </c>
      <c r="G18836" s="67">
        <v>531.83150000000001</v>
      </c>
    </row>
    <row r="18837" spans="1:7" ht="22.5" x14ac:dyDescent="0.2">
      <c r="A18837" s="1" t="str">
        <f t="shared" si="296"/>
        <v>SETOP MATED-12110</v>
      </c>
      <c r="B18837" s="3" t="s">
        <v>28600</v>
      </c>
      <c r="C18837" s="3" t="s">
        <v>42292</v>
      </c>
      <c r="D18837" s="2" t="s">
        <v>44446</v>
      </c>
      <c r="E18837" s="3">
        <v>58.976199999999999</v>
      </c>
      <c r="F18837" s="67">
        <v>58.976199999999999</v>
      </c>
      <c r="G18837" s="67">
        <v>58.976199999999999</v>
      </c>
    </row>
    <row r="18838" spans="1:7" ht="22.5" x14ac:dyDescent="0.2">
      <c r="A18838" s="1" t="str">
        <f t="shared" si="296"/>
        <v>SETOP MATED-32152</v>
      </c>
      <c r="B18838" s="3" t="s">
        <v>28600</v>
      </c>
      <c r="C18838" s="3" t="s">
        <v>42293</v>
      </c>
      <c r="D18838" s="2" t="s">
        <v>44447</v>
      </c>
      <c r="E18838" s="3">
        <v>15.363099999999999</v>
      </c>
      <c r="F18838" s="67">
        <v>15.363099999999999</v>
      </c>
      <c r="G18838" s="67">
        <v>15.363099999999999</v>
      </c>
    </row>
    <row r="18839" spans="1:7" ht="22.5" x14ac:dyDescent="0.2">
      <c r="A18839" s="1" t="str">
        <f t="shared" si="296"/>
        <v>SETOP MATED-12101</v>
      </c>
      <c r="B18839" s="3" t="s">
        <v>28600</v>
      </c>
      <c r="C18839" s="3" t="s">
        <v>42294</v>
      </c>
      <c r="D18839" s="2" t="s">
        <v>44448</v>
      </c>
      <c r="E18839" s="3">
        <v>26.2529</v>
      </c>
      <c r="F18839" s="67">
        <v>26.2529</v>
      </c>
      <c r="G18839" s="67">
        <v>26.2529</v>
      </c>
    </row>
    <row r="18840" spans="1:7" ht="22.5" x14ac:dyDescent="0.2">
      <c r="A18840" s="1" t="str">
        <f t="shared" si="296"/>
        <v>SETOP MATED-12111</v>
      </c>
      <c r="B18840" s="3" t="s">
        <v>28600</v>
      </c>
      <c r="C18840" s="3" t="s">
        <v>42295</v>
      </c>
      <c r="D18840" s="2" t="s">
        <v>44449</v>
      </c>
      <c r="E18840" s="3">
        <v>9.2401</v>
      </c>
      <c r="F18840" s="67">
        <v>9.2401</v>
      </c>
      <c r="G18840" s="67">
        <v>9.2401</v>
      </c>
    </row>
    <row r="18841" spans="1:7" x14ac:dyDescent="0.2">
      <c r="A18841" s="1" t="str">
        <f t="shared" si="296"/>
        <v xml:space="preserve">SETOP </v>
      </c>
      <c r="B18841" s="3" t="s">
        <v>28600</v>
      </c>
    </row>
    <row r="18842" spans="1:7" x14ac:dyDescent="0.2">
      <c r="A18842" s="1" t="str">
        <f t="shared" si="296"/>
        <v>SETOP 119.02 - PATCH PANEL</v>
      </c>
      <c r="B18842" s="3" t="s">
        <v>28600</v>
      </c>
      <c r="C18842" s="3" t="s">
        <v>42296</v>
      </c>
    </row>
    <row r="18843" spans="1:7" x14ac:dyDescent="0.2">
      <c r="A18843" s="1" t="str">
        <f t="shared" si="296"/>
        <v>SETOP Código</v>
      </c>
      <c r="B18843" s="3" t="s">
        <v>28600</v>
      </c>
      <c r="C18843" s="3" t="s">
        <v>28604</v>
      </c>
      <c r="D18843" s="2" t="s">
        <v>43149</v>
      </c>
      <c r="E18843" s="3" t="s">
        <v>45110</v>
      </c>
      <c r="F18843" s="67" t="s">
        <v>45110</v>
      </c>
      <c r="G18843" s="67" t="s">
        <v>45110</v>
      </c>
    </row>
    <row r="18844" spans="1:7" ht="22.5" x14ac:dyDescent="0.2">
      <c r="A18844" s="1" t="str">
        <f t="shared" si="296"/>
        <v>SETOP MATED-12105</v>
      </c>
      <c r="B18844" s="3" t="s">
        <v>28600</v>
      </c>
      <c r="C18844" s="3" t="s">
        <v>42297</v>
      </c>
      <c r="D18844" s="2" t="s">
        <v>44450</v>
      </c>
      <c r="E18844" s="3">
        <v>703.43520000000001</v>
      </c>
      <c r="F18844" s="67">
        <v>703.43520000000001</v>
      </c>
      <c r="G18844" s="67">
        <v>703.43520000000001</v>
      </c>
    </row>
    <row r="18845" spans="1:7" ht="22.5" x14ac:dyDescent="0.2">
      <c r="A18845" s="1" t="str">
        <f t="shared" si="296"/>
        <v>SETOP MATED-12106</v>
      </c>
      <c r="B18845" s="3" t="s">
        <v>28600</v>
      </c>
      <c r="C18845" s="3" t="s">
        <v>42298</v>
      </c>
      <c r="D18845" s="2" t="s">
        <v>44451</v>
      </c>
      <c r="E18845" s="3">
        <v>1208.4553000000001</v>
      </c>
      <c r="F18845" s="67">
        <v>1208.4553000000001</v>
      </c>
      <c r="G18845" s="67">
        <v>1208.4553000000001</v>
      </c>
    </row>
    <row r="18846" spans="1:7" x14ac:dyDescent="0.2">
      <c r="A18846" s="1" t="str">
        <f t="shared" si="296"/>
        <v xml:space="preserve">SETOP </v>
      </c>
      <c r="B18846" s="3" t="s">
        <v>28600</v>
      </c>
    </row>
    <row r="18847" spans="1:7" x14ac:dyDescent="0.2">
      <c r="A18847" s="1" t="str">
        <f t="shared" si="296"/>
        <v>SETOP 119.03 - RÉGUA COM TOMADA</v>
      </c>
      <c r="B18847" s="3" t="s">
        <v>28600</v>
      </c>
      <c r="C18847" s="3" t="s">
        <v>42299</v>
      </c>
    </row>
    <row r="18848" spans="1:7" x14ac:dyDescent="0.2">
      <c r="A18848" s="1" t="str">
        <f t="shared" si="296"/>
        <v>SETOP Código</v>
      </c>
      <c r="B18848" s="3" t="s">
        <v>28600</v>
      </c>
      <c r="C18848" s="3" t="s">
        <v>28604</v>
      </c>
      <c r="D18848" s="2" t="s">
        <v>43149</v>
      </c>
      <c r="E18848" s="3" t="s">
        <v>45110</v>
      </c>
      <c r="F18848" s="67" t="s">
        <v>45110</v>
      </c>
      <c r="G18848" s="67" t="s">
        <v>45110</v>
      </c>
    </row>
    <row r="18849" spans="1:7" x14ac:dyDescent="0.2">
      <c r="A18849" s="1" t="str">
        <f t="shared" si="296"/>
        <v>SETOP MATED-12107</v>
      </c>
      <c r="B18849" s="3" t="s">
        <v>28600</v>
      </c>
      <c r="C18849" s="3" t="s">
        <v>42300</v>
      </c>
      <c r="D18849" s="2" t="s">
        <v>44452</v>
      </c>
      <c r="E18849" s="3">
        <v>81.19</v>
      </c>
      <c r="F18849" s="67">
        <v>81.19</v>
      </c>
      <c r="G18849" s="67">
        <v>81.19</v>
      </c>
    </row>
    <row r="18850" spans="1:7" x14ac:dyDescent="0.2">
      <c r="A18850" s="1" t="str">
        <f t="shared" si="296"/>
        <v xml:space="preserve">SETOP </v>
      </c>
      <c r="B18850" s="3" t="s">
        <v>28600</v>
      </c>
    </row>
    <row r="18851" spans="1:7" x14ac:dyDescent="0.2">
      <c r="A18851" s="1" t="str">
        <f t="shared" si="296"/>
        <v>SETOP 120 - RALOS, SIFÕES, VÁLVULAS E CAIXA SIFONADAS</v>
      </c>
      <c r="B18851" s="3" t="s">
        <v>28600</v>
      </c>
      <c r="C18851" s="3" t="s">
        <v>42301</v>
      </c>
    </row>
    <row r="18852" spans="1:7" x14ac:dyDescent="0.2">
      <c r="A18852" s="1" t="str">
        <f t="shared" si="296"/>
        <v>SETOP 120.01 - CAIXA SIFONADA EM PVC</v>
      </c>
      <c r="B18852" s="3" t="s">
        <v>28600</v>
      </c>
      <c r="C18852" s="3" t="s">
        <v>42302</v>
      </c>
    </row>
    <row r="18853" spans="1:7" x14ac:dyDescent="0.2">
      <c r="A18853" s="1" t="str">
        <f t="shared" si="296"/>
        <v>SETOP Código</v>
      </c>
      <c r="B18853" s="3" t="s">
        <v>28600</v>
      </c>
      <c r="C18853" s="3" t="s">
        <v>28604</v>
      </c>
      <c r="D18853" s="2" t="s">
        <v>43149</v>
      </c>
      <c r="E18853" s="3" t="s">
        <v>45110</v>
      </c>
      <c r="F18853" s="67" t="s">
        <v>45110</v>
      </c>
      <c r="G18853" s="67" t="s">
        <v>45110</v>
      </c>
    </row>
    <row r="18854" spans="1:7" ht="22.5" x14ac:dyDescent="0.2">
      <c r="A18854" s="1" t="str">
        <f t="shared" si="296"/>
        <v>SETOP MATED-12148</v>
      </c>
      <c r="B18854" s="3" t="s">
        <v>28600</v>
      </c>
      <c r="C18854" s="3" t="s">
        <v>42303</v>
      </c>
      <c r="D18854" s="2" t="s">
        <v>44453</v>
      </c>
      <c r="E18854" s="3">
        <v>70.516599999999997</v>
      </c>
      <c r="F18854" s="67">
        <v>70.516599999999997</v>
      </c>
      <c r="G18854" s="67">
        <v>70.516599999999997</v>
      </c>
    </row>
    <row r="18855" spans="1:7" ht="22.5" x14ac:dyDescent="0.2">
      <c r="A18855" s="1" t="str">
        <f t="shared" si="296"/>
        <v>SETOP MATED-12512</v>
      </c>
      <c r="B18855" s="3" t="s">
        <v>28600</v>
      </c>
      <c r="C18855" s="3" t="s">
        <v>42304</v>
      </c>
      <c r="D18855" s="2" t="s">
        <v>44454</v>
      </c>
      <c r="E18855" s="3">
        <v>83.203299999999999</v>
      </c>
      <c r="F18855" s="67">
        <v>83.203299999999999</v>
      </c>
      <c r="G18855" s="67">
        <v>83.203299999999999</v>
      </c>
    </row>
    <row r="18856" spans="1:7" ht="33.75" x14ac:dyDescent="0.2">
      <c r="A18856" s="1" t="str">
        <f t="shared" si="296"/>
        <v>SETOP MATED-11712</v>
      </c>
      <c r="B18856" s="3" t="s">
        <v>28600</v>
      </c>
      <c r="C18856" s="3" t="s">
        <v>42305</v>
      </c>
      <c r="D18856" s="2" t="s">
        <v>44455</v>
      </c>
      <c r="E18856" s="3">
        <v>13.34</v>
      </c>
      <c r="F18856" s="67">
        <v>13.34</v>
      </c>
      <c r="G18856" s="67">
        <v>13.34</v>
      </c>
    </row>
    <row r="18857" spans="1:7" ht="33.75" x14ac:dyDescent="0.2">
      <c r="A18857" s="1" t="str">
        <f t="shared" si="296"/>
        <v>SETOP MATED-11711</v>
      </c>
      <c r="B18857" s="3" t="s">
        <v>28600</v>
      </c>
      <c r="C18857" s="3" t="s">
        <v>42306</v>
      </c>
      <c r="D18857" s="2" t="s">
        <v>44456</v>
      </c>
      <c r="E18857" s="3">
        <v>17.32</v>
      </c>
      <c r="F18857" s="67">
        <v>17.32</v>
      </c>
      <c r="G18857" s="67">
        <v>17.32</v>
      </c>
    </row>
    <row r="18858" spans="1:7" ht="33.75" x14ac:dyDescent="0.2">
      <c r="A18858" s="1" t="str">
        <f t="shared" si="296"/>
        <v>SETOP MATED-11714</v>
      </c>
      <c r="B18858" s="3" t="s">
        <v>28600</v>
      </c>
      <c r="C18858" s="3" t="s">
        <v>42307</v>
      </c>
      <c r="D18858" s="2" t="s">
        <v>44457</v>
      </c>
      <c r="E18858" s="3">
        <v>33.9</v>
      </c>
      <c r="F18858" s="67">
        <v>33.9</v>
      </c>
      <c r="G18858" s="67">
        <v>33.9</v>
      </c>
    </row>
    <row r="18859" spans="1:7" ht="33.75" x14ac:dyDescent="0.2">
      <c r="A18859" s="1" t="str">
        <f t="shared" si="296"/>
        <v>SETOP MATED-11713</v>
      </c>
      <c r="B18859" s="3" t="s">
        <v>28600</v>
      </c>
      <c r="C18859" s="3" t="s">
        <v>42308</v>
      </c>
      <c r="D18859" s="2" t="s">
        <v>44458</v>
      </c>
      <c r="E18859" s="3">
        <v>36.203099999999999</v>
      </c>
      <c r="F18859" s="67">
        <v>36.203099999999999</v>
      </c>
      <c r="G18859" s="67">
        <v>36.203099999999999</v>
      </c>
    </row>
    <row r="18860" spans="1:7" ht="33.75" x14ac:dyDescent="0.2">
      <c r="A18860" s="1" t="str">
        <f t="shared" ref="A18860:A18923" si="297">CONCATENAR</f>
        <v>SETOP MATED-11715</v>
      </c>
      <c r="B18860" s="3" t="s">
        <v>28600</v>
      </c>
      <c r="C18860" s="3" t="s">
        <v>42309</v>
      </c>
      <c r="D18860" s="2" t="s">
        <v>44459</v>
      </c>
      <c r="E18860" s="3">
        <v>60.2166</v>
      </c>
      <c r="F18860" s="67">
        <v>60.2166</v>
      </c>
      <c r="G18860" s="67">
        <v>60.2166</v>
      </c>
    </row>
    <row r="18861" spans="1:7" ht="33.75" x14ac:dyDescent="0.2">
      <c r="A18861" s="1" t="str">
        <f t="shared" si="297"/>
        <v>SETOP MATED-12513</v>
      </c>
      <c r="B18861" s="3" t="s">
        <v>28600</v>
      </c>
      <c r="C18861" s="3" t="s">
        <v>42310</v>
      </c>
      <c r="D18861" s="2" t="s">
        <v>44460</v>
      </c>
      <c r="E18861" s="3">
        <v>29.623000000000001</v>
      </c>
      <c r="F18861" s="67">
        <v>29.623000000000001</v>
      </c>
      <c r="G18861" s="67">
        <v>29.623000000000001</v>
      </c>
    </row>
    <row r="18862" spans="1:7" ht="33.75" x14ac:dyDescent="0.2">
      <c r="A18862" s="1" t="str">
        <f t="shared" si="297"/>
        <v>SETOP MATED-12514</v>
      </c>
      <c r="B18862" s="3" t="s">
        <v>28600</v>
      </c>
      <c r="C18862" s="3" t="s">
        <v>42311</v>
      </c>
      <c r="D18862" s="2" t="s">
        <v>44461</v>
      </c>
      <c r="E18862" s="3">
        <v>36.532299999999999</v>
      </c>
      <c r="F18862" s="67">
        <v>36.532299999999999</v>
      </c>
      <c r="G18862" s="67">
        <v>36.532299999999999</v>
      </c>
    </row>
    <row r="18863" spans="1:7" x14ac:dyDescent="0.2">
      <c r="A18863" s="1" t="str">
        <f t="shared" si="297"/>
        <v>SETOP MATED-11707</v>
      </c>
      <c r="B18863" s="3" t="s">
        <v>28600</v>
      </c>
      <c r="C18863" s="3" t="s">
        <v>42312</v>
      </c>
      <c r="D18863" s="2" t="s">
        <v>44462</v>
      </c>
      <c r="E18863" s="3">
        <v>15.172700000000001</v>
      </c>
      <c r="F18863" s="67">
        <v>15.172700000000001</v>
      </c>
      <c r="G18863" s="67">
        <v>15.172700000000001</v>
      </c>
    </row>
    <row r="18864" spans="1:7" x14ac:dyDescent="0.2">
      <c r="A18864" s="1" t="str">
        <f t="shared" si="297"/>
        <v>SETOP MATED-11706</v>
      </c>
      <c r="B18864" s="3" t="s">
        <v>28600</v>
      </c>
      <c r="C18864" s="3" t="s">
        <v>42313</v>
      </c>
      <c r="D18864" s="2" t="s">
        <v>44463</v>
      </c>
      <c r="E18864" s="3">
        <v>11.05</v>
      </c>
      <c r="F18864" s="67">
        <v>11.05</v>
      </c>
      <c r="G18864" s="67">
        <v>11.05</v>
      </c>
    </row>
    <row r="18865" spans="1:7" x14ac:dyDescent="0.2">
      <c r="A18865" s="1" t="str">
        <f t="shared" si="297"/>
        <v xml:space="preserve">SETOP </v>
      </c>
      <c r="B18865" s="3" t="s">
        <v>28600</v>
      </c>
    </row>
    <row r="18866" spans="1:7" x14ac:dyDescent="0.2">
      <c r="A18866" s="1" t="str">
        <f t="shared" si="297"/>
        <v>SETOP 120.02 - RALO HEMISFÉRICO</v>
      </c>
      <c r="B18866" s="3" t="s">
        <v>28600</v>
      </c>
      <c r="C18866" s="3" t="s">
        <v>42314</v>
      </c>
    </row>
    <row r="18867" spans="1:7" x14ac:dyDescent="0.2">
      <c r="A18867" s="1" t="str">
        <f t="shared" si="297"/>
        <v>SETOP Código</v>
      </c>
      <c r="B18867" s="3" t="s">
        <v>28600</v>
      </c>
      <c r="C18867" s="3" t="s">
        <v>28604</v>
      </c>
      <c r="D18867" s="2" t="s">
        <v>43149</v>
      </c>
      <c r="E18867" s="3" t="s">
        <v>45110</v>
      </c>
      <c r="F18867" s="67" t="s">
        <v>45110</v>
      </c>
      <c r="G18867" s="67" t="s">
        <v>45110</v>
      </c>
    </row>
    <row r="18868" spans="1:7" x14ac:dyDescent="0.2">
      <c r="A18868" s="1" t="str">
        <f t="shared" si="297"/>
        <v>SETOP MATED-12518</v>
      </c>
      <c r="B18868" s="3" t="s">
        <v>28600</v>
      </c>
      <c r="C18868" s="3" t="s">
        <v>42315</v>
      </c>
      <c r="D18868" s="2" t="s">
        <v>44464</v>
      </c>
      <c r="E18868" s="3">
        <v>20.692299999999999</v>
      </c>
      <c r="F18868" s="67">
        <v>20.692299999999999</v>
      </c>
      <c r="G18868" s="67">
        <v>20.692299999999999</v>
      </c>
    </row>
    <row r="18869" spans="1:7" x14ac:dyDescent="0.2">
      <c r="A18869" s="1" t="str">
        <f t="shared" si="297"/>
        <v>SETOP MATED-12515</v>
      </c>
      <c r="B18869" s="3" t="s">
        <v>28600</v>
      </c>
      <c r="C18869" s="3" t="s">
        <v>42316</v>
      </c>
      <c r="D18869" s="2" t="s">
        <v>44465</v>
      </c>
      <c r="E18869" s="3">
        <v>12.200799999999999</v>
      </c>
      <c r="F18869" s="67">
        <v>12.200799999999999</v>
      </c>
      <c r="G18869" s="67">
        <v>12.200799999999999</v>
      </c>
    </row>
    <row r="18870" spans="1:7" x14ac:dyDescent="0.2">
      <c r="A18870" s="1" t="str">
        <f t="shared" si="297"/>
        <v>SETOP MATED-12516</v>
      </c>
      <c r="B18870" s="3" t="s">
        <v>28600</v>
      </c>
      <c r="C18870" s="3" t="s">
        <v>42317</v>
      </c>
      <c r="D18870" s="2" t="s">
        <v>44466</v>
      </c>
      <c r="E18870" s="3">
        <v>15.388</v>
      </c>
      <c r="F18870" s="67">
        <v>15.388</v>
      </c>
      <c r="G18870" s="67">
        <v>15.388</v>
      </c>
    </row>
    <row r="18871" spans="1:7" x14ac:dyDescent="0.2">
      <c r="A18871" s="1" t="str">
        <f t="shared" si="297"/>
        <v xml:space="preserve">SETOP </v>
      </c>
      <c r="B18871" s="3" t="s">
        <v>28600</v>
      </c>
    </row>
    <row r="18872" spans="1:7" x14ac:dyDescent="0.2">
      <c r="A18872" s="1" t="str">
        <f t="shared" si="297"/>
        <v>SETOP 120.03 - RALO SECO EM PVC</v>
      </c>
      <c r="B18872" s="3" t="s">
        <v>28600</v>
      </c>
      <c r="C18872" s="3" t="s">
        <v>42318</v>
      </c>
    </row>
    <row r="18873" spans="1:7" x14ac:dyDescent="0.2">
      <c r="A18873" s="1" t="str">
        <f t="shared" si="297"/>
        <v>SETOP Código</v>
      </c>
      <c r="B18873" s="3" t="s">
        <v>28600</v>
      </c>
      <c r="C18873" s="3" t="s">
        <v>28604</v>
      </c>
      <c r="D18873" s="2" t="s">
        <v>43149</v>
      </c>
      <c r="E18873" s="3" t="s">
        <v>45110</v>
      </c>
      <c r="F18873" s="67" t="s">
        <v>45110</v>
      </c>
      <c r="G18873" s="67" t="s">
        <v>45110</v>
      </c>
    </row>
    <row r="18874" spans="1:7" ht="22.5" x14ac:dyDescent="0.2">
      <c r="A18874" s="1" t="str">
        <f t="shared" si="297"/>
        <v>SETOP MATED-11718</v>
      </c>
      <c r="B18874" s="3" t="s">
        <v>28600</v>
      </c>
      <c r="C18874" s="3" t="s">
        <v>42319</v>
      </c>
      <c r="D18874" s="2" t="s">
        <v>44467</v>
      </c>
      <c r="E18874" s="3">
        <v>7.2690999999999999</v>
      </c>
      <c r="F18874" s="67">
        <v>7.2690999999999999</v>
      </c>
      <c r="G18874" s="67">
        <v>7.2690999999999999</v>
      </c>
    </row>
    <row r="18875" spans="1:7" ht="22.5" x14ac:dyDescent="0.2">
      <c r="A18875" s="1" t="str">
        <f t="shared" si="297"/>
        <v>SETOP MATED-11724</v>
      </c>
      <c r="B18875" s="3" t="s">
        <v>28600</v>
      </c>
      <c r="C18875" s="3" t="s">
        <v>42320</v>
      </c>
      <c r="D18875" s="2" t="s">
        <v>44468</v>
      </c>
      <c r="E18875" s="3">
        <v>10.1</v>
      </c>
      <c r="F18875" s="67">
        <v>10.1</v>
      </c>
      <c r="G18875" s="67">
        <v>10.1</v>
      </c>
    </row>
    <row r="18876" spans="1:7" x14ac:dyDescent="0.2">
      <c r="A18876" s="1" t="str">
        <f t="shared" si="297"/>
        <v xml:space="preserve">SETOP </v>
      </c>
      <c r="B18876" s="3" t="s">
        <v>28600</v>
      </c>
    </row>
    <row r="18877" spans="1:7" x14ac:dyDescent="0.2">
      <c r="A18877" s="1" t="str">
        <f t="shared" si="297"/>
        <v>SETOP 120.04 - RALO SIFONADO</v>
      </c>
      <c r="B18877" s="3" t="s">
        <v>28600</v>
      </c>
      <c r="C18877" s="3" t="s">
        <v>42321</v>
      </c>
    </row>
    <row r="18878" spans="1:7" x14ac:dyDescent="0.2">
      <c r="A18878" s="1" t="str">
        <f t="shared" si="297"/>
        <v>SETOP Código</v>
      </c>
      <c r="B18878" s="3" t="s">
        <v>28600</v>
      </c>
      <c r="C18878" s="3" t="s">
        <v>28604</v>
      </c>
      <c r="D18878" s="2" t="s">
        <v>43149</v>
      </c>
      <c r="E18878" s="3" t="s">
        <v>45110</v>
      </c>
      <c r="F18878" s="67" t="s">
        <v>45110</v>
      </c>
      <c r="G18878" s="67" t="s">
        <v>45110</v>
      </c>
    </row>
    <row r="18879" spans="1:7" ht="22.5" x14ac:dyDescent="0.2">
      <c r="A18879" s="1" t="str">
        <f t="shared" si="297"/>
        <v>SETOP MATED-5611</v>
      </c>
      <c r="B18879" s="3" t="s">
        <v>28600</v>
      </c>
      <c r="C18879" s="3" t="s">
        <v>42322</v>
      </c>
      <c r="D18879" s="2" t="s">
        <v>44469</v>
      </c>
      <c r="E18879" s="3">
        <v>13.86</v>
      </c>
      <c r="F18879" s="67">
        <v>13.86</v>
      </c>
      <c r="G18879" s="67">
        <v>13.86</v>
      </c>
    </row>
    <row r="18880" spans="1:7" ht="22.5" x14ac:dyDescent="0.2">
      <c r="A18880" s="1" t="str">
        <f t="shared" si="297"/>
        <v>SETOP MATED-11723</v>
      </c>
      <c r="B18880" s="3" t="s">
        <v>28600</v>
      </c>
      <c r="C18880" s="3" t="s">
        <v>42323</v>
      </c>
      <c r="D18880" s="2" t="s">
        <v>44470</v>
      </c>
      <c r="E18880" s="3">
        <v>8.17</v>
      </c>
      <c r="F18880" s="67">
        <v>8.17</v>
      </c>
      <c r="G18880" s="67">
        <v>8.17</v>
      </c>
    </row>
    <row r="18881" spans="1:7" ht="22.5" x14ac:dyDescent="0.2">
      <c r="A18881" s="1" t="str">
        <f t="shared" si="297"/>
        <v>SETOP MATED-11719</v>
      </c>
      <c r="B18881" s="3" t="s">
        <v>28600</v>
      </c>
      <c r="C18881" s="3" t="s">
        <v>42324</v>
      </c>
      <c r="D18881" s="2" t="s">
        <v>44471</v>
      </c>
      <c r="E18881" s="3">
        <v>26.9178</v>
      </c>
      <c r="F18881" s="67">
        <v>26.9178</v>
      </c>
      <c r="G18881" s="67">
        <v>26.9178</v>
      </c>
    </row>
    <row r="18882" spans="1:7" ht="22.5" x14ac:dyDescent="0.2">
      <c r="A18882" s="1" t="str">
        <f t="shared" si="297"/>
        <v>SETOP MATED-11722</v>
      </c>
      <c r="B18882" s="3" t="s">
        <v>28600</v>
      </c>
      <c r="C18882" s="3" t="s">
        <v>42325</v>
      </c>
      <c r="D18882" s="2" t="s">
        <v>44472</v>
      </c>
      <c r="E18882" s="3">
        <v>11.0252</v>
      </c>
      <c r="F18882" s="67">
        <v>11.0252</v>
      </c>
      <c r="G18882" s="67">
        <v>11.0252</v>
      </c>
    </row>
    <row r="18883" spans="1:7" ht="22.5" x14ac:dyDescent="0.2">
      <c r="A18883" s="1" t="str">
        <f t="shared" si="297"/>
        <v>SETOP MATED-11721</v>
      </c>
      <c r="B18883" s="3" t="s">
        <v>28600</v>
      </c>
      <c r="C18883" s="3" t="s">
        <v>42326</v>
      </c>
      <c r="D18883" s="2" t="s">
        <v>44473</v>
      </c>
      <c r="E18883" s="3">
        <v>8.7895000000000003</v>
      </c>
      <c r="F18883" s="67">
        <v>8.7895000000000003</v>
      </c>
      <c r="G18883" s="67">
        <v>8.7895000000000003</v>
      </c>
    </row>
    <row r="18884" spans="1:7" ht="22.5" x14ac:dyDescent="0.2">
      <c r="A18884" s="1" t="str">
        <f t="shared" si="297"/>
        <v>SETOP MATED-11720</v>
      </c>
      <c r="B18884" s="3" t="s">
        <v>28600</v>
      </c>
      <c r="C18884" s="3" t="s">
        <v>42327</v>
      </c>
      <c r="D18884" s="2" t="s">
        <v>44474</v>
      </c>
      <c r="E18884" s="3">
        <v>12.03</v>
      </c>
      <c r="F18884" s="67">
        <v>12.03</v>
      </c>
      <c r="G18884" s="67">
        <v>12.03</v>
      </c>
    </row>
    <row r="18885" spans="1:7" x14ac:dyDescent="0.2">
      <c r="A18885" s="1" t="str">
        <f t="shared" si="297"/>
        <v xml:space="preserve">SETOP </v>
      </c>
      <c r="B18885" s="3" t="s">
        <v>28600</v>
      </c>
    </row>
    <row r="18886" spans="1:7" x14ac:dyDescent="0.2">
      <c r="A18886" s="1" t="str">
        <f t="shared" si="297"/>
        <v>SETOP 120.05 - SIFÃO EM PLÁSTICO</v>
      </c>
      <c r="B18886" s="3" t="s">
        <v>28600</v>
      </c>
      <c r="C18886" s="3" t="s">
        <v>42328</v>
      </c>
    </row>
    <row r="18887" spans="1:7" x14ac:dyDescent="0.2">
      <c r="A18887" s="1" t="str">
        <f t="shared" si="297"/>
        <v>SETOP Código</v>
      </c>
      <c r="B18887" s="3" t="s">
        <v>28600</v>
      </c>
      <c r="C18887" s="3" t="s">
        <v>28604</v>
      </c>
      <c r="D18887" s="2" t="s">
        <v>43149</v>
      </c>
      <c r="E18887" s="3" t="s">
        <v>45110</v>
      </c>
      <c r="F18887" s="67" t="s">
        <v>45110</v>
      </c>
      <c r="G18887" s="67" t="s">
        <v>45110</v>
      </c>
    </row>
    <row r="18888" spans="1:7" ht="22.5" x14ac:dyDescent="0.2">
      <c r="A18888" s="1" t="str">
        <f t="shared" si="297"/>
        <v>SETOP MATED-11695</v>
      </c>
      <c r="B18888" s="3" t="s">
        <v>28600</v>
      </c>
      <c r="C18888" s="3" t="s">
        <v>42329</v>
      </c>
      <c r="D18888" s="2" t="s">
        <v>44475</v>
      </c>
      <c r="E18888" s="3">
        <v>15.166700000000001</v>
      </c>
      <c r="F18888" s="67">
        <v>15.166700000000001</v>
      </c>
      <c r="G18888" s="67">
        <v>15.166700000000001</v>
      </c>
    </row>
    <row r="18889" spans="1:7" x14ac:dyDescent="0.2">
      <c r="A18889" s="1" t="str">
        <f t="shared" si="297"/>
        <v xml:space="preserve">SETOP </v>
      </c>
      <c r="B18889" s="3" t="s">
        <v>28600</v>
      </c>
    </row>
    <row r="18890" spans="1:7" x14ac:dyDescent="0.2">
      <c r="A18890" s="1" t="str">
        <f t="shared" si="297"/>
        <v>SETOP 120.06 - SIFÃO METÁLICO</v>
      </c>
      <c r="B18890" s="3" t="s">
        <v>28600</v>
      </c>
      <c r="C18890" s="3" t="s">
        <v>42330</v>
      </c>
    </row>
    <row r="18891" spans="1:7" x14ac:dyDescent="0.2">
      <c r="A18891" s="1" t="str">
        <f t="shared" si="297"/>
        <v>SETOP Código</v>
      </c>
      <c r="B18891" s="3" t="s">
        <v>28600</v>
      </c>
      <c r="C18891" s="3" t="s">
        <v>28604</v>
      </c>
      <c r="D18891" s="2" t="s">
        <v>43149</v>
      </c>
      <c r="E18891" s="3" t="s">
        <v>45110</v>
      </c>
      <c r="F18891" s="67" t="s">
        <v>45110</v>
      </c>
      <c r="G18891" s="67" t="s">
        <v>45110</v>
      </c>
    </row>
    <row r="18892" spans="1:7" ht="22.5" x14ac:dyDescent="0.2">
      <c r="A18892" s="1" t="str">
        <f t="shared" si="297"/>
        <v>SETOP MATED-11697</v>
      </c>
      <c r="B18892" s="3" t="s">
        <v>28600</v>
      </c>
      <c r="C18892" s="3" t="s">
        <v>42331</v>
      </c>
      <c r="D18892" s="2" t="s">
        <v>44476</v>
      </c>
      <c r="E18892" s="3">
        <v>191.31659999999999</v>
      </c>
      <c r="F18892" s="67">
        <v>191.31659999999999</v>
      </c>
      <c r="G18892" s="67">
        <v>191.31659999999999</v>
      </c>
    </row>
    <row r="18893" spans="1:7" ht="22.5" x14ac:dyDescent="0.2">
      <c r="A18893" s="1" t="str">
        <f t="shared" si="297"/>
        <v>SETOP MATED-11699</v>
      </c>
      <c r="B18893" s="3" t="s">
        <v>28600</v>
      </c>
      <c r="C18893" s="3" t="s">
        <v>42332</v>
      </c>
      <c r="D18893" s="2" t="s">
        <v>44477</v>
      </c>
      <c r="E18893" s="3">
        <v>211.3022</v>
      </c>
      <c r="F18893" s="67">
        <v>211.3022</v>
      </c>
      <c r="G18893" s="67">
        <v>211.3022</v>
      </c>
    </row>
    <row r="18894" spans="1:7" ht="22.5" x14ac:dyDescent="0.2">
      <c r="A18894" s="1" t="str">
        <f t="shared" si="297"/>
        <v>SETOP MATED-11698</v>
      </c>
      <c r="B18894" s="3" t="s">
        <v>28600</v>
      </c>
      <c r="C18894" s="3" t="s">
        <v>42333</v>
      </c>
      <c r="D18894" s="2" t="s">
        <v>44478</v>
      </c>
      <c r="E18894" s="3">
        <v>231.95509999999999</v>
      </c>
      <c r="F18894" s="67">
        <v>231.95509999999999</v>
      </c>
      <c r="G18894" s="67">
        <v>231.95509999999999</v>
      </c>
    </row>
    <row r="18895" spans="1:7" ht="22.5" x14ac:dyDescent="0.2">
      <c r="A18895" s="1" t="str">
        <f t="shared" si="297"/>
        <v>SETOP MATED-11696</v>
      </c>
      <c r="B18895" s="3" t="s">
        <v>28600</v>
      </c>
      <c r="C18895" s="3" t="s">
        <v>42334</v>
      </c>
      <c r="D18895" s="2" t="s">
        <v>44479</v>
      </c>
      <c r="E18895" s="3">
        <v>252.5651</v>
      </c>
      <c r="F18895" s="67">
        <v>252.5651</v>
      </c>
      <c r="G18895" s="67">
        <v>252.5651</v>
      </c>
    </row>
    <row r="18896" spans="1:7" x14ac:dyDescent="0.2">
      <c r="A18896" s="1" t="str">
        <f t="shared" si="297"/>
        <v xml:space="preserve">SETOP </v>
      </c>
      <c r="B18896" s="3" t="s">
        <v>28600</v>
      </c>
    </row>
    <row r="18897" spans="1:7" x14ac:dyDescent="0.2">
      <c r="A18897" s="1" t="str">
        <f t="shared" si="297"/>
        <v>SETOP 120.07 - VÁLVULA METÁLICA</v>
      </c>
      <c r="B18897" s="3" t="s">
        <v>28600</v>
      </c>
      <c r="C18897" s="3" t="s">
        <v>42335</v>
      </c>
    </row>
    <row r="18898" spans="1:7" x14ac:dyDescent="0.2">
      <c r="A18898" s="1" t="str">
        <f t="shared" si="297"/>
        <v>SETOP Código</v>
      </c>
      <c r="B18898" s="3" t="s">
        <v>28600</v>
      </c>
      <c r="C18898" s="3" t="s">
        <v>28604</v>
      </c>
      <c r="D18898" s="2" t="s">
        <v>43149</v>
      </c>
      <c r="E18898" s="3" t="s">
        <v>45110</v>
      </c>
      <c r="F18898" s="67" t="s">
        <v>45110</v>
      </c>
      <c r="G18898" s="67" t="s">
        <v>45110</v>
      </c>
    </row>
    <row r="18899" spans="1:7" ht="22.5" x14ac:dyDescent="0.2">
      <c r="A18899" s="1" t="str">
        <f t="shared" si="297"/>
        <v>SETOP MATED-12603</v>
      </c>
      <c r="B18899" s="3" t="s">
        <v>28600</v>
      </c>
      <c r="C18899" s="3" t="s">
        <v>42336</v>
      </c>
      <c r="D18899" s="2" t="s">
        <v>44480</v>
      </c>
      <c r="E18899" s="3">
        <v>54.515099999999997</v>
      </c>
      <c r="F18899" s="67">
        <v>54.515099999999997</v>
      </c>
      <c r="G18899" s="67">
        <v>54.515099999999997</v>
      </c>
    </row>
    <row r="18900" spans="1:7" ht="22.5" x14ac:dyDescent="0.2">
      <c r="A18900" s="1" t="str">
        <f t="shared" si="297"/>
        <v>SETOP MATED-11702</v>
      </c>
      <c r="B18900" s="3" t="s">
        <v>28600</v>
      </c>
      <c r="C18900" s="3" t="s">
        <v>42337</v>
      </c>
      <c r="D18900" s="2" t="s">
        <v>44481</v>
      </c>
      <c r="E18900" s="3">
        <v>31.8432</v>
      </c>
      <c r="F18900" s="67">
        <v>31.8432</v>
      </c>
      <c r="G18900" s="67">
        <v>31.8432</v>
      </c>
    </row>
    <row r="18901" spans="1:7" ht="22.5" x14ac:dyDescent="0.2">
      <c r="A18901" s="1" t="str">
        <f t="shared" si="297"/>
        <v>SETOP MATED-11701</v>
      </c>
      <c r="B18901" s="3" t="s">
        <v>28600</v>
      </c>
      <c r="C18901" s="3" t="s">
        <v>42338</v>
      </c>
      <c r="D18901" s="2" t="s">
        <v>44482</v>
      </c>
      <c r="E18901" s="3">
        <v>42.21</v>
      </c>
      <c r="F18901" s="67">
        <v>42.21</v>
      </c>
      <c r="G18901" s="67">
        <v>42.21</v>
      </c>
    </row>
    <row r="18902" spans="1:7" ht="22.5" x14ac:dyDescent="0.2">
      <c r="A18902" s="1" t="str">
        <f t="shared" si="297"/>
        <v>SETOP MATED-12198</v>
      </c>
      <c r="B18902" s="3" t="s">
        <v>28600</v>
      </c>
      <c r="C18902" s="3" t="s">
        <v>42339</v>
      </c>
      <c r="D18902" s="2" t="s">
        <v>44483</v>
      </c>
      <c r="E18902" s="3">
        <v>73.400000000000006</v>
      </c>
      <c r="F18902" s="67">
        <v>73.400000000000006</v>
      </c>
      <c r="G18902" s="67">
        <v>73.400000000000006</v>
      </c>
    </row>
    <row r="18903" spans="1:7" ht="22.5" x14ac:dyDescent="0.2">
      <c r="A18903" s="1" t="str">
        <f t="shared" si="297"/>
        <v>SETOP MATED-11703</v>
      </c>
      <c r="B18903" s="3" t="s">
        <v>28600</v>
      </c>
      <c r="C18903" s="3" t="s">
        <v>42340</v>
      </c>
      <c r="D18903" s="2" t="s">
        <v>44484</v>
      </c>
      <c r="E18903" s="3">
        <v>32.03</v>
      </c>
      <c r="F18903" s="67">
        <v>32.03</v>
      </c>
      <c r="G18903" s="67">
        <v>32.03</v>
      </c>
    </row>
    <row r="18904" spans="1:7" x14ac:dyDescent="0.2">
      <c r="A18904" s="1" t="str">
        <f t="shared" si="297"/>
        <v xml:space="preserve">SETOP </v>
      </c>
      <c r="B18904" s="3" t="s">
        <v>28600</v>
      </c>
    </row>
    <row r="18905" spans="1:7" x14ac:dyDescent="0.2">
      <c r="A18905" s="1" t="str">
        <f t="shared" si="297"/>
        <v>SETOP 121 - REGISTROS E VÁLVULAS</v>
      </c>
      <c r="B18905" s="3" t="s">
        <v>28600</v>
      </c>
      <c r="C18905" s="3" t="s">
        <v>42341</v>
      </c>
    </row>
    <row r="18906" spans="1:7" x14ac:dyDescent="0.2">
      <c r="A18906" s="1" t="str">
        <f t="shared" si="297"/>
        <v>SETOP 121.01 - CANOPLA E VOLANTE PARA REGISTRO</v>
      </c>
      <c r="B18906" s="3" t="s">
        <v>28600</v>
      </c>
      <c r="C18906" s="3" t="s">
        <v>42342</v>
      </c>
    </row>
    <row r="18907" spans="1:7" x14ac:dyDescent="0.2">
      <c r="A18907" s="1" t="str">
        <f t="shared" si="297"/>
        <v>SETOP Código</v>
      </c>
      <c r="B18907" s="3" t="s">
        <v>28600</v>
      </c>
      <c r="C18907" s="3" t="s">
        <v>28604</v>
      </c>
      <c r="D18907" s="2" t="s">
        <v>43149</v>
      </c>
      <c r="E18907" s="3" t="s">
        <v>45110</v>
      </c>
      <c r="F18907" s="67" t="s">
        <v>45110</v>
      </c>
      <c r="G18907" s="67" t="s">
        <v>45110</v>
      </c>
    </row>
    <row r="18908" spans="1:7" ht="22.5" x14ac:dyDescent="0.2">
      <c r="A18908" s="1" t="str">
        <f t="shared" si="297"/>
        <v>SETOP MATED-26306</v>
      </c>
      <c r="B18908" s="3" t="s">
        <v>28600</v>
      </c>
      <c r="C18908" s="3" t="s">
        <v>42343</v>
      </c>
      <c r="D18908" s="2" t="s">
        <v>44485</v>
      </c>
      <c r="E18908" s="3">
        <v>31.099</v>
      </c>
      <c r="F18908" s="67">
        <v>31.099</v>
      </c>
      <c r="G18908" s="67">
        <v>31.099</v>
      </c>
    </row>
    <row r="18909" spans="1:7" ht="22.5" x14ac:dyDescent="0.2">
      <c r="A18909" s="1" t="str">
        <f t="shared" si="297"/>
        <v>SETOP MATED-26305</v>
      </c>
      <c r="B18909" s="3" t="s">
        <v>28600</v>
      </c>
      <c r="C18909" s="3" t="s">
        <v>42344</v>
      </c>
      <c r="D18909" s="2" t="s">
        <v>44486</v>
      </c>
      <c r="E18909" s="3">
        <v>24.799399999999999</v>
      </c>
      <c r="F18909" s="67">
        <v>24.799399999999999</v>
      </c>
      <c r="G18909" s="67">
        <v>24.799399999999999</v>
      </c>
    </row>
    <row r="18910" spans="1:7" ht="22.5" x14ac:dyDescent="0.2">
      <c r="A18910" s="1" t="str">
        <f t="shared" si="297"/>
        <v>SETOP MATED-26304</v>
      </c>
      <c r="B18910" s="3" t="s">
        <v>28600</v>
      </c>
      <c r="C18910" s="3" t="s">
        <v>42345</v>
      </c>
      <c r="D18910" s="2" t="s">
        <v>44487</v>
      </c>
      <c r="E18910" s="3">
        <v>24.9559</v>
      </c>
      <c r="F18910" s="67">
        <v>24.9559</v>
      </c>
      <c r="G18910" s="67">
        <v>24.9559</v>
      </c>
    </row>
    <row r="18911" spans="1:7" ht="22.5" x14ac:dyDescent="0.2">
      <c r="A18911" s="1" t="str">
        <f t="shared" si="297"/>
        <v>SETOP MATED-26303</v>
      </c>
      <c r="B18911" s="3" t="s">
        <v>28600</v>
      </c>
      <c r="C18911" s="3" t="s">
        <v>42346</v>
      </c>
      <c r="D18911" s="2" t="s">
        <v>44488</v>
      </c>
      <c r="E18911" s="3">
        <v>21.392900000000001</v>
      </c>
      <c r="F18911" s="67">
        <v>21.392900000000001</v>
      </c>
      <c r="G18911" s="67">
        <v>21.392900000000001</v>
      </c>
    </row>
    <row r="18912" spans="1:7" x14ac:dyDescent="0.2">
      <c r="A18912" s="1" t="str">
        <f t="shared" si="297"/>
        <v xml:space="preserve">SETOP </v>
      </c>
      <c r="B18912" s="3" t="s">
        <v>28600</v>
      </c>
    </row>
    <row r="18913" spans="1:7" x14ac:dyDescent="0.2">
      <c r="A18913" s="1" t="str">
        <f t="shared" si="297"/>
        <v>SETOP 121.02 - REGISTRO DE ESFERA EM PVC</v>
      </c>
      <c r="B18913" s="3" t="s">
        <v>28600</v>
      </c>
      <c r="C18913" s="3" t="s">
        <v>42347</v>
      </c>
    </row>
    <row r="18914" spans="1:7" x14ac:dyDescent="0.2">
      <c r="A18914" s="1" t="str">
        <f t="shared" si="297"/>
        <v>SETOP Código</v>
      </c>
      <c r="B18914" s="3" t="s">
        <v>28600</v>
      </c>
      <c r="C18914" s="3" t="s">
        <v>28604</v>
      </c>
      <c r="D18914" s="2" t="s">
        <v>43149</v>
      </c>
      <c r="E18914" s="3" t="s">
        <v>45110</v>
      </c>
      <c r="F18914" s="67" t="s">
        <v>45110</v>
      </c>
      <c r="G18914" s="67" t="s">
        <v>45110</v>
      </c>
    </row>
    <row r="18915" spans="1:7" x14ac:dyDescent="0.2">
      <c r="A18915" s="1" t="str">
        <f t="shared" si="297"/>
        <v>SETOP MATED-11547</v>
      </c>
      <c r="B18915" s="3" t="s">
        <v>28600</v>
      </c>
      <c r="C18915" s="3" t="s">
        <v>42348</v>
      </c>
      <c r="D18915" s="2" t="s">
        <v>44489</v>
      </c>
      <c r="E18915" s="3">
        <v>18.600000000000001</v>
      </c>
      <c r="F18915" s="67">
        <v>18.600000000000001</v>
      </c>
      <c r="G18915" s="67">
        <v>18.600000000000001</v>
      </c>
    </row>
    <row r="18916" spans="1:7" x14ac:dyDescent="0.2">
      <c r="A18916" s="1" t="str">
        <f t="shared" si="297"/>
        <v>SETOP MATED-11548</v>
      </c>
      <c r="B18916" s="3" t="s">
        <v>28600</v>
      </c>
      <c r="C18916" s="3" t="s">
        <v>42349</v>
      </c>
      <c r="D18916" s="2" t="s">
        <v>44490</v>
      </c>
      <c r="E18916" s="3">
        <v>19.641100000000002</v>
      </c>
      <c r="F18916" s="67">
        <v>19.641100000000002</v>
      </c>
      <c r="G18916" s="67">
        <v>19.641100000000002</v>
      </c>
    </row>
    <row r="18917" spans="1:7" x14ac:dyDescent="0.2">
      <c r="A18917" s="1" t="str">
        <f t="shared" si="297"/>
        <v>SETOP MATED-11549</v>
      </c>
      <c r="B18917" s="3" t="s">
        <v>28600</v>
      </c>
      <c r="C18917" s="3" t="s">
        <v>42350</v>
      </c>
      <c r="D18917" s="2" t="s">
        <v>44491</v>
      </c>
      <c r="E18917" s="3">
        <v>33.65</v>
      </c>
      <c r="F18917" s="67">
        <v>33.65</v>
      </c>
      <c r="G18917" s="67">
        <v>33.65</v>
      </c>
    </row>
    <row r="18918" spans="1:7" x14ac:dyDescent="0.2">
      <c r="A18918" s="1" t="str">
        <f t="shared" si="297"/>
        <v>SETOP MATED-11550</v>
      </c>
      <c r="B18918" s="3" t="s">
        <v>28600</v>
      </c>
      <c r="C18918" s="3" t="s">
        <v>42351</v>
      </c>
      <c r="D18918" s="2" t="s">
        <v>44492</v>
      </c>
      <c r="E18918" s="3">
        <v>40.450000000000003</v>
      </c>
      <c r="F18918" s="67">
        <v>40.450000000000003</v>
      </c>
      <c r="G18918" s="67">
        <v>40.450000000000003</v>
      </c>
    </row>
    <row r="18919" spans="1:7" x14ac:dyDescent="0.2">
      <c r="A18919" s="1" t="str">
        <f t="shared" si="297"/>
        <v>SETOP MATED-11551</v>
      </c>
      <c r="B18919" s="3" t="s">
        <v>28600</v>
      </c>
      <c r="C18919" s="3" t="s">
        <v>42352</v>
      </c>
      <c r="D18919" s="2" t="s">
        <v>44493</v>
      </c>
      <c r="E18919" s="3">
        <v>41.97</v>
      </c>
      <c r="F18919" s="67">
        <v>41.97</v>
      </c>
      <c r="G18919" s="67">
        <v>41.97</v>
      </c>
    </row>
    <row r="18920" spans="1:7" x14ac:dyDescent="0.2">
      <c r="A18920" s="1" t="str">
        <f t="shared" si="297"/>
        <v>SETOP MATED-11552</v>
      </c>
      <c r="B18920" s="3" t="s">
        <v>28600</v>
      </c>
      <c r="C18920" s="3" t="s">
        <v>42353</v>
      </c>
      <c r="D18920" s="2" t="s">
        <v>44494</v>
      </c>
      <c r="E18920" s="3">
        <v>83.2012</v>
      </c>
      <c r="F18920" s="67">
        <v>83.2012</v>
      </c>
      <c r="G18920" s="67">
        <v>83.2012</v>
      </c>
    </row>
    <row r="18921" spans="1:7" x14ac:dyDescent="0.2">
      <c r="A18921" s="1" t="str">
        <f t="shared" si="297"/>
        <v xml:space="preserve">SETOP </v>
      </c>
      <c r="B18921" s="3" t="s">
        <v>28600</v>
      </c>
    </row>
    <row r="18922" spans="1:7" x14ac:dyDescent="0.2">
      <c r="A18922" s="1" t="str">
        <f t="shared" si="297"/>
        <v>SETOP 121.03 - REGISTRO DE GAVETA</v>
      </c>
      <c r="B18922" s="3" t="s">
        <v>28600</v>
      </c>
      <c r="C18922" s="3" t="s">
        <v>42354</v>
      </c>
    </row>
    <row r="18923" spans="1:7" x14ac:dyDescent="0.2">
      <c r="A18923" s="1" t="str">
        <f t="shared" si="297"/>
        <v>SETOP Código</v>
      </c>
      <c r="B18923" s="3" t="s">
        <v>28600</v>
      </c>
      <c r="C18923" s="3" t="s">
        <v>28604</v>
      </c>
      <c r="D18923" s="2" t="s">
        <v>43149</v>
      </c>
      <c r="E18923" s="3" t="s">
        <v>45110</v>
      </c>
      <c r="F18923" s="67" t="s">
        <v>45110</v>
      </c>
      <c r="G18923" s="67" t="s">
        <v>45110</v>
      </c>
    </row>
    <row r="18924" spans="1:7" ht="22.5" x14ac:dyDescent="0.2">
      <c r="A18924" s="1" t="str">
        <f t="shared" ref="A18924:A18987" si="298">CONCATENAR</f>
        <v>SETOP MATED-11497</v>
      </c>
      <c r="B18924" s="3" t="s">
        <v>28600</v>
      </c>
      <c r="C18924" s="3" t="s">
        <v>42355</v>
      </c>
      <c r="D18924" s="2" t="s">
        <v>44495</v>
      </c>
      <c r="E18924" s="3">
        <v>64.06</v>
      </c>
      <c r="F18924" s="67">
        <v>64.06</v>
      </c>
      <c r="G18924" s="67">
        <v>64.06</v>
      </c>
    </row>
    <row r="18925" spans="1:7" ht="22.5" x14ac:dyDescent="0.2">
      <c r="A18925" s="1" t="str">
        <f t="shared" si="298"/>
        <v>SETOP MATED-11499</v>
      </c>
      <c r="B18925" s="3" t="s">
        <v>28600</v>
      </c>
      <c r="C18925" s="3" t="s">
        <v>42356</v>
      </c>
      <c r="D18925" s="2" t="s">
        <v>44496</v>
      </c>
      <c r="E18925" s="3">
        <v>104.47069999999999</v>
      </c>
      <c r="F18925" s="67">
        <v>104.47069999999999</v>
      </c>
      <c r="G18925" s="67">
        <v>104.47069999999999</v>
      </c>
    </row>
    <row r="18926" spans="1:7" ht="22.5" x14ac:dyDescent="0.2">
      <c r="A18926" s="1" t="str">
        <f t="shared" si="298"/>
        <v>SETOP MATED-11498</v>
      </c>
      <c r="B18926" s="3" t="s">
        <v>28600</v>
      </c>
      <c r="C18926" s="3" t="s">
        <v>42357</v>
      </c>
      <c r="D18926" s="2" t="s">
        <v>44497</v>
      </c>
      <c r="E18926" s="3">
        <v>87.180700000000002</v>
      </c>
      <c r="F18926" s="67">
        <v>87.180700000000002</v>
      </c>
      <c r="G18926" s="67">
        <v>87.180700000000002</v>
      </c>
    </row>
    <row r="18927" spans="1:7" ht="22.5" x14ac:dyDescent="0.2">
      <c r="A18927" s="1" t="str">
        <f t="shared" si="298"/>
        <v>SETOP MATED-11495</v>
      </c>
      <c r="B18927" s="3" t="s">
        <v>28600</v>
      </c>
      <c r="C18927" s="3" t="s">
        <v>42358</v>
      </c>
      <c r="D18927" s="2" t="s">
        <v>44498</v>
      </c>
      <c r="E18927" s="3">
        <v>41.21</v>
      </c>
      <c r="F18927" s="67">
        <v>41.21</v>
      </c>
      <c r="G18927" s="67">
        <v>41.21</v>
      </c>
    </row>
    <row r="18928" spans="1:7" ht="22.5" x14ac:dyDescent="0.2">
      <c r="A18928" s="1" t="str">
        <f t="shared" si="298"/>
        <v>SETOP MATED-11496</v>
      </c>
      <c r="B18928" s="3" t="s">
        <v>28600</v>
      </c>
      <c r="C18928" s="3" t="s">
        <v>42359</v>
      </c>
      <c r="D18928" s="2" t="s">
        <v>44499</v>
      </c>
      <c r="E18928" s="3">
        <v>41.3264</v>
      </c>
      <c r="F18928" s="67">
        <v>41.3264</v>
      </c>
      <c r="G18928" s="67">
        <v>41.3264</v>
      </c>
    </row>
    <row r="18929" spans="1:7" ht="22.5" x14ac:dyDescent="0.2">
      <c r="A18929" s="1" t="str">
        <f t="shared" si="298"/>
        <v>SETOP MATED-11516</v>
      </c>
      <c r="B18929" s="3" t="s">
        <v>28600</v>
      </c>
      <c r="C18929" s="3" t="s">
        <v>42360</v>
      </c>
      <c r="D18929" s="2" t="s">
        <v>44500</v>
      </c>
      <c r="E18929" s="3">
        <v>55.31</v>
      </c>
      <c r="F18929" s="67">
        <v>55.31</v>
      </c>
      <c r="G18929" s="67">
        <v>55.31</v>
      </c>
    </row>
    <row r="18930" spans="1:7" ht="22.5" x14ac:dyDescent="0.2">
      <c r="A18930" s="1" t="str">
        <f t="shared" si="298"/>
        <v>SETOP MATED-11518</v>
      </c>
      <c r="B18930" s="3" t="s">
        <v>28600</v>
      </c>
      <c r="C18930" s="3" t="s">
        <v>42361</v>
      </c>
      <c r="D18930" s="2" t="s">
        <v>44501</v>
      </c>
      <c r="E18930" s="3">
        <v>82.23</v>
      </c>
      <c r="F18930" s="67">
        <v>82.23</v>
      </c>
      <c r="G18930" s="67">
        <v>82.23</v>
      </c>
    </row>
    <row r="18931" spans="1:7" ht="22.5" x14ac:dyDescent="0.2">
      <c r="A18931" s="1" t="str">
        <f t="shared" si="298"/>
        <v>SETOP MATED-11517</v>
      </c>
      <c r="B18931" s="3" t="s">
        <v>28600</v>
      </c>
      <c r="C18931" s="3" t="s">
        <v>42362</v>
      </c>
      <c r="D18931" s="2" t="s">
        <v>44502</v>
      </c>
      <c r="E18931" s="3">
        <v>76.39</v>
      </c>
      <c r="F18931" s="67">
        <v>76.39</v>
      </c>
      <c r="G18931" s="67">
        <v>76.39</v>
      </c>
    </row>
    <row r="18932" spans="1:7" ht="22.5" x14ac:dyDescent="0.2">
      <c r="A18932" s="1" t="str">
        <f t="shared" si="298"/>
        <v>SETOP MATED-11494</v>
      </c>
      <c r="B18932" s="3" t="s">
        <v>28600</v>
      </c>
      <c r="C18932" s="3" t="s">
        <v>42363</v>
      </c>
      <c r="D18932" s="2" t="s">
        <v>44503</v>
      </c>
      <c r="E18932" s="3">
        <v>31.17</v>
      </c>
      <c r="F18932" s="67">
        <v>31.17</v>
      </c>
      <c r="G18932" s="67">
        <v>31.17</v>
      </c>
    </row>
    <row r="18933" spans="1:7" ht="22.5" x14ac:dyDescent="0.2">
      <c r="A18933" s="1" t="str">
        <f t="shared" si="298"/>
        <v>SETOP MATED-11519</v>
      </c>
      <c r="B18933" s="3" t="s">
        <v>28600</v>
      </c>
      <c r="C18933" s="3" t="s">
        <v>42364</v>
      </c>
      <c r="D18933" s="2" t="s">
        <v>44504</v>
      </c>
      <c r="E18933" s="3">
        <v>158.69</v>
      </c>
      <c r="F18933" s="67">
        <v>158.69</v>
      </c>
      <c r="G18933" s="67">
        <v>158.69</v>
      </c>
    </row>
    <row r="18934" spans="1:7" ht="22.5" x14ac:dyDescent="0.2">
      <c r="A18934" s="1" t="str">
        <f t="shared" si="298"/>
        <v>SETOP MATED-11520</v>
      </c>
      <c r="B18934" s="3" t="s">
        <v>28600</v>
      </c>
      <c r="C18934" s="3" t="s">
        <v>42365</v>
      </c>
      <c r="D18934" s="2" t="s">
        <v>44505</v>
      </c>
      <c r="E18934" s="3">
        <v>333.45</v>
      </c>
      <c r="F18934" s="67">
        <v>333.45</v>
      </c>
      <c r="G18934" s="67">
        <v>333.45</v>
      </c>
    </row>
    <row r="18935" spans="1:7" ht="22.5" x14ac:dyDescent="0.2">
      <c r="A18935" s="1" t="str">
        <f t="shared" si="298"/>
        <v>SETOP MATED-11521</v>
      </c>
      <c r="B18935" s="3" t="s">
        <v>28600</v>
      </c>
      <c r="C18935" s="3" t="s">
        <v>42366</v>
      </c>
      <c r="D18935" s="2" t="s">
        <v>44506</v>
      </c>
      <c r="E18935" s="3">
        <v>513.23</v>
      </c>
      <c r="F18935" s="67">
        <v>513.23</v>
      </c>
      <c r="G18935" s="67">
        <v>513.23</v>
      </c>
    </row>
    <row r="18936" spans="1:7" ht="22.5" x14ac:dyDescent="0.2">
      <c r="A18936" s="1" t="str">
        <f t="shared" si="298"/>
        <v>SETOP MATED-11505</v>
      </c>
      <c r="B18936" s="3" t="s">
        <v>28600</v>
      </c>
      <c r="C18936" s="3" t="s">
        <v>42367</v>
      </c>
      <c r="D18936" s="2" t="s">
        <v>44507</v>
      </c>
      <c r="E18936" s="3">
        <v>34.42</v>
      </c>
      <c r="F18936" s="67">
        <v>34.42</v>
      </c>
      <c r="G18936" s="67">
        <v>34.42</v>
      </c>
    </row>
    <row r="18937" spans="1:7" ht="22.5" x14ac:dyDescent="0.2">
      <c r="A18937" s="1" t="str">
        <f t="shared" si="298"/>
        <v>SETOP MATED-11522</v>
      </c>
      <c r="B18937" s="3" t="s">
        <v>28600</v>
      </c>
      <c r="C18937" s="3" t="s">
        <v>42368</v>
      </c>
      <c r="D18937" s="2" t="s">
        <v>44508</v>
      </c>
      <c r="E18937" s="3">
        <v>947.64</v>
      </c>
      <c r="F18937" s="67">
        <v>947.64</v>
      </c>
      <c r="G18937" s="67">
        <v>947.64</v>
      </c>
    </row>
    <row r="18938" spans="1:7" x14ac:dyDescent="0.2">
      <c r="A18938" s="1" t="str">
        <f t="shared" si="298"/>
        <v xml:space="preserve">SETOP </v>
      </c>
      <c r="B18938" s="3" t="s">
        <v>28600</v>
      </c>
    </row>
    <row r="18939" spans="1:7" x14ac:dyDescent="0.2">
      <c r="A18939" s="1" t="str">
        <f t="shared" si="298"/>
        <v>SETOP 121.04 - REGISTRO DE GLOBO</v>
      </c>
      <c r="B18939" s="3" t="s">
        <v>28600</v>
      </c>
      <c r="C18939" s="3" t="s">
        <v>42369</v>
      </c>
    </row>
    <row r="18940" spans="1:7" x14ac:dyDescent="0.2">
      <c r="A18940" s="1" t="str">
        <f t="shared" si="298"/>
        <v>SETOP Código</v>
      </c>
      <c r="B18940" s="3" t="s">
        <v>28600</v>
      </c>
      <c r="C18940" s="3" t="s">
        <v>28604</v>
      </c>
      <c r="D18940" s="2" t="s">
        <v>43149</v>
      </c>
      <c r="E18940" s="3" t="s">
        <v>45110</v>
      </c>
      <c r="F18940" s="67" t="s">
        <v>45110</v>
      </c>
      <c r="G18940" s="67" t="s">
        <v>45110</v>
      </c>
    </row>
    <row r="18941" spans="1:7" ht="22.5" x14ac:dyDescent="0.2">
      <c r="A18941" s="1" t="str">
        <f t="shared" si="298"/>
        <v>SETOP MATED-11485</v>
      </c>
      <c r="B18941" s="3" t="s">
        <v>28600</v>
      </c>
      <c r="C18941" s="3" t="s">
        <v>42370</v>
      </c>
      <c r="D18941" s="2" t="s">
        <v>44509</v>
      </c>
      <c r="E18941" s="3">
        <v>173.49379999999999</v>
      </c>
      <c r="F18941" s="67">
        <v>173.49379999999999</v>
      </c>
      <c r="G18941" s="67">
        <v>173.49379999999999</v>
      </c>
    </row>
    <row r="18942" spans="1:7" ht="22.5" x14ac:dyDescent="0.2">
      <c r="A18942" s="1" t="str">
        <f t="shared" si="298"/>
        <v>SETOP MATED-12546</v>
      </c>
      <c r="B18942" s="3" t="s">
        <v>28600</v>
      </c>
      <c r="C18942" s="3" t="s">
        <v>42371</v>
      </c>
      <c r="D18942" s="2" t="s">
        <v>44510</v>
      </c>
      <c r="E18942" s="3">
        <v>157.81649999999999</v>
      </c>
      <c r="F18942" s="67">
        <v>157.81649999999999</v>
      </c>
      <c r="G18942" s="67">
        <v>157.81649999999999</v>
      </c>
    </row>
    <row r="18943" spans="1:7" ht="22.5" x14ac:dyDescent="0.2">
      <c r="A18943" s="1" t="str">
        <f t="shared" si="298"/>
        <v>SETOP MATED-12545</v>
      </c>
      <c r="B18943" s="3" t="s">
        <v>28600</v>
      </c>
      <c r="C18943" s="3" t="s">
        <v>42372</v>
      </c>
      <c r="D18943" s="2" t="s">
        <v>44511</v>
      </c>
      <c r="E18943" s="3">
        <v>298.34609999999998</v>
      </c>
      <c r="F18943" s="67">
        <v>298.34609999999998</v>
      </c>
      <c r="G18943" s="67">
        <v>298.34609999999998</v>
      </c>
    </row>
    <row r="18944" spans="1:7" ht="22.5" x14ac:dyDescent="0.2">
      <c r="A18944" s="1" t="str">
        <f t="shared" si="298"/>
        <v>SETOP MATED-13092</v>
      </c>
      <c r="B18944" s="3" t="s">
        <v>28600</v>
      </c>
      <c r="C18944" s="3" t="s">
        <v>42373</v>
      </c>
      <c r="D18944" s="2" t="s">
        <v>44512</v>
      </c>
      <c r="E18944" s="3">
        <v>727.98940000000005</v>
      </c>
      <c r="F18944" s="67">
        <v>727.98940000000005</v>
      </c>
      <c r="G18944" s="67">
        <v>727.98940000000005</v>
      </c>
    </row>
    <row r="18945" spans="1:7" x14ac:dyDescent="0.2">
      <c r="A18945" s="1" t="str">
        <f t="shared" si="298"/>
        <v xml:space="preserve">SETOP </v>
      </c>
      <c r="B18945" s="3" t="s">
        <v>28600</v>
      </c>
    </row>
    <row r="18946" spans="1:7" x14ac:dyDescent="0.2">
      <c r="A18946" s="1" t="str">
        <f t="shared" si="298"/>
        <v>SETOP 121.05 - REGISTRO DE PRESSÃO</v>
      </c>
      <c r="B18946" s="3" t="s">
        <v>28600</v>
      </c>
      <c r="C18946" s="3" t="s">
        <v>42374</v>
      </c>
    </row>
    <row r="18947" spans="1:7" x14ac:dyDescent="0.2">
      <c r="A18947" s="1" t="str">
        <f t="shared" si="298"/>
        <v>SETOP Código</v>
      </c>
      <c r="B18947" s="3" t="s">
        <v>28600</v>
      </c>
      <c r="C18947" s="3" t="s">
        <v>28604</v>
      </c>
      <c r="D18947" s="2" t="s">
        <v>43149</v>
      </c>
      <c r="E18947" s="3" t="s">
        <v>45110</v>
      </c>
      <c r="F18947" s="67" t="s">
        <v>45110</v>
      </c>
      <c r="G18947" s="67" t="s">
        <v>45110</v>
      </c>
    </row>
    <row r="18948" spans="1:7" ht="22.5" x14ac:dyDescent="0.2">
      <c r="A18948" s="1" t="str">
        <f t="shared" si="298"/>
        <v>SETOP MATED-11523</v>
      </c>
      <c r="B18948" s="3" t="s">
        <v>28600</v>
      </c>
      <c r="C18948" s="3" t="s">
        <v>42375</v>
      </c>
      <c r="D18948" s="2" t="s">
        <v>44513</v>
      </c>
      <c r="E18948" s="3">
        <v>51.721299999999999</v>
      </c>
      <c r="F18948" s="67">
        <v>51.721299999999999</v>
      </c>
      <c r="G18948" s="67">
        <v>51.721299999999999</v>
      </c>
    </row>
    <row r="18949" spans="1:7" ht="22.5" x14ac:dyDescent="0.2">
      <c r="A18949" s="1" t="str">
        <f t="shared" si="298"/>
        <v>SETOP MATED-11524</v>
      </c>
      <c r="B18949" s="3" t="s">
        <v>28600</v>
      </c>
      <c r="C18949" s="3" t="s">
        <v>42376</v>
      </c>
      <c r="D18949" s="2" t="s">
        <v>44514</v>
      </c>
      <c r="E18949" s="3">
        <v>41.658499999999997</v>
      </c>
      <c r="F18949" s="67">
        <v>41.658499999999997</v>
      </c>
      <c r="G18949" s="67">
        <v>41.658499999999997</v>
      </c>
    </row>
    <row r="18950" spans="1:7" x14ac:dyDescent="0.2">
      <c r="A18950" s="1" t="str">
        <f t="shared" si="298"/>
        <v xml:space="preserve">SETOP </v>
      </c>
      <c r="B18950" s="3" t="s">
        <v>28600</v>
      </c>
    </row>
    <row r="18951" spans="1:7" x14ac:dyDescent="0.2">
      <c r="A18951" s="1" t="str">
        <f t="shared" si="298"/>
        <v>SETOP 121.07 - REGISTRO E VÁLVULA PARA GLP</v>
      </c>
      <c r="B18951" s="3" t="s">
        <v>28600</v>
      </c>
      <c r="C18951" s="3" t="s">
        <v>42377</v>
      </c>
    </row>
    <row r="18952" spans="1:7" x14ac:dyDescent="0.2">
      <c r="A18952" s="1" t="str">
        <f t="shared" si="298"/>
        <v>SETOP Código</v>
      </c>
      <c r="B18952" s="3" t="s">
        <v>28600</v>
      </c>
      <c r="C18952" s="3" t="s">
        <v>28604</v>
      </c>
      <c r="D18952" s="2" t="s">
        <v>43149</v>
      </c>
      <c r="E18952" s="3" t="s">
        <v>45110</v>
      </c>
      <c r="F18952" s="67" t="s">
        <v>45110</v>
      </c>
      <c r="G18952" s="67" t="s">
        <v>45110</v>
      </c>
    </row>
    <row r="18953" spans="1:7" x14ac:dyDescent="0.2">
      <c r="A18953" s="1" t="str">
        <f t="shared" si="298"/>
        <v>SETOP MATED-12331</v>
      </c>
      <c r="B18953" s="3" t="s">
        <v>28600</v>
      </c>
      <c r="C18953" s="3" t="s">
        <v>42378</v>
      </c>
      <c r="D18953" s="2" t="s">
        <v>44515</v>
      </c>
      <c r="E18953" s="3">
        <v>223.04390000000001</v>
      </c>
      <c r="F18953" s="67">
        <v>223.04390000000001</v>
      </c>
      <c r="G18953" s="67">
        <v>223.04390000000001</v>
      </c>
    </row>
    <row r="18954" spans="1:7" x14ac:dyDescent="0.2">
      <c r="A18954" s="1" t="str">
        <f t="shared" si="298"/>
        <v xml:space="preserve">SETOP </v>
      </c>
      <c r="B18954" s="3" t="s">
        <v>28600</v>
      </c>
    </row>
    <row r="18955" spans="1:7" x14ac:dyDescent="0.2">
      <c r="A18955" s="1" t="str">
        <f t="shared" si="298"/>
        <v>SETOP 121.09 - VÁLVULA DE DESCARGA E CAIXA DE EMBUTIR</v>
      </c>
      <c r="B18955" s="3" t="s">
        <v>28600</v>
      </c>
      <c r="C18955" s="3" t="s">
        <v>42379</v>
      </c>
    </row>
    <row r="18956" spans="1:7" x14ac:dyDescent="0.2">
      <c r="A18956" s="1" t="str">
        <f t="shared" si="298"/>
        <v>SETOP Código</v>
      </c>
      <c r="B18956" s="3" t="s">
        <v>28600</v>
      </c>
      <c r="C18956" s="3" t="s">
        <v>28604</v>
      </c>
      <c r="D18956" s="2" t="s">
        <v>43149</v>
      </c>
      <c r="E18956" s="3" t="s">
        <v>45110</v>
      </c>
      <c r="F18956" s="67" t="s">
        <v>45110</v>
      </c>
      <c r="G18956" s="67" t="s">
        <v>45110</v>
      </c>
    </row>
    <row r="18957" spans="1:7" ht="22.5" x14ac:dyDescent="0.2">
      <c r="A18957" s="1" t="str">
        <f t="shared" si="298"/>
        <v>SETOP MATED-32198</v>
      </c>
      <c r="B18957" s="3" t="s">
        <v>28600</v>
      </c>
      <c r="C18957" s="3" t="s">
        <v>42380</v>
      </c>
      <c r="D18957" s="2" t="s">
        <v>44516</v>
      </c>
      <c r="E18957" s="3">
        <v>157.9</v>
      </c>
      <c r="F18957" s="67">
        <v>157.9</v>
      </c>
      <c r="G18957" s="67">
        <v>157.9</v>
      </c>
    </row>
    <row r="18958" spans="1:7" ht="22.5" x14ac:dyDescent="0.2">
      <c r="A18958" s="1" t="str">
        <f t="shared" si="298"/>
        <v>SETOP MATED-32199</v>
      </c>
      <c r="B18958" s="3" t="s">
        <v>28600</v>
      </c>
      <c r="C18958" s="3" t="s">
        <v>42381</v>
      </c>
      <c r="D18958" s="2" t="s">
        <v>44517</v>
      </c>
      <c r="E18958" s="3">
        <v>606.71410000000003</v>
      </c>
      <c r="F18958" s="67">
        <v>606.71410000000003</v>
      </c>
      <c r="G18958" s="67">
        <v>606.71410000000003</v>
      </c>
    </row>
    <row r="18959" spans="1:7" ht="22.5" x14ac:dyDescent="0.2">
      <c r="A18959" s="1" t="str">
        <f t="shared" si="298"/>
        <v>SETOP MATED-32193</v>
      </c>
      <c r="B18959" s="3" t="s">
        <v>28600</v>
      </c>
      <c r="C18959" s="3" t="s">
        <v>42382</v>
      </c>
      <c r="D18959" s="2" t="s">
        <v>44518</v>
      </c>
      <c r="E18959" s="3">
        <v>876.68460000000005</v>
      </c>
      <c r="F18959" s="67">
        <v>876.68460000000005</v>
      </c>
      <c r="G18959" s="67">
        <v>876.68460000000005</v>
      </c>
    </row>
    <row r="18960" spans="1:7" ht="22.5" x14ac:dyDescent="0.2">
      <c r="A18960" s="1" t="str">
        <f t="shared" si="298"/>
        <v>SETOP MATED-9132</v>
      </c>
      <c r="B18960" s="3" t="s">
        <v>28600</v>
      </c>
      <c r="C18960" s="3" t="s">
        <v>42383</v>
      </c>
      <c r="D18960" s="2" t="s">
        <v>44519</v>
      </c>
      <c r="E18960" s="3">
        <v>266.85289999999998</v>
      </c>
      <c r="F18960" s="67">
        <v>266.85289999999998</v>
      </c>
      <c r="G18960" s="67">
        <v>266.85289999999998</v>
      </c>
    </row>
    <row r="18961" spans="1:7" ht="22.5" x14ac:dyDescent="0.2">
      <c r="A18961" s="1" t="str">
        <f t="shared" si="298"/>
        <v>SETOP MATED-11528</v>
      </c>
      <c r="B18961" s="3" t="s">
        <v>28600</v>
      </c>
      <c r="C18961" s="3" t="s">
        <v>42384</v>
      </c>
      <c r="D18961" s="2" t="s">
        <v>44520</v>
      </c>
      <c r="E18961" s="3">
        <v>248.87790000000001</v>
      </c>
      <c r="F18961" s="67">
        <v>248.87790000000001</v>
      </c>
      <c r="G18961" s="67">
        <v>248.87790000000001</v>
      </c>
    </row>
    <row r="18962" spans="1:7" x14ac:dyDescent="0.2">
      <c r="A18962" s="1" t="str">
        <f t="shared" si="298"/>
        <v>SETOP MATED-8141</v>
      </c>
      <c r="B18962" s="3" t="s">
        <v>28600</v>
      </c>
      <c r="C18962" s="3" t="s">
        <v>42385</v>
      </c>
      <c r="D18962" s="2" t="s">
        <v>44521</v>
      </c>
      <c r="E18962" s="3">
        <v>142.33199999999999</v>
      </c>
      <c r="F18962" s="67">
        <v>142.33199999999999</v>
      </c>
      <c r="G18962" s="67">
        <v>142.33199999999999</v>
      </c>
    </row>
    <row r="18963" spans="1:7" x14ac:dyDescent="0.2">
      <c r="A18963" s="1" t="str">
        <f t="shared" si="298"/>
        <v xml:space="preserve">SETOP </v>
      </c>
      <c r="B18963" s="3" t="s">
        <v>28600</v>
      </c>
    </row>
    <row r="18964" spans="1:7" x14ac:dyDescent="0.2">
      <c r="A18964" s="1" t="str">
        <f t="shared" si="298"/>
        <v>SETOP 121.10 - VÁLVULA DE ESFERA EM LATÃO</v>
      </c>
      <c r="B18964" s="3" t="s">
        <v>28600</v>
      </c>
      <c r="C18964" s="3" t="s">
        <v>42386</v>
      </c>
    </row>
    <row r="18965" spans="1:7" x14ac:dyDescent="0.2">
      <c r="A18965" s="1" t="str">
        <f t="shared" si="298"/>
        <v>SETOP Código</v>
      </c>
      <c r="B18965" s="3" t="s">
        <v>28600</v>
      </c>
      <c r="C18965" s="3" t="s">
        <v>28604</v>
      </c>
      <c r="D18965" s="2" t="s">
        <v>43149</v>
      </c>
      <c r="E18965" s="3" t="s">
        <v>45110</v>
      </c>
      <c r="F18965" s="67" t="s">
        <v>45110</v>
      </c>
      <c r="G18965" s="67" t="s">
        <v>45110</v>
      </c>
    </row>
    <row r="18966" spans="1:7" ht="22.5" x14ac:dyDescent="0.2">
      <c r="A18966" s="1" t="str">
        <f t="shared" si="298"/>
        <v>SETOP MATED-12962</v>
      </c>
      <c r="B18966" s="3" t="s">
        <v>28600</v>
      </c>
      <c r="C18966" s="3" t="s">
        <v>42387</v>
      </c>
      <c r="D18966" s="2" t="s">
        <v>44522</v>
      </c>
      <c r="E18966" s="3">
        <v>74.557299999999998</v>
      </c>
      <c r="F18966" s="67">
        <v>74.557299999999998</v>
      </c>
      <c r="G18966" s="67">
        <v>74.557299999999998</v>
      </c>
    </row>
    <row r="18967" spans="1:7" ht="22.5" x14ac:dyDescent="0.2">
      <c r="A18967" s="1" t="str">
        <f t="shared" si="298"/>
        <v>SETOP MATED-12960</v>
      </c>
      <c r="B18967" s="3" t="s">
        <v>28600</v>
      </c>
      <c r="C18967" s="3" t="s">
        <v>42388</v>
      </c>
      <c r="D18967" s="2" t="s">
        <v>44523</v>
      </c>
      <c r="E18967" s="3">
        <v>167.04</v>
      </c>
      <c r="F18967" s="67">
        <v>167.04</v>
      </c>
      <c r="G18967" s="67">
        <v>167.04</v>
      </c>
    </row>
    <row r="18968" spans="1:7" ht="22.5" x14ac:dyDescent="0.2">
      <c r="A18968" s="1" t="str">
        <f t="shared" si="298"/>
        <v>SETOP MATED-12961</v>
      </c>
      <c r="B18968" s="3" t="s">
        <v>28600</v>
      </c>
      <c r="C18968" s="3" t="s">
        <v>42389</v>
      </c>
      <c r="D18968" s="2" t="s">
        <v>44524</v>
      </c>
      <c r="E18968" s="3">
        <v>113.8001</v>
      </c>
      <c r="F18968" s="67">
        <v>113.8001</v>
      </c>
      <c r="G18968" s="67">
        <v>113.8001</v>
      </c>
    </row>
    <row r="18969" spans="1:7" ht="22.5" x14ac:dyDescent="0.2">
      <c r="A18969" s="1" t="str">
        <f t="shared" si="298"/>
        <v>SETOP MATED-12964</v>
      </c>
      <c r="B18969" s="3" t="s">
        <v>28600</v>
      </c>
      <c r="C18969" s="3" t="s">
        <v>42390</v>
      </c>
      <c r="D18969" s="2" t="s">
        <v>44525</v>
      </c>
      <c r="E18969" s="3">
        <v>37.480800000000002</v>
      </c>
      <c r="F18969" s="67">
        <v>37.480800000000002</v>
      </c>
      <c r="G18969" s="67">
        <v>37.480800000000002</v>
      </c>
    </row>
    <row r="18970" spans="1:7" ht="22.5" x14ac:dyDescent="0.2">
      <c r="A18970" s="1" t="str">
        <f t="shared" si="298"/>
        <v>SETOP MATED-12959</v>
      </c>
      <c r="B18970" s="3" t="s">
        <v>28600</v>
      </c>
      <c r="C18970" s="3" t="s">
        <v>42391</v>
      </c>
      <c r="D18970" s="2" t="s">
        <v>44526</v>
      </c>
      <c r="E18970" s="3">
        <v>285.27999999999997</v>
      </c>
      <c r="F18970" s="67">
        <v>285.27999999999997</v>
      </c>
      <c r="G18970" s="67">
        <v>285.27999999999997</v>
      </c>
    </row>
    <row r="18971" spans="1:7" ht="22.5" x14ac:dyDescent="0.2">
      <c r="A18971" s="1" t="str">
        <f t="shared" si="298"/>
        <v>SETOP MATED-12958</v>
      </c>
      <c r="B18971" s="3" t="s">
        <v>28600</v>
      </c>
      <c r="C18971" s="3" t="s">
        <v>42392</v>
      </c>
      <c r="D18971" s="2" t="s">
        <v>44527</v>
      </c>
      <c r="E18971" s="3">
        <v>425.0163</v>
      </c>
      <c r="F18971" s="67">
        <v>425.0163</v>
      </c>
      <c r="G18971" s="67">
        <v>425.0163</v>
      </c>
    </row>
    <row r="18972" spans="1:7" ht="22.5" x14ac:dyDescent="0.2">
      <c r="A18972" s="1" t="str">
        <f t="shared" si="298"/>
        <v>SETOP MATED-12963</v>
      </c>
      <c r="B18972" s="3" t="s">
        <v>28600</v>
      </c>
      <c r="C18972" s="3" t="s">
        <v>42393</v>
      </c>
      <c r="D18972" s="2" t="s">
        <v>44528</v>
      </c>
      <c r="E18972" s="3">
        <v>50.535400000000003</v>
      </c>
      <c r="F18972" s="67">
        <v>50.535400000000003</v>
      </c>
      <c r="G18972" s="67">
        <v>50.535400000000003</v>
      </c>
    </row>
    <row r="18973" spans="1:7" x14ac:dyDescent="0.2">
      <c r="A18973" s="1" t="str">
        <f t="shared" si="298"/>
        <v xml:space="preserve">SETOP </v>
      </c>
      <c r="B18973" s="3" t="s">
        <v>28600</v>
      </c>
    </row>
    <row r="18974" spans="1:7" x14ac:dyDescent="0.2">
      <c r="A18974" s="1" t="str">
        <f t="shared" si="298"/>
        <v>SETOP 121.11 - VÁLVULA DE ESFERA TRIPARTIDA</v>
      </c>
      <c r="B18974" s="3" t="s">
        <v>28600</v>
      </c>
      <c r="C18974" s="3" t="s">
        <v>42394</v>
      </c>
    </row>
    <row r="18975" spans="1:7" x14ac:dyDescent="0.2">
      <c r="A18975" s="1" t="str">
        <f t="shared" si="298"/>
        <v>SETOP Código</v>
      </c>
      <c r="B18975" s="3" t="s">
        <v>28600</v>
      </c>
      <c r="C18975" s="3" t="s">
        <v>28604</v>
      </c>
      <c r="D18975" s="2" t="s">
        <v>43149</v>
      </c>
      <c r="E18975" s="3" t="s">
        <v>45110</v>
      </c>
      <c r="F18975" s="67" t="s">
        <v>45110</v>
      </c>
      <c r="G18975" s="67" t="s">
        <v>45110</v>
      </c>
    </row>
    <row r="18976" spans="1:7" ht="22.5" x14ac:dyDescent="0.2">
      <c r="A18976" s="1" t="str">
        <f t="shared" si="298"/>
        <v>SETOP MATED-12319</v>
      </c>
      <c r="B18976" s="3" t="s">
        <v>28600</v>
      </c>
      <c r="C18976" s="3" t="s">
        <v>42395</v>
      </c>
      <c r="D18976" s="2" t="s">
        <v>44529</v>
      </c>
      <c r="E18976" s="3">
        <v>89.9</v>
      </c>
      <c r="F18976" s="67">
        <v>89.9</v>
      </c>
      <c r="G18976" s="67">
        <v>89.9</v>
      </c>
    </row>
    <row r="18977" spans="1:7" ht="22.5" x14ac:dyDescent="0.2">
      <c r="A18977" s="1" t="str">
        <f t="shared" si="298"/>
        <v>SETOP MATED-13040</v>
      </c>
      <c r="B18977" s="3" t="s">
        <v>28600</v>
      </c>
      <c r="C18977" s="3" t="s">
        <v>42396</v>
      </c>
      <c r="D18977" s="2" t="s">
        <v>44530</v>
      </c>
      <c r="E18977" s="3">
        <v>110.11069999999999</v>
      </c>
      <c r="F18977" s="67">
        <v>110.11069999999999</v>
      </c>
      <c r="G18977" s="67">
        <v>110.11069999999999</v>
      </c>
    </row>
    <row r="18978" spans="1:7" x14ac:dyDescent="0.2">
      <c r="A18978" s="1" t="str">
        <f t="shared" si="298"/>
        <v xml:space="preserve">SETOP </v>
      </c>
      <c r="B18978" s="3" t="s">
        <v>28600</v>
      </c>
    </row>
    <row r="18979" spans="1:7" x14ac:dyDescent="0.2">
      <c r="A18979" s="1" t="str">
        <f t="shared" si="298"/>
        <v>SETOP 121.12 - VÁLVULA DE RETENÇÃO EM BRONZE</v>
      </c>
      <c r="B18979" s="3" t="s">
        <v>28600</v>
      </c>
      <c r="C18979" s="3" t="s">
        <v>42397</v>
      </c>
    </row>
    <row r="18980" spans="1:7" x14ac:dyDescent="0.2">
      <c r="A18980" s="1" t="str">
        <f t="shared" si="298"/>
        <v>SETOP Código</v>
      </c>
      <c r="B18980" s="3" t="s">
        <v>28600</v>
      </c>
      <c r="C18980" s="3" t="s">
        <v>28604</v>
      </c>
      <c r="D18980" s="2" t="s">
        <v>43149</v>
      </c>
      <c r="E18980" s="3" t="s">
        <v>45110</v>
      </c>
      <c r="F18980" s="67" t="s">
        <v>45110</v>
      </c>
      <c r="G18980" s="67" t="s">
        <v>45110</v>
      </c>
    </row>
    <row r="18981" spans="1:7" x14ac:dyDescent="0.2">
      <c r="A18981" s="1" t="str">
        <f t="shared" si="298"/>
        <v>SETOP MATED-11540</v>
      </c>
      <c r="B18981" s="3" t="s">
        <v>28600</v>
      </c>
      <c r="C18981" s="3" t="s">
        <v>42398</v>
      </c>
      <c r="D18981" s="2" t="s">
        <v>44531</v>
      </c>
      <c r="E18981" s="3">
        <v>109.9302</v>
      </c>
      <c r="F18981" s="67">
        <v>109.9302</v>
      </c>
      <c r="G18981" s="67">
        <v>109.9302</v>
      </c>
    </row>
    <row r="18982" spans="1:7" x14ac:dyDescent="0.2">
      <c r="A18982" s="1" t="str">
        <f t="shared" si="298"/>
        <v>SETOP MATED-11542</v>
      </c>
      <c r="B18982" s="3" t="s">
        <v>28600</v>
      </c>
      <c r="C18982" s="3" t="s">
        <v>42399</v>
      </c>
      <c r="D18982" s="2" t="s">
        <v>44532</v>
      </c>
      <c r="E18982" s="3">
        <v>184.10159999999999</v>
      </c>
      <c r="F18982" s="67">
        <v>184.10159999999999</v>
      </c>
      <c r="G18982" s="67">
        <v>184.10159999999999</v>
      </c>
    </row>
    <row r="18983" spans="1:7" x14ac:dyDescent="0.2">
      <c r="A18983" s="1" t="str">
        <f t="shared" si="298"/>
        <v>SETOP MATED-11541</v>
      </c>
      <c r="B18983" s="3" t="s">
        <v>28600</v>
      </c>
      <c r="C18983" s="3" t="s">
        <v>42400</v>
      </c>
      <c r="D18983" s="2" t="s">
        <v>44533</v>
      </c>
      <c r="E18983" s="3">
        <v>168.8681</v>
      </c>
      <c r="F18983" s="67">
        <v>168.8681</v>
      </c>
      <c r="G18983" s="67">
        <v>168.8681</v>
      </c>
    </row>
    <row r="18984" spans="1:7" x14ac:dyDescent="0.2">
      <c r="A18984" s="1" t="str">
        <f t="shared" si="298"/>
        <v>SETOP MATED-11529</v>
      </c>
      <c r="B18984" s="3" t="s">
        <v>28600</v>
      </c>
      <c r="C18984" s="3" t="s">
        <v>42401</v>
      </c>
      <c r="D18984" s="2" t="s">
        <v>44534</v>
      </c>
      <c r="E18984" s="3">
        <v>74.849999999999994</v>
      </c>
      <c r="F18984" s="67">
        <v>74.849999999999994</v>
      </c>
      <c r="G18984" s="67">
        <v>74.849999999999994</v>
      </c>
    </row>
    <row r="18985" spans="1:7" x14ac:dyDescent="0.2">
      <c r="A18985" s="1" t="str">
        <f t="shared" si="298"/>
        <v>SETOP MATED-11543</v>
      </c>
      <c r="B18985" s="3" t="s">
        <v>28600</v>
      </c>
      <c r="C18985" s="3" t="s">
        <v>42402</v>
      </c>
      <c r="D18985" s="2" t="s">
        <v>44535</v>
      </c>
      <c r="E18985" s="3">
        <v>262.13</v>
      </c>
      <c r="F18985" s="67">
        <v>262.13</v>
      </c>
      <c r="G18985" s="67">
        <v>262.13</v>
      </c>
    </row>
    <row r="18986" spans="1:7" x14ac:dyDescent="0.2">
      <c r="A18986" s="1" t="str">
        <f t="shared" si="298"/>
        <v>SETOP MATED-11544</v>
      </c>
      <c r="B18986" s="3" t="s">
        <v>28600</v>
      </c>
      <c r="C18986" s="3" t="s">
        <v>42403</v>
      </c>
      <c r="D18986" s="2" t="s">
        <v>44536</v>
      </c>
      <c r="E18986" s="3">
        <v>432.24</v>
      </c>
      <c r="F18986" s="67">
        <v>432.24</v>
      </c>
      <c r="G18986" s="67">
        <v>432.24</v>
      </c>
    </row>
    <row r="18987" spans="1:7" x14ac:dyDescent="0.2">
      <c r="A18987" s="1" t="str">
        <f t="shared" si="298"/>
        <v>SETOP MATED-11545</v>
      </c>
      <c r="B18987" s="3" t="s">
        <v>28600</v>
      </c>
      <c r="C18987" s="3" t="s">
        <v>42404</v>
      </c>
      <c r="D18987" s="2" t="s">
        <v>44537</v>
      </c>
      <c r="E18987" s="3">
        <v>524.34</v>
      </c>
      <c r="F18987" s="67">
        <v>524.34</v>
      </c>
      <c r="G18987" s="67">
        <v>524.34</v>
      </c>
    </row>
    <row r="18988" spans="1:7" x14ac:dyDescent="0.2">
      <c r="A18988" s="1" t="str">
        <f t="shared" ref="A18988:A19051" si="299">CONCATENAR</f>
        <v>SETOP MATED-11539</v>
      </c>
      <c r="B18988" s="3" t="s">
        <v>28600</v>
      </c>
      <c r="C18988" s="3" t="s">
        <v>42405</v>
      </c>
      <c r="D18988" s="2" t="s">
        <v>44538</v>
      </c>
      <c r="E18988" s="3">
        <v>83.046999999999997</v>
      </c>
      <c r="F18988" s="67">
        <v>83.046999999999997</v>
      </c>
      <c r="G18988" s="67">
        <v>83.046999999999997</v>
      </c>
    </row>
    <row r="18989" spans="1:7" x14ac:dyDescent="0.2">
      <c r="A18989" s="1" t="str">
        <f t="shared" si="299"/>
        <v>SETOP MATED-11546</v>
      </c>
      <c r="B18989" s="3" t="s">
        <v>28600</v>
      </c>
      <c r="C18989" s="3" t="s">
        <v>42406</v>
      </c>
      <c r="D18989" s="2" t="s">
        <v>44539</v>
      </c>
      <c r="E18989" s="3">
        <v>927.54</v>
      </c>
      <c r="F18989" s="67">
        <v>927.54</v>
      </c>
      <c r="G18989" s="67">
        <v>927.54</v>
      </c>
    </row>
    <row r="18990" spans="1:7" x14ac:dyDescent="0.2">
      <c r="A18990" s="1" t="str">
        <f t="shared" si="299"/>
        <v>SETOP MATED-11532</v>
      </c>
      <c r="B18990" s="3" t="s">
        <v>28600</v>
      </c>
      <c r="C18990" s="3" t="s">
        <v>42407</v>
      </c>
      <c r="D18990" s="2" t="s">
        <v>44540</v>
      </c>
      <c r="E18990" s="3">
        <v>69.976699999999994</v>
      </c>
      <c r="F18990" s="67">
        <v>69.976699999999994</v>
      </c>
      <c r="G18990" s="67">
        <v>69.976699999999994</v>
      </c>
    </row>
    <row r="18991" spans="1:7" x14ac:dyDescent="0.2">
      <c r="A18991" s="1" t="str">
        <f t="shared" si="299"/>
        <v>SETOP MATED-11534</v>
      </c>
      <c r="B18991" s="3" t="s">
        <v>28600</v>
      </c>
      <c r="C18991" s="3" t="s">
        <v>42408</v>
      </c>
      <c r="D18991" s="2" t="s">
        <v>44541</v>
      </c>
      <c r="E18991" s="3">
        <v>124.8145</v>
      </c>
      <c r="F18991" s="67">
        <v>124.8145</v>
      </c>
      <c r="G18991" s="67">
        <v>124.8145</v>
      </c>
    </row>
    <row r="18992" spans="1:7" x14ac:dyDescent="0.2">
      <c r="A18992" s="1" t="str">
        <f t="shared" si="299"/>
        <v>SETOP MATED-11533</v>
      </c>
      <c r="B18992" s="3" t="s">
        <v>28600</v>
      </c>
      <c r="C18992" s="3" t="s">
        <v>42409</v>
      </c>
      <c r="D18992" s="2" t="s">
        <v>44542</v>
      </c>
      <c r="E18992" s="3">
        <v>110.4</v>
      </c>
      <c r="F18992" s="67">
        <v>110.4</v>
      </c>
      <c r="G18992" s="67">
        <v>110.4</v>
      </c>
    </row>
    <row r="18993" spans="1:7" x14ac:dyDescent="0.2">
      <c r="A18993" s="1" t="str">
        <f t="shared" si="299"/>
        <v>SETOP MATED-11530</v>
      </c>
      <c r="B18993" s="3" t="s">
        <v>28600</v>
      </c>
      <c r="C18993" s="3" t="s">
        <v>42410</v>
      </c>
      <c r="D18993" s="2" t="s">
        <v>44543</v>
      </c>
      <c r="E18993" s="3">
        <v>56.982199999999999</v>
      </c>
      <c r="F18993" s="67">
        <v>56.982199999999999</v>
      </c>
      <c r="G18993" s="67">
        <v>56.982199999999999</v>
      </c>
    </row>
    <row r="18994" spans="1:7" x14ac:dyDescent="0.2">
      <c r="A18994" s="1" t="str">
        <f t="shared" si="299"/>
        <v>SETOP MATED-11536</v>
      </c>
      <c r="B18994" s="3" t="s">
        <v>28600</v>
      </c>
      <c r="C18994" s="3" t="s">
        <v>42411</v>
      </c>
      <c r="D18994" s="2" t="s">
        <v>44544</v>
      </c>
      <c r="E18994" s="3">
        <v>318.16000000000003</v>
      </c>
      <c r="F18994" s="67">
        <v>318.16000000000003</v>
      </c>
      <c r="G18994" s="67">
        <v>318.16000000000003</v>
      </c>
    </row>
    <row r="18995" spans="1:7" x14ac:dyDescent="0.2">
      <c r="A18995" s="1" t="str">
        <f t="shared" si="299"/>
        <v>SETOP MATED-11531</v>
      </c>
      <c r="B18995" s="3" t="s">
        <v>28600</v>
      </c>
      <c r="C18995" s="3" t="s">
        <v>42412</v>
      </c>
      <c r="D18995" s="2" t="s">
        <v>44545</v>
      </c>
      <c r="E18995" s="3">
        <v>62.87</v>
      </c>
      <c r="F18995" s="67">
        <v>62.87</v>
      </c>
      <c r="G18995" s="67">
        <v>62.87</v>
      </c>
    </row>
    <row r="18996" spans="1:7" x14ac:dyDescent="0.2">
      <c r="A18996" s="1" t="str">
        <f t="shared" si="299"/>
        <v>SETOP MATED-11538</v>
      </c>
      <c r="B18996" s="3" t="s">
        <v>28600</v>
      </c>
      <c r="C18996" s="3" t="s">
        <v>42413</v>
      </c>
      <c r="D18996" s="2" t="s">
        <v>44546</v>
      </c>
      <c r="E18996" s="3">
        <v>773.12</v>
      </c>
      <c r="F18996" s="67">
        <v>773.12</v>
      </c>
      <c r="G18996" s="67">
        <v>773.12</v>
      </c>
    </row>
    <row r="18997" spans="1:7" x14ac:dyDescent="0.2">
      <c r="A18997" s="1" t="str">
        <f t="shared" si="299"/>
        <v>SETOP MATED-11535</v>
      </c>
      <c r="B18997" s="3" t="s">
        <v>28600</v>
      </c>
      <c r="C18997" s="3" t="s">
        <v>42414</v>
      </c>
      <c r="D18997" s="2" t="s">
        <v>44547</v>
      </c>
      <c r="E18997" s="3">
        <v>175.23</v>
      </c>
      <c r="F18997" s="67">
        <v>175.23</v>
      </c>
      <c r="G18997" s="67">
        <v>175.23</v>
      </c>
    </row>
    <row r="18998" spans="1:7" x14ac:dyDescent="0.2">
      <c r="A18998" s="1" t="str">
        <f t="shared" si="299"/>
        <v>SETOP MATED-11537</v>
      </c>
      <c r="B18998" s="3" t="s">
        <v>28600</v>
      </c>
      <c r="C18998" s="3" t="s">
        <v>42415</v>
      </c>
      <c r="D18998" s="2" t="s">
        <v>44548</v>
      </c>
      <c r="E18998" s="3">
        <v>451.15140000000002</v>
      </c>
      <c r="F18998" s="67">
        <v>451.15140000000002</v>
      </c>
      <c r="G18998" s="67">
        <v>451.15140000000002</v>
      </c>
    </row>
    <row r="18999" spans="1:7" x14ac:dyDescent="0.2">
      <c r="A18999" s="1" t="str">
        <f t="shared" si="299"/>
        <v xml:space="preserve">SETOP </v>
      </c>
      <c r="B18999" s="3" t="s">
        <v>28600</v>
      </c>
    </row>
    <row r="19000" spans="1:7" x14ac:dyDescent="0.2">
      <c r="A19000" s="1" t="str">
        <f t="shared" si="299"/>
        <v>SETOP 121.13 - VÁLVULA DE RETENÇÃO EM LATÃO</v>
      </c>
      <c r="B19000" s="3" t="s">
        <v>28600</v>
      </c>
      <c r="C19000" s="3" t="s">
        <v>42416</v>
      </c>
    </row>
    <row r="19001" spans="1:7" x14ac:dyDescent="0.2">
      <c r="A19001" s="1" t="str">
        <f t="shared" si="299"/>
        <v>SETOP Código</v>
      </c>
      <c r="B19001" s="3" t="s">
        <v>28600</v>
      </c>
      <c r="C19001" s="3" t="s">
        <v>28604</v>
      </c>
      <c r="D19001" s="2" t="s">
        <v>43149</v>
      </c>
      <c r="E19001" s="3" t="s">
        <v>45110</v>
      </c>
      <c r="F19001" s="67" t="s">
        <v>45110</v>
      </c>
      <c r="G19001" s="67" t="s">
        <v>45110</v>
      </c>
    </row>
    <row r="19002" spans="1:7" x14ac:dyDescent="0.2">
      <c r="A19002" s="1" t="str">
        <f t="shared" si="299"/>
        <v>SETOP MATED-12955</v>
      </c>
      <c r="B19002" s="3" t="s">
        <v>28600</v>
      </c>
      <c r="C19002" s="3" t="s">
        <v>42417</v>
      </c>
      <c r="D19002" s="2" t="s">
        <v>44549</v>
      </c>
      <c r="E19002" s="3">
        <v>72.109700000000004</v>
      </c>
      <c r="F19002" s="67">
        <v>72.109700000000004</v>
      </c>
      <c r="G19002" s="67">
        <v>72.109700000000004</v>
      </c>
    </row>
    <row r="19003" spans="1:7" x14ac:dyDescent="0.2">
      <c r="A19003" s="1" t="str">
        <f t="shared" si="299"/>
        <v>SETOP MATED-12953</v>
      </c>
      <c r="B19003" s="3" t="s">
        <v>28600</v>
      </c>
      <c r="C19003" s="3" t="s">
        <v>42418</v>
      </c>
      <c r="D19003" s="2" t="s">
        <v>44550</v>
      </c>
      <c r="E19003" s="3">
        <v>138.78659999999999</v>
      </c>
      <c r="F19003" s="67">
        <v>138.78659999999999</v>
      </c>
      <c r="G19003" s="67">
        <v>138.78659999999999</v>
      </c>
    </row>
    <row r="19004" spans="1:7" x14ac:dyDescent="0.2">
      <c r="A19004" s="1" t="str">
        <f t="shared" si="299"/>
        <v>SETOP MATED-12954</v>
      </c>
      <c r="B19004" s="3" t="s">
        <v>28600</v>
      </c>
      <c r="C19004" s="3" t="s">
        <v>42419</v>
      </c>
      <c r="D19004" s="2" t="s">
        <v>44551</v>
      </c>
      <c r="E19004" s="3">
        <v>115.61109999999999</v>
      </c>
      <c r="F19004" s="67">
        <v>115.61109999999999</v>
      </c>
      <c r="G19004" s="67">
        <v>115.61109999999999</v>
      </c>
    </row>
    <row r="19005" spans="1:7" x14ac:dyDescent="0.2">
      <c r="A19005" s="1" t="str">
        <f t="shared" si="299"/>
        <v>SETOP MATED-12957</v>
      </c>
      <c r="B19005" s="3" t="s">
        <v>28600</v>
      </c>
      <c r="C19005" s="3" t="s">
        <v>42420</v>
      </c>
      <c r="D19005" s="2" t="s">
        <v>44552</v>
      </c>
      <c r="E19005" s="3">
        <v>57.302399999999999</v>
      </c>
      <c r="F19005" s="67">
        <v>57.302399999999999</v>
      </c>
      <c r="G19005" s="67">
        <v>57.302399999999999</v>
      </c>
    </row>
    <row r="19006" spans="1:7" x14ac:dyDescent="0.2">
      <c r="A19006" s="1" t="str">
        <f t="shared" si="299"/>
        <v>SETOP MATED-12952</v>
      </c>
      <c r="B19006" s="3" t="s">
        <v>28600</v>
      </c>
      <c r="C19006" s="3" t="s">
        <v>42421</v>
      </c>
      <c r="D19006" s="2" t="s">
        <v>44553</v>
      </c>
      <c r="E19006" s="3">
        <v>204.97059999999999</v>
      </c>
      <c r="F19006" s="67">
        <v>204.97059999999999</v>
      </c>
      <c r="G19006" s="67">
        <v>204.97059999999999</v>
      </c>
    </row>
    <row r="19007" spans="1:7" x14ac:dyDescent="0.2">
      <c r="A19007" s="1" t="str">
        <f t="shared" si="299"/>
        <v>SETOP MATED-12951</v>
      </c>
      <c r="B19007" s="3" t="s">
        <v>28600</v>
      </c>
      <c r="C19007" s="3" t="s">
        <v>42422</v>
      </c>
      <c r="D19007" s="2" t="s">
        <v>44554</v>
      </c>
      <c r="E19007" s="3">
        <v>344.98649999999998</v>
      </c>
      <c r="F19007" s="67">
        <v>344.98649999999998</v>
      </c>
      <c r="G19007" s="67">
        <v>344.98649999999998</v>
      </c>
    </row>
    <row r="19008" spans="1:7" x14ac:dyDescent="0.2">
      <c r="A19008" s="1" t="str">
        <f t="shared" si="299"/>
        <v>SETOP MATED-12956</v>
      </c>
      <c r="B19008" s="3" t="s">
        <v>28600</v>
      </c>
      <c r="C19008" s="3" t="s">
        <v>42423</v>
      </c>
      <c r="D19008" s="2" t="s">
        <v>44555</v>
      </c>
      <c r="E19008" s="3">
        <v>59.057400000000001</v>
      </c>
      <c r="F19008" s="67">
        <v>59.057400000000001</v>
      </c>
      <c r="G19008" s="67">
        <v>59.057400000000001</v>
      </c>
    </row>
    <row r="19009" spans="1:7" x14ac:dyDescent="0.2">
      <c r="A19009" s="1" t="str">
        <f t="shared" si="299"/>
        <v xml:space="preserve">SETOP </v>
      </c>
      <c r="B19009" s="3" t="s">
        <v>28600</v>
      </c>
    </row>
    <row r="19010" spans="1:7" x14ac:dyDescent="0.2">
      <c r="A19010" s="1" t="str">
        <f t="shared" si="299"/>
        <v>SETOP 122 - RESERVATÓRIOS E CAIXAS DE ÁGUA</v>
      </c>
      <c r="B19010" s="3" t="s">
        <v>28600</v>
      </c>
      <c r="C19010" s="3" t="s">
        <v>42424</v>
      </c>
    </row>
    <row r="19011" spans="1:7" x14ac:dyDescent="0.2">
      <c r="A19011" s="1" t="str">
        <f t="shared" si="299"/>
        <v>SETOP 122.01 - CAIXA DE ÁGUA EM POLIETILENO</v>
      </c>
      <c r="B19011" s="3" t="s">
        <v>28600</v>
      </c>
      <c r="C19011" s="3" t="s">
        <v>42425</v>
      </c>
    </row>
    <row r="19012" spans="1:7" x14ac:dyDescent="0.2">
      <c r="A19012" s="1" t="str">
        <f t="shared" si="299"/>
        <v>SETOP Código</v>
      </c>
      <c r="B19012" s="3" t="s">
        <v>28600</v>
      </c>
      <c r="C19012" s="3" t="s">
        <v>28604</v>
      </c>
      <c r="D19012" s="2" t="s">
        <v>43149</v>
      </c>
      <c r="E19012" s="3" t="s">
        <v>45110</v>
      </c>
      <c r="F19012" s="67" t="s">
        <v>45110</v>
      </c>
      <c r="G19012" s="67" t="s">
        <v>45110</v>
      </c>
    </row>
    <row r="19013" spans="1:7" ht="22.5" x14ac:dyDescent="0.2">
      <c r="A19013" s="1" t="str">
        <f t="shared" si="299"/>
        <v>SETOP MATED-11749</v>
      </c>
      <c r="B19013" s="3" t="s">
        <v>28600</v>
      </c>
      <c r="C19013" s="3" t="s">
        <v>42426</v>
      </c>
      <c r="D19013" s="2" t="s">
        <v>44556</v>
      </c>
      <c r="E19013" s="3">
        <v>399.83199999999999</v>
      </c>
      <c r="F19013" s="67">
        <v>399.83199999999999</v>
      </c>
      <c r="G19013" s="67">
        <v>399.83199999999999</v>
      </c>
    </row>
    <row r="19014" spans="1:7" ht="22.5" x14ac:dyDescent="0.2">
      <c r="A19014" s="1" t="str">
        <f t="shared" si="299"/>
        <v>SETOP MATED-12595</v>
      </c>
      <c r="B19014" s="3" t="s">
        <v>28600</v>
      </c>
      <c r="C19014" s="3" t="s">
        <v>42427</v>
      </c>
      <c r="D19014" s="2" t="s">
        <v>44557</v>
      </c>
      <c r="E19014" s="3">
        <v>958.28</v>
      </c>
      <c r="F19014" s="67">
        <v>958.28</v>
      </c>
      <c r="G19014" s="67">
        <v>958.28</v>
      </c>
    </row>
    <row r="19015" spans="1:7" x14ac:dyDescent="0.2">
      <c r="A19015" s="1" t="str">
        <f t="shared" si="299"/>
        <v>SETOP MATED-12135</v>
      </c>
      <c r="B19015" s="3" t="s">
        <v>28600</v>
      </c>
      <c r="C19015" s="3" t="s">
        <v>42428</v>
      </c>
      <c r="D19015" s="2" t="s">
        <v>44558</v>
      </c>
      <c r="E19015" s="3">
        <v>220.85</v>
      </c>
      <c r="F19015" s="67">
        <v>220.85</v>
      </c>
      <c r="G19015" s="67">
        <v>220.85</v>
      </c>
    </row>
    <row r="19016" spans="1:7" ht="22.5" x14ac:dyDescent="0.2">
      <c r="A19016" s="1" t="str">
        <f t="shared" si="299"/>
        <v>SETOP MATED-29748</v>
      </c>
      <c r="B19016" s="3" t="s">
        <v>28600</v>
      </c>
      <c r="C19016" s="3" t="s">
        <v>42429</v>
      </c>
      <c r="D19016" s="2" t="s">
        <v>44559</v>
      </c>
      <c r="E19016" s="3">
        <v>1983.14</v>
      </c>
      <c r="F19016" s="67">
        <v>1983.14</v>
      </c>
      <c r="G19016" s="67">
        <v>1983.14</v>
      </c>
    </row>
    <row r="19017" spans="1:7" ht="22.5" x14ac:dyDescent="0.2">
      <c r="A19017" s="1" t="str">
        <f t="shared" si="299"/>
        <v>SETOP MATED-29750</v>
      </c>
      <c r="B19017" s="3" t="s">
        <v>28600</v>
      </c>
      <c r="C19017" s="3" t="s">
        <v>42430</v>
      </c>
      <c r="D19017" s="2" t="s">
        <v>44560</v>
      </c>
      <c r="E19017" s="3">
        <v>229.9</v>
      </c>
      <c r="F19017" s="67">
        <v>229.9</v>
      </c>
      <c r="G19017" s="67">
        <v>229.9</v>
      </c>
    </row>
    <row r="19018" spans="1:7" ht="22.5" x14ac:dyDescent="0.2">
      <c r="A19018" s="1" t="str">
        <f t="shared" si="299"/>
        <v>SETOP MATED-11748</v>
      </c>
      <c r="B19018" s="3" t="s">
        <v>28600</v>
      </c>
      <c r="C19018" s="3" t="s">
        <v>42431</v>
      </c>
      <c r="D19018" s="2" t="s">
        <v>44561</v>
      </c>
      <c r="E19018" s="3">
        <v>259.89999999999998</v>
      </c>
      <c r="F19018" s="67">
        <v>259.89999999999998</v>
      </c>
      <c r="G19018" s="67">
        <v>259.89999999999998</v>
      </c>
    </row>
    <row r="19019" spans="1:7" ht="22.5" x14ac:dyDescent="0.2">
      <c r="A19019" s="1" t="str">
        <f t="shared" si="299"/>
        <v>SETOP MATED-29749</v>
      </c>
      <c r="B19019" s="3" t="s">
        <v>28600</v>
      </c>
      <c r="C19019" s="3" t="s">
        <v>42432</v>
      </c>
      <c r="D19019" s="2" t="s">
        <v>44562</v>
      </c>
      <c r="E19019" s="3">
        <v>2745.24</v>
      </c>
      <c r="F19019" s="67">
        <v>2745.24</v>
      </c>
      <c r="G19019" s="67">
        <v>2745.24</v>
      </c>
    </row>
    <row r="19020" spans="1:7" x14ac:dyDescent="0.2">
      <c r="A19020" s="1" t="str">
        <f t="shared" si="299"/>
        <v xml:space="preserve">SETOP </v>
      </c>
      <c r="B19020" s="3" t="s">
        <v>28600</v>
      </c>
    </row>
    <row r="19021" spans="1:7" x14ac:dyDescent="0.2">
      <c r="A19021" s="1" t="str">
        <f t="shared" si="299"/>
        <v>SETOP 123 - SELADORES E FUNDOS PREPARADORES</v>
      </c>
      <c r="B19021" s="3" t="s">
        <v>28600</v>
      </c>
      <c r="C19021" s="3" t="s">
        <v>42433</v>
      </c>
    </row>
    <row r="19022" spans="1:7" x14ac:dyDescent="0.2">
      <c r="A19022" s="1" t="str">
        <f t="shared" si="299"/>
        <v>SETOP 123.01 - FUNDO PREPARADOR</v>
      </c>
      <c r="B19022" s="3" t="s">
        <v>28600</v>
      </c>
      <c r="C19022" s="3" t="s">
        <v>42434</v>
      </c>
    </row>
    <row r="19023" spans="1:7" x14ac:dyDescent="0.2">
      <c r="A19023" s="1" t="str">
        <f t="shared" si="299"/>
        <v>SETOP Código</v>
      </c>
      <c r="B19023" s="3" t="s">
        <v>28600</v>
      </c>
      <c r="C19023" s="3" t="s">
        <v>28604</v>
      </c>
      <c r="D19023" s="2" t="s">
        <v>43149</v>
      </c>
      <c r="E19023" s="3" t="s">
        <v>45110</v>
      </c>
      <c r="F19023" s="67" t="s">
        <v>45110</v>
      </c>
      <c r="G19023" s="67" t="s">
        <v>45110</v>
      </c>
    </row>
    <row r="19024" spans="1:7" x14ac:dyDescent="0.2">
      <c r="A19024" s="1" t="str">
        <f t="shared" si="299"/>
        <v>SETOP MATED-11442</v>
      </c>
      <c r="B19024" s="3" t="s">
        <v>28600</v>
      </c>
      <c r="C19024" s="3" t="s">
        <v>42435</v>
      </c>
      <c r="D19024" s="2" t="s">
        <v>44563</v>
      </c>
      <c r="E19024" s="3">
        <v>47.11</v>
      </c>
      <c r="F19024" s="67">
        <v>47.11</v>
      </c>
      <c r="G19024" s="67">
        <v>47.11</v>
      </c>
    </row>
    <row r="19025" spans="1:7" x14ac:dyDescent="0.2">
      <c r="A19025" s="1" t="str">
        <f t="shared" si="299"/>
        <v>SETOP MATED-11435</v>
      </c>
      <c r="B19025" s="3" t="s">
        <v>28600</v>
      </c>
      <c r="C19025" s="3" t="s">
        <v>42436</v>
      </c>
      <c r="D19025" s="2" t="s">
        <v>44564</v>
      </c>
      <c r="E19025" s="3">
        <v>47.17</v>
      </c>
      <c r="F19025" s="67">
        <v>47.17</v>
      </c>
      <c r="G19025" s="67">
        <v>47.17</v>
      </c>
    </row>
    <row r="19026" spans="1:7" x14ac:dyDescent="0.2">
      <c r="A19026" s="1" t="str">
        <f t="shared" si="299"/>
        <v>SETOP MATED-12750</v>
      </c>
      <c r="B19026" s="3" t="s">
        <v>28600</v>
      </c>
      <c r="C19026" s="3" t="s">
        <v>42437</v>
      </c>
      <c r="D19026" s="2" t="s">
        <v>44565</v>
      </c>
      <c r="E19026" s="3">
        <v>45.78</v>
      </c>
      <c r="F19026" s="67">
        <v>45.78</v>
      </c>
      <c r="G19026" s="67">
        <v>45.78</v>
      </c>
    </row>
    <row r="19027" spans="1:7" x14ac:dyDescent="0.2">
      <c r="A19027" s="1" t="str">
        <f t="shared" si="299"/>
        <v>SETOP MATED-9938</v>
      </c>
      <c r="B19027" s="3" t="s">
        <v>28600</v>
      </c>
      <c r="C19027" s="3" t="s">
        <v>42438</v>
      </c>
      <c r="D19027" s="2" t="s">
        <v>44566</v>
      </c>
      <c r="E19027" s="3">
        <v>94.26</v>
      </c>
      <c r="F19027" s="67">
        <v>94.26</v>
      </c>
      <c r="G19027" s="67">
        <v>94.26</v>
      </c>
    </row>
    <row r="19028" spans="1:7" ht="22.5" x14ac:dyDescent="0.2">
      <c r="A19028" s="1" t="str">
        <f t="shared" si="299"/>
        <v>SETOP MATED-29648</v>
      </c>
      <c r="B19028" s="3" t="s">
        <v>28600</v>
      </c>
      <c r="C19028" s="3" t="s">
        <v>42439</v>
      </c>
      <c r="D19028" s="2" t="s">
        <v>44567</v>
      </c>
      <c r="E19028" s="3">
        <v>47.53</v>
      </c>
      <c r="F19028" s="67">
        <v>47.53</v>
      </c>
      <c r="G19028" s="67">
        <v>47.53</v>
      </c>
    </row>
    <row r="19029" spans="1:7" x14ac:dyDescent="0.2">
      <c r="A19029" s="1" t="str">
        <f t="shared" si="299"/>
        <v xml:space="preserve">SETOP </v>
      </c>
      <c r="B19029" s="3" t="s">
        <v>28600</v>
      </c>
    </row>
    <row r="19030" spans="1:7" x14ac:dyDescent="0.2">
      <c r="A19030" s="1" t="str">
        <f t="shared" si="299"/>
        <v>SETOP 123.02 - SELADOR</v>
      </c>
      <c r="B19030" s="3" t="s">
        <v>28600</v>
      </c>
      <c r="C19030" s="3" t="s">
        <v>42440</v>
      </c>
    </row>
    <row r="19031" spans="1:7" x14ac:dyDescent="0.2">
      <c r="A19031" s="1" t="str">
        <f t="shared" si="299"/>
        <v>SETOP Código</v>
      </c>
      <c r="B19031" s="3" t="s">
        <v>28600</v>
      </c>
      <c r="C19031" s="3" t="s">
        <v>28604</v>
      </c>
      <c r="D19031" s="2" t="s">
        <v>43149</v>
      </c>
      <c r="E19031" s="3" t="s">
        <v>45110</v>
      </c>
      <c r="F19031" s="67" t="s">
        <v>45110</v>
      </c>
      <c r="G19031" s="67" t="s">
        <v>45110</v>
      </c>
    </row>
    <row r="19032" spans="1:7" x14ac:dyDescent="0.2">
      <c r="A19032" s="1" t="str">
        <f t="shared" si="299"/>
        <v>SETOP MATED-11440</v>
      </c>
      <c r="B19032" s="3" t="s">
        <v>28600</v>
      </c>
      <c r="C19032" s="3" t="s">
        <v>42441</v>
      </c>
      <c r="D19032" s="2" t="s">
        <v>44568</v>
      </c>
      <c r="E19032" s="3">
        <v>10.72</v>
      </c>
      <c r="F19032" s="67">
        <v>10.72</v>
      </c>
      <c r="G19032" s="67">
        <v>10.72</v>
      </c>
    </row>
    <row r="19033" spans="1:7" x14ac:dyDescent="0.2">
      <c r="A19033" s="1" t="str">
        <f t="shared" si="299"/>
        <v>SETOP MATED-8951</v>
      </c>
      <c r="B19033" s="3" t="s">
        <v>28600</v>
      </c>
      <c r="C19033" s="3" t="s">
        <v>42442</v>
      </c>
      <c r="D19033" s="2" t="s">
        <v>44569</v>
      </c>
      <c r="E19033" s="3">
        <v>44.42</v>
      </c>
      <c r="F19033" s="67">
        <v>44.42</v>
      </c>
      <c r="G19033" s="67">
        <v>44.42</v>
      </c>
    </row>
    <row r="19034" spans="1:7" x14ac:dyDescent="0.2">
      <c r="A19034" s="1" t="str">
        <f t="shared" si="299"/>
        <v xml:space="preserve">SETOP </v>
      </c>
      <c r="B19034" s="3" t="s">
        <v>28600</v>
      </c>
    </row>
    <row r="19035" spans="1:7" x14ac:dyDescent="0.2">
      <c r="A19035" s="1" t="str">
        <f t="shared" si="299"/>
        <v>SETOP 124 - SINALIZADORES DE OBSTÁCULO</v>
      </c>
      <c r="B19035" s="3" t="s">
        <v>28600</v>
      </c>
      <c r="C19035" s="3" t="s">
        <v>42443</v>
      </c>
    </row>
    <row r="19036" spans="1:7" x14ac:dyDescent="0.2">
      <c r="A19036" s="1" t="str">
        <f t="shared" si="299"/>
        <v>SETOP 124.01 - SINALIZADOR DE TOPO</v>
      </c>
      <c r="B19036" s="3" t="s">
        <v>28600</v>
      </c>
      <c r="C19036" s="3" t="s">
        <v>42444</v>
      </c>
    </row>
    <row r="19037" spans="1:7" x14ac:dyDescent="0.2">
      <c r="A19037" s="1" t="str">
        <f t="shared" si="299"/>
        <v>SETOP Código</v>
      </c>
      <c r="B19037" s="3" t="s">
        <v>28600</v>
      </c>
      <c r="C19037" s="3" t="s">
        <v>28604</v>
      </c>
      <c r="D19037" s="2" t="s">
        <v>43149</v>
      </c>
      <c r="E19037" s="3" t="s">
        <v>45110</v>
      </c>
      <c r="F19037" s="67" t="s">
        <v>45110</v>
      </c>
      <c r="G19037" s="67" t="s">
        <v>45110</v>
      </c>
    </row>
    <row r="19038" spans="1:7" ht="33.75" x14ac:dyDescent="0.2">
      <c r="A19038" s="1" t="str">
        <f t="shared" si="299"/>
        <v>SETOP MATED-11988</v>
      </c>
      <c r="B19038" s="3" t="s">
        <v>28600</v>
      </c>
      <c r="C19038" s="3" t="s">
        <v>42445</v>
      </c>
      <c r="D19038" s="2" t="s">
        <v>44570</v>
      </c>
      <c r="E19038" s="3">
        <v>247.0668</v>
      </c>
      <c r="F19038" s="67">
        <v>247.0668</v>
      </c>
      <c r="G19038" s="67">
        <v>247.0668</v>
      </c>
    </row>
    <row r="19039" spans="1:7" ht="33.75" x14ac:dyDescent="0.2">
      <c r="A19039" s="1" t="str">
        <f t="shared" si="299"/>
        <v>SETOP MATED-11465</v>
      </c>
      <c r="B19039" s="3" t="s">
        <v>28600</v>
      </c>
      <c r="C19039" s="3" t="s">
        <v>42446</v>
      </c>
      <c r="D19039" s="2" t="s">
        <v>44571</v>
      </c>
      <c r="E19039" s="3">
        <v>101.9376</v>
      </c>
      <c r="F19039" s="67">
        <v>101.9376</v>
      </c>
      <c r="G19039" s="67">
        <v>101.9376</v>
      </c>
    </row>
    <row r="19040" spans="1:7" x14ac:dyDescent="0.2">
      <c r="A19040" s="1" t="str">
        <f t="shared" si="299"/>
        <v xml:space="preserve">SETOP </v>
      </c>
      <c r="B19040" s="3" t="s">
        <v>28600</v>
      </c>
    </row>
    <row r="19041" spans="1:7" x14ac:dyDescent="0.2">
      <c r="A19041" s="1" t="str">
        <f t="shared" si="299"/>
        <v>SETOP 125 - SIRENES</v>
      </c>
      <c r="B19041" s="3" t="s">
        <v>28600</v>
      </c>
      <c r="C19041" s="3" t="s">
        <v>42447</v>
      </c>
    </row>
    <row r="19042" spans="1:7" x14ac:dyDescent="0.2">
      <c r="A19042" s="1" t="str">
        <f t="shared" si="299"/>
        <v>SETOP 125.01 - SIRENE</v>
      </c>
      <c r="B19042" s="3" t="s">
        <v>28600</v>
      </c>
      <c r="C19042" s="3" t="s">
        <v>42448</v>
      </c>
    </row>
    <row r="19043" spans="1:7" x14ac:dyDescent="0.2">
      <c r="A19043" s="1" t="str">
        <f t="shared" si="299"/>
        <v>SETOP Código</v>
      </c>
      <c r="B19043" s="3" t="s">
        <v>28600</v>
      </c>
      <c r="C19043" s="3" t="s">
        <v>28604</v>
      </c>
      <c r="D19043" s="2" t="s">
        <v>43149</v>
      </c>
      <c r="E19043" s="3" t="s">
        <v>45110</v>
      </c>
      <c r="F19043" s="67" t="s">
        <v>45110</v>
      </c>
      <c r="G19043" s="67" t="s">
        <v>45110</v>
      </c>
    </row>
    <row r="19044" spans="1:7" x14ac:dyDescent="0.2">
      <c r="A19044" s="1" t="str">
        <f t="shared" si="299"/>
        <v>SETOP MATED-4473</v>
      </c>
      <c r="B19044" s="3" t="s">
        <v>28600</v>
      </c>
      <c r="C19044" s="3" t="s">
        <v>42449</v>
      </c>
      <c r="D19044" s="2" t="s">
        <v>44572</v>
      </c>
      <c r="E19044" s="3">
        <v>240</v>
      </c>
      <c r="F19044" s="67">
        <v>240</v>
      </c>
      <c r="G19044" s="67">
        <v>240</v>
      </c>
    </row>
    <row r="19045" spans="1:7" x14ac:dyDescent="0.2">
      <c r="A19045" s="1" t="str">
        <f t="shared" si="299"/>
        <v>SETOP MATED-4456</v>
      </c>
      <c r="B19045" s="3" t="s">
        <v>28600</v>
      </c>
      <c r="C19045" s="3" t="s">
        <v>42450</v>
      </c>
      <c r="D19045" s="2" t="s">
        <v>44573</v>
      </c>
      <c r="E19045" s="3">
        <v>193.26660000000001</v>
      </c>
      <c r="F19045" s="67">
        <v>193.26660000000001</v>
      </c>
      <c r="G19045" s="67">
        <v>193.26660000000001</v>
      </c>
    </row>
    <row r="19046" spans="1:7" x14ac:dyDescent="0.2">
      <c r="A19046" s="1" t="str">
        <f t="shared" si="299"/>
        <v>SETOP MATED-12977</v>
      </c>
      <c r="B19046" s="3" t="s">
        <v>28600</v>
      </c>
      <c r="C19046" s="3" t="s">
        <v>42451</v>
      </c>
      <c r="D19046" s="2" t="s">
        <v>44574</v>
      </c>
      <c r="E19046" s="3">
        <v>353.90390000000002</v>
      </c>
      <c r="F19046" s="67">
        <v>353.90390000000002</v>
      </c>
      <c r="G19046" s="67">
        <v>353.90390000000002</v>
      </c>
    </row>
    <row r="19047" spans="1:7" x14ac:dyDescent="0.2">
      <c r="A19047" s="1" t="str">
        <f t="shared" si="299"/>
        <v>SETOP MATED-12389</v>
      </c>
      <c r="B19047" s="3" t="s">
        <v>28600</v>
      </c>
      <c r="C19047" s="3" t="s">
        <v>42452</v>
      </c>
      <c r="D19047" s="2" t="s">
        <v>44575</v>
      </c>
      <c r="E19047" s="3">
        <v>641.45100000000002</v>
      </c>
      <c r="F19047" s="67">
        <v>641.45100000000002</v>
      </c>
      <c r="G19047" s="67">
        <v>641.45100000000002</v>
      </c>
    </row>
    <row r="19048" spans="1:7" x14ac:dyDescent="0.2">
      <c r="A19048" s="1" t="str">
        <f t="shared" si="299"/>
        <v>SETOP MATED-12975</v>
      </c>
      <c r="B19048" s="3" t="s">
        <v>28600</v>
      </c>
      <c r="C19048" s="3" t="s">
        <v>42453</v>
      </c>
      <c r="D19048" s="2" t="s">
        <v>44576</v>
      </c>
      <c r="E19048" s="3">
        <v>36.415399999999998</v>
      </c>
      <c r="F19048" s="67">
        <v>36.415399999999998</v>
      </c>
      <c r="G19048" s="67">
        <v>36.415399999999998</v>
      </c>
    </row>
    <row r="19049" spans="1:7" x14ac:dyDescent="0.2">
      <c r="A19049" s="1" t="str">
        <f t="shared" si="299"/>
        <v xml:space="preserve">SETOP </v>
      </c>
      <c r="B19049" s="3" t="s">
        <v>28600</v>
      </c>
    </row>
    <row r="19050" spans="1:7" x14ac:dyDescent="0.2">
      <c r="A19050" s="1" t="str">
        <f t="shared" si="299"/>
        <v>SETOP 126 - SOLVENTES E ÁCIDOS</v>
      </c>
      <c r="B19050" s="3" t="s">
        <v>28600</v>
      </c>
      <c r="C19050" s="3" t="s">
        <v>42454</v>
      </c>
    </row>
    <row r="19051" spans="1:7" x14ac:dyDescent="0.2">
      <c r="A19051" s="1" t="str">
        <f t="shared" si="299"/>
        <v>SETOP 126.01 - ÁCIDO</v>
      </c>
      <c r="B19051" s="3" t="s">
        <v>28600</v>
      </c>
      <c r="C19051" s="3" t="s">
        <v>42455</v>
      </c>
    </row>
    <row r="19052" spans="1:7" x14ac:dyDescent="0.2">
      <c r="A19052" s="1" t="str">
        <f t="shared" ref="A19052:A19115" si="300">CONCATENAR</f>
        <v>SETOP Código</v>
      </c>
      <c r="B19052" s="3" t="s">
        <v>28600</v>
      </c>
      <c r="C19052" s="3" t="s">
        <v>28604</v>
      </c>
      <c r="D19052" s="2" t="s">
        <v>43149</v>
      </c>
      <c r="E19052" s="3" t="s">
        <v>45110</v>
      </c>
      <c r="F19052" s="67" t="s">
        <v>45110</v>
      </c>
      <c r="G19052" s="67" t="s">
        <v>45110</v>
      </c>
    </row>
    <row r="19053" spans="1:7" x14ac:dyDescent="0.2">
      <c r="A19053" s="1" t="str">
        <f t="shared" si="300"/>
        <v>SETOP MATED-11464</v>
      </c>
      <c r="B19053" s="3" t="s">
        <v>28600</v>
      </c>
      <c r="C19053" s="3" t="s">
        <v>42456</v>
      </c>
      <c r="D19053" s="2" t="s">
        <v>44577</v>
      </c>
      <c r="E19053" s="3">
        <v>9.1067</v>
      </c>
      <c r="F19053" s="67">
        <v>9.1067</v>
      </c>
      <c r="G19053" s="67">
        <v>9.1067</v>
      </c>
    </row>
    <row r="19054" spans="1:7" x14ac:dyDescent="0.2">
      <c r="A19054" s="1" t="str">
        <f t="shared" si="300"/>
        <v xml:space="preserve">SETOP </v>
      </c>
      <c r="B19054" s="3" t="s">
        <v>28600</v>
      </c>
    </row>
    <row r="19055" spans="1:7" x14ac:dyDescent="0.2">
      <c r="A19055" s="1" t="str">
        <f t="shared" si="300"/>
        <v>SETOP 126.02 - DETERGENTE E DESINFETANTE</v>
      </c>
      <c r="B19055" s="3" t="s">
        <v>28600</v>
      </c>
      <c r="C19055" s="3" t="s">
        <v>42457</v>
      </c>
    </row>
    <row r="19056" spans="1:7" x14ac:dyDescent="0.2">
      <c r="A19056" s="1" t="str">
        <f t="shared" si="300"/>
        <v>SETOP Código</v>
      </c>
      <c r="B19056" s="3" t="s">
        <v>28600</v>
      </c>
      <c r="C19056" s="3" t="s">
        <v>28604</v>
      </c>
      <c r="D19056" s="2" t="s">
        <v>43149</v>
      </c>
      <c r="E19056" s="3" t="s">
        <v>45110</v>
      </c>
      <c r="F19056" s="67" t="s">
        <v>45110</v>
      </c>
      <c r="G19056" s="67" t="s">
        <v>45110</v>
      </c>
    </row>
    <row r="19057" spans="1:7" x14ac:dyDescent="0.2">
      <c r="A19057" s="1" t="str">
        <f t="shared" si="300"/>
        <v>SETOP MATED-27714</v>
      </c>
      <c r="B19057" s="3" t="s">
        <v>28600</v>
      </c>
      <c r="C19057" s="3" t="s">
        <v>42458</v>
      </c>
      <c r="D19057" s="2" t="s">
        <v>44578</v>
      </c>
      <c r="E19057" s="3">
        <v>7.6128999999999998</v>
      </c>
      <c r="F19057" s="67">
        <v>7.6128999999999998</v>
      </c>
      <c r="G19057" s="67">
        <v>7.6128999999999998</v>
      </c>
    </row>
    <row r="19058" spans="1:7" x14ac:dyDescent="0.2">
      <c r="A19058" s="1" t="str">
        <f t="shared" si="300"/>
        <v>SETOP MATED-11260</v>
      </c>
      <c r="B19058" s="3" t="s">
        <v>28600</v>
      </c>
      <c r="C19058" s="3" t="s">
        <v>42459</v>
      </c>
      <c r="D19058" s="2" t="s">
        <v>44579</v>
      </c>
      <c r="E19058" s="3">
        <v>7.7257999999999996</v>
      </c>
      <c r="F19058" s="67">
        <v>7.7257999999999996</v>
      </c>
      <c r="G19058" s="67">
        <v>7.7257999999999996</v>
      </c>
    </row>
    <row r="19059" spans="1:7" x14ac:dyDescent="0.2">
      <c r="A19059" s="1" t="str">
        <f t="shared" si="300"/>
        <v>SETOP MATED-27713</v>
      </c>
      <c r="B19059" s="3" t="s">
        <v>28600</v>
      </c>
      <c r="C19059" s="3" t="s">
        <v>42460</v>
      </c>
      <c r="D19059" s="2" t="s">
        <v>44580</v>
      </c>
      <c r="E19059" s="3">
        <v>10.3123</v>
      </c>
      <c r="F19059" s="67">
        <v>10.3123</v>
      </c>
      <c r="G19059" s="67">
        <v>10.3123</v>
      </c>
    </row>
    <row r="19060" spans="1:7" x14ac:dyDescent="0.2">
      <c r="A19060" s="1" t="str">
        <f t="shared" si="300"/>
        <v xml:space="preserve">SETOP </v>
      </c>
      <c r="B19060" s="3" t="s">
        <v>28600</v>
      </c>
    </row>
    <row r="19061" spans="1:7" x14ac:dyDescent="0.2">
      <c r="A19061" s="1" t="str">
        <f t="shared" si="300"/>
        <v>SETOP 126.03 - SOLVENTE</v>
      </c>
      <c r="B19061" s="3" t="s">
        <v>28600</v>
      </c>
      <c r="C19061" s="3" t="s">
        <v>42461</v>
      </c>
    </row>
    <row r="19062" spans="1:7" x14ac:dyDescent="0.2">
      <c r="A19062" s="1" t="str">
        <f t="shared" si="300"/>
        <v>SETOP Código</v>
      </c>
      <c r="B19062" s="3" t="s">
        <v>28600</v>
      </c>
      <c r="C19062" s="3" t="s">
        <v>28604</v>
      </c>
      <c r="D19062" s="2" t="s">
        <v>43149</v>
      </c>
      <c r="E19062" s="3" t="s">
        <v>45110</v>
      </c>
      <c r="F19062" s="67" t="s">
        <v>45110</v>
      </c>
      <c r="G19062" s="67" t="s">
        <v>45110</v>
      </c>
    </row>
    <row r="19063" spans="1:7" x14ac:dyDescent="0.2">
      <c r="A19063" s="1" t="str">
        <f t="shared" si="300"/>
        <v>SETOP MATED-11432</v>
      </c>
      <c r="B19063" s="3" t="s">
        <v>28600</v>
      </c>
      <c r="C19063" s="3" t="s">
        <v>42462</v>
      </c>
      <c r="D19063" s="2" t="s">
        <v>44581</v>
      </c>
      <c r="E19063" s="3">
        <v>30.9466</v>
      </c>
      <c r="F19063" s="67">
        <v>30.9466</v>
      </c>
      <c r="G19063" s="67">
        <v>30.9466</v>
      </c>
    </row>
    <row r="19064" spans="1:7" x14ac:dyDescent="0.2">
      <c r="A19064" s="1" t="str">
        <f t="shared" si="300"/>
        <v xml:space="preserve">SETOP </v>
      </c>
      <c r="B19064" s="3" t="s">
        <v>28600</v>
      </c>
    </row>
    <row r="19065" spans="1:7" x14ac:dyDescent="0.2">
      <c r="A19065" s="1" t="str">
        <f t="shared" si="300"/>
        <v>SETOP 127 - TAXA E BOMBAS DE CONCRETO</v>
      </c>
      <c r="B19065" s="3" t="s">
        <v>28600</v>
      </c>
      <c r="C19065" s="3" t="s">
        <v>42463</v>
      </c>
    </row>
    <row r="19066" spans="1:7" x14ac:dyDescent="0.2">
      <c r="A19066" s="1" t="str">
        <f t="shared" si="300"/>
        <v>SETOP 127.01 - TAXA DE BOMBEAMENTO</v>
      </c>
      <c r="B19066" s="3" t="s">
        <v>28600</v>
      </c>
      <c r="C19066" s="3" t="s">
        <v>42464</v>
      </c>
    </row>
    <row r="19067" spans="1:7" x14ac:dyDescent="0.2">
      <c r="A19067" s="1" t="str">
        <f t="shared" si="300"/>
        <v>SETOP Código</v>
      </c>
      <c r="B19067" s="3" t="s">
        <v>28600</v>
      </c>
      <c r="C19067" s="3" t="s">
        <v>28604</v>
      </c>
      <c r="D19067" s="2" t="s">
        <v>43149</v>
      </c>
      <c r="E19067" s="3" t="s">
        <v>45110</v>
      </c>
      <c r="F19067" s="67" t="s">
        <v>45110</v>
      </c>
      <c r="G19067" s="67" t="s">
        <v>45110</v>
      </c>
    </row>
    <row r="19068" spans="1:7" x14ac:dyDescent="0.2">
      <c r="A19068" s="1" t="str">
        <f t="shared" si="300"/>
        <v>SETOP MATED-12059</v>
      </c>
      <c r="B19068" s="3" t="s">
        <v>28600</v>
      </c>
      <c r="C19068" s="3" t="s">
        <v>42465</v>
      </c>
      <c r="D19068" s="2" t="s">
        <v>44582</v>
      </c>
      <c r="E19068" s="3">
        <v>57.843299999999999</v>
      </c>
      <c r="F19068" s="67">
        <v>57.843299999999999</v>
      </c>
      <c r="G19068" s="67">
        <v>57.843299999999999</v>
      </c>
    </row>
    <row r="19069" spans="1:7" x14ac:dyDescent="0.2">
      <c r="A19069" s="1" t="str">
        <f t="shared" si="300"/>
        <v xml:space="preserve">SETOP </v>
      </c>
      <c r="B19069" s="3" t="s">
        <v>28600</v>
      </c>
    </row>
    <row r="19070" spans="1:7" x14ac:dyDescent="0.2">
      <c r="A19070" s="1" t="str">
        <f t="shared" si="300"/>
        <v>SETOP 129 - TELAS, CONCERTINAS E CERCAS</v>
      </c>
      <c r="B19070" s="3" t="s">
        <v>28600</v>
      </c>
      <c r="C19070" s="3" t="s">
        <v>42466</v>
      </c>
    </row>
    <row r="19071" spans="1:7" x14ac:dyDescent="0.2">
      <c r="A19071" s="1" t="str">
        <f t="shared" si="300"/>
        <v>SETOP 129.01 - ACESSÓRIOS PARA CERCA</v>
      </c>
      <c r="B19071" s="3" t="s">
        <v>28600</v>
      </c>
      <c r="C19071" s="3" t="s">
        <v>42467</v>
      </c>
    </row>
    <row r="19072" spans="1:7" x14ac:dyDescent="0.2">
      <c r="A19072" s="1" t="str">
        <f t="shared" si="300"/>
        <v>SETOP Código</v>
      </c>
      <c r="B19072" s="3" t="s">
        <v>28600</v>
      </c>
      <c r="C19072" s="3" t="s">
        <v>28604</v>
      </c>
      <c r="D19072" s="2" t="s">
        <v>43149</v>
      </c>
      <c r="E19072" s="3" t="s">
        <v>45110</v>
      </c>
      <c r="F19072" s="67" t="s">
        <v>45110</v>
      </c>
      <c r="G19072" s="67" t="s">
        <v>45110</v>
      </c>
    </row>
    <row r="19073" spans="1:7" ht="22.5" x14ac:dyDescent="0.2">
      <c r="A19073" s="1" t="str">
        <f t="shared" si="300"/>
        <v>SETOP MATED-11232</v>
      </c>
      <c r="B19073" s="3" t="s">
        <v>28600</v>
      </c>
      <c r="C19073" s="3" t="s">
        <v>42468</v>
      </c>
      <c r="D19073" s="2" t="s">
        <v>44583</v>
      </c>
      <c r="E19073" s="3">
        <v>16.16</v>
      </c>
      <c r="F19073" s="67">
        <v>16.16</v>
      </c>
      <c r="G19073" s="67">
        <v>16.16</v>
      </c>
    </row>
    <row r="19074" spans="1:7" x14ac:dyDescent="0.2">
      <c r="A19074" s="1" t="str">
        <f t="shared" si="300"/>
        <v xml:space="preserve">SETOP </v>
      </c>
      <c r="B19074" s="3" t="s">
        <v>28600</v>
      </c>
    </row>
    <row r="19075" spans="1:7" x14ac:dyDescent="0.2">
      <c r="A19075" s="1" t="str">
        <f t="shared" si="300"/>
        <v>SETOP 129.02 - CONCERTINA DUPLA</v>
      </c>
      <c r="B19075" s="3" t="s">
        <v>28600</v>
      </c>
      <c r="C19075" s="3" t="s">
        <v>42469</v>
      </c>
    </row>
    <row r="19076" spans="1:7" x14ac:dyDescent="0.2">
      <c r="A19076" s="1" t="str">
        <f t="shared" si="300"/>
        <v>SETOP Código</v>
      </c>
      <c r="B19076" s="3" t="s">
        <v>28600</v>
      </c>
      <c r="C19076" s="3" t="s">
        <v>28604</v>
      </c>
      <c r="D19076" s="2" t="s">
        <v>43149</v>
      </c>
      <c r="E19076" s="3" t="s">
        <v>45110</v>
      </c>
      <c r="F19076" s="67" t="s">
        <v>45110</v>
      </c>
      <c r="G19076" s="67" t="s">
        <v>45110</v>
      </c>
    </row>
    <row r="19077" spans="1:7" x14ac:dyDescent="0.2">
      <c r="A19077" s="1" t="str">
        <f t="shared" si="300"/>
        <v>SETOP MATED-13074</v>
      </c>
      <c r="B19077" s="3" t="s">
        <v>28600</v>
      </c>
      <c r="C19077" s="3" t="s">
        <v>42470</v>
      </c>
      <c r="D19077" s="2" t="s">
        <v>44584</v>
      </c>
      <c r="E19077" s="3">
        <v>26.0715</v>
      </c>
      <c r="F19077" s="67">
        <v>26.0715</v>
      </c>
      <c r="G19077" s="67">
        <v>26.0715</v>
      </c>
    </row>
    <row r="19078" spans="1:7" x14ac:dyDescent="0.2">
      <c r="A19078" s="1" t="str">
        <f t="shared" si="300"/>
        <v>SETOP MATED-13073</v>
      </c>
      <c r="B19078" s="3" t="s">
        <v>28600</v>
      </c>
      <c r="C19078" s="3" t="s">
        <v>42471</v>
      </c>
      <c r="D19078" s="2" t="s">
        <v>44585</v>
      </c>
      <c r="E19078" s="3">
        <v>30.665400000000002</v>
      </c>
      <c r="F19078" s="67">
        <v>30.665400000000002</v>
      </c>
      <c r="G19078" s="67">
        <v>30.665400000000002</v>
      </c>
    </row>
    <row r="19079" spans="1:7" x14ac:dyDescent="0.2">
      <c r="A19079" s="1" t="str">
        <f t="shared" si="300"/>
        <v>SETOP MATED-13075</v>
      </c>
      <c r="B19079" s="3" t="s">
        <v>28600</v>
      </c>
      <c r="C19079" s="3" t="s">
        <v>42472</v>
      </c>
      <c r="D19079" s="2" t="s">
        <v>44586</v>
      </c>
      <c r="E19079" s="3">
        <v>33.997</v>
      </c>
      <c r="F19079" s="67">
        <v>33.997</v>
      </c>
      <c r="G19079" s="67">
        <v>33.997</v>
      </c>
    </row>
    <row r="19080" spans="1:7" x14ac:dyDescent="0.2">
      <c r="A19080" s="1" t="str">
        <f t="shared" si="300"/>
        <v xml:space="preserve">SETOP </v>
      </c>
      <c r="B19080" s="3" t="s">
        <v>28600</v>
      </c>
    </row>
    <row r="19081" spans="1:7" x14ac:dyDescent="0.2">
      <c r="A19081" s="1" t="str">
        <f t="shared" si="300"/>
        <v>SETOP 129.03 - TELA ONDULADA</v>
      </c>
      <c r="B19081" s="3" t="s">
        <v>28600</v>
      </c>
      <c r="C19081" s="3" t="s">
        <v>42473</v>
      </c>
    </row>
    <row r="19082" spans="1:7" x14ac:dyDescent="0.2">
      <c r="A19082" s="1" t="str">
        <f t="shared" si="300"/>
        <v>SETOP Código</v>
      </c>
      <c r="B19082" s="3" t="s">
        <v>28600</v>
      </c>
      <c r="C19082" s="3" t="s">
        <v>28604</v>
      </c>
      <c r="D19082" s="2" t="s">
        <v>43149</v>
      </c>
      <c r="E19082" s="3" t="s">
        <v>45110</v>
      </c>
      <c r="F19082" s="67" t="s">
        <v>45110</v>
      </c>
      <c r="G19082" s="67" t="s">
        <v>45110</v>
      </c>
    </row>
    <row r="19083" spans="1:7" x14ac:dyDescent="0.2">
      <c r="A19083" s="1" t="str">
        <f t="shared" si="300"/>
        <v>SETOP MATED-29277</v>
      </c>
      <c r="B19083" s="3" t="s">
        <v>28600</v>
      </c>
      <c r="C19083" s="3" t="s">
        <v>42474</v>
      </c>
      <c r="D19083" s="2" t="s">
        <v>44587</v>
      </c>
      <c r="E19083" s="3">
        <v>252.60319999999999</v>
      </c>
      <c r="F19083" s="67">
        <v>252.60319999999999</v>
      </c>
      <c r="G19083" s="67">
        <v>252.60319999999999</v>
      </c>
    </row>
    <row r="19084" spans="1:7" x14ac:dyDescent="0.2">
      <c r="A19084" s="1" t="str">
        <f t="shared" si="300"/>
        <v>SETOP MATED-21926</v>
      </c>
      <c r="B19084" s="3" t="s">
        <v>28600</v>
      </c>
      <c r="C19084" s="3" t="s">
        <v>42475</v>
      </c>
      <c r="D19084" s="2" t="s">
        <v>44588</v>
      </c>
      <c r="E19084" s="3">
        <v>93.86</v>
      </c>
      <c r="F19084" s="67">
        <v>93.86</v>
      </c>
      <c r="G19084" s="67">
        <v>93.86</v>
      </c>
    </row>
    <row r="19085" spans="1:7" x14ac:dyDescent="0.2">
      <c r="A19085" s="1" t="str">
        <f t="shared" si="300"/>
        <v>SETOP MATED-21941</v>
      </c>
      <c r="B19085" s="3" t="s">
        <v>28600</v>
      </c>
      <c r="C19085" s="3" t="s">
        <v>42476</v>
      </c>
      <c r="D19085" s="2" t="s">
        <v>44589</v>
      </c>
      <c r="E19085" s="3">
        <v>154.38</v>
      </c>
      <c r="F19085" s="67">
        <v>154.38</v>
      </c>
      <c r="G19085" s="67">
        <v>154.38</v>
      </c>
    </row>
    <row r="19086" spans="1:7" x14ac:dyDescent="0.2">
      <c r="A19086" s="1" t="str">
        <f t="shared" si="300"/>
        <v>SETOP MATED-18291</v>
      </c>
      <c r="B19086" s="3" t="s">
        <v>28600</v>
      </c>
      <c r="C19086" s="3" t="s">
        <v>42477</v>
      </c>
      <c r="D19086" s="2" t="s">
        <v>44590</v>
      </c>
      <c r="E19086" s="3">
        <v>107.39</v>
      </c>
      <c r="F19086" s="67">
        <v>107.39</v>
      </c>
      <c r="G19086" s="67">
        <v>107.39</v>
      </c>
    </row>
    <row r="19087" spans="1:7" x14ac:dyDescent="0.2">
      <c r="A19087" s="1" t="str">
        <f t="shared" si="300"/>
        <v>SETOP MATED-29248</v>
      </c>
      <c r="B19087" s="3" t="s">
        <v>28600</v>
      </c>
      <c r="C19087" s="3" t="s">
        <v>42478</v>
      </c>
      <c r="D19087" s="2" t="s">
        <v>44591</v>
      </c>
      <c r="E19087" s="3">
        <v>127.6503</v>
      </c>
      <c r="F19087" s="67">
        <v>127.6503</v>
      </c>
      <c r="G19087" s="67">
        <v>127.6503</v>
      </c>
    </row>
    <row r="19088" spans="1:7" x14ac:dyDescent="0.2">
      <c r="A19088" s="1" t="str">
        <f t="shared" si="300"/>
        <v>SETOP MATED-21925</v>
      </c>
      <c r="B19088" s="3" t="s">
        <v>28600</v>
      </c>
      <c r="C19088" s="3" t="s">
        <v>42479</v>
      </c>
      <c r="D19088" s="2" t="s">
        <v>44592</v>
      </c>
      <c r="E19088" s="3">
        <v>119.23</v>
      </c>
      <c r="F19088" s="67">
        <v>119.23</v>
      </c>
      <c r="G19088" s="67">
        <v>119.23</v>
      </c>
    </row>
    <row r="19089" spans="1:7" x14ac:dyDescent="0.2">
      <c r="A19089" s="1" t="str">
        <f t="shared" si="300"/>
        <v xml:space="preserve">SETOP </v>
      </c>
      <c r="B19089" s="3" t="s">
        <v>28600</v>
      </c>
    </row>
    <row r="19090" spans="1:7" x14ac:dyDescent="0.2">
      <c r="A19090" s="1" t="str">
        <f t="shared" si="300"/>
        <v>SETOP 129.04 - TELA PARA ALAMBRADO</v>
      </c>
      <c r="B19090" s="3" t="s">
        <v>28600</v>
      </c>
      <c r="C19090" s="3" t="s">
        <v>42480</v>
      </c>
    </row>
    <row r="19091" spans="1:7" x14ac:dyDescent="0.2">
      <c r="A19091" s="1" t="str">
        <f t="shared" si="300"/>
        <v>SETOP Código</v>
      </c>
      <c r="B19091" s="3" t="s">
        <v>28600</v>
      </c>
      <c r="C19091" s="3" t="s">
        <v>28604</v>
      </c>
      <c r="D19091" s="2" t="s">
        <v>43149</v>
      </c>
      <c r="E19091" s="3" t="s">
        <v>45110</v>
      </c>
      <c r="F19091" s="67" t="s">
        <v>45110</v>
      </c>
      <c r="G19091" s="67" t="s">
        <v>45110</v>
      </c>
    </row>
    <row r="19092" spans="1:7" ht="22.5" x14ac:dyDescent="0.2">
      <c r="A19092" s="1" t="str">
        <f t="shared" si="300"/>
        <v>SETOP MATED-11267</v>
      </c>
      <c r="B19092" s="3" t="s">
        <v>28600</v>
      </c>
      <c r="C19092" s="3" t="s">
        <v>42481</v>
      </c>
      <c r="D19092" s="2" t="s">
        <v>44593</v>
      </c>
      <c r="E19092" s="3">
        <v>30</v>
      </c>
      <c r="F19092" s="67">
        <v>30</v>
      </c>
      <c r="G19092" s="67">
        <v>30</v>
      </c>
    </row>
    <row r="19093" spans="1:7" ht="22.5" x14ac:dyDescent="0.2">
      <c r="A19093" s="1" t="str">
        <f t="shared" si="300"/>
        <v>SETOP MATED-11266</v>
      </c>
      <c r="B19093" s="3" t="s">
        <v>28600</v>
      </c>
      <c r="C19093" s="3" t="s">
        <v>42482</v>
      </c>
      <c r="D19093" s="2" t="s">
        <v>44594</v>
      </c>
      <c r="E19093" s="3">
        <v>20.87</v>
      </c>
      <c r="F19093" s="67">
        <v>20.87</v>
      </c>
      <c r="G19093" s="67">
        <v>20.87</v>
      </c>
    </row>
    <row r="19094" spans="1:7" x14ac:dyDescent="0.2">
      <c r="A19094" s="1" t="str">
        <f t="shared" si="300"/>
        <v xml:space="preserve">SETOP </v>
      </c>
      <c r="B19094" s="3" t="s">
        <v>28600</v>
      </c>
    </row>
    <row r="19095" spans="1:7" x14ac:dyDescent="0.2">
      <c r="A19095" s="1" t="str">
        <f t="shared" si="300"/>
        <v>SETOP 130 - TELHAS CERÂMICAS</v>
      </c>
      <c r="B19095" s="3" t="s">
        <v>28600</v>
      </c>
      <c r="C19095" s="3" t="s">
        <v>42483</v>
      </c>
    </row>
    <row r="19096" spans="1:7" x14ac:dyDescent="0.2">
      <c r="A19096" s="1" t="str">
        <f t="shared" si="300"/>
        <v>SETOP 130.02 - TELHA CERÂMICA</v>
      </c>
      <c r="B19096" s="3" t="s">
        <v>28600</v>
      </c>
      <c r="C19096" s="3" t="s">
        <v>42484</v>
      </c>
    </row>
    <row r="19097" spans="1:7" x14ac:dyDescent="0.2">
      <c r="A19097" s="1" t="str">
        <f t="shared" si="300"/>
        <v>SETOP Código</v>
      </c>
      <c r="B19097" s="3" t="s">
        <v>28600</v>
      </c>
      <c r="C19097" s="3" t="s">
        <v>28604</v>
      </c>
      <c r="D19097" s="2" t="s">
        <v>43149</v>
      </c>
      <c r="E19097" s="3" t="s">
        <v>45110</v>
      </c>
      <c r="F19097" s="67" t="s">
        <v>45110</v>
      </c>
      <c r="G19097" s="67" t="s">
        <v>45110</v>
      </c>
    </row>
    <row r="19098" spans="1:7" x14ac:dyDescent="0.2">
      <c r="A19098" s="1" t="str">
        <f t="shared" si="300"/>
        <v>SETOP MATED-11372</v>
      </c>
      <c r="B19098" s="3" t="s">
        <v>28600</v>
      </c>
      <c r="C19098" s="3" t="s">
        <v>42485</v>
      </c>
      <c r="D19098" s="2" t="s">
        <v>44595</v>
      </c>
      <c r="E19098" s="3">
        <v>3.22</v>
      </c>
      <c r="F19098" s="67">
        <v>3.22</v>
      </c>
      <c r="G19098" s="67">
        <v>3.22</v>
      </c>
    </row>
    <row r="19099" spans="1:7" x14ac:dyDescent="0.2">
      <c r="A19099" s="1" t="str">
        <f t="shared" si="300"/>
        <v>SETOP MATED-11376</v>
      </c>
      <c r="B19099" s="3" t="s">
        <v>28600</v>
      </c>
      <c r="C19099" s="3" t="s">
        <v>42486</v>
      </c>
      <c r="D19099" s="2" t="s">
        <v>44596</v>
      </c>
      <c r="E19099" s="3">
        <v>3.1</v>
      </c>
      <c r="F19099" s="67">
        <v>3.1</v>
      </c>
      <c r="G19099" s="67">
        <v>3.1</v>
      </c>
    </row>
    <row r="19100" spans="1:7" x14ac:dyDescent="0.2">
      <c r="A19100" s="1" t="str">
        <f t="shared" si="300"/>
        <v>SETOP MATED-11374</v>
      </c>
      <c r="B19100" s="3" t="s">
        <v>28600</v>
      </c>
      <c r="C19100" s="3" t="s">
        <v>42487</v>
      </c>
      <c r="D19100" s="2" t="s">
        <v>44597</v>
      </c>
      <c r="E19100" s="3">
        <v>4.18</v>
      </c>
      <c r="F19100" s="67">
        <v>4.18</v>
      </c>
      <c r="G19100" s="67">
        <v>4.18</v>
      </c>
    </row>
    <row r="19101" spans="1:7" x14ac:dyDescent="0.2">
      <c r="A19101" s="1" t="str">
        <f t="shared" si="300"/>
        <v>SETOP MATED-11375</v>
      </c>
      <c r="B19101" s="3" t="s">
        <v>28600</v>
      </c>
      <c r="C19101" s="3" t="s">
        <v>42488</v>
      </c>
      <c r="D19101" s="2" t="s">
        <v>44598</v>
      </c>
      <c r="E19101" s="3">
        <v>2.2400000000000002</v>
      </c>
      <c r="F19101" s="67">
        <v>2.2400000000000002</v>
      </c>
      <c r="G19101" s="67">
        <v>2.2400000000000002</v>
      </c>
    </row>
    <row r="19102" spans="1:7" x14ac:dyDescent="0.2">
      <c r="A19102" s="1" t="str">
        <f t="shared" si="300"/>
        <v xml:space="preserve">SETOP </v>
      </c>
      <c r="B19102" s="3" t="s">
        <v>28600</v>
      </c>
    </row>
    <row r="19103" spans="1:7" x14ac:dyDescent="0.2">
      <c r="A19103" s="1" t="str">
        <f t="shared" si="300"/>
        <v>SETOP 131 - TELHAS DE FIBROCIMENTO, GALVANIZADAS E VEGETAL</v>
      </c>
      <c r="B19103" s="3" t="s">
        <v>28600</v>
      </c>
      <c r="C19103" s="3" t="s">
        <v>42489</v>
      </c>
    </row>
    <row r="19104" spans="1:7" x14ac:dyDescent="0.2">
      <c r="A19104" s="1" t="str">
        <f t="shared" si="300"/>
        <v>SETOP 131.01 - ACESSÓRIOS PARA FIXAÇÃO DE TELHAS</v>
      </c>
      <c r="B19104" s="3" t="s">
        <v>28600</v>
      </c>
      <c r="C19104" s="3" t="s">
        <v>42490</v>
      </c>
    </row>
    <row r="19105" spans="1:7" x14ac:dyDescent="0.2">
      <c r="A19105" s="1" t="str">
        <f t="shared" si="300"/>
        <v>SETOP Código</v>
      </c>
      <c r="B19105" s="3" t="s">
        <v>28600</v>
      </c>
      <c r="C19105" s="3" t="s">
        <v>28604</v>
      </c>
      <c r="D19105" s="2" t="s">
        <v>43149</v>
      </c>
      <c r="E19105" s="3" t="s">
        <v>45110</v>
      </c>
      <c r="F19105" s="67" t="s">
        <v>45110</v>
      </c>
      <c r="G19105" s="67" t="s">
        <v>45110</v>
      </c>
    </row>
    <row r="19106" spans="1:7" x14ac:dyDescent="0.2">
      <c r="A19106" s="1" t="str">
        <f t="shared" si="300"/>
        <v>SETOP MATED-11377</v>
      </c>
      <c r="B19106" s="3" t="s">
        <v>28600</v>
      </c>
      <c r="C19106" s="3" t="s">
        <v>42491</v>
      </c>
      <c r="D19106" s="2" t="s">
        <v>44599</v>
      </c>
      <c r="E19106" s="3">
        <v>0.34739999999999999</v>
      </c>
      <c r="F19106" s="67">
        <v>0.34739999999999999</v>
      </c>
      <c r="G19106" s="67">
        <v>0.34739999999999999</v>
      </c>
    </row>
    <row r="19107" spans="1:7" ht="22.5" x14ac:dyDescent="0.2">
      <c r="A19107" s="1" t="str">
        <f t="shared" si="300"/>
        <v>SETOP MATED-11378</v>
      </c>
      <c r="B19107" s="3" t="s">
        <v>28600</v>
      </c>
      <c r="C19107" s="3" t="s">
        <v>42492</v>
      </c>
      <c r="D19107" s="2" t="s">
        <v>44600</v>
      </c>
      <c r="E19107" s="3">
        <v>6.9633000000000003</v>
      </c>
      <c r="F19107" s="67">
        <v>6.9633000000000003</v>
      </c>
      <c r="G19107" s="67">
        <v>6.9633000000000003</v>
      </c>
    </row>
    <row r="19108" spans="1:7" ht="22.5" x14ac:dyDescent="0.2">
      <c r="A19108" s="1" t="str">
        <f t="shared" si="300"/>
        <v>SETOP MATED-12443</v>
      </c>
      <c r="B19108" s="3" t="s">
        <v>28600</v>
      </c>
      <c r="C19108" s="3" t="s">
        <v>42493</v>
      </c>
      <c r="D19108" s="2" t="s">
        <v>44601</v>
      </c>
      <c r="E19108" s="3">
        <v>4.0010000000000003</v>
      </c>
      <c r="F19108" s="67">
        <v>4.0010000000000003</v>
      </c>
      <c r="G19108" s="67">
        <v>4.0010000000000003</v>
      </c>
    </row>
    <row r="19109" spans="1:7" x14ac:dyDescent="0.2">
      <c r="A19109" s="1" t="str">
        <f t="shared" si="300"/>
        <v>SETOP MATED-11379</v>
      </c>
      <c r="B19109" s="3" t="s">
        <v>28600</v>
      </c>
      <c r="C19109" s="3" t="s">
        <v>42494</v>
      </c>
      <c r="D19109" s="2" t="s">
        <v>44602</v>
      </c>
      <c r="E19109" s="3">
        <v>4.0018000000000002</v>
      </c>
      <c r="F19109" s="67">
        <v>4.0018000000000002</v>
      </c>
      <c r="G19109" s="67">
        <v>4.0018000000000002</v>
      </c>
    </row>
    <row r="19110" spans="1:7" ht="22.5" x14ac:dyDescent="0.2">
      <c r="A19110" s="1" t="str">
        <f t="shared" si="300"/>
        <v>SETOP MATED-12589</v>
      </c>
      <c r="B19110" s="3" t="s">
        <v>28600</v>
      </c>
      <c r="C19110" s="3" t="s">
        <v>42495</v>
      </c>
      <c r="D19110" s="2" t="s">
        <v>44603</v>
      </c>
      <c r="E19110" s="3">
        <v>0.3306</v>
      </c>
      <c r="F19110" s="67">
        <v>0.3306</v>
      </c>
      <c r="G19110" s="67">
        <v>0.3306</v>
      </c>
    </row>
    <row r="19111" spans="1:7" x14ac:dyDescent="0.2">
      <c r="A19111" s="1" t="str">
        <f t="shared" si="300"/>
        <v xml:space="preserve">SETOP </v>
      </c>
      <c r="B19111" s="3" t="s">
        <v>28600</v>
      </c>
    </row>
    <row r="19112" spans="1:7" x14ac:dyDescent="0.2">
      <c r="A19112" s="1" t="str">
        <f t="shared" si="300"/>
        <v>SETOP 131.02 - CUMEEIRA FIBROCIMENTO</v>
      </c>
      <c r="B19112" s="3" t="s">
        <v>28600</v>
      </c>
      <c r="C19112" s="3" t="s">
        <v>42496</v>
      </c>
    </row>
    <row r="19113" spans="1:7" x14ac:dyDescent="0.2">
      <c r="A19113" s="1" t="str">
        <f t="shared" si="300"/>
        <v>SETOP Código</v>
      </c>
      <c r="B19113" s="3" t="s">
        <v>28600</v>
      </c>
      <c r="C19113" s="3" t="s">
        <v>28604</v>
      </c>
      <c r="D19113" s="2" t="s">
        <v>43149</v>
      </c>
      <c r="E19113" s="3" t="s">
        <v>45110</v>
      </c>
      <c r="F19113" s="67" t="s">
        <v>45110</v>
      </c>
      <c r="G19113" s="67" t="s">
        <v>45110</v>
      </c>
    </row>
    <row r="19114" spans="1:7" ht="22.5" x14ac:dyDescent="0.2">
      <c r="A19114" s="1" t="str">
        <f t="shared" si="300"/>
        <v>SETOP MATED-11369</v>
      </c>
      <c r="B19114" s="3" t="s">
        <v>28600</v>
      </c>
      <c r="C19114" s="3" t="s">
        <v>42497</v>
      </c>
      <c r="D19114" s="2" t="s">
        <v>44604</v>
      </c>
      <c r="E19114" s="3">
        <v>92.931200000000004</v>
      </c>
      <c r="F19114" s="67">
        <v>92.931200000000004</v>
      </c>
      <c r="G19114" s="67">
        <v>92.931200000000004</v>
      </c>
    </row>
    <row r="19115" spans="1:7" ht="22.5" x14ac:dyDescent="0.2">
      <c r="A19115" s="1" t="str">
        <f t="shared" si="300"/>
        <v>SETOP MATED-11370</v>
      </c>
      <c r="B19115" s="3" t="s">
        <v>28600</v>
      </c>
      <c r="C19115" s="3" t="s">
        <v>42498</v>
      </c>
      <c r="D19115" s="2" t="s">
        <v>44605</v>
      </c>
      <c r="E19115" s="3">
        <v>150.0436</v>
      </c>
      <c r="F19115" s="67">
        <v>150.0436</v>
      </c>
      <c r="G19115" s="67">
        <v>150.0436</v>
      </c>
    </row>
    <row r="19116" spans="1:7" ht="22.5" x14ac:dyDescent="0.2">
      <c r="A19116" s="1" t="str">
        <f t="shared" ref="A19116:A19179" si="301">CONCATENAR</f>
        <v>SETOP MATED-11971</v>
      </c>
      <c r="B19116" s="3" t="s">
        <v>28600</v>
      </c>
      <c r="C19116" s="3" t="s">
        <v>42499</v>
      </c>
      <c r="D19116" s="2" t="s">
        <v>44606</v>
      </c>
      <c r="E19116" s="3">
        <v>30.58</v>
      </c>
      <c r="F19116" s="67">
        <v>30.58</v>
      </c>
      <c r="G19116" s="67">
        <v>30.58</v>
      </c>
    </row>
    <row r="19117" spans="1:7" x14ac:dyDescent="0.2">
      <c r="A19117" s="1" t="str">
        <f t="shared" si="301"/>
        <v>SETOP MATED-11373</v>
      </c>
      <c r="B19117" s="3" t="s">
        <v>28600</v>
      </c>
      <c r="C19117" s="3" t="s">
        <v>42500</v>
      </c>
      <c r="D19117" s="2" t="s">
        <v>44607</v>
      </c>
      <c r="E19117" s="3">
        <v>45.709699999999998</v>
      </c>
      <c r="F19117" s="67">
        <v>45.709699999999998</v>
      </c>
      <c r="G19117" s="67">
        <v>45.709699999999998</v>
      </c>
    </row>
    <row r="19118" spans="1:7" x14ac:dyDescent="0.2">
      <c r="A19118" s="1" t="str">
        <f t="shared" si="301"/>
        <v xml:space="preserve">SETOP </v>
      </c>
      <c r="B19118" s="3" t="s">
        <v>28600</v>
      </c>
    </row>
    <row r="19119" spans="1:7" x14ac:dyDescent="0.2">
      <c r="A19119" s="1" t="str">
        <f t="shared" si="301"/>
        <v>SETOP 131.03 - CUMEEIRA GALVANIZADA</v>
      </c>
      <c r="B19119" s="3" t="s">
        <v>28600</v>
      </c>
      <c r="C19119" s="3" t="s">
        <v>42501</v>
      </c>
    </row>
    <row r="19120" spans="1:7" x14ac:dyDescent="0.2">
      <c r="A19120" s="1" t="str">
        <f t="shared" si="301"/>
        <v>SETOP Código</v>
      </c>
      <c r="B19120" s="3" t="s">
        <v>28600</v>
      </c>
      <c r="C19120" s="3" t="s">
        <v>28604</v>
      </c>
      <c r="D19120" s="2" t="s">
        <v>43149</v>
      </c>
      <c r="E19120" s="3" t="s">
        <v>45110</v>
      </c>
      <c r="F19120" s="67" t="s">
        <v>45110</v>
      </c>
      <c r="G19120" s="67" t="s">
        <v>45110</v>
      </c>
    </row>
    <row r="19121" spans="1:7" ht="22.5" x14ac:dyDescent="0.2">
      <c r="A19121" s="1" t="str">
        <f t="shared" si="301"/>
        <v>SETOP MATED-12561</v>
      </c>
      <c r="B19121" s="3" t="s">
        <v>28600</v>
      </c>
      <c r="C19121" s="3" t="s">
        <v>42502</v>
      </c>
      <c r="D19121" s="2" t="s">
        <v>44608</v>
      </c>
      <c r="E19121" s="3">
        <v>37.588299999999997</v>
      </c>
      <c r="F19121" s="67">
        <v>37.588299999999997</v>
      </c>
      <c r="G19121" s="67">
        <v>37.588299999999997</v>
      </c>
    </row>
    <row r="19122" spans="1:7" x14ac:dyDescent="0.2">
      <c r="A19122" s="1" t="str">
        <f t="shared" si="301"/>
        <v xml:space="preserve">SETOP </v>
      </c>
      <c r="B19122" s="3" t="s">
        <v>28600</v>
      </c>
    </row>
    <row r="19123" spans="1:7" x14ac:dyDescent="0.2">
      <c r="A19123" s="1" t="str">
        <f t="shared" si="301"/>
        <v>SETOP 131.04 - CUMEEIRA VEGETAL</v>
      </c>
      <c r="B19123" s="3" t="s">
        <v>28600</v>
      </c>
      <c r="C19123" s="3" t="s">
        <v>42503</v>
      </c>
    </row>
    <row r="19124" spans="1:7" x14ac:dyDescent="0.2">
      <c r="A19124" s="1" t="str">
        <f t="shared" si="301"/>
        <v>SETOP Código</v>
      </c>
      <c r="B19124" s="3" t="s">
        <v>28600</v>
      </c>
      <c r="C19124" s="3" t="s">
        <v>28604</v>
      </c>
      <c r="D19124" s="2" t="s">
        <v>43149</v>
      </c>
      <c r="E19124" s="3" t="s">
        <v>45110</v>
      </c>
      <c r="F19124" s="67" t="s">
        <v>45110</v>
      </c>
      <c r="G19124" s="67" t="s">
        <v>45110</v>
      </c>
    </row>
    <row r="19125" spans="1:7" ht="22.5" x14ac:dyDescent="0.2">
      <c r="A19125" s="1" t="str">
        <f t="shared" si="301"/>
        <v>SETOP MATED-12587</v>
      </c>
      <c r="B19125" s="3" t="s">
        <v>28600</v>
      </c>
      <c r="C19125" s="3" t="s">
        <v>42504</v>
      </c>
      <c r="D19125" s="2" t="s">
        <v>44609</v>
      </c>
      <c r="E19125" s="3">
        <v>37.299999999999997</v>
      </c>
      <c r="F19125" s="67">
        <v>37.299999999999997</v>
      </c>
      <c r="G19125" s="67">
        <v>37.299999999999997</v>
      </c>
    </row>
    <row r="19126" spans="1:7" ht="22.5" x14ac:dyDescent="0.2">
      <c r="A19126" s="1" t="str">
        <f t="shared" si="301"/>
        <v>SETOP MATED-12588</v>
      </c>
      <c r="B19126" s="3" t="s">
        <v>28600</v>
      </c>
      <c r="C19126" s="3" t="s">
        <v>42505</v>
      </c>
      <c r="D19126" s="2" t="s">
        <v>44610</v>
      </c>
      <c r="E19126" s="3">
        <v>62.935000000000002</v>
      </c>
      <c r="F19126" s="67">
        <v>62.935000000000002</v>
      </c>
      <c r="G19126" s="67">
        <v>62.935000000000002</v>
      </c>
    </row>
    <row r="19127" spans="1:7" x14ac:dyDescent="0.2">
      <c r="A19127" s="1" t="str">
        <f t="shared" si="301"/>
        <v xml:space="preserve">SETOP </v>
      </c>
      <c r="B19127" s="3" t="s">
        <v>28600</v>
      </c>
    </row>
    <row r="19128" spans="1:7" x14ac:dyDescent="0.2">
      <c r="A19128" s="1" t="str">
        <f t="shared" si="301"/>
        <v>SETOP 131.05 - TELHA DE FIBROCIMENTO</v>
      </c>
      <c r="B19128" s="3" t="s">
        <v>28600</v>
      </c>
      <c r="C19128" s="3" t="s">
        <v>42506</v>
      </c>
    </row>
    <row r="19129" spans="1:7" x14ac:dyDescent="0.2">
      <c r="A19129" s="1" t="str">
        <f t="shared" si="301"/>
        <v>SETOP Código</v>
      </c>
      <c r="B19129" s="3" t="s">
        <v>28600</v>
      </c>
      <c r="C19129" s="3" t="s">
        <v>28604</v>
      </c>
      <c r="D19129" s="2" t="s">
        <v>43149</v>
      </c>
      <c r="E19129" s="3" t="s">
        <v>45110</v>
      </c>
      <c r="F19129" s="67" t="s">
        <v>45110</v>
      </c>
      <c r="G19129" s="67" t="s">
        <v>45110</v>
      </c>
    </row>
    <row r="19130" spans="1:7" x14ac:dyDescent="0.2">
      <c r="A19130" s="1" t="str">
        <f t="shared" si="301"/>
        <v>SETOP MATED-11371</v>
      </c>
      <c r="B19130" s="3" t="s">
        <v>28600</v>
      </c>
      <c r="C19130" s="3" t="s">
        <v>42507</v>
      </c>
      <c r="D19130" s="2" t="s">
        <v>44611</v>
      </c>
      <c r="E19130" s="3">
        <v>61.9</v>
      </c>
      <c r="F19130" s="67">
        <v>61.9</v>
      </c>
      <c r="G19130" s="67">
        <v>61.9</v>
      </c>
    </row>
    <row r="19131" spans="1:7" ht="22.5" x14ac:dyDescent="0.2">
      <c r="A19131" s="1" t="str">
        <f t="shared" si="301"/>
        <v>SETOP MATED-11365</v>
      </c>
      <c r="B19131" s="3" t="s">
        <v>28600</v>
      </c>
      <c r="C19131" s="3" t="s">
        <v>42508</v>
      </c>
      <c r="D19131" s="2" t="s">
        <v>44612</v>
      </c>
      <c r="E19131" s="3">
        <v>123.05</v>
      </c>
      <c r="F19131" s="67">
        <v>123.05</v>
      </c>
      <c r="G19131" s="67">
        <v>123.05</v>
      </c>
    </row>
    <row r="19132" spans="1:7" ht="22.5" x14ac:dyDescent="0.2">
      <c r="A19132" s="1" t="str">
        <f t="shared" si="301"/>
        <v>SETOP MATED-11366</v>
      </c>
      <c r="B19132" s="3" t="s">
        <v>28600</v>
      </c>
      <c r="C19132" s="3" t="s">
        <v>42509</v>
      </c>
      <c r="D19132" s="2" t="s">
        <v>44613</v>
      </c>
      <c r="E19132" s="3">
        <v>138.22</v>
      </c>
      <c r="F19132" s="67">
        <v>138.22</v>
      </c>
      <c r="G19132" s="67">
        <v>138.22</v>
      </c>
    </row>
    <row r="19133" spans="1:7" ht="22.5" x14ac:dyDescent="0.2">
      <c r="A19133" s="1" t="str">
        <f t="shared" si="301"/>
        <v>SETOP MATED-11367</v>
      </c>
      <c r="B19133" s="3" t="s">
        <v>28600</v>
      </c>
      <c r="C19133" s="3" t="s">
        <v>42510</v>
      </c>
      <c r="D19133" s="2" t="s">
        <v>44614</v>
      </c>
      <c r="E19133" s="3">
        <v>60.626600000000003</v>
      </c>
      <c r="F19133" s="67">
        <v>60.626600000000003</v>
      </c>
      <c r="G19133" s="67">
        <v>60.626600000000003</v>
      </c>
    </row>
    <row r="19134" spans="1:7" ht="22.5" x14ac:dyDescent="0.2">
      <c r="A19134" s="1" t="str">
        <f t="shared" si="301"/>
        <v>SETOP MATED-12552</v>
      </c>
      <c r="B19134" s="3" t="s">
        <v>28600</v>
      </c>
      <c r="C19134" s="3" t="s">
        <v>42511</v>
      </c>
      <c r="D19134" s="2" t="s">
        <v>44615</v>
      </c>
      <c r="E19134" s="3">
        <v>28.36</v>
      </c>
      <c r="F19134" s="67">
        <v>28.36</v>
      </c>
      <c r="G19134" s="67">
        <v>28.36</v>
      </c>
    </row>
    <row r="19135" spans="1:7" ht="22.5" x14ac:dyDescent="0.2">
      <c r="A19135" s="1" t="str">
        <f t="shared" si="301"/>
        <v>SETOP MATED-11368</v>
      </c>
      <c r="B19135" s="3" t="s">
        <v>28600</v>
      </c>
      <c r="C19135" s="3" t="s">
        <v>42512</v>
      </c>
      <c r="D19135" s="2" t="s">
        <v>44616</v>
      </c>
      <c r="E19135" s="3">
        <v>28.871300000000002</v>
      </c>
      <c r="F19135" s="67">
        <v>28.871300000000002</v>
      </c>
      <c r="G19135" s="67">
        <v>28.871300000000002</v>
      </c>
    </row>
    <row r="19136" spans="1:7" x14ac:dyDescent="0.2">
      <c r="A19136" s="1" t="str">
        <f t="shared" si="301"/>
        <v xml:space="preserve">SETOP </v>
      </c>
      <c r="B19136" s="3" t="s">
        <v>28600</v>
      </c>
    </row>
    <row r="19137" spans="1:7" x14ac:dyDescent="0.2">
      <c r="A19137" s="1" t="str">
        <f t="shared" si="301"/>
        <v>SETOP 131.06 - TELHA GALVANIZADA</v>
      </c>
      <c r="B19137" s="3" t="s">
        <v>28600</v>
      </c>
      <c r="C19137" s="3" t="s">
        <v>42513</v>
      </c>
    </row>
    <row r="19138" spans="1:7" x14ac:dyDescent="0.2">
      <c r="A19138" s="1" t="str">
        <f t="shared" si="301"/>
        <v>SETOP Código</v>
      </c>
      <c r="B19138" s="3" t="s">
        <v>28600</v>
      </c>
      <c r="C19138" s="3" t="s">
        <v>28604</v>
      </c>
      <c r="D19138" s="2" t="s">
        <v>43149</v>
      </c>
      <c r="E19138" s="3" t="s">
        <v>45110</v>
      </c>
      <c r="F19138" s="67" t="s">
        <v>45110</v>
      </c>
      <c r="G19138" s="67" t="s">
        <v>45110</v>
      </c>
    </row>
    <row r="19139" spans="1:7" ht="22.5" x14ac:dyDescent="0.2">
      <c r="A19139" s="1" t="str">
        <f t="shared" si="301"/>
        <v>SETOP MATED-13847</v>
      </c>
      <c r="B19139" s="3" t="s">
        <v>28600</v>
      </c>
      <c r="C19139" s="3" t="s">
        <v>42514</v>
      </c>
      <c r="D19139" s="2" t="s">
        <v>44617</v>
      </c>
      <c r="E19139" s="3">
        <v>57.97</v>
      </c>
      <c r="F19139" s="67">
        <v>57.97</v>
      </c>
      <c r="G19139" s="67">
        <v>57.97</v>
      </c>
    </row>
    <row r="19140" spans="1:7" ht="33.75" x14ac:dyDescent="0.2">
      <c r="A19140" s="1" t="str">
        <f t="shared" si="301"/>
        <v>SETOP MATED-12553</v>
      </c>
      <c r="B19140" s="3" t="s">
        <v>28600</v>
      </c>
      <c r="C19140" s="3" t="s">
        <v>42515</v>
      </c>
      <c r="D19140" s="2" t="s">
        <v>44618</v>
      </c>
      <c r="E19140" s="3">
        <v>173.79</v>
      </c>
      <c r="F19140" s="67">
        <v>173.79</v>
      </c>
      <c r="G19140" s="67">
        <v>173.79</v>
      </c>
    </row>
    <row r="19141" spans="1:7" ht="22.5" x14ac:dyDescent="0.2">
      <c r="A19141" s="1" t="str">
        <f t="shared" si="301"/>
        <v>SETOP MATED-12176</v>
      </c>
      <c r="B19141" s="3" t="s">
        <v>28600</v>
      </c>
      <c r="C19141" s="3" t="s">
        <v>42516</v>
      </c>
      <c r="D19141" s="2" t="s">
        <v>44619</v>
      </c>
      <c r="E19141" s="3">
        <v>42.503500000000003</v>
      </c>
      <c r="F19141" s="67">
        <v>42.503500000000003</v>
      </c>
      <c r="G19141" s="67">
        <v>42.503500000000003</v>
      </c>
    </row>
    <row r="19142" spans="1:7" x14ac:dyDescent="0.2">
      <c r="A19142" s="1" t="str">
        <f t="shared" si="301"/>
        <v xml:space="preserve">SETOP </v>
      </c>
      <c r="B19142" s="3" t="s">
        <v>28600</v>
      </c>
    </row>
    <row r="19143" spans="1:7" x14ac:dyDescent="0.2">
      <c r="A19143" s="1" t="str">
        <f t="shared" si="301"/>
        <v>SETOP 131.07 - TELHA VEGETAL</v>
      </c>
      <c r="B19143" s="3" t="s">
        <v>28600</v>
      </c>
      <c r="C19143" s="3" t="s">
        <v>42517</v>
      </c>
    </row>
    <row r="19144" spans="1:7" x14ac:dyDescent="0.2">
      <c r="A19144" s="1" t="str">
        <f t="shared" si="301"/>
        <v>SETOP Código</v>
      </c>
      <c r="B19144" s="3" t="s">
        <v>28600</v>
      </c>
      <c r="C19144" s="3" t="s">
        <v>28604</v>
      </c>
      <c r="D19144" s="2" t="s">
        <v>43149</v>
      </c>
      <c r="E19144" s="3" t="s">
        <v>45110</v>
      </c>
      <c r="F19144" s="67" t="s">
        <v>45110</v>
      </c>
      <c r="G19144" s="67" t="s">
        <v>45110</v>
      </c>
    </row>
    <row r="19145" spans="1:7" ht="22.5" x14ac:dyDescent="0.2">
      <c r="A19145" s="1" t="str">
        <f t="shared" si="301"/>
        <v>SETOP MATED-12586</v>
      </c>
      <c r="B19145" s="3" t="s">
        <v>28600</v>
      </c>
      <c r="C19145" s="3" t="s">
        <v>42518</v>
      </c>
      <c r="D19145" s="2" t="s">
        <v>44620</v>
      </c>
      <c r="E19145" s="3">
        <v>46</v>
      </c>
      <c r="F19145" s="67">
        <v>46</v>
      </c>
      <c r="G19145" s="67">
        <v>46</v>
      </c>
    </row>
    <row r="19146" spans="1:7" x14ac:dyDescent="0.2">
      <c r="A19146" s="1" t="str">
        <f t="shared" si="301"/>
        <v xml:space="preserve">SETOP </v>
      </c>
      <c r="B19146" s="3" t="s">
        <v>28600</v>
      </c>
    </row>
    <row r="19147" spans="1:7" x14ac:dyDescent="0.2">
      <c r="A19147" s="1" t="str">
        <f t="shared" si="301"/>
        <v>SETOP 132 - TEXTURAS</v>
      </c>
      <c r="B19147" s="3" t="s">
        <v>28600</v>
      </c>
      <c r="C19147" s="3" t="s">
        <v>42519</v>
      </c>
    </row>
    <row r="19148" spans="1:7" x14ac:dyDescent="0.2">
      <c r="A19148" s="1" t="str">
        <f t="shared" si="301"/>
        <v>SETOP 132.01 - TEXTURA ACRÍLICA</v>
      </c>
      <c r="B19148" s="3" t="s">
        <v>28600</v>
      </c>
      <c r="C19148" s="3" t="s">
        <v>42520</v>
      </c>
    </row>
    <row r="19149" spans="1:7" x14ac:dyDescent="0.2">
      <c r="A19149" s="1" t="str">
        <f t="shared" si="301"/>
        <v>SETOP Código</v>
      </c>
      <c r="B19149" s="3" t="s">
        <v>28600</v>
      </c>
      <c r="C19149" s="3" t="s">
        <v>28604</v>
      </c>
      <c r="D19149" s="2" t="s">
        <v>43149</v>
      </c>
      <c r="E19149" s="3" t="s">
        <v>45110</v>
      </c>
      <c r="F19149" s="67" t="s">
        <v>45110</v>
      </c>
      <c r="G19149" s="67" t="s">
        <v>45110</v>
      </c>
    </row>
    <row r="19150" spans="1:7" x14ac:dyDescent="0.2">
      <c r="A19150" s="1" t="str">
        <f t="shared" si="301"/>
        <v>SETOP MATED-12758</v>
      </c>
      <c r="B19150" s="3" t="s">
        <v>28600</v>
      </c>
      <c r="C19150" s="3" t="s">
        <v>42521</v>
      </c>
      <c r="D19150" s="2" t="s">
        <v>44621</v>
      </c>
      <c r="E19150" s="3">
        <v>5.6</v>
      </c>
      <c r="F19150" s="67">
        <v>5.6</v>
      </c>
      <c r="G19150" s="67">
        <v>5.6</v>
      </c>
    </row>
    <row r="19151" spans="1:7" x14ac:dyDescent="0.2">
      <c r="A19151" s="1" t="str">
        <f t="shared" si="301"/>
        <v>SETOP MATED-12769</v>
      </c>
      <c r="B19151" s="3" t="s">
        <v>28600</v>
      </c>
      <c r="C19151" s="3" t="s">
        <v>42522</v>
      </c>
      <c r="D19151" s="2" t="s">
        <v>44622</v>
      </c>
      <c r="E19151" s="3">
        <v>7.1372999999999998</v>
      </c>
      <c r="F19151" s="67">
        <v>7.1372999999999998</v>
      </c>
      <c r="G19151" s="67">
        <v>7.1372999999999998</v>
      </c>
    </row>
    <row r="19152" spans="1:7" x14ac:dyDescent="0.2">
      <c r="A19152" s="1" t="str">
        <f t="shared" si="301"/>
        <v xml:space="preserve">SETOP </v>
      </c>
      <c r="B19152" s="3" t="s">
        <v>28600</v>
      </c>
    </row>
    <row r="19153" spans="1:7" x14ac:dyDescent="0.2">
      <c r="A19153" s="1" t="str">
        <f t="shared" si="301"/>
        <v>SETOP 133 - TINTAS ACRÍLICAS, ESMALTE E LÁTEX</v>
      </c>
      <c r="B19153" s="3" t="s">
        <v>28600</v>
      </c>
      <c r="C19153" s="3" t="s">
        <v>42523</v>
      </c>
    </row>
    <row r="19154" spans="1:7" x14ac:dyDescent="0.2">
      <c r="A19154" s="1" t="str">
        <f t="shared" si="301"/>
        <v>SETOP 133.01 - IMPERMEABILIZANTE ASFÁLTICO</v>
      </c>
      <c r="B19154" s="3" t="s">
        <v>28600</v>
      </c>
      <c r="C19154" s="3" t="s">
        <v>42524</v>
      </c>
    </row>
    <row r="19155" spans="1:7" x14ac:dyDescent="0.2">
      <c r="A19155" s="1" t="str">
        <f t="shared" si="301"/>
        <v>SETOP Código</v>
      </c>
      <c r="B19155" s="3" t="s">
        <v>28600</v>
      </c>
      <c r="C19155" s="3" t="s">
        <v>28604</v>
      </c>
      <c r="D19155" s="2" t="s">
        <v>43149</v>
      </c>
      <c r="E19155" s="3" t="s">
        <v>45110</v>
      </c>
      <c r="F19155" s="67" t="s">
        <v>45110</v>
      </c>
      <c r="G19155" s="67" t="s">
        <v>45110</v>
      </c>
    </row>
    <row r="19156" spans="1:7" ht="22.5" x14ac:dyDescent="0.2">
      <c r="A19156" s="1" t="str">
        <f t="shared" si="301"/>
        <v>SETOP MATED-11361</v>
      </c>
      <c r="B19156" s="3" t="s">
        <v>28600</v>
      </c>
      <c r="C19156" s="3" t="s">
        <v>42525</v>
      </c>
      <c r="D19156" s="2" t="s">
        <v>44623</v>
      </c>
      <c r="E19156" s="3">
        <v>20.543299999999999</v>
      </c>
      <c r="F19156" s="67">
        <v>20.543299999999999</v>
      </c>
      <c r="G19156" s="67">
        <v>20.543299999999999</v>
      </c>
    </row>
    <row r="19157" spans="1:7" x14ac:dyDescent="0.2">
      <c r="A19157" s="1" t="str">
        <f t="shared" si="301"/>
        <v xml:space="preserve">SETOP </v>
      </c>
      <c r="B19157" s="3" t="s">
        <v>28600</v>
      </c>
    </row>
    <row r="19158" spans="1:7" x14ac:dyDescent="0.2">
      <c r="A19158" s="1" t="str">
        <f t="shared" si="301"/>
        <v>SETOP 133.02 - PIGMENTO</v>
      </c>
      <c r="B19158" s="3" t="s">
        <v>28600</v>
      </c>
      <c r="C19158" s="3" t="s">
        <v>42526</v>
      </c>
    </row>
    <row r="19159" spans="1:7" x14ac:dyDescent="0.2">
      <c r="A19159" s="1" t="str">
        <f t="shared" si="301"/>
        <v>SETOP Código</v>
      </c>
      <c r="B19159" s="3" t="s">
        <v>28600</v>
      </c>
      <c r="C19159" s="3" t="s">
        <v>28604</v>
      </c>
      <c r="D19159" s="2" t="s">
        <v>43149</v>
      </c>
      <c r="E19159" s="3" t="s">
        <v>45110</v>
      </c>
      <c r="F19159" s="67" t="s">
        <v>45110</v>
      </c>
      <c r="G19159" s="67" t="s">
        <v>45110</v>
      </c>
    </row>
    <row r="19160" spans="1:7" x14ac:dyDescent="0.2">
      <c r="A19160" s="1" t="str">
        <f t="shared" si="301"/>
        <v>SETOP MATED-11431</v>
      </c>
      <c r="B19160" s="3" t="s">
        <v>28600</v>
      </c>
      <c r="C19160" s="3" t="s">
        <v>42527</v>
      </c>
      <c r="D19160" s="2" t="s">
        <v>44624</v>
      </c>
      <c r="E19160" s="3">
        <v>121.6</v>
      </c>
      <c r="F19160" s="67">
        <v>121.6</v>
      </c>
      <c r="G19160" s="67">
        <v>121.6</v>
      </c>
    </row>
    <row r="19161" spans="1:7" x14ac:dyDescent="0.2">
      <c r="A19161" s="1" t="str">
        <f t="shared" si="301"/>
        <v>SETOP MATED-12340</v>
      </c>
      <c r="B19161" s="3" t="s">
        <v>28600</v>
      </c>
      <c r="C19161" s="3" t="s">
        <v>42528</v>
      </c>
      <c r="D19161" s="2" t="s">
        <v>44625</v>
      </c>
      <c r="E19161" s="3">
        <v>52.2</v>
      </c>
      <c r="F19161" s="67">
        <v>52.2</v>
      </c>
      <c r="G19161" s="67">
        <v>52.2</v>
      </c>
    </row>
    <row r="19162" spans="1:7" x14ac:dyDescent="0.2">
      <c r="A19162" s="1" t="str">
        <f t="shared" si="301"/>
        <v xml:space="preserve">SETOP </v>
      </c>
      <c r="B19162" s="3" t="s">
        <v>28600</v>
      </c>
    </row>
    <row r="19163" spans="1:7" x14ac:dyDescent="0.2">
      <c r="A19163" s="1" t="str">
        <f t="shared" si="301"/>
        <v>SETOP 133.03 - TINTA ACRÍLICA</v>
      </c>
      <c r="B19163" s="3" t="s">
        <v>28600</v>
      </c>
      <c r="C19163" s="3" t="s">
        <v>42529</v>
      </c>
    </row>
    <row r="19164" spans="1:7" x14ac:dyDescent="0.2">
      <c r="A19164" s="1" t="str">
        <f t="shared" si="301"/>
        <v>SETOP Código</v>
      </c>
      <c r="B19164" s="3" t="s">
        <v>28600</v>
      </c>
      <c r="C19164" s="3" t="s">
        <v>28604</v>
      </c>
      <c r="D19164" s="2" t="s">
        <v>43149</v>
      </c>
      <c r="E19164" s="3" t="s">
        <v>45110</v>
      </c>
      <c r="F19164" s="67" t="s">
        <v>45110</v>
      </c>
      <c r="G19164" s="67" t="s">
        <v>45110</v>
      </c>
    </row>
    <row r="19165" spans="1:7" ht="22.5" x14ac:dyDescent="0.2">
      <c r="A19165" s="1" t="str">
        <f t="shared" si="301"/>
        <v>SETOP MATED-11980</v>
      </c>
      <c r="B19165" s="3" t="s">
        <v>28600</v>
      </c>
      <c r="C19165" s="3" t="s">
        <v>42530</v>
      </c>
      <c r="D19165" s="2" t="s">
        <v>44626</v>
      </c>
      <c r="E19165" s="3">
        <v>27.78</v>
      </c>
      <c r="F19165" s="67">
        <v>27.78</v>
      </c>
      <c r="G19165" s="67">
        <v>27.78</v>
      </c>
    </row>
    <row r="19166" spans="1:7" x14ac:dyDescent="0.2">
      <c r="A19166" s="1" t="str">
        <f t="shared" si="301"/>
        <v>SETOP MATED-11448</v>
      </c>
      <c r="B19166" s="3" t="s">
        <v>28600</v>
      </c>
      <c r="C19166" s="3" t="s">
        <v>42531</v>
      </c>
      <c r="D19166" s="2" t="s">
        <v>44627</v>
      </c>
      <c r="E19166" s="3">
        <v>29.54</v>
      </c>
      <c r="F19166" s="67">
        <v>29.54</v>
      </c>
      <c r="G19166" s="67">
        <v>29.54</v>
      </c>
    </row>
    <row r="19167" spans="1:7" x14ac:dyDescent="0.2">
      <c r="A19167" s="1" t="str">
        <f t="shared" si="301"/>
        <v>SETOP MATED-11447</v>
      </c>
      <c r="B19167" s="3" t="s">
        <v>28600</v>
      </c>
      <c r="C19167" s="3" t="s">
        <v>42532</v>
      </c>
      <c r="D19167" s="2" t="s">
        <v>44628</v>
      </c>
      <c r="E19167" s="3">
        <v>20.5</v>
      </c>
      <c r="F19167" s="67">
        <v>20.5</v>
      </c>
      <c r="G19167" s="67">
        <v>20.5</v>
      </c>
    </row>
    <row r="19168" spans="1:7" x14ac:dyDescent="0.2">
      <c r="A19168" s="1" t="str">
        <f t="shared" si="301"/>
        <v xml:space="preserve">SETOP </v>
      </c>
      <c r="B19168" s="3" t="s">
        <v>28600</v>
      </c>
    </row>
    <row r="19169" spans="1:7" x14ac:dyDescent="0.2">
      <c r="A19169" s="1" t="str">
        <f t="shared" si="301"/>
        <v>SETOP 133.04 - TINTA BORRACHA</v>
      </c>
      <c r="B19169" s="3" t="s">
        <v>28600</v>
      </c>
      <c r="C19169" s="3" t="s">
        <v>42533</v>
      </c>
    </row>
    <row r="19170" spans="1:7" x14ac:dyDescent="0.2">
      <c r="A19170" s="1" t="str">
        <f t="shared" si="301"/>
        <v>SETOP Código</v>
      </c>
      <c r="B19170" s="3" t="s">
        <v>28600</v>
      </c>
      <c r="C19170" s="3" t="s">
        <v>28604</v>
      </c>
      <c r="D19170" s="2" t="s">
        <v>43149</v>
      </c>
      <c r="E19170" s="3" t="s">
        <v>45110</v>
      </c>
      <c r="F19170" s="67" t="s">
        <v>45110</v>
      </c>
      <c r="G19170" s="67" t="s">
        <v>45110</v>
      </c>
    </row>
    <row r="19171" spans="1:7" x14ac:dyDescent="0.2">
      <c r="A19171" s="1" t="str">
        <f t="shared" si="301"/>
        <v>SETOP MATED-11446</v>
      </c>
      <c r="B19171" s="3" t="s">
        <v>28600</v>
      </c>
      <c r="C19171" s="3" t="s">
        <v>42534</v>
      </c>
      <c r="D19171" s="2" t="s">
        <v>44629</v>
      </c>
      <c r="E19171" s="3">
        <v>74.94</v>
      </c>
      <c r="F19171" s="67">
        <v>74.94</v>
      </c>
      <c r="G19171" s="67">
        <v>74.94</v>
      </c>
    </row>
    <row r="19172" spans="1:7" x14ac:dyDescent="0.2">
      <c r="A19172" s="1" t="str">
        <f t="shared" si="301"/>
        <v xml:space="preserve">SETOP </v>
      </c>
      <c r="B19172" s="3" t="s">
        <v>28600</v>
      </c>
    </row>
    <row r="19173" spans="1:7" x14ac:dyDescent="0.2">
      <c r="A19173" s="1" t="str">
        <f t="shared" si="301"/>
        <v>SETOP 133.05 - TINTA EPÓXI</v>
      </c>
      <c r="B19173" s="3" t="s">
        <v>28600</v>
      </c>
      <c r="C19173" s="3" t="s">
        <v>42535</v>
      </c>
    </row>
    <row r="19174" spans="1:7" x14ac:dyDescent="0.2">
      <c r="A19174" s="1" t="str">
        <f t="shared" si="301"/>
        <v>SETOP Código</v>
      </c>
      <c r="B19174" s="3" t="s">
        <v>28600</v>
      </c>
      <c r="C19174" s="3" t="s">
        <v>28604</v>
      </c>
      <c r="D19174" s="2" t="s">
        <v>43149</v>
      </c>
      <c r="E19174" s="3" t="s">
        <v>45110</v>
      </c>
      <c r="F19174" s="67" t="s">
        <v>45110</v>
      </c>
      <c r="G19174" s="67" t="s">
        <v>45110</v>
      </c>
    </row>
    <row r="19175" spans="1:7" ht="22.5" x14ac:dyDescent="0.2">
      <c r="A19175" s="1" t="str">
        <f t="shared" si="301"/>
        <v>SETOP MATED-11457</v>
      </c>
      <c r="B19175" s="3" t="s">
        <v>28600</v>
      </c>
      <c r="C19175" s="3" t="s">
        <v>42536</v>
      </c>
      <c r="D19175" s="2" t="s">
        <v>44630</v>
      </c>
      <c r="E19175" s="3">
        <v>77.666600000000003</v>
      </c>
      <c r="F19175" s="67">
        <v>77.666600000000003</v>
      </c>
      <c r="G19175" s="67">
        <v>77.666600000000003</v>
      </c>
    </row>
    <row r="19176" spans="1:7" x14ac:dyDescent="0.2">
      <c r="A19176" s="1" t="str">
        <f t="shared" si="301"/>
        <v xml:space="preserve">SETOP </v>
      </c>
      <c r="B19176" s="3" t="s">
        <v>28600</v>
      </c>
    </row>
    <row r="19177" spans="1:7" x14ac:dyDescent="0.2">
      <c r="A19177" s="1" t="str">
        <f t="shared" si="301"/>
        <v>SETOP 133.06 - TINTA ESMALTE</v>
      </c>
      <c r="B19177" s="3" t="s">
        <v>28600</v>
      </c>
      <c r="C19177" s="3" t="s">
        <v>42537</v>
      </c>
    </row>
    <row r="19178" spans="1:7" x14ac:dyDescent="0.2">
      <c r="A19178" s="1" t="str">
        <f t="shared" si="301"/>
        <v>SETOP Código</v>
      </c>
      <c r="B19178" s="3" t="s">
        <v>28600</v>
      </c>
      <c r="C19178" s="3" t="s">
        <v>28604</v>
      </c>
      <c r="D19178" s="2" t="s">
        <v>43149</v>
      </c>
      <c r="E19178" s="3" t="s">
        <v>45110</v>
      </c>
      <c r="F19178" s="67" t="s">
        <v>45110</v>
      </c>
      <c r="G19178" s="67" t="s">
        <v>45110</v>
      </c>
    </row>
    <row r="19179" spans="1:7" x14ac:dyDescent="0.2">
      <c r="A19179" s="1" t="str">
        <f t="shared" si="301"/>
        <v>SETOP MATED-11444</v>
      </c>
      <c r="B19179" s="3" t="s">
        <v>28600</v>
      </c>
      <c r="C19179" s="3" t="s">
        <v>42538</v>
      </c>
      <c r="D19179" s="2" t="s">
        <v>44631</v>
      </c>
      <c r="E19179" s="3">
        <v>41.36</v>
      </c>
      <c r="F19179" s="67">
        <v>41.36</v>
      </c>
      <c r="G19179" s="67">
        <v>41.36</v>
      </c>
    </row>
    <row r="19180" spans="1:7" x14ac:dyDescent="0.2">
      <c r="A19180" s="1" t="str">
        <f t="shared" ref="A19180:A19243" si="302">CONCATENAR</f>
        <v>SETOP MATED-11450</v>
      </c>
      <c r="B19180" s="3" t="s">
        <v>28600</v>
      </c>
      <c r="C19180" s="3" t="s">
        <v>42539</v>
      </c>
      <c r="D19180" s="2" t="s">
        <v>44632</v>
      </c>
      <c r="E19180" s="3">
        <v>46.38</v>
      </c>
      <c r="F19180" s="67">
        <v>46.38</v>
      </c>
      <c r="G19180" s="67">
        <v>46.38</v>
      </c>
    </row>
    <row r="19181" spans="1:7" x14ac:dyDescent="0.2">
      <c r="A19181" s="1" t="str">
        <f t="shared" si="302"/>
        <v xml:space="preserve">SETOP </v>
      </c>
      <c r="B19181" s="3" t="s">
        <v>28600</v>
      </c>
    </row>
    <row r="19182" spans="1:7" x14ac:dyDescent="0.2">
      <c r="A19182" s="1" t="str">
        <f t="shared" si="302"/>
        <v>SETOP 133.07 - TINTA LÁTEX</v>
      </c>
      <c r="B19182" s="3" t="s">
        <v>28600</v>
      </c>
      <c r="C19182" s="3" t="s">
        <v>42540</v>
      </c>
    </row>
    <row r="19183" spans="1:7" x14ac:dyDescent="0.2">
      <c r="A19183" s="1" t="str">
        <f t="shared" si="302"/>
        <v>SETOP Código</v>
      </c>
      <c r="B19183" s="3" t="s">
        <v>28600</v>
      </c>
      <c r="C19183" s="3" t="s">
        <v>28604</v>
      </c>
      <c r="D19183" s="2" t="s">
        <v>43149</v>
      </c>
      <c r="E19183" s="3" t="s">
        <v>45110</v>
      </c>
      <c r="F19183" s="67" t="s">
        <v>45110</v>
      </c>
      <c r="G19183" s="67" t="s">
        <v>45110</v>
      </c>
    </row>
    <row r="19184" spans="1:7" x14ac:dyDescent="0.2">
      <c r="A19184" s="1" t="str">
        <f t="shared" si="302"/>
        <v>SETOP MATED-11449</v>
      </c>
      <c r="B19184" s="3" t="s">
        <v>28600</v>
      </c>
      <c r="C19184" s="3" t="s">
        <v>42541</v>
      </c>
      <c r="D19184" s="2" t="s">
        <v>44633</v>
      </c>
      <c r="E19184" s="3">
        <v>21.756599999999999</v>
      </c>
      <c r="F19184" s="67">
        <v>21.756599999999999</v>
      </c>
      <c r="G19184" s="67">
        <v>21.756599999999999</v>
      </c>
    </row>
    <row r="19185" spans="1:7" x14ac:dyDescent="0.2">
      <c r="A19185" s="1" t="str">
        <f t="shared" si="302"/>
        <v xml:space="preserve">SETOP </v>
      </c>
      <c r="B19185" s="3" t="s">
        <v>28600</v>
      </c>
    </row>
    <row r="19186" spans="1:7" x14ac:dyDescent="0.2">
      <c r="A19186" s="1" t="str">
        <f t="shared" si="302"/>
        <v>SETOP 134 - TOMADAS, INTERRUPTORES, CAMPAINHAS, PLACAS E ACESSÓRIOS</v>
      </c>
      <c r="B19186" s="3" t="s">
        <v>28600</v>
      </c>
      <c r="C19186" s="3" t="s">
        <v>42542</v>
      </c>
    </row>
    <row r="19187" spans="1:7" x14ac:dyDescent="0.2">
      <c r="A19187" s="1" t="str">
        <f t="shared" si="302"/>
        <v>SETOP 134.01 - CAMPAINHA</v>
      </c>
      <c r="B19187" s="3" t="s">
        <v>28600</v>
      </c>
      <c r="C19187" s="3" t="s">
        <v>42543</v>
      </c>
    </row>
    <row r="19188" spans="1:7" x14ac:dyDescent="0.2">
      <c r="A19188" s="1" t="str">
        <f t="shared" si="302"/>
        <v>SETOP Código</v>
      </c>
      <c r="B19188" s="3" t="s">
        <v>28600</v>
      </c>
      <c r="C19188" s="3" t="s">
        <v>28604</v>
      </c>
      <c r="D19188" s="2" t="s">
        <v>43149</v>
      </c>
      <c r="E19188" s="3" t="s">
        <v>45110</v>
      </c>
      <c r="F19188" s="67" t="s">
        <v>45110</v>
      </c>
      <c r="G19188" s="67" t="s">
        <v>45110</v>
      </c>
    </row>
    <row r="19189" spans="1:7" x14ac:dyDescent="0.2">
      <c r="A19189" s="1" t="str">
        <f t="shared" si="302"/>
        <v>SETOP MATED-13077</v>
      </c>
      <c r="B19189" s="3" t="s">
        <v>28600</v>
      </c>
      <c r="C19189" s="3" t="s">
        <v>42544</v>
      </c>
      <c r="D19189" s="2" t="s">
        <v>44634</v>
      </c>
      <c r="E19189" s="3">
        <v>27.753299999999999</v>
      </c>
      <c r="F19189" s="67">
        <v>27.753299999999999</v>
      </c>
      <c r="G19189" s="67">
        <v>27.753299999999999</v>
      </c>
    </row>
    <row r="19190" spans="1:7" ht="22.5" x14ac:dyDescent="0.2">
      <c r="A19190" s="1" t="str">
        <f t="shared" si="302"/>
        <v>SETOP MATED-12985</v>
      </c>
      <c r="B19190" s="3" t="s">
        <v>28600</v>
      </c>
      <c r="C19190" s="3" t="s">
        <v>42545</v>
      </c>
      <c r="D19190" s="2" t="s">
        <v>44635</v>
      </c>
      <c r="E19190" s="3">
        <v>27.686599999999999</v>
      </c>
      <c r="F19190" s="67">
        <v>27.686599999999999</v>
      </c>
      <c r="G19190" s="67">
        <v>27.686599999999999</v>
      </c>
    </row>
    <row r="19191" spans="1:7" x14ac:dyDescent="0.2">
      <c r="A19191" s="1" t="str">
        <f t="shared" si="302"/>
        <v xml:space="preserve">SETOP </v>
      </c>
      <c r="B19191" s="3" t="s">
        <v>28600</v>
      </c>
    </row>
    <row r="19192" spans="1:7" x14ac:dyDescent="0.2">
      <c r="A19192" s="1" t="str">
        <f t="shared" si="302"/>
        <v>SETOP 134.02 - MÓDULO CEGO/FURO</v>
      </c>
      <c r="B19192" s="3" t="s">
        <v>28600</v>
      </c>
      <c r="C19192" s="3" t="s">
        <v>42546</v>
      </c>
    </row>
    <row r="19193" spans="1:7" x14ac:dyDescent="0.2">
      <c r="A19193" s="1" t="str">
        <f t="shared" si="302"/>
        <v>SETOP Código</v>
      </c>
      <c r="B19193" s="3" t="s">
        <v>28600</v>
      </c>
      <c r="C19193" s="3" t="s">
        <v>28604</v>
      </c>
      <c r="D19193" s="2" t="s">
        <v>43149</v>
      </c>
      <c r="E19193" s="3" t="s">
        <v>45110</v>
      </c>
      <c r="F19193" s="67" t="s">
        <v>45110</v>
      </c>
      <c r="G19193" s="67" t="s">
        <v>45110</v>
      </c>
    </row>
    <row r="19194" spans="1:7" x14ac:dyDescent="0.2">
      <c r="A19194" s="1" t="str">
        <f t="shared" si="302"/>
        <v>SETOP MATED-15608</v>
      </c>
      <c r="B19194" s="3" t="s">
        <v>28600</v>
      </c>
      <c r="C19194" s="3" t="s">
        <v>42547</v>
      </c>
      <c r="D19194" s="2" t="s">
        <v>44636</v>
      </c>
      <c r="E19194" s="3">
        <v>1.47</v>
      </c>
      <c r="F19194" s="67">
        <v>1.47</v>
      </c>
      <c r="G19194" s="67">
        <v>1.47</v>
      </c>
    </row>
    <row r="19195" spans="1:7" ht="22.5" x14ac:dyDescent="0.2">
      <c r="A19195" s="1" t="str">
        <f t="shared" si="302"/>
        <v>SETOP MATED-15609</v>
      </c>
      <c r="B19195" s="3" t="s">
        <v>28600</v>
      </c>
      <c r="C19195" s="3" t="s">
        <v>42548</v>
      </c>
      <c r="D19195" s="2" t="s">
        <v>44637</v>
      </c>
      <c r="E19195" s="3">
        <v>1.2949999999999999</v>
      </c>
      <c r="F19195" s="67">
        <v>1.2949999999999999</v>
      </c>
      <c r="G19195" s="67">
        <v>1.2949999999999999</v>
      </c>
    </row>
    <row r="19196" spans="1:7" x14ac:dyDescent="0.2">
      <c r="A19196" s="1" t="str">
        <f t="shared" si="302"/>
        <v xml:space="preserve">SETOP </v>
      </c>
      <c r="B19196" s="3" t="s">
        <v>28600</v>
      </c>
    </row>
    <row r="19197" spans="1:7" x14ac:dyDescent="0.2">
      <c r="A19197" s="1" t="str">
        <f t="shared" si="302"/>
        <v>SETOP 134.03 - MÓDULO DE DADOS/TELEFONIA</v>
      </c>
      <c r="B19197" s="3" t="s">
        <v>28600</v>
      </c>
      <c r="C19197" s="3" t="s">
        <v>42549</v>
      </c>
    </row>
    <row r="19198" spans="1:7" x14ac:dyDescent="0.2">
      <c r="A19198" s="1" t="str">
        <f t="shared" si="302"/>
        <v>SETOP Código</v>
      </c>
      <c r="B19198" s="3" t="s">
        <v>28600</v>
      </c>
      <c r="C19198" s="3" t="s">
        <v>28604</v>
      </c>
      <c r="D19198" s="2" t="s">
        <v>43149</v>
      </c>
      <c r="E19198" s="3" t="s">
        <v>45110</v>
      </c>
      <c r="F19198" s="67" t="s">
        <v>45110</v>
      </c>
      <c r="G19198" s="67" t="s">
        <v>45110</v>
      </c>
    </row>
    <row r="19199" spans="1:7" x14ac:dyDescent="0.2">
      <c r="A19199" s="1" t="str">
        <f t="shared" si="302"/>
        <v>SETOP MATED-15607</v>
      </c>
      <c r="B19199" s="3" t="s">
        <v>28600</v>
      </c>
      <c r="C19199" s="3" t="s">
        <v>42550</v>
      </c>
      <c r="D19199" s="2" t="s">
        <v>44638</v>
      </c>
      <c r="E19199" s="3">
        <v>8.01</v>
      </c>
      <c r="F19199" s="67">
        <v>8.01</v>
      </c>
      <c r="G19199" s="67">
        <v>8.01</v>
      </c>
    </row>
    <row r="19200" spans="1:7" ht="22.5" x14ac:dyDescent="0.2">
      <c r="A19200" s="1" t="str">
        <f t="shared" si="302"/>
        <v>SETOP MATED-15604</v>
      </c>
      <c r="B19200" s="3" t="s">
        <v>28600</v>
      </c>
      <c r="C19200" s="3" t="s">
        <v>42551</v>
      </c>
      <c r="D19200" s="2" t="s">
        <v>44639</v>
      </c>
      <c r="E19200" s="3">
        <v>11.1866</v>
      </c>
      <c r="F19200" s="67">
        <v>11.1866</v>
      </c>
      <c r="G19200" s="67">
        <v>11.1866</v>
      </c>
    </row>
    <row r="19201" spans="1:7" ht="22.5" x14ac:dyDescent="0.2">
      <c r="A19201" s="1" t="str">
        <f t="shared" si="302"/>
        <v>SETOP MATED-15605</v>
      </c>
      <c r="B19201" s="3" t="s">
        <v>28600</v>
      </c>
      <c r="C19201" s="3" t="s">
        <v>42552</v>
      </c>
      <c r="D19201" s="2" t="s">
        <v>44640</v>
      </c>
      <c r="E19201" s="3">
        <v>22.416599999999999</v>
      </c>
      <c r="F19201" s="67">
        <v>22.416599999999999</v>
      </c>
      <c r="G19201" s="67">
        <v>22.416599999999999</v>
      </c>
    </row>
    <row r="19202" spans="1:7" ht="22.5" x14ac:dyDescent="0.2">
      <c r="A19202" s="1" t="str">
        <f t="shared" si="302"/>
        <v>SETOP MATED-15606</v>
      </c>
      <c r="B19202" s="3" t="s">
        <v>28600</v>
      </c>
      <c r="C19202" s="3" t="s">
        <v>42553</v>
      </c>
      <c r="D19202" s="2" t="s">
        <v>44641</v>
      </c>
      <c r="E19202" s="3">
        <v>24.2454</v>
      </c>
      <c r="F19202" s="67">
        <v>24.2454</v>
      </c>
      <c r="G19202" s="67">
        <v>24.2454</v>
      </c>
    </row>
    <row r="19203" spans="1:7" ht="22.5" x14ac:dyDescent="0.2">
      <c r="A19203" s="1" t="str">
        <f t="shared" si="302"/>
        <v>SETOP MATED-12097</v>
      </c>
      <c r="B19203" s="3" t="s">
        <v>28600</v>
      </c>
      <c r="C19203" s="3" t="s">
        <v>42554</v>
      </c>
      <c r="D19203" s="2" t="s">
        <v>44642</v>
      </c>
      <c r="E19203" s="3">
        <v>56.235500000000002</v>
      </c>
      <c r="F19203" s="67">
        <v>56.235500000000002</v>
      </c>
      <c r="G19203" s="67">
        <v>56.235500000000002</v>
      </c>
    </row>
    <row r="19204" spans="1:7" x14ac:dyDescent="0.2">
      <c r="A19204" s="1" t="str">
        <f t="shared" si="302"/>
        <v xml:space="preserve">SETOP </v>
      </c>
      <c r="B19204" s="3" t="s">
        <v>28600</v>
      </c>
    </row>
    <row r="19205" spans="1:7" x14ac:dyDescent="0.2">
      <c r="A19205" s="1" t="str">
        <f t="shared" si="302"/>
        <v>SETOP 134.04 - MÓDULO INTERRUPTOR</v>
      </c>
      <c r="B19205" s="3" t="s">
        <v>28600</v>
      </c>
      <c r="C19205" s="3" t="s">
        <v>42555</v>
      </c>
    </row>
    <row r="19206" spans="1:7" x14ac:dyDescent="0.2">
      <c r="A19206" s="1" t="str">
        <f t="shared" si="302"/>
        <v>SETOP Código</v>
      </c>
      <c r="B19206" s="3" t="s">
        <v>28600</v>
      </c>
      <c r="C19206" s="3" t="s">
        <v>28604</v>
      </c>
      <c r="D19206" s="2" t="s">
        <v>43149</v>
      </c>
      <c r="E19206" s="3" t="s">
        <v>45110</v>
      </c>
      <c r="F19206" s="67" t="s">
        <v>45110</v>
      </c>
      <c r="G19206" s="67" t="s">
        <v>45110</v>
      </c>
    </row>
    <row r="19207" spans="1:7" ht="22.5" x14ac:dyDescent="0.2">
      <c r="A19207" s="1" t="str">
        <f t="shared" si="302"/>
        <v>SETOP MATED-17901</v>
      </c>
      <c r="B19207" s="3" t="s">
        <v>28600</v>
      </c>
      <c r="C19207" s="3" t="s">
        <v>42556</v>
      </c>
      <c r="D19207" s="2" t="s">
        <v>44643</v>
      </c>
      <c r="E19207" s="3">
        <v>12.845000000000001</v>
      </c>
      <c r="F19207" s="67">
        <v>12.845000000000001</v>
      </c>
      <c r="G19207" s="67">
        <v>12.845000000000001</v>
      </c>
    </row>
    <row r="19208" spans="1:7" ht="22.5" x14ac:dyDescent="0.2">
      <c r="A19208" s="1" t="str">
        <f t="shared" si="302"/>
        <v>SETOP MATED-17900</v>
      </c>
      <c r="B19208" s="3" t="s">
        <v>28600</v>
      </c>
      <c r="C19208" s="3" t="s">
        <v>42557</v>
      </c>
      <c r="D19208" s="2" t="s">
        <v>44644</v>
      </c>
      <c r="E19208" s="3">
        <v>6.44</v>
      </c>
      <c r="F19208" s="67">
        <v>6.44</v>
      </c>
      <c r="G19208" s="67">
        <v>6.44</v>
      </c>
    </row>
    <row r="19209" spans="1:7" ht="22.5" x14ac:dyDescent="0.2">
      <c r="A19209" s="1" t="str">
        <f t="shared" si="302"/>
        <v>SETOP MATED-15724</v>
      </c>
      <c r="B19209" s="3" t="s">
        <v>28600</v>
      </c>
      <c r="C19209" s="3" t="s">
        <v>42558</v>
      </c>
      <c r="D19209" s="2" t="s">
        <v>44645</v>
      </c>
      <c r="E19209" s="3">
        <v>19.5533</v>
      </c>
      <c r="F19209" s="67">
        <v>19.5533</v>
      </c>
      <c r="G19209" s="67">
        <v>19.5533</v>
      </c>
    </row>
    <row r="19210" spans="1:7" ht="22.5" x14ac:dyDescent="0.2">
      <c r="A19210" s="1" t="str">
        <f t="shared" si="302"/>
        <v>SETOP MATED-15711</v>
      </c>
      <c r="B19210" s="3" t="s">
        <v>28600</v>
      </c>
      <c r="C19210" s="3" t="s">
        <v>42559</v>
      </c>
      <c r="D19210" s="2" t="s">
        <v>44646</v>
      </c>
      <c r="E19210" s="3">
        <v>18.3</v>
      </c>
      <c r="F19210" s="67">
        <v>18.3</v>
      </c>
      <c r="G19210" s="67">
        <v>18.3</v>
      </c>
    </row>
    <row r="19211" spans="1:7" ht="22.5" x14ac:dyDescent="0.2">
      <c r="A19211" s="1" t="str">
        <f t="shared" si="302"/>
        <v>SETOP MATED-15599</v>
      </c>
      <c r="B19211" s="3" t="s">
        <v>28600</v>
      </c>
      <c r="C19211" s="3" t="s">
        <v>42560</v>
      </c>
      <c r="D19211" s="2" t="s">
        <v>44647</v>
      </c>
      <c r="E19211" s="3">
        <v>11.9</v>
      </c>
      <c r="F19211" s="67">
        <v>11.9</v>
      </c>
      <c r="G19211" s="67">
        <v>11.9</v>
      </c>
    </row>
    <row r="19212" spans="1:7" ht="22.5" x14ac:dyDescent="0.2">
      <c r="A19212" s="1" t="str">
        <f t="shared" si="302"/>
        <v>SETOP MATED-15598</v>
      </c>
      <c r="B19212" s="3" t="s">
        <v>28600</v>
      </c>
      <c r="C19212" s="3" t="s">
        <v>42561</v>
      </c>
      <c r="D19212" s="2" t="s">
        <v>44648</v>
      </c>
      <c r="E19212" s="3">
        <v>6.55</v>
      </c>
      <c r="F19212" s="67">
        <v>6.55</v>
      </c>
      <c r="G19212" s="67">
        <v>6.55</v>
      </c>
    </row>
    <row r="19213" spans="1:7" ht="22.5" x14ac:dyDescent="0.2">
      <c r="A19213" s="1" t="str">
        <f t="shared" si="302"/>
        <v>SETOP MATED-15600</v>
      </c>
      <c r="B19213" s="3" t="s">
        <v>28600</v>
      </c>
      <c r="C19213" s="3" t="s">
        <v>42562</v>
      </c>
      <c r="D19213" s="2" t="s">
        <v>44649</v>
      </c>
      <c r="E19213" s="3">
        <v>10.56</v>
      </c>
      <c r="F19213" s="67">
        <v>10.56</v>
      </c>
      <c r="G19213" s="67">
        <v>10.56</v>
      </c>
    </row>
    <row r="19214" spans="1:7" x14ac:dyDescent="0.2">
      <c r="A19214" s="1" t="str">
        <f t="shared" si="302"/>
        <v xml:space="preserve">SETOP </v>
      </c>
      <c r="B19214" s="3" t="s">
        <v>28600</v>
      </c>
    </row>
    <row r="19215" spans="1:7" x14ac:dyDescent="0.2">
      <c r="A19215" s="1" t="str">
        <f t="shared" si="302"/>
        <v>SETOP 134.05 - MÓDULO TOMADA</v>
      </c>
      <c r="B19215" s="3" t="s">
        <v>28600</v>
      </c>
      <c r="C19215" s="3" t="s">
        <v>42563</v>
      </c>
    </row>
    <row r="19216" spans="1:7" x14ac:dyDescent="0.2">
      <c r="A19216" s="1" t="str">
        <f t="shared" si="302"/>
        <v>SETOP Código</v>
      </c>
      <c r="B19216" s="3" t="s">
        <v>28600</v>
      </c>
      <c r="C19216" s="3" t="s">
        <v>28604</v>
      </c>
      <c r="D19216" s="2" t="s">
        <v>43149</v>
      </c>
      <c r="E19216" s="3" t="s">
        <v>45110</v>
      </c>
      <c r="F19216" s="67" t="s">
        <v>45110</v>
      </c>
      <c r="G19216" s="67" t="s">
        <v>45110</v>
      </c>
    </row>
    <row r="19217" spans="1:7" ht="22.5" x14ac:dyDescent="0.2">
      <c r="A19217" s="1" t="str">
        <f t="shared" si="302"/>
        <v>SETOP MATED-17898</v>
      </c>
      <c r="B19217" s="3" t="s">
        <v>28600</v>
      </c>
      <c r="C19217" s="3" t="s">
        <v>42564</v>
      </c>
      <c r="D19217" s="2" t="s">
        <v>44650</v>
      </c>
      <c r="E19217" s="3">
        <v>7.0666000000000002</v>
      </c>
      <c r="F19217" s="67">
        <v>7.0666000000000002</v>
      </c>
      <c r="G19217" s="67">
        <v>7.0666000000000002</v>
      </c>
    </row>
    <row r="19218" spans="1:7" ht="22.5" x14ac:dyDescent="0.2">
      <c r="A19218" s="1" t="str">
        <f t="shared" si="302"/>
        <v>SETOP MATED-17899</v>
      </c>
      <c r="B19218" s="3" t="s">
        <v>28600</v>
      </c>
      <c r="C19218" s="3" t="s">
        <v>42565</v>
      </c>
      <c r="D19218" s="2" t="s">
        <v>44651</v>
      </c>
      <c r="E19218" s="3">
        <v>9.8332999999999995</v>
      </c>
      <c r="F19218" s="67">
        <v>9.8332999999999995</v>
      </c>
      <c r="G19218" s="67">
        <v>9.8332999999999995</v>
      </c>
    </row>
    <row r="19219" spans="1:7" ht="22.5" x14ac:dyDescent="0.2">
      <c r="A19219" s="1" t="str">
        <f t="shared" si="302"/>
        <v>SETOP MATED-15725</v>
      </c>
      <c r="B19219" s="3" t="s">
        <v>28600</v>
      </c>
      <c r="C19219" s="3" t="s">
        <v>42566</v>
      </c>
      <c r="D19219" s="2" t="s">
        <v>44652</v>
      </c>
      <c r="E19219" s="3">
        <v>11.193300000000001</v>
      </c>
      <c r="F19219" s="67">
        <v>11.193300000000001</v>
      </c>
      <c r="G19219" s="67">
        <v>11.193300000000001</v>
      </c>
    </row>
    <row r="19220" spans="1:7" ht="22.5" x14ac:dyDescent="0.2">
      <c r="A19220" s="1" t="str">
        <f t="shared" si="302"/>
        <v>SETOP MATED-15601</v>
      </c>
      <c r="B19220" s="3" t="s">
        <v>28600</v>
      </c>
      <c r="C19220" s="3" t="s">
        <v>42567</v>
      </c>
      <c r="D19220" s="2" t="s">
        <v>44653</v>
      </c>
      <c r="E19220" s="3">
        <v>5.7766000000000002</v>
      </c>
      <c r="F19220" s="67">
        <v>5.7766000000000002</v>
      </c>
      <c r="G19220" s="67">
        <v>5.7766000000000002</v>
      </c>
    </row>
    <row r="19221" spans="1:7" ht="22.5" x14ac:dyDescent="0.2">
      <c r="A19221" s="1" t="str">
        <f t="shared" si="302"/>
        <v>SETOP MATED-15602</v>
      </c>
      <c r="B19221" s="3" t="s">
        <v>28600</v>
      </c>
      <c r="C19221" s="3" t="s">
        <v>42568</v>
      </c>
      <c r="D19221" s="2" t="s">
        <v>44654</v>
      </c>
      <c r="E19221" s="3">
        <v>7.17</v>
      </c>
      <c r="F19221" s="67">
        <v>7.17</v>
      </c>
      <c r="G19221" s="67">
        <v>7.17</v>
      </c>
    </row>
    <row r="19222" spans="1:7" ht="22.5" x14ac:dyDescent="0.2">
      <c r="A19222" s="1" t="str">
        <f t="shared" si="302"/>
        <v>SETOP MATED-15603</v>
      </c>
      <c r="B19222" s="3" t="s">
        <v>28600</v>
      </c>
      <c r="C19222" s="3" t="s">
        <v>42569</v>
      </c>
      <c r="D19222" s="2" t="s">
        <v>44655</v>
      </c>
      <c r="E19222" s="3">
        <v>59.933300000000003</v>
      </c>
      <c r="F19222" s="67">
        <v>59.933300000000003</v>
      </c>
      <c r="G19222" s="67">
        <v>59.933300000000003</v>
      </c>
    </row>
    <row r="19223" spans="1:7" x14ac:dyDescent="0.2">
      <c r="A19223" s="1" t="str">
        <f t="shared" si="302"/>
        <v xml:space="preserve">SETOP </v>
      </c>
      <c r="B19223" s="3" t="s">
        <v>28600</v>
      </c>
    </row>
    <row r="19224" spans="1:7" x14ac:dyDescent="0.2">
      <c r="A19224" s="1" t="str">
        <f t="shared" si="302"/>
        <v>SETOP 134.06 - PLACA PARA SUPORTE</v>
      </c>
      <c r="B19224" s="3" t="s">
        <v>28600</v>
      </c>
      <c r="C19224" s="3" t="s">
        <v>42570</v>
      </c>
    </row>
    <row r="19225" spans="1:7" x14ac:dyDescent="0.2">
      <c r="A19225" s="1" t="str">
        <f t="shared" si="302"/>
        <v>SETOP Código</v>
      </c>
      <c r="B19225" s="3" t="s">
        <v>28600</v>
      </c>
      <c r="C19225" s="3" t="s">
        <v>28604</v>
      </c>
      <c r="D19225" s="2" t="s">
        <v>43149</v>
      </c>
      <c r="E19225" s="3" t="s">
        <v>45110</v>
      </c>
      <c r="F19225" s="67" t="s">
        <v>45110</v>
      </c>
      <c r="G19225" s="67" t="s">
        <v>45110</v>
      </c>
    </row>
    <row r="19226" spans="1:7" ht="22.5" x14ac:dyDescent="0.2">
      <c r="A19226" s="1" t="str">
        <f t="shared" si="302"/>
        <v>SETOP MATED-11927</v>
      </c>
      <c r="B19226" s="3" t="s">
        <v>28600</v>
      </c>
      <c r="C19226" s="3" t="s">
        <v>42571</v>
      </c>
      <c r="D19226" s="2" t="s">
        <v>44656</v>
      </c>
      <c r="E19226" s="3">
        <v>3.3565999999999998</v>
      </c>
      <c r="F19226" s="67">
        <v>3.3565999999999998</v>
      </c>
      <c r="G19226" s="67">
        <v>3.3565999999999998</v>
      </c>
    </row>
    <row r="19227" spans="1:7" ht="22.5" x14ac:dyDescent="0.2">
      <c r="A19227" s="1" t="str">
        <f t="shared" si="302"/>
        <v>SETOP MATED-15610</v>
      </c>
      <c r="B19227" s="3" t="s">
        <v>28600</v>
      </c>
      <c r="C19227" s="3" t="s">
        <v>42572</v>
      </c>
      <c r="D19227" s="2" t="s">
        <v>44657</v>
      </c>
      <c r="E19227" s="3">
        <v>3.7966000000000002</v>
      </c>
      <c r="F19227" s="67">
        <v>3.7966000000000002</v>
      </c>
      <c r="G19227" s="67">
        <v>3.7966000000000002</v>
      </c>
    </row>
    <row r="19228" spans="1:7" ht="22.5" x14ac:dyDescent="0.2">
      <c r="A19228" s="1" t="str">
        <f t="shared" si="302"/>
        <v>SETOP MATED-15612</v>
      </c>
      <c r="B19228" s="3" t="s">
        <v>28600</v>
      </c>
      <c r="C19228" s="3" t="s">
        <v>42573</v>
      </c>
      <c r="D19228" s="2" t="s">
        <v>44658</v>
      </c>
      <c r="E19228" s="3">
        <v>4.99</v>
      </c>
      <c r="F19228" s="67">
        <v>4.99</v>
      </c>
      <c r="G19228" s="67">
        <v>4.99</v>
      </c>
    </row>
    <row r="19229" spans="1:7" ht="22.5" x14ac:dyDescent="0.2">
      <c r="A19229" s="1" t="str">
        <f t="shared" si="302"/>
        <v>SETOP MATED-15617</v>
      </c>
      <c r="B19229" s="3" t="s">
        <v>28600</v>
      </c>
      <c r="C19229" s="3" t="s">
        <v>42574</v>
      </c>
      <c r="D19229" s="2" t="s">
        <v>44659</v>
      </c>
      <c r="E19229" s="3">
        <v>3.6833</v>
      </c>
      <c r="F19229" s="67">
        <v>3.6833</v>
      </c>
      <c r="G19229" s="67">
        <v>3.6833</v>
      </c>
    </row>
    <row r="19230" spans="1:7" ht="22.5" x14ac:dyDescent="0.2">
      <c r="A19230" s="1" t="str">
        <f t="shared" si="302"/>
        <v>SETOP MATED-15613</v>
      </c>
      <c r="B19230" s="3" t="s">
        <v>28600</v>
      </c>
      <c r="C19230" s="3" t="s">
        <v>42575</v>
      </c>
      <c r="D19230" s="2" t="s">
        <v>44660</v>
      </c>
      <c r="E19230" s="3">
        <v>4.5999999999999996</v>
      </c>
      <c r="F19230" s="67">
        <v>4.5999999999999996</v>
      </c>
      <c r="G19230" s="67">
        <v>4.5999999999999996</v>
      </c>
    </row>
    <row r="19231" spans="1:7" ht="22.5" x14ac:dyDescent="0.2">
      <c r="A19231" s="1" t="str">
        <f t="shared" si="302"/>
        <v>SETOP MATED-15611</v>
      </c>
      <c r="B19231" s="3" t="s">
        <v>28600</v>
      </c>
      <c r="C19231" s="3" t="s">
        <v>42576</v>
      </c>
      <c r="D19231" s="2" t="s">
        <v>44661</v>
      </c>
      <c r="E19231" s="3">
        <v>9.7332999999999998</v>
      </c>
      <c r="F19231" s="67">
        <v>9.7332999999999998</v>
      </c>
      <c r="G19231" s="67">
        <v>9.7332999999999998</v>
      </c>
    </row>
    <row r="19232" spans="1:7" ht="22.5" x14ac:dyDescent="0.2">
      <c r="A19232" s="1" t="str">
        <f t="shared" si="302"/>
        <v>SETOP MATED-15614</v>
      </c>
      <c r="B19232" s="3" t="s">
        <v>28600</v>
      </c>
      <c r="C19232" s="3" t="s">
        <v>42577</v>
      </c>
      <c r="D19232" s="2" t="s">
        <v>44662</v>
      </c>
      <c r="E19232" s="3">
        <v>8.84</v>
      </c>
      <c r="F19232" s="67">
        <v>8.84</v>
      </c>
      <c r="G19232" s="67">
        <v>8.84</v>
      </c>
    </row>
    <row r="19233" spans="1:7" ht="22.5" x14ac:dyDescent="0.2">
      <c r="A19233" s="1" t="str">
        <f t="shared" si="302"/>
        <v>SETOP MATED-15615</v>
      </c>
      <c r="B19233" s="3" t="s">
        <v>28600</v>
      </c>
      <c r="C19233" s="3" t="s">
        <v>42578</v>
      </c>
      <c r="D19233" s="2" t="s">
        <v>44663</v>
      </c>
      <c r="E19233" s="3">
        <v>8.6532999999999998</v>
      </c>
      <c r="F19233" s="67">
        <v>8.6532999999999998</v>
      </c>
      <c r="G19233" s="67">
        <v>8.6532999999999998</v>
      </c>
    </row>
    <row r="19234" spans="1:7" ht="22.5" x14ac:dyDescent="0.2">
      <c r="A19234" s="1" t="str">
        <f t="shared" si="302"/>
        <v>SETOP MATED-15616</v>
      </c>
      <c r="B19234" s="3" t="s">
        <v>28600</v>
      </c>
      <c r="C19234" s="3" t="s">
        <v>42579</v>
      </c>
      <c r="D19234" s="2" t="s">
        <v>44664</v>
      </c>
      <c r="E19234" s="3">
        <v>8.8450000000000006</v>
      </c>
      <c r="F19234" s="67">
        <v>8.8450000000000006</v>
      </c>
      <c r="G19234" s="67">
        <v>8.8450000000000006</v>
      </c>
    </row>
    <row r="19235" spans="1:7" x14ac:dyDescent="0.2">
      <c r="A19235" s="1" t="str">
        <f t="shared" si="302"/>
        <v xml:space="preserve">SETOP </v>
      </c>
      <c r="B19235" s="3" t="s">
        <v>28600</v>
      </c>
    </row>
    <row r="19236" spans="1:7" x14ac:dyDescent="0.2">
      <c r="A19236" s="1" t="str">
        <f t="shared" si="302"/>
        <v>SETOP 134.07 - SUPORTE PARA PLACA</v>
      </c>
      <c r="B19236" s="3" t="s">
        <v>28600</v>
      </c>
      <c r="C19236" s="3" t="s">
        <v>42580</v>
      </c>
    </row>
    <row r="19237" spans="1:7" x14ac:dyDescent="0.2">
      <c r="A19237" s="1" t="str">
        <f t="shared" si="302"/>
        <v>SETOP Código</v>
      </c>
      <c r="B19237" s="3" t="s">
        <v>28600</v>
      </c>
      <c r="C19237" s="3" t="s">
        <v>28604</v>
      </c>
      <c r="D19237" s="2" t="s">
        <v>43149</v>
      </c>
      <c r="E19237" s="3" t="s">
        <v>45110</v>
      </c>
      <c r="F19237" s="67" t="s">
        <v>45110</v>
      </c>
      <c r="G19237" s="67" t="s">
        <v>45110</v>
      </c>
    </row>
    <row r="19238" spans="1:7" ht="22.5" x14ac:dyDescent="0.2">
      <c r="A19238" s="1" t="str">
        <f t="shared" si="302"/>
        <v>SETOP MATED-15597</v>
      </c>
      <c r="B19238" s="3" t="s">
        <v>28600</v>
      </c>
      <c r="C19238" s="3" t="s">
        <v>42581</v>
      </c>
      <c r="D19238" s="2" t="s">
        <v>44665</v>
      </c>
      <c r="E19238" s="3">
        <v>2.46</v>
      </c>
      <c r="F19238" s="67">
        <v>2.46</v>
      </c>
      <c r="G19238" s="67">
        <v>2.46</v>
      </c>
    </row>
    <row r="19239" spans="1:7" ht="22.5" x14ac:dyDescent="0.2">
      <c r="A19239" s="1" t="str">
        <f t="shared" si="302"/>
        <v>SETOP MATED-15596</v>
      </c>
      <c r="B19239" s="3" t="s">
        <v>28600</v>
      </c>
      <c r="C19239" s="3" t="s">
        <v>42582</v>
      </c>
      <c r="D19239" s="2" t="s">
        <v>44666</v>
      </c>
      <c r="E19239" s="3">
        <v>4.03</v>
      </c>
      <c r="F19239" s="67">
        <v>4.03</v>
      </c>
      <c r="G19239" s="67">
        <v>4.03</v>
      </c>
    </row>
    <row r="19240" spans="1:7" x14ac:dyDescent="0.2">
      <c r="A19240" s="1" t="str">
        <f t="shared" si="302"/>
        <v xml:space="preserve">SETOP </v>
      </c>
      <c r="B19240" s="3" t="s">
        <v>28600</v>
      </c>
    </row>
    <row r="19241" spans="1:7" x14ac:dyDescent="0.2">
      <c r="A19241" s="1" t="str">
        <f t="shared" si="302"/>
        <v>SETOP 135 - TORNEIRAS, BÓIAS E ENGATES FLEXÍVEIS</v>
      </c>
      <c r="B19241" s="3" t="s">
        <v>28600</v>
      </c>
      <c r="C19241" s="3" t="s">
        <v>42583</v>
      </c>
    </row>
    <row r="19242" spans="1:7" x14ac:dyDescent="0.2">
      <c r="A19242" s="1" t="str">
        <f t="shared" si="302"/>
        <v>SETOP 135.01 - BOIA PLÁSTICA</v>
      </c>
      <c r="B19242" s="3" t="s">
        <v>28600</v>
      </c>
      <c r="C19242" s="3" t="s">
        <v>42584</v>
      </c>
    </row>
    <row r="19243" spans="1:7" x14ac:dyDescent="0.2">
      <c r="A19243" s="1" t="str">
        <f t="shared" si="302"/>
        <v>SETOP Código</v>
      </c>
      <c r="B19243" s="3" t="s">
        <v>28600</v>
      </c>
      <c r="C19243" s="3" t="s">
        <v>28604</v>
      </c>
      <c r="D19243" s="2" t="s">
        <v>43149</v>
      </c>
      <c r="E19243" s="3" t="s">
        <v>45110</v>
      </c>
      <c r="F19243" s="67" t="s">
        <v>45110</v>
      </c>
      <c r="G19243" s="67" t="s">
        <v>45110</v>
      </c>
    </row>
    <row r="19244" spans="1:7" x14ac:dyDescent="0.2">
      <c r="A19244" s="1" t="str">
        <f t="shared" ref="A19244:A19307" si="303">CONCATENAR</f>
        <v>SETOP MATED-14478</v>
      </c>
      <c r="B19244" s="3" t="s">
        <v>28600</v>
      </c>
      <c r="C19244" s="3" t="s">
        <v>42585</v>
      </c>
      <c r="D19244" s="2" t="s">
        <v>44667</v>
      </c>
      <c r="E19244" s="3">
        <v>17.6816</v>
      </c>
      <c r="F19244" s="67">
        <v>17.6816</v>
      </c>
      <c r="G19244" s="67">
        <v>17.6816</v>
      </c>
    </row>
    <row r="19245" spans="1:7" x14ac:dyDescent="0.2">
      <c r="A19245" s="1" t="str">
        <f t="shared" si="303"/>
        <v>SETOP MATED-11736</v>
      </c>
      <c r="B19245" s="3" t="s">
        <v>28600</v>
      </c>
      <c r="C19245" s="3" t="s">
        <v>42586</v>
      </c>
      <c r="D19245" s="2" t="s">
        <v>44668</v>
      </c>
      <c r="E19245" s="3">
        <v>18.2119</v>
      </c>
      <c r="F19245" s="67">
        <v>18.2119</v>
      </c>
      <c r="G19245" s="67">
        <v>18.2119</v>
      </c>
    </row>
    <row r="19246" spans="1:7" x14ac:dyDescent="0.2">
      <c r="A19246" s="1" t="str">
        <f t="shared" si="303"/>
        <v xml:space="preserve">SETOP </v>
      </c>
      <c r="B19246" s="3" t="s">
        <v>28600</v>
      </c>
    </row>
    <row r="19247" spans="1:7" x14ac:dyDescent="0.2">
      <c r="A19247" s="1" t="str">
        <f t="shared" si="303"/>
        <v>SETOP 135.02 - CHAVE DE BOIA AUTOMÁTICA</v>
      </c>
      <c r="B19247" s="3" t="s">
        <v>28600</v>
      </c>
      <c r="C19247" s="3" t="s">
        <v>42587</v>
      </c>
    </row>
    <row r="19248" spans="1:7" x14ac:dyDescent="0.2">
      <c r="A19248" s="1" t="str">
        <f t="shared" si="303"/>
        <v>SETOP Código</v>
      </c>
      <c r="B19248" s="3" t="s">
        <v>28600</v>
      </c>
      <c r="C19248" s="3" t="s">
        <v>28604</v>
      </c>
      <c r="D19248" s="2" t="s">
        <v>43149</v>
      </c>
      <c r="E19248" s="3" t="s">
        <v>45110</v>
      </c>
      <c r="F19248" s="67" t="s">
        <v>45110</v>
      </c>
      <c r="G19248" s="67" t="s">
        <v>45110</v>
      </c>
    </row>
    <row r="19249" spans="1:7" ht="22.5" x14ac:dyDescent="0.2">
      <c r="A19249" s="1" t="str">
        <f t="shared" si="303"/>
        <v>SETOP MATED-11731</v>
      </c>
      <c r="B19249" s="3" t="s">
        <v>28600</v>
      </c>
      <c r="C19249" s="3" t="s">
        <v>42588</v>
      </c>
      <c r="D19249" s="2" t="s">
        <v>44669</v>
      </c>
      <c r="E19249" s="3">
        <v>45.824599999999997</v>
      </c>
      <c r="F19249" s="67">
        <v>45.824599999999997</v>
      </c>
      <c r="G19249" s="67">
        <v>45.824599999999997</v>
      </c>
    </row>
    <row r="19250" spans="1:7" x14ac:dyDescent="0.2">
      <c r="A19250" s="1" t="str">
        <f t="shared" si="303"/>
        <v xml:space="preserve">SETOP </v>
      </c>
      <c r="B19250" s="3" t="s">
        <v>28600</v>
      </c>
    </row>
    <row r="19251" spans="1:7" x14ac:dyDescent="0.2">
      <c r="A19251" s="1" t="str">
        <f t="shared" si="303"/>
        <v>SETOP 135.03 - ENGATE FLEXÍVEL EM PVC</v>
      </c>
      <c r="B19251" s="3" t="s">
        <v>28600</v>
      </c>
      <c r="C19251" s="3" t="s">
        <v>42589</v>
      </c>
    </row>
    <row r="19252" spans="1:7" x14ac:dyDescent="0.2">
      <c r="A19252" s="1" t="str">
        <f t="shared" si="303"/>
        <v>SETOP Código</v>
      </c>
      <c r="B19252" s="3" t="s">
        <v>28600</v>
      </c>
      <c r="C19252" s="3" t="s">
        <v>28604</v>
      </c>
      <c r="D19252" s="2" t="s">
        <v>43149</v>
      </c>
      <c r="E19252" s="3" t="s">
        <v>45110</v>
      </c>
      <c r="F19252" s="67" t="s">
        <v>45110</v>
      </c>
      <c r="G19252" s="67" t="s">
        <v>45110</v>
      </c>
    </row>
    <row r="19253" spans="1:7" ht="22.5" x14ac:dyDescent="0.2">
      <c r="A19253" s="1" t="str">
        <f t="shared" si="303"/>
        <v>SETOP MATED-11725</v>
      </c>
      <c r="B19253" s="3" t="s">
        <v>28600</v>
      </c>
      <c r="C19253" s="3" t="s">
        <v>42590</v>
      </c>
      <c r="D19253" s="2" t="s">
        <v>44670</v>
      </c>
      <c r="E19253" s="3">
        <v>6.0403000000000002</v>
      </c>
      <c r="F19253" s="67">
        <v>6.0403000000000002</v>
      </c>
      <c r="G19253" s="67">
        <v>6.0403000000000002</v>
      </c>
    </row>
    <row r="19254" spans="1:7" x14ac:dyDescent="0.2">
      <c r="A19254" s="1" t="str">
        <f t="shared" si="303"/>
        <v xml:space="preserve">SETOP </v>
      </c>
      <c r="B19254" s="3" t="s">
        <v>28600</v>
      </c>
    </row>
    <row r="19255" spans="1:7" x14ac:dyDescent="0.2">
      <c r="A19255" s="1" t="str">
        <f t="shared" si="303"/>
        <v>SETOP 135.04 - ENGATE FLEXÍVEL METÁLICO</v>
      </c>
      <c r="B19255" s="3" t="s">
        <v>28600</v>
      </c>
      <c r="C19255" s="3" t="s">
        <v>42591</v>
      </c>
    </row>
    <row r="19256" spans="1:7" x14ac:dyDescent="0.2">
      <c r="A19256" s="1" t="str">
        <f t="shared" si="303"/>
        <v>SETOP Código</v>
      </c>
      <c r="B19256" s="3" t="s">
        <v>28600</v>
      </c>
      <c r="C19256" s="3" t="s">
        <v>28604</v>
      </c>
      <c r="D19256" s="2" t="s">
        <v>43149</v>
      </c>
      <c r="E19256" s="3" t="s">
        <v>45110</v>
      </c>
      <c r="F19256" s="67" t="s">
        <v>45110</v>
      </c>
      <c r="G19256" s="67" t="s">
        <v>45110</v>
      </c>
    </row>
    <row r="19257" spans="1:7" ht="22.5" x14ac:dyDescent="0.2">
      <c r="A19257" s="1" t="str">
        <f t="shared" si="303"/>
        <v>SETOP MATED-11746</v>
      </c>
      <c r="B19257" s="3" t="s">
        <v>28600</v>
      </c>
      <c r="C19257" s="3" t="s">
        <v>42592</v>
      </c>
      <c r="D19257" s="2" t="s">
        <v>44671</v>
      </c>
      <c r="E19257" s="3">
        <v>28.3</v>
      </c>
      <c r="F19257" s="67">
        <v>28.3</v>
      </c>
      <c r="G19257" s="67">
        <v>28.3</v>
      </c>
    </row>
    <row r="19258" spans="1:7" ht="22.5" x14ac:dyDescent="0.2">
      <c r="A19258" s="1" t="str">
        <f t="shared" si="303"/>
        <v>SETOP MATED-12565</v>
      </c>
      <c r="B19258" s="3" t="s">
        <v>28600</v>
      </c>
      <c r="C19258" s="3" t="s">
        <v>42593</v>
      </c>
      <c r="D19258" s="2" t="s">
        <v>44672</v>
      </c>
      <c r="E19258" s="3">
        <v>39.173299999999998</v>
      </c>
      <c r="F19258" s="67">
        <v>39.173299999999998</v>
      </c>
      <c r="G19258" s="67">
        <v>39.173299999999998</v>
      </c>
    </row>
    <row r="19259" spans="1:7" x14ac:dyDescent="0.2">
      <c r="A19259" s="1" t="str">
        <f t="shared" si="303"/>
        <v xml:space="preserve">SETOP </v>
      </c>
      <c r="B19259" s="3" t="s">
        <v>28600</v>
      </c>
    </row>
    <row r="19260" spans="1:7" x14ac:dyDescent="0.2">
      <c r="A19260" s="1" t="str">
        <f t="shared" si="303"/>
        <v>SETOP 135.05 - TORNEIRA DE BOIA</v>
      </c>
      <c r="B19260" s="3" t="s">
        <v>28600</v>
      </c>
      <c r="C19260" s="3" t="s">
        <v>42594</v>
      </c>
    </row>
    <row r="19261" spans="1:7" x14ac:dyDescent="0.2">
      <c r="A19261" s="1" t="str">
        <f t="shared" si="303"/>
        <v>SETOP Código</v>
      </c>
      <c r="B19261" s="3" t="s">
        <v>28600</v>
      </c>
      <c r="C19261" s="3" t="s">
        <v>28604</v>
      </c>
      <c r="D19261" s="2" t="s">
        <v>43149</v>
      </c>
      <c r="E19261" s="3" t="s">
        <v>45110</v>
      </c>
      <c r="F19261" s="67" t="s">
        <v>45110</v>
      </c>
      <c r="G19261" s="67" t="s">
        <v>45110</v>
      </c>
    </row>
    <row r="19262" spans="1:7" x14ac:dyDescent="0.2">
      <c r="A19262" s="1" t="str">
        <f t="shared" si="303"/>
        <v>SETOP MATED-11738</v>
      </c>
      <c r="B19262" s="3" t="s">
        <v>28600</v>
      </c>
      <c r="C19262" s="3" t="s">
        <v>42595</v>
      </c>
      <c r="D19262" s="2" t="s">
        <v>44673</v>
      </c>
      <c r="E19262" s="3">
        <v>117.59650000000001</v>
      </c>
      <c r="F19262" s="67">
        <v>117.59650000000001</v>
      </c>
      <c r="G19262" s="67">
        <v>117.59650000000001</v>
      </c>
    </row>
    <row r="19263" spans="1:7" x14ac:dyDescent="0.2">
      <c r="A19263" s="1" t="str">
        <f t="shared" si="303"/>
        <v>SETOP MATED-11740</v>
      </c>
      <c r="B19263" s="3" t="s">
        <v>28600</v>
      </c>
      <c r="C19263" s="3" t="s">
        <v>42596</v>
      </c>
      <c r="D19263" s="2" t="s">
        <v>44674</v>
      </c>
      <c r="E19263" s="3">
        <v>265.1028</v>
      </c>
      <c r="F19263" s="67">
        <v>265.1028</v>
      </c>
      <c r="G19263" s="67">
        <v>265.1028</v>
      </c>
    </row>
    <row r="19264" spans="1:7" x14ac:dyDescent="0.2">
      <c r="A19264" s="1" t="str">
        <f t="shared" si="303"/>
        <v>SETOP MATED-11739</v>
      </c>
      <c r="B19264" s="3" t="s">
        <v>28600</v>
      </c>
      <c r="C19264" s="3" t="s">
        <v>42597</v>
      </c>
      <c r="D19264" s="2" t="s">
        <v>44675</v>
      </c>
      <c r="E19264" s="3">
        <v>243.46449999999999</v>
      </c>
      <c r="F19264" s="67">
        <v>243.46449999999999</v>
      </c>
      <c r="G19264" s="67">
        <v>243.46449999999999</v>
      </c>
    </row>
    <row r="19265" spans="1:7" x14ac:dyDescent="0.2">
      <c r="A19265" s="1" t="str">
        <f t="shared" si="303"/>
        <v>SETOP MATED-12569</v>
      </c>
      <c r="B19265" s="3" t="s">
        <v>28600</v>
      </c>
      <c r="C19265" s="3" t="s">
        <v>42598</v>
      </c>
      <c r="D19265" s="2" t="s">
        <v>44676</v>
      </c>
      <c r="E19265" s="3">
        <v>85.590299999999999</v>
      </c>
      <c r="F19265" s="67">
        <v>85.590299999999999</v>
      </c>
      <c r="G19265" s="67">
        <v>85.590299999999999</v>
      </c>
    </row>
    <row r="19266" spans="1:7" x14ac:dyDescent="0.2">
      <c r="A19266" s="1" t="str">
        <f t="shared" si="303"/>
        <v>SETOP MATED-11741</v>
      </c>
      <c r="B19266" s="3" t="s">
        <v>28600</v>
      </c>
      <c r="C19266" s="3" t="s">
        <v>42599</v>
      </c>
      <c r="D19266" s="2" t="s">
        <v>44677</v>
      </c>
      <c r="E19266" s="3">
        <v>289.14030000000002</v>
      </c>
      <c r="F19266" s="67">
        <v>289.14030000000002</v>
      </c>
      <c r="G19266" s="67">
        <v>289.14030000000002</v>
      </c>
    </row>
    <row r="19267" spans="1:7" x14ac:dyDescent="0.2">
      <c r="A19267" s="1" t="str">
        <f t="shared" si="303"/>
        <v>SETOP MATED-11737</v>
      </c>
      <c r="B19267" s="3" t="s">
        <v>28600</v>
      </c>
      <c r="C19267" s="3" t="s">
        <v>42600</v>
      </c>
      <c r="D19267" s="2" t="s">
        <v>44678</v>
      </c>
      <c r="E19267" s="3">
        <v>72.930999999999997</v>
      </c>
      <c r="F19267" s="67">
        <v>72.930999999999997</v>
      </c>
      <c r="G19267" s="67">
        <v>72.930999999999997</v>
      </c>
    </row>
    <row r="19268" spans="1:7" x14ac:dyDescent="0.2">
      <c r="A19268" s="1" t="str">
        <f t="shared" si="303"/>
        <v xml:space="preserve">SETOP </v>
      </c>
      <c r="B19268" s="3" t="s">
        <v>28600</v>
      </c>
    </row>
    <row r="19269" spans="1:7" x14ac:dyDescent="0.2">
      <c r="A19269" s="1" t="str">
        <f t="shared" si="303"/>
        <v>SETOP 135.06 - TORNEIRA METÁLICA</v>
      </c>
      <c r="B19269" s="3" t="s">
        <v>28600</v>
      </c>
      <c r="C19269" s="3" t="s">
        <v>42601</v>
      </c>
    </row>
    <row r="19270" spans="1:7" x14ac:dyDescent="0.2">
      <c r="A19270" s="1" t="str">
        <f t="shared" si="303"/>
        <v>SETOP Código</v>
      </c>
      <c r="B19270" s="3" t="s">
        <v>28600</v>
      </c>
      <c r="C19270" s="3" t="s">
        <v>28604</v>
      </c>
      <c r="D19270" s="2" t="s">
        <v>43149</v>
      </c>
      <c r="E19270" s="3" t="s">
        <v>45110</v>
      </c>
      <c r="F19270" s="67" t="s">
        <v>45110</v>
      </c>
      <c r="G19270" s="67" t="s">
        <v>45110</v>
      </c>
    </row>
    <row r="19271" spans="1:7" ht="22.5" x14ac:dyDescent="0.2">
      <c r="A19271" s="1" t="str">
        <f t="shared" si="303"/>
        <v>SETOP MATED-29151</v>
      </c>
      <c r="B19271" s="3" t="s">
        <v>28600</v>
      </c>
      <c r="C19271" s="3" t="s">
        <v>42602</v>
      </c>
      <c r="D19271" s="2" t="s">
        <v>44679</v>
      </c>
      <c r="E19271" s="3">
        <v>570.44849999999997</v>
      </c>
      <c r="F19271" s="67">
        <v>570.44849999999997</v>
      </c>
      <c r="G19271" s="67">
        <v>570.44849999999997</v>
      </c>
    </row>
    <row r="19272" spans="1:7" ht="22.5" x14ac:dyDescent="0.2">
      <c r="A19272" s="1" t="str">
        <f t="shared" si="303"/>
        <v>SETOP MATED-29991</v>
      </c>
      <c r="B19272" s="3" t="s">
        <v>28600</v>
      </c>
      <c r="C19272" s="3" t="s">
        <v>42603</v>
      </c>
      <c r="D19272" s="2" t="s">
        <v>44680</v>
      </c>
      <c r="E19272" s="3">
        <v>89.95</v>
      </c>
      <c r="F19272" s="67">
        <v>89.95</v>
      </c>
      <c r="G19272" s="67">
        <v>89.95</v>
      </c>
    </row>
    <row r="19273" spans="1:7" ht="22.5" x14ac:dyDescent="0.2">
      <c r="A19273" s="1" t="str">
        <f t="shared" si="303"/>
        <v>SETOP MATED-12191</v>
      </c>
      <c r="B19273" s="3" t="s">
        <v>28600</v>
      </c>
      <c r="C19273" s="3" t="s">
        <v>42604</v>
      </c>
      <c r="D19273" s="2" t="s">
        <v>44681</v>
      </c>
      <c r="E19273" s="3">
        <v>41.9</v>
      </c>
      <c r="F19273" s="67">
        <v>41.9</v>
      </c>
      <c r="G19273" s="67">
        <v>41.9</v>
      </c>
    </row>
    <row r="19274" spans="1:7" ht="22.5" x14ac:dyDescent="0.2">
      <c r="A19274" s="1" t="str">
        <f t="shared" si="303"/>
        <v>SETOP MATED-22768</v>
      </c>
      <c r="B19274" s="3" t="s">
        <v>28600</v>
      </c>
      <c r="C19274" s="3" t="s">
        <v>42605</v>
      </c>
      <c r="D19274" s="2" t="s">
        <v>44682</v>
      </c>
      <c r="E19274" s="3">
        <v>356.94139999999999</v>
      </c>
      <c r="F19274" s="67">
        <v>356.94139999999999</v>
      </c>
      <c r="G19274" s="67">
        <v>356.94139999999999</v>
      </c>
    </row>
    <row r="19275" spans="1:7" ht="22.5" x14ac:dyDescent="0.2">
      <c r="A19275" s="1" t="str">
        <f t="shared" si="303"/>
        <v>SETOP MATED-22767</v>
      </c>
      <c r="B19275" s="3" t="s">
        <v>28600</v>
      </c>
      <c r="C19275" s="3" t="s">
        <v>42606</v>
      </c>
      <c r="D19275" s="2" t="s">
        <v>44683</v>
      </c>
      <c r="E19275" s="3">
        <v>317.78480000000002</v>
      </c>
      <c r="F19275" s="67">
        <v>317.78480000000002</v>
      </c>
      <c r="G19275" s="67">
        <v>317.78480000000002</v>
      </c>
    </row>
    <row r="19276" spans="1:7" ht="22.5" x14ac:dyDescent="0.2">
      <c r="A19276" s="1" t="str">
        <f t="shared" si="303"/>
        <v>SETOP MATED-12196</v>
      </c>
      <c r="B19276" s="3" t="s">
        <v>28600</v>
      </c>
      <c r="C19276" s="3" t="s">
        <v>42607</v>
      </c>
      <c r="D19276" s="2" t="s">
        <v>44684</v>
      </c>
      <c r="E19276" s="3">
        <v>60.678699999999999</v>
      </c>
      <c r="F19276" s="67">
        <v>60.678699999999999</v>
      </c>
      <c r="G19276" s="67">
        <v>60.678699999999999</v>
      </c>
    </row>
    <row r="19277" spans="1:7" ht="22.5" x14ac:dyDescent="0.2">
      <c r="A19277" s="1" t="str">
        <f t="shared" si="303"/>
        <v>SETOP MATED-12193</v>
      </c>
      <c r="B19277" s="3" t="s">
        <v>28600</v>
      </c>
      <c r="C19277" s="3" t="s">
        <v>42608</v>
      </c>
      <c r="D19277" s="2" t="s">
        <v>44685</v>
      </c>
      <c r="E19277" s="3">
        <v>96.672799999999995</v>
      </c>
      <c r="F19277" s="67">
        <v>96.672799999999995</v>
      </c>
      <c r="G19277" s="67">
        <v>96.672799999999995</v>
      </c>
    </row>
    <row r="19278" spans="1:7" ht="22.5" x14ac:dyDescent="0.2">
      <c r="A19278" s="1" t="str">
        <f t="shared" si="303"/>
        <v>SETOP MATED-22772</v>
      </c>
      <c r="B19278" s="3" t="s">
        <v>28600</v>
      </c>
      <c r="C19278" s="3" t="s">
        <v>42609</v>
      </c>
      <c r="D19278" s="2" t="s">
        <v>44686</v>
      </c>
      <c r="E19278" s="3">
        <v>110.1</v>
      </c>
      <c r="F19278" s="67">
        <v>110.1</v>
      </c>
      <c r="G19278" s="67">
        <v>110.1</v>
      </c>
    </row>
    <row r="19279" spans="1:7" ht="22.5" x14ac:dyDescent="0.2">
      <c r="A19279" s="1" t="str">
        <f t="shared" si="303"/>
        <v>SETOP MATED-12192</v>
      </c>
      <c r="B19279" s="3" t="s">
        <v>28600</v>
      </c>
      <c r="C19279" s="3" t="s">
        <v>42610</v>
      </c>
      <c r="D19279" s="2" t="s">
        <v>44687</v>
      </c>
      <c r="E19279" s="3">
        <v>123.2585</v>
      </c>
      <c r="F19279" s="67">
        <v>123.2585</v>
      </c>
      <c r="G19279" s="67">
        <v>123.2585</v>
      </c>
    </row>
    <row r="19280" spans="1:7" ht="22.5" x14ac:dyDescent="0.2">
      <c r="A19280" s="1" t="str">
        <f t="shared" si="303"/>
        <v>SETOP MATED-12547</v>
      </c>
      <c r="B19280" s="3" t="s">
        <v>28600</v>
      </c>
      <c r="C19280" s="3" t="s">
        <v>42611</v>
      </c>
      <c r="D19280" s="2" t="s">
        <v>44688</v>
      </c>
      <c r="E19280" s="3">
        <v>117.4799</v>
      </c>
      <c r="F19280" s="67">
        <v>117.4799</v>
      </c>
      <c r="G19280" s="67">
        <v>117.4799</v>
      </c>
    </row>
    <row r="19281" spans="1:7" ht="22.5" x14ac:dyDescent="0.2">
      <c r="A19281" s="1" t="str">
        <f t="shared" si="303"/>
        <v>SETOP MATED-12195</v>
      </c>
      <c r="B19281" s="3" t="s">
        <v>28600</v>
      </c>
      <c r="C19281" s="3" t="s">
        <v>42612</v>
      </c>
      <c r="D19281" s="2" t="s">
        <v>44689</v>
      </c>
      <c r="E19281" s="3">
        <v>62.547600000000003</v>
      </c>
      <c r="F19281" s="67">
        <v>62.547600000000003</v>
      </c>
      <c r="G19281" s="67">
        <v>62.547600000000003</v>
      </c>
    </row>
    <row r="19282" spans="1:7" ht="22.5" x14ac:dyDescent="0.2">
      <c r="A19282" s="1" t="str">
        <f t="shared" si="303"/>
        <v>SETOP MATED-11742</v>
      </c>
      <c r="B19282" s="3" t="s">
        <v>28600</v>
      </c>
      <c r="C19282" s="3" t="s">
        <v>42613</v>
      </c>
      <c r="D19282" s="2" t="s">
        <v>44690</v>
      </c>
      <c r="E19282" s="3">
        <v>42.99</v>
      </c>
      <c r="F19282" s="67">
        <v>42.99</v>
      </c>
      <c r="G19282" s="67">
        <v>42.99</v>
      </c>
    </row>
    <row r="19283" spans="1:7" ht="22.5" x14ac:dyDescent="0.2">
      <c r="A19283" s="1" t="str">
        <f t="shared" si="303"/>
        <v>SETOP MATED-12194</v>
      </c>
      <c r="B19283" s="3" t="s">
        <v>28600</v>
      </c>
      <c r="C19283" s="3" t="s">
        <v>42614</v>
      </c>
      <c r="D19283" s="2" t="s">
        <v>44691</v>
      </c>
      <c r="E19283" s="3">
        <v>209.3802</v>
      </c>
      <c r="F19283" s="67">
        <v>209.3802</v>
      </c>
      <c r="G19283" s="67">
        <v>209.3802</v>
      </c>
    </row>
    <row r="19284" spans="1:7" ht="22.5" x14ac:dyDescent="0.2">
      <c r="A19284" s="1" t="str">
        <f t="shared" si="303"/>
        <v>SETOP MATED-12548</v>
      </c>
      <c r="B19284" s="3" t="s">
        <v>28600</v>
      </c>
      <c r="C19284" s="3" t="s">
        <v>42615</v>
      </c>
      <c r="D19284" s="2" t="s">
        <v>44692</v>
      </c>
      <c r="E19284" s="3">
        <v>56.9345</v>
      </c>
      <c r="F19284" s="67">
        <v>56.9345</v>
      </c>
      <c r="G19284" s="67">
        <v>56.9345</v>
      </c>
    </row>
    <row r="19285" spans="1:7" ht="22.5" x14ac:dyDescent="0.2">
      <c r="A19285" s="1" t="str">
        <f t="shared" si="303"/>
        <v>SETOP MATED-12549</v>
      </c>
      <c r="B19285" s="3" t="s">
        <v>28600</v>
      </c>
      <c r="C19285" s="3" t="s">
        <v>42616</v>
      </c>
      <c r="D19285" s="2" t="s">
        <v>44693</v>
      </c>
      <c r="E19285" s="3">
        <v>70.52</v>
      </c>
      <c r="F19285" s="67">
        <v>70.52</v>
      </c>
      <c r="G19285" s="67">
        <v>70.52</v>
      </c>
    </row>
    <row r="19286" spans="1:7" x14ac:dyDescent="0.2">
      <c r="A19286" s="1" t="str">
        <f t="shared" si="303"/>
        <v xml:space="preserve">SETOP </v>
      </c>
      <c r="B19286" s="3" t="s">
        <v>28600</v>
      </c>
    </row>
    <row r="19287" spans="1:7" x14ac:dyDescent="0.2">
      <c r="A19287" s="1" t="str">
        <f t="shared" si="303"/>
        <v>SETOP 135.07 - TORNEIRA PLÁSTICA</v>
      </c>
      <c r="B19287" s="3" t="s">
        <v>28600</v>
      </c>
      <c r="C19287" s="3" t="s">
        <v>42617</v>
      </c>
    </row>
    <row r="19288" spans="1:7" x14ac:dyDescent="0.2">
      <c r="A19288" s="1" t="str">
        <f t="shared" si="303"/>
        <v>SETOP Código</v>
      </c>
      <c r="B19288" s="3" t="s">
        <v>28600</v>
      </c>
      <c r="C19288" s="3" t="s">
        <v>28604</v>
      </c>
      <c r="D19288" s="2" t="s">
        <v>43149</v>
      </c>
      <c r="E19288" s="3" t="s">
        <v>45110</v>
      </c>
      <c r="F19288" s="67" t="s">
        <v>45110</v>
      </c>
      <c r="G19288" s="67" t="s">
        <v>45110</v>
      </c>
    </row>
    <row r="19289" spans="1:7" ht="22.5" x14ac:dyDescent="0.2">
      <c r="A19289" s="1" t="str">
        <f t="shared" si="303"/>
        <v>SETOP MATED-32663</v>
      </c>
      <c r="B19289" s="3" t="s">
        <v>28600</v>
      </c>
      <c r="C19289" s="3" t="s">
        <v>42618</v>
      </c>
      <c r="D19289" s="2" t="s">
        <v>44694</v>
      </c>
      <c r="E19289" s="3">
        <v>5.7754000000000003</v>
      </c>
      <c r="F19289" s="67">
        <v>5.7754000000000003</v>
      </c>
      <c r="G19289" s="67">
        <v>5.7754000000000003</v>
      </c>
    </row>
    <row r="19290" spans="1:7" ht="22.5" x14ac:dyDescent="0.2">
      <c r="A19290" s="1" t="str">
        <f t="shared" si="303"/>
        <v>SETOP MATED-14453</v>
      </c>
      <c r="B19290" s="3" t="s">
        <v>28600</v>
      </c>
      <c r="C19290" s="3" t="s">
        <v>42619</v>
      </c>
      <c r="D19290" s="2" t="s">
        <v>44695</v>
      </c>
      <c r="E19290" s="3">
        <v>7.3045999999999998</v>
      </c>
      <c r="F19290" s="67">
        <v>7.3045999999999998</v>
      </c>
      <c r="G19290" s="67">
        <v>7.3045999999999998</v>
      </c>
    </row>
    <row r="19291" spans="1:7" x14ac:dyDescent="0.2">
      <c r="A19291" s="1" t="str">
        <f t="shared" si="303"/>
        <v xml:space="preserve">SETOP </v>
      </c>
      <c r="B19291" s="3" t="s">
        <v>28600</v>
      </c>
    </row>
    <row r="19292" spans="1:7" x14ac:dyDescent="0.2">
      <c r="A19292" s="1" t="str">
        <f t="shared" si="303"/>
        <v>SETOP 136 - TUBOS CERÂMICOS  ESGOTO</v>
      </c>
      <c r="B19292" s="3" t="s">
        <v>28600</v>
      </c>
      <c r="C19292" s="3" t="s">
        <v>42620</v>
      </c>
    </row>
    <row r="19293" spans="1:7" x14ac:dyDescent="0.2">
      <c r="A19293" s="1" t="str">
        <f t="shared" si="303"/>
        <v>SETOP 136.01 - TUBO CERÂMICO</v>
      </c>
      <c r="B19293" s="3" t="s">
        <v>28600</v>
      </c>
      <c r="C19293" s="3" t="s">
        <v>42621</v>
      </c>
    </row>
    <row r="19294" spans="1:7" x14ac:dyDescent="0.2">
      <c r="A19294" s="1" t="str">
        <f t="shared" si="303"/>
        <v>SETOP Código</v>
      </c>
      <c r="B19294" s="3" t="s">
        <v>28600</v>
      </c>
      <c r="C19294" s="3" t="s">
        <v>28604</v>
      </c>
      <c r="D19294" s="2" t="s">
        <v>43149</v>
      </c>
      <c r="E19294" s="3" t="s">
        <v>45110</v>
      </c>
      <c r="F19294" s="67" t="s">
        <v>45110</v>
      </c>
      <c r="G19294" s="67" t="s">
        <v>45110</v>
      </c>
    </row>
    <row r="19295" spans="1:7" x14ac:dyDescent="0.2">
      <c r="A19295" s="1" t="str">
        <f t="shared" si="303"/>
        <v>SETOP MATED-11690</v>
      </c>
      <c r="B19295" s="3" t="s">
        <v>28600</v>
      </c>
      <c r="C19295" s="3" t="s">
        <v>42622</v>
      </c>
      <c r="D19295" s="2" t="s">
        <v>44696</v>
      </c>
      <c r="E19295" s="3">
        <v>42.262700000000002</v>
      </c>
      <c r="F19295" s="67">
        <v>42.262700000000002</v>
      </c>
      <c r="G19295" s="67">
        <v>42.262700000000002</v>
      </c>
    </row>
    <row r="19296" spans="1:7" x14ac:dyDescent="0.2">
      <c r="A19296" s="1" t="str">
        <f t="shared" si="303"/>
        <v>SETOP MATED-11691</v>
      </c>
      <c r="B19296" s="3" t="s">
        <v>28600</v>
      </c>
      <c r="C19296" s="3" t="s">
        <v>42623</v>
      </c>
      <c r="D19296" s="2" t="s">
        <v>44697</v>
      </c>
      <c r="E19296" s="3">
        <v>53.067599999999999</v>
      </c>
      <c r="F19296" s="67">
        <v>53.067599999999999</v>
      </c>
      <c r="G19296" s="67">
        <v>53.067599999999999</v>
      </c>
    </row>
    <row r="19297" spans="1:7" x14ac:dyDescent="0.2">
      <c r="A19297" s="1" t="str">
        <f t="shared" si="303"/>
        <v>SETOP MATED-11692</v>
      </c>
      <c r="B19297" s="3" t="s">
        <v>28600</v>
      </c>
      <c r="C19297" s="3" t="s">
        <v>42624</v>
      </c>
      <c r="D19297" s="2" t="s">
        <v>44698</v>
      </c>
      <c r="E19297" s="3">
        <v>68.600099999999998</v>
      </c>
      <c r="F19297" s="67">
        <v>68.600099999999998</v>
      </c>
      <c r="G19297" s="67">
        <v>68.600099999999998</v>
      </c>
    </row>
    <row r="19298" spans="1:7" x14ac:dyDescent="0.2">
      <c r="A19298" s="1" t="str">
        <f t="shared" si="303"/>
        <v>SETOP MATED-11693</v>
      </c>
      <c r="B19298" s="3" t="s">
        <v>28600</v>
      </c>
      <c r="C19298" s="3" t="s">
        <v>42625</v>
      </c>
      <c r="D19298" s="2" t="s">
        <v>44699</v>
      </c>
      <c r="E19298" s="3">
        <v>118.4457</v>
      </c>
      <c r="F19298" s="67">
        <v>118.4457</v>
      </c>
      <c r="G19298" s="67">
        <v>118.4457</v>
      </c>
    </row>
    <row r="19299" spans="1:7" x14ac:dyDescent="0.2">
      <c r="A19299" s="1" t="str">
        <f t="shared" si="303"/>
        <v>SETOP MATED-11694</v>
      </c>
      <c r="B19299" s="3" t="s">
        <v>28600</v>
      </c>
      <c r="C19299" s="3" t="s">
        <v>42626</v>
      </c>
      <c r="D19299" s="2" t="s">
        <v>44700</v>
      </c>
      <c r="E19299" s="3">
        <v>154.32400000000001</v>
      </c>
      <c r="F19299" s="67">
        <v>154.32400000000001</v>
      </c>
      <c r="G19299" s="67">
        <v>154.32400000000001</v>
      </c>
    </row>
    <row r="19300" spans="1:7" x14ac:dyDescent="0.2">
      <c r="A19300" s="1" t="str">
        <f t="shared" si="303"/>
        <v xml:space="preserve">SETOP </v>
      </c>
      <c r="B19300" s="3" t="s">
        <v>28600</v>
      </c>
    </row>
    <row r="19301" spans="1:7" x14ac:dyDescent="0.2">
      <c r="A19301" s="1" t="str">
        <f t="shared" si="303"/>
        <v>SETOP 137 - TUBOS E CONEXÕES CPVC SOLDA ÁGUA QUENTE</v>
      </c>
      <c r="B19301" s="3" t="s">
        <v>28600</v>
      </c>
      <c r="C19301" s="3" t="s">
        <v>42627</v>
      </c>
    </row>
    <row r="19302" spans="1:7" x14ac:dyDescent="0.2">
      <c r="A19302" s="1" t="str">
        <f t="shared" si="303"/>
        <v>SETOP 137.01 - TUBO CPVC</v>
      </c>
      <c r="B19302" s="3" t="s">
        <v>28600</v>
      </c>
      <c r="C19302" s="3" t="s">
        <v>42628</v>
      </c>
    </row>
    <row r="19303" spans="1:7" x14ac:dyDescent="0.2">
      <c r="A19303" s="1" t="str">
        <f t="shared" si="303"/>
        <v>SETOP Código</v>
      </c>
      <c r="B19303" s="3" t="s">
        <v>28600</v>
      </c>
      <c r="C19303" s="3" t="s">
        <v>28604</v>
      </c>
      <c r="D19303" s="2" t="s">
        <v>43149</v>
      </c>
      <c r="E19303" s="3" t="s">
        <v>45110</v>
      </c>
      <c r="F19303" s="67" t="s">
        <v>45110</v>
      </c>
      <c r="G19303" s="67" t="s">
        <v>45110</v>
      </c>
    </row>
    <row r="19304" spans="1:7" x14ac:dyDescent="0.2">
      <c r="A19304" s="1" t="str">
        <f t="shared" si="303"/>
        <v>SETOP MATED-11667</v>
      </c>
      <c r="B19304" s="3" t="s">
        <v>28600</v>
      </c>
      <c r="C19304" s="3" t="s">
        <v>42629</v>
      </c>
      <c r="D19304" s="2" t="s">
        <v>44701</v>
      </c>
      <c r="E19304" s="3">
        <v>312.66329999999999</v>
      </c>
      <c r="F19304" s="67">
        <v>312.66329999999999</v>
      </c>
      <c r="G19304" s="67">
        <v>312.66329999999999</v>
      </c>
    </row>
    <row r="19305" spans="1:7" x14ac:dyDescent="0.2">
      <c r="A19305" s="1" t="str">
        <f t="shared" si="303"/>
        <v>SETOP MATED-11659</v>
      </c>
      <c r="B19305" s="3" t="s">
        <v>28600</v>
      </c>
      <c r="C19305" s="3" t="s">
        <v>42630</v>
      </c>
      <c r="D19305" s="2" t="s">
        <v>44702</v>
      </c>
      <c r="E19305" s="3">
        <v>9.57</v>
      </c>
      <c r="F19305" s="67">
        <v>9.57</v>
      </c>
      <c r="G19305" s="67">
        <v>9.57</v>
      </c>
    </row>
    <row r="19306" spans="1:7" x14ac:dyDescent="0.2">
      <c r="A19306" s="1" t="str">
        <f t="shared" si="303"/>
        <v>SETOP MATED-11660</v>
      </c>
      <c r="B19306" s="3" t="s">
        <v>28600</v>
      </c>
      <c r="C19306" s="3" t="s">
        <v>42631</v>
      </c>
      <c r="D19306" s="2" t="s">
        <v>44703</v>
      </c>
      <c r="E19306" s="3">
        <v>15.51</v>
      </c>
      <c r="F19306" s="67">
        <v>15.51</v>
      </c>
      <c r="G19306" s="67">
        <v>15.51</v>
      </c>
    </row>
    <row r="19307" spans="1:7" x14ac:dyDescent="0.2">
      <c r="A19307" s="1" t="str">
        <f t="shared" si="303"/>
        <v>SETOP MATED-11661</v>
      </c>
      <c r="B19307" s="3" t="s">
        <v>28600</v>
      </c>
      <c r="C19307" s="3" t="s">
        <v>42632</v>
      </c>
      <c r="D19307" s="2" t="s">
        <v>44704</v>
      </c>
      <c r="E19307" s="3">
        <v>26.223299999999998</v>
      </c>
      <c r="F19307" s="67">
        <v>26.223299999999998</v>
      </c>
      <c r="G19307" s="67">
        <v>26.223299999999998</v>
      </c>
    </row>
    <row r="19308" spans="1:7" x14ac:dyDescent="0.2">
      <c r="A19308" s="1" t="str">
        <f t="shared" ref="A19308:A19371" si="304">CONCATENAR</f>
        <v>SETOP MATED-11662</v>
      </c>
      <c r="B19308" s="3" t="s">
        <v>28600</v>
      </c>
      <c r="C19308" s="3" t="s">
        <v>42633</v>
      </c>
      <c r="D19308" s="2" t="s">
        <v>44705</v>
      </c>
      <c r="E19308" s="3">
        <v>33.446599999999997</v>
      </c>
      <c r="F19308" s="67">
        <v>33.446599999999997</v>
      </c>
      <c r="G19308" s="67">
        <v>33.446599999999997</v>
      </c>
    </row>
    <row r="19309" spans="1:7" x14ac:dyDescent="0.2">
      <c r="A19309" s="1" t="str">
        <f t="shared" si="304"/>
        <v>SETOP MATED-11663</v>
      </c>
      <c r="B19309" s="3" t="s">
        <v>28600</v>
      </c>
      <c r="C19309" s="3" t="s">
        <v>42634</v>
      </c>
      <c r="D19309" s="2" t="s">
        <v>44706</v>
      </c>
      <c r="E19309" s="3">
        <v>45.046599999999998</v>
      </c>
      <c r="F19309" s="67">
        <v>45.046599999999998</v>
      </c>
      <c r="G19309" s="67">
        <v>45.046599999999998</v>
      </c>
    </row>
    <row r="19310" spans="1:7" x14ac:dyDescent="0.2">
      <c r="A19310" s="1" t="str">
        <f t="shared" si="304"/>
        <v>SETOP MATED-11664</v>
      </c>
      <c r="B19310" s="3" t="s">
        <v>28600</v>
      </c>
      <c r="C19310" s="3" t="s">
        <v>42635</v>
      </c>
      <c r="D19310" s="2" t="s">
        <v>44707</v>
      </c>
      <c r="E19310" s="3">
        <v>66.663300000000007</v>
      </c>
      <c r="F19310" s="67">
        <v>66.663300000000007</v>
      </c>
      <c r="G19310" s="67">
        <v>66.663300000000007</v>
      </c>
    </row>
    <row r="19311" spans="1:7" x14ac:dyDescent="0.2">
      <c r="A19311" s="1" t="str">
        <f t="shared" si="304"/>
        <v>SETOP MATED-11665</v>
      </c>
      <c r="B19311" s="3" t="s">
        <v>28600</v>
      </c>
      <c r="C19311" s="3" t="s">
        <v>42636</v>
      </c>
      <c r="D19311" s="2" t="s">
        <v>44708</v>
      </c>
      <c r="E19311" s="3">
        <v>114.07</v>
      </c>
      <c r="F19311" s="67">
        <v>114.07</v>
      </c>
      <c r="G19311" s="67">
        <v>114.07</v>
      </c>
    </row>
    <row r="19312" spans="1:7" x14ac:dyDescent="0.2">
      <c r="A19312" s="1" t="str">
        <f t="shared" si="304"/>
        <v>SETOP MATED-11666</v>
      </c>
      <c r="B19312" s="3" t="s">
        <v>28600</v>
      </c>
      <c r="C19312" s="3" t="s">
        <v>42637</v>
      </c>
      <c r="D19312" s="2" t="s">
        <v>44709</v>
      </c>
      <c r="E19312" s="3">
        <v>177.27330000000001</v>
      </c>
      <c r="F19312" s="67">
        <v>177.27330000000001</v>
      </c>
      <c r="G19312" s="67">
        <v>177.27330000000001</v>
      </c>
    </row>
    <row r="19313" spans="1:7" x14ac:dyDescent="0.2">
      <c r="A19313" s="1" t="str">
        <f t="shared" si="304"/>
        <v xml:space="preserve">SETOP </v>
      </c>
      <c r="B19313" s="3" t="s">
        <v>28600</v>
      </c>
    </row>
    <row r="19314" spans="1:7" x14ac:dyDescent="0.2">
      <c r="A19314" s="1" t="str">
        <f t="shared" si="304"/>
        <v>SETOP 138 - TUBOS E CONEXÕES DE COBRE E BRONZE</v>
      </c>
      <c r="B19314" s="3" t="s">
        <v>28600</v>
      </c>
      <c r="C19314" s="3" t="s">
        <v>42638</v>
      </c>
    </row>
    <row r="19315" spans="1:7" x14ac:dyDescent="0.2">
      <c r="A19315" s="1" t="str">
        <f t="shared" si="304"/>
        <v>SETOP 138.01 - FILTRO TIPO "Y"</v>
      </c>
      <c r="B19315" s="3" t="s">
        <v>28600</v>
      </c>
      <c r="C19315" s="3" t="s">
        <v>42639</v>
      </c>
    </row>
    <row r="19316" spans="1:7" x14ac:dyDescent="0.2">
      <c r="A19316" s="1" t="str">
        <f t="shared" si="304"/>
        <v>SETOP Código</v>
      </c>
      <c r="B19316" s="3" t="s">
        <v>28600</v>
      </c>
      <c r="C19316" s="3" t="s">
        <v>28604</v>
      </c>
      <c r="D19316" s="2" t="s">
        <v>43149</v>
      </c>
      <c r="E19316" s="3" t="s">
        <v>45110</v>
      </c>
      <c r="F19316" s="67" t="s">
        <v>45110</v>
      </c>
      <c r="G19316" s="67" t="s">
        <v>45110</v>
      </c>
    </row>
    <row r="19317" spans="1:7" x14ac:dyDescent="0.2">
      <c r="A19317" s="1" t="str">
        <f t="shared" si="304"/>
        <v>SETOP MATED-12970</v>
      </c>
      <c r="B19317" s="3" t="s">
        <v>28600</v>
      </c>
      <c r="C19317" s="3" t="s">
        <v>42640</v>
      </c>
      <c r="D19317" s="2" t="s">
        <v>44710</v>
      </c>
      <c r="E19317" s="3">
        <v>112.83</v>
      </c>
      <c r="F19317" s="67">
        <v>112.83</v>
      </c>
      <c r="G19317" s="67">
        <v>112.83</v>
      </c>
    </row>
    <row r="19318" spans="1:7" x14ac:dyDescent="0.2">
      <c r="A19318" s="1" t="str">
        <f t="shared" si="304"/>
        <v>SETOP MATED-12968</v>
      </c>
      <c r="B19318" s="3" t="s">
        <v>28600</v>
      </c>
      <c r="C19318" s="3" t="s">
        <v>42641</v>
      </c>
      <c r="D19318" s="2" t="s">
        <v>44711</v>
      </c>
      <c r="E19318" s="3">
        <v>223.44</v>
      </c>
      <c r="F19318" s="67">
        <v>223.44</v>
      </c>
      <c r="G19318" s="67">
        <v>223.44</v>
      </c>
    </row>
    <row r="19319" spans="1:7" x14ac:dyDescent="0.2">
      <c r="A19319" s="1" t="str">
        <f t="shared" si="304"/>
        <v>SETOP MATED-12969</v>
      </c>
      <c r="B19319" s="3" t="s">
        <v>28600</v>
      </c>
      <c r="C19319" s="3" t="s">
        <v>42642</v>
      </c>
      <c r="D19319" s="2" t="s">
        <v>44712</v>
      </c>
      <c r="E19319" s="3">
        <v>172.53229999999999</v>
      </c>
      <c r="F19319" s="67">
        <v>172.53229999999999</v>
      </c>
      <c r="G19319" s="67">
        <v>172.53229999999999</v>
      </c>
    </row>
    <row r="19320" spans="1:7" x14ac:dyDescent="0.2">
      <c r="A19320" s="1" t="str">
        <f t="shared" si="304"/>
        <v>SETOP MATED-12972</v>
      </c>
      <c r="B19320" s="3" t="s">
        <v>28600</v>
      </c>
      <c r="C19320" s="3" t="s">
        <v>42643</v>
      </c>
      <c r="D19320" s="2" t="s">
        <v>44713</v>
      </c>
      <c r="E19320" s="3">
        <v>78.37</v>
      </c>
      <c r="F19320" s="67">
        <v>78.37</v>
      </c>
      <c r="G19320" s="67">
        <v>78.37</v>
      </c>
    </row>
    <row r="19321" spans="1:7" x14ac:dyDescent="0.2">
      <c r="A19321" s="1" t="str">
        <f t="shared" si="304"/>
        <v>SETOP MATED-12967</v>
      </c>
      <c r="B19321" s="3" t="s">
        <v>28600</v>
      </c>
      <c r="C19321" s="3" t="s">
        <v>42644</v>
      </c>
      <c r="D19321" s="2" t="s">
        <v>44714</v>
      </c>
      <c r="E19321" s="3">
        <v>334.12</v>
      </c>
      <c r="F19321" s="67">
        <v>334.12</v>
      </c>
      <c r="G19321" s="67">
        <v>334.12</v>
      </c>
    </row>
    <row r="19322" spans="1:7" x14ac:dyDescent="0.2">
      <c r="A19322" s="1" t="str">
        <f t="shared" si="304"/>
        <v>SETOP MATED-12971</v>
      </c>
      <c r="B19322" s="3" t="s">
        <v>28600</v>
      </c>
      <c r="C19322" s="3" t="s">
        <v>42645</v>
      </c>
      <c r="D19322" s="2" t="s">
        <v>44715</v>
      </c>
      <c r="E19322" s="3">
        <v>97.34</v>
      </c>
      <c r="F19322" s="67">
        <v>97.34</v>
      </c>
      <c r="G19322" s="67">
        <v>97.34</v>
      </c>
    </row>
    <row r="19323" spans="1:7" x14ac:dyDescent="0.2">
      <c r="A19323" s="1" t="str">
        <f t="shared" si="304"/>
        <v xml:space="preserve">SETOP </v>
      </c>
      <c r="B19323" s="3" t="s">
        <v>28600</v>
      </c>
    </row>
    <row r="19324" spans="1:7" x14ac:dyDescent="0.2">
      <c r="A19324" s="1" t="str">
        <f t="shared" si="304"/>
        <v>SETOP 138.02 - TUBO DE COBRE</v>
      </c>
      <c r="B19324" s="3" t="s">
        <v>28600</v>
      </c>
      <c r="C19324" s="3" t="s">
        <v>42646</v>
      </c>
    </row>
    <row r="19325" spans="1:7" x14ac:dyDescent="0.2">
      <c r="A19325" s="1" t="str">
        <f t="shared" si="304"/>
        <v>SETOP Código</v>
      </c>
      <c r="B19325" s="3" t="s">
        <v>28600</v>
      </c>
      <c r="C19325" s="3" t="s">
        <v>28604</v>
      </c>
      <c r="D19325" s="2" t="s">
        <v>43149</v>
      </c>
      <c r="E19325" s="3" t="s">
        <v>45110</v>
      </c>
      <c r="F19325" s="67" t="s">
        <v>45110</v>
      </c>
      <c r="G19325" s="67" t="s">
        <v>45110</v>
      </c>
    </row>
    <row r="19326" spans="1:7" ht="22.5" x14ac:dyDescent="0.2">
      <c r="A19326" s="1" t="str">
        <f t="shared" si="304"/>
        <v>SETOP MATED-11632</v>
      </c>
      <c r="B19326" s="3" t="s">
        <v>28600</v>
      </c>
      <c r="C19326" s="3" t="s">
        <v>42647</v>
      </c>
      <c r="D19326" s="2" t="s">
        <v>44716</v>
      </c>
      <c r="E19326" s="3">
        <v>160.41999999999999</v>
      </c>
      <c r="F19326" s="67">
        <v>160.41999999999999</v>
      </c>
      <c r="G19326" s="67">
        <v>160.41999999999999</v>
      </c>
    </row>
    <row r="19327" spans="1:7" ht="22.5" x14ac:dyDescent="0.2">
      <c r="A19327" s="1" t="str">
        <f t="shared" si="304"/>
        <v>SETOP MATED-11631</v>
      </c>
      <c r="B19327" s="3" t="s">
        <v>28600</v>
      </c>
      <c r="C19327" s="3" t="s">
        <v>42648</v>
      </c>
      <c r="D19327" s="2" t="s">
        <v>44717</v>
      </c>
      <c r="E19327" s="3">
        <v>136.5266</v>
      </c>
      <c r="F19327" s="67">
        <v>136.5266</v>
      </c>
      <c r="G19327" s="67">
        <v>136.5266</v>
      </c>
    </row>
    <row r="19328" spans="1:7" ht="22.5" x14ac:dyDescent="0.2">
      <c r="A19328" s="1" t="str">
        <f t="shared" si="304"/>
        <v>SETOP MATED-11628</v>
      </c>
      <c r="B19328" s="3" t="s">
        <v>28600</v>
      </c>
      <c r="C19328" s="3" t="s">
        <v>42649</v>
      </c>
      <c r="D19328" s="2" t="s">
        <v>44718</v>
      </c>
      <c r="E19328" s="3">
        <v>39.866599999999998</v>
      </c>
      <c r="F19328" s="67">
        <v>39.866599999999998</v>
      </c>
      <c r="G19328" s="67">
        <v>39.866599999999998</v>
      </c>
    </row>
    <row r="19329" spans="1:7" ht="22.5" x14ac:dyDescent="0.2">
      <c r="A19329" s="1" t="str">
        <f t="shared" si="304"/>
        <v>SETOP MATED-11630</v>
      </c>
      <c r="B19329" s="3" t="s">
        <v>28600</v>
      </c>
      <c r="C19329" s="3" t="s">
        <v>42650</v>
      </c>
      <c r="D19329" s="2" t="s">
        <v>44719</v>
      </c>
      <c r="E19329" s="3">
        <v>85.51</v>
      </c>
      <c r="F19329" s="67">
        <v>85.51</v>
      </c>
      <c r="G19329" s="67">
        <v>85.51</v>
      </c>
    </row>
    <row r="19330" spans="1:7" ht="22.5" x14ac:dyDescent="0.2">
      <c r="A19330" s="1" t="str">
        <f t="shared" si="304"/>
        <v>SETOP MATED-11634</v>
      </c>
      <c r="B19330" s="3" t="s">
        <v>28600</v>
      </c>
      <c r="C19330" s="3" t="s">
        <v>42651</v>
      </c>
      <c r="D19330" s="2" t="s">
        <v>44720</v>
      </c>
      <c r="E19330" s="3">
        <v>295.27330000000001</v>
      </c>
      <c r="F19330" s="67">
        <v>295.27330000000001</v>
      </c>
      <c r="G19330" s="67">
        <v>295.27330000000001</v>
      </c>
    </row>
    <row r="19331" spans="1:7" ht="22.5" x14ac:dyDescent="0.2">
      <c r="A19331" s="1" t="str">
        <f t="shared" si="304"/>
        <v>SETOP MATED-11633</v>
      </c>
      <c r="B19331" s="3" t="s">
        <v>28600</v>
      </c>
      <c r="C19331" s="3" t="s">
        <v>42652</v>
      </c>
      <c r="D19331" s="2" t="s">
        <v>44721</v>
      </c>
      <c r="E19331" s="3">
        <v>223.54660000000001</v>
      </c>
      <c r="F19331" s="67">
        <v>223.54660000000001</v>
      </c>
      <c r="G19331" s="67">
        <v>223.54660000000001</v>
      </c>
    </row>
    <row r="19332" spans="1:7" ht="22.5" x14ac:dyDescent="0.2">
      <c r="A19332" s="1" t="str">
        <f t="shared" si="304"/>
        <v>SETOP MATED-11629</v>
      </c>
      <c r="B19332" s="3" t="s">
        <v>28600</v>
      </c>
      <c r="C19332" s="3" t="s">
        <v>42653</v>
      </c>
      <c r="D19332" s="2" t="s">
        <v>44722</v>
      </c>
      <c r="E19332" s="3">
        <v>64.323300000000003</v>
      </c>
      <c r="F19332" s="67">
        <v>64.323300000000003</v>
      </c>
      <c r="G19332" s="67">
        <v>64.323300000000003</v>
      </c>
    </row>
    <row r="19333" spans="1:7" ht="22.5" x14ac:dyDescent="0.2">
      <c r="A19333" s="1" t="str">
        <f t="shared" si="304"/>
        <v>SETOP MATED-11639</v>
      </c>
      <c r="B19333" s="3" t="s">
        <v>28600</v>
      </c>
      <c r="C19333" s="3" t="s">
        <v>42654</v>
      </c>
      <c r="D19333" s="2" t="s">
        <v>44723</v>
      </c>
      <c r="E19333" s="3">
        <v>129.12</v>
      </c>
      <c r="F19333" s="67">
        <v>129.12</v>
      </c>
      <c r="G19333" s="67">
        <v>129.12</v>
      </c>
    </row>
    <row r="19334" spans="1:7" ht="22.5" x14ac:dyDescent="0.2">
      <c r="A19334" s="1" t="str">
        <f t="shared" si="304"/>
        <v>SETOP MATED-11638</v>
      </c>
      <c r="B19334" s="3" t="s">
        <v>28600</v>
      </c>
      <c r="C19334" s="3" t="s">
        <v>42655</v>
      </c>
      <c r="D19334" s="2" t="s">
        <v>44724</v>
      </c>
      <c r="E19334" s="3">
        <v>90.543300000000002</v>
      </c>
      <c r="F19334" s="67">
        <v>90.543300000000002</v>
      </c>
      <c r="G19334" s="67">
        <v>90.543300000000002</v>
      </c>
    </row>
    <row r="19335" spans="1:7" ht="22.5" x14ac:dyDescent="0.2">
      <c r="A19335" s="1" t="str">
        <f t="shared" si="304"/>
        <v>SETOP MATED-11635</v>
      </c>
      <c r="B19335" s="3" t="s">
        <v>28600</v>
      </c>
      <c r="C19335" s="3" t="s">
        <v>42656</v>
      </c>
      <c r="D19335" s="2" t="s">
        <v>44725</v>
      </c>
      <c r="E19335" s="3">
        <v>27.64</v>
      </c>
      <c r="F19335" s="67">
        <v>27.64</v>
      </c>
      <c r="G19335" s="67">
        <v>27.64</v>
      </c>
    </row>
    <row r="19336" spans="1:7" x14ac:dyDescent="0.2">
      <c r="A19336" s="1" t="str">
        <f t="shared" si="304"/>
        <v>SETOP MATED-11637</v>
      </c>
      <c r="B19336" s="3" t="s">
        <v>28600</v>
      </c>
      <c r="C19336" s="3" t="s">
        <v>42657</v>
      </c>
      <c r="D19336" s="2" t="s">
        <v>44726</v>
      </c>
      <c r="E19336" s="3">
        <v>61.68</v>
      </c>
      <c r="F19336" s="67">
        <v>61.68</v>
      </c>
      <c r="G19336" s="67">
        <v>61.68</v>
      </c>
    </row>
    <row r="19337" spans="1:7" ht="22.5" x14ac:dyDescent="0.2">
      <c r="A19337" s="1" t="str">
        <f t="shared" si="304"/>
        <v>SETOP MATED-11641</v>
      </c>
      <c r="B19337" s="3" t="s">
        <v>28600</v>
      </c>
      <c r="C19337" s="3" t="s">
        <v>42658</v>
      </c>
      <c r="D19337" s="2" t="s">
        <v>44727</v>
      </c>
      <c r="E19337" s="3">
        <v>247.76</v>
      </c>
      <c r="F19337" s="67">
        <v>247.76</v>
      </c>
      <c r="G19337" s="67">
        <v>247.76</v>
      </c>
    </row>
    <row r="19338" spans="1:7" x14ac:dyDescent="0.2">
      <c r="A19338" s="1" t="str">
        <f t="shared" si="304"/>
        <v>SETOP MATED-11640</v>
      </c>
      <c r="B19338" s="3" t="s">
        <v>28600</v>
      </c>
      <c r="C19338" s="3" t="s">
        <v>42659</v>
      </c>
      <c r="D19338" s="2" t="s">
        <v>44728</v>
      </c>
      <c r="E19338" s="3">
        <v>173.83</v>
      </c>
      <c r="F19338" s="67">
        <v>173.83</v>
      </c>
      <c r="G19338" s="67">
        <v>173.83</v>
      </c>
    </row>
    <row r="19339" spans="1:7" ht="22.5" x14ac:dyDescent="0.2">
      <c r="A19339" s="1" t="str">
        <f t="shared" si="304"/>
        <v>SETOP MATED-11636</v>
      </c>
      <c r="B19339" s="3" t="s">
        <v>28600</v>
      </c>
      <c r="C19339" s="3" t="s">
        <v>42660</v>
      </c>
      <c r="D19339" s="2" t="s">
        <v>44729</v>
      </c>
      <c r="E19339" s="3">
        <v>47.06</v>
      </c>
      <c r="F19339" s="67">
        <v>47.06</v>
      </c>
      <c r="G19339" s="67">
        <v>47.06</v>
      </c>
    </row>
    <row r="19340" spans="1:7" x14ac:dyDescent="0.2">
      <c r="A19340" s="1" t="str">
        <f t="shared" si="304"/>
        <v>SETOP MATED-11642</v>
      </c>
      <c r="B19340" s="3" t="s">
        <v>28600</v>
      </c>
      <c r="C19340" s="3" t="s">
        <v>42661</v>
      </c>
      <c r="D19340" s="2" t="s">
        <v>44730</v>
      </c>
      <c r="E19340" s="3">
        <v>346.42660000000001</v>
      </c>
      <c r="F19340" s="67">
        <v>346.42660000000001</v>
      </c>
      <c r="G19340" s="67">
        <v>346.42660000000001</v>
      </c>
    </row>
    <row r="19341" spans="1:7" ht="22.5" x14ac:dyDescent="0.2">
      <c r="A19341" s="1" t="str">
        <f t="shared" si="304"/>
        <v>SETOP MATED-11643</v>
      </c>
      <c r="B19341" s="3" t="s">
        <v>28600</v>
      </c>
      <c r="C19341" s="3" t="s">
        <v>42662</v>
      </c>
      <c r="D19341" s="2" t="s">
        <v>44731</v>
      </c>
      <c r="E19341" s="3">
        <v>413.06</v>
      </c>
      <c r="F19341" s="67">
        <v>413.06</v>
      </c>
      <c r="G19341" s="67">
        <v>413.06</v>
      </c>
    </row>
    <row r="19342" spans="1:7" x14ac:dyDescent="0.2">
      <c r="A19342" s="1" t="str">
        <f t="shared" si="304"/>
        <v xml:space="preserve">SETOP </v>
      </c>
      <c r="B19342" s="3" t="s">
        <v>28600</v>
      </c>
    </row>
    <row r="19343" spans="1:7" x14ac:dyDescent="0.2">
      <c r="A19343" s="1" t="str">
        <f t="shared" si="304"/>
        <v>SETOP 139 - TUBOS E CONEXÕES ELETRODUTOS, DUTOS CORRUGADOS E MANGUEIRAS ELÉTRICAS</v>
      </c>
      <c r="B19343" s="3" t="s">
        <v>28600</v>
      </c>
      <c r="C19343" s="3" t="s">
        <v>42663</v>
      </c>
    </row>
    <row r="19344" spans="1:7" x14ac:dyDescent="0.2">
      <c r="A19344" s="1" t="str">
        <f t="shared" si="304"/>
        <v>SETOP 139.01 - DUTO EM PEAD</v>
      </c>
      <c r="B19344" s="3" t="s">
        <v>28600</v>
      </c>
      <c r="C19344" s="3" t="s">
        <v>42664</v>
      </c>
    </row>
    <row r="19345" spans="1:7" x14ac:dyDescent="0.2">
      <c r="A19345" s="1" t="str">
        <f t="shared" si="304"/>
        <v>SETOP Código</v>
      </c>
      <c r="B19345" s="3" t="s">
        <v>28600</v>
      </c>
      <c r="C19345" s="3" t="s">
        <v>28604</v>
      </c>
      <c r="D19345" s="2" t="s">
        <v>43149</v>
      </c>
      <c r="E19345" s="3" t="s">
        <v>45110</v>
      </c>
      <c r="F19345" s="67" t="s">
        <v>45110</v>
      </c>
      <c r="G19345" s="67" t="s">
        <v>45110</v>
      </c>
    </row>
    <row r="19346" spans="1:7" ht="22.5" x14ac:dyDescent="0.2">
      <c r="A19346" s="1" t="str">
        <f t="shared" si="304"/>
        <v>SETOP MATED-11955</v>
      </c>
      <c r="B19346" s="3" t="s">
        <v>28600</v>
      </c>
      <c r="C19346" s="3" t="s">
        <v>42665</v>
      </c>
      <c r="D19346" s="2" t="s">
        <v>44732</v>
      </c>
      <c r="E19346" s="3">
        <v>4.2161999999999997</v>
      </c>
      <c r="F19346" s="67">
        <v>4.2161999999999997</v>
      </c>
      <c r="G19346" s="67">
        <v>4.2161999999999997</v>
      </c>
    </row>
    <row r="19347" spans="1:7" ht="22.5" x14ac:dyDescent="0.2">
      <c r="A19347" s="1" t="str">
        <f t="shared" si="304"/>
        <v>SETOP MATED-4159</v>
      </c>
      <c r="B19347" s="3" t="s">
        <v>28600</v>
      </c>
      <c r="C19347" s="3" t="s">
        <v>42666</v>
      </c>
      <c r="D19347" s="2" t="s">
        <v>44733</v>
      </c>
      <c r="E19347" s="3">
        <v>3.1568000000000001</v>
      </c>
      <c r="F19347" s="67">
        <v>3.1568000000000001</v>
      </c>
      <c r="G19347" s="67">
        <v>3.1568000000000001</v>
      </c>
    </row>
    <row r="19348" spans="1:7" ht="22.5" x14ac:dyDescent="0.2">
      <c r="A19348" s="1" t="str">
        <f t="shared" si="304"/>
        <v>SETOP MATED-11956</v>
      </c>
      <c r="B19348" s="3" t="s">
        <v>28600</v>
      </c>
      <c r="C19348" s="3" t="s">
        <v>42667</v>
      </c>
      <c r="D19348" s="2" t="s">
        <v>44734</v>
      </c>
      <c r="E19348" s="3">
        <v>5.2788000000000004</v>
      </c>
      <c r="F19348" s="67">
        <v>5.2788000000000004</v>
      </c>
      <c r="G19348" s="67">
        <v>5.2788000000000004</v>
      </c>
    </row>
    <row r="19349" spans="1:7" ht="22.5" x14ac:dyDescent="0.2">
      <c r="A19349" s="1" t="str">
        <f t="shared" si="304"/>
        <v>SETOP MATED-11957</v>
      </c>
      <c r="B19349" s="3" t="s">
        <v>28600</v>
      </c>
      <c r="C19349" s="3" t="s">
        <v>42668</v>
      </c>
      <c r="D19349" s="2" t="s">
        <v>44735</v>
      </c>
      <c r="E19349" s="3">
        <v>8.2622</v>
      </c>
      <c r="F19349" s="67">
        <v>8.2622</v>
      </c>
      <c r="G19349" s="67">
        <v>8.2622</v>
      </c>
    </row>
    <row r="19350" spans="1:7" ht="22.5" x14ac:dyDescent="0.2">
      <c r="A19350" s="1" t="str">
        <f t="shared" si="304"/>
        <v>SETOP MATED-11958</v>
      </c>
      <c r="B19350" s="3" t="s">
        <v>28600</v>
      </c>
      <c r="C19350" s="3" t="s">
        <v>42669</v>
      </c>
      <c r="D19350" s="2" t="s">
        <v>44736</v>
      </c>
      <c r="E19350" s="3">
        <v>10.855399999999999</v>
      </c>
      <c r="F19350" s="67">
        <v>10.855399999999999</v>
      </c>
      <c r="G19350" s="67">
        <v>10.855399999999999</v>
      </c>
    </row>
    <row r="19351" spans="1:7" ht="22.5" x14ac:dyDescent="0.2">
      <c r="A19351" s="1" t="str">
        <f t="shared" si="304"/>
        <v>SETOP MATED-11959</v>
      </c>
      <c r="B19351" s="3" t="s">
        <v>28600</v>
      </c>
      <c r="C19351" s="3" t="s">
        <v>42670</v>
      </c>
      <c r="D19351" s="2" t="s">
        <v>44737</v>
      </c>
      <c r="E19351" s="3">
        <v>14.632199999999999</v>
      </c>
      <c r="F19351" s="67">
        <v>14.632199999999999</v>
      </c>
      <c r="G19351" s="67">
        <v>14.632199999999999</v>
      </c>
    </row>
    <row r="19352" spans="1:7" ht="22.5" x14ac:dyDescent="0.2">
      <c r="A19352" s="1" t="str">
        <f t="shared" si="304"/>
        <v>SETOP MATED-11960</v>
      </c>
      <c r="B19352" s="3" t="s">
        <v>28600</v>
      </c>
      <c r="C19352" s="3" t="s">
        <v>42671</v>
      </c>
      <c r="D19352" s="2" t="s">
        <v>44738</v>
      </c>
      <c r="E19352" s="3">
        <v>20.471900000000002</v>
      </c>
      <c r="F19352" s="67">
        <v>20.471900000000002</v>
      </c>
      <c r="G19352" s="67">
        <v>20.471900000000002</v>
      </c>
    </row>
    <row r="19353" spans="1:7" x14ac:dyDescent="0.2">
      <c r="A19353" s="1" t="str">
        <f t="shared" si="304"/>
        <v xml:space="preserve">SETOP </v>
      </c>
      <c r="B19353" s="3" t="s">
        <v>28600</v>
      </c>
    </row>
    <row r="19354" spans="1:7" x14ac:dyDescent="0.2">
      <c r="A19354" s="1" t="str">
        <f t="shared" si="304"/>
        <v>SETOP 139.02 - ELETRODUTO FLEXÍVEL EM PVC</v>
      </c>
      <c r="B19354" s="3" t="s">
        <v>28600</v>
      </c>
      <c r="C19354" s="3" t="s">
        <v>42672</v>
      </c>
    </row>
    <row r="19355" spans="1:7" x14ac:dyDescent="0.2">
      <c r="A19355" s="1" t="str">
        <f t="shared" si="304"/>
        <v>SETOP Código</v>
      </c>
      <c r="B19355" s="3" t="s">
        <v>28600</v>
      </c>
      <c r="C19355" s="3" t="s">
        <v>28604</v>
      </c>
      <c r="D19355" s="2" t="s">
        <v>43149</v>
      </c>
      <c r="E19355" s="3" t="s">
        <v>45110</v>
      </c>
      <c r="F19355" s="67" t="s">
        <v>45110</v>
      </c>
      <c r="G19355" s="67" t="s">
        <v>45110</v>
      </c>
    </row>
    <row r="19356" spans="1:7" x14ac:dyDescent="0.2">
      <c r="A19356" s="1" t="str">
        <f t="shared" si="304"/>
        <v>SETOP MATED-12217</v>
      </c>
      <c r="B19356" s="3" t="s">
        <v>28600</v>
      </c>
      <c r="C19356" s="3" t="s">
        <v>42673</v>
      </c>
      <c r="D19356" s="2" t="s">
        <v>44739</v>
      </c>
      <c r="E19356" s="3">
        <v>1.6556999999999999</v>
      </c>
      <c r="F19356" s="67">
        <v>1.6556999999999999</v>
      </c>
      <c r="G19356" s="67">
        <v>1.6556999999999999</v>
      </c>
    </row>
    <row r="19357" spans="1:7" x14ac:dyDescent="0.2">
      <c r="A19357" s="1" t="str">
        <f t="shared" si="304"/>
        <v>SETOP MATED-12225</v>
      </c>
      <c r="B19357" s="3" t="s">
        <v>28600</v>
      </c>
      <c r="C19357" s="3" t="s">
        <v>42674</v>
      </c>
      <c r="D19357" s="2" t="s">
        <v>44740</v>
      </c>
      <c r="E19357" s="3">
        <v>1.9975000000000001</v>
      </c>
      <c r="F19357" s="67">
        <v>1.9975000000000001</v>
      </c>
      <c r="G19357" s="67">
        <v>1.9975000000000001</v>
      </c>
    </row>
    <row r="19358" spans="1:7" x14ac:dyDescent="0.2">
      <c r="A19358" s="1" t="str">
        <f t="shared" si="304"/>
        <v>SETOP MATED-12215</v>
      </c>
      <c r="B19358" s="3" t="s">
        <v>28600</v>
      </c>
      <c r="C19358" s="3" t="s">
        <v>42675</v>
      </c>
      <c r="D19358" s="2" t="s">
        <v>44741</v>
      </c>
      <c r="E19358" s="3">
        <v>3.2913000000000001</v>
      </c>
      <c r="F19358" s="67">
        <v>3.2913000000000001</v>
      </c>
      <c r="G19358" s="67">
        <v>3.2913000000000001</v>
      </c>
    </row>
    <row r="19359" spans="1:7" x14ac:dyDescent="0.2">
      <c r="A19359" s="1" t="str">
        <f t="shared" si="304"/>
        <v xml:space="preserve">SETOP </v>
      </c>
      <c r="B19359" s="3" t="s">
        <v>28600</v>
      </c>
    </row>
    <row r="19360" spans="1:7" x14ac:dyDescent="0.2">
      <c r="A19360" s="1" t="str">
        <f t="shared" si="304"/>
        <v>SETOP 140 - TUBOS E CONEXÕES FERRO E AÇO</v>
      </c>
      <c r="B19360" s="3" t="s">
        <v>28600</v>
      </c>
      <c r="C19360" s="3" t="s">
        <v>42676</v>
      </c>
    </row>
    <row r="19361" spans="1:7" x14ac:dyDescent="0.2">
      <c r="A19361" s="1" t="str">
        <f t="shared" si="304"/>
        <v>SETOP 140.01 - CONEXÕES PARA TUBO EM AÇO</v>
      </c>
      <c r="B19361" s="3" t="s">
        <v>28600</v>
      </c>
      <c r="C19361" s="3" t="s">
        <v>42677</v>
      </c>
    </row>
    <row r="19362" spans="1:7" x14ac:dyDescent="0.2">
      <c r="A19362" s="1" t="str">
        <f t="shared" si="304"/>
        <v>SETOP Código</v>
      </c>
      <c r="B19362" s="3" t="s">
        <v>28600</v>
      </c>
      <c r="C19362" s="3" t="s">
        <v>28604</v>
      </c>
      <c r="D19362" s="2" t="s">
        <v>43149</v>
      </c>
      <c r="E19362" s="3" t="s">
        <v>45110</v>
      </c>
      <c r="F19362" s="67" t="s">
        <v>45110</v>
      </c>
      <c r="G19362" s="67" t="s">
        <v>45110</v>
      </c>
    </row>
    <row r="19363" spans="1:7" x14ac:dyDescent="0.2">
      <c r="A19363" s="1" t="str">
        <f t="shared" si="304"/>
        <v>SETOP MATED-12996</v>
      </c>
      <c r="B19363" s="3" t="s">
        <v>28600</v>
      </c>
      <c r="C19363" s="3" t="s">
        <v>42678</v>
      </c>
      <c r="D19363" s="2" t="s">
        <v>44742</v>
      </c>
      <c r="E19363" s="3">
        <v>7.5987</v>
      </c>
      <c r="F19363" s="67">
        <v>7.5987</v>
      </c>
      <c r="G19363" s="67">
        <v>7.5987</v>
      </c>
    </row>
    <row r="19364" spans="1:7" ht="22.5" x14ac:dyDescent="0.2">
      <c r="A19364" s="1" t="str">
        <f t="shared" si="304"/>
        <v>SETOP MATED-13002</v>
      </c>
      <c r="B19364" s="3" t="s">
        <v>28600</v>
      </c>
      <c r="C19364" s="3" t="s">
        <v>42679</v>
      </c>
      <c r="D19364" s="2" t="s">
        <v>44743</v>
      </c>
      <c r="E19364" s="3">
        <v>32.4236</v>
      </c>
      <c r="F19364" s="67">
        <v>32.4236</v>
      </c>
      <c r="G19364" s="67">
        <v>32.4236</v>
      </c>
    </row>
    <row r="19365" spans="1:7" x14ac:dyDescent="0.2">
      <c r="A19365" s="1" t="str">
        <f t="shared" si="304"/>
        <v xml:space="preserve">SETOP </v>
      </c>
      <c r="B19365" s="3" t="s">
        <v>28600</v>
      </c>
    </row>
    <row r="19366" spans="1:7" x14ac:dyDescent="0.2">
      <c r="A19366" s="1" t="str">
        <f t="shared" si="304"/>
        <v>SETOP 140.02 - TUBO EM AÇO</v>
      </c>
      <c r="B19366" s="3" t="s">
        <v>28600</v>
      </c>
      <c r="C19366" s="3" t="s">
        <v>42680</v>
      </c>
    </row>
    <row r="19367" spans="1:7" x14ac:dyDescent="0.2">
      <c r="A19367" s="1" t="str">
        <f t="shared" si="304"/>
        <v>SETOP Código</v>
      </c>
      <c r="B19367" s="3" t="s">
        <v>28600</v>
      </c>
      <c r="C19367" s="3" t="s">
        <v>28604</v>
      </c>
      <c r="D19367" s="2" t="s">
        <v>43149</v>
      </c>
      <c r="E19367" s="3" t="s">
        <v>45110</v>
      </c>
      <c r="F19367" s="67" t="s">
        <v>45110</v>
      </c>
      <c r="G19367" s="67" t="s">
        <v>45110</v>
      </c>
    </row>
    <row r="19368" spans="1:7" x14ac:dyDescent="0.2">
      <c r="A19368" s="1" t="str">
        <f t="shared" si="304"/>
        <v>SETOP MATED-12301</v>
      </c>
      <c r="B19368" s="3" t="s">
        <v>28600</v>
      </c>
      <c r="C19368" s="3" t="s">
        <v>42681</v>
      </c>
      <c r="D19368" s="2" t="s">
        <v>44744</v>
      </c>
      <c r="E19368" s="3">
        <v>16.59</v>
      </c>
      <c r="F19368" s="67">
        <v>16.59</v>
      </c>
      <c r="G19368" s="67">
        <v>16.59</v>
      </c>
    </row>
    <row r="19369" spans="1:7" x14ac:dyDescent="0.2">
      <c r="A19369" s="1" t="str">
        <f t="shared" si="304"/>
        <v>SETOP MATED-12495</v>
      </c>
      <c r="B19369" s="3" t="s">
        <v>28600</v>
      </c>
      <c r="C19369" s="3" t="s">
        <v>42682</v>
      </c>
      <c r="D19369" s="2" t="s">
        <v>44745</v>
      </c>
      <c r="E19369" s="3">
        <v>22.869199999999999</v>
      </c>
      <c r="F19369" s="67">
        <v>22.869199999999999</v>
      </c>
      <c r="G19369" s="67">
        <v>22.869199999999999</v>
      </c>
    </row>
    <row r="19370" spans="1:7" x14ac:dyDescent="0.2">
      <c r="A19370" s="1" t="str">
        <f t="shared" si="304"/>
        <v>SETOP MATED-12300</v>
      </c>
      <c r="B19370" s="3" t="s">
        <v>28600</v>
      </c>
      <c r="C19370" s="3" t="s">
        <v>42683</v>
      </c>
      <c r="D19370" s="2" t="s">
        <v>44746</v>
      </c>
      <c r="E19370" s="3">
        <v>16.055800000000001</v>
      </c>
      <c r="F19370" s="67">
        <v>16.055800000000001</v>
      </c>
      <c r="G19370" s="67">
        <v>16.055800000000001</v>
      </c>
    </row>
    <row r="19371" spans="1:7" ht="22.5" x14ac:dyDescent="0.2">
      <c r="A19371" s="1" t="str">
        <f t="shared" si="304"/>
        <v>SETOP MATED-18268</v>
      </c>
      <c r="B19371" s="3" t="s">
        <v>28600</v>
      </c>
      <c r="C19371" s="3" t="s">
        <v>42684</v>
      </c>
      <c r="D19371" s="2" t="s">
        <v>44747</v>
      </c>
      <c r="E19371" s="3">
        <v>69.414000000000001</v>
      </c>
      <c r="F19371" s="67">
        <v>69.414000000000001</v>
      </c>
      <c r="G19371" s="67">
        <v>69.414000000000001</v>
      </c>
    </row>
    <row r="19372" spans="1:7" ht="22.5" x14ac:dyDescent="0.2">
      <c r="A19372" s="1" t="str">
        <f t="shared" ref="A19372:A19435" si="305">CONCATENAR</f>
        <v>SETOP MATED-11579</v>
      </c>
      <c r="B19372" s="3" t="s">
        <v>28600</v>
      </c>
      <c r="C19372" s="3" t="s">
        <v>42685</v>
      </c>
      <c r="D19372" s="2" t="s">
        <v>44748</v>
      </c>
      <c r="E19372" s="3">
        <v>92.988799999999998</v>
      </c>
      <c r="F19372" s="67">
        <v>92.988799999999998</v>
      </c>
      <c r="G19372" s="67">
        <v>92.988799999999998</v>
      </c>
    </row>
    <row r="19373" spans="1:7" ht="22.5" x14ac:dyDescent="0.2">
      <c r="A19373" s="1" t="str">
        <f t="shared" si="305"/>
        <v>SETOP MATED-11580</v>
      </c>
      <c r="B19373" s="3" t="s">
        <v>28600</v>
      </c>
      <c r="C19373" s="3" t="s">
        <v>42686</v>
      </c>
      <c r="D19373" s="2" t="s">
        <v>44749</v>
      </c>
      <c r="E19373" s="3">
        <v>156.93</v>
      </c>
      <c r="F19373" s="67">
        <v>156.93</v>
      </c>
      <c r="G19373" s="67">
        <v>156.93</v>
      </c>
    </row>
    <row r="19374" spans="1:7" ht="22.5" x14ac:dyDescent="0.2">
      <c r="A19374" s="1" t="str">
        <f t="shared" si="305"/>
        <v>SETOP MATED-11581</v>
      </c>
      <c r="B19374" s="3" t="s">
        <v>28600</v>
      </c>
      <c r="C19374" s="3" t="s">
        <v>42687</v>
      </c>
      <c r="D19374" s="2" t="s">
        <v>44750</v>
      </c>
      <c r="E19374" s="3">
        <v>16.428699999999999</v>
      </c>
      <c r="F19374" s="67">
        <v>16.428699999999999</v>
      </c>
      <c r="G19374" s="67">
        <v>16.428699999999999</v>
      </c>
    </row>
    <row r="19375" spans="1:7" x14ac:dyDescent="0.2">
      <c r="A19375" s="1" t="str">
        <f t="shared" si="305"/>
        <v>SETOP MATED-27957</v>
      </c>
      <c r="B19375" s="3" t="s">
        <v>28600</v>
      </c>
      <c r="C19375" s="3" t="s">
        <v>42688</v>
      </c>
      <c r="D19375" s="2" t="s">
        <v>44751</v>
      </c>
      <c r="E19375" s="3">
        <v>18.744399999999999</v>
      </c>
      <c r="F19375" s="67">
        <v>18.744399999999999</v>
      </c>
      <c r="G19375" s="67">
        <v>18.744399999999999</v>
      </c>
    </row>
    <row r="19376" spans="1:7" x14ac:dyDescent="0.2">
      <c r="A19376" s="1" t="str">
        <f t="shared" si="305"/>
        <v>SETOP MATED-27956</v>
      </c>
      <c r="B19376" s="3" t="s">
        <v>28600</v>
      </c>
      <c r="C19376" s="3" t="s">
        <v>42689</v>
      </c>
      <c r="D19376" s="2" t="s">
        <v>44752</v>
      </c>
      <c r="E19376" s="3">
        <v>15.735900000000001</v>
      </c>
      <c r="F19376" s="67">
        <v>15.735900000000001</v>
      </c>
      <c r="G19376" s="67">
        <v>15.735900000000001</v>
      </c>
    </row>
    <row r="19377" spans="1:7" x14ac:dyDescent="0.2">
      <c r="A19377" s="1" t="str">
        <f t="shared" si="305"/>
        <v>SETOP MATED-27958</v>
      </c>
      <c r="B19377" s="3" t="s">
        <v>28600</v>
      </c>
      <c r="C19377" s="3" t="s">
        <v>42690</v>
      </c>
      <c r="D19377" s="2" t="s">
        <v>44753</v>
      </c>
      <c r="E19377" s="3">
        <v>16.488</v>
      </c>
      <c r="F19377" s="67">
        <v>16.488</v>
      </c>
      <c r="G19377" s="67">
        <v>16.488</v>
      </c>
    </row>
    <row r="19378" spans="1:7" x14ac:dyDescent="0.2">
      <c r="A19378" s="1" t="str">
        <f t="shared" si="305"/>
        <v xml:space="preserve">SETOP </v>
      </c>
      <c r="B19378" s="3" t="s">
        <v>28600</v>
      </c>
    </row>
    <row r="19379" spans="1:7" x14ac:dyDescent="0.2">
      <c r="A19379" s="1" t="str">
        <f t="shared" si="305"/>
        <v>SETOP 141 - TUBOS E CONEXÕES PARA ELETRODUTOS DE FERRO GALVANIZADO</v>
      </c>
      <c r="B19379" s="3" t="s">
        <v>28600</v>
      </c>
      <c r="C19379" s="3" t="s">
        <v>42691</v>
      </c>
    </row>
    <row r="19380" spans="1:7" x14ac:dyDescent="0.2">
      <c r="A19380" s="1" t="str">
        <f t="shared" si="305"/>
        <v>SETOP 141.02 - ELETRODUTO FLEXÍVEL EM AÇO GALVANIZADO</v>
      </c>
      <c r="B19380" s="3" t="s">
        <v>28600</v>
      </c>
      <c r="C19380" s="3" t="s">
        <v>42692</v>
      </c>
    </row>
    <row r="19381" spans="1:7" x14ac:dyDescent="0.2">
      <c r="A19381" s="1" t="str">
        <f t="shared" si="305"/>
        <v>SETOP Código</v>
      </c>
      <c r="B19381" s="3" t="s">
        <v>28600</v>
      </c>
      <c r="C19381" s="3" t="s">
        <v>28604</v>
      </c>
      <c r="D19381" s="2" t="s">
        <v>43149</v>
      </c>
      <c r="E19381" s="3" t="s">
        <v>45110</v>
      </c>
      <c r="F19381" s="67" t="s">
        <v>45110</v>
      </c>
      <c r="G19381" s="67" t="s">
        <v>45110</v>
      </c>
    </row>
    <row r="19382" spans="1:7" x14ac:dyDescent="0.2">
      <c r="A19382" s="1" t="str">
        <f t="shared" si="305"/>
        <v>SETOP MATED-7727</v>
      </c>
      <c r="B19382" s="3" t="s">
        <v>28600</v>
      </c>
      <c r="C19382" s="3" t="s">
        <v>42693</v>
      </c>
      <c r="D19382" s="2" t="s">
        <v>44754</v>
      </c>
      <c r="E19382" s="3">
        <v>11.98</v>
      </c>
      <c r="F19382" s="67">
        <v>11.98</v>
      </c>
      <c r="G19382" s="67">
        <v>11.98</v>
      </c>
    </row>
    <row r="19383" spans="1:7" x14ac:dyDescent="0.2">
      <c r="A19383" s="1" t="str">
        <f t="shared" si="305"/>
        <v>SETOP MATED-7740</v>
      </c>
      <c r="B19383" s="3" t="s">
        <v>28600</v>
      </c>
      <c r="C19383" s="3" t="s">
        <v>42694</v>
      </c>
      <c r="D19383" s="2" t="s">
        <v>44755</v>
      </c>
      <c r="E19383" s="3">
        <v>22.324300000000001</v>
      </c>
      <c r="F19383" s="67">
        <v>22.324300000000001</v>
      </c>
      <c r="G19383" s="67">
        <v>22.324300000000001</v>
      </c>
    </row>
    <row r="19384" spans="1:7" x14ac:dyDescent="0.2">
      <c r="A19384" s="1" t="str">
        <f t="shared" si="305"/>
        <v>SETOP MATED-7741</v>
      </c>
      <c r="B19384" s="3" t="s">
        <v>28600</v>
      </c>
      <c r="C19384" s="3" t="s">
        <v>42695</v>
      </c>
      <c r="D19384" s="2" t="s">
        <v>44756</v>
      </c>
      <c r="E19384" s="3">
        <v>14.96</v>
      </c>
      <c r="F19384" s="67">
        <v>14.96</v>
      </c>
      <c r="G19384" s="67">
        <v>14.96</v>
      </c>
    </row>
    <row r="19385" spans="1:7" x14ac:dyDescent="0.2">
      <c r="A19385" s="1" t="str">
        <f t="shared" si="305"/>
        <v>SETOP MATED-7742</v>
      </c>
      <c r="B19385" s="3" t="s">
        <v>28600</v>
      </c>
      <c r="C19385" s="3" t="s">
        <v>42696</v>
      </c>
      <c r="D19385" s="2" t="s">
        <v>44757</v>
      </c>
      <c r="E19385" s="3">
        <v>29.53</v>
      </c>
      <c r="F19385" s="67">
        <v>29.53</v>
      </c>
      <c r="G19385" s="67">
        <v>29.53</v>
      </c>
    </row>
    <row r="19386" spans="1:7" x14ac:dyDescent="0.2">
      <c r="A19386" s="1" t="str">
        <f t="shared" si="305"/>
        <v>SETOP MATED-7743</v>
      </c>
      <c r="B19386" s="3" t="s">
        <v>28600</v>
      </c>
      <c r="C19386" s="3" t="s">
        <v>42697</v>
      </c>
      <c r="D19386" s="2" t="s">
        <v>44758</v>
      </c>
      <c r="E19386" s="3">
        <v>49.552399999999999</v>
      </c>
      <c r="F19386" s="67">
        <v>49.552399999999999</v>
      </c>
      <c r="G19386" s="67">
        <v>49.552399999999999</v>
      </c>
    </row>
    <row r="19387" spans="1:7" x14ac:dyDescent="0.2">
      <c r="A19387" s="1" t="str">
        <f t="shared" si="305"/>
        <v>SETOP MATED-7745</v>
      </c>
      <c r="B19387" s="3" t="s">
        <v>28600</v>
      </c>
      <c r="C19387" s="3" t="s">
        <v>42698</v>
      </c>
      <c r="D19387" s="2" t="s">
        <v>44759</v>
      </c>
      <c r="E19387" s="3">
        <v>9.01</v>
      </c>
      <c r="F19387" s="67">
        <v>9.01</v>
      </c>
      <c r="G19387" s="67">
        <v>9.01</v>
      </c>
    </row>
    <row r="19388" spans="1:7" x14ac:dyDescent="0.2">
      <c r="A19388" s="1" t="str">
        <f t="shared" si="305"/>
        <v xml:space="preserve">SETOP </v>
      </c>
      <c r="B19388" s="3" t="s">
        <v>28600</v>
      </c>
    </row>
    <row r="19389" spans="1:7" x14ac:dyDescent="0.2">
      <c r="A19389" s="1" t="str">
        <f t="shared" si="305"/>
        <v>SETOP 141.03 - ELETRODUTO RÍGIDO EM AÇO GALVANIZADO</v>
      </c>
      <c r="B19389" s="3" t="s">
        <v>28600</v>
      </c>
      <c r="C19389" s="3" t="s">
        <v>42699</v>
      </c>
    </row>
    <row r="19390" spans="1:7" x14ac:dyDescent="0.2">
      <c r="A19390" s="1" t="str">
        <f t="shared" si="305"/>
        <v>SETOP Código</v>
      </c>
      <c r="B19390" s="3" t="s">
        <v>28600</v>
      </c>
      <c r="C19390" s="3" t="s">
        <v>28604</v>
      </c>
      <c r="D19390" s="2" t="s">
        <v>43149</v>
      </c>
      <c r="E19390" s="3" t="s">
        <v>45110</v>
      </c>
      <c r="F19390" s="67" t="s">
        <v>45110</v>
      </c>
      <c r="G19390" s="67" t="s">
        <v>45110</v>
      </c>
    </row>
    <row r="19391" spans="1:7" ht="22.5" x14ac:dyDescent="0.2">
      <c r="A19391" s="1" t="str">
        <f t="shared" si="305"/>
        <v>SETOP MATED-12247</v>
      </c>
      <c r="B19391" s="3" t="s">
        <v>28600</v>
      </c>
      <c r="C19391" s="3" t="s">
        <v>42700</v>
      </c>
      <c r="D19391" s="2" t="s">
        <v>44760</v>
      </c>
      <c r="E19391" s="3">
        <v>4.7984999999999998</v>
      </c>
      <c r="F19391" s="67">
        <v>4.7984999999999998</v>
      </c>
      <c r="G19391" s="67">
        <v>4.7984999999999998</v>
      </c>
    </row>
    <row r="19392" spans="1:7" ht="22.5" x14ac:dyDescent="0.2">
      <c r="A19392" s="1" t="str">
        <f t="shared" si="305"/>
        <v>SETOP MATED-12288</v>
      </c>
      <c r="B19392" s="3" t="s">
        <v>28600</v>
      </c>
      <c r="C19392" s="3" t="s">
        <v>42701</v>
      </c>
      <c r="D19392" s="2" t="s">
        <v>44761</v>
      </c>
      <c r="E19392" s="3">
        <v>7.7439999999999998</v>
      </c>
      <c r="F19392" s="67">
        <v>7.7439999999999998</v>
      </c>
      <c r="G19392" s="67">
        <v>7.7439999999999998</v>
      </c>
    </row>
    <row r="19393" spans="1:7" ht="22.5" x14ac:dyDescent="0.2">
      <c r="A19393" s="1" t="str">
        <f t="shared" si="305"/>
        <v>SETOP MATED-12286</v>
      </c>
      <c r="B19393" s="3" t="s">
        <v>28600</v>
      </c>
      <c r="C19393" s="3" t="s">
        <v>42702</v>
      </c>
      <c r="D19393" s="2" t="s">
        <v>44762</v>
      </c>
      <c r="E19393" s="3">
        <v>5.8390000000000004</v>
      </c>
      <c r="F19393" s="67">
        <v>5.8390000000000004</v>
      </c>
      <c r="G19393" s="67">
        <v>5.8390000000000004</v>
      </c>
    </row>
    <row r="19394" spans="1:7" ht="22.5" x14ac:dyDescent="0.2">
      <c r="A19394" s="1" t="str">
        <f t="shared" si="305"/>
        <v>SETOP MATED-12199</v>
      </c>
      <c r="B19394" s="3" t="s">
        <v>28600</v>
      </c>
      <c r="C19394" s="3" t="s">
        <v>42703</v>
      </c>
      <c r="D19394" s="2" t="s">
        <v>44763</v>
      </c>
      <c r="E19394" s="3">
        <v>18.7637</v>
      </c>
      <c r="F19394" s="67">
        <v>18.7637</v>
      </c>
      <c r="G19394" s="67">
        <v>18.7637</v>
      </c>
    </row>
    <row r="19395" spans="1:7" ht="22.5" x14ac:dyDescent="0.2">
      <c r="A19395" s="1" t="str">
        <f t="shared" si="305"/>
        <v>SETOP MATED-12567</v>
      </c>
      <c r="B19395" s="3" t="s">
        <v>28600</v>
      </c>
      <c r="C19395" s="3" t="s">
        <v>42704</v>
      </c>
      <c r="D19395" s="2" t="s">
        <v>44764</v>
      </c>
      <c r="E19395" s="3">
        <v>19.600000000000001</v>
      </c>
      <c r="F19395" s="67">
        <v>19.600000000000001</v>
      </c>
      <c r="G19395" s="67">
        <v>19.600000000000001</v>
      </c>
    </row>
    <row r="19396" spans="1:7" ht="22.5" x14ac:dyDescent="0.2">
      <c r="A19396" s="1" t="str">
        <f t="shared" si="305"/>
        <v>SETOP MATED-12202</v>
      </c>
      <c r="B19396" s="3" t="s">
        <v>28600</v>
      </c>
      <c r="C19396" s="3" t="s">
        <v>42705</v>
      </c>
      <c r="D19396" s="2" t="s">
        <v>44765</v>
      </c>
      <c r="E19396" s="3">
        <v>44.613999999999997</v>
      </c>
      <c r="F19396" s="67">
        <v>44.613999999999997</v>
      </c>
      <c r="G19396" s="67">
        <v>44.613999999999997</v>
      </c>
    </row>
    <row r="19397" spans="1:7" ht="22.5" x14ac:dyDescent="0.2">
      <c r="A19397" s="1" t="str">
        <f t="shared" si="305"/>
        <v>SETOP MATED-12201</v>
      </c>
      <c r="B19397" s="3" t="s">
        <v>28600</v>
      </c>
      <c r="C19397" s="3" t="s">
        <v>42706</v>
      </c>
      <c r="D19397" s="2" t="s">
        <v>44766</v>
      </c>
      <c r="E19397" s="3">
        <v>20.678899999999999</v>
      </c>
      <c r="F19397" s="67">
        <v>20.678899999999999</v>
      </c>
      <c r="G19397" s="67">
        <v>20.678899999999999</v>
      </c>
    </row>
    <row r="19398" spans="1:7" ht="22.5" x14ac:dyDescent="0.2">
      <c r="A19398" s="1" t="str">
        <f t="shared" si="305"/>
        <v>SETOP MATED-12203</v>
      </c>
      <c r="B19398" s="3" t="s">
        <v>28600</v>
      </c>
      <c r="C19398" s="3" t="s">
        <v>42707</v>
      </c>
      <c r="D19398" s="2" t="s">
        <v>44767</v>
      </c>
      <c r="E19398" s="3">
        <v>57.39</v>
      </c>
      <c r="F19398" s="67">
        <v>57.39</v>
      </c>
      <c r="G19398" s="67">
        <v>57.39</v>
      </c>
    </row>
    <row r="19399" spans="1:7" ht="22.5" x14ac:dyDescent="0.2">
      <c r="A19399" s="1" t="str">
        <f t="shared" si="305"/>
        <v>SETOP MATED-12204</v>
      </c>
      <c r="B19399" s="3" t="s">
        <v>28600</v>
      </c>
      <c r="C19399" s="3" t="s">
        <v>42708</v>
      </c>
      <c r="D19399" s="2" t="s">
        <v>44768</v>
      </c>
      <c r="E19399" s="3">
        <v>73.555999999999997</v>
      </c>
      <c r="F19399" s="67">
        <v>73.555999999999997</v>
      </c>
      <c r="G19399" s="67">
        <v>73.555999999999997</v>
      </c>
    </row>
    <row r="19400" spans="1:7" ht="22.5" x14ac:dyDescent="0.2">
      <c r="A19400" s="1" t="str">
        <f t="shared" si="305"/>
        <v>SETOP MATED-12208</v>
      </c>
      <c r="B19400" s="3" t="s">
        <v>28600</v>
      </c>
      <c r="C19400" s="3" t="s">
        <v>42709</v>
      </c>
      <c r="D19400" s="2" t="s">
        <v>44769</v>
      </c>
      <c r="E19400" s="3">
        <v>41.548999999999999</v>
      </c>
      <c r="F19400" s="67">
        <v>41.548999999999999</v>
      </c>
      <c r="G19400" s="67">
        <v>41.548999999999999</v>
      </c>
    </row>
    <row r="19401" spans="1:7" ht="22.5" x14ac:dyDescent="0.2">
      <c r="A19401" s="1" t="str">
        <f t="shared" si="305"/>
        <v>SETOP MATED-26834</v>
      </c>
      <c r="B19401" s="3" t="s">
        <v>28600</v>
      </c>
      <c r="C19401" s="3" t="s">
        <v>42710</v>
      </c>
      <c r="D19401" s="2" t="s">
        <v>44770</v>
      </c>
      <c r="E19401" s="3">
        <v>41.04</v>
      </c>
      <c r="F19401" s="67">
        <v>41.04</v>
      </c>
      <c r="G19401" s="67">
        <v>41.04</v>
      </c>
    </row>
    <row r="19402" spans="1:7" ht="22.5" x14ac:dyDescent="0.2">
      <c r="A19402" s="1" t="str">
        <f t="shared" si="305"/>
        <v>SETOP MATED-12205</v>
      </c>
      <c r="B19402" s="3" t="s">
        <v>28600</v>
      </c>
      <c r="C19402" s="3" t="s">
        <v>42711</v>
      </c>
      <c r="D19402" s="2" t="s">
        <v>44771</v>
      </c>
      <c r="E19402" s="3">
        <v>15.178800000000001</v>
      </c>
      <c r="F19402" s="67">
        <v>15.178800000000001</v>
      </c>
      <c r="G19402" s="67">
        <v>15.178800000000001</v>
      </c>
    </row>
    <row r="19403" spans="1:7" ht="22.5" x14ac:dyDescent="0.2">
      <c r="A19403" s="1" t="str">
        <f t="shared" si="305"/>
        <v>SETOP MATED-12207</v>
      </c>
      <c r="B19403" s="3" t="s">
        <v>28600</v>
      </c>
      <c r="C19403" s="3" t="s">
        <v>42712</v>
      </c>
      <c r="D19403" s="2" t="s">
        <v>44772</v>
      </c>
      <c r="E19403" s="3">
        <v>24.639199999999999</v>
      </c>
      <c r="F19403" s="67">
        <v>24.639199999999999</v>
      </c>
      <c r="G19403" s="67">
        <v>24.639199999999999</v>
      </c>
    </row>
    <row r="19404" spans="1:7" ht="22.5" x14ac:dyDescent="0.2">
      <c r="A19404" s="1" t="str">
        <f t="shared" si="305"/>
        <v>SETOP MATED-12211</v>
      </c>
      <c r="B19404" s="3" t="s">
        <v>28600</v>
      </c>
      <c r="C19404" s="3" t="s">
        <v>42713</v>
      </c>
      <c r="D19404" s="2" t="s">
        <v>44773</v>
      </c>
      <c r="E19404" s="3">
        <v>80.024500000000003</v>
      </c>
      <c r="F19404" s="67">
        <v>80.024500000000003</v>
      </c>
      <c r="G19404" s="67">
        <v>80.024500000000003</v>
      </c>
    </row>
    <row r="19405" spans="1:7" ht="22.5" x14ac:dyDescent="0.2">
      <c r="A19405" s="1" t="str">
        <f t="shared" si="305"/>
        <v>SETOP MATED-12209</v>
      </c>
      <c r="B19405" s="3" t="s">
        <v>28600</v>
      </c>
      <c r="C19405" s="3" t="s">
        <v>42714</v>
      </c>
      <c r="D19405" s="2" t="s">
        <v>44774</v>
      </c>
      <c r="E19405" s="3">
        <v>54.665199999999999</v>
      </c>
      <c r="F19405" s="67">
        <v>54.665199999999999</v>
      </c>
      <c r="G19405" s="67">
        <v>54.665199999999999</v>
      </c>
    </row>
    <row r="19406" spans="1:7" ht="22.5" x14ac:dyDescent="0.2">
      <c r="A19406" s="1" t="str">
        <f t="shared" si="305"/>
        <v>SETOP MATED-12206</v>
      </c>
      <c r="B19406" s="3" t="s">
        <v>28600</v>
      </c>
      <c r="C19406" s="3" t="s">
        <v>42715</v>
      </c>
      <c r="D19406" s="2" t="s">
        <v>44775</v>
      </c>
      <c r="E19406" s="3">
        <v>18.7852</v>
      </c>
      <c r="F19406" s="67">
        <v>18.7852</v>
      </c>
      <c r="G19406" s="67">
        <v>18.7852</v>
      </c>
    </row>
    <row r="19407" spans="1:7" ht="22.5" x14ac:dyDescent="0.2">
      <c r="A19407" s="1" t="str">
        <f t="shared" si="305"/>
        <v>SETOP MATED-12234</v>
      </c>
      <c r="B19407" s="3" t="s">
        <v>28600</v>
      </c>
      <c r="C19407" s="3" t="s">
        <v>42716</v>
      </c>
      <c r="D19407" s="2" t="s">
        <v>44776</v>
      </c>
      <c r="E19407" s="3">
        <v>94.094999999999999</v>
      </c>
      <c r="F19407" s="67">
        <v>94.094999999999999</v>
      </c>
      <c r="G19407" s="67">
        <v>94.094999999999999</v>
      </c>
    </row>
    <row r="19408" spans="1:7" ht="22.5" x14ac:dyDescent="0.2">
      <c r="A19408" s="1" t="str">
        <f t="shared" si="305"/>
        <v>SETOP MATED-12277</v>
      </c>
      <c r="B19408" s="3" t="s">
        <v>28600</v>
      </c>
      <c r="C19408" s="3" t="s">
        <v>42717</v>
      </c>
      <c r="D19408" s="2" t="s">
        <v>44777</v>
      </c>
      <c r="E19408" s="3">
        <v>117.55540000000001</v>
      </c>
      <c r="F19408" s="67">
        <v>117.55540000000001</v>
      </c>
      <c r="G19408" s="67">
        <v>117.55540000000001</v>
      </c>
    </row>
    <row r="19409" spans="1:7" x14ac:dyDescent="0.2">
      <c r="A19409" s="1" t="str">
        <f t="shared" si="305"/>
        <v xml:space="preserve">SETOP </v>
      </c>
      <c r="B19409" s="3" t="s">
        <v>28600</v>
      </c>
    </row>
    <row r="19410" spans="1:7" x14ac:dyDescent="0.2">
      <c r="A19410" s="1" t="str">
        <f t="shared" si="305"/>
        <v>SETOP 142 - TUBOS E CONEXÕES PARA ELETRODUTOS DE PVC</v>
      </c>
      <c r="B19410" s="3" t="s">
        <v>28600</v>
      </c>
      <c r="C19410" s="3" t="s">
        <v>42718</v>
      </c>
    </row>
    <row r="19411" spans="1:7" x14ac:dyDescent="0.2">
      <c r="A19411" s="1" t="str">
        <f t="shared" si="305"/>
        <v>SETOP 142.01 - ACESSÓRIOS PARA ELETRODUTO EM PVC</v>
      </c>
      <c r="B19411" s="3" t="s">
        <v>28600</v>
      </c>
      <c r="C19411" s="3" t="s">
        <v>42719</v>
      </c>
    </row>
    <row r="19412" spans="1:7" x14ac:dyDescent="0.2">
      <c r="A19412" s="1" t="str">
        <f t="shared" si="305"/>
        <v>SETOP Código</v>
      </c>
      <c r="B19412" s="3" t="s">
        <v>28600</v>
      </c>
      <c r="C19412" s="3" t="s">
        <v>28604</v>
      </c>
      <c r="D19412" s="2" t="s">
        <v>43149</v>
      </c>
      <c r="E19412" s="3" t="s">
        <v>45110</v>
      </c>
      <c r="F19412" s="67" t="s">
        <v>45110</v>
      </c>
      <c r="G19412" s="67" t="s">
        <v>45110</v>
      </c>
    </row>
    <row r="19413" spans="1:7" ht="22.5" x14ac:dyDescent="0.2">
      <c r="A19413" s="1" t="str">
        <f t="shared" si="305"/>
        <v>SETOP MATED-11869</v>
      </c>
      <c r="B19413" s="3" t="s">
        <v>28600</v>
      </c>
      <c r="C19413" s="3" t="s">
        <v>42720</v>
      </c>
      <c r="D19413" s="2" t="s">
        <v>44778</v>
      </c>
      <c r="E19413" s="3">
        <v>2.6360999999999999</v>
      </c>
      <c r="F19413" s="67">
        <v>2.6360999999999999</v>
      </c>
      <c r="G19413" s="67">
        <v>2.6360999999999999</v>
      </c>
    </row>
    <row r="19414" spans="1:7" ht="22.5" x14ac:dyDescent="0.2">
      <c r="A19414" s="1" t="str">
        <f t="shared" si="305"/>
        <v>SETOP MATED-11871</v>
      </c>
      <c r="B19414" s="3" t="s">
        <v>28600</v>
      </c>
      <c r="C19414" s="3" t="s">
        <v>42721</v>
      </c>
      <c r="D19414" s="2" t="s">
        <v>44779</v>
      </c>
      <c r="E19414" s="3">
        <v>1.2949999999999999</v>
      </c>
      <c r="F19414" s="67">
        <v>1.2949999999999999</v>
      </c>
      <c r="G19414" s="67">
        <v>1.2949999999999999</v>
      </c>
    </row>
    <row r="19415" spans="1:7" ht="22.5" x14ac:dyDescent="0.2">
      <c r="A19415" s="1" t="str">
        <f t="shared" si="305"/>
        <v>SETOP MATED-11870</v>
      </c>
      <c r="B19415" s="3" t="s">
        <v>28600</v>
      </c>
      <c r="C19415" s="3" t="s">
        <v>42722</v>
      </c>
      <c r="D19415" s="2" t="s">
        <v>44780</v>
      </c>
      <c r="E19415" s="3">
        <v>2.8008999999999999</v>
      </c>
      <c r="F19415" s="67">
        <v>2.8008999999999999</v>
      </c>
      <c r="G19415" s="67">
        <v>2.8008999999999999</v>
      </c>
    </row>
    <row r="19416" spans="1:7" x14ac:dyDescent="0.2">
      <c r="A19416" s="1" t="str">
        <f t="shared" si="305"/>
        <v xml:space="preserve">SETOP </v>
      </c>
      <c r="B19416" s="3" t="s">
        <v>28600</v>
      </c>
    </row>
    <row r="19417" spans="1:7" x14ac:dyDescent="0.2">
      <c r="A19417" s="1" t="str">
        <f t="shared" si="305"/>
        <v>SETOP 142.02 - ELETRODUTO RÍGIDO EM PVC</v>
      </c>
      <c r="B19417" s="3" t="s">
        <v>28600</v>
      </c>
      <c r="C19417" s="3" t="s">
        <v>42723</v>
      </c>
    </row>
    <row r="19418" spans="1:7" x14ac:dyDescent="0.2">
      <c r="A19418" s="1" t="str">
        <f t="shared" si="305"/>
        <v>SETOP Código</v>
      </c>
      <c r="B19418" s="3" t="s">
        <v>28600</v>
      </c>
      <c r="C19418" s="3" t="s">
        <v>28604</v>
      </c>
      <c r="D19418" s="2" t="s">
        <v>43149</v>
      </c>
      <c r="E19418" s="3" t="s">
        <v>45110</v>
      </c>
      <c r="F19418" s="67" t="s">
        <v>45110</v>
      </c>
      <c r="G19418" s="67" t="s">
        <v>45110</v>
      </c>
    </row>
    <row r="19419" spans="1:7" x14ac:dyDescent="0.2">
      <c r="A19419" s="1" t="str">
        <f t="shared" si="305"/>
        <v>SETOP MATED-11838</v>
      </c>
      <c r="B19419" s="3" t="s">
        <v>28600</v>
      </c>
      <c r="C19419" s="3" t="s">
        <v>42724</v>
      </c>
      <c r="D19419" s="2" t="s">
        <v>44781</v>
      </c>
      <c r="E19419" s="3">
        <v>7.2016999999999998</v>
      </c>
      <c r="F19419" s="67">
        <v>7.2016999999999998</v>
      </c>
      <c r="G19419" s="67">
        <v>7.2016999999999998</v>
      </c>
    </row>
    <row r="19420" spans="1:7" x14ac:dyDescent="0.2">
      <c r="A19420" s="1" t="str">
        <f t="shared" si="305"/>
        <v>SETOP MATED-11840</v>
      </c>
      <c r="B19420" s="3" t="s">
        <v>28600</v>
      </c>
      <c r="C19420" s="3" t="s">
        <v>42725</v>
      </c>
      <c r="D19420" s="2" t="s">
        <v>44782</v>
      </c>
      <c r="E19420" s="3">
        <v>11.379099999999999</v>
      </c>
      <c r="F19420" s="67">
        <v>11.379099999999999</v>
      </c>
      <c r="G19420" s="67">
        <v>11.379099999999999</v>
      </c>
    </row>
    <row r="19421" spans="1:7" x14ac:dyDescent="0.2">
      <c r="A19421" s="1" t="str">
        <f t="shared" si="305"/>
        <v>SETOP MATED-11839</v>
      </c>
      <c r="B19421" s="3" t="s">
        <v>28600</v>
      </c>
      <c r="C19421" s="3" t="s">
        <v>42726</v>
      </c>
      <c r="D19421" s="2" t="s">
        <v>44783</v>
      </c>
      <c r="E19421" s="3">
        <v>10.7654</v>
      </c>
      <c r="F19421" s="67">
        <v>10.7654</v>
      </c>
      <c r="G19421" s="67">
        <v>10.7654</v>
      </c>
    </row>
    <row r="19422" spans="1:7" x14ac:dyDescent="0.2">
      <c r="A19422" s="1" t="str">
        <f t="shared" si="305"/>
        <v>SETOP MATED-11832</v>
      </c>
      <c r="B19422" s="3" t="s">
        <v>28600</v>
      </c>
      <c r="C19422" s="3" t="s">
        <v>42727</v>
      </c>
      <c r="D19422" s="2" t="s">
        <v>44784</v>
      </c>
      <c r="E19422" s="3">
        <v>3.7153999999999998</v>
      </c>
      <c r="F19422" s="67">
        <v>3.7153999999999998</v>
      </c>
      <c r="G19422" s="67">
        <v>3.7153999999999998</v>
      </c>
    </row>
    <row r="19423" spans="1:7" x14ac:dyDescent="0.2">
      <c r="A19423" s="1" t="str">
        <f t="shared" si="305"/>
        <v>SETOP MATED-11841</v>
      </c>
      <c r="B19423" s="3" t="s">
        <v>28600</v>
      </c>
      <c r="C19423" s="3" t="s">
        <v>42728</v>
      </c>
      <c r="D19423" s="2" t="s">
        <v>44785</v>
      </c>
      <c r="E19423" s="3">
        <v>17.3672</v>
      </c>
      <c r="F19423" s="67">
        <v>17.3672</v>
      </c>
      <c r="G19423" s="67">
        <v>17.3672</v>
      </c>
    </row>
    <row r="19424" spans="1:7" x14ac:dyDescent="0.2">
      <c r="A19424" s="1" t="str">
        <f t="shared" si="305"/>
        <v>SETOP MATED-11842</v>
      </c>
      <c r="B19424" s="3" t="s">
        <v>28600</v>
      </c>
      <c r="C19424" s="3" t="s">
        <v>42729</v>
      </c>
      <c r="D19424" s="2" t="s">
        <v>44786</v>
      </c>
      <c r="E19424" s="3">
        <v>28.055399999999999</v>
      </c>
      <c r="F19424" s="67">
        <v>28.055399999999999</v>
      </c>
      <c r="G19424" s="67">
        <v>28.055399999999999</v>
      </c>
    </row>
    <row r="19425" spans="1:7" x14ac:dyDescent="0.2">
      <c r="A19425" s="1" t="str">
        <f t="shared" si="305"/>
        <v>SETOP MATED-11843</v>
      </c>
      <c r="B19425" s="3" t="s">
        <v>28600</v>
      </c>
      <c r="C19425" s="3" t="s">
        <v>42730</v>
      </c>
      <c r="D19425" s="2" t="s">
        <v>44787</v>
      </c>
      <c r="E19425" s="3">
        <v>33.875100000000003</v>
      </c>
      <c r="F19425" s="67">
        <v>33.875100000000003</v>
      </c>
      <c r="G19425" s="67">
        <v>33.875100000000003</v>
      </c>
    </row>
    <row r="19426" spans="1:7" x14ac:dyDescent="0.2">
      <c r="A19426" s="1" t="str">
        <f t="shared" si="305"/>
        <v>SETOP MATED-11837</v>
      </c>
      <c r="B19426" s="3" t="s">
        <v>28600</v>
      </c>
      <c r="C19426" s="3" t="s">
        <v>42731</v>
      </c>
      <c r="D19426" s="2" t="s">
        <v>44788</v>
      </c>
      <c r="E19426" s="3">
        <v>4.899</v>
      </c>
      <c r="F19426" s="67">
        <v>4.899</v>
      </c>
      <c r="G19426" s="67">
        <v>4.899</v>
      </c>
    </row>
    <row r="19427" spans="1:7" x14ac:dyDescent="0.2">
      <c r="A19427" s="1" t="str">
        <f t="shared" si="305"/>
        <v>SETOP MATED-11844</v>
      </c>
      <c r="B19427" s="3" t="s">
        <v>28600</v>
      </c>
      <c r="C19427" s="3" t="s">
        <v>42732</v>
      </c>
      <c r="D19427" s="2" t="s">
        <v>44789</v>
      </c>
      <c r="E19427" s="3">
        <v>56.486800000000002</v>
      </c>
      <c r="F19427" s="67">
        <v>56.486800000000002</v>
      </c>
      <c r="G19427" s="67">
        <v>56.486800000000002</v>
      </c>
    </row>
    <row r="19428" spans="1:7" x14ac:dyDescent="0.2">
      <c r="A19428" s="1" t="str">
        <f t="shared" si="305"/>
        <v xml:space="preserve">SETOP </v>
      </c>
      <c r="B19428" s="3" t="s">
        <v>28600</v>
      </c>
    </row>
    <row r="19429" spans="1:7" x14ac:dyDescent="0.2">
      <c r="A19429" s="1" t="str">
        <f t="shared" si="305"/>
        <v>SETOP 143 - TUBOS E CONEXÕES PPR E PEX  ÁGUA FRIA</v>
      </c>
      <c r="B19429" s="3" t="s">
        <v>28600</v>
      </c>
      <c r="C19429" s="3" t="s">
        <v>42733</v>
      </c>
    </row>
    <row r="19430" spans="1:7" x14ac:dyDescent="0.2">
      <c r="A19430" s="1" t="str">
        <f t="shared" si="305"/>
        <v>SETOP 143.01 - TUBO DE POLIPROPILENO VERDE</v>
      </c>
      <c r="B19430" s="3" t="s">
        <v>28600</v>
      </c>
      <c r="C19430" s="3" t="s">
        <v>42734</v>
      </c>
    </row>
    <row r="19431" spans="1:7" x14ac:dyDescent="0.2">
      <c r="A19431" s="1" t="str">
        <f t="shared" si="305"/>
        <v>SETOP Código</v>
      </c>
      <c r="B19431" s="3" t="s">
        <v>28600</v>
      </c>
      <c r="C19431" s="3" t="s">
        <v>28604</v>
      </c>
      <c r="D19431" s="2" t="s">
        <v>43149</v>
      </c>
      <c r="E19431" s="3" t="s">
        <v>45110</v>
      </c>
      <c r="F19431" s="67" t="s">
        <v>45110</v>
      </c>
      <c r="G19431" s="67" t="s">
        <v>45110</v>
      </c>
    </row>
    <row r="19432" spans="1:7" x14ac:dyDescent="0.2">
      <c r="A19432" s="1" t="str">
        <f t="shared" si="305"/>
        <v>SETOP MATED-11561</v>
      </c>
      <c r="B19432" s="3" t="s">
        <v>28600</v>
      </c>
      <c r="C19432" s="3" t="s">
        <v>42735</v>
      </c>
      <c r="D19432" s="2" t="s">
        <v>44790</v>
      </c>
      <c r="E19432" s="3">
        <v>136.95320000000001</v>
      </c>
      <c r="F19432" s="67">
        <v>136.95320000000001</v>
      </c>
      <c r="G19432" s="67">
        <v>136.95320000000001</v>
      </c>
    </row>
    <row r="19433" spans="1:7" x14ac:dyDescent="0.2">
      <c r="A19433" s="1" t="str">
        <f t="shared" si="305"/>
        <v>SETOP MATED-11560</v>
      </c>
      <c r="B19433" s="3" t="s">
        <v>28600</v>
      </c>
      <c r="C19433" s="3" t="s">
        <v>42736</v>
      </c>
      <c r="D19433" s="2" t="s">
        <v>44791</v>
      </c>
      <c r="E19433" s="3">
        <v>175.41849999999999</v>
      </c>
      <c r="F19433" s="67">
        <v>175.41849999999999</v>
      </c>
      <c r="G19433" s="67">
        <v>175.41849999999999</v>
      </c>
    </row>
    <row r="19434" spans="1:7" x14ac:dyDescent="0.2">
      <c r="A19434" s="1" t="str">
        <f t="shared" si="305"/>
        <v>SETOP MATED-11570</v>
      </c>
      <c r="B19434" s="3" t="s">
        <v>28600</v>
      </c>
      <c r="C19434" s="3" t="s">
        <v>42737</v>
      </c>
      <c r="D19434" s="2" t="s">
        <v>44792</v>
      </c>
      <c r="E19434" s="3">
        <v>238.5616</v>
      </c>
      <c r="F19434" s="67">
        <v>238.5616</v>
      </c>
      <c r="G19434" s="67">
        <v>238.5616</v>
      </c>
    </row>
    <row r="19435" spans="1:7" x14ac:dyDescent="0.2">
      <c r="A19435" s="1" t="str">
        <f t="shared" si="305"/>
        <v>SETOP MATED-11553</v>
      </c>
      <c r="B19435" s="3" t="s">
        <v>28600</v>
      </c>
      <c r="C19435" s="3" t="s">
        <v>42738</v>
      </c>
      <c r="D19435" s="2" t="s">
        <v>44793</v>
      </c>
      <c r="E19435" s="3">
        <v>10.3657</v>
      </c>
      <c r="F19435" s="67">
        <v>10.3657</v>
      </c>
      <c r="G19435" s="67">
        <v>10.3657</v>
      </c>
    </row>
    <row r="19436" spans="1:7" x14ac:dyDescent="0.2">
      <c r="A19436" s="1" t="str">
        <f t="shared" ref="A19436:A19499" si="306">CONCATENAR</f>
        <v>SETOP MATED-11562</v>
      </c>
      <c r="B19436" s="3" t="s">
        <v>28600</v>
      </c>
      <c r="C19436" s="3" t="s">
        <v>42739</v>
      </c>
      <c r="D19436" s="2" t="s">
        <v>44794</v>
      </c>
      <c r="E19436" s="3">
        <v>13.8001</v>
      </c>
      <c r="F19436" s="67">
        <v>13.8001</v>
      </c>
      <c r="G19436" s="67">
        <v>13.8001</v>
      </c>
    </row>
    <row r="19437" spans="1:7" x14ac:dyDescent="0.2">
      <c r="A19437" s="1" t="str">
        <f t="shared" si="306"/>
        <v>SETOP MATED-11575</v>
      </c>
      <c r="B19437" s="3" t="s">
        <v>28600</v>
      </c>
      <c r="C19437" s="3" t="s">
        <v>42740</v>
      </c>
      <c r="D19437" s="2" t="s">
        <v>44795</v>
      </c>
      <c r="E19437" s="3">
        <v>12.033799999999999</v>
      </c>
      <c r="F19437" s="67">
        <v>12.033799999999999</v>
      </c>
      <c r="G19437" s="67">
        <v>12.033799999999999</v>
      </c>
    </row>
    <row r="19438" spans="1:7" x14ac:dyDescent="0.2">
      <c r="A19438" s="1" t="str">
        <f t="shared" si="306"/>
        <v>SETOP MATED-11559</v>
      </c>
      <c r="B19438" s="3" t="s">
        <v>28600</v>
      </c>
      <c r="C19438" s="3" t="s">
        <v>42741</v>
      </c>
      <c r="D19438" s="2" t="s">
        <v>44796</v>
      </c>
      <c r="E19438" s="3">
        <v>18.7806</v>
      </c>
      <c r="F19438" s="67">
        <v>18.7806</v>
      </c>
      <c r="G19438" s="67">
        <v>18.7806</v>
      </c>
    </row>
    <row r="19439" spans="1:7" x14ac:dyDescent="0.2">
      <c r="A19439" s="1" t="str">
        <f t="shared" si="306"/>
        <v>SETOP MATED-11563</v>
      </c>
      <c r="B19439" s="3" t="s">
        <v>28600</v>
      </c>
      <c r="C19439" s="3" t="s">
        <v>42742</v>
      </c>
      <c r="D19439" s="2" t="s">
        <v>44797</v>
      </c>
      <c r="E19439" s="3">
        <v>20.0029</v>
      </c>
      <c r="F19439" s="67">
        <v>20.0029</v>
      </c>
      <c r="G19439" s="67">
        <v>20.0029</v>
      </c>
    </row>
    <row r="19440" spans="1:7" x14ac:dyDescent="0.2">
      <c r="A19440" s="1" t="str">
        <f t="shared" si="306"/>
        <v>SETOP MATED-11576</v>
      </c>
      <c r="B19440" s="3" t="s">
        <v>28600</v>
      </c>
      <c r="C19440" s="3" t="s">
        <v>42743</v>
      </c>
      <c r="D19440" s="2" t="s">
        <v>44798</v>
      </c>
      <c r="E19440" s="3">
        <v>15.2814</v>
      </c>
      <c r="F19440" s="67">
        <v>15.2814</v>
      </c>
      <c r="G19440" s="67">
        <v>15.2814</v>
      </c>
    </row>
    <row r="19441" spans="1:7" x14ac:dyDescent="0.2">
      <c r="A19441" s="1" t="str">
        <f t="shared" si="306"/>
        <v>SETOP MATED-11564</v>
      </c>
      <c r="B19441" s="3" t="s">
        <v>28600</v>
      </c>
      <c r="C19441" s="3" t="s">
        <v>42744</v>
      </c>
      <c r="D19441" s="2" t="s">
        <v>44799</v>
      </c>
      <c r="E19441" s="3">
        <v>21.763300000000001</v>
      </c>
      <c r="F19441" s="67">
        <v>21.763300000000001</v>
      </c>
      <c r="G19441" s="67">
        <v>21.763300000000001</v>
      </c>
    </row>
    <row r="19442" spans="1:7" x14ac:dyDescent="0.2">
      <c r="A19442" s="1" t="str">
        <f t="shared" si="306"/>
        <v>SETOP MATED-11565</v>
      </c>
      <c r="B19442" s="3" t="s">
        <v>28600</v>
      </c>
      <c r="C19442" s="3" t="s">
        <v>42745</v>
      </c>
      <c r="D19442" s="2" t="s">
        <v>44800</v>
      </c>
      <c r="E19442" s="3">
        <v>35.209800000000001</v>
      </c>
      <c r="F19442" s="67">
        <v>35.209800000000001</v>
      </c>
      <c r="G19442" s="67">
        <v>35.209800000000001</v>
      </c>
    </row>
    <row r="19443" spans="1:7" x14ac:dyDescent="0.2">
      <c r="A19443" s="1" t="str">
        <f t="shared" si="306"/>
        <v>SETOP MATED-11577</v>
      </c>
      <c r="B19443" s="3" t="s">
        <v>28600</v>
      </c>
      <c r="C19443" s="3" t="s">
        <v>42746</v>
      </c>
      <c r="D19443" s="2" t="s">
        <v>44801</v>
      </c>
      <c r="E19443" s="3">
        <v>26.276299999999999</v>
      </c>
      <c r="F19443" s="67">
        <v>26.276299999999999</v>
      </c>
      <c r="G19443" s="67">
        <v>26.276299999999999</v>
      </c>
    </row>
    <row r="19444" spans="1:7" x14ac:dyDescent="0.2">
      <c r="A19444" s="1" t="str">
        <f t="shared" si="306"/>
        <v>SETOP MATED-11571</v>
      </c>
      <c r="B19444" s="3" t="s">
        <v>28600</v>
      </c>
      <c r="C19444" s="3" t="s">
        <v>42747</v>
      </c>
      <c r="D19444" s="2" t="s">
        <v>44802</v>
      </c>
      <c r="E19444" s="3">
        <v>30.269400000000001</v>
      </c>
      <c r="F19444" s="67">
        <v>30.269400000000001</v>
      </c>
      <c r="G19444" s="67">
        <v>30.269400000000001</v>
      </c>
    </row>
    <row r="19445" spans="1:7" x14ac:dyDescent="0.2">
      <c r="A19445" s="1" t="str">
        <f t="shared" si="306"/>
        <v>SETOP MATED-11566</v>
      </c>
      <c r="B19445" s="3" t="s">
        <v>28600</v>
      </c>
      <c r="C19445" s="3" t="s">
        <v>42748</v>
      </c>
      <c r="D19445" s="2" t="s">
        <v>44803</v>
      </c>
      <c r="E19445" s="3">
        <v>52.223100000000002</v>
      </c>
      <c r="F19445" s="67">
        <v>52.223100000000002</v>
      </c>
      <c r="G19445" s="67">
        <v>52.223100000000002</v>
      </c>
    </row>
    <row r="19446" spans="1:7" x14ac:dyDescent="0.2">
      <c r="A19446" s="1" t="str">
        <f t="shared" si="306"/>
        <v>SETOP MATED-11554</v>
      </c>
      <c r="B19446" s="3" t="s">
        <v>28600</v>
      </c>
      <c r="C19446" s="3" t="s">
        <v>42749</v>
      </c>
      <c r="D19446" s="2" t="s">
        <v>44804</v>
      </c>
      <c r="E19446" s="3">
        <v>40.282800000000002</v>
      </c>
      <c r="F19446" s="67">
        <v>40.282800000000002</v>
      </c>
      <c r="G19446" s="67">
        <v>40.282800000000002</v>
      </c>
    </row>
    <row r="19447" spans="1:7" x14ac:dyDescent="0.2">
      <c r="A19447" s="1" t="str">
        <f t="shared" si="306"/>
        <v>SETOP MATED-11572</v>
      </c>
      <c r="B19447" s="3" t="s">
        <v>28600</v>
      </c>
      <c r="C19447" s="3" t="s">
        <v>42750</v>
      </c>
      <c r="D19447" s="2" t="s">
        <v>44805</v>
      </c>
      <c r="E19447" s="3">
        <v>48.525700000000001</v>
      </c>
      <c r="F19447" s="67">
        <v>48.525700000000001</v>
      </c>
      <c r="G19447" s="67">
        <v>48.525700000000001</v>
      </c>
    </row>
    <row r="19448" spans="1:7" x14ac:dyDescent="0.2">
      <c r="A19448" s="1" t="str">
        <f t="shared" si="306"/>
        <v>SETOP MATED-11567</v>
      </c>
      <c r="B19448" s="3" t="s">
        <v>28600</v>
      </c>
      <c r="C19448" s="3" t="s">
        <v>42751</v>
      </c>
      <c r="D19448" s="2" t="s">
        <v>44806</v>
      </c>
      <c r="E19448" s="3">
        <v>73.380899999999997</v>
      </c>
      <c r="F19448" s="67">
        <v>73.380899999999997</v>
      </c>
      <c r="G19448" s="67">
        <v>73.380899999999997</v>
      </c>
    </row>
    <row r="19449" spans="1:7" x14ac:dyDescent="0.2">
      <c r="A19449" s="1" t="str">
        <f t="shared" si="306"/>
        <v>SETOP MATED-11555</v>
      </c>
      <c r="B19449" s="3" t="s">
        <v>28600</v>
      </c>
      <c r="C19449" s="3" t="s">
        <v>42752</v>
      </c>
      <c r="D19449" s="2" t="s">
        <v>44807</v>
      </c>
      <c r="E19449" s="3">
        <v>60.626199999999997</v>
      </c>
      <c r="F19449" s="67">
        <v>60.626199999999997</v>
      </c>
      <c r="G19449" s="67">
        <v>60.626199999999997</v>
      </c>
    </row>
    <row r="19450" spans="1:7" x14ac:dyDescent="0.2">
      <c r="A19450" s="1" t="str">
        <f t="shared" si="306"/>
        <v>SETOP MATED-11573</v>
      </c>
      <c r="B19450" s="3" t="s">
        <v>28600</v>
      </c>
      <c r="C19450" s="3" t="s">
        <v>42753</v>
      </c>
      <c r="D19450" s="2" t="s">
        <v>44808</v>
      </c>
      <c r="E19450" s="3">
        <v>79.005899999999997</v>
      </c>
      <c r="F19450" s="67">
        <v>79.005899999999997</v>
      </c>
      <c r="G19450" s="67">
        <v>79.005899999999997</v>
      </c>
    </row>
    <row r="19451" spans="1:7" x14ac:dyDescent="0.2">
      <c r="A19451" s="1" t="str">
        <f t="shared" si="306"/>
        <v>SETOP MATED-11568</v>
      </c>
      <c r="B19451" s="3" t="s">
        <v>28600</v>
      </c>
      <c r="C19451" s="3" t="s">
        <v>42754</v>
      </c>
      <c r="D19451" s="2" t="s">
        <v>44809</v>
      </c>
      <c r="E19451" s="3">
        <v>104.0234</v>
      </c>
      <c r="F19451" s="67">
        <v>104.0234</v>
      </c>
      <c r="G19451" s="67">
        <v>104.0234</v>
      </c>
    </row>
    <row r="19452" spans="1:7" x14ac:dyDescent="0.2">
      <c r="A19452" s="1" t="str">
        <f t="shared" si="306"/>
        <v>SETOP MATED-11556</v>
      </c>
      <c r="B19452" s="3" t="s">
        <v>28600</v>
      </c>
      <c r="C19452" s="3" t="s">
        <v>42755</v>
      </c>
      <c r="D19452" s="2" t="s">
        <v>44810</v>
      </c>
      <c r="E19452" s="3">
        <v>86.282899999999998</v>
      </c>
      <c r="F19452" s="67">
        <v>86.282899999999998</v>
      </c>
      <c r="G19452" s="67">
        <v>86.282899999999998</v>
      </c>
    </row>
    <row r="19453" spans="1:7" x14ac:dyDescent="0.2">
      <c r="A19453" s="1" t="str">
        <f t="shared" si="306"/>
        <v>SETOP MATED-11574</v>
      </c>
      <c r="B19453" s="3" t="s">
        <v>28600</v>
      </c>
      <c r="C19453" s="3" t="s">
        <v>42756</v>
      </c>
      <c r="D19453" s="2" t="s">
        <v>44811</v>
      </c>
      <c r="E19453" s="3">
        <v>119.6199</v>
      </c>
      <c r="F19453" s="67">
        <v>119.6199</v>
      </c>
      <c r="G19453" s="67">
        <v>119.6199</v>
      </c>
    </row>
    <row r="19454" spans="1:7" x14ac:dyDescent="0.2">
      <c r="A19454" s="1" t="str">
        <f t="shared" si="306"/>
        <v>SETOP MATED-11569</v>
      </c>
      <c r="B19454" s="3" t="s">
        <v>28600</v>
      </c>
      <c r="C19454" s="3" t="s">
        <v>42757</v>
      </c>
      <c r="D19454" s="2" t="s">
        <v>44812</v>
      </c>
      <c r="E19454" s="3">
        <v>179.3</v>
      </c>
      <c r="F19454" s="67">
        <v>179.3</v>
      </c>
      <c r="G19454" s="67">
        <v>179.3</v>
      </c>
    </row>
    <row r="19455" spans="1:7" x14ac:dyDescent="0.2">
      <c r="A19455" s="1" t="str">
        <f t="shared" si="306"/>
        <v xml:space="preserve">SETOP </v>
      </c>
      <c r="B19455" s="3" t="s">
        <v>28600</v>
      </c>
    </row>
    <row r="19456" spans="1:7" x14ac:dyDescent="0.2">
      <c r="A19456" s="1" t="str">
        <f t="shared" si="306"/>
        <v>SETOP 143.02 - TUBOS PEX OU POLIETILENO RETICULADO FLEXÍVEL</v>
      </c>
      <c r="B19456" s="3" t="s">
        <v>28600</v>
      </c>
      <c r="C19456" s="3" t="s">
        <v>42758</v>
      </c>
    </row>
    <row r="19457" spans="1:7" x14ac:dyDescent="0.2">
      <c r="A19457" s="1" t="str">
        <f t="shared" si="306"/>
        <v>SETOP Código</v>
      </c>
      <c r="B19457" s="3" t="s">
        <v>28600</v>
      </c>
      <c r="C19457" s="3" t="s">
        <v>28604</v>
      </c>
      <c r="D19457" s="2" t="s">
        <v>43149</v>
      </c>
      <c r="E19457" s="3" t="s">
        <v>45110</v>
      </c>
      <c r="F19457" s="67" t="s">
        <v>45110</v>
      </c>
      <c r="G19457" s="67" t="s">
        <v>45110</v>
      </c>
    </row>
    <row r="19458" spans="1:7" x14ac:dyDescent="0.2">
      <c r="A19458" s="1" t="str">
        <f t="shared" si="306"/>
        <v>SETOP MATED-11668</v>
      </c>
      <c r="B19458" s="3" t="s">
        <v>28600</v>
      </c>
      <c r="C19458" s="3" t="s">
        <v>42759</v>
      </c>
      <c r="D19458" s="2" t="s">
        <v>44813</v>
      </c>
      <c r="E19458" s="3">
        <v>7.9669999999999996</v>
      </c>
      <c r="F19458" s="67">
        <v>7.9669999999999996</v>
      </c>
      <c r="G19458" s="67">
        <v>7.9669999999999996</v>
      </c>
    </row>
    <row r="19459" spans="1:7" x14ac:dyDescent="0.2">
      <c r="A19459" s="1" t="str">
        <f t="shared" si="306"/>
        <v>SETOP MATED-11669</v>
      </c>
      <c r="B19459" s="3" t="s">
        <v>28600</v>
      </c>
      <c r="C19459" s="3" t="s">
        <v>42760</v>
      </c>
      <c r="D19459" s="2" t="s">
        <v>44814</v>
      </c>
      <c r="E19459" s="3">
        <v>10.0989</v>
      </c>
      <c r="F19459" s="67">
        <v>10.0989</v>
      </c>
      <c r="G19459" s="67">
        <v>10.0989</v>
      </c>
    </row>
    <row r="19460" spans="1:7" x14ac:dyDescent="0.2">
      <c r="A19460" s="1" t="str">
        <f t="shared" si="306"/>
        <v>SETOP MATED-11670</v>
      </c>
      <c r="B19460" s="3" t="s">
        <v>28600</v>
      </c>
      <c r="C19460" s="3" t="s">
        <v>42761</v>
      </c>
      <c r="D19460" s="2" t="s">
        <v>44815</v>
      </c>
      <c r="E19460" s="3">
        <v>10.7241</v>
      </c>
      <c r="F19460" s="67">
        <v>10.7241</v>
      </c>
      <c r="G19460" s="67">
        <v>10.7241</v>
      </c>
    </row>
    <row r="19461" spans="1:7" x14ac:dyDescent="0.2">
      <c r="A19461" s="1" t="str">
        <f t="shared" si="306"/>
        <v>SETOP MATED-11671</v>
      </c>
      <c r="B19461" s="3" t="s">
        <v>28600</v>
      </c>
      <c r="C19461" s="3" t="s">
        <v>42762</v>
      </c>
      <c r="D19461" s="2" t="s">
        <v>44816</v>
      </c>
      <c r="E19461" s="3">
        <v>16.86</v>
      </c>
      <c r="F19461" s="67">
        <v>16.86</v>
      </c>
      <c r="G19461" s="67">
        <v>16.86</v>
      </c>
    </row>
    <row r="19462" spans="1:7" x14ac:dyDescent="0.2">
      <c r="A19462" s="1" t="str">
        <f t="shared" si="306"/>
        <v xml:space="preserve">SETOP </v>
      </c>
      <c r="B19462" s="3" t="s">
        <v>28600</v>
      </c>
    </row>
    <row r="19463" spans="1:7" x14ac:dyDescent="0.2">
      <c r="A19463" s="1" t="str">
        <f t="shared" si="306"/>
        <v>SETOP 144 - TUBOS E CONEXÕES PVC  ESGOTO</v>
      </c>
      <c r="B19463" s="3" t="s">
        <v>28600</v>
      </c>
      <c r="C19463" s="3" t="s">
        <v>42763</v>
      </c>
    </row>
    <row r="19464" spans="1:7" x14ac:dyDescent="0.2">
      <c r="A19464" s="1" t="str">
        <f t="shared" si="306"/>
        <v>SETOP 144.01 - ACESSÓRIOS TUBO DE PVC</v>
      </c>
      <c r="B19464" s="3" t="s">
        <v>28600</v>
      </c>
      <c r="C19464" s="3" t="s">
        <v>42764</v>
      </c>
    </row>
    <row r="19465" spans="1:7" x14ac:dyDescent="0.2">
      <c r="A19465" s="1" t="str">
        <f t="shared" si="306"/>
        <v>SETOP Código</v>
      </c>
      <c r="B19465" s="3" t="s">
        <v>28600</v>
      </c>
      <c r="C19465" s="3" t="s">
        <v>28604</v>
      </c>
      <c r="D19465" s="2" t="s">
        <v>43149</v>
      </c>
      <c r="E19465" s="3" t="s">
        <v>45110</v>
      </c>
      <c r="F19465" s="67" t="s">
        <v>45110</v>
      </c>
      <c r="G19465" s="67" t="s">
        <v>45110</v>
      </c>
    </row>
    <row r="19466" spans="1:7" x14ac:dyDescent="0.2">
      <c r="A19466" s="1" t="str">
        <f t="shared" si="306"/>
        <v>SETOP MATED-11705</v>
      </c>
      <c r="B19466" s="3" t="s">
        <v>28600</v>
      </c>
      <c r="C19466" s="3" t="s">
        <v>42765</v>
      </c>
      <c r="D19466" s="2" t="s">
        <v>44817</v>
      </c>
      <c r="E19466" s="3">
        <v>7.03</v>
      </c>
      <c r="F19466" s="67">
        <v>7.03</v>
      </c>
      <c r="G19466" s="67">
        <v>7.03</v>
      </c>
    </row>
    <row r="19467" spans="1:7" x14ac:dyDescent="0.2">
      <c r="A19467" s="1" t="str">
        <f t="shared" si="306"/>
        <v>SETOP MATED-11710</v>
      </c>
      <c r="B19467" s="3" t="s">
        <v>28600</v>
      </c>
      <c r="C19467" s="3" t="s">
        <v>42766</v>
      </c>
      <c r="D19467" s="2" t="s">
        <v>44818</v>
      </c>
      <c r="E19467" s="3">
        <v>4.2911000000000001</v>
      </c>
      <c r="F19467" s="67">
        <v>4.2911000000000001</v>
      </c>
      <c r="G19467" s="67">
        <v>4.2911000000000001</v>
      </c>
    </row>
    <row r="19468" spans="1:7" ht="22.5" x14ac:dyDescent="0.2">
      <c r="A19468" s="1" t="str">
        <f t="shared" si="306"/>
        <v>SETOP MATED-14469</v>
      </c>
      <c r="B19468" s="3" t="s">
        <v>28600</v>
      </c>
      <c r="C19468" s="3" t="s">
        <v>42767</v>
      </c>
      <c r="D19468" s="2" t="s">
        <v>44819</v>
      </c>
      <c r="E19468" s="3">
        <v>1.8938999999999999</v>
      </c>
      <c r="F19468" s="67">
        <v>1.8938999999999999</v>
      </c>
      <c r="G19468" s="67">
        <v>1.8938999999999999</v>
      </c>
    </row>
    <row r="19469" spans="1:7" x14ac:dyDescent="0.2">
      <c r="A19469" s="1" t="str">
        <f t="shared" si="306"/>
        <v>SETOP MATED-12183</v>
      </c>
      <c r="B19469" s="3" t="s">
        <v>28600</v>
      </c>
      <c r="C19469" s="3" t="s">
        <v>42768</v>
      </c>
      <c r="D19469" s="2" t="s">
        <v>44820</v>
      </c>
      <c r="E19469" s="3">
        <v>11.7028</v>
      </c>
      <c r="F19469" s="67">
        <v>11.7028</v>
      </c>
      <c r="G19469" s="67">
        <v>11.7028</v>
      </c>
    </row>
    <row r="19470" spans="1:7" x14ac:dyDescent="0.2">
      <c r="A19470" s="1" t="str">
        <f t="shared" si="306"/>
        <v xml:space="preserve">SETOP </v>
      </c>
      <c r="B19470" s="3" t="s">
        <v>28600</v>
      </c>
    </row>
    <row r="19471" spans="1:7" x14ac:dyDescent="0.2">
      <c r="A19471" s="1" t="str">
        <f t="shared" si="306"/>
        <v>SETOP 144.02 - CONEXÕES PARA TUBO DE ESGOTO SÉRIE NORMAL</v>
      </c>
      <c r="B19471" s="3" t="s">
        <v>28600</v>
      </c>
      <c r="C19471" s="3" t="s">
        <v>42769</v>
      </c>
    </row>
    <row r="19472" spans="1:7" x14ac:dyDescent="0.2">
      <c r="A19472" s="1" t="str">
        <f t="shared" si="306"/>
        <v>SETOP Código</v>
      </c>
      <c r="B19472" s="3" t="s">
        <v>28600</v>
      </c>
      <c r="C19472" s="3" t="s">
        <v>28604</v>
      </c>
      <c r="D19472" s="2" t="s">
        <v>43149</v>
      </c>
      <c r="E19472" s="3" t="s">
        <v>45110</v>
      </c>
      <c r="F19472" s="67" t="s">
        <v>45110</v>
      </c>
      <c r="G19472" s="67" t="s">
        <v>45110</v>
      </c>
    </row>
    <row r="19473" spans="1:7" x14ac:dyDescent="0.2">
      <c r="A19473" s="1" t="str">
        <f t="shared" si="306"/>
        <v>SETOP MATED-14471</v>
      </c>
      <c r="B19473" s="3" t="s">
        <v>28600</v>
      </c>
      <c r="C19473" s="3" t="s">
        <v>42770</v>
      </c>
      <c r="D19473" s="2" t="s">
        <v>44821</v>
      </c>
      <c r="E19473" s="3">
        <v>8</v>
      </c>
      <c r="F19473" s="67">
        <v>8</v>
      </c>
      <c r="G19473" s="67">
        <v>8</v>
      </c>
    </row>
    <row r="19474" spans="1:7" x14ac:dyDescent="0.2">
      <c r="A19474" s="1" t="str">
        <f t="shared" si="306"/>
        <v>SETOP MATED-14466</v>
      </c>
      <c r="B19474" s="3" t="s">
        <v>28600</v>
      </c>
      <c r="C19474" s="3" t="s">
        <v>42771</v>
      </c>
      <c r="D19474" s="2" t="s">
        <v>44822</v>
      </c>
      <c r="E19474" s="3">
        <v>2.14</v>
      </c>
      <c r="F19474" s="67">
        <v>2.14</v>
      </c>
      <c r="G19474" s="67">
        <v>2.14</v>
      </c>
    </row>
    <row r="19475" spans="1:7" x14ac:dyDescent="0.2">
      <c r="A19475" s="1" t="str">
        <f t="shared" si="306"/>
        <v>SETOP MATED-11678</v>
      </c>
      <c r="B19475" s="3" t="s">
        <v>28600</v>
      </c>
      <c r="C19475" s="3" t="s">
        <v>42772</v>
      </c>
      <c r="D19475" s="2" t="s">
        <v>44823</v>
      </c>
      <c r="E19475" s="3">
        <v>1.6968000000000001</v>
      </c>
      <c r="F19475" s="67">
        <v>1.6968000000000001</v>
      </c>
      <c r="G19475" s="67">
        <v>1.6968000000000001</v>
      </c>
    </row>
    <row r="19476" spans="1:7" x14ac:dyDescent="0.2">
      <c r="A19476" s="1" t="str">
        <f t="shared" si="306"/>
        <v>SETOP MATED-11679</v>
      </c>
      <c r="B19476" s="3" t="s">
        <v>28600</v>
      </c>
      <c r="C19476" s="3" t="s">
        <v>42773</v>
      </c>
      <c r="D19476" s="2" t="s">
        <v>44824</v>
      </c>
      <c r="E19476" s="3">
        <v>7.2872000000000003</v>
      </c>
      <c r="F19476" s="67">
        <v>7.2872000000000003</v>
      </c>
      <c r="G19476" s="67">
        <v>7.2872000000000003</v>
      </c>
    </row>
    <row r="19477" spans="1:7" ht="22.5" x14ac:dyDescent="0.2">
      <c r="A19477" s="1" t="str">
        <f t="shared" si="306"/>
        <v>SETOP MATED-14472</v>
      </c>
      <c r="B19477" s="3" t="s">
        <v>28600</v>
      </c>
      <c r="C19477" s="3" t="s">
        <v>42774</v>
      </c>
      <c r="D19477" s="2" t="s">
        <v>44825</v>
      </c>
      <c r="E19477" s="3">
        <v>20.81</v>
      </c>
      <c r="F19477" s="67">
        <v>20.81</v>
      </c>
      <c r="G19477" s="67">
        <v>20.81</v>
      </c>
    </row>
    <row r="19478" spans="1:7" ht="22.5" x14ac:dyDescent="0.2">
      <c r="A19478" s="1" t="str">
        <f t="shared" si="306"/>
        <v>SETOP MATED-14470</v>
      </c>
      <c r="B19478" s="3" t="s">
        <v>28600</v>
      </c>
      <c r="C19478" s="3" t="s">
        <v>42775</v>
      </c>
      <c r="D19478" s="2" t="s">
        <v>44826</v>
      </c>
      <c r="E19478" s="3">
        <v>14.7</v>
      </c>
      <c r="F19478" s="67">
        <v>14.7</v>
      </c>
      <c r="G19478" s="67">
        <v>14.7</v>
      </c>
    </row>
    <row r="19479" spans="1:7" ht="22.5" x14ac:dyDescent="0.2">
      <c r="A19479" s="1" t="str">
        <f t="shared" si="306"/>
        <v>SETOP MATED-14468</v>
      </c>
      <c r="B19479" s="3" t="s">
        <v>28600</v>
      </c>
      <c r="C19479" s="3" t="s">
        <v>42776</v>
      </c>
      <c r="D19479" s="2" t="s">
        <v>44827</v>
      </c>
      <c r="E19479" s="3">
        <v>7.73</v>
      </c>
      <c r="F19479" s="67">
        <v>7.73</v>
      </c>
      <c r="G19479" s="67">
        <v>7.73</v>
      </c>
    </row>
    <row r="19480" spans="1:7" x14ac:dyDescent="0.2">
      <c r="A19480" s="1" t="str">
        <f t="shared" si="306"/>
        <v>SETOP MATED-13014</v>
      </c>
      <c r="B19480" s="3" t="s">
        <v>28600</v>
      </c>
      <c r="C19480" s="3" t="s">
        <v>42777</v>
      </c>
      <c r="D19480" s="2" t="s">
        <v>44828</v>
      </c>
      <c r="E19480" s="3">
        <v>9.5206</v>
      </c>
      <c r="F19480" s="67">
        <v>9.5206</v>
      </c>
      <c r="G19480" s="67">
        <v>9.5206</v>
      </c>
    </row>
    <row r="19481" spans="1:7" ht="22.5" x14ac:dyDescent="0.2">
      <c r="A19481" s="1" t="str">
        <f t="shared" si="306"/>
        <v>SETOP MATED-11681</v>
      </c>
      <c r="B19481" s="3" t="s">
        <v>28600</v>
      </c>
      <c r="C19481" s="3" t="s">
        <v>42778</v>
      </c>
      <c r="D19481" s="2" t="s">
        <v>44829</v>
      </c>
      <c r="E19481" s="3">
        <v>4.9211</v>
      </c>
      <c r="F19481" s="67">
        <v>4.9211</v>
      </c>
      <c r="G19481" s="67">
        <v>4.9211</v>
      </c>
    </row>
    <row r="19482" spans="1:7" x14ac:dyDescent="0.2">
      <c r="A19482" s="1" t="str">
        <f t="shared" si="306"/>
        <v>SETOP MATED-14467</v>
      </c>
      <c r="B19482" s="3" t="s">
        <v>28600</v>
      </c>
      <c r="C19482" s="3" t="s">
        <v>42779</v>
      </c>
      <c r="D19482" s="2" t="s">
        <v>44830</v>
      </c>
      <c r="E19482" s="3">
        <v>6.3080999999999996</v>
      </c>
      <c r="F19482" s="67">
        <v>6.3080999999999996</v>
      </c>
      <c r="G19482" s="67">
        <v>6.3080999999999996</v>
      </c>
    </row>
    <row r="19483" spans="1:7" ht="22.5" x14ac:dyDescent="0.2">
      <c r="A19483" s="1" t="str">
        <f t="shared" si="306"/>
        <v>SETOP MATED-14544</v>
      </c>
      <c r="B19483" s="3" t="s">
        <v>28600</v>
      </c>
      <c r="C19483" s="3" t="s">
        <v>42780</v>
      </c>
      <c r="D19483" s="2" t="s">
        <v>44831</v>
      </c>
      <c r="E19483" s="3">
        <v>12.100199999999999</v>
      </c>
      <c r="F19483" s="67">
        <v>12.100199999999999</v>
      </c>
      <c r="G19483" s="67">
        <v>12.100199999999999</v>
      </c>
    </row>
    <row r="19484" spans="1:7" ht="22.5" x14ac:dyDescent="0.2">
      <c r="A19484" s="1" t="str">
        <f t="shared" si="306"/>
        <v>SETOP MATED-11682</v>
      </c>
      <c r="B19484" s="3" t="s">
        <v>28600</v>
      </c>
      <c r="C19484" s="3" t="s">
        <v>42781</v>
      </c>
      <c r="D19484" s="2" t="s">
        <v>44832</v>
      </c>
      <c r="E19484" s="3">
        <v>11.69</v>
      </c>
      <c r="F19484" s="67">
        <v>11.69</v>
      </c>
      <c r="G19484" s="67">
        <v>11.69</v>
      </c>
    </row>
    <row r="19485" spans="1:7" x14ac:dyDescent="0.2">
      <c r="A19485" s="1" t="str">
        <f t="shared" si="306"/>
        <v xml:space="preserve">SETOP </v>
      </c>
      <c r="B19485" s="3" t="s">
        <v>28600</v>
      </c>
    </row>
    <row r="19486" spans="1:7" x14ac:dyDescent="0.2">
      <c r="A19486" s="1" t="str">
        <f t="shared" si="306"/>
        <v>SETOP 144.03 - TUBO DE LIGAÇÃO PARA BACIA SANITÁRIA</v>
      </c>
      <c r="B19486" s="3" t="s">
        <v>28600</v>
      </c>
      <c r="C19486" s="3" t="s">
        <v>42782</v>
      </c>
    </row>
    <row r="19487" spans="1:7" x14ac:dyDescent="0.2">
      <c r="A19487" s="1" t="str">
        <f t="shared" si="306"/>
        <v>SETOP Código</v>
      </c>
      <c r="B19487" s="3" t="s">
        <v>28600</v>
      </c>
      <c r="C19487" s="3" t="s">
        <v>28604</v>
      </c>
      <c r="D19487" s="2" t="s">
        <v>43149</v>
      </c>
      <c r="E19487" s="3" t="s">
        <v>45110</v>
      </c>
      <c r="F19487" s="67" t="s">
        <v>45110</v>
      </c>
      <c r="G19487" s="67" t="s">
        <v>45110</v>
      </c>
    </row>
    <row r="19488" spans="1:7" ht="22.5" x14ac:dyDescent="0.2">
      <c r="A19488" s="1" t="str">
        <f t="shared" si="306"/>
        <v>SETOP MATED-11493</v>
      </c>
      <c r="B19488" s="3" t="s">
        <v>28600</v>
      </c>
      <c r="C19488" s="3" t="s">
        <v>42783</v>
      </c>
      <c r="D19488" s="2" t="s">
        <v>44833</v>
      </c>
      <c r="E19488" s="3">
        <v>133.94</v>
      </c>
      <c r="F19488" s="67">
        <v>133.94</v>
      </c>
      <c r="G19488" s="67">
        <v>133.94</v>
      </c>
    </row>
    <row r="19489" spans="1:7" ht="22.5" x14ac:dyDescent="0.2">
      <c r="A19489" s="1" t="str">
        <f t="shared" si="306"/>
        <v>SETOP MATED-11492</v>
      </c>
      <c r="B19489" s="3" t="s">
        <v>28600</v>
      </c>
      <c r="C19489" s="3" t="s">
        <v>42784</v>
      </c>
      <c r="D19489" s="2" t="s">
        <v>44834</v>
      </c>
      <c r="E19489" s="3">
        <v>161.9</v>
      </c>
      <c r="F19489" s="67">
        <v>161.9</v>
      </c>
      <c r="G19489" s="67">
        <v>161.9</v>
      </c>
    </row>
    <row r="19490" spans="1:7" ht="22.5" x14ac:dyDescent="0.2">
      <c r="A19490" s="1" t="str">
        <f t="shared" si="306"/>
        <v>SETOP MATED-27712</v>
      </c>
      <c r="B19490" s="3" t="s">
        <v>28600</v>
      </c>
      <c r="C19490" s="3" t="s">
        <v>42785</v>
      </c>
      <c r="D19490" s="2" t="s">
        <v>44835</v>
      </c>
      <c r="E19490" s="3">
        <v>22.853300000000001</v>
      </c>
      <c r="F19490" s="67">
        <v>22.853300000000001</v>
      </c>
      <c r="G19490" s="67">
        <v>22.853300000000001</v>
      </c>
    </row>
    <row r="19491" spans="1:7" x14ac:dyDescent="0.2">
      <c r="A19491" s="1" t="str">
        <f t="shared" si="306"/>
        <v>SETOP MATED-11700</v>
      </c>
      <c r="B19491" s="3" t="s">
        <v>28600</v>
      </c>
      <c r="C19491" s="3" t="s">
        <v>42786</v>
      </c>
      <c r="D19491" s="2" t="s">
        <v>44836</v>
      </c>
      <c r="E19491" s="3">
        <v>9.3666</v>
      </c>
      <c r="F19491" s="67">
        <v>9.3666</v>
      </c>
      <c r="G19491" s="67">
        <v>9.3666</v>
      </c>
    </row>
    <row r="19492" spans="1:7" ht="22.5" x14ac:dyDescent="0.2">
      <c r="A19492" s="1" t="str">
        <f t="shared" si="306"/>
        <v>SETOP MATED-12197</v>
      </c>
      <c r="B19492" s="3" t="s">
        <v>28600</v>
      </c>
      <c r="C19492" s="3" t="s">
        <v>42787</v>
      </c>
      <c r="D19492" s="2" t="s">
        <v>44837</v>
      </c>
      <c r="E19492" s="3">
        <v>19.989999999999998</v>
      </c>
      <c r="F19492" s="67">
        <v>19.989999999999998</v>
      </c>
      <c r="G19492" s="67">
        <v>19.989999999999998</v>
      </c>
    </row>
    <row r="19493" spans="1:7" x14ac:dyDescent="0.2">
      <c r="A19493" s="1" t="str">
        <f t="shared" si="306"/>
        <v xml:space="preserve">SETOP </v>
      </c>
      <c r="B19493" s="3" t="s">
        <v>28600</v>
      </c>
    </row>
    <row r="19494" spans="1:7" x14ac:dyDescent="0.2">
      <c r="A19494" s="1" t="str">
        <f t="shared" si="306"/>
        <v>SETOP 144.04 - TUBO COLETOR OCRE</v>
      </c>
      <c r="B19494" s="3" t="s">
        <v>28600</v>
      </c>
      <c r="C19494" s="3" t="s">
        <v>42788</v>
      </c>
    </row>
    <row r="19495" spans="1:7" x14ac:dyDescent="0.2">
      <c r="A19495" s="1" t="str">
        <f t="shared" si="306"/>
        <v>SETOP Código</v>
      </c>
      <c r="B19495" s="3" t="s">
        <v>28600</v>
      </c>
      <c r="C19495" s="3" t="s">
        <v>28604</v>
      </c>
      <c r="D19495" s="2" t="s">
        <v>43149</v>
      </c>
      <c r="E19495" s="3" t="s">
        <v>45110</v>
      </c>
      <c r="F19495" s="67" t="s">
        <v>45110</v>
      </c>
      <c r="G19495" s="67" t="s">
        <v>45110</v>
      </c>
    </row>
    <row r="19496" spans="1:7" x14ac:dyDescent="0.2">
      <c r="A19496" s="1" t="str">
        <f t="shared" si="306"/>
        <v>SETOP MATED-27281</v>
      </c>
      <c r="B19496" s="3" t="s">
        <v>28600</v>
      </c>
      <c r="C19496" s="3" t="s">
        <v>42789</v>
      </c>
      <c r="D19496" s="2" t="s">
        <v>44838</v>
      </c>
      <c r="E19496" s="3">
        <v>17.711600000000001</v>
      </c>
      <c r="F19496" s="67">
        <v>17.711600000000001</v>
      </c>
      <c r="G19496" s="67">
        <v>17.711600000000001</v>
      </c>
    </row>
    <row r="19497" spans="1:7" ht="22.5" x14ac:dyDescent="0.2">
      <c r="A19497" s="1" t="str">
        <f t="shared" si="306"/>
        <v>SETOP MATED-11644</v>
      </c>
      <c r="B19497" s="3" t="s">
        <v>28600</v>
      </c>
      <c r="C19497" s="3" t="s">
        <v>42790</v>
      </c>
      <c r="D19497" s="2" t="s">
        <v>44839</v>
      </c>
      <c r="E19497" s="3">
        <v>31.291799999999999</v>
      </c>
      <c r="F19497" s="67">
        <v>31.291799999999999</v>
      </c>
      <c r="G19497" s="67">
        <v>31.291799999999999</v>
      </c>
    </row>
    <row r="19498" spans="1:7" ht="22.5" x14ac:dyDescent="0.2">
      <c r="A19498" s="1" t="str">
        <f t="shared" si="306"/>
        <v>SETOP MATED-11645</v>
      </c>
      <c r="B19498" s="3" t="s">
        <v>28600</v>
      </c>
      <c r="C19498" s="3" t="s">
        <v>42791</v>
      </c>
      <c r="D19498" s="2" t="s">
        <v>44840</v>
      </c>
      <c r="E19498" s="3">
        <v>62.51</v>
      </c>
      <c r="F19498" s="67">
        <v>62.51</v>
      </c>
      <c r="G19498" s="67">
        <v>62.51</v>
      </c>
    </row>
    <row r="19499" spans="1:7" ht="22.5" x14ac:dyDescent="0.2">
      <c r="A19499" s="1" t="str">
        <f t="shared" si="306"/>
        <v>SETOP MATED-11646</v>
      </c>
      <c r="B19499" s="3" t="s">
        <v>28600</v>
      </c>
      <c r="C19499" s="3" t="s">
        <v>42792</v>
      </c>
      <c r="D19499" s="2" t="s">
        <v>44841</v>
      </c>
      <c r="E19499" s="3">
        <v>98.457099999999997</v>
      </c>
      <c r="F19499" s="67">
        <v>98.457099999999997</v>
      </c>
      <c r="G19499" s="67">
        <v>98.457099999999997</v>
      </c>
    </row>
    <row r="19500" spans="1:7" ht="22.5" x14ac:dyDescent="0.2">
      <c r="A19500" s="1" t="str">
        <f t="shared" ref="A19500:A19563" si="307">CONCATENAR</f>
        <v>SETOP MATED-11647</v>
      </c>
      <c r="B19500" s="3" t="s">
        <v>28600</v>
      </c>
      <c r="C19500" s="3" t="s">
        <v>42793</v>
      </c>
      <c r="D19500" s="2" t="s">
        <v>44842</v>
      </c>
      <c r="E19500" s="3">
        <v>185.2045</v>
      </c>
      <c r="F19500" s="67">
        <v>185.2045</v>
      </c>
      <c r="G19500" s="67">
        <v>185.2045</v>
      </c>
    </row>
    <row r="19501" spans="1:7" ht="22.5" x14ac:dyDescent="0.2">
      <c r="A19501" s="1" t="str">
        <f t="shared" si="307"/>
        <v>SETOP MATED-11648</v>
      </c>
      <c r="B19501" s="3" t="s">
        <v>28600</v>
      </c>
      <c r="C19501" s="3" t="s">
        <v>42794</v>
      </c>
      <c r="D19501" s="2" t="s">
        <v>44843</v>
      </c>
      <c r="E19501" s="3">
        <v>280.31099999999998</v>
      </c>
      <c r="F19501" s="67">
        <v>280.31099999999998</v>
      </c>
      <c r="G19501" s="67">
        <v>280.31099999999998</v>
      </c>
    </row>
    <row r="19502" spans="1:7" ht="22.5" x14ac:dyDescent="0.2">
      <c r="A19502" s="1" t="str">
        <f t="shared" si="307"/>
        <v>SETOP MATED-11649</v>
      </c>
      <c r="B19502" s="3" t="s">
        <v>28600</v>
      </c>
      <c r="C19502" s="3" t="s">
        <v>42795</v>
      </c>
      <c r="D19502" s="2" t="s">
        <v>44844</v>
      </c>
      <c r="E19502" s="3">
        <v>331.24439999999998</v>
      </c>
      <c r="F19502" s="67">
        <v>331.24439999999998</v>
      </c>
      <c r="G19502" s="67">
        <v>331.24439999999998</v>
      </c>
    </row>
    <row r="19503" spans="1:7" ht="22.5" x14ac:dyDescent="0.2">
      <c r="A19503" s="1" t="str">
        <f t="shared" si="307"/>
        <v>SETOP MATED-11650</v>
      </c>
      <c r="B19503" s="3" t="s">
        <v>28600</v>
      </c>
      <c r="C19503" s="3" t="s">
        <v>42796</v>
      </c>
      <c r="D19503" s="2" t="s">
        <v>44845</v>
      </c>
      <c r="E19503" s="3">
        <v>494.41669999999999</v>
      </c>
      <c r="F19503" s="67">
        <v>494.41669999999999</v>
      </c>
      <c r="G19503" s="67">
        <v>494.41669999999999</v>
      </c>
    </row>
    <row r="19504" spans="1:7" x14ac:dyDescent="0.2">
      <c r="A19504" s="1" t="str">
        <f t="shared" si="307"/>
        <v xml:space="preserve">SETOP </v>
      </c>
      <c r="B19504" s="3" t="s">
        <v>28600</v>
      </c>
    </row>
    <row r="19505" spans="1:7" x14ac:dyDescent="0.2">
      <c r="A19505" s="1" t="str">
        <f t="shared" si="307"/>
        <v>SETOP 144.05 - TUBO DE ESGOTO SÉRIE NORMAL</v>
      </c>
      <c r="B19505" s="3" t="s">
        <v>28600</v>
      </c>
      <c r="C19505" s="3" t="s">
        <v>42797</v>
      </c>
    </row>
    <row r="19506" spans="1:7" x14ac:dyDescent="0.2">
      <c r="A19506" s="1" t="str">
        <f t="shared" si="307"/>
        <v>SETOP Código</v>
      </c>
      <c r="B19506" s="3" t="s">
        <v>28600</v>
      </c>
      <c r="C19506" s="3" t="s">
        <v>28604</v>
      </c>
      <c r="D19506" s="2" t="s">
        <v>43149</v>
      </c>
      <c r="E19506" s="3" t="s">
        <v>45110</v>
      </c>
      <c r="F19506" s="67" t="s">
        <v>45110</v>
      </c>
      <c r="G19506" s="67" t="s">
        <v>45110</v>
      </c>
    </row>
    <row r="19507" spans="1:7" x14ac:dyDescent="0.2">
      <c r="A19507" s="1" t="str">
        <f t="shared" si="307"/>
        <v>SETOP MATED-11683</v>
      </c>
      <c r="B19507" s="3" t="s">
        <v>28600</v>
      </c>
      <c r="C19507" s="3" t="s">
        <v>42798</v>
      </c>
      <c r="D19507" s="2" t="s">
        <v>44846</v>
      </c>
      <c r="E19507" s="3">
        <v>5.85</v>
      </c>
      <c r="F19507" s="67">
        <v>5.85</v>
      </c>
      <c r="G19507" s="67">
        <v>5.85</v>
      </c>
    </row>
    <row r="19508" spans="1:7" x14ac:dyDescent="0.2">
      <c r="A19508" s="1" t="str">
        <f t="shared" si="307"/>
        <v>SETOP MATED-11685</v>
      </c>
      <c r="B19508" s="3" t="s">
        <v>28600</v>
      </c>
      <c r="C19508" s="3" t="s">
        <v>42799</v>
      </c>
      <c r="D19508" s="2" t="s">
        <v>44847</v>
      </c>
      <c r="E19508" s="3">
        <v>14.0412</v>
      </c>
      <c r="F19508" s="67">
        <v>14.0412</v>
      </c>
      <c r="G19508" s="67">
        <v>14.0412</v>
      </c>
    </row>
    <row r="19509" spans="1:7" x14ac:dyDescent="0.2">
      <c r="A19509" s="1" t="str">
        <f t="shared" si="307"/>
        <v>SETOP MATED-11687</v>
      </c>
      <c r="B19509" s="3" t="s">
        <v>28600</v>
      </c>
      <c r="C19509" s="3" t="s">
        <v>42800</v>
      </c>
      <c r="D19509" s="2" t="s">
        <v>44848</v>
      </c>
      <c r="E19509" s="3">
        <v>37.917200000000001</v>
      </c>
      <c r="F19509" s="67">
        <v>37.917200000000001</v>
      </c>
      <c r="G19509" s="67">
        <v>37.917200000000001</v>
      </c>
    </row>
    <row r="19510" spans="1:7" x14ac:dyDescent="0.2">
      <c r="A19510" s="1" t="str">
        <f t="shared" si="307"/>
        <v>SETOP MATED-12473</v>
      </c>
      <c r="B19510" s="3" t="s">
        <v>28600</v>
      </c>
      <c r="C19510" s="3" t="s">
        <v>42801</v>
      </c>
      <c r="D19510" s="2" t="s">
        <v>44849</v>
      </c>
      <c r="E19510" s="3">
        <v>91.18</v>
      </c>
      <c r="F19510" s="67">
        <v>91.18</v>
      </c>
      <c r="G19510" s="67">
        <v>91.18</v>
      </c>
    </row>
    <row r="19511" spans="1:7" x14ac:dyDescent="0.2">
      <c r="A19511" s="1" t="str">
        <f t="shared" si="307"/>
        <v>SETOP MATED-11684</v>
      </c>
      <c r="B19511" s="3" t="s">
        <v>28600</v>
      </c>
      <c r="C19511" s="3" t="s">
        <v>42802</v>
      </c>
      <c r="D19511" s="2" t="s">
        <v>44850</v>
      </c>
      <c r="E19511" s="3">
        <v>9.8748000000000005</v>
      </c>
      <c r="F19511" s="67">
        <v>9.8748000000000005</v>
      </c>
      <c r="G19511" s="67">
        <v>9.8748000000000005</v>
      </c>
    </row>
    <row r="19512" spans="1:7" x14ac:dyDescent="0.2">
      <c r="A19512" s="1" t="str">
        <f t="shared" si="307"/>
        <v>SETOP MATED-11686</v>
      </c>
      <c r="B19512" s="3" t="s">
        <v>28600</v>
      </c>
      <c r="C19512" s="3" t="s">
        <v>42803</v>
      </c>
      <c r="D19512" s="2" t="s">
        <v>44851</v>
      </c>
      <c r="E19512" s="3">
        <v>15.29</v>
      </c>
      <c r="F19512" s="67">
        <v>15.29</v>
      </c>
      <c r="G19512" s="67">
        <v>15.29</v>
      </c>
    </row>
    <row r="19513" spans="1:7" x14ac:dyDescent="0.2">
      <c r="A19513" s="1" t="str">
        <f t="shared" si="307"/>
        <v xml:space="preserve">SETOP </v>
      </c>
      <c r="B19513" s="3" t="s">
        <v>28600</v>
      </c>
    </row>
    <row r="19514" spans="1:7" x14ac:dyDescent="0.2">
      <c r="A19514" s="1" t="str">
        <f t="shared" si="307"/>
        <v>SETOP 144.06 - TUBO ESGOTO SÉRIE REFORÇADA</v>
      </c>
      <c r="B19514" s="3" t="s">
        <v>28600</v>
      </c>
      <c r="C19514" s="3" t="s">
        <v>42804</v>
      </c>
    </row>
    <row r="19515" spans="1:7" x14ac:dyDescent="0.2">
      <c r="A19515" s="1" t="str">
        <f t="shared" si="307"/>
        <v>SETOP Código</v>
      </c>
      <c r="B19515" s="3" t="s">
        <v>28600</v>
      </c>
      <c r="C19515" s="3" t="s">
        <v>28604</v>
      </c>
      <c r="D19515" s="2" t="s">
        <v>43149</v>
      </c>
      <c r="E19515" s="3" t="s">
        <v>45110</v>
      </c>
      <c r="F19515" s="67" t="s">
        <v>45110</v>
      </c>
      <c r="G19515" s="67" t="s">
        <v>45110</v>
      </c>
    </row>
    <row r="19516" spans="1:7" x14ac:dyDescent="0.2">
      <c r="A19516" s="1" t="str">
        <f t="shared" si="307"/>
        <v>SETOP MATED-11688</v>
      </c>
      <c r="B19516" s="3" t="s">
        <v>28600</v>
      </c>
      <c r="C19516" s="3" t="s">
        <v>42805</v>
      </c>
      <c r="D19516" s="2" t="s">
        <v>44852</v>
      </c>
      <c r="E19516" s="3">
        <v>8.2752999999999997</v>
      </c>
      <c r="F19516" s="67">
        <v>8.2752999999999997</v>
      </c>
      <c r="G19516" s="67">
        <v>8.2752999999999997</v>
      </c>
    </row>
    <row r="19517" spans="1:7" x14ac:dyDescent="0.2">
      <c r="A19517" s="1" t="str">
        <f t="shared" si="307"/>
        <v>SETOP MATED-12488</v>
      </c>
      <c r="B19517" s="3" t="s">
        <v>28600</v>
      </c>
      <c r="C19517" s="3" t="s">
        <v>42806</v>
      </c>
      <c r="D19517" s="2" t="s">
        <v>44853</v>
      </c>
      <c r="E19517" s="3">
        <v>29.686499999999999</v>
      </c>
      <c r="F19517" s="67">
        <v>29.686499999999999</v>
      </c>
      <c r="G19517" s="67">
        <v>29.686499999999999</v>
      </c>
    </row>
    <row r="19518" spans="1:7" x14ac:dyDescent="0.2">
      <c r="A19518" s="1" t="str">
        <f t="shared" si="307"/>
        <v>SETOP MATED-12498</v>
      </c>
      <c r="B19518" s="3" t="s">
        <v>28600</v>
      </c>
      <c r="C19518" s="3" t="s">
        <v>42807</v>
      </c>
      <c r="D19518" s="2" t="s">
        <v>44854</v>
      </c>
      <c r="E19518" s="3">
        <v>53.93</v>
      </c>
      <c r="F19518" s="67">
        <v>53.93</v>
      </c>
      <c r="G19518" s="67">
        <v>53.93</v>
      </c>
    </row>
    <row r="19519" spans="1:7" x14ac:dyDescent="0.2">
      <c r="A19519" s="1" t="str">
        <f t="shared" si="307"/>
        <v>SETOP MATED-11689</v>
      </c>
      <c r="B19519" s="3" t="s">
        <v>28600</v>
      </c>
      <c r="C19519" s="3" t="s">
        <v>42808</v>
      </c>
      <c r="D19519" s="2" t="s">
        <v>44855</v>
      </c>
      <c r="E19519" s="3">
        <v>11.5357</v>
      </c>
      <c r="F19519" s="67">
        <v>11.5357</v>
      </c>
      <c r="G19519" s="67">
        <v>11.5357</v>
      </c>
    </row>
    <row r="19520" spans="1:7" x14ac:dyDescent="0.2">
      <c r="A19520" s="1" t="str">
        <f t="shared" si="307"/>
        <v>SETOP MATED-12479</v>
      </c>
      <c r="B19520" s="3" t="s">
        <v>28600</v>
      </c>
      <c r="C19520" s="3" t="s">
        <v>42809</v>
      </c>
      <c r="D19520" s="2" t="s">
        <v>44856</v>
      </c>
      <c r="E19520" s="3">
        <v>20.389700000000001</v>
      </c>
      <c r="F19520" s="67">
        <v>20.389700000000001</v>
      </c>
      <c r="G19520" s="67">
        <v>20.389700000000001</v>
      </c>
    </row>
    <row r="19521" spans="1:7" x14ac:dyDescent="0.2">
      <c r="A19521" s="1" t="str">
        <f t="shared" si="307"/>
        <v xml:space="preserve">SETOP </v>
      </c>
      <c r="B19521" s="3" t="s">
        <v>28600</v>
      </c>
    </row>
    <row r="19522" spans="1:7" x14ac:dyDescent="0.2">
      <c r="A19522" s="1" t="str">
        <f t="shared" si="307"/>
        <v>SETOP 145 - TUBOS E CONEXÕES CORRUGADOS PARA DRENAGEM</v>
      </c>
      <c r="B19522" s="3" t="s">
        <v>28600</v>
      </c>
      <c r="C19522" s="3" t="s">
        <v>42810</v>
      </c>
    </row>
    <row r="19523" spans="1:7" x14ac:dyDescent="0.2">
      <c r="A19523" s="1" t="str">
        <f t="shared" si="307"/>
        <v>SETOP 145.01 - TUBO PERFURADO PARA DRENAGEM</v>
      </c>
      <c r="B19523" s="3" t="s">
        <v>28600</v>
      </c>
      <c r="C19523" s="3" t="s">
        <v>42811</v>
      </c>
    </row>
    <row r="19524" spans="1:7" x14ac:dyDescent="0.2">
      <c r="A19524" s="1" t="str">
        <f t="shared" si="307"/>
        <v>SETOP Código</v>
      </c>
      <c r="B19524" s="3" t="s">
        <v>28600</v>
      </c>
      <c r="C19524" s="3" t="s">
        <v>28604</v>
      </c>
      <c r="D19524" s="2" t="s">
        <v>43149</v>
      </c>
      <c r="E19524" s="3" t="s">
        <v>45110</v>
      </c>
      <c r="F19524" s="67" t="s">
        <v>45110</v>
      </c>
      <c r="G19524" s="67" t="s">
        <v>45110</v>
      </c>
    </row>
    <row r="19525" spans="1:7" ht="22.5" x14ac:dyDescent="0.2">
      <c r="A19525" s="1" t="str">
        <f t="shared" si="307"/>
        <v>SETOP MATED-5365</v>
      </c>
      <c r="B19525" s="3" t="s">
        <v>28600</v>
      </c>
      <c r="C19525" s="3" t="s">
        <v>42812</v>
      </c>
      <c r="D19525" s="2" t="s">
        <v>44857</v>
      </c>
      <c r="E19525" s="3">
        <v>8.84</v>
      </c>
      <c r="F19525" s="67">
        <v>8.84</v>
      </c>
      <c r="G19525" s="67">
        <v>8.84</v>
      </c>
    </row>
    <row r="19526" spans="1:7" ht="22.5" x14ac:dyDescent="0.2">
      <c r="A19526" s="1" t="str">
        <f t="shared" si="307"/>
        <v>SETOP MATED-5366</v>
      </c>
      <c r="B19526" s="3" t="s">
        <v>28600</v>
      </c>
      <c r="C19526" s="3" t="s">
        <v>42813</v>
      </c>
      <c r="D19526" s="2" t="s">
        <v>44858</v>
      </c>
      <c r="E19526" s="3">
        <v>17.66</v>
      </c>
      <c r="F19526" s="67">
        <v>17.66</v>
      </c>
      <c r="G19526" s="67">
        <v>17.66</v>
      </c>
    </row>
    <row r="19527" spans="1:7" ht="22.5" x14ac:dyDescent="0.2">
      <c r="A19527" s="1" t="str">
        <f t="shared" si="307"/>
        <v>SETOP MATED-5367</v>
      </c>
      <c r="B19527" s="3" t="s">
        <v>28600</v>
      </c>
      <c r="C19527" s="3" t="s">
        <v>42814</v>
      </c>
      <c r="D19527" s="2" t="s">
        <v>44859</v>
      </c>
      <c r="E19527" s="3">
        <v>57.9</v>
      </c>
      <c r="F19527" s="67">
        <v>57.9</v>
      </c>
      <c r="G19527" s="67">
        <v>57.9</v>
      </c>
    </row>
    <row r="19528" spans="1:7" ht="22.5" x14ac:dyDescent="0.2">
      <c r="A19528" s="1" t="str">
        <f t="shared" si="307"/>
        <v>SETOP MATED-5369</v>
      </c>
      <c r="B19528" s="3" t="s">
        <v>28600</v>
      </c>
      <c r="C19528" s="3" t="s">
        <v>42815</v>
      </c>
      <c r="D19528" s="2" t="s">
        <v>44860</v>
      </c>
      <c r="E19528" s="3">
        <v>5.19</v>
      </c>
      <c r="F19528" s="67">
        <v>5.19</v>
      </c>
      <c r="G19528" s="67">
        <v>5.19</v>
      </c>
    </row>
    <row r="19529" spans="1:7" x14ac:dyDescent="0.2">
      <c r="A19529" s="1" t="str">
        <f t="shared" si="307"/>
        <v xml:space="preserve">SETOP </v>
      </c>
      <c r="B19529" s="3" t="s">
        <v>28600</v>
      </c>
    </row>
    <row r="19530" spans="1:7" x14ac:dyDescent="0.2">
      <c r="A19530" s="1" t="str">
        <f t="shared" si="307"/>
        <v>SETOP 146 - TUBOS E CONEXÕES PVC ROSCA</v>
      </c>
      <c r="B19530" s="3" t="s">
        <v>28600</v>
      </c>
      <c r="C19530" s="3" t="s">
        <v>42816</v>
      </c>
    </row>
    <row r="19531" spans="1:7" x14ac:dyDescent="0.2">
      <c r="A19531" s="1" t="str">
        <f t="shared" si="307"/>
        <v>SETOP 146.01 - TUBO ROSCÁVEL PARA ÁGUA FRIA</v>
      </c>
      <c r="B19531" s="3" t="s">
        <v>28600</v>
      </c>
      <c r="C19531" s="3" t="s">
        <v>42817</v>
      </c>
    </row>
    <row r="19532" spans="1:7" x14ac:dyDescent="0.2">
      <c r="A19532" s="1" t="str">
        <f t="shared" si="307"/>
        <v>SETOP Código</v>
      </c>
      <c r="B19532" s="3" t="s">
        <v>28600</v>
      </c>
      <c r="C19532" s="3" t="s">
        <v>28604</v>
      </c>
      <c r="D19532" s="2" t="s">
        <v>43149</v>
      </c>
      <c r="E19532" s="3" t="s">
        <v>45110</v>
      </c>
      <c r="F19532" s="67" t="s">
        <v>45110</v>
      </c>
      <c r="G19532" s="67" t="s">
        <v>45110</v>
      </c>
    </row>
    <row r="19533" spans="1:7" x14ac:dyDescent="0.2">
      <c r="A19533" s="1" t="str">
        <f t="shared" si="307"/>
        <v>SETOP MATED-11624</v>
      </c>
      <c r="B19533" s="3" t="s">
        <v>28600</v>
      </c>
      <c r="C19533" s="3" t="s">
        <v>42818</v>
      </c>
      <c r="D19533" s="2" t="s">
        <v>44861</v>
      </c>
      <c r="E19533" s="3">
        <v>0.1706</v>
      </c>
      <c r="F19533" s="67">
        <v>0.1706</v>
      </c>
      <c r="G19533" s="67">
        <v>0.1706</v>
      </c>
    </row>
    <row r="19534" spans="1:7" x14ac:dyDescent="0.2">
      <c r="A19534" s="1" t="str">
        <f t="shared" si="307"/>
        <v>SETOP MATED-11617</v>
      </c>
      <c r="B19534" s="3" t="s">
        <v>28600</v>
      </c>
      <c r="C19534" s="3" t="s">
        <v>42819</v>
      </c>
      <c r="D19534" s="2" t="s">
        <v>44862</v>
      </c>
      <c r="E19534" s="3">
        <v>27.479299999999999</v>
      </c>
      <c r="F19534" s="67">
        <v>27.479299999999999</v>
      </c>
      <c r="G19534" s="67">
        <v>27.479299999999999</v>
      </c>
    </row>
    <row r="19535" spans="1:7" x14ac:dyDescent="0.2">
      <c r="A19535" s="1" t="str">
        <f t="shared" si="307"/>
        <v>SETOP MATED-11619</v>
      </c>
      <c r="B19535" s="3" t="s">
        <v>28600</v>
      </c>
      <c r="C19535" s="3" t="s">
        <v>42820</v>
      </c>
      <c r="D19535" s="2" t="s">
        <v>44863</v>
      </c>
      <c r="E19535" s="3">
        <v>41.89</v>
      </c>
      <c r="F19535" s="67">
        <v>41.89</v>
      </c>
      <c r="G19535" s="67">
        <v>41.89</v>
      </c>
    </row>
    <row r="19536" spans="1:7" x14ac:dyDescent="0.2">
      <c r="A19536" s="1" t="str">
        <f t="shared" si="307"/>
        <v>SETOP MATED-11618</v>
      </c>
      <c r="B19536" s="3" t="s">
        <v>28600</v>
      </c>
      <c r="C19536" s="3" t="s">
        <v>42821</v>
      </c>
      <c r="D19536" s="2" t="s">
        <v>44864</v>
      </c>
      <c r="E19536" s="3">
        <v>32.857399999999998</v>
      </c>
      <c r="F19536" s="67">
        <v>32.857399999999998</v>
      </c>
      <c r="G19536" s="67">
        <v>32.857399999999998</v>
      </c>
    </row>
    <row r="19537" spans="1:7" x14ac:dyDescent="0.2">
      <c r="A19537" s="1" t="str">
        <f t="shared" si="307"/>
        <v>SETOP MATED-11615</v>
      </c>
      <c r="B19537" s="3" t="s">
        <v>28600</v>
      </c>
      <c r="C19537" s="3" t="s">
        <v>42822</v>
      </c>
      <c r="D19537" s="2" t="s">
        <v>44865</v>
      </c>
      <c r="E19537" s="3">
        <v>11.29</v>
      </c>
      <c r="F19537" s="67">
        <v>11.29</v>
      </c>
      <c r="G19537" s="67">
        <v>11.29</v>
      </c>
    </row>
    <row r="19538" spans="1:7" x14ac:dyDescent="0.2">
      <c r="A19538" s="1" t="str">
        <f t="shared" si="307"/>
        <v>SETOP MATED-11620</v>
      </c>
      <c r="B19538" s="3" t="s">
        <v>28600</v>
      </c>
      <c r="C19538" s="3" t="s">
        <v>42823</v>
      </c>
      <c r="D19538" s="2" t="s">
        <v>44866</v>
      </c>
      <c r="E19538" s="3">
        <v>67.308800000000005</v>
      </c>
      <c r="F19538" s="67">
        <v>67.308800000000005</v>
      </c>
      <c r="G19538" s="67">
        <v>67.308800000000005</v>
      </c>
    </row>
    <row r="19539" spans="1:7" x14ac:dyDescent="0.2">
      <c r="A19539" s="1" t="str">
        <f t="shared" si="307"/>
        <v>SETOP MATED-11621</v>
      </c>
      <c r="B19539" s="3" t="s">
        <v>28600</v>
      </c>
      <c r="C19539" s="3" t="s">
        <v>42824</v>
      </c>
      <c r="D19539" s="2" t="s">
        <v>44867</v>
      </c>
      <c r="E19539" s="3">
        <v>99.887299999999996</v>
      </c>
      <c r="F19539" s="67">
        <v>99.887299999999996</v>
      </c>
      <c r="G19539" s="67">
        <v>99.887299999999996</v>
      </c>
    </row>
    <row r="19540" spans="1:7" x14ac:dyDescent="0.2">
      <c r="A19540" s="1" t="str">
        <f t="shared" si="307"/>
        <v>SETOP MATED-11622</v>
      </c>
      <c r="B19540" s="3" t="s">
        <v>28600</v>
      </c>
      <c r="C19540" s="3" t="s">
        <v>42825</v>
      </c>
      <c r="D19540" s="2" t="s">
        <v>44868</v>
      </c>
      <c r="E19540" s="3">
        <v>119.43</v>
      </c>
      <c r="F19540" s="67">
        <v>119.43</v>
      </c>
      <c r="G19540" s="67">
        <v>119.43</v>
      </c>
    </row>
    <row r="19541" spans="1:7" x14ac:dyDescent="0.2">
      <c r="A19541" s="1" t="str">
        <f t="shared" si="307"/>
        <v>SETOP MATED-11616</v>
      </c>
      <c r="B19541" s="3" t="s">
        <v>28600</v>
      </c>
      <c r="C19541" s="3" t="s">
        <v>42826</v>
      </c>
      <c r="D19541" s="2" t="s">
        <v>44869</v>
      </c>
      <c r="E19541" s="3">
        <v>13.975</v>
      </c>
      <c r="F19541" s="67">
        <v>13.975</v>
      </c>
      <c r="G19541" s="67">
        <v>13.975</v>
      </c>
    </row>
    <row r="19542" spans="1:7" x14ac:dyDescent="0.2">
      <c r="A19542" s="1" t="str">
        <f t="shared" si="307"/>
        <v>SETOP MATED-11623</v>
      </c>
      <c r="B19542" s="3" t="s">
        <v>28600</v>
      </c>
      <c r="C19542" s="3" t="s">
        <v>42827</v>
      </c>
      <c r="D19542" s="2" t="s">
        <v>44870</v>
      </c>
      <c r="E19542" s="3">
        <v>157.43680000000001</v>
      </c>
      <c r="F19542" s="67">
        <v>157.43680000000001</v>
      </c>
      <c r="G19542" s="67">
        <v>157.43680000000001</v>
      </c>
    </row>
    <row r="19543" spans="1:7" x14ac:dyDescent="0.2">
      <c r="A19543" s="1" t="str">
        <f t="shared" si="307"/>
        <v xml:space="preserve">SETOP </v>
      </c>
      <c r="B19543" s="3" t="s">
        <v>28600</v>
      </c>
    </row>
    <row r="19544" spans="1:7" x14ac:dyDescent="0.2">
      <c r="A19544" s="1" t="str">
        <f t="shared" si="307"/>
        <v>SETOP 147 - TUBOS E CONEXÕES PVC SOLDA ÁGUA FRIA</v>
      </c>
      <c r="B19544" s="3" t="s">
        <v>28600</v>
      </c>
      <c r="C19544" s="3" t="s">
        <v>42828</v>
      </c>
    </row>
    <row r="19545" spans="1:7" x14ac:dyDescent="0.2">
      <c r="A19545" s="1" t="str">
        <f t="shared" si="307"/>
        <v>SETOP 147.01 - ADAPTADOR COM FLANGE</v>
      </c>
      <c r="B19545" s="3" t="s">
        <v>28600</v>
      </c>
      <c r="C19545" s="3" t="s">
        <v>42829</v>
      </c>
    </row>
    <row r="19546" spans="1:7" x14ac:dyDescent="0.2">
      <c r="A19546" s="1" t="str">
        <f t="shared" si="307"/>
        <v>SETOP Código</v>
      </c>
      <c r="B19546" s="3" t="s">
        <v>28600</v>
      </c>
      <c r="C19546" s="3" t="s">
        <v>28604</v>
      </c>
      <c r="D19546" s="2" t="s">
        <v>43149</v>
      </c>
      <c r="E19546" s="3" t="s">
        <v>45110</v>
      </c>
      <c r="F19546" s="67" t="s">
        <v>45110</v>
      </c>
      <c r="G19546" s="67" t="s">
        <v>45110</v>
      </c>
    </row>
    <row r="19547" spans="1:7" ht="22.5" x14ac:dyDescent="0.2">
      <c r="A19547" s="1" t="str">
        <f t="shared" si="307"/>
        <v>SETOP MATED-11592</v>
      </c>
      <c r="B19547" s="3" t="s">
        <v>28600</v>
      </c>
      <c r="C19547" s="3" t="s">
        <v>42830</v>
      </c>
      <c r="D19547" s="2" t="s">
        <v>44871</v>
      </c>
      <c r="E19547" s="3">
        <v>25.033799999999999</v>
      </c>
      <c r="F19547" s="67">
        <v>25.033799999999999</v>
      </c>
      <c r="G19547" s="67">
        <v>25.033799999999999</v>
      </c>
    </row>
    <row r="19548" spans="1:7" ht="22.5" x14ac:dyDescent="0.2">
      <c r="A19548" s="1" t="str">
        <f t="shared" si="307"/>
        <v>SETOP MATED-11594</v>
      </c>
      <c r="B19548" s="3" t="s">
        <v>28600</v>
      </c>
      <c r="C19548" s="3" t="s">
        <v>42831</v>
      </c>
      <c r="D19548" s="2" t="s">
        <v>44872</v>
      </c>
      <c r="E19548" s="3">
        <v>43.648899999999998</v>
      </c>
      <c r="F19548" s="67">
        <v>43.648899999999998</v>
      </c>
      <c r="G19548" s="67">
        <v>43.648899999999998</v>
      </c>
    </row>
    <row r="19549" spans="1:7" ht="22.5" x14ac:dyDescent="0.2">
      <c r="A19549" s="1" t="str">
        <f t="shared" si="307"/>
        <v>SETOP MATED-11593</v>
      </c>
      <c r="B19549" s="3" t="s">
        <v>28600</v>
      </c>
      <c r="C19549" s="3" t="s">
        <v>42832</v>
      </c>
      <c r="D19549" s="2" t="s">
        <v>44873</v>
      </c>
      <c r="E19549" s="3">
        <v>37.590000000000003</v>
      </c>
      <c r="F19549" s="67">
        <v>37.590000000000003</v>
      </c>
      <c r="G19549" s="67">
        <v>37.590000000000003</v>
      </c>
    </row>
    <row r="19550" spans="1:7" ht="22.5" x14ac:dyDescent="0.2">
      <c r="A19550" s="1" t="str">
        <f t="shared" si="307"/>
        <v>SETOP MATED-11590</v>
      </c>
      <c r="B19550" s="3" t="s">
        <v>28600</v>
      </c>
      <c r="C19550" s="3" t="s">
        <v>42833</v>
      </c>
      <c r="D19550" s="2" t="s">
        <v>44874</v>
      </c>
      <c r="E19550" s="3">
        <v>14.0198</v>
      </c>
      <c r="F19550" s="67">
        <v>14.0198</v>
      </c>
      <c r="G19550" s="67">
        <v>14.0198</v>
      </c>
    </row>
    <row r="19551" spans="1:7" ht="22.5" x14ac:dyDescent="0.2">
      <c r="A19551" s="1" t="str">
        <f t="shared" si="307"/>
        <v>SETOP MATED-11595</v>
      </c>
      <c r="B19551" s="3" t="s">
        <v>28600</v>
      </c>
      <c r="C19551" s="3" t="s">
        <v>42834</v>
      </c>
      <c r="D19551" s="2" t="s">
        <v>44875</v>
      </c>
      <c r="E19551" s="3">
        <v>61.934199999999997</v>
      </c>
      <c r="F19551" s="67">
        <v>61.934199999999997</v>
      </c>
      <c r="G19551" s="67">
        <v>61.934199999999997</v>
      </c>
    </row>
    <row r="19552" spans="1:7" ht="22.5" x14ac:dyDescent="0.2">
      <c r="A19552" s="1" t="str">
        <f t="shared" si="307"/>
        <v>SETOP MATED-11591</v>
      </c>
      <c r="B19552" s="3" t="s">
        <v>28600</v>
      </c>
      <c r="C19552" s="3" t="s">
        <v>42835</v>
      </c>
      <c r="D19552" s="2" t="s">
        <v>44876</v>
      </c>
      <c r="E19552" s="3">
        <v>17.024799999999999</v>
      </c>
      <c r="F19552" s="67">
        <v>17.024799999999999</v>
      </c>
      <c r="G19552" s="67">
        <v>17.024799999999999</v>
      </c>
    </row>
    <row r="19553" spans="1:7" x14ac:dyDescent="0.2">
      <c r="A19553" s="1" t="str">
        <f t="shared" si="307"/>
        <v xml:space="preserve">SETOP </v>
      </c>
      <c r="B19553" s="3" t="s">
        <v>28600</v>
      </c>
    </row>
    <row r="19554" spans="1:7" x14ac:dyDescent="0.2">
      <c r="A19554" s="1" t="str">
        <f t="shared" si="307"/>
        <v>SETOP 147.02 - CONEXÕES PARA TUBO SOLDÁVEL PARA ÁGUA FRIA</v>
      </c>
      <c r="B19554" s="3" t="s">
        <v>28600</v>
      </c>
      <c r="C19554" s="3" t="s">
        <v>42836</v>
      </c>
    </row>
    <row r="19555" spans="1:7" x14ac:dyDescent="0.2">
      <c r="A19555" s="1" t="str">
        <f t="shared" si="307"/>
        <v>SETOP Código</v>
      </c>
      <c r="B19555" s="3" t="s">
        <v>28600</v>
      </c>
      <c r="C19555" s="3" t="s">
        <v>28604</v>
      </c>
      <c r="D19555" s="2" t="s">
        <v>43149</v>
      </c>
      <c r="E19555" s="3" t="s">
        <v>45110</v>
      </c>
      <c r="F19555" s="67" t="s">
        <v>45110</v>
      </c>
      <c r="G19555" s="67" t="s">
        <v>45110</v>
      </c>
    </row>
    <row r="19556" spans="1:7" x14ac:dyDescent="0.2">
      <c r="A19556" s="1" t="str">
        <f t="shared" si="307"/>
        <v>SETOP MATED-14463</v>
      </c>
      <c r="B19556" s="3" t="s">
        <v>28600</v>
      </c>
      <c r="C19556" s="3" t="s">
        <v>42837</v>
      </c>
      <c r="D19556" s="2" t="s">
        <v>44877</v>
      </c>
      <c r="E19556" s="3">
        <v>0.73150000000000004</v>
      </c>
      <c r="F19556" s="67">
        <v>0.73150000000000004</v>
      </c>
      <c r="G19556" s="67">
        <v>0.73150000000000004</v>
      </c>
    </row>
    <row r="19557" spans="1:7" x14ac:dyDescent="0.2">
      <c r="A19557" s="1" t="str">
        <f t="shared" si="307"/>
        <v>SETOP MATED-14458</v>
      </c>
      <c r="B19557" s="3" t="s">
        <v>28600</v>
      </c>
      <c r="C19557" s="3" t="s">
        <v>42838</v>
      </c>
      <c r="D19557" s="2" t="s">
        <v>44878</v>
      </c>
      <c r="E19557" s="3">
        <v>6.2412999999999998</v>
      </c>
      <c r="F19557" s="67">
        <v>6.2412999999999998</v>
      </c>
      <c r="G19557" s="67">
        <v>6.2412999999999998</v>
      </c>
    </row>
    <row r="19558" spans="1:7" x14ac:dyDescent="0.2">
      <c r="A19558" s="1" t="str">
        <f t="shared" si="307"/>
        <v>SETOP MATED-14479</v>
      </c>
      <c r="B19558" s="3" t="s">
        <v>28600</v>
      </c>
      <c r="C19558" s="3" t="s">
        <v>42839</v>
      </c>
      <c r="D19558" s="2" t="s">
        <v>44879</v>
      </c>
      <c r="E19558" s="3">
        <v>0.46820000000000001</v>
      </c>
      <c r="F19558" s="67">
        <v>0.46820000000000001</v>
      </c>
      <c r="G19558" s="67">
        <v>0.46820000000000001</v>
      </c>
    </row>
    <row r="19559" spans="1:7" x14ac:dyDescent="0.2">
      <c r="A19559" s="1" t="str">
        <f t="shared" si="307"/>
        <v>SETOP MATED-14480</v>
      </c>
      <c r="B19559" s="3" t="s">
        <v>28600</v>
      </c>
      <c r="C19559" s="3" t="s">
        <v>42840</v>
      </c>
      <c r="D19559" s="2" t="s">
        <v>44880</v>
      </c>
      <c r="E19559" s="3">
        <v>0.81200000000000006</v>
      </c>
      <c r="F19559" s="67">
        <v>0.81200000000000006</v>
      </c>
      <c r="G19559" s="67">
        <v>0.81200000000000006</v>
      </c>
    </row>
    <row r="19560" spans="1:7" x14ac:dyDescent="0.2">
      <c r="A19560" s="1" t="str">
        <f t="shared" si="307"/>
        <v>SETOP MATED-14464</v>
      </c>
      <c r="B19560" s="3" t="s">
        <v>28600</v>
      </c>
      <c r="C19560" s="3" t="s">
        <v>42841</v>
      </c>
      <c r="D19560" s="2" t="s">
        <v>44881</v>
      </c>
      <c r="E19560" s="3">
        <v>3.6175000000000002</v>
      </c>
      <c r="F19560" s="67">
        <v>3.6175000000000002</v>
      </c>
      <c r="G19560" s="67">
        <v>3.6175000000000002</v>
      </c>
    </row>
    <row r="19561" spans="1:7" x14ac:dyDescent="0.2">
      <c r="A19561" s="1" t="str">
        <f t="shared" si="307"/>
        <v>SETOP MATED-14462</v>
      </c>
      <c r="B19561" s="3" t="s">
        <v>28600</v>
      </c>
      <c r="C19561" s="3" t="s">
        <v>42842</v>
      </c>
      <c r="D19561" s="2" t="s">
        <v>44882</v>
      </c>
      <c r="E19561" s="3">
        <v>1.2989999999999999</v>
      </c>
      <c r="F19561" s="67">
        <v>1.2989999999999999</v>
      </c>
      <c r="G19561" s="67">
        <v>1.2989999999999999</v>
      </c>
    </row>
    <row r="19562" spans="1:7" x14ac:dyDescent="0.2">
      <c r="A19562" s="1" t="str">
        <f t="shared" si="307"/>
        <v>SETOP MATED-14465</v>
      </c>
      <c r="B19562" s="3" t="s">
        <v>28600</v>
      </c>
      <c r="C19562" s="3" t="s">
        <v>42843</v>
      </c>
      <c r="D19562" s="2" t="s">
        <v>44883</v>
      </c>
      <c r="E19562" s="3">
        <v>1.6032999999999999</v>
      </c>
      <c r="F19562" s="67">
        <v>1.6032999999999999</v>
      </c>
      <c r="G19562" s="67">
        <v>1.6032999999999999</v>
      </c>
    </row>
    <row r="19563" spans="1:7" x14ac:dyDescent="0.2">
      <c r="A19563" s="1" t="str">
        <f t="shared" si="307"/>
        <v xml:space="preserve">SETOP </v>
      </c>
      <c r="B19563" s="3" t="s">
        <v>28600</v>
      </c>
    </row>
    <row r="19564" spans="1:7" x14ac:dyDescent="0.2">
      <c r="A19564" s="1" t="str">
        <f t="shared" ref="A19564:A19627" si="308">CONCATENAR</f>
        <v>SETOP 147.03 - TUBO SOLDÁVEL PARA ÁGUA FRIA</v>
      </c>
      <c r="B19564" s="3" t="s">
        <v>28600</v>
      </c>
      <c r="C19564" s="3" t="s">
        <v>42844</v>
      </c>
    </row>
    <row r="19565" spans="1:7" x14ac:dyDescent="0.2">
      <c r="A19565" s="1" t="str">
        <f t="shared" si="308"/>
        <v>SETOP Código</v>
      </c>
      <c r="B19565" s="3" t="s">
        <v>28600</v>
      </c>
      <c r="C19565" s="3" t="s">
        <v>28604</v>
      </c>
      <c r="D19565" s="2" t="s">
        <v>43149</v>
      </c>
      <c r="E19565" s="3" t="s">
        <v>45110</v>
      </c>
      <c r="F19565" s="67" t="s">
        <v>45110</v>
      </c>
      <c r="G19565" s="67" t="s">
        <v>45110</v>
      </c>
    </row>
    <row r="19566" spans="1:7" x14ac:dyDescent="0.2">
      <c r="A19566" s="1" t="str">
        <f t="shared" si="308"/>
        <v>SETOP MATED-11604</v>
      </c>
      <c r="B19566" s="3" t="s">
        <v>28600</v>
      </c>
      <c r="C19566" s="3" t="s">
        <v>42845</v>
      </c>
      <c r="D19566" s="2" t="s">
        <v>44884</v>
      </c>
      <c r="E19566" s="3">
        <v>90.606499999999997</v>
      </c>
      <c r="F19566" s="67">
        <v>90.606499999999997</v>
      </c>
      <c r="G19566" s="67">
        <v>90.606499999999997</v>
      </c>
    </row>
    <row r="19567" spans="1:7" x14ac:dyDescent="0.2">
      <c r="A19567" s="1" t="str">
        <f t="shared" si="308"/>
        <v>SETOP MATED-11596</v>
      </c>
      <c r="B19567" s="3" t="s">
        <v>28600</v>
      </c>
      <c r="C19567" s="3" t="s">
        <v>42846</v>
      </c>
      <c r="D19567" s="2" t="s">
        <v>44885</v>
      </c>
      <c r="E19567" s="3">
        <v>3.7313000000000001</v>
      </c>
      <c r="F19567" s="67">
        <v>3.7313000000000001</v>
      </c>
      <c r="G19567" s="67">
        <v>3.7313000000000001</v>
      </c>
    </row>
    <row r="19568" spans="1:7" x14ac:dyDescent="0.2">
      <c r="A19568" s="1" t="str">
        <f t="shared" si="308"/>
        <v>SETOP MATED-11597</v>
      </c>
      <c r="B19568" s="3" t="s">
        <v>28600</v>
      </c>
      <c r="C19568" s="3" t="s">
        <v>42847</v>
      </c>
      <c r="D19568" s="2" t="s">
        <v>44886</v>
      </c>
      <c r="E19568" s="3">
        <v>4.0774999999999997</v>
      </c>
      <c r="F19568" s="67">
        <v>4.0774999999999997</v>
      </c>
      <c r="G19568" s="67">
        <v>4.0774999999999997</v>
      </c>
    </row>
    <row r="19569" spans="1:7" x14ac:dyDescent="0.2">
      <c r="A19569" s="1" t="str">
        <f t="shared" si="308"/>
        <v>SETOP MATED-11598</v>
      </c>
      <c r="B19569" s="3" t="s">
        <v>28600</v>
      </c>
      <c r="C19569" s="3" t="s">
        <v>42848</v>
      </c>
      <c r="D19569" s="2" t="s">
        <v>44887</v>
      </c>
      <c r="E19569" s="3">
        <v>10.2355</v>
      </c>
      <c r="F19569" s="67">
        <v>10.2355</v>
      </c>
      <c r="G19569" s="67">
        <v>10.2355</v>
      </c>
    </row>
    <row r="19570" spans="1:7" x14ac:dyDescent="0.2">
      <c r="A19570" s="1" t="str">
        <f t="shared" si="308"/>
        <v>SETOP MATED-11599</v>
      </c>
      <c r="B19570" s="3" t="s">
        <v>28600</v>
      </c>
      <c r="C19570" s="3" t="s">
        <v>42849</v>
      </c>
      <c r="D19570" s="2" t="s">
        <v>44888</v>
      </c>
      <c r="E19570" s="3">
        <v>15.7479</v>
      </c>
      <c r="F19570" s="67">
        <v>15.7479</v>
      </c>
      <c r="G19570" s="67">
        <v>15.7479</v>
      </c>
    </row>
    <row r="19571" spans="1:7" x14ac:dyDescent="0.2">
      <c r="A19571" s="1" t="str">
        <f t="shared" si="308"/>
        <v>SETOP MATED-11600</v>
      </c>
      <c r="B19571" s="3" t="s">
        <v>28600</v>
      </c>
      <c r="C19571" s="3" t="s">
        <v>42850</v>
      </c>
      <c r="D19571" s="2" t="s">
        <v>44889</v>
      </c>
      <c r="E19571" s="3">
        <v>15.4643</v>
      </c>
      <c r="F19571" s="67">
        <v>15.4643</v>
      </c>
      <c r="G19571" s="67">
        <v>15.4643</v>
      </c>
    </row>
    <row r="19572" spans="1:7" x14ac:dyDescent="0.2">
      <c r="A19572" s="1" t="str">
        <f t="shared" si="308"/>
        <v>SETOP MATED-11601</v>
      </c>
      <c r="B19572" s="3" t="s">
        <v>28600</v>
      </c>
      <c r="C19572" s="3" t="s">
        <v>42851</v>
      </c>
      <c r="D19572" s="2" t="s">
        <v>44890</v>
      </c>
      <c r="E19572" s="3">
        <v>30.307400000000001</v>
      </c>
      <c r="F19572" s="67">
        <v>30.307400000000001</v>
      </c>
      <c r="G19572" s="67">
        <v>30.307400000000001</v>
      </c>
    </row>
    <row r="19573" spans="1:7" x14ac:dyDescent="0.2">
      <c r="A19573" s="1" t="str">
        <f t="shared" si="308"/>
        <v>SETOP MATED-11602</v>
      </c>
      <c r="B19573" s="3" t="s">
        <v>28600</v>
      </c>
      <c r="C19573" s="3" t="s">
        <v>42852</v>
      </c>
      <c r="D19573" s="2" t="s">
        <v>44891</v>
      </c>
      <c r="E19573" s="3">
        <v>50.366300000000003</v>
      </c>
      <c r="F19573" s="67">
        <v>50.366300000000003</v>
      </c>
      <c r="G19573" s="67">
        <v>50.366300000000003</v>
      </c>
    </row>
    <row r="19574" spans="1:7" x14ac:dyDescent="0.2">
      <c r="A19574" s="1" t="str">
        <f t="shared" si="308"/>
        <v>SETOP MATED-11603</v>
      </c>
      <c r="B19574" s="3" t="s">
        <v>28600</v>
      </c>
      <c r="C19574" s="3" t="s">
        <v>42853</v>
      </c>
      <c r="D19574" s="2" t="s">
        <v>44892</v>
      </c>
      <c r="E19574" s="3">
        <v>66.744100000000003</v>
      </c>
      <c r="F19574" s="67">
        <v>66.744100000000003</v>
      </c>
      <c r="G19574" s="67">
        <v>66.744100000000003</v>
      </c>
    </row>
    <row r="19575" spans="1:7" x14ac:dyDescent="0.2">
      <c r="A19575" s="1" t="str">
        <f t="shared" si="308"/>
        <v xml:space="preserve">SETOP </v>
      </c>
      <c r="B19575" s="3" t="s">
        <v>28600</v>
      </c>
    </row>
    <row r="19576" spans="1:7" x14ac:dyDescent="0.2">
      <c r="A19576" s="1" t="str">
        <f t="shared" si="308"/>
        <v>SETOP 148 - TUBOS EM CONCRETO ESGOTO/DRENAGEM</v>
      </c>
      <c r="B19576" s="3" t="s">
        <v>28600</v>
      </c>
      <c r="C19576" s="3" t="s">
        <v>42854</v>
      </c>
    </row>
    <row r="19577" spans="1:7" x14ac:dyDescent="0.2">
      <c r="A19577" s="1" t="str">
        <f t="shared" si="308"/>
        <v>SETOP 148.01 - CONEXÕES TUBO DE CONCRETO SIMPLES</v>
      </c>
      <c r="B19577" s="3" t="s">
        <v>28600</v>
      </c>
      <c r="C19577" s="3" t="s">
        <v>42855</v>
      </c>
    </row>
    <row r="19578" spans="1:7" x14ac:dyDescent="0.2">
      <c r="A19578" s="1" t="str">
        <f t="shared" si="308"/>
        <v>SETOP Código</v>
      </c>
      <c r="B19578" s="3" t="s">
        <v>28600</v>
      </c>
      <c r="C19578" s="3" t="s">
        <v>28604</v>
      </c>
      <c r="D19578" s="2" t="s">
        <v>43149</v>
      </c>
      <c r="E19578" s="3" t="s">
        <v>45110</v>
      </c>
      <c r="F19578" s="67" t="s">
        <v>45110</v>
      </c>
      <c r="G19578" s="67" t="s">
        <v>45110</v>
      </c>
    </row>
    <row r="19579" spans="1:7" x14ac:dyDescent="0.2">
      <c r="A19579" s="1" t="str">
        <f t="shared" si="308"/>
        <v>SETOP MATED-12825</v>
      </c>
      <c r="B19579" s="3" t="s">
        <v>28600</v>
      </c>
      <c r="C19579" s="3" t="s">
        <v>42856</v>
      </c>
      <c r="D19579" s="2" t="s">
        <v>44893</v>
      </c>
      <c r="E19579" s="3">
        <v>55.555399999999999</v>
      </c>
      <c r="F19579" s="67">
        <v>55.555399999999999</v>
      </c>
      <c r="G19579" s="67">
        <v>55.555399999999999</v>
      </c>
    </row>
    <row r="19580" spans="1:7" x14ac:dyDescent="0.2">
      <c r="A19580" s="1" t="str">
        <f t="shared" si="308"/>
        <v xml:space="preserve">SETOP </v>
      </c>
      <c r="B19580" s="3" t="s">
        <v>28600</v>
      </c>
    </row>
    <row r="19581" spans="1:7" x14ac:dyDescent="0.2">
      <c r="A19581" s="1" t="str">
        <f t="shared" si="308"/>
        <v>SETOP 148.02 - TUBO DE CONCRETO ARMADO</v>
      </c>
      <c r="B19581" s="3" t="s">
        <v>28600</v>
      </c>
      <c r="C19581" s="3" t="s">
        <v>42857</v>
      </c>
    </row>
    <row r="19582" spans="1:7" x14ac:dyDescent="0.2">
      <c r="A19582" s="1" t="str">
        <f t="shared" si="308"/>
        <v>SETOP Código</v>
      </c>
      <c r="B19582" s="3" t="s">
        <v>28600</v>
      </c>
      <c r="C19582" s="3" t="s">
        <v>28604</v>
      </c>
      <c r="D19582" s="2" t="s">
        <v>43149</v>
      </c>
      <c r="E19582" s="3" t="s">
        <v>45110</v>
      </c>
      <c r="F19582" s="67" t="s">
        <v>45110</v>
      </c>
      <c r="G19582" s="67" t="s">
        <v>45110</v>
      </c>
    </row>
    <row r="19583" spans="1:7" ht="22.5" x14ac:dyDescent="0.2">
      <c r="A19583" s="1" t="str">
        <f t="shared" si="308"/>
        <v>SETOP MATED-12863</v>
      </c>
      <c r="B19583" s="3" t="s">
        <v>28600</v>
      </c>
      <c r="C19583" s="3" t="s">
        <v>42858</v>
      </c>
      <c r="D19583" s="2" t="s">
        <v>44894</v>
      </c>
      <c r="E19583" s="3">
        <v>546.52009999999996</v>
      </c>
      <c r="F19583" s="67">
        <v>546.52009999999996</v>
      </c>
      <c r="G19583" s="67">
        <v>546.52009999999996</v>
      </c>
    </row>
    <row r="19584" spans="1:7" ht="22.5" x14ac:dyDescent="0.2">
      <c r="A19584" s="1" t="str">
        <f t="shared" si="308"/>
        <v>SETOP MATED-12864</v>
      </c>
      <c r="B19584" s="3" t="s">
        <v>28600</v>
      </c>
      <c r="C19584" s="3" t="s">
        <v>42859</v>
      </c>
      <c r="D19584" s="2" t="s">
        <v>44895</v>
      </c>
      <c r="E19584" s="3">
        <v>804.72720000000004</v>
      </c>
      <c r="F19584" s="67">
        <v>804.72720000000004</v>
      </c>
      <c r="G19584" s="67">
        <v>804.72720000000004</v>
      </c>
    </row>
    <row r="19585" spans="1:7" ht="22.5" x14ac:dyDescent="0.2">
      <c r="A19585" s="1" t="str">
        <f t="shared" si="308"/>
        <v>SETOP MATED-12866</v>
      </c>
      <c r="B19585" s="3" t="s">
        <v>28600</v>
      </c>
      <c r="C19585" s="3" t="s">
        <v>42860</v>
      </c>
      <c r="D19585" s="2" t="s">
        <v>44896</v>
      </c>
      <c r="E19585" s="3">
        <v>1158.4449999999999</v>
      </c>
      <c r="F19585" s="67">
        <v>1158.4449999999999</v>
      </c>
      <c r="G19585" s="67">
        <v>1158.4449999999999</v>
      </c>
    </row>
    <row r="19586" spans="1:7" ht="22.5" x14ac:dyDescent="0.2">
      <c r="A19586" s="1" t="str">
        <f t="shared" si="308"/>
        <v>SETOP MATED-12859</v>
      </c>
      <c r="B19586" s="3" t="s">
        <v>28600</v>
      </c>
      <c r="C19586" s="3" t="s">
        <v>42861</v>
      </c>
      <c r="D19586" s="2" t="s">
        <v>44897</v>
      </c>
      <c r="E19586" s="3">
        <v>131.73419999999999</v>
      </c>
      <c r="F19586" s="67">
        <v>131.73419999999999</v>
      </c>
      <c r="G19586" s="67">
        <v>131.73419999999999</v>
      </c>
    </row>
    <row r="19587" spans="1:7" ht="22.5" x14ac:dyDescent="0.2">
      <c r="A19587" s="1" t="str">
        <f t="shared" si="308"/>
        <v>SETOP MATED-12860</v>
      </c>
      <c r="B19587" s="3" t="s">
        <v>28600</v>
      </c>
      <c r="C19587" s="3" t="s">
        <v>42862</v>
      </c>
      <c r="D19587" s="2" t="s">
        <v>44898</v>
      </c>
      <c r="E19587" s="3">
        <v>158.0214</v>
      </c>
      <c r="F19587" s="67">
        <v>158.0214</v>
      </c>
      <c r="G19587" s="67">
        <v>158.0214</v>
      </c>
    </row>
    <row r="19588" spans="1:7" ht="22.5" x14ac:dyDescent="0.2">
      <c r="A19588" s="1" t="str">
        <f t="shared" si="308"/>
        <v>SETOP MATED-12861</v>
      </c>
      <c r="B19588" s="3" t="s">
        <v>28600</v>
      </c>
      <c r="C19588" s="3" t="s">
        <v>42863</v>
      </c>
      <c r="D19588" s="2" t="s">
        <v>44899</v>
      </c>
      <c r="E19588" s="3">
        <v>232.66980000000001</v>
      </c>
      <c r="F19588" s="67">
        <v>232.66980000000001</v>
      </c>
      <c r="G19588" s="67">
        <v>232.66980000000001</v>
      </c>
    </row>
    <row r="19589" spans="1:7" ht="22.5" x14ac:dyDescent="0.2">
      <c r="A19589" s="1" t="str">
        <f t="shared" si="308"/>
        <v>SETOP MATED-12892</v>
      </c>
      <c r="B19589" s="3" t="s">
        <v>28600</v>
      </c>
      <c r="C19589" s="3" t="s">
        <v>42864</v>
      </c>
      <c r="D19589" s="2" t="s">
        <v>44900</v>
      </c>
      <c r="E19589" s="3">
        <v>302.43680000000001</v>
      </c>
      <c r="F19589" s="67">
        <v>302.43680000000001</v>
      </c>
      <c r="G19589" s="67">
        <v>302.43680000000001</v>
      </c>
    </row>
    <row r="19590" spans="1:7" ht="22.5" x14ac:dyDescent="0.2">
      <c r="A19590" s="1" t="str">
        <f t="shared" si="308"/>
        <v>SETOP MATED-12902</v>
      </c>
      <c r="B19590" s="3" t="s">
        <v>28600</v>
      </c>
      <c r="C19590" s="3" t="s">
        <v>42865</v>
      </c>
      <c r="D19590" s="2" t="s">
        <v>44901</v>
      </c>
      <c r="E19590" s="3">
        <v>424.22340000000003</v>
      </c>
      <c r="F19590" s="67">
        <v>424.22340000000003</v>
      </c>
      <c r="G19590" s="67">
        <v>424.22340000000003</v>
      </c>
    </row>
    <row r="19591" spans="1:7" ht="22.5" x14ac:dyDescent="0.2">
      <c r="A19591" s="1" t="str">
        <f t="shared" si="308"/>
        <v>SETOP MATED-12862</v>
      </c>
      <c r="B19591" s="3" t="s">
        <v>28600</v>
      </c>
      <c r="C19591" s="3" t="s">
        <v>42866</v>
      </c>
      <c r="D19591" s="2" t="s">
        <v>44902</v>
      </c>
      <c r="E19591" s="3">
        <v>393.72280000000001</v>
      </c>
      <c r="F19591" s="67">
        <v>393.72280000000001</v>
      </c>
      <c r="G19591" s="67">
        <v>393.72280000000001</v>
      </c>
    </row>
    <row r="19592" spans="1:7" x14ac:dyDescent="0.2">
      <c r="A19592" s="1" t="str">
        <f t="shared" si="308"/>
        <v xml:space="preserve">SETOP </v>
      </c>
      <c r="B19592" s="3" t="s">
        <v>28600</v>
      </c>
    </row>
    <row r="19593" spans="1:7" x14ac:dyDescent="0.2">
      <c r="A19593" s="1" t="str">
        <f t="shared" si="308"/>
        <v>SETOP 148.03 - TUBO DE CONCRETO SIMPLES</v>
      </c>
      <c r="B19593" s="3" t="s">
        <v>28600</v>
      </c>
      <c r="C19593" s="3" t="s">
        <v>42867</v>
      </c>
    </row>
    <row r="19594" spans="1:7" x14ac:dyDescent="0.2">
      <c r="A19594" s="1" t="str">
        <f t="shared" si="308"/>
        <v>SETOP Código</v>
      </c>
      <c r="B19594" s="3" t="s">
        <v>28600</v>
      </c>
      <c r="C19594" s="3" t="s">
        <v>28604</v>
      </c>
      <c r="D19594" s="2" t="s">
        <v>43149</v>
      </c>
      <c r="E19594" s="3" t="s">
        <v>45110</v>
      </c>
      <c r="F19594" s="67" t="s">
        <v>45110</v>
      </c>
      <c r="G19594" s="67" t="s">
        <v>45110</v>
      </c>
    </row>
    <row r="19595" spans="1:7" x14ac:dyDescent="0.2">
      <c r="A19595" s="1" t="str">
        <f t="shared" si="308"/>
        <v>SETOP MATED-15977</v>
      </c>
      <c r="B19595" s="3" t="s">
        <v>28600</v>
      </c>
      <c r="C19595" s="3" t="s">
        <v>42868</v>
      </c>
      <c r="D19595" s="2" t="s">
        <v>44903</v>
      </c>
      <c r="E19595" s="3">
        <v>278.71870000000001</v>
      </c>
      <c r="F19595" s="67">
        <v>278.71870000000001</v>
      </c>
      <c r="G19595" s="67">
        <v>278.71870000000001</v>
      </c>
    </row>
    <row r="19596" spans="1:7" x14ac:dyDescent="0.2">
      <c r="A19596" s="1" t="str">
        <f t="shared" si="308"/>
        <v>SETOP MATED-11265</v>
      </c>
      <c r="B19596" s="3" t="s">
        <v>28600</v>
      </c>
      <c r="C19596" s="3" t="s">
        <v>42869</v>
      </c>
      <c r="D19596" s="2" t="s">
        <v>44904</v>
      </c>
      <c r="E19596" s="3">
        <v>39.821300000000001</v>
      </c>
      <c r="F19596" s="67">
        <v>39.821300000000001</v>
      </c>
      <c r="G19596" s="67">
        <v>39.821300000000001</v>
      </c>
    </row>
    <row r="19597" spans="1:7" ht="22.5" x14ac:dyDescent="0.2">
      <c r="A19597" s="1" t="str">
        <f t="shared" si="308"/>
        <v>SETOP MATED-12855</v>
      </c>
      <c r="B19597" s="3" t="s">
        <v>28600</v>
      </c>
      <c r="C19597" s="3" t="s">
        <v>42870</v>
      </c>
      <c r="D19597" s="2" t="s">
        <v>44905</v>
      </c>
      <c r="E19597" s="3">
        <v>90.761799999999994</v>
      </c>
      <c r="F19597" s="67">
        <v>90.761799999999994</v>
      </c>
      <c r="G19597" s="67">
        <v>90.761799999999994</v>
      </c>
    </row>
    <row r="19598" spans="1:7" ht="22.5" x14ac:dyDescent="0.2">
      <c r="A19598" s="1" t="str">
        <f t="shared" si="308"/>
        <v>SETOP MATED-12856</v>
      </c>
      <c r="B19598" s="3" t="s">
        <v>28600</v>
      </c>
      <c r="C19598" s="3" t="s">
        <v>42871</v>
      </c>
      <c r="D19598" s="2" t="s">
        <v>44906</v>
      </c>
      <c r="E19598" s="3">
        <v>130.8852</v>
      </c>
      <c r="F19598" s="67">
        <v>130.8852</v>
      </c>
      <c r="G19598" s="67">
        <v>130.8852</v>
      </c>
    </row>
    <row r="19599" spans="1:7" ht="22.5" x14ac:dyDescent="0.2">
      <c r="A19599" s="1" t="str">
        <f t="shared" si="308"/>
        <v>SETOP MATED-12857</v>
      </c>
      <c r="B19599" s="3" t="s">
        <v>28600</v>
      </c>
      <c r="C19599" s="3" t="s">
        <v>42872</v>
      </c>
      <c r="D19599" s="2" t="s">
        <v>44907</v>
      </c>
      <c r="E19599" s="3">
        <v>150.73670000000001</v>
      </c>
      <c r="F19599" s="67">
        <v>150.73670000000001</v>
      </c>
      <c r="G19599" s="67">
        <v>150.73670000000001</v>
      </c>
    </row>
    <row r="19600" spans="1:7" ht="22.5" x14ac:dyDescent="0.2">
      <c r="A19600" s="1" t="str">
        <f t="shared" si="308"/>
        <v>SETOP MATED-12879</v>
      </c>
      <c r="B19600" s="3" t="s">
        <v>28600</v>
      </c>
      <c r="C19600" s="3" t="s">
        <v>42873</v>
      </c>
      <c r="D19600" s="2" t="s">
        <v>44908</v>
      </c>
      <c r="E19600" s="3">
        <v>65.008899999999997</v>
      </c>
      <c r="F19600" s="67">
        <v>65.008899999999997</v>
      </c>
      <c r="G19600" s="67">
        <v>65.008899999999997</v>
      </c>
    </row>
    <row r="19601" spans="1:7" x14ac:dyDescent="0.2">
      <c r="A19601" s="1" t="str">
        <f t="shared" si="308"/>
        <v xml:space="preserve">SETOP </v>
      </c>
      <c r="B19601" s="3" t="s">
        <v>28600</v>
      </c>
    </row>
    <row r="19602" spans="1:7" x14ac:dyDescent="0.2">
      <c r="A19602" s="1" t="str">
        <f t="shared" si="308"/>
        <v>SETOP 149 - VERGALHÃO E TELA SOLDADA</v>
      </c>
      <c r="B19602" s="3" t="s">
        <v>28600</v>
      </c>
      <c r="C19602" s="3" t="s">
        <v>42874</v>
      </c>
    </row>
    <row r="19603" spans="1:7" x14ac:dyDescent="0.2">
      <c r="A19603" s="1" t="str">
        <f t="shared" si="308"/>
        <v>SETOP 149.01 - ARMAÇÃO TRELIÇADA</v>
      </c>
      <c r="B19603" s="3" t="s">
        <v>28600</v>
      </c>
      <c r="C19603" s="3" t="s">
        <v>42875</v>
      </c>
    </row>
    <row r="19604" spans="1:7" x14ac:dyDescent="0.2">
      <c r="A19604" s="1" t="str">
        <f t="shared" si="308"/>
        <v>SETOP Código</v>
      </c>
      <c r="B19604" s="3" t="s">
        <v>28600</v>
      </c>
      <c r="C19604" s="3" t="s">
        <v>28604</v>
      </c>
      <c r="D19604" s="2" t="s">
        <v>43149</v>
      </c>
      <c r="E19604" s="3" t="s">
        <v>45110</v>
      </c>
      <c r="F19604" s="67" t="s">
        <v>45110</v>
      </c>
      <c r="G19604" s="67" t="s">
        <v>45110</v>
      </c>
    </row>
    <row r="19605" spans="1:7" ht="22.5" x14ac:dyDescent="0.2">
      <c r="A19605" s="1" t="str">
        <f t="shared" si="308"/>
        <v>SETOP MATED-19818</v>
      </c>
      <c r="B19605" s="3" t="s">
        <v>28600</v>
      </c>
      <c r="C19605" s="3" t="s">
        <v>42876</v>
      </c>
      <c r="D19605" s="2" t="s">
        <v>44909</v>
      </c>
      <c r="E19605" s="3">
        <v>15.0076</v>
      </c>
      <c r="F19605" s="67">
        <v>15.0076</v>
      </c>
      <c r="G19605" s="67">
        <v>15.0076</v>
      </c>
    </row>
    <row r="19606" spans="1:7" ht="22.5" x14ac:dyDescent="0.2">
      <c r="A19606" s="1" t="str">
        <f t="shared" si="308"/>
        <v>SETOP MATED-19816</v>
      </c>
      <c r="B19606" s="3" t="s">
        <v>28600</v>
      </c>
      <c r="C19606" s="3" t="s">
        <v>42877</v>
      </c>
      <c r="D19606" s="2" t="s">
        <v>44910</v>
      </c>
      <c r="E19606" s="3">
        <v>10.9155</v>
      </c>
      <c r="F19606" s="67">
        <v>10.9155</v>
      </c>
      <c r="G19606" s="67">
        <v>10.9155</v>
      </c>
    </row>
    <row r="19607" spans="1:7" x14ac:dyDescent="0.2">
      <c r="A19607" s="1" t="str">
        <f t="shared" si="308"/>
        <v xml:space="preserve">SETOP </v>
      </c>
      <c r="B19607" s="3" t="s">
        <v>28600</v>
      </c>
    </row>
    <row r="19608" spans="1:7" x14ac:dyDescent="0.2">
      <c r="A19608" s="1" t="str">
        <f t="shared" si="308"/>
        <v>SETOP 149.02 - BARRA DE AÇO</v>
      </c>
      <c r="B19608" s="3" t="s">
        <v>28600</v>
      </c>
      <c r="C19608" s="3" t="s">
        <v>42878</v>
      </c>
    </row>
    <row r="19609" spans="1:7" x14ac:dyDescent="0.2">
      <c r="A19609" s="1" t="str">
        <f t="shared" si="308"/>
        <v>SETOP Código</v>
      </c>
      <c r="B19609" s="3" t="s">
        <v>28600</v>
      </c>
      <c r="C19609" s="3" t="s">
        <v>28604</v>
      </c>
      <c r="D19609" s="2" t="s">
        <v>43149</v>
      </c>
      <c r="E19609" s="3" t="s">
        <v>45110</v>
      </c>
      <c r="F19609" s="67" t="s">
        <v>45110</v>
      </c>
      <c r="G19609" s="67" t="s">
        <v>45110</v>
      </c>
    </row>
    <row r="19610" spans="1:7" x14ac:dyDescent="0.2">
      <c r="A19610" s="1" t="str">
        <f t="shared" si="308"/>
        <v>SETOP MATED-8358</v>
      </c>
      <c r="B19610" s="3" t="s">
        <v>28600</v>
      </c>
      <c r="C19610" s="3" t="s">
        <v>42879</v>
      </c>
      <c r="D19610" s="2" t="s">
        <v>44911</v>
      </c>
      <c r="E19610" s="3">
        <v>6.18</v>
      </c>
      <c r="F19610" s="67">
        <v>6.18</v>
      </c>
      <c r="G19610" s="67">
        <v>6.18</v>
      </c>
    </row>
    <row r="19611" spans="1:7" x14ac:dyDescent="0.2">
      <c r="A19611" s="1" t="str">
        <f t="shared" si="308"/>
        <v>SETOP MATED-11282</v>
      </c>
      <c r="B19611" s="3" t="s">
        <v>28600</v>
      </c>
      <c r="C19611" s="3" t="s">
        <v>42880</v>
      </c>
      <c r="D19611" s="2" t="s">
        <v>44912</v>
      </c>
      <c r="E19611" s="3">
        <v>7.13</v>
      </c>
      <c r="F19611" s="67">
        <v>7.13</v>
      </c>
      <c r="G19611" s="67">
        <v>7.13</v>
      </c>
    </row>
    <row r="19612" spans="1:7" x14ac:dyDescent="0.2">
      <c r="A19612" s="1" t="str">
        <f t="shared" si="308"/>
        <v>SETOP MATED-11281</v>
      </c>
      <c r="B19612" s="3" t="s">
        <v>28600</v>
      </c>
      <c r="C19612" s="3" t="s">
        <v>42881</v>
      </c>
      <c r="D19612" s="2" t="s">
        <v>44913</v>
      </c>
      <c r="E19612" s="3">
        <v>6.18</v>
      </c>
      <c r="F19612" s="67">
        <v>6.18</v>
      </c>
      <c r="G19612" s="67">
        <v>6.18</v>
      </c>
    </row>
    <row r="19613" spans="1:7" x14ac:dyDescent="0.2">
      <c r="A19613" s="1" t="str">
        <f t="shared" si="308"/>
        <v>SETOP MATED-8359</v>
      </c>
      <c r="B19613" s="3" t="s">
        <v>28600</v>
      </c>
      <c r="C19613" s="3" t="s">
        <v>42882</v>
      </c>
      <c r="D19613" s="2" t="s">
        <v>44914</v>
      </c>
      <c r="E19613" s="3">
        <v>7.12</v>
      </c>
      <c r="F19613" s="67">
        <v>7.12</v>
      </c>
      <c r="G19613" s="67">
        <v>7.12</v>
      </c>
    </row>
    <row r="19614" spans="1:7" x14ac:dyDescent="0.2">
      <c r="A19614" s="1" t="str">
        <f t="shared" si="308"/>
        <v>SETOP MATED-8356</v>
      </c>
      <c r="B19614" s="3" t="s">
        <v>28600</v>
      </c>
      <c r="C19614" s="3" t="s">
        <v>42883</v>
      </c>
      <c r="D19614" s="2" t="s">
        <v>44915</v>
      </c>
      <c r="E19614" s="3">
        <v>6.85</v>
      </c>
      <c r="F19614" s="67">
        <v>6.85</v>
      </c>
      <c r="G19614" s="67">
        <v>6.85</v>
      </c>
    </row>
    <row r="19615" spans="1:7" x14ac:dyDescent="0.2">
      <c r="A19615" s="1" t="str">
        <f t="shared" si="308"/>
        <v>SETOP MATED-8357</v>
      </c>
      <c r="B19615" s="3" t="s">
        <v>28600</v>
      </c>
      <c r="C19615" s="3" t="s">
        <v>42884</v>
      </c>
      <c r="D19615" s="2" t="s">
        <v>44916</v>
      </c>
      <c r="E19615" s="3">
        <v>6.85</v>
      </c>
      <c r="F19615" s="67">
        <v>6.85</v>
      </c>
      <c r="G19615" s="67">
        <v>6.85</v>
      </c>
    </row>
    <row r="19616" spans="1:7" x14ac:dyDescent="0.2">
      <c r="A19616" s="1" t="str">
        <f t="shared" si="308"/>
        <v>SETOP MATED-11284</v>
      </c>
      <c r="B19616" s="3" t="s">
        <v>28600</v>
      </c>
      <c r="C19616" s="3" t="s">
        <v>42885</v>
      </c>
      <c r="D19616" s="2" t="s">
        <v>44917</v>
      </c>
      <c r="E19616" s="3">
        <v>6.75</v>
      </c>
      <c r="F19616" s="67">
        <v>6.75</v>
      </c>
      <c r="G19616" s="67">
        <v>6.75</v>
      </c>
    </row>
    <row r="19617" spans="1:7" x14ac:dyDescent="0.2">
      <c r="A19617" s="1" t="str">
        <f t="shared" si="308"/>
        <v>SETOP MATED-11285</v>
      </c>
      <c r="B19617" s="3" t="s">
        <v>28600</v>
      </c>
      <c r="C19617" s="3" t="s">
        <v>42886</v>
      </c>
      <c r="D19617" s="2" t="s">
        <v>44918</v>
      </c>
      <c r="E19617" s="3">
        <v>6.75</v>
      </c>
      <c r="F19617" s="67">
        <v>6.75</v>
      </c>
      <c r="G19617" s="67">
        <v>6.75</v>
      </c>
    </row>
    <row r="19618" spans="1:7" x14ac:dyDescent="0.2">
      <c r="A19618" s="1" t="str">
        <f t="shared" si="308"/>
        <v>SETOP MATED-8360</v>
      </c>
      <c r="B19618" s="3" t="s">
        <v>28600</v>
      </c>
      <c r="C19618" s="3" t="s">
        <v>42887</v>
      </c>
      <c r="D19618" s="2" t="s">
        <v>44919</v>
      </c>
      <c r="E19618" s="3">
        <v>7.12</v>
      </c>
      <c r="F19618" s="67">
        <v>7.12</v>
      </c>
      <c r="G19618" s="67">
        <v>7.12</v>
      </c>
    </row>
    <row r="19619" spans="1:7" x14ac:dyDescent="0.2">
      <c r="A19619" s="1" t="str">
        <f t="shared" si="308"/>
        <v xml:space="preserve">SETOP </v>
      </c>
      <c r="B19619" s="3" t="s">
        <v>28600</v>
      </c>
    </row>
    <row r="19620" spans="1:7" x14ac:dyDescent="0.2">
      <c r="A19620" s="1" t="str">
        <f t="shared" si="308"/>
        <v>SETOP 149.03 - REBAR PARA SPDA ESTRUTURAL</v>
      </c>
      <c r="B19620" s="3" t="s">
        <v>28600</v>
      </c>
      <c r="C19620" s="3" t="s">
        <v>42888</v>
      </c>
    </row>
    <row r="19621" spans="1:7" x14ac:dyDescent="0.2">
      <c r="A19621" s="1" t="str">
        <f t="shared" si="308"/>
        <v>SETOP Código</v>
      </c>
      <c r="B19621" s="3" t="s">
        <v>28600</v>
      </c>
      <c r="C19621" s="3" t="s">
        <v>28604</v>
      </c>
      <c r="D19621" s="2" t="s">
        <v>43149</v>
      </c>
      <c r="E19621" s="3" t="s">
        <v>45110</v>
      </c>
      <c r="F19621" s="67" t="s">
        <v>45110</v>
      </c>
      <c r="G19621" s="67" t="s">
        <v>45110</v>
      </c>
    </row>
    <row r="19622" spans="1:7" x14ac:dyDescent="0.2">
      <c r="A19622" s="1" t="str">
        <f t="shared" si="308"/>
        <v>SETOP MATED-12000</v>
      </c>
      <c r="B19622" s="3" t="s">
        <v>28600</v>
      </c>
      <c r="C19622" s="3" t="s">
        <v>42889</v>
      </c>
      <c r="D19622" s="2" t="s">
        <v>44920</v>
      </c>
      <c r="E19622" s="3">
        <v>58.357399999999998</v>
      </c>
      <c r="F19622" s="67">
        <v>58.357399999999998</v>
      </c>
      <c r="G19622" s="67">
        <v>58.357399999999998</v>
      </c>
    </row>
    <row r="19623" spans="1:7" x14ac:dyDescent="0.2">
      <c r="A19623" s="1" t="str">
        <f t="shared" si="308"/>
        <v>SETOP MATED-11999</v>
      </c>
      <c r="B19623" s="3" t="s">
        <v>28600</v>
      </c>
      <c r="C19623" s="3" t="s">
        <v>42890</v>
      </c>
      <c r="D19623" s="2" t="s">
        <v>44921</v>
      </c>
      <c r="E19623" s="3">
        <v>56.009</v>
      </c>
      <c r="F19623" s="67">
        <v>56.009</v>
      </c>
      <c r="G19623" s="67">
        <v>56.009</v>
      </c>
    </row>
    <row r="19624" spans="1:7" x14ac:dyDescent="0.2">
      <c r="A19624" s="1" t="str">
        <f t="shared" si="308"/>
        <v>SETOP MATED-11998</v>
      </c>
      <c r="B19624" s="3" t="s">
        <v>28600</v>
      </c>
      <c r="C19624" s="3" t="s">
        <v>42891</v>
      </c>
      <c r="D19624" s="2" t="s">
        <v>44922</v>
      </c>
      <c r="E19624" s="3">
        <v>48.621000000000002</v>
      </c>
      <c r="F19624" s="67">
        <v>48.621000000000002</v>
      </c>
      <c r="G19624" s="67">
        <v>48.621000000000002</v>
      </c>
    </row>
    <row r="19625" spans="1:7" x14ac:dyDescent="0.2">
      <c r="A19625" s="1" t="str">
        <f t="shared" si="308"/>
        <v xml:space="preserve">SETOP </v>
      </c>
      <c r="B19625" s="3" t="s">
        <v>28600</v>
      </c>
    </row>
    <row r="19626" spans="1:7" x14ac:dyDescent="0.2">
      <c r="A19626" s="1" t="str">
        <f t="shared" si="308"/>
        <v>SETOP 149.04 - REFORÇO PARA CONCRETO</v>
      </c>
      <c r="B19626" s="3" t="s">
        <v>28600</v>
      </c>
      <c r="C19626" s="3" t="s">
        <v>42892</v>
      </c>
    </row>
    <row r="19627" spans="1:7" x14ac:dyDescent="0.2">
      <c r="A19627" s="1" t="str">
        <f t="shared" si="308"/>
        <v>SETOP Código</v>
      </c>
      <c r="B19627" s="3" t="s">
        <v>28600</v>
      </c>
      <c r="C19627" s="3" t="s">
        <v>28604</v>
      </c>
      <c r="D19627" s="2" t="s">
        <v>43149</v>
      </c>
      <c r="E19627" s="3" t="s">
        <v>45110</v>
      </c>
      <c r="F19627" s="67" t="s">
        <v>45110</v>
      </c>
      <c r="G19627" s="67" t="s">
        <v>45110</v>
      </c>
    </row>
    <row r="19628" spans="1:7" x14ac:dyDescent="0.2">
      <c r="A19628" s="1" t="str">
        <f t="shared" ref="A19628:A19691" si="309">CONCATENAR</f>
        <v>SETOP MATED-12088</v>
      </c>
      <c r="B19628" s="3" t="s">
        <v>28600</v>
      </c>
      <c r="C19628" s="3" t="s">
        <v>42893</v>
      </c>
      <c r="D19628" s="2" t="s">
        <v>44923</v>
      </c>
      <c r="E19628" s="3">
        <v>66.459999999999994</v>
      </c>
      <c r="F19628" s="67">
        <v>66.459999999999994</v>
      </c>
      <c r="G19628" s="67">
        <v>66.459999999999994</v>
      </c>
    </row>
    <row r="19629" spans="1:7" x14ac:dyDescent="0.2">
      <c r="A19629" s="1" t="str">
        <f t="shared" si="309"/>
        <v xml:space="preserve">SETOP </v>
      </c>
      <c r="B19629" s="3" t="s">
        <v>28600</v>
      </c>
    </row>
    <row r="19630" spans="1:7" x14ac:dyDescent="0.2">
      <c r="A19630" s="1" t="str">
        <f t="shared" si="309"/>
        <v>SETOP 149.05 - TELA PARA LIGAÇÃO DE ALVENARIA</v>
      </c>
      <c r="B19630" s="3" t="s">
        <v>28600</v>
      </c>
      <c r="C19630" s="3" t="s">
        <v>42894</v>
      </c>
    </row>
    <row r="19631" spans="1:7" x14ac:dyDescent="0.2">
      <c r="A19631" s="1" t="str">
        <f t="shared" si="309"/>
        <v>SETOP Código</v>
      </c>
      <c r="B19631" s="3" t="s">
        <v>28600</v>
      </c>
      <c r="C19631" s="3" t="s">
        <v>28604</v>
      </c>
      <c r="D19631" s="2" t="s">
        <v>43149</v>
      </c>
      <c r="E19631" s="3" t="s">
        <v>45110</v>
      </c>
      <c r="F19631" s="67" t="s">
        <v>45110</v>
      </c>
      <c r="G19631" s="67" t="s">
        <v>45110</v>
      </c>
    </row>
    <row r="19632" spans="1:7" ht="22.5" x14ac:dyDescent="0.2">
      <c r="A19632" s="1" t="str">
        <f t="shared" si="309"/>
        <v>SETOP MATED-17988</v>
      </c>
      <c r="B19632" s="3" t="s">
        <v>28600</v>
      </c>
      <c r="C19632" s="3" t="s">
        <v>42895</v>
      </c>
      <c r="D19632" s="2" t="s">
        <v>44924</v>
      </c>
      <c r="E19632" s="3">
        <v>18.908200000000001</v>
      </c>
      <c r="F19632" s="67">
        <v>18.908200000000001</v>
      </c>
      <c r="G19632" s="67">
        <v>18.908200000000001</v>
      </c>
    </row>
    <row r="19633" spans="1:7" x14ac:dyDescent="0.2">
      <c r="A19633" s="1" t="str">
        <f t="shared" si="309"/>
        <v xml:space="preserve">SETOP </v>
      </c>
      <c r="B19633" s="3" t="s">
        <v>28600</v>
      </c>
    </row>
    <row r="19634" spans="1:7" x14ac:dyDescent="0.2">
      <c r="A19634" s="1" t="str">
        <f t="shared" si="309"/>
        <v>SETOP 149.06 - TELA SOLDADA DE AÇO</v>
      </c>
      <c r="B19634" s="3" t="s">
        <v>28600</v>
      </c>
      <c r="C19634" s="3" t="s">
        <v>42896</v>
      </c>
    </row>
    <row r="19635" spans="1:7" x14ac:dyDescent="0.2">
      <c r="A19635" s="1" t="str">
        <f t="shared" si="309"/>
        <v>SETOP Código</v>
      </c>
      <c r="B19635" s="3" t="s">
        <v>28600</v>
      </c>
      <c r="C19635" s="3" t="s">
        <v>28604</v>
      </c>
      <c r="D19635" s="2" t="s">
        <v>43149</v>
      </c>
      <c r="E19635" s="3" t="s">
        <v>45110</v>
      </c>
      <c r="F19635" s="67" t="s">
        <v>45110</v>
      </c>
      <c r="G19635" s="67" t="s">
        <v>45110</v>
      </c>
    </row>
    <row r="19636" spans="1:7" ht="22.5" x14ac:dyDescent="0.2">
      <c r="A19636" s="1" t="str">
        <f t="shared" si="309"/>
        <v>SETOP MATED-29524</v>
      </c>
      <c r="B19636" s="3" t="s">
        <v>28600</v>
      </c>
      <c r="C19636" s="3" t="s">
        <v>42897</v>
      </c>
      <c r="D19636" s="2" t="s">
        <v>44925</v>
      </c>
      <c r="E19636" s="3">
        <v>21.31</v>
      </c>
      <c r="F19636" s="67">
        <v>21.31</v>
      </c>
      <c r="G19636" s="67">
        <v>21.31</v>
      </c>
    </row>
    <row r="19637" spans="1:7" ht="22.5" x14ac:dyDescent="0.2">
      <c r="A19637" s="1" t="str">
        <f t="shared" si="309"/>
        <v>SETOP MATED-12230</v>
      </c>
      <c r="B19637" s="3" t="s">
        <v>28600</v>
      </c>
      <c r="C19637" s="3" t="s">
        <v>42898</v>
      </c>
      <c r="D19637" s="2" t="s">
        <v>44926</v>
      </c>
      <c r="E19637" s="3">
        <v>9.23</v>
      </c>
      <c r="F19637" s="67">
        <v>9.23</v>
      </c>
      <c r="G19637" s="67">
        <v>9.23</v>
      </c>
    </row>
    <row r="19638" spans="1:7" ht="22.5" x14ac:dyDescent="0.2">
      <c r="A19638" s="1" t="str">
        <f t="shared" si="309"/>
        <v>SETOP MATED-29528</v>
      </c>
      <c r="B19638" s="3" t="s">
        <v>28600</v>
      </c>
      <c r="C19638" s="3" t="s">
        <v>42899</v>
      </c>
      <c r="D19638" s="2" t="s">
        <v>44927</v>
      </c>
      <c r="E19638" s="3">
        <v>11.64</v>
      </c>
      <c r="F19638" s="67">
        <v>11.64</v>
      </c>
      <c r="G19638" s="67">
        <v>11.64</v>
      </c>
    </row>
    <row r="19639" spans="1:7" ht="22.5" x14ac:dyDescent="0.2">
      <c r="A19639" s="1" t="str">
        <f t="shared" si="309"/>
        <v>SETOP MATED-29525</v>
      </c>
      <c r="B19639" s="3" t="s">
        <v>28600</v>
      </c>
      <c r="C19639" s="3" t="s">
        <v>42900</v>
      </c>
      <c r="D19639" s="2" t="s">
        <v>44928</v>
      </c>
      <c r="E19639" s="3">
        <v>14.3</v>
      </c>
      <c r="F19639" s="67">
        <v>14.3</v>
      </c>
      <c r="G19639" s="67">
        <v>14.3</v>
      </c>
    </row>
    <row r="19640" spans="1:7" x14ac:dyDescent="0.2">
      <c r="A19640" s="1" t="str">
        <f t="shared" si="309"/>
        <v xml:space="preserve">SETOP </v>
      </c>
      <c r="B19640" s="3" t="s">
        <v>28600</v>
      </c>
    </row>
    <row r="19641" spans="1:7" x14ac:dyDescent="0.2">
      <c r="A19641" s="1" t="str">
        <f t="shared" si="309"/>
        <v>SETOP 149.07 - VERGALHÃO DE AÇO COM ROSCA</v>
      </c>
      <c r="B19641" s="3" t="s">
        <v>28600</v>
      </c>
      <c r="C19641" s="3" t="s">
        <v>42901</v>
      </c>
    </row>
    <row r="19642" spans="1:7" x14ac:dyDescent="0.2">
      <c r="A19642" s="1" t="str">
        <f t="shared" si="309"/>
        <v>SETOP Código</v>
      </c>
      <c r="B19642" s="3" t="s">
        <v>28600</v>
      </c>
      <c r="C19642" s="3" t="s">
        <v>28604</v>
      </c>
      <c r="D19642" s="2" t="s">
        <v>43149</v>
      </c>
      <c r="E19642" s="3" t="s">
        <v>45110</v>
      </c>
      <c r="F19642" s="67" t="s">
        <v>45110</v>
      </c>
      <c r="G19642" s="67" t="s">
        <v>45110</v>
      </c>
    </row>
    <row r="19643" spans="1:7" x14ac:dyDescent="0.2">
      <c r="A19643" s="1" t="str">
        <f t="shared" si="309"/>
        <v>SETOP MATED-21606</v>
      </c>
      <c r="B19643" s="3" t="s">
        <v>28600</v>
      </c>
      <c r="C19643" s="3" t="s">
        <v>42902</v>
      </c>
      <c r="D19643" s="2" t="s">
        <v>44929</v>
      </c>
      <c r="E19643" s="3">
        <v>13.455399999999999</v>
      </c>
      <c r="F19643" s="67">
        <v>13.455399999999999</v>
      </c>
      <c r="G19643" s="67">
        <v>13.455399999999999</v>
      </c>
    </row>
    <row r="19644" spans="1:7" x14ac:dyDescent="0.2">
      <c r="A19644" s="1" t="str">
        <f t="shared" si="309"/>
        <v>SETOP MATED-11888</v>
      </c>
      <c r="B19644" s="3" t="s">
        <v>28600</v>
      </c>
      <c r="C19644" s="3" t="s">
        <v>42903</v>
      </c>
      <c r="D19644" s="2" t="s">
        <v>44930</v>
      </c>
      <c r="E19644" s="3">
        <v>4.5354999999999999</v>
      </c>
      <c r="F19644" s="67">
        <v>4.5354999999999999</v>
      </c>
      <c r="G19644" s="67">
        <v>4.5354999999999999</v>
      </c>
    </row>
    <row r="19645" spans="1:7" x14ac:dyDescent="0.2">
      <c r="A19645" s="1" t="str">
        <f t="shared" si="309"/>
        <v>SETOP MATED-15972</v>
      </c>
      <c r="B19645" s="3" t="s">
        <v>28600</v>
      </c>
      <c r="C19645" s="3" t="s">
        <v>42904</v>
      </c>
      <c r="D19645" s="2" t="s">
        <v>44931</v>
      </c>
      <c r="E19645" s="3">
        <v>7.1359000000000004</v>
      </c>
      <c r="F19645" s="67">
        <v>7.1359000000000004</v>
      </c>
      <c r="G19645" s="67">
        <v>7.1359000000000004</v>
      </c>
    </row>
    <row r="19646" spans="1:7" x14ac:dyDescent="0.2">
      <c r="A19646" s="1" t="str">
        <f t="shared" si="309"/>
        <v>SETOP MATED-15971</v>
      </c>
      <c r="B19646" s="3" t="s">
        <v>28600</v>
      </c>
      <c r="C19646" s="3" t="s">
        <v>42905</v>
      </c>
      <c r="D19646" s="2" t="s">
        <v>44932</v>
      </c>
      <c r="E19646" s="3">
        <v>5.7348999999999997</v>
      </c>
      <c r="F19646" s="67">
        <v>5.7348999999999997</v>
      </c>
      <c r="G19646" s="67">
        <v>5.7348999999999997</v>
      </c>
    </row>
    <row r="19647" spans="1:7" x14ac:dyDescent="0.2">
      <c r="A19647" s="1" t="str">
        <f t="shared" si="309"/>
        <v>SETOP MATED-21609</v>
      </c>
      <c r="B19647" s="3" t="s">
        <v>28600</v>
      </c>
      <c r="C19647" s="3" t="s">
        <v>42906</v>
      </c>
      <c r="D19647" s="2" t="s">
        <v>44933</v>
      </c>
      <c r="E19647" s="3">
        <v>21.659700000000001</v>
      </c>
      <c r="F19647" s="67">
        <v>21.659700000000001</v>
      </c>
      <c r="G19647" s="67">
        <v>21.659700000000001</v>
      </c>
    </row>
    <row r="19648" spans="1:7" x14ac:dyDescent="0.2">
      <c r="A19648" s="1" t="str">
        <f t="shared" si="309"/>
        <v xml:space="preserve">SETOP </v>
      </c>
      <c r="B19648" s="3" t="s">
        <v>28600</v>
      </c>
    </row>
    <row r="19649" spans="1:7" x14ac:dyDescent="0.2">
      <c r="A19649" s="1" t="str">
        <f t="shared" si="309"/>
        <v>SETOP 150 - VERNIZES E RESINAS</v>
      </c>
      <c r="B19649" s="3" t="s">
        <v>28600</v>
      </c>
      <c r="C19649" s="3" t="s">
        <v>42907</v>
      </c>
    </row>
    <row r="19650" spans="1:7" x14ac:dyDescent="0.2">
      <c r="A19650" s="1" t="str">
        <f t="shared" si="309"/>
        <v>SETOP 150.01 - IMUNIZANTE PARA MADEIRA</v>
      </c>
      <c r="B19650" s="3" t="s">
        <v>28600</v>
      </c>
      <c r="C19650" s="3" t="s">
        <v>42908</v>
      </c>
    </row>
    <row r="19651" spans="1:7" x14ac:dyDescent="0.2">
      <c r="A19651" s="1" t="str">
        <f t="shared" si="309"/>
        <v>SETOP Código</v>
      </c>
      <c r="B19651" s="3" t="s">
        <v>28600</v>
      </c>
      <c r="C19651" s="3" t="s">
        <v>28604</v>
      </c>
      <c r="D19651" s="2" t="s">
        <v>43149</v>
      </c>
      <c r="E19651" s="3" t="s">
        <v>45110</v>
      </c>
      <c r="F19651" s="67" t="s">
        <v>45110</v>
      </c>
      <c r="G19651" s="67" t="s">
        <v>45110</v>
      </c>
    </row>
    <row r="19652" spans="1:7" x14ac:dyDescent="0.2">
      <c r="A19652" s="1" t="str">
        <f t="shared" si="309"/>
        <v>SETOP MATED-12640</v>
      </c>
      <c r="B19652" s="3" t="s">
        <v>28600</v>
      </c>
      <c r="C19652" s="3" t="s">
        <v>42909</v>
      </c>
      <c r="D19652" s="2" t="s">
        <v>44934</v>
      </c>
      <c r="E19652" s="3">
        <v>29.43</v>
      </c>
      <c r="F19652" s="67">
        <v>29.43</v>
      </c>
      <c r="G19652" s="67">
        <v>29.43</v>
      </c>
    </row>
    <row r="19653" spans="1:7" x14ac:dyDescent="0.2">
      <c r="A19653" s="1" t="str">
        <f t="shared" si="309"/>
        <v xml:space="preserve">SETOP </v>
      </c>
      <c r="B19653" s="3" t="s">
        <v>28600</v>
      </c>
    </row>
    <row r="19654" spans="1:7" x14ac:dyDescent="0.2">
      <c r="A19654" s="1" t="str">
        <f t="shared" si="309"/>
        <v>SETOP 150.02 - RESINA</v>
      </c>
      <c r="B19654" s="3" t="s">
        <v>28600</v>
      </c>
      <c r="C19654" s="3" t="s">
        <v>42910</v>
      </c>
    </row>
    <row r="19655" spans="1:7" x14ac:dyDescent="0.2">
      <c r="A19655" s="1" t="str">
        <f t="shared" si="309"/>
        <v>SETOP Código</v>
      </c>
      <c r="B19655" s="3" t="s">
        <v>28600</v>
      </c>
      <c r="C19655" s="3" t="s">
        <v>28604</v>
      </c>
      <c r="D19655" s="2" t="s">
        <v>43149</v>
      </c>
      <c r="E19655" s="3" t="s">
        <v>45110</v>
      </c>
      <c r="F19655" s="67" t="s">
        <v>45110</v>
      </c>
      <c r="G19655" s="67" t="s">
        <v>45110</v>
      </c>
    </row>
    <row r="19656" spans="1:7" ht="22.5" x14ac:dyDescent="0.2">
      <c r="A19656" s="1" t="str">
        <f t="shared" si="309"/>
        <v>SETOP MATED-11456</v>
      </c>
      <c r="B19656" s="3" t="s">
        <v>28600</v>
      </c>
      <c r="C19656" s="3" t="s">
        <v>42911</v>
      </c>
      <c r="D19656" s="2" t="s">
        <v>44935</v>
      </c>
      <c r="E19656" s="3">
        <v>186.07</v>
      </c>
      <c r="F19656" s="67">
        <v>186.07</v>
      </c>
      <c r="G19656" s="67">
        <v>186.07</v>
      </c>
    </row>
    <row r="19657" spans="1:7" x14ac:dyDescent="0.2">
      <c r="A19657" s="1" t="str">
        <f t="shared" si="309"/>
        <v>SETOP MATED-31391</v>
      </c>
      <c r="B19657" s="3" t="s">
        <v>28600</v>
      </c>
      <c r="C19657" s="3" t="s">
        <v>42912</v>
      </c>
      <c r="D19657" s="2" t="s">
        <v>44936</v>
      </c>
      <c r="E19657" s="3">
        <v>32.49</v>
      </c>
      <c r="F19657" s="67">
        <v>32.49</v>
      </c>
      <c r="G19657" s="67">
        <v>32.49</v>
      </c>
    </row>
    <row r="19658" spans="1:7" x14ac:dyDescent="0.2">
      <c r="A19658" s="1" t="str">
        <f t="shared" si="309"/>
        <v>SETOP MATED-12767</v>
      </c>
      <c r="B19658" s="3" t="s">
        <v>28600</v>
      </c>
      <c r="C19658" s="3" t="s">
        <v>42913</v>
      </c>
      <c r="D19658" s="2" t="s">
        <v>44937</v>
      </c>
      <c r="E19658" s="3">
        <v>30.52</v>
      </c>
      <c r="F19658" s="67">
        <v>30.52</v>
      </c>
      <c r="G19658" s="67">
        <v>30.52</v>
      </c>
    </row>
    <row r="19659" spans="1:7" x14ac:dyDescent="0.2">
      <c r="A19659" s="1" t="str">
        <f t="shared" si="309"/>
        <v xml:space="preserve">SETOP </v>
      </c>
      <c r="B19659" s="3" t="s">
        <v>28600</v>
      </c>
    </row>
    <row r="19660" spans="1:7" x14ac:dyDescent="0.2">
      <c r="A19660" s="1" t="str">
        <f t="shared" si="309"/>
        <v>SETOP 150.03 - VERNIZ</v>
      </c>
      <c r="B19660" s="3" t="s">
        <v>28600</v>
      </c>
      <c r="C19660" s="3" t="s">
        <v>42914</v>
      </c>
    </row>
    <row r="19661" spans="1:7" x14ac:dyDescent="0.2">
      <c r="A19661" s="1" t="str">
        <f t="shared" si="309"/>
        <v>SETOP Código</v>
      </c>
      <c r="B19661" s="3" t="s">
        <v>28600</v>
      </c>
      <c r="C19661" s="3" t="s">
        <v>28604</v>
      </c>
      <c r="D19661" s="2" t="s">
        <v>43149</v>
      </c>
      <c r="E19661" s="3" t="s">
        <v>45110</v>
      </c>
      <c r="F19661" s="67" t="s">
        <v>45110</v>
      </c>
      <c r="G19661" s="67" t="s">
        <v>45110</v>
      </c>
    </row>
    <row r="19662" spans="1:7" x14ac:dyDescent="0.2">
      <c r="A19662" s="1" t="str">
        <f t="shared" si="309"/>
        <v>SETOP MATED-11458</v>
      </c>
      <c r="B19662" s="3" t="s">
        <v>28600</v>
      </c>
      <c r="C19662" s="3" t="s">
        <v>42915</v>
      </c>
      <c r="D19662" s="2" t="s">
        <v>44938</v>
      </c>
      <c r="E19662" s="3">
        <v>25.54</v>
      </c>
      <c r="F19662" s="67">
        <v>25.54</v>
      </c>
      <c r="G19662" s="67">
        <v>25.54</v>
      </c>
    </row>
    <row r="19663" spans="1:7" x14ac:dyDescent="0.2">
      <c r="A19663" s="1" t="str">
        <f t="shared" si="309"/>
        <v>SETOP MATED-34634</v>
      </c>
      <c r="B19663" s="3" t="s">
        <v>28600</v>
      </c>
      <c r="C19663" s="3" t="s">
        <v>42916</v>
      </c>
      <c r="D19663" s="2" t="s">
        <v>44939</v>
      </c>
      <c r="E19663" s="3">
        <v>111.08</v>
      </c>
      <c r="F19663" s="67">
        <v>111.08</v>
      </c>
      <c r="G19663" s="67">
        <v>111.08</v>
      </c>
    </row>
    <row r="19664" spans="1:7" x14ac:dyDescent="0.2">
      <c r="A19664" s="1" t="str">
        <f t="shared" si="309"/>
        <v>SETOP MATED-12763</v>
      </c>
      <c r="B19664" s="3" t="s">
        <v>28600</v>
      </c>
      <c r="C19664" s="3" t="s">
        <v>42917</v>
      </c>
      <c r="D19664" s="2" t="s">
        <v>44940</v>
      </c>
      <c r="E19664" s="3">
        <v>43.02</v>
      </c>
      <c r="F19664" s="67">
        <v>43.02</v>
      </c>
      <c r="G19664" s="67">
        <v>43.02</v>
      </c>
    </row>
    <row r="19665" spans="1:7" x14ac:dyDescent="0.2">
      <c r="A19665" s="1" t="str">
        <f t="shared" si="309"/>
        <v>SETOP MATED-12762</v>
      </c>
      <c r="B19665" s="3" t="s">
        <v>28600</v>
      </c>
      <c r="C19665" s="3" t="s">
        <v>42918</v>
      </c>
      <c r="D19665" s="2" t="s">
        <v>44941</v>
      </c>
      <c r="E19665" s="3">
        <v>34.29</v>
      </c>
      <c r="F19665" s="67">
        <v>34.29</v>
      </c>
      <c r="G19665" s="67">
        <v>34.29</v>
      </c>
    </row>
    <row r="19666" spans="1:7" x14ac:dyDescent="0.2">
      <c r="A19666" s="1" t="str">
        <f t="shared" si="309"/>
        <v>SETOP MATED-12764</v>
      </c>
      <c r="B19666" s="3" t="s">
        <v>28600</v>
      </c>
      <c r="C19666" s="3" t="s">
        <v>42919</v>
      </c>
      <c r="D19666" s="2" t="s">
        <v>44942</v>
      </c>
      <c r="E19666" s="3">
        <v>37.47</v>
      </c>
      <c r="F19666" s="67">
        <v>37.47</v>
      </c>
      <c r="G19666" s="67">
        <v>37.47</v>
      </c>
    </row>
    <row r="19667" spans="1:7" ht="22.5" x14ac:dyDescent="0.2">
      <c r="A19667" s="1" t="str">
        <f t="shared" si="309"/>
        <v>SETOP MATED-17866</v>
      </c>
      <c r="B19667" s="3" t="s">
        <v>28600</v>
      </c>
      <c r="C19667" s="3" t="s">
        <v>42920</v>
      </c>
      <c r="D19667" s="2" t="s">
        <v>44943</v>
      </c>
      <c r="E19667" s="3">
        <v>102.35</v>
      </c>
      <c r="F19667" s="67">
        <v>102.35</v>
      </c>
      <c r="G19667" s="67">
        <v>102.35</v>
      </c>
    </row>
    <row r="19668" spans="1:7" x14ac:dyDescent="0.2">
      <c r="A19668" s="1" t="str">
        <f t="shared" si="309"/>
        <v xml:space="preserve">SETOP </v>
      </c>
      <c r="B19668" s="3" t="s">
        <v>28600</v>
      </c>
    </row>
    <row r="19669" spans="1:7" x14ac:dyDescent="0.2">
      <c r="A19669" s="1" t="str">
        <f t="shared" si="309"/>
        <v>SETOP 151 - LOCAÇÃO DE EQUIPAMENTOS</v>
      </c>
      <c r="B19669" s="3" t="s">
        <v>28600</v>
      </c>
      <c r="C19669" s="3" t="s">
        <v>42921</v>
      </c>
    </row>
    <row r="19670" spans="1:7" x14ac:dyDescent="0.2">
      <c r="A19670" s="1" t="str">
        <f t="shared" si="309"/>
        <v>SETOP 151.01 - ANDAIME E BALANCINHO</v>
      </c>
      <c r="B19670" s="3" t="s">
        <v>28600</v>
      </c>
      <c r="C19670" s="3" t="s">
        <v>42922</v>
      </c>
    </row>
    <row r="19671" spans="1:7" x14ac:dyDescent="0.2">
      <c r="A19671" s="1" t="str">
        <f t="shared" si="309"/>
        <v>SETOP Código</v>
      </c>
      <c r="B19671" s="3" t="s">
        <v>28600</v>
      </c>
      <c r="C19671" s="3" t="s">
        <v>28604</v>
      </c>
      <c r="D19671" s="2" t="s">
        <v>43149</v>
      </c>
      <c r="E19671" s="3" t="s">
        <v>45110</v>
      </c>
      <c r="F19671" s="67" t="s">
        <v>45110</v>
      </c>
      <c r="G19671" s="67" t="s">
        <v>45110</v>
      </c>
    </row>
    <row r="19672" spans="1:7" ht="22.5" x14ac:dyDescent="0.2">
      <c r="A19672" s="1" t="str">
        <f t="shared" si="309"/>
        <v>SETOP MATED-9073</v>
      </c>
      <c r="B19672" s="3" t="s">
        <v>28600</v>
      </c>
      <c r="C19672" s="3" t="s">
        <v>42923</v>
      </c>
      <c r="D19672" s="2" t="s">
        <v>44944</v>
      </c>
      <c r="E19672" s="3">
        <v>15</v>
      </c>
      <c r="F19672" s="67">
        <v>15</v>
      </c>
      <c r="G19672" s="67">
        <v>15</v>
      </c>
    </row>
    <row r="19673" spans="1:7" ht="33.75" x14ac:dyDescent="0.2">
      <c r="A19673" s="1" t="str">
        <f t="shared" si="309"/>
        <v>SETOP MATED-9078</v>
      </c>
      <c r="B19673" s="3" t="s">
        <v>28600</v>
      </c>
      <c r="C19673" s="3" t="s">
        <v>42924</v>
      </c>
      <c r="D19673" s="2" t="s">
        <v>44945</v>
      </c>
      <c r="E19673" s="3">
        <v>20</v>
      </c>
      <c r="F19673" s="67">
        <v>20</v>
      </c>
      <c r="G19673" s="67">
        <v>20</v>
      </c>
    </row>
    <row r="19674" spans="1:7" x14ac:dyDescent="0.2">
      <c r="A19674" s="1" t="str">
        <f t="shared" si="309"/>
        <v xml:space="preserve">SETOP </v>
      </c>
      <c r="B19674" s="3" t="s">
        <v>28600</v>
      </c>
    </row>
    <row r="19675" spans="1:7" x14ac:dyDescent="0.2">
      <c r="A19675" s="1" t="str">
        <f t="shared" si="309"/>
        <v>SETOP 151.02 - BANHEIRO QUÍMICO</v>
      </c>
      <c r="B19675" s="3" t="s">
        <v>28600</v>
      </c>
      <c r="C19675" s="3" t="s">
        <v>42925</v>
      </c>
    </row>
    <row r="19676" spans="1:7" x14ac:dyDescent="0.2">
      <c r="A19676" s="1" t="str">
        <f t="shared" si="309"/>
        <v>SETOP Código</v>
      </c>
      <c r="B19676" s="3" t="s">
        <v>28600</v>
      </c>
      <c r="C19676" s="3" t="s">
        <v>28604</v>
      </c>
      <c r="D19676" s="2" t="s">
        <v>43149</v>
      </c>
      <c r="E19676" s="3" t="s">
        <v>45110</v>
      </c>
      <c r="F19676" s="67" t="s">
        <v>45110</v>
      </c>
      <c r="G19676" s="67" t="s">
        <v>45110</v>
      </c>
    </row>
    <row r="19677" spans="1:7" ht="45" x14ac:dyDescent="0.2">
      <c r="A19677" s="1" t="str">
        <f t="shared" si="309"/>
        <v>SETOP MATED-11195</v>
      </c>
      <c r="B19677" s="3" t="s">
        <v>28600</v>
      </c>
      <c r="C19677" s="3" t="s">
        <v>42926</v>
      </c>
      <c r="D19677" s="2" t="s">
        <v>44946</v>
      </c>
      <c r="E19677" s="3">
        <v>843.00750000000005</v>
      </c>
      <c r="F19677" s="67">
        <v>843.00750000000005</v>
      </c>
      <c r="G19677" s="67">
        <v>843.00750000000005</v>
      </c>
    </row>
    <row r="19678" spans="1:7" x14ac:dyDescent="0.2">
      <c r="A19678" s="1" t="str">
        <f t="shared" si="309"/>
        <v xml:space="preserve">SETOP </v>
      </c>
      <c r="B19678" s="3" t="s">
        <v>28600</v>
      </c>
    </row>
    <row r="19679" spans="1:7" x14ac:dyDescent="0.2">
      <c r="A19679" s="1" t="str">
        <f t="shared" si="309"/>
        <v>SETOP 151.04 - CAÇAMBA</v>
      </c>
      <c r="B19679" s="3" t="s">
        <v>28600</v>
      </c>
      <c r="C19679" s="3" t="s">
        <v>42927</v>
      </c>
    </row>
    <row r="19680" spans="1:7" x14ac:dyDescent="0.2">
      <c r="A19680" s="1" t="str">
        <f t="shared" si="309"/>
        <v>SETOP Código</v>
      </c>
      <c r="B19680" s="3" t="s">
        <v>28600</v>
      </c>
      <c r="C19680" s="3" t="s">
        <v>28604</v>
      </c>
      <c r="D19680" s="2" t="s">
        <v>43149</v>
      </c>
      <c r="E19680" s="3" t="s">
        <v>45110</v>
      </c>
      <c r="F19680" s="67" t="s">
        <v>45110</v>
      </c>
      <c r="G19680" s="67" t="s">
        <v>45110</v>
      </c>
    </row>
    <row r="19681" spans="1:7" ht="22.5" x14ac:dyDescent="0.2">
      <c r="A19681" s="1" t="str">
        <f t="shared" si="309"/>
        <v>SETOP MATED-11214</v>
      </c>
      <c r="B19681" s="3" t="s">
        <v>28600</v>
      </c>
      <c r="C19681" s="3" t="s">
        <v>42928</v>
      </c>
      <c r="D19681" s="2" t="s">
        <v>44947</v>
      </c>
      <c r="E19681" s="3">
        <v>41.737099999999998</v>
      </c>
      <c r="F19681" s="67">
        <v>41.737099999999998</v>
      </c>
      <c r="G19681" s="67">
        <v>41.737099999999998</v>
      </c>
    </row>
    <row r="19682" spans="1:7" ht="33.75" x14ac:dyDescent="0.2">
      <c r="A19682" s="1" t="str">
        <f t="shared" si="309"/>
        <v>SETOP MATED-11178</v>
      </c>
      <c r="B19682" s="3" t="s">
        <v>28600</v>
      </c>
      <c r="C19682" s="3" t="s">
        <v>42929</v>
      </c>
      <c r="D19682" s="2" t="s">
        <v>44948</v>
      </c>
      <c r="E19682" s="3">
        <v>330</v>
      </c>
      <c r="F19682" s="67">
        <v>330</v>
      </c>
      <c r="G19682" s="67">
        <v>330</v>
      </c>
    </row>
    <row r="19683" spans="1:7" ht="22.5" x14ac:dyDescent="0.2">
      <c r="A19683" s="1" t="str">
        <f t="shared" si="309"/>
        <v>SETOP MATED-11177</v>
      </c>
      <c r="B19683" s="3" t="s">
        <v>28600</v>
      </c>
      <c r="C19683" s="3" t="s">
        <v>42930</v>
      </c>
      <c r="D19683" s="2" t="s">
        <v>44949</v>
      </c>
      <c r="E19683" s="3">
        <v>330</v>
      </c>
      <c r="F19683" s="67">
        <v>330</v>
      </c>
      <c r="G19683" s="67">
        <v>330</v>
      </c>
    </row>
    <row r="19684" spans="1:7" x14ac:dyDescent="0.2">
      <c r="A19684" s="1" t="str">
        <f t="shared" si="309"/>
        <v xml:space="preserve">SETOP </v>
      </c>
      <c r="B19684" s="3" t="s">
        <v>28600</v>
      </c>
    </row>
    <row r="19685" spans="1:7" x14ac:dyDescent="0.2">
      <c r="A19685" s="1" t="str">
        <f t="shared" si="309"/>
        <v>SETOP 151.09 - CONTAINER</v>
      </c>
      <c r="B19685" s="3" t="s">
        <v>28600</v>
      </c>
      <c r="C19685" s="3" t="s">
        <v>42931</v>
      </c>
    </row>
    <row r="19686" spans="1:7" x14ac:dyDescent="0.2">
      <c r="A19686" s="1" t="str">
        <f t="shared" si="309"/>
        <v>SETOP Código</v>
      </c>
      <c r="B19686" s="3" t="s">
        <v>28600</v>
      </c>
      <c r="C19686" s="3" t="s">
        <v>28604</v>
      </c>
      <c r="D19686" s="2" t="s">
        <v>43149</v>
      </c>
      <c r="E19686" s="3" t="s">
        <v>45110</v>
      </c>
      <c r="F19686" s="67" t="s">
        <v>45110</v>
      </c>
      <c r="G19686" s="67" t="s">
        <v>45110</v>
      </c>
    </row>
    <row r="19687" spans="1:7" x14ac:dyDescent="0.2">
      <c r="A19687" s="1" t="str">
        <f t="shared" si="309"/>
        <v>SETOP MATED-11210</v>
      </c>
      <c r="B19687" s="3" t="s">
        <v>28600</v>
      </c>
      <c r="C19687" s="3" t="s">
        <v>42932</v>
      </c>
      <c r="D19687" s="2" t="s">
        <v>44950</v>
      </c>
      <c r="E19687" s="3">
        <v>267.79500000000002</v>
      </c>
      <c r="F19687" s="67">
        <v>267.79500000000002</v>
      </c>
      <c r="G19687" s="67">
        <v>267.79500000000002</v>
      </c>
    </row>
    <row r="19688" spans="1:7" ht="45" x14ac:dyDescent="0.2">
      <c r="A19688" s="1" t="str">
        <f t="shared" si="309"/>
        <v>SETOP MATED-11194</v>
      </c>
      <c r="B19688" s="3" t="s">
        <v>28600</v>
      </c>
      <c r="C19688" s="3" t="s">
        <v>42933</v>
      </c>
      <c r="D19688" s="2" t="s">
        <v>44951</v>
      </c>
      <c r="E19688" s="3">
        <v>769.53</v>
      </c>
      <c r="F19688" s="67">
        <v>769.53</v>
      </c>
      <c r="G19688" s="67">
        <v>769.53</v>
      </c>
    </row>
    <row r="19689" spans="1:7" ht="45" x14ac:dyDescent="0.2">
      <c r="A19689" s="1" t="str">
        <f t="shared" si="309"/>
        <v>SETOP MATED-11186</v>
      </c>
      <c r="B19689" s="3" t="s">
        <v>28600</v>
      </c>
      <c r="C19689" s="3" t="s">
        <v>42934</v>
      </c>
      <c r="D19689" s="2" t="s">
        <v>44952</v>
      </c>
      <c r="E19689" s="3">
        <v>769.53</v>
      </c>
      <c r="F19689" s="67">
        <v>769.53</v>
      </c>
      <c r="G19689" s="67">
        <v>769.53</v>
      </c>
    </row>
    <row r="19690" spans="1:7" ht="45" x14ac:dyDescent="0.2">
      <c r="A19690" s="1" t="str">
        <f t="shared" si="309"/>
        <v>SETOP MATED-11188</v>
      </c>
      <c r="B19690" s="3" t="s">
        <v>28600</v>
      </c>
      <c r="C19690" s="3" t="s">
        <v>42935</v>
      </c>
      <c r="D19690" s="2" t="s">
        <v>44953</v>
      </c>
      <c r="E19690" s="3">
        <v>990</v>
      </c>
      <c r="F19690" s="67">
        <v>990</v>
      </c>
      <c r="G19690" s="67">
        <v>990</v>
      </c>
    </row>
    <row r="19691" spans="1:7" ht="45" x14ac:dyDescent="0.2">
      <c r="A19691" s="1" t="str">
        <f t="shared" si="309"/>
        <v>SETOP MATED-11193</v>
      </c>
      <c r="B19691" s="3" t="s">
        <v>28600</v>
      </c>
      <c r="C19691" s="3" t="s">
        <v>42936</v>
      </c>
      <c r="D19691" s="2" t="s">
        <v>44954</v>
      </c>
      <c r="E19691" s="3">
        <v>769.53</v>
      </c>
      <c r="F19691" s="67">
        <v>769.53</v>
      </c>
      <c r="G19691" s="67">
        <v>769.53</v>
      </c>
    </row>
    <row r="19692" spans="1:7" ht="45" x14ac:dyDescent="0.2">
      <c r="A19692" s="1" t="str">
        <f t="shared" ref="A19692:A19755" si="310">CONCATENAR</f>
        <v>SETOP MATED-11192</v>
      </c>
      <c r="B19692" s="3" t="s">
        <v>28600</v>
      </c>
      <c r="C19692" s="3" t="s">
        <v>42937</v>
      </c>
      <c r="D19692" s="2" t="s">
        <v>44955</v>
      </c>
      <c r="E19692" s="3">
        <v>769.53</v>
      </c>
      <c r="F19692" s="67">
        <v>769.53</v>
      </c>
      <c r="G19692" s="67">
        <v>769.53</v>
      </c>
    </row>
    <row r="19693" spans="1:7" ht="45" x14ac:dyDescent="0.2">
      <c r="A19693" s="1" t="str">
        <f t="shared" si="310"/>
        <v>SETOP MATED-11191</v>
      </c>
      <c r="B19693" s="3" t="s">
        <v>28600</v>
      </c>
      <c r="C19693" s="3" t="s">
        <v>42938</v>
      </c>
      <c r="D19693" s="2" t="s">
        <v>44956</v>
      </c>
      <c r="E19693" s="3">
        <v>1146.77</v>
      </c>
      <c r="F19693" s="67">
        <v>1146.77</v>
      </c>
      <c r="G19693" s="67">
        <v>1146.77</v>
      </c>
    </row>
    <row r="19694" spans="1:7" ht="45" x14ac:dyDescent="0.2">
      <c r="A19694" s="1" t="str">
        <f t="shared" si="310"/>
        <v>SETOP MATED-16367</v>
      </c>
      <c r="B19694" s="3" t="s">
        <v>28600</v>
      </c>
      <c r="C19694" s="3" t="s">
        <v>42939</v>
      </c>
      <c r="D19694" s="2" t="s">
        <v>44957</v>
      </c>
      <c r="E19694" s="3">
        <v>1262.5</v>
      </c>
      <c r="F19694" s="67">
        <v>1262.5</v>
      </c>
      <c r="G19694" s="67">
        <v>1262.5</v>
      </c>
    </row>
    <row r="19695" spans="1:7" ht="45" x14ac:dyDescent="0.2">
      <c r="A19695" s="1" t="str">
        <f t="shared" si="310"/>
        <v>SETOP MATED-11189</v>
      </c>
      <c r="B19695" s="3" t="s">
        <v>28600</v>
      </c>
      <c r="C19695" s="3" t="s">
        <v>42940</v>
      </c>
      <c r="D19695" s="2" t="s">
        <v>44958</v>
      </c>
      <c r="E19695" s="3">
        <v>1262.5</v>
      </c>
      <c r="F19695" s="67">
        <v>1262.5</v>
      </c>
      <c r="G19695" s="67">
        <v>1262.5</v>
      </c>
    </row>
    <row r="19696" spans="1:7" x14ac:dyDescent="0.2">
      <c r="A19696" s="1" t="str">
        <f t="shared" si="310"/>
        <v xml:space="preserve">SETOP </v>
      </c>
      <c r="B19696" s="3" t="s">
        <v>28600</v>
      </c>
    </row>
    <row r="19697" spans="1:7" x14ac:dyDescent="0.2">
      <c r="A19697" s="1" t="str">
        <f t="shared" si="310"/>
        <v>SETOP 151.10 - ESCORAMENTO METÁLICO</v>
      </c>
      <c r="B19697" s="3" t="s">
        <v>28600</v>
      </c>
      <c r="C19697" s="3" t="s">
        <v>42941</v>
      </c>
    </row>
    <row r="19698" spans="1:7" x14ac:dyDescent="0.2">
      <c r="A19698" s="1" t="str">
        <f t="shared" si="310"/>
        <v>SETOP Código</v>
      </c>
      <c r="B19698" s="3" t="s">
        <v>28600</v>
      </c>
      <c r="C19698" s="3" t="s">
        <v>28604</v>
      </c>
      <c r="D19698" s="2" t="s">
        <v>43149</v>
      </c>
      <c r="E19698" s="3" t="s">
        <v>45110</v>
      </c>
      <c r="F19698" s="67" t="s">
        <v>45110</v>
      </c>
      <c r="G19698" s="67" t="s">
        <v>45110</v>
      </c>
    </row>
    <row r="19699" spans="1:7" x14ac:dyDescent="0.2">
      <c r="A19699" s="1" t="str">
        <f t="shared" si="310"/>
        <v>SETOP MATED-11208</v>
      </c>
      <c r="B19699" s="3" t="s">
        <v>28600</v>
      </c>
      <c r="C19699" s="3" t="s">
        <v>42942</v>
      </c>
      <c r="D19699" s="2" t="s">
        <v>44959</v>
      </c>
      <c r="E19699" s="3">
        <v>14.35</v>
      </c>
      <c r="F19699" s="67">
        <v>14.35</v>
      </c>
      <c r="G19699" s="67">
        <v>14.35</v>
      </c>
    </row>
    <row r="19700" spans="1:7" x14ac:dyDescent="0.2">
      <c r="A19700" s="1" t="str">
        <f t="shared" si="310"/>
        <v>SETOP MATED-11209</v>
      </c>
      <c r="B19700" s="3" t="s">
        <v>28600</v>
      </c>
      <c r="C19700" s="3" t="s">
        <v>42943</v>
      </c>
      <c r="D19700" s="2" t="s">
        <v>44960</v>
      </c>
      <c r="E19700" s="3">
        <v>15.5</v>
      </c>
      <c r="F19700" s="67">
        <v>15.5</v>
      </c>
      <c r="G19700" s="67">
        <v>15.5</v>
      </c>
    </row>
    <row r="19701" spans="1:7" x14ac:dyDescent="0.2">
      <c r="A19701" s="1" t="str">
        <f t="shared" si="310"/>
        <v xml:space="preserve">SETOP </v>
      </c>
      <c r="B19701" s="3" t="s">
        <v>28600</v>
      </c>
    </row>
    <row r="19702" spans="1:7" x14ac:dyDescent="0.2">
      <c r="A19702" s="1" t="str">
        <f t="shared" si="310"/>
        <v>SETOP 151.15 - POLIMENTO DE PISO</v>
      </c>
      <c r="B19702" s="3" t="s">
        <v>28600</v>
      </c>
      <c r="C19702" s="3" t="s">
        <v>42944</v>
      </c>
    </row>
    <row r="19703" spans="1:7" x14ac:dyDescent="0.2">
      <c r="A19703" s="1" t="str">
        <f t="shared" si="310"/>
        <v>SETOP Código</v>
      </c>
      <c r="B19703" s="3" t="s">
        <v>28600</v>
      </c>
      <c r="C19703" s="3" t="s">
        <v>28604</v>
      </c>
      <c r="D19703" s="2" t="s">
        <v>43149</v>
      </c>
      <c r="E19703" s="3" t="s">
        <v>45110</v>
      </c>
      <c r="F19703" s="67" t="s">
        <v>45110</v>
      </c>
      <c r="G19703" s="67" t="s">
        <v>45110</v>
      </c>
    </row>
    <row r="19704" spans="1:7" x14ac:dyDescent="0.2">
      <c r="A19704" s="1" t="str">
        <f t="shared" si="310"/>
        <v>SETOP MATED-11196</v>
      </c>
      <c r="B19704" s="3" t="s">
        <v>28600</v>
      </c>
      <c r="C19704" s="3" t="s">
        <v>42945</v>
      </c>
      <c r="D19704" s="2" t="s">
        <v>44961</v>
      </c>
      <c r="E19704" s="3">
        <v>2.0762</v>
      </c>
      <c r="F19704" s="67">
        <v>2.0762</v>
      </c>
      <c r="G19704" s="67">
        <v>2.0762</v>
      </c>
    </row>
    <row r="19705" spans="1:7" x14ac:dyDescent="0.2">
      <c r="A19705" s="1" t="str">
        <f t="shared" si="310"/>
        <v xml:space="preserve">SETOP </v>
      </c>
      <c r="B19705" s="3" t="s">
        <v>28600</v>
      </c>
    </row>
    <row r="19706" spans="1:7" x14ac:dyDescent="0.2">
      <c r="A19706" s="1" t="str">
        <f t="shared" si="310"/>
        <v>SETOP 152 - ARMÁRIOS PLANEJADOS</v>
      </c>
      <c r="B19706" s="3" t="s">
        <v>28600</v>
      </c>
      <c r="C19706" s="3" t="s">
        <v>42946</v>
      </c>
    </row>
    <row r="19707" spans="1:7" x14ac:dyDescent="0.2">
      <c r="A19707" s="1" t="str">
        <f t="shared" si="310"/>
        <v>SETOP 152.01 - ARMÁRIOS PADRÃO ESCOLAR</v>
      </c>
      <c r="B19707" s="3" t="s">
        <v>28600</v>
      </c>
      <c r="C19707" s="3" t="s">
        <v>42947</v>
      </c>
    </row>
    <row r="19708" spans="1:7" x14ac:dyDescent="0.2">
      <c r="A19708" s="1" t="str">
        <f t="shared" si="310"/>
        <v>SETOP Código</v>
      </c>
      <c r="B19708" s="3" t="s">
        <v>28600</v>
      </c>
      <c r="C19708" s="3" t="s">
        <v>28604</v>
      </c>
      <c r="D19708" s="2" t="s">
        <v>43149</v>
      </c>
      <c r="E19708" s="3" t="s">
        <v>45110</v>
      </c>
      <c r="F19708" s="67" t="s">
        <v>45110</v>
      </c>
      <c r="G19708" s="67" t="s">
        <v>45110</v>
      </c>
    </row>
    <row r="19709" spans="1:7" ht="22.5" x14ac:dyDescent="0.2">
      <c r="A19709" s="1" t="str">
        <f t="shared" si="310"/>
        <v>SETOP MATED-11110</v>
      </c>
      <c r="B19709" s="3" t="s">
        <v>28600</v>
      </c>
      <c r="C19709" s="3" t="s">
        <v>42948</v>
      </c>
      <c r="D19709" s="2" t="s">
        <v>44962</v>
      </c>
      <c r="E19709" s="3">
        <v>666.69560000000001</v>
      </c>
      <c r="F19709" s="67">
        <v>666.69560000000001</v>
      </c>
      <c r="G19709" s="67">
        <v>666.69560000000001</v>
      </c>
    </row>
    <row r="19710" spans="1:7" ht="22.5" x14ac:dyDescent="0.2">
      <c r="A19710" s="1" t="str">
        <f t="shared" si="310"/>
        <v>SETOP MATED-11111</v>
      </c>
      <c r="B19710" s="3" t="s">
        <v>28600</v>
      </c>
      <c r="C19710" s="3" t="s">
        <v>42949</v>
      </c>
      <c r="D19710" s="2" t="s">
        <v>44963</v>
      </c>
      <c r="E19710" s="3">
        <v>378.68810000000002</v>
      </c>
      <c r="F19710" s="67">
        <v>378.68810000000002</v>
      </c>
      <c r="G19710" s="67">
        <v>378.68810000000002</v>
      </c>
    </row>
    <row r="19711" spans="1:7" x14ac:dyDescent="0.2">
      <c r="A19711" s="1" t="str">
        <f t="shared" si="310"/>
        <v>SETOP MATED-11112</v>
      </c>
      <c r="B19711" s="3" t="s">
        <v>28600</v>
      </c>
      <c r="C19711" s="3" t="s">
        <v>42950</v>
      </c>
      <c r="D19711" s="2" t="s">
        <v>44964</v>
      </c>
      <c r="E19711" s="3">
        <v>316.01690000000002</v>
      </c>
      <c r="F19711" s="67">
        <v>316.01690000000002</v>
      </c>
      <c r="G19711" s="67">
        <v>316.01690000000002</v>
      </c>
    </row>
    <row r="19712" spans="1:7" x14ac:dyDescent="0.2">
      <c r="A19712" s="1" t="str">
        <f t="shared" si="310"/>
        <v>SETOP MATED-11136</v>
      </c>
      <c r="B19712" s="3" t="s">
        <v>28600</v>
      </c>
      <c r="C19712" s="3" t="s">
        <v>42951</v>
      </c>
      <c r="D19712" s="2" t="s">
        <v>44965</v>
      </c>
      <c r="E19712" s="3">
        <v>191.5917</v>
      </c>
      <c r="F19712" s="67">
        <v>191.5917</v>
      </c>
      <c r="G19712" s="67">
        <v>191.5917</v>
      </c>
    </row>
    <row r="19713" spans="1:7" x14ac:dyDescent="0.2">
      <c r="A19713" s="1" t="str">
        <f t="shared" si="310"/>
        <v>SETOP MATED-11132</v>
      </c>
      <c r="B19713" s="3" t="s">
        <v>28600</v>
      </c>
      <c r="C19713" s="3" t="s">
        <v>42952</v>
      </c>
      <c r="D19713" s="2" t="s">
        <v>44966</v>
      </c>
      <c r="E19713" s="3">
        <v>939.08050000000003</v>
      </c>
      <c r="F19713" s="67">
        <v>939.08050000000003</v>
      </c>
      <c r="G19713" s="67">
        <v>939.08050000000003</v>
      </c>
    </row>
    <row r="19714" spans="1:7" ht="33.75" x14ac:dyDescent="0.2">
      <c r="A19714" s="1" t="str">
        <f t="shared" si="310"/>
        <v>SETOP MATED-11133</v>
      </c>
      <c r="B19714" s="3" t="s">
        <v>28600</v>
      </c>
      <c r="C19714" s="3" t="s">
        <v>42953</v>
      </c>
      <c r="D19714" s="2" t="s">
        <v>44967</v>
      </c>
      <c r="E19714" s="3">
        <v>981.3519</v>
      </c>
      <c r="F19714" s="67">
        <v>981.3519</v>
      </c>
      <c r="G19714" s="67">
        <v>981.3519</v>
      </c>
    </row>
    <row r="19715" spans="1:7" x14ac:dyDescent="0.2">
      <c r="A19715" s="1" t="str">
        <f t="shared" si="310"/>
        <v>SETOP MATED-11109</v>
      </c>
      <c r="B19715" s="3" t="s">
        <v>28600</v>
      </c>
      <c r="C19715" s="3" t="s">
        <v>42954</v>
      </c>
      <c r="D19715" s="2" t="s">
        <v>44968</v>
      </c>
      <c r="E19715" s="3">
        <v>517.09299999999996</v>
      </c>
      <c r="F19715" s="67">
        <v>517.09299999999996</v>
      </c>
      <c r="G19715" s="67">
        <v>517.09299999999996</v>
      </c>
    </row>
    <row r="19716" spans="1:7" ht="33.75" x14ac:dyDescent="0.2">
      <c r="A19716" s="1" t="str">
        <f t="shared" si="310"/>
        <v>SETOP MATED-11134</v>
      </c>
      <c r="B19716" s="3" t="s">
        <v>28600</v>
      </c>
      <c r="C19716" s="3" t="s">
        <v>42955</v>
      </c>
      <c r="D19716" s="2" t="s">
        <v>44969</v>
      </c>
      <c r="E19716" s="3">
        <v>107.9259</v>
      </c>
      <c r="F19716" s="67">
        <v>107.9259</v>
      </c>
      <c r="G19716" s="67">
        <v>107.9259</v>
      </c>
    </row>
    <row r="19717" spans="1:7" ht="22.5" x14ac:dyDescent="0.2">
      <c r="A19717" s="1" t="str">
        <f t="shared" si="310"/>
        <v>SETOP MATED-11137</v>
      </c>
      <c r="B19717" s="3" t="s">
        <v>28600</v>
      </c>
      <c r="C19717" s="3" t="s">
        <v>42956</v>
      </c>
      <c r="D19717" s="2" t="s">
        <v>44970</v>
      </c>
      <c r="E19717" s="3">
        <v>242.3596</v>
      </c>
      <c r="F19717" s="67">
        <v>242.3596</v>
      </c>
      <c r="G19717" s="67">
        <v>242.3596</v>
      </c>
    </row>
    <row r="19718" spans="1:7" x14ac:dyDescent="0.2">
      <c r="A19718" s="1" t="str">
        <f t="shared" si="310"/>
        <v xml:space="preserve">SETOP </v>
      </c>
      <c r="B19718" s="3" t="s">
        <v>28600</v>
      </c>
    </row>
    <row r="19719" spans="1:7" x14ac:dyDescent="0.2">
      <c r="A19719" s="1" t="str">
        <f t="shared" si="310"/>
        <v>SETOP 156 - CERTIFICAÇÕES E LAUDOS</v>
      </c>
      <c r="B19719" s="3" t="s">
        <v>28600</v>
      </c>
      <c r="C19719" s="3" t="s">
        <v>42957</v>
      </c>
    </row>
    <row r="19720" spans="1:7" x14ac:dyDescent="0.2">
      <c r="A19720" s="1" t="str">
        <f t="shared" si="310"/>
        <v>SETOP 156.01 - CERTIFICAÇÃO</v>
      </c>
      <c r="B19720" s="3" t="s">
        <v>28600</v>
      </c>
      <c r="C19720" s="3" t="s">
        <v>42958</v>
      </c>
    </row>
    <row r="19721" spans="1:7" x14ac:dyDescent="0.2">
      <c r="A19721" s="1" t="str">
        <f t="shared" si="310"/>
        <v>SETOP Código</v>
      </c>
      <c r="B19721" s="3" t="s">
        <v>28600</v>
      </c>
      <c r="C19721" s="3" t="s">
        <v>28604</v>
      </c>
      <c r="D19721" s="2" t="s">
        <v>43149</v>
      </c>
      <c r="E19721" s="3" t="s">
        <v>45110</v>
      </c>
      <c r="F19721" s="67" t="s">
        <v>45110</v>
      </c>
      <c r="G19721" s="67" t="s">
        <v>45110</v>
      </c>
    </row>
    <row r="19722" spans="1:7" x14ac:dyDescent="0.2">
      <c r="A19722" s="1" t="str">
        <f t="shared" si="310"/>
        <v>SETOP MATED-11027</v>
      </c>
      <c r="B19722" s="3" t="s">
        <v>28600</v>
      </c>
      <c r="C19722" s="3" t="s">
        <v>42959</v>
      </c>
      <c r="D19722" s="2" t="s">
        <v>44971</v>
      </c>
      <c r="E19722" s="3">
        <v>15.571999999999999</v>
      </c>
      <c r="F19722" s="67">
        <v>15.571999999999999</v>
      </c>
      <c r="G19722" s="67">
        <v>15.571999999999999</v>
      </c>
    </row>
    <row r="19723" spans="1:7" x14ac:dyDescent="0.2">
      <c r="A19723" s="1" t="str">
        <f t="shared" si="310"/>
        <v>SETOP MATED-11028</v>
      </c>
      <c r="B19723" s="3" t="s">
        <v>28600</v>
      </c>
      <c r="C19723" s="3" t="s">
        <v>42960</v>
      </c>
      <c r="D19723" s="2" t="s">
        <v>44972</v>
      </c>
      <c r="E19723" s="3">
        <v>15.7232</v>
      </c>
      <c r="F19723" s="67">
        <v>15.7232</v>
      </c>
      <c r="G19723" s="67">
        <v>15.7232</v>
      </c>
    </row>
    <row r="19724" spans="1:7" x14ac:dyDescent="0.2">
      <c r="A19724" s="1" t="str">
        <f t="shared" si="310"/>
        <v xml:space="preserve">SETOP </v>
      </c>
      <c r="B19724" s="3" t="s">
        <v>28600</v>
      </c>
    </row>
    <row r="19725" spans="1:7" x14ac:dyDescent="0.2">
      <c r="A19725" s="1" t="str">
        <f t="shared" si="310"/>
        <v>SETOP 157 - ENCARGOS COMPLEMENTARES</v>
      </c>
      <c r="B19725" s="3" t="s">
        <v>28600</v>
      </c>
      <c r="C19725" s="3" t="s">
        <v>42961</v>
      </c>
    </row>
    <row r="19726" spans="1:7" x14ac:dyDescent="0.2">
      <c r="A19726" s="1" t="str">
        <f t="shared" si="310"/>
        <v>SETOP 157.01 - CESTA BÁSICA</v>
      </c>
      <c r="B19726" s="3" t="s">
        <v>28600</v>
      </c>
      <c r="C19726" s="3" t="s">
        <v>42962</v>
      </c>
    </row>
    <row r="19727" spans="1:7" x14ac:dyDescent="0.2">
      <c r="A19727" s="1" t="str">
        <f t="shared" si="310"/>
        <v>SETOP Código</v>
      </c>
      <c r="B19727" s="3" t="s">
        <v>28600</v>
      </c>
      <c r="C19727" s="3" t="s">
        <v>28604</v>
      </c>
      <c r="D19727" s="2" t="s">
        <v>43149</v>
      </c>
      <c r="E19727" s="3" t="s">
        <v>45110</v>
      </c>
      <c r="F19727" s="67" t="s">
        <v>45110</v>
      </c>
      <c r="G19727" s="67" t="s">
        <v>45110</v>
      </c>
    </row>
    <row r="19728" spans="1:7" x14ac:dyDescent="0.2">
      <c r="A19728" s="1" t="str">
        <f t="shared" si="310"/>
        <v>SETOP MATED-13096</v>
      </c>
      <c r="B19728" s="3" t="s">
        <v>28600</v>
      </c>
      <c r="C19728" s="3" t="s">
        <v>42963</v>
      </c>
      <c r="D19728" s="2" t="s">
        <v>44973</v>
      </c>
      <c r="E19728" s="3">
        <v>1.89</v>
      </c>
      <c r="F19728" s="67">
        <v>1.89</v>
      </c>
      <c r="G19728" s="67">
        <v>1.89</v>
      </c>
    </row>
    <row r="19729" spans="1:7" x14ac:dyDescent="0.2">
      <c r="A19729" s="1" t="str">
        <f t="shared" si="310"/>
        <v>SETOP MATED-29745</v>
      </c>
      <c r="B19729" s="3" t="s">
        <v>28600</v>
      </c>
      <c r="C19729" s="3" t="s">
        <v>42964</v>
      </c>
      <c r="D19729" s="2" t="s">
        <v>44974</v>
      </c>
      <c r="E19729" s="3">
        <v>129</v>
      </c>
      <c r="F19729" s="67">
        <v>129</v>
      </c>
      <c r="G19729" s="67">
        <v>129</v>
      </c>
    </row>
    <row r="19730" spans="1:7" x14ac:dyDescent="0.2">
      <c r="A19730" s="1" t="str">
        <f t="shared" si="310"/>
        <v xml:space="preserve">SETOP </v>
      </c>
      <c r="B19730" s="3" t="s">
        <v>28600</v>
      </c>
    </row>
    <row r="19731" spans="1:7" x14ac:dyDescent="0.2">
      <c r="A19731" s="1" t="str">
        <f t="shared" si="310"/>
        <v>SETOP 157.02 - EQUIPAMENTO DE PROTEÇÃO INDIVIDUAL</v>
      </c>
      <c r="B19731" s="3" t="s">
        <v>28600</v>
      </c>
      <c r="C19731" s="3" t="s">
        <v>42965</v>
      </c>
    </row>
    <row r="19732" spans="1:7" x14ac:dyDescent="0.2">
      <c r="A19732" s="1" t="str">
        <f t="shared" si="310"/>
        <v>SETOP Código</v>
      </c>
      <c r="B19732" s="3" t="s">
        <v>28600</v>
      </c>
      <c r="C19732" s="3" t="s">
        <v>28604</v>
      </c>
      <c r="D19732" s="2" t="s">
        <v>43149</v>
      </c>
      <c r="E19732" s="3" t="s">
        <v>45110</v>
      </c>
      <c r="F19732" s="67" t="s">
        <v>45110</v>
      </c>
      <c r="G19732" s="67" t="s">
        <v>45110</v>
      </c>
    </row>
    <row r="19733" spans="1:7" x14ac:dyDescent="0.2">
      <c r="A19733" s="1" t="str">
        <f t="shared" si="310"/>
        <v>SETOP MATED-21749</v>
      </c>
      <c r="B19733" s="3" t="s">
        <v>28600</v>
      </c>
      <c r="C19733" s="3" t="s">
        <v>42966</v>
      </c>
      <c r="D19733" s="2" t="s">
        <v>44975</v>
      </c>
      <c r="E19733" s="3">
        <v>148.04</v>
      </c>
      <c r="F19733" s="67">
        <v>148.04</v>
      </c>
      <c r="G19733" s="67">
        <v>148.04</v>
      </c>
    </row>
    <row r="19734" spans="1:7" x14ac:dyDescent="0.2">
      <c r="A19734" s="1" t="str">
        <f t="shared" si="310"/>
        <v>SETOP MATED-14631</v>
      </c>
      <c r="B19734" s="3" t="s">
        <v>28600</v>
      </c>
      <c r="C19734" s="3" t="s">
        <v>42967</v>
      </c>
      <c r="D19734" s="2" t="s">
        <v>44976</v>
      </c>
      <c r="E19734" s="3">
        <v>1.43</v>
      </c>
      <c r="F19734" s="67">
        <v>1.43</v>
      </c>
      <c r="G19734" s="67">
        <v>1.43</v>
      </c>
    </row>
    <row r="19735" spans="1:7" x14ac:dyDescent="0.2">
      <c r="A19735" s="1" t="str">
        <f t="shared" si="310"/>
        <v>SETOP MATED-14632</v>
      </c>
      <c r="B19735" s="3" t="s">
        <v>28600</v>
      </c>
      <c r="C19735" s="3" t="s">
        <v>42968</v>
      </c>
      <c r="D19735" s="2" t="s">
        <v>44977</v>
      </c>
      <c r="E19735" s="3">
        <v>1.2</v>
      </c>
      <c r="F19735" s="67">
        <v>1.2</v>
      </c>
      <c r="G19735" s="67">
        <v>1.2</v>
      </c>
    </row>
    <row r="19736" spans="1:7" x14ac:dyDescent="0.2">
      <c r="A19736" s="1" t="str">
        <f t="shared" si="310"/>
        <v>SETOP MATED-14633</v>
      </c>
      <c r="B19736" s="3" t="s">
        <v>28600</v>
      </c>
      <c r="C19736" s="3" t="s">
        <v>42969</v>
      </c>
      <c r="D19736" s="2" t="s">
        <v>44978</v>
      </c>
      <c r="E19736" s="3">
        <v>1.06</v>
      </c>
      <c r="F19736" s="67">
        <v>1.06</v>
      </c>
      <c r="G19736" s="67">
        <v>1.06</v>
      </c>
    </row>
    <row r="19737" spans="1:7" x14ac:dyDescent="0.2">
      <c r="A19737" s="1" t="str">
        <f t="shared" si="310"/>
        <v>SETOP MATED-21751</v>
      </c>
      <c r="B19737" s="3" t="s">
        <v>28600</v>
      </c>
      <c r="C19737" s="3" t="s">
        <v>42970</v>
      </c>
      <c r="D19737" s="2" t="s">
        <v>44979</v>
      </c>
      <c r="E19737" s="3">
        <v>236.16</v>
      </c>
      <c r="F19737" s="67">
        <v>236.16</v>
      </c>
      <c r="G19737" s="67">
        <v>236.16</v>
      </c>
    </row>
    <row r="19738" spans="1:7" x14ac:dyDescent="0.2">
      <c r="A19738" s="1" t="str">
        <f t="shared" si="310"/>
        <v>SETOP MATED-21746</v>
      </c>
      <c r="B19738" s="3" t="s">
        <v>28600</v>
      </c>
      <c r="C19738" s="3" t="s">
        <v>42971</v>
      </c>
      <c r="D19738" s="2" t="s">
        <v>44980</v>
      </c>
      <c r="E19738" s="3">
        <v>140.22999999999999</v>
      </c>
      <c r="F19738" s="67">
        <v>140.22999999999999</v>
      </c>
      <c r="G19738" s="67">
        <v>140.22999999999999</v>
      </c>
    </row>
    <row r="19739" spans="1:7" x14ac:dyDescent="0.2">
      <c r="A19739" s="1" t="str">
        <f t="shared" si="310"/>
        <v>SETOP MATED-14636</v>
      </c>
      <c r="B19739" s="3" t="s">
        <v>28600</v>
      </c>
      <c r="C19739" s="3" t="s">
        <v>42972</v>
      </c>
      <c r="D19739" s="2" t="s">
        <v>44981</v>
      </c>
      <c r="E19739" s="3">
        <v>0.86</v>
      </c>
      <c r="F19739" s="67">
        <v>0.86</v>
      </c>
      <c r="G19739" s="67">
        <v>0.86</v>
      </c>
    </row>
    <row r="19740" spans="1:7" x14ac:dyDescent="0.2">
      <c r="A19740" s="1" t="str">
        <f t="shared" si="310"/>
        <v>SETOP MATED-28571</v>
      </c>
      <c r="B19740" s="3" t="s">
        <v>28600</v>
      </c>
      <c r="C19740" s="3" t="s">
        <v>42973</v>
      </c>
      <c r="D19740" s="2" t="s">
        <v>44982</v>
      </c>
      <c r="E19740" s="3">
        <v>0.71</v>
      </c>
      <c r="F19740" s="67">
        <v>0.71</v>
      </c>
      <c r="G19740" s="67">
        <v>0.71</v>
      </c>
    </row>
    <row r="19741" spans="1:7" x14ac:dyDescent="0.2">
      <c r="A19741" s="1" t="str">
        <f t="shared" si="310"/>
        <v>SETOP MATED-14637</v>
      </c>
      <c r="B19741" s="3" t="s">
        <v>28600</v>
      </c>
      <c r="C19741" s="3" t="s">
        <v>42974</v>
      </c>
      <c r="D19741" s="2" t="s">
        <v>44983</v>
      </c>
      <c r="E19741" s="3">
        <v>1.24</v>
      </c>
      <c r="F19741" s="67">
        <v>1.24</v>
      </c>
      <c r="G19741" s="67">
        <v>1.24</v>
      </c>
    </row>
    <row r="19742" spans="1:7" x14ac:dyDescent="0.2">
      <c r="A19742" s="1" t="str">
        <f t="shared" si="310"/>
        <v>SETOP MATED-14638</v>
      </c>
      <c r="B19742" s="3" t="s">
        <v>28600</v>
      </c>
      <c r="C19742" s="3" t="s">
        <v>42975</v>
      </c>
      <c r="D19742" s="2" t="s">
        <v>44984</v>
      </c>
      <c r="E19742" s="3">
        <v>1.73</v>
      </c>
      <c r="F19742" s="67">
        <v>1.73</v>
      </c>
      <c r="G19742" s="67">
        <v>1.73</v>
      </c>
    </row>
    <row r="19743" spans="1:7" x14ac:dyDescent="0.2">
      <c r="A19743" s="1" t="str">
        <f t="shared" si="310"/>
        <v>SETOP MATED-14639</v>
      </c>
      <c r="B19743" s="3" t="s">
        <v>28600</v>
      </c>
      <c r="C19743" s="3" t="s">
        <v>42976</v>
      </c>
      <c r="D19743" s="2" t="s">
        <v>44985</v>
      </c>
      <c r="E19743" s="3">
        <v>1.33</v>
      </c>
      <c r="F19743" s="67">
        <v>1.33</v>
      </c>
      <c r="G19743" s="67">
        <v>1.33</v>
      </c>
    </row>
    <row r="19744" spans="1:7" x14ac:dyDescent="0.2">
      <c r="A19744" s="1" t="str">
        <f t="shared" si="310"/>
        <v>SETOP MATED-29744</v>
      </c>
      <c r="B19744" s="3" t="s">
        <v>28600</v>
      </c>
      <c r="C19744" s="3" t="s">
        <v>42977</v>
      </c>
      <c r="D19744" s="2" t="s">
        <v>44986</v>
      </c>
      <c r="E19744" s="3">
        <v>250.24</v>
      </c>
      <c r="F19744" s="67">
        <v>250.24</v>
      </c>
      <c r="G19744" s="67">
        <v>250.24</v>
      </c>
    </row>
    <row r="19745" spans="1:7" x14ac:dyDescent="0.2">
      <c r="A19745" s="1" t="str">
        <f t="shared" si="310"/>
        <v>SETOP MATED-13099</v>
      </c>
      <c r="B19745" s="3" t="s">
        <v>28600</v>
      </c>
      <c r="C19745" s="3" t="s">
        <v>42978</v>
      </c>
      <c r="D19745" s="2" t="s">
        <v>44987</v>
      </c>
      <c r="E19745" s="3">
        <v>1.34</v>
      </c>
      <c r="F19745" s="67">
        <v>1.34</v>
      </c>
      <c r="G19745" s="67">
        <v>1.34</v>
      </c>
    </row>
    <row r="19746" spans="1:7" x14ac:dyDescent="0.2">
      <c r="A19746" s="1" t="str">
        <f t="shared" si="310"/>
        <v>SETOP MATED-14623</v>
      </c>
      <c r="B19746" s="3" t="s">
        <v>28600</v>
      </c>
      <c r="C19746" s="3" t="s">
        <v>42979</v>
      </c>
      <c r="D19746" s="2" t="s">
        <v>44988</v>
      </c>
      <c r="E19746" s="3">
        <v>252.08</v>
      </c>
      <c r="F19746" s="67">
        <v>252.08</v>
      </c>
      <c r="G19746" s="67">
        <v>252.08</v>
      </c>
    </row>
    <row r="19747" spans="1:7" x14ac:dyDescent="0.2">
      <c r="A19747" s="1" t="str">
        <f t="shared" si="310"/>
        <v xml:space="preserve">SETOP </v>
      </c>
      <c r="B19747" s="3" t="s">
        <v>28600</v>
      </c>
    </row>
    <row r="19748" spans="1:7" x14ac:dyDescent="0.2">
      <c r="A19748" s="1" t="str">
        <f t="shared" si="310"/>
        <v>SETOP 157.03 - FERRAMENTA</v>
      </c>
      <c r="B19748" s="3" t="s">
        <v>28600</v>
      </c>
      <c r="C19748" s="3" t="s">
        <v>42980</v>
      </c>
    </row>
    <row r="19749" spans="1:7" x14ac:dyDescent="0.2">
      <c r="A19749" s="1" t="str">
        <f t="shared" si="310"/>
        <v>SETOP Código</v>
      </c>
      <c r="B19749" s="3" t="s">
        <v>28600</v>
      </c>
      <c r="C19749" s="3" t="s">
        <v>28604</v>
      </c>
      <c r="D19749" s="2" t="s">
        <v>43149</v>
      </c>
      <c r="E19749" s="3" t="s">
        <v>45110</v>
      </c>
      <c r="F19749" s="67" t="s">
        <v>45110</v>
      </c>
      <c r="G19749" s="67" t="s">
        <v>45110</v>
      </c>
    </row>
    <row r="19750" spans="1:7" x14ac:dyDescent="0.2">
      <c r="A19750" s="1" t="str">
        <f t="shared" si="310"/>
        <v>SETOP MATED-21750</v>
      </c>
      <c r="B19750" s="3" t="s">
        <v>28600</v>
      </c>
      <c r="C19750" s="3" t="s">
        <v>42981</v>
      </c>
      <c r="D19750" s="2" t="s">
        <v>44989</v>
      </c>
      <c r="E19750" s="3">
        <v>10.89</v>
      </c>
      <c r="F19750" s="67">
        <v>10.89</v>
      </c>
      <c r="G19750" s="67">
        <v>10.89</v>
      </c>
    </row>
    <row r="19751" spans="1:7" x14ac:dyDescent="0.2">
      <c r="A19751" s="1" t="str">
        <f t="shared" si="310"/>
        <v>SETOP MATED-14619</v>
      </c>
      <c r="B19751" s="3" t="s">
        <v>28600</v>
      </c>
      <c r="C19751" s="3" t="s">
        <v>42982</v>
      </c>
      <c r="D19751" s="2" t="s">
        <v>44990</v>
      </c>
      <c r="E19751" s="3">
        <v>0.49</v>
      </c>
      <c r="F19751" s="67">
        <v>0.49</v>
      </c>
      <c r="G19751" s="67">
        <v>0.49</v>
      </c>
    </row>
    <row r="19752" spans="1:7" x14ac:dyDescent="0.2">
      <c r="A19752" s="1" t="str">
        <f t="shared" si="310"/>
        <v>SETOP MATED-14620</v>
      </c>
      <c r="B19752" s="3" t="s">
        <v>28600</v>
      </c>
      <c r="C19752" s="3" t="s">
        <v>42983</v>
      </c>
      <c r="D19752" s="2" t="s">
        <v>44991</v>
      </c>
      <c r="E19752" s="3">
        <v>0.85</v>
      </c>
      <c r="F19752" s="67">
        <v>0.85</v>
      </c>
      <c r="G19752" s="67">
        <v>0.85</v>
      </c>
    </row>
    <row r="19753" spans="1:7" x14ac:dyDescent="0.2">
      <c r="A19753" s="1" t="str">
        <f t="shared" si="310"/>
        <v>SETOP MATED-14621</v>
      </c>
      <c r="B19753" s="3" t="s">
        <v>28600</v>
      </c>
      <c r="C19753" s="3" t="s">
        <v>42984</v>
      </c>
      <c r="D19753" s="2" t="s">
        <v>44992</v>
      </c>
      <c r="E19753" s="3">
        <v>0.31</v>
      </c>
      <c r="F19753" s="67">
        <v>0.31</v>
      </c>
      <c r="G19753" s="67">
        <v>0.31</v>
      </c>
    </row>
    <row r="19754" spans="1:7" x14ac:dyDescent="0.2">
      <c r="A19754" s="1" t="str">
        <f t="shared" si="310"/>
        <v>SETOP MATED-21752</v>
      </c>
      <c r="B19754" s="3" t="s">
        <v>28600</v>
      </c>
      <c r="C19754" s="3" t="s">
        <v>42985</v>
      </c>
      <c r="D19754" s="2" t="s">
        <v>44993</v>
      </c>
      <c r="E19754" s="3">
        <v>18.73</v>
      </c>
      <c r="F19754" s="67">
        <v>18.73</v>
      </c>
      <c r="G19754" s="67">
        <v>18.73</v>
      </c>
    </row>
    <row r="19755" spans="1:7" x14ac:dyDescent="0.2">
      <c r="A19755" s="1" t="str">
        <f t="shared" si="310"/>
        <v>SETOP MATED-21747</v>
      </c>
      <c r="B19755" s="3" t="s">
        <v>28600</v>
      </c>
      <c r="C19755" s="3" t="s">
        <v>42986</v>
      </c>
      <c r="D19755" s="2" t="s">
        <v>44994</v>
      </c>
      <c r="E19755" s="3">
        <v>2.29</v>
      </c>
      <c r="F19755" s="67">
        <v>2.29</v>
      </c>
      <c r="G19755" s="67">
        <v>2.29</v>
      </c>
    </row>
    <row r="19756" spans="1:7" x14ac:dyDescent="0.2">
      <c r="A19756" s="1" t="str">
        <f t="shared" ref="A19756:A19819" si="311">CONCATENAR</f>
        <v>SETOP MATED-14624</v>
      </c>
      <c r="B19756" s="3" t="s">
        <v>28600</v>
      </c>
      <c r="C19756" s="3" t="s">
        <v>42987</v>
      </c>
      <c r="D19756" s="2" t="s">
        <v>44995</v>
      </c>
      <c r="E19756" s="3">
        <v>0.01</v>
      </c>
      <c r="F19756" s="67">
        <v>0.01</v>
      </c>
      <c r="G19756" s="67">
        <v>0.01</v>
      </c>
    </row>
    <row r="19757" spans="1:7" x14ac:dyDescent="0.2">
      <c r="A19757" s="1" t="str">
        <f t="shared" si="311"/>
        <v>SETOP MATED-28572</v>
      </c>
      <c r="B19757" s="3" t="s">
        <v>28600</v>
      </c>
      <c r="C19757" s="3" t="s">
        <v>42988</v>
      </c>
      <c r="D19757" s="2" t="s">
        <v>44996</v>
      </c>
      <c r="E19757" s="3">
        <v>7.0000000000000007E-2</v>
      </c>
      <c r="F19757" s="67">
        <v>7.0000000000000007E-2</v>
      </c>
      <c r="G19757" s="67">
        <v>7.0000000000000007E-2</v>
      </c>
    </row>
    <row r="19758" spans="1:7" x14ac:dyDescent="0.2">
      <c r="A19758" s="1" t="str">
        <f t="shared" si="311"/>
        <v>SETOP MATED-14625</v>
      </c>
      <c r="B19758" s="3" t="s">
        <v>28600</v>
      </c>
      <c r="C19758" s="3" t="s">
        <v>42989</v>
      </c>
      <c r="D19758" s="2" t="s">
        <v>44997</v>
      </c>
      <c r="E19758" s="3">
        <v>0.82</v>
      </c>
      <c r="F19758" s="67">
        <v>0.82</v>
      </c>
      <c r="G19758" s="67">
        <v>0.82</v>
      </c>
    </row>
    <row r="19759" spans="1:7" x14ac:dyDescent="0.2">
      <c r="A19759" s="1" t="str">
        <f t="shared" si="311"/>
        <v>SETOP MATED-14626</v>
      </c>
      <c r="B19759" s="3" t="s">
        <v>28600</v>
      </c>
      <c r="C19759" s="3" t="s">
        <v>42990</v>
      </c>
      <c r="D19759" s="2" t="s">
        <v>44998</v>
      </c>
      <c r="E19759" s="3">
        <v>1.97</v>
      </c>
      <c r="F19759" s="67">
        <v>1.97</v>
      </c>
      <c r="G19759" s="67">
        <v>1.97</v>
      </c>
    </row>
    <row r="19760" spans="1:7" x14ac:dyDescent="0.2">
      <c r="A19760" s="1" t="str">
        <f t="shared" si="311"/>
        <v>SETOP MATED-14627</v>
      </c>
      <c r="B19760" s="3" t="s">
        <v>28600</v>
      </c>
      <c r="C19760" s="3" t="s">
        <v>42991</v>
      </c>
      <c r="D19760" s="2" t="s">
        <v>44999</v>
      </c>
      <c r="E19760" s="3">
        <v>0.61</v>
      </c>
      <c r="F19760" s="67">
        <v>0.61</v>
      </c>
      <c r="G19760" s="67">
        <v>0.61</v>
      </c>
    </row>
    <row r="19761" spans="1:7" x14ac:dyDescent="0.2">
      <c r="A19761" s="1" t="str">
        <f t="shared" si="311"/>
        <v>SETOP MATED-29743</v>
      </c>
      <c r="B19761" s="3" t="s">
        <v>28600</v>
      </c>
      <c r="C19761" s="3" t="s">
        <v>42992</v>
      </c>
      <c r="D19761" s="2" t="s">
        <v>45000</v>
      </c>
      <c r="E19761" s="3">
        <v>114.72</v>
      </c>
      <c r="F19761" s="67">
        <v>114.72</v>
      </c>
      <c r="G19761" s="67">
        <v>114.72</v>
      </c>
    </row>
    <row r="19762" spans="1:7" x14ac:dyDescent="0.2">
      <c r="A19762" s="1" t="str">
        <f t="shared" si="311"/>
        <v>SETOP MATED-14628</v>
      </c>
      <c r="B19762" s="3" t="s">
        <v>28600</v>
      </c>
      <c r="C19762" s="3" t="s">
        <v>42993</v>
      </c>
      <c r="D19762" s="2" t="s">
        <v>45001</v>
      </c>
      <c r="E19762" s="3">
        <v>1.23</v>
      </c>
      <c r="F19762" s="67">
        <v>1.23</v>
      </c>
      <c r="G19762" s="67">
        <v>1.23</v>
      </c>
    </row>
    <row r="19763" spans="1:7" x14ac:dyDescent="0.2">
      <c r="A19763" s="1" t="str">
        <f t="shared" si="311"/>
        <v xml:space="preserve">SETOP </v>
      </c>
      <c r="B19763" s="3" t="s">
        <v>28600</v>
      </c>
    </row>
    <row r="19764" spans="1:7" x14ac:dyDescent="0.2">
      <c r="A19764" s="1" t="str">
        <f t="shared" si="311"/>
        <v>SETOP 157.04 - SEGURO</v>
      </c>
      <c r="B19764" s="3" t="s">
        <v>28600</v>
      </c>
      <c r="C19764" s="3" t="s">
        <v>42994</v>
      </c>
    </row>
    <row r="19765" spans="1:7" x14ac:dyDescent="0.2">
      <c r="A19765" s="1" t="str">
        <f t="shared" si="311"/>
        <v>SETOP Código</v>
      </c>
      <c r="B19765" s="3" t="s">
        <v>28600</v>
      </c>
      <c r="C19765" s="3" t="s">
        <v>28604</v>
      </c>
      <c r="D19765" s="2" t="s">
        <v>43149</v>
      </c>
      <c r="E19765" s="3" t="s">
        <v>45110</v>
      </c>
      <c r="F19765" s="67" t="s">
        <v>45110</v>
      </c>
      <c r="G19765" s="67" t="s">
        <v>45110</v>
      </c>
    </row>
    <row r="19766" spans="1:7" x14ac:dyDescent="0.2">
      <c r="A19766" s="1" t="str">
        <f t="shared" si="311"/>
        <v>SETOP MATED-13098</v>
      </c>
      <c r="B19766" s="3" t="s">
        <v>28600</v>
      </c>
      <c r="C19766" s="3" t="s">
        <v>42995</v>
      </c>
      <c r="D19766" s="2" t="s">
        <v>45002</v>
      </c>
      <c r="E19766" s="3">
        <v>0.04</v>
      </c>
      <c r="F19766" s="67">
        <v>0.04</v>
      </c>
      <c r="G19766" s="67">
        <v>0.04</v>
      </c>
    </row>
    <row r="19767" spans="1:7" x14ac:dyDescent="0.2">
      <c r="A19767" s="1" t="str">
        <f t="shared" si="311"/>
        <v>SETOP MATED-21748</v>
      </c>
      <c r="B19767" s="3" t="s">
        <v>28600</v>
      </c>
      <c r="C19767" s="3" t="s">
        <v>42996</v>
      </c>
      <c r="D19767" s="2" t="s">
        <v>45003</v>
      </c>
      <c r="E19767" s="3">
        <v>7.31</v>
      </c>
      <c r="F19767" s="67">
        <v>7.31</v>
      </c>
      <c r="G19767" s="67">
        <v>7.31</v>
      </c>
    </row>
    <row r="19768" spans="1:7" x14ac:dyDescent="0.2">
      <c r="A19768" s="1" t="str">
        <f t="shared" si="311"/>
        <v xml:space="preserve">SETOP </v>
      </c>
      <c r="B19768" s="3" t="s">
        <v>28600</v>
      </c>
    </row>
    <row r="19769" spans="1:7" x14ac:dyDescent="0.2">
      <c r="A19769" s="1" t="str">
        <f t="shared" si="311"/>
        <v>SETOP 157.05 - TRANSPORTE</v>
      </c>
      <c r="B19769" s="3" t="s">
        <v>28600</v>
      </c>
      <c r="C19769" s="3" t="s">
        <v>42997</v>
      </c>
    </row>
    <row r="19770" spans="1:7" x14ac:dyDescent="0.2">
      <c r="A19770" s="1" t="str">
        <f t="shared" si="311"/>
        <v>SETOP Código</v>
      </c>
      <c r="B19770" s="3" t="s">
        <v>28600</v>
      </c>
      <c r="C19770" s="3" t="s">
        <v>28604</v>
      </c>
      <c r="D19770" s="2" t="s">
        <v>43149</v>
      </c>
      <c r="E19770" s="3" t="s">
        <v>45110</v>
      </c>
      <c r="F19770" s="67" t="s">
        <v>45110</v>
      </c>
      <c r="G19770" s="67" t="s">
        <v>45110</v>
      </c>
    </row>
    <row r="19771" spans="1:7" x14ac:dyDescent="0.2">
      <c r="A19771" s="1" t="str">
        <f t="shared" si="311"/>
        <v>SETOP MATED-13097</v>
      </c>
      <c r="B19771" s="3" t="s">
        <v>28600</v>
      </c>
      <c r="C19771" s="3" t="s">
        <v>42998</v>
      </c>
      <c r="D19771" s="2" t="s">
        <v>45004</v>
      </c>
      <c r="E19771" s="3">
        <v>0.68</v>
      </c>
      <c r="F19771" s="67">
        <v>0.68</v>
      </c>
      <c r="G19771" s="67">
        <v>0.68</v>
      </c>
    </row>
    <row r="19772" spans="1:7" x14ac:dyDescent="0.2">
      <c r="A19772" s="1" t="str">
        <f t="shared" si="311"/>
        <v>SETOP MATED-29746</v>
      </c>
      <c r="B19772" s="3" t="s">
        <v>28600</v>
      </c>
      <c r="C19772" s="3" t="s">
        <v>42999</v>
      </c>
      <c r="D19772" s="2" t="s">
        <v>45005</v>
      </c>
      <c r="E19772" s="3">
        <v>355.72</v>
      </c>
      <c r="F19772" s="67">
        <v>355.72</v>
      </c>
      <c r="G19772" s="67">
        <v>355.72</v>
      </c>
    </row>
    <row r="19773" spans="1:7" x14ac:dyDescent="0.2">
      <c r="A19773" s="1" t="str">
        <f t="shared" si="311"/>
        <v xml:space="preserve">SETOP </v>
      </c>
      <c r="B19773" s="3" t="s">
        <v>28600</v>
      </c>
    </row>
    <row r="19774" spans="1:7" x14ac:dyDescent="0.2">
      <c r="A19774" s="1" t="str">
        <f t="shared" si="311"/>
        <v>SETOP 158 - PAREDE EM CHAPA DE GESSO ACARTONADO (DRYWALL)</v>
      </c>
      <c r="B19774" s="3" t="s">
        <v>28600</v>
      </c>
      <c r="C19774" s="3" t="s">
        <v>43000</v>
      </c>
    </row>
    <row r="19775" spans="1:7" x14ac:dyDescent="0.2">
      <c r="A19775" s="1" t="str">
        <f t="shared" si="311"/>
        <v>SETOP 158.01 - CHAPA DE GESSO E ACESSÓRIOS</v>
      </c>
      <c r="B19775" s="3" t="s">
        <v>28600</v>
      </c>
      <c r="C19775" s="3" t="s">
        <v>43001</v>
      </c>
    </row>
    <row r="19776" spans="1:7" x14ac:dyDescent="0.2">
      <c r="A19776" s="1" t="str">
        <f t="shared" si="311"/>
        <v>SETOP Código</v>
      </c>
      <c r="B19776" s="3" t="s">
        <v>28600</v>
      </c>
      <c r="C19776" s="3" t="s">
        <v>28604</v>
      </c>
      <c r="D19776" s="2" t="s">
        <v>43149</v>
      </c>
      <c r="E19776" s="3" t="s">
        <v>45110</v>
      </c>
      <c r="F19776" s="67" t="s">
        <v>45110</v>
      </c>
      <c r="G19776" s="67" t="s">
        <v>45110</v>
      </c>
    </row>
    <row r="19777" spans="1:7" ht="22.5" x14ac:dyDescent="0.2">
      <c r="A19777" s="1" t="str">
        <f t="shared" si="311"/>
        <v>SETOP MATED-8139</v>
      </c>
      <c r="B19777" s="3" t="s">
        <v>28600</v>
      </c>
      <c r="C19777" s="3" t="s">
        <v>43002</v>
      </c>
      <c r="D19777" s="2" t="s">
        <v>45006</v>
      </c>
      <c r="E19777" s="3">
        <v>27.797799999999999</v>
      </c>
      <c r="F19777" s="67">
        <v>27.797799999999999</v>
      </c>
      <c r="G19777" s="67">
        <v>27.797799999999999</v>
      </c>
    </row>
    <row r="19778" spans="1:7" ht="22.5" x14ac:dyDescent="0.2">
      <c r="A19778" s="1" t="str">
        <f t="shared" si="311"/>
        <v>SETOP MATED-8130</v>
      </c>
      <c r="B19778" s="3" t="s">
        <v>28600</v>
      </c>
      <c r="C19778" s="3" t="s">
        <v>43003</v>
      </c>
      <c r="D19778" s="2" t="s">
        <v>45007</v>
      </c>
      <c r="E19778" s="3">
        <v>17.8095</v>
      </c>
      <c r="F19778" s="67">
        <v>17.8095</v>
      </c>
      <c r="G19778" s="67">
        <v>17.8095</v>
      </c>
    </row>
    <row r="19779" spans="1:7" ht="22.5" x14ac:dyDescent="0.2">
      <c r="A19779" s="1" t="str">
        <f t="shared" si="311"/>
        <v>SETOP MATED-8133</v>
      </c>
      <c r="B19779" s="3" t="s">
        <v>28600</v>
      </c>
      <c r="C19779" s="3" t="s">
        <v>43004</v>
      </c>
      <c r="D19779" s="2" t="s">
        <v>45008</v>
      </c>
      <c r="E19779" s="3">
        <v>0.31240000000000001</v>
      </c>
      <c r="F19779" s="67">
        <v>0.31240000000000001</v>
      </c>
      <c r="G19779" s="67">
        <v>0.31240000000000001</v>
      </c>
    </row>
    <row r="19780" spans="1:7" x14ac:dyDescent="0.2">
      <c r="A19780" s="1" t="str">
        <f t="shared" si="311"/>
        <v xml:space="preserve">SETOP </v>
      </c>
      <c r="B19780" s="3" t="s">
        <v>28600</v>
      </c>
    </row>
    <row r="19781" spans="1:7" x14ac:dyDescent="0.2">
      <c r="A19781" s="1" t="str">
        <f t="shared" si="311"/>
        <v>SETOP 158.02 - GESSO E MASSA REJUNTE (DRYWALL)</v>
      </c>
      <c r="B19781" s="3" t="s">
        <v>28600</v>
      </c>
      <c r="C19781" s="3" t="s">
        <v>43005</v>
      </c>
    </row>
    <row r="19782" spans="1:7" x14ac:dyDescent="0.2">
      <c r="A19782" s="1" t="str">
        <f t="shared" si="311"/>
        <v>SETOP Código</v>
      </c>
      <c r="B19782" s="3" t="s">
        <v>28600</v>
      </c>
      <c r="C19782" s="3" t="s">
        <v>28604</v>
      </c>
      <c r="D19782" s="2" t="s">
        <v>43149</v>
      </c>
      <c r="E19782" s="3" t="s">
        <v>45110</v>
      </c>
      <c r="F19782" s="67" t="s">
        <v>45110</v>
      </c>
      <c r="G19782" s="67" t="s">
        <v>45110</v>
      </c>
    </row>
    <row r="19783" spans="1:7" x14ac:dyDescent="0.2">
      <c r="A19783" s="1" t="str">
        <f t="shared" si="311"/>
        <v>SETOP MATED-8138</v>
      </c>
      <c r="B19783" s="3" t="s">
        <v>28600</v>
      </c>
      <c r="C19783" s="3" t="s">
        <v>43006</v>
      </c>
      <c r="D19783" s="2" t="s">
        <v>45009</v>
      </c>
      <c r="E19783" s="3">
        <v>2.8321000000000001</v>
      </c>
      <c r="F19783" s="67">
        <v>2.8321000000000001</v>
      </c>
      <c r="G19783" s="67">
        <v>2.8321000000000001</v>
      </c>
    </row>
    <row r="19784" spans="1:7" x14ac:dyDescent="0.2">
      <c r="A19784" s="1" t="str">
        <f t="shared" si="311"/>
        <v>SETOP MATED-8134</v>
      </c>
      <c r="B19784" s="3" t="s">
        <v>28600</v>
      </c>
      <c r="C19784" s="3" t="s">
        <v>43007</v>
      </c>
      <c r="D19784" s="2" t="s">
        <v>45010</v>
      </c>
      <c r="E19784" s="3">
        <v>3.8199000000000001</v>
      </c>
      <c r="F19784" s="67">
        <v>3.8199000000000001</v>
      </c>
      <c r="G19784" s="67">
        <v>3.8199000000000001</v>
      </c>
    </row>
    <row r="19785" spans="1:7" x14ac:dyDescent="0.2">
      <c r="A19785" s="1" t="str">
        <f t="shared" si="311"/>
        <v xml:space="preserve">SETOP </v>
      </c>
      <c r="B19785" s="3" t="s">
        <v>28600</v>
      </c>
    </row>
    <row r="19786" spans="1:7" x14ac:dyDescent="0.2">
      <c r="A19786" s="1" t="str">
        <f t="shared" si="311"/>
        <v>SETOP 158.03 - PARAFUSO ATARRAXANTE</v>
      </c>
      <c r="B19786" s="3" t="s">
        <v>28600</v>
      </c>
      <c r="C19786" s="3" t="s">
        <v>43008</v>
      </c>
    </row>
    <row r="19787" spans="1:7" x14ac:dyDescent="0.2">
      <c r="A19787" s="1" t="str">
        <f t="shared" si="311"/>
        <v>SETOP Código</v>
      </c>
      <c r="B19787" s="3" t="s">
        <v>28600</v>
      </c>
      <c r="C19787" s="3" t="s">
        <v>28604</v>
      </c>
      <c r="D19787" s="2" t="s">
        <v>43149</v>
      </c>
      <c r="E19787" s="3" t="s">
        <v>45110</v>
      </c>
      <c r="F19787" s="67" t="s">
        <v>45110</v>
      </c>
      <c r="G19787" s="67" t="s">
        <v>45110</v>
      </c>
    </row>
    <row r="19788" spans="1:7" ht="22.5" x14ac:dyDescent="0.2">
      <c r="A19788" s="1" t="str">
        <f t="shared" si="311"/>
        <v>SETOP MATED-8137</v>
      </c>
      <c r="B19788" s="3" t="s">
        <v>28600</v>
      </c>
      <c r="C19788" s="3" t="s">
        <v>43009</v>
      </c>
      <c r="D19788" s="2" t="s">
        <v>45011</v>
      </c>
      <c r="E19788" s="3">
        <v>0.1007</v>
      </c>
      <c r="F19788" s="67">
        <v>0.1007</v>
      </c>
      <c r="G19788" s="67">
        <v>0.1007</v>
      </c>
    </row>
    <row r="19789" spans="1:7" ht="22.5" x14ac:dyDescent="0.2">
      <c r="A19789" s="1" t="str">
        <f t="shared" si="311"/>
        <v>SETOP MATED-8135</v>
      </c>
      <c r="B19789" s="3" t="s">
        <v>28600</v>
      </c>
      <c r="C19789" s="3" t="s">
        <v>43010</v>
      </c>
      <c r="D19789" s="2" t="s">
        <v>45012</v>
      </c>
      <c r="E19789" s="3">
        <v>0.15110000000000001</v>
      </c>
      <c r="F19789" s="67">
        <v>0.15110000000000001</v>
      </c>
      <c r="G19789" s="67">
        <v>0.15110000000000001</v>
      </c>
    </row>
    <row r="19790" spans="1:7" ht="22.5" x14ac:dyDescent="0.2">
      <c r="A19790" s="1" t="str">
        <f t="shared" si="311"/>
        <v>SETOP MATED-8136</v>
      </c>
      <c r="B19790" s="3" t="s">
        <v>28600</v>
      </c>
      <c r="C19790" s="3" t="s">
        <v>43011</v>
      </c>
      <c r="D19790" s="2" t="s">
        <v>45013</v>
      </c>
      <c r="E19790" s="3">
        <v>0.18140000000000001</v>
      </c>
      <c r="F19790" s="67">
        <v>0.18140000000000001</v>
      </c>
      <c r="G19790" s="67">
        <v>0.18140000000000001</v>
      </c>
    </row>
    <row r="19791" spans="1:7" ht="22.5" x14ac:dyDescent="0.2">
      <c r="A19791" s="1" t="str">
        <f t="shared" si="311"/>
        <v>SETOP MATED-28722</v>
      </c>
      <c r="B19791" s="3" t="s">
        <v>28600</v>
      </c>
      <c r="C19791" s="3" t="s">
        <v>43012</v>
      </c>
      <c r="D19791" s="2" t="s">
        <v>45014</v>
      </c>
      <c r="E19791" s="3">
        <v>0.25190000000000001</v>
      </c>
      <c r="F19791" s="67">
        <v>0.25190000000000001</v>
      </c>
      <c r="G19791" s="67">
        <v>0.25190000000000001</v>
      </c>
    </row>
    <row r="19792" spans="1:7" x14ac:dyDescent="0.2">
      <c r="A19792" s="1" t="str">
        <f t="shared" si="311"/>
        <v xml:space="preserve">SETOP </v>
      </c>
      <c r="B19792" s="3" t="s">
        <v>28600</v>
      </c>
    </row>
    <row r="19793" spans="1:7" x14ac:dyDescent="0.2">
      <c r="A19793" s="1" t="str">
        <f t="shared" si="311"/>
        <v>SETOP 158.04 - PERFIL GUIA, MONTANTE, CANALETA E ACESSÓRIOS</v>
      </c>
      <c r="B19793" s="3" t="s">
        <v>28600</v>
      </c>
      <c r="C19793" s="3" t="s">
        <v>43013</v>
      </c>
    </row>
    <row r="19794" spans="1:7" x14ac:dyDescent="0.2">
      <c r="A19794" s="1" t="str">
        <f t="shared" si="311"/>
        <v>SETOP Código</v>
      </c>
      <c r="B19794" s="3" t="s">
        <v>28600</v>
      </c>
      <c r="C19794" s="3" t="s">
        <v>28604</v>
      </c>
      <c r="D19794" s="2" t="s">
        <v>43149</v>
      </c>
      <c r="E19794" s="3" t="s">
        <v>45110</v>
      </c>
      <c r="F19794" s="67" t="s">
        <v>45110</v>
      </c>
      <c r="G19794" s="67" t="s">
        <v>45110</v>
      </c>
    </row>
    <row r="19795" spans="1:7" ht="22.5" x14ac:dyDescent="0.2">
      <c r="A19795" s="1" t="str">
        <f t="shared" si="311"/>
        <v>SETOP MATED-28763</v>
      </c>
      <c r="B19795" s="3" t="s">
        <v>28600</v>
      </c>
      <c r="C19795" s="3" t="s">
        <v>43014</v>
      </c>
      <c r="D19795" s="2" t="s">
        <v>45015</v>
      </c>
      <c r="E19795" s="3">
        <v>0.50390000000000001</v>
      </c>
      <c r="F19795" s="67">
        <v>0.50390000000000001</v>
      </c>
      <c r="G19795" s="67">
        <v>0.50390000000000001</v>
      </c>
    </row>
    <row r="19796" spans="1:7" ht="22.5" x14ac:dyDescent="0.2">
      <c r="A19796" s="1" t="str">
        <f t="shared" si="311"/>
        <v>SETOP MATED-8131</v>
      </c>
      <c r="B19796" s="3" t="s">
        <v>28600</v>
      </c>
      <c r="C19796" s="3" t="s">
        <v>43015</v>
      </c>
      <c r="D19796" s="2" t="s">
        <v>45016</v>
      </c>
      <c r="E19796" s="3">
        <v>7.9219999999999997</v>
      </c>
      <c r="F19796" s="67">
        <v>7.9219999999999997</v>
      </c>
      <c r="G19796" s="67">
        <v>7.9219999999999997</v>
      </c>
    </row>
    <row r="19797" spans="1:7" ht="22.5" x14ac:dyDescent="0.2">
      <c r="A19797" s="1" t="str">
        <f t="shared" si="311"/>
        <v>SETOP MATED-31714</v>
      </c>
      <c r="B19797" s="3" t="s">
        <v>28600</v>
      </c>
      <c r="C19797" s="3" t="s">
        <v>43016</v>
      </c>
      <c r="D19797" s="2" t="s">
        <v>45017</v>
      </c>
      <c r="E19797" s="3">
        <v>8.4964999999999993</v>
      </c>
      <c r="F19797" s="67">
        <v>8.4964999999999993</v>
      </c>
      <c r="G19797" s="67">
        <v>8.4964999999999993</v>
      </c>
    </row>
    <row r="19798" spans="1:7" ht="22.5" x14ac:dyDescent="0.2">
      <c r="A19798" s="1" t="str">
        <f t="shared" si="311"/>
        <v>SETOP MATED-8132</v>
      </c>
      <c r="B19798" s="3" t="s">
        <v>28600</v>
      </c>
      <c r="C19798" s="3" t="s">
        <v>43017</v>
      </c>
      <c r="D19798" s="2" t="s">
        <v>45018</v>
      </c>
      <c r="E19798" s="3">
        <v>9.4238</v>
      </c>
      <c r="F19798" s="67">
        <v>9.4238</v>
      </c>
      <c r="G19798" s="67">
        <v>9.4238</v>
      </c>
    </row>
    <row r="19799" spans="1:7" ht="22.5" x14ac:dyDescent="0.2">
      <c r="A19799" s="1" t="str">
        <f t="shared" si="311"/>
        <v>SETOP MATED-31715</v>
      </c>
      <c r="B19799" s="3" t="s">
        <v>28600</v>
      </c>
      <c r="C19799" s="3" t="s">
        <v>43018</v>
      </c>
      <c r="D19799" s="2" t="s">
        <v>45019</v>
      </c>
      <c r="E19799" s="3">
        <v>10.1495</v>
      </c>
      <c r="F19799" s="67">
        <v>10.1495</v>
      </c>
      <c r="G19799" s="67">
        <v>10.1495</v>
      </c>
    </row>
    <row r="19800" spans="1:7" x14ac:dyDescent="0.2">
      <c r="A19800" s="1" t="str">
        <f t="shared" si="311"/>
        <v xml:space="preserve">SETOP </v>
      </c>
      <c r="B19800" s="3" t="s">
        <v>28600</v>
      </c>
    </row>
    <row r="19801" spans="1:7" x14ac:dyDescent="0.2">
      <c r="A19801" s="1" t="str">
        <f t="shared" si="311"/>
        <v>SETOP 159 - FORRO DE GESSO</v>
      </c>
      <c r="B19801" s="3" t="s">
        <v>28600</v>
      </c>
      <c r="C19801" s="3" t="s">
        <v>43019</v>
      </c>
    </row>
    <row r="19802" spans="1:7" x14ac:dyDescent="0.2">
      <c r="A19802" s="1" t="str">
        <f t="shared" si="311"/>
        <v>SETOP 159.01 - CHAPA DE GESSO E ACESSÓRIOS</v>
      </c>
      <c r="B19802" s="3" t="s">
        <v>28600</v>
      </c>
      <c r="C19802" s="3" t="s">
        <v>43020</v>
      </c>
    </row>
    <row r="19803" spans="1:7" x14ac:dyDescent="0.2">
      <c r="A19803" s="1" t="str">
        <f t="shared" si="311"/>
        <v>SETOP Código</v>
      </c>
      <c r="B19803" s="3" t="s">
        <v>28600</v>
      </c>
      <c r="C19803" s="3" t="s">
        <v>28604</v>
      </c>
      <c r="D19803" s="2" t="s">
        <v>43149</v>
      </c>
      <c r="E19803" s="3" t="s">
        <v>45110</v>
      </c>
      <c r="F19803" s="67" t="s">
        <v>45110</v>
      </c>
      <c r="G19803" s="67" t="s">
        <v>45110</v>
      </c>
    </row>
    <row r="19804" spans="1:7" x14ac:dyDescent="0.2">
      <c r="A19804" s="1" t="str">
        <f t="shared" si="311"/>
        <v>SETOP MATED-11139</v>
      </c>
      <c r="B19804" s="3" t="s">
        <v>28600</v>
      </c>
      <c r="C19804" s="3" t="s">
        <v>43021</v>
      </c>
      <c r="D19804" s="2" t="s">
        <v>45020</v>
      </c>
      <c r="E19804" s="3">
        <v>9.3230000000000004</v>
      </c>
      <c r="F19804" s="67">
        <v>9.3230000000000004</v>
      </c>
      <c r="G19804" s="67">
        <v>9.3230000000000004</v>
      </c>
    </row>
    <row r="19805" spans="1:7" ht="22.5" x14ac:dyDescent="0.2">
      <c r="A19805" s="1" t="str">
        <f t="shared" si="311"/>
        <v>SETOP MATED-28456</v>
      </c>
      <c r="B19805" s="3" t="s">
        <v>28600</v>
      </c>
      <c r="C19805" s="3" t="s">
        <v>43022</v>
      </c>
      <c r="D19805" s="2" t="s">
        <v>45021</v>
      </c>
      <c r="E19805" s="3">
        <v>8.0429999999999993</v>
      </c>
      <c r="F19805" s="67">
        <v>8.0429999999999993</v>
      </c>
      <c r="G19805" s="67">
        <v>8.0429999999999993</v>
      </c>
    </row>
    <row r="19806" spans="1:7" ht="22.5" x14ac:dyDescent="0.2">
      <c r="A19806" s="1" t="str">
        <f t="shared" si="311"/>
        <v>SETOP MATED-28769</v>
      </c>
      <c r="B19806" s="3" t="s">
        <v>28600</v>
      </c>
      <c r="C19806" s="3" t="s">
        <v>43023</v>
      </c>
      <c r="D19806" s="2" t="s">
        <v>45022</v>
      </c>
      <c r="E19806" s="3">
        <v>25.640899999999998</v>
      </c>
      <c r="F19806" s="67">
        <v>25.640899999999998</v>
      </c>
      <c r="G19806" s="67">
        <v>25.640899999999998</v>
      </c>
    </row>
    <row r="19807" spans="1:7" ht="22.5" x14ac:dyDescent="0.2">
      <c r="A19807" s="1" t="str">
        <f t="shared" si="311"/>
        <v>SETOP MATED-28821</v>
      </c>
      <c r="B19807" s="3" t="s">
        <v>28600</v>
      </c>
      <c r="C19807" s="3" t="s">
        <v>43024</v>
      </c>
      <c r="D19807" s="2" t="s">
        <v>45023</v>
      </c>
      <c r="E19807" s="3">
        <v>9.1920000000000002</v>
      </c>
      <c r="F19807" s="67">
        <v>9.1920000000000002</v>
      </c>
      <c r="G19807" s="67">
        <v>9.1920000000000002</v>
      </c>
    </row>
    <row r="19808" spans="1:7" ht="22.5" x14ac:dyDescent="0.2">
      <c r="A19808" s="1" t="str">
        <f t="shared" si="311"/>
        <v>SETOP MATED-28771</v>
      </c>
      <c r="B19808" s="3" t="s">
        <v>28600</v>
      </c>
      <c r="C19808" s="3" t="s">
        <v>43025</v>
      </c>
      <c r="D19808" s="2" t="s">
        <v>45024</v>
      </c>
      <c r="E19808" s="3">
        <v>1.6731</v>
      </c>
      <c r="F19808" s="67">
        <v>1.6731</v>
      </c>
      <c r="G19808" s="67">
        <v>1.6731</v>
      </c>
    </row>
    <row r="19809" spans="1:7" ht="22.5" x14ac:dyDescent="0.2">
      <c r="A19809" s="1" t="str">
        <f t="shared" si="311"/>
        <v>SETOP MATED-28781</v>
      </c>
      <c r="B19809" s="3" t="s">
        <v>28600</v>
      </c>
      <c r="C19809" s="3" t="s">
        <v>43026</v>
      </c>
      <c r="D19809" s="2" t="s">
        <v>45025</v>
      </c>
      <c r="E19809" s="3">
        <v>1.8343</v>
      </c>
      <c r="F19809" s="67">
        <v>1.8343</v>
      </c>
      <c r="G19809" s="67">
        <v>1.8343</v>
      </c>
    </row>
    <row r="19810" spans="1:7" ht="22.5" x14ac:dyDescent="0.2">
      <c r="A19810" s="1" t="str">
        <f t="shared" si="311"/>
        <v>SETOP MATED-28782</v>
      </c>
      <c r="B19810" s="3" t="s">
        <v>28600</v>
      </c>
      <c r="C19810" s="3" t="s">
        <v>43027</v>
      </c>
      <c r="D19810" s="2" t="s">
        <v>45026</v>
      </c>
      <c r="E19810" s="3">
        <v>1.7537</v>
      </c>
      <c r="F19810" s="67">
        <v>1.7537</v>
      </c>
      <c r="G19810" s="67">
        <v>1.7537</v>
      </c>
    </row>
    <row r="19811" spans="1:7" x14ac:dyDescent="0.2">
      <c r="A19811" s="1" t="str">
        <f t="shared" si="311"/>
        <v xml:space="preserve">SETOP </v>
      </c>
      <c r="B19811" s="3" t="s">
        <v>28600</v>
      </c>
    </row>
    <row r="19812" spans="1:7" x14ac:dyDescent="0.2">
      <c r="A19812" s="1" t="str">
        <f t="shared" si="311"/>
        <v>SETOP 161 - SERVIÇOS DE FUNDAÇÕES</v>
      </c>
      <c r="B19812" s="3" t="s">
        <v>28600</v>
      </c>
      <c r="C19812" s="3" t="s">
        <v>43028</v>
      </c>
    </row>
    <row r="19813" spans="1:7" x14ac:dyDescent="0.2">
      <c r="A19813" s="1" t="str">
        <f t="shared" si="311"/>
        <v>SETOP 161.02 - EMENDA DE ESTACA</v>
      </c>
      <c r="B19813" s="3" t="s">
        <v>28600</v>
      </c>
      <c r="C19813" s="3" t="s">
        <v>43029</v>
      </c>
    </row>
    <row r="19814" spans="1:7" x14ac:dyDescent="0.2">
      <c r="A19814" s="1" t="str">
        <f t="shared" si="311"/>
        <v>SETOP Código</v>
      </c>
      <c r="B19814" s="3" t="s">
        <v>28600</v>
      </c>
      <c r="C19814" s="3" t="s">
        <v>28604</v>
      </c>
      <c r="D19814" s="2" t="s">
        <v>43149</v>
      </c>
      <c r="E19814" s="3" t="s">
        <v>45110</v>
      </c>
      <c r="F19814" s="67" t="s">
        <v>45110</v>
      </c>
      <c r="G19814" s="67" t="s">
        <v>45110</v>
      </c>
    </row>
    <row r="19815" spans="1:7" x14ac:dyDescent="0.2">
      <c r="A19815" s="1" t="str">
        <f t="shared" si="311"/>
        <v>SETOP MATED-11095</v>
      </c>
      <c r="B19815" s="3" t="s">
        <v>28600</v>
      </c>
      <c r="C19815" s="3" t="s">
        <v>43030</v>
      </c>
      <c r="D19815" s="2" t="s">
        <v>45027</v>
      </c>
      <c r="E19815" s="3">
        <v>72.296599999999998</v>
      </c>
      <c r="F19815" s="67">
        <v>72.296599999999998</v>
      </c>
      <c r="G19815" s="67">
        <v>72.296599999999998</v>
      </c>
    </row>
    <row r="19816" spans="1:7" x14ac:dyDescent="0.2">
      <c r="A19816" s="1" t="str">
        <f t="shared" si="311"/>
        <v xml:space="preserve">SETOP </v>
      </c>
      <c r="B19816" s="3" t="s">
        <v>28600</v>
      </c>
    </row>
    <row r="19817" spans="1:7" x14ac:dyDescent="0.2">
      <c r="A19817" s="1" t="str">
        <f t="shared" si="311"/>
        <v>SETOP 161.05 - ESTACA PRÉ-MOLDADA PROTENDIDA</v>
      </c>
      <c r="B19817" s="3" t="s">
        <v>28600</v>
      </c>
      <c r="C19817" s="3" t="s">
        <v>43031</v>
      </c>
    </row>
    <row r="19818" spans="1:7" x14ac:dyDescent="0.2">
      <c r="A19818" s="1" t="str">
        <f t="shared" si="311"/>
        <v>SETOP Código</v>
      </c>
      <c r="B19818" s="3" t="s">
        <v>28600</v>
      </c>
      <c r="C19818" s="3" t="s">
        <v>28604</v>
      </c>
      <c r="D19818" s="2" t="s">
        <v>43149</v>
      </c>
      <c r="E19818" s="3" t="s">
        <v>45110</v>
      </c>
      <c r="F19818" s="67" t="s">
        <v>45110</v>
      </c>
      <c r="G19818" s="67" t="s">
        <v>45110</v>
      </c>
    </row>
    <row r="19819" spans="1:7" ht="22.5" x14ac:dyDescent="0.2">
      <c r="A19819" s="1" t="str">
        <f t="shared" si="311"/>
        <v>SETOP MATED-11084</v>
      </c>
      <c r="B19819" s="3" t="s">
        <v>28600</v>
      </c>
      <c r="C19819" s="3" t="s">
        <v>43032</v>
      </c>
      <c r="D19819" s="2" t="s">
        <v>45028</v>
      </c>
      <c r="E19819" s="3">
        <v>82.446200000000005</v>
      </c>
      <c r="F19819" s="67">
        <v>82.446200000000005</v>
      </c>
      <c r="G19819" s="67">
        <v>82.446200000000005</v>
      </c>
    </row>
    <row r="19820" spans="1:7" ht="22.5" x14ac:dyDescent="0.2">
      <c r="A19820" s="1" t="str">
        <f t="shared" ref="A19820:A19883" si="312">CONCATENAR</f>
        <v>SETOP MATED-11090</v>
      </c>
      <c r="B19820" s="3" t="s">
        <v>28600</v>
      </c>
      <c r="C19820" s="3" t="s">
        <v>43033</v>
      </c>
      <c r="D19820" s="2" t="s">
        <v>45029</v>
      </c>
      <c r="E19820" s="3">
        <v>88.644800000000004</v>
      </c>
      <c r="F19820" s="67">
        <v>88.644800000000004</v>
      </c>
      <c r="G19820" s="67">
        <v>88.644800000000004</v>
      </c>
    </row>
    <row r="19821" spans="1:7" ht="22.5" x14ac:dyDescent="0.2">
      <c r="A19821" s="1" t="str">
        <f t="shared" si="312"/>
        <v>SETOP MATED-11085</v>
      </c>
      <c r="B19821" s="3" t="s">
        <v>28600</v>
      </c>
      <c r="C19821" s="3" t="s">
        <v>43034</v>
      </c>
      <c r="D19821" s="2" t="s">
        <v>45030</v>
      </c>
      <c r="E19821" s="3">
        <v>94.58</v>
      </c>
      <c r="F19821" s="67">
        <v>94.58</v>
      </c>
      <c r="G19821" s="67">
        <v>94.58</v>
      </c>
    </row>
    <row r="19822" spans="1:7" ht="22.5" x14ac:dyDescent="0.2">
      <c r="A19822" s="1" t="str">
        <f t="shared" si="312"/>
        <v>SETOP MATED-11086</v>
      </c>
      <c r="B19822" s="3" t="s">
        <v>28600</v>
      </c>
      <c r="C19822" s="3" t="s">
        <v>43035</v>
      </c>
      <c r="D19822" s="2" t="s">
        <v>45031</v>
      </c>
      <c r="E19822" s="3">
        <v>101.7</v>
      </c>
      <c r="F19822" s="67">
        <v>101.7</v>
      </c>
      <c r="G19822" s="67">
        <v>101.7</v>
      </c>
    </row>
    <row r="19823" spans="1:7" ht="22.5" x14ac:dyDescent="0.2">
      <c r="A19823" s="1" t="str">
        <f t="shared" si="312"/>
        <v>SETOP MATED-11091</v>
      </c>
      <c r="B19823" s="3" t="s">
        <v>28600</v>
      </c>
      <c r="C19823" s="3" t="s">
        <v>43036</v>
      </c>
      <c r="D19823" s="2" t="s">
        <v>45032</v>
      </c>
      <c r="E19823" s="3">
        <v>109.36</v>
      </c>
      <c r="F19823" s="67">
        <v>109.36</v>
      </c>
      <c r="G19823" s="67">
        <v>109.36</v>
      </c>
    </row>
    <row r="19824" spans="1:7" ht="22.5" x14ac:dyDescent="0.2">
      <c r="A19824" s="1" t="str">
        <f t="shared" si="312"/>
        <v>SETOP MATED-11092</v>
      </c>
      <c r="B19824" s="3" t="s">
        <v>28600</v>
      </c>
      <c r="C19824" s="3" t="s">
        <v>43037</v>
      </c>
      <c r="D19824" s="2" t="s">
        <v>45033</v>
      </c>
      <c r="E19824" s="3">
        <v>117.59</v>
      </c>
      <c r="F19824" s="67">
        <v>117.59</v>
      </c>
      <c r="G19824" s="67">
        <v>117.59</v>
      </c>
    </row>
    <row r="19825" spans="1:7" x14ac:dyDescent="0.2">
      <c r="A19825" s="1" t="str">
        <f t="shared" si="312"/>
        <v xml:space="preserve">SETOP </v>
      </c>
      <c r="B19825" s="3" t="s">
        <v>28600</v>
      </c>
    </row>
    <row r="19826" spans="1:7" x14ac:dyDescent="0.2">
      <c r="A19826" s="1" t="str">
        <f t="shared" si="312"/>
        <v>SETOP 162 - SERVIÇOS TOPOGRÁFICOS E SONDAGEM</v>
      </c>
      <c r="B19826" s="3" t="s">
        <v>28600</v>
      </c>
      <c r="C19826" s="3" t="s">
        <v>43038</v>
      </c>
    </row>
    <row r="19827" spans="1:7" x14ac:dyDescent="0.2">
      <c r="A19827" s="1" t="str">
        <f t="shared" si="312"/>
        <v>SETOP 162.02 - LOCAÇÃO TOPOGRÁFICA</v>
      </c>
      <c r="B19827" s="3" t="s">
        <v>28600</v>
      </c>
      <c r="C19827" s="3" t="s">
        <v>43039</v>
      </c>
    </row>
    <row r="19828" spans="1:7" x14ac:dyDescent="0.2">
      <c r="A19828" s="1" t="str">
        <f t="shared" si="312"/>
        <v>SETOP Código</v>
      </c>
      <c r="B19828" s="3" t="s">
        <v>28600</v>
      </c>
      <c r="C19828" s="3" t="s">
        <v>28604</v>
      </c>
      <c r="D19828" s="2" t="s">
        <v>43149</v>
      </c>
      <c r="E19828" s="3" t="s">
        <v>45110</v>
      </c>
      <c r="F19828" s="67" t="s">
        <v>45110</v>
      </c>
      <c r="G19828" s="67" t="s">
        <v>45110</v>
      </c>
    </row>
    <row r="19829" spans="1:7" x14ac:dyDescent="0.2">
      <c r="A19829" s="1" t="str">
        <f t="shared" si="312"/>
        <v>SETOP MATED-31387</v>
      </c>
      <c r="B19829" s="3" t="s">
        <v>28600</v>
      </c>
      <c r="C19829" s="3" t="s">
        <v>43040</v>
      </c>
      <c r="D19829" s="2" t="s">
        <v>45034</v>
      </c>
      <c r="E19829" s="3">
        <v>26.6891</v>
      </c>
      <c r="F19829" s="67">
        <v>26.6891</v>
      </c>
      <c r="G19829" s="67">
        <v>26.6891</v>
      </c>
    </row>
    <row r="19830" spans="1:7" x14ac:dyDescent="0.2">
      <c r="A19830" s="1" t="str">
        <f t="shared" si="312"/>
        <v xml:space="preserve">SETOP </v>
      </c>
      <c r="B19830" s="3" t="s">
        <v>28600</v>
      </c>
    </row>
    <row r="19831" spans="1:7" x14ac:dyDescent="0.2">
      <c r="A19831" s="1" t="str">
        <f t="shared" si="312"/>
        <v>SETOP 163 - ENSAIOS TECNOLÓGICOS</v>
      </c>
      <c r="B19831" s="3" t="s">
        <v>28600</v>
      </c>
      <c r="C19831" s="3" t="s">
        <v>43041</v>
      </c>
    </row>
    <row r="19832" spans="1:7" x14ac:dyDescent="0.2">
      <c r="A19832" s="1" t="str">
        <f t="shared" si="312"/>
        <v>SETOP 163.01 - ENSAIO EM LABORATÓRIO</v>
      </c>
      <c r="B19832" s="3" t="s">
        <v>28600</v>
      </c>
      <c r="C19832" s="3" t="s">
        <v>43042</v>
      </c>
    </row>
    <row r="19833" spans="1:7" x14ac:dyDescent="0.2">
      <c r="A19833" s="1" t="str">
        <f t="shared" si="312"/>
        <v>SETOP Código</v>
      </c>
      <c r="B19833" s="3" t="s">
        <v>28600</v>
      </c>
      <c r="C19833" s="3" t="s">
        <v>28604</v>
      </c>
      <c r="D19833" s="2" t="s">
        <v>43149</v>
      </c>
      <c r="E19833" s="3" t="s">
        <v>45110</v>
      </c>
      <c r="F19833" s="67" t="s">
        <v>45110</v>
      </c>
      <c r="G19833" s="67" t="s">
        <v>45110</v>
      </c>
    </row>
    <row r="19834" spans="1:7" x14ac:dyDescent="0.2">
      <c r="A19834" s="1" t="str">
        <f t="shared" si="312"/>
        <v>SETOP MATED-11074</v>
      </c>
      <c r="B19834" s="3" t="s">
        <v>28600</v>
      </c>
      <c r="C19834" s="3" t="s">
        <v>43043</v>
      </c>
      <c r="D19834" s="2" t="s">
        <v>45035</v>
      </c>
      <c r="E19834" s="3">
        <v>180.6559</v>
      </c>
      <c r="F19834" s="67">
        <v>180.6559</v>
      </c>
      <c r="G19834" s="67">
        <v>180.6559</v>
      </c>
    </row>
    <row r="19835" spans="1:7" x14ac:dyDescent="0.2">
      <c r="A19835" s="1" t="str">
        <f t="shared" si="312"/>
        <v>SETOP MATED-11056</v>
      </c>
      <c r="B19835" s="3" t="s">
        <v>28600</v>
      </c>
      <c r="C19835" s="3" t="s">
        <v>43044</v>
      </c>
      <c r="D19835" s="2" t="s">
        <v>45036</v>
      </c>
      <c r="E19835" s="3">
        <v>163.03790000000001</v>
      </c>
      <c r="F19835" s="67">
        <v>163.03790000000001</v>
      </c>
      <c r="G19835" s="67">
        <v>163.03790000000001</v>
      </c>
    </row>
    <row r="19836" spans="1:7" x14ac:dyDescent="0.2">
      <c r="A19836" s="1" t="str">
        <f t="shared" si="312"/>
        <v>SETOP MATED-11057</v>
      </c>
      <c r="B19836" s="3" t="s">
        <v>28600</v>
      </c>
      <c r="C19836" s="3" t="s">
        <v>43045</v>
      </c>
      <c r="D19836" s="2" t="s">
        <v>45037</v>
      </c>
      <c r="E19836" s="3">
        <v>207.44589999999999</v>
      </c>
      <c r="F19836" s="67">
        <v>207.44589999999999</v>
      </c>
      <c r="G19836" s="67">
        <v>207.44589999999999</v>
      </c>
    </row>
    <row r="19837" spans="1:7" x14ac:dyDescent="0.2">
      <c r="A19837" s="1" t="str">
        <f t="shared" si="312"/>
        <v>SETOP MATED-11055</v>
      </c>
      <c r="B19837" s="3" t="s">
        <v>28600</v>
      </c>
      <c r="C19837" s="3" t="s">
        <v>43046</v>
      </c>
      <c r="D19837" s="2" t="s">
        <v>45038</v>
      </c>
      <c r="E19837" s="3">
        <v>118.2165</v>
      </c>
      <c r="F19837" s="67">
        <v>118.2165</v>
      </c>
      <c r="G19837" s="67">
        <v>118.2165</v>
      </c>
    </row>
    <row r="19838" spans="1:7" x14ac:dyDescent="0.2">
      <c r="A19838" s="1" t="str">
        <f t="shared" si="312"/>
        <v>SETOP MATED-11058</v>
      </c>
      <c r="B19838" s="3" t="s">
        <v>28600</v>
      </c>
      <c r="C19838" s="3" t="s">
        <v>43047</v>
      </c>
      <c r="D19838" s="2" t="s">
        <v>45039</v>
      </c>
      <c r="E19838" s="3">
        <v>112.9855</v>
      </c>
      <c r="F19838" s="67">
        <v>112.9855</v>
      </c>
      <c r="G19838" s="67">
        <v>112.9855</v>
      </c>
    </row>
    <row r="19839" spans="1:7" x14ac:dyDescent="0.2">
      <c r="A19839" s="1" t="str">
        <f t="shared" si="312"/>
        <v>SETOP MATED-11048</v>
      </c>
      <c r="B19839" s="3" t="s">
        <v>28600</v>
      </c>
      <c r="C19839" s="3" t="s">
        <v>43048</v>
      </c>
      <c r="D19839" s="2" t="s">
        <v>45040</v>
      </c>
      <c r="E19839" s="3">
        <v>115.4952</v>
      </c>
      <c r="F19839" s="67">
        <v>115.4952</v>
      </c>
      <c r="G19839" s="67">
        <v>115.4952</v>
      </c>
    </row>
    <row r="19840" spans="1:7" x14ac:dyDescent="0.2">
      <c r="A19840" s="1" t="str">
        <f t="shared" si="312"/>
        <v>SETOP MATED-11061</v>
      </c>
      <c r="B19840" s="3" t="s">
        <v>28600</v>
      </c>
      <c r="C19840" s="3" t="s">
        <v>43049</v>
      </c>
      <c r="D19840" s="2" t="s">
        <v>45041</v>
      </c>
      <c r="E19840" s="3">
        <v>50.082500000000003</v>
      </c>
      <c r="F19840" s="67">
        <v>50.082500000000003</v>
      </c>
      <c r="G19840" s="67">
        <v>50.082500000000003</v>
      </c>
    </row>
    <row r="19841" spans="1:7" x14ac:dyDescent="0.2">
      <c r="A19841" s="1" t="str">
        <f t="shared" si="312"/>
        <v>SETOP MATED-11070</v>
      </c>
      <c r="B19841" s="3" t="s">
        <v>28600</v>
      </c>
      <c r="C19841" s="3" t="s">
        <v>43050</v>
      </c>
      <c r="D19841" s="2" t="s">
        <v>45042</v>
      </c>
      <c r="E19841" s="3">
        <v>81.912000000000006</v>
      </c>
      <c r="F19841" s="67">
        <v>81.912000000000006</v>
      </c>
      <c r="G19841" s="67">
        <v>81.912000000000006</v>
      </c>
    </row>
    <row r="19842" spans="1:7" x14ac:dyDescent="0.2">
      <c r="A19842" s="1" t="str">
        <f t="shared" si="312"/>
        <v>SETOP MATED-11051</v>
      </c>
      <c r="B19842" s="3" t="s">
        <v>28600</v>
      </c>
      <c r="C19842" s="3" t="s">
        <v>43051</v>
      </c>
      <c r="D19842" s="2" t="s">
        <v>45043</v>
      </c>
      <c r="E19842" s="3">
        <v>94.853399999999993</v>
      </c>
      <c r="F19842" s="67">
        <v>94.853399999999993</v>
      </c>
      <c r="G19842" s="67">
        <v>94.853399999999993</v>
      </c>
    </row>
    <row r="19843" spans="1:7" x14ac:dyDescent="0.2">
      <c r="A19843" s="1" t="str">
        <f t="shared" si="312"/>
        <v>SETOP MATED-11052</v>
      </c>
      <c r="B19843" s="3" t="s">
        <v>28600</v>
      </c>
      <c r="C19843" s="3" t="s">
        <v>43052</v>
      </c>
      <c r="D19843" s="2" t="s">
        <v>45044</v>
      </c>
      <c r="E19843" s="3">
        <v>150.69110000000001</v>
      </c>
      <c r="F19843" s="67">
        <v>150.69110000000001</v>
      </c>
      <c r="G19843" s="67">
        <v>150.69110000000001</v>
      </c>
    </row>
    <row r="19844" spans="1:7" x14ac:dyDescent="0.2">
      <c r="A19844" s="1" t="str">
        <f t="shared" si="312"/>
        <v>SETOP MATED-11053</v>
      </c>
      <c r="B19844" s="3" t="s">
        <v>28600</v>
      </c>
      <c r="C19844" s="3" t="s">
        <v>43053</v>
      </c>
      <c r="D19844" s="2" t="s">
        <v>45045</v>
      </c>
      <c r="E19844" s="3">
        <v>79.805499999999995</v>
      </c>
      <c r="F19844" s="67">
        <v>79.805499999999995</v>
      </c>
      <c r="G19844" s="67">
        <v>79.805499999999995</v>
      </c>
    </row>
    <row r="19845" spans="1:7" x14ac:dyDescent="0.2">
      <c r="A19845" s="1" t="str">
        <f t="shared" si="312"/>
        <v>SETOP MATED-11054</v>
      </c>
      <c r="B19845" s="3" t="s">
        <v>28600</v>
      </c>
      <c r="C19845" s="3" t="s">
        <v>43054</v>
      </c>
      <c r="D19845" s="2" t="s">
        <v>45046</v>
      </c>
      <c r="E19845" s="3">
        <v>79.815600000000003</v>
      </c>
      <c r="F19845" s="67">
        <v>79.815600000000003</v>
      </c>
      <c r="G19845" s="67">
        <v>79.815600000000003</v>
      </c>
    </row>
    <row r="19846" spans="1:7" x14ac:dyDescent="0.2">
      <c r="A19846" s="1" t="str">
        <f t="shared" si="312"/>
        <v>SETOP MATED-11062</v>
      </c>
      <c r="B19846" s="3" t="s">
        <v>28600</v>
      </c>
      <c r="C19846" s="3" t="s">
        <v>43055</v>
      </c>
      <c r="D19846" s="2" t="s">
        <v>45047</v>
      </c>
      <c r="E19846" s="3">
        <v>61.8245</v>
      </c>
      <c r="F19846" s="67">
        <v>61.8245</v>
      </c>
      <c r="G19846" s="67">
        <v>61.8245</v>
      </c>
    </row>
    <row r="19847" spans="1:7" x14ac:dyDescent="0.2">
      <c r="A19847" s="1" t="str">
        <f t="shared" si="312"/>
        <v>SETOP MATED-11060</v>
      </c>
      <c r="B19847" s="3" t="s">
        <v>28600</v>
      </c>
      <c r="C19847" s="3" t="s">
        <v>43056</v>
      </c>
      <c r="D19847" s="2" t="s">
        <v>45048</v>
      </c>
      <c r="E19847" s="3">
        <v>44.952300000000001</v>
      </c>
      <c r="F19847" s="67">
        <v>44.952300000000001</v>
      </c>
      <c r="G19847" s="67">
        <v>44.952300000000001</v>
      </c>
    </row>
    <row r="19848" spans="1:7" x14ac:dyDescent="0.2">
      <c r="A19848" s="1" t="str">
        <f t="shared" si="312"/>
        <v>SETOP MATED-11059</v>
      </c>
      <c r="B19848" s="3" t="s">
        <v>28600</v>
      </c>
      <c r="C19848" s="3" t="s">
        <v>43057</v>
      </c>
      <c r="D19848" s="2" t="s">
        <v>45049</v>
      </c>
      <c r="E19848" s="3">
        <v>38.965400000000002</v>
      </c>
      <c r="F19848" s="67">
        <v>38.965400000000002</v>
      </c>
      <c r="G19848" s="67">
        <v>38.965400000000002</v>
      </c>
    </row>
    <row r="19849" spans="1:7" x14ac:dyDescent="0.2">
      <c r="A19849" s="1" t="str">
        <f t="shared" si="312"/>
        <v>SETOP MATED-11069</v>
      </c>
      <c r="B19849" s="3" t="s">
        <v>28600</v>
      </c>
      <c r="C19849" s="3" t="s">
        <v>43058</v>
      </c>
      <c r="D19849" s="2" t="s">
        <v>45050</v>
      </c>
      <c r="E19849" s="3">
        <v>718.29</v>
      </c>
      <c r="F19849" s="67">
        <v>718.29</v>
      </c>
      <c r="G19849" s="67">
        <v>718.29</v>
      </c>
    </row>
    <row r="19850" spans="1:7" x14ac:dyDescent="0.2">
      <c r="A19850" s="1" t="str">
        <f t="shared" si="312"/>
        <v>SETOP MATED-11066</v>
      </c>
      <c r="B19850" s="3" t="s">
        <v>28600</v>
      </c>
      <c r="C19850" s="3" t="s">
        <v>43059</v>
      </c>
      <c r="D19850" s="2" t="s">
        <v>45051</v>
      </c>
      <c r="E19850" s="3">
        <v>100.2054</v>
      </c>
      <c r="F19850" s="67">
        <v>100.2054</v>
      </c>
      <c r="G19850" s="67">
        <v>100.2054</v>
      </c>
    </row>
    <row r="19851" spans="1:7" x14ac:dyDescent="0.2">
      <c r="A19851" s="1" t="str">
        <f t="shared" si="312"/>
        <v>SETOP MATED-11068</v>
      </c>
      <c r="B19851" s="3" t="s">
        <v>28600</v>
      </c>
      <c r="C19851" s="3" t="s">
        <v>43060</v>
      </c>
      <c r="D19851" s="2" t="s">
        <v>45052</v>
      </c>
      <c r="E19851" s="3">
        <v>108.0972</v>
      </c>
      <c r="F19851" s="67">
        <v>108.0972</v>
      </c>
      <c r="G19851" s="67">
        <v>108.0972</v>
      </c>
    </row>
    <row r="19852" spans="1:7" x14ac:dyDescent="0.2">
      <c r="A19852" s="1" t="str">
        <f t="shared" si="312"/>
        <v>SETOP MATED-11067</v>
      </c>
      <c r="B19852" s="3" t="s">
        <v>28600</v>
      </c>
      <c r="C19852" s="3" t="s">
        <v>43061</v>
      </c>
      <c r="D19852" s="2" t="s">
        <v>45053</v>
      </c>
      <c r="E19852" s="3">
        <v>100.6892</v>
      </c>
      <c r="F19852" s="67">
        <v>100.6892</v>
      </c>
      <c r="G19852" s="67">
        <v>100.6892</v>
      </c>
    </row>
    <row r="19853" spans="1:7" x14ac:dyDescent="0.2">
      <c r="A19853" s="1" t="str">
        <f t="shared" si="312"/>
        <v>SETOP MATED-11065</v>
      </c>
      <c r="B19853" s="3" t="s">
        <v>28600</v>
      </c>
      <c r="C19853" s="3" t="s">
        <v>43062</v>
      </c>
      <c r="D19853" s="2" t="s">
        <v>45054</v>
      </c>
      <c r="E19853" s="3">
        <v>44.529000000000003</v>
      </c>
      <c r="F19853" s="67">
        <v>44.529000000000003</v>
      </c>
      <c r="G19853" s="67">
        <v>44.529000000000003</v>
      </c>
    </row>
    <row r="19854" spans="1:7" x14ac:dyDescent="0.2">
      <c r="A19854" s="1" t="str">
        <f t="shared" si="312"/>
        <v>SETOP MATED-11063</v>
      </c>
      <c r="B19854" s="3" t="s">
        <v>28600</v>
      </c>
      <c r="C19854" s="3" t="s">
        <v>43063</v>
      </c>
      <c r="D19854" s="2" t="s">
        <v>45055</v>
      </c>
      <c r="E19854" s="3">
        <v>33.542900000000003</v>
      </c>
      <c r="F19854" s="67">
        <v>33.542900000000003</v>
      </c>
      <c r="G19854" s="67">
        <v>33.542900000000003</v>
      </c>
    </row>
    <row r="19855" spans="1:7" x14ac:dyDescent="0.2">
      <c r="A19855" s="1" t="str">
        <f t="shared" si="312"/>
        <v>SETOP MATED-11064</v>
      </c>
      <c r="B19855" s="3" t="s">
        <v>28600</v>
      </c>
      <c r="C19855" s="3" t="s">
        <v>43064</v>
      </c>
      <c r="D19855" s="2" t="s">
        <v>45056</v>
      </c>
      <c r="E19855" s="3">
        <v>33.381599999999999</v>
      </c>
      <c r="F19855" s="67">
        <v>33.381599999999999</v>
      </c>
      <c r="G19855" s="67">
        <v>33.381599999999999</v>
      </c>
    </row>
    <row r="19856" spans="1:7" x14ac:dyDescent="0.2">
      <c r="A19856" s="1" t="str">
        <f t="shared" si="312"/>
        <v>SETOP MATED-11050</v>
      </c>
      <c r="B19856" s="3" t="s">
        <v>28600</v>
      </c>
      <c r="C19856" s="3" t="s">
        <v>43065</v>
      </c>
      <c r="D19856" s="2" t="s">
        <v>45057</v>
      </c>
      <c r="E19856" s="3">
        <v>1.2699</v>
      </c>
      <c r="F19856" s="67">
        <v>1.2699</v>
      </c>
      <c r="G19856" s="67">
        <v>1.2699</v>
      </c>
    </row>
    <row r="19857" spans="1:7" x14ac:dyDescent="0.2">
      <c r="A19857" s="1" t="str">
        <f t="shared" si="312"/>
        <v>SETOP MATED-11045</v>
      </c>
      <c r="B19857" s="3" t="s">
        <v>28600</v>
      </c>
      <c r="C19857" s="3" t="s">
        <v>43066</v>
      </c>
      <c r="D19857" s="2" t="s">
        <v>45058</v>
      </c>
      <c r="E19857" s="3">
        <v>69.726500000000001</v>
      </c>
      <c r="F19857" s="67">
        <v>69.726500000000001</v>
      </c>
      <c r="G19857" s="67">
        <v>69.726500000000001</v>
      </c>
    </row>
    <row r="19858" spans="1:7" x14ac:dyDescent="0.2">
      <c r="A19858" s="1" t="str">
        <f t="shared" si="312"/>
        <v>SETOP MATED-11034</v>
      </c>
      <c r="B19858" s="3" t="s">
        <v>28600</v>
      </c>
      <c r="C19858" s="3" t="s">
        <v>43067</v>
      </c>
      <c r="D19858" s="2" t="s">
        <v>45059</v>
      </c>
      <c r="E19858" s="3">
        <v>69.5047</v>
      </c>
      <c r="F19858" s="67">
        <v>69.5047</v>
      </c>
      <c r="G19858" s="67">
        <v>69.5047</v>
      </c>
    </row>
    <row r="19859" spans="1:7" x14ac:dyDescent="0.2">
      <c r="A19859" s="1" t="str">
        <f t="shared" si="312"/>
        <v>SETOP MATED-11049</v>
      </c>
      <c r="B19859" s="3" t="s">
        <v>28600</v>
      </c>
      <c r="C19859" s="3" t="s">
        <v>43068</v>
      </c>
      <c r="D19859" s="2" t="s">
        <v>45060</v>
      </c>
      <c r="E19859" s="3">
        <v>0.38300000000000001</v>
      </c>
      <c r="F19859" s="67">
        <v>0.38300000000000001</v>
      </c>
      <c r="G19859" s="67">
        <v>0.38300000000000001</v>
      </c>
    </row>
    <row r="19860" spans="1:7" x14ac:dyDescent="0.2">
      <c r="A19860" s="1" t="str">
        <f t="shared" si="312"/>
        <v>SETOP MATED-11071</v>
      </c>
      <c r="B19860" s="3" t="s">
        <v>28600</v>
      </c>
      <c r="C19860" s="3" t="s">
        <v>43069</v>
      </c>
      <c r="D19860" s="2" t="s">
        <v>45061</v>
      </c>
      <c r="E19860" s="3">
        <v>62.126899999999999</v>
      </c>
      <c r="F19860" s="67">
        <v>62.126899999999999</v>
      </c>
      <c r="G19860" s="67">
        <v>62.126899999999999</v>
      </c>
    </row>
    <row r="19861" spans="1:7" x14ac:dyDescent="0.2">
      <c r="A19861" s="1" t="str">
        <f t="shared" si="312"/>
        <v xml:space="preserve">SETOP </v>
      </c>
      <c r="B19861" s="3" t="s">
        <v>28600</v>
      </c>
    </row>
    <row r="19862" spans="1:7" x14ac:dyDescent="0.2">
      <c r="A19862" s="1" t="str">
        <f t="shared" si="312"/>
        <v>SETOP 164 - DIVISÓRIAS NAVAL</v>
      </c>
      <c r="B19862" s="3" t="s">
        <v>28600</v>
      </c>
      <c r="C19862" s="3" t="s">
        <v>43070</v>
      </c>
    </row>
    <row r="19863" spans="1:7" x14ac:dyDescent="0.2">
      <c r="A19863" s="1" t="str">
        <f t="shared" si="312"/>
        <v>SETOP 164.01 - DIVISÓRIA NAVAL</v>
      </c>
      <c r="B19863" s="3" t="s">
        <v>28600</v>
      </c>
      <c r="C19863" s="3" t="s">
        <v>43071</v>
      </c>
    </row>
    <row r="19864" spans="1:7" x14ac:dyDescent="0.2">
      <c r="A19864" s="1" t="str">
        <f t="shared" si="312"/>
        <v>SETOP Código</v>
      </c>
      <c r="B19864" s="3" t="s">
        <v>28600</v>
      </c>
      <c r="C19864" s="3" t="s">
        <v>28604</v>
      </c>
      <c r="D19864" s="2" t="s">
        <v>43149</v>
      </c>
      <c r="E19864" s="3" t="s">
        <v>45110</v>
      </c>
      <c r="F19864" s="67" t="s">
        <v>45110</v>
      </c>
      <c r="G19864" s="67" t="s">
        <v>45110</v>
      </c>
    </row>
    <row r="19865" spans="1:7" x14ac:dyDescent="0.2">
      <c r="A19865" s="1" t="str">
        <f t="shared" si="312"/>
        <v>SETOP MATED-11106</v>
      </c>
      <c r="B19865" s="3" t="s">
        <v>28600</v>
      </c>
      <c r="C19865" s="3" t="s">
        <v>43072</v>
      </c>
      <c r="D19865" s="2" t="s">
        <v>45062</v>
      </c>
      <c r="E19865" s="3">
        <v>101.7273</v>
      </c>
      <c r="F19865" s="67">
        <v>101.7273</v>
      </c>
      <c r="G19865" s="67">
        <v>101.7273</v>
      </c>
    </row>
    <row r="19866" spans="1:7" x14ac:dyDescent="0.2">
      <c r="A19866" s="1" t="str">
        <f t="shared" si="312"/>
        <v>SETOP MATED-11107</v>
      </c>
      <c r="B19866" s="3" t="s">
        <v>28600</v>
      </c>
      <c r="C19866" s="3" t="s">
        <v>43073</v>
      </c>
      <c r="D19866" s="2" t="s">
        <v>45063</v>
      </c>
      <c r="E19866" s="3">
        <v>101.2334</v>
      </c>
      <c r="F19866" s="67">
        <v>101.2334</v>
      </c>
      <c r="G19866" s="67">
        <v>101.2334</v>
      </c>
    </row>
    <row r="19867" spans="1:7" x14ac:dyDescent="0.2">
      <c r="A19867" s="1" t="str">
        <f t="shared" si="312"/>
        <v xml:space="preserve">SETOP </v>
      </c>
      <c r="B19867" s="3" t="s">
        <v>28600</v>
      </c>
    </row>
    <row r="19868" spans="1:7" x14ac:dyDescent="0.2">
      <c r="A19868" s="1" t="str">
        <f t="shared" si="312"/>
        <v>SETOP 165 - SOLDAS, ELETRODOS E ACESSÓRIOS</v>
      </c>
      <c r="B19868" s="3" t="s">
        <v>28600</v>
      </c>
      <c r="C19868" s="3" t="s">
        <v>43074</v>
      </c>
    </row>
    <row r="19869" spans="1:7" x14ac:dyDescent="0.2">
      <c r="A19869" s="1" t="str">
        <f t="shared" si="312"/>
        <v>SETOP 165.01 - ELETRODO E ACESSÓRIOS</v>
      </c>
      <c r="B19869" s="3" t="s">
        <v>28600</v>
      </c>
      <c r="C19869" s="3" t="s">
        <v>43075</v>
      </c>
    </row>
    <row r="19870" spans="1:7" x14ac:dyDescent="0.2">
      <c r="A19870" s="1" t="str">
        <f t="shared" si="312"/>
        <v>SETOP Código</v>
      </c>
      <c r="B19870" s="3" t="s">
        <v>28600</v>
      </c>
      <c r="C19870" s="3" t="s">
        <v>28604</v>
      </c>
      <c r="D19870" s="2" t="s">
        <v>43149</v>
      </c>
      <c r="E19870" s="3" t="s">
        <v>45110</v>
      </c>
      <c r="F19870" s="67" t="s">
        <v>45110</v>
      </c>
      <c r="G19870" s="67" t="s">
        <v>45110</v>
      </c>
    </row>
    <row r="19871" spans="1:7" ht="22.5" x14ac:dyDescent="0.2">
      <c r="A19871" s="1" t="str">
        <f t="shared" si="312"/>
        <v>SETOP MATED-11339</v>
      </c>
      <c r="B19871" s="3" t="s">
        <v>28600</v>
      </c>
      <c r="C19871" s="3" t="s">
        <v>43076</v>
      </c>
      <c r="D19871" s="2" t="s">
        <v>45064</v>
      </c>
      <c r="E19871" s="3">
        <v>24.7439</v>
      </c>
      <c r="F19871" s="67">
        <v>24.7439</v>
      </c>
      <c r="G19871" s="67">
        <v>24.7439</v>
      </c>
    </row>
    <row r="19872" spans="1:7" ht="22.5" x14ac:dyDescent="0.2">
      <c r="A19872" s="1" t="str">
        <f t="shared" si="312"/>
        <v>SETOP MATED-2089</v>
      </c>
      <c r="B19872" s="3" t="s">
        <v>28600</v>
      </c>
      <c r="C19872" s="3" t="s">
        <v>43077</v>
      </c>
      <c r="D19872" s="2" t="s">
        <v>45065</v>
      </c>
      <c r="E19872" s="3">
        <v>28.503399999999999</v>
      </c>
      <c r="F19872" s="67">
        <v>28.503399999999999</v>
      </c>
      <c r="G19872" s="67">
        <v>28.503399999999999</v>
      </c>
    </row>
    <row r="19873" spans="1:7" ht="22.5" x14ac:dyDescent="0.2">
      <c r="A19873" s="1" t="str">
        <f t="shared" si="312"/>
        <v>SETOP MATED-26580</v>
      </c>
      <c r="B19873" s="3" t="s">
        <v>28600</v>
      </c>
      <c r="C19873" s="3" t="s">
        <v>43078</v>
      </c>
      <c r="D19873" s="2" t="s">
        <v>45066</v>
      </c>
      <c r="E19873" s="3">
        <v>112.6</v>
      </c>
      <c r="F19873" s="67">
        <v>112.6</v>
      </c>
      <c r="G19873" s="67">
        <v>112.6</v>
      </c>
    </row>
    <row r="19874" spans="1:7" ht="22.5" x14ac:dyDescent="0.2">
      <c r="A19874" s="1" t="str">
        <f t="shared" si="312"/>
        <v>SETOP MATED-18294</v>
      </c>
      <c r="B19874" s="3" t="s">
        <v>28600</v>
      </c>
      <c r="C19874" s="3" t="s">
        <v>43079</v>
      </c>
      <c r="D19874" s="2" t="s">
        <v>45067</v>
      </c>
      <c r="E19874" s="3">
        <v>59.8491</v>
      </c>
      <c r="F19874" s="67">
        <v>59.8491</v>
      </c>
      <c r="G19874" s="67">
        <v>59.8491</v>
      </c>
    </row>
    <row r="19875" spans="1:7" x14ac:dyDescent="0.2">
      <c r="A19875" s="1" t="str">
        <f t="shared" si="312"/>
        <v xml:space="preserve">SETOP </v>
      </c>
      <c r="B19875" s="3" t="s">
        <v>28600</v>
      </c>
    </row>
    <row r="19876" spans="1:7" x14ac:dyDescent="0.2">
      <c r="A19876" s="1" t="str">
        <f t="shared" si="312"/>
        <v>SETOP 165.02 - SOLDAGEM</v>
      </c>
      <c r="B19876" s="3" t="s">
        <v>28600</v>
      </c>
      <c r="C19876" s="3" t="s">
        <v>43080</v>
      </c>
    </row>
    <row r="19877" spans="1:7" x14ac:dyDescent="0.2">
      <c r="A19877" s="1" t="str">
        <f t="shared" si="312"/>
        <v>SETOP Código</v>
      </c>
      <c r="B19877" s="3" t="s">
        <v>28600</v>
      </c>
      <c r="C19877" s="3" t="s">
        <v>28604</v>
      </c>
      <c r="D19877" s="2" t="s">
        <v>43149</v>
      </c>
      <c r="E19877" s="3" t="s">
        <v>45110</v>
      </c>
      <c r="F19877" s="67" t="s">
        <v>45110</v>
      </c>
      <c r="G19877" s="67" t="s">
        <v>45110</v>
      </c>
    </row>
    <row r="19878" spans="1:7" x14ac:dyDescent="0.2">
      <c r="A19878" s="1" t="str">
        <f t="shared" si="312"/>
        <v>SETOP MATED-13089</v>
      </c>
      <c r="B19878" s="3" t="s">
        <v>28600</v>
      </c>
      <c r="C19878" s="3" t="s">
        <v>43081</v>
      </c>
      <c r="D19878" s="2" t="s">
        <v>45068</v>
      </c>
      <c r="E19878" s="3">
        <v>185.55</v>
      </c>
      <c r="F19878" s="67">
        <v>185.55</v>
      </c>
      <c r="G19878" s="67">
        <v>185.55</v>
      </c>
    </row>
    <row r="19879" spans="1:7" x14ac:dyDescent="0.2">
      <c r="A19879" s="1" t="str">
        <f t="shared" si="312"/>
        <v>SETOP MATED-10583</v>
      </c>
      <c r="B19879" s="3" t="s">
        <v>28600</v>
      </c>
      <c r="C19879" s="3" t="s">
        <v>43082</v>
      </c>
      <c r="D19879" s="2" t="s">
        <v>45069</v>
      </c>
      <c r="E19879" s="3">
        <v>243</v>
      </c>
      <c r="F19879" s="67">
        <v>243</v>
      </c>
      <c r="G19879" s="67">
        <v>243</v>
      </c>
    </row>
    <row r="19880" spans="1:7" x14ac:dyDescent="0.2">
      <c r="A19880" s="1" t="str">
        <f t="shared" si="312"/>
        <v>SETOP MATED-10586</v>
      </c>
      <c r="B19880" s="3" t="s">
        <v>28600</v>
      </c>
      <c r="C19880" s="3" t="s">
        <v>43083</v>
      </c>
      <c r="D19880" s="2" t="s">
        <v>45070</v>
      </c>
      <c r="E19880" s="3">
        <v>177.43</v>
      </c>
      <c r="F19880" s="67">
        <v>177.43</v>
      </c>
      <c r="G19880" s="67">
        <v>177.43</v>
      </c>
    </row>
    <row r="19881" spans="1:7" x14ac:dyDescent="0.2">
      <c r="A19881" s="1" t="str">
        <f t="shared" si="312"/>
        <v xml:space="preserve">SETOP </v>
      </c>
      <c r="B19881" s="3" t="s">
        <v>28600</v>
      </c>
    </row>
    <row r="19882" spans="1:7" x14ac:dyDescent="0.2">
      <c r="A19882" s="1" t="str">
        <f t="shared" si="312"/>
        <v>SETOP 166 - ESPELHOS</v>
      </c>
      <c r="B19882" s="3" t="s">
        <v>28600</v>
      </c>
      <c r="C19882" s="3" t="s">
        <v>43084</v>
      </c>
    </row>
    <row r="19883" spans="1:7" x14ac:dyDescent="0.2">
      <c r="A19883" s="1" t="str">
        <f t="shared" si="312"/>
        <v>SETOP 166.01 - ESPELHO CRISTAL</v>
      </c>
      <c r="B19883" s="3" t="s">
        <v>28600</v>
      </c>
      <c r="C19883" s="3" t="s">
        <v>43085</v>
      </c>
    </row>
    <row r="19884" spans="1:7" x14ac:dyDescent="0.2">
      <c r="A19884" s="1" t="str">
        <f t="shared" ref="A19884:A19947" si="313">CONCATENAR</f>
        <v>SETOP Código</v>
      </c>
      <c r="B19884" s="3" t="s">
        <v>28600</v>
      </c>
      <c r="C19884" s="3" t="s">
        <v>28604</v>
      </c>
      <c r="D19884" s="2" t="s">
        <v>43149</v>
      </c>
      <c r="E19884" s="3" t="s">
        <v>45110</v>
      </c>
      <c r="F19884" s="67" t="s">
        <v>45110</v>
      </c>
      <c r="G19884" s="67" t="s">
        <v>45110</v>
      </c>
    </row>
    <row r="19885" spans="1:7" x14ac:dyDescent="0.2">
      <c r="A19885" s="1" t="str">
        <f t="shared" si="313"/>
        <v>SETOP MATED-22623</v>
      </c>
      <c r="B19885" s="3" t="s">
        <v>28600</v>
      </c>
      <c r="C19885" s="3" t="s">
        <v>43086</v>
      </c>
      <c r="D19885" s="2" t="s">
        <v>45071</v>
      </c>
      <c r="E19885" s="3">
        <v>356.03050000000002</v>
      </c>
      <c r="F19885" s="67">
        <v>356.03050000000002</v>
      </c>
      <c r="G19885" s="67">
        <v>356.03050000000002</v>
      </c>
    </row>
    <row r="19886" spans="1:7" x14ac:dyDescent="0.2">
      <c r="A19886" s="1" t="str">
        <f t="shared" si="313"/>
        <v xml:space="preserve">SETOP </v>
      </c>
      <c r="B19886" s="3" t="s">
        <v>28600</v>
      </c>
    </row>
    <row r="19887" spans="1:7" x14ac:dyDescent="0.2">
      <c r="A19887" s="1" t="str">
        <f t="shared" si="313"/>
        <v>SETOP 167 - ESTRUTURAS METÁLICAS</v>
      </c>
      <c r="B19887" s="3" t="s">
        <v>28600</v>
      </c>
      <c r="C19887" s="3" t="s">
        <v>43087</v>
      </c>
    </row>
    <row r="19888" spans="1:7" x14ac:dyDescent="0.2">
      <c r="A19888" s="1" t="str">
        <f t="shared" si="313"/>
        <v>SETOP 167.01 - AÇO</v>
      </c>
      <c r="B19888" s="3" t="s">
        <v>28600</v>
      </c>
      <c r="C19888" s="3" t="s">
        <v>43088</v>
      </c>
    </row>
    <row r="19889" spans="1:7" x14ac:dyDescent="0.2">
      <c r="A19889" s="1" t="str">
        <f t="shared" si="313"/>
        <v>SETOP Código</v>
      </c>
      <c r="B19889" s="3" t="s">
        <v>28600</v>
      </c>
      <c r="C19889" s="3" t="s">
        <v>28604</v>
      </c>
      <c r="D19889" s="2" t="s">
        <v>43149</v>
      </c>
      <c r="E19889" s="3" t="s">
        <v>45110</v>
      </c>
      <c r="F19889" s="67" t="s">
        <v>45110</v>
      </c>
      <c r="G19889" s="67" t="s">
        <v>45110</v>
      </c>
    </row>
    <row r="19890" spans="1:7" x14ac:dyDescent="0.2">
      <c r="A19890" s="1" t="str">
        <f t="shared" si="313"/>
        <v>SETOP MATED-20138</v>
      </c>
      <c r="B19890" s="3" t="s">
        <v>28600</v>
      </c>
      <c r="C19890" s="3" t="s">
        <v>43089</v>
      </c>
      <c r="D19890" s="2" t="s">
        <v>45072</v>
      </c>
      <c r="E19890" s="3">
        <v>12.29</v>
      </c>
      <c r="F19890" s="67">
        <v>12.29</v>
      </c>
      <c r="G19890" s="67">
        <v>12.29</v>
      </c>
    </row>
    <row r="19891" spans="1:7" x14ac:dyDescent="0.2">
      <c r="A19891" s="1" t="str">
        <f t="shared" si="313"/>
        <v>SETOP MATED-20139</v>
      </c>
      <c r="B19891" s="3" t="s">
        <v>28600</v>
      </c>
      <c r="C19891" s="3" t="s">
        <v>43090</v>
      </c>
      <c r="D19891" s="2" t="s">
        <v>45073</v>
      </c>
      <c r="E19891" s="3">
        <v>8.65</v>
      </c>
      <c r="F19891" s="67">
        <v>8.65</v>
      </c>
      <c r="G19891" s="67">
        <v>8.65</v>
      </c>
    </row>
    <row r="19892" spans="1:7" x14ac:dyDescent="0.2">
      <c r="A19892" s="1" t="str">
        <f t="shared" si="313"/>
        <v>SETOP MATED-28442</v>
      </c>
      <c r="B19892" s="3" t="s">
        <v>28600</v>
      </c>
      <c r="C19892" s="3" t="s">
        <v>43091</v>
      </c>
      <c r="D19892" s="2" t="s">
        <v>45074</v>
      </c>
      <c r="E19892" s="3">
        <v>4.4000000000000004</v>
      </c>
      <c r="F19892" s="67">
        <v>4.4000000000000004</v>
      </c>
      <c r="G19892" s="67">
        <v>4.4000000000000004</v>
      </c>
    </row>
    <row r="19893" spans="1:7" x14ac:dyDescent="0.2">
      <c r="A19893" s="1" t="str">
        <f t="shared" si="313"/>
        <v>SETOP MATED-13093</v>
      </c>
      <c r="B19893" s="3" t="s">
        <v>28600</v>
      </c>
      <c r="C19893" s="3" t="s">
        <v>43092</v>
      </c>
      <c r="D19893" s="2" t="s">
        <v>45075</v>
      </c>
      <c r="E19893" s="3">
        <v>15.43</v>
      </c>
      <c r="F19893" s="67">
        <v>15.43</v>
      </c>
      <c r="G19893" s="67">
        <v>15.43</v>
      </c>
    </row>
    <row r="19894" spans="1:7" x14ac:dyDescent="0.2">
      <c r="A19894" s="1" t="str">
        <f t="shared" si="313"/>
        <v xml:space="preserve">SETOP </v>
      </c>
      <c r="B19894" s="3" t="s">
        <v>28600</v>
      </c>
    </row>
    <row r="19895" spans="1:7" x14ac:dyDescent="0.2">
      <c r="A19895" s="1" t="str">
        <f t="shared" si="313"/>
        <v>SETOP 168 - FORRO MADEIRA</v>
      </c>
      <c r="B19895" s="3" t="s">
        <v>28600</v>
      </c>
      <c r="C19895" s="3" t="s">
        <v>43093</v>
      </c>
    </row>
    <row r="19896" spans="1:7" x14ac:dyDescent="0.2">
      <c r="A19896" s="1" t="str">
        <f t="shared" si="313"/>
        <v>SETOP 168.01 - FORRO EM MADEIRA</v>
      </c>
      <c r="B19896" s="3" t="s">
        <v>28600</v>
      </c>
      <c r="C19896" s="3" t="s">
        <v>43094</v>
      </c>
    </row>
    <row r="19897" spans="1:7" x14ac:dyDescent="0.2">
      <c r="A19897" s="1" t="str">
        <f t="shared" si="313"/>
        <v>SETOP Código</v>
      </c>
      <c r="B19897" s="3" t="s">
        <v>28600</v>
      </c>
      <c r="C19897" s="3" t="s">
        <v>28604</v>
      </c>
      <c r="D19897" s="2" t="s">
        <v>43149</v>
      </c>
      <c r="E19897" s="3" t="s">
        <v>45110</v>
      </c>
      <c r="F19897" s="67" t="s">
        <v>45110</v>
      </c>
      <c r="G19897" s="67" t="s">
        <v>45110</v>
      </c>
    </row>
    <row r="19898" spans="1:7" ht="22.5" x14ac:dyDescent="0.2">
      <c r="A19898" s="1" t="str">
        <f t="shared" si="313"/>
        <v>SETOP MATED-34306</v>
      </c>
      <c r="B19898" s="3" t="s">
        <v>28600</v>
      </c>
      <c r="C19898" s="3" t="s">
        <v>43095</v>
      </c>
      <c r="D19898" s="2" t="s">
        <v>45076</v>
      </c>
      <c r="E19898" s="3">
        <v>59.9</v>
      </c>
      <c r="F19898" s="67">
        <v>59.9</v>
      </c>
      <c r="G19898" s="67">
        <v>59.9</v>
      </c>
    </row>
    <row r="19899" spans="1:7" ht="22.5" x14ac:dyDescent="0.2">
      <c r="A19899" s="1" t="str">
        <f t="shared" si="313"/>
        <v>SETOP MATED-34305</v>
      </c>
      <c r="B19899" s="3" t="s">
        <v>28600</v>
      </c>
      <c r="C19899" s="3" t="s">
        <v>43096</v>
      </c>
      <c r="D19899" s="2" t="s">
        <v>45077</v>
      </c>
      <c r="E19899" s="3">
        <v>39.9</v>
      </c>
      <c r="F19899" s="67">
        <v>39.9</v>
      </c>
      <c r="G19899" s="67">
        <v>39.9</v>
      </c>
    </row>
    <row r="19900" spans="1:7" x14ac:dyDescent="0.2">
      <c r="A19900" s="1" t="str">
        <f t="shared" si="313"/>
        <v xml:space="preserve">SETOP </v>
      </c>
      <c r="B19900" s="3" t="s">
        <v>28600</v>
      </c>
    </row>
    <row r="19901" spans="1:7" x14ac:dyDescent="0.2">
      <c r="A19901" s="1" t="str">
        <f t="shared" si="313"/>
        <v>SETOP 169 - FORRO E CANTONEIRA EM PVC</v>
      </c>
      <c r="B19901" s="3" t="s">
        <v>28600</v>
      </c>
      <c r="C19901" s="3" t="s">
        <v>43097</v>
      </c>
    </row>
    <row r="19902" spans="1:7" x14ac:dyDescent="0.2">
      <c r="A19902" s="1" t="str">
        <f t="shared" si="313"/>
        <v>SETOP 169.01 - FORRO E ACESSÓRIOS EM PVC</v>
      </c>
      <c r="B19902" s="3" t="s">
        <v>28600</v>
      </c>
      <c r="C19902" s="3" t="s">
        <v>43098</v>
      </c>
    </row>
    <row r="19903" spans="1:7" x14ac:dyDescent="0.2">
      <c r="A19903" s="1" t="str">
        <f t="shared" si="313"/>
        <v>SETOP Código</v>
      </c>
      <c r="B19903" s="3" t="s">
        <v>28600</v>
      </c>
      <c r="C19903" s="3" t="s">
        <v>28604</v>
      </c>
      <c r="D19903" s="2" t="s">
        <v>43149</v>
      </c>
      <c r="E19903" s="3" t="s">
        <v>45110</v>
      </c>
      <c r="F19903" s="67" t="s">
        <v>45110</v>
      </c>
      <c r="G19903" s="67" t="s">
        <v>45110</v>
      </c>
    </row>
    <row r="19904" spans="1:7" ht="22.5" x14ac:dyDescent="0.2">
      <c r="A19904" s="1" t="str">
        <f t="shared" si="313"/>
        <v>SETOP MATED-28731</v>
      </c>
      <c r="B19904" s="3" t="s">
        <v>28600</v>
      </c>
      <c r="C19904" s="3" t="s">
        <v>43099</v>
      </c>
      <c r="D19904" s="2" t="s">
        <v>45078</v>
      </c>
      <c r="E19904" s="3">
        <v>7.01</v>
      </c>
      <c r="F19904" s="67">
        <v>7.01</v>
      </c>
      <c r="G19904" s="67">
        <v>7.01</v>
      </c>
    </row>
    <row r="19905" spans="1:7" ht="22.5" x14ac:dyDescent="0.2">
      <c r="A19905" s="1" t="str">
        <f t="shared" si="313"/>
        <v>SETOP MATED-28723</v>
      </c>
      <c r="B19905" s="3" t="s">
        <v>28600</v>
      </c>
      <c r="C19905" s="3" t="s">
        <v>43100</v>
      </c>
      <c r="D19905" s="2" t="s">
        <v>45079</v>
      </c>
      <c r="E19905" s="3">
        <v>7.11</v>
      </c>
      <c r="F19905" s="67">
        <v>7.11</v>
      </c>
      <c r="G19905" s="67">
        <v>7.11</v>
      </c>
    </row>
    <row r="19906" spans="1:7" ht="22.5" x14ac:dyDescent="0.2">
      <c r="A19906" s="1" t="str">
        <f t="shared" si="313"/>
        <v>SETOP MATED-28725</v>
      </c>
      <c r="B19906" s="3" t="s">
        <v>28600</v>
      </c>
      <c r="C19906" s="3" t="s">
        <v>43101</v>
      </c>
      <c r="D19906" s="2" t="s">
        <v>45080</v>
      </c>
      <c r="E19906" s="3">
        <v>34.770000000000003</v>
      </c>
      <c r="F19906" s="67">
        <v>34.770000000000003</v>
      </c>
      <c r="G19906" s="67">
        <v>34.770000000000003</v>
      </c>
    </row>
    <row r="19907" spans="1:7" x14ac:dyDescent="0.2">
      <c r="A19907" s="1" t="str">
        <f t="shared" si="313"/>
        <v xml:space="preserve">SETOP </v>
      </c>
      <c r="B19907" s="3" t="s">
        <v>28600</v>
      </c>
    </row>
    <row r="19908" spans="1:7" x14ac:dyDescent="0.2">
      <c r="A19908" s="1" t="str">
        <f t="shared" si="313"/>
        <v>SETOP 169.02 - CANTONEIRA EM PVC</v>
      </c>
      <c r="B19908" s="3" t="s">
        <v>28600</v>
      </c>
      <c r="C19908" s="3" t="s">
        <v>43102</v>
      </c>
    </row>
    <row r="19909" spans="1:7" x14ac:dyDescent="0.2">
      <c r="A19909" s="1" t="str">
        <f t="shared" si="313"/>
        <v>SETOP Código</v>
      </c>
      <c r="B19909" s="3" t="s">
        <v>28600</v>
      </c>
      <c r="C19909" s="3" t="s">
        <v>28604</v>
      </c>
      <c r="D19909" s="2" t="s">
        <v>43149</v>
      </c>
      <c r="E19909" s="3" t="s">
        <v>45110</v>
      </c>
      <c r="F19909" s="67" t="s">
        <v>45110</v>
      </c>
      <c r="G19909" s="67" t="s">
        <v>45110</v>
      </c>
    </row>
    <row r="19910" spans="1:7" ht="22.5" x14ac:dyDescent="0.2">
      <c r="A19910" s="1" t="str">
        <f t="shared" si="313"/>
        <v>SETOP MATED-12466</v>
      </c>
      <c r="B19910" s="3" t="s">
        <v>28600</v>
      </c>
      <c r="C19910" s="3" t="s">
        <v>43103</v>
      </c>
      <c r="D19910" s="2" t="s">
        <v>45081</v>
      </c>
      <c r="E19910" s="3">
        <v>3.9710999999999999</v>
      </c>
      <c r="F19910" s="67">
        <v>3.9710999999999999</v>
      </c>
      <c r="G19910" s="67">
        <v>3.9710999999999999</v>
      </c>
    </row>
    <row r="19911" spans="1:7" x14ac:dyDescent="0.2">
      <c r="A19911" s="1" t="str">
        <f t="shared" si="313"/>
        <v xml:space="preserve">SETOP </v>
      </c>
      <c r="B19911" s="3" t="s">
        <v>28600</v>
      </c>
    </row>
    <row r="19912" spans="1:7" x14ac:dyDescent="0.2">
      <c r="A19912" s="1" t="str">
        <f t="shared" si="313"/>
        <v>SETOP 170 - SERVIÇOS DE IMPERMEABILIZAÇÃO</v>
      </c>
      <c r="B19912" s="3" t="s">
        <v>28600</v>
      </c>
      <c r="C19912" s="3" t="s">
        <v>43104</v>
      </c>
    </row>
    <row r="19913" spans="1:7" x14ac:dyDescent="0.2">
      <c r="A19913" s="1" t="str">
        <f t="shared" si="313"/>
        <v>SETOP 170.01 - CRISTALIZAÇÃO</v>
      </c>
      <c r="B19913" s="3" t="s">
        <v>28600</v>
      </c>
      <c r="C19913" s="3" t="s">
        <v>43105</v>
      </c>
    </row>
    <row r="19914" spans="1:7" x14ac:dyDescent="0.2">
      <c r="A19914" s="1" t="str">
        <f t="shared" si="313"/>
        <v>SETOP Código</v>
      </c>
      <c r="B19914" s="3" t="s">
        <v>28600</v>
      </c>
      <c r="C19914" s="3" t="s">
        <v>28604</v>
      </c>
      <c r="D19914" s="2" t="s">
        <v>43149</v>
      </c>
      <c r="E19914" s="3" t="s">
        <v>45110</v>
      </c>
      <c r="F19914" s="67" t="s">
        <v>45110</v>
      </c>
      <c r="G19914" s="67" t="s">
        <v>45110</v>
      </c>
    </row>
    <row r="19915" spans="1:7" x14ac:dyDescent="0.2">
      <c r="A19915" s="1" t="str">
        <f t="shared" si="313"/>
        <v>SETOP MATED-11103</v>
      </c>
      <c r="B19915" s="3" t="s">
        <v>28600</v>
      </c>
      <c r="C19915" s="3" t="s">
        <v>43106</v>
      </c>
      <c r="D19915" s="2" t="s">
        <v>45082</v>
      </c>
      <c r="E19915" s="3">
        <v>27.03</v>
      </c>
      <c r="F19915" s="67">
        <v>27.03</v>
      </c>
      <c r="G19915" s="67">
        <v>27.03</v>
      </c>
    </row>
    <row r="19916" spans="1:7" x14ac:dyDescent="0.2">
      <c r="A19916" s="1" t="str">
        <f t="shared" si="313"/>
        <v xml:space="preserve">SETOP </v>
      </c>
      <c r="B19916" s="3" t="s">
        <v>28600</v>
      </c>
    </row>
    <row r="19917" spans="1:7" x14ac:dyDescent="0.2">
      <c r="A19917" s="1" t="str">
        <f t="shared" si="313"/>
        <v>SETOP 170.02 - MANTA ASFÁLTICA</v>
      </c>
      <c r="B19917" s="3" t="s">
        <v>28600</v>
      </c>
      <c r="C19917" s="3" t="s">
        <v>43107</v>
      </c>
    </row>
    <row r="19918" spans="1:7" x14ac:dyDescent="0.2">
      <c r="A19918" s="1" t="str">
        <f t="shared" si="313"/>
        <v>SETOP Código</v>
      </c>
      <c r="B19918" s="3" t="s">
        <v>28600</v>
      </c>
      <c r="C19918" s="3" t="s">
        <v>28604</v>
      </c>
      <c r="D19918" s="2" t="s">
        <v>43149</v>
      </c>
      <c r="E19918" s="3" t="s">
        <v>45110</v>
      </c>
      <c r="F19918" s="67" t="s">
        <v>45110</v>
      </c>
      <c r="G19918" s="67" t="s">
        <v>45110</v>
      </c>
    </row>
    <row r="19919" spans="1:7" x14ac:dyDescent="0.2">
      <c r="A19919" s="1" t="str">
        <f t="shared" si="313"/>
        <v>SETOP MATED-11104</v>
      </c>
      <c r="B19919" s="3" t="s">
        <v>28600</v>
      </c>
      <c r="C19919" s="3" t="s">
        <v>43108</v>
      </c>
      <c r="D19919" s="2" t="s">
        <v>45083</v>
      </c>
      <c r="E19919" s="3">
        <v>74.39</v>
      </c>
      <c r="F19919" s="67">
        <v>74.39</v>
      </c>
      <c r="G19919" s="67">
        <v>74.39</v>
      </c>
    </row>
    <row r="19920" spans="1:7" x14ac:dyDescent="0.2">
      <c r="A19920" s="1" t="str">
        <f t="shared" si="313"/>
        <v>SETOP MATED-11113</v>
      </c>
      <c r="B19920" s="3" t="s">
        <v>28600</v>
      </c>
      <c r="C19920" s="3" t="s">
        <v>43109</v>
      </c>
      <c r="D19920" s="2" t="s">
        <v>45084</v>
      </c>
      <c r="E19920" s="3">
        <v>73.31</v>
      </c>
      <c r="F19920" s="67">
        <v>73.31</v>
      </c>
      <c r="G19920" s="67">
        <v>73.31</v>
      </c>
    </row>
    <row r="19921" spans="1:7" x14ac:dyDescent="0.2">
      <c r="A19921" s="1" t="str">
        <f t="shared" si="313"/>
        <v xml:space="preserve">SETOP </v>
      </c>
      <c r="B19921" s="3" t="s">
        <v>28600</v>
      </c>
    </row>
    <row r="19922" spans="1:7" x14ac:dyDescent="0.2">
      <c r="A19922" s="1" t="str">
        <f t="shared" si="313"/>
        <v>SETOP 174 - PISOS MARMORITE/GRANILITE/INDUSTRIAIS</v>
      </c>
      <c r="B19922" s="3" t="s">
        <v>28600</v>
      </c>
      <c r="C19922" s="3" t="s">
        <v>43110</v>
      </c>
    </row>
    <row r="19923" spans="1:7" x14ac:dyDescent="0.2">
      <c r="A19923" s="1" t="str">
        <f t="shared" si="313"/>
        <v>SETOP 174.01 -  GRANILITE, MARMORITE OU GRANITINA</v>
      </c>
      <c r="B19923" s="3" t="s">
        <v>28600</v>
      </c>
      <c r="C19923" s="3" t="s">
        <v>43111</v>
      </c>
    </row>
    <row r="19924" spans="1:7" x14ac:dyDescent="0.2">
      <c r="A19924" s="1" t="str">
        <f t="shared" si="313"/>
        <v>SETOP Código</v>
      </c>
      <c r="B19924" s="3" t="s">
        <v>28600</v>
      </c>
      <c r="C19924" s="3" t="s">
        <v>28604</v>
      </c>
      <c r="D19924" s="2" t="s">
        <v>43149</v>
      </c>
      <c r="E19924" s="3" t="s">
        <v>45110</v>
      </c>
      <c r="F19924" s="67" t="s">
        <v>45110</v>
      </c>
      <c r="G19924" s="67" t="s">
        <v>45110</v>
      </c>
    </row>
    <row r="19925" spans="1:7" x14ac:dyDescent="0.2">
      <c r="A19925" s="1" t="str">
        <f t="shared" si="313"/>
        <v>SETOP MATED-12452</v>
      </c>
      <c r="B19925" s="3" t="s">
        <v>28600</v>
      </c>
      <c r="C19925" s="3" t="s">
        <v>43112</v>
      </c>
      <c r="D19925" s="2" t="s">
        <v>45085</v>
      </c>
      <c r="E19925" s="3">
        <v>322.3023</v>
      </c>
      <c r="F19925" s="67">
        <v>322.3023</v>
      </c>
      <c r="G19925" s="67">
        <v>322.3023</v>
      </c>
    </row>
    <row r="19926" spans="1:7" ht="22.5" x14ac:dyDescent="0.2">
      <c r="A19926" s="1" t="str">
        <f t="shared" si="313"/>
        <v>SETOP MATED-11129</v>
      </c>
      <c r="B19926" s="3" t="s">
        <v>28600</v>
      </c>
      <c r="C19926" s="3" t="s">
        <v>43113</v>
      </c>
      <c r="D19926" s="2" t="s">
        <v>45086</v>
      </c>
      <c r="E19926" s="3">
        <v>97.22</v>
      </c>
      <c r="F19926" s="67">
        <v>97.22</v>
      </c>
      <c r="G19926" s="67">
        <v>97.22</v>
      </c>
    </row>
    <row r="19927" spans="1:7" ht="22.5" x14ac:dyDescent="0.2">
      <c r="A19927" s="1" t="str">
        <f t="shared" si="313"/>
        <v>SETOP MATED-11130</v>
      </c>
      <c r="B19927" s="3" t="s">
        <v>28600</v>
      </c>
      <c r="C19927" s="3" t="s">
        <v>43114</v>
      </c>
      <c r="D19927" s="2" t="s">
        <v>45087</v>
      </c>
      <c r="E19927" s="3">
        <v>76.97</v>
      </c>
      <c r="F19927" s="67">
        <v>76.97</v>
      </c>
      <c r="G19927" s="67">
        <v>76.97</v>
      </c>
    </row>
    <row r="19928" spans="1:7" x14ac:dyDescent="0.2">
      <c r="A19928" s="1" t="str">
        <f t="shared" si="313"/>
        <v xml:space="preserve">SETOP </v>
      </c>
      <c r="B19928" s="3" t="s">
        <v>28600</v>
      </c>
    </row>
    <row r="19929" spans="1:7" x14ac:dyDescent="0.2">
      <c r="A19929" s="1" t="str">
        <f t="shared" si="313"/>
        <v>SETOP 176 - VIDROS</v>
      </c>
      <c r="B19929" s="3" t="s">
        <v>28600</v>
      </c>
      <c r="C19929" s="3" t="s">
        <v>43115</v>
      </c>
    </row>
    <row r="19930" spans="1:7" x14ac:dyDescent="0.2">
      <c r="A19930" s="1" t="str">
        <f t="shared" si="313"/>
        <v>SETOP 176.01 - FIXADORES DE VIDRO</v>
      </c>
      <c r="B19930" s="3" t="s">
        <v>28600</v>
      </c>
      <c r="C19930" s="3" t="s">
        <v>43116</v>
      </c>
    </row>
    <row r="19931" spans="1:7" x14ac:dyDescent="0.2">
      <c r="A19931" s="1" t="str">
        <f t="shared" si="313"/>
        <v>SETOP Código</v>
      </c>
      <c r="B19931" s="3" t="s">
        <v>28600</v>
      </c>
      <c r="C19931" s="3" t="s">
        <v>28604</v>
      </c>
      <c r="D19931" s="2" t="s">
        <v>43149</v>
      </c>
      <c r="E19931" s="3" t="s">
        <v>45110</v>
      </c>
      <c r="F19931" s="67" t="s">
        <v>45110</v>
      </c>
      <c r="G19931" s="67" t="s">
        <v>45110</v>
      </c>
    </row>
    <row r="19932" spans="1:7" x14ac:dyDescent="0.2">
      <c r="A19932" s="1" t="str">
        <f t="shared" si="313"/>
        <v>SETOP MATED-31646</v>
      </c>
      <c r="B19932" s="3" t="s">
        <v>28600</v>
      </c>
      <c r="C19932" s="3" t="s">
        <v>43117</v>
      </c>
      <c r="D19932" s="2" t="s">
        <v>45088</v>
      </c>
      <c r="E19932" s="3">
        <v>9.5952000000000002</v>
      </c>
      <c r="F19932" s="67">
        <v>9.5952000000000002</v>
      </c>
      <c r="G19932" s="67">
        <v>9.5952000000000002</v>
      </c>
    </row>
    <row r="19933" spans="1:7" x14ac:dyDescent="0.2">
      <c r="A19933" s="1" t="str">
        <f t="shared" si="313"/>
        <v>SETOP MATED-9206</v>
      </c>
      <c r="B19933" s="3" t="s">
        <v>28600</v>
      </c>
      <c r="C19933" s="3" t="s">
        <v>43118</v>
      </c>
      <c r="D19933" s="2" t="s">
        <v>45089</v>
      </c>
      <c r="E19933" s="3">
        <v>4.3944000000000001</v>
      </c>
      <c r="F19933" s="67">
        <v>4.3944000000000001</v>
      </c>
      <c r="G19933" s="67">
        <v>4.3944000000000001</v>
      </c>
    </row>
    <row r="19934" spans="1:7" x14ac:dyDescent="0.2">
      <c r="A19934" s="1" t="str">
        <f t="shared" si="313"/>
        <v xml:space="preserve">SETOP </v>
      </c>
      <c r="B19934" s="3" t="s">
        <v>28600</v>
      </c>
    </row>
    <row r="19935" spans="1:7" x14ac:dyDescent="0.2">
      <c r="A19935" s="1" t="str">
        <f t="shared" si="313"/>
        <v>SETOP 176.02 - VIDRO ARMADO</v>
      </c>
      <c r="B19935" s="3" t="s">
        <v>28600</v>
      </c>
      <c r="C19935" s="3" t="s">
        <v>43119</v>
      </c>
    </row>
    <row r="19936" spans="1:7" x14ac:dyDescent="0.2">
      <c r="A19936" s="1" t="str">
        <f t="shared" si="313"/>
        <v>SETOP Código</v>
      </c>
      <c r="B19936" s="3" t="s">
        <v>28600</v>
      </c>
      <c r="C19936" s="3" t="s">
        <v>28604</v>
      </c>
      <c r="D19936" s="2" t="s">
        <v>43149</v>
      </c>
      <c r="E19936" s="3" t="s">
        <v>45110</v>
      </c>
      <c r="F19936" s="67" t="s">
        <v>45110</v>
      </c>
      <c r="G19936" s="67" t="s">
        <v>45110</v>
      </c>
    </row>
    <row r="19937" spans="1:7" x14ac:dyDescent="0.2">
      <c r="A19937" s="1" t="str">
        <f t="shared" si="313"/>
        <v>SETOP MATED-29735</v>
      </c>
      <c r="B19937" s="3" t="s">
        <v>28600</v>
      </c>
      <c r="C19937" s="3" t="s">
        <v>43120</v>
      </c>
      <c r="D19937" s="2" t="s">
        <v>45090</v>
      </c>
      <c r="E19937" s="3">
        <v>370.15120000000002</v>
      </c>
      <c r="F19937" s="67">
        <v>370.15120000000002</v>
      </c>
      <c r="G19937" s="67">
        <v>370.15120000000002</v>
      </c>
    </row>
    <row r="19938" spans="1:7" x14ac:dyDescent="0.2">
      <c r="A19938" s="1" t="str">
        <f t="shared" si="313"/>
        <v xml:space="preserve">SETOP </v>
      </c>
      <c r="B19938" s="3" t="s">
        <v>28600</v>
      </c>
    </row>
    <row r="19939" spans="1:7" x14ac:dyDescent="0.2">
      <c r="A19939" s="1" t="str">
        <f t="shared" si="313"/>
        <v>SETOP 176.03 - VIDRO CRISTAL</v>
      </c>
      <c r="B19939" s="3" t="s">
        <v>28600</v>
      </c>
      <c r="C19939" s="3" t="s">
        <v>43121</v>
      </c>
    </row>
    <row r="19940" spans="1:7" x14ac:dyDescent="0.2">
      <c r="A19940" s="1" t="str">
        <f t="shared" si="313"/>
        <v>SETOP Código</v>
      </c>
      <c r="B19940" s="3" t="s">
        <v>28600</v>
      </c>
      <c r="C19940" s="3" t="s">
        <v>28604</v>
      </c>
      <c r="D19940" s="2" t="s">
        <v>43149</v>
      </c>
      <c r="E19940" s="3" t="s">
        <v>45110</v>
      </c>
      <c r="F19940" s="67" t="s">
        <v>45110</v>
      </c>
      <c r="G19940" s="67" t="s">
        <v>45110</v>
      </c>
    </row>
    <row r="19941" spans="1:7" x14ac:dyDescent="0.2">
      <c r="A19941" s="1" t="str">
        <f t="shared" si="313"/>
        <v>SETOP MATED-9224</v>
      </c>
      <c r="B19941" s="3" t="s">
        <v>28600</v>
      </c>
      <c r="C19941" s="3" t="s">
        <v>43122</v>
      </c>
      <c r="D19941" s="2" t="s">
        <v>45091</v>
      </c>
      <c r="E19941" s="3">
        <v>105.8295</v>
      </c>
      <c r="F19941" s="67">
        <v>105.8295</v>
      </c>
      <c r="G19941" s="67">
        <v>105.8295</v>
      </c>
    </row>
    <row r="19942" spans="1:7" x14ac:dyDescent="0.2">
      <c r="A19942" s="1" t="str">
        <f t="shared" si="313"/>
        <v>SETOP MATED-9225</v>
      </c>
      <c r="B19942" s="3" t="s">
        <v>28600</v>
      </c>
      <c r="C19942" s="3" t="s">
        <v>43123</v>
      </c>
      <c r="D19942" s="2" t="s">
        <v>45092</v>
      </c>
      <c r="E19942" s="3">
        <v>141.10599999999999</v>
      </c>
      <c r="F19942" s="67">
        <v>141.10599999999999</v>
      </c>
      <c r="G19942" s="67">
        <v>141.10599999999999</v>
      </c>
    </row>
    <row r="19943" spans="1:7" x14ac:dyDescent="0.2">
      <c r="A19943" s="1" t="str">
        <f t="shared" si="313"/>
        <v>SETOP MATED-9226</v>
      </c>
      <c r="B19943" s="3" t="s">
        <v>28600</v>
      </c>
      <c r="C19943" s="3" t="s">
        <v>43124</v>
      </c>
      <c r="D19943" s="2" t="s">
        <v>45093</v>
      </c>
      <c r="E19943" s="3">
        <v>196.30860000000001</v>
      </c>
      <c r="F19943" s="67">
        <v>196.30860000000001</v>
      </c>
      <c r="G19943" s="67">
        <v>196.30860000000001</v>
      </c>
    </row>
    <row r="19944" spans="1:7" x14ac:dyDescent="0.2">
      <c r="A19944" s="1" t="str">
        <f t="shared" si="313"/>
        <v xml:space="preserve">SETOP </v>
      </c>
      <c r="B19944" s="3" t="s">
        <v>28600</v>
      </c>
    </row>
    <row r="19945" spans="1:7" x14ac:dyDescent="0.2">
      <c r="A19945" s="1" t="str">
        <f t="shared" si="313"/>
        <v>SETOP 176.04 - VIDRO FANTASIA</v>
      </c>
      <c r="B19945" s="3" t="s">
        <v>28600</v>
      </c>
      <c r="C19945" s="3" t="s">
        <v>43125</v>
      </c>
    </row>
    <row r="19946" spans="1:7" x14ac:dyDescent="0.2">
      <c r="A19946" s="1" t="str">
        <f t="shared" si="313"/>
        <v>SETOP Código</v>
      </c>
      <c r="B19946" s="3" t="s">
        <v>28600</v>
      </c>
      <c r="C19946" s="3" t="s">
        <v>28604</v>
      </c>
      <c r="D19946" s="2" t="s">
        <v>43149</v>
      </c>
      <c r="E19946" s="3" t="s">
        <v>45110</v>
      </c>
      <c r="F19946" s="67" t="s">
        <v>45110</v>
      </c>
      <c r="G19946" s="67" t="s">
        <v>45110</v>
      </c>
    </row>
    <row r="19947" spans="1:7" x14ac:dyDescent="0.2">
      <c r="A19947" s="1" t="str">
        <f t="shared" si="313"/>
        <v>SETOP MATED-9246</v>
      </c>
      <c r="B19947" s="3" t="s">
        <v>28600</v>
      </c>
      <c r="C19947" s="3" t="s">
        <v>43126</v>
      </c>
      <c r="D19947" s="2" t="s">
        <v>45094</v>
      </c>
      <c r="E19947" s="3">
        <v>122.96380000000001</v>
      </c>
      <c r="F19947" s="67">
        <v>122.96380000000001</v>
      </c>
      <c r="G19947" s="67">
        <v>122.96380000000001</v>
      </c>
    </row>
    <row r="19948" spans="1:7" x14ac:dyDescent="0.2">
      <c r="A19948" s="1" t="str">
        <f t="shared" ref="A19948:A20011" si="314">CONCATENAR</f>
        <v>SETOP MATED-9227</v>
      </c>
      <c r="B19948" s="3" t="s">
        <v>28600</v>
      </c>
      <c r="C19948" s="3" t="s">
        <v>43127</v>
      </c>
      <c r="D19948" s="2" t="s">
        <v>45095</v>
      </c>
      <c r="E19948" s="3">
        <v>161.04220000000001</v>
      </c>
      <c r="F19948" s="67">
        <v>161.04220000000001</v>
      </c>
      <c r="G19948" s="67">
        <v>161.04220000000001</v>
      </c>
    </row>
    <row r="19949" spans="1:7" x14ac:dyDescent="0.2">
      <c r="A19949" s="1" t="str">
        <f t="shared" si="314"/>
        <v xml:space="preserve">SETOP </v>
      </c>
      <c r="B19949" s="3" t="s">
        <v>28600</v>
      </c>
    </row>
    <row r="19950" spans="1:7" x14ac:dyDescent="0.2">
      <c r="A19950" s="1" t="str">
        <f t="shared" si="314"/>
        <v>SETOP 176.06 - VIDRO PLUMBÍFERO</v>
      </c>
      <c r="B19950" s="3" t="s">
        <v>28600</v>
      </c>
      <c r="C19950" s="3" t="s">
        <v>43128</v>
      </c>
    </row>
    <row r="19951" spans="1:7" x14ac:dyDescent="0.2">
      <c r="A19951" s="1" t="str">
        <f t="shared" si="314"/>
        <v>SETOP Código</v>
      </c>
      <c r="B19951" s="3" t="s">
        <v>28600</v>
      </c>
      <c r="C19951" s="3" t="s">
        <v>28604</v>
      </c>
      <c r="D19951" s="2" t="s">
        <v>43149</v>
      </c>
      <c r="E19951" s="3" t="s">
        <v>45110</v>
      </c>
      <c r="F19951" s="67" t="s">
        <v>45110</v>
      </c>
      <c r="G19951" s="67" t="s">
        <v>45110</v>
      </c>
    </row>
    <row r="19952" spans="1:7" x14ac:dyDescent="0.2">
      <c r="A19952" s="1" t="str">
        <f t="shared" si="314"/>
        <v>SETOP MATED-11159</v>
      </c>
      <c r="B19952" s="3" t="s">
        <v>28600</v>
      </c>
      <c r="C19952" s="3" t="s">
        <v>43129</v>
      </c>
      <c r="D19952" s="2" t="s">
        <v>45096</v>
      </c>
      <c r="E19952" s="3">
        <v>3303.2611999999999</v>
      </c>
      <c r="F19952" s="67">
        <v>3303.2611999999999</v>
      </c>
      <c r="G19952" s="67">
        <v>3303.2611999999999</v>
      </c>
    </row>
    <row r="19953" spans="1:7" x14ac:dyDescent="0.2">
      <c r="A19953" s="1" t="str">
        <f t="shared" si="314"/>
        <v xml:space="preserve">SETOP </v>
      </c>
      <c r="B19953" s="3" t="s">
        <v>28600</v>
      </c>
    </row>
    <row r="19954" spans="1:7" x14ac:dyDescent="0.2">
      <c r="A19954" s="1" t="str">
        <f t="shared" si="314"/>
        <v>SETOP 176.07 - VIDRO TEMPERADO</v>
      </c>
      <c r="B19954" s="3" t="s">
        <v>28600</v>
      </c>
      <c r="C19954" s="3" t="s">
        <v>43130</v>
      </c>
    </row>
    <row r="19955" spans="1:7" x14ac:dyDescent="0.2">
      <c r="A19955" s="1" t="str">
        <f t="shared" si="314"/>
        <v>SETOP Código</v>
      </c>
      <c r="B19955" s="3" t="s">
        <v>28600</v>
      </c>
      <c r="C19955" s="3" t="s">
        <v>28604</v>
      </c>
      <c r="D19955" s="2" t="s">
        <v>43149</v>
      </c>
      <c r="E19955" s="3" t="s">
        <v>45110</v>
      </c>
      <c r="F19955" s="67" t="s">
        <v>45110</v>
      </c>
      <c r="G19955" s="67" t="s">
        <v>45110</v>
      </c>
    </row>
    <row r="19956" spans="1:7" x14ac:dyDescent="0.2">
      <c r="A19956" s="1" t="str">
        <f t="shared" si="314"/>
        <v>SETOP MATED-9205</v>
      </c>
      <c r="B19956" s="3" t="s">
        <v>28600</v>
      </c>
      <c r="C19956" s="3" t="s">
        <v>43131</v>
      </c>
      <c r="D19956" s="2" t="s">
        <v>45097</v>
      </c>
      <c r="E19956" s="3">
        <v>282.21199999999999</v>
      </c>
      <c r="F19956" s="67">
        <v>282.21199999999999</v>
      </c>
      <c r="G19956" s="67">
        <v>282.21199999999999</v>
      </c>
    </row>
    <row r="19957" spans="1:7" x14ac:dyDescent="0.2">
      <c r="A19957" s="1" t="str">
        <f t="shared" si="314"/>
        <v>SETOP MATED-9209</v>
      </c>
      <c r="B19957" s="3" t="s">
        <v>28600</v>
      </c>
      <c r="C19957" s="3" t="s">
        <v>43132</v>
      </c>
      <c r="D19957" s="2" t="s">
        <v>45098</v>
      </c>
      <c r="E19957" s="3">
        <v>202.3963</v>
      </c>
      <c r="F19957" s="67">
        <v>202.3963</v>
      </c>
      <c r="G19957" s="67">
        <v>202.3963</v>
      </c>
    </row>
    <row r="19958" spans="1:7" x14ac:dyDescent="0.2">
      <c r="A19958" s="1" t="str">
        <f t="shared" si="314"/>
        <v>SETOP MATED-9208</v>
      </c>
      <c r="B19958" s="3" t="s">
        <v>28600</v>
      </c>
      <c r="C19958" s="3" t="s">
        <v>43133</v>
      </c>
      <c r="D19958" s="2" t="s">
        <v>45099</v>
      </c>
      <c r="E19958" s="3">
        <v>241.97659999999999</v>
      </c>
      <c r="F19958" s="67">
        <v>241.97659999999999</v>
      </c>
      <c r="G19958" s="67">
        <v>241.97659999999999</v>
      </c>
    </row>
    <row r="19959" spans="1:7" x14ac:dyDescent="0.2">
      <c r="A19959" s="1" t="str">
        <f t="shared" si="314"/>
        <v xml:space="preserve">SETOP </v>
      </c>
      <c r="B19959" s="3" t="s">
        <v>28600</v>
      </c>
    </row>
    <row r="19960" spans="1:7" x14ac:dyDescent="0.2">
      <c r="A19960" s="1" t="str">
        <f t="shared" si="314"/>
        <v>SETOP 177 - VEÍCULOS</v>
      </c>
      <c r="B19960" s="3" t="s">
        <v>28600</v>
      </c>
      <c r="C19960" s="3" t="s">
        <v>43134</v>
      </c>
    </row>
    <row r="19961" spans="1:7" x14ac:dyDescent="0.2">
      <c r="A19961" s="1" t="str">
        <f t="shared" si="314"/>
        <v>SETOP 177.01 - VEÍCULO TIPO HATCH OU SEDAN</v>
      </c>
      <c r="B19961" s="3" t="s">
        <v>28600</v>
      </c>
      <c r="C19961" s="3" t="s">
        <v>43135</v>
      </c>
    </row>
    <row r="19962" spans="1:7" x14ac:dyDescent="0.2">
      <c r="A19962" s="1" t="str">
        <f t="shared" si="314"/>
        <v>SETOP Código</v>
      </c>
      <c r="B19962" s="3" t="s">
        <v>28600</v>
      </c>
      <c r="C19962" s="3" t="s">
        <v>28604</v>
      </c>
      <c r="D19962" s="2" t="s">
        <v>43149</v>
      </c>
      <c r="E19962" s="3" t="s">
        <v>45110</v>
      </c>
      <c r="F19962" s="67" t="s">
        <v>45110</v>
      </c>
      <c r="G19962" s="67" t="s">
        <v>45110</v>
      </c>
    </row>
    <row r="19963" spans="1:7" ht="33.75" x14ac:dyDescent="0.2">
      <c r="A19963" s="1" t="str">
        <f t="shared" si="314"/>
        <v>SETOP MATED-16331</v>
      </c>
      <c r="B19963" s="3" t="s">
        <v>28600</v>
      </c>
      <c r="C19963" s="3" t="s">
        <v>43136</v>
      </c>
      <c r="D19963" s="2" t="s">
        <v>45100</v>
      </c>
      <c r="E19963" s="3">
        <v>1843.23</v>
      </c>
      <c r="F19963" s="67">
        <v>1843.23</v>
      </c>
      <c r="G19963" s="67">
        <v>1843.23</v>
      </c>
    </row>
    <row r="19964" spans="1:7" ht="33.75" x14ac:dyDescent="0.2">
      <c r="A19964" s="1" t="str">
        <f t="shared" si="314"/>
        <v>SETOP MATED-16333</v>
      </c>
      <c r="B19964" s="3" t="s">
        <v>28600</v>
      </c>
      <c r="C19964" s="3" t="s">
        <v>43137</v>
      </c>
      <c r="D19964" s="2" t="s">
        <v>45101</v>
      </c>
      <c r="E19964" s="3">
        <v>1902.97</v>
      </c>
      <c r="F19964" s="67">
        <v>1902.97</v>
      </c>
      <c r="G19964" s="67">
        <v>1902.97</v>
      </c>
    </row>
    <row r="19965" spans="1:7" ht="45" x14ac:dyDescent="0.2">
      <c r="A19965" s="1" t="str">
        <f t="shared" si="314"/>
        <v>SETOP MATED-16332</v>
      </c>
      <c r="B19965" s="3" t="s">
        <v>28600</v>
      </c>
      <c r="C19965" s="3" t="s">
        <v>43138</v>
      </c>
      <c r="D19965" s="2" t="s">
        <v>45102</v>
      </c>
      <c r="E19965" s="3">
        <v>1.0509999999999999</v>
      </c>
      <c r="F19965" s="67">
        <v>1.0509999999999999</v>
      </c>
      <c r="G19965" s="67">
        <v>1.0509999999999999</v>
      </c>
    </row>
    <row r="19966" spans="1:7" ht="45" x14ac:dyDescent="0.2">
      <c r="A19966" s="1" t="str">
        <f t="shared" si="314"/>
        <v>SETOP MATED-16334</v>
      </c>
      <c r="B19966" s="3" t="s">
        <v>28600</v>
      </c>
      <c r="C19966" s="3" t="s">
        <v>43139</v>
      </c>
      <c r="D19966" s="2" t="s">
        <v>45103</v>
      </c>
      <c r="E19966" s="3">
        <v>1.081</v>
      </c>
      <c r="F19966" s="67">
        <v>1.081</v>
      </c>
      <c r="G19966" s="67">
        <v>1.081</v>
      </c>
    </row>
    <row r="19967" spans="1:7" x14ac:dyDescent="0.2">
      <c r="A19967" s="1" t="str">
        <f t="shared" si="314"/>
        <v xml:space="preserve">SETOP </v>
      </c>
      <c r="B19967" s="3" t="s">
        <v>28600</v>
      </c>
    </row>
    <row r="19968" spans="1:7" x14ac:dyDescent="0.2">
      <c r="A19968" s="1" t="str">
        <f t="shared" si="314"/>
        <v>SETOP 179 - ESPAÇADOR E DISTANCIADOR</v>
      </c>
      <c r="B19968" s="3" t="s">
        <v>28600</v>
      </c>
      <c r="C19968" s="3" t="s">
        <v>43140</v>
      </c>
    </row>
    <row r="19969" spans="1:8" x14ac:dyDescent="0.2">
      <c r="A19969" s="1" t="str">
        <f t="shared" si="314"/>
        <v>SETOP 179.01 - ESPAÇADOR</v>
      </c>
      <c r="B19969" s="3" t="s">
        <v>28600</v>
      </c>
      <c r="C19969" s="3" t="s">
        <v>43141</v>
      </c>
    </row>
    <row r="19970" spans="1:8" x14ac:dyDescent="0.2">
      <c r="A19970" s="1" t="str">
        <f t="shared" si="314"/>
        <v>SETOP Código</v>
      </c>
      <c r="B19970" s="3" t="s">
        <v>28600</v>
      </c>
      <c r="C19970" s="3" t="s">
        <v>28604</v>
      </c>
      <c r="D19970" s="2" t="s">
        <v>43149</v>
      </c>
      <c r="E19970" s="3" t="s">
        <v>45110</v>
      </c>
      <c r="F19970" s="67" t="s">
        <v>45110</v>
      </c>
      <c r="G19970" s="67" t="s">
        <v>45110</v>
      </c>
    </row>
    <row r="19971" spans="1:8" ht="22.5" x14ac:dyDescent="0.2">
      <c r="A19971" s="1" t="str">
        <f t="shared" si="314"/>
        <v>SETOP MATED-9299</v>
      </c>
      <c r="B19971" s="3" t="s">
        <v>28600</v>
      </c>
      <c r="C19971" s="3" t="s">
        <v>43142</v>
      </c>
      <c r="D19971" s="2" t="s">
        <v>45104</v>
      </c>
      <c r="E19971" s="3">
        <v>0.26200000000000001</v>
      </c>
      <c r="F19971" s="67">
        <v>0.26200000000000001</v>
      </c>
      <c r="G19971" s="67">
        <v>0.26200000000000001</v>
      </c>
    </row>
    <row r="19972" spans="1:8" ht="22.5" x14ac:dyDescent="0.2">
      <c r="A19972" s="1" t="str">
        <f t="shared" si="314"/>
        <v>SETOP MATED-9297</v>
      </c>
      <c r="B19972" s="3" t="s">
        <v>28600</v>
      </c>
      <c r="C19972" s="3" t="s">
        <v>43143</v>
      </c>
      <c r="D19972" s="2" t="s">
        <v>45105</v>
      </c>
      <c r="E19972" s="3">
        <v>0.33260000000000001</v>
      </c>
      <c r="F19972" s="67">
        <v>0.33260000000000001</v>
      </c>
      <c r="G19972" s="67">
        <v>0.33260000000000001</v>
      </c>
    </row>
    <row r="19973" spans="1:8" ht="22.5" x14ac:dyDescent="0.2">
      <c r="A19973" s="1" t="str">
        <f t="shared" si="314"/>
        <v>SETOP MATED-9300</v>
      </c>
      <c r="B19973" s="3" t="s">
        <v>28600</v>
      </c>
      <c r="C19973" s="3" t="s">
        <v>43144</v>
      </c>
      <c r="D19973" s="2" t="s">
        <v>45106</v>
      </c>
      <c r="E19973" s="3">
        <v>0.61480000000000001</v>
      </c>
      <c r="F19973" s="67">
        <v>0.61480000000000001</v>
      </c>
      <c r="G19973" s="67">
        <v>0.61480000000000001</v>
      </c>
    </row>
    <row r="19974" spans="1:8" x14ac:dyDescent="0.2">
      <c r="A19974" s="1" t="str">
        <f t="shared" si="314"/>
        <v>SETOP MATED-33217</v>
      </c>
      <c r="B19974" s="3" t="s">
        <v>28600</v>
      </c>
      <c r="C19974" s="3" t="s">
        <v>43145</v>
      </c>
      <c r="D19974" s="2" t="s">
        <v>45107</v>
      </c>
      <c r="E19974" s="3">
        <v>0.79620000000000002</v>
      </c>
      <c r="F19974" s="67">
        <v>0.79620000000000002</v>
      </c>
      <c r="G19974" s="67">
        <v>0.79620000000000002</v>
      </c>
    </row>
    <row r="19975" spans="1:8" x14ac:dyDescent="0.2">
      <c r="A19975" s="1" t="str">
        <f t="shared" si="314"/>
        <v xml:space="preserve">SETOP </v>
      </c>
      <c r="B19975" s="3" t="s">
        <v>28600</v>
      </c>
    </row>
    <row r="19976" spans="1:8" x14ac:dyDescent="0.2">
      <c r="A19976" s="1" t="str">
        <f t="shared" si="314"/>
        <v>SETOP 202 - ESTRUTURA DE ALUMÍNIO</v>
      </c>
      <c r="B19976" s="3" t="s">
        <v>28600</v>
      </c>
      <c r="C19976" s="3" t="s">
        <v>43146</v>
      </c>
    </row>
    <row r="19977" spans="1:8" x14ac:dyDescent="0.2">
      <c r="A19977" s="1" t="str">
        <f t="shared" si="314"/>
        <v>SETOP 202.01 - ALUMÍNIO</v>
      </c>
      <c r="B19977" s="3" t="s">
        <v>28600</v>
      </c>
      <c r="C19977" s="3" t="s">
        <v>43147</v>
      </c>
    </row>
    <row r="19978" spans="1:8" x14ac:dyDescent="0.2">
      <c r="A19978" s="1" t="str">
        <f t="shared" si="314"/>
        <v>SETOP Código</v>
      </c>
      <c r="B19978" s="3" t="s">
        <v>28600</v>
      </c>
      <c r="C19978" s="3" t="s">
        <v>28604</v>
      </c>
      <c r="D19978" s="2" t="s">
        <v>43149</v>
      </c>
      <c r="E19978" s="3" t="s">
        <v>45110</v>
      </c>
      <c r="F19978" s="67" t="s">
        <v>45110</v>
      </c>
      <c r="G19978" s="67" t="s">
        <v>45110</v>
      </c>
    </row>
    <row r="19979" spans="1:8" x14ac:dyDescent="0.2">
      <c r="A19979" s="1" t="str">
        <f t="shared" si="314"/>
        <v>SETOP MATED-22627</v>
      </c>
      <c r="B19979" s="3" t="s">
        <v>28600</v>
      </c>
      <c r="C19979" s="3" t="s">
        <v>43148</v>
      </c>
      <c r="D19979" s="2" t="s">
        <v>45108</v>
      </c>
      <c r="E19979" s="3">
        <v>60.04</v>
      </c>
      <c r="F19979" s="67">
        <v>60.04</v>
      </c>
      <c r="G19979" s="67">
        <v>60.04</v>
      </c>
    </row>
    <row r="19980" spans="1:8" x14ac:dyDescent="0.2">
      <c r="A19980" s="1" t="str">
        <f t="shared" si="314"/>
        <v xml:space="preserve">SETOP </v>
      </c>
      <c r="B19980" s="3" t="s">
        <v>28600</v>
      </c>
      <c r="H19980" s="77" t="s">
        <v>28601</v>
      </c>
    </row>
    <row r="19981" spans="1:8" x14ac:dyDescent="0.2">
      <c r="A19981" s="1" t="str">
        <f t="shared" si="314"/>
        <v xml:space="preserve">SETOP </v>
      </c>
      <c r="B19981" s="3" t="s">
        <v>28600</v>
      </c>
    </row>
    <row r="19982" spans="1:8" x14ac:dyDescent="0.2">
      <c r="A19982" s="1" t="str">
        <f t="shared" si="314"/>
        <v>SETOP Tabela:</v>
      </c>
      <c r="B19982" s="3" t="s">
        <v>28600</v>
      </c>
      <c r="C19982" s="3" t="s">
        <v>40554</v>
      </c>
    </row>
    <row r="19983" spans="1:8" x14ac:dyDescent="0.2">
      <c r="A19983" s="1" t="str">
        <f t="shared" si="314"/>
        <v>SETOP Região Central</v>
      </c>
      <c r="B19983" s="3" t="s">
        <v>28600</v>
      </c>
      <c r="C19983" s="3" t="s">
        <v>40555</v>
      </c>
    </row>
    <row r="19984" spans="1:8" x14ac:dyDescent="0.2">
      <c r="A19984" s="1" t="str">
        <f t="shared" si="314"/>
        <v xml:space="preserve">SETOP </v>
      </c>
      <c r="B19984" s="3" t="s">
        <v>28600</v>
      </c>
    </row>
    <row r="19985" spans="1:7" x14ac:dyDescent="0.2">
      <c r="A19985" s="1" t="str">
        <f t="shared" si="314"/>
        <v xml:space="preserve">SETOP </v>
      </c>
      <c r="B19985" s="3" t="s">
        <v>28600</v>
      </c>
    </row>
    <row r="19986" spans="1:7" x14ac:dyDescent="0.2">
      <c r="A19986" s="1" t="str">
        <f t="shared" si="314"/>
        <v>SETOP 001 - Material SICOR</v>
      </c>
      <c r="B19986" s="3" t="s">
        <v>28600</v>
      </c>
      <c r="C19986" s="3" t="s">
        <v>45112</v>
      </c>
      <c r="F19986" s="67" t="s">
        <v>45359</v>
      </c>
    </row>
    <row r="19987" spans="1:7" x14ac:dyDescent="0.2">
      <c r="A19987" s="1" t="str">
        <f t="shared" si="314"/>
        <v>SETOP Código</v>
      </c>
      <c r="B19987" s="3" t="s">
        <v>28600</v>
      </c>
      <c r="C19987" s="3" t="s">
        <v>28604</v>
      </c>
      <c r="D19987" s="2" t="s">
        <v>43149</v>
      </c>
      <c r="E19987" s="3" t="s">
        <v>45357</v>
      </c>
      <c r="F19987" s="67" t="s">
        <v>45110</v>
      </c>
      <c r="G19987" s="67" t="s">
        <v>45110</v>
      </c>
    </row>
    <row r="19988" spans="1:7" x14ac:dyDescent="0.2">
      <c r="A19988" s="1" t="str">
        <f t="shared" si="314"/>
        <v>SETOP MATRO-1771</v>
      </c>
      <c r="B19988" s="3" t="s">
        <v>28600</v>
      </c>
      <c r="C19988" s="3" t="s">
        <v>45113</v>
      </c>
      <c r="D19988" s="2" t="s">
        <v>45235</v>
      </c>
      <c r="E19988" s="3" t="s">
        <v>28591</v>
      </c>
      <c r="F19988" s="67">
        <v>6.7247000000000003</v>
      </c>
      <c r="G19988" s="67">
        <v>6.7247000000000003</v>
      </c>
    </row>
    <row r="19989" spans="1:7" x14ac:dyDescent="0.2">
      <c r="A19989" s="1" t="str">
        <f t="shared" si="314"/>
        <v>SETOP MATRO-1772</v>
      </c>
      <c r="B19989" s="3" t="s">
        <v>28600</v>
      </c>
      <c r="C19989" s="3" t="s">
        <v>45114</v>
      </c>
      <c r="D19989" s="2" t="s">
        <v>45236</v>
      </c>
      <c r="E19989" s="3" t="s">
        <v>28591</v>
      </c>
      <c r="F19989" s="67">
        <v>6.4843000000000002</v>
      </c>
      <c r="G19989" s="67">
        <v>6.4843000000000002</v>
      </c>
    </row>
    <row r="19990" spans="1:7" x14ac:dyDescent="0.2">
      <c r="A19990" s="1" t="str">
        <f t="shared" si="314"/>
        <v>SETOP MATRO-1773</v>
      </c>
      <c r="B19990" s="3" t="s">
        <v>28600</v>
      </c>
      <c r="C19990" s="3" t="s">
        <v>45115</v>
      </c>
      <c r="D19990" s="2" t="s">
        <v>45237</v>
      </c>
      <c r="E19990" s="3" t="s">
        <v>28591</v>
      </c>
      <c r="F19990" s="67">
        <v>8.1006999999999998</v>
      </c>
      <c r="G19990" s="67">
        <v>8.1006999999999998</v>
      </c>
    </row>
    <row r="19991" spans="1:7" x14ac:dyDescent="0.2">
      <c r="A19991" s="1" t="str">
        <f t="shared" si="314"/>
        <v>SETOP MATRO-1774</v>
      </c>
      <c r="B19991" s="3" t="s">
        <v>28600</v>
      </c>
      <c r="C19991" s="3" t="s">
        <v>45116</v>
      </c>
      <c r="D19991" s="2" t="s">
        <v>45238</v>
      </c>
      <c r="E19991" s="3" t="s">
        <v>28591</v>
      </c>
      <c r="F19991" s="67">
        <v>12.0723</v>
      </c>
      <c r="G19991" s="67">
        <v>12.0723</v>
      </c>
    </row>
    <row r="19992" spans="1:7" x14ac:dyDescent="0.2">
      <c r="A19992" s="1" t="str">
        <f t="shared" si="314"/>
        <v>SETOP MATRO-1775</v>
      </c>
      <c r="B19992" s="3" t="s">
        <v>28600</v>
      </c>
      <c r="C19992" s="3" t="s">
        <v>45117</v>
      </c>
      <c r="D19992" s="2" t="s">
        <v>45239</v>
      </c>
      <c r="E19992" s="3" t="s">
        <v>28591</v>
      </c>
      <c r="F19992" s="67">
        <v>7.1776</v>
      </c>
      <c r="G19992" s="67">
        <v>7.1776</v>
      </c>
    </row>
    <row r="19993" spans="1:7" x14ac:dyDescent="0.2">
      <c r="A19993" s="1" t="str">
        <f t="shared" si="314"/>
        <v>SETOP MATRO-1776</v>
      </c>
      <c r="B19993" s="3" t="s">
        <v>28600</v>
      </c>
      <c r="C19993" s="3" t="s">
        <v>45118</v>
      </c>
      <c r="D19993" s="2" t="s">
        <v>45240</v>
      </c>
      <c r="E19993" s="3" t="s">
        <v>28591</v>
      </c>
      <c r="F19993" s="67">
        <v>6.2931999999999997</v>
      </c>
      <c r="G19993" s="67">
        <v>6.2931999999999997</v>
      </c>
    </row>
    <row r="19994" spans="1:7" x14ac:dyDescent="0.2">
      <c r="A19994" s="1" t="str">
        <f t="shared" si="314"/>
        <v>SETOP MATRO-1777</v>
      </c>
      <c r="B19994" s="3" t="s">
        <v>28600</v>
      </c>
      <c r="C19994" s="3" t="s">
        <v>45119</v>
      </c>
      <c r="D19994" s="2" t="s">
        <v>45241</v>
      </c>
      <c r="E19994" s="3" t="s">
        <v>28591</v>
      </c>
      <c r="F19994" s="67">
        <v>14.574199999999999</v>
      </c>
      <c r="G19994" s="67">
        <v>14.574199999999999</v>
      </c>
    </row>
    <row r="19995" spans="1:7" x14ac:dyDescent="0.2">
      <c r="A19995" s="1" t="str">
        <f t="shared" si="314"/>
        <v>SETOP MATRO-1778</v>
      </c>
      <c r="B19995" s="3" t="s">
        <v>28600</v>
      </c>
      <c r="C19995" s="3" t="s">
        <v>45120</v>
      </c>
      <c r="D19995" s="2" t="s">
        <v>45242</v>
      </c>
      <c r="E19995" s="3" t="s">
        <v>28591</v>
      </c>
      <c r="F19995" s="67">
        <v>8.7470999999999997</v>
      </c>
      <c r="G19995" s="67">
        <v>8.7470999999999997</v>
      </c>
    </row>
    <row r="19996" spans="1:7" x14ac:dyDescent="0.2">
      <c r="A19996" s="1" t="str">
        <f t="shared" si="314"/>
        <v>SETOP MATRO-1779</v>
      </c>
      <c r="B19996" s="3" t="s">
        <v>28600</v>
      </c>
      <c r="C19996" s="3" t="s">
        <v>45121</v>
      </c>
      <c r="D19996" s="2" t="s">
        <v>45243</v>
      </c>
      <c r="E19996" s="3" t="s">
        <v>28586</v>
      </c>
      <c r="F19996" s="67">
        <v>117.9203</v>
      </c>
      <c r="G19996" s="67">
        <v>117.9203</v>
      </c>
    </row>
    <row r="19997" spans="1:7" x14ac:dyDescent="0.2">
      <c r="A19997" s="1" t="str">
        <f t="shared" si="314"/>
        <v>SETOP MATRO-1780</v>
      </c>
      <c r="B19997" s="3" t="s">
        <v>28600</v>
      </c>
      <c r="C19997" s="3" t="s">
        <v>45122</v>
      </c>
      <c r="D19997" s="2" t="s">
        <v>45244</v>
      </c>
      <c r="E19997" s="3" t="s">
        <v>28586</v>
      </c>
      <c r="F19997" s="67">
        <v>116.6875</v>
      </c>
      <c r="G19997" s="67">
        <v>116.6875</v>
      </c>
    </row>
    <row r="19998" spans="1:7" x14ac:dyDescent="0.2">
      <c r="A19998" s="1" t="str">
        <f t="shared" si="314"/>
        <v>SETOP MATRO-1781</v>
      </c>
      <c r="B19998" s="3" t="s">
        <v>28600</v>
      </c>
      <c r="C19998" s="3" t="s">
        <v>45123</v>
      </c>
      <c r="D19998" s="2" t="s">
        <v>45245</v>
      </c>
      <c r="E19998" s="3" t="s">
        <v>28591</v>
      </c>
      <c r="F19998" s="67">
        <v>10.742599999999999</v>
      </c>
      <c r="G19998" s="67">
        <v>10.742599999999999</v>
      </c>
    </row>
    <row r="19999" spans="1:7" x14ac:dyDescent="0.2">
      <c r="A19999" s="1" t="str">
        <f t="shared" si="314"/>
        <v>SETOP MATRO-1782</v>
      </c>
      <c r="B19999" s="3" t="s">
        <v>28600</v>
      </c>
      <c r="C19999" s="3" t="s">
        <v>45124</v>
      </c>
      <c r="D19999" s="2" t="s">
        <v>45246</v>
      </c>
      <c r="E19999" s="3" t="s">
        <v>28591</v>
      </c>
      <c r="F19999" s="67">
        <v>1.6778999999999999</v>
      </c>
      <c r="G19999" s="67">
        <v>1.6778999999999999</v>
      </c>
    </row>
    <row r="20000" spans="1:7" x14ac:dyDescent="0.2">
      <c r="A20000" s="1" t="str">
        <f t="shared" si="314"/>
        <v>SETOP MATRO-1783</v>
      </c>
      <c r="B20000" s="3" t="s">
        <v>28600</v>
      </c>
      <c r="C20000" s="3" t="s">
        <v>45125</v>
      </c>
      <c r="D20000" s="2" t="s">
        <v>45247</v>
      </c>
      <c r="E20000" s="3" t="s">
        <v>28591</v>
      </c>
      <c r="F20000" s="67">
        <v>1.5640000000000001</v>
      </c>
      <c r="G20000" s="67">
        <v>1.5640000000000001</v>
      </c>
    </row>
    <row r="20001" spans="1:7" x14ac:dyDescent="0.2">
      <c r="A20001" s="1" t="str">
        <f t="shared" si="314"/>
        <v>SETOP MATRO-1877</v>
      </c>
      <c r="B20001" s="3" t="s">
        <v>28600</v>
      </c>
      <c r="C20001" s="3" t="s">
        <v>45126</v>
      </c>
      <c r="D20001" s="2" t="s">
        <v>45248</v>
      </c>
      <c r="E20001" s="3" t="s">
        <v>33114</v>
      </c>
      <c r="F20001" s="67">
        <v>0</v>
      </c>
      <c r="G20001" s="67">
        <v>0</v>
      </c>
    </row>
    <row r="20002" spans="1:7" x14ac:dyDescent="0.2">
      <c r="A20002" s="1" t="str">
        <f t="shared" si="314"/>
        <v>SETOP MATRO-1878</v>
      </c>
      <c r="B20002" s="3" t="s">
        <v>28600</v>
      </c>
      <c r="C20002" s="3" t="s">
        <v>45127</v>
      </c>
      <c r="D20002" s="2" t="s">
        <v>45249</v>
      </c>
      <c r="E20002" s="3" t="s">
        <v>33114</v>
      </c>
      <c r="F20002" s="67">
        <v>0</v>
      </c>
      <c r="G20002" s="67">
        <v>0</v>
      </c>
    </row>
    <row r="20003" spans="1:7" x14ac:dyDescent="0.2">
      <c r="A20003" s="1" t="str">
        <f t="shared" si="314"/>
        <v>SETOP MATRO-1784</v>
      </c>
      <c r="B20003" s="3" t="s">
        <v>28600</v>
      </c>
      <c r="C20003" s="3" t="s">
        <v>45128</v>
      </c>
      <c r="D20003" s="2" t="s">
        <v>45250</v>
      </c>
      <c r="E20003" s="3" t="s">
        <v>28586</v>
      </c>
      <c r="F20003" s="67">
        <v>98.7624</v>
      </c>
      <c r="G20003" s="67">
        <v>98.7624</v>
      </c>
    </row>
    <row r="20004" spans="1:7" x14ac:dyDescent="0.2">
      <c r="A20004" s="1" t="str">
        <f t="shared" si="314"/>
        <v>SETOP MATRO-1786</v>
      </c>
      <c r="B20004" s="3" t="s">
        <v>28600</v>
      </c>
      <c r="C20004" s="3" t="s">
        <v>45129</v>
      </c>
      <c r="D20004" s="2" t="s">
        <v>45251</v>
      </c>
      <c r="E20004" s="3" t="s">
        <v>28586</v>
      </c>
      <c r="F20004" s="67">
        <v>127.9344</v>
      </c>
      <c r="G20004" s="67">
        <v>127.9344</v>
      </c>
    </row>
    <row r="20005" spans="1:7" x14ac:dyDescent="0.2">
      <c r="A20005" s="1" t="str">
        <f t="shared" si="314"/>
        <v>SETOP MATRO-1787</v>
      </c>
      <c r="B20005" s="3" t="s">
        <v>28600</v>
      </c>
      <c r="C20005" s="3" t="s">
        <v>45130</v>
      </c>
      <c r="D20005" s="2" t="s">
        <v>45252</v>
      </c>
      <c r="E20005" s="3" t="s">
        <v>28586</v>
      </c>
      <c r="F20005" s="67">
        <v>125.9346</v>
      </c>
      <c r="G20005" s="67">
        <v>125.9346</v>
      </c>
    </row>
    <row r="20006" spans="1:7" x14ac:dyDescent="0.2">
      <c r="A20006" s="1" t="str">
        <f t="shared" si="314"/>
        <v>SETOP MATRO-1788</v>
      </c>
      <c r="B20006" s="3" t="s">
        <v>28600</v>
      </c>
      <c r="C20006" s="3" t="s">
        <v>45131</v>
      </c>
      <c r="D20006" s="2" t="s">
        <v>45253</v>
      </c>
      <c r="E20006" s="3" t="s">
        <v>28586</v>
      </c>
      <c r="F20006" s="67">
        <v>121.8433</v>
      </c>
      <c r="G20006" s="67">
        <v>121.8433</v>
      </c>
    </row>
    <row r="20007" spans="1:7" x14ac:dyDescent="0.2">
      <c r="A20007" s="1" t="str">
        <f t="shared" si="314"/>
        <v>SETOP MATRO-1789</v>
      </c>
      <c r="B20007" s="3" t="s">
        <v>28600</v>
      </c>
      <c r="C20007" s="3" t="s">
        <v>45132</v>
      </c>
      <c r="D20007" s="2" t="s">
        <v>45254</v>
      </c>
      <c r="E20007" s="3" t="s">
        <v>28586</v>
      </c>
      <c r="F20007" s="67">
        <v>118.7047</v>
      </c>
      <c r="G20007" s="67">
        <v>118.7047</v>
      </c>
    </row>
    <row r="20008" spans="1:7" x14ac:dyDescent="0.2">
      <c r="A20008" s="1" t="str">
        <f t="shared" si="314"/>
        <v>SETOP MATRO-1790</v>
      </c>
      <c r="B20008" s="3" t="s">
        <v>28600</v>
      </c>
      <c r="C20008" s="3" t="s">
        <v>45133</v>
      </c>
      <c r="D20008" s="2" t="s">
        <v>45255</v>
      </c>
      <c r="E20008" s="3" t="s">
        <v>28586</v>
      </c>
      <c r="F20008" s="67">
        <v>114.1382</v>
      </c>
      <c r="G20008" s="67">
        <v>114.1382</v>
      </c>
    </row>
    <row r="20009" spans="1:7" x14ac:dyDescent="0.2">
      <c r="A20009" s="1" t="str">
        <f t="shared" si="314"/>
        <v>SETOP MATRO-1791</v>
      </c>
      <c r="B20009" s="3" t="s">
        <v>28600</v>
      </c>
      <c r="C20009" s="3" t="s">
        <v>45134</v>
      </c>
      <c r="D20009" s="2" t="s">
        <v>45256</v>
      </c>
      <c r="E20009" s="3" t="s">
        <v>28584</v>
      </c>
      <c r="F20009" s="67">
        <v>10.0779</v>
      </c>
      <c r="G20009" s="67">
        <v>10.0779</v>
      </c>
    </row>
    <row r="20010" spans="1:7" x14ac:dyDescent="0.2">
      <c r="A20010" s="1" t="str">
        <f t="shared" si="314"/>
        <v>SETOP MATRO-1792</v>
      </c>
      <c r="B20010" s="3" t="s">
        <v>28600</v>
      </c>
      <c r="C20010" s="3" t="s">
        <v>45135</v>
      </c>
      <c r="D20010" s="2" t="s">
        <v>45257</v>
      </c>
      <c r="E20010" s="3" t="s">
        <v>28591</v>
      </c>
      <c r="F20010" s="67">
        <v>0.58099999999999996</v>
      </c>
      <c r="G20010" s="67">
        <v>0.58099999999999996</v>
      </c>
    </row>
    <row r="20011" spans="1:7" x14ac:dyDescent="0.2">
      <c r="A20011" s="1" t="str">
        <f t="shared" si="314"/>
        <v>SETOP MATRO-1793</v>
      </c>
      <c r="B20011" s="3" t="s">
        <v>28600</v>
      </c>
      <c r="C20011" s="3" t="s">
        <v>45136</v>
      </c>
      <c r="D20011" s="2" t="s">
        <v>45258</v>
      </c>
      <c r="E20011" s="3" t="s">
        <v>28591</v>
      </c>
      <c r="F20011" s="67">
        <v>0.66349999999999998</v>
      </c>
      <c r="G20011" s="67">
        <v>0.66349999999999998</v>
      </c>
    </row>
    <row r="20012" spans="1:7" x14ac:dyDescent="0.2">
      <c r="A20012" s="1" t="str">
        <f t="shared" ref="A20012:A20075" si="315">CONCATENAR</f>
        <v>SETOP MATRO-1794</v>
      </c>
      <c r="B20012" s="3" t="s">
        <v>28600</v>
      </c>
      <c r="C20012" s="3" t="s">
        <v>45137</v>
      </c>
      <c r="D20012" s="2" t="s">
        <v>45259</v>
      </c>
      <c r="E20012" s="3" t="s">
        <v>28591</v>
      </c>
      <c r="F20012" s="67">
        <v>5.37</v>
      </c>
      <c r="G20012" s="67">
        <v>5.37</v>
      </c>
    </row>
    <row r="20013" spans="1:7" x14ac:dyDescent="0.2">
      <c r="A20013" s="1" t="str">
        <f t="shared" si="315"/>
        <v>SETOP MATRO-1879</v>
      </c>
      <c r="B20013" s="3" t="s">
        <v>28600</v>
      </c>
      <c r="C20013" s="3" t="s">
        <v>45138</v>
      </c>
      <c r="D20013" s="2" t="s">
        <v>45260</v>
      </c>
      <c r="E20013" s="3" t="s">
        <v>33114</v>
      </c>
      <c r="F20013" s="67">
        <v>0</v>
      </c>
      <c r="G20013" s="67">
        <v>0</v>
      </c>
    </row>
    <row r="20014" spans="1:7" x14ac:dyDescent="0.2">
      <c r="A20014" s="1" t="str">
        <f t="shared" si="315"/>
        <v>SETOP MATRO-1880</v>
      </c>
      <c r="B20014" s="3" t="s">
        <v>28600</v>
      </c>
      <c r="C20014" s="3" t="s">
        <v>45139</v>
      </c>
      <c r="D20014" s="2" t="s">
        <v>45261</v>
      </c>
      <c r="E20014" s="3" t="s">
        <v>33114</v>
      </c>
      <c r="F20014" s="67">
        <v>0</v>
      </c>
      <c r="G20014" s="67">
        <v>0</v>
      </c>
    </row>
    <row r="20015" spans="1:7" x14ac:dyDescent="0.2">
      <c r="A20015" s="1" t="str">
        <f t="shared" si="315"/>
        <v>SETOP MATRO-1881</v>
      </c>
      <c r="B20015" s="3" t="s">
        <v>28600</v>
      </c>
      <c r="C20015" s="3" t="s">
        <v>45140</v>
      </c>
      <c r="D20015" s="2" t="s">
        <v>45262</v>
      </c>
      <c r="E20015" s="3" t="s">
        <v>33114</v>
      </c>
      <c r="F20015" s="67">
        <v>0</v>
      </c>
      <c r="G20015" s="67">
        <v>0</v>
      </c>
    </row>
    <row r="20016" spans="1:7" x14ac:dyDescent="0.2">
      <c r="A20016" s="1" t="str">
        <f t="shared" si="315"/>
        <v>SETOP MATRO-1795</v>
      </c>
      <c r="B20016" s="3" t="s">
        <v>28600</v>
      </c>
      <c r="C20016" s="3" t="s">
        <v>45141</v>
      </c>
      <c r="D20016" s="2" t="s">
        <v>45263</v>
      </c>
      <c r="E20016" s="3" t="s">
        <v>28591</v>
      </c>
      <c r="F20016" s="67">
        <v>0.52</v>
      </c>
      <c r="G20016" s="67">
        <v>0.52</v>
      </c>
    </row>
    <row r="20017" spans="1:7" x14ac:dyDescent="0.2">
      <c r="A20017" s="1" t="str">
        <f t="shared" si="315"/>
        <v>SETOP MATRO-1796</v>
      </c>
      <c r="B20017" s="3" t="s">
        <v>28600</v>
      </c>
      <c r="C20017" s="3" t="s">
        <v>45142</v>
      </c>
      <c r="D20017" s="2" t="s">
        <v>45264</v>
      </c>
      <c r="E20017" s="3" t="s">
        <v>28591</v>
      </c>
      <c r="F20017" s="67">
        <v>0.56259999999999999</v>
      </c>
      <c r="G20017" s="67">
        <v>0.56259999999999999</v>
      </c>
    </row>
    <row r="20018" spans="1:7" x14ac:dyDescent="0.2">
      <c r="A20018" s="1" t="str">
        <f t="shared" si="315"/>
        <v>SETOP MATRO-1797</v>
      </c>
      <c r="B20018" s="3" t="s">
        <v>28600</v>
      </c>
      <c r="C20018" s="3" t="s">
        <v>45143</v>
      </c>
      <c r="D20018" s="2" t="s">
        <v>45265</v>
      </c>
      <c r="E20018" s="3" t="s">
        <v>28582</v>
      </c>
      <c r="F20018" s="67">
        <v>38.121099999999998</v>
      </c>
      <c r="G20018" s="67">
        <v>38.121099999999998</v>
      </c>
    </row>
    <row r="20019" spans="1:7" x14ac:dyDescent="0.2">
      <c r="A20019" s="1" t="str">
        <f t="shared" si="315"/>
        <v>SETOP MATRO-1785</v>
      </c>
      <c r="B20019" s="3" t="s">
        <v>28600</v>
      </c>
      <c r="C20019" s="3" t="s">
        <v>45144</v>
      </c>
      <c r="D20019" s="2" t="s">
        <v>45266</v>
      </c>
      <c r="E20019" s="3" t="s">
        <v>28586</v>
      </c>
      <c r="F20019" s="67">
        <v>0</v>
      </c>
      <c r="G20019" s="67">
        <v>0</v>
      </c>
    </row>
    <row r="20020" spans="1:7" x14ac:dyDescent="0.2">
      <c r="A20020" s="1" t="str">
        <f t="shared" si="315"/>
        <v>SETOP MATRO-1798</v>
      </c>
      <c r="B20020" s="3" t="s">
        <v>28600</v>
      </c>
      <c r="C20020" s="3" t="s">
        <v>45145</v>
      </c>
      <c r="D20020" s="2" t="s">
        <v>45267</v>
      </c>
      <c r="E20020" s="3" t="s">
        <v>28584</v>
      </c>
      <c r="F20020" s="67">
        <v>0.19800000000000001</v>
      </c>
      <c r="G20020" s="67">
        <v>0.19800000000000001</v>
      </c>
    </row>
    <row r="20021" spans="1:7" x14ac:dyDescent="0.2">
      <c r="A20021" s="1" t="str">
        <f t="shared" si="315"/>
        <v>SETOP MATRO-1799</v>
      </c>
      <c r="B20021" s="3" t="s">
        <v>28600</v>
      </c>
      <c r="C20021" s="3" t="s">
        <v>45146</v>
      </c>
      <c r="D20021" s="2" t="s">
        <v>45268</v>
      </c>
      <c r="E20021" s="3" t="s">
        <v>28583</v>
      </c>
      <c r="F20021" s="67">
        <v>721.11659999999995</v>
      </c>
      <c r="G20021" s="67">
        <v>721.11659999999995</v>
      </c>
    </row>
    <row r="20022" spans="1:7" x14ac:dyDescent="0.2">
      <c r="A20022" s="1" t="str">
        <f t="shared" si="315"/>
        <v>SETOP MATRO-1800</v>
      </c>
      <c r="B20022" s="3" t="s">
        <v>28600</v>
      </c>
      <c r="C20022" s="3" t="s">
        <v>45147</v>
      </c>
      <c r="D20022" s="2" t="s">
        <v>45269</v>
      </c>
      <c r="E20022" s="3" t="s">
        <v>28583</v>
      </c>
      <c r="F20022" s="67">
        <v>1834.1599000000001</v>
      </c>
      <c r="G20022" s="67">
        <v>1834.1599000000001</v>
      </c>
    </row>
    <row r="20023" spans="1:7" x14ac:dyDescent="0.2">
      <c r="A20023" s="1" t="str">
        <f t="shared" si="315"/>
        <v>SETOP MATRO-1801</v>
      </c>
      <c r="B20023" s="3" t="s">
        <v>28600</v>
      </c>
      <c r="C20023" s="3" t="s">
        <v>45148</v>
      </c>
      <c r="D20023" s="2" t="s">
        <v>45270</v>
      </c>
      <c r="E20023" s="3" t="s">
        <v>28583</v>
      </c>
      <c r="F20023" s="67">
        <v>2352.0063</v>
      </c>
      <c r="G20023" s="67">
        <v>2352.0063</v>
      </c>
    </row>
    <row r="20024" spans="1:7" x14ac:dyDescent="0.2">
      <c r="A20024" s="1" t="str">
        <f t="shared" si="315"/>
        <v>SETOP MATRO-1802</v>
      </c>
      <c r="B20024" s="3" t="s">
        <v>28600</v>
      </c>
      <c r="C20024" s="3" t="s">
        <v>45149</v>
      </c>
      <c r="D20024" s="2" t="s">
        <v>45271</v>
      </c>
      <c r="E20024" s="3" t="s">
        <v>28583</v>
      </c>
      <c r="F20024" s="67">
        <v>40.053400000000003</v>
      </c>
      <c r="G20024" s="67">
        <v>40.053400000000003</v>
      </c>
    </row>
    <row r="20025" spans="1:7" x14ac:dyDescent="0.2">
      <c r="A20025" s="1" t="str">
        <f t="shared" si="315"/>
        <v>SETOP MATRO-1803</v>
      </c>
      <c r="B20025" s="3" t="s">
        <v>28600</v>
      </c>
      <c r="C20025" s="3" t="s">
        <v>45150</v>
      </c>
      <c r="D20025" s="2" t="s">
        <v>45272</v>
      </c>
      <c r="E20025" s="3" t="s">
        <v>28583</v>
      </c>
      <c r="F20025" s="67">
        <v>54.045299999999997</v>
      </c>
      <c r="G20025" s="67">
        <v>54.045299999999997</v>
      </c>
    </row>
    <row r="20026" spans="1:7" x14ac:dyDescent="0.2">
      <c r="A20026" s="1" t="str">
        <f t="shared" si="315"/>
        <v>SETOP MATRO-1804</v>
      </c>
      <c r="B20026" s="3" t="s">
        <v>28600</v>
      </c>
      <c r="C20026" s="3" t="s">
        <v>45151</v>
      </c>
      <c r="D20026" s="2" t="s">
        <v>45273</v>
      </c>
      <c r="E20026" s="3" t="s">
        <v>45358</v>
      </c>
      <c r="F20026" s="67">
        <v>11.724</v>
      </c>
      <c r="G20026" s="67">
        <v>11.724</v>
      </c>
    </row>
    <row r="20027" spans="1:7" x14ac:dyDescent="0.2">
      <c r="A20027" s="1" t="str">
        <f t="shared" si="315"/>
        <v>SETOP MATRO-1805</v>
      </c>
      <c r="B20027" s="3" t="s">
        <v>28600</v>
      </c>
      <c r="C20027" s="3" t="s">
        <v>45152</v>
      </c>
      <c r="D20027" s="2" t="s">
        <v>45274</v>
      </c>
      <c r="E20027" s="3" t="s">
        <v>45358</v>
      </c>
      <c r="F20027" s="67">
        <v>58.043300000000002</v>
      </c>
      <c r="G20027" s="67">
        <v>58.043300000000002</v>
      </c>
    </row>
    <row r="20028" spans="1:7" x14ac:dyDescent="0.2">
      <c r="A20028" s="1" t="str">
        <f t="shared" si="315"/>
        <v>SETOP MATRO-1806</v>
      </c>
      <c r="B20028" s="3" t="s">
        <v>28600</v>
      </c>
      <c r="C20028" s="3" t="s">
        <v>45153</v>
      </c>
      <c r="D20028" s="2" t="s">
        <v>45275</v>
      </c>
      <c r="E20028" s="3" t="s">
        <v>28583</v>
      </c>
      <c r="F20028" s="67">
        <v>15.2339</v>
      </c>
      <c r="G20028" s="67">
        <v>15.2339</v>
      </c>
    </row>
    <row r="20029" spans="1:7" x14ac:dyDescent="0.2">
      <c r="A20029" s="1" t="str">
        <f t="shared" si="315"/>
        <v>SETOP MATRO-1807</v>
      </c>
      <c r="B20029" s="3" t="s">
        <v>28600</v>
      </c>
      <c r="C20029" s="3" t="s">
        <v>45154</v>
      </c>
      <c r="D20029" s="2" t="s">
        <v>45276</v>
      </c>
      <c r="E20029" s="3" t="s">
        <v>28583</v>
      </c>
      <c r="F20029" s="67">
        <v>195</v>
      </c>
      <c r="G20029" s="67">
        <v>195</v>
      </c>
    </row>
    <row r="20030" spans="1:7" x14ac:dyDescent="0.2">
      <c r="A20030" s="1" t="str">
        <f t="shared" si="315"/>
        <v>SETOP MATRO-1808</v>
      </c>
      <c r="B20030" s="3" t="s">
        <v>28600</v>
      </c>
      <c r="C20030" s="3" t="s">
        <v>45155</v>
      </c>
      <c r="D20030" s="2" t="s">
        <v>45277</v>
      </c>
      <c r="E20030" s="3" t="s">
        <v>28583</v>
      </c>
      <c r="F20030" s="67">
        <v>477.15940000000001</v>
      </c>
      <c r="G20030" s="67">
        <v>477.15940000000001</v>
      </c>
    </row>
    <row r="20031" spans="1:7" x14ac:dyDescent="0.2">
      <c r="A20031" s="1" t="str">
        <f t="shared" si="315"/>
        <v>SETOP MATRO-1882</v>
      </c>
      <c r="B20031" s="3" t="s">
        <v>28600</v>
      </c>
      <c r="C20031" s="3" t="s">
        <v>45156</v>
      </c>
      <c r="D20031" s="2" t="s">
        <v>45278</v>
      </c>
      <c r="E20031" s="3" t="s">
        <v>33114</v>
      </c>
      <c r="F20031" s="67">
        <v>0</v>
      </c>
      <c r="G20031" s="67">
        <v>0</v>
      </c>
    </row>
    <row r="20032" spans="1:7" x14ac:dyDescent="0.2">
      <c r="A20032" s="1" t="str">
        <f t="shared" si="315"/>
        <v>SETOP MATRO-1883</v>
      </c>
      <c r="B20032" s="3" t="s">
        <v>28600</v>
      </c>
      <c r="C20032" s="3" t="s">
        <v>45157</v>
      </c>
      <c r="D20032" s="2" t="s">
        <v>45279</v>
      </c>
      <c r="E20032" s="3" t="s">
        <v>33114</v>
      </c>
      <c r="F20032" s="67">
        <v>0</v>
      </c>
      <c r="G20032" s="67">
        <v>0</v>
      </c>
    </row>
    <row r="20033" spans="1:7" x14ac:dyDescent="0.2">
      <c r="A20033" s="1" t="str">
        <f t="shared" si="315"/>
        <v>SETOP MATRO-1884</v>
      </c>
      <c r="B20033" s="3" t="s">
        <v>28600</v>
      </c>
      <c r="C20033" s="3" t="s">
        <v>45158</v>
      </c>
      <c r="D20033" s="2" t="s">
        <v>45280</v>
      </c>
      <c r="E20033" s="3" t="s">
        <v>33114</v>
      </c>
      <c r="F20033" s="67">
        <v>0</v>
      </c>
      <c r="G20033" s="67">
        <v>0</v>
      </c>
    </row>
    <row r="20034" spans="1:7" x14ac:dyDescent="0.2">
      <c r="A20034" s="1" t="str">
        <f t="shared" si="315"/>
        <v>SETOP MATRO-1885</v>
      </c>
      <c r="B20034" s="3" t="s">
        <v>28600</v>
      </c>
      <c r="C20034" s="3" t="s">
        <v>45159</v>
      </c>
      <c r="D20034" s="2" t="s">
        <v>45281</v>
      </c>
      <c r="E20034" s="3" t="s">
        <v>33114</v>
      </c>
      <c r="F20034" s="67">
        <v>0</v>
      </c>
      <c r="G20034" s="67">
        <v>0</v>
      </c>
    </row>
    <row r="20035" spans="1:7" x14ac:dyDescent="0.2">
      <c r="A20035" s="1" t="str">
        <f t="shared" si="315"/>
        <v>SETOP MATRO-1886</v>
      </c>
      <c r="B20035" s="3" t="s">
        <v>28600</v>
      </c>
      <c r="C20035" s="3" t="s">
        <v>45160</v>
      </c>
      <c r="D20035" s="2" t="s">
        <v>45282</v>
      </c>
      <c r="E20035" s="3" t="s">
        <v>33114</v>
      </c>
      <c r="F20035" s="67">
        <v>0</v>
      </c>
      <c r="G20035" s="67">
        <v>0</v>
      </c>
    </row>
    <row r="20036" spans="1:7" x14ac:dyDescent="0.2">
      <c r="A20036" s="1" t="str">
        <f t="shared" si="315"/>
        <v>SETOP MATRO-1887</v>
      </c>
      <c r="B20036" s="3" t="s">
        <v>28600</v>
      </c>
      <c r="C20036" s="3" t="s">
        <v>45161</v>
      </c>
      <c r="D20036" s="2" t="s">
        <v>45283</v>
      </c>
      <c r="E20036" s="3" t="s">
        <v>33114</v>
      </c>
      <c r="F20036" s="67">
        <v>0</v>
      </c>
      <c r="G20036" s="67">
        <v>0</v>
      </c>
    </row>
    <row r="20037" spans="1:7" x14ac:dyDescent="0.2">
      <c r="A20037" s="1" t="str">
        <f t="shared" si="315"/>
        <v>SETOP MATRO-1888</v>
      </c>
      <c r="B20037" s="3" t="s">
        <v>28600</v>
      </c>
      <c r="C20037" s="3" t="s">
        <v>45162</v>
      </c>
      <c r="D20037" s="2" t="s">
        <v>45284</v>
      </c>
      <c r="E20037" s="3" t="s">
        <v>33114</v>
      </c>
      <c r="F20037" s="67">
        <v>0</v>
      </c>
      <c r="G20037" s="67">
        <v>0</v>
      </c>
    </row>
    <row r="20038" spans="1:7" x14ac:dyDescent="0.2">
      <c r="A20038" s="1" t="str">
        <f t="shared" si="315"/>
        <v>SETOP MATRO-1889</v>
      </c>
      <c r="B20038" s="3" t="s">
        <v>28600</v>
      </c>
      <c r="C20038" s="3" t="s">
        <v>45163</v>
      </c>
      <c r="D20038" s="2" t="s">
        <v>45285</v>
      </c>
      <c r="E20038" s="3" t="s">
        <v>33114</v>
      </c>
      <c r="F20038" s="67">
        <v>0</v>
      </c>
      <c r="G20038" s="67">
        <v>0</v>
      </c>
    </row>
    <row r="20039" spans="1:7" x14ac:dyDescent="0.2">
      <c r="A20039" s="1" t="str">
        <f t="shared" si="315"/>
        <v>SETOP MATRO-1890</v>
      </c>
      <c r="B20039" s="3" t="s">
        <v>28600</v>
      </c>
      <c r="C20039" s="3" t="s">
        <v>45164</v>
      </c>
      <c r="D20039" s="2" t="s">
        <v>45286</v>
      </c>
      <c r="E20039" s="3" t="s">
        <v>33114</v>
      </c>
      <c r="F20039" s="67">
        <v>0</v>
      </c>
      <c r="G20039" s="67">
        <v>0</v>
      </c>
    </row>
    <row r="20040" spans="1:7" x14ac:dyDescent="0.2">
      <c r="A20040" s="1" t="str">
        <f t="shared" si="315"/>
        <v>SETOP MATRO-1809</v>
      </c>
      <c r="B20040" s="3" t="s">
        <v>28600</v>
      </c>
      <c r="C20040" s="3" t="s">
        <v>45165</v>
      </c>
      <c r="D20040" s="2" t="s">
        <v>45287</v>
      </c>
      <c r="E20040" s="3" t="s">
        <v>28591</v>
      </c>
      <c r="F20040" s="67">
        <v>12.4071</v>
      </c>
      <c r="G20040" s="67">
        <v>12.4071</v>
      </c>
    </row>
    <row r="20041" spans="1:7" x14ac:dyDescent="0.2">
      <c r="A20041" s="1" t="str">
        <f t="shared" si="315"/>
        <v>SETOP MATRO-1810</v>
      </c>
      <c r="B20041" s="3" t="s">
        <v>28600</v>
      </c>
      <c r="C20041" s="3" t="s">
        <v>45166</v>
      </c>
      <c r="D20041" s="2" t="s">
        <v>45288</v>
      </c>
      <c r="E20041" s="3" t="s">
        <v>28584</v>
      </c>
      <c r="F20041" s="67">
        <v>7.5</v>
      </c>
      <c r="G20041" s="67">
        <v>7.5</v>
      </c>
    </row>
    <row r="20042" spans="1:7" x14ac:dyDescent="0.2">
      <c r="A20042" s="1" t="str">
        <f t="shared" si="315"/>
        <v>SETOP MATRO-1811</v>
      </c>
      <c r="B20042" s="3" t="s">
        <v>28600</v>
      </c>
      <c r="C20042" s="3" t="s">
        <v>45167</v>
      </c>
      <c r="D20042" s="2" t="s">
        <v>45289</v>
      </c>
      <c r="E20042" s="3" t="s">
        <v>28586</v>
      </c>
      <c r="F20042" s="67">
        <v>12.4581</v>
      </c>
      <c r="G20042" s="67">
        <v>12.4581</v>
      </c>
    </row>
    <row r="20043" spans="1:7" x14ac:dyDescent="0.2">
      <c r="A20043" s="1" t="str">
        <f t="shared" si="315"/>
        <v>SETOP MATRO-1812</v>
      </c>
      <c r="B20043" s="3" t="s">
        <v>28600</v>
      </c>
      <c r="C20043" s="3" t="s">
        <v>45168</v>
      </c>
      <c r="D20043" s="2" t="s">
        <v>45290</v>
      </c>
      <c r="E20043" s="3" t="s">
        <v>28591</v>
      </c>
      <c r="F20043" s="67">
        <v>0.23899999999999999</v>
      </c>
      <c r="G20043" s="67">
        <v>0.23899999999999999</v>
      </c>
    </row>
    <row r="20044" spans="1:7" x14ac:dyDescent="0.2">
      <c r="A20044" s="1" t="str">
        <f t="shared" si="315"/>
        <v>SETOP MATRO-1494</v>
      </c>
      <c r="B20044" s="3" t="s">
        <v>28600</v>
      </c>
      <c r="C20044" s="3" t="s">
        <v>45169</v>
      </c>
      <c r="D20044" s="2" t="s">
        <v>45291</v>
      </c>
      <c r="E20044" s="3" t="s">
        <v>45358</v>
      </c>
      <c r="F20044" s="67">
        <v>4.9531999999999998</v>
      </c>
      <c r="G20044" s="67">
        <v>4.9531999999999998</v>
      </c>
    </row>
    <row r="20045" spans="1:7" ht="22.5" x14ac:dyDescent="0.2">
      <c r="A20045" s="1" t="str">
        <f t="shared" si="315"/>
        <v>SETOP MATRO-1813</v>
      </c>
      <c r="B20045" s="3" t="s">
        <v>28600</v>
      </c>
      <c r="C20045" s="3" t="s">
        <v>45170</v>
      </c>
      <c r="D20045" s="2" t="s">
        <v>45292</v>
      </c>
      <c r="E20045" s="3" t="s">
        <v>28582</v>
      </c>
      <c r="F20045" s="67">
        <v>30.478999999999999</v>
      </c>
      <c r="G20045" s="67">
        <v>30.478999999999999</v>
      </c>
    </row>
    <row r="20046" spans="1:7" x14ac:dyDescent="0.2">
      <c r="A20046" s="1" t="str">
        <f t="shared" si="315"/>
        <v>SETOP MATRO-1814</v>
      </c>
      <c r="B20046" s="3" t="s">
        <v>28600</v>
      </c>
      <c r="C20046" s="3" t="s">
        <v>45171</v>
      </c>
      <c r="D20046" s="2" t="s">
        <v>45293</v>
      </c>
      <c r="E20046" s="3" t="s">
        <v>28582</v>
      </c>
      <c r="F20046" s="67">
        <v>4.0430000000000001</v>
      </c>
      <c r="G20046" s="67">
        <v>4.0430000000000001</v>
      </c>
    </row>
    <row r="20047" spans="1:7" x14ac:dyDescent="0.2">
      <c r="A20047" s="1" t="str">
        <f t="shared" si="315"/>
        <v>SETOP MATRO-1815</v>
      </c>
      <c r="B20047" s="3" t="s">
        <v>28600</v>
      </c>
      <c r="C20047" s="3" t="s">
        <v>45172</v>
      </c>
      <c r="D20047" s="2" t="s">
        <v>45294</v>
      </c>
      <c r="E20047" s="3" t="s">
        <v>28583</v>
      </c>
      <c r="F20047" s="67">
        <v>2075.3211000000001</v>
      </c>
      <c r="G20047" s="67">
        <v>2075.3211000000001</v>
      </c>
    </row>
    <row r="20048" spans="1:7" x14ac:dyDescent="0.2">
      <c r="A20048" s="1" t="str">
        <f t="shared" si="315"/>
        <v>SETOP MATRO-1816</v>
      </c>
      <c r="B20048" s="3" t="s">
        <v>28600</v>
      </c>
      <c r="C20048" s="3" t="s">
        <v>45173</v>
      </c>
      <c r="D20048" s="2" t="s">
        <v>45295</v>
      </c>
      <c r="E20048" s="3" t="s">
        <v>28582</v>
      </c>
      <c r="F20048" s="67">
        <v>1.5639000000000001</v>
      </c>
      <c r="G20048" s="67">
        <v>1.5639000000000001</v>
      </c>
    </row>
    <row r="20049" spans="1:7" x14ac:dyDescent="0.2">
      <c r="A20049" s="1" t="str">
        <f t="shared" si="315"/>
        <v>SETOP MATRO-1817</v>
      </c>
      <c r="B20049" s="3" t="s">
        <v>28600</v>
      </c>
      <c r="C20049" s="3" t="s">
        <v>45174</v>
      </c>
      <c r="D20049" s="2" t="s">
        <v>45296</v>
      </c>
      <c r="E20049" s="3" t="s">
        <v>28584</v>
      </c>
      <c r="F20049" s="67">
        <v>353.98719999999997</v>
      </c>
      <c r="G20049" s="67">
        <v>353.98719999999997</v>
      </c>
    </row>
    <row r="20050" spans="1:7" x14ac:dyDescent="0.2">
      <c r="A20050" s="1" t="str">
        <f t="shared" si="315"/>
        <v>SETOP MATRO-1818</v>
      </c>
      <c r="B20050" s="3" t="s">
        <v>28600</v>
      </c>
      <c r="C20050" s="3" t="s">
        <v>45175</v>
      </c>
      <c r="D20050" s="2" t="s">
        <v>45297</v>
      </c>
      <c r="E20050" s="3" t="s">
        <v>28583</v>
      </c>
      <c r="F20050" s="67">
        <v>14.3827</v>
      </c>
      <c r="G20050" s="67">
        <v>14.3827</v>
      </c>
    </row>
    <row r="20051" spans="1:7" x14ac:dyDescent="0.2">
      <c r="A20051" s="1" t="str">
        <f t="shared" si="315"/>
        <v>SETOP MATRO-1819</v>
      </c>
      <c r="B20051" s="3" t="s">
        <v>28600</v>
      </c>
      <c r="C20051" s="3" t="s">
        <v>45176</v>
      </c>
      <c r="D20051" s="2" t="s">
        <v>45298</v>
      </c>
      <c r="E20051" s="3" t="s">
        <v>28583</v>
      </c>
      <c r="F20051" s="67">
        <v>26.0411</v>
      </c>
      <c r="G20051" s="67">
        <v>26.0411</v>
      </c>
    </row>
    <row r="20052" spans="1:7" x14ac:dyDescent="0.2">
      <c r="A20052" s="1" t="str">
        <f t="shared" si="315"/>
        <v>SETOP MATRO-1820</v>
      </c>
      <c r="B20052" s="3" t="s">
        <v>28600</v>
      </c>
      <c r="C20052" s="3" t="s">
        <v>45177</v>
      </c>
      <c r="D20052" s="2" t="s">
        <v>45299</v>
      </c>
      <c r="E20052" s="3" t="s">
        <v>28583</v>
      </c>
      <c r="F20052" s="67">
        <v>34.165999999999997</v>
      </c>
      <c r="G20052" s="67">
        <v>34.165999999999997</v>
      </c>
    </row>
    <row r="20053" spans="1:7" x14ac:dyDescent="0.2">
      <c r="A20053" s="1" t="str">
        <f t="shared" si="315"/>
        <v>SETOP MATRO-1821</v>
      </c>
      <c r="B20053" s="3" t="s">
        <v>28600</v>
      </c>
      <c r="C20053" s="3" t="s">
        <v>45178</v>
      </c>
      <c r="D20053" s="2" t="s">
        <v>45300</v>
      </c>
      <c r="E20053" s="3" t="s">
        <v>28583</v>
      </c>
      <c r="F20053" s="67">
        <v>47.401400000000002</v>
      </c>
      <c r="G20053" s="67">
        <v>47.401400000000002</v>
      </c>
    </row>
    <row r="20054" spans="1:7" x14ac:dyDescent="0.2">
      <c r="A20054" s="1" t="str">
        <f t="shared" si="315"/>
        <v>SETOP MATRO-1822</v>
      </c>
      <c r="B20054" s="3" t="s">
        <v>28600</v>
      </c>
      <c r="C20054" s="3" t="s">
        <v>45179</v>
      </c>
      <c r="D20054" s="2" t="s">
        <v>45301</v>
      </c>
      <c r="E20054" s="3" t="s">
        <v>28583</v>
      </c>
      <c r="F20054" s="67">
        <v>67.840599999999995</v>
      </c>
      <c r="G20054" s="67">
        <v>67.840599999999995</v>
      </c>
    </row>
    <row r="20055" spans="1:7" x14ac:dyDescent="0.2">
      <c r="A20055" s="1" t="str">
        <f t="shared" si="315"/>
        <v>SETOP MATRO-1823</v>
      </c>
      <c r="B20055" s="3" t="s">
        <v>28600</v>
      </c>
      <c r="C20055" s="3" t="s">
        <v>45180</v>
      </c>
      <c r="D20055" s="2" t="s">
        <v>45302</v>
      </c>
      <c r="E20055" s="3" t="s">
        <v>28583</v>
      </c>
      <c r="F20055" s="67">
        <v>17.304200000000002</v>
      </c>
      <c r="G20055" s="67">
        <v>17.304200000000002</v>
      </c>
    </row>
    <row r="20056" spans="1:7" x14ac:dyDescent="0.2">
      <c r="A20056" s="1" t="str">
        <f t="shared" si="315"/>
        <v>SETOP MATRO-1824</v>
      </c>
      <c r="B20056" s="3" t="s">
        <v>28600</v>
      </c>
      <c r="C20056" s="3" t="s">
        <v>45181</v>
      </c>
      <c r="D20056" s="2" t="s">
        <v>45303</v>
      </c>
      <c r="E20056" s="3" t="s">
        <v>28583</v>
      </c>
      <c r="F20056" s="67">
        <v>24.383199999999999</v>
      </c>
      <c r="G20056" s="67">
        <v>24.383199999999999</v>
      </c>
    </row>
    <row r="20057" spans="1:7" x14ac:dyDescent="0.2">
      <c r="A20057" s="1" t="str">
        <f t="shared" si="315"/>
        <v>SETOP MATRO-1825</v>
      </c>
      <c r="B20057" s="3" t="s">
        <v>28600</v>
      </c>
      <c r="C20057" s="3" t="s">
        <v>45182</v>
      </c>
      <c r="D20057" s="2" t="s">
        <v>45304</v>
      </c>
      <c r="E20057" s="3" t="s">
        <v>28583</v>
      </c>
      <c r="F20057" s="67">
        <v>34.073099999999997</v>
      </c>
      <c r="G20057" s="67">
        <v>34.073099999999997</v>
      </c>
    </row>
    <row r="20058" spans="1:7" x14ac:dyDescent="0.2">
      <c r="A20058" s="1" t="str">
        <f t="shared" si="315"/>
        <v>SETOP MATRO-1826</v>
      </c>
      <c r="B20058" s="3" t="s">
        <v>28600</v>
      </c>
      <c r="C20058" s="3" t="s">
        <v>45183</v>
      </c>
      <c r="D20058" s="2" t="s">
        <v>45305</v>
      </c>
      <c r="E20058" s="3" t="s">
        <v>28583</v>
      </c>
      <c r="F20058" s="67">
        <v>65.637500000000003</v>
      </c>
      <c r="G20058" s="67">
        <v>65.637500000000003</v>
      </c>
    </row>
    <row r="20059" spans="1:7" x14ac:dyDescent="0.2">
      <c r="A20059" s="1" t="str">
        <f t="shared" si="315"/>
        <v>SETOP MATRO-1827</v>
      </c>
      <c r="B20059" s="3" t="s">
        <v>28600</v>
      </c>
      <c r="C20059" s="3" t="s">
        <v>45184</v>
      </c>
      <c r="D20059" s="2" t="s">
        <v>45306</v>
      </c>
      <c r="E20059" s="3" t="s">
        <v>28583</v>
      </c>
      <c r="F20059" s="67">
        <v>136.64570000000001</v>
      </c>
      <c r="G20059" s="67">
        <v>136.64570000000001</v>
      </c>
    </row>
    <row r="20060" spans="1:7" x14ac:dyDescent="0.2">
      <c r="A20060" s="1" t="str">
        <f t="shared" si="315"/>
        <v>SETOP MATRO-1828</v>
      </c>
      <c r="B20060" s="3" t="s">
        <v>28600</v>
      </c>
      <c r="C20060" s="3" t="s">
        <v>45185</v>
      </c>
      <c r="D20060" s="2" t="s">
        <v>45307</v>
      </c>
      <c r="E20060" s="3" t="s">
        <v>28583</v>
      </c>
      <c r="F20060" s="67">
        <v>30597.606100000001</v>
      </c>
      <c r="G20060" s="67">
        <v>30597.606100000001</v>
      </c>
    </row>
    <row r="20061" spans="1:7" x14ac:dyDescent="0.2">
      <c r="A20061" s="1" t="str">
        <f t="shared" si="315"/>
        <v>SETOP MATRO-1829</v>
      </c>
      <c r="B20061" s="3" t="s">
        <v>28600</v>
      </c>
      <c r="C20061" s="3" t="s">
        <v>45186</v>
      </c>
      <c r="D20061" s="2" t="s">
        <v>45308</v>
      </c>
      <c r="E20061" s="3" t="s">
        <v>28583</v>
      </c>
      <c r="F20061" s="67">
        <v>23032.5759</v>
      </c>
      <c r="G20061" s="67">
        <v>23032.5759</v>
      </c>
    </row>
    <row r="20062" spans="1:7" x14ac:dyDescent="0.2">
      <c r="A20062" s="1" t="str">
        <f t="shared" si="315"/>
        <v>SETOP MATRO-1830</v>
      </c>
      <c r="B20062" s="3" t="s">
        <v>28600</v>
      </c>
      <c r="C20062" s="3" t="s">
        <v>45187</v>
      </c>
      <c r="D20062" s="2" t="s">
        <v>45309</v>
      </c>
      <c r="E20062" s="3" t="s">
        <v>28583</v>
      </c>
      <c r="F20062" s="67">
        <v>20631.674299999999</v>
      </c>
      <c r="G20062" s="67">
        <v>20631.674299999999</v>
      </c>
    </row>
    <row r="20063" spans="1:7" x14ac:dyDescent="0.2">
      <c r="A20063" s="1" t="str">
        <f t="shared" si="315"/>
        <v>SETOP MATRO-1831</v>
      </c>
      <c r="B20063" s="3" t="s">
        <v>28600</v>
      </c>
      <c r="C20063" s="3" t="s">
        <v>45188</v>
      </c>
      <c r="D20063" s="2" t="s">
        <v>45310</v>
      </c>
      <c r="E20063" s="3" t="s">
        <v>28583</v>
      </c>
      <c r="F20063" s="67">
        <v>18.334399999999999</v>
      </c>
      <c r="G20063" s="67">
        <v>18.334399999999999</v>
      </c>
    </row>
    <row r="20064" spans="1:7" x14ac:dyDescent="0.2">
      <c r="A20064" s="1" t="str">
        <f t="shared" si="315"/>
        <v>SETOP MATRO-1832</v>
      </c>
      <c r="B20064" s="3" t="s">
        <v>28600</v>
      </c>
      <c r="C20064" s="3" t="s">
        <v>45189</v>
      </c>
      <c r="D20064" s="2" t="s">
        <v>45311</v>
      </c>
      <c r="E20064" s="3" t="s">
        <v>28583</v>
      </c>
      <c r="F20064" s="67">
        <v>16.484000000000002</v>
      </c>
      <c r="G20064" s="67">
        <v>16.484000000000002</v>
      </c>
    </row>
    <row r="20065" spans="1:7" x14ac:dyDescent="0.2">
      <c r="A20065" s="1" t="str">
        <f t="shared" si="315"/>
        <v>SETOP MATRO-1833</v>
      </c>
      <c r="B20065" s="3" t="s">
        <v>28600</v>
      </c>
      <c r="C20065" s="3" t="s">
        <v>45190</v>
      </c>
      <c r="D20065" s="2" t="s">
        <v>45312</v>
      </c>
      <c r="E20065" s="3" t="s">
        <v>28583</v>
      </c>
      <c r="F20065" s="67">
        <v>18.132400000000001</v>
      </c>
      <c r="G20065" s="67">
        <v>18.132400000000001</v>
      </c>
    </row>
    <row r="20066" spans="1:7" x14ac:dyDescent="0.2">
      <c r="A20066" s="1" t="str">
        <f t="shared" si="315"/>
        <v>SETOP MATRO-1834</v>
      </c>
      <c r="B20066" s="3" t="s">
        <v>28600</v>
      </c>
      <c r="C20066" s="3" t="s">
        <v>45191</v>
      </c>
      <c r="D20066" s="2" t="s">
        <v>45313</v>
      </c>
      <c r="E20066" s="3" t="s">
        <v>28583</v>
      </c>
      <c r="F20066" s="67">
        <v>15.9802</v>
      </c>
      <c r="G20066" s="67">
        <v>15.9802</v>
      </c>
    </row>
    <row r="20067" spans="1:7" x14ac:dyDescent="0.2">
      <c r="A20067" s="1" t="str">
        <f t="shared" si="315"/>
        <v>SETOP MATRO-1835</v>
      </c>
      <c r="B20067" s="3" t="s">
        <v>28600</v>
      </c>
      <c r="C20067" s="3" t="s">
        <v>45192</v>
      </c>
      <c r="D20067" s="2" t="s">
        <v>45314</v>
      </c>
      <c r="E20067" s="3" t="s">
        <v>28583</v>
      </c>
      <c r="F20067" s="67">
        <v>165.21449999999999</v>
      </c>
      <c r="G20067" s="67">
        <v>165.21449999999999</v>
      </c>
    </row>
    <row r="20068" spans="1:7" x14ac:dyDescent="0.2">
      <c r="A20068" s="1" t="str">
        <f t="shared" si="315"/>
        <v>SETOP MATRO-1495</v>
      </c>
      <c r="B20068" s="3" t="s">
        <v>28600</v>
      </c>
      <c r="C20068" s="3" t="s">
        <v>45193</v>
      </c>
      <c r="D20068" s="2" t="s">
        <v>45315</v>
      </c>
      <c r="E20068" s="3" t="s">
        <v>45358</v>
      </c>
      <c r="F20068" s="67">
        <v>5.3396999999999997</v>
      </c>
      <c r="G20068" s="67">
        <v>5.3396999999999997</v>
      </c>
    </row>
    <row r="20069" spans="1:7" x14ac:dyDescent="0.2">
      <c r="A20069" s="1" t="str">
        <f t="shared" si="315"/>
        <v>SETOP MATRO-1836</v>
      </c>
      <c r="B20069" s="3" t="s">
        <v>28600</v>
      </c>
      <c r="C20069" s="3" t="s">
        <v>45194</v>
      </c>
      <c r="D20069" s="2" t="s">
        <v>45316</v>
      </c>
      <c r="E20069" s="3" t="s">
        <v>45358</v>
      </c>
      <c r="F20069" s="67">
        <v>6.3041</v>
      </c>
      <c r="G20069" s="67">
        <v>6.3041</v>
      </c>
    </row>
    <row r="20070" spans="1:7" x14ac:dyDescent="0.2">
      <c r="A20070" s="1" t="str">
        <f t="shared" si="315"/>
        <v>SETOP MATRO-1837</v>
      </c>
      <c r="B20070" s="3" t="s">
        <v>28600</v>
      </c>
      <c r="C20070" s="3" t="s">
        <v>45195</v>
      </c>
      <c r="D20070" s="2" t="s">
        <v>45317</v>
      </c>
      <c r="E20070" s="3" t="s">
        <v>28586</v>
      </c>
      <c r="F20070" s="67">
        <v>113.995</v>
      </c>
      <c r="G20070" s="67">
        <v>113.995</v>
      </c>
    </row>
    <row r="20071" spans="1:7" x14ac:dyDescent="0.2">
      <c r="A20071" s="1" t="str">
        <f t="shared" si="315"/>
        <v>SETOP MATRO-1838</v>
      </c>
      <c r="B20071" s="3" t="s">
        <v>28600</v>
      </c>
      <c r="C20071" s="3" t="s">
        <v>45196</v>
      </c>
      <c r="D20071" s="2" t="s">
        <v>45318</v>
      </c>
      <c r="E20071" s="3" t="s">
        <v>28583</v>
      </c>
      <c r="F20071" s="67">
        <v>10.2624</v>
      </c>
      <c r="G20071" s="67">
        <v>10.2624</v>
      </c>
    </row>
    <row r="20072" spans="1:7" x14ac:dyDescent="0.2">
      <c r="A20072" s="1" t="str">
        <f t="shared" si="315"/>
        <v>SETOP MATRO-1839</v>
      </c>
      <c r="B20072" s="3" t="s">
        <v>28600</v>
      </c>
      <c r="C20072" s="3" t="s">
        <v>45197</v>
      </c>
      <c r="D20072" s="2" t="s">
        <v>45319</v>
      </c>
      <c r="E20072" s="3" t="s">
        <v>28586</v>
      </c>
      <c r="F20072" s="67">
        <v>108.06659999999999</v>
      </c>
      <c r="G20072" s="67">
        <v>108.06659999999999</v>
      </c>
    </row>
    <row r="20073" spans="1:7" x14ac:dyDescent="0.2">
      <c r="A20073" s="1" t="str">
        <f t="shared" si="315"/>
        <v>SETOP MATRO-1840</v>
      </c>
      <c r="B20073" s="3" t="s">
        <v>28600</v>
      </c>
      <c r="C20073" s="3" t="s">
        <v>45198</v>
      </c>
      <c r="D20073" s="2" t="s">
        <v>45320</v>
      </c>
      <c r="E20073" s="3" t="s">
        <v>28583</v>
      </c>
      <c r="F20073" s="67">
        <v>6879.55</v>
      </c>
      <c r="G20073" s="67">
        <v>6879.55</v>
      </c>
    </row>
    <row r="20074" spans="1:7" x14ac:dyDescent="0.2">
      <c r="A20074" s="1" t="str">
        <f t="shared" si="315"/>
        <v>SETOP MATRO-1841</v>
      </c>
      <c r="B20074" s="3" t="s">
        <v>28600</v>
      </c>
      <c r="C20074" s="3" t="s">
        <v>45199</v>
      </c>
      <c r="D20074" s="2" t="s">
        <v>45321</v>
      </c>
      <c r="E20074" s="3" t="s">
        <v>28583</v>
      </c>
      <c r="F20074" s="67">
        <v>487.88310000000001</v>
      </c>
      <c r="G20074" s="67">
        <v>487.88310000000001</v>
      </c>
    </row>
    <row r="20075" spans="1:7" x14ac:dyDescent="0.2">
      <c r="A20075" s="1" t="str">
        <f t="shared" si="315"/>
        <v>SETOP MATRO-1842</v>
      </c>
      <c r="B20075" s="3" t="s">
        <v>28600</v>
      </c>
      <c r="C20075" s="3" t="s">
        <v>45200</v>
      </c>
      <c r="D20075" s="2" t="s">
        <v>45322</v>
      </c>
      <c r="E20075" s="3" t="s">
        <v>28591</v>
      </c>
      <c r="F20075" s="67">
        <v>16.667000000000002</v>
      </c>
      <c r="G20075" s="67">
        <v>16.667000000000002</v>
      </c>
    </row>
    <row r="20076" spans="1:7" x14ac:dyDescent="0.2">
      <c r="A20076" s="1" t="str">
        <f t="shared" ref="A20076:A20109" si="316">CONCATENAR</f>
        <v>SETOP MATRO-1843</v>
      </c>
      <c r="B20076" s="3" t="s">
        <v>28600</v>
      </c>
      <c r="C20076" s="3" t="s">
        <v>45201</v>
      </c>
      <c r="D20076" s="2" t="s">
        <v>45323</v>
      </c>
      <c r="E20076" s="3" t="s">
        <v>28583</v>
      </c>
      <c r="F20076" s="67">
        <v>999.77919999999995</v>
      </c>
      <c r="G20076" s="67">
        <v>999.77919999999995</v>
      </c>
    </row>
    <row r="20077" spans="1:7" x14ac:dyDescent="0.2">
      <c r="A20077" s="1" t="str">
        <f t="shared" si="316"/>
        <v>SETOP MATRO-1844</v>
      </c>
      <c r="B20077" s="3" t="s">
        <v>28600</v>
      </c>
      <c r="C20077" s="3" t="s">
        <v>45202</v>
      </c>
      <c r="D20077" s="2" t="s">
        <v>45324</v>
      </c>
      <c r="E20077" s="3" t="s">
        <v>28583</v>
      </c>
      <c r="F20077" s="67">
        <v>22808.4084</v>
      </c>
      <c r="G20077" s="67">
        <v>22808.4084</v>
      </c>
    </row>
    <row r="20078" spans="1:7" x14ac:dyDescent="0.2">
      <c r="A20078" s="1" t="str">
        <f t="shared" si="316"/>
        <v>SETOP MATRO-1845</v>
      </c>
      <c r="B20078" s="3" t="s">
        <v>28600</v>
      </c>
      <c r="C20078" s="3" t="s">
        <v>45203</v>
      </c>
      <c r="D20078" s="2" t="s">
        <v>45325</v>
      </c>
      <c r="E20078" s="3" t="s">
        <v>33114</v>
      </c>
      <c r="F20078" s="67">
        <v>3.3481999999999998</v>
      </c>
      <c r="G20078" s="67">
        <v>3.3481999999999998</v>
      </c>
    </row>
    <row r="20079" spans="1:7" x14ac:dyDescent="0.2">
      <c r="A20079" s="1" t="str">
        <f t="shared" si="316"/>
        <v>SETOP MATRO-1846</v>
      </c>
      <c r="B20079" s="3" t="s">
        <v>28600</v>
      </c>
      <c r="C20079" s="3" t="s">
        <v>45204</v>
      </c>
      <c r="D20079" s="2" t="s">
        <v>45326</v>
      </c>
      <c r="E20079" s="3" t="s">
        <v>28591</v>
      </c>
      <c r="F20079" s="67">
        <v>46.854100000000003</v>
      </c>
      <c r="G20079" s="67">
        <v>46.854100000000003</v>
      </c>
    </row>
    <row r="20080" spans="1:7" x14ac:dyDescent="0.2">
      <c r="A20080" s="1" t="str">
        <f t="shared" si="316"/>
        <v>SETOP MATRO-1847</v>
      </c>
      <c r="B20080" s="3" t="s">
        <v>28600</v>
      </c>
      <c r="C20080" s="3" t="s">
        <v>45205</v>
      </c>
      <c r="D20080" s="2" t="s">
        <v>45327</v>
      </c>
      <c r="E20080" s="3" t="s">
        <v>28583</v>
      </c>
      <c r="F20080" s="67">
        <v>972.37609999999995</v>
      </c>
      <c r="G20080" s="67">
        <v>972.37609999999995</v>
      </c>
    </row>
    <row r="20081" spans="1:7" x14ac:dyDescent="0.2">
      <c r="A20081" s="1" t="str">
        <f t="shared" si="316"/>
        <v>SETOP MATRO-1848</v>
      </c>
      <c r="B20081" s="3" t="s">
        <v>28600</v>
      </c>
      <c r="C20081" s="3" t="s">
        <v>45206</v>
      </c>
      <c r="D20081" s="2" t="s">
        <v>45328</v>
      </c>
      <c r="E20081" s="3" t="s">
        <v>28591</v>
      </c>
      <c r="F20081" s="67">
        <v>1.5888</v>
      </c>
      <c r="G20081" s="67">
        <v>1.5888</v>
      </c>
    </row>
    <row r="20082" spans="1:7" x14ac:dyDescent="0.2">
      <c r="A20082" s="1" t="str">
        <f t="shared" si="316"/>
        <v>SETOP MATRO-1849</v>
      </c>
      <c r="B20082" s="3" t="s">
        <v>28600</v>
      </c>
      <c r="C20082" s="3" t="s">
        <v>45207</v>
      </c>
      <c r="D20082" s="2" t="s">
        <v>45329</v>
      </c>
      <c r="E20082" s="3" t="s">
        <v>28591</v>
      </c>
      <c r="F20082" s="67">
        <v>1.6543000000000001</v>
      </c>
      <c r="G20082" s="67">
        <v>1.6543000000000001</v>
      </c>
    </row>
    <row r="20083" spans="1:7" x14ac:dyDescent="0.2">
      <c r="A20083" s="1" t="str">
        <f t="shared" si="316"/>
        <v>SETOP MATRO-1850</v>
      </c>
      <c r="B20083" s="3" t="s">
        <v>28600</v>
      </c>
      <c r="C20083" s="3" t="s">
        <v>45208</v>
      </c>
      <c r="D20083" s="2" t="s">
        <v>45330</v>
      </c>
      <c r="E20083" s="3" t="s">
        <v>28582</v>
      </c>
      <c r="F20083" s="67">
        <v>42.2453</v>
      </c>
      <c r="G20083" s="67">
        <v>42.2453</v>
      </c>
    </row>
    <row r="20084" spans="1:7" x14ac:dyDescent="0.2">
      <c r="A20084" s="1" t="str">
        <f t="shared" si="316"/>
        <v>SETOP MATRO-1851</v>
      </c>
      <c r="B20084" s="3" t="s">
        <v>28600</v>
      </c>
      <c r="C20084" s="3" t="s">
        <v>45209</v>
      </c>
      <c r="D20084" s="2" t="s">
        <v>45331</v>
      </c>
      <c r="E20084" s="3" t="s">
        <v>28584</v>
      </c>
      <c r="F20084" s="67">
        <v>4.2554999999999996</v>
      </c>
      <c r="G20084" s="67">
        <v>4.2554999999999996</v>
      </c>
    </row>
    <row r="20085" spans="1:7" x14ac:dyDescent="0.2">
      <c r="A20085" s="1" t="str">
        <f t="shared" si="316"/>
        <v>SETOP MATRO-1852</v>
      </c>
      <c r="B20085" s="3" t="s">
        <v>28600</v>
      </c>
      <c r="C20085" s="3" t="s">
        <v>45210</v>
      </c>
      <c r="D20085" s="2" t="s">
        <v>45332</v>
      </c>
      <c r="E20085" s="3" t="s">
        <v>28584</v>
      </c>
      <c r="F20085" s="67">
        <v>4.9305000000000003</v>
      </c>
      <c r="G20085" s="67">
        <v>4.9305000000000003</v>
      </c>
    </row>
    <row r="20086" spans="1:7" x14ac:dyDescent="0.2">
      <c r="A20086" s="1" t="str">
        <f t="shared" si="316"/>
        <v>SETOP MATRO-1853</v>
      </c>
      <c r="B20086" s="3" t="s">
        <v>28600</v>
      </c>
      <c r="C20086" s="3" t="s">
        <v>45211</v>
      </c>
      <c r="D20086" s="2" t="s">
        <v>45333</v>
      </c>
      <c r="E20086" s="3" t="s">
        <v>28584</v>
      </c>
      <c r="F20086" s="67">
        <v>13.166600000000001</v>
      </c>
      <c r="G20086" s="67">
        <v>13.166600000000001</v>
      </c>
    </row>
    <row r="20087" spans="1:7" x14ac:dyDescent="0.2">
      <c r="A20087" s="1" t="str">
        <f t="shared" si="316"/>
        <v>SETOP MATRO-1854</v>
      </c>
      <c r="B20087" s="3" t="s">
        <v>28600</v>
      </c>
      <c r="C20087" s="3" t="s">
        <v>45212</v>
      </c>
      <c r="D20087" s="2" t="s">
        <v>45334</v>
      </c>
      <c r="E20087" s="3" t="s">
        <v>33114</v>
      </c>
      <c r="F20087" s="67">
        <v>8.1757000000000009</v>
      </c>
      <c r="G20087" s="67">
        <v>8.1757000000000009</v>
      </c>
    </row>
    <row r="20088" spans="1:7" x14ac:dyDescent="0.2">
      <c r="A20088" s="1" t="str">
        <f t="shared" si="316"/>
        <v>SETOP MATRO-1855</v>
      </c>
      <c r="B20088" s="3" t="s">
        <v>28600</v>
      </c>
      <c r="C20088" s="3" t="s">
        <v>45213</v>
      </c>
      <c r="D20088" s="2" t="s">
        <v>45335</v>
      </c>
      <c r="E20088" s="3" t="s">
        <v>28582</v>
      </c>
      <c r="F20088" s="67">
        <v>135.315</v>
      </c>
      <c r="G20088" s="67">
        <v>135.315</v>
      </c>
    </row>
    <row r="20089" spans="1:7" x14ac:dyDescent="0.2">
      <c r="A20089" s="1" t="str">
        <f t="shared" si="316"/>
        <v>SETOP MATRO-1856</v>
      </c>
      <c r="B20089" s="3" t="s">
        <v>28600</v>
      </c>
      <c r="C20089" s="3" t="s">
        <v>45214</v>
      </c>
      <c r="D20089" s="2" t="s">
        <v>45336</v>
      </c>
      <c r="E20089" s="3" t="s">
        <v>28582</v>
      </c>
      <c r="F20089" s="67">
        <v>160.57400000000001</v>
      </c>
      <c r="G20089" s="67">
        <v>160.57400000000001</v>
      </c>
    </row>
    <row r="20090" spans="1:7" x14ac:dyDescent="0.2">
      <c r="A20090" s="1" t="str">
        <f t="shared" si="316"/>
        <v>SETOP MATRO-1857</v>
      </c>
      <c r="B20090" s="3" t="s">
        <v>28600</v>
      </c>
      <c r="C20090" s="3" t="s">
        <v>45215</v>
      </c>
      <c r="D20090" s="2" t="s">
        <v>45337</v>
      </c>
      <c r="E20090" s="3" t="s">
        <v>28582</v>
      </c>
      <c r="F20090" s="67">
        <v>204.81399999999999</v>
      </c>
      <c r="G20090" s="67">
        <v>204.81399999999999</v>
      </c>
    </row>
    <row r="20091" spans="1:7" x14ac:dyDescent="0.2">
      <c r="A20091" s="1" t="str">
        <f t="shared" si="316"/>
        <v>SETOP MATRO-1858</v>
      </c>
      <c r="B20091" s="3" t="s">
        <v>28600</v>
      </c>
      <c r="C20091" s="3" t="s">
        <v>45216</v>
      </c>
      <c r="D20091" s="2" t="s">
        <v>45338</v>
      </c>
      <c r="E20091" s="3" t="s">
        <v>45358</v>
      </c>
      <c r="F20091" s="67">
        <v>249.61</v>
      </c>
      <c r="G20091" s="67">
        <v>249.61</v>
      </c>
    </row>
    <row r="20092" spans="1:7" x14ac:dyDescent="0.2">
      <c r="A20092" s="1" t="str">
        <f t="shared" si="316"/>
        <v>SETOP MATRO-1859</v>
      </c>
      <c r="B20092" s="3" t="s">
        <v>28600</v>
      </c>
      <c r="C20092" s="3" t="s">
        <v>45217</v>
      </c>
      <c r="D20092" s="2" t="s">
        <v>45339</v>
      </c>
      <c r="E20092" s="3" t="s">
        <v>45358</v>
      </c>
      <c r="F20092" s="67">
        <v>59.570799999999998</v>
      </c>
      <c r="G20092" s="67">
        <v>59.570799999999998</v>
      </c>
    </row>
    <row r="20093" spans="1:7" x14ac:dyDescent="0.2">
      <c r="A20093" s="1" t="str">
        <f t="shared" si="316"/>
        <v>SETOP MATRO-1860</v>
      </c>
      <c r="B20093" s="3" t="s">
        <v>28600</v>
      </c>
      <c r="C20093" s="3" t="s">
        <v>45218</v>
      </c>
      <c r="D20093" s="2" t="s">
        <v>45340</v>
      </c>
      <c r="E20093" s="3" t="s">
        <v>28591</v>
      </c>
      <c r="F20093" s="67">
        <v>9.0282999999999998</v>
      </c>
      <c r="G20093" s="67">
        <v>9.0282999999999998</v>
      </c>
    </row>
    <row r="20094" spans="1:7" x14ac:dyDescent="0.2">
      <c r="A20094" s="1" t="str">
        <f t="shared" si="316"/>
        <v>SETOP MATRO-1861</v>
      </c>
      <c r="B20094" s="3" t="s">
        <v>28600</v>
      </c>
      <c r="C20094" s="3" t="s">
        <v>45219</v>
      </c>
      <c r="D20094" s="2" t="s">
        <v>45341</v>
      </c>
      <c r="E20094" s="3" t="s">
        <v>28584</v>
      </c>
      <c r="F20094" s="67">
        <v>211.3818</v>
      </c>
      <c r="G20094" s="67">
        <v>211.3818</v>
      </c>
    </row>
    <row r="20095" spans="1:7" x14ac:dyDescent="0.2">
      <c r="A20095" s="1" t="str">
        <f t="shared" si="316"/>
        <v>SETOP MATRO-1862</v>
      </c>
      <c r="B20095" s="3" t="s">
        <v>28600</v>
      </c>
      <c r="C20095" s="3" t="s">
        <v>45220</v>
      </c>
      <c r="D20095" s="2" t="s">
        <v>45342</v>
      </c>
      <c r="E20095" s="3" t="s">
        <v>28584</v>
      </c>
      <c r="F20095" s="67">
        <v>380.82769999999999</v>
      </c>
      <c r="G20095" s="67">
        <v>380.82769999999999</v>
      </c>
    </row>
    <row r="20096" spans="1:7" x14ac:dyDescent="0.2">
      <c r="A20096" s="1" t="str">
        <f t="shared" si="316"/>
        <v>SETOP MATRO-1863</v>
      </c>
      <c r="B20096" s="3" t="s">
        <v>28600</v>
      </c>
      <c r="C20096" s="3" t="s">
        <v>45221</v>
      </c>
      <c r="D20096" s="2" t="s">
        <v>45343</v>
      </c>
      <c r="E20096" s="3" t="s">
        <v>28584</v>
      </c>
      <c r="F20096" s="67">
        <v>545.87180000000001</v>
      </c>
      <c r="G20096" s="67">
        <v>545.87180000000001</v>
      </c>
    </row>
    <row r="20097" spans="1:7" x14ac:dyDescent="0.2">
      <c r="A20097" s="1" t="str">
        <f t="shared" si="316"/>
        <v>SETOP MATRO-1864</v>
      </c>
      <c r="B20097" s="3" t="s">
        <v>28600</v>
      </c>
      <c r="C20097" s="3" t="s">
        <v>45222</v>
      </c>
      <c r="D20097" s="2" t="s">
        <v>45344</v>
      </c>
      <c r="E20097" s="3" t="s">
        <v>28584</v>
      </c>
      <c r="F20097" s="67">
        <v>795.79160000000002</v>
      </c>
      <c r="G20097" s="67">
        <v>795.79160000000002</v>
      </c>
    </row>
    <row r="20098" spans="1:7" x14ac:dyDescent="0.2">
      <c r="A20098" s="1" t="str">
        <f t="shared" si="316"/>
        <v>SETOP MATRO-1865</v>
      </c>
      <c r="B20098" s="3" t="s">
        <v>28600</v>
      </c>
      <c r="C20098" s="3" t="s">
        <v>45223</v>
      </c>
      <c r="D20098" s="2" t="s">
        <v>45345</v>
      </c>
      <c r="E20098" s="3" t="s">
        <v>28584</v>
      </c>
      <c r="F20098" s="67">
        <v>1139.3</v>
      </c>
      <c r="G20098" s="67">
        <v>1139.3</v>
      </c>
    </row>
    <row r="20099" spans="1:7" x14ac:dyDescent="0.2">
      <c r="A20099" s="1" t="str">
        <f t="shared" si="316"/>
        <v>SETOP MATRO-1866</v>
      </c>
      <c r="B20099" s="3" t="s">
        <v>28600</v>
      </c>
      <c r="C20099" s="3" t="s">
        <v>45224</v>
      </c>
      <c r="D20099" s="2" t="s">
        <v>45346</v>
      </c>
      <c r="E20099" s="3" t="s">
        <v>28584</v>
      </c>
      <c r="F20099" s="67">
        <v>234.43369999999999</v>
      </c>
      <c r="G20099" s="67">
        <v>234.43369999999999</v>
      </c>
    </row>
    <row r="20100" spans="1:7" x14ac:dyDescent="0.2">
      <c r="A20100" s="1" t="str">
        <f t="shared" si="316"/>
        <v>SETOP MATRO-1867</v>
      </c>
      <c r="B20100" s="3" t="s">
        <v>28600</v>
      </c>
      <c r="C20100" s="3" t="s">
        <v>45225</v>
      </c>
      <c r="D20100" s="2" t="s">
        <v>45347</v>
      </c>
      <c r="E20100" s="3" t="s">
        <v>28584</v>
      </c>
      <c r="F20100" s="67">
        <v>430.9024</v>
      </c>
      <c r="G20100" s="67">
        <v>430.9024</v>
      </c>
    </row>
    <row r="20101" spans="1:7" x14ac:dyDescent="0.2">
      <c r="A20101" s="1" t="str">
        <f t="shared" si="316"/>
        <v>SETOP MATRO-1868</v>
      </c>
      <c r="B20101" s="3" t="s">
        <v>28600</v>
      </c>
      <c r="C20101" s="3" t="s">
        <v>45226</v>
      </c>
      <c r="D20101" s="2" t="s">
        <v>45348</v>
      </c>
      <c r="E20101" s="3" t="s">
        <v>28584</v>
      </c>
      <c r="F20101" s="67">
        <v>572.84159999999997</v>
      </c>
      <c r="G20101" s="67">
        <v>572.84159999999997</v>
      </c>
    </row>
    <row r="20102" spans="1:7" x14ac:dyDescent="0.2">
      <c r="A20102" s="1" t="str">
        <f t="shared" si="316"/>
        <v>SETOP MATRO-1869</v>
      </c>
      <c r="B20102" s="3" t="s">
        <v>28600</v>
      </c>
      <c r="C20102" s="3" t="s">
        <v>45227</v>
      </c>
      <c r="D20102" s="2" t="s">
        <v>45349</v>
      </c>
      <c r="E20102" s="3" t="s">
        <v>28584</v>
      </c>
      <c r="F20102" s="67">
        <v>803.89329999999995</v>
      </c>
      <c r="G20102" s="67">
        <v>803.89329999999995</v>
      </c>
    </row>
    <row r="20103" spans="1:7" x14ac:dyDescent="0.2">
      <c r="A20103" s="1" t="str">
        <f t="shared" si="316"/>
        <v>SETOP MATRO-1870</v>
      </c>
      <c r="B20103" s="3" t="s">
        <v>28600</v>
      </c>
      <c r="C20103" s="3" t="s">
        <v>45228</v>
      </c>
      <c r="D20103" s="2" t="s">
        <v>45350</v>
      </c>
      <c r="E20103" s="3" t="s">
        <v>28584</v>
      </c>
      <c r="F20103" s="67">
        <v>1254.2249999999999</v>
      </c>
      <c r="G20103" s="67">
        <v>1254.2249999999999</v>
      </c>
    </row>
    <row r="20104" spans="1:7" x14ac:dyDescent="0.2">
      <c r="A20104" s="1" t="str">
        <f t="shared" si="316"/>
        <v>SETOP MATRO-1871</v>
      </c>
      <c r="B20104" s="3" t="s">
        <v>28600</v>
      </c>
      <c r="C20104" s="3" t="s">
        <v>45229</v>
      </c>
      <c r="D20104" s="2" t="s">
        <v>45351</v>
      </c>
      <c r="E20104" s="3" t="s">
        <v>28584</v>
      </c>
      <c r="F20104" s="67">
        <v>261.25990000000002</v>
      </c>
      <c r="G20104" s="67">
        <v>261.25990000000002</v>
      </c>
    </row>
    <row r="20105" spans="1:7" x14ac:dyDescent="0.2">
      <c r="A20105" s="1" t="str">
        <f t="shared" si="316"/>
        <v>SETOP MATRO-1872</v>
      </c>
      <c r="B20105" s="3" t="s">
        <v>28600</v>
      </c>
      <c r="C20105" s="3" t="s">
        <v>45230</v>
      </c>
      <c r="D20105" s="2" t="s">
        <v>45352</v>
      </c>
      <c r="E20105" s="3" t="s">
        <v>28584</v>
      </c>
      <c r="F20105" s="67">
        <v>450.8777</v>
      </c>
      <c r="G20105" s="67">
        <v>450.8777</v>
      </c>
    </row>
    <row r="20106" spans="1:7" x14ac:dyDescent="0.2">
      <c r="A20106" s="1" t="str">
        <f t="shared" si="316"/>
        <v>SETOP MATRO-1873</v>
      </c>
      <c r="B20106" s="3" t="s">
        <v>28600</v>
      </c>
      <c r="C20106" s="3" t="s">
        <v>45231</v>
      </c>
      <c r="D20106" s="2" t="s">
        <v>45353</v>
      </c>
      <c r="E20106" s="3" t="s">
        <v>28584</v>
      </c>
      <c r="F20106" s="67">
        <v>617.55820000000006</v>
      </c>
      <c r="G20106" s="67">
        <v>617.55820000000006</v>
      </c>
    </row>
    <row r="20107" spans="1:7" x14ac:dyDescent="0.2">
      <c r="A20107" s="1" t="str">
        <f t="shared" si="316"/>
        <v>SETOP MATRO-1874</v>
      </c>
      <c r="B20107" s="3" t="s">
        <v>28600</v>
      </c>
      <c r="C20107" s="3" t="s">
        <v>45232</v>
      </c>
      <c r="D20107" s="2" t="s">
        <v>45354</v>
      </c>
      <c r="E20107" s="3" t="s">
        <v>28584</v>
      </c>
      <c r="F20107" s="67">
        <v>1004.1165999999999</v>
      </c>
      <c r="G20107" s="67">
        <v>1004.1165999999999</v>
      </c>
    </row>
    <row r="20108" spans="1:7" x14ac:dyDescent="0.2">
      <c r="A20108" s="1" t="str">
        <f t="shared" si="316"/>
        <v>SETOP MATRO-1875</v>
      </c>
      <c r="B20108" s="3" t="s">
        <v>28600</v>
      </c>
      <c r="C20108" s="3" t="s">
        <v>45233</v>
      </c>
      <c r="D20108" s="2" t="s">
        <v>45355</v>
      </c>
      <c r="E20108" s="3" t="s">
        <v>28584</v>
      </c>
      <c r="F20108" s="67">
        <v>1436.2312999999999</v>
      </c>
      <c r="G20108" s="67">
        <v>1436.2312999999999</v>
      </c>
    </row>
    <row r="20109" spans="1:7" x14ac:dyDescent="0.2">
      <c r="A20109" s="1" t="str">
        <f t="shared" si="316"/>
        <v>SETOP MATRO-1876</v>
      </c>
      <c r="B20109" s="3" t="s">
        <v>28600</v>
      </c>
      <c r="C20109" s="3" t="s">
        <v>45234</v>
      </c>
      <c r="D20109" s="2" t="s">
        <v>45356</v>
      </c>
      <c r="E20109" s="3" t="s">
        <v>28584</v>
      </c>
      <c r="F20109" s="67">
        <v>145.70310000000001</v>
      </c>
      <c r="G20109" s="67">
        <v>145.70310000000001</v>
      </c>
    </row>
  </sheetData>
  <sheetProtection algorithmName="SHA-512" hashValue="OXhn4nG9VYRRku/jbBpYJRU3F/ma1w2GSfKShCW6O3tNKcXliBFeU7B8FVbPH/DLYhcebjYSEP4LC7xIfljL+w==" saltValue="Ro844TfEPOhX5YngNhOvOg==" spinCount="100000" sheet="1" objects="1" scenarios="1"/>
  <mergeCells count="2">
    <mergeCell ref="B1:D1"/>
    <mergeCell ref="I4:I5"/>
  </mergeCells>
  <phoneticPr fontId="10" type="noConversion"/>
  <pageMargins left="0.78740157480314965" right="0.78740157480314965" top="0.78740157480314965" bottom="0.78740157480314965" header="5.7086614173228352" footer="0.59055118110236227"/>
  <pageSetup paperSize="9" scale="51"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1043" r:id="rId4">
          <objectPr defaultSize="0" autoPict="0" r:id="rId5">
            <anchor moveWithCells="1" sizeWithCells="1">
              <from>
                <xdr:col>0</xdr:col>
                <xdr:colOff>0</xdr:colOff>
                <xdr:row>0</xdr:row>
                <xdr:rowOff>0</xdr:rowOff>
              </from>
              <to>
                <xdr:col>2</xdr:col>
                <xdr:colOff>704850</xdr:colOff>
                <xdr:row>0</xdr:row>
                <xdr:rowOff>285750</xdr:rowOff>
              </to>
            </anchor>
          </objectPr>
        </oleObject>
      </mc:Choice>
      <mc:Fallback>
        <oleObject shapeId="1043" r:id="rId4"/>
      </mc:Fallback>
    </mc:AlternateContent>
  </oleObjects>
  <mc:AlternateContent xmlns:mc="http://schemas.openxmlformats.org/markup-compatibility/2006">
    <mc:Choice Requires="x14">
      <controls>
        <mc:AlternateContent xmlns:mc="http://schemas.openxmlformats.org/markup-compatibility/2006">
          <mc:Choice Requires="x14">
            <control shapeId="1038" r:id="rId6" name="Button 14">
              <controlPr defaultSize="0" print="0" autoFill="0" autoPict="0" macro="[0]!LimparBanco">
                <anchor moveWithCells="1">
                  <from>
                    <xdr:col>5</xdr:col>
                    <xdr:colOff>133350</xdr:colOff>
                    <xdr:row>0</xdr:row>
                    <xdr:rowOff>28575</xdr:rowOff>
                  </from>
                  <to>
                    <xdr:col>6</xdr:col>
                    <xdr:colOff>828675</xdr:colOff>
                    <xdr:row>1</xdr:row>
                    <xdr:rowOff>38100</xdr:rowOff>
                  </to>
                </anchor>
              </controlPr>
            </control>
          </mc:Choice>
        </mc:AlternateContent>
        <mc:AlternateContent xmlns:mc="http://schemas.openxmlformats.org/markup-compatibility/2006">
          <mc:Choice Requires="x14">
            <control shapeId="1039" r:id="rId7" name="Button 15">
              <controlPr defaultSize="0" print="0" autoFill="0" autoPict="0" macro="[0]!showImportar">
                <anchor moveWithCells="1">
                  <from>
                    <xdr:col>3</xdr:col>
                    <xdr:colOff>4324350</xdr:colOff>
                    <xdr:row>1</xdr:row>
                    <xdr:rowOff>57150</xdr:rowOff>
                  </from>
                  <to>
                    <xdr:col>5</xdr:col>
                    <xdr:colOff>95250</xdr:colOff>
                    <xdr:row>3</xdr:row>
                    <xdr:rowOff>66675</xdr:rowOff>
                  </to>
                </anchor>
              </controlPr>
            </control>
          </mc:Choice>
        </mc:AlternateContent>
        <mc:AlternateContent xmlns:mc="http://schemas.openxmlformats.org/markup-compatibility/2006">
          <mc:Choice Requires="x14">
            <control shapeId="1040" r:id="rId8" name="Button 16">
              <controlPr defaultSize="0" print="0" autoFill="0" autoPict="0" macro="[0]!ImportarSIPCI">
                <anchor moveWithCells="1">
                  <from>
                    <xdr:col>3</xdr:col>
                    <xdr:colOff>4324350</xdr:colOff>
                    <xdr:row>0</xdr:row>
                    <xdr:rowOff>28575</xdr:rowOff>
                  </from>
                  <to>
                    <xdr:col>5</xdr:col>
                    <xdr:colOff>95250</xdr:colOff>
                    <xdr:row>1</xdr:row>
                    <xdr:rowOff>38100</xdr:rowOff>
                  </to>
                </anchor>
              </controlPr>
            </control>
          </mc:Choice>
        </mc:AlternateContent>
        <mc:AlternateContent xmlns:mc="http://schemas.openxmlformats.org/markup-compatibility/2006">
          <mc:Choice Requires="x14">
            <control shapeId="1046" r:id="rId9" name="Button 22">
              <controlPr defaultSize="0" print="0" autoFill="0" autoPict="0" macro="[0]!verAnalitico">
                <anchor moveWithCells="1">
                  <from>
                    <xdr:col>5</xdr:col>
                    <xdr:colOff>133350</xdr:colOff>
                    <xdr:row>1</xdr:row>
                    <xdr:rowOff>57150</xdr:rowOff>
                  </from>
                  <to>
                    <xdr:col>6</xdr:col>
                    <xdr:colOff>828675</xdr:colOff>
                    <xdr:row>3</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2.75" x14ac:dyDescent="0.2"/>
  <sheetData>
    <row r="1" spans="1:1" x14ac:dyDescent="0.2">
      <c r="A1" s="101">
        <v>23.56</v>
      </c>
    </row>
    <row r="2" spans="1:1" x14ac:dyDescent="0.2">
      <c r="A2" s="101">
        <v>28.36</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
    <pageSetUpPr fitToPage="1"/>
  </sheetPr>
  <dimension ref="A1:IV193"/>
  <sheetViews>
    <sheetView showGridLines="0" zoomScaleNormal="100" workbookViewId="0">
      <pane ySplit="10" topLeftCell="A11" activePane="bottomLeft" state="frozen"/>
      <selection pane="bottomLeft" activeCell="Q45" sqref="Q45"/>
    </sheetView>
  </sheetViews>
  <sheetFormatPr defaultColWidth="4" defaultRowHeight="11.25" x14ac:dyDescent="0.2"/>
  <cols>
    <col min="1" max="1" width="4.85546875" style="1" customWidth="1"/>
    <col min="2" max="2" width="10.42578125" style="3" customWidth="1"/>
    <col min="3" max="3" width="8.7109375" style="4" customWidth="1"/>
    <col min="4" max="4" width="59.42578125" style="2" customWidth="1"/>
    <col min="5" max="5" width="7" style="3" bestFit="1" customWidth="1"/>
    <col min="6" max="7" width="7" style="3" hidden="1" customWidth="1"/>
    <col min="8" max="8" width="8" style="3" customWidth="1"/>
    <col min="9" max="10" width="11.42578125" style="3" customWidth="1"/>
    <col min="11" max="11" width="7.42578125" style="1" hidden="1" customWidth="1"/>
    <col min="12" max="12" width="6.28515625" style="1" hidden="1" customWidth="1"/>
    <col min="13" max="255" width="9.140625" style="1" customWidth="1"/>
    <col min="256" max="16384" width="4" style="1"/>
  </cols>
  <sheetData>
    <row r="1" spans="1:256" s="6" customFormat="1" ht="22.5" customHeight="1" x14ac:dyDescent="0.2">
      <c r="B1" s="152" t="s">
        <v>19</v>
      </c>
      <c r="C1" s="152"/>
      <c r="D1" s="152"/>
      <c r="E1" s="152"/>
      <c r="F1" s="152"/>
      <c r="G1" s="152"/>
      <c r="H1" s="152"/>
      <c r="I1" s="152"/>
      <c r="J1" s="152"/>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s="6" customFormat="1" x14ac:dyDescent="0.2">
      <c r="B2" s="16"/>
      <c r="C2" s="16"/>
      <c r="D2" s="16"/>
      <c r="E2" s="12"/>
      <c r="F2" s="12"/>
      <c r="G2" s="12"/>
      <c r="H2" s="12"/>
      <c r="I2" s="12"/>
      <c r="J2" s="12"/>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6" customFormat="1" x14ac:dyDescent="0.2">
      <c r="B3" s="5"/>
      <c r="C3" s="8"/>
      <c r="D3" s="8"/>
      <c r="E3" s="12"/>
      <c r="F3" s="12"/>
      <c r="G3" s="12"/>
      <c r="H3" s="12"/>
      <c r="I3" s="12"/>
      <c r="J3" s="12"/>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row>
    <row r="4" spans="1:256" s="6" customFormat="1" ht="11.25" customHeight="1" x14ac:dyDescent="0.2">
      <c r="B4" s="24" t="s">
        <v>14</v>
      </c>
      <c r="D4" s="7"/>
      <c r="E4" s="12"/>
      <c r="F4" s="12"/>
      <c r="G4" s="12"/>
      <c r="H4" s="12"/>
      <c r="I4" s="25" t="s">
        <v>21</v>
      </c>
      <c r="J4" s="25" t="s">
        <v>21</v>
      </c>
      <c r="L4" s="1"/>
      <c r="M4" s="1"/>
      <c r="N4" s="1"/>
      <c r="O4" s="154"/>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pans="1:256" s="6" customFormat="1" ht="11.25" hidden="1" customHeight="1" x14ac:dyDescent="0.2">
      <c r="B5" s="3">
        <f ca="1">OFFSET(Composições!$A$1,MATCH(COUNTIF($H$1:$H5,"Composições"),Composições!$K:$K,0)-1,COLUMN(Banco!B$6)-1)</f>
        <v>0</v>
      </c>
      <c r="C5" s="4">
        <f ca="1">OFFSET(Composições!$A$1,MATCH(COUNTIF($H$1:$H5,"Composições"),Composições!$K:$K,0)-1,COLUMN(Banco!C$6)-1)</f>
        <v>0</v>
      </c>
      <c r="D5" s="2">
        <f ca="1">IF(COUNTIF(OFFSET(Banco!$A$6,1,0,NCOMPOSICOES),$A5)&gt;1,"CÓDIGO REPETIDO",OFFSET(Composições!$A$1,MATCH(COUNTIF($H$1:$H5,"Composições"),Composições!$K:$K,0)-1,COLUMN(Banco!D$6)-1))</f>
        <v>0</v>
      </c>
      <c r="E5" s="3">
        <f ca="1">OFFSET(Composições!$A$1,MATCH(COUNTIF($H$1:$H5,"Composições"),Composições!$K:$K,0)-1,COLUMN(Banco!E$6)-1)</f>
        <v>0</v>
      </c>
      <c r="F5" s="3">
        <f ca="1">OFFSET(Composições!$A$1,MATCH(COUNTIF($H$1:$H5,"Composições"),Composições!$K:$K,0)-1,COLUMN(Banco!F$6)-1)</f>
        <v>0</v>
      </c>
      <c r="G5" s="3">
        <f ca="1">OFFSET(Composições!$A$1,MATCH(COUNTIF($H$1:$H5,"Composições"),Composições!$K:$K,0)-1,COLUMN(Banco!G$6)-1)</f>
        <v>0</v>
      </c>
      <c r="H5" s="1" t="s">
        <v>22</v>
      </c>
      <c r="I5" s="13"/>
      <c r="J5" s="9"/>
      <c r="L5" s="1"/>
      <c r="M5" s="1"/>
      <c r="N5" s="1"/>
      <c r="O5" s="154"/>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pans="1:256" s="6" customFormat="1" ht="11.25" hidden="1" customHeight="1" x14ac:dyDescent="0.2">
      <c r="B6" s="9"/>
      <c r="C6" s="10"/>
      <c r="D6" s="11"/>
      <c r="E6" s="9"/>
      <c r="F6" s="9"/>
      <c r="G6" s="9"/>
      <c r="H6" s="9"/>
      <c r="I6" s="13"/>
      <c r="J6" s="9"/>
      <c r="L6" s="1"/>
      <c r="M6" s="1"/>
      <c r="N6" s="1"/>
      <c r="O6" s="154"/>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pans="1:256" ht="11.25" hidden="1" customHeight="1" x14ac:dyDescent="0.2">
      <c r="A7" s="28" t="str">
        <f>CONCATENAR</f>
        <v xml:space="preserve"> </v>
      </c>
      <c r="B7" s="29"/>
      <c r="C7" s="29"/>
      <c r="D7" s="30"/>
      <c r="E7" s="29"/>
      <c r="F7" s="53">
        <f ca="1">IF($L7&gt;0,SUM(OFFSET(F7,1,0,$L7),0))</f>
        <v>0</v>
      </c>
      <c r="G7" s="53">
        <f ca="1">IF($L7&gt;0,SUM(OFFSET(G7,1,0,$L7),0))</f>
        <v>0</v>
      </c>
      <c r="H7" s="54"/>
      <c r="I7" s="63">
        <f ca="1">IF(ISERROR(F7),0,F7)</f>
        <v>0</v>
      </c>
      <c r="J7" s="64">
        <f ca="1">IF(ISERROR(G7),0,G7)</f>
        <v>0</v>
      </c>
      <c r="K7" s="1">
        <f>COUNTA($A$1:$A7)-1</f>
        <v>0</v>
      </c>
      <c r="L7" s="1">
        <f>IF(MAX(K:K)=K7,MATCH(9999999,$K:$K)+1,MATCH(K7+1,K:K,0))-ROW(L7)-2</f>
        <v>2</v>
      </c>
      <c r="M7" s="3" t="str">
        <f ca="1">IF(AND(OR(I7&lt;&gt;0,J7&lt;&gt;0),N7="Sim"),"F","")</f>
        <v/>
      </c>
      <c r="N7" s="57" t="s">
        <v>64</v>
      </c>
      <c r="O7" s="154"/>
    </row>
    <row r="8" spans="1:256" ht="11.25" hidden="1" customHeight="1" x14ac:dyDescent="0.2">
      <c r="B8" s="31"/>
      <c r="C8" s="31"/>
      <c r="D8" s="26" t="str">
        <f ca="1">IF(ISNUMBER($L8),OFFSET(Banco!$A$1,Composições!$L8-1,COLUMN(Composições!D8)-1),"")</f>
        <v/>
      </c>
      <c r="E8" s="55" t="str">
        <f ca="1">IF(ISNUMBER($L8),OFFSET(Banco!$A$1,Composições!$L8-1,COLUMN(Composições!E8)-1),"")</f>
        <v/>
      </c>
      <c r="F8" s="55">
        <f ca="1">TRUNC($H8*ROUND(I8,2),2)</f>
        <v>0</v>
      </c>
      <c r="G8" s="55">
        <f ca="1">TRUNC($H8*ROUND(J8,2),2)</f>
        <v>0</v>
      </c>
      <c r="H8" s="27"/>
      <c r="I8" s="65">
        <f ca="1">IF(ISNUMBER($L8),VALUE(OFFSET(Banco!$A$1,Composições!$L8-1,COLUMN(Composições!I8)-4)),0)</f>
        <v>0</v>
      </c>
      <c r="J8" s="65">
        <f ca="1">IF(ISNUMBER($L8),VALUE(OFFSET(Banco!$A$1,Composições!$L8-1,COLUMN(Composições!J8)-4)),0)</f>
        <v>0</v>
      </c>
      <c r="K8" s="1">
        <f>COUNTA($A$1:$A8)-1</f>
        <v>0</v>
      </c>
      <c r="L8" s="1" t="e">
        <f ca="1">MATCH(Composições!CONCATENAR,Banco!$A:$A,0)</f>
        <v>#N/A</v>
      </c>
      <c r="M8" s="3" t="str">
        <f ca="1">IF(OR(ISERROR(L8),H8="",H8=0),"",OFFSET($M$1,MATCH(K8,$K$1:$K8,0)-1,0))</f>
        <v/>
      </c>
      <c r="O8" s="154"/>
    </row>
    <row r="9" spans="1:256" ht="12.75" hidden="1" customHeight="1" x14ac:dyDescent="0.2">
      <c r="B9" s="1"/>
      <c r="C9" s="1"/>
      <c r="D9" s="1"/>
      <c r="E9" s="1"/>
      <c r="F9" s="1"/>
      <c r="G9" s="1"/>
      <c r="H9" s="1"/>
      <c r="I9" s="1"/>
      <c r="J9" s="1"/>
      <c r="K9" s="1">
        <f>COUNTA($A$1:$A9)-1</f>
        <v>0</v>
      </c>
      <c r="M9" s="3" t="str">
        <f ca="1">IF(OFFSET($M$1,MATCH(OFFSET(K9,-1,0),$K$1:$K9,0)-1,0)="F","F","")</f>
        <v/>
      </c>
      <c r="O9" s="154"/>
    </row>
    <row r="10" spans="1:256" s="6" customFormat="1" x14ac:dyDescent="0.2">
      <c r="B10" s="9" t="s">
        <v>18</v>
      </c>
      <c r="C10" s="48" t="s">
        <v>3</v>
      </c>
      <c r="D10" s="11" t="s">
        <v>4</v>
      </c>
      <c r="E10" s="9" t="s">
        <v>0</v>
      </c>
      <c r="F10" s="9"/>
      <c r="G10" s="9"/>
      <c r="H10" s="9" t="s">
        <v>55</v>
      </c>
      <c r="I10" s="13" t="s">
        <v>1</v>
      </c>
      <c r="J10" s="9" t="s">
        <v>54</v>
      </c>
      <c r="L10" s="1"/>
      <c r="M10" s="45" t="s">
        <v>45</v>
      </c>
      <c r="N10" s="45" t="s">
        <v>63</v>
      </c>
      <c r="O10" s="154"/>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row>
    <row r="11" spans="1:256" x14ac:dyDescent="0.2">
      <c r="A11" s="86" t="str">
        <f>CONCATENAR</f>
        <v xml:space="preserve"> </v>
      </c>
      <c r="B11" s="89"/>
      <c r="C11" s="89"/>
      <c r="D11" s="90"/>
      <c r="E11" s="89"/>
      <c r="F11" s="91">
        <f ca="1">IF($L11&gt;0,SUM(OFFSET(F11,1,0,$L11),0))</f>
        <v>0</v>
      </c>
      <c r="G11" s="91">
        <f ca="1">IF($L11&gt;0,SUM(OFFSET(G11,1,0,$L11),0))</f>
        <v>0</v>
      </c>
      <c r="H11" s="92"/>
      <c r="I11" s="93">
        <f ca="1">IF(ISERROR(F11),0,F11)</f>
        <v>0</v>
      </c>
      <c r="J11" s="94">
        <f ca="1">IF(ISERROR(G11),0,G11)</f>
        <v>0</v>
      </c>
      <c r="K11" s="1">
        <f>COUNTA($A$1:$A11)-1</f>
        <v>1</v>
      </c>
      <c r="L11" s="1">
        <f>IF(MAX(K:K)=K11,MATCH(9999999,$K:$K)+1,MATCH(K11+1,K:K,0))-ROW(L11)-2</f>
        <v>10</v>
      </c>
      <c r="M11" s="3" t="str">
        <f ca="1">IF(AND(OR(I11&lt;&gt;0,J11&lt;&gt;0),N11="Sim"),"F","")</f>
        <v/>
      </c>
      <c r="N11" s="87" t="s">
        <v>64</v>
      </c>
    </row>
    <row r="12" spans="1:256" x14ac:dyDescent="0.2">
      <c r="B12" s="95"/>
      <c r="C12" s="95"/>
      <c r="D12" s="82" t="str">
        <f ca="1">IF(ISNUMBER($L12),OFFSET(Banco!$A$1,Composições!$L12-1,COLUMN(Composições!D12)-1),"")</f>
        <v/>
      </c>
      <c r="E12" s="81" t="str">
        <f ca="1">IF(ISNUMBER($L12),OFFSET(Banco!$A$1,Composições!$L12-1,COLUMN(Composições!E12)-1),"")</f>
        <v/>
      </c>
      <c r="F12" s="81">
        <f t="shared" ref="F12:F21" ca="1" si="0">TRUNC($H12*ROUND(I12,2),2)</f>
        <v>0</v>
      </c>
      <c r="G12" s="81">
        <f t="shared" ref="G12:G21" ca="1" si="1">TRUNC($H12*ROUND(J12,2),2)</f>
        <v>0</v>
      </c>
      <c r="H12" s="83"/>
      <c r="I12" s="84">
        <f ca="1">IF(ISNUMBER($L12),VALUE(OFFSET(Banco!$A$1,Composições!$L12-1,COLUMN(Composições!I12)-4)),0)</f>
        <v>0</v>
      </c>
      <c r="J12" s="84">
        <f ca="1">IF(ISNUMBER($L12),VALUE(OFFSET(Banco!$A$1,Composições!$L12-1,COLUMN(Composições!J12)-4)),0)</f>
        <v>0</v>
      </c>
      <c r="K12" s="1">
        <f>COUNTA($A$1:$A12)-1</f>
        <v>1</v>
      </c>
      <c r="L12" s="1" t="e">
        <f ca="1">MATCH(Composições!CONCATENAR,Banco!$A:$A,0)</f>
        <v>#N/A</v>
      </c>
      <c r="M12" s="85" t="str">
        <f ca="1">IF(OR(ISERROR($L12),$H12="",$H12=0),"",OFFSET(M$1,MATCH($K12,$K$1:$K12,0)-1,0))</f>
        <v/>
      </c>
    </row>
    <row r="13" spans="1:256" x14ac:dyDescent="0.2">
      <c r="B13" s="95"/>
      <c r="C13" s="95"/>
      <c r="D13" s="82" t="str">
        <f ca="1">IF(ISNUMBER($L13),OFFSET(Banco!$A$1,Composições!$L13-1,COLUMN(Composições!D13)-1),"")</f>
        <v/>
      </c>
      <c r="E13" s="81" t="str">
        <f ca="1">IF(ISNUMBER($L13),OFFSET(Banco!$A$1,Composições!$L13-1,COLUMN(Composições!E13)-1),"")</f>
        <v/>
      </c>
      <c r="F13" s="81">
        <f t="shared" ca="1" si="0"/>
        <v>0</v>
      </c>
      <c r="G13" s="81">
        <f t="shared" ca="1" si="1"/>
        <v>0</v>
      </c>
      <c r="H13" s="83"/>
      <c r="I13" s="84">
        <f ca="1">IF(ISNUMBER($L13),VALUE(OFFSET(Banco!$A$1,Composições!$L13-1,COLUMN(Composições!I13)-4)),0)</f>
        <v>0</v>
      </c>
      <c r="J13" s="84">
        <f ca="1">IF(ISNUMBER($L13),VALUE(OFFSET(Banco!$A$1,Composições!$L13-1,COLUMN(Composições!J13)-4)),0)</f>
        <v>0</v>
      </c>
      <c r="K13" s="1">
        <f>COUNTA($A$1:$A13)-1</f>
        <v>1</v>
      </c>
      <c r="L13" s="1" t="e">
        <f ca="1">MATCH(Composições!CONCATENAR,Banco!$A:$A,0)</f>
        <v>#N/A</v>
      </c>
      <c r="M13" s="85" t="str">
        <f ca="1">IF(OR(ISERROR($L13),$H13="",$H13=0),"",OFFSET(M$1,MATCH($K13,$K$1:$K13,0)-1,0))</f>
        <v/>
      </c>
    </row>
    <row r="14" spans="1:256" x14ac:dyDescent="0.2">
      <c r="B14" s="95"/>
      <c r="C14" s="95"/>
      <c r="D14" s="82" t="str">
        <f ca="1">IF(ISNUMBER($L14),OFFSET(Banco!$A$1,Composições!$L14-1,COLUMN(Composições!D14)-1),"")</f>
        <v/>
      </c>
      <c r="E14" s="81" t="str">
        <f ca="1">IF(ISNUMBER($L14),OFFSET(Banco!$A$1,Composições!$L14-1,COLUMN(Composições!E14)-1),"")</f>
        <v/>
      </c>
      <c r="F14" s="81">
        <f t="shared" ca="1" si="0"/>
        <v>0</v>
      </c>
      <c r="G14" s="81">
        <f t="shared" ca="1" si="1"/>
        <v>0</v>
      </c>
      <c r="H14" s="83"/>
      <c r="I14" s="84">
        <f ca="1">IF(ISNUMBER($L14),VALUE(OFFSET(Banco!$A$1,Composições!$L14-1,COLUMN(Composições!I14)-4)),0)</f>
        <v>0</v>
      </c>
      <c r="J14" s="84">
        <f ca="1">IF(ISNUMBER($L14),VALUE(OFFSET(Banco!$A$1,Composições!$L14-1,COLUMN(Composições!J14)-4)),0)</f>
        <v>0</v>
      </c>
      <c r="K14" s="1">
        <f>COUNTA($A$1:$A14)-1</f>
        <v>1</v>
      </c>
      <c r="L14" s="1" t="e">
        <f ca="1">MATCH(Composições!CONCATENAR,Banco!$A:$A,0)</f>
        <v>#N/A</v>
      </c>
      <c r="M14" s="85" t="str">
        <f ca="1">IF(OR(ISERROR($L14),$H14="",$H14=0),"",OFFSET(M$1,MATCH($K14,$K$1:$K14,0)-1,0))</f>
        <v/>
      </c>
    </row>
    <row r="15" spans="1:256" x14ac:dyDescent="0.2">
      <c r="B15" s="95"/>
      <c r="C15" s="95"/>
      <c r="D15" s="82" t="str">
        <f ca="1">IF(ISNUMBER($L15),OFFSET(Banco!$A$1,Composições!$L15-1,COLUMN(Composições!D15)-1),"")</f>
        <v/>
      </c>
      <c r="E15" s="81" t="str">
        <f ca="1">IF(ISNUMBER($L15),OFFSET(Banco!$A$1,Composições!$L15-1,COLUMN(Composições!E15)-1),"")</f>
        <v/>
      </c>
      <c r="F15" s="81">
        <f t="shared" ca="1" si="0"/>
        <v>0</v>
      </c>
      <c r="G15" s="81">
        <f t="shared" ca="1" si="1"/>
        <v>0</v>
      </c>
      <c r="H15" s="83"/>
      <c r="I15" s="84">
        <f ca="1">IF(ISNUMBER($L15),VALUE(OFFSET(Banco!$A$1,Composições!$L15-1,COLUMN(Composições!I15)-4)),0)</f>
        <v>0</v>
      </c>
      <c r="J15" s="84">
        <f ca="1">IF(ISNUMBER($L15),VALUE(OFFSET(Banco!$A$1,Composições!$L15-1,COLUMN(Composições!J15)-4)),0)</f>
        <v>0</v>
      </c>
      <c r="K15" s="1">
        <f>COUNTA($A$1:$A15)-1</f>
        <v>1</v>
      </c>
      <c r="L15" s="1" t="e">
        <f ca="1">MATCH(Composições!CONCATENAR,Banco!$A:$A,0)</f>
        <v>#N/A</v>
      </c>
      <c r="M15" s="85" t="str">
        <f ca="1">IF(OR(ISERROR($L15),$H15="",$H15=0),"",OFFSET(M$1,MATCH($K15,$K$1:$K15,0)-1,0))</f>
        <v/>
      </c>
    </row>
    <row r="16" spans="1:256" x14ac:dyDescent="0.2">
      <c r="B16" s="95"/>
      <c r="C16" s="95"/>
      <c r="D16" s="82" t="str">
        <f ca="1">IF(ISNUMBER($L16),OFFSET(Banco!$A$1,Composições!$L16-1,COLUMN(Composições!D16)-1),"")</f>
        <v/>
      </c>
      <c r="E16" s="81" t="str">
        <f ca="1">IF(ISNUMBER($L16),OFFSET(Banco!$A$1,Composições!$L16-1,COLUMN(Composições!E16)-1),"")</f>
        <v/>
      </c>
      <c r="F16" s="81">
        <f t="shared" ca="1" si="0"/>
        <v>0</v>
      </c>
      <c r="G16" s="81">
        <f t="shared" ca="1" si="1"/>
        <v>0</v>
      </c>
      <c r="H16" s="83"/>
      <c r="I16" s="84">
        <f ca="1">IF(ISNUMBER($L16),VALUE(OFFSET(Banco!$A$1,Composições!$L16-1,COLUMN(Composições!I16)-4)),0)</f>
        <v>0</v>
      </c>
      <c r="J16" s="84">
        <f ca="1">IF(ISNUMBER($L16),VALUE(OFFSET(Banco!$A$1,Composições!$L16-1,COLUMN(Composições!J16)-4)),0)</f>
        <v>0</v>
      </c>
      <c r="K16" s="1">
        <f>COUNTA($A$1:$A16)-1</f>
        <v>1</v>
      </c>
      <c r="L16" s="1" t="e">
        <f ca="1">MATCH(Composições!CONCATENAR,Banco!$A:$A,0)</f>
        <v>#N/A</v>
      </c>
      <c r="M16" s="85" t="str">
        <f ca="1">IF(OR(ISERROR($L16),$H16="",$H16=0),"",OFFSET(M$1,MATCH($K16,$K$1:$K16,0)-1,0))</f>
        <v/>
      </c>
    </row>
    <row r="17" spans="1:14" x14ac:dyDescent="0.2">
      <c r="B17" s="95"/>
      <c r="C17" s="95"/>
      <c r="D17" s="82" t="str">
        <f ca="1">IF(ISNUMBER($L17),OFFSET(Banco!$A$1,Composições!$L17-1,COLUMN(Composições!D17)-1),"")</f>
        <v/>
      </c>
      <c r="E17" s="81" t="str">
        <f ca="1">IF(ISNUMBER($L17),OFFSET(Banco!$A$1,Composições!$L17-1,COLUMN(Composições!E17)-1),"")</f>
        <v/>
      </c>
      <c r="F17" s="81">
        <f t="shared" ca="1" si="0"/>
        <v>0</v>
      </c>
      <c r="G17" s="81">
        <f t="shared" ca="1" si="1"/>
        <v>0</v>
      </c>
      <c r="H17" s="83"/>
      <c r="I17" s="84">
        <f ca="1">IF(ISNUMBER($L17),VALUE(OFFSET(Banco!$A$1,Composições!$L17-1,COLUMN(Composições!I17)-4)),0)</f>
        <v>0</v>
      </c>
      <c r="J17" s="84">
        <f ca="1">IF(ISNUMBER($L17),VALUE(OFFSET(Banco!$A$1,Composições!$L17-1,COLUMN(Composições!J17)-4)),0)</f>
        <v>0</v>
      </c>
      <c r="K17" s="1">
        <f>COUNTA($A$1:$A17)-1</f>
        <v>1</v>
      </c>
      <c r="L17" s="1" t="e">
        <f ca="1">MATCH(Composições!CONCATENAR,Banco!$A:$A,0)</f>
        <v>#N/A</v>
      </c>
      <c r="M17" s="85" t="str">
        <f ca="1">IF(OR(ISERROR($L17),$H17="",$H17=0),"",OFFSET(M$1,MATCH($K17,$K$1:$K17,0)-1,0))</f>
        <v/>
      </c>
    </row>
    <row r="18" spans="1:14" x14ac:dyDescent="0.2">
      <c r="B18" s="95"/>
      <c r="C18" s="95"/>
      <c r="D18" s="82" t="str">
        <f ca="1">IF(ISNUMBER($L18),OFFSET(Banco!$A$1,Composições!$L18-1,COLUMN(Composições!D18)-1),"")</f>
        <v/>
      </c>
      <c r="E18" s="81" t="str">
        <f ca="1">IF(ISNUMBER($L18),OFFSET(Banco!$A$1,Composições!$L18-1,COLUMN(Composições!E18)-1),"")</f>
        <v/>
      </c>
      <c r="F18" s="81">
        <f t="shared" ca="1" si="0"/>
        <v>0</v>
      </c>
      <c r="G18" s="81">
        <f t="shared" ca="1" si="1"/>
        <v>0</v>
      </c>
      <c r="H18" s="83"/>
      <c r="I18" s="84">
        <f ca="1">IF(ISNUMBER($L18),VALUE(OFFSET(Banco!$A$1,Composições!$L18-1,COLUMN(Composições!I18)-4)),0)</f>
        <v>0</v>
      </c>
      <c r="J18" s="84">
        <f ca="1">IF(ISNUMBER($L18),VALUE(OFFSET(Banco!$A$1,Composições!$L18-1,COLUMN(Composições!J18)-4)),0)</f>
        <v>0</v>
      </c>
      <c r="K18" s="1">
        <f>COUNTA($A$1:$A18)-1</f>
        <v>1</v>
      </c>
      <c r="L18" s="1" t="e">
        <f ca="1">MATCH(Composições!CONCATENAR,Banco!$A:$A,0)</f>
        <v>#N/A</v>
      </c>
      <c r="M18" s="85" t="str">
        <f ca="1">IF(OR(ISERROR($L18),$H18="",$H18=0),"",OFFSET(M$1,MATCH($K18,$K$1:$K18,0)-1,0))</f>
        <v/>
      </c>
    </row>
    <row r="19" spans="1:14" x14ac:dyDescent="0.2">
      <c r="B19" s="95"/>
      <c r="C19" s="95"/>
      <c r="D19" s="82" t="str">
        <f ca="1">IF(ISNUMBER($L19),OFFSET(Banco!$A$1,Composições!$L19-1,COLUMN(Composições!D19)-1),"")</f>
        <v/>
      </c>
      <c r="E19" s="81" t="str">
        <f ca="1">IF(ISNUMBER($L19),OFFSET(Banco!$A$1,Composições!$L19-1,COLUMN(Composições!E19)-1),"")</f>
        <v/>
      </c>
      <c r="F19" s="81">
        <f t="shared" ca="1" si="0"/>
        <v>0</v>
      </c>
      <c r="G19" s="81">
        <f t="shared" ca="1" si="1"/>
        <v>0</v>
      </c>
      <c r="H19" s="83"/>
      <c r="I19" s="84">
        <f ca="1">IF(ISNUMBER($L19),VALUE(OFFSET(Banco!$A$1,Composições!$L19-1,COLUMN(Composições!I19)-4)),0)</f>
        <v>0</v>
      </c>
      <c r="J19" s="84">
        <f ca="1">IF(ISNUMBER($L19),VALUE(OFFSET(Banco!$A$1,Composições!$L19-1,COLUMN(Composições!J19)-4)),0)</f>
        <v>0</v>
      </c>
      <c r="K19" s="1">
        <f>COUNTA($A$1:$A19)-1</f>
        <v>1</v>
      </c>
      <c r="L19" s="1" t="e">
        <f ca="1">MATCH(Composições!CONCATENAR,Banco!$A:$A,0)</f>
        <v>#N/A</v>
      </c>
      <c r="M19" s="85" t="str">
        <f ca="1">IF(OR(ISERROR($L19),$H19="",$H19=0),"",OFFSET(M$1,MATCH($K19,$K$1:$K19,0)-1,0))</f>
        <v/>
      </c>
    </row>
    <row r="20" spans="1:14" x14ac:dyDescent="0.2">
      <c r="B20" s="95"/>
      <c r="C20" s="95"/>
      <c r="D20" s="82" t="str">
        <f ca="1">IF(ISNUMBER($L20),OFFSET(Banco!$A$1,Composições!$L20-1,COLUMN(Composições!D20)-1),"")</f>
        <v/>
      </c>
      <c r="E20" s="81" t="str">
        <f ca="1">IF(ISNUMBER($L20),OFFSET(Banco!$A$1,Composições!$L20-1,COLUMN(Composições!E20)-1),"")</f>
        <v/>
      </c>
      <c r="F20" s="81">
        <f t="shared" ca="1" si="0"/>
        <v>0</v>
      </c>
      <c r="G20" s="81">
        <f t="shared" ca="1" si="1"/>
        <v>0</v>
      </c>
      <c r="H20" s="83"/>
      <c r="I20" s="84">
        <f ca="1">IF(ISNUMBER($L20),VALUE(OFFSET(Banco!$A$1,Composições!$L20-1,COLUMN(Composições!I20)-4)),0)</f>
        <v>0</v>
      </c>
      <c r="J20" s="84">
        <f ca="1">IF(ISNUMBER($L20),VALUE(OFFSET(Banco!$A$1,Composições!$L20-1,COLUMN(Composições!J20)-4)),0)</f>
        <v>0</v>
      </c>
      <c r="K20" s="1">
        <f>COUNTA($A$1:$A20)-1</f>
        <v>1</v>
      </c>
      <c r="L20" s="1" t="e">
        <f ca="1">MATCH(Composições!CONCATENAR,Banco!$A:$A,0)</f>
        <v>#N/A</v>
      </c>
      <c r="M20" s="85" t="str">
        <f ca="1">IF(OR(ISERROR($L20),$H20="",$H20=0),"",OFFSET(M$1,MATCH($K20,$K$1:$K20,0)-1,0))</f>
        <v/>
      </c>
    </row>
    <row r="21" spans="1:14" x14ac:dyDescent="0.2">
      <c r="B21" s="95"/>
      <c r="C21" s="95"/>
      <c r="D21" s="82" t="str">
        <f ca="1">IF(ISNUMBER($L21),OFFSET(Banco!$A$1,Composições!$L21-1,COLUMN(Composições!D21)-1),"")</f>
        <v/>
      </c>
      <c r="E21" s="81" t="str">
        <f ca="1">IF(ISNUMBER($L21),OFFSET(Banco!$A$1,Composições!$L21-1,COLUMN(Composições!E21)-1),"")</f>
        <v/>
      </c>
      <c r="F21" s="81">
        <f t="shared" ca="1" si="0"/>
        <v>0</v>
      </c>
      <c r="G21" s="81">
        <f t="shared" ca="1" si="1"/>
        <v>0</v>
      </c>
      <c r="H21" s="83"/>
      <c r="I21" s="84">
        <f ca="1">IF(ISNUMBER($L21),VALUE(OFFSET(Banco!$A$1,Composições!$L21-1,COLUMN(Composições!I21)-4)),0)</f>
        <v>0</v>
      </c>
      <c r="J21" s="84">
        <f ca="1">IF(ISNUMBER($L21),VALUE(OFFSET(Banco!$A$1,Composições!$L21-1,COLUMN(Composições!J21)-4)),0)</f>
        <v>0</v>
      </c>
      <c r="K21" s="1">
        <f>COUNTA($A$1:$A21)-1</f>
        <v>1</v>
      </c>
      <c r="L21" s="1" t="e">
        <f ca="1">MATCH(Composições!CONCATENAR,Banco!$A:$A,0)</f>
        <v>#N/A</v>
      </c>
      <c r="M21" s="85" t="str">
        <f ca="1">IF(OR(ISERROR($L21),$H21="",$H21=0),"",OFFSET(M$1,MATCH($K21,$K$1:$K21,0)-1,0))</f>
        <v/>
      </c>
    </row>
    <row r="22" spans="1:14" customFormat="1" ht="12.75" x14ac:dyDescent="0.2">
      <c r="K22">
        <f>COUNTA($A$1:$A22)-1</f>
        <v>1</v>
      </c>
      <c r="M22" s="88" t="str">
        <f ca="1">IF(OFFSET($M$1,MATCH(OFFSET(K22,-1,0),$K$1:$K22,0)-1,0)="F","F","")</f>
        <v/>
      </c>
    </row>
    <row r="23" spans="1:14" x14ac:dyDescent="0.2">
      <c r="A23" s="86" t="str">
        <f>CONCATENAR</f>
        <v xml:space="preserve"> </v>
      </c>
      <c r="B23" s="89"/>
      <c r="C23" s="89"/>
      <c r="D23" s="90"/>
      <c r="E23" s="89"/>
      <c r="F23" s="91">
        <f ca="1">IF($L23&gt;0,SUM(OFFSET(F23,1,0,$L23),0))</f>
        <v>0</v>
      </c>
      <c r="G23" s="91">
        <f ca="1">IF($L23&gt;0,SUM(OFFSET(G23,1,0,$L23),0))</f>
        <v>0</v>
      </c>
      <c r="H23" s="92"/>
      <c r="I23" s="93">
        <f ca="1">IF(ISERROR(F23),0,F23)</f>
        <v>0</v>
      </c>
      <c r="J23" s="94">
        <f ca="1">IF(ISERROR(G23),0,G23)</f>
        <v>0</v>
      </c>
      <c r="K23" s="1">
        <f>COUNTA($A$1:$A23)-1</f>
        <v>2</v>
      </c>
      <c r="L23" s="1">
        <f>IF(MAX(K:K)=K23,MATCH(9999999,$K:$K)+1,MATCH(K23+1,K:K,0))-ROW(L23)-2</f>
        <v>10</v>
      </c>
      <c r="M23" s="3" t="str">
        <f ca="1">IF(AND(OR(I23&lt;&gt;0,J23&lt;&gt;0),N23="Sim"),"F","")</f>
        <v/>
      </c>
      <c r="N23" s="87" t="s">
        <v>64</v>
      </c>
    </row>
    <row r="24" spans="1:14" x14ac:dyDescent="0.2">
      <c r="B24" s="95"/>
      <c r="C24" s="95"/>
      <c r="D24" s="82" t="str">
        <f ca="1">IF(ISNUMBER($L24),OFFSET(Banco!$A$1,Composições!$L24-1,COLUMN(Composições!D24)-1),"")</f>
        <v/>
      </c>
      <c r="E24" s="81" t="str">
        <f ca="1">IF(ISNUMBER($L24),OFFSET(Banco!$A$1,Composições!$L24-1,COLUMN(Composições!E24)-1),"")</f>
        <v/>
      </c>
      <c r="F24" s="81">
        <f t="shared" ref="F24:F33" ca="1" si="2">TRUNC($H24*ROUND(I24,2),2)</f>
        <v>0</v>
      </c>
      <c r="G24" s="81">
        <f t="shared" ref="G24:G33" ca="1" si="3">TRUNC($H24*ROUND(J24,2),2)</f>
        <v>0</v>
      </c>
      <c r="H24" s="83"/>
      <c r="I24" s="84">
        <f ca="1">IF(ISNUMBER($L24),VALUE(OFFSET(Banco!$A$1,Composições!$L24-1,COLUMN(Composições!I24)-4)),0)</f>
        <v>0</v>
      </c>
      <c r="J24" s="84">
        <f ca="1">IF(ISNUMBER($L24),VALUE(OFFSET(Banco!$A$1,Composições!$L24-1,COLUMN(Composições!J24)-4)),0)</f>
        <v>0</v>
      </c>
      <c r="K24" s="1">
        <f>COUNTA($A$1:$A24)-1</f>
        <v>2</v>
      </c>
      <c r="L24" s="1" t="e">
        <f ca="1">MATCH(Composições!CONCATENAR,Banco!$A:$A,0)</f>
        <v>#N/A</v>
      </c>
      <c r="M24" s="85" t="str">
        <f ca="1">IF(OR(ISERROR($L24),$H24="",$H24=0),"",OFFSET(M$1,MATCH($K24,$K$1:$K24,0)-1,0))</f>
        <v/>
      </c>
    </row>
    <row r="25" spans="1:14" x14ac:dyDescent="0.2">
      <c r="B25" s="95"/>
      <c r="C25" s="95"/>
      <c r="D25" s="82" t="str">
        <f ca="1">IF(ISNUMBER($L25),OFFSET(Banco!$A$1,Composições!$L25-1,COLUMN(Composições!D25)-1),"")</f>
        <v/>
      </c>
      <c r="E25" s="81" t="str">
        <f ca="1">IF(ISNUMBER($L25),OFFSET(Banco!$A$1,Composições!$L25-1,COLUMN(Composições!E25)-1),"")</f>
        <v/>
      </c>
      <c r="F25" s="81">
        <f t="shared" ca="1" si="2"/>
        <v>0</v>
      </c>
      <c r="G25" s="81">
        <f t="shared" ca="1" si="3"/>
        <v>0</v>
      </c>
      <c r="H25" s="83"/>
      <c r="I25" s="84">
        <f ca="1">IF(ISNUMBER($L25),VALUE(OFFSET(Banco!$A$1,Composições!$L25-1,COLUMN(Composições!I25)-4)),0)</f>
        <v>0</v>
      </c>
      <c r="J25" s="84">
        <f ca="1">IF(ISNUMBER($L25),VALUE(OFFSET(Banco!$A$1,Composições!$L25-1,COLUMN(Composições!J25)-4)),0)</f>
        <v>0</v>
      </c>
      <c r="K25" s="1">
        <f>COUNTA($A$1:$A25)-1</f>
        <v>2</v>
      </c>
      <c r="L25" s="1" t="e">
        <f ca="1">MATCH(Composições!CONCATENAR,Banco!$A:$A,0)</f>
        <v>#N/A</v>
      </c>
      <c r="M25" s="85" t="str">
        <f ca="1">IF(OR(ISERROR($L25),$H25="",$H25=0),"",OFFSET(M$1,MATCH($K25,$K$1:$K25,0)-1,0))</f>
        <v/>
      </c>
    </row>
    <row r="26" spans="1:14" x14ac:dyDescent="0.2">
      <c r="B26" s="95"/>
      <c r="C26" s="95"/>
      <c r="D26" s="82" t="str">
        <f ca="1">IF(ISNUMBER($L26),OFFSET(Banco!$A$1,Composições!$L26-1,COLUMN(Composições!D26)-1),"")</f>
        <v/>
      </c>
      <c r="E26" s="81" t="str">
        <f ca="1">IF(ISNUMBER($L26),OFFSET(Banco!$A$1,Composições!$L26-1,COLUMN(Composições!E26)-1),"")</f>
        <v/>
      </c>
      <c r="F26" s="81">
        <f t="shared" ca="1" si="2"/>
        <v>0</v>
      </c>
      <c r="G26" s="81">
        <f t="shared" ca="1" si="3"/>
        <v>0</v>
      </c>
      <c r="H26" s="83"/>
      <c r="I26" s="84">
        <f ca="1">IF(ISNUMBER($L26),VALUE(OFFSET(Banco!$A$1,Composições!$L26-1,COLUMN(Composições!I26)-4)),0)</f>
        <v>0</v>
      </c>
      <c r="J26" s="84">
        <f ca="1">IF(ISNUMBER($L26),VALUE(OFFSET(Banco!$A$1,Composições!$L26-1,COLUMN(Composições!J26)-4)),0)</f>
        <v>0</v>
      </c>
      <c r="K26" s="1">
        <f>COUNTA($A$1:$A26)-1</f>
        <v>2</v>
      </c>
      <c r="L26" s="1" t="e">
        <f ca="1">MATCH(Composições!CONCATENAR,Banco!$A:$A,0)</f>
        <v>#N/A</v>
      </c>
      <c r="M26" s="85" t="str">
        <f ca="1">IF(OR(ISERROR($L26),$H26="",$H26=0),"",OFFSET(M$1,MATCH($K26,$K$1:$K26,0)-1,0))</f>
        <v/>
      </c>
    </row>
    <row r="27" spans="1:14" x14ac:dyDescent="0.2">
      <c r="B27" s="95"/>
      <c r="C27" s="95"/>
      <c r="D27" s="82" t="str">
        <f ca="1">IF(ISNUMBER($L27),OFFSET(Banco!$A$1,Composições!$L27-1,COLUMN(Composições!D27)-1),"")</f>
        <v/>
      </c>
      <c r="E27" s="81" t="str">
        <f ca="1">IF(ISNUMBER($L27),OFFSET(Banco!$A$1,Composições!$L27-1,COLUMN(Composições!E27)-1),"")</f>
        <v/>
      </c>
      <c r="F27" s="81">
        <f t="shared" ca="1" si="2"/>
        <v>0</v>
      </c>
      <c r="G27" s="81">
        <f t="shared" ca="1" si="3"/>
        <v>0</v>
      </c>
      <c r="H27" s="83"/>
      <c r="I27" s="84">
        <f ca="1">IF(ISNUMBER($L27),VALUE(OFFSET(Banco!$A$1,Composições!$L27-1,COLUMN(Composições!I27)-4)),0)</f>
        <v>0</v>
      </c>
      <c r="J27" s="84">
        <f ca="1">IF(ISNUMBER($L27),VALUE(OFFSET(Banco!$A$1,Composições!$L27-1,COLUMN(Composições!J27)-4)),0)</f>
        <v>0</v>
      </c>
      <c r="K27" s="1">
        <f>COUNTA($A$1:$A27)-1</f>
        <v>2</v>
      </c>
      <c r="L27" s="1" t="e">
        <f ca="1">MATCH(Composições!CONCATENAR,Banco!$A:$A,0)</f>
        <v>#N/A</v>
      </c>
      <c r="M27" s="85" t="str">
        <f ca="1">IF(OR(ISERROR($L27),$H27="",$H27=0),"",OFFSET(M$1,MATCH($K27,$K$1:$K27,0)-1,0))</f>
        <v/>
      </c>
    </row>
    <row r="28" spans="1:14" x14ac:dyDescent="0.2">
      <c r="B28" s="95"/>
      <c r="C28" s="95"/>
      <c r="D28" s="82" t="str">
        <f ca="1">IF(ISNUMBER($L28),OFFSET(Banco!$A$1,Composições!$L28-1,COLUMN(Composições!D28)-1),"")</f>
        <v/>
      </c>
      <c r="E28" s="81" t="str">
        <f ca="1">IF(ISNUMBER($L28),OFFSET(Banco!$A$1,Composições!$L28-1,COLUMN(Composições!E28)-1),"")</f>
        <v/>
      </c>
      <c r="F28" s="81">
        <f t="shared" ca="1" si="2"/>
        <v>0</v>
      </c>
      <c r="G28" s="81">
        <f t="shared" ca="1" si="3"/>
        <v>0</v>
      </c>
      <c r="H28" s="83"/>
      <c r="I28" s="84">
        <f ca="1">IF(ISNUMBER($L28),VALUE(OFFSET(Banco!$A$1,Composições!$L28-1,COLUMN(Composições!I28)-4)),0)</f>
        <v>0</v>
      </c>
      <c r="J28" s="84">
        <f ca="1">IF(ISNUMBER($L28),VALUE(OFFSET(Banco!$A$1,Composições!$L28-1,COLUMN(Composições!J28)-4)),0)</f>
        <v>0</v>
      </c>
      <c r="K28" s="1">
        <f>COUNTA($A$1:$A28)-1</f>
        <v>2</v>
      </c>
      <c r="L28" s="1" t="e">
        <f ca="1">MATCH(Composições!CONCATENAR,Banco!$A:$A,0)</f>
        <v>#N/A</v>
      </c>
      <c r="M28" s="85" t="str">
        <f ca="1">IF(OR(ISERROR($L28),$H28="",$H28=0),"",OFFSET(M$1,MATCH($K28,$K$1:$K28,0)-1,0))</f>
        <v/>
      </c>
    </row>
    <row r="29" spans="1:14" x14ac:dyDescent="0.2">
      <c r="B29" s="95"/>
      <c r="C29" s="95"/>
      <c r="D29" s="82" t="str">
        <f ca="1">IF(ISNUMBER($L29),OFFSET(Banco!$A$1,Composições!$L29-1,COLUMN(Composições!D29)-1),"")</f>
        <v/>
      </c>
      <c r="E29" s="81" t="str">
        <f ca="1">IF(ISNUMBER($L29),OFFSET(Banco!$A$1,Composições!$L29-1,COLUMN(Composições!E29)-1),"")</f>
        <v/>
      </c>
      <c r="F29" s="81">
        <f t="shared" ca="1" si="2"/>
        <v>0</v>
      </c>
      <c r="G29" s="81">
        <f t="shared" ca="1" si="3"/>
        <v>0</v>
      </c>
      <c r="H29" s="83"/>
      <c r="I29" s="84">
        <f ca="1">IF(ISNUMBER($L29),VALUE(OFFSET(Banco!$A$1,Composições!$L29-1,COLUMN(Composições!I29)-4)),0)</f>
        <v>0</v>
      </c>
      <c r="J29" s="84">
        <f ca="1">IF(ISNUMBER($L29),VALUE(OFFSET(Banco!$A$1,Composições!$L29-1,COLUMN(Composições!J29)-4)),0)</f>
        <v>0</v>
      </c>
      <c r="K29" s="1">
        <f>COUNTA($A$1:$A29)-1</f>
        <v>2</v>
      </c>
      <c r="L29" s="1" t="e">
        <f ca="1">MATCH(Composições!CONCATENAR,Banco!$A:$A,0)</f>
        <v>#N/A</v>
      </c>
      <c r="M29" s="85" t="str">
        <f ca="1">IF(OR(ISERROR($L29),$H29="",$H29=0),"",OFFSET(M$1,MATCH($K29,$K$1:$K29,0)-1,0))</f>
        <v/>
      </c>
    </row>
    <row r="30" spans="1:14" x14ac:dyDescent="0.2">
      <c r="B30" s="95"/>
      <c r="C30" s="95"/>
      <c r="D30" s="82" t="str">
        <f ca="1">IF(ISNUMBER($L30),OFFSET(Banco!$A$1,Composições!$L30-1,COLUMN(Composições!D30)-1),"")</f>
        <v/>
      </c>
      <c r="E30" s="81" t="str">
        <f ca="1">IF(ISNUMBER($L30),OFFSET(Banco!$A$1,Composições!$L30-1,COLUMN(Composições!E30)-1),"")</f>
        <v/>
      </c>
      <c r="F30" s="81">
        <f t="shared" ca="1" si="2"/>
        <v>0</v>
      </c>
      <c r="G30" s="81">
        <f t="shared" ca="1" si="3"/>
        <v>0</v>
      </c>
      <c r="H30" s="83"/>
      <c r="I30" s="84">
        <f ca="1">IF(ISNUMBER($L30),VALUE(OFFSET(Banco!$A$1,Composições!$L30-1,COLUMN(Composições!I30)-4)),0)</f>
        <v>0</v>
      </c>
      <c r="J30" s="84">
        <f ca="1">IF(ISNUMBER($L30),VALUE(OFFSET(Banco!$A$1,Composições!$L30-1,COLUMN(Composições!J30)-4)),0)</f>
        <v>0</v>
      </c>
      <c r="K30" s="1">
        <f>COUNTA($A$1:$A30)-1</f>
        <v>2</v>
      </c>
      <c r="L30" s="1" t="e">
        <f ca="1">MATCH(Composições!CONCATENAR,Banco!$A:$A,0)</f>
        <v>#N/A</v>
      </c>
      <c r="M30" s="85" t="str">
        <f ca="1">IF(OR(ISERROR($L30),$H30="",$H30=0),"",OFFSET(M$1,MATCH($K30,$K$1:$K30,0)-1,0))</f>
        <v/>
      </c>
    </row>
    <row r="31" spans="1:14" x14ac:dyDescent="0.2">
      <c r="B31" s="95"/>
      <c r="C31" s="95"/>
      <c r="D31" s="82" t="str">
        <f ca="1">IF(ISNUMBER($L31),OFFSET(Banco!$A$1,Composições!$L31-1,COLUMN(Composições!D31)-1),"")</f>
        <v/>
      </c>
      <c r="E31" s="81" t="str">
        <f ca="1">IF(ISNUMBER($L31),OFFSET(Banco!$A$1,Composições!$L31-1,COLUMN(Composições!E31)-1),"")</f>
        <v/>
      </c>
      <c r="F31" s="81">
        <f t="shared" ca="1" si="2"/>
        <v>0</v>
      </c>
      <c r="G31" s="81">
        <f t="shared" ca="1" si="3"/>
        <v>0</v>
      </c>
      <c r="H31" s="83"/>
      <c r="I31" s="84">
        <f ca="1">IF(ISNUMBER($L31),VALUE(OFFSET(Banco!$A$1,Composições!$L31-1,COLUMN(Composições!I31)-4)),0)</f>
        <v>0</v>
      </c>
      <c r="J31" s="84">
        <f ca="1">IF(ISNUMBER($L31),VALUE(OFFSET(Banco!$A$1,Composições!$L31-1,COLUMN(Composições!J31)-4)),0)</f>
        <v>0</v>
      </c>
      <c r="K31" s="1">
        <f>COUNTA($A$1:$A31)-1</f>
        <v>2</v>
      </c>
      <c r="L31" s="1" t="e">
        <f ca="1">MATCH(Composições!CONCATENAR,Banco!$A:$A,0)</f>
        <v>#N/A</v>
      </c>
      <c r="M31" s="85" t="str">
        <f ca="1">IF(OR(ISERROR($L31),$H31="",$H31=0),"",OFFSET(M$1,MATCH($K31,$K$1:$K31,0)-1,0))</f>
        <v/>
      </c>
    </row>
    <row r="32" spans="1:14" x14ac:dyDescent="0.2">
      <c r="B32" s="95"/>
      <c r="C32" s="95"/>
      <c r="D32" s="82" t="str">
        <f ca="1">IF(ISNUMBER($L32),OFFSET(Banco!$A$1,Composições!$L32-1,COLUMN(Composições!D32)-1),"")</f>
        <v/>
      </c>
      <c r="E32" s="81" t="str">
        <f ca="1">IF(ISNUMBER($L32),OFFSET(Banco!$A$1,Composições!$L32-1,COLUMN(Composições!E32)-1),"")</f>
        <v/>
      </c>
      <c r="F32" s="81">
        <f t="shared" ca="1" si="2"/>
        <v>0</v>
      </c>
      <c r="G32" s="81">
        <f t="shared" ca="1" si="3"/>
        <v>0</v>
      </c>
      <c r="H32" s="83"/>
      <c r="I32" s="84">
        <f ca="1">IF(ISNUMBER($L32),VALUE(OFFSET(Banco!$A$1,Composições!$L32-1,COLUMN(Composições!I32)-4)),0)</f>
        <v>0</v>
      </c>
      <c r="J32" s="84">
        <f ca="1">IF(ISNUMBER($L32),VALUE(OFFSET(Banco!$A$1,Composições!$L32-1,COLUMN(Composições!J32)-4)),0)</f>
        <v>0</v>
      </c>
      <c r="K32" s="1">
        <f>COUNTA($A$1:$A32)-1</f>
        <v>2</v>
      </c>
      <c r="L32" s="1" t="e">
        <f ca="1">MATCH(Composições!CONCATENAR,Banco!$A:$A,0)</f>
        <v>#N/A</v>
      </c>
      <c r="M32" s="85" t="str">
        <f ca="1">IF(OR(ISERROR($L32),$H32="",$H32=0),"",OFFSET(M$1,MATCH($K32,$K$1:$K32,0)-1,0))</f>
        <v/>
      </c>
    </row>
    <row r="33" spans="1:14" x14ac:dyDescent="0.2">
      <c r="B33" s="95"/>
      <c r="C33" s="95"/>
      <c r="D33" s="82" t="str">
        <f ca="1">IF(ISNUMBER($L33),OFFSET(Banco!$A$1,Composições!$L33-1,COLUMN(Composições!D33)-1),"")</f>
        <v/>
      </c>
      <c r="E33" s="81" t="str">
        <f ca="1">IF(ISNUMBER($L33),OFFSET(Banco!$A$1,Composições!$L33-1,COLUMN(Composições!E33)-1),"")</f>
        <v/>
      </c>
      <c r="F33" s="81">
        <f t="shared" ca="1" si="2"/>
        <v>0</v>
      </c>
      <c r="G33" s="81">
        <f t="shared" ca="1" si="3"/>
        <v>0</v>
      </c>
      <c r="H33" s="83"/>
      <c r="I33" s="84">
        <f ca="1">IF(ISNUMBER($L33),VALUE(OFFSET(Banco!$A$1,Composições!$L33-1,COLUMN(Composições!I33)-4)),0)</f>
        <v>0</v>
      </c>
      <c r="J33" s="84">
        <f ca="1">IF(ISNUMBER($L33),VALUE(OFFSET(Banco!$A$1,Composições!$L33-1,COLUMN(Composições!J33)-4)),0)</f>
        <v>0</v>
      </c>
      <c r="K33" s="1">
        <f>COUNTA($A$1:$A33)-1</f>
        <v>2</v>
      </c>
      <c r="L33" s="1" t="e">
        <f ca="1">MATCH(Composições!CONCATENAR,Banco!$A:$A,0)</f>
        <v>#N/A</v>
      </c>
      <c r="M33" s="85" t="str">
        <f ca="1">IF(OR(ISERROR($L33),$H33="",$H33=0),"",OFFSET(M$1,MATCH($K33,$K$1:$K33,0)-1,0))</f>
        <v/>
      </c>
    </row>
    <row r="34" spans="1:14" customFormat="1" ht="12.75" x14ac:dyDescent="0.2">
      <c r="K34">
        <f>COUNTA($A$1:$A34)-1</f>
        <v>2</v>
      </c>
      <c r="M34" s="88" t="str">
        <f ca="1">IF(OFFSET($M$1,MATCH(OFFSET(K34,-1,0),$K$1:$K34,0)-1,0)="F","F","")</f>
        <v/>
      </c>
    </row>
    <row r="35" spans="1:14" x14ac:dyDescent="0.2">
      <c r="A35" s="86" t="str">
        <f>CONCATENAR</f>
        <v xml:space="preserve"> </v>
      </c>
      <c r="B35" s="89"/>
      <c r="C35" s="89"/>
      <c r="D35" s="90"/>
      <c r="E35" s="89"/>
      <c r="F35" s="91">
        <f ca="1">IF($L35&gt;0,SUM(OFFSET(F35,1,0,$L35),0))</f>
        <v>0</v>
      </c>
      <c r="G35" s="91">
        <f ca="1">IF($L35&gt;0,SUM(OFFSET(G35,1,0,$L35),0))</f>
        <v>0</v>
      </c>
      <c r="H35" s="92"/>
      <c r="I35" s="93">
        <f ca="1">IF(ISERROR(F35),0,F35)</f>
        <v>0</v>
      </c>
      <c r="J35" s="94">
        <f ca="1">IF(ISERROR(G35),0,G35)</f>
        <v>0</v>
      </c>
      <c r="K35" s="1">
        <f>COUNTA($A$1:$A35)-1</f>
        <v>3</v>
      </c>
      <c r="L35" s="1">
        <f>IF(MAX(K:K)=K35,MATCH(9999999,$K:$K)+1,MATCH(K35+1,K:K,0))-ROW(L35)-2</f>
        <v>10</v>
      </c>
      <c r="M35" s="3" t="str">
        <f ca="1">IF(AND(OR(I35&lt;&gt;0,J35&lt;&gt;0),N35="Sim"),"F","")</f>
        <v/>
      </c>
      <c r="N35" s="87" t="s">
        <v>64</v>
      </c>
    </row>
    <row r="36" spans="1:14" x14ac:dyDescent="0.2">
      <c r="B36" s="95"/>
      <c r="C36" s="95"/>
      <c r="D36" s="82" t="str">
        <f ca="1">IF(ISNUMBER($L36),OFFSET(Banco!$A$1,Composições!$L36-1,COLUMN(Composições!D36)-1),"")</f>
        <v/>
      </c>
      <c r="E36" s="81" t="str">
        <f ca="1">IF(ISNUMBER($L36),OFFSET(Banco!$A$1,Composições!$L36-1,COLUMN(Composições!E36)-1),"")</f>
        <v/>
      </c>
      <c r="F36" s="81">
        <f t="shared" ref="F36:F45" ca="1" si="4">TRUNC($H36*ROUND(I36,2),2)</f>
        <v>0</v>
      </c>
      <c r="G36" s="81">
        <f t="shared" ref="G36:G45" ca="1" si="5">TRUNC($H36*ROUND(J36,2),2)</f>
        <v>0</v>
      </c>
      <c r="H36" s="83"/>
      <c r="I36" s="84">
        <f ca="1">IF(ISNUMBER($L36),VALUE(OFFSET(Banco!$A$1,Composições!$L36-1,COLUMN(Composições!I36)-4)),0)</f>
        <v>0</v>
      </c>
      <c r="J36" s="84">
        <f ca="1">IF(ISNUMBER($L36),VALUE(OFFSET(Banco!$A$1,Composições!$L36-1,COLUMN(Composições!J36)-4)),0)</f>
        <v>0</v>
      </c>
      <c r="K36" s="1">
        <f>COUNTA($A$1:$A36)-1</f>
        <v>3</v>
      </c>
      <c r="L36" s="1" t="e">
        <f ca="1">MATCH(Composições!CONCATENAR,Banco!$A:$A,0)</f>
        <v>#N/A</v>
      </c>
      <c r="M36" s="85" t="str">
        <f ca="1">IF(OR(ISERROR($L36),$H36="",$H36=0),"",OFFSET(M$1,MATCH($K36,$K$1:$K36,0)-1,0))</f>
        <v/>
      </c>
    </row>
    <row r="37" spans="1:14" x14ac:dyDescent="0.2">
      <c r="B37" s="95"/>
      <c r="C37" s="95"/>
      <c r="D37" s="82" t="str">
        <f ca="1">IF(ISNUMBER($L37),OFFSET(Banco!$A$1,Composições!$L37-1,COLUMN(Composições!D37)-1),"")</f>
        <v/>
      </c>
      <c r="E37" s="81" t="str">
        <f ca="1">IF(ISNUMBER($L37),OFFSET(Banco!$A$1,Composições!$L37-1,COLUMN(Composições!E37)-1),"")</f>
        <v/>
      </c>
      <c r="F37" s="81">
        <f t="shared" ca="1" si="4"/>
        <v>0</v>
      </c>
      <c r="G37" s="81">
        <f t="shared" ca="1" si="5"/>
        <v>0</v>
      </c>
      <c r="H37" s="83"/>
      <c r="I37" s="84">
        <f ca="1">IF(ISNUMBER($L37),VALUE(OFFSET(Banco!$A$1,Composições!$L37-1,COLUMN(Composições!I37)-4)),0)</f>
        <v>0</v>
      </c>
      <c r="J37" s="84">
        <f ca="1">IF(ISNUMBER($L37),VALUE(OFFSET(Banco!$A$1,Composições!$L37-1,COLUMN(Composições!J37)-4)),0)</f>
        <v>0</v>
      </c>
      <c r="K37" s="1">
        <f>COUNTA($A$1:$A37)-1</f>
        <v>3</v>
      </c>
      <c r="L37" s="1" t="e">
        <f ca="1">MATCH(Composições!CONCATENAR,Banco!$A:$A,0)</f>
        <v>#N/A</v>
      </c>
      <c r="M37" s="85" t="str">
        <f ca="1">IF(OR(ISERROR($L37),$H37="",$H37=0),"",OFFSET(M$1,MATCH($K37,$K$1:$K37,0)-1,0))</f>
        <v/>
      </c>
    </row>
    <row r="38" spans="1:14" x14ac:dyDescent="0.2">
      <c r="B38" s="95"/>
      <c r="C38" s="95"/>
      <c r="D38" s="82" t="str">
        <f ca="1">IF(ISNUMBER($L38),OFFSET(Banco!$A$1,Composições!$L38-1,COLUMN(Composições!D38)-1),"")</f>
        <v/>
      </c>
      <c r="E38" s="81" t="str">
        <f ca="1">IF(ISNUMBER($L38),OFFSET(Banco!$A$1,Composições!$L38-1,COLUMN(Composições!E38)-1),"")</f>
        <v/>
      </c>
      <c r="F38" s="81">
        <f t="shared" ca="1" si="4"/>
        <v>0</v>
      </c>
      <c r="G38" s="81">
        <f t="shared" ca="1" si="5"/>
        <v>0</v>
      </c>
      <c r="H38" s="83"/>
      <c r="I38" s="84">
        <f ca="1">IF(ISNUMBER($L38),VALUE(OFFSET(Banco!$A$1,Composições!$L38-1,COLUMN(Composições!I38)-4)),0)</f>
        <v>0</v>
      </c>
      <c r="J38" s="84">
        <f ca="1">IF(ISNUMBER($L38),VALUE(OFFSET(Banco!$A$1,Composições!$L38-1,COLUMN(Composições!J38)-4)),0)</f>
        <v>0</v>
      </c>
      <c r="K38" s="1">
        <f>COUNTA($A$1:$A38)-1</f>
        <v>3</v>
      </c>
      <c r="L38" s="1" t="e">
        <f ca="1">MATCH(Composições!CONCATENAR,Banco!$A:$A,0)</f>
        <v>#N/A</v>
      </c>
      <c r="M38" s="85" t="str">
        <f ca="1">IF(OR(ISERROR($L38),$H38="",$H38=0),"",OFFSET(M$1,MATCH($K38,$K$1:$K38,0)-1,0))</f>
        <v/>
      </c>
    </row>
    <row r="39" spans="1:14" x14ac:dyDescent="0.2">
      <c r="B39" s="95"/>
      <c r="C39" s="95"/>
      <c r="D39" s="82" t="str">
        <f ca="1">IF(ISNUMBER($L39),OFFSET(Banco!$A$1,Composições!$L39-1,COLUMN(Composições!D39)-1),"")</f>
        <v/>
      </c>
      <c r="E39" s="81" t="str">
        <f ca="1">IF(ISNUMBER($L39),OFFSET(Banco!$A$1,Composições!$L39-1,COLUMN(Composições!E39)-1),"")</f>
        <v/>
      </c>
      <c r="F39" s="81">
        <f t="shared" ca="1" si="4"/>
        <v>0</v>
      </c>
      <c r="G39" s="81">
        <f t="shared" ca="1" si="5"/>
        <v>0</v>
      </c>
      <c r="H39" s="83"/>
      <c r="I39" s="84">
        <f ca="1">IF(ISNUMBER($L39),VALUE(OFFSET(Banco!$A$1,Composições!$L39-1,COLUMN(Composições!I39)-4)),0)</f>
        <v>0</v>
      </c>
      <c r="J39" s="84">
        <f ca="1">IF(ISNUMBER($L39),VALUE(OFFSET(Banco!$A$1,Composições!$L39-1,COLUMN(Composições!J39)-4)),0)</f>
        <v>0</v>
      </c>
      <c r="K39" s="1">
        <f>COUNTA($A$1:$A39)-1</f>
        <v>3</v>
      </c>
      <c r="L39" s="1" t="e">
        <f ca="1">MATCH(Composições!CONCATENAR,Banco!$A:$A,0)</f>
        <v>#N/A</v>
      </c>
      <c r="M39" s="85" t="str">
        <f ca="1">IF(OR(ISERROR($L39),$H39="",$H39=0),"",OFFSET(M$1,MATCH($K39,$K$1:$K39,0)-1,0))</f>
        <v/>
      </c>
    </row>
    <row r="40" spans="1:14" x14ac:dyDescent="0.2">
      <c r="B40" s="95"/>
      <c r="C40" s="95"/>
      <c r="D40" s="82" t="str">
        <f ca="1">IF(ISNUMBER($L40),OFFSET(Banco!$A$1,Composições!$L40-1,COLUMN(Composições!D40)-1),"")</f>
        <v/>
      </c>
      <c r="E40" s="81" t="str">
        <f ca="1">IF(ISNUMBER($L40),OFFSET(Banco!$A$1,Composições!$L40-1,COLUMN(Composições!E40)-1),"")</f>
        <v/>
      </c>
      <c r="F40" s="81">
        <f t="shared" ca="1" si="4"/>
        <v>0</v>
      </c>
      <c r="G40" s="81">
        <f t="shared" ca="1" si="5"/>
        <v>0</v>
      </c>
      <c r="H40" s="83"/>
      <c r="I40" s="84">
        <f ca="1">IF(ISNUMBER($L40),VALUE(OFFSET(Banco!$A$1,Composições!$L40-1,COLUMN(Composições!I40)-4)),0)</f>
        <v>0</v>
      </c>
      <c r="J40" s="84">
        <f ca="1">IF(ISNUMBER($L40),VALUE(OFFSET(Banco!$A$1,Composições!$L40-1,COLUMN(Composições!J40)-4)),0)</f>
        <v>0</v>
      </c>
      <c r="K40" s="1">
        <f>COUNTA($A$1:$A40)-1</f>
        <v>3</v>
      </c>
      <c r="L40" s="1" t="e">
        <f ca="1">MATCH(Composições!CONCATENAR,Banco!$A:$A,0)</f>
        <v>#N/A</v>
      </c>
      <c r="M40" s="85" t="str">
        <f ca="1">IF(OR(ISERROR($L40),$H40="",$H40=0),"",OFFSET(M$1,MATCH($K40,$K$1:$K40,0)-1,0))</f>
        <v/>
      </c>
    </row>
    <row r="41" spans="1:14" x14ac:dyDescent="0.2">
      <c r="B41" s="95"/>
      <c r="C41" s="95"/>
      <c r="D41" s="82" t="str">
        <f ca="1">IF(ISNUMBER($L41),OFFSET(Banco!$A$1,Composições!$L41-1,COLUMN(Composições!D41)-1),"")</f>
        <v/>
      </c>
      <c r="E41" s="81" t="str">
        <f ca="1">IF(ISNUMBER($L41),OFFSET(Banco!$A$1,Composições!$L41-1,COLUMN(Composições!E41)-1),"")</f>
        <v/>
      </c>
      <c r="F41" s="81">
        <f t="shared" ca="1" si="4"/>
        <v>0</v>
      </c>
      <c r="G41" s="81">
        <f t="shared" ca="1" si="5"/>
        <v>0</v>
      </c>
      <c r="H41" s="83"/>
      <c r="I41" s="84">
        <f ca="1">IF(ISNUMBER($L41),VALUE(OFFSET(Banco!$A$1,Composições!$L41-1,COLUMN(Composições!I41)-4)),0)</f>
        <v>0</v>
      </c>
      <c r="J41" s="84">
        <f ca="1">IF(ISNUMBER($L41),VALUE(OFFSET(Banco!$A$1,Composições!$L41-1,COLUMN(Composições!J41)-4)),0)</f>
        <v>0</v>
      </c>
      <c r="K41" s="1">
        <f>COUNTA($A$1:$A41)-1</f>
        <v>3</v>
      </c>
      <c r="L41" s="1" t="e">
        <f ca="1">MATCH(Composições!CONCATENAR,Banco!$A:$A,0)</f>
        <v>#N/A</v>
      </c>
      <c r="M41" s="85" t="str">
        <f ca="1">IF(OR(ISERROR($L41),$H41="",$H41=0),"",OFFSET(M$1,MATCH($K41,$K$1:$K41,0)-1,0))</f>
        <v/>
      </c>
    </row>
    <row r="42" spans="1:14" x14ac:dyDescent="0.2">
      <c r="B42" s="95"/>
      <c r="C42" s="95"/>
      <c r="D42" s="82" t="str">
        <f ca="1">IF(ISNUMBER($L42),OFFSET(Banco!$A$1,Composições!$L42-1,COLUMN(Composições!D42)-1),"")</f>
        <v/>
      </c>
      <c r="E42" s="81" t="str">
        <f ca="1">IF(ISNUMBER($L42),OFFSET(Banco!$A$1,Composições!$L42-1,COLUMN(Composições!E42)-1),"")</f>
        <v/>
      </c>
      <c r="F42" s="81">
        <f t="shared" ca="1" si="4"/>
        <v>0</v>
      </c>
      <c r="G42" s="81">
        <f t="shared" ca="1" si="5"/>
        <v>0</v>
      </c>
      <c r="H42" s="83"/>
      <c r="I42" s="84">
        <f ca="1">IF(ISNUMBER($L42),VALUE(OFFSET(Banco!$A$1,Composições!$L42-1,COLUMN(Composições!I42)-4)),0)</f>
        <v>0</v>
      </c>
      <c r="J42" s="84">
        <f ca="1">IF(ISNUMBER($L42),VALUE(OFFSET(Banco!$A$1,Composições!$L42-1,COLUMN(Composições!J42)-4)),0)</f>
        <v>0</v>
      </c>
      <c r="K42" s="1">
        <f>COUNTA($A$1:$A42)-1</f>
        <v>3</v>
      </c>
      <c r="L42" s="1" t="e">
        <f ca="1">MATCH(Composições!CONCATENAR,Banco!$A:$A,0)</f>
        <v>#N/A</v>
      </c>
      <c r="M42" s="85" t="str">
        <f ca="1">IF(OR(ISERROR($L42),$H42="",$H42=0),"",OFFSET(M$1,MATCH($K42,$K$1:$K42,0)-1,0))</f>
        <v/>
      </c>
    </row>
    <row r="43" spans="1:14" x14ac:dyDescent="0.2">
      <c r="B43" s="95"/>
      <c r="C43" s="95"/>
      <c r="D43" s="82" t="str">
        <f ca="1">IF(ISNUMBER($L43),OFFSET(Banco!$A$1,Composições!$L43-1,COLUMN(Composições!D43)-1),"")</f>
        <v/>
      </c>
      <c r="E43" s="81" t="str">
        <f ca="1">IF(ISNUMBER($L43),OFFSET(Banco!$A$1,Composições!$L43-1,COLUMN(Composições!E43)-1),"")</f>
        <v/>
      </c>
      <c r="F43" s="81">
        <f t="shared" ca="1" si="4"/>
        <v>0</v>
      </c>
      <c r="G43" s="81">
        <f t="shared" ca="1" si="5"/>
        <v>0</v>
      </c>
      <c r="H43" s="83"/>
      <c r="I43" s="84">
        <f ca="1">IF(ISNUMBER($L43),VALUE(OFFSET(Banco!$A$1,Composições!$L43-1,COLUMN(Composições!I43)-4)),0)</f>
        <v>0</v>
      </c>
      <c r="J43" s="84">
        <f ca="1">IF(ISNUMBER($L43),VALUE(OFFSET(Banco!$A$1,Composições!$L43-1,COLUMN(Composições!J43)-4)),0)</f>
        <v>0</v>
      </c>
      <c r="K43" s="1">
        <f>COUNTA($A$1:$A43)-1</f>
        <v>3</v>
      </c>
      <c r="L43" s="1" t="e">
        <f ca="1">MATCH(Composições!CONCATENAR,Banco!$A:$A,0)</f>
        <v>#N/A</v>
      </c>
      <c r="M43" s="85" t="str">
        <f ca="1">IF(OR(ISERROR($L43),$H43="",$H43=0),"",OFFSET(M$1,MATCH($K43,$K$1:$K43,0)-1,0))</f>
        <v/>
      </c>
    </row>
    <row r="44" spans="1:14" x14ac:dyDescent="0.2">
      <c r="B44" s="95"/>
      <c r="C44" s="95"/>
      <c r="D44" s="82" t="str">
        <f ca="1">IF(ISNUMBER($L44),OFFSET(Banco!$A$1,Composições!$L44-1,COLUMN(Composições!D44)-1),"")</f>
        <v/>
      </c>
      <c r="E44" s="81" t="str">
        <f ca="1">IF(ISNUMBER($L44),OFFSET(Banco!$A$1,Composições!$L44-1,COLUMN(Composições!E44)-1),"")</f>
        <v/>
      </c>
      <c r="F44" s="81">
        <f t="shared" ca="1" si="4"/>
        <v>0</v>
      </c>
      <c r="G44" s="81">
        <f t="shared" ca="1" si="5"/>
        <v>0</v>
      </c>
      <c r="H44" s="83"/>
      <c r="I44" s="84">
        <f ca="1">IF(ISNUMBER($L44),VALUE(OFFSET(Banco!$A$1,Composições!$L44-1,COLUMN(Composições!I44)-4)),0)</f>
        <v>0</v>
      </c>
      <c r="J44" s="84">
        <f ca="1">IF(ISNUMBER($L44),VALUE(OFFSET(Banco!$A$1,Composições!$L44-1,COLUMN(Composições!J44)-4)),0)</f>
        <v>0</v>
      </c>
      <c r="K44" s="1">
        <f>COUNTA($A$1:$A44)-1</f>
        <v>3</v>
      </c>
      <c r="L44" s="1" t="e">
        <f ca="1">MATCH(Composições!CONCATENAR,Banco!$A:$A,0)</f>
        <v>#N/A</v>
      </c>
      <c r="M44" s="85" t="str">
        <f ca="1">IF(OR(ISERROR($L44),$H44="",$H44=0),"",OFFSET(M$1,MATCH($K44,$K$1:$K44,0)-1,0))</f>
        <v/>
      </c>
    </row>
    <row r="45" spans="1:14" x14ac:dyDescent="0.2">
      <c r="B45" s="95"/>
      <c r="C45" s="95"/>
      <c r="D45" s="82" t="str">
        <f ca="1">IF(ISNUMBER($L45),OFFSET(Banco!$A$1,Composições!$L45-1,COLUMN(Composições!D45)-1),"")</f>
        <v/>
      </c>
      <c r="E45" s="81" t="str">
        <f ca="1">IF(ISNUMBER($L45),OFFSET(Banco!$A$1,Composições!$L45-1,COLUMN(Composições!E45)-1),"")</f>
        <v/>
      </c>
      <c r="F45" s="81">
        <f t="shared" ca="1" si="4"/>
        <v>0</v>
      </c>
      <c r="G45" s="81">
        <f t="shared" ca="1" si="5"/>
        <v>0</v>
      </c>
      <c r="H45" s="83"/>
      <c r="I45" s="84">
        <f ca="1">IF(ISNUMBER($L45),VALUE(OFFSET(Banco!$A$1,Composições!$L45-1,COLUMN(Composições!I45)-4)),0)</f>
        <v>0</v>
      </c>
      <c r="J45" s="84">
        <f ca="1">IF(ISNUMBER($L45),VALUE(OFFSET(Banco!$A$1,Composições!$L45-1,COLUMN(Composições!J45)-4)),0)</f>
        <v>0</v>
      </c>
      <c r="K45" s="1">
        <f>COUNTA($A$1:$A45)-1</f>
        <v>3</v>
      </c>
      <c r="L45" s="1" t="e">
        <f ca="1">MATCH(Composições!CONCATENAR,Banco!$A:$A,0)</f>
        <v>#N/A</v>
      </c>
      <c r="M45" s="85" t="str">
        <f ca="1">IF(OR(ISERROR($L45),$H45="",$H45=0),"",OFFSET(M$1,MATCH($K45,$K$1:$K45,0)-1,0))</f>
        <v/>
      </c>
    </row>
    <row r="46" spans="1:14" customFormat="1" ht="12.75" x14ac:dyDescent="0.2">
      <c r="K46">
        <f>COUNTA($A$1:$A46)-1</f>
        <v>3</v>
      </c>
      <c r="M46" s="88" t="str">
        <f ca="1">IF(OFFSET($M$1,MATCH(OFFSET(K46,-1,0),$K$1:$K46,0)-1,0)="F","F","")</f>
        <v/>
      </c>
    </row>
    <row r="47" spans="1:14" x14ac:dyDescent="0.2">
      <c r="A47" s="86" t="str">
        <f>CONCATENAR</f>
        <v xml:space="preserve"> </v>
      </c>
      <c r="B47" s="89"/>
      <c r="C47" s="89"/>
      <c r="D47" s="90"/>
      <c r="E47" s="89"/>
      <c r="F47" s="91">
        <f ca="1">IF($L47&gt;0,SUM(OFFSET(F47,1,0,$L47),0))</f>
        <v>0</v>
      </c>
      <c r="G47" s="91">
        <f ca="1">IF($L47&gt;0,SUM(OFFSET(G47,1,0,$L47),0))</f>
        <v>0</v>
      </c>
      <c r="H47" s="92"/>
      <c r="I47" s="93">
        <f ca="1">IF(ISERROR(F47),0,F47)</f>
        <v>0</v>
      </c>
      <c r="J47" s="94">
        <f ca="1">IF(ISERROR(G47),0,G47)</f>
        <v>0</v>
      </c>
      <c r="K47" s="1">
        <f>COUNTA($A$1:$A47)-1</f>
        <v>4</v>
      </c>
      <c r="L47" s="1">
        <f>IF(MAX(K:K)=K47,MATCH(9999999,$K:$K)+1,MATCH(K47+1,K:K,0))-ROW(L47)-2</f>
        <v>10</v>
      </c>
      <c r="M47" s="3" t="str">
        <f ca="1">IF(AND(OR(I47&lt;&gt;0,J47&lt;&gt;0),N47="Sim"),"F","")</f>
        <v/>
      </c>
      <c r="N47" s="87" t="s">
        <v>64</v>
      </c>
    </row>
    <row r="48" spans="1:14" x14ac:dyDescent="0.2">
      <c r="B48" s="95"/>
      <c r="C48" s="95"/>
      <c r="D48" s="82" t="str">
        <f ca="1">IF(ISNUMBER($L48),OFFSET(Banco!$A$1,Composições!$L48-1,COLUMN(Composições!D48)-1),"")</f>
        <v/>
      </c>
      <c r="E48" s="81" t="str">
        <f ca="1">IF(ISNUMBER($L48),OFFSET(Banco!$A$1,Composições!$L48-1,COLUMN(Composições!E48)-1),"")</f>
        <v/>
      </c>
      <c r="F48" s="81">
        <f t="shared" ref="F48:F57" ca="1" si="6">TRUNC($H48*ROUND(I48,2),2)</f>
        <v>0</v>
      </c>
      <c r="G48" s="81">
        <f t="shared" ref="G48:G57" ca="1" si="7">TRUNC($H48*ROUND(J48,2),2)</f>
        <v>0</v>
      </c>
      <c r="H48" s="83"/>
      <c r="I48" s="84">
        <f ca="1">IF(ISNUMBER($L48),VALUE(OFFSET(Banco!$A$1,Composições!$L48-1,COLUMN(Composições!I48)-4)),0)</f>
        <v>0</v>
      </c>
      <c r="J48" s="84">
        <f ca="1">IF(ISNUMBER($L48),VALUE(OFFSET(Banco!$A$1,Composições!$L48-1,COLUMN(Composições!J48)-4)),0)</f>
        <v>0</v>
      </c>
      <c r="K48" s="1">
        <f>COUNTA($A$1:$A48)-1</f>
        <v>4</v>
      </c>
      <c r="L48" s="1" t="e">
        <f ca="1">MATCH(Composições!CONCATENAR,Banco!$A:$A,0)</f>
        <v>#N/A</v>
      </c>
      <c r="M48" s="85" t="str">
        <f ca="1">IF(OR(ISERROR($L48),$H48="",$H48=0),"",OFFSET(M$1,MATCH($K48,$K$1:$K48,0)-1,0))</f>
        <v/>
      </c>
    </row>
    <row r="49" spans="1:14" x14ac:dyDescent="0.2">
      <c r="B49" s="95"/>
      <c r="C49" s="95"/>
      <c r="D49" s="82" t="str">
        <f ca="1">IF(ISNUMBER($L49),OFFSET(Banco!$A$1,Composições!$L49-1,COLUMN(Composições!D49)-1),"")</f>
        <v/>
      </c>
      <c r="E49" s="81" t="str">
        <f ca="1">IF(ISNUMBER($L49),OFFSET(Banco!$A$1,Composições!$L49-1,COLUMN(Composições!E49)-1),"")</f>
        <v/>
      </c>
      <c r="F49" s="81">
        <f t="shared" ca="1" si="6"/>
        <v>0</v>
      </c>
      <c r="G49" s="81">
        <f t="shared" ca="1" si="7"/>
        <v>0</v>
      </c>
      <c r="H49" s="83"/>
      <c r="I49" s="84">
        <f ca="1">IF(ISNUMBER($L49),VALUE(OFFSET(Banco!$A$1,Composições!$L49-1,COLUMN(Composições!I49)-4)),0)</f>
        <v>0</v>
      </c>
      <c r="J49" s="84">
        <f ca="1">IF(ISNUMBER($L49),VALUE(OFFSET(Banco!$A$1,Composições!$L49-1,COLUMN(Composições!J49)-4)),0)</f>
        <v>0</v>
      </c>
      <c r="K49" s="1">
        <f>COUNTA($A$1:$A49)-1</f>
        <v>4</v>
      </c>
      <c r="L49" s="1" t="e">
        <f ca="1">MATCH(Composições!CONCATENAR,Banco!$A:$A,0)</f>
        <v>#N/A</v>
      </c>
      <c r="M49" s="85" t="str">
        <f ca="1">IF(OR(ISERROR($L49),$H49="",$H49=0),"",OFFSET(M$1,MATCH($K49,$K$1:$K49,0)-1,0))</f>
        <v/>
      </c>
    </row>
    <row r="50" spans="1:14" x14ac:dyDescent="0.2">
      <c r="B50" s="95"/>
      <c r="C50" s="95"/>
      <c r="D50" s="82" t="str">
        <f ca="1">IF(ISNUMBER($L50),OFFSET(Banco!$A$1,Composições!$L50-1,COLUMN(Composições!D50)-1),"")</f>
        <v/>
      </c>
      <c r="E50" s="81" t="str">
        <f ca="1">IF(ISNUMBER($L50),OFFSET(Banco!$A$1,Composições!$L50-1,COLUMN(Composições!E50)-1),"")</f>
        <v/>
      </c>
      <c r="F50" s="81">
        <f t="shared" ca="1" si="6"/>
        <v>0</v>
      </c>
      <c r="G50" s="81">
        <f t="shared" ca="1" si="7"/>
        <v>0</v>
      </c>
      <c r="H50" s="83"/>
      <c r="I50" s="84">
        <f ca="1">IF(ISNUMBER($L50),VALUE(OFFSET(Banco!$A$1,Composições!$L50-1,COLUMN(Composições!I50)-4)),0)</f>
        <v>0</v>
      </c>
      <c r="J50" s="84">
        <f ca="1">IF(ISNUMBER($L50),VALUE(OFFSET(Banco!$A$1,Composições!$L50-1,COLUMN(Composições!J50)-4)),0)</f>
        <v>0</v>
      </c>
      <c r="K50" s="1">
        <f>COUNTA($A$1:$A50)-1</f>
        <v>4</v>
      </c>
      <c r="L50" s="1" t="e">
        <f ca="1">MATCH(Composições!CONCATENAR,Banco!$A:$A,0)</f>
        <v>#N/A</v>
      </c>
      <c r="M50" s="85" t="str">
        <f ca="1">IF(OR(ISERROR($L50),$H50="",$H50=0),"",OFFSET(M$1,MATCH($K50,$K$1:$K50,0)-1,0))</f>
        <v/>
      </c>
    </row>
    <row r="51" spans="1:14" x14ac:dyDescent="0.2">
      <c r="B51" s="95"/>
      <c r="C51" s="95"/>
      <c r="D51" s="82" t="str">
        <f ca="1">IF(ISNUMBER($L51),OFFSET(Banco!$A$1,Composições!$L51-1,COLUMN(Composições!D51)-1),"")</f>
        <v/>
      </c>
      <c r="E51" s="81" t="str">
        <f ca="1">IF(ISNUMBER($L51),OFFSET(Banco!$A$1,Composições!$L51-1,COLUMN(Composições!E51)-1),"")</f>
        <v/>
      </c>
      <c r="F51" s="81">
        <f t="shared" ca="1" si="6"/>
        <v>0</v>
      </c>
      <c r="G51" s="81">
        <f t="shared" ca="1" si="7"/>
        <v>0</v>
      </c>
      <c r="H51" s="83"/>
      <c r="I51" s="84">
        <f ca="1">IF(ISNUMBER($L51),VALUE(OFFSET(Banco!$A$1,Composições!$L51-1,COLUMN(Composições!I51)-4)),0)</f>
        <v>0</v>
      </c>
      <c r="J51" s="84">
        <f ca="1">IF(ISNUMBER($L51),VALUE(OFFSET(Banco!$A$1,Composições!$L51-1,COLUMN(Composições!J51)-4)),0)</f>
        <v>0</v>
      </c>
      <c r="K51" s="1">
        <f>COUNTA($A$1:$A51)-1</f>
        <v>4</v>
      </c>
      <c r="L51" s="1" t="e">
        <f ca="1">MATCH(Composições!CONCATENAR,Banco!$A:$A,0)</f>
        <v>#N/A</v>
      </c>
      <c r="M51" s="85" t="str">
        <f ca="1">IF(OR(ISERROR($L51),$H51="",$H51=0),"",OFFSET(M$1,MATCH($K51,$K$1:$K51,0)-1,0))</f>
        <v/>
      </c>
    </row>
    <row r="52" spans="1:14" x14ac:dyDescent="0.2">
      <c r="B52" s="95"/>
      <c r="C52" s="95"/>
      <c r="D52" s="82" t="str">
        <f ca="1">IF(ISNUMBER($L52),OFFSET(Banco!$A$1,Composições!$L52-1,COLUMN(Composições!D52)-1),"")</f>
        <v/>
      </c>
      <c r="E52" s="81" t="str">
        <f ca="1">IF(ISNUMBER($L52),OFFSET(Banco!$A$1,Composições!$L52-1,COLUMN(Composições!E52)-1),"")</f>
        <v/>
      </c>
      <c r="F52" s="81">
        <f t="shared" ca="1" si="6"/>
        <v>0</v>
      </c>
      <c r="G52" s="81">
        <f t="shared" ca="1" si="7"/>
        <v>0</v>
      </c>
      <c r="H52" s="83"/>
      <c r="I52" s="84">
        <f ca="1">IF(ISNUMBER($L52),VALUE(OFFSET(Banco!$A$1,Composições!$L52-1,COLUMN(Composições!I52)-4)),0)</f>
        <v>0</v>
      </c>
      <c r="J52" s="84">
        <f ca="1">IF(ISNUMBER($L52),VALUE(OFFSET(Banco!$A$1,Composições!$L52-1,COLUMN(Composições!J52)-4)),0)</f>
        <v>0</v>
      </c>
      <c r="K52" s="1">
        <f>COUNTA($A$1:$A52)-1</f>
        <v>4</v>
      </c>
      <c r="L52" s="1" t="e">
        <f ca="1">MATCH(Composições!CONCATENAR,Banco!$A:$A,0)</f>
        <v>#N/A</v>
      </c>
      <c r="M52" s="85" t="str">
        <f ca="1">IF(OR(ISERROR($L52),$H52="",$H52=0),"",OFFSET(M$1,MATCH($K52,$K$1:$K52,0)-1,0))</f>
        <v/>
      </c>
    </row>
    <row r="53" spans="1:14" x14ac:dyDescent="0.2">
      <c r="B53" s="95"/>
      <c r="C53" s="95"/>
      <c r="D53" s="82" t="str">
        <f ca="1">IF(ISNUMBER($L53),OFFSET(Banco!$A$1,Composições!$L53-1,COLUMN(Composições!D53)-1),"")</f>
        <v/>
      </c>
      <c r="E53" s="81" t="str">
        <f ca="1">IF(ISNUMBER($L53),OFFSET(Banco!$A$1,Composições!$L53-1,COLUMN(Composições!E53)-1),"")</f>
        <v/>
      </c>
      <c r="F53" s="81">
        <f t="shared" ca="1" si="6"/>
        <v>0</v>
      </c>
      <c r="G53" s="81">
        <f t="shared" ca="1" si="7"/>
        <v>0</v>
      </c>
      <c r="H53" s="83"/>
      <c r="I53" s="84">
        <f ca="1">IF(ISNUMBER($L53),VALUE(OFFSET(Banco!$A$1,Composições!$L53-1,COLUMN(Composições!I53)-4)),0)</f>
        <v>0</v>
      </c>
      <c r="J53" s="84">
        <f ca="1">IF(ISNUMBER($L53),VALUE(OFFSET(Banco!$A$1,Composições!$L53-1,COLUMN(Composições!J53)-4)),0)</f>
        <v>0</v>
      </c>
      <c r="K53" s="1">
        <f>COUNTA($A$1:$A53)-1</f>
        <v>4</v>
      </c>
      <c r="L53" s="1" t="e">
        <f ca="1">MATCH(Composições!CONCATENAR,Banco!$A:$A,0)</f>
        <v>#N/A</v>
      </c>
      <c r="M53" s="85" t="str">
        <f ca="1">IF(OR(ISERROR($L53),$H53="",$H53=0),"",OFFSET(M$1,MATCH($K53,$K$1:$K53,0)-1,0))</f>
        <v/>
      </c>
    </row>
    <row r="54" spans="1:14" x14ac:dyDescent="0.2">
      <c r="B54" s="95"/>
      <c r="C54" s="95"/>
      <c r="D54" s="82" t="str">
        <f ca="1">IF(ISNUMBER($L54),OFFSET(Banco!$A$1,Composições!$L54-1,COLUMN(Composições!D54)-1),"")</f>
        <v/>
      </c>
      <c r="E54" s="81" t="str">
        <f ca="1">IF(ISNUMBER($L54),OFFSET(Banco!$A$1,Composições!$L54-1,COLUMN(Composições!E54)-1),"")</f>
        <v/>
      </c>
      <c r="F54" s="81">
        <f t="shared" ca="1" si="6"/>
        <v>0</v>
      </c>
      <c r="G54" s="81">
        <f t="shared" ca="1" si="7"/>
        <v>0</v>
      </c>
      <c r="H54" s="83"/>
      <c r="I54" s="84">
        <f ca="1">IF(ISNUMBER($L54),VALUE(OFFSET(Banco!$A$1,Composições!$L54-1,COLUMN(Composições!I54)-4)),0)</f>
        <v>0</v>
      </c>
      <c r="J54" s="84">
        <f ca="1">IF(ISNUMBER($L54),VALUE(OFFSET(Banco!$A$1,Composições!$L54-1,COLUMN(Composições!J54)-4)),0)</f>
        <v>0</v>
      </c>
      <c r="K54" s="1">
        <f>COUNTA($A$1:$A54)-1</f>
        <v>4</v>
      </c>
      <c r="L54" s="1" t="e">
        <f ca="1">MATCH(Composições!CONCATENAR,Banco!$A:$A,0)</f>
        <v>#N/A</v>
      </c>
      <c r="M54" s="85" t="str">
        <f ca="1">IF(OR(ISERROR($L54),$H54="",$H54=0),"",OFFSET(M$1,MATCH($K54,$K$1:$K54,0)-1,0))</f>
        <v/>
      </c>
    </row>
    <row r="55" spans="1:14" x14ac:dyDescent="0.2">
      <c r="B55" s="95"/>
      <c r="C55" s="95"/>
      <c r="D55" s="82" t="str">
        <f ca="1">IF(ISNUMBER($L55),OFFSET(Banco!$A$1,Composições!$L55-1,COLUMN(Composições!D55)-1),"")</f>
        <v/>
      </c>
      <c r="E55" s="81" t="str">
        <f ca="1">IF(ISNUMBER($L55),OFFSET(Banco!$A$1,Composições!$L55-1,COLUMN(Composições!E55)-1),"")</f>
        <v/>
      </c>
      <c r="F55" s="81">
        <f t="shared" ca="1" si="6"/>
        <v>0</v>
      </c>
      <c r="G55" s="81">
        <f t="shared" ca="1" si="7"/>
        <v>0</v>
      </c>
      <c r="H55" s="83"/>
      <c r="I55" s="84">
        <f ca="1">IF(ISNUMBER($L55),VALUE(OFFSET(Banco!$A$1,Composições!$L55-1,COLUMN(Composições!I55)-4)),0)</f>
        <v>0</v>
      </c>
      <c r="J55" s="84">
        <f ca="1">IF(ISNUMBER($L55),VALUE(OFFSET(Banco!$A$1,Composições!$L55-1,COLUMN(Composições!J55)-4)),0)</f>
        <v>0</v>
      </c>
      <c r="K55" s="1">
        <f>COUNTA($A$1:$A55)-1</f>
        <v>4</v>
      </c>
      <c r="L55" s="1" t="e">
        <f ca="1">MATCH(Composições!CONCATENAR,Banco!$A:$A,0)</f>
        <v>#N/A</v>
      </c>
      <c r="M55" s="85" t="str">
        <f ca="1">IF(OR(ISERROR($L55),$H55="",$H55=0),"",OFFSET(M$1,MATCH($K55,$K$1:$K55,0)-1,0))</f>
        <v/>
      </c>
    </row>
    <row r="56" spans="1:14" x14ac:dyDescent="0.2">
      <c r="B56" s="95"/>
      <c r="C56" s="95"/>
      <c r="D56" s="82" t="str">
        <f ca="1">IF(ISNUMBER($L56),OFFSET(Banco!$A$1,Composições!$L56-1,COLUMN(Composições!D56)-1),"")</f>
        <v/>
      </c>
      <c r="E56" s="81" t="str">
        <f ca="1">IF(ISNUMBER($L56),OFFSET(Banco!$A$1,Composições!$L56-1,COLUMN(Composições!E56)-1),"")</f>
        <v/>
      </c>
      <c r="F56" s="81">
        <f t="shared" ca="1" si="6"/>
        <v>0</v>
      </c>
      <c r="G56" s="81">
        <f t="shared" ca="1" si="7"/>
        <v>0</v>
      </c>
      <c r="H56" s="83"/>
      <c r="I56" s="84">
        <f ca="1">IF(ISNUMBER($L56),VALUE(OFFSET(Banco!$A$1,Composições!$L56-1,COLUMN(Composições!I56)-4)),0)</f>
        <v>0</v>
      </c>
      <c r="J56" s="84">
        <f ca="1">IF(ISNUMBER($L56),VALUE(OFFSET(Banco!$A$1,Composições!$L56-1,COLUMN(Composições!J56)-4)),0)</f>
        <v>0</v>
      </c>
      <c r="K56" s="1">
        <f>COUNTA($A$1:$A56)-1</f>
        <v>4</v>
      </c>
      <c r="L56" s="1" t="e">
        <f ca="1">MATCH(Composições!CONCATENAR,Banco!$A:$A,0)</f>
        <v>#N/A</v>
      </c>
      <c r="M56" s="85" t="str">
        <f ca="1">IF(OR(ISERROR($L56),$H56="",$H56=0),"",OFFSET(M$1,MATCH($K56,$K$1:$K56,0)-1,0))</f>
        <v/>
      </c>
    </row>
    <row r="57" spans="1:14" x14ac:dyDescent="0.2">
      <c r="B57" s="95"/>
      <c r="C57" s="95"/>
      <c r="D57" s="82" t="str">
        <f ca="1">IF(ISNUMBER($L57),OFFSET(Banco!$A$1,Composições!$L57-1,COLUMN(Composições!D57)-1),"")</f>
        <v/>
      </c>
      <c r="E57" s="81" t="str">
        <f ca="1">IF(ISNUMBER($L57),OFFSET(Banco!$A$1,Composições!$L57-1,COLUMN(Composições!E57)-1),"")</f>
        <v/>
      </c>
      <c r="F57" s="81">
        <f t="shared" ca="1" si="6"/>
        <v>0</v>
      </c>
      <c r="G57" s="81">
        <f t="shared" ca="1" si="7"/>
        <v>0</v>
      </c>
      <c r="H57" s="83"/>
      <c r="I57" s="84">
        <f ca="1">IF(ISNUMBER($L57),VALUE(OFFSET(Banco!$A$1,Composições!$L57-1,COLUMN(Composições!I57)-4)),0)</f>
        <v>0</v>
      </c>
      <c r="J57" s="84">
        <f ca="1">IF(ISNUMBER($L57),VALUE(OFFSET(Banco!$A$1,Composições!$L57-1,COLUMN(Composições!J57)-4)),0)</f>
        <v>0</v>
      </c>
      <c r="K57" s="1">
        <f>COUNTA($A$1:$A57)-1</f>
        <v>4</v>
      </c>
      <c r="L57" s="1" t="e">
        <f ca="1">MATCH(Composições!CONCATENAR,Banco!$A:$A,0)</f>
        <v>#N/A</v>
      </c>
      <c r="M57" s="85" t="str">
        <f ca="1">IF(OR(ISERROR($L57),$H57="",$H57=0),"",OFFSET(M$1,MATCH($K57,$K$1:$K57,0)-1,0))</f>
        <v/>
      </c>
    </row>
    <row r="58" spans="1:14" customFormat="1" ht="12.75" x14ac:dyDescent="0.2">
      <c r="K58">
        <f>COUNTA($A$1:$A58)-1</f>
        <v>4</v>
      </c>
      <c r="M58" s="88" t="str">
        <f ca="1">IF(OFFSET($M$1,MATCH(OFFSET(K58,-1,0),$K$1:$K58,0)-1,0)="F","F","")</f>
        <v/>
      </c>
    </row>
    <row r="59" spans="1:14" x14ac:dyDescent="0.2">
      <c r="A59" s="86" t="str">
        <f>CONCATENAR</f>
        <v xml:space="preserve"> </v>
      </c>
      <c r="B59" s="89"/>
      <c r="C59" s="89"/>
      <c r="D59" s="90"/>
      <c r="E59" s="89"/>
      <c r="F59" s="91">
        <f ca="1">IF($L59&gt;0,SUM(OFFSET(F59,1,0,$L59),0))</f>
        <v>0</v>
      </c>
      <c r="G59" s="91">
        <f ca="1">IF($L59&gt;0,SUM(OFFSET(G59,1,0,$L59),0))</f>
        <v>0</v>
      </c>
      <c r="H59" s="92"/>
      <c r="I59" s="93">
        <f ca="1">IF(ISERROR(F59),0,F59)</f>
        <v>0</v>
      </c>
      <c r="J59" s="94">
        <f ca="1">IF(ISERROR(G59),0,G59)</f>
        <v>0</v>
      </c>
      <c r="K59" s="1">
        <f>COUNTA($A$1:$A59)-1</f>
        <v>5</v>
      </c>
      <c r="L59" s="1">
        <f>IF(MAX(K:K)=K59,MATCH(9999999,$K:$K)+1,MATCH(K59+1,K:K,0))-ROW(L59)-2</f>
        <v>10</v>
      </c>
      <c r="M59" s="3" t="str">
        <f ca="1">IF(AND(OR(I59&lt;&gt;0,J59&lt;&gt;0),N59="Sim"),"F","")</f>
        <v/>
      </c>
      <c r="N59" s="87" t="s">
        <v>64</v>
      </c>
    </row>
    <row r="60" spans="1:14" x14ac:dyDescent="0.2">
      <c r="B60" s="95"/>
      <c r="C60" s="95"/>
      <c r="D60" s="82" t="str">
        <f ca="1">IF(ISNUMBER($L60),OFFSET(Banco!$A$1,Composições!$L60-1,COLUMN(Composições!D60)-1),"")</f>
        <v/>
      </c>
      <c r="E60" s="81" t="str">
        <f ca="1">IF(ISNUMBER($L60),OFFSET(Banco!$A$1,Composições!$L60-1,COLUMN(Composições!E60)-1),"")</f>
        <v/>
      </c>
      <c r="F60" s="81">
        <f t="shared" ref="F60:F69" ca="1" si="8">TRUNC($H60*ROUND(I60,2),2)</f>
        <v>0</v>
      </c>
      <c r="G60" s="81">
        <f t="shared" ref="G60:G69" ca="1" si="9">TRUNC($H60*ROUND(J60,2),2)</f>
        <v>0</v>
      </c>
      <c r="H60" s="83"/>
      <c r="I60" s="84">
        <f ca="1">IF(ISNUMBER($L60),VALUE(OFFSET(Banco!$A$1,Composições!$L60-1,COLUMN(Composições!I60)-4)),0)</f>
        <v>0</v>
      </c>
      <c r="J60" s="84">
        <f ca="1">IF(ISNUMBER($L60),VALUE(OFFSET(Banco!$A$1,Composições!$L60-1,COLUMN(Composições!J60)-4)),0)</f>
        <v>0</v>
      </c>
      <c r="K60" s="1">
        <f>COUNTA($A$1:$A60)-1</f>
        <v>5</v>
      </c>
      <c r="L60" s="1" t="e">
        <f ca="1">MATCH(Composições!CONCATENAR,Banco!$A:$A,0)</f>
        <v>#N/A</v>
      </c>
      <c r="M60" s="85" t="str">
        <f ca="1">IF(OR(ISERROR($L60),$H60="",$H60=0),"",OFFSET(M$1,MATCH($K60,$K$1:$K60,0)-1,0))</f>
        <v/>
      </c>
    </row>
    <row r="61" spans="1:14" x14ac:dyDescent="0.2">
      <c r="B61" s="95"/>
      <c r="C61" s="95"/>
      <c r="D61" s="82" t="str">
        <f ca="1">IF(ISNUMBER($L61),OFFSET(Banco!$A$1,Composições!$L61-1,COLUMN(Composições!D61)-1),"")</f>
        <v/>
      </c>
      <c r="E61" s="81" t="str">
        <f ca="1">IF(ISNUMBER($L61),OFFSET(Banco!$A$1,Composições!$L61-1,COLUMN(Composições!E61)-1),"")</f>
        <v/>
      </c>
      <c r="F61" s="81">
        <f t="shared" ca="1" si="8"/>
        <v>0</v>
      </c>
      <c r="G61" s="81">
        <f t="shared" ca="1" si="9"/>
        <v>0</v>
      </c>
      <c r="H61" s="83"/>
      <c r="I61" s="84">
        <f ca="1">IF(ISNUMBER($L61),VALUE(OFFSET(Banco!$A$1,Composições!$L61-1,COLUMN(Composições!I61)-4)),0)</f>
        <v>0</v>
      </c>
      <c r="J61" s="84">
        <f ca="1">IF(ISNUMBER($L61),VALUE(OFFSET(Banco!$A$1,Composições!$L61-1,COLUMN(Composições!J61)-4)),0)</f>
        <v>0</v>
      </c>
      <c r="K61" s="1">
        <f>COUNTA($A$1:$A61)-1</f>
        <v>5</v>
      </c>
      <c r="L61" s="1" t="e">
        <f ca="1">MATCH(Composições!CONCATENAR,Banco!$A:$A,0)</f>
        <v>#N/A</v>
      </c>
      <c r="M61" s="85" t="str">
        <f ca="1">IF(OR(ISERROR($L61),$H61="",$H61=0),"",OFFSET(M$1,MATCH($K61,$K$1:$K61,0)-1,0))</f>
        <v/>
      </c>
    </row>
    <row r="62" spans="1:14" x14ac:dyDescent="0.2">
      <c r="B62" s="95"/>
      <c r="C62" s="95"/>
      <c r="D62" s="82" t="str">
        <f ca="1">IF(ISNUMBER($L62),OFFSET(Banco!$A$1,Composições!$L62-1,COLUMN(Composições!D62)-1),"")</f>
        <v/>
      </c>
      <c r="E62" s="81" t="str">
        <f ca="1">IF(ISNUMBER($L62),OFFSET(Banco!$A$1,Composições!$L62-1,COLUMN(Composições!E62)-1),"")</f>
        <v/>
      </c>
      <c r="F62" s="81">
        <f t="shared" ca="1" si="8"/>
        <v>0</v>
      </c>
      <c r="G62" s="81">
        <f t="shared" ca="1" si="9"/>
        <v>0</v>
      </c>
      <c r="H62" s="83"/>
      <c r="I62" s="84">
        <f ca="1">IF(ISNUMBER($L62),VALUE(OFFSET(Banco!$A$1,Composições!$L62-1,COLUMN(Composições!I62)-4)),0)</f>
        <v>0</v>
      </c>
      <c r="J62" s="84">
        <f ca="1">IF(ISNUMBER($L62),VALUE(OFFSET(Banco!$A$1,Composições!$L62-1,COLUMN(Composições!J62)-4)),0)</f>
        <v>0</v>
      </c>
      <c r="K62" s="1">
        <f>COUNTA($A$1:$A62)-1</f>
        <v>5</v>
      </c>
      <c r="L62" s="1" t="e">
        <f ca="1">MATCH(Composições!CONCATENAR,Banco!$A:$A,0)</f>
        <v>#N/A</v>
      </c>
      <c r="M62" s="85" t="str">
        <f ca="1">IF(OR(ISERROR($L62),$H62="",$H62=0),"",OFFSET(M$1,MATCH($K62,$K$1:$K62,0)-1,0))</f>
        <v/>
      </c>
    </row>
    <row r="63" spans="1:14" x14ac:dyDescent="0.2">
      <c r="B63" s="95"/>
      <c r="C63" s="95"/>
      <c r="D63" s="82" t="str">
        <f ca="1">IF(ISNUMBER($L63),OFFSET(Banco!$A$1,Composições!$L63-1,COLUMN(Composições!D63)-1),"")</f>
        <v/>
      </c>
      <c r="E63" s="81" t="str">
        <f ca="1">IF(ISNUMBER($L63),OFFSET(Banco!$A$1,Composições!$L63-1,COLUMN(Composições!E63)-1),"")</f>
        <v/>
      </c>
      <c r="F63" s="81">
        <f t="shared" ca="1" si="8"/>
        <v>0</v>
      </c>
      <c r="G63" s="81">
        <f t="shared" ca="1" si="9"/>
        <v>0</v>
      </c>
      <c r="H63" s="83"/>
      <c r="I63" s="84">
        <f ca="1">IF(ISNUMBER($L63),VALUE(OFFSET(Banco!$A$1,Composições!$L63-1,COLUMN(Composições!I63)-4)),0)</f>
        <v>0</v>
      </c>
      <c r="J63" s="84">
        <f ca="1">IF(ISNUMBER($L63),VALUE(OFFSET(Banco!$A$1,Composições!$L63-1,COLUMN(Composições!J63)-4)),0)</f>
        <v>0</v>
      </c>
      <c r="K63" s="1">
        <f>COUNTA($A$1:$A63)-1</f>
        <v>5</v>
      </c>
      <c r="L63" s="1" t="e">
        <f ca="1">MATCH(Composições!CONCATENAR,Banco!$A:$A,0)</f>
        <v>#N/A</v>
      </c>
      <c r="M63" s="85" t="str">
        <f ca="1">IF(OR(ISERROR($L63),$H63="",$H63=0),"",OFFSET(M$1,MATCH($K63,$K$1:$K63,0)-1,0))</f>
        <v/>
      </c>
    </row>
    <row r="64" spans="1:14" x14ac:dyDescent="0.2">
      <c r="B64" s="95"/>
      <c r="C64" s="95"/>
      <c r="D64" s="82" t="str">
        <f ca="1">IF(ISNUMBER($L64),OFFSET(Banco!$A$1,Composições!$L64-1,COLUMN(Composições!D64)-1),"")</f>
        <v/>
      </c>
      <c r="E64" s="81" t="str">
        <f ca="1">IF(ISNUMBER($L64),OFFSET(Banco!$A$1,Composições!$L64-1,COLUMN(Composições!E64)-1),"")</f>
        <v/>
      </c>
      <c r="F64" s="81">
        <f t="shared" ca="1" si="8"/>
        <v>0</v>
      </c>
      <c r="G64" s="81">
        <f t="shared" ca="1" si="9"/>
        <v>0</v>
      </c>
      <c r="H64" s="83"/>
      <c r="I64" s="84">
        <f ca="1">IF(ISNUMBER($L64),VALUE(OFFSET(Banco!$A$1,Composições!$L64-1,COLUMN(Composições!I64)-4)),0)</f>
        <v>0</v>
      </c>
      <c r="J64" s="84">
        <f ca="1">IF(ISNUMBER($L64),VALUE(OFFSET(Banco!$A$1,Composições!$L64-1,COLUMN(Composições!J64)-4)),0)</f>
        <v>0</v>
      </c>
      <c r="K64" s="1">
        <f>COUNTA($A$1:$A64)-1</f>
        <v>5</v>
      </c>
      <c r="L64" s="1" t="e">
        <f ca="1">MATCH(Composições!CONCATENAR,Banco!$A:$A,0)</f>
        <v>#N/A</v>
      </c>
      <c r="M64" s="85" t="str">
        <f ca="1">IF(OR(ISERROR($L64),$H64="",$H64=0),"",OFFSET(M$1,MATCH($K64,$K$1:$K64,0)-1,0))</f>
        <v/>
      </c>
    </row>
    <row r="65" spans="1:14" x14ac:dyDescent="0.2">
      <c r="B65" s="95"/>
      <c r="C65" s="95"/>
      <c r="D65" s="82" t="str">
        <f ca="1">IF(ISNUMBER($L65),OFFSET(Banco!$A$1,Composições!$L65-1,COLUMN(Composições!D65)-1),"")</f>
        <v/>
      </c>
      <c r="E65" s="81" t="str">
        <f ca="1">IF(ISNUMBER($L65),OFFSET(Banco!$A$1,Composições!$L65-1,COLUMN(Composições!E65)-1),"")</f>
        <v/>
      </c>
      <c r="F65" s="81">
        <f t="shared" ca="1" si="8"/>
        <v>0</v>
      </c>
      <c r="G65" s="81">
        <f t="shared" ca="1" si="9"/>
        <v>0</v>
      </c>
      <c r="H65" s="83"/>
      <c r="I65" s="84">
        <f ca="1">IF(ISNUMBER($L65),VALUE(OFFSET(Banco!$A$1,Composições!$L65-1,COLUMN(Composições!I65)-4)),0)</f>
        <v>0</v>
      </c>
      <c r="J65" s="84">
        <f ca="1">IF(ISNUMBER($L65),VALUE(OFFSET(Banco!$A$1,Composições!$L65-1,COLUMN(Composições!J65)-4)),0)</f>
        <v>0</v>
      </c>
      <c r="K65" s="1">
        <f>COUNTA($A$1:$A65)-1</f>
        <v>5</v>
      </c>
      <c r="L65" s="1" t="e">
        <f ca="1">MATCH(Composições!CONCATENAR,Banco!$A:$A,0)</f>
        <v>#N/A</v>
      </c>
      <c r="M65" s="85" t="str">
        <f ca="1">IF(OR(ISERROR($L65),$H65="",$H65=0),"",OFFSET(M$1,MATCH($K65,$K$1:$K65,0)-1,0))</f>
        <v/>
      </c>
    </row>
    <row r="66" spans="1:14" x14ac:dyDescent="0.2">
      <c r="B66" s="95"/>
      <c r="C66" s="95"/>
      <c r="D66" s="82" t="str">
        <f ca="1">IF(ISNUMBER($L66),OFFSET(Banco!$A$1,Composições!$L66-1,COLUMN(Composições!D66)-1),"")</f>
        <v/>
      </c>
      <c r="E66" s="81" t="str">
        <f ca="1">IF(ISNUMBER($L66),OFFSET(Banco!$A$1,Composições!$L66-1,COLUMN(Composições!E66)-1),"")</f>
        <v/>
      </c>
      <c r="F66" s="81">
        <f t="shared" ca="1" si="8"/>
        <v>0</v>
      </c>
      <c r="G66" s="81">
        <f t="shared" ca="1" si="9"/>
        <v>0</v>
      </c>
      <c r="H66" s="83"/>
      <c r="I66" s="84">
        <f ca="1">IF(ISNUMBER($L66),VALUE(OFFSET(Banco!$A$1,Composições!$L66-1,COLUMN(Composições!I66)-4)),0)</f>
        <v>0</v>
      </c>
      <c r="J66" s="84">
        <f ca="1">IF(ISNUMBER($L66),VALUE(OFFSET(Banco!$A$1,Composições!$L66-1,COLUMN(Composições!J66)-4)),0)</f>
        <v>0</v>
      </c>
      <c r="K66" s="1">
        <f>COUNTA($A$1:$A66)-1</f>
        <v>5</v>
      </c>
      <c r="L66" s="1" t="e">
        <f ca="1">MATCH(Composições!CONCATENAR,Banco!$A:$A,0)</f>
        <v>#N/A</v>
      </c>
      <c r="M66" s="85" t="str">
        <f ca="1">IF(OR(ISERROR($L66),$H66="",$H66=0),"",OFFSET(M$1,MATCH($K66,$K$1:$K66,0)-1,0))</f>
        <v/>
      </c>
    </row>
    <row r="67" spans="1:14" x14ac:dyDescent="0.2">
      <c r="B67" s="95"/>
      <c r="C67" s="95"/>
      <c r="D67" s="82" t="str">
        <f ca="1">IF(ISNUMBER($L67),OFFSET(Banco!$A$1,Composições!$L67-1,COLUMN(Composições!D67)-1),"")</f>
        <v/>
      </c>
      <c r="E67" s="81" t="str">
        <f ca="1">IF(ISNUMBER($L67),OFFSET(Banco!$A$1,Composições!$L67-1,COLUMN(Composições!E67)-1),"")</f>
        <v/>
      </c>
      <c r="F67" s="81">
        <f t="shared" ca="1" si="8"/>
        <v>0</v>
      </c>
      <c r="G67" s="81">
        <f t="shared" ca="1" si="9"/>
        <v>0</v>
      </c>
      <c r="H67" s="83"/>
      <c r="I67" s="84">
        <f ca="1">IF(ISNUMBER($L67),VALUE(OFFSET(Banco!$A$1,Composições!$L67-1,COLUMN(Composições!I67)-4)),0)</f>
        <v>0</v>
      </c>
      <c r="J67" s="84">
        <f ca="1">IF(ISNUMBER($L67),VALUE(OFFSET(Banco!$A$1,Composições!$L67-1,COLUMN(Composições!J67)-4)),0)</f>
        <v>0</v>
      </c>
      <c r="K67" s="1">
        <f>COUNTA($A$1:$A67)-1</f>
        <v>5</v>
      </c>
      <c r="L67" s="1" t="e">
        <f ca="1">MATCH(Composições!CONCATENAR,Banco!$A:$A,0)</f>
        <v>#N/A</v>
      </c>
      <c r="M67" s="85" t="str">
        <f ca="1">IF(OR(ISERROR($L67),$H67="",$H67=0),"",OFFSET(M$1,MATCH($K67,$K$1:$K67,0)-1,0))</f>
        <v/>
      </c>
    </row>
    <row r="68" spans="1:14" x14ac:dyDescent="0.2">
      <c r="B68" s="95"/>
      <c r="C68" s="95"/>
      <c r="D68" s="82" t="str">
        <f ca="1">IF(ISNUMBER($L68),OFFSET(Banco!$A$1,Composições!$L68-1,COLUMN(Composições!D68)-1),"")</f>
        <v/>
      </c>
      <c r="E68" s="81" t="str">
        <f ca="1">IF(ISNUMBER($L68),OFFSET(Banco!$A$1,Composições!$L68-1,COLUMN(Composições!E68)-1),"")</f>
        <v/>
      </c>
      <c r="F68" s="81">
        <f t="shared" ca="1" si="8"/>
        <v>0</v>
      </c>
      <c r="G68" s="81">
        <f t="shared" ca="1" si="9"/>
        <v>0</v>
      </c>
      <c r="H68" s="83"/>
      <c r="I68" s="84">
        <f ca="1">IF(ISNUMBER($L68),VALUE(OFFSET(Banco!$A$1,Composições!$L68-1,COLUMN(Composições!I68)-4)),0)</f>
        <v>0</v>
      </c>
      <c r="J68" s="84">
        <f ca="1">IF(ISNUMBER($L68),VALUE(OFFSET(Banco!$A$1,Composições!$L68-1,COLUMN(Composições!J68)-4)),0)</f>
        <v>0</v>
      </c>
      <c r="K68" s="1">
        <f>COUNTA($A$1:$A68)-1</f>
        <v>5</v>
      </c>
      <c r="L68" s="1" t="e">
        <f ca="1">MATCH(Composições!CONCATENAR,Banco!$A:$A,0)</f>
        <v>#N/A</v>
      </c>
      <c r="M68" s="85" t="str">
        <f ca="1">IF(OR(ISERROR($L68),$H68="",$H68=0),"",OFFSET(M$1,MATCH($K68,$K$1:$K68,0)-1,0))</f>
        <v/>
      </c>
    </row>
    <row r="69" spans="1:14" x14ac:dyDescent="0.2">
      <c r="B69" s="95"/>
      <c r="C69" s="95"/>
      <c r="D69" s="82" t="str">
        <f ca="1">IF(ISNUMBER($L69),OFFSET(Banco!$A$1,Composições!$L69-1,COLUMN(Composições!D69)-1),"")</f>
        <v/>
      </c>
      <c r="E69" s="81" t="str">
        <f ca="1">IF(ISNUMBER($L69),OFFSET(Banco!$A$1,Composições!$L69-1,COLUMN(Composições!E69)-1),"")</f>
        <v/>
      </c>
      <c r="F69" s="81">
        <f t="shared" ca="1" si="8"/>
        <v>0</v>
      </c>
      <c r="G69" s="81">
        <f t="shared" ca="1" si="9"/>
        <v>0</v>
      </c>
      <c r="H69" s="83"/>
      <c r="I69" s="84">
        <f ca="1">IF(ISNUMBER($L69),VALUE(OFFSET(Banco!$A$1,Composições!$L69-1,COLUMN(Composições!I69)-4)),0)</f>
        <v>0</v>
      </c>
      <c r="J69" s="84">
        <f ca="1">IF(ISNUMBER($L69),VALUE(OFFSET(Banco!$A$1,Composições!$L69-1,COLUMN(Composições!J69)-4)),0)</f>
        <v>0</v>
      </c>
      <c r="K69" s="1">
        <f>COUNTA($A$1:$A69)-1</f>
        <v>5</v>
      </c>
      <c r="L69" s="1" t="e">
        <f ca="1">MATCH(Composições!CONCATENAR,Banco!$A:$A,0)</f>
        <v>#N/A</v>
      </c>
      <c r="M69" s="85" t="str">
        <f ca="1">IF(OR(ISERROR($L69),$H69="",$H69=0),"",OFFSET(M$1,MATCH($K69,$K$1:$K69,0)-1,0))</f>
        <v/>
      </c>
    </row>
    <row r="70" spans="1:14" customFormat="1" ht="12.75" x14ac:dyDescent="0.2">
      <c r="K70">
        <f>COUNTA($A$1:$A70)-1</f>
        <v>5</v>
      </c>
      <c r="M70" s="88" t="str">
        <f ca="1">IF(OFFSET($M$1,MATCH(OFFSET(K70,-1,0),$K$1:$K70,0)-1,0)="F","F","")</f>
        <v/>
      </c>
    </row>
    <row r="71" spans="1:14" x14ac:dyDescent="0.2">
      <c r="A71" s="86" t="str">
        <f>CONCATENAR</f>
        <v xml:space="preserve"> </v>
      </c>
      <c r="B71" s="89"/>
      <c r="C71" s="89"/>
      <c r="D71" s="90"/>
      <c r="E71" s="89"/>
      <c r="F71" s="91">
        <f ca="1">IF($L71&gt;0,SUM(OFFSET(F71,1,0,$L71),0))</f>
        <v>0</v>
      </c>
      <c r="G71" s="91">
        <f ca="1">IF($L71&gt;0,SUM(OFFSET(G71,1,0,$L71),0))</f>
        <v>0</v>
      </c>
      <c r="H71" s="92"/>
      <c r="I71" s="93">
        <f ca="1">IF(ISERROR(F71),0,F71)</f>
        <v>0</v>
      </c>
      <c r="J71" s="94">
        <f ca="1">IF(ISERROR(G71),0,G71)</f>
        <v>0</v>
      </c>
      <c r="K71" s="1">
        <f>COUNTA($A$1:$A71)-1</f>
        <v>6</v>
      </c>
      <c r="L71" s="1">
        <f>IF(MAX(K:K)=K71,MATCH(9999999,$K:$K)+1,MATCH(K71+1,K:K,0))-ROW(L71)-2</f>
        <v>10</v>
      </c>
      <c r="M71" s="3" t="str">
        <f ca="1">IF(AND(OR(I71&lt;&gt;0,J71&lt;&gt;0),N71="Sim"),"F","")</f>
        <v/>
      </c>
      <c r="N71" s="87" t="s">
        <v>64</v>
      </c>
    </row>
    <row r="72" spans="1:14" x14ac:dyDescent="0.2">
      <c r="B72" s="95"/>
      <c r="C72" s="95"/>
      <c r="D72" s="82" t="str">
        <f ca="1">IF(ISNUMBER($L72),OFFSET(Banco!$A$1,Composições!$L72-1,COLUMN(Composições!D72)-1),"")</f>
        <v/>
      </c>
      <c r="E72" s="81" t="str">
        <f ca="1">IF(ISNUMBER($L72),OFFSET(Banco!$A$1,Composições!$L72-1,COLUMN(Composições!E72)-1),"")</f>
        <v/>
      </c>
      <c r="F72" s="81">
        <f t="shared" ref="F72:F81" ca="1" si="10">TRUNC($H72*ROUND(I72,2),2)</f>
        <v>0</v>
      </c>
      <c r="G72" s="81">
        <f t="shared" ref="G72:G81" ca="1" si="11">TRUNC($H72*ROUND(J72,2),2)</f>
        <v>0</v>
      </c>
      <c r="H72" s="83"/>
      <c r="I72" s="84">
        <f ca="1">IF(ISNUMBER($L72),VALUE(OFFSET(Banco!$A$1,Composições!$L72-1,COLUMN(Composições!I72)-4)),0)</f>
        <v>0</v>
      </c>
      <c r="J72" s="84">
        <f ca="1">IF(ISNUMBER($L72),VALUE(OFFSET(Banco!$A$1,Composições!$L72-1,COLUMN(Composições!J72)-4)),0)</f>
        <v>0</v>
      </c>
      <c r="K72" s="1">
        <f>COUNTA($A$1:$A72)-1</f>
        <v>6</v>
      </c>
      <c r="L72" s="1" t="e">
        <f ca="1">MATCH(Composições!CONCATENAR,Banco!$A:$A,0)</f>
        <v>#N/A</v>
      </c>
      <c r="M72" s="85" t="str">
        <f ca="1">IF(OR(ISERROR($L72),$H72="",$H72=0),"",OFFSET(M$1,MATCH($K72,$K$1:$K72,0)-1,0))</f>
        <v/>
      </c>
    </row>
    <row r="73" spans="1:14" x14ac:dyDescent="0.2">
      <c r="B73" s="95"/>
      <c r="C73" s="95"/>
      <c r="D73" s="82" t="str">
        <f ca="1">IF(ISNUMBER($L73),OFFSET(Banco!$A$1,Composições!$L73-1,COLUMN(Composições!D73)-1),"")</f>
        <v/>
      </c>
      <c r="E73" s="81" t="str">
        <f ca="1">IF(ISNUMBER($L73),OFFSET(Banco!$A$1,Composições!$L73-1,COLUMN(Composições!E73)-1),"")</f>
        <v/>
      </c>
      <c r="F73" s="81">
        <f t="shared" ca="1" si="10"/>
        <v>0</v>
      </c>
      <c r="G73" s="81">
        <f t="shared" ca="1" si="11"/>
        <v>0</v>
      </c>
      <c r="H73" s="83"/>
      <c r="I73" s="84">
        <f ca="1">IF(ISNUMBER($L73),VALUE(OFFSET(Banco!$A$1,Composições!$L73-1,COLUMN(Composições!I73)-4)),0)</f>
        <v>0</v>
      </c>
      <c r="J73" s="84">
        <f ca="1">IF(ISNUMBER($L73),VALUE(OFFSET(Banco!$A$1,Composições!$L73-1,COLUMN(Composições!J73)-4)),0)</f>
        <v>0</v>
      </c>
      <c r="K73" s="1">
        <f>COUNTA($A$1:$A73)-1</f>
        <v>6</v>
      </c>
      <c r="L73" s="1" t="e">
        <f ca="1">MATCH(Composições!CONCATENAR,Banco!$A:$A,0)</f>
        <v>#N/A</v>
      </c>
      <c r="M73" s="85" t="str">
        <f ca="1">IF(OR(ISERROR($L73),$H73="",$H73=0),"",OFFSET(M$1,MATCH($K73,$K$1:$K73,0)-1,0))</f>
        <v/>
      </c>
    </row>
    <row r="74" spans="1:14" x14ac:dyDescent="0.2">
      <c r="B74" s="95"/>
      <c r="C74" s="95"/>
      <c r="D74" s="82" t="str">
        <f ca="1">IF(ISNUMBER($L74),OFFSET(Banco!$A$1,Composições!$L74-1,COLUMN(Composições!D74)-1),"")</f>
        <v/>
      </c>
      <c r="E74" s="81" t="str">
        <f ca="1">IF(ISNUMBER($L74),OFFSET(Banco!$A$1,Composições!$L74-1,COLUMN(Composições!E74)-1),"")</f>
        <v/>
      </c>
      <c r="F74" s="81">
        <f t="shared" ca="1" si="10"/>
        <v>0</v>
      </c>
      <c r="G74" s="81">
        <f t="shared" ca="1" si="11"/>
        <v>0</v>
      </c>
      <c r="H74" s="83"/>
      <c r="I74" s="84">
        <f ca="1">IF(ISNUMBER($L74),VALUE(OFFSET(Banco!$A$1,Composições!$L74-1,COLUMN(Composições!I74)-4)),0)</f>
        <v>0</v>
      </c>
      <c r="J74" s="84">
        <f ca="1">IF(ISNUMBER($L74),VALUE(OFFSET(Banco!$A$1,Composições!$L74-1,COLUMN(Composições!J74)-4)),0)</f>
        <v>0</v>
      </c>
      <c r="K74" s="1">
        <f>COUNTA($A$1:$A74)-1</f>
        <v>6</v>
      </c>
      <c r="L74" s="1" t="e">
        <f ca="1">MATCH(Composições!CONCATENAR,Banco!$A:$A,0)</f>
        <v>#N/A</v>
      </c>
      <c r="M74" s="85" t="str">
        <f ca="1">IF(OR(ISERROR($L74),$H74="",$H74=0),"",OFFSET(M$1,MATCH($K74,$K$1:$K74,0)-1,0))</f>
        <v/>
      </c>
    </row>
    <row r="75" spans="1:14" x14ac:dyDescent="0.2">
      <c r="B75" s="95"/>
      <c r="C75" s="95"/>
      <c r="D75" s="82" t="str">
        <f ca="1">IF(ISNUMBER($L75),OFFSET(Banco!$A$1,Composições!$L75-1,COLUMN(Composições!D75)-1),"")</f>
        <v/>
      </c>
      <c r="E75" s="81" t="str">
        <f ca="1">IF(ISNUMBER($L75),OFFSET(Banco!$A$1,Composições!$L75-1,COLUMN(Composições!E75)-1),"")</f>
        <v/>
      </c>
      <c r="F75" s="81">
        <f t="shared" ca="1" si="10"/>
        <v>0</v>
      </c>
      <c r="G75" s="81">
        <f t="shared" ca="1" si="11"/>
        <v>0</v>
      </c>
      <c r="H75" s="83"/>
      <c r="I75" s="84">
        <f ca="1">IF(ISNUMBER($L75),VALUE(OFFSET(Banco!$A$1,Composições!$L75-1,COLUMN(Composições!I75)-4)),0)</f>
        <v>0</v>
      </c>
      <c r="J75" s="84">
        <f ca="1">IF(ISNUMBER($L75),VALUE(OFFSET(Banco!$A$1,Composições!$L75-1,COLUMN(Composições!J75)-4)),0)</f>
        <v>0</v>
      </c>
      <c r="K75" s="1">
        <f>COUNTA($A$1:$A75)-1</f>
        <v>6</v>
      </c>
      <c r="L75" s="1" t="e">
        <f ca="1">MATCH(Composições!CONCATENAR,Banco!$A:$A,0)</f>
        <v>#N/A</v>
      </c>
      <c r="M75" s="85" t="str">
        <f ca="1">IF(OR(ISERROR($L75),$H75="",$H75=0),"",OFFSET(M$1,MATCH($K75,$K$1:$K75,0)-1,0))</f>
        <v/>
      </c>
    </row>
    <row r="76" spans="1:14" x14ac:dyDescent="0.2">
      <c r="B76" s="95"/>
      <c r="C76" s="95"/>
      <c r="D76" s="82" t="str">
        <f ca="1">IF(ISNUMBER($L76),OFFSET(Banco!$A$1,Composições!$L76-1,COLUMN(Composições!D76)-1),"")</f>
        <v/>
      </c>
      <c r="E76" s="81" t="str">
        <f ca="1">IF(ISNUMBER($L76),OFFSET(Banco!$A$1,Composições!$L76-1,COLUMN(Composições!E76)-1),"")</f>
        <v/>
      </c>
      <c r="F76" s="81">
        <f t="shared" ca="1" si="10"/>
        <v>0</v>
      </c>
      <c r="G76" s="81">
        <f t="shared" ca="1" si="11"/>
        <v>0</v>
      </c>
      <c r="H76" s="83"/>
      <c r="I76" s="84">
        <f ca="1">IF(ISNUMBER($L76),VALUE(OFFSET(Banco!$A$1,Composições!$L76-1,COLUMN(Composições!I76)-4)),0)</f>
        <v>0</v>
      </c>
      <c r="J76" s="84">
        <f ca="1">IF(ISNUMBER($L76),VALUE(OFFSET(Banco!$A$1,Composições!$L76-1,COLUMN(Composições!J76)-4)),0)</f>
        <v>0</v>
      </c>
      <c r="K76" s="1">
        <f>COUNTA($A$1:$A76)-1</f>
        <v>6</v>
      </c>
      <c r="L76" s="1" t="e">
        <f ca="1">MATCH(Composições!CONCATENAR,Banco!$A:$A,0)</f>
        <v>#N/A</v>
      </c>
      <c r="M76" s="85" t="str">
        <f ca="1">IF(OR(ISERROR($L76),$H76="",$H76=0),"",OFFSET(M$1,MATCH($K76,$K$1:$K76,0)-1,0))</f>
        <v/>
      </c>
    </row>
    <row r="77" spans="1:14" x14ac:dyDescent="0.2">
      <c r="B77" s="95"/>
      <c r="C77" s="95"/>
      <c r="D77" s="82" t="str">
        <f ca="1">IF(ISNUMBER($L77),OFFSET(Banco!$A$1,Composições!$L77-1,COLUMN(Composições!D77)-1),"")</f>
        <v/>
      </c>
      <c r="E77" s="81" t="str">
        <f ca="1">IF(ISNUMBER($L77),OFFSET(Banco!$A$1,Composições!$L77-1,COLUMN(Composições!E77)-1),"")</f>
        <v/>
      </c>
      <c r="F77" s="81">
        <f t="shared" ca="1" si="10"/>
        <v>0</v>
      </c>
      <c r="G77" s="81">
        <f t="shared" ca="1" si="11"/>
        <v>0</v>
      </c>
      <c r="H77" s="83"/>
      <c r="I77" s="84">
        <f ca="1">IF(ISNUMBER($L77),VALUE(OFFSET(Banco!$A$1,Composições!$L77-1,COLUMN(Composições!I77)-4)),0)</f>
        <v>0</v>
      </c>
      <c r="J77" s="84">
        <f ca="1">IF(ISNUMBER($L77),VALUE(OFFSET(Banco!$A$1,Composições!$L77-1,COLUMN(Composições!J77)-4)),0)</f>
        <v>0</v>
      </c>
      <c r="K77" s="1">
        <f>COUNTA($A$1:$A77)-1</f>
        <v>6</v>
      </c>
      <c r="L77" s="1" t="e">
        <f ca="1">MATCH(Composições!CONCATENAR,Banco!$A:$A,0)</f>
        <v>#N/A</v>
      </c>
      <c r="M77" s="85" t="str">
        <f ca="1">IF(OR(ISERROR($L77),$H77="",$H77=0),"",OFFSET(M$1,MATCH($K77,$K$1:$K77,0)-1,0))</f>
        <v/>
      </c>
    </row>
    <row r="78" spans="1:14" x14ac:dyDescent="0.2">
      <c r="B78" s="95"/>
      <c r="C78" s="95"/>
      <c r="D78" s="82" t="str">
        <f ca="1">IF(ISNUMBER($L78),OFFSET(Banco!$A$1,Composições!$L78-1,COLUMN(Composições!D78)-1),"")</f>
        <v/>
      </c>
      <c r="E78" s="81" t="str">
        <f ca="1">IF(ISNUMBER($L78),OFFSET(Banco!$A$1,Composições!$L78-1,COLUMN(Composições!E78)-1),"")</f>
        <v/>
      </c>
      <c r="F78" s="81">
        <f t="shared" ca="1" si="10"/>
        <v>0</v>
      </c>
      <c r="G78" s="81">
        <f t="shared" ca="1" si="11"/>
        <v>0</v>
      </c>
      <c r="H78" s="83"/>
      <c r="I78" s="84">
        <f ca="1">IF(ISNUMBER($L78),VALUE(OFFSET(Banco!$A$1,Composições!$L78-1,COLUMN(Composições!I78)-4)),0)</f>
        <v>0</v>
      </c>
      <c r="J78" s="84">
        <f ca="1">IF(ISNUMBER($L78),VALUE(OFFSET(Banco!$A$1,Composições!$L78-1,COLUMN(Composições!J78)-4)),0)</f>
        <v>0</v>
      </c>
      <c r="K78" s="1">
        <f>COUNTA($A$1:$A78)-1</f>
        <v>6</v>
      </c>
      <c r="L78" s="1" t="e">
        <f ca="1">MATCH(Composições!CONCATENAR,Banco!$A:$A,0)</f>
        <v>#N/A</v>
      </c>
      <c r="M78" s="85" t="str">
        <f ca="1">IF(OR(ISERROR($L78),$H78="",$H78=0),"",OFFSET(M$1,MATCH($K78,$K$1:$K78,0)-1,0))</f>
        <v/>
      </c>
    </row>
    <row r="79" spans="1:14" x14ac:dyDescent="0.2">
      <c r="B79" s="95"/>
      <c r="C79" s="95"/>
      <c r="D79" s="82" t="str">
        <f ca="1">IF(ISNUMBER($L79),OFFSET(Banco!$A$1,Composições!$L79-1,COLUMN(Composições!D79)-1),"")</f>
        <v/>
      </c>
      <c r="E79" s="81" t="str">
        <f ca="1">IF(ISNUMBER($L79),OFFSET(Banco!$A$1,Composições!$L79-1,COLUMN(Composições!E79)-1),"")</f>
        <v/>
      </c>
      <c r="F79" s="81">
        <f t="shared" ca="1" si="10"/>
        <v>0</v>
      </c>
      <c r="G79" s="81">
        <f t="shared" ca="1" si="11"/>
        <v>0</v>
      </c>
      <c r="H79" s="83"/>
      <c r="I79" s="84">
        <f ca="1">IF(ISNUMBER($L79),VALUE(OFFSET(Banco!$A$1,Composições!$L79-1,COLUMN(Composições!I79)-4)),0)</f>
        <v>0</v>
      </c>
      <c r="J79" s="84">
        <f ca="1">IF(ISNUMBER($L79),VALUE(OFFSET(Banco!$A$1,Composições!$L79-1,COLUMN(Composições!J79)-4)),0)</f>
        <v>0</v>
      </c>
      <c r="K79" s="1">
        <f>COUNTA($A$1:$A79)-1</f>
        <v>6</v>
      </c>
      <c r="L79" s="1" t="e">
        <f ca="1">MATCH(Composições!CONCATENAR,Banco!$A:$A,0)</f>
        <v>#N/A</v>
      </c>
      <c r="M79" s="85" t="str">
        <f ca="1">IF(OR(ISERROR($L79),$H79="",$H79=0),"",OFFSET(M$1,MATCH($K79,$K$1:$K79,0)-1,0))</f>
        <v/>
      </c>
    </row>
    <row r="80" spans="1:14" x14ac:dyDescent="0.2">
      <c r="B80" s="95"/>
      <c r="C80" s="95"/>
      <c r="D80" s="82" t="str">
        <f ca="1">IF(ISNUMBER($L80),OFFSET(Banco!$A$1,Composições!$L80-1,COLUMN(Composições!D80)-1),"")</f>
        <v/>
      </c>
      <c r="E80" s="81" t="str">
        <f ca="1">IF(ISNUMBER($L80),OFFSET(Banco!$A$1,Composições!$L80-1,COLUMN(Composições!E80)-1),"")</f>
        <v/>
      </c>
      <c r="F80" s="81">
        <f t="shared" ca="1" si="10"/>
        <v>0</v>
      </c>
      <c r="G80" s="81">
        <f t="shared" ca="1" si="11"/>
        <v>0</v>
      </c>
      <c r="H80" s="83"/>
      <c r="I80" s="84">
        <f ca="1">IF(ISNUMBER($L80),VALUE(OFFSET(Banco!$A$1,Composições!$L80-1,COLUMN(Composições!I80)-4)),0)</f>
        <v>0</v>
      </c>
      <c r="J80" s="84">
        <f ca="1">IF(ISNUMBER($L80),VALUE(OFFSET(Banco!$A$1,Composições!$L80-1,COLUMN(Composições!J80)-4)),0)</f>
        <v>0</v>
      </c>
      <c r="K80" s="1">
        <f>COUNTA($A$1:$A80)-1</f>
        <v>6</v>
      </c>
      <c r="L80" s="1" t="e">
        <f ca="1">MATCH(Composições!CONCATENAR,Banco!$A:$A,0)</f>
        <v>#N/A</v>
      </c>
      <c r="M80" s="85" t="str">
        <f ca="1">IF(OR(ISERROR($L80),$H80="",$H80=0),"",OFFSET(M$1,MATCH($K80,$K$1:$K80,0)-1,0))</f>
        <v/>
      </c>
    </row>
    <row r="81" spans="1:14" x14ac:dyDescent="0.2">
      <c r="B81" s="95"/>
      <c r="C81" s="95"/>
      <c r="D81" s="82" t="str">
        <f ca="1">IF(ISNUMBER($L81),OFFSET(Banco!$A$1,Composições!$L81-1,COLUMN(Composições!D81)-1),"")</f>
        <v/>
      </c>
      <c r="E81" s="81" t="str">
        <f ca="1">IF(ISNUMBER($L81),OFFSET(Banco!$A$1,Composições!$L81-1,COLUMN(Composições!E81)-1),"")</f>
        <v/>
      </c>
      <c r="F81" s="81">
        <f t="shared" ca="1" si="10"/>
        <v>0</v>
      </c>
      <c r="G81" s="81">
        <f t="shared" ca="1" si="11"/>
        <v>0</v>
      </c>
      <c r="H81" s="83"/>
      <c r="I81" s="84">
        <f ca="1">IF(ISNUMBER($L81),VALUE(OFFSET(Banco!$A$1,Composições!$L81-1,COLUMN(Composições!I81)-4)),0)</f>
        <v>0</v>
      </c>
      <c r="J81" s="84">
        <f ca="1">IF(ISNUMBER($L81),VALUE(OFFSET(Banco!$A$1,Composições!$L81-1,COLUMN(Composições!J81)-4)),0)</f>
        <v>0</v>
      </c>
      <c r="K81" s="1">
        <f>COUNTA($A$1:$A81)-1</f>
        <v>6</v>
      </c>
      <c r="L81" s="1" t="e">
        <f ca="1">MATCH(Composições!CONCATENAR,Banco!$A:$A,0)</f>
        <v>#N/A</v>
      </c>
      <c r="M81" s="85" t="str">
        <f ca="1">IF(OR(ISERROR($L81),$H81="",$H81=0),"",OFFSET(M$1,MATCH($K81,$K$1:$K81,0)-1,0))</f>
        <v/>
      </c>
    </row>
    <row r="82" spans="1:14" customFormat="1" ht="12.75" x14ac:dyDescent="0.2">
      <c r="K82">
        <f>COUNTA($A$1:$A82)-1</f>
        <v>6</v>
      </c>
      <c r="M82" s="88" t="str">
        <f ca="1">IF(OFFSET($M$1,MATCH(OFFSET(K82,-1,0),$K$1:$K82,0)-1,0)="F","F","")</f>
        <v/>
      </c>
    </row>
    <row r="83" spans="1:14" x14ac:dyDescent="0.2">
      <c r="A83" s="86" t="str">
        <f>CONCATENAR</f>
        <v xml:space="preserve"> </v>
      </c>
      <c r="B83" s="89"/>
      <c r="C83" s="89"/>
      <c r="D83" s="90"/>
      <c r="E83" s="89"/>
      <c r="F83" s="91">
        <f ca="1">IF($L83&gt;0,SUM(OFFSET(F83,1,0,$L83),0))</f>
        <v>0</v>
      </c>
      <c r="G83" s="91">
        <f ca="1">IF($L83&gt;0,SUM(OFFSET(G83,1,0,$L83),0))</f>
        <v>0</v>
      </c>
      <c r="H83" s="92"/>
      <c r="I83" s="93">
        <f ca="1">IF(ISERROR(F83),0,F83)</f>
        <v>0</v>
      </c>
      <c r="J83" s="94">
        <f ca="1">IF(ISERROR(G83),0,G83)</f>
        <v>0</v>
      </c>
      <c r="K83" s="1">
        <f>COUNTA($A$1:$A83)-1</f>
        <v>7</v>
      </c>
      <c r="L83" s="1">
        <f>IF(MAX(K:K)=K83,MATCH(9999999,$K:$K)+1,MATCH(K83+1,K:K,0))-ROW(L83)-2</f>
        <v>10</v>
      </c>
      <c r="M83" s="3" t="str">
        <f ca="1">IF(AND(OR(I83&lt;&gt;0,J83&lt;&gt;0),N83="Sim"),"F","")</f>
        <v/>
      </c>
      <c r="N83" s="87" t="s">
        <v>64</v>
      </c>
    </row>
    <row r="84" spans="1:14" x14ac:dyDescent="0.2">
      <c r="B84" s="95"/>
      <c r="C84" s="95"/>
      <c r="D84" s="82" t="str">
        <f ca="1">IF(ISNUMBER($L84),OFFSET(Banco!$A$1,Composições!$L84-1,COLUMN(Composições!D84)-1),"")</f>
        <v/>
      </c>
      <c r="E84" s="81" t="str">
        <f ca="1">IF(ISNUMBER($L84),OFFSET(Banco!$A$1,Composições!$L84-1,COLUMN(Composições!E84)-1),"")</f>
        <v/>
      </c>
      <c r="F84" s="81">
        <f t="shared" ref="F84:F93" ca="1" si="12">TRUNC($H84*ROUND(I84,2),2)</f>
        <v>0</v>
      </c>
      <c r="G84" s="81">
        <f t="shared" ref="G84:G93" ca="1" si="13">TRUNC($H84*ROUND(J84,2),2)</f>
        <v>0</v>
      </c>
      <c r="H84" s="83"/>
      <c r="I84" s="84">
        <f ca="1">IF(ISNUMBER($L84),VALUE(OFFSET(Banco!$A$1,Composições!$L84-1,COLUMN(Composições!I84)-4)),0)</f>
        <v>0</v>
      </c>
      <c r="J84" s="84">
        <f ca="1">IF(ISNUMBER($L84),VALUE(OFFSET(Banco!$A$1,Composições!$L84-1,COLUMN(Composições!J84)-4)),0)</f>
        <v>0</v>
      </c>
      <c r="K84" s="1">
        <f>COUNTA($A$1:$A84)-1</f>
        <v>7</v>
      </c>
      <c r="L84" s="1" t="e">
        <f ca="1">MATCH(Composições!CONCATENAR,Banco!$A:$A,0)</f>
        <v>#N/A</v>
      </c>
      <c r="M84" s="85" t="str">
        <f ca="1">IF(OR(ISERROR($L84),$H84="",$H84=0),"",OFFSET(M$1,MATCH($K84,$K$1:$K84,0)-1,0))</f>
        <v/>
      </c>
    </row>
    <row r="85" spans="1:14" x14ac:dyDescent="0.2">
      <c r="B85" s="95"/>
      <c r="C85" s="95"/>
      <c r="D85" s="82" t="str">
        <f ca="1">IF(ISNUMBER($L85),OFFSET(Banco!$A$1,Composições!$L85-1,COLUMN(Composições!D85)-1),"")</f>
        <v/>
      </c>
      <c r="E85" s="81" t="str">
        <f ca="1">IF(ISNUMBER($L85),OFFSET(Banco!$A$1,Composições!$L85-1,COLUMN(Composições!E85)-1),"")</f>
        <v/>
      </c>
      <c r="F85" s="81">
        <f t="shared" ca="1" si="12"/>
        <v>0</v>
      </c>
      <c r="G85" s="81">
        <f t="shared" ca="1" si="13"/>
        <v>0</v>
      </c>
      <c r="H85" s="83"/>
      <c r="I85" s="84">
        <f ca="1">IF(ISNUMBER($L85),VALUE(OFFSET(Banco!$A$1,Composições!$L85-1,COLUMN(Composições!I85)-4)),0)</f>
        <v>0</v>
      </c>
      <c r="J85" s="84">
        <f ca="1">IF(ISNUMBER($L85),VALUE(OFFSET(Banco!$A$1,Composições!$L85-1,COLUMN(Composições!J85)-4)),0)</f>
        <v>0</v>
      </c>
      <c r="K85" s="1">
        <f>COUNTA($A$1:$A85)-1</f>
        <v>7</v>
      </c>
      <c r="L85" s="1" t="e">
        <f ca="1">MATCH(Composições!CONCATENAR,Banco!$A:$A,0)</f>
        <v>#N/A</v>
      </c>
      <c r="M85" s="85" t="str">
        <f ca="1">IF(OR(ISERROR($L85),$H85="",$H85=0),"",OFFSET(M$1,MATCH($K85,$K$1:$K85,0)-1,0))</f>
        <v/>
      </c>
    </row>
    <row r="86" spans="1:14" x14ac:dyDescent="0.2">
      <c r="B86" s="95"/>
      <c r="C86" s="95"/>
      <c r="D86" s="82" t="str">
        <f ca="1">IF(ISNUMBER($L86),OFFSET(Banco!$A$1,Composições!$L86-1,COLUMN(Composições!D86)-1),"")</f>
        <v/>
      </c>
      <c r="E86" s="81" t="str">
        <f ca="1">IF(ISNUMBER($L86),OFFSET(Banco!$A$1,Composições!$L86-1,COLUMN(Composições!E86)-1),"")</f>
        <v/>
      </c>
      <c r="F86" s="81">
        <f t="shared" ca="1" si="12"/>
        <v>0</v>
      </c>
      <c r="G86" s="81">
        <f t="shared" ca="1" si="13"/>
        <v>0</v>
      </c>
      <c r="H86" s="83"/>
      <c r="I86" s="84">
        <f ca="1">IF(ISNUMBER($L86),VALUE(OFFSET(Banco!$A$1,Composições!$L86-1,COLUMN(Composições!I86)-4)),0)</f>
        <v>0</v>
      </c>
      <c r="J86" s="84">
        <f ca="1">IF(ISNUMBER($L86),VALUE(OFFSET(Banco!$A$1,Composições!$L86-1,COLUMN(Composições!J86)-4)),0)</f>
        <v>0</v>
      </c>
      <c r="K86" s="1">
        <f>COUNTA($A$1:$A86)-1</f>
        <v>7</v>
      </c>
      <c r="L86" s="1" t="e">
        <f ca="1">MATCH(Composições!CONCATENAR,Banco!$A:$A,0)</f>
        <v>#N/A</v>
      </c>
      <c r="M86" s="85" t="str">
        <f ca="1">IF(OR(ISERROR($L86),$H86="",$H86=0),"",OFFSET(M$1,MATCH($K86,$K$1:$K86,0)-1,0))</f>
        <v/>
      </c>
    </row>
    <row r="87" spans="1:14" x14ac:dyDescent="0.2">
      <c r="B87" s="95"/>
      <c r="C87" s="95"/>
      <c r="D87" s="82" t="str">
        <f ca="1">IF(ISNUMBER($L87),OFFSET(Banco!$A$1,Composições!$L87-1,COLUMN(Composições!D87)-1),"")</f>
        <v/>
      </c>
      <c r="E87" s="81" t="str">
        <f ca="1">IF(ISNUMBER($L87),OFFSET(Banco!$A$1,Composições!$L87-1,COLUMN(Composições!E87)-1),"")</f>
        <v/>
      </c>
      <c r="F87" s="81">
        <f t="shared" ca="1" si="12"/>
        <v>0</v>
      </c>
      <c r="G87" s="81">
        <f t="shared" ca="1" si="13"/>
        <v>0</v>
      </c>
      <c r="H87" s="83"/>
      <c r="I87" s="84">
        <f ca="1">IF(ISNUMBER($L87),VALUE(OFFSET(Banco!$A$1,Composições!$L87-1,COLUMN(Composições!I87)-4)),0)</f>
        <v>0</v>
      </c>
      <c r="J87" s="84">
        <f ca="1">IF(ISNUMBER($L87),VALUE(OFFSET(Banco!$A$1,Composições!$L87-1,COLUMN(Composições!J87)-4)),0)</f>
        <v>0</v>
      </c>
      <c r="K87" s="1">
        <f>COUNTA($A$1:$A87)-1</f>
        <v>7</v>
      </c>
      <c r="L87" s="1" t="e">
        <f ca="1">MATCH(Composições!CONCATENAR,Banco!$A:$A,0)</f>
        <v>#N/A</v>
      </c>
      <c r="M87" s="85" t="str">
        <f ca="1">IF(OR(ISERROR($L87),$H87="",$H87=0),"",OFFSET(M$1,MATCH($K87,$K$1:$K87,0)-1,0))</f>
        <v/>
      </c>
    </row>
    <row r="88" spans="1:14" x14ac:dyDescent="0.2">
      <c r="B88" s="95"/>
      <c r="C88" s="95"/>
      <c r="D88" s="82" t="str">
        <f ca="1">IF(ISNUMBER($L88),OFFSET(Banco!$A$1,Composições!$L88-1,COLUMN(Composições!D88)-1),"")</f>
        <v/>
      </c>
      <c r="E88" s="81" t="str">
        <f ca="1">IF(ISNUMBER($L88),OFFSET(Banco!$A$1,Composições!$L88-1,COLUMN(Composições!E88)-1),"")</f>
        <v/>
      </c>
      <c r="F88" s="81">
        <f t="shared" ca="1" si="12"/>
        <v>0</v>
      </c>
      <c r="G88" s="81">
        <f t="shared" ca="1" si="13"/>
        <v>0</v>
      </c>
      <c r="H88" s="83"/>
      <c r="I88" s="84">
        <f ca="1">IF(ISNUMBER($L88),VALUE(OFFSET(Banco!$A$1,Composições!$L88-1,COLUMN(Composições!I88)-4)),0)</f>
        <v>0</v>
      </c>
      <c r="J88" s="84">
        <f ca="1">IF(ISNUMBER($L88),VALUE(OFFSET(Banco!$A$1,Composições!$L88-1,COLUMN(Composições!J88)-4)),0)</f>
        <v>0</v>
      </c>
      <c r="K88" s="1">
        <f>COUNTA($A$1:$A88)-1</f>
        <v>7</v>
      </c>
      <c r="L88" s="1" t="e">
        <f ca="1">MATCH(Composições!CONCATENAR,Banco!$A:$A,0)</f>
        <v>#N/A</v>
      </c>
      <c r="M88" s="85" t="str">
        <f ca="1">IF(OR(ISERROR($L88),$H88="",$H88=0),"",OFFSET(M$1,MATCH($K88,$K$1:$K88,0)-1,0))</f>
        <v/>
      </c>
    </row>
    <row r="89" spans="1:14" x14ac:dyDescent="0.2">
      <c r="B89" s="95"/>
      <c r="C89" s="95"/>
      <c r="D89" s="82" t="str">
        <f ca="1">IF(ISNUMBER($L89),OFFSET(Banco!$A$1,Composições!$L89-1,COLUMN(Composições!D89)-1),"")</f>
        <v/>
      </c>
      <c r="E89" s="81" t="str">
        <f ca="1">IF(ISNUMBER($L89),OFFSET(Banco!$A$1,Composições!$L89-1,COLUMN(Composições!E89)-1),"")</f>
        <v/>
      </c>
      <c r="F89" s="81">
        <f t="shared" ca="1" si="12"/>
        <v>0</v>
      </c>
      <c r="G89" s="81">
        <f t="shared" ca="1" si="13"/>
        <v>0</v>
      </c>
      <c r="H89" s="83"/>
      <c r="I89" s="84">
        <f ca="1">IF(ISNUMBER($L89),VALUE(OFFSET(Banco!$A$1,Composições!$L89-1,COLUMN(Composições!I89)-4)),0)</f>
        <v>0</v>
      </c>
      <c r="J89" s="84">
        <f ca="1">IF(ISNUMBER($L89),VALUE(OFFSET(Banco!$A$1,Composições!$L89-1,COLUMN(Composições!J89)-4)),0)</f>
        <v>0</v>
      </c>
      <c r="K89" s="1">
        <f>COUNTA($A$1:$A89)-1</f>
        <v>7</v>
      </c>
      <c r="L89" s="1" t="e">
        <f ca="1">MATCH(Composições!CONCATENAR,Banco!$A:$A,0)</f>
        <v>#N/A</v>
      </c>
      <c r="M89" s="85" t="str">
        <f ca="1">IF(OR(ISERROR($L89),$H89="",$H89=0),"",OFFSET(M$1,MATCH($K89,$K$1:$K89,0)-1,0))</f>
        <v/>
      </c>
    </row>
    <row r="90" spans="1:14" x14ac:dyDescent="0.2">
      <c r="B90" s="95"/>
      <c r="C90" s="95"/>
      <c r="D90" s="82" t="str">
        <f ca="1">IF(ISNUMBER($L90),OFFSET(Banco!$A$1,Composições!$L90-1,COLUMN(Composições!D90)-1),"")</f>
        <v/>
      </c>
      <c r="E90" s="81" t="str">
        <f ca="1">IF(ISNUMBER($L90),OFFSET(Banco!$A$1,Composições!$L90-1,COLUMN(Composições!E90)-1),"")</f>
        <v/>
      </c>
      <c r="F90" s="81">
        <f t="shared" ca="1" si="12"/>
        <v>0</v>
      </c>
      <c r="G90" s="81">
        <f t="shared" ca="1" si="13"/>
        <v>0</v>
      </c>
      <c r="H90" s="83"/>
      <c r="I90" s="84">
        <f ca="1">IF(ISNUMBER($L90),VALUE(OFFSET(Banco!$A$1,Composições!$L90-1,COLUMN(Composições!I90)-4)),0)</f>
        <v>0</v>
      </c>
      <c r="J90" s="84">
        <f ca="1">IF(ISNUMBER($L90),VALUE(OFFSET(Banco!$A$1,Composições!$L90-1,COLUMN(Composições!J90)-4)),0)</f>
        <v>0</v>
      </c>
      <c r="K90" s="1">
        <f>COUNTA($A$1:$A90)-1</f>
        <v>7</v>
      </c>
      <c r="L90" s="1" t="e">
        <f ca="1">MATCH(Composições!CONCATENAR,Banco!$A:$A,0)</f>
        <v>#N/A</v>
      </c>
      <c r="M90" s="85" t="str">
        <f ca="1">IF(OR(ISERROR($L90),$H90="",$H90=0),"",OFFSET(M$1,MATCH($K90,$K$1:$K90,0)-1,0))</f>
        <v/>
      </c>
    </row>
    <row r="91" spans="1:14" x14ac:dyDescent="0.2">
      <c r="B91" s="95"/>
      <c r="C91" s="95"/>
      <c r="D91" s="82" t="str">
        <f ca="1">IF(ISNUMBER($L91),OFFSET(Banco!$A$1,Composições!$L91-1,COLUMN(Composições!D91)-1),"")</f>
        <v/>
      </c>
      <c r="E91" s="81" t="str">
        <f ca="1">IF(ISNUMBER($L91),OFFSET(Banco!$A$1,Composições!$L91-1,COLUMN(Composições!E91)-1),"")</f>
        <v/>
      </c>
      <c r="F91" s="81">
        <f t="shared" ca="1" si="12"/>
        <v>0</v>
      </c>
      <c r="G91" s="81">
        <f t="shared" ca="1" si="13"/>
        <v>0</v>
      </c>
      <c r="H91" s="83"/>
      <c r="I91" s="84">
        <f ca="1">IF(ISNUMBER($L91),VALUE(OFFSET(Banco!$A$1,Composições!$L91-1,COLUMN(Composições!I91)-4)),0)</f>
        <v>0</v>
      </c>
      <c r="J91" s="84">
        <f ca="1">IF(ISNUMBER($L91),VALUE(OFFSET(Banco!$A$1,Composições!$L91-1,COLUMN(Composições!J91)-4)),0)</f>
        <v>0</v>
      </c>
      <c r="K91" s="1">
        <f>COUNTA($A$1:$A91)-1</f>
        <v>7</v>
      </c>
      <c r="L91" s="1" t="e">
        <f ca="1">MATCH(Composições!CONCATENAR,Banco!$A:$A,0)</f>
        <v>#N/A</v>
      </c>
      <c r="M91" s="85" t="str">
        <f ca="1">IF(OR(ISERROR($L91),$H91="",$H91=0),"",OFFSET(M$1,MATCH($K91,$K$1:$K91,0)-1,0))</f>
        <v/>
      </c>
    </row>
    <row r="92" spans="1:14" x14ac:dyDescent="0.2">
      <c r="B92" s="95"/>
      <c r="C92" s="95"/>
      <c r="D92" s="82" t="str">
        <f ca="1">IF(ISNUMBER($L92),OFFSET(Banco!$A$1,Composições!$L92-1,COLUMN(Composições!D92)-1),"")</f>
        <v/>
      </c>
      <c r="E92" s="81" t="str">
        <f ca="1">IF(ISNUMBER($L92),OFFSET(Banco!$A$1,Composições!$L92-1,COLUMN(Composições!E92)-1),"")</f>
        <v/>
      </c>
      <c r="F92" s="81">
        <f t="shared" ca="1" si="12"/>
        <v>0</v>
      </c>
      <c r="G92" s="81">
        <f t="shared" ca="1" si="13"/>
        <v>0</v>
      </c>
      <c r="H92" s="83"/>
      <c r="I92" s="84">
        <f ca="1">IF(ISNUMBER($L92),VALUE(OFFSET(Banco!$A$1,Composições!$L92-1,COLUMN(Composições!I92)-4)),0)</f>
        <v>0</v>
      </c>
      <c r="J92" s="84">
        <f ca="1">IF(ISNUMBER($L92),VALUE(OFFSET(Banco!$A$1,Composições!$L92-1,COLUMN(Composições!J92)-4)),0)</f>
        <v>0</v>
      </c>
      <c r="K92" s="1">
        <f>COUNTA($A$1:$A92)-1</f>
        <v>7</v>
      </c>
      <c r="L92" s="1" t="e">
        <f ca="1">MATCH(Composições!CONCATENAR,Banco!$A:$A,0)</f>
        <v>#N/A</v>
      </c>
      <c r="M92" s="85" t="str">
        <f ca="1">IF(OR(ISERROR($L92),$H92="",$H92=0),"",OFFSET(M$1,MATCH($K92,$K$1:$K92,0)-1,0))</f>
        <v/>
      </c>
    </row>
    <row r="93" spans="1:14" x14ac:dyDescent="0.2">
      <c r="B93" s="95"/>
      <c r="C93" s="95"/>
      <c r="D93" s="82" t="str">
        <f ca="1">IF(ISNUMBER($L93),OFFSET(Banco!$A$1,Composições!$L93-1,COLUMN(Composições!D93)-1),"")</f>
        <v/>
      </c>
      <c r="E93" s="81" t="str">
        <f ca="1">IF(ISNUMBER($L93),OFFSET(Banco!$A$1,Composições!$L93-1,COLUMN(Composições!E93)-1),"")</f>
        <v/>
      </c>
      <c r="F93" s="81">
        <f t="shared" ca="1" si="12"/>
        <v>0</v>
      </c>
      <c r="G93" s="81">
        <f t="shared" ca="1" si="13"/>
        <v>0</v>
      </c>
      <c r="H93" s="83"/>
      <c r="I93" s="84">
        <f ca="1">IF(ISNUMBER($L93),VALUE(OFFSET(Banco!$A$1,Composições!$L93-1,COLUMN(Composições!I93)-4)),0)</f>
        <v>0</v>
      </c>
      <c r="J93" s="84">
        <f ca="1">IF(ISNUMBER($L93),VALUE(OFFSET(Banco!$A$1,Composições!$L93-1,COLUMN(Composições!J93)-4)),0)</f>
        <v>0</v>
      </c>
      <c r="K93" s="1">
        <f>COUNTA($A$1:$A93)-1</f>
        <v>7</v>
      </c>
      <c r="L93" s="1" t="e">
        <f ca="1">MATCH(Composições!CONCATENAR,Banco!$A:$A,0)</f>
        <v>#N/A</v>
      </c>
      <c r="M93" s="85" t="str">
        <f ca="1">IF(OR(ISERROR($L93),$H93="",$H93=0),"",OFFSET(M$1,MATCH($K93,$K$1:$K93,0)-1,0))</f>
        <v/>
      </c>
    </row>
    <row r="94" spans="1:14" customFormat="1" ht="12.75" x14ac:dyDescent="0.2">
      <c r="K94">
        <f>COUNTA($A$1:$A94)-1</f>
        <v>7</v>
      </c>
      <c r="M94" s="88" t="str">
        <f ca="1">IF(OFFSET($M$1,MATCH(OFFSET(K94,-1,0),$K$1:$K94,0)-1,0)="F","F","")</f>
        <v/>
      </c>
    </row>
    <row r="95" spans="1:14" x14ac:dyDescent="0.2">
      <c r="A95" s="86" t="str">
        <f>CONCATENAR</f>
        <v xml:space="preserve"> </v>
      </c>
      <c r="B95" s="89"/>
      <c r="C95" s="89"/>
      <c r="D95" s="90"/>
      <c r="E95" s="89"/>
      <c r="F95" s="91">
        <f ca="1">IF($L95&gt;0,SUM(OFFSET(F95,1,0,$L95),0))</f>
        <v>0</v>
      </c>
      <c r="G95" s="91">
        <f ca="1">IF($L95&gt;0,SUM(OFFSET(G95,1,0,$L95),0))</f>
        <v>0</v>
      </c>
      <c r="H95" s="92"/>
      <c r="I95" s="93">
        <f ca="1">IF(ISERROR(F95),0,F95)</f>
        <v>0</v>
      </c>
      <c r="J95" s="94">
        <f ca="1">IF(ISERROR(G95),0,G95)</f>
        <v>0</v>
      </c>
      <c r="K95" s="1">
        <f>COUNTA($A$1:$A95)-1</f>
        <v>8</v>
      </c>
      <c r="L95" s="1">
        <f>IF(MAX(K:K)=K95,MATCH(9999999,$K:$K)+1,MATCH(K95+1,K:K,0))-ROW(L95)-2</f>
        <v>10</v>
      </c>
      <c r="M95" s="3" t="str">
        <f ca="1">IF(AND(OR(I95&lt;&gt;0,J95&lt;&gt;0),N95="Sim"),"F","")</f>
        <v/>
      </c>
      <c r="N95" s="87" t="s">
        <v>64</v>
      </c>
    </row>
    <row r="96" spans="1:14" x14ac:dyDescent="0.2">
      <c r="B96" s="95"/>
      <c r="C96" s="95"/>
      <c r="D96" s="82" t="str">
        <f ca="1">IF(ISNUMBER($L96),OFFSET(Banco!$A$1,Composições!$L96-1,COLUMN(Composições!D96)-1),"")</f>
        <v/>
      </c>
      <c r="E96" s="81" t="str">
        <f ca="1">IF(ISNUMBER($L96),OFFSET(Banco!$A$1,Composições!$L96-1,COLUMN(Composições!E96)-1),"")</f>
        <v/>
      </c>
      <c r="F96" s="81">
        <f t="shared" ref="F96:F105" ca="1" si="14">TRUNC($H96*ROUND(I96,2),2)</f>
        <v>0</v>
      </c>
      <c r="G96" s="81">
        <f t="shared" ref="G96:G105" ca="1" si="15">TRUNC($H96*ROUND(J96,2),2)</f>
        <v>0</v>
      </c>
      <c r="H96" s="83"/>
      <c r="I96" s="84">
        <f ca="1">IF(ISNUMBER($L96),VALUE(OFFSET(Banco!$A$1,Composições!$L96-1,COLUMN(Composições!I96)-4)),0)</f>
        <v>0</v>
      </c>
      <c r="J96" s="84">
        <f ca="1">IF(ISNUMBER($L96),VALUE(OFFSET(Banco!$A$1,Composições!$L96-1,COLUMN(Composições!J96)-4)),0)</f>
        <v>0</v>
      </c>
      <c r="K96" s="1">
        <f>COUNTA($A$1:$A96)-1</f>
        <v>8</v>
      </c>
      <c r="L96" s="1" t="e">
        <f ca="1">MATCH(Composições!CONCATENAR,Banco!$A:$A,0)</f>
        <v>#N/A</v>
      </c>
      <c r="M96" s="85" t="str">
        <f ca="1">IF(OR(ISERROR($L96),$H96="",$H96=0),"",OFFSET(M$1,MATCH($K96,$K$1:$K96,0)-1,0))</f>
        <v/>
      </c>
    </row>
    <row r="97" spans="1:14" x14ac:dyDescent="0.2">
      <c r="B97" s="95"/>
      <c r="C97" s="95"/>
      <c r="D97" s="82" t="str">
        <f ca="1">IF(ISNUMBER($L97),OFFSET(Banco!$A$1,Composições!$L97-1,COLUMN(Composições!D97)-1),"")</f>
        <v/>
      </c>
      <c r="E97" s="81" t="str">
        <f ca="1">IF(ISNUMBER($L97),OFFSET(Banco!$A$1,Composições!$L97-1,COLUMN(Composições!E97)-1),"")</f>
        <v/>
      </c>
      <c r="F97" s="81">
        <f t="shared" ca="1" si="14"/>
        <v>0</v>
      </c>
      <c r="G97" s="81">
        <f t="shared" ca="1" si="15"/>
        <v>0</v>
      </c>
      <c r="H97" s="83"/>
      <c r="I97" s="84">
        <f ca="1">IF(ISNUMBER($L97),VALUE(OFFSET(Banco!$A$1,Composições!$L97-1,COLUMN(Composições!I97)-4)),0)</f>
        <v>0</v>
      </c>
      <c r="J97" s="84">
        <f ca="1">IF(ISNUMBER($L97),VALUE(OFFSET(Banco!$A$1,Composições!$L97-1,COLUMN(Composições!J97)-4)),0)</f>
        <v>0</v>
      </c>
      <c r="K97" s="1">
        <f>COUNTA($A$1:$A97)-1</f>
        <v>8</v>
      </c>
      <c r="L97" s="1" t="e">
        <f ca="1">MATCH(Composições!CONCATENAR,Banco!$A:$A,0)</f>
        <v>#N/A</v>
      </c>
      <c r="M97" s="85" t="str">
        <f ca="1">IF(OR(ISERROR($L97),$H97="",$H97=0),"",OFFSET(M$1,MATCH($K97,$K$1:$K97,0)-1,0))</f>
        <v/>
      </c>
    </row>
    <row r="98" spans="1:14" x14ac:dyDescent="0.2">
      <c r="B98" s="95"/>
      <c r="C98" s="95"/>
      <c r="D98" s="82" t="str">
        <f ca="1">IF(ISNUMBER($L98),OFFSET(Banco!$A$1,Composições!$L98-1,COLUMN(Composições!D98)-1),"")</f>
        <v/>
      </c>
      <c r="E98" s="81" t="str">
        <f ca="1">IF(ISNUMBER($L98),OFFSET(Banco!$A$1,Composições!$L98-1,COLUMN(Composições!E98)-1),"")</f>
        <v/>
      </c>
      <c r="F98" s="81">
        <f t="shared" ca="1" si="14"/>
        <v>0</v>
      </c>
      <c r="G98" s="81">
        <f t="shared" ca="1" si="15"/>
        <v>0</v>
      </c>
      <c r="H98" s="83"/>
      <c r="I98" s="84">
        <f ca="1">IF(ISNUMBER($L98),VALUE(OFFSET(Banco!$A$1,Composições!$L98-1,COLUMN(Composições!I98)-4)),0)</f>
        <v>0</v>
      </c>
      <c r="J98" s="84">
        <f ca="1">IF(ISNUMBER($L98),VALUE(OFFSET(Banco!$A$1,Composições!$L98-1,COLUMN(Composições!J98)-4)),0)</f>
        <v>0</v>
      </c>
      <c r="K98" s="1">
        <f>COUNTA($A$1:$A98)-1</f>
        <v>8</v>
      </c>
      <c r="L98" s="1" t="e">
        <f ca="1">MATCH(Composições!CONCATENAR,Banco!$A:$A,0)</f>
        <v>#N/A</v>
      </c>
      <c r="M98" s="85" t="str">
        <f ca="1">IF(OR(ISERROR($L98),$H98="",$H98=0),"",OFFSET(M$1,MATCH($K98,$K$1:$K98,0)-1,0))</f>
        <v/>
      </c>
    </row>
    <row r="99" spans="1:14" x14ac:dyDescent="0.2">
      <c r="B99" s="95"/>
      <c r="C99" s="95"/>
      <c r="D99" s="82" t="str">
        <f ca="1">IF(ISNUMBER($L99),OFFSET(Banco!$A$1,Composições!$L99-1,COLUMN(Composições!D99)-1),"")</f>
        <v/>
      </c>
      <c r="E99" s="81" t="str">
        <f ca="1">IF(ISNUMBER($L99),OFFSET(Banco!$A$1,Composições!$L99-1,COLUMN(Composições!E99)-1),"")</f>
        <v/>
      </c>
      <c r="F99" s="81">
        <f t="shared" ca="1" si="14"/>
        <v>0</v>
      </c>
      <c r="G99" s="81">
        <f t="shared" ca="1" si="15"/>
        <v>0</v>
      </c>
      <c r="H99" s="83"/>
      <c r="I99" s="84">
        <f ca="1">IF(ISNUMBER($L99),VALUE(OFFSET(Banco!$A$1,Composições!$L99-1,COLUMN(Composições!I99)-4)),0)</f>
        <v>0</v>
      </c>
      <c r="J99" s="84">
        <f ca="1">IF(ISNUMBER($L99),VALUE(OFFSET(Banco!$A$1,Composições!$L99-1,COLUMN(Composições!J99)-4)),0)</f>
        <v>0</v>
      </c>
      <c r="K99" s="1">
        <f>COUNTA($A$1:$A99)-1</f>
        <v>8</v>
      </c>
      <c r="L99" s="1" t="e">
        <f ca="1">MATCH(Composições!CONCATENAR,Banco!$A:$A,0)</f>
        <v>#N/A</v>
      </c>
      <c r="M99" s="85" t="str">
        <f ca="1">IF(OR(ISERROR($L99),$H99="",$H99=0),"",OFFSET(M$1,MATCH($K99,$K$1:$K99,0)-1,0))</f>
        <v/>
      </c>
    </row>
    <row r="100" spans="1:14" x14ac:dyDescent="0.2">
      <c r="B100" s="95"/>
      <c r="C100" s="95"/>
      <c r="D100" s="82" t="str">
        <f ca="1">IF(ISNUMBER($L100),OFFSET(Banco!$A$1,Composições!$L100-1,COLUMN(Composições!D100)-1),"")</f>
        <v/>
      </c>
      <c r="E100" s="81" t="str">
        <f ca="1">IF(ISNUMBER($L100),OFFSET(Banco!$A$1,Composições!$L100-1,COLUMN(Composições!E100)-1),"")</f>
        <v/>
      </c>
      <c r="F100" s="81">
        <f t="shared" ca="1" si="14"/>
        <v>0</v>
      </c>
      <c r="G100" s="81">
        <f t="shared" ca="1" si="15"/>
        <v>0</v>
      </c>
      <c r="H100" s="83"/>
      <c r="I100" s="84">
        <f ca="1">IF(ISNUMBER($L100),VALUE(OFFSET(Banco!$A$1,Composições!$L100-1,COLUMN(Composições!I100)-4)),0)</f>
        <v>0</v>
      </c>
      <c r="J100" s="84">
        <f ca="1">IF(ISNUMBER($L100),VALUE(OFFSET(Banco!$A$1,Composições!$L100-1,COLUMN(Composições!J100)-4)),0)</f>
        <v>0</v>
      </c>
      <c r="K100" s="1">
        <f>COUNTA($A$1:$A100)-1</f>
        <v>8</v>
      </c>
      <c r="L100" s="1" t="e">
        <f ca="1">MATCH(Composições!CONCATENAR,Banco!$A:$A,0)</f>
        <v>#N/A</v>
      </c>
      <c r="M100" s="85" t="str">
        <f ca="1">IF(OR(ISERROR($L100),$H100="",$H100=0),"",OFFSET(M$1,MATCH($K100,$K$1:$K100,0)-1,0))</f>
        <v/>
      </c>
    </row>
    <row r="101" spans="1:14" x14ac:dyDescent="0.2">
      <c r="B101" s="95"/>
      <c r="C101" s="95"/>
      <c r="D101" s="82" t="str">
        <f ca="1">IF(ISNUMBER($L101),OFFSET(Banco!$A$1,Composições!$L101-1,COLUMN(Composições!D101)-1),"")</f>
        <v/>
      </c>
      <c r="E101" s="81" t="str">
        <f ca="1">IF(ISNUMBER($L101),OFFSET(Banco!$A$1,Composições!$L101-1,COLUMN(Composições!E101)-1),"")</f>
        <v/>
      </c>
      <c r="F101" s="81">
        <f t="shared" ca="1" si="14"/>
        <v>0</v>
      </c>
      <c r="G101" s="81">
        <f t="shared" ca="1" si="15"/>
        <v>0</v>
      </c>
      <c r="H101" s="83"/>
      <c r="I101" s="84">
        <f ca="1">IF(ISNUMBER($L101),VALUE(OFFSET(Banco!$A$1,Composições!$L101-1,COLUMN(Composições!I101)-4)),0)</f>
        <v>0</v>
      </c>
      <c r="J101" s="84">
        <f ca="1">IF(ISNUMBER($L101),VALUE(OFFSET(Banco!$A$1,Composições!$L101-1,COLUMN(Composições!J101)-4)),0)</f>
        <v>0</v>
      </c>
      <c r="K101" s="1">
        <f>COUNTA($A$1:$A101)-1</f>
        <v>8</v>
      </c>
      <c r="L101" s="1" t="e">
        <f ca="1">MATCH(Composições!CONCATENAR,Banco!$A:$A,0)</f>
        <v>#N/A</v>
      </c>
      <c r="M101" s="85" t="str">
        <f ca="1">IF(OR(ISERROR($L101),$H101="",$H101=0),"",OFFSET(M$1,MATCH($K101,$K$1:$K101,0)-1,0))</f>
        <v/>
      </c>
    </row>
    <row r="102" spans="1:14" x14ac:dyDescent="0.2">
      <c r="B102" s="95"/>
      <c r="C102" s="95"/>
      <c r="D102" s="82" t="str">
        <f ca="1">IF(ISNUMBER($L102),OFFSET(Banco!$A$1,Composições!$L102-1,COLUMN(Composições!D102)-1),"")</f>
        <v/>
      </c>
      <c r="E102" s="81" t="str">
        <f ca="1">IF(ISNUMBER($L102),OFFSET(Banco!$A$1,Composições!$L102-1,COLUMN(Composições!E102)-1),"")</f>
        <v/>
      </c>
      <c r="F102" s="81">
        <f t="shared" ca="1" si="14"/>
        <v>0</v>
      </c>
      <c r="G102" s="81">
        <f t="shared" ca="1" si="15"/>
        <v>0</v>
      </c>
      <c r="H102" s="83"/>
      <c r="I102" s="84">
        <f ca="1">IF(ISNUMBER($L102),VALUE(OFFSET(Banco!$A$1,Composições!$L102-1,COLUMN(Composições!I102)-4)),0)</f>
        <v>0</v>
      </c>
      <c r="J102" s="84">
        <f ca="1">IF(ISNUMBER($L102),VALUE(OFFSET(Banco!$A$1,Composições!$L102-1,COLUMN(Composições!J102)-4)),0)</f>
        <v>0</v>
      </c>
      <c r="K102" s="1">
        <f>COUNTA($A$1:$A102)-1</f>
        <v>8</v>
      </c>
      <c r="L102" s="1" t="e">
        <f ca="1">MATCH(Composições!CONCATENAR,Banco!$A:$A,0)</f>
        <v>#N/A</v>
      </c>
      <c r="M102" s="85" t="str">
        <f ca="1">IF(OR(ISERROR($L102),$H102="",$H102=0),"",OFFSET(M$1,MATCH($K102,$K$1:$K102,0)-1,0))</f>
        <v/>
      </c>
    </row>
    <row r="103" spans="1:14" x14ac:dyDescent="0.2">
      <c r="B103" s="95"/>
      <c r="C103" s="95"/>
      <c r="D103" s="82" t="str">
        <f ca="1">IF(ISNUMBER($L103),OFFSET(Banco!$A$1,Composições!$L103-1,COLUMN(Composições!D103)-1),"")</f>
        <v/>
      </c>
      <c r="E103" s="81" t="str">
        <f ca="1">IF(ISNUMBER($L103),OFFSET(Banco!$A$1,Composições!$L103-1,COLUMN(Composições!E103)-1),"")</f>
        <v/>
      </c>
      <c r="F103" s="81">
        <f t="shared" ca="1" si="14"/>
        <v>0</v>
      </c>
      <c r="G103" s="81">
        <f t="shared" ca="1" si="15"/>
        <v>0</v>
      </c>
      <c r="H103" s="83"/>
      <c r="I103" s="84">
        <f ca="1">IF(ISNUMBER($L103),VALUE(OFFSET(Banco!$A$1,Composições!$L103-1,COLUMN(Composições!I103)-4)),0)</f>
        <v>0</v>
      </c>
      <c r="J103" s="84">
        <f ca="1">IF(ISNUMBER($L103),VALUE(OFFSET(Banco!$A$1,Composições!$L103-1,COLUMN(Composições!J103)-4)),0)</f>
        <v>0</v>
      </c>
      <c r="K103" s="1">
        <f>COUNTA($A$1:$A103)-1</f>
        <v>8</v>
      </c>
      <c r="L103" s="1" t="e">
        <f ca="1">MATCH(Composições!CONCATENAR,Banco!$A:$A,0)</f>
        <v>#N/A</v>
      </c>
      <c r="M103" s="85" t="str">
        <f ca="1">IF(OR(ISERROR($L103),$H103="",$H103=0),"",OFFSET(M$1,MATCH($K103,$K$1:$K103,0)-1,0))</f>
        <v/>
      </c>
    </row>
    <row r="104" spans="1:14" x14ac:dyDescent="0.2">
      <c r="B104" s="95"/>
      <c r="C104" s="95"/>
      <c r="D104" s="82" t="str">
        <f ca="1">IF(ISNUMBER($L104),OFFSET(Banco!$A$1,Composições!$L104-1,COLUMN(Composições!D104)-1),"")</f>
        <v/>
      </c>
      <c r="E104" s="81" t="str">
        <f ca="1">IF(ISNUMBER($L104),OFFSET(Banco!$A$1,Composições!$L104-1,COLUMN(Composições!E104)-1),"")</f>
        <v/>
      </c>
      <c r="F104" s="81">
        <f t="shared" ca="1" si="14"/>
        <v>0</v>
      </c>
      <c r="G104" s="81">
        <f t="shared" ca="1" si="15"/>
        <v>0</v>
      </c>
      <c r="H104" s="83"/>
      <c r="I104" s="84">
        <f ca="1">IF(ISNUMBER($L104),VALUE(OFFSET(Banco!$A$1,Composições!$L104-1,COLUMN(Composições!I104)-4)),0)</f>
        <v>0</v>
      </c>
      <c r="J104" s="84">
        <f ca="1">IF(ISNUMBER($L104),VALUE(OFFSET(Banco!$A$1,Composições!$L104-1,COLUMN(Composições!J104)-4)),0)</f>
        <v>0</v>
      </c>
      <c r="K104" s="1">
        <f>COUNTA($A$1:$A104)-1</f>
        <v>8</v>
      </c>
      <c r="L104" s="1" t="e">
        <f ca="1">MATCH(Composições!CONCATENAR,Banco!$A:$A,0)</f>
        <v>#N/A</v>
      </c>
      <c r="M104" s="85" t="str">
        <f ca="1">IF(OR(ISERROR($L104),$H104="",$H104=0),"",OFFSET(M$1,MATCH($K104,$K$1:$K104,0)-1,0))</f>
        <v/>
      </c>
    </row>
    <row r="105" spans="1:14" x14ac:dyDescent="0.2">
      <c r="B105" s="95"/>
      <c r="C105" s="95"/>
      <c r="D105" s="82" t="str">
        <f ca="1">IF(ISNUMBER($L105),OFFSET(Banco!$A$1,Composições!$L105-1,COLUMN(Composições!D105)-1),"")</f>
        <v/>
      </c>
      <c r="E105" s="81" t="str">
        <f ca="1">IF(ISNUMBER($L105),OFFSET(Banco!$A$1,Composições!$L105-1,COLUMN(Composições!E105)-1),"")</f>
        <v/>
      </c>
      <c r="F105" s="81">
        <f t="shared" ca="1" si="14"/>
        <v>0</v>
      </c>
      <c r="G105" s="81">
        <f t="shared" ca="1" si="15"/>
        <v>0</v>
      </c>
      <c r="H105" s="83"/>
      <c r="I105" s="84">
        <f ca="1">IF(ISNUMBER($L105),VALUE(OFFSET(Banco!$A$1,Composições!$L105-1,COLUMN(Composições!I105)-4)),0)</f>
        <v>0</v>
      </c>
      <c r="J105" s="84">
        <f ca="1">IF(ISNUMBER($L105),VALUE(OFFSET(Banco!$A$1,Composições!$L105-1,COLUMN(Composições!J105)-4)),0)</f>
        <v>0</v>
      </c>
      <c r="K105" s="1">
        <f>COUNTA($A$1:$A105)-1</f>
        <v>8</v>
      </c>
      <c r="L105" s="1" t="e">
        <f ca="1">MATCH(Composições!CONCATENAR,Banco!$A:$A,0)</f>
        <v>#N/A</v>
      </c>
      <c r="M105" s="85" t="str">
        <f ca="1">IF(OR(ISERROR($L105),$H105="",$H105=0),"",OFFSET(M$1,MATCH($K105,$K$1:$K105,0)-1,0))</f>
        <v/>
      </c>
    </row>
    <row r="106" spans="1:14" customFormat="1" ht="12.75" x14ac:dyDescent="0.2">
      <c r="K106">
        <f>COUNTA($A$1:$A106)-1</f>
        <v>8</v>
      </c>
      <c r="M106" s="88" t="str">
        <f ca="1">IF(OFFSET($M$1,MATCH(OFFSET(K106,-1,0),$K$1:$K106,0)-1,0)="F","F","")</f>
        <v/>
      </c>
    </row>
    <row r="107" spans="1:14" x14ac:dyDescent="0.2">
      <c r="A107" s="86" t="str">
        <f>CONCATENAR</f>
        <v xml:space="preserve"> </v>
      </c>
      <c r="B107" s="89"/>
      <c r="C107" s="89"/>
      <c r="D107" s="90"/>
      <c r="E107" s="89"/>
      <c r="F107" s="91">
        <f ca="1">IF($L107&gt;0,SUM(OFFSET(F107,1,0,$L107),0))</f>
        <v>0</v>
      </c>
      <c r="G107" s="91">
        <f ca="1">IF($L107&gt;0,SUM(OFFSET(G107,1,0,$L107),0))</f>
        <v>0</v>
      </c>
      <c r="H107" s="92"/>
      <c r="I107" s="93">
        <f ca="1">IF(ISERROR(F107),0,F107)</f>
        <v>0</v>
      </c>
      <c r="J107" s="94">
        <f ca="1">IF(ISERROR(G107),0,G107)</f>
        <v>0</v>
      </c>
      <c r="K107" s="1">
        <f>COUNTA($A$1:$A107)-1</f>
        <v>9</v>
      </c>
      <c r="L107" s="1">
        <f>IF(MAX(K:K)=K107,MATCH(9999999,$K:$K)+1,MATCH(K107+1,K:K,0))-ROW(L107)-2</f>
        <v>10</v>
      </c>
      <c r="M107" s="3" t="str">
        <f ca="1">IF(AND(OR(I107&lt;&gt;0,J107&lt;&gt;0),N107="Sim"),"F","")</f>
        <v/>
      </c>
      <c r="N107" s="87" t="s">
        <v>64</v>
      </c>
    </row>
    <row r="108" spans="1:14" x14ac:dyDescent="0.2">
      <c r="B108" s="95"/>
      <c r="C108" s="95"/>
      <c r="D108" s="82" t="str">
        <f ca="1">IF(ISNUMBER($L108),OFFSET(Banco!$A$1,Composições!$L108-1,COLUMN(Composições!D108)-1),"")</f>
        <v/>
      </c>
      <c r="E108" s="81" t="str">
        <f ca="1">IF(ISNUMBER($L108),OFFSET(Banco!$A$1,Composições!$L108-1,COLUMN(Composições!E108)-1),"")</f>
        <v/>
      </c>
      <c r="F108" s="81">
        <f t="shared" ref="F108:F117" ca="1" si="16">TRUNC($H108*ROUND(I108,2),2)</f>
        <v>0</v>
      </c>
      <c r="G108" s="81">
        <f t="shared" ref="G108:G117" ca="1" si="17">TRUNC($H108*ROUND(J108,2),2)</f>
        <v>0</v>
      </c>
      <c r="H108" s="83"/>
      <c r="I108" s="84">
        <f ca="1">IF(ISNUMBER($L108),VALUE(OFFSET(Banco!$A$1,Composições!$L108-1,COLUMN(Composições!I108)-4)),0)</f>
        <v>0</v>
      </c>
      <c r="J108" s="84">
        <f ca="1">IF(ISNUMBER($L108),VALUE(OFFSET(Banco!$A$1,Composições!$L108-1,COLUMN(Composições!J108)-4)),0)</f>
        <v>0</v>
      </c>
      <c r="K108" s="1">
        <f>COUNTA($A$1:$A108)-1</f>
        <v>9</v>
      </c>
      <c r="L108" s="1" t="e">
        <f ca="1">MATCH(Composições!CONCATENAR,Banco!$A:$A,0)</f>
        <v>#N/A</v>
      </c>
      <c r="M108" s="85" t="str">
        <f ca="1">IF(OR(ISERROR($L108),$H108="",$H108=0),"",OFFSET(M$1,MATCH($K108,$K$1:$K108,0)-1,0))</f>
        <v/>
      </c>
    </row>
    <row r="109" spans="1:14" x14ac:dyDescent="0.2">
      <c r="B109" s="95"/>
      <c r="C109" s="95"/>
      <c r="D109" s="82" t="str">
        <f ca="1">IF(ISNUMBER($L109),OFFSET(Banco!$A$1,Composições!$L109-1,COLUMN(Composições!D109)-1),"")</f>
        <v/>
      </c>
      <c r="E109" s="81" t="str">
        <f ca="1">IF(ISNUMBER($L109),OFFSET(Banco!$A$1,Composições!$L109-1,COLUMN(Composições!E109)-1),"")</f>
        <v/>
      </c>
      <c r="F109" s="81">
        <f t="shared" ca="1" si="16"/>
        <v>0</v>
      </c>
      <c r="G109" s="81">
        <f t="shared" ca="1" si="17"/>
        <v>0</v>
      </c>
      <c r="H109" s="83"/>
      <c r="I109" s="84">
        <f ca="1">IF(ISNUMBER($L109),VALUE(OFFSET(Banco!$A$1,Composições!$L109-1,COLUMN(Composições!I109)-4)),0)</f>
        <v>0</v>
      </c>
      <c r="J109" s="84">
        <f ca="1">IF(ISNUMBER($L109),VALUE(OFFSET(Banco!$A$1,Composições!$L109-1,COLUMN(Composições!J109)-4)),0)</f>
        <v>0</v>
      </c>
      <c r="K109" s="1">
        <f>COUNTA($A$1:$A109)-1</f>
        <v>9</v>
      </c>
      <c r="L109" s="1" t="e">
        <f ca="1">MATCH(Composições!CONCATENAR,Banco!$A:$A,0)</f>
        <v>#N/A</v>
      </c>
      <c r="M109" s="85" t="str">
        <f ca="1">IF(OR(ISERROR($L109),$H109="",$H109=0),"",OFFSET(M$1,MATCH($K109,$K$1:$K109,0)-1,0))</f>
        <v/>
      </c>
    </row>
    <row r="110" spans="1:14" x14ac:dyDescent="0.2">
      <c r="B110" s="95"/>
      <c r="C110" s="95"/>
      <c r="D110" s="82" t="str">
        <f ca="1">IF(ISNUMBER($L110),OFFSET(Banco!$A$1,Composições!$L110-1,COLUMN(Composições!D110)-1),"")</f>
        <v/>
      </c>
      <c r="E110" s="81" t="str">
        <f ca="1">IF(ISNUMBER($L110),OFFSET(Banco!$A$1,Composições!$L110-1,COLUMN(Composições!E110)-1),"")</f>
        <v/>
      </c>
      <c r="F110" s="81">
        <f t="shared" ca="1" si="16"/>
        <v>0</v>
      </c>
      <c r="G110" s="81">
        <f t="shared" ca="1" si="17"/>
        <v>0</v>
      </c>
      <c r="H110" s="83"/>
      <c r="I110" s="84">
        <f ca="1">IF(ISNUMBER($L110),VALUE(OFFSET(Banco!$A$1,Composições!$L110-1,COLUMN(Composições!I110)-4)),0)</f>
        <v>0</v>
      </c>
      <c r="J110" s="84">
        <f ca="1">IF(ISNUMBER($L110),VALUE(OFFSET(Banco!$A$1,Composições!$L110-1,COLUMN(Composições!J110)-4)),0)</f>
        <v>0</v>
      </c>
      <c r="K110" s="1">
        <f>COUNTA($A$1:$A110)-1</f>
        <v>9</v>
      </c>
      <c r="L110" s="1" t="e">
        <f ca="1">MATCH(Composições!CONCATENAR,Banco!$A:$A,0)</f>
        <v>#N/A</v>
      </c>
      <c r="M110" s="85" t="str">
        <f ca="1">IF(OR(ISERROR($L110),$H110="",$H110=0),"",OFFSET(M$1,MATCH($K110,$K$1:$K110,0)-1,0))</f>
        <v/>
      </c>
    </row>
    <row r="111" spans="1:14" x14ac:dyDescent="0.2">
      <c r="B111" s="95"/>
      <c r="C111" s="95"/>
      <c r="D111" s="82" t="str">
        <f ca="1">IF(ISNUMBER($L111),OFFSET(Banco!$A$1,Composições!$L111-1,COLUMN(Composições!D111)-1),"")</f>
        <v/>
      </c>
      <c r="E111" s="81" t="str">
        <f ca="1">IF(ISNUMBER($L111),OFFSET(Banco!$A$1,Composições!$L111-1,COLUMN(Composições!E111)-1),"")</f>
        <v/>
      </c>
      <c r="F111" s="81">
        <f t="shared" ca="1" si="16"/>
        <v>0</v>
      </c>
      <c r="G111" s="81">
        <f t="shared" ca="1" si="17"/>
        <v>0</v>
      </c>
      <c r="H111" s="83"/>
      <c r="I111" s="84">
        <f ca="1">IF(ISNUMBER($L111),VALUE(OFFSET(Banco!$A$1,Composições!$L111-1,COLUMN(Composições!I111)-4)),0)</f>
        <v>0</v>
      </c>
      <c r="J111" s="84">
        <f ca="1">IF(ISNUMBER($L111),VALUE(OFFSET(Banco!$A$1,Composições!$L111-1,COLUMN(Composições!J111)-4)),0)</f>
        <v>0</v>
      </c>
      <c r="K111" s="1">
        <f>COUNTA($A$1:$A111)-1</f>
        <v>9</v>
      </c>
      <c r="L111" s="1" t="e">
        <f ca="1">MATCH(Composições!CONCATENAR,Banco!$A:$A,0)</f>
        <v>#N/A</v>
      </c>
      <c r="M111" s="85" t="str">
        <f ca="1">IF(OR(ISERROR($L111),$H111="",$H111=0),"",OFFSET(M$1,MATCH($K111,$K$1:$K111,0)-1,0))</f>
        <v/>
      </c>
    </row>
    <row r="112" spans="1:14" x14ac:dyDescent="0.2">
      <c r="B112" s="95"/>
      <c r="C112" s="95"/>
      <c r="D112" s="82" t="str">
        <f ca="1">IF(ISNUMBER($L112),OFFSET(Banco!$A$1,Composições!$L112-1,COLUMN(Composições!D112)-1),"")</f>
        <v/>
      </c>
      <c r="E112" s="81" t="str">
        <f ca="1">IF(ISNUMBER($L112),OFFSET(Banco!$A$1,Composições!$L112-1,COLUMN(Composições!E112)-1),"")</f>
        <v/>
      </c>
      <c r="F112" s="81">
        <f t="shared" ca="1" si="16"/>
        <v>0</v>
      </c>
      <c r="G112" s="81">
        <f t="shared" ca="1" si="17"/>
        <v>0</v>
      </c>
      <c r="H112" s="83"/>
      <c r="I112" s="84">
        <f ca="1">IF(ISNUMBER($L112),VALUE(OFFSET(Banco!$A$1,Composições!$L112-1,COLUMN(Composições!I112)-4)),0)</f>
        <v>0</v>
      </c>
      <c r="J112" s="84">
        <f ca="1">IF(ISNUMBER($L112),VALUE(OFFSET(Banco!$A$1,Composições!$L112-1,COLUMN(Composições!J112)-4)),0)</f>
        <v>0</v>
      </c>
      <c r="K112" s="1">
        <f>COUNTA($A$1:$A112)-1</f>
        <v>9</v>
      </c>
      <c r="L112" s="1" t="e">
        <f ca="1">MATCH(Composições!CONCATENAR,Banco!$A:$A,0)</f>
        <v>#N/A</v>
      </c>
      <c r="M112" s="85" t="str">
        <f ca="1">IF(OR(ISERROR($L112),$H112="",$H112=0),"",OFFSET(M$1,MATCH($K112,$K$1:$K112,0)-1,0))</f>
        <v/>
      </c>
    </row>
    <row r="113" spans="1:14" x14ac:dyDescent="0.2">
      <c r="B113" s="95"/>
      <c r="C113" s="95"/>
      <c r="D113" s="82" t="str">
        <f ca="1">IF(ISNUMBER($L113),OFFSET(Banco!$A$1,Composições!$L113-1,COLUMN(Composições!D113)-1),"")</f>
        <v/>
      </c>
      <c r="E113" s="81" t="str">
        <f ca="1">IF(ISNUMBER($L113),OFFSET(Banco!$A$1,Composições!$L113-1,COLUMN(Composições!E113)-1),"")</f>
        <v/>
      </c>
      <c r="F113" s="81">
        <f t="shared" ca="1" si="16"/>
        <v>0</v>
      </c>
      <c r="G113" s="81">
        <f t="shared" ca="1" si="17"/>
        <v>0</v>
      </c>
      <c r="H113" s="83"/>
      <c r="I113" s="84">
        <f ca="1">IF(ISNUMBER($L113),VALUE(OFFSET(Banco!$A$1,Composições!$L113-1,COLUMN(Composições!I113)-4)),0)</f>
        <v>0</v>
      </c>
      <c r="J113" s="84">
        <f ca="1">IF(ISNUMBER($L113),VALUE(OFFSET(Banco!$A$1,Composições!$L113-1,COLUMN(Composições!J113)-4)),0)</f>
        <v>0</v>
      </c>
      <c r="K113" s="1">
        <f>COUNTA($A$1:$A113)-1</f>
        <v>9</v>
      </c>
      <c r="L113" s="1" t="e">
        <f ca="1">MATCH(Composições!CONCATENAR,Banco!$A:$A,0)</f>
        <v>#N/A</v>
      </c>
      <c r="M113" s="85" t="str">
        <f ca="1">IF(OR(ISERROR($L113),$H113="",$H113=0),"",OFFSET(M$1,MATCH($K113,$K$1:$K113,0)-1,0))</f>
        <v/>
      </c>
    </row>
    <row r="114" spans="1:14" x14ac:dyDescent="0.2">
      <c r="B114" s="95"/>
      <c r="C114" s="95"/>
      <c r="D114" s="82" t="str">
        <f ca="1">IF(ISNUMBER($L114),OFFSET(Banco!$A$1,Composições!$L114-1,COLUMN(Composições!D114)-1),"")</f>
        <v/>
      </c>
      <c r="E114" s="81" t="str">
        <f ca="1">IF(ISNUMBER($L114),OFFSET(Banco!$A$1,Composições!$L114-1,COLUMN(Composições!E114)-1),"")</f>
        <v/>
      </c>
      <c r="F114" s="81">
        <f t="shared" ca="1" si="16"/>
        <v>0</v>
      </c>
      <c r="G114" s="81">
        <f t="shared" ca="1" si="17"/>
        <v>0</v>
      </c>
      <c r="H114" s="83"/>
      <c r="I114" s="84">
        <f ca="1">IF(ISNUMBER($L114),VALUE(OFFSET(Banco!$A$1,Composições!$L114-1,COLUMN(Composições!I114)-4)),0)</f>
        <v>0</v>
      </c>
      <c r="J114" s="84">
        <f ca="1">IF(ISNUMBER($L114),VALUE(OFFSET(Banco!$A$1,Composições!$L114-1,COLUMN(Composições!J114)-4)),0)</f>
        <v>0</v>
      </c>
      <c r="K114" s="1">
        <f>COUNTA($A$1:$A114)-1</f>
        <v>9</v>
      </c>
      <c r="L114" s="1" t="e">
        <f ca="1">MATCH(Composições!CONCATENAR,Banco!$A:$A,0)</f>
        <v>#N/A</v>
      </c>
      <c r="M114" s="85" t="str">
        <f ca="1">IF(OR(ISERROR($L114),$H114="",$H114=0),"",OFFSET(M$1,MATCH($K114,$K$1:$K114,0)-1,0))</f>
        <v/>
      </c>
    </row>
    <row r="115" spans="1:14" x14ac:dyDescent="0.2">
      <c r="B115" s="95"/>
      <c r="C115" s="95"/>
      <c r="D115" s="82" t="str">
        <f ca="1">IF(ISNUMBER($L115),OFFSET(Banco!$A$1,Composições!$L115-1,COLUMN(Composições!D115)-1),"")</f>
        <v/>
      </c>
      <c r="E115" s="81" t="str">
        <f ca="1">IF(ISNUMBER($L115),OFFSET(Banco!$A$1,Composições!$L115-1,COLUMN(Composições!E115)-1),"")</f>
        <v/>
      </c>
      <c r="F115" s="81">
        <f t="shared" ca="1" si="16"/>
        <v>0</v>
      </c>
      <c r="G115" s="81">
        <f t="shared" ca="1" si="17"/>
        <v>0</v>
      </c>
      <c r="H115" s="83"/>
      <c r="I115" s="84">
        <f ca="1">IF(ISNUMBER($L115),VALUE(OFFSET(Banco!$A$1,Composições!$L115-1,COLUMN(Composições!I115)-4)),0)</f>
        <v>0</v>
      </c>
      <c r="J115" s="84">
        <f ca="1">IF(ISNUMBER($L115),VALUE(OFFSET(Banco!$A$1,Composições!$L115-1,COLUMN(Composições!J115)-4)),0)</f>
        <v>0</v>
      </c>
      <c r="K115" s="1">
        <f>COUNTA($A$1:$A115)-1</f>
        <v>9</v>
      </c>
      <c r="L115" s="1" t="e">
        <f ca="1">MATCH(Composições!CONCATENAR,Banco!$A:$A,0)</f>
        <v>#N/A</v>
      </c>
      <c r="M115" s="85" t="str">
        <f ca="1">IF(OR(ISERROR($L115),$H115="",$H115=0),"",OFFSET(M$1,MATCH($K115,$K$1:$K115,0)-1,0))</f>
        <v/>
      </c>
    </row>
    <row r="116" spans="1:14" x14ac:dyDescent="0.2">
      <c r="B116" s="95"/>
      <c r="C116" s="95"/>
      <c r="D116" s="82" t="str">
        <f ca="1">IF(ISNUMBER($L116),OFFSET(Banco!$A$1,Composições!$L116-1,COLUMN(Composições!D116)-1),"")</f>
        <v/>
      </c>
      <c r="E116" s="81" t="str">
        <f ca="1">IF(ISNUMBER($L116),OFFSET(Banco!$A$1,Composições!$L116-1,COLUMN(Composições!E116)-1),"")</f>
        <v/>
      </c>
      <c r="F116" s="81">
        <f t="shared" ca="1" si="16"/>
        <v>0</v>
      </c>
      <c r="G116" s="81">
        <f t="shared" ca="1" si="17"/>
        <v>0</v>
      </c>
      <c r="H116" s="83"/>
      <c r="I116" s="84">
        <f ca="1">IF(ISNUMBER($L116),VALUE(OFFSET(Banco!$A$1,Composições!$L116-1,COLUMN(Composições!I116)-4)),0)</f>
        <v>0</v>
      </c>
      <c r="J116" s="84">
        <f ca="1">IF(ISNUMBER($L116),VALUE(OFFSET(Banco!$A$1,Composições!$L116-1,COLUMN(Composições!J116)-4)),0)</f>
        <v>0</v>
      </c>
      <c r="K116" s="1">
        <f>COUNTA($A$1:$A116)-1</f>
        <v>9</v>
      </c>
      <c r="L116" s="1" t="e">
        <f ca="1">MATCH(Composições!CONCATENAR,Banco!$A:$A,0)</f>
        <v>#N/A</v>
      </c>
      <c r="M116" s="85" t="str">
        <f ca="1">IF(OR(ISERROR($L116),$H116="",$H116=0),"",OFFSET(M$1,MATCH($K116,$K$1:$K116,0)-1,0))</f>
        <v/>
      </c>
    </row>
    <row r="117" spans="1:14" x14ac:dyDescent="0.2">
      <c r="B117" s="95"/>
      <c r="C117" s="95"/>
      <c r="D117" s="82" t="str">
        <f ca="1">IF(ISNUMBER($L117),OFFSET(Banco!$A$1,Composições!$L117-1,COLUMN(Composições!D117)-1),"")</f>
        <v/>
      </c>
      <c r="E117" s="81" t="str">
        <f ca="1">IF(ISNUMBER($L117),OFFSET(Banco!$A$1,Composições!$L117-1,COLUMN(Composições!E117)-1),"")</f>
        <v/>
      </c>
      <c r="F117" s="81">
        <f t="shared" ca="1" si="16"/>
        <v>0</v>
      </c>
      <c r="G117" s="81">
        <f t="shared" ca="1" si="17"/>
        <v>0</v>
      </c>
      <c r="H117" s="83"/>
      <c r="I117" s="84">
        <f ca="1">IF(ISNUMBER($L117),VALUE(OFFSET(Banco!$A$1,Composições!$L117-1,COLUMN(Composições!I117)-4)),0)</f>
        <v>0</v>
      </c>
      <c r="J117" s="84">
        <f ca="1">IF(ISNUMBER($L117),VALUE(OFFSET(Banco!$A$1,Composições!$L117-1,COLUMN(Composições!J117)-4)),0)</f>
        <v>0</v>
      </c>
      <c r="K117" s="1">
        <f>COUNTA($A$1:$A117)-1</f>
        <v>9</v>
      </c>
      <c r="L117" s="1" t="e">
        <f ca="1">MATCH(Composições!CONCATENAR,Banco!$A:$A,0)</f>
        <v>#N/A</v>
      </c>
      <c r="M117" s="85" t="str">
        <f ca="1">IF(OR(ISERROR($L117),$H117="",$H117=0),"",OFFSET(M$1,MATCH($K117,$K$1:$K117,0)-1,0))</f>
        <v/>
      </c>
    </row>
    <row r="118" spans="1:14" customFormat="1" ht="12.75" x14ac:dyDescent="0.2">
      <c r="K118">
        <f>COUNTA($A$1:$A118)-1</f>
        <v>9</v>
      </c>
      <c r="M118" s="88" t="str">
        <f ca="1">IF(OFFSET($M$1,MATCH(OFFSET(K118,-1,0),$K$1:$K118,0)-1,0)="F","F","")</f>
        <v/>
      </c>
    </row>
    <row r="119" spans="1:14" x14ac:dyDescent="0.2">
      <c r="A119" s="86" t="str">
        <f>CONCATENAR</f>
        <v xml:space="preserve"> </v>
      </c>
      <c r="B119" s="89"/>
      <c r="C119" s="89"/>
      <c r="D119" s="90"/>
      <c r="E119" s="89"/>
      <c r="F119" s="91">
        <f ca="1">IF($L119&gt;0,SUM(OFFSET(F119,1,0,$L119),0))</f>
        <v>0</v>
      </c>
      <c r="G119" s="91">
        <f ca="1">IF($L119&gt;0,SUM(OFFSET(G119,1,0,$L119),0))</f>
        <v>0</v>
      </c>
      <c r="H119" s="92"/>
      <c r="I119" s="93">
        <f ca="1">IF(ISERROR(F119),0,F119)</f>
        <v>0</v>
      </c>
      <c r="J119" s="94">
        <f ca="1">IF(ISERROR(G119),0,G119)</f>
        <v>0</v>
      </c>
      <c r="K119" s="1">
        <f>COUNTA($A$1:$A119)-1</f>
        <v>10</v>
      </c>
      <c r="L119" s="1">
        <f>IF(MAX(K:K)=K119,MATCH(9999999,$K:$K)+1,MATCH(K119+1,K:K,0))-ROW(L119)-2</f>
        <v>10</v>
      </c>
      <c r="M119" s="3" t="str">
        <f ca="1">IF(AND(OR(I119&lt;&gt;0,J119&lt;&gt;0),N119="Sim"),"F","")</f>
        <v/>
      </c>
      <c r="N119" s="87" t="s">
        <v>64</v>
      </c>
    </row>
    <row r="120" spans="1:14" x14ac:dyDescent="0.2">
      <c r="B120" s="95"/>
      <c r="C120" s="95"/>
      <c r="D120" s="82" t="str">
        <f ca="1">IF(ISNUMBER($L120),OFFSET(Banco!$A$1,Composições!$L120-1,COLUMN(Composições!D120)-1),"")</f>
        <v/>
      </c>
      <c r="E120" s="81" t="str">
        <f ca="1">IF(ISNUMBER($L120),OFFSET(Banco!$A$1,Composições!$L120-1,COLUMN(Composições!E120)-1),"")</f>
        <v/>
      </c>
      <c r="F120" s="81">
        <f t="shared" ref="F120:F129" ca="1" si="18">TRUNC($H120*ROUND(I120,2),2)</f>
        <v>0</v>
      </c>
      <c r="G120" s="81">
        <f t="shared" ref="G120:G129" ca="1" si="19">TRUNC($H120*ROUND(J120,2),2)</f>
        <v>0</v>
      </c>
      <c r="H120" s="83"/>
      <c r="I120" s="84">
        <f ca="1">IF(ISNUMBER($L120),VALUE(OFFSET(Banco!$A$1,Composições!$L120-1,COLUMN(Composições!I120)-4)),0)</f>
        <v>0</v>
      </c>
      <c r="J120" s="84">
        <f ca="1">IF(ISNUMBER($L120),VALUE(OFFSET(Banco!$A$1,Composições!$L120-1,COLUMN(Composições!J120)-4)),0)</f>
        <v>0</v>
      </c>
      <c r="K120" s="1">
        <f>COUNTA($A$1:$A120)-1</f>
        <v>10</v>
      </c>
      <c r="L120" s="1" t="e">
        <f ca="1">MATCH(Composições!CONCATENAR,Banco!$A:$A,0)</f>
        <v>#N/A</v>
      </c>
      <c r="M120" s="85" t="str">
        <f ca="1">IF(OR(ISERROR($L120),$H120="",$H120=0),"",OFFSET(M$1,MATCH($K120,$K$1:$K120,0)-1,0))</f>
        <v/>
      </c>
    </row>
    <row r="121" spans="1:14" x14ac:dyDescent="0.2">
      <c r="B121" s="95"/>
      <c r="C121" s="95"/>
      <c r="D121" s="82" t="str">
        <f ca="1">IF(ISNUMBER($L121),OFFSET(Banco!$A$1,Composições!$L121-1,COLUMN(Composições!D121)-1),"")</f>
        <v/>
      </c>
      <c r="E121" s="81" t="str">
        <f ca="1">IF(ISNUMBER($L121),OFFSET(Banco!$A$1,Composições!$L121-1,COLUMN(Composições!E121)-1),"")</f>
        <v/>
      </c>
      <c r="F121" s="81">
        <f t="shared" ca="1" si="18"/>
        <v>0</v>
      </c>
      <c r="G121" s="81">
        <f t="shared" ca="1" si="19"/>
        <v>0</v>
      </c>
      <c r="H121" s="83"/>
      <c r="I121" s="84">
        <f ca="1">IF(ISNUMBER($L121),VALUE(OFFSET(Banco!$A$1,Composições!$L121-1,COLUMN(Composições!I121)-4)),0)</f>
        <v>0</v>
      </c>
      <c r="J121" s="84">
        <f ca="1">IF(ISNUMBER($L121),VALUE(OFFSET(Banco!$A$1,Composições!$L121-1,COLUMN(Composições!J121)-4)),0)</f>
        <v>0</v>
      </c>
      <c r="K121" s="1">
        <f>COUNTA($A$1:$A121)-1</f>
        <v>10</v>
      </c>
      <c r="L121" s="1" t="e">
        <f ca="1">MATCH(Composições!CONCATENAR,Banco!$A:$A,0)</f>
        <v>#N/A</v>
      </c>
      <c r="M121" s="85" t="str">
        <f ca="1">IF(OR(ISERROR($L121),$H121="",$H121=0),"",OFFSET(M$1,MATCH($K121,$K$1:$K121,0)-1,0))</f>
        <v/>
      </c>
    </row>
    <row r="122" spans="1:14" x14ac:dyDescent="0.2">
      <c r="B122" s="95"/>
      <c r="C122" s="95"/>
      <c r="D122" s="82" t="str">
        <f ca="1">IF(ISNUMBER($L122),OFFSET(Banco!$A$1,Composições!$L122-1,COLUMN(Composições!D122)-1),"")</f>
        <v/>
      </c>
      <c r="E122" s="81" t="str">
        <f ca="1">IF(ISNUMBER($L122),OFFSET(Banco!$A$1,Composições!$L122-1,COLUMN(Composições!E122)-1),"")</f>
        <v/>
      </c>
      <c r="F122" s="81">
        <f t="shared" ca="1" si="18"/>
        <v>0</v>
      </c>
      <c r="G122" s="81">
        <f t="shared" ca="1" si="19"/>
        <v>0</v>
      </c>
      <c r="H122" s="83"/>
      <c r="I122" s="84">
        <f ca="1">IF(ISNUMBER($L122),VALUE(OFFSET(Banco!$A$1,Composições!$L122-1,COLUMN(Composições!I122)-4)),0)</f>
        <v>0</v>
      </c>
      <c r="J122" s="84">
        <f ca="1">IF(ISNUMBER($L122),VALUE(OFFSET(Banco!$A$1,Composições!$L122-1,COLUMN(Composições!J122)-4)),0)</f>
        <v>0</v>
      </c>
      <c r="K122" s="1">
        <f>COUNTA($A$1:$A122)-1</f>
        <v>10</v>
      </c>
      <c r="L122" s="1" t="e">
        <f ca="1">MATCH(Composições!CONCATENAR,Banco!$A:$A,0)</f>
        <v>#N/A</v>
      </c>
      <c r="M122" s="85" t="str">
        <f ca="1">IF(OR(ISERROR($L122),$H122="",$H122=0),"",OFFSET(M$1,MATCH($K122,$K$1:$K122,0)-1,0))</f>
        <v/>
      </c>
    </row>
    <row r="123" spans="1:14" x14ac:dyDescent="0.2">
      <c r="B123" s="95"/>
      <c r="C123" s="95"/>
      <c r="D123" s="82" t="str">
        <f ca="1">IF(ISNUMBER($L123),OFFSET(Banco!$A$1,Composições!$L123-1,COLUMN(Composições!D123)-1),"")</f>
        <v/>
      </c>
      <c r="E123" s="81" t="str">
        <f ca="1">IF(ISNUMBER($L123),OFFSET(Banco!$A$1,Composições!$L123-1,COLUMN(Composições!E123)-1),"")</f>
        <v/>
      </c>
      <c r="F123" s="81">
        <f t="shared" ca="1" si="18"/>
        <v>0</v>
      </c>
      <c r="G123" s="81">
        <f t="shared" ca="1" si="19"/>
        <v>0</v>
      </c>
      <c r="H123" s="83"/>
      <c r="I123" s="84">
        <f ca="1">IF(ISNUMBER($L123),VALUE(OFFSET(Banco!$A$1,Composições!$L123-1,COLUMN(Composições!I123)-4)),0)</f>
        <v>0</v>
      </c>
      <c r="J123" s="84">
        <f ca="1">IF(ISNUMBER($L123),VALUE(OFFSET(Banco!$A$1,Composições!$L123-1,COLUMN(Composições!J123)-4)),0)</f>
        <v>0</v>
      </c>
      <c r="K123" s="1">
        <f>COUNTA($A$1:$A123)-1</f>
        <v>10</v>
      </c>
      <c r="L123" s="1" t="e">
        <f ca="1">MATCH(Composições!CONCATENAR,Banco!$A:$A,0)</f>
        <v>#N/A</v>
      </c>
      <c r="M123" s="85" t="str">
        <f ca="1">IF(OR(ISERROR($L123),$H123="",$H123=0),"",OFFSET(M$1,MATCH($K123,$K$1:$K123,0)-1,0))</f>
        <v/>
      </c>
    </row>
    <row r="124" spans="1:14" x14ac:dyDescent="0.2">
      <c r="B124" s="95"/>
      <c r="C124" s="95"/>
      <c r="D124" s="82" t="str">
        <f ca="1">IF(ISNUMBER($L124),OFFSET(Banco!$A$1,Composições!$L124-1,COLUMN(Composições!D124)-1),"")</f>
        <v/>
      </c>
      <c r="E124" s="81" t="str">
        <f ca="1">IF(ISNUMBER($L124),OFFSET(Banco!$A$1,Composições!$L124-1,COLUMN(Composições!E124)-1),"")</f>
        <v/>
      </c>
      <c r="F124" s="81">
        <f t="shared" ca="1" si="18"/>
        <v>0</v>
      </c>
      <c r="G124" s="81">
        <f t="shared" ca="1" si="19"/>
        <v>0</v>
      </c>
      <c r="H124" s="83"/>
      <c r="I124" s="84">
        <f ca="1">IF(ISNUMBER($L124),VALUE(OFFSET(Banco!$A$1,Composições!$L124-1,COLUMN(Composições!I124)-4)),0)</f>
        <v>0</v>
      </c>
      <c r="J124" s="84">
        <f ca="1">IF(ISNUMBER($L124),VALUE(OFFSET(Banco!$A$1,Composições!$L124-1,COLUMN(Composições!J124)-4)),0)</f>
        <v>0</v>
      </c>
      <c r="K124" s="1">
        <f>COUNTA($A$1:$A124)-1</f>
        <v>10</v>
      </c>
      <c r="L124" s="1" t="e">
        <f ca="1">MATCH(Composições!CONCATENAR,Banco!$A:$A,0)</f>
        <v>#N/A</v>
      </c>
      <c r="M124" s="85" t="str">
        <f ca="1">IF(OR(ISERROR($L124),$H124="",$H124=0),"",OFFSET(M$1,MATCH($K124,$K$1:$K124,0)-1,0))</f>
        <v/>
      </c>
    </row>
    <row r="125" spans="1:14" x14ac:dyDescent="0.2">
      <c r="B125" s="95"/>
      <c r="C125" s="95"/>
      <c r="D125" s="82" t="str">
        <f ca="1">IF(ISNUMBER($L125),OFFSET(Banco!$A$1,Composições!$L125-1,COLUMN(Composições!D125)-1),"")</f>
        <v/>
      </c>
      <c r="E125" s="81" t="str">
        <f ca="1">IF(ISNUMBER($L125),OFFSET(Banco!$A$1,Composições!$L125-1,COLUMN(Composições!E125)-1),"")</f>
        <v/>
      </c>
      <c r="F125" s="81">
        <f t="shared" ca="1" si="18"/>
        <v>0</v>
      </c>
      <c r="G125" s="81">
        <f t="shared" ca="1" si="19"/>
        <v>0</v>
      </c>
      <c r="H125" s="83"/>
      <c r="I125" s="84">
        <f ca="1">IF(ISNUMBER($L125),VALUE(OFFSET(Banco!$A$1,Composições!$L125-1,COLUMN(Composições!I125)-4)),0)</f>
        <v>0</v>
      </c>
      <c r="J125" s="84">
        <f ca="1">IF(ISNUMBER($L125),VALUE(OFFSET(Banco!$A$1,Composições!$L125-1,COLUMN(Composições!J125)-4)),0)</f>
        <v>0</v>
      </c>
      <c r="K125" s="1">
        <f>COUNTA($A$1:$A125)-1</f>
        <v>10</v>
      </c>
      <c r="L125" s="1" t="e">
        <f ca="1">MATCH(Composições!CONCATENAR,Banco!$A:$A,0)</f>
        <v>#N/A</v>
      </c>
      <c r="M125" s="85" t="str">
        <f ca="1">IF(OR(ISERROR($L125),$H125="",$H125=0),"",OFFSET(M$1,MATCH($K125,$K$1:$K125,0)-1,0))</f>
        <v/>
      </c>
    </row>
    <row r="126" spans="1:14" x14ac:dyDescent="0.2">
      <c r="B126" s="95"/>
      <c r="C126" s="95"/>
      <c r="D126" s="82" t="str">
        <f ca="1">IF(ISNUMBER($L126),OFFSET(Banco!$A$1,Composições!$L126-1,COLUMN(Composições!D126)-1),"")</f>
        <v/>
      </c>
      <c r="E126" s="81" t="str">
        <f ca="1">IF(ISNUMBER($L126),OFFSET(Banco!$A$1,Composições!$L126-1,COLUMN(Composições!E126)-1),"")</f>
        <v/>
      </c>
      <c r="F126" s="81">
        <f t="shared" ca="1" si="18"/>
        <v>0</v>
      </c>
      <c r="G126" s="81">
        <f t="shared" ca="1" si="19"/>
        <v>0</v>
      </c>
      <c r="H126" s="83"/>
      <c r="I126" s="84">
        <f ca="1">IF(ISNUMBER($L126),VALUE(OFFSET(Banco!$A$1,Composições!$L126-1,COLUMN(Composições!I126)-4)),0)</f>
        <v>0</v>
      </c>
      <c r="J126" s="84">
        <f ca="1">IF(ISNUMBER($L126),VALUE(OFFSET(Banco!$A$1,Composições!$L126-1,COLUMN(Composições!J126)-4)),0)</f>
        <v>0</v>
      </c>
      <c r="K126" s="1">
        <f>COUNTA($A$1:$A126)-1</f>
        <v>10</v>
      </c>
      <c r="L126" s="1" t="e">
        <f ca="1">MATCH(Composições!CONCATENAR,Banco!$A:$A,0)</f>
        <v>#N/A</v>
      </c>
      <c r="M126" s="85" t="str">
        <f ca="1">IF(OR(ISERROR($L126),$H126="",$H126=0),"",OFFSET(M$1,MATCH($K126,$K$1:$K126,0)-1,0))</f>
        <v/>
      </c>
    </row>
    <row r="127" spans="1:14" x14ac:dyDescent="0.2">
      <c r="B127" s="95"/>
      <c r="C127" s="95"/>
      <c r="D127" s="82" t="str">
        <f ca="1">IF(ISNUMBER($L127),OFFSET(Banco!$A$1,Composições!$L127-1,COLUMN(Composições!D127)-1),"")</f>
        <v/>
      </c>
      <c r="E127" s="81" t="str">
        <f ca="1">IF(ISNUMBER($L127),OFFSET(Banco!$A$1,Composições!$L127-1,COLUMN(Composições!E127)-1),"")</f>
        <v/>
      </c>
      <c r="F127" s="81">
        <f t="shared" ca="1" si="18"/>
        <v>0</v>
      </c>
      <c r="G127" s="81">
        <f t="shared" ca="1" si="19"/>
        <v>0</v>
      </c>
      <c r="H127" s="83"/>
      <c r="I127" s="84">
        <f ca="1">IF(ISNUMBER($L127),VALUE(OFFSET(Banco!$A$1,Composições!$L127-1,COLUMN(Composições!I127)-4)),0)</f>
        <v>0</v>
      </c>
      <c r="J127" s="84">
        <f ca="1">IF(ISNUMBER($L127),VALUE(OFFSET(Banco!$A$1,Composições!$L127-1,COLUMN(Composições!J127)-4)),0)</f>
        <v>0</v>
      </c>
      <c r="K127" s="1">
        <f>COUNTA($A$1:$A127)-1</f>
        <v>10</v>
      </c>
      <c r="L127" s="1" t="e">
        <f ca="1">MATCH(Composições!CONCATENAR,Banco!$A:$A,0)</f>
        <v>#N/A</v>
      </c>
      <c r="M127" s="85" t="str">
        <f ca="1">IF(OR(ISERROR($L127),$H127="",$H127=0),"",OFFSET(M$1,MATCH($K127,$K$1:$K127,0)-1,0))</f>
        <v/>
      </c>
    </row>
    <row r="128" spans="1:14" x14ac:dyDescent="0.2">
      <c r="B128" s="95"/>
      <c r="C128" s="95"/>
      <c r="D128" s="82" t="str">
        <f ca="1">IF(ISNUMBER($L128),OFFSET(Banco!$A$1,Composições!$L128-1,COLUMN(Composições!D128)-1),"")</f>
        <v/>
      </c>
      <c r="E128" s="81" t="str">
        <f ca="1">IF(ISNUMBER($L128),OFFSET(Banco!$A$1,Composições!$L128-1,COLUMN(Composições!E128)-1),"")</f>
        <v/>
      </c>
      <c r="F128" s="81">
        <f t="shared" ca="1" si="18"/>
        <v>0</v>
      </c>
      <c r="G128" s="81">
        <f t="shared" ca="1" si="19"/>
        <v>0</v>
      </c>
      <c r="H128" s="83"/>
      <c r="I128" s="84">
        <f ca="1">IF(ISNUMBER($L128),VALUE(OFFSET(Banco!$A$1,Composições!$L128-1,COLUMN(Composições!I128)-4)),0)</f>
        <v>0</v>
      </c>
      <c r="J128" s="84">
        <f ca="1">IF(ISNUMBER($L128),VALUE(OFFSET(Banco!$A$1,Composições!$L128-1,COLUMN(Composições!J128)-4)),0)</f>
        <v>0</v>
      </c>
      <c r="K128" s="1">
        <f>COUNTA($A$1:$A128)-1</f>
        <v>10</v>
      </c>
      <c r="L128" s="1" t="e">
        <f ca="1">MATCH(Composições!CONCATENAR,Banco!$A:$A,0)</f>
        <v>#N/A</v>
      </c>
      <c r="M128" s="85" t="str">
        <f ca="1">IF(OR(ISERROR($L128),$H128="",$H128=0),"",OFFSET(M$1,MATCH($K128,$K$1:$K128,0)-1,0))</f>
        <v/>
      </c>
    </row>
    <row r="129" spans="1:14" x14ac:dyDescent="0.2">
      <c r="B129" s="95"/>
      <c r="C129" s="95"/>
      <c r="D129" s="82" t="str">
        <f ca="1">IF(ISNUMBER($L129),OFFSET(Banco!$A$1,Composições!$L129-1,COLUMN(Composições!D129)-1),"")</f>
        <v/>
      </c>
      <c r="E129" s="81" t="str">
        <f ca="1">IF(ISNUMBER($L129),OFFSET(Banco!$A$1,Composições!$L129-1,COLUMN(Composições!E129)-1),"")</f>
        <v/>
      </c>
      <c r="F129" s="81">
        <f t="shared" ca="1" si="18"/>
        <v>0</v>
      </c>
      <c r="G129" s="81">
        <f t="shared" ca="1" si="19"/>
        <v>0</v>
      </c>
      <c r="H129" s="83"/>
      <c r="I129" s="84">
        <f ca="1">IF(ISNUMBER($L129),VALUE(OFFSET(Banco!$A$1,Composições!$L129-1,COLUMN(Composições!I129)-4)),0)</f>
        <v>0</v>
      </c>
      <c r="J129" s="84">
        <f ca="1">IF(ISNUMBER($L129),VALUE(OFFSET(Banco!$A$1,Composições!$L129-1,COLUMN(Composições!J129)-4)),0)</f>
        <v>0</v>
      </c>
      <c r="K129" s="1">
        <f>COUNTA($A$1:$A129)-1</f>
        <v>10</v>
      </c>
      <c r="L129" s="1" t="e">
        <f ca="1">MATCH(Composições!CONCATENAR,Banco!$A:$A,0)</f>
        <v>#N/A</v>
      </c>
      <c r="M129" s="85" t="str">
        <f ca="1">IF(OR(ISERROR($L129),$H129="",$H129=0),"",OFFSET(M$1,MATCH($K129,$K$1:$K129,0)-1,0))</f>
        <v/>
      </c>
    </row>
    <row r="130" spans="1:14" customFormat="1" ht="12.75" x14ac:dyDescent="0.2">
      <c r="K130">
        <f>COUNTA($A$1:$A130)-1</f>
        <v>10</v>
      </c>
      <c r="M130" s="88" t="str">
        <f ca="1">IF(OFFSET($M$1,MATCH(OFFSET(K130,-1,0),$K$1:$K130,0)-1,0)="F","F","")</f>
        <v/>
      </c>
    </row>
    <row r="131" spans="1:14" x14ac:dyDescent="0.2">
      <c r="A131" s="86" t="str">
        <f>CONCATENAR</f>
        <v xml:space="preserve"> </v>
      </c>
      <c r="B131" s="89"/>
      <c r="C131" s="89"/>
      <c r="D131" s="90"/>
      <c r="E131" s="89"/>
      <c r="F131" s="91">
        <f ca="1">IF($L131&gt;0,SUM(OFFSET(F131,1,0,$L131),0))</f>
        <v>0</v>
      </c>
      <c r="G131" s="91">
        <f ca="1">IF($L131&gt;0,SUM(OFFSET(G131,1,0,$L131),0))</f>
        <v>0</v>
      </c>
      <c r="H131" s="92"/>
      <c r="I131" s="93">
        <f ca="1">IF(ISERROR(F131),0,F131)</f>
        <v>0</v>
      </c>
      <c r="J131" s="94">
        <f ca="1">IF(ISERROR(G131),0,G131)</f>
        <v>0</v>
      </c>
      <c r="K131" s="1">
        <f>COUNTA($A$1:$A131)-1</f>
        <v>11</v>
      </c>
      <c r="L131" s="1">
        <f>IF(MAX(K:K)=K131,MATCH(9999999,$K:$K)+1,MATCH(K131+1,K:K,0))-ROW(L131)-2</f>
        <v>10</v>
      </c>
      <c r="M131" s="3" t="str">
        <f ca="1">IF(AND(OR(I131&lt;&gt;0,J131&lt;&gt;0),N131="Sim"),"F","")</f>
        <v/>
      </c>
      <c r="N131" s="87" t="s">
        <v>64</v>
      </c>
    </row>
    <row r="132" spans="1:14" x14ac:dyDescent="0.2">
      <c r="B132" s="95"/>
      <c r="C132" s="95"/>
      <c r="D132" s="82" t="str">
        <f ca="1">IF(ISNUMBER($L132),OFFSET(Banco!$A$1,Composições!$L132-1,COLUMN(Composições!D132)-1),"")</f>
        <v/>
      </c>
      <c r="E132" s="81" t="str">
        <f ca="1">IF(ISNUMBER($L132),OFFSET(Banco!$A$1,Composições!$L132-1,COLUMN(Composições!E132)-1),"")</f>
        <v/>
      </c>
      <c r="F132" s="81">
        <f t="shared" ref="F132:F141" ca="1" si="20">TRUNC($H132*ROUND(I132,2),2)</f>
        <v>0</v>
      </c>
      <c r="G132" s="81">
        <f t="shared" ref="G132:G141" ca="1" si="21">TRUNC($H132*ROUND(J132,2),2)</f>
        <v>0</v>
      </c>
      <c r="H132" s="83"/>
      <c r="I132" s="84">
        <f ca="1">IF(ISNUMBER($L132),VALUE(OFFSET(Banco!$A$1,Composições!$L132-1,COLUMN(Composições!I132)-4)),0)</f>
        <v>0</v>
      </c>
      <c r="J132" s="84">
        <f ca="1">IF(ISNUMBER($L132),VALUE(OFFSET(Banco!$A$1,Composições!$L132-1,COLUMN(Composições!J132)-4)),0)</f>
        <v>0</v>
      </c>
      <c r="K132" s="1">
        <f>COUNTA($A$1:$A132)-1</f>
        <v>11</v>
      </c>
      <c r="L132" s="1" t="e">
        <f ca="1">MATCH(Composições!CONCATENAR,Banco!$A:$A,0)</f>
        <v>#N/A</v>
      </c>
      <c r="M132" s="85" t="str">
        <f ca="1">IF(OR(ISERROR($L132),$H132="",$H132=0),"",OFFSET(M$1,MATCH($K132,$K$1:$K132,0)-1,0))</f>
        <v/>
      </c>
    </row>
    <row r="133" spans="1:14" x14ac:dyDescent="0.2">
      <c r="B133" s="95"/>
      <c r="C133" s="95"/>
      <c r="D133" s="82" t="str">
        <f ca="1">IF(ISNUMBER($L133),OFFSET(Banco!$A$1,Composições!$L133-1,COLUMN(Composições!D133)-1),"")</f>
        <v/>
      </c>
      <c r="E133" s="81" t="str">
        <f ca="1">IF(ISNUMBER($L133),OFFSET(Banco!$A$1,Composições!$L133-1,COLUMN(Composições!E133)-1),"")</f>
        <v/>
      </c>
      <c r="F133" s="81">
        <f t="shared" ca="1" si="20"/>
        <v>0</v>
      </c>
      <c r="G133" s="81">
        <f t="shared" ca="1" si="21"/>
        <v>0</v>
      </c>
      <c r="H133" s="83"/>
      <c r="I133" s="84">
        <f ca="1">IF(ISNUMBER($L133),VALUE(OFFSET(Banco!$A$1,Composições!$L133-1,COLUMN(Composições!I133)-4)),0)</f>
        <v>0</v>
      </c>
      <c r="J133" s="84">
        <f ca="1">IF(ISNUMBER($L133),VALUE(OFFSET(Banco!$A$1,Composições!$L133-1,COLUMN(Composições!J133)-4)),0)</f>
        <v>0</v>
      </c>
      <c r="K133" s="1">
        <f>COUNTA($A$1:$A133)-1</f>
        <v>11</v>
      </c>
      <c r="L133" s="1" t="e">
        <f ca="1">MATCH(Composições!CONCATENAR,Banco!$A:$A,0)</f>
        <v>#N/A</v>
      </c>
      <c r="M133" s="85" t="str">
        <f ca="1">IF(OR(ISERROR($L133),$H133="",$H133=0),"",OFFSET(M$1,MATCH($K133,$K$1:$K133,0)-1,0))</f>
        <v/>
      </c>
    </row>
    <row r="134" spans="1:14" x14ac:dyDescent="0.2">
      <c r="B134" s="95"/>
      <c r="C134" s="95"/>
      <c r="D134" s="82" t="str">
        <f ca="1">IF(ISNUMBER($L134),OFFSET(Banco!$A$1,Composições!$L134-1,COLUMN(Composições!D134)-1),"")</f>
        <v/>
      </c>
      <c r="E134" s="81" t="str">
        <f ca="1">IF(ISNUMBER($L134),OFFSET(Banco!$A$1,Composições!$L134-1,COLUMN(Composições!E134)-1),"")</f>
        <v/>
      </c>
      <c r="F134" s="81">
        <f t="shared" ca="1" si="20"/>
        <v>0</v>
      </c>
      <c r="G134" s="81">
        <f t="shared" ca="1" si="21"/>
        <v>0</v>
      </c>
      <c r="H134" s="83"/>
      <c r="I134" s="84">
        <f ca="1">IF(ISNUMBER($L134),VALUE(OFFSET(Banco!$A$1,Composições!$L134-1,COLUMN(Composições!I134)-4)),0)</f>
        <v>0</v>
      </c>
      <c r="J134" s="84">
        <f ca="1">IF(ISNUMBER($L134),VALUE(OFFSET(Banco!$A$1,Composições!$L134-1,COLUMN(Composições!J134)-4)),0)</f>
        <v>0</v>
      </c>
      <c r="K134" s="1">
        <f>COUNTA($A$1:$A134)-1</f>
        <v>11</v>
      </c>
      <c r="L134" s="1" t="e">
        <f ca="1">MATCH(Composições!CONCATENAR,Banco!$A:$A,0)</f>
        <v>#N/A</v>
      </c>
      <c r="M134" s="85" t="str">
        <f ca="1">IF(OR(ISERROR($L134),$H134="",$H134=0),"",OFFSET(M$1,MATCH($K134,$K$1:$K134,0)-1,0))</f>
        <v/>
      </c>
    </row>
    <row r="135" spans="1:14" x14ac:dyDescent="0.2">
      <c r="B135" s="95"/>
      <c r="C135" s="95"/>
      <c r="D135" s="82" t="str">
        <f ca="1">IF(ISNUMBER($L135),OFFSET(Banco!$A$1,Composições!$L135-1,COLUMN(Composições!D135)-1),"")</f>
        <v/>
      </c>
      <c r="E135" s="81" t="str">
        <f ca="1">IF(ISNUMBER($L135),OFFSET(Banco!$A$1,Composições!$L135-1,COLUMN(Composições!E135)-1),"")</f>
        <v/>
      </c>
      <c r="F135" s="81">
        <f t="shared" ca="1" si="20"/>
        <v>0</v>
      </c>
      <c r="G135" s="81">
        <f t="shared" ca="1" si="21"/>
        <v>0</v>
      </c>
      <c r="H135" s="83"/>
      <c r="I135" s="84">
        <f ca="1">IF(ISNUMBER($L135),VALUE(OFFSET(Banco!$A$1,Composições!$L135-1,COLUMN(Composições!I135)-4)),0)</f>
        <v>0</v>
      </c>
      <c r="J135" s="84">
        <f ca="1">IF(ISNUMBER($L135),VALUE(OFFSET(Banco!$A$1,Composições!$L135-1,COLUMN(Composições!J135)-4)),0)</f>
        <v>0</v>
      </c>
      <c r="K135" s="1">
        <f>COUNTA($A$1:$A135)-1</f>
        <v>11</v>
      </c>
      <c r="L135" s="1" t="e">
        <f ca="1">MATCH(Composições!CONCATENAR,Banco!$A:$A,0)</f>
        <v>#N/A</v>
      </c>
      <c r="M135" s="85" t="str">
        <f ca="1">IF(OR(ISERROR($L135),$H135="",$H135=0),"",OFFSET(M$1,MATCH($K135,$K$1:$K135,0)-1,0))</f>
        <v/>
      </c>
    </row>
    <row r="136" spans="1:14" x14ac:dyDescent="0.2">
      <c r="B136" s="95"/>
      <c r="C136" s="95"/>
      <c r="D136" s="82" t="str">
        <f ca="1">IF(ISNUMBER($L136),OFFSET(Banco!$A$1,Composições!$L136-1,COLUMN(Composições!D136)-1),"")</f>
        <v/>
      </c>
      <c r="E136" s="81" t="str">
        <f ca="1">IF(ISNUMBER($L136),OFFSET(Banco!$A$1,Composições!$L136-1,COLUMN(Composições!E136)-1),"")</f>
        <v/>
      </c>
      <c r="F136" s="81">
        <f t="shared" ca="1" si="20"/>
        <v>0</v>
      </c>
      <c r="G136" s="81">
        <f t="shared" ca="1" si="21"/>
        <v>0</v>
      </c>
      <c r="H136" s="83"/>
      <c r="I136" s="84">
        <f ca="1">IF(ISNUMBER($L136),VALUE(OFFSET(Banco!$A$1,Composições!$L136-1,COLUMN(Composições!I136)-4)),0)</f>
        <v>0</v>
      </c>
      <c r="J136" s="84">
        <f ca="1">IF(ISNUMBER($L136),VALUE(OFFSET(Banco!$A$1,Composições!$L136-1,COLUMN(Composições!J136)-4)),0)</f>
        <v>0</v>
      </c>
      <c r="K136" s="1">
        <f>COUNTA($A$1:$A136)-1</f>
        <v>11</v>
      </c>
      <c r="L136" s="1" t="e">
        <f ca="1">MATCH(Composições!CONCATENAR,Banco!$A:$A,0)</f>
        <v>#N/A</v>
      </c>
      <c r="M136" s="85" t="str">
        <f ca="1">IF(OR(ISERROR($L136),$H136="",$H136=0),"",OFFSET(M$1,MATCH($K136,$K$1:$K136,0)-1,0))</f>
        <v/>
      </c>
    </row>
    <row r="137" spans="1:14" x14ac:dyDescent="0.2">
      <c r="B137" s="95"/>
      <c r="C137" s="95"/>
      <c r="D137" s="82" t="str">
        <f ca="1">IF(ISNUMBER($L137),OFFSET(Banco!$A$1,Composições!$L137-1,COLUMN(Composições!D137)-1),"")</f>
        <v/>
      </c>
      <c r="E137" s="81" t="str">
        <f ca="1">IF(ISNUMBER($L137),OFFSET(Banco!$A$1,Composições!$L137-1,COLUMN(Composições!E137)-1),"")</f>
        <v/>
      </c>
      <c r="F137" s="81">
        <f t="shared" ca="1" si="20"/>
        <v>0</v>
      </c>
      <c r="G137" s="81">
        <f t="shared" ca="1" si="21"/>
        <v>0</v>
      </c>
      <c r="H137" s="83"/>
      <c r="I137" s="84">
        <f ca="1">IF(ISNUMBER($L137),VALUE(OFFSET(Banco!$A$1,Composições!$L137-1,COLUMN(Composições!I137)-4)),0)</f>
        <v>0</v>
      </c>
      <c r="J137" s="84">
        <f ca="1">IF(ISNUMBER($L137),VALUE(OFFSET(Banco!$A$1,Composições!$L137-1,COLUMN(Composições!J137)-4)),0)</f>
        <v>0</v>
      </c>
      <c r="K137" s="1">
        <f>COUNTA($A$1:$A137)-1</f>
        <v>11</v>
      </c>
      <c r="L137" s="1" t="e">
        <f ca="1">MATCH(Composições!CONCATENAR,Banco!$A:$A,0)</f>
        <v>#N/A</v>
      </c>
      <c r="M137" s="85" t="str">
        <f ca="1">IF(OR(ISERROR($L137),$H137="",$H137=0),"",OFFSET(M$1,MATCH($K137,$K$1:$K137,0)-1,0))</f>
        <v/>
      </c>
    </row>
    <row r="138" spans="1:14" x14ac:dyDescent="0.2">
      <c r="B138" s="95"/>
      <c r="C138" s="95"/>
      <c r="D138" s="82" t="str">
        <f ca="1">IF(ISNUMBER($L138),OFFSET(Banco!$A$1,Composições!$L138-1,COLUMN(Composições!D138)-1),"")</f>
        <v/>
      </c>
      <c r="E138" s="81" t="str">
        <f ca="1">IF(ISNUMBER($L138),OFFSET(Banco!$A$1,Composições!$L138-1,COLUMN(Composições!E138)-1),"")</f>
        <v/>
      </c>
      <c r="F138" s="81">
        <f t="shared" ca="1" si="20"/>
        <v>0</v>
      </c>
      <c r="G138" s="81">
        <f t="shared" ca="1" si="21"/>
        <v>0</v>
      </c>
      <c r="H138" s="83"/>
      <c r="I138" s="84">
        <f ca="1">IF(ISNUMBER($L138),VALUE(OFFSET(Banco!$A$1,Composições!$L138-1,COLUMN(Composições!I138)-4)),0)</f>
        <v>0</v>
      </c>
      <c r="J138" s="84">
        <f ca="1">IF(ISNUMBER($L138),VALUE(OFFSET(Banco!$A$1,Composições!$L138-1,COLUMN(Composições!J138)-4)),0)</f>
        <v>0</v>
      </c>
      <c r="K138" s="1">
        <f>COUNTA($A$1:$A138)-1</f>
        <v>11</v>
      </c>
      <c r="L138" s="1" t="e">
        <f ca="1">MATCH(Composições!CONCATENAR,Banco!$A:$A,0)</f>
        <v>#N/A</v>
      </c>
      <c r="M138" s="85" t="str">
        <f ca="1">IF(OR(ISERROR($L138),$H138="",$H138=0),"",OFFSET(M$1,MATCH($K138,$K$1:$K138,0)-1,0))</f>
        <v/>
      </c>
    </row>
    <row r="139" spans="1:14" x14ac:dyDescent="0.2">
      <c r="B139" s="95"/>
      <c r="C139" s="95"/>
      <c r="D139" s="82" t="str">
        <f ca="1">IF(ISNUMBER($L139),OFFSET(Banco!$A$1,Composições!$L139-1,COLUMN(Composições!D139)-1),"")</f>
        <v/>
      </c>
      <c r="E139" s="81" t="str">
        <f ca="1">IF(ISNUMBER($L139),OFFSET(Banco!$A$1,Composições!$L139-1,COLUMN(Composições!E139)-1),"")</f>
        <v/>
      </c>
      <c r="F139" s="81">
        <f t="shared" ca="1" si="20"/>
        <v>0</v>
      </c>
      <c r="G139" s="81">
        <f t="shared" ca="1" si="21"/>
        <v>0</v>
      </c>
      <c r="H139" s="83"/>
      <c r="I139" s="84">
        <f ca="1">IF(ISNUMBER($L139),VALUE(OFFSET(Banco!$A$1,Composições!$L139-1,COLUMN(Composições!I139)-4)),0)</f>
        <v>0</v>
      </c>
      <c r="J139" s="84">
        <f ca="1">IF(ISNUMBER($L139),VALUE(OFFSET(Banco!$A$1,Composições!$L139-1,COLUMN(Composições!J139)-4)),0)</f>
        <v>0</v>
      </c>
      <c r="K139" s="1">
        <f>COUNTA($A$1:$A139)-1</f>
        <v>11</v>
      </c>
      <c r="L139" s="1" t="e">
        <f ca="1">MATCH(Composições!CONCATENAR,Banco!$A:$A,0)</f>
        <v>#N/A</v>
      </c>
      <c r="M139" s="85" t="str">
        <f ca="1">IF(OR(ISERROR($L139),$H139="",$H139=0),"",OFFSET(M$1,MATCH($K139,$K$1:$K139,0)-1,0))</f>
        <v/>
      </c>
    </row>
    <row r="140" spans="1:14" x14ac:dyDescent="0.2">
      <c r="B140" s="95"/>
      <c r="C140" s="95"/>
      <c r="D140" s="82" t="str">
        <f ca="1">IF(ISNUMBER($L140),OFFSET(Banco!$A$1,Composições!$L140-1,COLUMN(Composições!D140)-1),"")</f>
        <v/>
      </c>
      <c r="E140" s="81" t="str">
        <f ca="1">IF(ISNUMBER($L140),OFFSET(Banco!$A$1,Composições!$L140-1,COLUMN(Composições!E140)-1),"")</f>
        <v/>
      </c>
      <c r="F140" s="81">
        <f t="shared" ca="1" si="20"/>
        <v>0</v>
      </c>
      <c r="G140" s="81">
        <f t="shared" ca="1" si="21"/>
        <v>0</v>
      </c>
      <c r="H140" s="83"/>
      <c r="I140" s="84">
        <f ca="1">IF(ISNUMBER($L140),VALUE(OFFSET(Banco!$A$1,Composições!$L140-1,COLUMN(Composições!I140)-4)),0)</f>
        <v>0</v>
      </c>
      <c r="J140" s="84">
        <f ca="1">IF(ISNUMBER($L140),VALUE(OFFSET(Banco!$A$1,Composições!$L140-1,COLUMN(Composições!J140)-4)),0)</f>
        <v>0</v>
      </c>
      <c r="K140" s="1">
        <f>COUNTA($A$1:$A140)-1</f>
        <v>11</v>
      </c>
      <c r="L140" s="1" t="e">
        <f ca="1">MATCH(Composições!CONCATENAR,Banco!$A:$A,0)</f>
        <v>#N/A</v>
      </c>
      <c r="M140" s="85" t="str">
        <f ca="1">IF(OR(ISERROR($L140),$H140="",$H140=0),"",OFFSET(M$1,MATCH($K140,$K$1:$K140,0)-1,0))</f>
        <v/>
      </c>
    </row>
    <row r="141" spans="1:14" x14ac:dyDescent="0.2">
      <c r="B141" s="95"/>
      <c r="C141" s="95"/>
      <c r="D141" s="82" t="str">
        <f ca="1">IF(ISNUMBER($L141),OFFSET(Banco!$A$1,Composições!$L141-1,COLUMN(Composições!D141)-1),"")</f>
        <v/>
      </c>
      <c r="E141" s="81" t="str">
        <f ca="1">IF(ISNUMBER($L141),OFFSET(Banco!$A$1,Composições!$L141-1,COLUMN(Composições!E141)-1),"")</f>
        <v/>
      </c>
      <c r="F141" s="81">
        <f t="shared" ca="1" si="20"/>
        <v>0</v>
      </c>
      <c r="G141" s="81">
        <f t="shared" ca="1" si="21"/>
        <v>0</v>
      </c>
      <c r="H141" s="83"/>
      <c r="I141" s="84">
        <f ca="1">IF(ISNUMBER($L141),VALUE(OFFSET(Banco!$A$1,Composições!$L141-1,COLUMN(Composições!I141)-4)),0)</f>
        <v>0</v>
      </c>
      <c r="J141" s="84">
        <f ca="1">IF(ISNUMBER($L141),VALUE(OFFSET(Banco!$A$1,Composições!$L141-1,COLUMN(Composições!J141)-4)),0)</f>
        <v>0</v>
      </c>
      <c r="K141" s="1">
        <f>COUNTA($A$1:$A141)-1</f>
        <v>11</v>
      </c>
      <c r="L141" s="1" t="e">
        <f ca="1">MATCH(Composições!CONCATENAR,Banco!$A:$A,0)</f>
        <v>#N/A</v>
      </c>
      <c r="M141" s="85" t="str">
        <f ca="1">IF(OR(ISERROR($L141),$H141="",$H141=0),"",OFFSET(M$1,MATCH($K141,$K$1:$K141,0)-1,0))</f>
        <v/>
      </c>
    </row>
    <row r="142" spans="1:14" customFormat="1" ht="12.75" x14ac:dyDescent="0.2">
      <c r="K142">
        <f>COUNTA($A$1:$A142)-1</f>
        <v>11</v>
      </c>
      <c r="M142" s="88" t="str">
        <f ca="1">IF(OFFSET($M$1,MATCH(OFFSET(K142,-1,0),$K$1:$K142,0)-1,0)="F","F","")</f>
        <v/>
      </c>
    </row>
    <row r="143" spans="1:14" x14ac:dyDescent="0.2">
      <c r="A143" s="86" t="str">
        <f>CONCATENAR</f>
        <v xml:space="preserve"> </v>
      </c>
      <c r="B143" s="89"/>
      <c r="C143" s="89"/>
      <c r="D143" s="90"/>
      <c r="E143" s="89"/>
      <c r="F143" s="91">
        <f ca="1">IF($L143&gt;0,SUM(OFFSET(F143,1,0,$L143),0))</f>
        <v>0</v>
      </c>
      <c r="G143" s="91">
        <f ca="1">IF($L143&gt;0,SUM(OFFSET(G143,1,0,$L143),0))</f>
        <v>0</v>
      </c>
      <c r="H143" s="92"/>
      <c r="I143" s="93">
        <f ca="1">IF(ISERROR(F143),0,F143)</f>
        <v>0</v>
      </c>
      <c r="J143" s="94">
        <f ca="1">IF(ISERROR(G143),0,G143)</f>
        <v>0</v>
      </c>
      <c r="K143" s="1">
        <f>COUNTA($A$1:$A143)-1</f>
        <v>12</v>
      </c>
      <c r="L143" s="1">
        <f>IF(MAX(K:K)=K143,MATCH(9999999,$K:$K)+1,MATCH(K143+1,K:K,0))-ROW(L143)-2</f>
        <v>10</v>
      </c>
      <c r="M143" s="3" t="str">
        <f ca="1">IF(AND(OR(I143&lt;&gt;0,J143&lt;&gt;0),N143="Sim"),"F","")</f>
        <v/>
      </c>
      <c r="N143" s="87" t="s">
        <v>64</v>
      </c>
    </row>
    <row r="144" spans="1:14" x14ac:dyDescent="0.2">
      <c r="B144" s="95"/>
      <c r="C144" s="95"/>
      <c r="D144" s="82" t="str">
        <f ca="1">IF(ISNUMBER($L144),OFFSET(Banco!$A$1,Composições!$L144-1,COLUMN(Composições!D144)-1),"")</f>
        <v/>
      </c>
      <c r="E144" s="81" t="str">
        <f ca="1">IF(ISNUMBER($L144),OFFSET(Banco!$A$1,Composições!$L144-1,COLUMN(Composições!E144)-1),"")</f>
        <v/>
      </c>
      <c r="F144" s="81">
        <f t="shared" ref="F144:F153" ca="1" si="22">TRUNC($H144*ROUND(I144,2),2)</f>
        <v>0</v>
      </c>
      <c r="G144" s="81">
        <f t="shared" ref="G144:G153" ca="1" si="23">TRUNC($H144*ROUND(J144,2),2)</f>
        <v>0</v>
      </c>
      <c r="H144" s="83"/>
      <c r="I144" s="84">
        <f ca="1">IF(ISNUMBER($L144),VALUE(OFFSET(Banco!$A$1,Composições!$L144-1,COLUMN(Composições!I144)-4)),0)</f>
        <v>0</v>
      </c>
      <c r="J144" s="84">
        <f ca="1">IF(ISNUMBER($L144),VALUE(OFFSET(Banco!$A$1,Composições!$L144-1,COLUMN(Composições!J144)-4)),0)</f>
        <v>0</v>
      </c>
      <c r="K144" s="1">
        <f>COUNTA($A$1:$A144)-1</f>
        <v>12</v>
      </c>
      <c r="L144" s="1" t="e">
        <f ca="1">MATCH(Composições!CONCATENAR,Banco!$A:$A,0)</f>
        <v>#N/A</v>
      </c>
      <c r="M144" s="85" t="str">
        <f ca="1">IF(OR(ISERROR($L144),$H144="",$H144=0),"",OFFSET(M$1,MATCH($K144,$K$1:$K144,0)-1,0))</f>
        <v/>
      </c>
    </row>
    <row r="145" spans="1:14" x14ac:dyDescent="0.2">
      <c r="B145" s="95"/>
      <c r="C145" s="95"/>
      <c r="D145" s="82" t="str">
        <f ca="1">IF(ISNUMBER($L145),OFFSET(Banco!$A$1,Composições!$L145-1,COLUMN(Composições!D145)-1),"")</f>
        <v/>
      </c>
      <c r="E145" s="81" t="str">
        <f ca="1">IF(ISNUMBER($L145),OFFSET(Banco!$A$1,Composições!$L145-1,COLUMN(Composições!E145)-1),"")</f>
        <v/>
      </c>
      <c r="F145" s="81">
        <f t="shared" ca="1" si="22"/>
        <v>0</v>
      </c>
      <c r="G145" s="81">
        <f t="shared" ca="1" si="23"/>
        <v>0</v>
      </c>
      <c r="H145" s="83"/>
      <c r="I145" s="84">
        <f ca="1">IF(ISNUMBER($L145),VALUE(OFFSET(Banco!$A$1,Composições!$L145-1,COLUMN(Composições!I145)-4)),0)</f>
        <v>0</v>
      </c>
      <c r="J145" s="84">
        <f ca="1">IF(ISNUMBER($L145),VALUE(OFFSET(Banco!$A$1,Composições!$L145-1,COLUMN(Composições!J145)-4)),0)</f>
        <v>0</v>
      </c>
      <c r="K145" s="1">
        <f>COUNTA($A$1:$A145)-1</f>
        <v>12</v>
      </c>
      <c r="L145" s="1" t="e">
        <f ca="1">MATCH(Composições!CONCATENAR,Banco!$A:$A,0)</f>
        <v>#N/A</v>
      </c>
      <c r="M145" s="85" t="str">
        <f ca="1">IF(OR(ISERROR($L145),$H145="",$H145=0),"",OFFSET(M$1,MATCH($K145,$K$1:$K145,0)-1,0))</f>
        <v/>
      </c>
    </row>
    <row r="146" spans="1:14" x14ac:dyDescent="0.2">
      <c r="B146" s="95"/>
      <c r="C146" s="95"/>
      <c r="D146" s="82" t="str">
        <f ca="1">IF(ISNUMBER($L146),OFFSET(Banco!$A$1,Composições!$L146-1,COLUMN(Composições!D146)-1),"")</f>
        <v/>
      </c>
      <c r="E146" s="81" t="str">
        <f ca="1">IF(ISNUMBER($L146),OFFSET(Banco!$A$1,Composições!$L146-1,COLUMN(Composições!E146)-1),"")</f>
        <v/>
      </c>
      <c r="F146" s="81">
        <f t="shared" ca="1" si="22"/>
        <v>0</v>
      </c>
      <c r="G146" s="81">
        <f t="shared" ca="1" si="23"/>
        <v>0</v>
      </c>
      <c r="H146" s="83"/>
      <c r="I146" s="84">
        <f ca="1">IF(ISNUMBER($L146),VALUE(OFFSET(Banco!$A$1,Composições!$L146-1,COLUMN(Composições!I146)-4)),0)</f>
        <v>0</v>
      </c>
      <c r="J146" s="84">
        <f ca="1">IF(ISNUMBER($L146),VALUE(OFFSET(Banco!$A$1,Composições!$L146-1,COLUMN(Composições!J146)-4)),0)</f>
        <v>0</v>
      </c>
      <c r="K146" s="1">
        <f>COUNTA($A$1:$A146)-1</f>
        <v>12</v>
      </c>
      <c r="L146" s="1" t="e">
        <f ca="1">MATCH(Composições!CONCATENAR,Banco!$A:$A,0)</f>
        <v>#N/A</v>
      </c>
      <c r="M146" s="85" t="str">
        <f ca="1">IF(OR(ISERROR($L146),$H146="",$H146=0),"",OFFSET(M$1,MATCH($K146,$K$1:$K146,0)-1,0))</f>
        <v/>
      </c>
    </row>
    <row r="147" spans="1:14" x14ac:dyDescent="0.2">
      <c r="B147" s="95"/>
      <c r="C147" s="95"/>
      <c r="D147" s="82" t="str">
        <f ca="1">IF(ISNUMBER($L147),OFFSET(Banco!$A$1,Composições!$L147-1,COLUMN(Composições!D147)-1),"")</f>
        <v/>
      </c>
      <c r="E147" s="81" t="str">
        <f ca="1">IF(ISNUMBER($L147),OFFSET(Banco!$A$1,Composições!$L147-1,COLUMN(Composições!E147)-1),"")</f>
        <v/>
      </c>
      <c r="F147" s="81">
        <f t="shared" ca="1" si="22"/>
        <v>0</v>
      </c>
      <c r="G147" s="81">
        <f t="shared" ca="1" si="23"/>
        <v>0</v>
      </c>
      <c r="H147" s="83"/>
      <c r="I147" s="84">
        <f ca="1">IF(ISNUMBER($L147),VALUE(OFFSET(Banco!$A$1,Composições!$L147-1,COLUMN(Composições!I147)-4)),0)</f>
        <v>0</v>
      </c>
      <c r="J147" s="84">
        <f ca="1">IF(ISNUMBER($L147),VALUE(OFFSET(Banco!$A$1,Composições!$L147-1,COLUMN(Composições!J147)-4)),0)</f>
        <v>0</v>
      </c>
      <c r="K147" s="1">
        <f>COUNTA($A$1:$A147)-1</f>
        <v>12</v>
      </c>
      <c r="L147" s="1" t="e">
        <f ca="1">MATCH(Composições!CONCATENAR,Banco!$A:$A,0)</f>
        <v>#N/A</v>
      </c>
      <c r="M147" s="85" t="str">
        <f ca="1">IF(OR(ISERROR($L147),$H147="",$H147=0),"",OFFSET(M$1,MATCH($K147,$K$1:$K147,0)-1,0))</f>
        <v/>
      </c>
    </row>
    <row r="148" spans="1:14" x14ac:dyDescent="0.2">
      <c r="B148" s="95"/>
      <c r="C148" s="95"/>
      <c r="D148" s="82" t="str">
        <f ca="1">IF(ISNUMBER($L148),OFFSET(Banco!$A$1,Composições!$L148-1,COLUMN(Composições!D148)-1),"")</f>
        <v/>
      </c>
      <c r="E148" s="81" t="str">
        <f ca="1">IF(ISNUMBER($L148),OFFSET(Banco!$A$1,Composições!$L148-1,COLUMN(Composições!E148)-1),"")</f>
        <v/>
      </c>
      <c r="F148" s="81">
        <f t="shared" ca="1" si="22"/>
        <v>0</v>
      </c>
      <c r="G148" s="81">
        <f t="shared" ca="1" si="23"/>
        <v>0</v>
      </c>
      <c r="H148" s="83"/>
      <c r="I148" s="84">
        <f ca="1">IF(ISNUMBER($L148),VALUE(OFFSET(Banco!$A$1,Composições!$L148-1,COLUMN(Composições!I148)-4)),0)</f>
        <v>0</v>
      </c>
      <c r="J148" s="84">
        <f ca="1">IF(ISNUMBER($L148),VALUE(OFFSET(Banco!$A$1,Composições!$L148-1,COLUMN(Composições!J148)-4)),0)</f>
        <v>0</v>
      </c>
      <c r="K148" s="1">
        <f>COUNTA($A$1:$A148)-1</f>
        <v>12</v>
      </c>
      <c r="L148" s="1" t="e">
        <f ca="1">MATCH(Composições!CONCATENAR,Banco!$A:$A,0)</f>
        <v>#N/A</v>
      </c>
      <c r="M148" s="85" t="str">
        <f ca="1">IF(OR(ISERROR($L148),$H148="",$H148=0),"",OFFSET(M$1,MATCH($K148,$K$1:$K148,0)-1,0))</f>
        <v/>
      </c>
    </row>
    <row r="149" spans="1:14" x14ac:dyDescent="0.2">
      <c r="B149" s="95"/>
      <c r="C149" s="95"/>
      <c r="D149" s="82" t="str">
        <f ca="1">IF(ISNUMBER($L149),OFFSET(Banco!$A$1,Composições!$L149-1,COLUMN(Composições!D149)-1),"")</f>
        <v/>
      </c>
      <c r="E149" s="81" t="str">
        <f ca="1">IF(ISNUMBER($L149),OFFSET(Banco!$A$1,Composições!$L149-1,COLUMN(Composições!E149)-1),"")</f>
        <v/>
      </c>
      <c r="F149" s="81">
        <f t="shared" ca="1" si="22"/>
        <v>0</v>
      </c>
      <c r="G149" s="81">
        <f t="shared" ca="1" si="23"/>
        <v>0</v>
      </c>
      <c r="H149" s="83"/>
      <c r="I149" s="84">
        <f ca="1">IF(ISNUMBER($L149),VALUE(OFFSET(Banco!$A$1,Composições!$L149-1,COLUMN(Composições!I149)-4)),0)</f>
        <v>0</v>
      </c>
      <c r="J149" s="84">
        <f ca="1">IF(ISNUMBER($L149),VALUE(OFFSET(Banco!$A$1,Composições!$L149-1,COLUMN(Composições!J149)-4)),0)</f>
        <v>0</v>
      </c>
      <c r="K149" s="1">
        <f>COUNTA($A$1:$A149)-1</f>
        <v>12</v>
      </c>
      <c r="L149" s="1" t="e">
        <f ca="1">MATCH(Composições!CONCATENAR,Banco!$A:$A,0)</f>
        <v>#N/A</v>
      </c>
      <c r="M149" s="85" t="str">
        <f ca="1">IF(OR(ISERROR($L149),$H149="",$H149=0),"",OFFSET(M$1,MATCH($K149,$K$1:$K149,0)-1,0))</f>
        <v/>
      </c>
    </row>
    <row r="150" spans="1:14" x14ac:dyDescent="0.2">
      <c r="B150" s="95"/>
      <c r="C150" s="95"/>
      <c r="D150" s="82" t="str">
        <f ca="1">IF(ISNUMBER($L150),OFFSET(Banco!$A$1,Composições!$L150-1,COLUMN(Composições!D150)-1),"")</f>
        <v/>
      </c>
      <c r="E150" s="81" t="str">
        <f ca="1">IF(ISNUMBER($L150),OFFSET(Banco!$A$1,Composições!$L150-1,COLUMN(Composições!E150)-1),"")</f>
        <v/>
      </c>
      <c r="F150" s="81">
        <f t="shared" ca="1" si="22"/>
        <v>0</v>
      </c>
      <c r="G150" s="81">
        <f t="shared" ca="1" si="23"/>
        <v>0</v>
      </c>
      <c r="H150" s="83"/>
      <c r="I150" s="84">
        <f ca="1">IF(ISNUMBER($L150),VALUE(OFFSET(Banco!$A$1,Composições!$L150-1,COLUMN(Composições!I150)-4)),0)</f>
        <v>0</v>
      </c>
      <c r="J150" s="84">
        <f ca="1">IF(ISNUMBER($L150),VALUE(OFFSET(Banco!$A$1,Composições!$L150-1,COLUMN(Composições!J150)-4)),0)</f>
        <v>0</v>
      </c>
      <c r="K150" s="1">
        <f>COUNTA($A$1:$A150)-1</f>
        <v>12</v>
      </c>
      <c r="L150" s="1" t="e">
        <f ca="1">MATCH(Composições!CONCATENAR,Banco!$A:$A,0)</f>
        <v>#N/A</v>
      </c>
      <c r="M150" s="85" t="str">
        <f ca="1">IF(OR(ISERROR($L150),$H150="",$H150=0),"",OFFSET(M$1,MATCH($K150,$K$1:$K150,0)-1,0))</f>
        <v/>
      </c>
    </row>
    <row r="151" spans="1:14" x14ac:dyDescent="0.2">
      <c r="B151" s="95"/>
      <c r="C151" s="95"/>
      <c r="D151" s="82" t="str">
        <f ca="1">IF(ISNUMBER($L151),OFFSET(Banco!$A$1,Composições!$L151-1,COLUMN(Composições!D151)-1),"")</f>
        <v/>
      </c>
      <c r="E151" s="81" t="str">
        <f ca="1">IF(ISNUMBER($L151),OFFSET(Banco!$A$1,Composições!$L151-1,COLUMN(Composições!E151)-1),"")</f>
        <v/>
      </c>
      <c r="F151" s="81">
        <f t="shared" ca="1" si="22"/>
        <v>0</v>
      </c>
      <c r="G151" s="81">
        <f t="shared" ca="1" si="23"/>
        <v>0</v>
      </c>
      <c r="H151" s="83"/>
      <c r="I151" s="84">
        <f ca="1">IF(ISNUMBER($L151),VALUE(OFFSET(Banco!$A$1,Composições!$L151-1,COLUMN(Composições!I151)-4)),0)</f>
        <v>0</v>
      </c>
      <c r="J151" s="84">
        <f ca="1">IF(ISNUMBER($L151),VALUE(OFFSET(Banco!$A$1,Composições!$L151-1,COLUMN(Composições!J151)-4)),0)</f>
        <v>0</v>
      </c>
      <c r="K151" s="1">
        <f>COUNTA($A$1:$A151)-1</f>
        <v>12</v>
      </c>
      <c r="L151" s="1" t="e">
        <f ca="1">MATCH(Composições!CONCATENAR,Banco!$A:$A,0)</f>
        <v>#N/A</v>
      </c>
      <c r="M151" s="85" t="str">
        <f ca="1">IF(OR(ISERROR($L151),$H151="",$H151=0),"",OFFSET(M$1,MATCH($K151,$K$1:$K151,0)-1,0))</f>
        <v/>
      </c>
    </row>
    <row r="152" spans="1:14" x14ac:dyDescent="0.2">
      <c r="B152" s="95"/>
      <c r="C152" s="95"/>
      <c r="D152" s="82" t="str">
        <f ca="1">IF(ISNUMBER($L152),OFFSET(Banco!$A$1,Composições!$L152-1,COLUMN(Composições!D152)-1),"")</f>
        <v/>
      </c>
      <c r="E152" s="81" t="str">
        <f ca="1">IF(ISNUMBER($L152),OFFSET(Banco!$A$1,Composições!$L152-1,COLUMN(Composições!E152)-1),"")</f>
        <v/>
      </c>
      <c r="F152" s="81">
        <f t="shared" ca="1" si="22"/>
        <v>0</v>
      </c>
      <c r="G152" s="81">
        <f t="shared" ca="1" si="23"/>
        <v>0</v>
      </c>
      <c r="H152" s="83"/>
      <c r="I152" s="84">
        <f ca="1">IF(ISNUMBER($L152),VALUE(OFFSET(Banco!$A$1,Composições!$L152-1,COLUMN(Composições!I152)-4)),0)</f>
        <v>0</v>
      </c>
      <c r="J152" s="84">
        <f ca="1">IF(ISNUMBER($L152),VALUE(OFFSET(Banco!$A$1,Composições!$L152-1,COLUMN(Composições!J152)-4)),0)</f>
        <v>0</v>
      </c>
      <c r="K152" s="1">
        <f>COUNTA($A$1:$A152)-1</f>
        <v>12</v>
      </c>
      <c r="L152" s="1" t="e">
        <f ca="1">MATCH(Composições!CONCATENAR,Banco!$A:$A,0)</f>
        <v>#N/A</v>
      </c>
      <c r="M152" s="85" t="str">
        <f ca="1">IF(OR(ISERROR($L152),$H152="",$H152=0),"",OFFSET(M$1,MATCH($K152,$K$1:$K152,0)-1,0))</f>
        <v/>
      </c>
    </row>
    <row r="153" spans="1:14" x14ac:dyDescent="0.2">
      <c r="B153" s="95"/>
      <c r="C153" s="95"/>
      <c r="D153" s="82" t="str">
        <f ca="1">IF(ISNUMBER($L153),OFFSET(Banco!$A$1,Composições!$L153-1,COLUMN(Composições!D153)-1),"")</f>
        <v/>
      </c>
      <c r="E153" s="81" t="str">
        <f ca="1">IF(ISNUMBER($L153),OFFSET(Banco!$A$1,Composições!$L153-1,COLUMN(Composições!E153)-1),"")</f>
        <v/>
      </c>
      <c r="F153" s="81">
        <f t="shared" ca="1" si="22"/>
        <v>0</v>
      </c>
      <c r="G153" s="81">
        <f t="shared" ca="1" si="23"/>
        <v>0</v>
      </c>
      <c r="H153" s="83"/>
      <c r="I153" s="84">
        <f ca="1">IF(ISNUMBER($L153),VALUE(OFFSET(Banco!$A$1,Composições!$L153-1,COLUMN(Composições!I153)-4)),0)</f>
        <v>0</v>
      </c>
      <c r="J153" s="84">
        <f ca="1">IF(ISNUMBER($L153),VALUE(OFFSET(Banco!$A$1,Composições!$L153-1,COLUMN(Composições!J153)-4)),0)</f>
        <v>0</v>
      </c>
      <c r="K153" s="1">
        <f>COUNTA($A$1:$A153)-1</f>
        <v>12</v>
      </c>
      <c r="L153" s="1" t="e">
        <f ca="1">MATCH(Composições!CONCATENAR,Banco!$A:$A,0)</f>
        <v>#N/A</v>
      </c>
      <c r="M153" s="85" t="str">
        <f ca="1">IF(OR(ISERROR($L153),$H153="",$H153=0),"",OFFSET(M$1,MATCH($K153,$K$1:$K153,0)-1,0))</f>
        <v/>
      </c>
    </row>
    <row r="154" spans="1:14" customFormat="1" ht="12.75" x14ac:dyDescent="0.2">
      <c r="K154">
        <f>COUNTA($A$1:$A154)-1</f>
        <v>12</v>
      </c>
      <c r="M154" s="88" t="str">
        <f ca="1">IF(OFFSET($M$1,MATCH(OFFSET(K154,-1,0),$K$1:$K154,0)-1,0)="F","F","")</f>
        <v/>
      </c>
    </row>
    <row r="155" spans="1:14" x14ac:dyDescent="0.2">
      <c r="A155" s="86" t="str">
        <f>CONCATENAR</f>
        <v xml:space="preserve"> </v>
      </c>
      <c r="B155" s="89"/>
      <c r="C155" s="89"/>
      <c r="D155" s="90"/>
      <c r="E155" s="89"/>
      <c r="F155" s="91">
        <f ca="1">IF($L155&gt;0,SUM(OFFSET(F155,1,0,$L155),0))</f>
        <v>0</v>
      </c>
      <c r="G155" s="91">
        <f ca="1">IF($L155&gt;0,SUM(OFFSET(G155,1,0,$L155),0))</f>
        <v>0</v>
      </c>
      <c r="H155" s="92"/>
      <c r="I155" s="93">
        <f ca="1">IF(ISERROR(F155),0,F155)</f>
        <v>0</v>
      </c>
      <c r="J155" s="94">
        <f ca="1">IF(ISERROR(G155),0,G155)</f>
        <v>0</v>
      </c>
      <c r="K155" s="1">
        <f>COUNTA($A$1:$A155)-1</f>
        <v>13</v>
      </c>
      <c r="L155" s="1">
        <f>IF(MAX(K:K)=K155,MATCH(9999999,$K:$K)+1,MATCH(K155+1,K:K,0))-ROW(L155)-2</f>
        <v>10</v>
      </c>
      <c r="M155" s="3" t="str">
        <f ca="1">IF(AND(OR(I155&lt;&gt;0,J155&lt;&gt;0),N155="Sim"),"F","")</f>
        <v/>
      </c>
      <c r="N155" s="87" t="s">
        <v>64</v>
      </c>
    </row>
    <row r="156" spans="1:14" x14ac:dyDescent="0.2">
      <c r="B156" s="95"/>
      <c r="C156" s="95"/>
      <c r="D156" s="82" t="str">
        <f ca="1">IF(ISNUMBER($L156),OFFSET(Banco!$A$1,Composições!$L156-1,COLUMN(Composições!D156)-1),"")</f>
        <v/>
      </c>
      <c r="E156" s="81" t="str">
        <f ca="1">IF(ISNUMBER($L156),OFFSET(Banco!$A$1,Composições!$L156-1,COLUMN(Composições!E156)-1),"")</f>
        <v/>
      </c>
      <c r="F156" s="81">
        <f t="shared" ref="F156:F165" ca="1" si="24">TRUNC($H156*ROUND(I156,2),2)</f>
        <v>0</v>
      </c>
      <c r="G156" s="81">
        <f t="shared" ref="G156:G165" ca="1" si="25">TRUNC($H156*ROUND(J156,2),2)</f>
        <v>0</v>
      </c>
      <c r="H156" s="83"/>
      <c r="I156" s="84">
        <f ca="1">IF(ISNUMBER($L156),VALUE(OFFSET(Banco!$A$1,Composições!$L156-1,COLUMN(Composições!I156)-4)),0)</f>
        <v>0</v>
      </c>
      <c r="J156" s="84">
        <f ca="1">IF(ISNUMBER($L156),VALUE(OFFSET(Banco!$A$1,Composições!$L156-1,COLUMN(Composições!J156)-4)),0)</f>
        <v>0</v>
      </c>
      <c r="K156" s="1">
        <f>COUNTA($A$1:$A156)-1</f>
        <v>13</v>
      </c>
      <c r="L156" s="1" t="e">
        <f ca="1">MATCH(Composições!CONCATENAR,Banco!$A:$A,0)</f>
        <v>#N/A</v>
      </c>
      <c r="M156" s="85" t="str">
        <f ca="1">IF(OR(ISERROR($L156),$H156="",$H156=0),"",OFFSET(M$1,MATCH($K156,$K$1:$K156,0)-1,0))</f>
        <v/>
      </c>
    </row>
    <row r="157" spans="1:14" x14ac:dyDescent="0.2">
      <c r="B157" s="95"/>
      <c r="C157" s="95"/>
      <c r="D157" s="82" t="str">
        <f ca="1">IF(ISNUMBER($L157),OFFSET(Banco!$A$1,Composições!$L157-1,COLUMN(Composições!D157)-1),"")</f>
        <v/>
      </c>
      <c r="E157" s="81" t="str">
        <f ca="1">IF(ISNUMBER($L157),OFFSET(Banco!$A$1,Composições!$L157-1,COLUMN(Composições!E157)-1),"")</f>
        <v/>
      </c>
      <c r="F157" s="81">
        <f t="shared" ca="1" si="24"/>
        <v>0</v>
      </c>
      <c r="G157" s="81">
        <f t="shared" ca="1" si="25"/>
        <v>0</v>
      </c>
      <c r="H157" s="83"/>
      <c r="I157" s="84">
        <f ca="1">IF(ISNUMBER($L157),VALUE(OFFSET(Banco!$A$1,Composições!$L157-1,COLUMN(Composições!I157)-4)),0)</f>
        <v>0</v>
      </c>
      <c r="J157" s="84">
        <f ca="1">IF(ISNUMBER($L157),VALUE(OFFSET(Banco!$A$1,Composições!$L157-1,COLUMN(Composições!J157)-4)),0)</f>
        <v>0</v>
      </c>
      <c r="K157" s="1">
        <f>COUNTA($A$1:$A157)-1</f>
        <v>13</v>
      </c>
      <c r="L157" s="1" t="e">
        <f ca="1">MATCH(Composições!CONCATENAR,Banco!$A:$A,0)</f>
        <v>#N/A</v>
      </c>
      <c r="M157" s="85" t="str">
        <f ca="1">IF(OR(ISERROR($L157),$H157="",$H157=0),"",OFFSET(M$1,MATCH($K157,$K$1:$K157,0)-1,0))</f>
        <v/>
      </c>
    </row>
    <row r="158" spans="1:14" x14ac:dyDescent="0.2">
      <c r="B158" s="95"/>
      <c r="C158" s="95"/>
      <c r="D158" s="82" t="str">
        <f ca="1">IF(ISNUMBER($L158),OFFSET(Banco!$A$1,Composições!$L158-1,COLUMN(Composições!D158)-1),"")</f>
        <v/>
      </c>
      <c r="E158" s="81" t="str">
        <f ca="1">IF(ISNUMBER($L158),OFFSET(Banco!$A$1,Composições!$L158-1,COLUMN(Composições!E158)-1),"")</f>
        <v/>
      </c>
      <c r="F158" s="81">
        <f t="shared" ca="1" si="24"/>
        <v>0</v>
      </c>
      <c r="G158" s="81">
        <f t="shared" ca="1" si="25"/>
        <v>0</v>
      </c>
      <c r="H158" s="83"/>
      <c r="I158" s="84">
        <f ca="1">IF(ISNUMBER($L158),VALUE(OFFSET(Banco!$A$1,Composições!$L158-1,COLUMN(Composições!I158)-4)),0)</f>
        <v>0</v>
      </c>
      <c r="J158" s="84">
        <f ca="1">IF(ISNUMBER($L158),VALUE(OFFSET(Banco!$A$1,Composições!$L158-1,COLUMN(Composições!J158)-4)),0)</f>
        <v>0</v>
      </c>
      <c r="K158" s="1">
        <f>COUNTA($A$1:$A158)-1</f>
        <v>13</v>
      </c>
      <c r="L158" s="1" t="e">
        <f ca="1">MATCH(Composições!CONCATENAR,Banco!$A:$A,0)</f>
        <v>#N/A</v>
      </c>
      <c r="M158" s="85" t="str">
        <f ca="1">IF(OR(ISERROR($L158),$H158="",$H158=0),"",OFFSET(M$1,MATCH($K158,$K$1:$K158,0)-1,0))</f>
        <v/>
      </c>
    </row>
    <row r="159" spans="1:14" x14ac:dyDescent="0.2">
      <c r="B159" s="95"/>
      <c r="C159" s="95"/>
      <c r="D159" s="82" t="str">
        <f ca="1">IF(ISNUMBER($L159),OFFSET(Banco!$A$1,Composições!$L159-1,COLUMN(Composições!D159)-1),"")</f>
        <v/>
      </c>
      <c r="E159" s="81" t="str">
        <f ca="1">IF(ISNUMBER($L159),OFFSET(Banco!$A$1,Composições!$L159-1,COLUMN(Composições!E159)-1),"")</f>
        <v/>
      </c>
      <c r="F159" s="81">
        <f t="shared" ca="1" si="24"/>
        <v>0</v>
      </c>
      <c r="G159" s="81">
        <f t="shared" ca="1" si="25"/>
        <v>0</v>
      </c>
      <c r="H159" s="83"/>
      <c r="I159" s="84">
        <f ca="1">IF(ISNUMBER($L159),VALUE(OFFSET(Banco!$A$1,Composições!$L159-1,COLUMN(Composições!I159)-4)),0)</f>
        <v>0</v>
      </c>
      <c r="J159" s="84">
        <f ca="1">IF(ISNUMBER($L159),VALUE(OFFSET(Banco!$A$1,Composições!$L159-1,COLUMN(Composições!J159)-4)),0)</f>
        <v>0</v>
      </c>
      <c r="K159" s="1">
        <f>COUNTA($A$1:$A159)-1</f>
        <v>13</v>
      </c>
      <c r="L159" s="1" t="e">
        <f ca="1">MATCH(Composições!CONCATENAR,Banco!$A:$A,0)</f>
        <v>#N/A</v>
      </c>
      <c r="M159" s="85" t="str">
        <f ca="1">IF(OR(ISERROR($L159),$H159="",$H159=0),"",OFFSET(M$1,MATCH($K159,$K$1:$K159,0)-1,0))</f>
        <v/>
      </c>
    </row>
    <row r="160" spans="1:14" x14ac:dyDescent="0.2">
      <c r="B160" s="95"/>
      <c r="C160" s="95"/>
      <c r="D160" s="82" t="str">
        <f ca="1">IF(ISNUMBER($L160),OFFSET(Banco!$A$1,Composições!$L160-1,COLUMN(Composições!D160)-1),"")</f>
        <v/>
      </c>
      <c r="E160" s="81" t="str">
        <f ca="1">IF(ISNUMBER($L160),OFFSET(Banco!$A$1,Composições!$L160-1,COLUMN(Composições!E160)-1),"")</f>
        <v/>
      </c>
      <c r="F160" s="81">
        <f t="shared" ca="1" si="24"/>
        <v>0</v>
      </c>
      <c r="G160" s="81">
        <f t="shared" ca="1" si="25"/>
        <v>0</v>
      </c>
      <c r="H160" s="83"/>
      <c r="I160" s="84">
        <f ca="1">IF(ISNUMBER($L160),VALUE(OFFSET(Banco!$A$1,Composições!$L160-1,COLUMN(Composições!I160)-4)),0)</f>
        <v>0</v>
      </c>
      <c r="J160" s="84">
        <f ca="1">IF(ISNUMBER($L160),VALUE(OFFSET(Banco!$A$1,Composições!$L160-1,COLUMN(Composições!J160)-4)),0)</f>
        <v>0</v>
      </c>
      <c r="K160" s="1">
        <f>COUNTA($A$1:$A160)-1</f>
        <v>13</v>
      </c>
      <c r="L160" s="1" t="e">
        <f ca="1">MATCH(Composições!CONCATENAR,Banco!$A:$A,0)</f>
        <v>#N/A</v>
      </c>
      <c r="M160" s="85" t="str">
        <f ca="1">IF(OR(ISERROR($L160),$H160="",$H160=0),"",OFFSET(M$1,MATCH($K160,$K$1:$K160,0)-1,0))</f>
        <v/>
      </c>
    </row>
    <row r="161" spans="1:14" x14ac:dyDescent="0.2">
      <c r="B161" s="95"/>
      <c r="C161" s="95"/>
      <c r="D161" s="82" t="str">
        <f ca="1">IF(ISNUMBER($L161),OFFSET(Banco!$A$1,Composições!$L161-1,COLUMN(Composições!D161)-1),"")</f>
        <v/>
      </c>
      <c r="E161" s="81" t="str">
        <f ca="1">IF(ISNUMBER($L161),OFFSET(Banco!$A$1,Composições!$L161-1,COLUMN(Composições!E161)-1),"")</f>
        <v/>
      </c>
      <c r="F161" s="81">
        <f t="shared" ca="1" si="24"/>
        <v>0</v>
      </c>
      <c r="G161" s="81">
        <f t="shared" ca="1" si="25"/>
        <v>0</v>
      </c>
      <c r="H161" s="83"/>
      <c r="I161" s="84">
        <f ca="1">IF(ISNUMBER($L161),VALUE(OFFSET(Banco!$A$1,Composições!$L161-1,COLUMN(Composições!I161)-4)),0)</f>
        <v>0</v>
      </c>
      <c r="J161" s="84">
        <f ca="1">IF(ISNUMBER($L161),VALUE(OFFSET(Banco!$A$1,Composições!$L161-1,COLUMN(Composições!J161)-4)),0)</f>
        <v>0</v>
      </c>
      <c r="K161" s="1">
        <f>COUNTA($A$1:$A161)-1</f>
        <v>13</v>
      </c>
      <c r="L161" s="1" t="e">
        <f ca="1">MATCH(Composições!CONCATENAR,Banco!$A:$A,0)</f>
        <v>#N/A</v>
      </c>
      <c r="M161" s="85" t="str">
        <f ca="1">IF(OR(ISERROR($L161),$H161="",$H161=0),"",OFFSET(M$1,MATCH($K161,$K$1:$K161,0)-1,0))</f>
        <v/>
      </c>
    </row>
    <row r="162" spans="1:14" x14ac:dyDescent="0.2">
      <c r="B162" s="95"/>
      <c r="C162" s="95"/>
      <c r="D162" s="82" t="str">
        <f ca="1">IF(ISNUMBER($L162),OFFSET(Banco!$A$1,Composições!$L162-1,COLUMN(Composições!D162)-1),"")</f>
        <v/>
      </c>
      <c r="E162" s="81" t="str">
        <f ca="1">IF(ISNUMBER($L162),OFFSET(Banco!$A$1,Composições!$L162-1,COLUMN(Composições!E162)-1),"")</f>
        <v/>
      </c>
      <c r="F162" s="81">
        <f t="shared" ca="1" si="24"/>
        <v>0</v>
      </c>
      <c r="G162" s="81">
        <f t="shared" ca="1" si="25"/>
        <v>0</v>
      </c>
      <c r="H162" s="83"/>
      <c r="I162" s="84">
        <f ca="1">IF(ISNUMBER($L162),VALUE(OFFSET(Banco!$A$1,Composições!$L162-1,COLUMN(Composições!I162)-4)),0)</f>
        <v>0</v>
      </c>
      <c r="J162" s="84">
        <f ca="1">IF(ISNUMBER($L162),VALUE(OFFSET(Banco!$A$1,Composições!$L162-1,COLUMN(Composições!J162)-4)),0)</f>
        <v>0</v>
      </c>
      <c r="K162" s="1">
        <f>COUNTA($A$1:$A162)-1</f>
        <v>13</v>
      </c>
      <c r="L162" s="1" t="e">
        <f ca="1">MATCH(Composições!CONCATENAR,Banco!$A:$A,0)</f>
        <v>#N/A</v>
      </c>
      <c r="M162" s="85" t="str">
        <f ca="1">IF(OR(ISERROR($L162),$H162="",$H162=0),"",OFFSET(M$1,MATCH($K162,$K$1:$K162,0)-1,0))</f>
        <v/>
      </c>
    </row>
    <row r="163" spans="1:14" x14ac:dyDescent="0.2">
      <c r="B163" s="95"/>
      <c r="C163" s="95"/>
      <c r="D163" s="82" t="str">
        <f ca="1">IF(ISNUMBER($L163),OFFSET(Banco!$A$1,Composições!$L163-1,COLUMN(Composições!D163)-1),"")</f>
        <v/>
      </c>
      <c r="E163" s="81" t="str">
        <f ca="1">IF(ISNUMBER($L163),OFFSET(Banco!$A$1,Composições!$L163-1,COLUMN(Composições!E163)-1),"")</f>
        <v/>
      </c>
      <c r="F163" s="81">
        <f t="shared" ca="1" si="24"/>
        <v>0</v>
      </c>
      <c r="G163" s="81">
        <f t="shared" ca="1" si="25"/>
        <v>0</v>
      </c>
      <c r="H163" s="83"/>
      <c r="I163" s="84">
        <f ca="1">IF(ISNUMBER($L163),VALUE(OFFSET(Banco!$A$1,Composições!$L163-1,COLUMN(Composições!I163)-4)),0)</f>
        <v>0</v>
      </c>
      <c r="J163" s="84">
        <f ca="1">IF(ISNUMBER($L163),VALUE(OFFSET(Banco!$A$1,Composições!$L163-1,COLUMN(Composições!J163)-4)),0)</f>
        <v>0</v>
      </c>
      <c r="K163" s="1">
        <f>COUNTA($A$1:$A163)-1</f>
        <v>13</v>
      </c>
      <c r="L163" s="1" t="e">
        <f ca="1">MATCH(Composições!CONCATENAR,Banco!$A:$A,0)</f>
        <v>#N/A</v>
      </c>
      <c r="M163" s="85" t="str">
        <f ca="1">IF(OR(ISERROR($L163),$H163="",$H163=0),"",OFFSET(M$1,MATCH($K163,$K$1:$K163,0)-1,0))</f>
        <v/>
      </c>
    </row>
    <row r="164" spans="1:14" x14ac:dyDescent="0.2">
      <c r="B164" s="95"/>
      <c r="C164" s="95"/>
      <c r="D164" s="82" t="str">
        <f ca="1">IF(ISNUMBER($L164),OFFSET(Banco!$A$1,Composições!$L164-1,COLUMN(Composições!D164)-1),"")</f>
        <v/>
      </c>
      <c r="E164" s="81" t="str">
        <f ca="1">IF(ISNUMBER($L164),OFFSET(Banco!$A$1,Composições!$L164-1,COLUMN(Composições!E164)-1),"")</f>
        <v/>
      </c>
      <c r="F164" s="81">
        <f t="shared" ca="1" si="24"/>
        <v>0</v>
      </c>
      <c r="G164" s="81">
        <f t="shared" ca="1" si="25"/>
        <v>0</v>
      </c>
      <c r="H164" s="83"/>
      <c r="I164" s="84">
        <f ca="1">IF(ISNUMBER($L164),VALUE(OFFSET(Banco!$A$1,Composições!$L164-1,COLUMN(Composições!I164)-4)),0)</f>
        <v>0</v>
      </c>
      <c r="J164" s="84">
        <f ca="1">IF(ISNUMBER($L164),VALUE(OFFSET(Banco!$A$1,Composições!$L164-1,COLUMN(Composições!J164)-4)),0)</f>
        <v>0</v>
      </c>
      <c r="K164" s="1">
        <f>COUNTA($A$1:$A164)-1</f>
        <v>13</v>
      </c>
      <c r="L164" s="1" t="e">
        <f ca="1">MATCH(Composições!CONCATENAR,Banco!$A:$A,0)</f>
        <v>#N/A</v>
      </c>
      <c r="M164" s="85" t="str">
        <f ca="1">IF(OR(ISERROR($L164),$H164="",$H164=0),"",OFFSET(M$1,MATCH($K164,$K$1:$K164,0)-1,0))</f>
        <v/>
      </c>
    </row>
    <row r="165" spans="1:14" x14ac:dyDescent="0.2">
      <c r="B165" s="95"/>
      <c r="C165" s="95"/>
      <c r="D165" s="82" t="str">
        <f ca="1">IF(ISNUMBER($L165),OFFSET(Banco!$A$1,Composições!$L165-1,COLUMN(Composições!D165)-1),"")</f>
        <v/>
      </c>
      <c r="E165" s="81" t="str">
        <f ca="1">IF(ISNUMBER($L165),OFFSET(Banco!$A$1,Composições!$L165-1,COLUMN(Composições!E165)-1),"")</f>
        <v/>
      </c>
      <c r="F165" s="81">
        <f t="shared" ca="1" si="24"/>
        <v>0</v>
      </c>
      <c r="G165" s="81">
        <f t="shared" ca="1" si="25"/>
        <v>0</v>
      </c>
      <c r="H165" s="83"/>
      <c r="I165" s="84">
        <f ca="1">IF(ISNUMBER($L165),VALUE(OFFSET(Banco!$A$1,Composições!$L165-1,COLUMN(Composições!I165)-4)),0)</f>
        <v>0</v>
      </c>
      <c r="J165" s="84">
        <f ca="1">IF(ISNUMBER($L165),VALUE(OFFSET(Banco!$A$1,Composições!$L165-1,COLUMN(Composições!J165)-4)),0)</f>
        <v>0</v>
      </c>
      <c r="K165" s="1">
        <f>COUNTA($A$1:$A165)-1</f>
        <v>13</v>
      </c>
      <c r="L165" s="1" t="e">
        <f ca="1">MATCH(Composições!CONCATENAR,Banco!$A:$A,0)</f>
        <v>#N/A</v>
      </c>
      <c r="M165" s="85" t="str">
        <f ca="1">IF(OR(ISERROR($L165),$H165="",$H165=0),"",OFFSET(M$1,MATCH($K165,$K$1:$K165,0)-1,0))</f>
        <v/>
      </c>
    </row>
    <row r="166" spans="1:14" customFormat="1" ht="12.75" x14ac:dyDescent="0.2">
      <c r="K166">
        <f>COUNTA($A$1:$A166)-1</f>
        <v>13</v>
      </c>
      <c r="M166" s="88" t="str">
        <f ca="1">IF(OFFSET($M$1,MATCH(OFFSET(K166,-1,0),$K$1:$K166,0)-1,0)="F","F","")</f>
        <v/>
      </c>
    </row>
    <row r="167" spans="1:14" x14ac:dyDescent="0.2">
      <c r="A167" s="86" t="str">
        <f>CONCATENAR</f>
        <v xml:space="preserve"> </v>
      </c>
      <c r="B167" s="89"/>
      <c r="C167" s="89"/>
      <c r="D167" s="90"/>
      <c r="E167" s="89"/>
      <c r="F167" s="91">
        <f ca="1">IF($L167&gt;0,SUM(OFFSET(F167,1,0,$L167),0))</f>
        <v>0</v>
      </c>
      <c r="G167" s="91">
        <f ca="1">IF($L167&gt;0,SUM(OFFSET(G167,1,0,$L167),0))</f>
        <v>0</v>
      </c>
      <c r="H167" s="92"/>
      <c r="I167" s="93">
        <f ca="1">IF(ISERROR(F167),0,F167)</f>
        <v>0</v>
      </c>
      <c r="J167" s="94">
        <f ca="1">IF(ISERROR(G167),0,G167)</f>
        <v>0</v>
      </c>
      <c r="K167" s="1">
        <f>COUNTA($A$1:$A167)-1</f>
        <v>14</v>
      </c>
      <c r="L167" s="1">
        <f>IF(MAX(K:K)=K167,MATCH(9999999,$K:$K)+1,MATCH(K167+1,K:K,0))-ROW(L167)-2</f>
        <v>10</v>
      </c>
      <c r="M167" s="3" t="str">
        <f ca="1">IF(AND(OR(I167&lt;&gt;0,J167&lt;&gt;0),N167="Sim"),"F","")</f>
        <v/>
      </c>
      <c r="N167" s="87" t="s">
        <v>64</v>
      </c>
    </row>
    <row r="168" spans="1:14" x14ac:dyDescent="0.2">
      <c r="B168" s="95"/>
      <c r="C168" s="95"/>
      <c r="D168" s="82" t="str">
        <f ca="1">IF(ISNUMBER($L168),OFFSET(Banco!$A$1,Composições!$L168-1,COLUMN(Composições!D168)-1),"")</f>
        <v/>
      </c>
      <c r="E168" s="81" t="str">
        <f ca="1">IF(ISNUMBER($L168),OFFSET(Banco!$A$1,Composições!$L168-1,COLUMN(Composições!E168)-1),"")</f>
        <v/>
      </c>
      <c r="F168" s="81">
        <f t="shared" ref="F168:F177" ca="1" si="26">TRUNC($H168*ROUND(I168,2),2)</f>
        <v>0</v>
      </c>
      <c r="G168" s="81">
        <f t="shared" ref="G168:G177" ca="1" si="27">TRUNC($H168*ROUND(J168,2),2)</f>
        <v>0</v>
      </c>
      <c r="H168" s="83"/>
      <c r="I168" s="84">
        <f ca="1">IF(ISNUMBER($L168),VALUE(OFFSET(Banco!$A$1,Composições!$L168-1,COLUMN(Composições!I168)-4)),0)</f>
        <v>0</v>
      </c>
      <c r="J168" s="84">
        <f ca="1">IF(ISNUMBER($L168),VALUE(OFFSET(Banco!$A$1,Composições!$L168-1,COLUMN(Composições!J168)-4)),0)</f>
        <v>0</v>
      </c>
      <c r="K168" s="1">
        <f>COUNTA($A$1:$A168)-1</f>
        <v>14</v>
      </c>
      <c r="L168" s="1" t="e">
        <f ca="1">MATCH(Composições!CONCATENAR,Banco!$A:$A,0)</f>
        <v>#N/A</v>
      </c>
      <c r="M168" s="85" t="str">
        <f ca="1">IF(OR(ISERROR($L168),$H168="",$H168=0),"",OFFSET(M$1,MATCH($K168,$K$1:$K168,0)-1,0))</f>
        <v/>
      </c>
    </row>
    <row r="169" spans="1:14" x14ac:dyDescent="0.2">
      <c r="B169" s="95"/>
      <c r="C169" s="95"/>
      <c r="D169" s="82" t="str">
        <f ca="1">IF(ISNUMBER($L169),OFFSET(Banco!$A$1,Composições!$L169-1,COLUMN(Composições!D169)-1),"")</f>
        <v/>
      </c>
      <c r="E169" s="81" t="str">
        <f ca="1">IF(ISNUMBER($L169),OFFSET(Banco!$A$1,Composições!$L169-1,COLUMN(Composições!E169)-1),"")</f>
        <v/>
      </c>
      <c r="F169" s="81">
        <f t="shared" ca="1" si="26"/>
        <v>0</v>
      </c>
      <c r="G169" s="81">
        <f t="shared" ca="1" si="27"/>
        <v>0</v>
      </c>
      <c r="H169" s="83"/>
      <c r="I169" s="84">
        <f ca="1">IF(ISNUMBER($L169),VALUE(OFFSET(Banco!$A$1,Composições!$L169-1,COLUMN(Composições!I169)-4)),0)</f>
        <v>0</v>
      </c>
      <c r="J169" s="84">
        <f ca="1">IF(ISNUMBER($L169),VALUE(OFFSET(Banco!$A$1,Composições!$L169-1,COLUMN(Composições!J169)-4)),0)</f>
        <v>0</v>
      </c>
      <c r="K169" s="1">
        <f>COUNTA($A$1:$A169)-1</f>
        <v>14</v>
      </c>
      <c r="L169" s="1" t="e">
        <f ca="1">MATCH(Composições!CONCATENAR,Banco!$A:$A,0)</f>
        <v>#N/A</v>
      </c>
      <c r="M169" s="85" t="str">
        <f ca="1">IF(OR(ISERROR($L169),$H169="",$H169=0),"",OFFSET(M$1,MATCH($K169,$K$1:$K169,0)-1,0))</f>
        <v/>
      </c>
    </row>
    <row r="170" spans="1:14" x14ac:dyDescent="0.2">
      <c r="B170" s="95"/>
      <c r="C170" s="95"/>
      <c r="D170" s="82" t="str">
        <f ca="1">IF(ISNUMBER($L170),OFFSET(Banco!$A$1,Composições!$L170-1,COLUMN(Composições!D170)-1),"")</f>
        <v/>
      </c>
      <c r="E170" s="81" t="str">
        <f ca="1">IF(ISNUMBER($L170),OFFSET(Banco!$A$1,Composições!$L170-1,COLUMN(Composições!E170)-1),"")</f>
        <v/>
      </c>
      <c r="F170" s="81">
        <f t="shared" ca="1" si="26"/>
        <v>0</v>
      </c>
      <c r="G170" s="81">
        <f t="shared" ca="1" si="27"/>
        <v>0</v>
      </c>
      <c r="H170" s="83"/>
      <c r="I170" s="84">
        <f ca="1">IF(ISNUMBER($L170),VALUE(OFFSET(Banco!$A$1,Composições!$L170-1,COLUMN(Composições!I170)-4)),0)</f>
        <v>0</v>
      </c>
      <c r="J170" s="84">
        <f ca="1">IF(ISNUMBER($L170),VALUE(OFFSET(Banco!$A$1,Composições!$L170-1,COLUMN(Composições!J170)-4)),0)</f>
        <v>0</v>
      </c>
      <c r="K170" s="1">
        <f>COUNTA($A$1:$A170)-1</f>
        <v>14</v>
      </c>
      <c r="L170" s="1" t="e">
        <f ca="1">MATCH(Composições!CONCATENAR,Banco!$A:$A,0)</f>
        <v>#N/A</v>
      </c>
      <c r="M170" s="85" t="str">
        <f ca="1">IF(OR(ISERROR($L170),$H170="",$H170=0),"",OFFSET(M$1,MATCH($K170,$K$1:$K170,0)-1,0))</f>
        <v/>
      </c>
    </row>
    <row r="171" spans="1:14" x14ac:dyDescent="0.2">
      <c r="B171" s="95"/>
      <c r="C171" s="95"/>
      <c r="D171" s="82" t="str">
        <f ca="1">IF(ISNUMBER($L171),OFFSET(Banco!$A$1,Composições!$L171-1,COLUMN(Composições!D171)-1),"")</f>
        <v/>
      </c>
      <c r="E171" s="81" t="str">
        <f ca="1">IF(ISNUMBER($L171),OFFSET(Banco!$A$1,Composições!$L171-1,COLUMN(Composições!E171)-1),"")</f>
        <v/>
      </c>
      <c r="F171" s="81">
        <f t="shared" ca="1" si="26"/>
        <v>0</v>
      </c>
      <c r="G171" s="81">
        <f t="shared" ca="1" si="27"/>
        <v>0</v>
      </c>
      <c r="H171" s="83"/>
      <c r="I171" s="84">
        <f ca="1">IF(ISNUMBER($L171),VALUE(OFFSET(Banco!$A$1,Composições!$L171-1,COLUMN(Composições!I171)-4)),0)</f>
        <v>0</v>
      </c>
      <c r="J171" s="84">
        <f ca="1">IF(ISNUMBER($L171),VALUE(OFFSET(Banco!$A$1,Composições!$L171-1,COLUMN(Composições!J171)-4)),0)</f>
        <v>0</v>
      </c>
      <c r="K171" s="1">
        <f>COUNTA($A$1:$A171)-1</f>
        <v>14</v>
      </c>
      <c r="L171" s="1" t="e">
        <f ca="1">MATCH(Composições!CONCATENAR,Banco!$A:$A,0)</f>
        <v>#N/A</v>
      </c>
      <c r="M171" s="85" t="str">
        <f ca="1">IF(OR(ISERROR($L171),$H171="",$H171=0),"",OFFSET(M$1,MATCH($K171,$K$1:$K171,0)-1,0))</f>
        <v/>
      </c>
    </row>
    <row r="172" spans="1:14" x14ac:dyDescent="0.2">
      <c r="B172" s="95"/>
      <c r="C172" s="95"/>
      <c r="D172" s="82" t="str">
        <f ca="1">IF(ISNUMBER($L172),OFFSET(Banco!$A$1,Composições!$L172-1,COLUMN(Composições!D172)-1),"")</f>
        <v/>
      </c>
      <c r="E172" s="81" t="str">
        <f ca="1">IF(ISNUMBER($L172),OFFSET(Banco!$A$1,Composições!$L172-1,COLUMN(Composições!E172)-1),"")</f>
        <v/>
      </c>
      <c r="F172" s="81">
        <f t="shared" ca="1" si="26"/>
        <v>0</v>
      </c>
      <c r="G172" s="81">
        <f t="shared" ca="1" si="27"/>
        <v>0</v>
      </c>
      <c r="H172" s="83"/>
      <c r="I172" s="84">
        <f ca="1">IF(ISNUMBER($L172),VALUE(OFFSET(Banco!$A$1,Composições!$L172-1,COLUMN(Composições!I172)-4)),0)</f>
        <v>0</v>
      </c>
      <c r="J172" s="84">
        <f ca="1">IF(ISNUMBER($L172),VALUE(OFFSET(Banco!$A$1,Composições!$L172-1,COLUMN(Composições!J172)-4)),0)</f>
        <v>0</v>
      </c>
      <c r="K172" s="1">
        <f>COUNTA($A$1:$A172)-1</f>
        <v>14</v>
      </c>
      <c r="L172" s="1" t="e">
        <f ca="1">MATCH(Composições!CONCATENAR,Banco!$A:$A,0)</f>
        <v>#N/A</v>
      </c>
      <c r="M172" s="85" t="str">
        <f ca="1">IF(OR(ISERROR($L172),$H172="",$H172=0),"",OFFSET(M$1,MATCH($K172,$K$1:$K172,0)-1,0))</f>
        <v/>
      </c>
    </row>
    <row r="173" spans="1:14" x14ac:dyDescent="0.2">
      <c r="B173" s="95"/>
      <c r="C173" s="95"/>
      <c r="D173" s="82" t="str">
        <f ca="1">IF(ISNUMBER($L173),OFFSET(Banco!$A$1,Composições!$L173-1,COLUMN(Composições!D173)-1),"")</f>
        <v/>
      </c>
      <c r="E173" s="81" t="str">
        <f ca="1">IF(ISNUMBER($L173),OFFSET(Banco!$A$1,Composições!$L173-1,COLUMN(Composições!E173)-1),"")</f>
        <v/>
      </c>
      <c r="F173" s="81">
        <f t="shared" ca="1" si="26"/>
        <v>0</v>
      </c>
      <c r="G173" s="81">
        <f t="shared" ca="1" si="27"/>
        <v>0</v>
      </c>
      <c r="H173" s="83"/>
      <c r="I173" s="84">
        <f ca="1">IF(ISNUMBER($L173),VALUE(OFFSET(Banco!$A$1,Composições!$L173-1,COLUMN(Composições!I173)-4)),0)</f>
        <v>0</v>
      </c>
      <c r="J173" s="84">
        <f ca="1">IF(ISNUMBER($L173),VALUE(OFFSET(Banco!$A$1,Composições!$L173-1,COLUMN(Composições!J173)-4)),0)</f>
        <v>0</v>
      </c>
      <c r="K173" s="1">
        <f>COUNTA($A$1:$A173)-1</f>
        <v>14</v>
      </c>
      <c r="L173" s="1" t="e">
        <f ca="1">MATCH(Composições!CONCATENAR,Banco!$A:$A,0)</f>
        <v>#N/A</v>
      </c>
      <c r="M173" s="85" t="str">
        <f ca="1">IF(OR(ISERROR($L173),$H173="",$H173=0),"",OFFSET(M$1,MATCH($K173,$K$1:$K173,0)-1,0))</f>
        <v/>
      </c>
    </row>
    <row r="174" spans="1:14" x14ac:dyDescent="0.2">
      <c r="B174" s="95"/>
      <c r="C174" s="95"/>
      <c r="D174" s="82" t="str">
        <f ca="1">IF(ISNUMBER($L174),OFFSET(Banco!$A$1,Composições!$L174-1,COLUMN(Composições!D174)-1),"")</f>
        <v/>
      </c>
      <c r="E174" s="81" t="str">
        <f ca="1">IF(ISNUMBER($L174),OFFSET(Banco!$A$1,Composições!$L174-1,COLUMN(Composições!E174)-1),"")</f>
        <v/>
      </c>
      <c r="F174" s="81">
        <f t="shared" ca="1" si="26"/>
        <v>0</v>
      </c>
      <c r="G174" s="81">
        <f t="shared" ca="1" si="27"/>
        <v>0</v>
      </c>
      <c r="H174" s="83"/>
      <c r="I174" s="84">
        <f ca="1">IF(ISNUMBER($L174),VALUE(OFFSET(Banco!$A$1,Composições!$L174-1,COLUMN(Composições!I174)-4)),0)</f>
        <v>0</v>
      </c>
      <c r="J174" s="84">
        <f ca="1">IF(ISNUMBER($L174),VALUE(OFFSET(Banco!$A$1,Composições!$L174-1,COLUMN(Composições!J174)-4)),0)</f>
        <v>0</v>
      </c>
      <c r="K174" s="1">
        <f>COUNTA($A$1:$A174)-1</f>
        <v>14</v>
      </c>
      <c r="L174" s="1" t="e">
        <f ca="1">MATCH(Composições!CONCATENAR,Banco!$A:$A,0)</f>
        <v>#N/A</v>
      </c>
      <c r="M174" s="85" t="str">
        <f ca="1">IF(OR(ISERROR($L174),$H174="",$H174=0),"",OFFSET(M$1,MATCH($K174,$K$1:$K174,0)-1,0))</f>
        <v/>
      </c>
    </row>
    <row r="175" spans="1:14" x14ac:dyDescent="0.2">
      <c r="B175" s="95"/>
      <c r="C175" s="95"/>
      <c r="D175" s="82" t="str">
        <f ca="1">IF(ISNUMBER($L175),OFFSET(Banco!$A$1,Composições!$L175-1,COLUMN(Composições!D175)-1),"")</f>
        <v/>
      </c>
      <c r="E175" s="81" t="str">
        <f ca="1">IF(ISNUMBER($L175),OFFSET(Banco!$A$1,Composições!$L175-1,COLUMN(Composições!E175)-1),"")</f>
        <v/>
      </c>
      <c r="F175" s="81">
        <f t="shared" ca="1" si="26"/>
        <v>0</v>
      </c>
      <c r="G175" s="81">
        <f t="shared" ca="1" si="27"/>
        <v>0</v>
      </c>
      <c r="H175" s="83"/>
      <c r="I175" s="84">
        <f ca="1">IF(ISNUMBER($L175),VALUE(OFFSET(Banco!$A$1,Composições!$L175-1,COLUMN(Composições!I175)-4)),0)</f>
        <v>0</v>
      </c>
      <c r="J175" s="84">
        <f ca="1">IF(ISNUMBER($L175),VALUE(OFFSET(Banco!$A$1,Composições!$L175-1,COLUMN(Composições!J175)-4)),0)</f>
        <v>0</v>
      </c>
      <c r="K175" s="1">
        <f>COUNTA($A$1:$A175)-1</f>
        <v>14</v>
      </c>
      <c r="L175" s="1" t="e">
        <f ca="1">MATCH(Composições!CONCATENAR,Banco!$A:$A,0)</f>
        <v>#N/A</v>
      </c>
      <c r="M175" s="85" t="str">
        <f ca="1">IF(OR(ISERROR($L175),$H175="",$H175=0),"",OFFSET(M$1,MATCH($K175,$K$1:$K175,0)-1,0))</f>
        <v/>
      </c>
    </row>
    <row r="176" spans="1:14" x14ac:dyDescent="0.2">
      <c r="B176" s="95"/>
      <c r="C176" s="95"/>
      <c r="D176" s="82" t="str">
        <f ca="1">IF(ISNUMBER($L176),OFFSET(Banco!$A$1,Composições!$L176-1,COLUMN(Composições!D176)-1),"")</f>
        <v/>
      </c>
      <c r="E176" s="81" t="str">
        <f ca="1">IF(ISNUMBER($L176),OFFSET(Banco!$A$1,Composições!$L176-1,COLUMN(Composições!E176)-1),"")</f>
        <v/>
      </c>
      <c r="F176" s="81">
        <f t="shared" ca="1" si="26"/>
        <v>0</v>
      </c>
      <c r="G176" s="81">
        <f t="shared" ca="1" si="27"/>
        <v>0</v>
      </c>
      <c r="H176" s="83"/>
      <c r="I176" s="84">
        <f ca="1">IF(ISNUMBER($L176),VALUE(OFFSET(Banco!$A$1,Composições!$L176-1,COLUMN(Composições!I176)-4)),0)</f>
        <v>0</v>
      </c>
      <c r="J176" s="84">
        <f ca="1">IF(ISNUMBER($L176),VALUE(OFFSET(Banco!$A$1,Composições!$L176-1,COLUMN(Composições!J176)-4)),0)</f>
        <v>0</v>
      </c>
      <c r="K176" s="1">
        <f>COUNTA($A$1:$A176)-1</f>
        <v>14</v>
      </c>
      <c r="L176" s="1" t="e">
        <f ca="1">MATCH(Composições!CONCATENAR,Banco!$A:$A,0)</f>
        <v>#N/A</v>
      </c>
      <c r="M176" s="85" t="str">
        <f ca="1">IF(OR(ISERROR($L176),$H176="",$H176=0),"",OFFSET(M$1,MATCH($K176,$K$1:$K176,0)-1,0))</f>
        <v/>
      </c>
    </row>
    <row r="177" spans="1:14" x14ac:dyDescent="0.2">
      <c r="B177" s="95"/>
      <c r="C177" s="95"/>
      <c r="D177" s="82" t="str">
        <f ca="1">IF(ISNUMBER($L177),OFFSET(Banco!$A$1,Composições!$L177-1,COLUMN(Composições!D177)-1),"")</f>
        <v/>
      </c>
      <c r="E177" s="81" t="str">
        <f ca="1">IF(ISNUMBER($L177),OFFSET(Banco!$A$1,Composições!$L177-1,COLUMN(Composições!E177)-1),"")</f>
        <v/>
      </c>
      <c r="F177" s="81">
        <f t="shared" ca="1" si="26"/>
        <v>0</v>
      </c>
      <c r="G177" s="81">
        <f t="shared" ca="1" si="27"/>
        <v>0</v>
      </c>
      <c r="H177" s="83"/>
      <c r="I177" s="84">
        <f ca="1">IF(ISNUMBER($L177),VALUE(OFFSET(Banco!$A$1,Composições!$L177-1,COLUMN(Composições!I177)-4)),0)</f>
        <v>0</v>
      </c>
      <c r="J177" s="84">
        <f ca="1">IF(ISNUMBER($L177),VALUE(OFFSET(Banco!$A$1,Composições!$L177-1,COLUMN(Composições!J177)-4)),0)</f>
        <v>0</v>
      </c>
      <c r="K177" s="1">
        <f>COUNTA($A$1:$A177)-1</f>
        <v>14</v>
      </c>
      <c r="L177" s="1" t="e">
        <f ca="1">MATCH(Composições!CONCATENAR,Banco!$A:$A,0)</f>
        <v>#N/A</v>
      </c>
      <c r="M177" s="85" t="str">
        <f ca="1">IF(OR(ISERROR($L177),$H177="",$H177=0),"",OFFSET(M$1,MATCH($K177,$K$1:$K177,0)-1,0))</f>
        <v/>
      </c>
    </row>
    <row r="178" spans="1:14" customFormat="1" ht="12.75" x14ac:dyDescent="0.2">
      <c r="K178">
        <f>COUNTA($A$1:$A178)-1</f>
        <v>14</v>
      </c>
      <c r="M178" s="88" t="str">
        <f ca="1">IF(OFFSET($M$1,MATCH(OFFSET(K178,-1,0),$K$1:$K178,0)-1,0)="F","F","")</f>
        <v/>
      </c>
    </row>
    <row r="179" spans="1:14" x14ac:dyDescent="0.2">
      <c r="A179" s="86" t="str">
        <f>CONCATENAR</f>
        <v xml:space="preserve"> </v>
      </c>
      <c r="B179" s="89"/>
      <c r="C179" s="89"/>
      <c r="D179" s="90"/>
      <c r="E179" s="89"/>
      <c r="F179" s="91">
        <f ca="1">IF($L179&gt;0,SUM(OFFSET(F179,1,0,$L179),0))</f>
        <v>0</v>
      </c>
      <c r="G179" s="91">
        <f ca="1">IF($L179&gt;0,SUM(OFFSET(G179,1,0,$L179),0))</f>
        <v>0</v>
      </c>
      <c r="H179" s="92"/>
      <c r="I179" s="93">
        <f ca="1">IF(ISERROR(F179),0,F179)</f>
        <v>0</v>
      </c>
      <c r="J179" s="94">
        <f ca="1">IF(ISERROR(G179),0,G179)</f>
        <v>0</v>
      </c>
      <c r="K179" s="1">
        <f>COUNTA($A$1:$A179)-1</f>
        <v>15</v>
      </c>
      <c r="L179" s="1">
        <f>IF(MAX(K:K)=K179,MATCH(9999999,$K:$K)+1,MATCH(K179+1,K:K,0))-ROW(L179)-2</f>
        <v>10</v>
      </c>
      <c r="M179" s="3" t="str">
        <f ca="1">IF(AND(OR(I179&lt;&gt;0,J179&lt;&gt;0),N179="Sim"),"F","")</f>
        <v/>
      </c>
      <c r="N179" s="87" t="s">
        <v>64</v>
      </c>
    </row>
    <row r="180" spans="1:14" x14ac:dyDescent="0.2">
      <c r="B180" s="95"/>
      <c r="C180" s="95"/>
      <c r="D180" s="82" t="str">
        <f ca="1">IF(ISNUMBER($L180),OFFSET(Banco!$A$1,Composições!$L180-1,COLUMN(Composições!D180)-1),"")</f>
        <v/>
      </c>
      <c r="E180" s="81" t="str">
        <f ca="1">IF(ISNUMBER($L180),OFFSET(Banco!$A$1,Composições!$L180-1,COLUMN(Composições!E180)-1),"")</f>
        <v/>
      </c>
      <c r="F180" s="81">
        <f t="shared" ref="F180:F189" ca="1" si="28">TRUNC($H180*ROUND(I180,2),2)</f>
        <v>0</v>
      </c>
      <c r="G180" s="81">
        <f t="shared" ref="G180:G189" ca="1" si="29">TRUNC($H180*ROUND(J180,2),2)</f>
        <v>0</v>
      </c>
      <c r="H180" s="83"/>
      <c r="I180" s="84">
        <f ca="1">IF(ISNUMBER($L180),VALUE(OFFSET(Banco!$A$1,Composições!$L180-1,COLUMN(Composições!I180)-4)),0)</f>
        <v>0</v>
      </c>
      <c r="J180" s="84">
        <f ca="1">IF(ISNUMBER($L180),VALUE(OFFSET(Banco!$A$1,Composições!$L180-1,COLUMN(Composições!J180)-4)),0)</f>
        <v>0</v>
      </c>
      <c r="K180" s="1">
        <f>COUNTA($A$1:$A180)-1</f>
        <v>15</v>
      </c>
      <c r="L180" s="1" t="e">
        <f ca="1">MATCH(Composições!CONCATENAR,Banco!$A:$A,0)</f>
        <v>#N/A</v>
      </c>
      <c r="M180" s="85" t="str">
        <f ca="1">IF(OR(ISERROR($L180),$H180="",$H180=0),"",OFFSET(M$1,MATCH($K180,$K$1:$K180,0)-1,0))</f>
        <v/>
      </c>
    </row>
    <row r="181" spans="1:14" x14ac:dyDescent="0.2">
      <c r="B181" s="95"/>
      <c r="C181" s="95"/>
      <c r="D181" s="82" t="str">
        <f ca="1">IF(ISNUMBER($L181),OFFSET(Banco!$A$1,Composições!$L181-1,COLUMN(Composições!D181)-1),"")</f>
        <v/>
      </c>
      <c r="E181" s="81" t="str">
        <f ca="1">IF(ISNUMBER($L181),OFFSET(Banco!$A$1,Composições!$L181-1,COLUMN(Composições!E181)-1),"")</f>
        <v/>
      </c>
      <c r="F181" s="81">
        <f t="shared" ca="1" si="28"/>
        <v>0</v>
      </c>
      <c r="G181" s="81">
        <f t="shared" ca="1" si="29"/>
        <v>0</v>
      </c>
      <c r="H181" s="83"/>
      <c r="I181" s="84">
        <f ca="1">IF(ISNUMBER($L181),VALUE(OFFSET(Banco!$A$1,Composições!$L181-1,COLUMN(Composições!I181)-4)),0)</f>
        <v>0</v>
      </c>
      <c r="J181" s="84">
        <f ca="1">IF(ISNUMBER($L181),VALUE(OFFSET(Banco!$A$1,Composições!$L181-1,COLUMN(Composições!J181)-4)),0)</f>
        <v>0</v>
      </c>
      <c r="K181" s="1">
        <f>COUNTA($A$1:$A181)-1</f>
        <v>15</v>
      </c>
      <c r="L181" s="1" t="e">
        <f ca="1">MATCH(Composições!CONCATENAR,Banco!$A:$A,0)</f>
        <v>#N/A</v>
      </c>
      <c r="M181" s="85" t="str">
        <f ca="1">IF(OR(ISERROR($L181),$H181="",$H181=0),"",OFFSET(M$1,MATCH($K181,$K$1:$K181,0)-1,0))</f>
        <v/>
      </c>
    </row>
    <row r="182" spans="1:14" x14ac:dyDescent="0.2">
      <c r="B182" s="95"/>
      <c r="C182" s="95"/>
      <c r="D182" s="82" t="str">
        <f ca="1">IF(ISNUMBER($L182),OFFSET(Banco!$A$1,Composições!$L182-1,COLUMN(Composições!D182)-1),"")</f>
        <v/>
      </c>
      <c r="E182" s="81" t="str">
        <f ca="1">IF(ISNUMBER($L182),OFFSET(Banco!$A$1,Composições!$L182-1,COLUMN(Composições!E182)-1),"")</f>
        <v/>
      </c>
      <c r="F182" s="81">
        <f t="shared" ca="1" si="28"/>
        <v>0</v>
      </c>
      <c r="G182" s="81">
        <f t="shared" ca="1" si="29"/>
        <v>0</v>
      </c>
      <c r="H182" s="83"/>
      <c r="I182" s="84">
        <f ca="1">IF(ISNUMBER($L182),VALUE(OFFSET(Banco!$A$1,Composições!$L182-1,COLUMN(Composições!I182)-4)),0)</f>
        <v>0</v>
      </c>
      <c r="J182" s="84">
        <f ca="1">IF(ISNUMBER($L182),VALUE(OFFSET(Banco!$A$1,Composições!$L182-1,COLUMN(Composições!J182)-4)),0)</f>
        <v>0</v>
      </c>
      <c r="K182" s="1">
        <f>COUNTA($A$1:$A182)-1</f>
        <v>15</v>
      </c>
      <c r="L182" s="1" t="e">
        <f ca="1">MATCH(Composições!CONCATENAR,Banco!$A:$A,0)</f>
        <v>#N/A</v>
      </c>
      <c r="M182" s="85" t="str">
        <f ca="1">IF(OR(ISERROR($L182),$H182="",$H182=0),"",OFFSET(M$1,MATCH($K182,$K$1:$K182,0)-1,0))</f>
        <v/>
      </c>
    </row>
    <row r="183" spans="1:14" x14ac:dyDescent="0.2">
      <c r="B183" s="95"/>
      <c r="C183" s="95"/>
      <c r="D183" s="82" t="str">
        <f ca="1">IF(ISNUMBER($L183),OFFSET(Banco!$A$1,Composições!$L183-1,COLUMN(Composições!D183)-1),"")</f>
        <v/>
      </c>
      <c r="E183" s="81" t="str">
        <f ca="1">IF(ISNUMBER($L183),OFFSET(Banco!$A$1,Composições!$L183-1,COLUMN(Composições!E183)-1),"")</f>
        <v/>
      </c>
      <c r="F183" s="81">
        <f t="shared" ca="1" si="28"/>
        <v>0</v>
      </c>
      <c r="G183" s="81">
        <f t="shared" ca="1" si="29"/>
        <v>0</v>
      </c>
      <c r="H183" s="83"/>
      <c r="I183" s="84">
        <f ca="1">IF(ISNUMBER($L183),VALUE(OFFSET(Banco!$A$1,Composições!$L183-1,COLUMN(Composições!I183)-4)),0)</f>
        <v>0</v>
      </c>
      <c r="J183" s="84">
        <f ca="1">IF(ISNUMBER($L183),VALUE(OFFSET(Banco!$A$1,Composições!$L183-1,COLUMN(Composições!J183)-4)),0)</f>
        <v>0</v>
      </c>
      <c r="K183" s="1">
        <f>COUNTA($A$1:$A183)-1</f>
        <v>15</v>
      </c>
      <c r="L183" s="1" t="e">
        <f ca="1">MATCH(Composições!CONCATENAR,Banco!$A:$A,0)</f>
        <v>#N/A</v>
      </c>
      <c r="M183" s="85" t="str">
        <f ca="1">IF(OR(ISERROR($L183),$H183="",$H183=0),"",OFFSET(M$1,MATCH($K183,$K$1:$K183,0)-1,0))</f>
        <v/>
      </c>
    </row>
    <row r="184" spans="1:14" x14ac:dyDescent="0.2">
      <c r="B184" s="95"/>
      <c r="C184" s="95"/>
      <c r="D184" s="82" t="str">
        <f ca="1">IF(ISNUMBER($L184),OFFSET(Banco!$A$1,Composições!$L184-1,COLUMN(Composições!D184)-1),"")</f>
        <v/>
      </c>
      <c r="E184" s="81" t="str">
        <f ca="1">IF(ISNUMBER($L184),OFFSET(Banco!$A$1,Composições!$L184-1,COLUMN(Composições!E184)-1),"")</f>
        <v/>
      </c>
      <c r="F184" s="81">
        <f t="shared" ca="1" si="28"/>
        <v>0</v>
      </c>
      <c r="G184" s="81">
        <f t="shared" ca="1" si="29"/>
        <v>0</v>
      </c>
      <c r="H184" s="83"/>
      <c r="I184" s="84">
        <f ca="1">IF(ISNUMBER($L184),VALUE(OFFSET(Banco!$A$1,Composições!$L184-1,COLUMN(Composições!I184)-4)),0)</f>
        <v>0</v>
      </c>
      <c r="J184" s="84">
        <f ca="1">IF(ISNUMBER($L184),VALUE(OFFSET(Banco!$A$1,Composições!$L184-1,COLUMN(Composições!J184)-4)),0)</f>
        <v>0</v>
      </c>
      <c r="K184" s="1">
        <f>COUNTA($A$1:$A184)-1</f>
        <v>15</v>
      </c>
      <c r="L184" s="1" t="e">
        <f ca="1">MATCH(Composições!CONCATENAR,Banco!$A:$A,0)</f>
        <v>#N/A</v>
      </c>
      <c r="M184" s="85" t="str">
        <f ca="1">IF(OR(ISERROR($L184),$H184="",$H184=0),"",OFFSET(M$1,MATCH($K184,$K$1:$K184,0)-1,0))</f>
        <v/>
      </c>
    </row>
    <row r="185" spans="1:14" x14ac:dyDescent="0.2">
      <c r="B185" s="95"/>
      <c r="C185" s="95"/>
      <c r="D185" s="82" t="str">
        <f ca="1">IF(ISNUMBER($L185),OFFSET(Banco!$A$1,Composições!$L185-1,COLUMN(Composições!D185)-1),"")</f>
        <v/>
      </c>
      <c r="E185" s="81" t="str">
        <f ca="1">IF(ISNUMBER($L185),OFFSET(Banco!$A$1,Composições!$L185-1,COLUMN(Composições!E185)-1),"")</f>
        <v/>
      </c>
      <c r="F185" s="81">
        <f t="shared" ca="1" si="28"/>
        <v>0</v>
      </c>
      <c r="G185" s="81">
        <f t="shared" ca="1" si="29"/>
        <v>0</v>
      </c>
      <c r="H185" s="83"/>
      <c r="I185" s="84">
        <f ca="1">IF(ISNUMBER($L185),VALUE(OFFSET(Banco!$A$1,Composições!$L185-1,COLUMN(Composições!I185)-4)),0)</f>
        <v>0</v>
      </c>
      <c r="J185" s="84">
        <f ca="1">IF(ISNUMBER($L185),VALUE(OFFSET(Banco!$A$1,Composições!$L185-1,COLUMN(Composições!J185)-4)),0)</f>
        <v>0</v>
      </c>
      <c r="K185" s="1">
        <f>COUNTA($A$1:$A185)-1</f>
        <v>15</v>
      </c>
      <c r="L185" s="1" t="e">
        <f ca="1">MATCH(Composições!CONCATENAR,Banco!$A:$A,0)</f>
        <v>#N/A</v>
      </c>
      <c r="M185" s="85" t="str">
        <f ca="1">IF(OR(ISERROR($L185),$H185="",$H185=0),"",OFFSET(M$1,MATCH($K185,$K$1:$K185,0)-1,0))</f>
        <v/>
      </c>
    </row>
    <row r="186" spans="1:14" x14ac:dyDescent="0.2">
      <c r="B186" s="95"/>
      <c r="C186" s="95"/>
      <c r="D186" s="82" t="str">
        <f ca="1">IF(ISNUMBER($L186),OFFSET(Banco!$A$1,Composições!$L186-1,COLUMN(Composições!D186)-1),"")</f>
        <v/>
      </c>
      <c r="E186" s="81" t="str">
        <f ca="1">IF(ISNUMBER($L186),OFFSET(Banco!$A$1,Composições!$L186-1,COLUMN(Composições!E186)-1),"")</f>
        <v/>
      </c>
      <c r="F186" s="81">
        <f t="shared" ca="1" si="28"/>
        <v>0</v>
      </c>
      <c r="G186" s="81">
        <f t="shared" ca="1" si="29"/>
        <v>0</v>
      </c>
      <c r="H186" s="83"/>
      <c r="I186" s="84">
        <f ca="1">IF(ISNUMBER($L186),VALUE(OFFSET(Banco!$A$1,Composições!$L186-1,COLUMN(Composições!I186)-4)),0)</f>
        <v>0</v>
      </c>
      <c r="J186" s="84">
        <f ca="1">IF(ISNUMBER($L186),VALUE(OFFSET(Banco!$A$1,Composições!$L186-1,COLUMN(Composições!J186)-4)),0)</f>
        <v>0</v>
      </c>
      <c r="K186" s="1">
        <f>COUNTA($A$1:$A186)-1</f>
        <v>15</v>
      </c>
      <c r="L186" s="1" t="e">
        <f ca="1">MATCH(Composições!CONCATENAR,Banco!$A:$A,0)</f>
        <v>#N/A</v>
      </c>
      <c r="M186" s="85" t="str">
        <f ca="1">IF(OR(ISERROR($L186),$H186="",$H186=0),"",OFFSET(M$1,MATCH($K186,$K$1:$K186,0)-1,0))</f>
        <v/>
      </c>
    </row>
    <row r="187" spans="1:14" x14ac:dyDescent="0.2">
      <c r="B187" s="95"/>
      <c r="C187" s="95"/>
      <c r="D187" s="82" t="str">
        <f ca="1">IF(ISNUMBER($L187),OFFSET(Banco!$A$1,Composições!$L187-1,COLUMN(Composições!D187)-1),"")</f>
        <v/>
      </c>
      <c r="E187" s="81" t="str">
        <f ca="1">IF(ISNUMBER($L187),OFFSET(Banco!$A$1,Composições!$L187-1,COLUMN(Composições!E187)-1),"")</f>
        <v/>
      </c>
      <c r="F187" s="81">
        <f t="shared" ca="1" si="28"/>
        <v>0</v>
      </c>
      <c r="G187" s="81">
        <f t="shared" ca="1" si="29"/>
        <v>0</v>
      </c>
      <c r="H187" s="83"/>
      <c r="I187" s="84">
        <f ca="1">IF(ISNUMBER($L187),VALUE(OFFSET(Banco!$A$1,Composições!$L187-1,COLUMN(Composições!I187)-4)),0)</f>
        <v>0</v>
      </c>
      <c r="J187" s="84">
        <f ca="1">IF(ISNUMBER($L187),VALUE(OFFSET(Banco!$A$1,Composições!$L187-1,COLUMN(Composições!J187)-4)),0)</f>
        <v>0</v>
      </c>
      <c r="K187" s="1">
        <f>COUNTA($A$1:$A187)-1</f>
        <v>15</v>
      </c>
      <c r="L187" s="1" t="e">
        <f ca="1">MATCH(Composições!CONCATENAR,Banco!$A:$A,0)</f>
        <v>#N/A</v>
      </c>
      <c r="M187" s="85" t="str">
        <f ca="1">IF(OR(ISERROR($L187),$H187="",$H187=0),"",OFFSET(M$1,MATCH($K187,$K$1:$K187,0)-1,0))</f>
        <v/>
      </c>
    </row>
    <row r="188" spans="1:14" x14ac:dyDescent="0.2">
      <c r="B188" s="95"/>
      <c r="C188" s="95"/>
      <c r="D188" s="82" t="str">
        <f ca="1">IF(ISNUMBER($L188),OFFSET(Banco!$A$1,Composições!$L188-1,COLUMN(Composições!D188)-1),"")</f>
        <v/>
      </c>
      <c r="E188" s="81" t="str">
        <f ca="1">IF(ISNUMBER($L188),OFFSET(Banco!$A$1,Composições!$L188-1,COLUMN(Composições!E188)-1),"")</f>
        <v/>
      </c>
      <c r="F188" s="81">
        <f t="shared" ca="1" si="28"/>
        <v>0</v>
      </c>
      <c r="G188" s="81">
        <f t="shared" ca="1" si="29"/>
        <v>0</v>
      </c>
      <c r="H188" s="83"/>
      <c r="I188" s="84">
        <f ca="1">IF(ISNUMBER($L188),VALUE(OFFSET(Banco!$A$1,Composições!$L188-1,COLUMN(Composições!I188)-4)),0)</f>
        <v>0</v>
      </c>
      <c r="J188" s="84">
        <f ca="1">IF(ISNUMBER($L188),VALUE(OFFSET(Banco!$A$1,Composições!$L188-1,COLUMN(Composições!J188)-4)),0)</f>
        <v>0</v>
      </c>
      <c r="K188" s="1">
        <f>COUNTA($A$1:$A188)-1</f>
        <v>15</v>
      </c>
      <c r="L188" s="1" t="e">
        <f ca="1">MATCH(Composições!CONCATENAR,Banco!$A:$A,0)</f>
        <v>#N/A</v>
      </c>
      <c r="M188" s="85" t="str">
        <f ca="1">IF(OR(ISERROR($L188),$H188="",$H188=0),"",OFFSET(M$1,MATCH($K188,$K$1:$K188,0)-1,0))</f>
        <v/>
      </c>
    </row>
    <row r="189" spans="1:14" x14ac:dyDescent="0.2">
      <c r="B189" s="95"/>
      <c r="C189" s="95"/>
      <c r="D189" s="82" t="str">
        <f ca="1">IF(ISNUMBER($L189),OFFSET(Banco!$A$1,Composições!$L189-1,COLUMN(Composições!D189)-1),"")</f>
        <v/>
      </c>
      <c r="E189" s="81" t="str">
        <f ca="1">IF(ISNUMBER($L189),OFFSET(Banco!$A$1,Composições!$L189-1,COLUMN(Composições!E189)-1),"")</f>
        <v/>
      </c>
      <c r="F189" s="81">
        <f t="shared" ca="1" si="28"/>
        <v>0</v>
      </c>
      <c r="G189" s="81">
        <f t="shared" ca="1" si="29"/>
        <v>0</v>
      </c>
      <c r="H189" s="83"/>
      <c r="I189" s="84">
        <f ca="1">IF(ISNUMBER($L189),VALUE(OFFSET(Banco!$A$1,Composições!$L189-1,COLUMN(Composições!I189)-4)),0)</f>
        <v>0</v>
      </c>
      <c r="J189" s="84">
        <f ca="1">IF(ISNUMBER($L189),VALUE(OFFSET(Banco!$A$1,Composições!$L189-1,COLUMN(Composições!J189)-4)),0)</f>
        <v>0</v>
      </c>
      <c r="K189" s="1">
        <f>COUNTA($A$1:$A189)-1</f>
        <v>15</v>
      </c>
      <c r="L189" s="1" t="e">
        <f ca="1">MATCH(Composições!CONCATENAR,Banco!$A:$A,0)</f>
        <v>#N/A</v>
      </c>
      <c r="M189" s="85" t="str">
        <f ca="1">IF(OR(ISERROR($L189),$H189="",$H189=0),"",OFFSET(M$1,MATCH($K189,$K$1:$K189,0)-1,0))</f>
        <v/>
      </c>
    </row>
    <row r="190" spans="1:14" customFormat="1" ht="12.75" x14ac:dyDescent="0.2">
      <c r="K190">
        <f>COUNTA($A$1:$A190)-1</f>
        <v>15</v>
      </c>
      <c r="M190" s="88" t="str">
        <f ca="1">IF(OFFSET($M$1,MATCH(OFFSET(K190,-1,0),$K$1:$K190,0)-1,0)="F","F","")</f>
        <v/>
      </c>
    </row>
    <row r="191" spans="1:14" ht="24" customHeight="1" x14ac:dyDescent="0.2">
      <c r="A191" s="43" t="s">
        <v>47</v>
      </c>
      <c r="B191" s="159"/>
      <c r="C191" s="160"/>
      <c r="D191" s="1"/>
      <c r="E191" s="44"/>
      <c r="F191" s="44"/>
      <c r="G191" s="44"/>
      <c r="H191" s="44"/>
      <c r="I191" s="44"/>
      <c r="J191" s="1"/>
      <c r="M191" s="3" t="s">
        <v>46</v>
      </c>
    </row>
    <row r="192" spans="1:14" x14ac:dyDescent="0.2">
      <c r="B192" s="1" t="s">
        <v>49</v>
      </c>
      <c r="C192" s="1"/>
      <c r="D192" s="1"/>
      <c r="E192" s="157" t="s">
        <v>50</v>
      </c>
      <c r="F192" s="157"/>
      <c r="G192" s="157"/>
      <c r="H192" s="157"/>
      <c r="I192" s="155"/>
      <c r="J192" s="155"/>
      <c r="M192" s="3" t="s">
        <v>46</v>
      </c>
    </row>
    <row r="193" spans="2:13" x14ac:dyDescent="0.2">
      <c r="B193" s="1"/>
      <c r="C193" s="1"/>
      <c r="D193" s="1"/>
      <c r="E193" s="158" t="s">
        <v>48</v>
      </c>
      <c r="F193" s="158"/>
      <c r="G193" s="158"/>
      <c r="H193" s="158"/>
      <c r="I193" s="156"/>
      <c r="J193" s="156"/>
      <c r="M193" s="3" t="s">
        <v>46</v>
      </c>
    </row>
  </sheetData>
  <sheetProtection algorithmName="SHA-512" hashValue="HJ5OXdJismftBkLM78/HPceb/CWaCTqCVdvvq3ngyRKeQAAwVdtgnFHHJqFWeykcRy/zov8O+ybLCrrLrusRmQ==" saltValue="L6KcQQuoFXKcmf6paPrM7A==" spinCount="100000" sheet="1" objects="1" scenarios="1" autoFilter="0"/>
  <autoFilter ref="M10:M193"/>
  <mergeCells count="7">
    <mergeCell ref="O4:O10"/>
    <mergeCell ref="B1:J1"/>
    <mergeCell ref="I192:J192"/>
    <mergeCell ref="I193:J193"/>
    <mergeCell ref="E192:H192"/>
    <mergeCell ref="E193:H193"/>
    <mergeCell ref="B191:C191"/>
  </mergeCells>
  <phoneticPr fontId="10" type="noConversion"/>
  <conditionalFormatting sqref="B191:C191">
    <cfRule type="expression" dxfId="78" priority="1" stopIfTrue="1">
      <formula>B191&lt;&gt;""</formula>
    </cfRule>
  </conditionalFormatting>
  <dataValidations count="1">
    <dataValidation type="list" allowBlank="1" showInputMessage="1" showErrorMessage="1" sqref="N7 N179:N189 N167:N177 N155:N165 N143:N153 N131:N141 N119:N129 N107:N117 N95:N105 N83:N93 N71:N81 N59:N69 N47:N57 N35:N45 N23:N33 N11:N21">
      <formula1>"Sim,Não"</formula1>
    </dataValidation>
  </dataValidations>
  <pageMargins left="0.78740157480314965" right="0.78740157480314965" top="0.78740157480314965" bottom="0.78740157480314965" header="5.7086614173228352" footer="0.59055118110236227"/>
  <pageSetup paperSize="9" scale="74"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4134" r:id="rId4">
          <objectPr defaultSize="0" autoPict="0" r:id="rId5">
            <anchor moveWithCells="1" sizeWithCells="1">
              <from>
                <xdr:col>1</xdr:col>
                <xdr:colOff>9525</xdr:colOff>
                <xdr:row>0</xdr:row>
                <xdr:rowOff>0</xdr:rowOff>
              </from>
              <to>
                <xdr:col>3</xdr:col>
                <xdr:colOff>190500</xdr:colOff>
                <xdr:row>1</xdr:row>
                <xdr:rowOff>0</xdr:rowOff>
              </to>
            </anchor>
          </objectPr>
        </oleObject>
      </mc:Choice>
      <mc:Fallback>
        <oleObject shapeId="4134" r:id="rId4"/>
      </mc:Fallback>
    </mc:AlternateContent>
  </oleObjects>
  <mc:AlternateContent xmlns:mc="http://schemas.openxmlformats.org/markup-compatibility/2006">
    <mc:Choice Requires="x14">
      <controls>
        <mc:AlternateContent xmlns:mc="http://schemas.openxmlformats.org/markup-compatibility/2006">
          <mc:Choice Requires="x14">
            <control shapeId="4097" r:id="rId6" name="Button 1">
              <controlPr defaultSize="0" print="0" autoFill="0" autoPict="0" macro="[0]!addComposicao">
                <anchor moveWithCells="1">
                  <from>
                    <xdr:col>1</xdr:col>
                    <xdr:colOff>28575</xdr:colOff>
                    <xdr:row>1</xdr:row>
                    <xdr:rowOff>9525</xdr:rowOff>
                  </from>
                  <to>
                    <xdr:col>3</xdr:col>
                    <xdr:colOff>342900</xdr:colOff>
                    <xdr:row>3</xdr:row>
                    <xdr:rowOff>19050</xdr:rowOff>
                  </to>
                </anchor>
              </controlPr>
            </control>
          </mc:Choice>
        </mc:AlternateContent>
        <mc:AlternateContent xmlns:mc="http://schemas.openxmlformats.org/markup-compatibility/2006">
          <mc:Choice Requires="x14">
            <control shapeId="4100" r:id="rId7" name="Button 4">
              <controlPr defaultSize="0" print="0" autoFill="0" autoPict="0" macro="[0]!AddLine">
                <anchor moveWithCells="1">
                  <from>
                    <xdr:col>3</xdr:col>
                    <xdr:colOff>771525</xdr:colOff>
                    <xdr:row>1</xdr:row>
                    <xdr:rowOff>9525</xdr:rowOff>
                  </from>
                  <to>
                    <xdr:col>3</xdr:col>
                    <xdr:colOff>2066925</xdr:colOff>
                    <xdr:row>3</xdr:row>
                    <xdr:rowOff>19050</xdr:rowOff>
                  </to>
                </anchor>
              </controlPr>
            </control>
          </mc:Choice>
        </mc:AlternateContent>
        <mc:AlternateContent xmlns:mc="http://schemas.openxmlformats.org/markup-compatibility/2006">
          <mc:Choice Requires="x14">
            <control shapeId="4101" r:id="rId8" name="Button 5">
              <controlPr defaultSize="0" print="0" autoFill="0" autoPict="0" macro="[0]!DeleteLine">
                <anchor moveWithCells="1">
                  <from>
                    <xdr:col>3</xdr:col>
                    <xdr:colOff>2105025</xdr:colOff>
                    <xdr:row>1</xdr:row>
                    <xdr:rowOff>9525</xdr:rowOff>
                  </from>
                  <to>
                    <xdr:col>3</xdr:col>
                    <xdr:colOff>3400425</xdr:colOff>
                    <xdr:row>3</xdr:row>
                    <xdr:rowOff>19050</xdr:rowOff>
                  </to>
                </anchor>
              </controlPr>
            </control>
          </mc:Choice>
        </mc:AlternateContent>
        <mc:AlternateContent xmlns:mc="http://schemas.openxmlformats.org/markup-compatibility/2006">
          <mc:Choice Requires="x14">
            <control shapeId="4102" r:id="rId9" name="Button 6">
              <controlPr defaultSize="0" print="0" autoFill="0" autoPict="0" macro="[0]!buscaCodigo">
                <anchor moveWithCells="1">
                  <from>
                    <xdr:col>3</xdr:col>
                    <xdr:colOff>3429000</xdr:colOff>
                    <xdr:row>1</xdr:row>
                    <xdr:rowOff>9525</xdr:rowOff>
                  </from>
                  <to>
                    <xdr:col>7</xdr:col>
                    <xdr:colOff>171450</xdr:colOff>
                    <xdr:row>3</xdr:row>
                    <xdr:rowOff>19050</xdr:rowOff>
                  </to>
                </anchor>
              </controlPr>
            </control>
          </mc:Choice>
        </mc:AlternateContent>
        <mc:AlternateContent xmlns:mc="http://schemas.openxmlformats.org/markup-compatibility/2006">
          <mc:Choice Requires="x14">
            <control shapeId="4136" r:id="rId10" name="Button 40">
              <controlPr defaultSize="0" print="0" autoFill="0" autoPict="0" macro="[0]!ExportarComposicoes">
                <anchor moveWithCells="1">
                  <from>
                    <xdr:col>13</xdr:col>
                    <xdr:colOff>66675</xdr:colOff>
                    <xdr:row>0</xdr:row>
                    <xdr:rowOff>57150</xdr:rowOff>
                  </from>
                  <to>
                    <xdr:col>14</xdr:col>
                    <xdr:colOff>552450</xdr:colOff>
                    <xdr:row>0</xdr:row>
                    <xdr:rowOff>276225</xdr:rowOff>
                  </to>
                </anchor>
              </controlPr>
            </control>
          </mc:Choice>
        </mc:AlternateContent>
        <mc:AlternateContent xmlns:mc="http://schemas.openxmlformats.org/markup-compatibility/2006">
          <mc:Choice Requires="x14">
            <control shapeId="4137" r:id="rId11" name="Button 41">
              <controlPr defaultSize="0" print="0" autoFill="0" autoPict="0" macro="[0]!ImportarComposicoes">
                <anchor moveWithCells="1">
                  <from>
                    <xdr:col>13</xdr:col>
                    <xdr:colOff>66675</xdr:colOff>
                    <xdr:row>1</xdr:row>
                    <xdr:rowOff>57150</xdr:rowOff>
                  </from>
                  <to>
                    <xdr:col>14</xdr:col>
                    <xdr:colOff>552450</xdr:colOff>
                    <xdr:row>2</xdr:row>
                    <xdr:rowOff>123825</xdr:rowOff>
                  </to>
                </anchor>
              </controlPr>
            </control>
          </mc:Choice>
        </mc:AlternateContent>
        <mc:AlternateContent xmlns:mc="http://schemas.openxmlformats.org/markup-compatibility/2006">
          <mc:Choice Requires="x14">
            <control shapeId="4138" r:id="rId12" name="Button 42">
              <controlPr defaultSize="0" print="0" autoFill="0" autoPict="0" macro="[0]!limparcomposicoes">
                <anchor moveWithCells="1" sizeWithCells="1">
                  <from>
                    <xdr:col>7</xdr:col>
                    <xdr:colOff>457200</xdr:colOff>
                    <xdr:row>1</xdr:row>
                    <xdr:rowOff>9525</xdr:rowOff>
                  </from>
                  <to>
                    <xdr:col>9</xdr:col>
                    <xdr:colOff>752475</xdr:colOff>
                    <xdr:row>3</xdr:row>
                    <xdr:rowOff>19050</xdr:rowOff>
                  </to>
                </anchor>
              </controlPr>
            </control>
          </mc:Choice>
        </mc:AlternateContent>
        <mc:AlternateContent xmlns:mc="http://schemas.openxmlformats.org/markup-compatibility/2006">
          <mc:Choice Requires="x14">
            <control shapeId="4152" r:id="rId13" name="Button 56">
              <controlPr defaultSize="0" print="0" autoFill="0" autoPict="0" macro="[0]!excVazias">
                <anchor moveWithCells="1" sizeWithCells="1">
                  <from>
                    <xdr:col>7</xdr:col>
                    <xdr:colOff>457200</xdr:colOff>
                    <xdr:row>0</xdr:row>
                    <xdr:rowOff>0</xdr:rowOff>
                  </from>
                  <to>
                    <xdr:col>9</xdr:col>
                    <xdr:colOff>752475</xdr:colOff>
                    <xdr:row>1</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4">
    <pageSetUpPr fitToPage="1"/>
  </sheetPr>
  <dimension ref="A1:IR2901"/>
  <sheetViews>
    <sheetView showGridLines="0" workbookViewId="0">
      <pane ySplit="18" topLeftCell="A19" activePane="bottomLeft" state="frozen"/>
      <selection pane="bottomLeft" activeCell="D21" sqref="D21"/>
    </sheetView>
  </sheetViews>
  <sheetFormatPr defaultColWidth="4" defaultRowHeight="11.25" x14ac:dyDescent="0.2"/>
  <cols>
    <col min="1" max="1" width="4.85546875" style="1" customWidth="1"/>
    <col min="2" max="2" width="7.5703125" style="3" customWidth="1"/>
    <col min="3" max="3" width="14.7109375" style="4" customWidth="1"/>
    <col min="4" max="4" width="40" style="2" customWidth="1"/>
    <col min="5" max="5" width="9.7109375" style="3" customWidth="1"/>
    <col min="6" max="6" width="11.42578125" style="3" customWidth="1"/>
    <col min="7" max="7" width="9.7109375" style="3" customWidth="1"/>
    <col min="8" max="8" width="11.42578125" style="3" customWidth="1"/>
    <col min="9" max="9" width="9.7109375" style="1" customWidth="1"/>
    <col min="10" max="11" width="9.140625" style="3" hidden="1" customWidth="1"/>
    <col min="12" max="12" width="9.140625" style="3" customWidth="1"/>
    <col min="13" max="251" width="9.140625" style="1" customWidth="1"/>
    <col min="252" max="16384" width="4" style="1"/>
  </cols>
  <sheetData>
    <row r="1" spans="1:252" s="6" customFormat="1" ht="22.5" customHeight="1" x14ac:dyDescent="0.2">
      <c r="B1" s="152" t="s">
        <v>23</v>
      </c>
      <c r="C1" s="152"/>
      <c r="D1" s="152"/>
      <c r="E1" s="152"/>
      <c r="F1" s="152"/>
      <c r="G1" s="152"/>
      <c r="H1" s="152"/>
      <c r="I1" s="1"/>
      <c r="K1" s="3" t="s">
        <v>61</v>
      </c>
      <c r="L1" s="3"/>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row>
    <row r="2" spans="1:252" s="6" customFormat="1" x14ac:dyDescent="0.2">
      <c r="B2" s="25"/>
      <c r="C2" s="16"/>
      <c r="D2" s="16"/>
      <c r="E2" s="12"/>
      <c r="F2" s="12"/>
      <c r="G2" s="12"/>
      <c r="H2" s="12"/>
      <c r="I2" s="1"/>
      <c r="K2" s="3" t="s">
        <v>62</v>
      </c>
      <c r="L2" s="3"/>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row>
    <row r="3" spans="1:252" s="6" customFormat="1" x14ac:dyDescent="0.2">
      <c r="B3" s="50"/>
      <c r="C3" s="8"/>
      <c r="D3" s="8"/>
      <c r="E3" s="12"/>
      <c r="F3" s="12"/>
      <c r="G3" s="12"/>
      <c r="H3" s="12"/>
      <c r="I3" s="1"/>
      <c r="K3" s="56">
        <v>1</v>
      </c>
      <c r="L3" s="3"/>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pans="1:252" s="6" customFormat="1" x14ac:dyDescent="0.2">
      <c r="B4" s="20"/>
      <c r="D4" s="7"/>
      <c r="E4" s="12"/>
      <c r="F4" s="12"/>
      <c r="G4" s="25"/>
      <c r="H4" s="25"/>
      <c r="I4" s="1"/>
      <c r="J4" s="3"/>
      <c r="K4" s="3"/>
      <c r="L4" s="3"/>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row>
    <row r="5" spans="1:252" s="6" customFormat="1" hidden="1" x14ac:dyDescent="0.2">
      <c r="B5" s="9"/>
      <c r="C5" s="10"/>
      <c r="D5" s="11"/>
      <c r="E5" s="9"/>
      <c r="F5" s="9"/>
      <c r="G5" s="13"/>
      <c r="H5" s="9"/>
      <c r="I5" s="1"/>
      <c r="J5" s="3"/>
      <c r="K5" s="3"/>
      <c r="L5" s="3"/>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row>
    <row r="6" spans="1:252" s="6" customFormat="1" hidden="1" x14ac:dyDescent="0.2">
      <c r="B6" s="37" t="str">
        <f ca="1">OFFSET(Cotações!$A$1,MATCH(COUNTIF($H$1:$H6,"Cotações"),Cotações!$J:$J,0)-1,COLUMN(Banco!B$6)-1)</f>
        <v>COTAÇÃO</v>
      </c>
      <c r="C6" s="52">
        <f ca="1">OFFSET(Cotações!$A$1,MATCH(COUNTIF($H$1:$H6,"Cotações"),Cotações!$J:$J,0)-1,COLUMN(Banco!C$6)-1)</f>
        <v>0</v>
      </c>
      <c r="D6" s="38">
        <f ca="1">IF(COUNTIF(OFFSET(Banco!$A$6,1+NCOMPOSICOES,0,NCOTACOES),$A6)&gt;1,"CÓDIGO REPETIDO",OFFSET(Cotações!$A$1,MATCH(COUNTIF($H$1:$H6,"Cotações"),Cotações!$J:$J,0)-1,COLUMN(Banco!D$6)-1))</f>
        <v>0</v>
      </c>
      <c r="E6" s="37">
        <f ca="1">OFFSET(Cotações!$A$1,MATCH(COUNTIF($H$1:$H6,"Cotações"),Cotações!$J:$J,0)-1,COLUMN(Banco!E$6)-1)</f>
        <v>0</v>
      </c>
      <c r="F6" s="37" t="e">
        <f ca="1">OFFSET(Cotações!$A$1,MATCH(COUNTIF($H$1:$H6,"Cotações"),Cotações!$J:$J,0)-1,COLUMN(Banco!F$6)-1)</f>
        <v>#NUM!</v>
      </c>
      <c r="G6" s="39" t="e">
        <f ca="1">OFFSET(Cotações!$A$1,MATCH(COUNTIF($H$1:$H6,"Cotações"),Cotações!$J:$J,0)-1,COLUMN(Banco!F$6)-1)</f>
        <v>#NUM!</v>
      </c>
      <c r="H6" s="37" t="s">
        <v>38</v>
      </c>
      <c r="I6" s="1"/>
      <c r="J6" s="3"/>
      <c r="K6" s="3"/>
      <c r="L6" s="3"/>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row>
    <row r="7" spans="1:252" s="6" customFormat="1" hidden="1" x14ac:dyDescent="0.2">
      <c r="B7" s="9"/>
      <c r="C7" s="10"/>
      <c r="D7" s="11"/>
      <c r="E7" s="9"/>
      <c r="F7" s="9"/>
      <c r="G7" s="13"/>
      <c r="H7" s="9"/>
      <c r="I7" s="1"/>
      <c r="J7" s="3"/>
      <c r="K7" s="3"/>
      <c r="L7" s="3"/>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row>
    <row r="8" spans="1:252" hidden="1" x14ac:dyDescent="0.2">
      <c r="B8" s="34" t="s">
        <v>34</v>
      </c>
      <c r="C8" s="40"/>
      <c r="D8" s="49"/>
      <c r="E8" s="68"/>
      <c r="F8" s="41"/>
      <c r="G8" s="68"/>
      <c r="H8" s="41"/>
      <c r="I8" s="47" t="e">
        <f>F8/H8</f>
        <v>#DIV/0!</v>
      </c>
      <c r="J8" s="3" t="s">
        <v>40</v>
      </c>
      <c r="L8" s="3" t="str">
        <f>IF(ISNUMBER(I8),IF(I8&lt;&gt;0,"F",""),"")</f>
        <v/>
      </c>
    </row>
    <row r="9" spans="1:252" s="6" customFormat="1" hidden="1" x14ac:dyDescent="0.2">
      <c r="B9" s="9"/>
      <c r="C9" s="10"/>
      <c r="D9" s="11"/>
      <c r="E9" s="9"/>
      <c r="F9" s="9"/>
      <c r="G9" s="13"/>
      <c r="H9" s="9"/>
      <c r="I9" s="1"/>
      <c r="J9" s="3"/>
      <c r="K9" s="3"/>
      <c r="L9" s="3"/>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row>
    <row r="10" spans="1:252" hidden="1" x14ac:dyDescent="0.2">
      <c r="B10" s="34" t="s">
        <v>27</v>
      </c>
      <c r="C10" s="40"/>
      <c r="D10" s="168"/>
      <c r="E10" s="168"/>
      <c r="F10" s="166"/>
      <c r="G10" s="166"/>
      <c r="H10" s="166"/>
      <c r="I10" s="166"/>
      <c r="J10" s="3" t="s">
        <v>39</v>
      </c>
      <c r="L10" s="3" t="str">
        <f>IF(COUNTA(C10:I10)&gt;0,"F","")</f>
        <v/>
      </c>
    </row>
    <row r="11" spans="1:252" s="6" customFormat="1" hidden="1" x14ac:dyDescent="0.2">
      <c r="B11" s="9"/>
      <c r="C11" s="10"/>
      <c r="D11" s="11"/>
      <c r="E11" s="9"/>
      <c r="F11" s="9"/>
      <c r="G11" s="13"/>
      <c r="H11" s="9"/>
      <c r="I11" s="1"/>
      <c r="J11" s="3"/>
      <c r="K11" s="3"/>
      <c r="L11" s="3"/>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row>
    <row r="12" spans="1:252" hidden="1" x14ac:dyDescent="0.2">
      <c r="B12" s="36" t="s">
        <v>18</v>
      </c>
      <c r="C12" s="36" t="s">
        <v>3</v>
      </c>
      <c r="D12" s="33" t="s">
        <v>4</v>
      </c>
      <c r="E12" s="36" t="s">
        <v>0</v>
      </c>
      <c r="F12" s="167" t="str">
        <f>CHOOSE($K$3,"MEDIANA","MÉDIA")&amp;IF(H13="",""," RETROAGIDA")</f>
        <v>MEDIANA</v>
      </c>
      <c r="G12" s="167"/>
      <c r="H12" s="167" t="s">
        <v>53</v>
      </c>
      <c r="I12" s="167"/>
      <c r="L12" s="3" t="str">
        <f ca="1">IF(AND(ISNUMBER(F13),M13="Sim"),"F","")</f>
        <v/>
      </c>
    </row>
    <row r="13" spans="1:252" hidden="1" x14ac:dyDescent="0.2">
      <c r="A13" s="28" t="str">
        <f>CONCATENAR</f>
        <v xml:space="preserve">COTAÇÃO </v>
      </c>
      <c r="B13" s="36" t="s">
        <v>24</v>
      </c>
      <c r="C13" s="61"/>
      <c r="D13" s="59"/>
      <c r="E13" s="60"/>
      <c r="F13" s="161" t="e">
        <f ca="1">CHOOSE($K$3,MEDIAN(OFFSET(F14,1,0,ROW(C16)-ROW(C14)-1)),AVERAGE(OFFSET(F14,1,0,ROW(C16)-ROW(C14)-1)))*IF(H13="",1,VLOOKUP(H13,INDICES,8))</f>
        <v>#NUM!</v>
      </c>
      <c r="G13" s="161"/>
      <c r="H13" s="162"/>
      <c r="I13" s="162"/>
      <c r="J13" s="3">
        <f>COUNTA($A$1:$A13)-1</f>
        <v>0</v>
      </c>
      <c r="K13" s="3">
        <f>ROW(C16)-ROW(C14)-1</f>
        <v>1</v>
      </c>
      <c r="L13" s="3" t="str">
        <f ca="1">IF(AND(ISNUMBER(F13),M13="Sim"),"F","")</f>
        <v/>
      </c>
      <c r="M13" s="57" t="s">
        <v>64</v>
      </c>
    </row>
    <row r="14" spans="1:252" hidden="1" x14ac:dyDescent="0.2">
      <c r="C14" s="58" t="s">
        <v>26</v>
      </c>
      <c r="D14" s="171" t="s">
        <v>37</v>
      </c>
      <c r="E14" s="172"/>
      <c r="F14" s="163" t="s">
        <v>23</v>
      </c>
      <c r="G14" s="163"/>
      <c r="H14" s="163" t="s">
        <v>25</v>
      </c>
      <c r="I14" s="163"/>
      <c r="J14" s="3" t="s">
        <v>41</v>
      </c>
      <c r="L14" s="3" t="str">
        <f ca="1">IF(AND(ISNUMBER(F13),M13="Sim"),"F","")</f>
        <v/>
      </c>
    </row>
    <row r="15" spans="1:252" hidden="1" x14ac:dyDescent="0.2">
      <c r="C15" s="62"/>
      <c r="D15" s="169" t="str">
        <f>IF(C15&lt;&gt;"",VLOOKUP(C15,EMPRESAS,3,FALSE),"")</f>
        <v/>
      </c>
      <c r="E15" s="170"/>
      <c r="F15" s="164"/>
      <c r="G15" s="164"/>
      <c r="H15" s="165"/>
      <c r="I15" s="165"/>
      <c r="J15" s="3" t="s">
        <v>41</v>
      </c>
      <c r="L15" s="3" t="str">
        <f ca="1">IF(AND(ISNUMBER(OFFSET($F$1,MATCH(MAX($J$1:$J15),$J$1:$J15,0)-1,0)),ISNUMBER(F15),INDEX($M$1:$M15,MATCH("ZZZZ",$M$1:$M15))="Sim"),"F","")</f>
        <v/>
      </c>
    </row>
    <row r="16" spans="1:252" ht="12.75" hidden="1" customHeight="1" x14ac:dyDescent="0.2">
      <c r="C16" s="35" t="s">
        <v>36</v>
      </c>
      <c r="D16" s="173"/>
      <c r="E16" s="173"/>
      <c r="F16" s="173"/>
      <c r="G16" s="173"/>
      <c r="H16" s="173"/>
      <c r="I16" s="173"/>
      <c r="L16" s="3" t="str">
        <f ca="1">IF(AND(ISNUMBER(F13),M13="Sim"),"F","")</f>
        <v/>
      </c>
    </row>
    <row r="17" spans="2:252" ht="12.75" hidden="1" customHeight="1" x14ac:dyDescent="0.2">
      <c r="C17" s="1"/>
      <c r="D17" s="1"/>
      <c r="E17" s="1"/>
      <c r="F17" s="1"/>
      <c r="G17" s="1"/>
      <c r="H17" s="1"/>
      <c r="J17" s="1"/>
      <c r="K17" s="1"/>
      <c r="L17" s="3" t="str">
        <f ca="1">IF(AND(ISNUMBER(F13),M13="Sim"),"F","")</f>
        <v/>
      </c>
    </row>
    <row r="18" spans="2:252" s="6" customFormat="1" x14ac:dyDescent="0.2">
      <c r="B18" s="9"/>
      <c r="C18" s="10"/>
      <c r="D18" s="11"/>
      <c r="E18" s="9"/>
      <c r="F18" s="9"/>
      <c r="G18" s="13"/>
      <c r="H18" s="9"/>
      <c r="I18" s="1"/>
      <c r="J18" s="3"/>
      <c r="K18" s="3"/>
      <c r="L18" s="45" t="s">
        <v>45</v>
      </c>
      <c r="M18" s="45" t="s">
        <v>63</v>
      </c>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row>
    <row r="19" spans="2:252" s="6" customFormat="1" ht="15.75" x14ac:dyDescent="0.2">
      <c r="B19" s="42" t="s">
        <v>43</v>
      </c>
      <c r="C19" s="10"/>
      <c r="D19" s="11"/>
      <c r="E19" s="9"/>
      <c r="F19" s="9"/>
      <c r="G19" s="13"/>
      <c r="H19" s="9"/>
      <c r="I19" s="1"/>
      <c r="J19" s="3"/>
      <c r="K19" s="3"/>
      <c r="L19" s="3" t="str">
        <f>IF(NINDICES&gt;0,"F","")</f>
        <v>F</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row>
    <row r="20" spans="2:252" x14ac:dyDescent="0.2">
      <c r="B20" s="34" t="s">
        <v>33</v>
      </c>
      <c r="C20" s="32" t="s">
        <v>35</v>
      </c>
      <c r="D20" s="32" t="s">
        <v>4</v>
      </c>
      <c r="E20" s="34" t="s">
        <v>60</v>
      </c>
      <c r="F20" s="34" t="s">
        <v>59</v>
      </c>
      <c r="G20" s="34" t="s">
        <v>57</v>
      </c>
      <c r="H20" s="34" t="s">
        <v>58</v>
      </c>
      <c r="I20" s="34" t="s">
        <v>20</v>
      </c>
      <c r="J20" s="3" t="s">
        <v>40</v>
      </c>
      <c r="L20" s="3" t="str">
        <f>IF(NINDICES&gt;0,"F","")</f>
        <v>F</v>
      </c>
    </row>
    <row r="21" spans="2:252" x14ac:dyDescent="0.2">
      <c r="B21" s="34" t="s">
        <v>34</v>
      </c>
      <c r="C21" s="40"/>
      <c r="D21" s="49"/>
      <c r="E21" s="68"/>
      <c r="F21" s="41"/>
      <c r="G21" s="68"/>
      <c r="H21" s="41"/>
      <c r="I21" s="47" t="e">
        <f>F21/H21</f>
        <v>#DIV/0!</v>
      </c>
      <c r="J21" s="3" t="s">
        <v>40</v>
      </c>
      <c r="L21" s="3" t="str">
        <f>IF(ISNUMBER(I21),IF(I21&lt;&gt;0,"F",""),"")</f>
        <v/>
      </c>
    </row>
    <row r="22" spans="2:252" x14ac:dyDescent="0.2">
      <c r="B22" s="34" t="s">
        <v>88</v>
      </c>
      <c r="C22" s="40"/>
      <c r="D22" s="49"/>
      <c r="E22" s="68"/>
      <c r="F22" s="41"/>
      <c r="G22" s="68"/>
      <c r="H22" s="41"/>
      <c r="I22" s="47" t="e">
        <f>F22/H22</f>
        <v>#DIV/0!</v>
      </c>
      <c r="J22" s="3" t="s">
        <v>40</v>
      </c>
      <c r="L22" s="3" t="str">
        <f>IF(ISNUMBER(I22),IF(I22&lt;&gt;0,"F",""),"")</f>
        <v/>
      </c>
    </row>
    <row r="23" spans="2:252" x14ac:dyDescent="0.2">
      <c r="B23" s="34" t="s">
        <v>89</v>
      </c>
      <c r="C23" s="40"/>
      <c r="D23" s="49"/>
      <c r="E23" s="68"/>
      <c r="F23" s="41"/>
      <c r="G23" s="68"/>
      <c r="H23" s="41"/>
      <c r="I23" s="47" t="e">
        <f>F23/H23</f>
        <v>#DIV/0!</v>
      </c>
      <c r="J23" s="3" t="s">
        <v>40</v>
      </c>
      <c r="L23" s="3" t="str">
        <f>IF(ISNUMBER(I23),IF(I23&lt;&gt;0,"F",""),"")</f>
        <v/>
      </c>
    </row>
    <row r="24" spans="2:252" ht="15.75" x14ac:dyDescent="0.25">
      <c r="B24" s="51" t="s">
        <v>42</v>
      </c>
      <c r="C24" s="1"/>
      <c r="D24" s="1"/>
      <c r="E24" s="1"/>
      <c r="F24" s="1"/>
      <c r="G24" s="1"/>
      <c r="H24" s="1"/>
      <c r="L24" s="3" t="str">
        <f>IF(NEMPRESAS&gt;0,"F","")</f>
        <v>F</v>
      </c>
    </row>
    <row r="25" spans="2:252" x14ac:dyDescent="0.2">
      <c r="B25" s="34" t="s">
        <v>28</v>
      </c>
      <c r="C25" s="32" t="s">
        <v>29</v>
      </c>
      <c r="D25" s="174" t="s">
        <v>30</v>
      </c>
      <c r="E25" s="174"/>
      <c r="F25" s="174" t="s">
        <v>31</v>
      </c>
      <c r="G25" s="174"/>
      <c r="H25" s="174" t="s">
        <v>32</v>
      </c>
      <c r="I25" s="174"/>
      <c r="J25" s="3" t="s">
        <v>39</v>
      </c>
      <c r="L25" s="3" t="str">
        <f>IF(NEMPRESAS&gt;0,"F","")</f>
        <v>F</v>
      </c>
    </row>
    <row r="26" spans="2:252" x14ac:dyDescent="0.2">
      <c r="B26" s="34" t="s">
        <v>27</v>
      </c>
      <c r="C26" s="40"/>
      <c r="D26" s="168"/>
      <c r="E26" s="168"/>
      <c r="F26" s="166"/>
      <c r="G26" s="166"/>
      <c r="H26" s="166"/>
      <c r="I26" s="166"/>
      <c r="J26" s="3" t="s">
        <v>39</v>
      </c>
      <c r="L26" s="3" t="str">
        <f t="shared" ref="L26:L40" si="0">IF(COUNTA(C26:I26)&gt;0,"F","")</f>
        <v/>
      </c>
    </row>
    <row r="27" spans="2:252" x14ac:dyDescent="0.2">
      <c r="B27" s="34" t="s">
        <v>65</v>
      </c>
      <c r="C27" s="40"/>
      <c r="D27" s="168"/>
      <c r="E27" s="168"/>
      <c r="F27" s="166"/>
      <c r="G27" s="166"/>
      <c r="H27" s="166"/>
      <c r="I27" s="166"/>
      <c r="J27" s="3" t="s">
        <v>39</v>
      </c>
      <c r="L27" s="3" t="str">
        <f t="shared" si="0"/>
        <v/>
      </c>
    </row>
    <row r="28" spans="2:252" x14ac:dyDescent="0.2">
      <c r="B28" s="34" t="s">
        <v>66</v>
      </c>
      <c r="C28" s="40"/>
      <c r="D28" s="168"/>
      <c r="E28" s="168"/>
      <c r="F28" s="166"/>
      <c r="G28" s="166"/>
      <c r="H28" s="166"/>
      <c r="I28" s="166"/>
      <c r="J28" s="3" t="s">
        <v>39</v>
      </c>
      <c r="L28" s="3" t="str">
        <f t="shared" si="0"/>
        <v/>
      </c>
    </row>
    <row r="29" spans="2:252" x14ac:dyDescent="0.2">
      <c r="B29" s="34" t="s">
        <v>67</v>
      </c>
      <c r="C29" s="40"/>
      <c r="D29" s="168"/>
      <c r="E29" s="168"/>
      <c r="F29" s="166"/>
      <c r="G29" s="166"/>
      <c r="H29" s="166"/>
      <c r="I29" s="166"/>
      <c r="J29" s="3" t="s">
        <v>39</v>
      </c>
      <c r="L29" s="3" t="str">
        <f t="shared" si="0"/>
        <v/>
      </c>
    </row>
    <row r="30" spans="2:252" x14ac:dyDescent="0.2">
      <c r="B30" s="34" t="s">
        <v>68</v>
      </c>
      <c r="C30" s="40"/>
      <c r="D30" s="168"/>
      <c r="E30" s="168"/>
      <c r="F30" s="166"/>
      <c r="G30" s="166"/>
      <c r="H30" s="166"/>
      <c r="I30" s="166"/>
      <c r="J30" s="3" t="s">
        <v>39</v>
      </c>
      <c r="L30" s="3" t="str">
        <f t="shared" si="0"/>
        <v/>
      </c>
    </row>
    <row r="31" spans="2:252" x14ac:dyDescent="0.2">
      <c r="B31" s="34" t="s">
        <v>69</v>
      </c>
      <c r="C31" s="40"/>
      <c r="D31" s="168"/>
      <c r="E31" s="168"/>
      <c r="F31" s="166"/>
      <c r="G31" s="166"/>
      <c r="H31" s="166"/>
      <c r="I31" s="166"/>
      <c r="J31" s="3" t="s">
        <v>39</v>
      </c>
      <c r="L31" s="3" t="str">
        <f t="shared" si="0"/>
        <v/>
      </c>
    </row>
    <row r="32" spans="2:252" x14ac:dyDescent="0.2">
      <c r="B32" s="34" t="s">
        <v>70</v>
      </c>
      <c r="C32" s="40"/>
      <c r="D32" s="168"/>
      <c r="E32" s="168"/>
      <c r="F32" s="166"/>
      <c r="G32" s="166"/>
      <c r="H32" s="166"/>
      <c r="I32" s="166"/>
      <c r="J32" s="3" t="s">
        <v>39</v>
      </c>
      <c r="L32" s="3" t="str">
        <f t="shared" si="0"/>
        <v/>
      </c>
    </row>
    <row r="33" spans="1:13" x14ac:dyDescent="0.2">
      <c r="B33" s="34" t="s">
        <v>71</v>
      </c>
      <c r="C33" s="40"/>
      <c r="D33" s="168"/>
      <c r="E33" s="168"/>
      <c r="F33" s="166"/>
      <c r="G33" s="166"/>
      <c r="H33" s="166"/>
      <c r="I33" s="166"/>
      <c r="J33" s="3" t="s">
        <v>39</v>
      </c>
      <c r="L33" s="3" t="str">
        <f t="shared" si="0"/>
        <v/>
      </c>
    </row>
    <row r="34" spans="1:13" x14ac:dyDescent="0.2">
      <c r="B34" s="34" t="s">
        <v>72</v>
      </c>
      <c r="C34" s="40"/>
      <c r="D34" s="168"/>
      <c r="E34" s="168"/>
      <c r="F34" s="166"/>
      <c r="G34" s="166"/>
      <c r="H34" s="166"/>
      <c r="I34" s="166"/>
      <c r="J34" s="3" t="s">
        <v>39</v>
      </c>
      <c r="L34" s="3" t="str">
        <f t="shared" si="0"/>
        <v/>
      </c>
    </row>
    <row r="35" spans="1:13" x14ac:dyDescent="0.2">
      <c r="B35" s="34" t="s">
        <v>73</v>
      </c>
      <c r="C35" s="40"/>
      <c r="D35" s="168"/>
      <c r="E35" s="168"/>
      <c r="F35" s="166"/>
      <c r="G35" s="166"/>
      <c r="H35" s="166"/>
      <c r="I35" s="166"/>
      <c r="J35" s="3" t="s">
        <v>39</v>
      </c>
      <c r="L35" s="3" t="str">
        <f t="shared" si="0"/>
        <v/>
      </c>
    </row>
    <row r="36" spans="1:13" x14ac:dyDescent="0.2">
      <c r="B36" s="34" t="s">
        <v>74</v>
      </c>
      <c r="C36" s="40"/>
      <c r="D36" s="168"/>
      <c r="E36" s="168"/>
      <c r="F36" s="166"/>
      <c r="G36" s="166"/>
      <c r="H36" s="166"/>
      <c r="I36" s="166"/>
      <c r="J36" s="3" t="s">
        <v>39</v>
      </c>
      <c r="L36" s="3" t="str">
        <f t="shared" si="0"/>
        <v/>
      </c>
    </row>
    <row r="37" spans="1:13" x14ac:dyDescent="0.2">
      <c r="B37" s="34" t="s">
        <v>75</v>
      </c>
      <c r="C37" s="40"/>
      <c r="D37" s="168"/>
      <c r="E37" s="168"/>
      <c r="F37" s="166"/>
      <c r="G37" s="166"/>
      <c r="H37" s="166"/>
      <c r="I37" s="166"/>
      <c r="J37" s="3" t="s">
        <v>39</v>
      </c>
      <c r="L37" s="3" t="str">
        <f t="shared" si="0"/>
        <v/>
      </c>
    </row>
    <row r="38" spans="1:13" x14ac:dyDescent="0.2">
      <c r="B38" s="34" t="s">
        <v>76</v>
      </c>
      <c r="C38" s="40"/>
      <c r="D38" s="168"/>
      <c r="E38" s="168"/>
      <c r="F38" s="166"/>
      <c r="G38" s="166"/>
      <c r="H38" s="166"/>
      <c r="I38" s="166"/>
      <c r="J38" s="3" t="s">
        <v>39</v>
      </c>
      <c r="L38" s="3" t="str">
        <f t="shared" si="0"/>
        <v/>
      </c>
    </row>
    <row r="39" spans="1:13" x14ac:dyDescent="0.2">
      <c r="B39" s="34" t="s">
        <v>77</v>
      </c>
      <c r="C39" s="40"/>
      <c r="D39" s="168"/>
      <c r="E39" s="168"/>
      <c r="F39" s="166"/>
      <c r="G39" s="166"/>
      <c r="H39" s="166"/>
      <c r="I39" s="166"/>
      <c r="J39" s="3" t="s">
        <v>39</v>
      </c>
      <c r="L39" s="3" t="str">
        <f t="shared" si="0"/>
        <v/>
      </c>
    </row>
    <row r="40" spans="1:13" x14ac:dyDescent="0.2">
      <c r="B40" s="34" t="s">
        <v>78</v>
      </c>
      <c r="C40" s="40"/>
      <c r="D40" s="168"/>
      <c r="E40" s="168"/>
      <c r="F40" s="166"/>
      <c r="G40" s="166"/>
      <c r="H40" s="166"/>
      <c r="I40" s="166"/>
      <c r="J40" s="3" t="s">
        <v>39</v>
      </c>
      <c r="L40" s="3" t="str">
        <f t="shared" si="0"/>
        <v/>
      </c>
    </row>
    <row r="41" spans="1:13" ht="15.75" x14ac:dyDescent="0.25">
      <c r="B41" s="51" t="s">
        <v>44</v>
      </c>
      <c r="C41" s="1"/>
      <c r="D41" s="1"/>
      <c r="E41" s="1"/>
      <c r="F41" s="1"/>
      <c r="G41" s="1"/>
      <c r="H41" s="1"/>
      <c r="L41" s="3" t="str">
        <f>IF(NCOTACOES&gt;0,"F","")</f>
        <v>F</v>
      </c>
    </row>
    <row r="42" spans="1:13" x14ac:dyDescent="0.2">
      <c r="B42" s="36" t="s">
        <v>18</v>
      </c>
      <c r="C42" s="36" t="s">
        <v>3</v>
      </c>
      <c r="D42" s="33" t="s">
        <v>4</v>
      </c>
      <c r="E42" s="36" t="s">
        <v>0</v>
      </c>
      <c r="F42" s="167" t="str">
        <f>CHOOSE($K$3,"MEDIANA","MÉDIA")&amp;IF(H43="",""," RETROAGIDA")</f>
        <v>MEDIANA</v>
      </c>
      <c r="G42" s="167"/>
      <c r="H42" s="167" t="s">
        <v>53</v>
      </c>
      <c r="I42" s="167"/>
      <c r="L42" s="3" t="str">
        <f ca="1">IF(AND(ISNUMBER(F43),M43="Sim"),"F","")</f>
        <v/>
      </c>
    </row>
    <row r="43" spans="1:13" x14ac:dyDescent="0.2">
      <c r="A43" s="28" t="str">
        <f>CONCATENAR</f>
        <v xml:space="preserve">COTAÇÃO </v>
      </c>
      <c r="B43" s="36" t="s">
        <v>24</v>
      </c>
      <c r="C43" s="61"/>
      <c r="D43" s="59"/>
      <c r="E43" s="60"/>
      <c r="F43" s="161" t="e">
        <f ca="1">CHOOSE($K$3,MEDIAN(OFFSET(F44,1,0,ROW(C50)-ROW(C44)-1)),AVERAGE(OFFSET(F44,1,0,ROW(C50)-ROW(C44)-1)))*IF(H43="",1,VLOOKUP(H43,INDICES,8))</f>
        <v>#NUM!</v>
      </c>
      <c r="G43" s="161"/>
      <c r="H43" s="162"/>
      <c r="I43" s="162"/>
      <c r="J43" s="3">
        <f>COUNTA($A$1:$A43)-1</f>
        <v>1</v>
      </c>
      <c r="K43" s="3">
        <f>ROW(C50)-ROW(C44)-1</f>
        <v>5</v>
      </c>
      <c r="L43" s="3" t="str">
        <f ca="1">IF(AND(ISNUMBER(F43),M43="Sim"),"F","")</f>
        <v/>
      </c>
      <c r="M43" s="57" t="s">
        <v>64</v>
      </c>
    </row>
    <row r="44" spans="1:13" x14ac:dyDescent="0.2">
      <c r="C44" s="58" t="s">
        <v>26</v>
      </c>
      <c r="D44" s="171" t="s">
        <v>37</v>
      </c>
      <c r="E44" s="172"/>
      <c r="F44" s="163" t="s">
        <v>23</v>
      </c>
      <c r="G44" s="163"/>
      <c r="H44" s="163" t="s">
        <v>25</v>
      </c>
      <c r="I44" s="163"/>
      <c r="J44" s="3" t="s">
        <v>41</v>
      </c>
      <c r="L44" s="3" t="str">
        <f ca="1">IF(AND(ISNUMBER(F43),M43="Sim"),"F","")</f>
        <v/>
      </c>
    </row>
    <row r="45" spans="1:13" x14ac:dyDescent="0.2">
      <c r="C45" s="62"/>
      <c r="D45" s="169" t="str">
        <f>IF(C45&lt;&gt;"",VLOOKUP(C45,EMPRESAS,3,FALSE),"")</f>
        <v/>
      </c>
      <c r="E45" s="170"/>
      <c r="F45" s="164"/>
      <c r="G45" s="164"/>
      <c r="H45" s="165"/>
      <c r="I45" s="165"/>
      <c r="J45" s="3" t="s">
        <v>41</v>
      </c>
      <c r="L45" s="3" t="str">
        <f ca="1">IF(AND(ISNUMBER(OFFSET($F$1,MATCH(MAX($J$1:$J45),$J$1:$J45,0)-1,0)),ISNUMBER(F45),INDEX($M$1:$M45,MATCH("ZZZZ",$M$1:$M45))="Sim"),"F","")</f>
        <v/>
      </c>
    </row>
    <row r="46" spans="1:13" x14ac:dyDescent="0.2">
      <c r="C46" s="62"/>
      <c r="D46" s="169" t="str">
        <f>IF(C46&lt;&gt;"",VLOOKUP(C46,EMPRESAS,3,FALSE),"")</f>
        <v/>
      </c>
      <c r="E46" s="170"/>
      <c r="F46" s="164"/>
      <c r="G46" s="164"/>
      <c r="H46" s="165"/>
      <c r="I46" s="165"/>
      <c r="J46" s="3" t="s">
        <v>41</v>
      </c>
      <c r="L46" s="3" t="str">
        <f ca="1">IF(AND(ISNUMBER(OFFSET($F$1,MATCH(MAX($J$1:$J46),$J$1:$J46,0)-1,0)),ISNUMBER(F46),INDEX($M$1:$M46,MATCH("ZZZZ",$M$1:$M46))="Sim"),"F","")</f>
        <v/>
      </c>
    </row>
    <row r="47" spans="1:13" x14ac:dyDescent="0.2">
      <c r="C47" s="62"/>
      <c r="D47" s="169" t="str">
        <f>IF(C47&lt;&gt;"",VLOOKUP(C47,EMPRESAS,3,FALSE),"")</f>
        <v/>
      </c>
      <c r="E47" s="170"/>
      <c r="F47" s="164"/>
      <c r="G47" s="164"/>
      <c r="H47" s="165"/>
      <c r="I47" s="165"/>
      <c r="J47" s="3" t="s">
        <v>41</v>
      </c>
      <c r="L47" s="3" t="str">
        <f ca="1">IF(AND(ISNUMBER(OFFSET($F$1,MATCH(MAX($J$1:$J47),$J$1:$J47,0)-1,0)),ISNUMBER(F47),INDEX($M$1:$M47,MATCH("ZZZZ",$M$1:$M47))="Sim"),"F","")</f>
        <v/>
      </c>
    </row>
    <row r="48" spans="1:13" x14ac:dyDescent="0.2">
      <c r="C48" s="62"/>
      <c r="D48" s="169" t="str">
        <f>IF(C48&lt;&gt;"",VLOOKUP(C48,EMPRESAS,3,FALSE),"")</f>
        <v/>
      </c>
      <c r="E48" s="170"/>
      <c r="F48" s="164"/>
      <c r="G48" s="164"/>
      <c r="H48" s="165"/>
      <c r="I48" s="165"/>
      <c r="J48" s="3" t="s">
        <v>41</v>
      </c>
      <c r="L48" s="3" t="str">
        <f ca="1">IF(AND(ISNUMBER(OFFSET($F$1,MATCH(MAX($J$1:$J48),$J$1:$J48,0)-1,0)),ISNUMBER(F48),INDEX($M$1:$M48,MATCH("ZZZZ",$M$1:$M48))="Sim"),"F","")</f>
        <v/>
      </c>
    </row>
    <row r="49" spans="1:13" x14ac:dyDescent="0.2">
      <c r="C49" s="62"/>
      <c r="D49" s="169" t="str">
        <f>IF(C49&lt;&gt;"",VLOOKUP(C49,EMPRESAS,3,FALSE),"")</f>
        <v/>
      </c>
      <c r="E49" s="170"/>
      <c r="F49" s="164"/>
      <c r="G49" s="164"/>
      <c r="H49" s="165"/>
      <c r="I49" s="165"/>
      <c r="J49" s="3" t="s">
        <v>41</v>
      </c>
      <c r="L49" s="3" t="str">
        <f ca="1">IF(AND(ISNUMBER(OFFSET($F$1,MATCH(MAX($J$1:$J49),$J$1:$J49,0)-1,0)),ISNUMBER(F49),INDEX($M$1:$M49,MATCH("ZZZZ",$M$1:$M49))="Sim"),"F","")</f>
        <v/>
      </c>
    </row>
    <row r="50" spans="1:13" x14ac:dyDescent="0.2">
      <c r="C50" s="35" t="s">
        <v>36</v>
      </c>
      <c r="D50" s="173"/>
      <c r="E50" s="173"/>
      <c r="F50" s="173"/>
      <c r="G50" s="173"/>
      <c r="H50" s="173"/>
      <c r="I50" s="173"/>
      <c r="L50" s="3" t="str">
        <f ca="1">IF(AND(ISNUMBER(F43),M43="Sim"),"F","")</f>
        <v/>
      </c>
    </row>
    <row r="51" spans="1:13" x14ac:dyDescent="0.2">
      <c r="C51" s="1"/>
      <c r="D51" s="1"/>
      <c r="E51" s="1"/>
      <c r="F51" s="1"/>
      <c r="G51" s="1"/>
      <c r="H51" s="1"/>
      <c r="J51" s="1"/>
      <c r="K51" s="1"/>
      <c r="L51" s="3" t="str">
        <f ca="1">IF(AND(ISNUMBER(F43),M43="Sim"),"F","")</f>
        <v/>
      </c>
    </row>
    <row r="52" spans="1:13" x14ac:dyDescent="0.2">
      <c r="B52" s="36" t="s">
        <v>18</v>
      </c>
      <c r="C52" s="36" t="s">
        <v>3</v>
      </c>
      <c r="D52" s="33" t="s">
        <v>4</v>
      </c>
      <c r="E52" s="36" t="s">
        <v>0</v>
      </c>
      <c r="F52" s="167" t="str">
        <f>CHOOSE($K$3,"MEDIANA","MÉDIA")&amp;IF(H53="",""," RETROAGIDA")</f>
        <v>MEDIANA</v>
      </c>
      <c r="G52" s="167"/>
      <c r="H52" s="167" t="s">
        <v>53</v>
      </c>
      <c r="I52" s="167"/>
      <c r="L52" s="3" t="str">
        <f ca="1">IF(AND(ISNUMBER(F53),M53="Sim"),"F","")</f>
        <v/>
      </c>
    </row>
    <row r="53" spans="1:13" x14ac:dyDescent="0.2">
      <c r="A53" s="28" t="str">
        <f>CONCATENAR</f>
        <v xml:space="preserve">COTAÇÃO </v>
      </c>
      <c r="B53" s="36" t="s">
        <v>24</v>
      </c>
      <c r="C53" s="61"/>
      <c r="D53" s="59"/>
      <c r="E53" s="60"/>
      <c r="F53" s="161" t="e">
        <f ca="1">CHOOSE($K$3,MEDIAN(OFFSET(F54,1,0,ROW(C60)-ROW(C54)-1)),AVERAGE(OFFSET(F54,1,0,ROW(C60)-ROW(C54)-1)))*IF(H53="",1,VLOOKUP(H53,INDICES,8))</f>
        <v>#NUM!</v>
      </c>
      <c r="G53" s="161"/>
      <c r="H53" s="162"/>
      <c r="I53" s="162"/>
      <c r="J53" s="3">
        <f>COUNTA($A$1:$A53)-1</f>
        <v>2</v>
      </c>
      <c r="K53" s="3">
        <f>ROW(C60)-ROW(C54)-1</f>
        <v>5</v>
      </c>
      <c r="L53" s="3" t="str">
        <f ca="1">IF(AND(ISNUMBER(F53),M53="Sim"),"F","")</f>
        <v/>
      </c>
      <c r="M53" s="57" t="s">
        <v>64</v>
      </c>
    </row>
    <row r="54" spans="1:13" x14ac:dyDescent="0.2">
      <c r="C54" s="58" t="s">
        <v>26</v>
      </c>
      <c r="D54" s="171" t="s">
        <v>37</v>
      </c>
      <c r="E54" s="172"/>
      <c r="F54" s="163" t="s">
        <v>23</v>
      </c>
      <c r="G54" s="163"/>
      <c r="H54" s="163" t="s">
        <v>25</v>
      </c>
      <c r="I54" s="163"/>
      <c r="J54" s="3" t="s">
        <v>41</v>
      </c>
      <c r="L54" s="3" t="str">
        <f ca="1">IF(AND(ISNUMBER(F53),M53="Sim"),"F","")</f>
        <v/>
      </c>
    </row>
    <row r="55" spans="1:13" x14ac:dyDescent="0.2">
      <c r="C55" s="62"/>
      <c r="D55" s="169" t="str">
        <f>IF(C55&lt;&gt;"",VLOOKUP(C55,EMPRESAS,3,FALSE),"")</f>
        <v/>
      </c>
      <c r="E55" s="170"/>
      <c r="F55" s="164"/>
      <c r="G55" s="164"/>
      <c r="H55" s="165"/>
      <c r="I55" s="165"/>
      <c r="J55" s="3" t="s">
        <v>41</v>
      </c>
      <c r="L55" s="3" t="str">
        <f ca="1">IF(AND(ISNUMBER(OFFSET($F$1,MATCH(MAX($J$1:$J55),$J$1:$J55,0)-1,0)),ISNUMBER(F55),INDEX($M$1:$M55,MATCH("ZZZZ",$M$1:$M55))="Sim"),"F","")</f>
        <v/>
      </c>
    </row>
    <row r="56" spans="1:13" x14ac:dyDescent="0.2">
      <c r="C56" s="62"/>
      <c r="D56" s="169" t="str">
        <f>IF(C56&lt;&gt;"",VLOOKUP(C56,EMPRESAS,3,FALSE),"")</f>
        <v/>
      </c>
      <c r="E56" s="170"/>
      <c r="F56" s="164"/>
      <c r="G56" s="164"/>
      <c r="H56" s="165"/>
      <c r="I56" s="165"/>
      <c r="J56" s="3" t="s">
        <v>41</v>
      </c>
      <c r="L56" s="3" t="str">
        <f ca="1">IF(AND(ISNUMBER(OFFSET($F$1,MATCH(MAX($J$1:$J56),$J$1:$J56,0)-1,0)),ISNUMBER(F56),INDEX($M$1:$M56,MATCH("ZZZZ",$M$1:$M56))="Sim"),"F","")</f>
        <v/>
      </c>
    </row>
    <row r="57" spans="1:13" x14ac:dyDescent="0.2">
      <c r="C57" s="62"/>
      <c r="D57" s="169" t="str">
        <f>IF(C57&lt;&gt;"",VLOOKUP(C57,EMPRESAS,3,FALSE),"")</f>
        <v/>
      </c>
      <c r="E57" s="170"/>
      <c r="F57" s="164"/>
      <c r="G57" s="164"/>
      <c r="H57" s="165"/>
      <c r="I57" s="165"/>
      <c r="J57" s="3" t="s">
        <v>41</v>
      </c>
      <c r="L57" s="3" t="str">
        <f ca="1">IF(AND(ISNUMBER(OFFSET($F$1,MATCH(MAX($J$1:$J57),$J$1:$J57,0)-1,0)),ISNUMBER(F57),INDEX($M$1:$M57,MATCH("ZZZZ",$M$1:$M57))="Sim"),"F","")</f>
        <v/>
      </c>
    </row>
    <row r="58" spans="1:13" x14ac:dyDescent="0.2">
      <c r="C58" s="62"/>
      <c r="D58" s="169" t="str">
        <f>IF(C58&lt;&gt;"",VLOOKUP(C58,EMPRESAS,3,FALSE),"")</f>
        <v/>
      </c>
      <c r="E58" s="170"/>
      <c r="F58" s="164"/>
      <c r="G58" s="164"/>
      <c r="H58" s="165"/>
      <c r="I58" s="165"/>
      <c r="J58" s="3" t="s">
        <v>41</v>
      </c>
      <c r="L58" s="3" t="str">
        <f ca="1">IF(AND(ISNUMBER(OFFSET($F$1,MATCH(MAX($J$1:$J58),$J$1:$J58,0)-1,0)),ISNUMBER(F58),INDEX($M$1:$M58,MATCH("ZZZZ",$M$1:$M58))="Sim"),"F","")</f>
        <v/>
      </c>
    </row>
    <row r="59" spans="1:13" x14ac:dyDescent="0.2">
      <c r="C59" s="62"/>
      <c r="D59" s="169" t="str">
        <f>IF(C59&lt;&gt;"",VLOOKUP(C59,EMPRESAS,3,FALSE),"")</f>
        <v/>
      </c>
      <c r="E59" s="170"/>
      <c r="F59" s="164"/>
      <c r="G59" s="164"/>
      <c r="H59" s="165"/>
      <c r="I59" s="165"/>
      <c r="J59" s="3" t="s">
        <v>41</v>
      </c>
      <c r="L59" s="3" t="str">
        <f ca="1">IF(AND(ISNUMBER(OFFSET($F$1,MATCH(MAX($J$1:$J59),$J$1:$J59,0)-1,0)),ISNUMBER(F59),INDEX($M$1:$M59,MATCH("ZZZZ",$M$1:$M59))="Sim"),"F","")</f>
        <v/>
      </c>
    </row>
    <row r="60" spans="1:13" x14ac:dyDescent="0.2">
      <c r="C60" s="35" t="s">
        <v>36</v>
      </c>
      <c r="D60" s="173"/>
      <c r="E60" s="173"/>
      <c r="F60" s="173"/>
      <c r="G60" s="173"/>
      <c r="H60" s="173"/>
      <c r="I60" s="173"/>
      <c r="L60" s="3" t="str">
        <f ca="1">IF(AND(ISNUMBER(F53),M53="Sim"),"F","")</f>
        <v/>
      </c>
    </row>
    <row r="61" spans="1:13" x14ac:dyDescent="0.2">
      <c r="C61" s="1"/>
      <c r="D61" s="1"/>
      <c r="E61" s="1"/>
      <c r="F61" s="1"/>
      <c r="G61" s="1"/>
      <c r="H61" s="1"/>
      <c r="J61" s="1"/>
      <c r="K61" s="1"/>
      <c r="L61" s="3" t="str">
        <f ca="1">IF(AND(ISNUMBER(F53),M53="Sim"),"F","")</f>
        <v/>
      </c>
    </row>
    <row r="62" spans="1:13" x14ac:dyDescent="0.2">
      <c r="B62" s="36" t="s">
        <v>18</v>
      </c>
      <c r="C62" s="36" t="s">
        <v>3</v>
      </c>
      <c r="D62" s="33" t="s">
        <v>4</v>
      </c>
      <c r="E62" s="36" t="s">
        <v>0</v>
      </c>
      <c r="F62" s="167" t="str">
        <f>CHOOSE($K$3,"MEDIANA","MÉDIA")&amp;IF(H63="",""," RETROAGIDA")</f>
        <v>MEDIANA</v>
      </c>
      <c r="G62" s="167"/>
      <c r="H62" s="167" t="s">
        <v>53</v>
      </c>
      <c r="I62" s="167"/>
      <c r="L62" s="3" t="str">
        <f ca="1">IF(AND(ISNUMBER(F63),M63="Sim"),"F","")</f>
        <v/>
      </c>
    </row>
    <row r="63" spans="1:13" x14ac:dyDescent="0.2">
      <c r="A63" s="28" t="str">
        <f>CONCATENAR</f>
        <v xml:space="preserve">COTAÇÃO </v>
      </c>
      <c r="B63" s="36" t="s">
        <v>24</v>
      </c>
      <c r="C63" s="61"/>
      <c r="D63" s="59"/>
      <c r="E63" s="60"/>
      <c r="F63" s="161" t="e">
        <f ca="1">CHOOSE($K$3,MEDIAN(OFFSET(F64,1,0,ROW(C70)-ROW(C64)-1)),AVERAGE(OFFSET(F64,1,0,ROW(C70)-ROW(C64)-1)))*IF(H63="",1,VLOOKUP(H63,INDICES,8))</f>
        <v>#NUM!</v>
      </c>
      <c r="G63" s="161"/>
      <c r="H63" s="162"/>
      <c r="I63" s="162"/>
      <c r="J63" s="3">
        <f>COUNTA($A$1:$A63)-1</f>
        <v>3</v>
      </c>
      <c r="K63" s="3">
        <f>ROW(C70)-ROW(C64)-1</f>
        <v>5</v>
      </c>
      <c r="L63" s="3" t="str">
        <f ca="1">IF(AND(ISNUMBER(F63),M63="Sim"),"F","")</f>
        <v/>
      </c>
      <c r="M63" s="57" t="s">
        <v>64</v>
      </c>
    </row>
    <row r="64" spans="1:13" x14ac:dyDescent="0.2">
      <c r="C64" s="58" t="s">
        <v>26</v>
      </c>
      <c r="D64" s="171" t="s">
        <v>37</v>
      </c>
      <c r="E64" s="172"/>
      <c r="F64" s="163" t="s">
        <v>23</v>
      </c>
      <c r="G64" s="163"/>
      <c r="H64" s="163" t="s">
        <v>25</v>
      </c>
      <c r="I64" s="163"/>
      <c r="J64" s="3" t="s">
        <v>41</v>
      </c>
      <c r="L64" s="3" t="str">
        <f ca="1">IF(AND(ISNUMBER(F63),M63="Sim"),"F","")</f>
        <v/>
      </c>
    </row>
    <row r="65" spans="1:13" x14ac:dyDescent="0.2">
      <c r="C65" s="62"/>
      <c r="D65" s="169" t="str">
        <f>IF(C65&lt;&gt;"",VLOOKUP(C65,EMPRESAS,3,FALSE),"")</f>
        <v/>
      </c>
      <c r="E65" s="170"/>
      <c r="F65" s="164"/>
      <c r="G65" s="164"/>
      <c r="H65" s="165"/>
      <c r="I65" s="165"/>
      <c r="J65" s="3" t="s">
        <v>41</v>
      </c>
      <c r="L65" s="3" t="str">
        <f ca="1">IF(AND(ISNUMBER(OFFSET($F$1,MATCH(MAX($J$1:$J65),$J$1:$J65,0)-1,0)),ISNUMBER(F65),INDEX($M$1:$M65,MATCH("ZZZZ",$M$1:$M65))="Sim"),"F","")</f>
        <v/>
      </c>
    </row>
    <row r="66" spans="1:13" x14ac:dyDescent="0.2">
      <c r="C66" s="62"/>
      <c r="D66" s="169" t="str">
        <f>IF(C66&lt;&gt;"",VLOOKUP(C66,EMPRESAS,3,FALSE),"")</f>
        <v/>
      </c>
      <c r="E66" s="170"/>
      <c r="F66" s="164"/>
      <c r="G66" s="164"/>
      <c r="H66" s="165"/>
      <c r="I66" s="165"/>
      <c r="J66" s="3" t="s">
        <v>41</v>
      </c>
      <c r="L66" s="3" t="str">
        <f ca="1">IF(AND(ISNUMBER(OFFSET($F$1,MATCH(MAX($J$1:$J66),$J$1:$J66,0)-1,0)),ISNUMBER(F66),INDEX($M$1:$M66,MATCH("ZZZZ",$M$1:$M66))="Sim"),"F","")</f>
        <v/>
      </c>
    </row>
    <row r="67" spans="1:13" x14ac:dyDescent="0.2">
      <c r="C67" s="62"/>
      <c r="D67" s="169" t="str">
        <f>IF(C67&lt;&gt;"",VLOOKUP(C67,EMPRESAS,3,FALSE),"")</f>
        <v/>
      </c>
      <c r="E67" s="170"/>
      <c r="F67" s="164"/>
      <c r="G67" s="164"/>
      <c r="H67" s="165"/>
      <c r="I67" s="165"/>
      <c r="J67" s="3" t="s">
        <v>41</v>
      </c>
      <c r="L67" s="3" t="str">
        <f ca="1">IF(AND(ISNUMBER(OFFSET($F$1,MATCH(MAX($J$1:$J67),$J$1:$J67,0)-1,0)),ISNUMBER(F67),INDEX($M$1:$M67,MATCH("ZZZZ",$M$1:$M67))="Sim"),"F","")</f>
        <v/>
      </c>
    </row>
    <row r="68" spans="1:13" x14ac:dyDescent="0.2">
      <c r="C68" s="62"/>
      <c r="D68" s="169" t="str">
        <f>IF(C68&lt;&gt;"",VLOOKUP(C68,EMPRESAS,3,FALSE),"")</f>
        <v/>
      </c>
      <c r="E68" s="170"/>
      <c r="F68" s="164"/>
      <c r="G68" s="164"/>
      <c r="H68" s="165"/>
      <c r="I68" s="165"/>
      <c r="J68" s="3" t="s">
        <v>41</v>
      </c>
      <c r="L68" s="3" t="str">
        <f ca="1">IF(AND(ISNUMBER(OFFSET($F$1,MATCH(MAX($J$1:$J68),$J$1:$J68,0)-1,0)),ISNUMBER(F68),INDEX($M$1:$M68,MATCH("ZZZZ",$M$1:$M68))="Sim"),"F","")</f>
        <v/>
      </c>
    </row>
    <row r="69" spans="1:13" x14ac:dyDescent="0.2">
      <c r="C69" s="62"/>
      <c r="D69" s="169" t="str">
        <f>IF(C69&lt;&gt;"",VLOOKUP(C69,EMPRESAS,3,FALSE),"")</f>
        <v/>
      </c>
      <c r="E69" s="170"/>
      <c r="F69" s="164"/>
      <c r="G69" s="164"/>
      <c r="H69" s="165"/>
      <c r="I69" s="165"/>
      <c r="J69" s="3" t="s">
        <v>41</v>
      </c>
      <c r="L69" s="3" t="str">
        <f ca="1">IF(AND(ISNUMBER(OFFSET($F$1,MATCH(MAX($J$1:$J69),$J$1:$J69,0)-1,0)),ISNUMBER(F69),INDEX($M$1:$M69,MATCH("ZZZZ",$M$1:$M69))="Sim"),"F","")</f>
        <v/>
      </c>
    </row>
    <row r="70" spans="1:13" x14ac:dyDescent="0.2">
      <c r="C70" s="35" t="s">
        <v>36</v>
      </c>
      <c r="D70" s="173"/>
      <c r="E70" s="173"/>
      <c r="F70" s="173"/>
      <c r="G70" s="173"/>
      <c r="H70" s="173"/>
      <c r="I70" s="173"/>
      <c r="L70" s="3" t="str">
        <f ca="1">IF(AND(ISNUMBER(F63),M63="Sim"),"F","")</f>
        <v/>
      </c>
    </row>
    <row r="71" spans="1:13" x14ac:dyDescent="0.2">
      <c r="C71" s="1"/>
      <c r="D71" s="1"/>
      <c r="E71" s="1"/>
      <c r="F71" s="1"/>
      <c r="G71" s="1"/>
      <c r="H71" s="1"/>
      <c r="J71" s="1"/>
      <c r="K71" s="1"/>
      <c r="L71" s="3" t="str">
        <f ca="1">IF(AND(ISNUMBER(F63),M63="Sim"),"F","")</f>
        <v/>
      </c>
    </row>
    <row r="72" spans="1:13" x14ac:dyDescent="0.2">
      <c r="B72" s="36" t="s">
        <v>18</v>
      </c>
      <c r="C72" s="36" t="s">
        <v>3</v>
      </c>
      <c r="D72" s="33" t="s">
        <v>4</v>
      </c>
      <c r="E72" s="36" t="s">
        <v>0</v>
      </c>
      <c r="F72" s="167" t="str">
        <f>CHOOSE($K$3,"MEDIANA","MÉDIA")&amp;IF(H73="",""," RETROAGIDA")</f>
        <v>MEDIANA</v>
      </c>
      <c r="G72" s="167"/>
      <c r="H72" s="167" t="s">
        <v>53</v>
      </c>
      <c r="I72" s="167"/>
      <c r="L72" s="3" t="str">
        <f ca="1">IF(AND(ISNUMBER(F73),M73="Sim"),"F","")</f>
        <v/>
      </c>
    </row>
    <row r="73" spans="1:13" x14ac:dyDescent="0.2">
      <c r="A73" s="28" t="str">
        <f>CONCATENAR</f>
        <v xml:space="preserve">COTAÇÃO </v>
      </c>
      <c r="B73" s="36" t="s">
        <v>24</v>
      </c>
      <c r="C73" s="61"/>
      <c r="D73" s="59"/>
      <c r="E73" s="60"/>
      <c r="F73" s="161" t="e">
        <f ca="1">CHOOSE($K$3,MEDIAN(OFFSET(F74,1,0,ROW(C80)-ROW(C74)-1)),AVERAGE(OFFSET(F74,1,0,ROW(C80)-ROW(C74)-1)))*IF(H73="",1,VLOOKUP(H73,INDICES,8))</f>
        <v>#NUM!</v>
      </c>
      <c r="G73" s="161"/>
      <c r="H73" s="162"/>
      <c r="I73" s="162"/>
      <c r="J73" s="3">
        <f>COUNTA($A$1:$A73)-1</f>
        <v>4</v>
      </c>
      <c r="K73" s="3">
        <f>ROW(C80)-ROW(C74)-1</f>
        <v>5</v>
      </c>
      <c r="L73" s="3" t="str">
        <f ca="1">IF(AND(ISNUMBER(F73),M73="Sim"),"F","")</f>
        <v/>
      </c>
      <c r="M73" s="57" t="s">
        <v>64</v>
      </c>
    </row>
    <row r="74" spans="1:13" x14ac:dyDescent="0.2">
      <c r="C74" s="58" t="s">
        <v>26</v>
      </c>
      <c r="D74" s="171" t="s">
        <v>37</v>
      </c>
      <c r="E74" s="172"/>
      <c r="F74" s="163" t="s">
        <v>23</v>
      </c>
      <c r="G74" s="163"/>
      <c r="H74" s="163" t="s">
        <v>25</v>
      </c>
      <c r="I74" s="163"/>
      <c r="J74" s="3" t="s">
        <v>41</v>
      </c>
      <c r="L74" s="3" t="str">
        <f ca="1">IF(AND(ISNUMBER(F73),M73="Sim"),"F","")</f>
        <v/>
      </c>
    </row>
    <row r="75" spans="1:13" x14ac:dyDescent="0.2">
      <c r="C75" s="62"/>
      <c r="D75" s="169" t="str">
        <f>IF(C75&lt;&gt;"",VLOOKUP(C75,EMPRESAS,3,FALSE),"")</f>
        <v/>
      </c>
      <c r="E75" s="170"/>
      <c r="F75" s="164"/>
      <c r="G75" s="164"/>
      <c r="H75" s="165"/>
      <c r="I75" s="165"/>
      <c r="J75" s="3" t="s">
        <v>41</v>
      </c>
      <c r="L75" s="3" t="str">
        <f ca="1">IF(AND(ISNUMBER(OFFSET($F$1,MATCH(MAX($J$1:$J75),$J$1:$J75,0)-1,0)),ISNUMBER(F75),INDEX($M$1:$M75,MATCH("ZZZZ",$M$1:$M75))="Sim"),"F","")</f>
        <v/>
      </c>
    </row>
    <row r="76" spans="1:13" x14ac:dyDescent="0.2">
      <c r="C76" s="62"/>
      <c r="D76" s="169" t="str">
        <f>IF(C76&lt;&gt;"",VLOOKUP(C76,EMPRESAS,3,FALSE),"")</f>
        <v/>
      </c>
      <c r="E76" s="170"/>
      <c r="F76" s="164"/>
      <c r="G76" s="164"/>
      <c r="H76" s="165"/>
      <c r="I76" s="165"/>
      <c r="J76" s="3" t="s">
        <v>41</v>
      </c>
      <c r="L76" s="3" t="str">
        <f ca="1">IF(AND(ISNUMBER(OFFSET($F$1,MATCH(MAX($J$1:$J76),$J$1:$J76,0)-1,0)),ISNUMBER(F76),INDEX($M$1:$M76,MATCH("ZZZZ",$M$1:$M76))="Sim"),"F","")</f>
        <v/>
      </c>
    </row>
    <row r="77" spans="1:13" x14ac:dyDescent="0.2">
      <c r="C77" s="62"/>
      <c r="D77" s="169" t="str">
        <f>IF(C77&lt;&gt;"",VLOOKUP(C77,EMPRESAS,3,FALSE),"")</f>
        <v/>
      </c>
      <c r="E77" s="170"/>
      <c r="F77" s="164"/>
      <c r="G77" s="164"/>
      <c r="H77" s="165"/>
      <c r="I77" s="165"/>
      <c r="J77" s="3" t="s">
        <v>41</v>
      </c>
      <c r="L77" s="3" t="str">
        <f ca="1">IF(AND(ISNUMBER(OFFSET($F$1,MATCH(MAX($J$1:$J77),$J$1:$J77,0)-1,0)),ISNUMBER(F77),INDEX($M$1:$M77,MATCH("ZZZZ",$M$1:$M77))="Sim"),"F","")</f>
        <v/>
      </c>
    </row>
    <row r="78" spans="1:13" x14ac:dyDescent="0.2">
      <c r="C78" s="62"/>
      <c r="D78" s="169" t="str">
        <f>IF(C78&lt;&gt;"",VLOOKUP(C78,EMPRESAS,3,FALSE),"")</f>
        <v/>
      </c>
      <c r="E78" s="170"/>
      <c r="F78" s="164"/>
      <c r="G78" s="164"/>
      <c r="H78" s="165"/>
      <c r="I78" s="165"/>
      <c r="J78" s="3" t="s">
        <v>41</v>
      </c>
      <c r="L78" s="3" t="str">
        <f ca="1">IF(AND(ISNUMBER(OFFSET($F$1,MATCH(MAX($J$1:$J78),$J$1:$J78,0)-1,0)),ISNUMBER(F78),INDEX($M$1:$M78,MATCH("ZZZZ",$M$1:$M78))="Sim"),"F","")</f>
        <v/>
      </c>
    </row>
    <row r="79" spans="1:13" x14ac:dyDescent="0.2">
      <c r="C79" s="62"/>
      <c r="D79" s="169" t="str">
        <f>IF(C79&lt;&gt;"",VLOOKUP(C79,EMPRESAS,3,FALSE),"")</f>
        <v/>
      </c>
      <c r="E79" s="170"/>
      <c r="F79" s="164"/>
      <c r="G79" s="164"/>
      <c r="H79" s="165"/>
      <c r="I79" s="165"/>
      <c r="J79" s="3" t="s">
        <v>41</v>
      </c>
      <c r="L79" s="3" t="str">
        <f ca="1">IF(AND(ISNUMBER(OFFSET($F$1,MATCH(MAX($J$1:$J79),$J$1:$J79,0)-1,0)),ISNUMBER(F79),INDEX($M$1:$M79,MATCH("ZZZZ",$M$1:$M79))="Sim"),"F","")</f>
        <v/>
      </c>
    </row>
    <row r="80" spans="1:13" x14ac:dyDescent="0.2">
      <c r="C80" s="35" t="s">
        <v>36</v>
      </c>
      <c r="D80" s="173"/>
      <c r="E80" s="173"/>
      <c r="F80" s="173"/>
      <c r="G80" s="173"/>
      <c r="H80" s="173"/>
      <c r="I80" s="173"/>
      <c r="L80" s="3" t="str">
        <f ca="1">IF(AND(ISNUMBER(F73),M73="Sim"),"F","")</f>
        <v/>
      </c>
    </row>
    <row r="81" spans="1:13" x14ac:dyDescent="0.2">
      <c r="C81" s="1"/>
      <c r="D81" s="1"/>
      <c r="E81" s="1"/>
      <c r="F81" s="1"/>
      <c r="G81" s="1"/>
      <c r="H81" s="1"/>
      <c r="J81" s="1"/>
      <c r="K81" s="1"/>
      <c r="L81" s="3" t="str">
        <f ca="1">IF(AND(ISNUMBER(F73),M73="Sim"),"F","")</f>
        <v/>
      </c>
    </row>
    <row r="82" spans="1:13" x14ac:dyDescent="0.2">
      <c r="B82" s="36" t="s">
        <v>18</v>
      </c>
      <c r="C82" s="36" t="s">
        <v>3</v>
      </c>
      <c r="D82" s="33" t="s">
        <v>4</v>
      </c>
      <c r="E82" s="36" t="s">
        <v>0</v>
      </c>
      <c r="F82" s="167" t="str">
        <f>CHOOSE($K$3,"MEDIANA","MÉDIA")&amp;IF(H83="",""," RETROAGIDA")</f>
        <v>MEDIANA</v>
      </c>
      <c r="G82" s="167"/>
      <c r="H82" s="167" t="s">
        <v>53</v>
      </c>
      <c r="I82" s="167"/>
      <c r="L82" s="3" t="str">
        <f ca="1">IF(AND(ISNUMBER(F83),M83="Sim"),"F","")</f>
        <v/>
      </c>
    </row>
    <row r="83" spans="1:13" x14ac:dyDescent="0.2">
      <c r="A83" s="28" t="str">
        <f>CONCATENAR</f>
        <v xml:space="preserve">COTAÇÃO </v>
      </c>
      <c r="B83" s="36" t="s">
        <v>24</v>
      </c>
      <c r="C83" s="61"/>
      <c r="D83" s="59"/>
      <c r="E83" s="60"/>
      <c r="F83" s="161" t="e">
        <f ca="1">CHOOSE($K$3,MEDIAN(OFFSET(F84,1,0,ROW(C90)-ROW(C84)-1)),AVERAGE(OFFSET(F84,1,0,ROW(C90)-ROW(C84)-1)))*IF(H83="",1,VLOOKUP(H83,INDICES,8))</f>
        <v>#NUM!</v>
      </c>
      <c r="G83" s="161"/>
      <c r="H83" s="162"/>
      <c r="I83" s="162"/>
      <c r="J83" s="3">
        <f>COUNTA($A$1:$A83)-1</f>
        <v>5</v>
      </c>
      <c r="K83" s="3">
        <f>ROW(C90)-ROW(C84)-1</f>
        <v>5</v>
      </c>
      <c r="L83" s="3" t="str">
        <f ca="1">IF(AND(ISNUMBER(F83),M83="Sim"),"F","")</f>
        <v/>
      </c>
      <c r="M83" s="57" t="s">
        <v>64</v>
      </c>
    </row>
    <row r="84" spans="1:13" x14ac:dyDescent="0.2">
      <c r="C84" s="58" t="s">
        <v>26</v>
      </c>
      <c r="D84" s="171" t="s">
        <v>37</v>
      </c>
      <c r="E84" s="172"/>
      <c r="F84" s="163" t="s">
        <v>23</v>
      </c>
      <c r="G84" s="163"/>
      <c r="H84" s="163" t="s">
        <v>25</v>
      </c>
      <c r="I84" s="163"/>
      <c r="J84" s="3" t="s">
        <v>41</v>
      </c>
      <c r="L84" s="3" t="str">
        <f ca="1">IF(AND(ISNUMBER(F83),M83="Sim"),"F","")</f>
        <v/>
      </c>
    </row>
    <row r="85" spans="1:13" x14ac:dyDescent="0.2">
      <c r="C85" s="62"/>
      <c r="D85" s="169" t="str">
        <f>IF(C85&lt;&gt;"",VLOOKUP(C85,EMPRESAS,3,FALSE),"")</f>
        <v/>
      </c>
      <c r="E85" s="170"/>
      <c r="F85" s="164"/>
      <c r="G85" s="164"/>
      <c r="H85" s="165"/>
      <c r="I85" s="165"/>
      <c r="J85" s="3" t="s">
        <v>41</v>
      </c>
      <c r="L85" s="3" t="str">
        <f ca="1">IF(AND(ISNUMBER(OFFSET($F$1,MATCH(MAX($J$1:$J85),$J$1:$J85,0)-1,0)),ISNUMBER(F85),INDEX($M$1:$M85,MATCH("ZZZZ",$M$1:$M85))="Sim"),"F","")</f>
        <v/>
      </c>
    </row>
    <row r="86" spans="1:13" x14ac:dyDescent="0.2">
      <c r="C86" s="62"/>
      <c r="D86" s="169" t="str">
        <f>IF(C86&lt;&gt;"",VLOOKUP(C86,EMPRESAS,3,FALSE),"")</f>
        <v/>
      </c>
      <c r="E86" s="170"/>
      <c r="F86" s="164"/>
      <c r="G86" s="164"/>
      <c r="H86" s="165"/>
      <c r="I86" s="165"/>
      <c r="J86" s="3" t="s">
        <v>41</v>
      </c>
      <c r="L86" s="3" t="str">
        <f ca="1">IF(AND(ISNUMBER(OFFSET($F$1,MATCH(MAX($J$1:$J86),$J$1:$J86,0)-1,0)),ISNUMBER(F86),INDEX($M$1:$M86,MATCH("ZZZZ",$M$1:$M86))="Sim"),"F","")</f>
        <v/>
      </c>
    </row>
    <row r="87" spans="1:13" x14ac:dyDescent="0.2">
      <c r="C87" s="62"/>
      <c r="D87" s="169" t="str">
        <f>IF(C87&lt;&gt;"",VLOOKUP(C87,EMPRESAS,3,FALSE),"")</f>
        <v/>
      </c>
      <c r="E87" s="170"/>
      <c r="F87" s="164"/>
      <c r="G87" s="164"/>
      <c r="H87" s="165"/>
      <c r="I87" s="165"/>
      <c r="J87" s="3" t="s">
        <v>41</v>
      </c>
      <c r="L87" s="3" t="str">
        <f ca="1">IF(AND(ISNUMBER(OFFSET($F$1,MATCH(MAX($J$1:$J87),$J$1:$J87,0)-1,0)),ISNUMBER(F87),INDEX($M$1:$M87,MATCH("ZZZZ",$M$1:$M87))="Sim"),"F","")</f>
        <v/>
      </c>
    </row>
    <row r="88" spans="1:13" x14ac:dyDescent="0.2">
      <c r="C88" s="62"/>
      <c r="D88" s="169" t="str">
        <f>IF(C88&lt;&gt;"",VLOOKUP(C88,EMPRESAS,3,FALSE),"")</f>
        <v/>
      </c>
      <c r="E88" s="170"/>
      <c r="F88" s="164"/>
      <c r="G88" s="164"/>
      <c r="H88" s="165"/>
      <c r="I88" s="165"/>
      <c r="J88" s="3" t="s">
        <v>41</v>
      </c>
      <c r="L88" s="3" t="str">
        <f ca="1">IF(AND(ISNUMBER(OFFSET($F$1,MATCH(MAX($J$1:$J88),$J$1:$J88,0)-1,0)),ISNUMBER(F88),INDEX($M$1:$M88,MATCH("ZZZZ",$M$1:$M88))="Sim"),"F","")</f>
        <v/>
      </c>
    </row>
    <row r="89" spans="1:13" x14ac:dyDescent="0.2">
      <c r="C89" s="62"/>
      <c r="D89" s="169" t="str">
        <f>IF(C89&lt;&gt;"",VLOOKUP(C89,EMPRESAS,3,FALSE),"")</f>
        <v/>
      </c>
      <c r="E89" s="170"/>
      <c r="F89" s="164"/>
      <c r="G89" s="164"/>
      <c r="H89" s="165"/>
      <c r="I89" s="165"/>
      <c r="J89" s="3" t="s">
        <v>41</v>
      </c>
      <c r="L89" s="3" t="str">
        <f ca="1">IF(AND(ISNUMBER(OFFSET($F$1,MATCH(MAX($J$1:$J89),$J$1:$J89,0)-1,0)),ISNUMBER(F89),INDEX($M$1:$M89,MATCH("ZZZZ",$M$1:$M89))="Sim"),"F","")</f>
        <v/>
      </c>
    </row>
    <row r="90" spans="1:13" x14ac:dyDescent="0.2">
      <c r="C90" s="35" t="s">
        <v>36</v>
      </c>
      <c r="D90" s="173"/>
      <c r="E90" s="173"/>
      <c r="F90" s="173"/>
      <c r="G90" s="173"/>
      <c r="H90" s="173"/>
      <c r="I90" s="173"/>
      <c r="L90" s="3" t="str">
        <f ca="1">IF(AND(ISNUMBER(F83),M83="Sim"),"F","")</f>
        <v/>
      </c>
    </row>
    <row r="91" spans="1:13" x14ac:dyDescent="0.2">
      <c r="C91" s="1"/>
      <c r="D91" s="1"/>
      <c r="E91" s="1"/>
      <c r="F91" s="1"/>
      <c r="G91" s="1"/>
      <c r="H91" s="1"/>
      <c r="J91" s="1"/>
      <c r="K91" s="1"/>
      <c r="L91" s="3" t="str">
        <f ca="1">IF(AND(ISNUMBER(F83),M83="Sim"),"F","")</f>
        <v/>
      </c>
    </row>
    <row r="92" spans="1:13" x14ac:dyDescent="0.2">
      <c r="B92" s="36" t="s">
        <v>18</v>
      </c>
      <c r="C92" s="36" t="s">
        <v>3</v>
      </c>
      <c r="D92" s="33" t="s">
        <v>4</v>
      </c>
      <c r="E92" s="36" t="s">
        <v>0</v>
      </c>
      <c r="F92" s="167" t="str">
        <f>CHOOSE($K$3,"MEDIANA","MÉDIA")&amp;IF(H93="",""," RETROAGIDA")</f>
        <v>MEDIANA</v>
      </c>
      <c r="G92" s="167"/>
      <c r="H92" s="167" t="s">
        <v>53</v>
      </c>
      <c r="I92" s="167"/>
      <c r="L92" s="3" t="str">
        <f ca="1">IF(AND(ISNUMBER(F93),M93="Sim"),"F","")</f>
        <v/>
      </c>
    </row>
    <row r="93" spans="1:13" x14ac:dyDescent="0.2">
      <c r="A93" s="28" t="str">
        <f>CONCATENAR</f>
        <v xml:space="preserve">COTAÇÃO </v>
      </c>
      <c r="B93" s="36" t="s">
        <v>24</v>
      </c>
      <c r="C93" s="61"/>
      <c r="D93" s="59"/>
      <c r="E93" s="60"/>
      <c r="F93" s="161" t="e">
        <f ca="1">CHOOSE($K$3,MEDIAN(OFFSET(F94,1,0,ROW(C100)-ROW(C94)-1)),AVERAGE(OFFSET(F94,1,0,ROW(C100)-ROW(C94)-1)))*IF(H93="",1,VLOOKUP(H93,INDICES,8))</f>
        <v>#NUM!</v>
      </c>
      <c r="G93" s="161"/>
      <c r="H93" s="162"/>
      <c r="I93" s="162"/>
      <c r="J93" s="3">
        <f>COUNTA($A$1:$A93)-1</f>
        <v>6</v>
      </c>
      <c r="K93" s="3">
        <f>ROW(C100)-ROW(C94)-1</f>
        <v>5</v>
      </c>
      <c r="L93" s="3" t="str">
        <f ca="1">IF(AND(ISNUMBER(F93),M93="Sim"),"F","")</f>
        <v/>
      </c>
      <c r="M93" s="57" t="s">
        <v>64</v>
      </c>
    </row>
    <row r="94" spans="1:13" x14ac:dyDescent="0.2">
      <c r="C94" s="58" t="s">
        <v>26</v>
      </c>
      <c r="D94" s="171" t="s">
        <v>37</v>
      </c>
      <c r="E94" s="172"/>
      <c r="F94" s="163" t="s">
        <v>23</v>
      </c>
      <c r="G94" s="163"/>
      <c r="H94" s="163" t="s">
        <v>25</v>
      </c>
      <c r="I94" s="163"/>
      <c r="J94" s="3" t="s">
        <v>41</v>
      </c>
      <c r="L94" s="3" t="str">
        <f ca="1">IF(AND(ISNUMBER(F93),M93="Sim"),"F","")</f>
        <v/>
      </c>
    </row>
    <row r="95" spans="1:13" x14ac:dyDescent="0.2">
      <c r="C95" s="62"/>
      <c r="D95" s="169" t="str">
        <f>IF(C95&lt;&gt;"",VLOOKUP(C95,EMPRESAS,3,FALSE),"")</f>
        <v/>
      </c>
      <c r="E95" s="170"/>
      <c r="F95" s="164"/>
      <c r="G95" s="164"/>
      <c r="H95" s="165"/>
      <c r="I95" s="165"/>
      <c r="J95" s="3" t="s">
        <v>41</v>
      </c>
      <c r="L95" s="3" t="str">
        <f ca="1">IF(AND(ISNUMBER(OFFSET($F$1,MATCH(MAX($J$1:$J95),$J$1:$J95,0)-1,0)),ISNUMBER(F95),INDEX($M$1:$M95,MATCH("ZZZZ",$M$1:$M95))="Sim"),"F","")</f>
        <v/>
      </c>
    </row>
    <row r="96" spans="1:13" x14ac:dyDescent="0.2">
      <c r="C96" s="62"/>
      <c r="D96" s="169" t="str">
        <f>IF(C96&lt;&gt;"",VLOOKUP(C96,EMPRESAS,3,FALSE),"")</f>
        <v/>
      </c>
      <c r="E96" s="170"/>
      <c r="F96" s="164"/>
      <c r="G96" s="164"/>
      <c r="H96" s="165"/>
      <c r="I96" s="165"/>
      <c r="J96" s="3" t="s">
        <v>41</v>
      </c>
      <c r="L96" s="3" t="str">
        <f ca="1">IF(AND(ISNUMBER(OFFSET($F$1,MATCH(MAX($J$1:$J96),$J$1:$J96,0)-1,0)),ISNUMBER(F96),INDEX($M$1:$M96,MATCH("ZZZZ",$M$1:$M96))="Sim"),"F","")</f>
        <v/>
      </c>
    </row>
    <row r="97" spans="1:13" x14ac:dyDescent="0.2">
      <c r="C97" s="62"/>
      <c r="D97" s="169" t="str">
        <f>IF(C97&lt;&gt;"",VLOOKUP(C97,EMPRESAS,3,FALSE),"")</f>
        <v/>
      </c>
      <c r="E97" s="170"/>
      <c r="F97" s="164"/>
      <c r="G97" s="164"/>
      <c r="H97" s="165"/>
      <c r="I97" s="165"/>
      <c r="J97" s="3" t="s">
        <v>41</v>
      </c>
      <c r="L97" s="3" t="str">
        <f ca="1">IF(AND(ISNUMBER(OFFSET($F$1,MATCH(MAX($J$1:$J97),$J$1:$J97,0)-1,0)),ISNUMBER(F97),INDEX($M$1:$M97,MATCH("ZZZZ",$M$1:$M97))="Sim"),"F","")</f>
        <v/>
      </c>
    </row>
    <row r="98" spans="1:13" x14ac:dyDescent="0.2">
      <c r="C98" s="62"/>
      <c r="D98" s="169" t="str">
        <f>IF(C98&lt;&gt;"",VLOOKUP(C98,EMPRESAS,3,FALSE),"")</f>
        <v/>
      </c>
      <c r="E98" s="170"/>
      <c r="F98" s="164"/>
      <c r="G98" s="164"/>
      <c r="H98" s="165"/>
      <c r="I98" s="165"/>
      <c r="J98" s="3" t="s">
        <v>41</v>
      </c>
      <c r="L98" s="3" t="str">
        <f ca="1">IF(AND(ISNUMBER(OFFSET($F$1,MATCH(MAX($J$1:$J98),$J$1:$J98,0)-1,0)),ISNUMBER(F98),INDEX($M$1:$M98,MATCH("ZZZZ",$M$1:$M98))="Sim"),"F","")</f>
        <v/>
      </c>
    </row>
    <row r="99" spans="1:13" x14ac:dyDescent="0.2">
      <c r="C99" s="62"/>
      <c r="D99" s="169" t="str">
        <f>IF(C99&lt;&gt;"",VLOOKUP(C99,EMPRESAS,3,FALSE),"")</f>
        <v/>
      </c>
      <c r="E99" s="170"/>
      <c r="F99" s="164"/>
      <c r="G99" s="164"/>
      <c r="H99" s="165"/>
      <c r="I99" s="165"/>
      <c r="J99" s="3" t="s">
        <v>41</v>
      </c>
      <c r="L99" s="3" t="str">
        <f ca="1">IF(AND(ISNUMBER(OFFSET($F$1,MATCH(MAX($J$1:$J99),$J$1:$J99,0)-1,0)),ISNUMBER(F99),INDEX($M$1:$M99,MATCH("ZZZZ",$M$1:$M99))="Sim"),"F","")</f>
        <v/>
      </c>
    </row>
    <row r="100" spans="1:13" x14ac:dyDescent="0.2">
      <c r="C100" s="35" t="s">
        <v>36</v>
      </c>
      <c r="D100" s="173"/>
      <c r="E100" s="173"/>
      <c r="F100" s="173"/>
      <c r="G100" s="173"/>
      <c r="H100" s="173"/>
      <c r="I100" s="173"/>
      <c r="L100" s="3" t="str">
        <f ca="1">IF(AND(ISNUMBER(F93),M93="Sim"),"F","")</f>
        <v/>
      </c>
    </row>
    <row r="101" spans="1:13" x14ac:dyDescent="0.2">
      <c r="C101" s="1"/>
      <c r="D101" s="1"/>
      <c r="E101" s="1"/>
      <c r="F101" s="1"/>
      <c r="G101" s="1"/>
      <c r="H101" s="1"/>
      <c r="J101" s="1"/>
      <c r="K101" s="1"/>
      <c r="L101" s="3" t="str">
        <f ca="1">IF(AND(ISNUMBER(F93),M93="Sim"),"F","")</f>
        <v/>
      </c>
    </row>
    <row r="102" spans="1:13" x14ac:dyDescent="0.2">
      <c r="B102" s="36" t="s">
        <v>18</v>
      </c>
      <c r="C102" s="36" t="s">
        <v>3</v>
      </c>
      <c r="D102" s="33" t="s">
        <v>4</v>
      </c>
      <c r="E102" s="36" t="s">
        <v>0</v>
      </c>
      <c r="F102" s="167" t="str">
        <f>CHOOSE($K$3,"MEDIANA","MÉDIA")&amp;IF(H103="",""," RETROAGIDA")</f>
        <v>MEDIANA</v>
      </c>
      <c r="G102" s="167"/>
      <c r="H102" s="167" t="s">
        <v>53</v>
      </c>
      <c r="I102" s="167"/>
      <c r="L102" s="3" t="str">
        <f ca="1">IF(AND(ISNUMBER(F103),M103="Sim"),"F","")</f>
        <v/>
      </c>
    </row>
    <row r="103" spans="1:13" x14ac:dyDescent="0.2">
      <c r="A103" s="28" t="str">
        <f>CONCATENAR</f>
        <v xml:space="preserve">COTAÇÃO </v>
      </c>
      <c r="B103" s="36" t="s">
        <v>24</v>
      </c>
      <c r="C103" s="61"/>
      <c r="D103" s="59"/>
      <c r="E103" s="60"/>
      <c r="F103" s="161" t="e">
        <f ca="1">CHOOSE($K$3,MEDIAN(OFFSET(F104,1,0,ROW(C110)-ROW(C104)-1)),AVERAGE(OFFSET(F104,1,0,ROW(C110)-ROW(C104)-1)))*IF(H103="",1,VLOOKUP(H103,INDICES,8))</f>
        <v>#NUM!</v>
      </c>
      <c r="G103" s="161"/>
      <c r="H103" s="162"/>
      <c r="I103" s="162"/>
      <c r="J103" s="3">
        <f>COUNTA($A$1:$A103)-1</f>
        <v>7</v>
      </c>
      <c r="K103" s="3">
        <f>ROW(C110)-ROW(C104)-1</f>
        <v>5</v>
      </c>
      <c r="L103" s="3" t="str">
        <f ca="1">IF(AND(ISNUMBER(F103),M103="Sim"),"F","")</f>
        <v/>
      </c>
      <c r="M103" s="57" t="s">
        <v>64</v>
      </c>
    </row>
    <row r="104" spans="1:13" x14ac:dyDescent="0.2">
      <c r="C104" s="58" t="s">
        <v>26</v>
      </c>
      <c r="D104" s="171" t="s">
        <v>37</v>
      </c>
      <c r="E104" s="172"/>
      <c r="F104" s="163" t="s">
        <v>23</v>
      </c>
      <c r="G104" s="163"/>
      <c r="H104" s="163" t="s">
        <v>25</v>
      </c>
      <c r="I104" s="163"/>
      <c r="J104" s="3" t="s">
        <v>41</v>
      </c>
      <c r="L104" s="3" t="str">
        <f ca="1">IF(AND(ISNUMBER(F103),M103="Sim"),"F","")</f>
        <v/>
      </c>
    </row>
    <row r="105" spans="1:13" x14ac:dyDescent="0.2">
      <c r="C105" s="62"/>
      <c r="D105" s="169" t="str">
        <f>IF(C105&lt;&gt;"",VLOOKUP(C105,EMPRESAS,3,FALSE),"")</f>
        <v/>
      </c>
      <c r="E105" s="170"/>
      <c r="F105" s="164"/>
      <c r="G105" s="164"/>
      <c r="H105" s="165"/>
      <c r="I105" s="165"/>
      <c r="J105" s="3" t="s">
        <v>41</v>
      </c>
      <c r="L105" s="3" t="str">
        <f ca="1">IF(AND(ISNUMBER(OFFSET($F$1,MATCH(MAX($J$1:$J105),$J$1:$J105,0)-1,0)),ISNUMBER(F105),INDEX($M$1:$M105,MATCH("ZZZZ",$M$1:$M105))="Sim"),"F","")</f>
        <v/>
      </c>
    </row>
    <row r="106" spans="1:13" x14ac:dyDescent="0.2">
      <c r="C106" s="62"/>
      <c r="D106" s="169" t="str">
        <f>IF(C106&lt;&gt;"",VLOOKUP(C106,EMPRESAS,3,FALSE),"")</f>
        <v/>
      </c>
      <c r="E106" s="170"/>
      <c r="F106" s="164"/>
      <c r="G106" s="164"/>
      <c r="H106" s="165"/>
      <c r="I106" s="165"/>
      <c r="J106" s="3" t="s">
        <v>41</v>
      </c>
      <c r="L106" s="3" t="str">
        <f ca="1">IF(AND(ISNUMBER(OFFSET($F$1,MATCH(MAX($J$1:$J106),$J$1:$J106,0)-1,0)),ISNUMBER(F106),INDEX($M$1:$M106,MATCH("ZZZZ",$M$1:$M106))="Sim"),"F","")</f>
        <v/>
      </c>
    </row>
    <row r="107" spans="1:13" x14ac:dyDescent="0.2">
      <c r="C107" s="62"/>
      <c r="D107" s="169" t="str">
        <f>IF(C107&lt;&gt;"",VLOOKUP(C107,EMPRESAS,3,FALSE),"")</f>
        <v/>
      </c>
      <c r="E107" s="170"/>
      <c r="F107" s="164"/>
      <c r="G107" s="164"/>
      <c r="H107" s="165"/>
      <c r="I107" s="165"/>
      <c r="J107" s="3" t="s">
        <v>41</v>
      </c>
      <c r="L107" s="3" t="str">
        <f ca="1">IF(AND(ISNUMBER(OFFSET($F$1,MATCH(MAX($J$1:$J107),$J$1:$J107,0)-1,0)),ISNUMBER(F107),INDEX($M$1:$M107,MATCH("ZZZZ",$M$1:$M107))="Sim"),"F","")</f>
        <v/>
      </c>
    </row>
    <row r="108" spans="1:13" x14ac:dyDescent="0.2">
      <c r="C108" s="62"/>
      <c r="D108" s="169" t="str">
        <f>IF(C108&lt;&gt;"",VLOOKUP(C108,EMPRESAS,3,FALSE),"")</f>
        <v/>
      </c>
      <c r="E108" s="170"/>
      <c r="F108" s="164"/>
      <c r="G108" s="164"/>
      <c r="H108" s="165"/>
      <c r="I108" s="165"/>
      <c r="J108" s="3" t="s">
        <v>41</v>
      </c>
      <c r="L108" s="3" t="str">
        <f ca="1">IF(AND(ISNUMBER(OFFSET($F$1,MATCH(MAX($J$1:$J108),$J$1:$J108,0)-1,0)),ISNUMBER(F108),INDEX($M$1:$M108,MATCH("ZZZZ",$M$1:$M108))="Sim"),"F","")</f>
        <v/>
      </c>
    </row>
    <row r="109" spans="1:13" x14ac:dyDescent="0.2">
      <c r="C109" s="62"/>
      <c r="D109" s="169" t="str">
        <f>IF(C109&lt;&gt;"",VLOOKUP(C109,EMPRESAS,3,FALSE),"")</f>
        <v/>
      </c>
      <c r="E109" s="170"/>
      <c r="F109" s="164"/>
      <c r="G109" s="164"/>
      <c r="H109" s="165"/>
      <c r="I109" s="165"/>
      <c r="J109" s="3" t="s">
        <v>41</v>
      </c>
      <c r="L109" s="3" t="str">
        <f ca="1">IF(AND(ISNUMBER(OFFSET($F$1,MATCH(MAX($J$1:$J109),$J$1:$J109,0)-1,0)),ISNUMBER(F109),INDEX($M$1:$M109,MATCH("ZZZZ",$M$1:$M109))="Sim"),"F","")</f>
        <v/>
      </c>
    </row>
    <row r="110" spans="1:13" x14ac:dyDescent="0.2">
      <c r="C110" s="35" t="s">
        <v>36</v>
      </c>
      <c r="D110" s="173"/>
      <c r="E110" s="173"/>
      <c r="F110" s="173"/>
      <c r="G110" s="173"/>
      <c r="H110" s="173"/>
      <c r="I110" s="173"/>
      <c r="L110" s="3" t="str">
        <f ca="1">IF(AND(ISNUMBER(F103),M103="Sim"),"F","")</f>
        <v/>
      </c>
    </row>
    <row r="111" spans="1:13" x14ac:dyDescent="0.2">
      <c r="C111" s="1"/>
      <c r="D111" s="1"/>
      <c r="E111" s="1"/>
      <c r="F111" s="1"/>
      <c r="G111" s="1"/>
      <c r="H111" s="1"/>
      <c r="J111" s="1"/>
      <c r="K111" s="1"/>
      <c r="L111" s="3" t="str">
        <f ca="1">IF(AND(ISNUMBER(F103),M103="Sim"),"F","")</f>
        <v/>
      </c>
    </row>
    <row r="112" spans="1:13" x14ac:dyDescent="0.2">
      <c r="B112" s="36" t="s">
        <v>18</v>
      </c>
      <c r="C112" s="36" t="s">
        <v>3</v>
      </c>
      <c r="D112" s="33" t="s">
        <v>4</v>
      </c>
      <c r="E112" s="36" t="s">
        <v>0</v>
      </c>
      <c r="F112" s="167" t="str">
        <f>CHOOSE($K$3,"MEDIANA","MÉDIA")&amp;IF(H113="",""," RETROAGIDA")</f>
        <v>MEDIANA</v>
      </c>
      <c r="G112" s="167"/>
      <c r="H112" s="167" t="s">
        <v>53</v>
      </c>
      <c r="I112" s="167"/>
      <c r="L112" s="3" t="str">
        <f ca="1">IF(AND(ISNUMBER(F113),M113="Sim"),"F","")</f>
        <v/>
      </c>
    </row>
    <row r="113" spans="1:13" x14ac:dyDescent="0.2">
      <c r="A113" s="28" t="str">
        <f>CONCATENAR</f>
        <v xml:space="preserve">COTAÇÃO </v>
      </c>
      <c r="B113" s="36" t="s">
        <v>24</v>
      </c>
      <c r="C113" s="61"/>
      <c r="D113" s="59"/>
      <c r="E113" s="60"/>
      <c r="F113" s="161" t="e">
        <f ca="1">CHOOSE($K$3,MEDIAN(OFFSET(F114,1,0,ROW(C120)-ROW(C114)-1)),AVERAGE(OFFSET(F114,1,0,ROW(C120)-ROW(C114)-1)))*IF(H113="",1,VLOOKUP(H113,INDICES,8))</f>
        <v>#NUM!</v>
      </c>
      <c r="G113" s="161"/>
      <c r="H113" s="162"/>
      <c r="I113" s="162"/>
      <c r="J113" s="3">
        <f>COUNTA($A$1:$A113)-1</f>
        <v>8</v>
      </c>
      <c r="K113" s="3">
        <f>ROW(C120)-ROW(C114)-1</f>
        <v>5</v>
      </c>
      <c r="L113" s="3" t="str">
        <f ca="1">IF(AND(ISNUMBER(F113),M113="Sim"),"F","")</f>
        <v/>
      </c>
      <c r="M113" s="57" t="s">
        <v>64</v>
      </c>
    </row>
    <row r="114" spans="1:13" x14ac:dyDescent="0.2">
      <c r="C114" s="58" t="s">
        <v>26</v>
      </c>
      <c r="D114" s="171" t="s">
        <v>37</v>
      </c>
      <c r="E114" s="172"/>
      <c r="F114" s="163" t="s">
        <v>23</v>
      </c>
      <c r="G114" s="163"/>
      <c r="H114" s="163" t="s">
        <v>25</v>
      </c>
      <c r="I114" s="163"/>
      <c r="J114" s="3" t="s">
        <v>41</v>
      </c>
      <c r="L114" s="3" t="str">
        <f ca="1">IF(AND(ISNUMBER(F113),M113="Sim"),"F","")</f>
        <v/>
      </c>
    </row>
    <row r="115" spans="1:13" x14ac:dyDescent="0.2">
      <c r="C115" s="62"/>
      <c r="D115" s="169" t="str">
        <f>IF(C115&lt;&gt;"",VLOOKUP(C115,EMPRESAS,3,FALSE),"")</f>
        <v/>
      </c>
      <c r="E115" s="170"/>
      <c r="F115" s="164"/>
      <c r="G115" s="164"/>
      <c r="H115" s="165"/>
      <c r="I115" s="165"/>
      <c r="J115" s="3" t="s">
        <v>41</v>
      </c>
      <c r="L115" s="3" t="str">
        <f ca="1">IF(AND(ISNUMBER(OFFSET($F$1,MATCH(MAX($J$1:$J115),$J$1:$J115,0)-1,0)),ISNUMBER(F115),INDEX($M$1:$M115,MATCH("ZZZZ",$M$1:$M115))="Sim"),"F","")</f>
        <v/>
      </c>
    </row>
    <row r="116" spans="1:13" x14ac:dyDescent="0.2">
      <c r="C116" s="62"/>
      <c r="D116" s="169" t="str">
        <f>IF(C116&lt;&gt;"",VLOOKUP(C116,EMPRESAS,3,FALSE),"")</f>
        <v/>
      </c>
      <c r="E116" s="170"/>
      <c r="F116" s="164"/>
      <c r="G116" s="164"/>
      <c r="H116" s="165"/>
      <c r="I116" s="165"/>
      <c r="J116" s="3" t="s">
        <v>41</v>
      </c>
      <c r="L116" s="3" t="str">
        <f ca="1">IF(AND(ISNUMBER(OFFSET($F$1,MATCH(MAX($J$1:$J116),$J$1:$J116,0)-1,0)),ISNUMBER(F116),INDEX($M$1:$M116,MATCH("ZZZZ",$M$1:$M116))="Sim"),"F","")</f>
        <v/>
      </c>
    </row>
    <row r="117" spans="1:13" x14ac:dyDescent="0.2">
      <c r="C117" s="62"/>
      <c r="D117" s="169" t="str">
        <f>IF(C117&lt;&gt;"",VLOOKUP(C117,EMPRESAS,3,FALSE),"")</f>
        <v/>
      </c>
      <c r="E117" s="170"/>
      <c r="F117" s="164"/>
      <c r="G117" s="164"/>
      <c r="H117" s="165"/>
      <c r="I117" s="165"/>
      <c r="J117" s="3" t="s">
        <v>41</v>
      </c>
      <c r="L117" s="3" t="str">
        <f ca="1">IF(AND(ISNUMBER(OFFSET($F$1,MATCH(MAX($J$1:$J117),$J$1:$J117,0)-1,0)),ISNUMBER(F117),INDEX($M$1:$M117,MATCH("ZZZZ",$M$1:$M117))="Sim"),"F","")</f>
        <v/>
      </c>
    </row>
    <row r="118" spans="1:13" x14ac:dyDescent="0.2">
      <c r="C118" s="62"/>
      <c r="D118" s="169" t="str">
        <f>IF(C118&lt;&gt;"",VLOOKUP(C118,EMPRESAS,3,FALSE),"")</f>
        <v/>
      </c>
      <c r="E118" s="170"/>
      <c r="F118" s="164"/>
      <c r="G118" s="164"/>
      <c r="H118" s="165"/>
      <c r="I118" s="165"/>
      <c r="J118" s="3" t="s">
        <v>41</v>
      </c>
      <c r="L118" s="3" t="str">
        <f ca="1">IF(AND(ISNUMBER(OFFSET($F$1,MATCH(MAX($J$1:$J118),$J$1:$J118,0)-1,0)),ISNUMBER(F118),INDEX($M$1:$M118,MATCH("ZZZZ",$M$1:$M118))="Sim"),"F","")</f>
        <v/>
      </c>
    </row>
    <row r="119" spans="1:13" x14ac:dyDescent="0.2">
      <c r="C119" s="62"/>
      <c r="D119" s="169" t="str">
        <f>IF(C119&lt;&gt;"",VLOOKUP(C119,EMPRESAS,3,FALSE),"")</f>
        <v/>
      </c>
      <c r="E119" s="170"/>
      <c r="F119" s="164"/>
      <c r="G119" s="164"/>
      <c r="H119" s="165"/>
      <c r="I119" s="165"/>
      <c r="J119" s="3" t="s">
        <v>41</v>
      </c>
      <c r="L119" s="3" t="str">
        <f ca="1">IF(AND(ISNUMBER(OFFSET($F$1,MATCH(MAX($J$1:$J119),$J$1:$J119,0)-1,0)),ISNUMBER(F119),INDEX($M$1:$M119,MATCH("ZZZZ",$M$1:$M119))="Sim"),"F","")</f>
        <v/>
      </c>
    </row>
    <row r="120" spans="1:13" x14ac:dyDescent="0.2">
      <c r="C120" s="35" t="s">
        <v>36</v>
      </c>
      <c r="D120" s="173"/>
      <c r="E120" s="173"/>
      <c r="F120" s="173"/>
      <c r="G120" s="173"/>
      <c r="H120" s="173"/>
      <c r="I120" s="173"/>
      <c r="L120" s="3" t="str">
        <f ca="1">IF(AND(ISNUMBER(F113),M113="Sim"),"F","")</f>
        <v/>
      </c>
    </row>
    <row r="121" spans="1:13" x14ac:dyDescent="0.2">
      <c r="C121" s="1"/>
      <c r="D121" s="1"/>
      <c r="E121" s="1"/>
      <c r="F121" s="1"/>
      <c r="G121" s="1"/>
      <c r="H121" s="1"/>
      <c r="J121" s="1"/>
      <c r="K121" s="1"/>
      <c r="L121" s="3" t="str">
        <f ca="1">IF(AND(ISNUMBER(F113),M113="Sim"),"F","")</f>
        <v/>
      </c>
    </row>
    <row r="122" spans="1:13" x14ac:dyDescent="0.2">
      <c r="B122" s="36" t="s">
        <v>18</v>
      </c>
      <c r="C122" s="36" t="s">
        <v>3</v>
      </c>
      <c r="D122" s="33" t="s">
        <v>4</v>
      </c>
      <c r="E122" s="36" t="s">
        <v>0</v>
      </c>
      <c r="F122" s="167" t="str">
        <f>CHOOSE($K$3,"MEDIANA","MÉDIA")&amp;IF(H123="",""," RETROAGIDA")</f>
        <v>MEDIANA</v>
      </c>
      <c r="G122" s="167"/>
      <c r="H122" s="167" t="s">
        <v>53</v>
      </c>
      <c r="I122" s="167"/>
      <c r="L122" s="3" t="str">
        <f ca="1">IF(AND(ISNUMBER(F123),M123="Sim"),"F","")</f>
        <v/>
      </c>
    </row>
    <row r="123" spans="1:13" x14ac:dyDescent="0.2">
      <c r="A123" s="28" t="str">
        <f>CONCATENAR</f>
        <v xml:space="preserve">COTAÇÃO </v>
      </c>
      <c r="B123" s="36" t="s">
        <v>24</v>
      </c>
      <c r="C123" s="61"/>
      <c r="D123" s="59"/>
      <c r="E123" s="60"/>
      <c r="F123" s="161" t="e">
        <f ca="1">CHOOSE($K$3,MEDIAN(OFFSET(F124,1,0,ROW(C130)-ROW(C124)-1)),AVERAGE(OFFSET(F124,1,0,ROW(C130)-ROW(C124)-1)))*IF(H123="",1,VLOOKUP(H123,INDICES,8))</f>
        <v>#NUM!</v>
      </c>
      <c r="G123" s="161"/>
      <c r="H123" s="162"/>
      <c r="I123" s="162"/>
      <c r="J123" s="3">
        <f>COUNTA($A$1:$A123)-1</f>
        <v>9</v>
      </c>
      <c r="K123" s="3">
        <f>ROW(C130)-ROW(C124)-1</f>
        <v>5</v>
      </c>
      <c r="L123" s="3" t="str">
        <f ca="1">IF(AND(ISNUMBER(F123),M123="Sim"),"F","")</f>
        <v/>
      </c>
      <c r="M123" s="57" t="s">
        <v>64</v>
      </c>
    </row>
    <row r="124" spans="1:13" x14ac:dyDescent="0.2">
      <c r="C124" s="58" t="s">
        <v>26</v>
      </c>
      <c r="D124" s="171" t="s">
        <v>37</v>
      </c>
      <c r="E124" s="172"/>
      <c r="F124" s="163" t="s">
        <v>23</v>
      </c>
      <c r="G124" s="163"/>
      <c r="H124" s="163" t="s">
        <v>25</v>
      </c>
      <c r="I124" s="163"/>
      <c r="J124" s="3" t="s">
        <v>41</v>
      </c>
      <c r="L124" s="3" t="str">
        <f ca="1">IF(AND(ISNUMBER(F123),M123="Sim"),"F","")</f>
        <v/>
      </c>
    </row>
    <row r="125" spans="1:13" x14ac:dyDescent="0.2">
      <c r="C125" s="62"/>
      <c r="D125" s="169" t="str">
        <f>IF(C125&lt;&gt;"",VLOOKUP(C125,EMPRESAS,3,FALSE),"")</f>
        <v/>
      </c>
      <c r="E125" s="170"/>
      <c r="F125" s="164"/>
      <c r="G125" s="164"/>
      <c r="H125" s="165"/>
      <c r="I125" s="165"/>
      <c r="J125" s="3" t="s">
        <v>41</v>
      </c>
      <c r="L125" s="3" t="str">
        <f ca="1">IF(AND(ISNUMBER(OFFSET($F$1,MATCH(MAX($J$1:$J125),$J$1:$J125,0)-1,0)),ISNUMBER(F125),INDEX($M$1:$M125,MATCH("ZZZZ",$M$1:$M125))="Sim"),"F","")</f>
        <v/>
      </c>
    </row>
    <row r="126" spans="1:13" x14ac:dyDescent="0.2">
      <c r="C126" s="62"/>
      <c r="D126" s="169" t="str">
        <f>IF(C126&lt;&gt;"",VLOOKUP(C126,EMPRESAS,3,FALSE),"")</f>
        <v/>
      </c>
      <c r="E126" s="170"/>
      <c r="F126" s="164"/>
      <c r="G126" s="164"/>
      <c r="H126" s="165"/>
      <c r="I126" s="165"/>
      <c r="J126" s="3" t="s">
        <v>41</v>
      </c>
      <c r="L126" s="3" t="str">
        <f ca="1">IF(AND(ISNUMBER(OFFSET($F$1,MATCH(MAX($J$1:$J126),$J$1:$J126,0)-1,0)),ISNUMBER(F126),INDEX($M$1:$M126,MATCH("ZZZZ",$M$1:$M126))="Sim"),"F","")</f>
        <v/>
      </c>
    </row>
    <row r="127" spans="1:13" x14ac:dyDescent="0.2">
      <c r="C127" s="62"/>
      <c r="D127" s="169" t="str">
        <f>IF(C127&lt;&gt;"",VLOOKUP(C127,EMPRESAS,3,FALSE),"")</f>
        <v/>
      </c>
      <c r="E127" s="170"/>
      <c r="F127" s="164"/>
      <c r="G127" s="164"/>
      <c r="H127" s="165"/>
      <c r="I127" s="165"/>
      <c r="J127" s="3" t="s">
        <v>41</v>
      </c>
      <c r="L127" s="3" t="str">
        <f ca="1">IF(AND(ISNUMBER(OFFSET($F$1,MATCH(MAX($J$1:$J127),$J$1:$J127,0)-1,0)),ISNUMBER(F127),INDEX($M$1:$M127,MATCH("ZZZZ",$M$1:$M127))="Sim"),"F","")</f>
        <v/>
      </c>
    </row>
    <row r="128" spans="1:13" x14ac:dyDescent="0.2">
      <c r="C128" s="62"/>
      <c r="D128" s="169" t="str">
        <f>IF(C128&lt;&gt;"",VLOOKUP(C128,EMPRESAS,3,FALSE),"")</f>
        <v/>
      </c>
      <c r="E128" s="170"/>
      <c r="F128" s="164"/>
      <c r="G128" s="164"/>
      <c r="H128" s="165"/>
      <c r="I128" s="165"/>
      <c r="J128" s="3" t="s">
        <v>41</v>
      </c>
      <c r="L128" s="3" t="str">
        <f ca="1">IF(AND(ISNUMBER(OFFSET($F$1,MATCH(MAX($J$1:$J128),$J$1:$J128,0)-1,0)),ISNUMBER(F128),INDEX($M$1:$M128,MATCH("ZZZZ",$M$1:$M128))="Sim"),"F","")</f>
        <v/>
      </c>
    </row>
    <row r="129" spans="1:13" x14ac:dyDescent="0.2">
      <c r="C129" s="62"/>
      <c r="D129" s="169" t="str">
        <f>IF(C129&lt;&gt;"",VLOOKUP(C129,EMPRESAS,3,FALSE),"")</f>
        <v/>
      </c>
      <c r="E129" s="170"/>
      <c r="F129" s="164"/>
      <c r="G129" s="164"/>
      <c r="H129" s="165"/>
      <c r="I129" s="165"/>
      <c r="J129" s="3" t="s">
        <v>41</v>
      </c>
      <c r="L129" s="3" t="str">
        <f ca="1">IF(AND(ISNUMBER(OFFSET($F$1,MATCH(MAX($J$1:$J129),$J$1:$J129,0)-1,0)),ISNUMBER(F129),INDEX($M$1:$M129,MATCH("ZZZZ",$M$1:$M129))="Sim"),"F","")</f>
        <v/>
      </c>
    </row>
    <row r="130" spans="1:13" x14ac:dyDescent="0.2">
      <c r="C130" s="35" t="s">
        <v>36</v>
      </c>
      <c r="D130" s="173"/>
      <c r="E130" s="173"/>
      <c r="F130" s="173"/>
      <c r="G130" s="173"/>
      <c r="H130" s="173"/>
      <c r="I130" s="173"/>
      <c r="L130" s="3" t="str">
        <f ca="1">IF(AND(ISNUMBER(F123),M123="Sim"),"F","")</f>
        <v/>
      </c>
    </row>
    <row r="131" spans="1:13" x14ac:dyDescent="0.2">
      <c r="C131" s="1"/>
      <c r="D131" s="1"/>
      <c r="E131" s="1"/>
      <c r="F131" s="1"/>
      <c r="G131" s="1"/>
      <c r="H131" s="1"/>
      <c r="J131" s="1"/>
      <c r="K131" s="1"/>
      <c r="L131" s="3" t="str">
        <f ca="1">IF(AND(ISNUMBER(F123),M123="Sim"),"F","")</f>
        <v/>
      </c>
    </row>
    <row r="132" spans="1:13" x14ac:dyDescent="0.2">
      <c r="B132" s="36" t="s">
        <v>18</v>
      </c>
      <c r="C132" s="36" t="s">
        <v>3</v>
      </c>
      <c r="D132" s="33" t="s">
        <v>4</v>
      </c>
      <c r="E132" s="36" t="s">
        <v>0</v>
      </c>
      <c r="F132" s="167" t="str">
        <f>CHOOSE($K$3,"MEDIANA","MÉDIA")&amp;IF(H133="",""," RETROAGIDA")</f>
        <v>MEDIANA</v>
      </c>
      <c r="G132" s="167"/>
      <c r="H132" s="167" t="s">
        <v>53</v>
      </c>
      <c r="I132" s="167"/>
      <c r="L132" s="3" t="str">
        <f ca="1">IF(AND(ISNUMBER(F133),M133="Sim"),"F","")</f>
        <v/>
      </c>
    </row>
    <row r="133" spans="1:13" x14ac:dyDescent="0.2">
      <c r="A133" s="28" t="str">
        <f>CONCATENAR</f>
        <v xml:space="preserve">COTAÇÃO </v>
      </c>
      <c r="B133" s="36" t="s">
        <v>24</v>
      </c>
      <c r="C133" s="61"/>
      <c r="D133" s="59"/>
      <c r="E133" s="60"/>
      <c r="F133" s="161" t="e">
        <f ca="1">CHOOSE($K$3,MEDIAN(OFFSET(F134,1,0,ROW(C140)-ROW(C134)-1)),AVERAGE(OFFSET(F134,1,0,ROW(C140)-ROW(C134)-1)))*IF(H133="",1,VLOOKUP(H133,INDICES,8))</f>
        <v>#NUM!</v>
      </c>
      <c r="G133" s="161"/>
      <c r="H133" s="162"/>
      <c r="I133" s="162"/>
      <c r="J133" s="3">
        <f>COUNTA($A$1:$A133)-1</f>
        <v>10</v>
      </c>
      <c r="K133" s="3">
        <f>ROW(C140)-ROW(C134)-1</f>
        <v>5</v>
      </c>
      <c r="L133" s="3" t="str">
        <f ca="1">IF(AND(ISNUMBER(F133),M133="Sim"),"F","")</f>
        <v/>
      </c>
      <c r="M133" s="57" t="s">
        <v>64</v>
      </c>
    </row>
    <row r="134" spans="1:13" x14ac:dyDescent="0.2">
      <c r="C134" s="58" t="s">
        <v>26</v>
      </c>
      <c r="D134" s="171" t="s">
        <v>37</v>
      </c>
      <c r="E134" s="172"/>
      <c r="F134" s="163" t="s">
        <v>23</v>
      </c>
      <c r="G134" s="163"/>
      <c r="H134" s="163" t="s">
        <v>25</v>
      </c>
      <c r="I134" s="163"/>
      <c r="J134" s="3" t="s">
        <v>41</v>
      </c>
      <c r="L134" s="3" t="str">
        <f ca="1">IF(AND(ISNUMBER(F133),M133="Sim"),"F","")</f>
        <v/>
      </c>
    </row>
    <row r="135" spans="1:13" x14ac:dyDescent="0.2">
      <c r="C135" s="62"/>
      <c r="D135" s="169" t="str">
        <f>IF(C135&lt;&gt;"",VLOOKUP(C135,EMPRESAS,3,FALSE),"")</f>
        <v/>
      </c>
      <c r="E135" s="170"/>
      <c r="F135" s="164"/>
      <c r="G135" s="164"/>
      <c r="H135" s="165"/>
      <c r="I135" s="165"/>
      <c r="J135" s="3" t="s">
        <v>41</v>
      </c>
      <c r="L135" s="3" t="str">
        <f ca="1">IF(AND(ISNUMBER(OFFSET($F$1,MATCH(MAX($J$1:$J135),$J$1:$J135,0)-1,0)),ISNUMBER(F135),INDEX($M$1:$M135,MATCH("ZZZZ",$M$1:$M135))="Sim"),"F","")</f>
        <v/>
      </c>
    </row>
    <row r="136" spans="1:13" x14ac:dyDescent="0.2">
      <c r="C136" s="62"/>
      <c r="D136" s="169" t="str">
        <f>IF(C136&lt;&gt;"",VLOOKUP(C136,EMPRESAS,3,FALSE),"")</f>
        <v/>
      </c>
      <c r="E136" s="170"/>
      <c r="F136" s="164"/>
      <c r="G136" s="164"/>
      <c r="H136" s="165"/>
      <c r="I136" s="165"/>
      <c r="J136" s="3" t="s">
        <v>41</v>
      </c>
      <c r="L136" s="3" t="str">
        <f ca="1">IF(AND(ISNUMBER(OFFSET($F$1,MATCH(MAX($J$1:$J136),$J$1:$J136,0)-1,0)),ISNUMBER(F136),INDEX($M$1:$M136,MATCH("ZZZZ",$M$1:$M136))="Sim"),"F","")</f>
        <v/>
      </c>
    </row>
    <row r="137" spans="1:13" x14ac:dyDescent="0.2">
      <c r="C137" s="62"/>
      <c r="D137" s="169" t="str">
        <f>IF(C137&lt;&gt;"",VLOOKUP(C137,EMPRESAS,3,FALSE),"")</f>
        <v/>
      </c>
      <c r="E137" s="170"/>
      <c r="F137" s="164"/>
      <c r="G137" s="164"/>
      <c r="H137" s="165"/>
      <c r="I137" s="165"/>
      <c r="J137" s="3" t="s">
        <v>41</v>
      </c>
      <c r="L137" s="3" t="str">
        <f ca="1">IF(AND(ISNUMBER(OFFSET($F$1,MATCH(MAX($J$1:$J137),$J$1:$J137,0)-1,0)),ISNUMBER(F137),INDEX($M$1:$M137,MATCH("ZZZZ",$M$1:$M137))="Sim"),"F","")</f>
        <v/>
      </c>
    </row>
    <row r="138" spans="1:13" x14ac:dyDescent="0.2">
      <c r="C138" s="62"/>
      <c r="D138" s="169" t="str">
        <f>IF(C138&lt;&gt;"",VLOOKUP(C138,EMPRESAS,3,FALSE),"")</f>
        <v/>
      </c>
      <c r="E138" s="170"/>
      <c r="F138" s="164"/>
      <c r="G138" s="164"/>
      <c r="H138" s="165"/>
      <c r="I138" s="165"/>
      <c r="J138" s="3" t="s">
        <v>41</v>
      </c>
      <c r="L138" s="3" t="str">
        <f ca="1">IF(AND(ISNUMBER(OFFSET($F$1,MATCH(MAX($J$1:$J138),$J$1:$J138,0)-1,0)),ISNUMBER(F138),INDEX($M$1:$M138,MATCH("ZZZZ",$M$1:$M138))="Sim"),"F","")</f>
        <v/>
      </c>
    </row>
    <row r="139" spans="1:13" x14ac:dyDescent="0.2">
      <c r="C139" s="62"/>
      <c r="D139" s="169" t="str">
        <f>IF(C139&lt;&gt;"",VLOOKUP(C139,EMPRESAS,3,FALSE),"")</f>
        <v/>
      </c>
      <c r="E139" s="170"/>
      <c r="F139" s="164"/>
      <c r="G139" s="164"/>
      <c r="H139" s="165"/>
      <c r="I139" s="165"/>
      <c r="J139" s="3" t="s">
        <v>41</v>
      </c>
      <c r="L139" s="3" t="str">
        <f ca="1">IF(AND(ISNUMBER(OFFSET($F$1,MATCH(MAX($J$1:$J139),$J$1:$J139,0)-1,0)),ISNUMBER(F139),INDEX($M$1:$M139,MATCH("ZZZZ",$M$1:$M139))="Sim"),"F","")</f>
        <v/>
      </c>
    </row>
    <row r="140" spans="1:13" x14ac:dyDescent="0.2">
      <c r="C140" s="35" t="s">
        <v>36</v>
      </c>
      <c r="D140" s="173"/>
      <c r="E140" s="173"/>
      <c r="F140" s="173"/>
      <c r="G140" s="173"/>
      <c r="H140" s="173"/>
      <c r="I140" s="173"/>
      <c r="L140" s="3" t="str">
        <f ca="1">IF(AND(ISNUMBER(F133),M133="Sim"),"F","")</f>
        <v/>
      </c>
    </row>
    <row r="141" spans="1:13" x14ac:dyDescent="0.2">
      <c r="C141" s="1"/>
      <c r="D141" s="1"/>
      <c r="E141" s="1"/>
      <c r="F141" s="1"/>
      <c r="G141" s="1"/>
      <c r="H141" s="1"/>
      <c r="J141" s="1"/>
      <c r="K141" s="1"/>
      <c r="L141" s="3" t="str">
        <f ca="1">IF(AND(ISNUMBER(F133),M133="Sim"),"F","")</f>
        <v/>
      </c>
    </row>
    <row r="142" spans="1:13" x14ac:dyDescent="0.2">
      <c r="B142" s="36" t="s">
        <v>18</v>
      </c>
      <c r="C142" s="36" t="s">
        <v>3</v>
      </c>
      <c r="D142" s="33" t="s">
        <v>4</v>
      </c>
      <c r="E142" s="36" t="s">
        <v>0</v>
      </c>
      <c r="F142" s="167" t="str">
        <f>CHOOSE($K$3,"MEDIANA","MÉDIA")&amp;IF(H143="",""," RETROAGIDA")</f>
        <v>MEDIANA</v>
      </c>
      <c r="G142" s="167"/>
      <c r="H142" s="167" t="s">
        <v>53</v>
      </c>
      <c r="I142" s="167"/>
      <c r="L142" s="3" t="str">
        <f ca="1">IF(AND(ISNUMBER(F143),M143="Sim"),"F","")</f>
        <v/>
      </c>
    </row>
    <row r="143" spans="1:13" x14ac:dyDescent="0.2">
      <c r="A143" s="28" t="str">
        <f>CONCATENAR</f>
        <v xml:space="preserve">COTAÇÃO </v>
      </c>
      <c r="B143" s="36" t="s">
        <v>24</v>
      </c>
      <c r="C143" s="61"/>
      <c r="D143" s="59"/>
      <c r="E143" s="60"/>
      <c r="F143" s="161" t="e">
        <f ca="1">CHOOSE($K$3,MEDIAN(OFFSET(F144,1,0,ROW(C150)-ROW(C144)-1)),AVERAGE(OFFSET(F144,1,0,ROW(C150)-ROW(C144)-1)))*IF(H143="",1,VLOOKUP(H143,INDICES,8))</f>
        <v>#NUM!</v>
      </c>
      <c r="G143" s="161"/>
      <c r="H143" s="162"/>
      <c r="I143" s="162"/>
      <c r="J143" s="3">
        <f>COUNTA($A$1:$A143)-1</f>
        <v>11</v>
      </c>
      <c r="K143" s="3">
        <f>ROW(C150)-ROW(C144)-1</f>
        <v>5</v>
      </c>
      <c r="L143" s="3" t="str">
        <f ca="1">IF(AND(ISNUMBER(F143),M143="Sim"),"F","")</f>
        <v/>
      </c>
      <c r="M143" s="57" t="s">
        <v>64</v>
      </c>
    </row>
    <row r="144" spans="1:13" x14ac:dyDescent="0.2">
      <c r="C144" s="58" t="s">
        <v>26</v>
      </c>
      <c r="D144" s="171" t="s">
        <v>37</v>
      </c>
      <c r="E144" s="172"/>
      <c r="F144" s="163" t="s">
        <v>23</v>
      </c>
      <c r="G144" s="163"/>
      <c r="H144" s="163" t="s">
        <v>25</v>
      </c>
      <c r="I144" s="163"/>
      <c r="J144" s="3" t="s">
        <v>41</v>
      </c>
      <c r="L144" s="3" t="str">
        <f ca="1">IF(AND(ISNUMBER(F143),M143="Sim"),"F","")</f>
        <v/>
      </c>
    </row>
    <row r="145" spans="1:13" x14ac:dyDescent="0.2">
      <c r="C145" s="62"/>
      <c r="D145" s="169" t="str">
        <f>IF(C145&lt;&gt;"",VLOOKUP(C145,EMPRESAS,3,FALSE),"")</f>
        <v/>
      </c>
      <c r="E145" s="170"/>
      <c r="F145" s="164"/>
      <c r="G145" s="164"/>
      <c r="H145" s="165"/>
      <c r="I145" s="165"/>
      <c r="J145" s="3" t="s">
        <v>41</v>
      </c>
      <c r="L145" s="3" t="str">
        <f ca="1">IF(AND(ISNUMBER(OFFSET($F$1,MATCH(MAX($J$1:$J145),$J$1:$J145,0)-1,0)),ISNUMBER(F145),INDEX($M$1:$M145,MATCH("ZZZZ",$M$1:$M145))="Sim"),"F","")</f>
        <v/>
      </c>
    </row>
    <row r="146" spans="1:13" x14ac:dyDescent="0.2">
      <c r="C146" s="62"/>
      <c r="D146" s="169" t="str">
        <f>IF(C146&lt;&gt;"",VLOOKUP(C146,EMPRESAS,3,FALSE),"")</f>
        <v/>
      </c>
      <c r="E146" s="170"/>
      <c r="F146" s="164"/>
      <c r="G146" s="164"/>
      <c r="H146" s="165"/>
      <c r="I146" s="165"/>
      <c r="J146" s="3" t="s">
        <v>41</v>
      </c>
      <c r="L146" s="3" t="str">
        <f ca="1">IF(AND(ISNUMBER(OFFSET($F$1,MATCH(MAX($J$1:$J146),$J$1:$J146,0)-1,0)),ISNUMBER(F146),INDEX($M$1:$M146,MATCH("ZZZZ",$M$1:$M146))="Sim"),"F","")</f>
        <v/>
      </c>
    </row>
    <row r="147" spans="1:13" x14ac:dyDescent="0.2">
      <c r="C147" s="62"/>
      <c r="D147" s="169" t="str">
        <f>IF(C147&lt;&gt;"",VLOOKUP(C147,EMPRESAS,3,FALSE),"")</f>
        <v/>
      </c>
      <c r="E147" s="170"/>
      <c r="F147" s="164"/>
      <c r="G147" s="164"/>
      <c r="H147" s="165"/>
      <c r="I147" s="165"/>
      <c r="J147" s="3" t="s">
        <v>41</v>
      </c>
      <c r="L147" s="3" t="str">
        <f ca="1">IF(AND(ISNUMBER(OFFSET($F$1,MATCH(MAX($J$1:$J147),$J$1:$J147,0)-1,0)),ISNUMBER(F147),INDEX($M$1:$M147,MATCH("ZZZZ",$M$1:$M147))="Sim"),"F","")</f>
        <v/>
      </c>
    </row>
    <row r="148" spans="1:13" x14ac:dyDescent="0.2">
      <c r="C148" s="62"/>
      <c r="D148" s="169" t="str">
        <f>IF(C148&lt;&gt;"",VLOOKUP(C148,EMPRESAS,3,FALSE),"")</f>
        <v/>
      </c>
      <c r="E148" s="170"/>
      <c r="F148" s="164"/>
      <c r="G148" s="164"/>
      <c r="H148" s="165"/>
      <c r="I148" s="165"/>
      <c r="J148" s="3" t="s">
        <v>41</v>
      </c>
      <c r="L148" s="3" t="str">
        <f ca="1">IF(AND(ISNUMBER(OFFSET($F$1,MATCH(MAX($J$1:$J148),$J$1:$J148,0)-1,0)),ISNUMBER(F148),INDEX($M$1:$M148,MATCH("ZZZZ",$M$1:$M148))="Sim"),"F","")</f>
        <v/>
      </c>
    </row>
    <row r="149" spans="1:13" x14ac:dyDescent="0.2">
      <c r="C149" s="62"/>
      <c r="D149" s="169" t="str">
        <f>IF(C149&lt;&gt;"",VLOOKUP(C149,EMPRESAS,3,FALSE),"")</f>
        <v/>
      </c>
      <c r="E149" s="170"/>
      <c r="F149" s="164"/>
      <c r="G149" s="164"/>
      <c r="H149" s="165"/>
      <c r="I149" s="165"/>
      <c r="J149" s="3" t="s">
        <v>41</v>
      </c>
      <c r="L149" s="3" t="str">
        <f ca="1">IF(AND(ISNUMBER(OFFSET($F$1,MATCH(MAX($J$1:$J149),$J$1:$J149,0)-1,0)),ISNUMBER(F149),INDEX($M$1:$M149,MATCH("ZZZZ",$M$1:$M149))="Sim"),"F","")</f>
        <v/>
      </c>
    </row>
    <row r="150" spans="1:13" x14ac:dyDescent="0.2">
      <c r="C150" s="35" t="s">
        <v>36</v>
      </c>
      <c r="D150" s="173"/>
      <c r="E150" s="173"/>
      <c r="F150" s="173"/>
      <c r="G150" s="173"/>
      <c r="H150" s="173"/>
      <c r="I150" s="173"/>
      <c r="L150" s="3" t="str">
        <f ca="1">IF(AND(ISNUMBER(F143),M143="Sim"),"F","")</f>
        <v/>
      </c>
    </row>
    <row r="151" spans="1:13" x14ac:dyDescent="0.2">
      <c r="C151" s="1"/>
      <c r="D151" s="1"/>
      <c r="E151" s="1"/>
      <c r="F151" s="1"/>
      <c r="G151" s="1"/>
      <c r="H151" s="1"/>
      <c r="J151" s="1"/>
      <c r="K151" s="1"/>
      <c r="L151" s="3" t="str">
        <f ca="1">IF(AND(ISNUMBER(F143),M143="Sim"),"F","")</f>
        <v/>
      </c>
    </row>
    <row r="152" spans="1:13" x14ac:dyDescent="0.2">
      <c r="B152" s="36" t="s">
        <v>18</v>
      </c>
      <c r="C152" s="36" t="s">
        <v>3</v>
      </c>
      <c r="D152" s="33" t="s">
        <v>4</v>
      </c>
      <c r="E152" s="36" t="s">
        <v>0</v>
      </c>
      <c r="F152" s="167" t="str">
        <f>CHOOSE($K$3,"MEDIANA","MÉDIA")&amp;IF(H153="",""," RETROAGIDA")</f>
        <v>MEDIANA</v>
      </c>
      <c r="G152" s="167"/>
      <c r="H152" s="167" t="s">
        <v>53</v>
      </c>
      <c r="I152" s="167"/>
      <c r="L152" s="3" t="str">
        <f ca="1">IF(AND(ISNUMBER(F153),M153="Sim"),"F","")</f>
        <v/>
      </c>
    </row>
    <row r="153" spans="1:13" x14ac:dyDescent="0.2">
      <c r="A153" s="28" t="str">
        <f>CONCATENAR</f>
        <v xml:space="preserve">COTAÇÃO </v>
      </c>
      <c r="B153" s="36" t="s">
        <v>24</v>
      </c>
      <c r="C153" s="61"/>
      <c r="D153" s="59"/>
      <c r="E153" s="60"/>
      <c r="F153" s="161" t="e">
        <f ca="1">CHOOSE($K$3,MEDIAN(OFFSET(F154,1,0,ROW(C160)-ROW(C154)-1)),AVERAGE(OFFSET(F154,1,0,ROW(C160)-ROW(C154)-1)))*IF(H153="",1,VLOOKUP(H153,INDICES,8))</f>
        <v>#NUM!</v>
      </c>
      <c r="G153" s="161"/>
      <c r="H153" s="162"/>
      <c r="I153" s="162"/>
      <c r="J153" s="3">
        <f>COUNTA($A$1:$A153)-1</f>
        <v>12</v>
      </c>
      <c r="K153" s="3">
        <f>ROW(C160)-ROW(C154)-1</f>
        <v>5</v>
      </c>
      <c r="L153" s="3" t="str">
        <f ca="1">IF(AND(ISNUMBER(F153),M153="Sim"),"F","")</f>
        <v/>
      </c>
      <c r="M153" s="57" t="s">
        <v>64</v>
      </c>
    </row>
    <row r="154" spans="1:13" x14ac:dyDescent="0.2">
      <c r="C154" s="58" t="s">
        <v>26</v>
      </c>
      <c r="D154" s="171" t="s">
        <v>37</v>
      </c>
      <c r="E154" s="172"/>
      <c r="F154" s="163" t="s">
        <v>23</v>
      </c>
      <c r="G154" s="163"/>
      <c r="H154" s="163" t="s">
        <v>25</v>
      </c>
      <c r="I154" s="163"/>
      <c r="J154" s="3" t="s">
        <v>41</v>
      </c>
      <c r="L154" s="3" t="str">
        <f ca="1">IF(AND(ISNUMBER(F153),M153="Sim"),"F","")</f>
        <v/>
      </c>
    </row>
    <row r="155" spans="1:13" x14ac:dyDescent="0.2">
      <c r="C155" s="62"/>
      <c r="D155" s="169" t="str">
        <f>IF(C155&lt;&gt;"",VLOOKUP(C155,EMPRESAS,3,FALSE),"")</f>
        <v/>
      </c>
      <c r="E155" s="170"/>
      <c r="F155" s="164"/>
      <c r="G155" s="164"/>
      <c r="H155" s="165"/>
      <c r="I155" s="165"/>
      <c r="J155" s="3" t="s">
        <v>41</v>
      </c>
      <c r="L155" s="3" t="str">
        <f ca="1">IF(AND(ISNUMBER(OFFSET($F$1,MATCH(MAX($J$1:$J155),$J$1:$J155,0)-1,0)),ISNUMBER(F155),INDEX($M$1:$M155,MATCH("ZZZZ",$M$1:$M155))="Sim"),"F","")</f>
        <v/>
      </c>
    </row>
    <row r="156" spans="1:13" x14ac:dyDescent="0.2">
      <c r="C156" s="62"/>
      <c r="D156" s="169" t="str">
        <f>IF(C156&lt;&gt;"",VLOOKUP(C156,EMPRESAS,3,FALSE),"")</f>
        <v/>
      </c>
      <c r="E156" s="170"/>
      <c r="F156" s="164"/>
      <c r="G156" s="164"/>
      <c r="H156" s="165"/>
      <c r="I156" s="165"/>
      <c r="J156" s="3" t="s">
        <v>41</v>
      </c>
      <c r="L156" s="3" t="str">
        <f ca="1">IF(AND(ISNUMBER(OFFSET($F$1,MATCH(MAX($J$1:$J156),$J$1:$J156,0)-1,0)),ISNUMBER(F156),INDEX($M$1:$M156,MATCH("ZZZZ",$M$1:$M156))="Sim"),"F","")</f>
        <v/>
      </c>
    </row>
    <row r="157" spans="1:13" x14ac:dyDescent="0.2">
      <c r="C157" s="62"/>
      <c r="D157" s="169" t="str">
        <f>IF(C157&lt;&gt;"",VLOOKUP(C157,EMPRESAS,3,FALSE),"")</f>
        <v/>
      </c>
      <c r="E157" s="170"/>
      <c r="F157" s="164"/>
      <c r="G157" s="164"/>
      <c r="H157" s="165"/>
      <c r="I157" s="165"/>
      <c r="J157" s="3" t="s">
        <v>41</v>
      </c>
      <c r="L157" s="3" t="str">
        <f ca="1">IF(AND(ISNUMBER(OFFSET($F$1,MATCH(MAX($J$1:$J157),$J$1:$J157,0)-1,0)),ISNUMBER(F157),INDEX($M$1:$M157,MATCH("ZZZZ",$M$1:$M157))="Sim"),"F","")</f>
        <v/>
      </c>
    </row>
    <row r="158" spans="1:13" x14ac:dyDescent="0.2">
      <c r="C158" s="62"/>
      <c r="D158" s="169" t="str">
        <f>IF(C158&lt;&gt;"",VLOOKUP(C158,EMPRESAS,3,FALSE),"")</f>
        <v/>
      </c>
      <c r="E158" s="170"/>
      <c r="F158" s="164"/>
      <c r="G158" s="164"/>
      <c r="H158" s="165"/>
      <c r="I158" s="165"/>
      <c r="J158" s="3" t="s">
        <v>41</v>
      </c>
      <c r="L158" s="3" t="str">
        <f ca="1">IF(AND(ISNUMBER(OFFSET($F$1,MATCH(MAX($J$1:$J158),$J$1:$J158,0)-1,0)),ISNUMBER(F158),INDEX($M$1:$M158,MATCH("ZZZZ",$M$1:$M158))="Sim"),"F","")</f>
        <v/>
      </c>
    </row>
    <row r="159" spans="1:13" x14ac:dyDescent="0.2">
      <c r="C159" s="62"/>
      <c r="D159" s="169" t="str">
        <f>IF(C159&lt;&gt;"",VLOOKUP(C159,EMPRESAS,3,FALSE),"")</f>
        <v/>
      </c>
      <c r="E159" s="170"/>
      <c r="F159" s="164"/>
      <c r="G159" s="164"/>
      <c r="H159" s="165"/>
      <c r="I159" s="165"/>
      <c r="J159" s="3" t="s">
        <v>41</v>
      </c>
      <c r="L159" s="3" t="str">
        <f ca="1">IF(AND(ISNUMBER(OFFSET($F$1,MATCH(MAX($J$1:$J159),$J$1:$J159,0)-1,0)),ISNUMBER(F159),INDEX($M$1:$M159,MATCH("ZZZZ",$M$1:$M159))="Sim"),"F","")</f>
        <v/>
      </c>
    </row>
    <row r="160" spans="1:13" x14ac:dyDescent="0.2">
      <c r="C160" s="35" t="s">
        <v>36</v>
      </c>
      <c r="D160" s="173"/>
      <c r="E160" s="173"/>
      <c r="F160" s="173"/>
      <c r="G160" s="173"/>
      <c r="H160" s="173"/>
      <c r="I160" s="173"/>
      <c r="L160" s="3" t="str">
        <f ca="1">IF(AND(ISNUMBER(F153),M153="Sim"),"F","")</f>
        <v/>
      </c>
    </row>
    <row r="161" spans="1:13" x14ac:dyDescent="0.2">
      <c r="C161" s="1"/>
      <c r="D161" s="1"/>
      <c r="E161" s="1"/>
      <c r="F161" s="1"/>
      <c r="G161" s="1"/>
      <c r="H161" s="1"/>
      <c r="J161" s="1"/>
      <c r="K161" s="1"/>
      <c r="L161" s="3" t="str">
        <f ca="1">IF(AND(ISNUMBER(F153),M153="Sim"),"F","")</f>
        <v/>
      </c>
    </row>
    <row r="162" spans="1:13" x14ac:dyDescent="0.2">
      <c r="B162" s="36" t="s">
        <v>18</v>
      </c>
      <c r="C162" s="36" t="s">
        <v>3</v>
      </c>
      <c r="D162" s="33" t="s">
        <v>4</v>
      </c>
      <c r="E162" s="36" t="s">
        <v>0</v>
      </c>
      <c r="F162" s="167" t="str">
        <f>CHOOSE($K$3,"MEDIANA","MÉDIA")&amp;IF(H163="",""," RETROAGIDA")</f>
        <v>MEDIANA</v>
      </c>
      <c r="G162" s="167"/>
      <c r="H162" s="167" t="s">
        <v>53</v>
      </c>
      <c r="I162" s="167"/>
      <c r="L162" s="3" t="str">
        <f ca="1">IF(AND(ISNUMBER(F163),M163="Sim"),"F","")</f>
        <v/>
      </c>
    </row>
    <row r="163" spans="1:13" x14ac:dyDescent="0.2">
      <c r="A163" s="28" t="str">
        <f>CONCATENAR</f>
        <v xml:space="preserve">COTAÇÃO </v>
      </c>
      <c r="B163" s="36" t="s">
        <v>24</v>
      </c>
      <c r="C163" s="61"/>
      <c r="D163" s="59"/>
      <c r="E163" s="60"/>
      <c r="F163" s="161" t="e">
        <f ca="1">CHOOSE($K$3,MEDIAN(OFFSET(F164,1,0,ROW(C170)-ROW(C164)-1)),AVERAGE(OFFSET(F164,1,0,ROW(C170)-ROW(C164)-1)))*IF(H163="",1,VLOOKUP(H163,INDICES,8))</f>
        <v>#NUM!</v>
      </c>
      <c r="G163" s="161"/>
      <c r="H163" s="162"/>
      <c r="I163" s="162"/>
      <c r="J163" s="3">
        <f>COUNTA($A$1:$A163)-1</f>
        <v>13</v>
      </c>
      <c r="K163" s="3">
        <f>ROW(C170)-ROW(C164)-1</f>
        <v>5</v>
      </c>
      <c r="L163" s="3" t="str">
        <f ca="1">IF(AND(ISNUMBER(F163),M163="Sim"),"F","")</f>
        <v/>
      </c>
      <c r="M163" s="57" t="s">
        <v>64</v>
      </c>
    </row>
    <row r="164" spans="1:13" x14ac:dyDescent="0.2">
      <c r="C164" s="58" t="s">
        <v>26</v>
      </c>
      <c r="D164" s="171" t="s">
        <v>37</v>
      </c>
      <c r="E164" s="172"/>
      <c r="F164" s="163" t="s">
        <v>23</v>
      </c>
      <c r="G164" s="163"/>
      <c r="H164" s="163" t="s">
        <v>25</v>
      </c>
      <c r="I164" s="163"/>
      <c r="J164" s="3" t="s">
        <v>41</v>
      </c>
      <c r="L164" s="3" t="str">
        <f ca="1">IF(AND(ISNUMBER(F163),M163="Sim"),"F","")</f>
        <v/>
      </c>
    </row>
    <row r="165" spans="1:13" x14ac:dyDescent="0.2">
      <c r="C165" s="62"/>
      <c r="D165" s="169" t="str">
        <f>IF(C165&lt;&gt;"",VLOOKUP(C165,EMPRESAS,3,FALSE),"")</f>
        <v/>
      </c>
      <c r="E165" s="170"/>
      <c r="F165" s="164"/>
      <c r="G165" s="164"/>
      <c r="H165" s="165"/>
      <c r="I165" s="165"/>
      <c r="J165" s="3" t="s">
        <v>41</v>
      </c>
      <c r="L165" s="3" t="str">
        <f ca="1">IF(AND(ISNUMBER(OFFSET($F$1,MATCH(MAX($J$1:$J165),$J$1:$J165,0)-1,0)),ISNUMBER(F165),INDEX($M$1:$M165,MATCH("ZZZZ",$M$1:$M165))="Sim"),"F","")</f>
        <v/>
      </c>
    </row>
    <row r="166" spans="1:13" x14ac:dyDescent="0.2">
      <c r="C166" s="62"/>
      <c r="D166" s="169" t="str">
        <f>IF(C166&lt;&gt;"",VLOOKUP(C166,EMPRESAS,3,FALSE),"")</f>
        <v/>
      </c>
      <c r="E166" s="170"/>
      <c r="F166" s="164"/>
      <c r="G166" s="164"/>
      <c r="H166" s="165"/>
      <c r="I166" s="165"/>
      <c r="J166" s="3" t="s">
        <v>41</v>
      </c>
      <c r="L166" s="3" t="str">
        <f ca="1">IF(AND(ISNUMBER(OFFSET($F$1,MATCH(MAX($J$1:$J166),$J$1:$J166,0)-1,0)),ISNUMBER(F166),INDEX($M$1:$M166,MATCH("ZZZZ",$M$1:$M166))="Sim"),"F","")</f>
        <v/>
      </c>
    </row>
    <row r="167" spans="1:13" x14ac:dyDescent="0.2">
      <c r="C167" s="62"/>
      <c r="D167" s="169" t="str">
        <f>IF(C167&lt;&gt;"",VLOOKUP(C167,EMPRESAS,3,FALSE),"")</f>
        <v/>
      </c>
      <c r="E167" s="170"/>
      <c r="F167" s="164"/>
      <c r="G167" s="164"/>
      <c r="H167" s="165"/>
      <c r="I167" s="165"/>
      <c r="J167" s="3" t="s">
        <v>41</v>
      </c>
      <c r="L167" s="3" t="str">
        <f ca="1">IF(AND(ISNUMBER(OFFSET($F$1,MATCH(MAX($J$1:$J167),$J$1:$J167,0)-1,0)),ISNUMBER(F167),INDEX($M$1:$M167,MATCH("ZZZZ",$M$1:$M167))="Sim"),"F","")</f>
        <v/>
      </c>
    </row>
    <row r="168" spans="1:13" x14ac:dyDescent="0.2">
      <c r="C168" s="62"/>
      <c r="D168" s="169" t="str">
        <f>IF(C168&lt;&gt;"",VLOOKUP(C168,EMPRESAS,3,FALSE),"")</f>
        <v/>
      </c>
      <c r="E168" s="170"/>
      <c r="F168" s="164"/>
      <c r="G168" s="164"/>
      <c r="H168" s="165"/>
      <c r="I168" s="165"/>
      <c r="J168" s="3" t="s">
        <v>41</v>
      </c>
      <c r="L168" s="3" t="str">
        <f ca="1">IF(AND(ISNUMBER(OFFSET($F$1,MATCH(MAX($J$1:$J168),$J$1:$J168,0)-1,0)),ISNUMBER(F168),INDEX($M$1:$M168,MATCH("ZZZZ",$M$1:$M168))="Sim"),"F","")</f>
        <v/>
      </c>
    </row>
    <row r="169" spans="1:13" x14ac:dyDescent="0.2">
      <c r="C169" s="62"/>
      <c r="D169" s="169" t="str">
        <f>IF(C169&lt;&gt;"",VLOOKUP(C169,EMPRESAS,3,FALSE),"")</f>
        <v/>
      </c>
      <c r="E169" s="170"/>
      <c r="F169" s="164"/>
      <c r="G169" s="164"/>
      <c r="H169" s="165"/>
      <c r="I169" s="165"/>
      <c r="J169" s="3" t="s">
        <v>41</v>
      </c>
      <c r="L169" s="3" t="str">
        <f ca="1">IF(AND(ISNUMBER(OFFSET($F$1,MATCH(MAX($J$1:$J169),$J$1:$J169,0)-1,0)),ISNUMBER(F169),INDEX($M$1:$M169,MATCH("ZZZZ",$M$1:$M169))="Sim"),"F","")</f>
        <v/>
      </c>
    </row>
    <row r="170" spans="1:13" x14ac:dyDescent="0.2">
      <c r="C170" s="35" t="s">
        <v>36</v>
      </c>
      <c r="D170" s="173"/>
      <c r="E170" s="173"/>
      <c r="F170" s="173"/>
      <c r="G170" s="173"/>
      <c r="H170" s="173"/>
      <c r="I170" s="173"/>
      <c r="L170" s="3" t="str">
        <f ca="1">IF(AND(ISNUMBER(F163),M163="Sim"),"F","")</f>
        <v/>
      </c>
    </row>
    <row r="171" spans="1:13" x14ac:dyDescent="0.2">
      <c r="C171" s="1"/>
      <c r="D171" s="1"/>
      <c r="E171" s="1"/>
      <c r="F171" s="1"/>
      <c r="G171" s="1"/>
      <c r="H171" s="1"/>
      <c r="J171" s="1"/>
      <c r="K171" s="1"/>
      <c r="L171" s="3" t="str">
        <f ca="1">IF(AND(ISNUMBER(F163),M163="Sim"),"F","")</f>
        <v/>
      </c>
    </row>
    <row r="172" spans="1:13" ht="27" customHeight="1" x14ac:dyDescent="0.2">
      <c r="A172" s="43" t="s">
        <v>47</v>
      </c>
      <c r="B172" s="159"/>
      <c r="C172" s="160"/>
      <c r="D172" s="1"/>
      <c r="E172" s="44"/>
      <c r="F172" s="44"/>
      <c r="G172" s="44"/>
      <c r="H172" s="44"/>
      <c r="I172" s="44"/>
      <c r="L172" s="3" t="s">
        <v>46</v>
      </c>
    </row>
    <row r="173" spans="1:13" x14ac:dyDescent="0.2">
      <c r="B173" s="3" t="s">
        <v>49</v>
      </c>
      <c r="C173" s="1"/>
      <c r="D173" s="1"/>
      <c r="E173" s="157" t="s">
        <v>56</v>
      </c>
      <c r="F173" s="157"/>
      <c r="G173" s="175"/>
      <c r="H173" s="175"/>
      <c r="I173" s="175"/>
      <c r="L173" s="3" t="s">
        <v>46</v>
      </c>
    </row>
    <row r="174" spans="1:13" x14ac:dyDescent="0.2">
      <c r="C174" s="1"/>
      <c r="D174" s="1"/>
      <c r="E174" s="1"/>
      <c r="F174" s="1"/>
      <c r="G174" s="1"/>
      <c r="H174" s="1"/>
    </row>
    <row r="175" spans="1:13" x14ac:dyDescent="0.2">
      <c r="C175" s="1"/>
      <c r="D175" s="1"/>
      <c r="E175" s="1"/>
      <c r="F175" s="1"/>
      <c r="G175" s="1"/>
      <c r="H175" s="1"/>
    </row>
    <row r="176" spans="1:13" x14ac:dyDescent="0.2">
      <c r="C176" s="1"/>
      <c r="D176" s="1"/>
      <c r="E176" s="1"/>
      <c r="F176" s="1"/>
      <c r="G176" s="1"/>
      <c r="H176" s="1"/>
    </row>
    <row r="177" spans="3:8" x14ac:dyDescent="0.2">
      <c r="C177" s="1"/>
      <c r="D177" s="1"/>
      <c r="E177" s="1"/>
      <c r="F177" s="1"/>
      <c r="G177" s="1"/>
      <c r="H177" s="1"/>
    </row>
    <row r="178" spans="3:8" x14ac:dyDescent="0.2">
      <c r="C178" s="1"/>
      <c r="D178" s="1"/>
      <c r="E178" s="1"/>
      <c r="F178" s="1"/>
      <c r="G178" s="1"/>
      <c r="H178" s="1"/>
    </row>
    <row r="179" spans="3:8" x14ac:dyDescent="0.2">
      <c r="C179" s="1"/>
      <c r="D179" s="1"/>
      <c r="E179" s="1"/>
      <c r="F179" s="1"/>
      <c r="G179" s="1"/>
      <c r="H179" s="1"/>
    </row>
    <row r="180" spans="3:8" x14ac:dyDescent="0.2">
      <c r="C180" s="1"/>
      <c r="D180" s="1"/>
      <c r="E180" s="1"/>
      <c r="F180" s="1"/>
      <c r="G180" s="1"/>
      <c r="H180" s="1"/>
    </row>
    <row r="181" spans="3:8" x14ac:dyDescent="0.2">
      <c r="C181" s="1"/>
      <c r="D181" s="1"/>
      <c r="E181" s="1"/>
      <c r="F181" s="1"/>
      <c r="G181" s="1"/>
      <c r="H181" s="1"/>
    </row>
    <row r="182" spans="3:8" x14ac:dyDescent="0.2">
      <c r="C182" s="1"/>
      <c r="D182" s="1"/>
      <c r="E182" s="1"/>
      <c r="F182" s="1"/>
      <c r="G182" s="1"/>
      <c r="H182" s="1"/>
    </row>
    <row r="183" spans="3:8" x14ac:dyDescent="0.2">
      <c r="C183" s="1"/>
      <c r="D183" s="1"/>
      <c r="E183" s="1"/>
      <c r="F183" s="1"/>
      <c r="G183" s="1"/>
      <c r="H183" s="1"/>
    </row>
    <row r="184" spans="3:8" x14ac:dyDescent="0.2">
      <c r="C184" s="1"/>
      <c r="D184" s="1"/>
      <c r="E184" s="1"/>
      <c r="F184" s="1"/>
      <c r="G184" s="1"/>
      <c r="H184" s="1"/>
    </row>
    <row r="185" spans="3:8" x14ac:dyDescent="0.2">
      <c r="C185" s="1"/>
      <c r="D185" s="1"/>
      <c r="E185" s="1"/>
      <c r="F185" s="1"/>
      <c r="G185" s="1"/>
      <c r="H185" s="1"/>
    </row>
    <row r="186" spans="3:8" x14ac:dyDescent="0.2">
      <c r="C186" s="1"/>
      <c r="D186" s="1"/>
      <c r="E186" s="1"/>
      <c r="F186" s="1"/>
      <c r="G186" s="1"/>
      <c r="H186" s="1"/>
    </row>
    <row r="187" spans="3:8" x14ac:dyDescent="0.2">
      <c r="C187" s="1"/>
      <c r="D187" s="1"/>
      <c r="E187" s="1"/>
      <c r="F187" s="1"/>
      <c r="G187" s="1"/>
      <c r="H187" s="1"/>
    </row>
    <row r="188" spans="3:8" x14ac:dyDescent="0.2">
      <c r="C188" s="1"/>
      <c r="D188" s="1"/>
      <c r="E188" s="1"/>
      <c r="F188" s="1"/>
      <c r="G188" s="1"/>
      <c r="H188" s="1"/>
    </row>
    <row r="189" spans="3:8" x14ac:dyDescent="0.2">
      <c r="C189" s="1"/>
      <c r="D189" s="1"/>
      <c r="E189" s="1"/>
      <c r="F189" s="1"/>
      <c r="G189" s="1"/>
      <c r="H189" s="1"/>
    </row>
    <row r="190" spans="3:8" x14ac:dyDescent="0.2">
      <c r="C190" s="1"/>
      <c r="D190" s="1"/>
      <c r="E190" s="1"/>
      <c r="F190" s="1"/>
      <c r="G190" s="1"/>
      <c r="H190" s="1"/>
    </row>
    <row r="191" spans="3:8" x14ac:dyDescent="0.2">
      <c r="C191" s="1"/>
      <c r="D191" s="1"/>
      <c r="E191" s="1"/>
      <c r="F191" s="1"/>
      <c r="G191" s="1"/>
      <c r="H191" s="1"/>
    </row>
    <row r="192" spans="3:8" x14ac:dyDescent="0.2">
      <c r="C192" s="1"/>
      <c r="D192" s="1"/>
      <c r="E192" s="1"/>
      <c r="F192" s="1"/>
      <c r="G192" s="1"/>
      <c r="H192" s="1"/>
    </row>
    <row r="193" spans="3:8" x14ac:dyDescent="0.2">
      <c r="C193" s="1"/>
      <c r="D193" s="1"/>
      <c r="E193" s="1"/>
      <c r="F193" s="1"/>
      <c r="G193" s="1"/>
      <c r="H193" s="1"/>
    </row>
    <row r="194" spans="3:8" x14ac:dyDescent="0.2">
      <c r="C194" s="1"/>
      <c r="D194" s="1"/>
      <c r="E194" s="1"/>
      <c r="F194" s="1"/>
      <c r="G194" s="1"/>
      <c r="H194" s="1"/>
    </row>
    <row r="195" spans="3:8" x14ac:dyDescent="0.2">
      <c r="C195" s="1"/>
      <c r="D195" s="1"/>
      <c r="E195" s="1"/>
      <c r="F195" s="1"/>
      <c r="G195" s="1"/>
      <c r="H195" s="1"/>
    </row>
    <row r="196" spans="3:8" x14ac:dyDescent="0.2">
      <c r="C196" s="1"/>
      <c r="D196" s="1"/>
      <c r="E196" s="1"/>
      <c r="F196" s="1"/>
      <c r="G196" s="1"/>
      <c r="H196" s="1"/>
    </row>
    <row r="197" spans="3:8" x14ac:dyDescent="0.2">
      <c r="C197" s="1"/>
      <c r="D197" s="1"/>
      <c r="E197" s="1"/>
      <c r="F197" s="1"/>
      <c r="G197" s="1"/>
      <c r="H197" s="1"/>
    </row>
    <row r="198" spans="3:8" x14ac:dyDescent="0.2">
      <c r="C198" s="1"/>
      <c r="D198" s="1"/>
      <c r="E198" s="1"/>
      <c r="F198" s="1"/>
      <c r="G198" s="1"/>
      <c r="H198" s="1"/>
    </row>
    <row r="199" spans="3:8" x14ac:dyDescent="0.2">
      <c r="C199" s="1"/>
      <c r="D199" s="1"/>
      <c r="E199" s="1"/>
      <c r="F199" s="1"/>
      <c r="G199" s="1"/>
      <c r="H199" s="1"/>
    </row>
    <row r="200" spans="3:8" x14ac:dyDescent="0.2">
      <c r="C200" s="1"/>
      <c r="D200" s="1"/>
      <c r="E200" s="1"/>
      <c r="F200" s="1"/>
      <c r="G200" s="1"/>
      <c r="H200" s="1"/>
    </row>
    <row r="201" spans="3:8" x14ac:dyDescent="0.2">
      <c r="C201" s="1"/>
      <c r="D201" s="1"/>
      <c r="E201" s="1"/>
      <c r="F201" s="1"/>
      <c r="G201" s="1"/>
      <c r="H201" s="1"/>
    </row>
    <row r="202" spans="3:8" x14ac:dyDescent="0.2">
      <c r="C202" s="1"/>
      <c r="D202" s="1"/>
      <c r="E202" s="1"/>
      <c r="F202" s="1"/>
      <c r="G202" s="1"/>
      <c r="H202" s="1"/>
    </row>
    <row r="203" spans="3:8" x14ac:dyDescent="0.2">
      <c r="C203" s="1"/>
      <c r="D203" s="1"/>
      <c r="E203" s="1"/>
      <c r="F203" s="1"/>
      <c r="G203" s="1"/>
      <c r="H203" s="1"/>
    </row>
    <row r="204" spans="3:8" x14ac:dyDescent="0.2">
      <c r="C204" s="1"/>
      <c r="D204" s="1"/>
      <c r="E204" s="1"/>
      <c r="F204" s="1"/>
      <c r="G204" s="1"/>
      <c r="H204" s="1"/>
    </row>
    <row r="205" spans="3:8" x14ac:dyDescent="0.2">
      <c r="C205" s="1"/>
      <c r="D205" s="1"/>
      <c r="E205" s="1"/>
      <c r="F205" s="1"/>
      <c r="G205" s="1"/>
      <c r="H205" s="1"/>
    </row>
    <row r="206" spans="3:8" x14ac:dyDescent="0.2">
      <c r="C206" s="1"/>
      <c r="D206" s="1"/>
      <c r="E206" s="1"/>
      <c r="F206" s="1"/>
      <c r="G206" s="1"/>
      <c r="H206" s="1"/>
    </row>
    <row r="207" spans="3:8" x14ac:dyDescent="0.2">
      <c r="C207" s="1"/>
      <c r="D207" s="1"/>
      <c r="E207" s="1"/>
      <c r="F207" s="1"/>
      <c r="G207" s="1"/>
      <c r="H207" s="1"/>
    </row>
    <row r="208" spans="3:8" x14ac:dyDescent="0.2">
      <c r="C208" s="1"/>
      <c r="D208" s="1"/>
      <c r="E208" s="1"/>
      <c r="F208" s="1"/>
      <c r="G208" s="1"/>
      <c r="H208" s="1"/>
    </row>
    <row r="209" spans="3:8" x14ac:dyDescent="0.2">
      <c r="C209" s="1"/>
      <c r="D209" s="1"/>
      <c r="E209" s="1"/>
      <c r="F209" s="1"/>
      <c r="G209" s="1"/>
      <c r="H209" s="1"/>
    </row>
    <row r="210" spans="3:8" x14ac:dyDescent="0.2">
      <c r="C210" s="1"/>
      <c r="D210" s="1"/>
      <c r="E210" s="1"/>
      <c r="F210" s="1"/>
      <c r="G210" s="1"/>
      <c r="H210" s="1"/>
    </row>
    <row r="211" spans="3:8" x14ac:dyDescent="0.2">
      <c r="C211" s="1"/>
      <c r="D211" s="1"/>
      <c r="E211" s="1"/>
      <c r="F211" s="1"/>
      <c r="G211" s="1"/>
      <c r="H211" s="1"/>
    </row>
    <row r="212" spans="3:8" x14ac:dyDescent="0.2">
      <c r="C212" s="1"/>
      <c r="D212" s="1"/>
      <c r="E212" s="1"/>
      <c r="F212" s="1"/>
      <c r="G212" s="1"/>
      <c r="H212" s="1"/>
    </row>
    <row r="213" spans="3:8" x14ac:dyDescent="0.2">
      <c r="C213" s="1"/>
      <c r="D213" s="1"/>
      <c r="E213" s="1"/>
      <c r="F213" s="1"/>
      <c r="G213" s="1"/>
      <c r="H213" s="1"/>
    </row>
    <row r="214" spans="3:8" x14ac:dyDescent="0.2">
      <c r="C214" s="1"/>
      <c r="D214" s="1"/>
      <c r="E214" s="1"/>
      <c r="F214" s="1"/>
      <c r="G214" s="1"/>
      <c r="H214" s="1"/>
    </row>
    <row r="215" spans="3:8" x14ac:dyDescent="0.2">
      <c r="C215" s="1"/>
      <c r="D215" s="1"/>
      <c r="E215" s="1"/>
      <c r="F215" s="1"/>
      <c r="G215" s="1"/>
      <c r="H215" s="1"/>
    </row>
    <row r="216" spans="3:8" x14ac:dyDescent="0.2">
      <c r="C216" s="1"/>
      <c r="D216" s="1"/>
      <c r="E216" s="1"/>
      <c r="F216" s="1"/>
      <c r="G216" s="1"/>
      <c r="H216" s="1"/>
    </row>
    <row r="217" spans="3:8" x14ac:dyDescent="0.2">
      <c r="C217" s="1"/>
      <c r="D217" s="1"/>
      <c r="E217" s="1"/>
      <c r="F217" s="1"/>
      <c r="G217" s="1"/>
      <c r="H217" s="1"/>
    </row>
    <row r="218" spans="3:8" x14ac:dyDescent="0.2">
      <c r="C218" s="1"/>
      <c r="D218" s="1"/>
      <c r="E218" s="1"/>
      <c r="F218" s="1"/>
      <c r="G218" s="1"/>
      <c r="H218" s="1"/>
    </row>
    <row r="219" spans="3:8" x14ac:dyDescent="0.2">
      <c r="C219" s="1"/>
      <c r="D219" s="1"/>
      <c r="E219" s="1"/>
      <c r="F219" s="1"/>
      <c r="G219" s="1"/>
      <c r="H219" s="1"/>
    </row>
    <row r="220" spans="3:8" x14ac:dyDescent="0.2">
      <c r="C220" s="1"/>
      <c r="D220" s="1"/>
      <c r="E220" s="1"/>
      <c r="F220" s="1"/>
      <c r="G220" s="1"/>
      <c r="H220" s="1"/>
    </row>
    <row r="221" spans="3:8" x14ac:dyDescent="0.2">
      <c r="C221" s="1"/>
      <c r="D221" s="1"/>
      <c r="E221" s="1"/>
      <c r="F221" s="1"/>
      <c r="G221" s="1"/>
      <c r="H221" s="1"/>
    </row>
    <row r="222" spans="3:8" x14ac:dyDescent="0.2">
      <c r="C222" s="1"/>
      <c r="D222" s="1"/>
      <c r="E222" s="1"/>
      <c r="F222" s="1"/>
      <c r="G222" s="1"/>
      <c r="H222" s="1"/>
    </row>
    <row r="223" spans="3:8" x14ac:dyDescent="0.2">
      <c r="C223" s="1"/>
      <c r="D223" s="1"/>
      <c r="E223" s="1"/>
      <c r="F223" s="1"/>
      <c r="G223" s="1"/>
      <c r="H223" s="1"/>
    </row>
    <row r="224" spans="3:8" x14ac:dyDescent="0.2">
      <c r="C224" s="1"/>
      <c r="D224" s="1"/>
      <c r="E224" s="1"/>
      <c r="F224" s="1"/>
      <c r="G224" s="1"/>
      <c r="H224" s="1"/>
    </row>
    <row r="225" spans="3:8" x14ac:dyDescent="0.2">
      <c r="C225" s="1"/>
      <c r="D225" s="1"/>
      <c r="E225" s="1"/>
      <c r="F225" s="1"/>
      <c r="G225" s="1"/>
      <c r="H225" s="1"/>
    </row>
    <row r="226" spans="3:8" x14ac:dyDescent="0.2">
      <c r="C226" s="1"/>
      <c r="D226" s="1"/>
      <c r="E226" s="1"/>
      <c r="F226" s="1"/>
      <c r="G226" s="1"/>
      <c r="H226" s="1"/>
    </row>
    <row r="227" spans="3:8" x14ac:dyDescent="0.2">
      <c r="C227" s="1"/>
      <c r="D227" s="1"/>
      <c r="E227" s="1"/>
      <c r="F227" s="1"/>
      <c r="G227" s="1"/>
      <c r="H227" s="1"/>
    </row>
    <row r="228" spans="3:8" x14ac:dyDescent="0.2">
      <c r="C228" s="1"/>
      <c r="D228" s="1"/>
      <c r="E228" s="1"/>
      <c r="F228" s="1"/>
      <c r="G228" s="1"/>
      <c r="H228" s="1"/>
    </row>
    <row r="229" spans="3:8" x14ac:dyDescent="0.2">
      <c r="C229" s="1"/>
      <c r="D229" s="1"/>
      <c r="E229" s="1"/>
      <c r="F229" s="1"/>
      <c r="G229" s="1"/>
      <c r="H229" s="1"/>
    </row>
    <row r="230" spans="3:8" x14ac:dyDescent="0.2">
      <c r="C230" s="1"/>
      <c r="D230" s="1"/>
      <c r="E230" s="1"/>
      <c r="F230" s="1"/>
      <c r="G230" s="1"/>
      <c r="H230" s="1"/>
    </row>
    <row r="231" spans="3:8" x14ac:dyDescent="0.2">
      <c r="C231" s="1"/>
      <c r="D231" s="1"/>
      <c r="E231" s="1"/>
      <c r="F231" s="1"/>
      <c r="G231" s="1"/>
      <c r="H231" s="1"/>
    </row>
    <row r="232" spans="3:8" x14ac:dyDescent="0.2">
      <c r="C232" s="1"/>
      <c r="D232" s="1"/>
      <c r="E232" s="1"/>
      <c r="F232" s="1"/>
      <c r="G232" s="1"/>
      <c r="H232" s="1"/>
    </row>
    <row r="233" spans="3:8" x14ac:dyDescent="0.2">
      <c r="C233" s="1"/>
      <c r="D233" s="1"/>
      <c r="E233" s="1"/>
      <c r="F233" s="1"/>
      <c r="G233" s="1"/>
      <c r="H233" s="1"/>
    </row>
    <row r="234" spans="3:8" x14ac:dyDescent="0.2">
      <c r="C234" s="1"/>
      <c r="D234" s="1"/>
      <c r="E234" s="1"/>
      <c r="F234" s="1"/>
      <c r="G234" s="1"/>
      <c r="H234" s="1"/>
    </row>
    <row r="235" spans="3:8" x14ac:dyDescent="0.2">
      <c r="C235" s="1"/>
      <c r="D235" s="1"/>
      <c r="E235" s="1"/>
      <c r="F235" s="1"/>
      <c r="G235" s="1"/>
      <c r="H235" s="1"/>
    </row>
    <row r="236" spans="3:8" x14ac:dyDescent="0.2">
      <c r="C236" s="1"/>
      <c r="D236" s="1"/>
      <c r="E236" s="1"/>
      <c r="F236" s="1"/>
      <c r="G236" s="1"/>
      <c r="H236" s="1"/>
    </row>
    <row r="237" spans="3:8" x14ac:dyDescent="0.2">
      <c r="C237" s="1"/>
      <c r="D237" s="1"/>
      <c r="E237" s="1"/>
      <c r="F237" s="1"/>
      <c r="G237" s="1"/>
      <c r="H237" s="1"/>
    </row>
    <row r="238" spans="3:8" x14ac:dyDescent="0.2">
      <c r="C238" s="1"/>
      <c r="D238" s="1"/>
      <c r="E238" s="1"/>
      <c r="F238" s="1"/>
      <c r="G238" s="1"/>
      <c r="H238" s="1"/>
    </row>
    <row r="239" spans="3:8" x14ac:dyDescent="0.2">
      <c r="C239" s="1"/>
      <c r="D239" s="1"/>
      <c r="E239" s="1"/>
      <c r="F239" s="1"/>
      <c r="G239" s="1"/>
      <c r="H239" s="1"/>
    </row>
    <row r="240" spans="3:8" x14ac:dyDescent="0.2">
      <c r="C240" s="1"/>
      <c r="D240" s="1"/>
      <c r="E240" s="1"/>
      <c r="F240" s="1"/>
      <c r="G240" s="1"/>
      <c r="H240" s="1"/>
    </row>
    <row r="241" spans="3:8" x14ac:dyDescent="0.2">
      <c r="C241" s="1"/>
      <c r="D241" s="1"/>
      <c r="E241" s="1"/>
      <c r="F241" s="1"/>
      <c r="G241" s="1"/>
      <c r="H241" s="1"/>
    </row>
    <row r="242" spans="3:8" x14ac:dyDescent="0.2">
      <c r="C242" s="1"/>
      <c r="D242" s="1"/>
      <c r="E242" s="1"/>
      <c r="F242" s="1"/>
      <c r="G242" s="1"/>
      <c r="H242" s="1"/>
    </row>
    <row r="243" spans="3:8" x14ac:dyDescent="0.2">
      <c r="C243" s="1"/>
      <c r="D243" s="1"/>
      <c r="E243" s="1"/>
      <c r="F243" s="1"/>
      <c r="G243" s="1"/>
      <c r="H243" s="1"/>
    </row>
    <row r="244" spans="3:8" x14ac:dyDescent="0.2">
      <c r="C244" s="1"/>
      <c r="D244" s="1"/>
      <c r="E244" s="1"/>
      <c r="F244" s="1"/>
      <c r="G244" s="1"/>
      <c r="H244" s="1"/>
    </row>
    <row r="245" spans="3:8" x14ac:dyDescent="0.2">
      <c r="C245" s="1"/>
      <c r="D245" s="1"/>
      <c r="E245" s="1"/>
      <c r="F245" s="1"/>
      <c r="G245" s="1"/>
      <c r="H245" s="1"/>
    </row>
    <row r="246" spans="3:8" x14ac:dyDescent="0.2">
      <c r="C246" s="1"/>
      <c r="D246" s="1"/>
      <c r="E246" s="1"/>
      <c r="F246" s="1"/>
      <c r="G246" s="1"/>
      <c r="H246" s="1"/>
    </row>
    <row r="247" spans="3:8" x14ac:dyDescent="0.2">
      <c r="C247" s="1"/>
      <c r="D247" s="1"/>
      <c r="E247" s="1"/>
      <c r="F247" s="1"/>
      <c r="G247" s="1"/>
      <c r="H247" s="1"/>
    </row>
    <row r="248" spans="3:8" x14ac:dyDescent="0.2">
      <c r="C248" s="1"/>
      <c r="D248" s="1"/>
      <c r="E248" s="1"/>
      <c r="F248" s="1"/>
      <c r="G248" s="1"/>
      <c r="H248" s="1"/>
    </row>
    <row r="249" spans="3:8" x14ac:dyDescent="0.2">
      <c r="C249" s="1"/>
      <c r="D249" s="1"/>
      <c r="E249" s="1"/>
      <c r="F249" s="1"/>
      <c r="G249" s="1"/>
      <c r="H249" s="1"/>
    </row>
    <row r="250" spans="3:8" x14ac:dyDescent="0.2">
      <c r="C250" s="1"/>
      <c r="D250" s="1"/>
      <c r="E250" s="1"/>
      <c r="F250" s="1"/>
      <c r="G250" s="1"/>
      <c r="H250" s="1"/>
    </row>
    <row r="251" spans="3:8" x14ac:dyDescent="0.2">
      <c r="C251" s="1"/>
      <c r="D251" s="1"/>
      <c r="E251" s="1"/>
      <c r="F251" s="1"/>
      <c r="G251" s="1"/>
      <c r="H251" s="1"/>
    </row>
    <row r="252" spans="3:8" x14ac:dyDescent="0.2">
      <c r="C252" s="1"/>
      <c r="D252" s="1"/>
      <c r="E252" s="1"/>
      <c r="F252" s="1"/>
      <c r="G252" s="1"/>
      <c r="H252" s="1"/>
    </row>
    <row r="253" spans="3:8" x14ac:dyDescent="0.2">
      <c r="C253" s="1"/>
      <c r="D253" s="1"/>
      <c r="E253" s="1"/>
      <c r="F253" s="1"/>
      <c r="G253" s="1"/>
      <c r="H253" s="1"/>
    </row>
    <row r="254" spans="3:8" x14ac:dyDescent="0.2">
      <c r="C254" s="1"/>
      <c r="D254" s="1"/>
      <c r="E254" s="1"/>
      <c r="F254" s="1"/>
      <c r="G254" s="1"/>
      <c r="H254" s="1"/>
    </row>
    <row r="255" spans="3:8" x14ac:dyDescent="0.2">
      <c r="C255" s="1"/>
      <c r="D255" s="1"/>
      <c r="E255" s="1"/>
      <c r="F255" s="1"/>
      <c r="G255" s="1"/>
      <c r="H255" s="1"/>
    </row>
    <row r="256" spans="3:8" x14ac:dyDescent="0.2">
      <c r="C256" s="1"/>
      <c r="D256" s="1"/>
      <c r="E256" s="1"/>
      <c r="F256" s="1"/>
      <c r="G256" s="1"/>
      <c r="H256" s="1"/>
    </row>
    <row r="257" spans="3:8" x14ac:dyDescent="0.2">
      <c r="C257" s="1"/>
      <c r="D257" s="1"/>
      <c r="E257" s="1"/>
      <c r="F257" s="1"/>
      <c r="G257" s="1"/>
      <c r="H257" s="1"/>
    </row>
    <row r="258" spans="3:8" x14ac:dyDescent="0.2">
      <c r="C258" s="1"/>
      <c r="D258" s="1"/>
      <c r="E258" s="1"/>
      <c r="F258" s="1"/>
      <c r="G258" s="1"/>
      <c r="H258" s="1"/>
    </row>
    <row r="259" spans="3:8" x14ac:dyDescent="0.2">
      <c r="C259" s="1"/>
      <c r="D259" s="1"/>
      <c r="E259" s="1"/>
      <c r="F259" s="1"/>
      <c r="G259" s="1"/>
      <c r="H259" s="1"/>
    </row>
    <row r="260" spans="3:8" x14ac:dyDescent="0.2">
      <c r="C260" s="1"/>
      <c r="D260" s="1"/>
      <c r="E260" s="1"/>
      <c r="F260" s="1"/>
      <c r="G260" s="1"/>
      <c r="H260" s="1"/>
    </row>
    <row r="261" spans="3:8" x14ac:dyDescent="0.2">
      <c r="C261" s="1"/>
      <c r="D261" s="1"/>
      <c r="E261" s="1"/>
      <c r="F261" s="1"/>
      <c r="G261" s="1"/>
      <c r="H261" s="1"/>
    </row>
    <row r="262" spans="3:8" x14ac:dyDescent="0.2">
      <c r="C262" s="1"/>
      <c r="D262" s="1"/>
      <c r="E262" s="1"/>
      <c r="F262" s="1"/>
      <c r="G262" s="1"/>
      <c r="H262" s="1"/>
    </row>
    <row r="263" spans="3:8" x14ac:dyDescent="0.2">
      <c r="C263" s="1"/>
      <c r="D263" s="1"/>
      <c r="E263" s="1"/>
      <c r="F263" s="1"/>
      <c r="G263" s="1"/>
      <c r="H263" s="1"/>
    </row>
    <row r="264" spans="3:8" x14ac:dyDescent="0.2">
      <c r="C264" s="1"/>
      <c r="D264" s="1"/>
      <c r="E264" s="1"/>
      <c r="F264" s="1"/>
      <c r="G264" s="1"/>
      <c r="H264" s="1"/>
    </row>
    <row r="265" spans="3:8" x14ac:dyDescent="0.2">
      <c r="C265" s="1"/>
      <c r="D265" s="1"/>
      <c r="E265" s="1"/>
      <c r="F265" s="1"/>
      <c r="G265" s="1"/>
      <c r="H265" s="1"/>
    </row>
    <row r="266" spans="3:8" x14ac:dyDescent="0.2">
      <c r="C266" s="1"/>
      <c r="D266" s="1"/>
      <c r="E266" s="1"/>
      <c r="F266" s="1"/>
      <c r="G266" s="1"/>
      <c r="H266" s="1"/>
    </row>
    <row r="267" spans="3:8" x14ac:dyDescent="0.2">
      <c r="C267" s="1"/>
      <c r="D267" s="1"/>
      <c r="E267" s="1"/>
      <c r="F267" s="1"/>
      <c r="G267" s="1"/>
      <c r="H267" s="1"/>
    </row>
    <row r="268" spans="3:8" x14ac:dyDescent="0.2">
      <c r="C268" s="1"/>
      <c r="D268" s="1"/>
      <c r="E268" s="1"/>
      <c r="F268" s="1"/>
      <c r="G268" s="1"/>
      <c r="H268" s="1"/>
    </row>
    <row r="269" spans="3:8" x14ac:dyDescent="0.2">
      <c r="C269" s="1"/>
      <c r="D269" s="1"/>
      <c r="E269" s="1"/>
      <c r="F269" s="1"/>
      <c r="G269" s="1"/>
      <c r="H269" s="1"/>
    </row>
    <row r="270" spans="3:8" x14ac:dyDescent="0.2">
      <c r="C270" s="1"/>
      <c r="D270" s="1"/>
      <c r="E270" s="1"/>
      <c r="F270" s="1"/>
      <c r="G270" s="1"/>
      <c r="H270" s="1"/>
    </row>
    <row r="271" spans="3:8" x14ac:dyDescent="0.2">
      <c r="C271" s="1"/>
      <c r="D271" s="1"/>
      <c r="E271" s="1"/>
      <c r="F271" s="1"/>
      <c r="G271" s="1"/>
      <c r="H271" s="1"/>
    </row>
    <row r="272" spans="3:8" x14ac:dyDescent="0.2">
      <c r="C272" s="1"/>
      <c r="D272" s="1"/>
      <c r="E272" s="1"/>
      <c r="F272" s="1"/>
      <c r="G272" s="1"/>
      <c r="H272" s="1"/>
    </row>
    <row r="273" spans="3:8" x14ac:dyDescent="0.2">
      <c r="C273" s="1"/>
      <c r="D273" s="1"/>
      <c r="E273" s="1"/>
      <c r="F273" s="1"/>
      <c r="G273" s="1"/>
      <c r="H273" s="1"/>
    </row>
    <row r="274" spans="3:8" x14ac:dyDescent="0.2">
      <c r="C274" s="1"/>
      <c r="D274" s="1"/>
      <c r="E274" s="1"/>
      <c r="F274" s="1"/>
      <c r="G274" s="1"/>
      <c r="H274" s="1"/>
    </row>
    <row r="275" spans="3:8" x14ac:dyDescent="0.2">
      <c r="C275" s="1"/>
      <c r="D275" s="1"/>
      <c r="E275" s="1"/>
      <c r="F275" s="1"/>
      <c r="G275" s="1"/>
      <c r="H275" s="1"/>
    </row>
    <row r="276" spans="3:8" x14ac:dyDescent="0.2">
      <c r="C276" s="1"/>
      <c r="D276" s="1"/>
      <c r="E276" s="1"/>
      <c r="F276" s="1"/>
      <c r="G276" s="1"/>
      <c r="H276" s="1"/>
    </row>
    <row r="277" spans="3:8" x14ac:dyDescent="0.2">
      <c r="C277" s="1"/>
      <c r="D277" s="1"/>
      <c r="E277" s="1"/>
      <c r="F277" s="1"/>
      <c r="G277" s="1"/>
      <c r="H277" s="1"/>
    </row>
    <row r="278" spans="3:8" x14ac:dyDescent="0.2">
      <c r="C278" s="1"/>
      <c r="D278" s="1"/>
      <c r="E278" s="1"/>
      <c r="F278" s="1"/>
      <c r="G278" s="1"/>
      <c r="H278" s="1"/>
    </row>
    <row r="279" spans="3:8" x14ac:dyDescent="0.2">
      <c r="C279" s="1"/>
      <c r="D279" s="1"/>
      <c r="E279" s="1"/>
      <c r="F279" s="1"/>
      <c r="G279" s="1"/>
      <c r="H279" s="1"/>
    </row>
    <row r="280" spans="3:8" x14ac:dyDescent="0.2">
      <c r="C280" s="1"/>
      <c r="D280" s="1"/>
      <c r="E280" s="1"/>
      <c r="F280" s="1"/>
      <c r="G280" s="1"/>
      <c r="H280" s="1"/>
    </row>
    <row r="281" spans="3:8" x14ac:dyDescent="0.2">
      <c r="C281" s="1"/>
      <c r="D281" s="1"/>
      <c r="E281" s="1"/>
      <c r="F281" s="1"/>
      <c r="G281" s="1"/>
      <c r="H281" s="1"/>
    </row>
    <row r="282" spans="3:8" x14ac:dyDescent="0.2">
      <c r="C282" s="1"/>
      <c r="D282" s="1"/>
      <c r="E282" s="1"/>
      <c r="F282" s="1"/>
      <c r="G282" s="1"/>
      <c r="H282" s="1"/>
    </row>
    <row r="283" spans="3:8" x14ac:dyDescent="0.2">
      <c r="C283" s="1"/>
      <c r="D283" s="1"/>
      <c r="E283" s="1"/>
      <c r="F283" s="1"/>
      <c r="G283" s="1"/>
      <c r="H283" s="1"/>
    </row>
    <row r="284" spans="3:8" x14ac:dyDescent="0.2">
      <c r="C284" s="1"/>
      <c r="D284" s="1"/>
      <c r="E284" s="1"/>
      <c r="F284" s="1"/>
      <c r="G284" s="1"/>
      <c r="H284" s="1"/>
    </row>
    <row r="285" spans="3:8" x14ac:dyDescent="0.2">
      <c r="C285" s="1"/>
      <c r="D285" s="1"/>
      <c r="E285" s="1"/>
      <c r="F285" s="1"/>
      <c r="G285" s="1"/>
      <c r="H285" s="1"/>
    </row>
    <row r="286" spans="3:8" x14ac:dyDescent="0.2">
      <c r="C286" s="1"/>
      <c r="D286" s="1"/>
      <c r="E286" s="1"/>
      <c r="F286" s="1"/>
      <c r="G286" s="1"/>
      <c r="H286" s="1"/>
    </row>
    <row r="287" spans="3:8" x14ac:dyDescent="0.2">
      <c r="C287" s="1"/>
      <c r="D287" s="1"/>
      <c r="E287" s="1"/>
      <c r="F287" s="1"/>
      <c r="G287" s="1"/>
      <c r="H287" s="1"/>
    </row>
    <row r="288" spans="3:8" x14ac:dyDescent="0.2">
      <c r="C288" s="1"/>
      <c r="D288" s="1"/>
      <c r="E288" s="1"/>
      <c r="F288" s="1"/>
      <c r="G288" s="1"/>
      <c r="H288" s="1"/>
    </row>
    <row r="289" spans="3:8" x14ac:dyDescent="0.2">
      <c r="C289" s="1"/>
      <c r="D289" s="1"/>
      <c r="E289" s="1"/>
      <c r="F289" s="1"/>
      <c r="G289" s="1"/>
      <c r="H289" s="1"/>
    </row>
    <row r="290" spans="3:8" x14ac:dyDescent="0.2">
      <c r="C290" s="1"/>
      <c r="D290" s="1"/>
      <c r="E290" s="1"/>
      <c r="F290" s="1"/>
      <c r="G290" s="1"/>
      <c r="H290" s="1"/>
    </row>
    <row r="291" spans="3:8" x14ac:dyDescent="0.2">
      <c r="C291" s="1"/>
      <c r="D291" s="1"/>
      <c r="E291" s="1"/>
      <c r="F291" s="1"/>
      <c r="G291" s="1"/>
      <c r="H291" s="1"/>
    </row>
    <row r="292" spans="3:8" x14ac:dyDescent="0.2">
      <c r="C292" s="1"/>
      <c r="D292" s="1"/>
      <c r="E292" s="1"/>
      <c r="F292" s="1"/>
      <c r="G292" s="1"/>
      <c r="H292" s="1"/>
    </row>
    <row r="293" spans="3:8" x14ac:dyDescent="0.2">
      <c r="C293" s="1"/>
      <c r="D293" s="1"/>
      <c r="E293" s="1"/>
      <c r="F293" s="1"/>
      <c r="G293" s="1"/>
      <c r="H293" s="1"/>
    </row>
    <row r="294" spans="3:8" x14ac:dyDescent="0.2">
      <c r="C294" s="1"/>
      <c r="D294" s="1"/>
      <c r="E294" s="1"/>
      <c r="F294" s="1"/>
      <c r="G294" s="1"/>
      <c r="H294" s="1"/>
    </row>
    <row r="295" spans="3:8" x14ac:dyDescent="0.2">
      <c r="C295" s="1"/>
      <c r="D295" s="1"/>
      <c r="E295" s="1"/>
      <c r="F295" s="1"/>
      <c r="G295" s="1"/>
      <c r="H295" s="1"/>
    </row>
    <row r="296" spans="3:8" x14ac:dyDescent="0.2">
      <c r="C296" s="1"/>
      <c r="D296" s="1"/>
      <c r="E296" s="1"/>
      <c r="F296" s="1"/>
      <c r="G296" s="1"/>
      <c r="H296" s="1"/>
    </row>
    <row r="297" spans="3:8" x14ac:dyDescent="0.2">
      <c r="C297" s="1"/>
      <c r="D297" s="1"/>
      <c r="E297" s="1"/>
      <c r="F297" s="1"/>
      <c r="G297" s="1"/>
      <c r="H297" s="1"/>
    </row>
    <row r="298" spans="3:8" x14ac:dyDescent="0.2">
      <c r="C298" s="1"/>
      <c r="D298" s="1"/>
      <c r="E298" s="1"/>
      <c r="F298" s="1"/>
      <c r="G298" s="1"/>
      <c r="H298" s="1"/>
    </row>
    <row r="299" spans="3:8" x14ac:dyDescent="0.2">
      <c r="C299" s="1"/>
      <c r="D299" s="1"/>
      <c r="E299" s="1"/>
      <c r="F299" s="1"/>
      <c r="G299" s="1"/>
      <c r="H299" s="1"/>
    </row>
    <row r="300" spans="3:8" x14ac:dyDescent="0.2">
      <c r="C300" s="1"/>
      <c r="D300" s="1"/>
      <c r="E300" s="1"/>
      <c r="F300" s="1"/>
      <c r="G300" s="1"/>
      <c r="H300" s="1"/>
    </row>
    <row r="301" spans="3:8" x14ac:dyDescent="0.2">
      <c r="C301" s="1"/>
      <c r="D301" s="1"/>
      <c r="E301" s="1"/>
      <c r="F301" s="1"/>
      <c r="G301" s="1"/>
      <c r="H301" s="1"/>
    </row>
    <row r="302" spans="3:8" x14ac:dyDescent="0.2">
      <c r="C302" s="1"/>
      <c r="D302" s="1"/>
      <c r="E302" s="1"/>
      <c r="F302" s="1"/>
      <c r="G302" s="1"/>
      <c r="H302" s="1"/>
    </row>
    <row r="303" spans="3:8" x14ac:dyDescent="0.2">
      <c r="C303" s="1"/>
      <c r="D303" s="1"/>
      <c r="E303" s="1"/>
      <c r="F303" s="1"/>
      <c r="G303" s="1"/>
      <c r="H303" s="1"/>
    </row>
    <row r="304" spans="3:8" x14ac:dyDescent="0.2">
      <c r="C304" s="1"/>
      <c r="D304" s="1"/>
      <c r="E304" s="1"/>
      <c r="F304" s="1"/>
      <c r="G304" s="1"/>
      <c r="H304" s="1"/>
    </row>
    <row r="305" spans="3:8" x14ac:dyDescent="0.2">
      <c r="C305" s="1"/>
      <c r="D305" s="1"/>
      <c r="E305" s="1"/>
      <c r="F305" s="1"/>
      <c r="G305" s="1"/>
      <c r="H305" s="1"/>
    </row>
    <row r="306" spans="3:8" x14ac:dyDescent="0.2">
      <c r="C306" s="1"/>
      <c r="D306" s="1"/>
      <c r="E306" s="1"/>
      <c r="F306" s="1"/>
      <c r="G306" s="1"/>
      <c r="H306" s="1"/>
    </row>
    <row r="307" spans="3:8" x14ac:dyDescent="0.2">
      <c r="C307" s="1"/>
      <c r="D307" s="1"/>
      <c r="E307" s="1"/>
      <c r="F307" s="1"/>
      <c r="G307" s="1"/>
      <c r="H307" s="1"/>
    </row>
    <row r="308" spans="3:8" x14ac:dyDescent="0.2">
      <c r="C308" s="1"/>
      <c r="D308" s="1"/>
      <c r="E308" s="1"/>
      <c r="F308" s="1"/>
      <c r="G308" s="1"/>
      <c r="H308" s="1"/>
    </row>
    <row r="309" spans="3:8" x14ac:dyDescent="0.2">
      <c r="C309" s="1"/>
      <c r="D309" s="1"/>
      <c r="E309" s="1"/>
      <c r="F309" s="1"/>
      <c r="G309" s="1"/>
      <c r="H309" s="1"/>
    </row>
    <row r="310" spans="3:8" x14ac:dyDescent="0.2">
      <c r="C310" s="1"/>
      <c r="D310" s="1"/>
      <c r="E310" s="1"/>
      <c r="F310" s="1"/>
      <c r="G310" s="1"/>
      <c r="H310" s="1"/>
    </row>
    <row r="311" spans="3:8" x14ac:dyDescent="0.2">
      <c r="C311" s="1"/>
      <c r="D311" s="1"/>
      <c r="E311" s="1"/>
      <c r="F311" s="1"/>
      <c r="G311" s="1"/>
      <c r="H311" s="1"/>
    </row>
    <row r="312" spans="3:8" x14ac:dyDescent="0.2">
      <c r="C312" s="1"/>
      <c r="D312" s="1"/>
      <c r="E312" s="1"/>
      <c r="F312" s="1"/>
      <c r="G312" s="1"/>
      <c r="H312" s="1"/>
    </row>
    <row r="313" spans="3:8" x14ac:dyDescent="0.2">
      <c r="C313" s="1"/>
      <c r="D313" s="1"/>
      <c r="E313" s="1"/>
      <c r="F313" s="1"/>
      <c r="G313" s="1"/>
      <c r="H313" s="1"/>
    </row>
    <row r="314" spans="3:8" x14ac:dyDescent="0.2">
      <c r="C314" s="1"/>
      <c r="D314" s="1"/>
      <c r="E314" s="1"/>
      <c r="F314" s="1"/>
      <c r="G314" s="1"/>
      <c r="H314" s="1"/>
    </row>
    <row r="315" spans="3:8" x14ac:dyDescent="0.2">
      <c r="C315" s="1"/>
      <c r="D315" s="1"/>
      <c r="E315" s="1"/>
      <c r="F315" s="1"/>
      <c r="G315" s="1"/>
      <c r="H315" s="1"/>
    </row>
    <row r="316" spans="3:8" x14ac:dyDescent="0.2">
      <c r="C316" s="1"/>
      <c r="D316" s="1"/>
      <c r="E316" s="1"/>
      <c r="F316" s="1"/>
      <c r="G316" s="1"/>
      <c r="H316" s="1"/>
    </row>
    <row r="317" spans="3:8" x14ac:dyDescent="0.2">
      <c r="C317" s="1"/>
      <c r="D317" s="1"/>
      <c r="E317" s="1"/>
      <c r="F317" s="1"/>
      <c r="G317" s="1"/>
      <c r="H317" s="1"/>
    </row>
    <row r="318" spans="3:8" x14ac:dyDescent="0.2">
      <c r="C318" s="1"/>
      <c r="D318" s="1"/>
      <c r="E318" s="1"/>
      <c r="F318" s="1"/>
      <c r="G318" s="1"/>
      <c r="H318" s="1"/>
    </row>
    <row r="319" spans="3:8" x14ac:dyDescent="0.2">
      <c r="C319" s="1"/>
      <c r="D319" s="1"/>
      <c r="E319" s="1"/>
      <c r="F319" s="1"/>
      <c r="G319" s="1"/>
      <c r="H319" s="1"/>
    </row>
    <row r="320" spans="3:8" x14ac:dyDescent="0.2">
      <c r="C320" s="1"/>
      <c r="D320" s="1"/>
      <c r="E320" s="1"/>
      <c r="F320" s="1"/>
      <c r="G320" s="1"/>
      <c r="H320" s="1"/>
    </row>
    <row r="321" spans="3:8" x14ac:dyDescent="0.2">
      <c r="C321" s="1"/>
      <c r="D321" s="1"/>
      <c r="E321" s="1"/>
      <c r="F321" s="1"/>
      <c r="G321" s="1"/>
      <c r="H321" s="1"/>
    </row>
    <row r="322" spans="3:8" x14ac:dyDescent="0.2">
      <c r="C322" s="1"/>
      <c r="D322" s="1"/>
      <c r="E322" s="1"/>
      <c r="F322" s="1"/>
      <c r="G322" s="1"/>
      <c r="H322" s="1"/>
    </row>
    <row r="323" spans="3:8" x14ac:dyDescent="0.2">
      <c r="C323" s="1"/>
      <c r="D323" s="1"/>
      <c r="E323" s="1"/>
      <c r="F323" s="1"/>
      <c r="G323" s="1"/>
      <c r="H323" s="1"/>
    </row>
    <row r="324" spans="3:8" x14ac:dyDescent="0.2">
      <c r="C324" s="1"/>
      <c r="D324" s="1"/>
      <c r="E324" s="1"/>
      <c r="F324" s="1"/>
      <c r="G324" s="1"/>
      <c r="H324" s="1"/>
    </row>
    <row r="325" spans="3:8" x14ac:dyDescent="0.2">
      <c r="C325" s="1"/>
      <c r="D325" s="1"/>
      <c r="E325" s="1"/>
      <c r="F325" s="1"/>
      <c r="G325" s="1"/>
      <c r="H325" s="1"/>
    </row>
    <row r="326" spans="3:8" x14ac:dyDescent="0.2">
      <c r="C326" s="1"/>
      <c r="D326" s="1"/>
      <c r="E326" s="1"/>
      <c r="F326" s="1"/>
      <c r="G326" s="1"/>
      <c r="H326" s="1"/>
    </row>
    <row r="327" spans="3:8" x14ac:dyDescent="0.2">
      <c r="C327" s="1"/>
      <c r="D327" s="1"/>
      <c r="E327" s="1"/>
      <c r="F327" s="1"/>
      <c r="G327" s="1"/>
      <c r="H327" s="1"/>
    </row>
    <row r="328" spans="3:8" x14ac:dyDescent="0.2">
      <c r="C328" s="1"/>
      <c r="D328" s="1"/>
      <c r="E328" s="1"/>
      <c r="F328" s="1"/>
      <c r="G328" s="1"/>
      <c r="H328" s="1"/>
    </row>
    <row r="329" spans="3:8" x14ac:dyDescent="0.2">
      <c r="C329" s="1"/>
      <c r="D329" s="1"/>
      <c r="E329" s="1"/>
      <c r="F329" s="1"/>
      <c r="G329" s="1"/>
      <c r="H329" s="1"/>
    </row>
    <row r="330" spans="3:8" x14ac:dyDescent="0.2">
      <c r="C330" s="1"/>
      <c r="D330" s="1"/>
      <c r="E330" s="1"/>
      <c r="F330" s="1"/>
      <c r="G330" s="1"/>
      <c r="H330" s="1"/>
    </row>
    <row r="331" spans="3:8" x14ac:dyDescent="0.2">
      <c r="C331" s="1"/>
      <c r="D331" s="1"/>
      <c r="E331" s="1"/>
      <c r="F331" s="1"/>
      <c r="G331" s="1"/>
      <c r="H331" s="1"/>
    </row>
    <row r="332" spans="3:8" x14ac:dyDescent="0.2">
      <c r="C332" s="1"/>
      <c r="D332" s="1"/>
      <c r="E332" s="1"/>
      <c r="F332" s="1"/>
      <c r="G332" s="1"/>
      <c r="H332" s="1"/>
    </row>
    <row r="333" spans="3:8" x14ac:dyDescent="0.2">
      <c r="C333" s="1"/>
      <c r="D333" s="1"/>
      <c r="E333" s="1"/>
      <c r="F333" s="1"/>
      <c r="G333" s="1"/>
      <c r="H333" s="1"/>
    </row>
    <row r="334" spans="3:8" x14ac:dyDescent="0.2">
      <c r="C334" s="1"/>
      <c r="D334" s="1"/>
      <c r="E334" s="1"/>
      <c r="F334" s="1"/>
      <c r="G334" s="1"/>
      <c r="H334" s="1"/>
    </row>
    <row r="335" spans="3:8" x14ac:dyDescent="0.2">
      <c r="C335" s="1"/>
      <c r="D335" s="1"/>
      <c r="E335" s="1"/>
      <c r="F335" s="1"/>
      <c r="G335" s="1"/>
      <c r="H335" s="1"/>
    </row>
    <row r="336" spans="3:8" x14ac:dyDescent="0.2">
      <c r="C336" s="1"/>
      <c r="D336" s="1"/>
      <c r="E336" s="1"/>
      <c r="F336" s="1"/>
      <c r="G336" s="1"/>
      <c r="H336" s="1"/>
    </row>
    <row r="337" spans="3:8" x14ac:dyDescent="0.2">
      <c r="C337" s="1"/>
      <c r="D337" s="1"/>
      <c r="E337" s="1"/>
      <c r="F337" s="1"/>
      <c r="G337" s="1"/>
      <c r="H337" s="1"/>
    </row>
    <row r="338" spans="3:8" x14ac:dyDescent="0.2">
      <c r="C338" s="1"/>
      <c r="D338" s="1"/>
      <c r="E338" s="1"/>
      <c r="F338" s="1"/>
      <c r="G338" s="1"/>
      <c r="H338" s="1"/>
    </row>
    <row r="339" spans="3:8" x14ac:dyDescent="0.2">
      <c r="C339" s="1"/>
      <c r="D339" s="1"/>
      <c r="E339" s="1"/>
      <c r="F339" s="1"/>
      <c r="G339" s="1"/>
      <c r="H339" s="1"/>
    </row>
    <row r="340" spans="3:8" x14ac:dyDescent="0.2">
      <c r="C340" s="1"/>
      <c r="D340" s="1"/>
      <c r="E340" s="1"/>
      <c r="F340" s="1"/>
      <c r="G340" s="1"/>
      <c r="H340" s="1"/>
    </row>
    <row r="341" spans="3:8" x14ac:dyDescent="0.2">
      <c r="C341" s="1"/>
      <c r="D341" s="1"/>
      <c r="E341" s="1"/>
      <c r="F341" s="1"/>
      <c r="G341" s="1"/>
      <c r="H341" s="1"/>
    </row>
    <row r="342" spans="3:8" x14ac:dyDescent="0.2">
      <c r="C342" s="1"/>
      <c r="D342" s="1"/>
      <c r="E342" s="1"/>
      <c r="F342" s="1"/>
      <c r="G342" s="1"/>
      <c r="H342" s="1"/>
    </row>
    <row r="343" spans="3:8" x14ac:dyDescent="0.2">
      <c r="C343" s="1"/>
      <c r="D343" s="1"/>
      <c r="E343" s="1"/>
      <c r="F343" s="1"/>
      <c r="G343" s="1"/>
      <c r="H343" s="1"/>
    </row>
    <row r="344" spans="3:8" x14ac:dyDescent="0.2">
      <c r="C344" s="1"/>
      <c r="D344" s="1"/>
      <c r="E344" s="1"/>
      <c r="F344" s="1"/>
      <c r="G344" s="1"/>
      <c r="H344" s="1"/>
    </row>
    <row r="345" spans="3:8" x14ac:dyDescent="0.2">
      <c r="C345" s="1"/>
      <c r="D345" s="1"/>
      <c r="E345" s="1"/>
      <c r="F345" s="1"/>
      <c r="G345" s="1"/>
      <c r="H345" s="1"/>
    </row>
    <row r="346" spans="3:8" x14ac:dyDescent="0.2">
      <c r="C346" s="1"/>
      <c r="D346" s="1"/>
      <c r="E346" s="1"/>
      <c r="F346" s="1"/>
      <c r="G346" s="1"/>
      <c r="H346" s="1"/>
    </row>
    <row r="347" spans="3:8" x14ac:dyDescent="0.2">
      <c r="C347" s="1"/>
      <c r="D347" s="1"/>
      <c r="E347" s="1"/>
      <c r="F347" s="1"/>
      <c r="G347" s="1"/>
      <c r="H347" s="1"/>
    </row>
    <row r="348" spans="3:8" x14ac:dyDescent="0.2">
      <c r="C348" s="1"/>
      <c r="D348" s="1"/>
      <c r="E348" s="1"/>
      <c r="F348" s="1"/>
      <c r="G348" s="1"/>
      <c r="H348" s="1"/>
    </row>
    <row r="349" spans="3:8" x14ac:dyDescent="0.2">
      <c r="C349" s="1"/>
      <c r="D349" s="1"/>
      <c r="E349" s="1"/>
      <c r="F349" s="1"/>
      <c r="G349" s="1"/>
      <c r="H349" s="1"/>
    </row>
    <row r="350" spans="3:8" x14ac:dyDescent="0.2">
      <c r="C350" s="1"/>
      <c r="D350" s="1"/>
      <c r="E350" s="1"/>
      <c r="F350" s="1"/>
      <c r="G350" s="1"/>
      <c r="H350" s="1"/>
    </row>
    <row r="351" spans="3:8" x14ac:dyDescent="0.2">
      <c r="C351" s="1"/>
      <c r="D351" s="1"/>
      <c r="E351" s="1"/>
      <c r="F351" s="1"/>
      <c r="G351" s="1"/>
      <c r="H351" s="1"/>
    </row>
    <row r="352" spans="3:8" x14ac:dyDescent="0.2">
      <c r="C352" s="1"/>
      <c r="D352" s="1"/>
      <c r="E352" s="1"/>
      <c r="F352" s="1"/>
      <c r="G352" s="1"/>
      <c r="H352" s="1"/>
    </row>
    <row r="353" spans="3:8" x14ac:dyDescent="0.2">
      <c r="C353" s="1"/>
      <c r="D353" s="1"/>
      <c r="E353" s="1"/>
      <c r="F353" s="1"/>
      <c r="G353" s="1"/>
      <c r="H353" s="1"/>
    </row>
    <row r="354" spans="3:8" x14ac:dyDescent="0.2">
      <c r="C354" s="1"/>
      <c r="D354" s="1"/>
      <c r="E354" s="1"/>
      <c r="F354" s="1"/>
      <c r="G354" s="1"/>
      <c r="H354" s="1"/>
    </row>
    <row r="355" spans="3:8" x14ac:dyDescent="0.2">
      <c r="C355" s="1"/>
      <c r="D355" s="1"/>
      <c r="E355" s="1"/>
      <c r="F355" s="1"/>
      <c r="G355" s="1"/>
      <c r="H355" s="1"/>
    </row>
    <row r="356" spans="3:8" x14ac:dyDescent="0.2">
      <c r="C356" s="1"/>
      <c r="D356" s="1"/>
      <c r="E356" s="1"/>
      <c r="F356" s="1"/>
      <c r="G356" s="1"/>
      <c r="H356" s="1"/>
    </row>
    <row r="357" spans="3:8" x14ac:dyDescent="0.2">
      <c r="C357" s="1"/>
      <c r="D357" s="1"/>
      <c r="E357" s="1"/>
      <c r="F357" s="1"/>
      <c r="G357" s="1"/>
      <c r="H357" s="1"/>
    </row>
    <row r="358" spans="3:8" x14ac:dyDescent="0.2">
      <c r="C358" s="1"/>
      <c r="D358" s="1"/>
      <c r="E358" s="1"/>
      <c r="F358" s="1"/>
      <c r="G358" s="1"/>
      <c r="H358" s="1"/>
    </row>
    <row r="359" spans="3:8" x14ac:dyDescent="0.2">
      <c r="C359" s="1"/>
      <c r="D359" s="1"/>
      <c r="E359" s="1"/>
      <c r="F359" s="1"/>
      <c r="G359" s="1"/>
      <c r="H359" s="1"/>
    </row>
    <row r="360" spans="3:8" x14ac:dyDescent="0.2">
      <c r="C360" s="1"/>
      <c r="D360" s="1"/>
      <c r="E360" s="1"/>
      <c r="F360" s="1"/>
      <c r="G360" s="1"/>
      <c r="H360" s="1"/>
    </row>
    <row r="361" spans="3:8" x14ac:dyDescent="0.2">
      <c r="C361" s="1"/>
      <c r="D361" s="1"/>
      <c r="E361" s="1"/>
      <c r="F361" s="1"/>
      <c r="G361" s="1"/>
      <c r="H361" s="1"/>
    </row>
    <row r="362" spans="3:8" x14ac:dyDescent="0.2">
      <c r="C362" s="1"/>
      <c r="D362" s="1"/>
      <c r="E362" s="1"/>
      <c r="F362" s="1"/>
      <c r="G362" s="1"/>
      <c r="H362" s="1"/>
    </row>
    <row r="363" spans="3:8" x14ac:dyDescent="0.2">
      <c r="C363" s="1"/>
      <c r="D363" s="1"/>
      <c r="E363" s="1"/>
      <c r="F363" s="1"/>
      <c r="G363" s="1"/>
      <c r="H363" s="1"/>
    </row>
    <row r="364" spans="3:8" x14ac:dyDescent="0.2">
      <c r="C364" s="1"/>
      <c r="D364" s="1"/>
      <c r="E364" s="1"/>
      <c r="F364" s="1"/>
      <c r="G364" s="1"/>
      <c r="H364" s="1"/>
    </row>
    <row r="365" spans="3:8" x14ac:dyDescent="0.2">
      <c r="C365" s="1"/>
      <c r="D365" s="1"/>
      <c r="E365" s="1"/>
      <c r="F365" s="1"/>
      <c r="G365" s="1"/>
      <c r="H365" s="1"/>
    </row>
    <row r="366" spans="3:8" x14ac:dyDescent="0.2">
      <c r="C366" s="1"/>
      <c r="D366" s="1"/>
      <c r="E366" s="1"/>
      <c r="F366" s="1"/>
      <c r="G366" s="1"/>
      <c r="H366" s="1"/>
    </row>
    <row r="367" spans="3:8" x14ac:dyDescent="0.2">
      <c r="C367" s="1"/>
      <c r="D367" s="1"/>
      <c r="E367" s="1"/>
      <c r="F367" s="1"/>
      <c r="G367" s="1"/>
      <c r="H367" s="1"/>
    </row>
    <row r="368" spans="3:8" x14ac:dyDescent="0.2">
      <c r="C368" s="1"/>
      <c r="D368" s="1"/>
      <c r="E368" s="1"/>
      <c r="F368" s="1"/>
      <c r="G368" s="1"/>
      <c r="H368" s="1"/>
    </row>
    <row r="369" spans="3:8" x14ac:dyDescent="0.2">
      <c r="C369" s="1"/>
      <c r="D369" s="1"/>
      <c r="E369" s="1"/>
      <c r="F369" s="1"/>
      <c r="G369" s="1"/>
      <c r="H369" s="1"/>
    </row>
    <row r="370" spans="3:8" x14ac:dyDescent="0.2">
      <c r="C370" s="1"/>
      <c r="D370" s="1"/>
      <c r="E370" s="1"/>
      <c r="F370" s="1"/>
      <c r="G370" s="1"/>
      <c r="H370" s="1"/>
    </row>
    <row r="371" spans="3:8" x14ac:dyDescent="0.2">
      <c r="C371" s="1"/>
      <c r="D371" s="1"/>
      <c r="E371" s="1"/>
      <c r="F371" s="1"/>
      <c r="G371" s="1"/>
      <c r="H371" s="1"/>
    </row>
    <row r="372" spans="3:8" x14ac:dyDescent="0.2">
      <c r="C372" s="1"/>
      <c r="D372" s="1"/>
      <c r="E372" s="1"/>
      <c r="F372" s="1"/>
      <c r="G372" s="1"/>
      <c r="H372" s="1"/>
    </row>
    <row r="373" spans="3:8" x14ac:dyDescent="0.2">
      <c r="C373" s="1"/>
      <c r="D373" s="1"/>
      <c r="E373" s="1"/>
      <c r="F373" s="1"/>
      <c r="G373" s="1"/>
      <c r="H373" s="1"/>
    </row>
    <row r="374" spans="3:8" x14ac:dyDescent="0.2">
      <c r="C374" s="1"/>
      <c r="D374" s="1"/>
      <c r="E374" s="1"/>
      <c r="F374" s="1"/>
      <c r="G374" s="1"/>
      <c r="H374" s="1"/>
    </row>
    <row r="375" spans="3:8" x14ac:dyDescent="0.2">
      <c r="C375" s="1"/>
      <c r="D375" s="1"/>
      <c r="E375" s="1"/>
      <c r="F375" s="1"/>
      <c r="G375" s="1"/>
      <c r="H375" s="1"/>
    </row>
    <row r="376" spans="3:8" x14ac:dyDescent="0.2">
      <c r="C376" s="1"/>
      <c r="D376" s="1"/>
      <c r="E376" s="1"/>
      <c r="F376" s="1"/>
      <c r="G376" s="1"/>
      <c r="H376" s="1"/>
    </row>
    <row r="377" spans="3:8" x14ac:dyDescent="0.2">
      <c r="C377" s="1"/>
      <c r="D377" s="1"/>
      <c r="E377" s="1"/>
      <c r="F377" s="1"/>
      <c r="G377" s="1"/>
      <c r="H377" s="1"/>
    </row>
    <row r="378" spans="3:8" x14ac:dyDescent="0.2">
      <c r="C378" s="1"/>
      <c r="D378" s="1"/>
      <c r="E378" s="1"/>
      <c r="F378" s="1"/>
      <c r="G378" s="1"/>
      <c r="H378" s="1"/>
    </row>
    <row r="379" spans="3:8" x14ac:dyDescent="0.2">
      <c r="C379" s="1"/>
      <c r="D379" s="1"/>
      <c r="E379" s="1"/>
      <c r="F379" s="1"/>
      <c r="G379" s="1"/>
      <c r="H379" s="1"/>
    </row>
    <row r="380" spans="3:8" x14ac:dyDescent="0.2">
      <c r="C380" s="1"/>
      <c r="D380" s="1"/>
      <c r="E380" s="1"/>
      <c r="F380" s="1"/>
      <c r="G380" s="1"/>
      <c r="H380" s="1"/>
    </row>
    <row r="381" spans="3:8" x14ac:dyDescent="0.2">
      <c r="C381" s="1"/>
      <c r="D381" s="1"/>
      <c r="E381" s="1"/>
      <c r="F381" s="1"/>
      <c r="G381" s="1"/>
      <c r="H381" s="1"/>
    </row>
    <row r="382" spans="3:8" x14ac:dyDescent="0.2">
      <c r="C382" s="1"/>
      <c r="D382" s="1"/>
      <c r="E382" s="1"/>
      <c r="F382" s="1"/>
      <c r="G382" s="1"/>
      <c r="H382" s="1"/>
    </row>
    <row r="383" spans="3:8" x14ac:dyDescent="0.2">
      <c r="C383" s="1"/>
      <c r="D383" s="1"/>
      <c r="E383" s="1"/>
      <c r="F383" s="1"/>
      <c r="G383" s="1"/>
      <c r="H383" s="1"/>
    </row>
    <row r="384" spans="3:8" x14ac:dyDescent="0.2">
      <c r="C384" s="1"/>
      <c r="D384" s="1"/>
      <c r="E384" s="1"/>
      <c r="F384" s="1"/>
      <c r="G384" s="1"/>
      <c r="H384" s="1"/>
    </row>
    <row r="385" spans="3:8" x14ac:dyDescent="0.2">
      <c r="C385" s="1"/>
      <c r="D385" s="1"/>
      <c r="E385" s="1"/>
      <c r="F385" s="1"/>
      <c r="G385" s="1"/>
      <c r="H385" s="1"/>
    </row>
    <row r="386" spans="3:8" x14ac:dyDescent="0.2">
      <c r="C386" s="1"/>
      <c r="D386" s="1"/>
      <c r="E386" s="1"/>
      <c r="F386" s="1"/>
      <c r="G386" s="1"/>
      <c r="H386" s="1"/>
    </row>
    <row r="387" spans="3:8" x14ac:dyDescent="0.2">
      <c r="C387" s="1"/>
      <c r="D387" s="1"/>
      <c r="E387" s="1"/>
      <c r="F387" s="1"/>
      <c r="G387" s="1"/>
      <c r="H387" s="1"/>
    </row>
    <row r="388" spans="3:8" x14ac:dyDescent="0.2">
      <c r="C388" s="1"/>
      <c r="D388" s="1"/>
      <c r="E388" s="1"/>
      <c r="F388" s="1"/>
      <c r="G388" s="1"/>
      <c r="H388" s="1"/>
    </row>
    <row r="389" spans="3:8" x14ac:dyDescent="0.2">
      <c r="C389" s="1"/>
      <c r="D389" s="1"/>
      <c r="E389" s="1"/>
      <c r="F389" s="1"/>
      <c r="G389" s="1"/>
      <c r="H389" s="1"/>
    </row>
    <row r="390" spans="3:8" x14ac:dyDescent="0.2">
      <c r="C390" s="1"/>
      <c r="D390" s="1"/>
      <c r="E390" s="1"/>
      <c r="F390" s="1"/>
      <c r="G390" s="1"/>
      <c r="H390" s="1"/>
    </row>
    <row r="391" spans="3:8" x14ac:dyDescent="0.2">
      <c r="C391" s="1"/>
      <c r="D391" s="1"/>
      <c r="E391" s="1"/>
      <c r="F391" s="1"/>
      <c r="G391" s="1"/>
      <c r="H391" s="1"/>
    </row>
    <row r="392" spans="3:8" x14ac:dyDescent="0.2">
      <c r="C392" s="1"/>
      <c r="D392" s="1"/>
      <c r="E392" s="1"/>
      <c r="F392" s="1"/>
      <c r="G392" s="1"/>
      <c r="H392" s="1"/>
    </row>
    <row r="393" spans="3:8" x14ac:dyDescent="0.2">
      <c r="C393" s="1"/>
      <c r="D393" s="1"/>
      <c r="E393" s="1"/>
      <c r="F393" s="1"/>
      <c r="G393" s="1"/>
      <c r="H393" s="1"/>
    </row>
    <row r="394" spans="3:8" x14ac:dyDescent="0.2">
      <c r="C394" s="1"/>
      <c r="D394" s="1"/>
      <c r="E394" s="1"/>
      <c r="F394" s="1"/>
      <c r="G394" s="1"/>
      <c r="H394" s="1"/>
    </row>
    <row r="395" spans="3:8" x14ac:dyDescent="0.2">
      <c r="C395" s="1"/>
      <c r="D395" s="1"/>
      <c r="E395" s="1"/>
      <c r="F395" s="1"/>
      <c r="G395" s="1"/>
      <c r="H395" s="1"/>
    </row>
    <row r="396" spans="3:8" x14ac:dyDescent="0.2">
      <c r="C396" s="1"/>
      <c r="D396" s="1"/>
      <c r="E396" s="1"/>
      <c r="F396" s="1"/>
      <c r="G396" s="1"/>
      <c r="H396" s="1"/>
    </row>
    <row r="397" spans="3:8" x14ac:dyDescent="0.2">
      <c r="C397" s="1"/>
      <c r="D397" s="1"/>
      <c r="E397" s="1"/>
      <c r="F397" s="1"/>
      <c r="G397" s="1"/>
      <c r="H397" s="1"/>
    </row>
    <row r="398" spans="3:8" x14ac:dyDescent="0.2">
      <c r="C398" s="1"/>
      <c r="D398" s="1"/>
      <c r="E398" s="1"/>
      <c r="F398" s="1"/>
      <c r="G398" s="1"/>
      <c r="H398" s="1"/>
    </row>
    <row r="399" spans="3:8" x14ac:dyDescent="0.2">
      <c r="C399" s="1"/>
      <c r="D399" s="1"/>
      <c r="E399" s="1"/>
      <c r="F399" s="1"/>
      <c r="G399" s="1"/>
      <c r="H399" s="1"/>
    </row>
    <row r="400" spans="3:8" x14ac:dyDescent="0.2">
      <c r="C400" s="1"/>
      <c r="D400" s="1"/>
      <c r="E400" s="1"/>
      <c r="F400" s="1"/>
      <c r="G400" s="1"/>
      <c r="H400" s="1"/>
    </row>
    <row r="401" spans="3:8" x14ac:dyDescent="0.2">
      <c r="C401" s="1"/>
      <c r="D401" s="1"/>
      <c r="E401" s="1"/>
      <c r="F401" s="1"/>
      <c r="G401" s="1"/>
      <c r="H401" s="1"/>
    </row>
    <row r="402" spans="3:8" x14ac:dyDescent="0.2">
      <c r="C402" s="1"/>
      <c r="D402" s="1"/>
      <c r="E402" s="1"/>
      <c r="F402" s="1"/>
      <c r="G402" s="1"/>
      <c r="H402" s="1"/>
    </row>
    <row r="403" spans="3:8" x14ac:dyDescent="0.2">
      <c r="C403" s="1"/>
      <c r="D403" s="1"/>
      <c r="E403" s="1"/>
      <c r="F403" s="1"/>
      <c r="G403" s="1"/>
      <c r="H403" s="1"/>
    </row>
    <row r="404" spans="3:8" x14ac:dyDescent="0.2">
      <c r="C404" s="1"/>
      <c r="D404" s="1"/>
      <c r="E404" s="1"/>
      <c r="F404" s="1"/>
      <c r="G404" s="1"/>
      <c r="H404" s="1"/>
    </row>
    <row r="405" spans="3:8" x14ac:dyDescent="0.2">
      <c r="C405" s="1"/>
      <c r="D405" s="1"/>
      <c r="E405" s="1"/>
      <c r="F405" s="1"/>
      <c r="G405" s="1"/>
      <c r="H405" s="1"/>
    </row>
    <row r="406" spans="3:8" x14ac:dyDescent="0.2">
      <c r="C406" s="1"/>
      <c r="D406" s="1"/>
      <c r="E406" s="1"/>
      <c r="F406" s="1"/>
      <c r="G406" s="1"/>
      <c r="H406" s="1"/>
    </row>
    <row r="407" spans="3:8" x14ac:dyDescent="0.2">
      <c r="C407" s="1"/>
      <c r="D407" s="1"/>
      <c r="E407" s="1"/>
      <c r="F407" s="1"/>
      <c r="G407" s="1"/>
      <c r="H407" s="1"/>
    </row>
    <row r="408" spans="3:8" x14ac:dyDescent="0.2">
      <c r="C408" s="1"/>
      <c r="D408" s="1"/>
      <c r="E408" s="1"/>
      <c r="F408" s="1"/>
      <c r="G408" s="1"/>
      <c r="H408" s="1"/>
    </row>
    <row r="409" spans="3:8" x14ac:dyDescent="0.2">
      <c r="C409" s="1"/>
      <c r="D409" s="1"/>
      <c r="E409" s="1"/>
      <c r="F409" s="1"/>
      <c r="G409" s="1"/>
      <c r="H409" s="1"/>
    </row>
    <row r="410" spans="3:8" x14ac:dyDescent="0.2">
      <c r="C410" s="1"/>
      <c r="D410" s="1"/>
      <c r="E410" s="1"/>
      <c r="F410" s="1"/>
      <c r="G410" s="1"/>
      <c r="H410" s="1"/>
    </row>
    <row r="411" spans="3:8" x14ac:dyDescent="0.2">
      <c r="C411" s="1"/>
      <c r="D411" s="1"/>
      <c r="E411" s="1"/>
      <c r="F411" s="1"/>
      <c r="G411" s="1"/>
      <c r="H411" s="1"/>
    </row>
    <row r="412" spans="3:8" x14ac:dyDescent="0.2">
      <c r="C412" s="1"/>
      <c r="D412" s="1"/>
      <c r="E412" s="1"/>
      <c r="F412" s="1"/>
      <c r="G412" s="1"/>
      <c r="H412" s="1"/>
    </row>
    <row r="413" spans="3:8" x14ac:dyDescent="0.2">
      <c r="C413" s="1"/>
      <c r="D413" s="1"/>
      <c r="E413" s="1"/>
      <c r="F413" s="1"/>
      <c r="G413" s="1"/>
      <c r="H413" s="1"/>
    </row>
    <row r="414" spans="3:8" x14ac:dyDescent="0.2">
      <c r="C414" s="1"/>
      <c r="D414" s="1"/>
      <c r="E414" s="1"/>
      <c r="F414" s="1"/>
      <c r="G414" s="1"/>
      <c r="H414" s="1"/>
    </row>
    <row r="415" spans="3:8" x14ac:dyDescent="0.2">
      <c r="C415" s="1"/>
      <c r="D415" s="1"/>
      <c r="E415" s="1"/>
      <c r="F415" s="1"/>
      <c r="G415" s="1"/>
      <c r="H415" s="1"/>
    </row>
    <row r="416" spans="3:8" x14ac:dyDescent="0.2">
      <c r="C416" s="1"/>
      <c r="D416" s="1"/>
      <c r="E416" s="1"/>
      <c r="F416" s="1"/>
      <c r="G416" s="1"/>
      <c r="H416" s="1"/>
    </row>
    <row r="417" spans="3:8" x14ac:dyDescent="0.2">
      <c r="C417" s="1"/>
      <c r="D417" s="1"/>
      <c r="E417" s="1"/>
      <c r="F417" s="1"/>
      <c r="G417" s="1"/>
      <c r="H417" s="1"/>
    </row>
    <row r="418" spans="3:8" x14ac:dyDescent="0.2">
      <c r="C418" s="1"/>
      <c r="D418" s="1"/>
      <c r="E418" s="1"/>
      <c r="F418" s="1"/>
      <c r="G418" s="1"/>
      <c r="H418" s="1"/>
    </row>
    <row r="419" spans="3:8" x14ac:dyDescent="0.2">
      <c r="C419" s="1"/>
      <c r="D419" s="1"/>
      <c r="E419" s="1"/>
      <c r="F419" s="1"/>
      <c r="G419" s="1"/>
      <c r="H419" s="1"/>
    </row>
    <row r="420" spans="3:8" x14ac:dyDescent="0.2">
      <c r="C420" s="1"/>
      <c r="D420" s="1"/>
      <c r="E420" s="1"/>
      <c r="F420" s="1"/>
      <c r="G420" s="1"/>
      <c r="H420" s="1"/>
    </row>
    <row r="421" spans="3:8" x14ac:dyDescent="0.2">
      <c r="C421" s="1"/>
      <c r="D421" s="1"/>
      <c r="E421" s="1"/>
      <c r="F421" s="1"/>
      <c r="G421" s="1"/>
      <c r="H421" s="1"/>
    </row>
    <row r="422" spans="3:8" x14ac:dyDescent="0.2">
      <c r="C422" s="1"/>
      <c r="D422" s="1"/>
      <c r="E422" s="1"/>
      <c r="F422" s="1"/>
      <c r="G422" s="1"/>
      <c r="H422" s="1"/>
    </row>
    <row r="423" spans="3:8" x14ac:dyDescent="0.2">
      <c r="C423" s="1"/>
      <c r="D423" s="1"/>
      <c r="E423" s="1"/>
      <c r="F423" s="1"/>
      <c r="G423" s="1"/>
      <c r="H423" s="1"/>
    </row>
    <row r="424" spans="3:8" x14ac:dyDescent="0.2">
      <c r="C424" s="1"/>
      <c r="D424" s="1"/>
      <c r="E424" s="1"/>
      <c r="F424" s="1"/>
      <c r="G424" s="1"/>
      <c r="H424" s="1"/>
    </row>
    <row r="425" spans="3:8" x14ac:dyDescent="0.2">
      <c r="C425" s="1"/>
      <c r="D425" s="1"/>
      <c r="E425" s="1"/>
      <c r="F425" s="1"/>
      <c r="G425" s="1"/>
      <c r="H425" s="1"/>
    </row>
    <row r="426" spans="3:8" x14ac:dyDescent="0.2">
      <c r="C426" s="1"/>
      <c r="D426" s="1"/>
      <c r="E426" s="1"/>
      <c r="F426" s="1"/>
      <c r="G426" s="1"/>
      <c r="H426" s="1"/>
    </row>
    <row r="427" spans="3:8" x14ac:dyDescent="0.2">
      <c r="C427" s="1"/>
      <c r="D427" s="1"/>
      <c r="E427" s="1"/>
      <c r="F427" s="1"/>
      <c r="G427" s="1"/>
      <c r="H427" s="1"/>
    </row>
    <row r="428" spans="3:8" x14ac:dyDescent="0.2">
      <c r="C428" s="1"/>
      <c r="D428" s="1"/>
      <c r="E428" s="1"/>
      <c r="F428" s="1"/>
      <c r="G428" s="1"/>
      <c r="H428" s="1"/>
    </row>
    <row r="429" spans="3:8" x14ac:dyDescent="0.2">
      <c r="C429" s="1"/>
      <c r="D429" s="1"/>
      <c r="E429" s="1"/>
      <c r="F429" s="1"/>
      <c r="G429" s="1"/>
      <c r="H429" s="1"/>
    </row>
    <row r="430" spans="3:8" x14ac:dyDescent="0.2">
      <c r="C430" s="1"/>
      <c r="D430" s="1"/>
      <c r="E430" s="1"/>
      <c r="F430" s="1"/>
      <c r="G430" s="1"/>
      <c r="H430" s="1"/>
    </row>
    <row r="431" spans="3:8" x14ac:dyDescent="0.2">
      <c r="C431" s="1"/>
      <c r="D431" s="1"/>
      <c r="E431" s="1"/>
      <c r="F431" s="1"/>
      <c r="G431" s="1"/>
      <c r="H431" s="1"/>
    </row>
    <row r="432" spans="3:8" x14ac:dyDescent="0.2">
      <c r="C432" s="1"/>
      <c r="D432" s="1"/>
      <c r="E432" s="1"/>
      <c r="F432" s="1"/>
      <c r="G432" s="1"/>
      <c r="H432" s="1"/>
    </row>
    <row r="433" spans="3:8" x14ac:dyDescent="0.2">
      <c r="C433" s="1"/>
      <c r="D433" s="1"/>
      <c r="E433" s="1"/>
      <c r="F433" s="1"/>
      <c r="G433" s="1"/>
      <c r="H433" s="1"/>
    </row>
    <row r="434" spans="3:8" x14ac:dyDescent="0.2">
      <c r="C434" s="1"/>
      <c r="D434" s="1"/>
      <c r="E434" s="1"/>
      <c r="F434" s="1"/>
      <c r="G434" s="1"/>
      <c r="H434" s="1"/>
    </row>
    <row r="435" spans="3:8" x14ac:dyDescent="0.2">
      <c r="C435" s="1"/>
      <c r="D435" s="1"/>
      <c r="E435" s="1"/>
      <c r="F435" s="1"/>
      <c r="G435" s="1"/>
      <c r="H435" s="1"/>
    </row>
    <row r="436" spans="3:8" x14ac:dyDescent="0.2">
      <c r="C436" s="1"/>
      <c r="D436" s="1"/>
      <c r="E436" s="1"/>
      <c r="F436" s="1"/>
      <c r="G436" s="1"/>
      <c r="H436" s="1"/>
    </row>
    <row r="437" spans="3:8" x14ac:dyDescent="0.2">
      <c r="C437" s="1"/>
      <c r="D437" s="1"/>
      <c r="E437" s="1"/>
      <c r="F437" s="1"/>
      <c r="G437" s="1"/>
      <c r="H437" s="1"/>
    </row>
    <row r="438" spans="3:8" x14ac:dyDescent="0.2">
      <c r="C438" s="1"/>
      <c r="D438" s="1"/>
      <c r="E438" s="1"/>
      <c r="F438" s="1"/>
      <c r="G438" s="1"/>
      <c r="H438" s="1"/>
    </row>
    <row r="439" spans="3:8" x14ac:dyDescent="0.2">
      <c r="C439" s="1"/>
      <c r="D439" s="1"/>
      <c r="E439" s="1"/>
      <c r="F439" s="1"/>
      <c r="G439" s="1"/>
      <c r="H439" s="1"/>
    </row>
    <row r="440" spans="3:8" x14ac:dyDescent="0.2">
      <c r="C440" s="1"/>
      <c r="D440" s="1"/>
      <c r="E440" s="1"/>
      <c r="F440" s="1"/>
      <c r="G440" s="1"/>
      <c r="H440" s="1"/>
    </row>
    <row r="441" spans="3:8" x14ac:dyDescent="0.2">
      <c r="C441" s="1"/>
      <c r="D441" s="1"/>
      <c r="E441" s="1"/>
      <c r="F441" s="1"/>
      <c r="G441" s="1"/>
      <c r="H441" s="1"/>
    </row>
    <row r="442" spans="3:8" x14ac:dyDescent="0.2">
      <c r="C442" s="1"/>
      <c r="D442" s="1"/>
      <c r="E442" s="1"/>
      <c r="F442" s="1"/>
      <c r="G442" s="1"/>
      <c r="H442" s="1"/>
    </row>
    <row r="443" spans="3:8" x14ac:dyDescent="0.2">
      <c r="C443" s="1"/>
      <c r="D443" s="1"/>
      <c r="E443" s="1"/>
      <c r="F443" s="1"/>
      <c r="G443" s="1"/>
      <c r="H443" s="1"/>
    </row>
    <row r="444" spans="3:8" x14ac:dyDescent="0.2">
      <c r="C444" s="1"/>
      <c r="D444" s="1"/>
      <c r="E444" s="1"/>
      <c r="F444" s="1"/>
      <c r="G444" s="1"/>
      <c r="H444" s="1"/>
    </row>
    <row r="445" spans="3:8" x14ac:dyDescent="0.2">
      <c r="C445" s="1"/>
      <c r="D445" s="1"/>
      <c r="E445" s="1"/>
      <c r="F445" s="1"/>
      <c r="G445" s="1"/>
      <c r="H445" s="1"/>
    </row>
    <row r="446" spans="3:8" x14ac:dyDescent="0.2">
      <c r="C446" s="1"/>
      <c r="D446" s="1"/>
      <c r="E446" s="1"/>
      <c r="F446" s="1"/>
      <c r="G446" s="1"/>
      <c r="H446" s="1"/>
    </row>
    <row r="447" spans="3:8" x14ac:dyDescent="0.2">
      <c r="C447" s="1"/>
      <c r="D447" s="1"/>
      <c r="E447" s="1"/>
      <c r="F447" s="1"/>
      <c r="G447" s="1"/>
      <c r="H447" s="1"/>
    </row>
    <row r="448" spans="3:8" x14ac:dyDescent="0.2">
      <c r="C448" s="1"/>
      <c r="D448" s="1"/>
      <c r="E448" s="1"/>
      <c r="F448" s="1"/>
      <c r="G448" s="1"/>
      <c r="H448" s="1"/>
    </row>
    <row r="449" spans="3:8" x14ac:dyDescent="0.2">
      <c r="C449" s="1"/>
      <c r="D449" s="1"/>
      <c r="E449" s="1"/>
      <c r="F449" s="1"/>
      <c r="G449" s="1"/>
      <c r="H449" s="1"/>
    </row>
    <row r="450" spans="3:8" x14ac:dyDescent="0.2">
      <c r="C450" s="1"/>
      <c r="D450" s="1"/>
      <c r="E450" s="1"/>
      <c r="F450" s="1"/>
      <c r="G450" s="1"/>
      <c r="H450" s="1"/>
    </row>
    <row r="451" spans="3:8" x14ac:dyDescent="0.2">
      <c r="C451" s="1"/>
      <c r="D451" s="1"/>
      <c r="E451" s="1"/>
      <c r="F451" s="1"/>
      <c r="G451" s="1"/>
      <c r="H451" s="1"/>
    </row>
    <row r="452" spans="3:8" x14ac:dyDescent="0.2">
      <c r="C452" s="1"/>
      <c r="D452" s="1"/>
      <c r="E452" s="1"/>
      <c r="F452" s="1"/>
      <c r="G452" s="1"/>
      <c r="H452" s="1"/>
    </row>
    <row r="453" spans="3:8" x14ac:dyDescent="0.2">
      <c r="C453" s="1"/>
      <c r="D453" s="1"/>
      <c r="E453" s="1"/>
      <c r="F453" s="1"/>
      <c r="G453" s="1"/>
      <c r="H453" s="1"/>
    </row>
    <row r="454" spans="3:8" x14ac:dyDescent="0.2">
      <c r="C454" s="1"/>
      <c r="D454" s="1"/>
      <c r="E454" s="1"/>
      <c r="F454" s="1"/>
      <c r="G454" s="1"/>
      <c r="H454" s="1"/>
    </row>
    <row r="455" spans="3:8" x14ac:dyDescent="0.2">
      <c r="C455" s="1"/>
      <c r="D455" s="1"/>
      <c r="E455" s="1"/>
      <c r="F455" s="1"/>
      <c r="G455" s="1"/>
      <c r="H455" s="1"/>
    </row>
    <row r="456" spans="3:8" x14ac:dyDescent="0.2">
      <c r="C456" s="1"/>
      <c r="D456" s="1"/>
      <c r="E456" s="1"/>
      <c r="F456" s="1"/>
      <c r="G456" s="1"/>
      <c r="H456" s="1"/>
    </row>
    <row r="457" spans="3:8" x14ac:dyDescent="0.2">
      <c r="C457" s="1"/>
      <c r="D457" s="1"/>
      <c r="E457" s="1"/>
      <c r="F457" s="1"/>
      <c r="G457" s="1"/>
      <c r="H457" s="1"/>
    </row>
    <row r="458" spans="3:8" x14ac:dyDescent="0.2">
      <c r="C458" s="1"/>
      <c r="D458" s="1"/>
      <c r="E458" s="1"/>
      <c r="F458" s="1"/>
      <c r="G458" s="1"/>
      <c r="H458" s="1"/>
    </row>
    <row r="459" spans="3:8" x14ac:dyDescent="0.2">
      <c r="C459" s="1"/>
      <c r="D459" s="1"/>
      <c r="E459" s="1"/>
      <c r="F459" s="1"/>
      <c r="G459" s="1"/>
      <c r="H459" s="1"/>
    </row>
    <row r="460" spans="3:8" x14ac:dyDescent="0.2">
      <c r="C460" s="1"/>
      <c r="D460" s="1"/>
      <c r="E460" s="1"/>
      <c r="F460" s="1"/>
      <c r="G460" s="1"/>
      <c r="H460" s="1"/>
    </row>
    <row r="461" spans="3:8" x14ac:dyDescent="0.2">
      <c r="C461" s="1"/>
      <c r="D461" s="1"/>
      <c r="E461" s="1"/>
      <c r="F461" s="1"/>
      <c r="G461" s="1"/>
      <c r="H461" s="1"/>
    </row>
    <row r="462" spans="3:8" x14ac:dyDescent="0.2">
      <c r="C462" s="1"/>
      <c r="D462" s="1"/>
      <c r="E462" s="1"/>
      <c r="F462" s="1"/>
      <c r="G462" s="1"/>
      <c r="H462" s="1"/>
    </row>
    <row r="463" spans="3:8" x14ac:dyDescent="0.2">
      <c r="C463" s="1"/>
      <c r="D463" s="1"/>
      <c r="E463" s="1"/>
      <c r="F463" s="1"/>
      <c r="G463" s="1"/>
      <c r="H463" s="1"/>
    </row>
    <row r="464" spans="3:8" x14ac:dyDescent="0.2">
      <c r="C464" s="1"/>
      <c r="D464" s="1"/>
      <c r="E464" s="1"/>
      <c r="F464" s="1"/>
      <c r="G464" s="1"/>
      <c r="H464" s="1"/>
    </row>
    <row r="465" spans="3:8" x14ac:dyDescent="0.2">
      <c r="C465" s="1"/>
      <c r="D465" s="1"/>
      <c r="E465" s="1"/>
      <c r="F465" s="1"/>
      <c r="G465" s="1"/>
      <c r="H465" s="1"/>
    </row>
    <row r="466" spans="3:8" x14ac:dyDescent="0.2">
      <c r="C466" s="1"/>
      <c r="D466" s="1"/>
      <c r="E466" s="1"/>
      <c r="F466" s="1"/>
      <c r="G466" s="1"/>
      <c r="H466" s="1"/>
    </row>
    <row r="467" spans="3:8" x14ac:dyDescent="0.2">
      <c r="C467" s="1"/>
      <c r="D467" s="1"/>
      <c r="E467" s="1"/>
      <c r="F467" s="1"/>
      <c r="G467" s="1"/>
      <c r="H467" s="1"/>
    </row>
    <row r="468" spans="3:8" x14ac:dyDescent="0.2">
      <c r="C468" s="1"/>
      <c r="D468" s="1"/>
      <c r="E468" s="1"/>
      <c r="F468" s="1"/>
      <c r="G468" s="1"/>
      <c r="H468" s="1"/>
    </row>
    <row r="469" spans="3:8" x14ac:dyDescent="0.2">
      <c r="C469" s="1"/>
      <c r="D469" s="1"/>
      <c r="E469" s="1"/>
      <c r="F469" s="1"/>
      <c r="G469" s="1"/>
      <c r="H469" s="1"/>
    </row>
    <row r="470" spans="3:8" x14ac:dyDescent="0.2">
      <c r="C470" s="1"/>
      <c r="D470" s="1"/>
      <c r="E470" s="1"/>
      <c r="F470" s="1"/>
      <c r="G470" s="1"/>
      <c r="H470" s="1"/>
    </row>
    <row r="471" spans="3:8" x14ac:dyDescent="0.2">
      <c r="C471" s="1"/>
      <c r="D471" s="1"/>
      <c r="E471" s="1"/>
      <c r="F471" s="1"/>
      <c r="G471" s="1"/>
      <c r="H471" s="1"/>
    </row>
    <row r="472" spans="3:8" x14ac:dyDescent="0.2">
      <c r="C472" s="1"/>
      <c r="D472" s="1"/>
      <c r="E472" s="1"/>
      <c r="F472" s="1"/>
      <c r="G472" s="1"/>
      <c r="H472" s="1"/>
    </row>
    <row r="473" spans="3:8" x14ac:dyDescent="0.2">
      <c r="C473" s="1"/>
      <c r="D473" s="1"/>
      <c r="E473" s="1"/>
      <c r="F473" s="1"/>
      <c r="G473" s="1"/>
      <c r="H473" s="1"/>
    </row>
    <row r="474" spans="3:8" x14ac:dyDescent="0.2">
      <c r="C474" s="1"/>
      <c r="D474" s="1"/>
      <c r="E474" s="1"/>
      <c r="F474" s="1"/>
      <c r="G474" s="1"/>
      <c r="H474" s="1"/>
    </row>
    <row r="475" spans="3:8" x14ac:dyDescent="0.2">
      <c r="C475" s="1"/>
      <c r="D475" s="1"/>
      <c r="E475" s="1"/>
      <c r="F475" s="1"/>
      <c r="G475" s="1"/>
      <c r="H475" s="1"/>
    </row>
    <row r="476" spans="3:8" x14ac:dyDescent="0.2">
      <c r="C476" s="1"/>
      <c r="D476" s="1"/>
      <c r="E476" s="1"/>
      <c r="F476" s="1"/>
      <c r="G476" s="1"/>
      <c r="H476" s="1"/>
    </row>
    <row r="477" spans="3:8" x14ac:dyDescent="0.2">
      <c r="C477" s="1"/>
      <c r="D477" s="1"/>
      <c r="E477" s="1"/>
      <c r="F477" s="1"/>
      <c r="G477" s="1"/>
      <c r="H477" s="1"/>
    </row>
    <row r="478" spans="3:8" x14ac:dyDescent="0.2">
      <c r="C478" s="1"/>
      <c r="D478" s="1"/>
      <c r="E478" s="1"/>
      <c r="F478" s="1"/>
      <c r="G478" s="1"/>
      <c r="H478" s="1"/>
    </row>
    <row r="479" spans="3:8" x14ac:dyDescent="0.2">
      <c r="C479" s="1"/>
      <c r="D479" s="1"/>
      <c r="E479" s="1"/>
      <c r="F479" s="1"/>
      <c r="G479" s="1"/>
      <c r="H479" s="1"/>
    </row>
    <row r="480" spans="3:8" x14ac:dyDescent="0.2">
      <c r="C480" s="1"/>
      <c r="D480" s="1"/>
      <c r="E480" s="1"/>
      <c r="F480" s="1"/>
      <c r="G480" s="1"/>
      <c r="H480" s="1"/>
    </row>
    <row r="481" spans="3:8" x14ac:dyDescent="0.2">
      <c r="C481" s="1"/>
      <c r="D481" s="1"/>
      <c r="E481" s="1"/>
      <c r="F481" s="1"/>
      <c r="G481" s="1"/>
      <c r="H481" s="1"/>
    </row>
    <row r="482" spans="3:8" x14ac:dyDescent="0.2">
      <c r="C482" s="1"/>
      <c r="D482" s="1"/>
      <c r="E482" s="1"/>
      <c r="F482" s="1"/>
      <c r="G482" s="1"/>
      <c r="H482" s="1"/>
    </row>
    <row r="483" spans="3:8" x14ac:dyDescent="0.2">
      <c r="C483" s="1"/>
      <c r="D483" s="1"/>
      <c r="E483" s="1"/>
      <c r="F483" s="1"/>
      <c r="G483" s="1"/>
      <c r="H483" s="1"/>
    </row>
    <row r="484" spans="3:8" x14ac:dyDescent="0.2">
      <c r="C484" s="1"/>
      <c r="D484" s="1"/>
      <c r="E484" s="1"/>
      <c r="F484" s="1"/>
      <c r="G484" s="1"/>
      <c r="H484" s="1"/>
    </row>
    <row r="485" spans="3:8" x14ac:dyDescent="0.2">
      <c r="C485" s="1"/>
      <c r="D485" s="1"/>
      <c r="E485" s="1"/>
      <c r="F485" s="1"/>
      <c r="G485" s="1"/>
      <c r="H485" s="1"/>
    </row>
    <row r="486" spans="3:8" x14ac:dyDescent="0.2">
      <c r="C486" s="1"/>
      <c r="D486" s="1"/>
      <c r="E486" s="1"/>
      <c r="F486" s="1"/>
      <c r="G486" s="1"/>
      <c r="H486" s="1"/>
    </row>
    <row r="487" spans="3:8" x14ac:dyDescent="0.2">
      <c r="C487" s="1"/>
      <c r="D487" s="1"/>
      <c r="E487" s="1"/>
      <c r="F487" s="1"/>
      <c r="G487" s="1"/>
      <c r="H487" s="1"/>
    </row>
    <row r="488" spans="3:8" x14ac:dyDescent="0.2">
      <c r="C488" s="1"/>
      <c r="D488" s="1"/>
      <c r="E488" s="1"/>
      <c r="F488" s="1"/>
      <c r="G488" s="1"/>
      <c r="H488" s="1"/>
    </row>
    <row r="489" spans="3:8" x14ac:dyDescent="0.2">
      <c r="C489" s="1"/>
      <c r="D489" s="1"/>
      <c r="E489" s="1"/>
      <c r="F489" s="1"/>
      <c r="G489" s="1"/>
      <c r="H489" s="1"/>
    </row>
    <row r="490" spans="3:8" x14ac:dyDescent="0.2">
      <c r="C490" s="1"/>
      <c r="D490" s="1"/>
      <c r="E490" s="1"/>
      <c r="F490" s="1"/>
      <c r="G490" s="1"/>
      <c r="H490" s="1"/>
    </row>
    <row r="491" spans="3:8" x14ac:dyDescent="0.2">
      <c r="C491" s="1"/>
      <c r="D491" s="1"/>
      <c r="E491" s="1"/>
      <c r="F491" s="1"/>
      <c r="G491" s="1"/>
      <c r="H491" s="1"/>
    </row>
    <row r="492" spans="3:8" x14ac:dyDescent="0.2">
      <c r="C492" s="1"/>
      <c r="D492" s="1"/>
      <c r="E492" s="1"/>
      <c r="F492" s="1"/>
      <c r="G492" s="1"/>
      <c r="H492" s="1"/>
    </row>
    <row r="493" spans="3:8" x14ac:dyDescent="0.2">
      <c r="C493" s="1"/>
      <c r="D493" s="1"/>
      <c r="E493" s="1"/>
      <c r="F493" s="1"/>
      <c r="G493" s="1"/>
      <c r="H493" s="1"/>
    </row>
    <row r="494" spans="3:8" x14ac:dyDescent="0.2">
      <c r="C494" s="1"/>
      <c r="D494" s="1"/>
      <c r="E494" s="1"/>
      <c r="F494" s="1"/>
      <c r="G494" s="1"/>
      <c r="H494" s="1"/>
    </row>
    <row r="495" spans="3:8" x14ac:dyDescent="0.2">
      <c r="C495" s="1"/>
      <c r="D495" s="1"/>
      <c r="E495" s="1"/>
      <c r="F495" s="1"/>
      <c r="G495" s="1"/>
      <c r="H495" s="1"/>
    </row>
    <row r="496" spans="3:8" x14ac:dyDescent="0.2">
      <c r="C496" s="1"/>
      <c r="D496" s="1"/>
      <c r="E496" s="1"/>
      <c r="F496" s="1"/>
      <c r="G496" s="1"/>
      <c r="H496" s="1"/>
    </row>
    <row r="497" spans="3:8" x14ac:dyDescent="0.2">
      <c r="C497" s="1"/>
      <c r="D497" s="1"/>
      <c r="E497" s="1"/>
      <c r="F497" s="1"/>
      <c r="G497" s="1"/>
      <c r="H497" s="1"/>
    </row>
    <row r="498" spans="3:8" x14ac:dyDescent="0.2">
      <c r="C498" s="1"/>
      <c r="D498" s="1"/>
      <c r="E498" s="1"/>
      <c r="F498" s="1"/>
      <c r="G498" s="1"/>
      <c r="H498" s="1"/>
    </row>
    <row r="499" spans="3:8" x14ac:dyDescent="0.2">
      <c r="C499" s="1"/>
      <c r="D499" s="1"/>
      <c r="E499" s="1"/>
      <c r="F499" s="1"/>
      <c r="G499" s="1"/>
      <c r="H499" s="1"/>
    </row>
    <row r="500" spans="3:8" x14ac:dyDescent="0.2">
      <c r="C500" s="1"/>
      <c r="D500" s="1"/>
      <c r="E500" s="1"/>
      <c r="F500" s="1"/>
      <c r="G500" s="1"/>
      <c r="H500" s="1"/>
    </row>
    <row r="501" spans="3:8" x14ac:dyDescent="0.2">
      <c r="C501" s="1"/>
      <c r="D501" s="1"/>
      <c r="E501" s="1"/>
      <c r="F501" s="1"/>
      <c r="G501" s="1"/>
      <c r="H501" s="1"/>
    </row>
    <row r="502" spans="3:8" x14ac:dyDescent="0.2">
      <c r="C502" s="1"/>
      <c r="D502" s="1"/>
      <c r="E502" s="1"/>
      <c r="F502" s="1"/>
      <c r="G502" s="1"/>
      <c r="H502" s="1"/>
    </row>
    <row r="503" spans="3:8" x14ac:dyDescent="0.2">
      <c r="C503" s="1"/>
      <c r="D503" s="1"/>
      <c r="E503" s="1"/>
      <c r="F503" s="1"/>
      <c r="G503" s="1"/>
      <c r="H503" s="1"/>
    </row>
    <row r="504" spans="3:8" x14ac:dyDescent="0.2">
      <c r="C504" s="1"/>
      <c r="D504" s="1"/>
      <c r="E504" s="1"/>
      <c r="F504" s="1"/>
      <c r="G504" s="1"/>
      <c r="H504" s="1"/>
    </row>
    <row r="505" spans="3:8" x14ac:dyDescent="0.2">
      <c r="C505" s="1"/>
      <c r="D505" s="1"/>
      <c r="E505" s="1"/>
      <c r="F505" s="1"/>
      <c r="G505" s="1"/>
      <c r="H505" s="1"/>
    </row>
    <row r="506" spans="3:8" x14ac:dyDescent="0.2">
      <c r="C506" s="1"/>
      <c r="D506" s="1"/>
      <c r="E506" s="1"/>
      <c r="F506" s="1"/>
      <c r="G506" s="1"/>
      <c r="H506" s="1"/>
    </row>
    <row r="507" spans="3:8" x14ac:dyDescent="0.2">
      <c r="C507" s="1"/>
      <c r="D507" s="1"/>
      <c r="E507" s="1"/>
      <c r="F507" s="1"/>
      <c r="G507" s="1"/>
      <c r="H507" s="1"/>
    </row>
    <row r="508" spans="3:8" x14ac:dyDescent="0.2">
      <c r="C508" s="1"/>
      <c r="D508" s="1"/>
      <c r="E508" s="1"/>
      <c r="F508" s="1"/>
      <c r="G508" s="1"/>
      <c r="H508" s="1"/>
    </row>
    <row r="509" spans="3:8" x14ac:dyDescent="0.2">
      <c r="C509" s="1"/>
      <c r="D509" s="1"/>
      <c r="E509" s="1"/>
      <c r="F509" s="1"/>
      <c r="G509" s="1"/>
      <c r="H509" s="1"/>
    </row>
    <row r="510" spans="3:8" x14ac:dyDescent="0.2">
      <c r="C510" s="1"/>
      <c r="D510" s="1"/>
      <c r="E510" s="1"/>
      <c r="F510" s="1"/>
      <c r="G510" s="1"/>
      <c r="H510" s="1"/>
    </row>
    <row r="511" spans="3:8" x14ac:dyDescent="0.2">
      <c r="C511" s="1"/>
      <c r="D511" s="1"/>
      <c r="E511" s="1"/>
      <c r="F511" s="1"/>
      <c r="G511" s="1"/>
      <c r="H511" s="1"/>
    </row>
    <row r="512" spans="3:8" x14ac:dyDescent="0.2">
      <c r="C512" s="1"/>
      <c r="D512" s="1"/>
      <c r="E512" s="1"/>
      <c r="F512" s="1"/>
      <c r="G512" s="1"/>
      <c r="H512" s="1"/>
    </row>
    <row r="513" spans="3:8" x14ac:dyDescent="0.2">
      <c r="C513" s="1"/>
      <c r="D513" s="1"/>
      <c r="E513" s="1"/>
      <c r="F513" s="1"/>
      <c r="G513" s="1"/>
      <c r="H513" s="1"/>
    </row>
    <row r="514" spans="3:8" x14ac:dyDescent="0.2">
      <c r="C514" s="1"/>
      <c r="D514" s="1"/>
      <c r="E514" s="1"/>
      <c r="F514" s="1"/>
      <c r="G514" s="1"/>
      <c r="H514" s="1"/>
    </row>
    <row r="515" spans="3:8" x14ac:dyDescent="0.2">
      <c r="C515" s="1"/>
      <c r="D515" s="1"/>
      <c r="E515" s="1"/>
      <c r="F515" s="1"/>
      <c r="G515" s="1"/>
      <c r="H515" s="1"/>
    </row>
    <row r="516" spans="3:8" x14ac:dyDescent="0.2">
      <c r="C516" s="1"/>
      <c r="D516" s="1"/>
      <c r="E516" s="1"/>
      <c r="F516" s="1"/>
      <c r="G516" s="1"/>
      <c r="H516" s="1"/>
    </row>
    <row r="517" spans="3:8" x14ac:dyDescent="0.2">
      <c r="C517" s="1"/>
      <c r="D517" s="1"/>
      <c r="E517" s="1"/>
      <c r="F517" s="1"/>
      <c r="G517" s="1"/>
      <c r="H517" s="1"/>
    </row>
    <row r="518" spans="3:8" x14ac:dyDescent="0.2">
      <c r="C518" s="1"/>
      <c r="D518" s="1"/>
      <c r="E518" s="1"/>
      <c r="F518" s="1"/>
      <c r="G518" s="1"/>
      <c r="H518" s="1"/>
    </row>
    <row r="519" spans="3:8" x14ac:dyDescent="0.2">
      <c r="C519" s="1"/>
      <c r="D519" s="1"/>
      <c r="E519" s="1"/>
      <c r="F519" s="1"/>
      <c r="G519" s="1"/>
      <c r="H519" s="1"/>
    </row>
    <row r="520" spans="3:8" x14ac:dyDescent="0.2">
      <c r="C520" s="1"/>
      <c r="D520" s="1"/>
      <c r="E520" s="1"/>
      <c r="F520" s="1"/>
      <c r="G520" s="1"/>
      <c r="H520" s="1"/>
    </row>
    <row r="521" spans="3:8" x14ac:dyDescent="0.2">
      <c r="C521" s="1"/>
      <c r="D521" s="1"/>
      <c r="E521" s="1"/>
      <c r="F521" s="1"/>
      <c r="G521" s="1"/>
      <c r="H521" s="1"/>
    </row>
    <row r="522" spans="3:8" x14ac:dyDescent="0.2">
      <c r="C522" s="1"/>
      <c r="D522" s="1"/>
      <c r="E522" s="1"/>
      <c r="F522" s="1"/>
      <c r="G522" s="1"/>
      <c r="H522" s="1"/>
    </row>
    <row r="523" spans="3:8" x14ac:dyDescent="0.2">
      <c r="C523" s="1"/>
      <c r="D523" s="1"/>
      <c r="E523" s="1"/>
      <c r="F523" s="1"/>
      <c r="G523" s="1"/>
      <c r="H523" s="1"/>
    </row>
    <row r="524" spans="3:8" x14ac:dyDescent="0.2">
      <c r="C524" s="1"/>
      <c r="D524" s="1"/>
      <c r="E524" s="1"/>
      <c r="F524" s="1"/>
      <c r="G524" s="1"/>
      <c r="H524" s="1"/>
    </row>
    <row r="525" spans="3:8" x14ac:dyDescent="0.2">
      <c r="C525" s="1"/>
      <c r="D525" s="1"/>
      <c r="E525" s="1"/>
      <c r="F525" s="1"/>
      <c r="G525" s="1"/>
      <c r="H525" s="1"/>
    </row>
    <row r="526" spans="3:8" x14ac:dyDescent="0.2">
      <c r="C526" s="1"/>
      <c r="D526" s="1"/>
      <c r="E526" s="1"/>
      <c r="F526" s="1"/>
      <c r="G526" s="1"/>
      <c r="H526" s="1"/>
    </row>
    <row r="527" spans="3:8" x14ac:dyDescent="0.2">
      <c r="C527" s="1"/>
      <c r="D527" s="1"/>
      <c r="E527" s="1"/>
      <c r="F527" s="1"/>
      <c r="G527" s="1"/>
      <c r="H527" s="1"/>
    </row>
    <row r="528" spans="3:8" x14ac:dyDescent="0.2">
      <c r="C528" s="1"/>
      <c r="D528" s="1"/>
      <c r="E528" s="1"/>
      <c r="F528" s="1"/>
      <c r="G528" s="1"/>
      <c r="H528" s="1"/>
    </row>
    <row r="529" spans="3:8" x14ac:dyDescent="0.2">
      <c r="C529" s="1"/>
      <c r="D529" s="1"/>
      <c r="E529" s="1"/>
      <c r="F529" s="1"/>
      <c r="G529" s="1"/>
      <c r="H529" s="1"/>
    </row>
    <row r="530" spans="3:8" x14ac:dyDescent="0.2">
      <c r="C530" s="1"/>
      <c r="D530" s="1"/>
      <c r="E530" s="1"/>
      <c r="F530" s="1"/>
      <c r="G530" s="1"/>
      <c r="H530" s="1"/>
    </row>
    <row r="531" spans="3:8" x14ac:dyDescent="0.2">
      <c r="C531" s="1"/>
      <c r="D531" s="1"/>
      <c r="E531" s="1"/>
      <c r="F531" s="1"/>
      <c r="G531" s="1"/>
      <c r="H531" s="1"/>
    </row>
    <row r="532" spans="3:8" x14ac:dyDescent="0.2">
      <c r="C532" s="1"/>
      <c r="D532" s="1"/>
      <c r="E532" s="1"/>
      <c r="F532" s="1"/>
      <c r="G532" s="1"/>
      <c r="H532" s="1"/>
    </row>
    <row r="533" spans="3:8" x14ac:dyDescent="0.2">
      <c r="C533" s="1"/>
      <c r="D533" s="1"/>
      <c r="E533" s="1"/>
      <c r="F533" s="1"/>
      <c r="G533" s="1"/>
      <c r="H533" s="1"/>
    </row>
    <row r="534" spans="3:8" x14ac:dyDescent="0.2">
      <c r="C534" s="1"/>
      <c r="D534" s="1"/>
      <c r="E534" s="1"/>
      <c r="F534" s="1"/>
      <c r="G534" s="1"/>
      <c r="H534" s="1"/>
    </row>
    <row r="535" spans="3:8" x14ac:dyDescent="0.2">
      <c r="C535" s="1"/>
      <c r="D535" s="1"/>
      <c r="E535" s="1"/>
      <c r="F535" s="1"/>
      <c r="G535" s="1"/>
      <c r="H535" s="1"/>
    </row>
    <row r="536" spans="3:8" x14ac:dyDescent="0.2">
      <c r="C536" s="1"/>
      <c r="D536" s="1"/>
      <c r="E536" s="1"/>
      <c r="F536" s="1"/>
      <c r="G536" s="1"/>
      <c r="H536" s="1"/>
    </row>
    <row r="537" spans="3:8" x14ac:dyDescent="0.2">
      <c r="C537" s="1"/>
      <c r="D537" s="1"/>
      <c r="E537" s="1"/>
      <c r="F537" s="1"/>
      <c r="G537" s="1"/>
      <c r="H537" s="1"/>
    </row>
    <row r="538" spans="3:8" x14ac:dyDescent="0.2">
      <c r="C538" s="1"/>
      <c r="D538" s="1"/>
      <c r="E538" s="1"/>
      <c r="F538" s="1"/>
      <c r="G538" s="1"/>
      <c r="H538" s="1"/>
    </row>
    <row r="539" spans="3:8" x14ac:dyDescent="0.2">
      <c r="C539" s="1"/>
      <c r="D539" s="1"/>
      <c r="E539" s="1"/>
      <c r="F539" s="1"/>
      <c r="G539" s="1"/>
      <c r="H539" s="1"/>
    </row>
    <row r="540" spans="3:8" x14ac:dyDescent="0.2">
      <c r="C540" s="1"/>
      <c r="D540" s="1"/>
      <c r="E540" s="1"/>
      <c r="F540" s="1"/>
      <c r="G540" s="1"/>
      <c r="H540" s="1"/>
    </row>
    <row r="541" spans="3:8" x14ac:dyDescent="0.2">
      <c r="C541" s="1"/>
      <c r="D541" s="1"/>
      <c r="E541" s="1"/>
      <c r="F541" s="1"/>
      <c r="G541" s="1"/>
      <c r="H541" s="1"/>
    </row>
    <row r="542" spans="3:8" x14ac:dyDescent="0.2">
      <c r="C542" s="1"/>
      <c r="D542" s="1"/>
      <c r="E542" s="1"/>
      <c r="F542" s="1"/>
      <c r="G542" s="1"/>
      <c r="H542" s="1"/>
    </row>
    <row r="543" spans="3:8" x14ac:dyDescent="0.2">
      <c r="C543" s="1"/>
      <c r="D543" s="1"/>
      <c r="E543" s="1"/>
      <c r="F543" s="1"/>
      <c r="G543" s="1"/>
      <c r="H543" s="1"/>
    </row>
    <row r="544" spans="3:8" x14ac:dyDescent="0.2">
      <c r="C544" s="1"/>
      <c r="D544" s="1"/>
      <c r="E544" s="1"/>
      <c r="F544" s="1"/>
      <c r="G544" s="1"/>
      <c r="H544" s="1"/>
    </row>
    <row r="545" spans="3:8" x14ac:dyDescent="0.2">
      <c r="C545" s="1"/>
      <c r="D545" s="1"/>
      <c r="E545" s="1"/>
      <c r="F545" s="1"/>
      <c r="G545" s="1"/>
      <c r="H545" s="1"/>
    </row>
    <row r="546" spans="3:8" x14ac:dyDescent="0.2">
      <c r="C546" s="1"/>
      <c r="D546" s="1"/>
      <c r="E546" s="1"/>
      <c r="F546" s="1"/>
      <c r="G546" s="1"/>
      <c r="H546" s="1"/>
    </row>
    <row r="547" spans="3:8" x14ac:dyDescent="0.2">
      <c r="C547" s="1"/>
      <c r="D547" s="1"/>
      <c r="E547" s="1"/>
      <c r="F547" s="1"/>
      <c r="G547" s="1"/>
      <c r="H547" s="1"/>
    </row>
    <row r="548" spans="3:8" x14ac:dyDescent="0.2">
      <c r="C548" s="1"/>
      <c r="D548" s="1"/>
      <c r="E548" s="1"/>
      <c r="F548" s="1"/>
      <c r="G548" s="1"/>
      <c r="H548" s="1"/>
    </row>
    <row r="549" spans="3:8" x14ac:dyDescent="0.2">
      <c r="C549" s="1"/>
      <c r="D549" s="1"/>
      <c r="E549" s="1"/>
      <c r="F549" s="1"/>
      <c r="G549" s="1"/>
      <c r="H549" s="1"/>
    </row>
    <row r="550" spans="3:8" x14ac:dyDescent="0.2">
      <c r="C550" s="1"/>
      <c r="D550" s="1"/>
      <c r="E550" s="1"/>
      <c r="F550" s="1"/>
      <c r="G550" s="1"/>
      <c r="H550" s="1"/>
    </row>
    <row r="551" spans="3:8" x14ac:dyDescent="0.2">
      <c r="C551" s="1"/>
      <c r="D551" s="1"/>
      <c r="E551" s="1"/>
      <c r="F551" s="1"/>
      <c r="G551" s="1"/>
      <c r="H551" s="1"/>
    </row>
    <row r="552" spans="3:8" x14ac:dyDescent="0.2">
      <c r="C552" s="1"/>
      <c r="D552" s="1"/>
      <c r="E552" s="1"/>
      <c r="F552" s="1"/>
      <c r="G552" s="1"/>
      <c r="H552" s="1"/>
    </row>
    <row r="553" spans="3:8" x14ac:dyDescent="0.2">
      <c r="C553" s="1"/>
      <c r="D553" s="1"/>
      <c r="E553" s="1"/>
      <c r="F553" s="1"/>
      <c r="G553" s="1"/>
      <c r="H553" s="1"/>
    </row>
    <row r="554" spans="3:8" x14ac:dyDescent="0.2">
      <c r="C554" s="1"/>
      <c r="D554" s="1"/>
      <c r="E554" s="1"/>
      <c r="F554" s="1"/>
      <c r="G554" s="1"/>
      <c r="H554" s="1"/>
    </row>
    <row r="555" spans="3:8" x14ac:dyDescent="0.2">
      <c r="C555" s="1"/>
      <c r="D555" s="1"/>
      <c r="E555" s="1"/>
      <c r="F555" s="1"/>
      <c r="G555" s="1"/>
      <c r="H555" s="1"/>
    </row>
    <row r="556" spans="3:8" x14ac:dyDescent="0.2">
      <c r="C556" s="1"/>
      <c r="D556" s="1"/>
      <c r="E556" s="1"/>
      <c r="F556" s="1"/>
      <c r="G556" s="1"/>
      <c r="H556" s="1"/>
    </row>
    <row r="557" spans="3:8" x14ac:dyDescent="0.2">
      <c r="C557" s="1"/>
      <c r="D557" s="1"/>
      <c r="E557" s="1"/>
      <c r="F557" s="1"/>
      <c r="G557" s="1"/>
      <c r="H557" s="1"/>
    </row>
    <row r="558" spans="3:8" x14ac:dyDescent="0.2">
      <c r="C558" s="1"/>
      <c r="D558" s="1"/>
      <c r="E558" s="1"/>
      <c r="F558" s="1"/>
      <c r="G558" s="1"/>
      <c r="H558" s="1"/>
    </row>
    <row r="559" spans="3:8" x14ac:dyDescent="0.2">
      <c r="C559" s="1"/>
      <c r="D559" s="1"/>
      <c r="E559" s="1"/>
      <c r="F559" s="1"/>
      <c r="G559" s="1"/>
      <c r="H559" s="1"/>
    </row>
    <row r="560" spans="3:8" x14ac:dyDescent="0.2">
      <c r="C560" s="1"/>
      <c r="D560" s="1"/>
      <c r="E560" s="1"/>
      <c r="F560" s="1"/>
      <c r="G560" s="1"/>
      <c r="H560" s="1"/>
    </row>
    <row r="561" spans="3:8" x14ac:dyDescent="0.2">
      <c r="C561" s="1"/>
      <c r="D561" s="1"/>
      <c r="E561" s="1"/>
      <c r="F561" s="1"/>
      <c r="G561" s="1"/>
      <c r="H561" s="1"/>
    </row>
    <row r="562" spans="3:8" x14ac:dyDescent="0.2">
      <c r="C562" s="1"/>
      <c r="D562" s="1"/>
      <c r="E562" s="1"/>
      <c r="F562" s="1"/>
      <c r="G562" s="1"/>
      <c r="H562" s="1"/>
    </row>
    <row r="563" spans="3:8" x14ac:dyDescent="0.2">
      <c r="C563" s="1"/>
      <c r="D563" s="1"/>
      <c r="E563" s="1"/>
      <c r="F563" s="1"/>
      <c r="G563" s="1"/>
      <c r="H563" s="1"/>
    </row>
    <row r="564" spans="3:8" x14ac:dyDescent="0.2">
      <c r="C564" s="1"/>
      <c r="D564" s="1"/>
      <c r="E564" s="1"/>
      <c r="F564" s="1"/>
      <c r="G564" s="1"/>
      <c r="H564" s="1"/>
    </row>
    <row r="565" spans="3:8" x14ac:dyDescent="0.2">
      <c r="C565" s="1"/>
      <c r="D565" s="1"/>
      <c r="E565" s="1"/>
      <c r="F565" s="1"/>
      <c r="G565" s="1"/>
      <c r="H565" s="1"/>
    </row>
    <row r="566" spans="3:8" x14ac:dyDescent="0.2">
      <c r="C566" s="1"/>
      <c r="D566" s="1"/>
      <c r="E566" s="1"/>
      <c r="F566" s="1"/>
      <c r="G566" s="1"/>
      <c r="H566" s="1"/>
    </row>
    <row r="567" spans="3:8" x14ac:dyDescent="0.2">
      <c r="C567" s="1"/>
      <c r="D567" s="1"/>
      <c r="E567" s="1"/>
      <c r="F567" s="1"/>
      <c r="G567" s="1"/>
      <c r="H567" s="1"/>
    </row>
    <row r="568" spans="3:8" x14ac:dyDescent="0.2">
      <c r="C568" s="1"/>
      <c r="D568" s="1"/>
      <c r="E568" s="1"/>
      <c r="F568" s="1"/>
      <c r="G568" s="1"/>
      <c r="H568" s="1"/>
    </row>
    <row r="569" spans="3:8" x14ac:dyDescent="0.2">
      <c r="C569" s="1"/>
      <c r="D569" s="1"/>
      <c r="E569" s="1"/>
      <c r="F569" s="1"/>
      <c r="G569" s="1"/>
      <c r="H569" s="1"/>
    </row>
    <row r="570" spans="3:8" x14ac:dyDescent="0.2">
      <c r="C570" s="1"/>
      <c r="D570" s="1"/>
      <c r="E570" s="1"/>
      <c r="F570" s="1"/>
      <c r="G570" s="1"/>
      <c r="H570" s="1"/>
    </row>
    <row r="571" spans="3:8" x14ac:dyDescent="0.2">
      <c r="C571" s="1"/>
      <c r="D571" s="1"/>
      <c r="E571" s="1"/>
      <c r="F571" s="1"/>
      <c r="G571" s="1"/>
      <c r="H571" s="1"/>
    </row>
    <row r="572" spans="3:8" x14ac:dyDescent="0.2">
      <c r="C572" s="1"/>
      <c r="D572" s="1"/>
      <c r="E572" s="1"/>
      <c r="F572" s="1"/>
      <c r="G572" s="1"/>
      <c r="H572" s="1"/>
    </row>
    <row r="573" spans="3:8" x14ac:dyDescent="0.2">
      <c r="C573" s="1"/>
      <c r="D573" s="1"/>
      <c r="E573" s="1"/>
      <c r="F573" s="1"/>
      <c r="G573" s="1"/>
      <c r="H573" s="1"/>
    </row>
    <row r="574" spans="3:8" x14ac:dyDescent="0.2">
      <c r="C574" s="1"/>
      <c r="D574" s="1"/>
      <c r="E574" s="1"/>
      <c r="F574" s="1"/>
      <c r="G574" s="1"/>
      <c r="H574" s="1"/>
    </row>
    <row r="575" spans="3:8" x14ac:dyDescent="0.2">
      <c r="C575" s="1"/>
      <c r="D575" s="1"/>
      <c r="E575" s="1"/>
      <c r="F575" s="1"/>
      <c r="G575" s="1"/>
      <c r="H575" s="1"/>
    </row>
    <row r="576" spans="3:8" x14ac:dyDescent="0.2">
      <c r="C576" s="1"/>
      <c r="D576" s="1"/>
      <c r="E576" s="1"/>
      <c r="F576" s="1"/>
      <c r="G576" s="1"/>
      <c r="H576" s="1"/>
    </row>
    <row r="577" spans="3:8" x14ac:dyDescent="0.2">
      <c r="C577" s="1"/>
      <c r="D577" s="1"/>
      <c r="E577" s="1"/>
      <c r="F577" s="1"/>
      <c r="G577" s="1"/>
      <c r="H577" s="1"/>
    </row>
    <row r="578" spans="3:8" x14ac:dyDescent="0.2">
      <c r="C578" s="1"/>
      <c r="D578" s="1"/>
      <c r="E578" s="1"/>
      <c r="F578" s="1"/>
      <c r="G578" s="1"/>
      <c r="H578" s="1"/>
    </row>
    <row r="579" spans="3:8" x14ac:dyDescent="0.2">
      <c r="C579" s="1"/>
      <c r="D579" s="1"/>
      <c r="E579" s="1"/>
      <c r="F579" s="1"/>
      <c r="G579" s="1"/>
      <c r="H579" s="1"/>
    </row>
    <row r="580" spans="3:8" x14ac:dyDescent="0.2">
      <c r="C580" s="1"/>
      <c r="D580" s="1"/>
      <c r="E580" s="1"/>
      <c r="F580" s="1"/>
      <c r="G580" s="1"/>
      <c r="H580" s="1"/>
    </row>
    <row r="581" spans="3:8" x14ac:dyDescent="0.2">
      <c r="C581" s="1"/>
      <c r="D581" s="1"/>
      <c r="E581" s="1"/>
      <c r="F581" s="1"/>
      <c r="G581" s="1"/>
      <c r="H581" s="1"/>
    </row>
    <row r="582" spans="3:8" x14ac:dyDescent="0.2">
      <c r="C582" s="1"/>
      <c r="D582" s="1"/>
      <c r="E582" s="1"/>
      <c r="F582" s="1"/>
      <c r="G582" s="1"/>
      <c r="H582" s="1"/>
    </row>
    <row r="583" spans="3:8" x14ac:dyDescent="0.2">
      <c r="C583" s="1"/>
      <c r="D583" s="1"/>
      <c r="E583" s="1"/>
      <c r="F583" s="1"/>
      <c r="G583" s="1"/>
      <c r="H583" s="1"/>
    </row>
    <row r="584" spans="3:8" x14ac:dyDescent="0.2">
      <c r="C584" s="1"/>
      <c r="D584" s="1"/>
      <c r="E584" s="1"/>
      <c r="F584" s="1"/>
      <c r="G584" s="1"/>
      <c r="H584" s="1"/>
    </row>
    <row r="585" spans="3:8" x14ac:dyDescent="0.2">
      <c r="C585" s="1"/>
      <c r="D585" s="1"/>
      <c r="E585" s="1"/>
      <c r="F585" s="1"/>
      <c r="G585" s="1"/>
      <c r="H585" s="1"/>
    </row>
    <row r="586" spans="3:8" x14ac:dyDescent="0.2">
      <c r="C586" s="1"/>
      <c r="D586" s="1"/>
      <c r="E586" s="1"/>
      <c r="F586" s="1"/>
      <c r="G586" s="1"/>
      <c r="H586" s="1"/>
    </row>
    <row r="587" spans="3:8" x14ac:dyDescent="0.2">
      <c r="C587" s="1"/>
      <c r="D587" s="1"/>
      <c r="E587" s="1"/>
      <c r="F587" s="1"/>
      <c r="G587" s="1"/>
      <c r="H587" s="1"/>
    </row>
    <row r="588" spans="3:8" x14ac:dyDescent="0.2">
      <c r="C588" s="1"/>
      <c r="D588" s="1"/>
      <c r="E588" s="1"/>
      <c r="F588" s="1"/>
      <c r="G588" s="1"/>
      <c r="H588" s="1"/>
    </row>
    <row r="589" spans="3:8" x14ac:dyDescent="0.2">
      <c r="C589" s="1"/>
      <c r="D589" s="1"/>
      <c r="E589" s="1"/>
      <c r="F589" s="1"/>
      <c r="G589" s="1"/>
      <c r="H589" s="1"/>
    </row>
    <row r="590" spans="3:8" x14ac:dyDescent="0.2">
      <c r="C590" s="1"/>
      <c r="D590" s="1"/>
      <c r="E590" s="1"/>
      <c r="F590" s="1"/>
      <c r="G590" s="1"/>
      <c r="H590" s="1"/>
    </row>
    <row r="591" spans="3:8" x14ac:dyDescent="0.2">
      <c r="C591" s="1"/>
      <c r="D591" s="1"/>
      <c r="E591" s="1"/>
      <c r="F591" s="1"/>
      <c r="G591" s="1"/>
      <c r="H591" s="1"/>
    </row>
    <row r="592" spans="3:8" x14ac:dyDescent="0.2">
      <c r="C592" s="1"/>
      <c r="D592" s="1"/>
      <c r="E592" s="1"/>
      <c r="F592" s="1"/>
      <c r="G592" s="1"/>
      <c r="H592" s="1"/>
    </row>
    <row r="593" spans="3:8" x14ac:dyDescent="0.2">
      <c r="C593" s="1"/>
      <c r="D593" s="1"/>
      <c r="E593" s="1"/>
      <c r="F593" s="1"/>
      <c r="G593" s="1"/>
      <c r="H593" s="1"/>
    </row>
    <row r="594" spans="3:8" x14ac:dyDescent="0.2">
      <c r="C594" s="1"/>
      <c r="D594" s="1"/>
      <c r="E594" s="1"/>
      <c r="F594" s="1"/>
      <c r="G594" s="1"/>
      <c r="H594" s="1"/>
    </row>
    <row r="595" spans="3:8" x14ac:dyDescent="0.2">
      <c r="C595" s="1"/>
      <c r="D595" s="1"/>
      <c r="E595" s="1"/>
      <c r="F595" s="1"/>
      <c r="G595" s="1"/>
      <c r="H595" s="1"/>
    </row>
    <row r="596" spans="3:8" x14ac:dyDescent="0.2">
      <c r="C596" s="1"/>
      <c r="D596" s="1"/>
      <c r="E596" s="1"/>
      <c r="F596" s="1"/>
      <c r="G596" s="1"/>
      <c r="H596" s="1"/>
    </row>
    <row r="597" spans="3:8" x14ac:dyDescent="0.2">
      <c r="C597" s="1"/>
      <c r="D597" s="1"/>
      <c r="E597" s="1"/>
      <c r="F597" s="1"/>
      <c r="G597" s="1"/>
      <c r="H597" s="1"/>
    </row>
    <row r="598" spans="3:8" x14ac:dyDescent="0.2">
      <c r="C598" s="1"/>
      <c r="D598" s="1"/>
      <c r="E598" s="1"/>
      <c r="F598" s="1"/>
      <c r="G598" s="1"/>
      <c r="H598" s="1"/>
    </row>
    <row r="599" spans="3:8" x14ac:dyDescent="0.2">
      <c r="C599" s="1"/>
      <c r="D599" s="1"/>
      <c r="E599" s="1"/>
      <c r="F599" s="1"/>
      <c r="G599" s="1"/>
      <c r="H599" s="1"/>
    </row>
    <row r="600" spans="3:8" x14ac:dyDescent="0.2">
      <c r="C600" s="1"/>
      <c r="D600" s="1"/>
      <c r="E600" s="1"/>
      <c r="F600" s="1"/>
      <c r="G600" s="1"/>
      <c r="H600" s="1"/>
    </row>
    <row r="601" spans="3:8" x14ac:dyDescent="0.2">
      <c r="C601" s="1"/>
      <c r="D601" s="1"/>
      <c r="E601" s="1"/>
      <c r="F601" s="1"/>
      <c r="G601" s="1"/>
      <c r="H601" s="1"/>
    </row>
    <row r="602" spans="3:8" x14ac:dyDescent="0.2">
      <c r="C602" s="1"/>
      <c r="D602" s="1"/>
      <c r="E602" s="1"/>
      <c r="F602" s="1"/>
      <c r="G602" s="1"/>
      <c r="H602" s="1"/>
    </row>
    <row r="603" spans="3:8" x14ac:dyDescent="0.2">
      <c r="C603" s="1"/>
      <c r="D603" s="1"/>
      <c r="E603" s="1"/>
      <c r="F603" s="1"/>
      <c r="G603" s="1"/>
      <c r="H603" s="1"/>
    </row>
    <row r="604" spans="3:8" x14ac:dyDescent="0.2">
      <c r="C604" s="1"/>
      <c r="D604" s="1"/>
      <c r="E604" s="1"/>
      <c r="F604" s="1"/>
      <c r="G604" s="1"/>
      <c r="H604" s="1"/>
    </row>
    <row r="605" spans="3:8" x14ac:dyDescent="0.2">
      <c r="C605" s="1"/>
      <c r="D605" s="1"/>
      <c r="E605" s="1"/>
      <c r="F605" s="1"/>
      <c r="G605" s="1"/>
      <c r="H605" s="1"/>
    </row>
    <row r="606" spans="3:8" x14ac:dyDescent="0.2">
      <c r="C606" s="1"/>
      <c r="D606" s="1"/>
      <c r="E606" s="1"/>
      <c r="F606" s="1"/>
      <c r="G606" s="1"/>
      <c r="H606" s="1"/>
    </row>
    <row r="607" spans="3:8" x14ac:dyDescent="0.2">
      <c r="C607" s="1"/>
      <c r="D607" s="1"/>
      <c r="E607" s="1"/>
      <c r="F607" s="1"/>
      <c r="G607" s="1"/>
      <c r="H607" s="1"/>
    </row>
    <row r="608" spans="3:8" x14ac:dyDescent="0.2">
      <c r="C608" s="1"/>
      <c r="D608" s="1"/>
      <c r="E608" s="1"/>
      <c r="F608" s="1"/>
      <c r="G608" s="1"/>
      <c r="H608" s="1"/>
    </row>
    <row r="609" spans="3:8" x14ac:dyDescent="0.2">
      <c r="C609" s="1"/>
      <c r="D609" s="1"/>
      <c r="E609" s="1"/>
      <c r="F609" s="1"/>
      <c r="G609" s="1"/>
      <c r="H609" s="1"/>
    </row>
    <row r="610" spans="3:8" x14ac:dyDescent="0.2">
      <c r="C610" s="1"/>
      <c r="D610" s="1"/>
      <c r="E610" s="1"/>
      <c r="F610" s="1"/>
      <c r="G610" s="1"/>
      <c r="H610" s="1"/>
    </row>
    <row r="611" spans="3:8" x14ac:dyDescent="0.2">
      <c r="C611" s="1"/>
      <c r="D611" s="1"/>
      <c r="E611" s="1"/>
      <c r="F611" s="1"/>
      <c r="G611" s="1"/>
      <c r="H611" s="1"/>
    </row>
    <row r="612" spans="3:8" x14ac:dyDescent="0.2">
      <c r="C612" s="1"/>
      <c r="D612" s="1"/>
      <c r="E612" s="1"/>
      <c r="F612" s="1"/>
      <c r="G612" s="1"/>
      <c r="H612" s="1"/>
    </row>
    <row r="613" spans="3:8" x14ac:dyDescent="0.2">
      <c r="C613" s="1"/>
      <c r="D613" s="1"/>
      <c r="E613" s="1"/>
      <c r="F613" s="1"/>
      <c r="G613" s="1"/>
      <c r="H613" s="1"/>
    </row>
    <row r="614" spans="3:8" x14ac:dyDescent="0.2">
      <c r="C614" s="1"/>
      <c r="D614" s="1"/>
      <c r="E614" s="1"/>
      <c r="F614" s="1"/>
      <c r="G614" s="1"/>
      <c r="H614" s="1"/>
    </row>
    <row r="615" spans="3:8" x14ac:dyDescent="0.2">
      <c r="C615" s="1"/>
      <c r="D615" s="1"/>
      <c r="E615" s="1"/>
      <c r="F615" s="1"/>
      <c r="G615" s="1"/>
      <c r="H615" s="1"/>
    </row>
    <row r="616" spans="3:8" x14ac:dyDescent="0.2">
      <c r="C616" s="1"/>
      <c r="D616" s="1"/>
      <c r="E616" s="1"/>
      <c r="F616" s="1"/>
      <c r="G616" s="1"/>
      <c r="H616" s="1"/>
    </row>
    <row r="617" spans="3:8" x14ac:dyDescent="0.2">
      <c r="C617" s="1"/>
      <c r="D617" s="1"/>
      <c r="E617" s="1"/>
      <c r="F617" s="1"/>
      <c r="G617" s="1"/>
      <c r="H617" s="1"/>
    </row>
    <row r="618" spans="3:8" x14ac:dyDescent="0.2">
      <c r="C618" s="1"/>
      <c r="D618" s="1"/>
      <c r="E618" s="1"/>
      <c r="F618" s="1"/>
      <c r="G618" s="1"/>
      <c r="H618" s="1"/>
    </row>
    <row r="619" spans="3:8" x14ac:dyDescent="0.2">
      <c r="C619" s="1"/>
      <c r="D619" s="1"/>
      <c r="E619" s="1"/>
      <c r="F619" s="1"/>
      <c r="G619" s="1"/>
      <c r="H619" s="1"/>
    </row>
    <row r="620" spans="3:8" x14ac:dyDescent="0.2">
      <c r="C620" s="1"/>
      <c r="D620" s="1"/>
      <c r="E620" s="1"/>
      <c r="F620" s="1"/>
      <c r="G620" s="1"/>
      <c r="H620" s="1"/>
    </row>
    <row r="621" spans="3:8" x14ac:dyDescent="0.2">
      <c r="C621" s="1"/>
      <c r="D621" s="1"/>
      <c r="E621" s="1"/>
      <c r="F621" s="1"/>
      <c r="G621" s="1"/>
      <c r="H621" s="1"/>
    </row>
    <row r="622" spans="3:8" x14ac:dyDescent="0.2">
      <c r="C622" s="1"/>
      <c r="D622" s="1"/>
      <c r="E622" s="1"/>
      <c r="F622" s="1"/>
      <c r="G622" s="1"/>
      <c r="H622" s="1"/>
    </row>
    <row r="623" spans="3:8" x14ac:dyDescent="0.2">
      <c r="C623" s="1"/>
      <c r="D623" s="1"/>
      <c r="E623" s="1"/>
      <c r="F623" s="1"/>
      <c r="G623" s="1"/>
      <c r="H623" s="1"/>
    </row>
    <row r="624" spans="3:8" x14ac:dyDescent="0.2">
      <c r="C624" s="1"/>
      <c r="D624" s="1"/>
      <c r="E624" s="1"/>
      <c r="F624" s="1"/>
      <c r="G624" s="1"/>
      <c r="H624" s="1"/>
    </row>
    <row r="625" spans="3:8" x14ac:dyDescent="0.2">
      <c r="C625" s="1"/>
      <c r="D625" s="1"/>
      <c r="E625" s="1"/>
      <c r="F625" s="1"/>
      <c r="G625" s="1"/>
      <c r="H625" s="1"/>
    </row>
    <row r="626" spans="3:8" x14ac:dyDescent="0.2">
      <c r="C626" s="1"/>
      <c r="D626" s="1"/>
      <c r="E626" s="1"/>
      <c r="F626" s="1"/>
      <c r="G626" s="1"/>
      <c r="H626" s="1"/>
    </row>
    <row r="627" spans="3:8" x14ac:dyDescent="0.2">
      <c r="C627" s="1"/>
      <c r="D627" s="1"/>
      <c r="E627" s="1"/>
      <c r="F627" s="1"/>
      <c r="G627" s="1"/>
      <c r="H627" s="1"/>
    </row>
    <row r="628" spans="3:8" x14ac:dyDescent="0.2">
      <c r="C628" s="1"/>
      <c r="D628" s="1"/>
      <c r="E628" s="1"/>
      <c r="F628" s="1"/>
      <c r="G628" s="1"/>
      <c r="H628" s="1"/>
    </row>
    <row r="629" spans="3:8" x14ac:dyDescent="0.2">
      <c r="C629" s="1"/>
      <c r="D629" s="1"/>
      <c r="E629" s="1"/>
      <c r="F629" s="1"/>
      <c r="G629" s="1"/>
      <c r="H629" s="1"/>
    </row>
    <row r="630" spans="3:8" x14ac:dyDescent="0.2">
      <c r="C630" s="1"/>
      <c r="D630" s="1"/>
      <c r="E630" s="1"/>
      <c r="F630" s="1"/>
      <c r="G630" s="1"/>
      <c r="H630" s="1"/>
    </row>
    <row r="631" spans="3:8" x14ac:dyDescent="0.2">
      <c r="C631" s="1"/>
      <c r="D631" s="1"/>
      <c r="E631" s="1"/>
      <c r="F631" s="1"/>
      <c r="G631" s="1"/>
      <c r="H631" s="1"/>
    </row>
    <row r="632" spans="3:8" x14ac:dyDescent="0.2">
      <c r="C632" s="1"/>
      <c r="D632" s="1"/>
      <c r="E632" s="1"/>
      <c r="F632" s="1"/>
      <c r="G632" s="1"/>
      <c r="H632" s="1"/>
    </row>
    <row r="633" spans="3:8" x14ac:dyDescent="0.2">
      <c r="C633" s="1"/>
      <c r="D633" s="1"/>
      <c r="E633" s="1"/>
      <c r="F633" s="1"/>
      <c r="G633" s="1"/>
      <c r="H633" s="1"/>
    </row>
    <row r="634" spans="3:8" x14ac:dyDescent="0.2">
      <c r="C634" s="1"/>
      <c r="D634" s="1"/>
      <c r="E634" s="1"/>
      <c r="F634" s="1"/>
      <c r="G634" s="1"/>
      <c r="H634" s="1"/>
    </row>
    <row r="635" spans="3:8" x14ac:dyDescent="0.2">
      <c r="C635" s="1"/>
      <c r="D635" s="1"/>
      <c r="E635" s="1"/>
      <c r="F635" s="1"/>
      <c r="G635" s="1"/>
      <c r="H635" s="1"/>
    </row>
    <row r="636" spans="3:8" x14ac:dyDescent="0.2">
      <c r="C636" s="1"/>
      <c r="D636" s="1"/>
      <c r="E636" s="1"/>
      <c r="F636" s="1"/>
      <c r="G636" s="1"/>
      <c r="H636" s="1"/>
    </row>
    <row r="637" spans="3:8" x14ac:dyDescent="0.2">
      <c r="C637" s="1"/>
      <c r="D637" s="1"/>
      <c r="E637" s="1"/>
      <c r="F637" s="1"/>
      <c r="G637" s="1"/>
      <c r="H637" s="1"/>
    </row>
    <row r="638" spans="3:8" x14ac:dyDescent="0.2">
      <c r="C638" s="1"/>
      <c r="D638" s="1"/>
      <c r="E638" s="1"/>
      <c r="F638" s="1"/>
      <c r="G638" s="1"/>
      <c r="H638" s="1"/>
    </row>
    <row r="639" spans="3:8" x14ac:dyDescent="0.2">
      <c r="C639" s="1"/>
      <c r="D639" s="1"/>
      <c r="E639" s="1"/>
      <c r="F639" s="1"/>
      <c r="G639" s="1"/>
      <c r="H639" s="1"/>
    </row>
    <row r="640" spans="3:8" x14ac:dyDescent="0.2">
      <c r="C640" s="1"/>
      <c r="D640" s="1"/>
      <c r="E640" s="1"/>
      <c r="F640" s="1"/>
      <c r="G640" s="1"/>
      <c r="H640" s="1"/>
    </row>
    <row r="641" spans="3:8" x14ac:dyDescent="0.2">
      <c r="C641" s="1"/>
      <c r="D641" s="1"/>
      <c r="E641" s="1"/>
      <c r="F641" s="1"/>
      <c r="G641" s="1"/>
      <c r="H641" s="1"/>
    </row>
    <row r="642" spans="3:8" x14ac:dyDescent="0.2">
      <c r="C642" s="1"/>
      <c r="D642" s="1"/>
      <c r="E642" s="1"/>
      <c r="F642" s="1"/>
      <c r="G642" s="1"/>
      <c r="H642" s="1"/>
    </row>
    <row r="643" spans="3:8" x14ac:dyDescent="0.2">
      <c r="C643" s="1"/>
      <c r="D643" s="1"/>
      <c r="E643" s="1"/>
      <c r="F643" s="1"/>
      <c r="G643" s="1"/>
      <c r="H643" s="1"/>
    </row>
    <row r="644" spans="3:8" x14ac:dyDescent="0.2">
      <c r="C644" s="1"/>
      <c r="D644" s="1"/>
      <c r="E644" s="1"/>
      <c r="F644" s="1"/>
      <c r="G644" s="1"/>
      <c r="H644" s="1"/>
    </row>
    <row r="645" spans="3:8" x14ac:dyDescent="0.2">
      <c r="C645" s="1"/>
      <c r="D645" s="1"/>
      <c r="E645" s="1"/>
      <c r="F645" s="1"/>
      <c r="G645" s="1"/>
      <c r="H645" s="1"/>
    </row>
    <row r="646" spans="3:8" x14ac:dyDescent="0.2">
      <c r="C646" s="1"/>
      <c r="D646" s="1"/>
      <c r="E646" s="1"/>
      <c r="F646" s="1"/>
      <c r="G646" s="1"/>
      <c r="H646" s="1"/>
    </row>
    <row r="647" spans="3:8" x14ac:dyDescent="0.2">
      <c r="C647" s="1"/>
      <c r="D647" s="1"/>
      <c r="E647" s="1"/>
      <c r="F647" s="1"/>
      <c r="G647" s="1"/>
      <c r="H647" s="1"/>
    </row>
    <row r="648" spans="3:8" x14ac:dyDescent="0.2">
      <c r="C648" s="1"/>
      <c r="D648" s="1"/>
      <c r="E648" s="1"/>
      <c r="F648" s="1"/>
      <c r="G648" s="1"/>
      <c r="H648" s="1"/>
    </row>
    <row r="649" spans="3:8" x14ac:dyDescent="0.2">
      <c r="C649" s="1"/>
      <c r="D649" s="1"/>
      <c r="E649" s="1"/>
      <c r="F649" s="1"/>
      <c r="G649" s="1"/>
      <c r="H649" s="1"/>
    </row>
    <row r="650" spans="3:8" x14ac:dyDescent="0.2">
      <c r="C650" s="1"/>
      <c r="D650" s="1"/>
      <c r="E650" s="1"/>
      <c r="F650" s="1"/>
      <c r="G650" s="1"/>
      <c r="H650" s="1"/>
    </row>
    <row r="651" spans="3:8" x14ac:dyDescent="0.2">
      <c r="C651" s="1"/>
      <c r="D651" s="1"/>
      <c r="E651" s="1"/>
      <c r="F651" s="1"/>
      <c r="G651" s="1"/>
      <c r="H651" s="1"/>
    </row>
    <row r="652" spans="3:8" x14ac:dyDescent="0.2">
      <c r="C652" s="1"/>
      <c r="D652" s="1"/>
      <c r="E652" s="1"/>
      <c r="F652" s="1"/>
      <c r="G652" s="1"/>
      <c r="H652" s="1"/>
    </row>
    <row r="653" spans="3:8" x14ac:dyDescent="0.2">
      <c r="C653" s="1"/>
      <c r="D653" s="1"/>
      <c r="E653" s="1"/>
      <c r="F653" s="1"/>
      <c r="G653" s="1"/>
      <c r="H653" s="1"/>
    </row>
    <row r="654" spans="3:8" x14ac:dyDescent="0.2">
      <c r="C654" s="1"/>
      <c r="D654" s="1"/>
      <c r="E654" s="1"/>
      <c r="F654" s="1"/>
      <c r="G654" s="1"/>
      <c r="H654" s="1"/>
    </row>
    <row r="655" spans="3:8" x14ac:dyDescent="0.2">
      <c r="C655" s="1"/>
      <c r="D655" s="1"/>
      <c r="E655" s="1"/>
      <c r="F655" s="1"/>
      <c r="G655" s="1"/>
      <c r="H655" s="1"/>
    </row>
    <row r="656" spans="3:8" x14ac:dyDescent="0.2">
      <c r="C656" s="1"/>
      <c r="D656" s="1"/>
      <c r="E656" s="1"/>
      <c r="F656" s="1"/>
      <c r="G656" s="1"/>
      <c r="H656" s="1"/>
    </row>
    <row r="657" spans="3:8" x14ac:dyDescent="0.2">
      <c r="C657" s="1"/>
      <c r="D657" s="1"/>
      <c r="E657" s="1"/>
      <c r="F657" s="1"/>
      <c r="G657" s="1"/>
      <c r="H657" s="1"/>
    </row>
    <row r="658" spans="3:8" x14ac:dyDescent="0.2">
      <c r="C658" s="1"/>
      <c r="D658" s="1"/>
      <c r="E658" s="1"/>
      <c r="F658" s="1"/>
      <c r="G658" s="1"/>
      <c r="H658" s="1"/>
    </row>
    <row r="659" spans="3:8" x14ac:dyDescent="0.2">
      <c r="C659" s="1"/>
      <c r="D659" s="1"/>
      <c r="E659" s="1"/>
      <c r="F659" s="1"/>
      <c r="G659" s="1"/>
      <c r="H659" s="1"/>
    </row>
    <row r="660" spans="3:8" x14ac:dyDescent="0.2">
      <c r="C660" s="1"/>
      <c r="D660" s="1"/>
      <c r="E660" s="1"/>
      <c r="F660" s="1"/>
      <c r="G660" s="1"/>
      <c r="H660" s="1"/>
    </row>
    <row r="661" spans="3:8" x14ac:dyDescent="0.2">
      <c r="C661" s="1"/>
      <c r="D661" s="1"/>
      <c r="E661" s="1"/>
      <c r="F661" s="1"/>
      <c r="G661" s="1"/>
      <c r="H661" s="1"/>
    </row>
    <row r="662" spans="3:8" x14ac:dyDescent="0.2">
      <c r="C662" s="1"/>
      <c r="D662" s="1"/>
      <c r="E662" s="1"/>
      <c r="F662" s="1"/>
      <c r="G662" s="1"/>
      <c r="H662" s="1"/>
    </row>
    <row r="663" spans="3:8" x14ac:dyDescent="0.2">
      <c r="C663" s="1"/>
      <c r="D663" s="1"/>
      <c r="E663" s="1"/>
      <c r="F663" s="1"/>
      <c r="G663" s="1"/>
      <c r="H663" s="1"/>
    </row>
    <row r="664" spans="3:8" x14ac:dyDescent="0.2">
      <c r="C664" s="1"/>
      <c r="D664" s="1"/>
      <c r="E664" s="1"/>
      <c r="F664" s="1"/>
      <c r="G664" s="1"/>
      <c r="H664" s="1"/>
    </row>
    <row r="665" spans="3:8" x14ac:dyDescent="0.2">
      <c r="C665" s="1"/>
      <c r="D665" s="1"/>
      <c r="E665" s="1"/>
      <c r="F665" s="1"/>
      <c r="G665" s="1"/>
      <c r="H665" s="1"/>
    </row>
    <row r="666" spans="3:8" x14ac:dyDescent="0.2">
      <c r="C666" s="1"/>
      <c r="D666" s="1"/>
      <c r="E666" s="1"/>
      <c r="F666" s="1"/>
      <c r="G666" s="1"/>
      <c r="H666" s="1"/>
    </row>
    <row r="667" spans="3:8" x14ac:dyDescent="0.2">
      <c r="C667" s="1"/>
      <c r="D667" s="1"/>
      <c r="E667" s="1"/>
      <c r="F667" s="1"/>
      <c r="G667" s="1"/>
      <c r="H667" s="1"/>
    </row>
    <row r="668" spans="3:8" x14ac:dyDescent="0.2">
      <c r="C668" s="1"/>
      <c r="D668" s="1"/>
      <c r="E668" s="1"/>
      <c r="F668" s="1"/>
      <c r="G668" s="1"/>
      <c r="H668" s="1"/>
    </row>
    <row r="669" spans="3:8" x14ac:dyDescent="0.2">
      <c r="C669" s="1"/>
      <c r="D669" s="1"/>
      <c r="E669" s="1"/>
      <c r="F669" s="1"/>
      <c r="G669" s="1"/>
      <c r="H669" s="1"/>
    </row>
    <row r="670" spans="3:8" x14ac:dyDescent="0.2">
      <c r="C670" s="1"/>
      <c r="D670" s="1"/>
      <c r="E670" s="1"/>
      <c r="F670" s="1"/>
      <c r="G670" s="1"/>
      <c r="H670" s="1"/>
    </row>
    <row r="671" spans="3:8" x14ac:dyDescent="0.2">
      <c r="C671" s="1"/>
      <c r="D671" s="1"/>
      <c r="E671" s="1"/>
      <c r="F671" s="1"/>
      <c r="G671" s="1"/>
      <c r="H671" s="1"/>
    </row>
    <row r="672" spans="3:8" x14ac:dyDescent="0.2">
      <c r="C672" s="1"/>
      <c r="D672" s="1"/>
      <c r="E672" s="1"/>
      <c r="F672" s="1"/>
      <c r="G672" s="1"/>
      <c r="H672" s="1"/>
    </row>
    <row r="673" spans="3:8" x14ac:dyDescent="0.2">
      <c r="C673" s="1"/>
      <c r="D673" s="1"/>
      <c r="E673" s="1"/>
      <c r="F673" s="1"/>
      <c r="G673" s="1"/>
      <c r="H673" s="1"/>
    </row>
    <row r="674" spans="3:8" x14ac:dyDescent="0.2">
      <c r="C674" s="1"/>
      <c r="D674" s="1"/>
      <c r="E674" s="1"/>
      <c r="F674" s="1"/>
      <c r="G674" s="1"/>
      <c r="H674" s="1"/>
    </row>
    <row r="675" spans="3:8" x14ac:dyDescent="0.2">
      <c r="C675" s="1"/>
      <c r="D675" s="1"/>
      <c r="E675" s="1"/>
      <c r="F675" s="1"/>
      <c r="G675" s="1"/>
      <c r="H675" s="1"/>
    </row>
    <row r="676" spans="3:8" x14ac:dyDescent="0.2">
      <c r="C676" s="1"/>
      <c r="D676" s="1"/>
      <c r="E676" s="1"/>
      <c r="F676" s="1"/>
      <c r="G676" s="1"/>
      <c r="H676" s="1"/>
    </row>
    <row r="677" spans="3:8" x14ac:dyDescent="0.2">
      <c r="C677" s="1"/>
      <c r="D677" s="1"/>
      <c r="E677" s="1"/>
      <c r="F677" s="1"/>
      <c r="G677" s="1"/>
      <c r="H677" s="1"/>
    </row>
    <row r="678" spans="3:8" x14ac:dyDescent="0.2">
      <c r="C678" s="1"/>
      <c r="D678" s="1"/>
      <c r="E678" s="1"/>
      <c r="F678" s="1"/>
      <c r="G678" s="1"/>
      <c r="H678" s="1"/>
    </row>
    <row r="679" spans="3:8" x14ac:dyDescent="0.2">
      <c r="C679" s="1"/>
      <c r="D679" s="1"/>
      <c r="E679" s="1"/>
      <c r="F679" s="1"/>
      <c r="G679" s="1"/>
      <c r="H679" s="1"/>
    </row>
    <row r="680" spans="3:8" x14ac:dyDescent="0.2">
      <c r="C680" s="1"/>
      <c r="D680" s="1"/>
      <c r="E680" s="1"/>
      <c r="F680" s="1"/>
      <c r="G680" s="1"/>
      <c r="H680" s="1"/>
    </row>
    <row r="681" spans="3:8" x14ac:dyDescent="0.2">
      <c r="C681" s="1"/>
      <c r="D681" s="1"/>
      <c r="E681" s="1"/>
      <c r="F681" s="1"/>
      <c r="G681" s="1"/>
      <c r="H681" s="1"/>
    </row>
    <row r="682" spans="3:8" x14ac:dyDescent="0.2">
      <c r="C682" s="1"/>
      <c r="D682" s="1"/>
      <c r="E682" s="1"/>
      <c r="F682" s="1"/>
      <c r="G682" s="1"/>
      <c r="H682" s="1"/>
    </row>
    <row r="683" spans="3:8" x14ac:dyDescent="0.2">
      <c r="C683" s="1"/>
      <c r="D683" s="1"/>
      <c r="E683" s="1"/>
      <c r="F683" s="1"/>
      <c r="G683" s="1"/>
      <c r="H683" s="1"/>
    </row>
    <row r="684" spans="3:8" x14ac:dyDescent="0.2">
      <c r="C684" s="1"/>
      <c r="D684" s="1"/>
      <c r="E684" s="1"/>
      <c r="F684" s="1"/>
      <c r="G684" s="1"/>
      <c r="H684" s="1"/>
    </row>
    <row r="685" spans="3:8" x14ac:dyDescent="0.2">
      <c r="C685" s="1"/>
      <c r="D685" s="1"/>
      <c r="E685" s="1"/>
      <c r="F685" s="1"/>
      <c r="G685" s="1"/>
      <c r="H685" s="1"/>
    </row>
    <row r="686" spans="3:8" x14ac:dyDescent="0.2">
      <c r="C686" s="1"/>
      <c r="D686" s="1"/>
      <c r="E686" s="1"/>
      <c r="F686" s="1"/>
      <c r="G686" s="1"/>
      <c r="H686" s="1"/>
    </row>
    <row r="687" spans="3:8" x14ac:dyDescent="0.2">
      <c r="C687" s="1"/>
      <c r="D687" s="1"/>
      <c r="E687" s="1"/>
      <c r="F687" s="1"/>
      <c r="G687" s="1"/>
      <c r="H687" s="1"/>
    </row>
    <row r="688" spans="3:8" x14ac:dyDescent="0.2">
      <c r="C688" s="1"/>
      <c r="D688" s="1"/>
      <c r="E688" s="1"/>
      <c r="F688" s="1"/>
      <c r="G688" s="1"/>
      <c r="H688" s="1"/>
    </row>
    <row r="689" spans="3:8" x14ac:dyDescent="0.2">
      <c r="C689" s="1"/>
      <c r="D689" s="1"/>
      <c r="E689" s="1"/>
      <c r="F689" s="1"/>
      <c r="G689" s="1"/>
      <c r="H689" s="1"/>
    </row>
    <row r="690" spans="3:8" x14ac:dyDescent="0.2">
      <c r="C690" s="1"/>
      <c r="D690" s="1"/>
      <c r="E690" s="1"/>
      <c r="F690" s="1"/>
      <c r="G690" s="1"/>
      <c r="H690" s="1"/>
    </row>
    <row r="691" spans="3:8" x14ac:dyDescent="0.2">
      <c r="C691" s="1"/>
      <c r="D691" s="1"/>
      <c r="E691" s="1"/>
      <c r="F691" s="1"/>
      <c r="G691" s="1"/>
      <c r="H691" s="1"/>
    </row>
    <row r="692" spans="3:8" x14ac:dyDescent="0.2">
      <c r="C692" s="1"/>
      <c r="D692" s="1"/>
      <c r="E692" s="1"/>
      <c r="F692" s="1"/>
      <c r="G692" s="1"/>
      <c r="H692" s="1"/>
    </row>
    <row r="693" spans="3:8" x14ac:dyDescent="0.2">
      <c r="C693" s="1"/>
      <c r="D693" s="1"/>
      <c r="E693" s="1"/>
      <c r="F693" s="1"/>
      <c r="G693" s="1"/>
      <c r="H693" s="1"/>
    </row>
    <row r="694" spans="3:8" x14ac:dyDescent="0.2">
      <c r="C694" s="1"/>
      <c r="D694" s="1"/>
      <c r="E694" s="1"/>
      <c r="F694" s="1"/>
      <c r="G694" s="1"/>
      <c r="H694" s="1"/>
    </row>
    <row r="695" spans="3:8" x14ac:dyDescent="0.2">
      <c r="C695" s="1"/>
      <c r="D695" s="1"/>
      <c r="E695" s="1"/>
      <c r="F695" s="1"/>
      <c r="G695" s="1"/>
      <c r="H695" s="1"/>
    </row>
    <row r="696" spans="3:8" x14ac:dyDescent="0.2">
      <c r="C696" s="1"/>
      <c r="D696" s="1"/>
      <c r="E696" s="1"/>
      <c r="F696" s="1"/>
      <c r="G696" s="1"/>
      <c r="H696" s="1"/>
    </row>
    <row r="697" spans="3:8" x14ac:dyDescent="0.2">
      <c r="C697" s="1"/>
      <c r="D697" s="1"/>
      <c r="E697" s="1"/>
      <c r="F697" s="1"/>
      <c r="G697" s="1"/>
      <c r="H697" s="1"/>
    </row>
    <row r="698" spans="3:8" x14ac:dyDescent="0.2">
      <c r="C698" s="1"/>
      <c r="D698" s="1"/>
      <c r="E698" s="1"/>
      <c r="F698" s="1"/>
      <c r="G698" s="1"/>
      <c r="H698" s="1"/>
    </row>
    <row r="699" spans="3:8" x14ac:dyDescent="0.2">
      <c r="C699" s="1"/>
      <c r="D699" s="1"/>
      <c r="E699" s="1"/>
      <c r="F699" s="1"/>
      <c r="G699" s="1"/>
      <c r="H699" s="1"/>
    </row>
    <row r="700" spans="3:8" x14ac:dyDescent="0.2">
      <c r="C700" s="1"/>
      <c r="D700" s="1"/>
      <c r="E700" s="1"/>
      <c r="F700" s="1"/>
      <c r="G700" s="1"/>
      <c r="H700" s="1"/>
    </row>
    <row r="701" spans="3:8" x14ac:dyDescent="0.2">
      <c r="C701" s="1"/>
      <c r="D701" s="1"/>
      <c r="E701" s="1"/>
      <c r="F701" s="1"/>
      <c r="G701" s="1"/>
      <c r="H701" s="1"/>
    </row>
    <row r="702" spans="3:8" x14ac:dyDescent="0.2">
      <c r="C702" s="1"/>
      <c r="D702" s="1"/>
      <c r="E702" s="1"/>
      <c r="F702" s="1"/>
      <c r="G702" s="1"/>
      <c r="H702" s="1"/>
    </row>
    <row r="703" spans="3:8" x14ac:dyDescent="0.2">
      <c r="C703" s="1"/>
      <c r="D703" s="1"/>
      <c r="E703" s="1"/>
      <c r="F703" s="1"/>
      <c r="G703" s="1"/>
      <c r="H703" s="1"/>
    </row>
    <row r="704" spans="3:8" x14ac:dyDescent="0.2">
      <c r="C704" s="1"/>
      <c r="D704" s="1"/>
      <c r="E704" s="1"/>
      <c r="F704" s="1"/>
      <c r="G704" s="1"/>
      <c r="H704" s="1"/>
    </row>
    <row r="705" spans="3:8" x14ac:dyDescent="0.2">
      <c r="C705" s="1"/>
      <c r="D705" s="1"/>
      <c r="E705" s="1"/>
      <c r="F705" s="1"/>
      <c r="G705" s="1"/>
      <c r="H705" s="1"/>
    </row>
    <row r="706" spans="3:8" x14ac:dyDescent="0.2">
      <c r="C706" s="1"/>
      <c r="D706" s="1"/>
      <c r="E706" s="1"/>
      <c r="F706" s="1"/>
      <c r="G706" s="1"/>
      <c r="H706" s="1"/>
    </row>
    <row r="707" spans="3:8" x14ac:dyDescent="0.2">
      <c r="C707" s="1"/>
      <c r="D707" s="1"/>
      <c r="E707" s="1"/>
      <c r="F707" s="1"/>
      <c r="G707" s="1"/>
      <c r="H707" s="1"/>
    </row>
    <row r="708" spans="3:8" x14ac:dyDescent="0.2">
      <c r="C708" s="1"/>
      <c r="D708" s="1"/>
      <c r="E708" s="1"/>
      <c r="F708" s="1"/>
      <c r="G708" s="1"/>
      <c r="H708" s="1"/>
    </row>
    <row r="709" spans="3:8" x14ac:dyDescent="0.2">
      <c r="C709" s="1"/>
      <c r="D709" s="1"/>
      <c r="E709" s="1"/>
      <c r="F709" s="1"/>
      <c r="G709" s="1"/>
      <c r="H709" s="1"/>
    </row>
    <row r="710" spans="3:8" x14ac:dyDescent="0.2">
      <c r="C710" s="1"/>
      <c r="D710" s="1"/>
      <c r="E710" s="1"/>
      <c r="F710" s="1"/>
      <c r="G710" s="1"/>
      <c r="H710" s="1"/>
    </row>
    <row r="711" spans="3:8" x14ac:dyDescent="0.2">
      <c r="C711" s="1"/>
      <c r="D711" s="1"/>
      <c r="E711" s="1"/>
      <c r="F711" s="1"/>
      <c r="G711" s="1"/>
      <c r="H711" s="1"/>
    </row>
    <row r="712" spans="3:8" x14ac:dyDescent="0.2">
      <c r="C712" s="1"/>
      <c r="D712" s="1"/>
      <c r="E712" s="1"/>
      <c r="F712" s="1"/>
      <c r="G712" s="1"/>
      <c r="H712" s="1"/>
    </row>
    <row r="713" spans="3:8" x14ac:dyDescent="0.2">
      <c r="C713" s="1"/>
      <c r="D713" s="1"/>
      <c r="E713" s="1"/>
      <c r="F713" s="1"/>
      <c r="G713" s="1"/>
      <c r="H713" s="1"/>
    </row>
    <row r="714" spans="3:8" x14ac:dyDescent="0.2">
      <c r="C714" s="1"/>
      <c r="D714" s="1"/>
      <c r="E714" s="1"/>
      <c r="F714" s="1"/>
      <c r="G714" s="1"/>
      <c r="H714" s="1"/>
    </row>
    <row r="715" spans="3:8" x14ac:dyDescent="0.2">
      <c r="C715" s="1"/>
      <c r="D715" s="1"/>
      <c r="E715" s="1"/>
      <c r="F715" s="1"/>
      <c r="G715" s="1"/>
      <c r="H715" s="1"/>
    </row>
    <row r="716" spans="3:8" x14ac:dyDescent="0.2">
      <c r="C716" s="1"/>
      <c r="D716" s="1"/>
      <c r="E716" s="1"/>
      <c r="F716" s="1"/>
      <c r="G716" s="1"/>
      <c r="H716" s="1"/>
    </row>
    <row r="717" spans="3:8" x14ac:dyDescent="0.2">
      <c r="C717" s="1"/>
      <c r="D717" s="1"/>
      <c r="E717" s="1"/>
      <c r="F717" s="1"/>
      <c r="G717" s="1"/>
      <c r="H717" s="1"/>
    </row>
    <row r="718" spans="3:8" x14ac:dyDescent="0.2">
      <c r="C718" s="1"/>
      <c r="D718" s="1"/>
      <c r="E718" s="1"/>
      <c r="F718" s="1"/>
      <c r="G718" s="1"/>
      <c r="H718" s="1"/>
    </row>
    <row r="719" spans="3:8" x14ac:dyDescent="0.2">
      <c r="C719" s="1"/>
      <c r="D719" s="1"/>
      <c r="E719" s="1"/>
      <c r="F719" s="1"/>
      <c r="G719" s="1"/>
      <c r="H719" s="1"/>
    </row>
    <row r="720" spans="3:8" x14ac:dyDescent="0.2">
      <c r="C720" s="1"/>
      <c r="D720" s="1"/>
      <c r="E720" s="1"/>
      <c r="F720" s="1"/>
      <c r="G720" s="1"/>
      <c r="H720" s="1"/>
    </row>
    <row r="721" spans="3:8" x14ac:dyDescent="0.2">
      <c r="C721" s="1"/>
      <c r="D721" s="1"/>
      <c r="E721" s="1"/>
      <c r="F721" s="1"/>
      <c r="G721" s="1"/>
      <c r="H721" s="1"/>
    </row>
    <row r="722" spans="3:8" x14ac:dyDescent="0.2">
      <c r="C722" s="1"/>
      <c r="D722" s="1"/>
      <c r="E722" s="1"/>
      <c r="F722" s="1"/>
      <c r="G722" s="1"/>
      <c r="H722" s="1"/>
    </row>
    <row r="723" spans="3:8" x14ac:dyDescent="0.2">
      <c r="C723" s="1"/>
      <c r="D723" s="1"/>
      <c r="E723" s="1"/>
      <c r="F723" s="1"/>
      <c r="G723" s="1"/>
      <c r="H723" s="1"/>
    </row>
    <row r="724" spans="3:8" x14ac:dyDescent="0.2">
      <c r="C724" s="1"/>
      <c r="D724" s="1"/>
      <c r="E724" s="1"/>
      <c r="F724" s="1"/>
      <c r="G724" s="1"/>
      <c r="H724" s="1"/>
    </row>
    <row r="725" spans="3:8" x14ac:dyDescent="0.2">
      <c r="C725" s="1"/>
      <c r="D725" s="1"/>
      <c r="E725" s="1"/>
      <c r="F725" s="1"/>
      <c r="G725" s="1"/>
      <c r="H725" s="1"/>
    </row>
    <row r="726" spans="3:8" x14ac:dyDescent="0.2">
      <c r="C726" s="1"/>
      <c r="D726" s="1"/>
      <c r="E726" s="1"/>
      <c r="F726" s="1"/>
      <c r="G726" s="1"/>
      <c r="H726" s="1"/>
    </row>
    <row r="727" spans="3:8" x14ac:dyDescent="0.2">
      <c r="C727" s="1"/>
      <c r="D727" s="1"/>
      <c r="E727" s="1"/>
      <c r="F727" s="1"/>
      <c r="G727" s="1"/>
      <c r="H727" s="1"/>
    </row>
    <row r="728" spans="3:8" x14ac:dyDescent="0.2">
      <c r="C728" s="1"/>
      <c r="D728" s="1"/>
      <c r="E728" s="1"/>
      <c r="F728" s="1"/>
      <c r="G728" s="1"/>
      <c r="H728" s="1"/>
    </row>
    <row r="729" spans="3:8" x14ac:dyDescent="0.2">
      <c r="C729" s="1"/>
      <c r="D729" s="1"/>
      <c r="E729" s="1"/>
      <c r="F729" s="1"/>
      <c r="G729" s="1"/>
      <c r="H729" s="1"/>
    </row>
    <row r="730" spans="3:8" x14ac:dyDescent="0.2">
      <c r="C730" s="1"/>
      <c r="D730" s="1"/>
      <c r="E730" s="1"/>
      <c r="F730" s="1"/>
      <c r="G730" s="1"/>
      <c r="H730" s="1"/>
    </row>
    <row r="731" spans="3:8" x14ac:dyDescent="0.2">
      <c r="C731" s="1"/>
      <c r="D731" s="1"/>
      <c r="E731" s="1"/>
      <c r="F731" s="1"/>
      <c r="G731" s="1"/>
      <c r="H731" s="1"/>
    </row>
    <row r="732" spans="3:8" x14ac:dyDescent="0.2">
      <c r="C732" s="1"/>
      <c r="D732" s="1"/>
      <c r="E732" s="1"/>
      <c r="F732" s="1"/>
      <c r="G732" s="1"/>
      <c r="H732" s="1"/>
    </row>
    <row r="733" spans="3:8" x14ac:dyDescent="0.2">
      <c r="C733" s="1"/>
      <c r="D733" s="1"/>
      <c r="E733" s="1"/>
      <c r="F733" s="1"/>
      <c r="G733" s="1"/>
      <c r="H733" s="1"/>
    </row>
    <row r="734" spans="3:8" x14ac:dyDescent="0.2">
      <c r="C734" s="1"/>
      <c r="D734" s="1"/>
      <c r="E734" s="1"/>
      <c r="F734" s="1"/>
      <c r="G734" s="1"/>
      <c r="H734" s="1"/>
    </row>
    <row r="735" spans="3:8" x14ac:dyDescent="0.2">
      <c r="C735" s="1"/>
      <c r="D735" s="1"/>
      <c r="E735" s="1"/>
      <c r="F735" s="1"/>
      <c r="G735" s="1"/>
      <c r="H735" s="1"/>
    </row>
    <row r="736" spans="3:8" x14ac:dyDescent="0.2">
      <c r="C736" s="1"/>
      <c r="D736" s="1"/>
      <c r="E736" s="1"/>
      <c r="F736" s="1"/>
      <c r="G736" s="1"/>
      <c r="H736" s="1"/>
    </row>
    <row r="737" spans="3:8" x14ac:dyDescent="0.2">
      <c r="C737" s="1"/>
      <c r="D737" s="1"/>
      <c r="E737" s="1"/>
      <c r="F737" s="1"/>
      <c r="G737" s="1"/>
      <c r="H737" s="1"/>
    </row>
    <row r="738" spans="3:8" x14ac:dyDescent="0.2">
      <c r="C738" s="1"/>
      <c r="D738" s="1"/>
      <c r="E738" s="1"/>
      <c r="F738" s="1"/>
      <c r="G738" s="1"/>
      <c r="H738" s="1"/>
    </row>
    <row r="739" spans="3:8" x14ac:dyDescent="0.2">
      <c r="C739" s="1"/>
      <c r="D739" s="1"/>
      <c r="E739" s="1"/>
      <c r="F739" s="1"/>
      <c r="G739" s="1"/>
      <c r="H739" s="1"/>
    </row>
    <row r="740" spans="3:8" x14ac:dyDescent="0.2">
      <c r="C740" s="1"/>
      <c r="D740" s="1"/>
      <c r="E740" s="1"/>
      <c r="F740" s="1"/>
      <c r="G740" s="1"/>
      <c r="H740" s="1"/>
    </row>
    <row r="741" spans="3:8" x14ac:dyDescent="0.2">
      <c r="C741" s="1"/>
      <c r="D741" s="1"/>
      <c r="E741" s="1"/>
      <c r="F741" s="1"/>
      <c r="G741" s="1"/>
      <c r="H741" s="1"/>
    </row>
    <row r="742" spans="3:8" x14ac:dyDescent="0.2">
      <c r="C742" s="1"/>
      <c r="D742" s="1"/>
      <c r="E742" s="1"/>
      <c r="F742" s="1"/>
      <c r="G742" s="1"/>
      <c r="H742" s="1"/>
    </row>
    <row r="743" spans="3:8" x14ac:dyDescent="0.2">
      <c r="C743" s="1"/>
      <c r="D743" s="1"/>
      <c r="E743" s="1"/>
      <c r="F743" s="1"/>
      <c r="G743" s="1"/>
      <c r="H743" s="1"/>
    </row>
    <row r="744" spans="3:8" x14ac:dyDescent="0.2">
      <c r="C744" s="1"/>
      <c r="D744" s="1"/>
      <c r="E744" s="1"/>
      <c r="F744" s="1"/>
      <c r="G744" s="1"/>
      <c r="H744" s="1"/>
    </row>
    <row r="745" spans="3:8" x14ac:dyDescent="0.2">
      <c r="C745" s="1"/>
      <c r="D745" s="1"/>
      <c r="E745" s="1"/>
      <c r="F745" s="1"/>
      <c r="G745" s="1"/>
      <c r="H745" s="1"/>
    </row>
    <row r="746" spans="3:8" x14ac:dyDescent="0.2">
      <c r="C746" s="1"/>
      <c r="D746" s="1"/>
      <c r="E746" s="1"/>
      <c r="F746" s="1"/>
      <c r="G746" s="1"/>
      <c r="H746" s="1"/>
    </row>
    <row r="747" spans="3:8" x14ac:dyDescent="0.2">
      <c r="C747" s="1"/>
      <c r="D747" s="1"/>
      <c r="E747" s="1"/>
      <c r="F747" s="1"/>
      <c r="G747" s="1"/>
      <c r="H747" s="1"/>
    </row>
    <row r="748" spans="3:8" x14ac:dyDescent="0.2">
      <c r="C748" s="1"/>
      <c r="D748" s="1"/>
      <c r="E748" s="1"/>
      <c r="F748" s="1"/>
      <c r="G748" s="1"/>
      <c r="H748" s="1"/>
    </row>
    <row r="749" spans="3:8" x14ac:dyDescent="0.2">
      <c r="C749" s="1"/>
      <c r="D749" s="1"/>
      <c r="E749" s="1"/>
      <c r="F749" s="1"/>
      <c r="G749" s="1"/>
      <c r="H749" s="1"/>
    </row>
    <row r="750" spans="3:8" x14ac:dyDescent="0.2">
      <c r="C750" s="1"/>
      <c r="D750" s="1"/>
      <c r="E750" s="1"/>
      <c r="F750" s="1"/>
      <c r="G750" s="1"/>
      <c r="H750" s="1"/>
    </row>
    <row r="751" spans="3:8" x14ac:dyDescent="0.2">
      <c r="C751" s="1"/>
      <c r="D751" s="1"/>
      <c r="E751" s="1"/>
      <c r="F751" s="1"/>
      <c r="G751" s="1"/>
      <c r="H751" s="1"/>
    </row>
    <row r="752" spans="3:8" x14ac:dyDescent="0.2">
      <c r="C752" s="1"/>
      <c r="D752" s="1"/>
      <c r="E752" s="1"/>
      <c r="F752" s="1"/>
      <c r="G752" s="1"/>
      <c r="H752" s="1"/>
    </row>
    <row r="753" spans="3:8" x14ac:dyDescent="0.2">
      <c r="C753" s="1"/>
      <c r="D753" s="1"/>
      <c r="E753" s="1"/>
      <c r="F753" s="1"/>
      <c r="G753" s="1"/>
      <c r="H753" s="1"/>
    </row>
    <row r="754" spans="3:8" x14ac:dyDescent="0.2">
      <c r="C754" s="1"/>
      <c r="D754" s="1"/>
      <c r="E754" s="1"/>
      <c r="F754" s="1"/>
      <c r="G754" s="1"/>
      <c r="H754" s="1"/>
    </row>
    <row r="755" spans="3:8" x14ac:dyDescent="0.2">
      <c r="C755" s="1"/>
      <c r="D755" s="1"/>
      <c r="E755" s="1"/>
      <c r="F755" s="1"/>
      <c r="G755" s="1"/>
      <c r="H755" s="1"/>
    </row>
    <row r="756" spans="3:8" x14ac:dyDescent="0.2">
      <c r="C756" s="1"/>
      <c r="D756" s="1"/>
      <c r="E756" s="1"/>
      <c r="F756" s="1"/>
      <c r="G756" s="1"/>
      <c r="H756" s="1"/>
    </row>
    <row r="757" spans="3:8" x14ac:dyDescent="0.2">
      <c r="C757" s="1"/>
      <c r="D757" s="1"/>
      <c r="E757" s="1"/>
      <c r="F757" s="1"/>
      <c r="G757" s="1"/>
      <c r="H757" s="1"/>
    </row>
    <row r="758" spans="3:8" x14ac:dyDescent="0.2">
      <c r="C758" s="1"/>
      <c r="D758" s="1"/>
      <c r="E758" s="1"/>
      <c r="F758" s="1"/>
      <c r="G758" s="1"/>
      <c r="H758" s="1"/>
    </row>
    <row r="759" spans="3:8" x14ac:dyDescent="0.2">
      <c r="C759" s="1"/>
      <c r="D759" s="1"/>
      <c r="E759" s="1"/>
      <c r="F759" s="1"/>
      <c r="G759" s="1"/>
      <c r="H759" s="1"/>
    </row>
    <row r="760" spans="3:8" x14ac:dyDescent="0.2">
      <c r="C760" s="1"/>
      <c r="D760" s="1"/>
      <c r="E760" s="1"/>
      <c r="F760" s="1"/>
      <c r="G760" s="1"/>
      <c r="H760" s="1"/>
    </row>
    <row r="761" spans="3:8" x14ac:dyDescent="0.2">
      <c r="C761" s="1"/>
      <c r="D761" s="1"/>
      <c r="E761" s="1"/>
      <c r="F761" s="1"/>
      <c r="G761" s="1"/>
      <c r="H761" s="1"/>
    </row>
    <row r="762" spans="3:8" x14ac:dyDescent="0.2">
      <c r="C762" s="1"/>
      <c r="D762" s="1"/>
      <c r="E762" s="1"/>
      <c r="F762" s="1"/>
      <c r="G762" s="1"/>
      <c r="H762" s="1"/>
    </row>
    <row r="763" spans="3:8" x14ac:dyDescent="0.2">
      <c r="C763" s="1"/>
      <c r="D763" s="1"/>
      <c r="E763" s="1"/>
      <c r="F763" s="1"/>
      <c r="G763" s="1"/>
      <c r="H763" s="1"/>
    </row>
    <row r="764" spans="3:8" x14ac:dyDescent="0.2">
      <c r="C764" s="1"/>
      <c r="D764" s="1"/>
      <c r="E764" s="1"/>
      <c r="F764" s="1"/>
      <c r="G764" s="1"/>
      <c r="H764" s="1"/>
    </row>
    <row r="765" spans="3:8" x14ac:dyDescent="0.2">
      <c r="C765" s="1"/>
      <c r="D765" s="1"/>
      <c r="E765" s="1"/>
      <c r="F765" s="1"/>
      <c r="G765" s="1"/>
      <c r="H765" s="1"/>
    </row>
    <row r="766" spans="3:8" x14ac:dyDescent="0.2">
      <c r="C766" s="1"/>
      <c r="D766" s="1"/>
      <c r="E766" s="1"/>
      <c r="F766" s="1"/>
      <c r="G766" s="1"/>
      <c r="H766" s="1"/>
    </row>
    <row r="767" spans="3:8" x14ac:dyDescent="0.2">
      <c r="C767" s="1"/>
      <c r="D767" s="1"/>
      <c r="E767" s="1"/>
      <c r="F767" s="1"/>
      <c r="G767" s="1"/>
      <c r="H767" s="1"/>
    </row>
    <row r="768" spans="3:8" x14ac:dyDescent="0.2">
      <c r="C768" s="1"/>
      <c r="D768" s="1"/>
      <c r="E768" s="1"/>
      <c r="F768" s="1"/>
      <c r="G768" s="1"/>
      <c r="H768" s="1"/>
    </row>
    <row r="769" spans="3:8" x14ac:dyDescent="0.2">
      <c r="C769" s="1"/>
      <c r="D769" s="1"/>
      <c r="E769" s="1"/>
      <c r="F769" s="1"/>
      <c r="G769" s="1"/>
      <c r="H769" s="1"/>
    </row>
    <row r="770" spans="3:8" x14ac:dyDescent="0.2">
      <c r="C770" s="1"/>
      <c r="D770" s="1"/>
      <c r="E770" s="1"/>
      <c r="F770" s="1"/>
      <c r="G770" s="1"/>
      <c r="H770" s="1"/>
    </row>
    <row r="771" spans="3:8" x14ac:dyDescent="0.2">
      <c r="C771" s="1"/>
      <c r="D771" s="1"/>
      <c r="E771" s="1"/>
      <c r="F771" s="1"/>
      <c r="G771" s="1"/>
      <c r="H771" s="1"/>
    </row>
    <row r="772" spans="3:8" x14ac:dyDescent="0.2">
      <c r="C772" s="1"/>
      <c r="D772" s="1"/>
      <c r="E772" s="1"/>
      <c r="F772" s="1"/>
      <c r="G772" s="1"/>
      <c r="H772" s="1"/>
    </row>
    <row r="773" spans="3:8" x14ac:dyDescent="0.2">
      <c r="C773" s="1"/>
      <c r="D773" s="1"/>
      <c r="E773" s="1"/>
      <c r="F773" s="1"/>
      <c r="G773" s="1"/>
      <c r="H773" s="1"/>
    </row>
    <row r="774" spans="3:8" x14ac:dyDescent="0.2">
      <c r="C774" s="1"/>
      <c r="D774" s="1"/>
      <c r="E774" s="1"/>
      <c r="F774" s="1"/>
      <c r="G774" s="1"/>
      <c r="H774" s="1"/>
    </row>
    <row r="775" spans="3:8" x14ac:dyDescent="0.2">
      <c r="C775" s="1"/>
      <c r="D775" s="1"/>
      <c r="E775" s="1"/>
      <c r="F775" s="1"/>
      <c r="G775" s="1"/>
      <c r="H775" s="1"/>
    </row>
    <row r="776" spans="3:8" x14ac:dyDescent="0.2">
      <c r="C776" s="1"/>
      <c r="D776" s="1"/>
      <c r="E776" s="1"/>
      <c r="F776" s="1"/>
      <c r="G776" s="1"/>
      <c r="H776" s="1"/>
    </row>
    <row r="777" spans="3:8" x14ac:dyDescent="0.2">
      <c r="C777" s="1"/>
      <c r="D777" s="1"/>
      <c r="E777" s="1"/>
      <c r="F777" s="1"/>
      <c r="G777" s="1"/>
      <c r="H777" s="1"/>
    </row>
    <row r="778" spans="3:8" x14ac:dyDescent="0.2">
      <c r="C778" s="1"/>
      <c r="D778" s="1"/>
      <c r="E778" s="1"/>
      <c r="F778" s="1"/>
      <c r="G778" s="1"/>
      <c r="H778" s="1"/>
    </row>
    <row r="779" spans="3:8" x14ac:dyDescent="0.2">
      <c r="C779" s="1"/>
      <c r="D779" s="1"/>
      <c r="E779" s="1"/>
      <c r="F779" s="1"/>
      <c r="G779" s="1"/>
      <c r="H779" s="1"/>
    </row>
    <row r="780" spans="3:8" x14ac:dyDescent="0.2">
      <c r="C780" s="1"/>
      <c r="D780" s="1"/>
      <c r="E780" s="1"/>
      <c r="F780" s="1"/>
      <c r="G780" s="1"/>
      <c r="H780" s="1"/>
    </row>
    <row r="781" spans="3:8" x14ac:dyDescent="0.2">
      <c r="C781" s="1"/>
      <c r="D781" s="1"/>
      <c r="E781" s="1"/>
      <c r="F781" s="1"/>
      <c r="G781" s="1"/>
      <c r="H781" s="1"/>
    </row>
    <row r="782" spans="3:8" x14ac:dyDescent="0.2">
      <c r="C782" s="1"/>
      <c r="D782" s="1"/>
      <c r="E782" s="1"/>
      <c r="F782" s="1"/>
      <c r="G782" s="1"/>
      <c r="H782" s="1"/>
    </row>
    <row r="783" spans="3:8" x14ac:dyDescent="0.2">
      <c r="C783" s="1"/>
      <c r="D783" s="1"/>
      <c r="E783" s="1"/>
      <c r="F783" s="1"/>
      <c r="G783" s="1"/>
      <c r="H783" s="1"/>
    </row>
    <row r="784" spans="3:8" x14ac:dyDescent="0.2">
      <c r="C784" s="1"/>
      <c r="D784" s="1"/>
      <c r="E784" s="1"/>
      <c r="F784" s="1"/>
      <c r="G784" s="1"/>
      <c r="H784" s="1"/>
    </row>
    <row r="785" spans="3:8" x14ac:dyDescent="0.2">
      <c r="C785" s="1"/>
      <c r="D785" s="1"/>
      <c r="E785" s="1"/>
      <c r="F785" s="1"/>
      <c r="G785" s="1"/>
      <c r="H785" s="1"/>
    </row>
    <row r="786" spans="3:8" x14ac:dyDescent="0.2">
      <c r="C786" s="1"/>
      <c r="D786" s="1"/>
      <c r="E786" s="1"/>
      <c r="F786" s="1"/>
      <c r="G786" s="1"/>
      <c r="H786" s="1"/>
    </row>
    <row r="787" spans="3:8" x14ac:dyDescent="0.2">
      <c r="C787" s="1"/>
      <c r="D787" s="1"/>
      <c r="E787" s="1"/>
      <c r="F787" s="1"/>
      <c r="G787" s="1"/>
      <c r="H787" s="1"/>
    </row>
    <row r="788" spans="3:8" x14ac:dyDescent="0.2">
      <c r="C788" s="1"/>
      <c r="D788" s="1"/>
      <c r="E788" s="1"/>
      <c r="F788" s="1"/>
      <c r="G788" s="1"/>
      <c r="H788" s="1"/>
    </row>
    <row r="789" spans="3:8" x14ac:dyDescent="0.2">
      <c r="C789" s="1"/>
      <c r="D789" s="1"/>
      <c r="E789" s="1"/>
      <c r="F789" s="1"/>
      <c r="G789" s="1"/>
      <c r="H789" s="1"/>
    </row>
    <row r="790" spans="3:8" x14ac:dyDescent="0.2">
      <c r="C790" s="1"/>
      <c r="D790" s="1"/>
      <c r="E790" s="1"/>
      <c r="F790" s="1"/>
      <c r="G790" s="1"/>
      <c r="H790" s="1"/>
    </row>
    <row r="791" spans="3:8" x14ac:dyDescent="0.2">
      <c r="C791" s="1"/>
      <c r="D791" s="1"/>
      <c r="E791" s="1"/>
      <c r="F791" s="1"/>
      <c r="G791" s="1"/>
      <c r="H791" s="1"/>
    </row>
    <row r="792" spans="3:8" x14ac:dyDescent="0.2">
      <c r="C792" s="1"/>
      <c r="D792" s="1"/>
      <c r="E792" s="1"/>
      <c r="F792" s="1"/>
      <c r="G792" s="1"/>
      <c r="H792" s="1"/>
    </row>
    <row r="793" spans="3:8" x14ac:dyDescent="0.2">
      <c r="C793" s="1"/>
      <c r="D793" s="1"/>
      <c r="E793" s="1"/>
      <c r="F793" s="1"/>
      <c r="G793" s="1"/>
      <c r="H793" s="1"/>
    </row>
    <row r="794" spans="3:8" x14ac:dyDescent="0.2">
      <c r="C794" s="1"/>
      <c r="D794" s="1"/>
      <c r="E794" s="1"/>
      <c r="F794" s="1"/>
      <c r="G794" s="1"/>
      <c r="H794" s="1"/>
    </row>
    <row r="795" spans="3:8" x14ac:dyDescent="0.2">
      <c r="C795" s="1"/>
      <c r="D795" s="1"/>
      <c r="E795" s="1"/>
      <c r="F795" s="1"/>
      <c r="G795" s="1"/>
      <c r="H795" s="1"/>
    </row>
    <row r="796" spans="3:8" x14ac:dyDescent="0.2">
      <c r="C796" s="1"/>
      <c r="D796" s="1"/>
      <c r="E796" s="1"/>
      <c r="F796" s="1"/>
      <c r="G796" s="1"/>
      <c r="H796" s="1"/>
    </row>
    <row r="797" spans="3:8" x14ac:dyDescent="0.2">
      <c r="C797" s="1"/>
      <c r="D797" s="1"/>
      <c r="E797" s="1"/>
      <c r="F797" s="1"/>
      <c r="G797" s="1"/>
      <c r="H797" s="1"/>
    </row>
    <row r="798" spans="3:8" x14ac:dyDescent="0.2">
      <c r="C798" s="1"/>
      <c r="D798" s="1"/>
      <c r="E798" s="1"/>
      <c r="F798" s="1"/>
      <c r="G798" s="1"/>
      <c r="H798" s="1"/>
    </row>
    <row r="799" spans="3:8" x14ac:dyDescent="0.2">
      <c r="C799" s="1"/>
      <c r="D799" s="1"/>
      <c r="E799" s="1"/>
      <c r="F799" s="1"/>
      <c r="G799" s="1"/>
      <c r="H799" s="1"/>
    </row>
    <row r="800" spans="3:8" x14ac:dyDescent="0.2">
      <c r="C800" s="1"/>
      <c r="D800" s="1"/>
      <c r="E800" s="1"/>
      <c r="F800" s="1"/>
      <c r="G800" s="1"/>
      <c r="H800" s="1"/>
    </row>
    <row r="801" spans="3:8" x14ac:dyDescent="0.2">
      <c r="C801" s="1"/>
      <c r="D801" s="1"/>
      <c r="E801" s="1"/>
      <c r="F801" s="1"/>
      <c r="G801" s="1"/>
      <c r="H801" s="1"/>
    </row>
    <row r="802" spans="3:8" x14ac:dyDescent="0.2">
      <c r="C802" s="1"/>
      <c r="D802" s="1"/>
      <c r="E802" s="1"/>
      <c r="F802" s="1"/>
      <c r="G802" s="1"/>
      <c r="H802" s="1"/>
    </row>
    <row r="803" spans="3:8" x14ac:dyDescent="0.2">
      <c r="C803" s="1"/>
      <c r="D803" s="1"/>
      <c r="E803" s="1"/>
      <c r="F803" s="1"/>
      <c r="G803" s="1"/>
      <c r="H803" s="1"/>
    </row>
    <row r="804" spans="3:8" x14ac:dyDescent="0.2">
      <c r="C804" s="1"/>
      <c r="D804" s="1"/>
      <c r="E804" s="1"/>
      <c r="F804" s="1"/>
      <c r="G804" s="1"/>
      <c r="H804" s="1"/>
    </row>
    <row r="805" spans="3:8" x14ac:dyDescent="0.2">
      <c r="C805" s="1"/>
      <c r="D805" s="1"/>
      <c r="E805" s="1"/>
      <c r="F805" s="1"/>
      <c r="G805" s="1"/>
      <c r="H805" s="1"/>
    </row>
    <row r="806" spans="3:8" x14ac:dyDescent="0.2">
      <c r="C806" s="1"/>
      <c r="D806" s="1"/>
      <c r="E806" s="1"/>
      <c r="F806" s="1"/>
      <c r="G806" s="1"/>
      <c r="H806" s="1"/>
    </row>
    <row r="807" spans="3:8" x14ac:dyDescent="0.2">
      <c r="C807" s="1"/>
      <c r="D807" s="1"/>
      <c r="E807" s="1"/>
      <c r="F807" s="1"/>
      <c r="G807" s="1"/>
      <c r="H807" s="1"/>
    </row>
    <row r="808" spans="3:8" x14ac:dyDescent="0.2">
      <c r="C808" s="1"/>
      <c r="D808" s="1"/>
      <c r="E808" s="1"/>
      <c r="F808" s="1"/>
      <c r="G808" s="1"/>
      <c r="H808" s="1"/>
    </row>
    <row r="809" spans="3:8" x14ac:dyDescent="0.2">
      <c r="C809" s="1"/>
      <c r="D809" s="1"/>
      <c r="E809" s="1"/>
      <c r="F809" s="1"/>
      <c r="G809" s="1"/>
      <c r="H809" s="1"/>
    </row>
    <row r="810" spans="3:8" x14ac:dyDescent="0.2">
      <c r="C810" s="1"/>
      <c r="D810" s="1"/>
      <c r="E810" s="1"/>
      <c r="F810" s="1"/>
      <c r="G810" s="1"/>
      <c r="H810" s="1"/>
    </row>
    <row r="811" spans="3:8" x14ac:dyDescent="0.2">
      <c r="C811" s="1"/>
      <c r="D811" s="1"/>
      <c r="E811" s="1"/>
      <c r="F811" s="1"/>
      <c r="G811" s="1"/>
      <c r="H811" s="1"/>
    </row>
    <row r="812" spans="3:8" x14ac:dyDescent="0.2">
      <c r="C812" s="1"/>
      <c r="D812" s="1"/>
      <c r="E812" s="1"/>
      <c r="F812" s="1"/>
      <c r="G812" s="1"/>
      <c r="H812" s="1"/>
    </row>
    <row r="813" spans="3:8" x14ac:dyDescent="0.2">
      <c r="C813" s="1"/>
      <c r="D813" s="1"/>
      <c r="E813" s="1"/>
      <c r="F813" s="1"/>
      <c r="G813" s="1"/>
      <c r="H813" s="1"/>
    </row>
    <row r="814" spans="3:8" x14ac:dyDescent="0.2">
      <c r="C814" s="1"/>
      <c r="D814" s="1"/>
      <c r="E814" s="1"/>
      <c r="F814" s="1"/>
      <c r="G814" s="1"/>
      <c r="H814" s="1"/>
    </row>
    <row r="815" spans="3:8" x14ac:dyDescent="0.2">
      <c r="C815" s="1"/>
      <c r="D815" s="1"/>
      <c r="E815" s="1"/>
      <c r="F815" s="1"/>
      <c r="G815" s="1"/>
      <c r="H815" s="1"/>
    </row>
    <row r="816" spans="3:8" x14ac:dyDescent="0.2">
      <c r="C816" s="1"/>
      <c r="D816" s="1"/>
      <c r="E816" s="1"/>
      <c r="F816" s="1"/>
      <c r="G816" s="1"/>
      <c r="H816" s="1"/>
    </row>
    <row r="817" spans="3:8" x14ac:dyDescent="0.2">
      <c r="C817" s="1"/>
      <c r="D817" s="1"/>
      <c r="E817" s="1"/>
      <c r="F817" s="1"/>
      <c r="G817" s="1"/>
      <c r="H817" s="1"/>
    </row>
    <row r="818" spans="3:8" x14ac:dyDescent="0.2">
      <c r="C818" s="1"/>
      <c r="D818" s="1"/>
      <c r="E818" s="1"/>
      <c r="F818" s="1"/>
      <c r="G818" s="1"/>
      <c r="H818" s="1"/>
    </row>
    <row r="819" spans="3:8" x14ac:dyDescent="0.2">
      <c r="C819" s="1"/>
      <c r="D819" s="1"/>
      <c r="E819" s="1"/>
      <c r="F819" s="1"/>
      <c r="G819" s="1"/>
      <c r="H819" s="1"/>
    </row>
    <row r="820" spans="3:8" x14ac:dyDescent="0.2">
      <c r="C820" s="1"/>
      <c r="D820" s="1"/>
      <c r="E820" s="1"/>
      <c r="F820" s="1"/>
      <c r="G820" s="1"/>
      <c r="H820" s="1"/>
    </row>
    <row r="821" spans="3:8" x14ac:dyDescent="0.2">
      <c r="C821" s="1"/>
      <c r="D821" s="1"/>
      <c r="E821" s="1"/>
      <c r="F821" s="1"/>
      <c r="G821" s="1"/>
      <c r="H821" s="1"/>
    </row>
    <row r="822" spans="3:8" x14ac:dyDescent="0.2">
      <c r="C822" s="1"/>
      <c r="D822" s="1"/>
      <c r="E822" s="1"/>
      <c r="F822" s="1"/>
      <c r="G822" s="1"/>
      <c r="H822" s="1"/>
    </row>
    <row r="823" spans="3:8" x14ac:dyDescent="0.2">
      <c r="C823" s="1"/>
      <c r="D823" s="1"/>
      <c r="E823" s="1"/>
      <c r="F823" s="1"/>
      <c r="G823" s="1"/>
      <c r="H823" s="1"/>
    </row>
    <row r="824" spans="3:8" x14ac:dyDescent="0.2">
      <c r="C824" s="1"/>
      <c r="D824" s="1"/>
      <c r="E824" s="1"/>
      <c r="F824" s="1"/>
      <c r="G824" s="1"/>
      <c r="H824" s="1"/>
    </row>
    <row r="825" spans="3:8" x14ac:dyDescent="0.2">
      <c r="C825" s="1"/>
      <c r="D825" s="1"/>
      <c r="E825" s="1"/>
      <c r="F825" s="1"/>
      <c r="G825" s="1"/>
      <c r="H825" s="1"/>
    </row>
    <row r="826" spans="3:8" x14ac:dyDescent="0.2">
      <c r="C826" s="1"/>
      <c r="D826" s="1"/>
      <c r="E826" s="1"/>
      <c r="F826" s="1"/>
      <c r="G826" s="1"/>
      <c r="H826" s="1"/>
    </row>
    <row r="827" spans="3:8" x14ac:dyDescent="0.2">
      <c r="C827" s="1"/>
      <c r="D827" s="1"/>
      <c r="E827" s="1"/>
      <c r="F827" s="1"/>
      <c r="G827" s="1"/>
      <c r="H827" s="1"/>
    </row>
    <row r="828" spans="3:8" x14ac:dyDescent="0.2">
      <c r="C828" s="1"/>
      <c r="D828" s="1"/>
      <c r="E828" s="1"/>
      <c r="F828" s="1"/>
      <c r="G828" s="1"/>
      <c r="H828" s="1"/>
    </row>
    <row r="829" spans="3:8" x14ac:dyDescent="0.2">
      <c r="C829" s="1"/>
      <c r="D829" s="1"/>
      <c r="E829" s="1"/>
      <c r="F829" s="1"/>
      <c r="G829" s="1"/>
      <c r="H829" s="1"/>
    </row>
    <row r="830" spans="3:8" x14ac:dyDescent="0.2">
      <c r="C830" s="1"/>
      <c r="D830" s="1"/>
      <c r="E830" s="1"/>
      <c r="F830" s="1"/>
      <c r="G830" s="1"/>
      <c r="H830" s="1"/>
    </row>
    <row r="831" spans="3:8" x14ac:dyDescent="0.2">
      <c r="C831" s="1"/>
      <c r="D831" s="1"/>
      <c r="E831" s="1"/>
      <c r="F831" s="1"/>
      <c r="G831" s="1"/>
      <c r="H831" s="1"/>
    </row>
    <row r="832" spans="3:8" x14ac:dyDescent="0.2">
      <c r="C832" s="1"/>
      <c r="D832" s="1"/>
      <c r="E832" s="1"/>
      <c r="F832" s="1"/>
      <c r="G832" s="1"/>
      <c r="H832" s="1"/>
    </row>
    <row r="833" spans="3:8" x14ac:dyDescent="0.2">
      <c r="C833" s="1"/>
      <c r="D833" s="1"/>
      <c r="E833" s="1"/>
      <c r="F833" s="1"/>
      <c r="G833" s="1"/>
      <c r="H833" s="1"/>
    </row>
    <row r="834" spans="3:8" x14ac:dyDescent="0.2">
      <c r="C834" s="1"/>
      <c r="D834" s="1"/>
      <c r="E834" s="1"/>
      <c r="F834" s="1"/>
      <c r="G834" s="1"/>
      <c r="H834" s="1"/>
    </row>
    <row r="835" spans="3:8" x14ac:dyDescent="0.2">
      <c r="C835" s="1"/>
      <c r="D835" s="1"/>
      <c r="E835" s="1"/>
      <c r="F835" s="1"/>
      <c r="G835" s="1"/>
      <c r="H835" s="1"/>
    </row>
    <row r="836" spans="3:8" x14ac:dyDescent="0.2">
      <c r="C836" s="1"/>
      <c r="D836" s="1"/>
      <c r="E836" s="1"/>
      <c r="F836" s="1"/>
      <c r="G836" s="1"/>
      <c r="H836" s="1"/>
    </row>
    <row r="837" spans="3:8" x14ac:dyDescent="0.2">
      <c r="C837" s="1"/>
      <c r="D837" s="1"/>
      <c r="E837" s="1"/>
      <c r="F837" s="1"/>
      <c r="G837" s="1"/>
      <c r="H837" s="1"/>
    </row>
    <row r="838" spans="3:8" x14ac:dyDescent="0.2">
      <c r="C838" s="1"/>
      <c r="D838" s="1"/>
      <c r="E838" s="1"/>
      <c r="F838" s="1"/>
      <c r="G838" s="1"/>
      <c r="H838" s="1"/>
    </row>
    <row r="839" spans="3:8" x14ac:dyDescent="0.2">
      <c r="C839" s="1"/>
      <c r="D839" s="1"/>
      <c r="E839" s="1"/>
      <c r="F839" s="1"/>
      <c r="G839" s="1"/>
      <c r="H839" s="1"/>
    </row>
    <row r="840" spans="3:8" x14ac:dyDescent="0.2">
      <c r="C840" s="1"/>
      <c r="D840" s="1"/>
      <c r="E840" s="1"/>
      <c r="F840" s="1"/>
      <c r="G840" s="1"/>
      <c r="H840" s="1"/>
    </row>
    <row r="841" spans="3:8" x14ac:dyDescent="0.2">
      <c r="C841" s="1"/>
      <c r="D841" s="1"/>
      <c r="E841" s="1"/>
      <c r="F841" s="1"/>
      <c r="G841" s="1"/>
      <c r="H841" s="1"/>
    </row>
    <row r="842" spans="3:8" x14ac:dyDescent="0.2">
      <c r="C842" s="1"/>
      <c r="D842" s="1"/>
      <c r="E842" s="1"/>
      <c r="F842" s="1"/>
      <c r="G842" s="1"/>
      <c r="H842" s="1"/>
    </row>
    <row r="843" spans="3:8" x14ac:dyDescent="0.2">
      <c r="C843" s="1"/>
      <c r="D843" s="1"/>
      <c r="E843" s="1"/>
      <c r="F843" s="1"/>
      <c r="G843" s="1"/>
      <c r="H843" s="1"/>
    </row>
    <row r="844" spans="3:8" x14ac:dyDescent="0.2">
      <c r="C844" s="1"/>
      <c r="D844" s="1"/>
      <c r="E844" s="1"/>
      <c r="F844" s="1"/>
      <c r="G844" s="1"/>
      <c r="H844" s="1"/>
    </row>
    <row r="845" spans="3:8" x14ac:dyDescent="0.2">
      <c r="C845" s="1"/>
      <c r="D845" s="1"/>
      <c r="E845" s="1"/>
      <c r="F845" s="1"/>
      <c r="G845" s="1"/>
      <c r="H845" s="1"/>
    </row>
    <row r="846" spans="3:8" x14ac:dyDescent="0.2">
      <c r="C846" s="1"/>
      <c r="D846" s="1"/>
      <c r="E846" s="1"/>
      <c r="F846" s="1"/>
      <c r="G846" s="1"/>
      <c r="H846" s="1"/>
    </row>
    <row r="847" spans="3:8" x14ac:dyDescent="0.2">
      <c r="C847" s="1"/>
      <c r="D847" s="1"/>
      <c r="E847" s="1"/>
      <c r="F847" s="1"/>
      <c r="G847" s="1"/>
      <c r="H847" s="1"/>
    </row>
    <row r="848" spans="3:8" x14ac:dyDescent="0.2">
      <c r="C848" s="1"/>
      <c r="D848" s="1"/>
      <c r="E848" s="1"/>
      <c r="F848" s="1"/>
      <c r="G848" s="1"/>
      <c r="H848" s="1"/>
    </row>
    <row r="849" spans="3:8" x14ac:dyDescent="0.2">
      <c r="C849" s="1"/>
      <c r="D849" s="1"/>
      <c r="E849" s="1"/>
      <c r="F849" s="1"/>
      <c r="G849" s="1"/>
      <c r="H849" s="1"/>
    </row>
    <row r="850" spans="3:8" x14ac:dyDescent="0.2">
      <c r="C850" s="1"/>
      <c r="D850" s="1"/>
      <c r="E850" s="1"/>
      <c r="F850" s="1"/>
      <c r="G850" s="1"/>
      <c r="H850" s="1"/>
    </row>
    <row r="851" spans="3:8" x14ac:dyDescent="0.2">
      <c r="C851" s="1"/>
      <c r="D851" s="1"/>
      <c r="E851" s="1"/>
      <c r="F851" s="1"/>
      <c r="G851" s="1"/>
      <c r="H851" s="1"/>
    </row>
    <row r="852" spans="3:8" x14ac:dyDescent="0.2">
      <c r="C852" s="1"/>
      <c r="D852" s="1"/>
      <c r="E852" s="1"/>
      <c r="F852" s="1"/>
      <c r="G852" s="1"/>
      <c r="H852" s="1"/>
    </row>
    <row r="853" spans="3:8" x14ac:dyDescent="0.2">
      <c r="C853" s="1"/>
      <c r="D853" s="1"/>
      <c r="E853" s="1"/>
      <c r="F853" s="1"/>
      <c r="G853" s="1"/>
      <c r="H853" s="1"/>
    </row>
    <row r="854" spans="3:8" x14ac:dyDescent="0.2">
      <c r="C854" s="1"/>
      <c r="D854" s="1"/>
      <c r="E854" s="1"/>
      <c r="F854" s="1"/>
      <c r="G854" s="1"/>
      <c r="H854" s="1"/>
    </row>
    <row r="855" spans="3:8" x14ac:dyDescent="0.2">
      <c r="C855" s="1"/>
      <c r="D855" s="1"/>
      <c r="E855" s="1"/>
      <c r="F855" s="1"/>
      <c r="G855" s="1"/>
      <c r="H855" s="1"/>
    </row>
    <row r="856" spans="3:8" x14ac:dyDescent="0.2">
      <c r="C856" s="1"/>
      <c r="D856" s="1"/>
      <c r="E856" s="1"/>
      <c r="F856" s="1"/>
      <c r="G856" s="1"/>
      <c r="H856" s="1"/>
    </row>
    <row r="857" spans="3:8" x14ac:dyDescent="0.2">
      <c r="C857" s="1"/>
      <c r="D857" s="1"/>
      <c r="E857" s="1"/>
      <c r="F857" s="1"/>
      <c r="G857" s="1"/>
      <c r="H857" s="1"/>
    </row>
    <row r="858" spans="3:8" x14ac:dyDescent="0.2">
      <c r="C858" s="1"/>
      <c r="D858" s="1"/>
      <c r="E858" s="1"/>
      <c r="F858" s="1"/>
      <c r="G858" s="1"/>
      <c r="H858" s="1"/>
    </row>
    <row r="859" spans="3:8" x14ac:dyDescent="0.2">
      <c r="C859" s="1"/>
      <c r="D859" s="1"/>
      <c r="E859" s="1"/>
      <c r="F859" s="1"/>
      <c r="G859" s="1"/>
      <c r="H859" s="1"/>
    </row>
    <row r="860" spans="3:8" x14ac:dyDescent="0.2">
      <c r="C860" s="1"/>
      <c r="D860" s="1"/>
      <c r="E860" s="1"/>
      <c r="F860" s="1"/>
      <c r="G860" s="1"/>
      <c r="H860" s="1"/>
    </row>
    <row r="861" spans="3:8" x14ac:dyDescent="0.2">
      <c r="C861" s="1"/>
      <c r="D861" s="1"/>
      <c r="E861" s="1"/>
      <c r="F861" s="1"/>
      <c r="G861" s="1"/>
      <c r="H861" s="1"/>
    </row>
    <row r="862" spans="3:8" x14ac:dyDescent="0.2">
      <c r="C862" s="1"/>
      <c r="D862" s="1"/>
      <c r="E862" s="1"/>
      <c r="F862" s="1"/>
      <c r="G862" s="1"/>
      <c r="H862" s="1"/>
    </row>
    <row r="863" spans="3:8" x14ac:dyDescent="0.2">
      <c r="C863" s="1"/>
      <c r="D863" s="1"/>
      <c r="E863" s="1"/>
      <c r="F863" s="1"/>
      <c r="G863" s="1"/>
      <c r="H863" s="1"/>
    </row>
    <row r="864" spans="3:8" x14ac:dyDescent="0.2">
      <c r="C864" s="1"/>
      <c r="D864" s="1"/>
      <c r="E864" s="1"/>
      <c r="F864" s="1"/>
      <c r="G864" s="1"/>
      <c r="H864" s="1"/>
    </row>
    <row r="865" spans="3:8" x14ac:dyDescent="0.2">
      <c r="C865" s="1"/>
      <c r="D865" s="1"/>
      <c r="E865" s="1"/>
      <c r="F865" s="1"/>
      <c r="G865" s="1"/>
      <c r="H865" s="1"/>
    </row>
    <row r="866" spans="3:8" x14ac:dyDescent="0.2">
      <c r="C866" s="1"/>
      <c r="D866" s="1"/>
      <c r="E866" s="1"/>
      <c r="F866" s="1"/>
      <c r="G866" s="1"/>
      <c r="H866" s="1"/>
    </row>
    <row r="867" spans="3:8" x14ac:dyDescent="0.2">
      <c r="C867" s="1"/>
      <c r="D867" s="1"/>
      <c r="E867" s="1"/>
      <c r="F867" s="1"/>
      <c r="G867" s="1"/>
      <c r="H867" s="1"/>
    </row>
    <row r="868" spans="3:8" x14ac:dyDescent="0.2">
      <c r="C868" s="1"/>
      <c r="D868" s="1"/>
      <c r="E868" s="1"/>
      <c r="F868" s="1"/>
      <c r="G868" s="1"/>
      <c r="H868" s="1"/>
    </row>
    <row r="869" spans="3:8" x14ac:dyDescent="0.2">
      <c r="C869" s="1"/>
      <c r="D869" s="1"/>
      <c r="E869" s="1"/>
      <c r="F869" s="1"/>
      <c r="G869" s="1"/>
      <c r="H869" s="1"/>
    </row>
    <row r="870" spans="3:8" x14ac:dyDescent="0.2">
      <c r="C870" s="1"/>
      <c r="D870" s="1"/>
      <c r="E870" s="1"/>
      <c r="F870" s="1"/>
      <c r="G870" s="1"/>
      <c r="H870" s="1"/>
    </row>
    <row r="871" spans="3:8" x14ac:dyDescent="0.2">
      <c r="C871" s="1"/>
      <c r="D871" s="1"/>
      <c r="E871" s="1"/>
      <c r="F871" s="1"/>
      <c r="G871" s="1"/>
      <c r="H871" s="1"/>
    </row>
    <row r="872" spans="3:8" x14ac:dyDescent="0.2">
      <c r="C872" s="1"/>
      <c r="D872" s="1"/>
      <c r="E872" s="1"/>
      <c r="F872" s="1"/>
      <c r="G872" s="1"/>
      <c r="H872" s="1"/>
    </row>
    <row r="873" spans="3:8" x14ac:dyDescent="0.2">
      <c r="C873" s="1"/>
      <c r="D873" s="1"/>
      <c r="E873" s="1"/>
      <c r="F873" s="1"/>
      <c r="G873" s="1"/>
      <c r="H873" s="1"/>
    </row>
    <row r="874" spans="3:8" x14ac:dyDescent="0.2">
      <c r="C874" s="1"/>
      <c r="D874" s="1"/>
      <c r="E874" s="1"/>
      <c r="F874" s="1"/>
      <c r="G874" s="1"/>
      <c r="H874" s="1"/>
    </row>
    <row r="875" spans="3:8" x14ac:dyDescent="0.2">
      <c r="C875" s="1"/>
      <c r="D875" s="1"/>
      <c r="E875" s="1"/>
      <c r="F875" s="1"/>
      <c r="G875" s="1"/>
      <c r="H875" s="1"/>
    </row>
    <row r="876" spans="3:8" x14ac:dyDescent="0.2">
      <c r="C876" s="1"/>
      <c r="D876" s="1"/>
      <c r="E876" s="1"/>
      <c r="F876" s="1"/>
      <c r="G876" s="1"/>
      <c r="H876" s="1"/>
    </row>
    <row r="877" spans="3:8" x14ac:dyDescent="0.2">
      <c r="C877" s="1"/>
      <c r="D877" s="1"/>
      <c r="E877" s="1"/>
      <c r="F877" s="1"/>
      <c r="G877" s="1"/>
      <c r="H877" s="1"/>
    </row>
    <row r="878" spans="3:8" x14ac:dyDescent="0.2">
      <c r="C878" s="1"/>
      <c r="D878" s="1"/>
      <c r="E878" s="1"/>
      <c r="F878" s="1"/>
      <c r="G878" s="1"/>
      <c r="H878" s="1"/>
    </row>
    <row r="879" spans="3:8" x14ac:dyDescent="0.2">
      <c r="C879" s="1"/>
      <c r="D879" s="1"/>
      <c r="E879" s="1"/>
      <c r="F879" s="1"/>
      <c r="G879" s="1"/>
      <c r="H879" s="1"/>
    </row>
    <row r="880" spans="3:8" x14ac:dyDescent="0.2">
      <c r="C880" s="1"/>
      <c r="D880" s="1"/>
      <c r="E880" s="1"/>
      <c r="F880" s="1"/>
      <c r="G880" s="1"/>
      <c r="H880" s="1"/>
    </row>
    <row r="881" spans="3:8" x14ac:dyDescent="0.2">
      <c r="C881" s="1"/>
      <c r="D881" s="1"/>
      <c r="E881" s="1"/>
      <c r="F881" s="1"/>
      <c r="G881" s="1"/>
      <c r="H881" s="1"/>
    </row>
    <row r="882" spans="3:8" x14ac:dyDescent="0.2">
      <c r="C882" s="1"/>
      <c r="D882" s="1"/>
      <c r="E882" s="1"/>
      <c r="F882" s="1"/>
      <c r="G882" s="1"/>
      <c r="H882" s="1"/>
    </row>
    <row r="883" spans="3:8" x14ac:dyDescent="0.2">
      <c r="C883" s="1"/>
      <c r="D883" s="1"/>
      <c r="E883" s="1"/>
      <c r="F883" s="1"/>
      <c r="G883" s="1"/>
      <c r="H883" s="1"/>
    </row>
    <row r="884" spans="3:8" x14ac:dyDescent="0.2">
      <c r="C884" s="1"/>
      <c r="D884" s="1"/>
      <c r="E884" s="1"/>
      <c r="F884" s="1"/>
      <c r="G884" s="1"/>
      <c r="H884" s="1"/>
    </row>
    <row r="885" spans="3:8" x14ac:dyDescent="0.2">
      <c r="C885" s="1"/>
      <c r="D885" s="1"/>
      <c r="E885" s="1"/>
      <c r="F885" s="1"/>
      <c r="G885" s="1"/>
      <c r="H885" s="1"/>
    </row>
    <row r="886" spans="3:8" x14ac:dyDescent="0.2">
      <c r="C886" s="1"/>
      <c r="D886" s="1"/>
      <c r="E886" s="1"/>
      <c r="F886" s="1"/>
      <c r="G886" s="1"/>
      <c r="H886" s="1"/>
    </row>
    <row r="887" spans="3:8" x14ac:dyDescent="0.2">
      <c r="C887" s="1"/>
      <c r="D887" s="1"/>
      <c r="E887" s="1"/>
      <c r="F887" s="1"/>
      <c r="G887" s="1"/>
      <c r="H887" s="1"/>
    </row>
    <row r="888" spans="3:8" x14ac:dyDescent="0.2">
      <c r="C888" s="1"/>
      <c r="D888" s="1"/>
      <c r="E888" s="1"/>
      <c r="F888" s="1"/>
      <c r="G888" s="1"/>
      <c r="H888" s="1"/>
    </row>
    <row r="889" spans="3:8" x14ac:dyDescent="0.2">
      <c r="C889" s="1"/>
      <c r="D889" s="1"/>
      <c r="E889" s="1"/>
      <c r="F889" s="1"/>
      <c r="G889" s="1"/>
      <c r="H889" s="1"/>
    </row>
    <row r="890" spans="3:8" x14ac:dyDescent="0.2">
      <c r="C890" s="1"/>
      <c r="D890" s="1"/>
      <c r="E890" s="1"/>
      <c r="F890" s="1"/>
      <c r="G890" s="1"/>
      <c r="H890" s="1"/>
    </row>
    <row r="891" spans="3:8" x14ac:dyDescent="0.2">
      <c r="C891" s="1"/>
      <c r="D891" s="1"/>
      <c r="E891" s="1"/>
      <c r="F891" s="1"/>
      <c r="G891" s="1"/>
      <c r="H891" s="1"/>
    </row>
    <row r="892" spans="3:8" x14ac:dyDescent="0.2">
      <c r="C892" s="1"/>
      <c r="D892" s="1"/>
      <c r="E892" s="1"/>
      <c r="F892" s="1"/>
      <c r="G892" s="1"/>
      <c r="H892" s="1"/>
    </row>
    <row r="893" spans="3:8" x14ac:dyDescent="0.2">
      <c r="C893" s="1"/>
      <c r="D893" s="1"/>
      <c r="E893" s="1"/>
      <c r="F893" s="1"/>
      <c r="G893" s="1"/>
      <c r="H893" s="1"/>
    </row>
    <row r="894" spans="3:8" x14ac:dyDescent="0.2">
      <c r="C894" s="1"/>
      <c r="D894" s="1"/>
      <c r="E894" s="1"/>
      <c r="F894" s="1"/>
      <c r="G894" s="1"/>
      <c r="H894" s="1"/>
    </row>
    <row r="895" spans="3:8" x14ac:dyDescent="0.2">
      <c r="C895" s="1"/>
      <c r="D895" s="1"/>
      <c r="E895" s="1"/>
      <c r="F895" s="1"/>
      <c r="G895" s="1"/>
      <c r="H895" s="1"/>
    </row>
    <row r="896" spans="3:8" x14ac:dyDescent="0.2">
      <c r="C896" s="1"/>
      <c r="D896" s="1"/>
      <c r="E896" s="1"/>
      <c r="F896" s="1"/>
      <c r="G896" s="1"/>
      <c r="H896" s="1"/>
    </row>
    <row r="897" spans="3:8" x14ac:dyDescent="0.2">
      <c r="C897" s="1"/>
      <c r="D897" s="1"/>
      <c r="E897" s="1"/>
      <c r="F897" s="1"/>
      <c r="G897" s="1"/>
      <c r="H897" s="1"/>
    </row>
    <row r="898" spans="3:8" x14ac:dyDescent="0.2">
      <c r="C898" s="1"/>
      <c r="D898" s="1"/>
      <c r="E898" s="1"/>
      <c r="F898" s="1"/>
      <c r="G898" s="1"/>
      <c r="H898" s="1"/>
    </row>
    <row r="899" spans="3:8" x14ac:dyDescent="0.2">
      <c r="C899" s="1"/>
      <c r="D899" s="1"/>
      <c r="E899" s="1"/>
      <c r="F899" s="1"/>
      <c r="G899" s="1"/>
      <c r="H899" s="1"/>
    </row>
    <row r="900" spans="3:8" x14ac:dyDescent="0.2">
      <c r="C900" s="1"/>
      <c r="D900" s="1"/>
      <c r="E900" s="1"/>
      <c r="F900" s="1"/>
      <c r="G900" s="1"/>
      <c r="H900" s="1"/>
    </row>
    <row r="901" spans="3:8" x14ac:dyDescent="0.2">
      <c r="C901" s="1"/>
      <c r="D901" s="1"/>
      <c r="E901" s="1"/>
      <c r="F901" s="1"/>
      <c r="G901" s="1"/>
      <c r="H901" s="1"/>
    </row>
    <row r="902" spans="3:8" x14ac:dyDescent="0.2">
      <c r="C902" s="1"/>
      <c r="D902" s="1"/>
      <c r="E902" s="1"/>
      <c r="F902" s="1"/>
      <c r="G902" s="1"/>
      <c r="H902" s="1"/>
    </row>
    <row r="903" spans="3:8" x14ac:dyDescent="0.2">
      <c r="C903" s="1"/>
      <c r="D903" s="1"/>
      <c r="E903" s="1"/>
      <c r="F903" s="1"/>
      <c r="G903" s="1"/>
      <c r="H903" s="1"/>
    </row>
    <row r="904" spans="3:8" x14ac:dyDescent="0.2">
      <c r="C904" s="1"/>
      <c r="D904" s="1"/>
      <c r="E904" s="1"/>
      <c r="F904" s="1"/>
      <c r="G904" s="1"/>
      <c r="H904" s="1"/>
    </row>
    <row r="905" spans="3:8" x14ac:dyDescent="0.2">
      <c r="C905" s="1"/>
      <c r="D905" s="1"/>
      <c r="E905" s="1"/>
      <c r="F905" s="1"/>
      <c r="G905" s="1"/>
      <c r="H905" s="1"/>
    </row>
    <row r="906" spans="3:8" x14ac:dyDescent="0.2">
      <c r="C906" s="1"/>
      <c r="D906" s="1"/>
      <c r="E906" s="1"/>
      <c r="F906" s="1"/>
      <c r="G906" s="1"/>
      <c r="H906" s="1"/>
    </row>
    <row r="907" spans="3:8" x14ac:dyDescent="0.2">
      <c r="C907" s="1"/>
      <c r="D907" s="1"/>
      <c r="E907" s="1"/>
      <c r="F907" s="1"/>
      <c r="G907" s="1"/>
      <c r="H907" s="1"/>
    </row>
    <row r="908" spans="3:8" x14ac:dyDescent="0.2">
      <c r="C908" s="1"/>
      <c r="D908" s="1"/>
      <c r="E908" s="1"/>
      <c r="F908" s="1"/>
      <c r="G908" s="1"/>
      <c r="H908" s="1"/>
    </row>
    <row r="909" spans="3:8" x14ac:dyDescent="0.2">
      <c r="C909" s="1"/>
      <c r="D909" s="1"/>
      <c r="E909" s="1"/>
      <c r="F909" s="1"/>
      <c r="G909" s="1"/>
      <c r="H909" s="1"/>
    </row>
    <row r="910" spans="3:8" x14ac:dyDescent="0.2">
      <c r="C910" s="1"/>
      <c r="D910" s="1"/>
      <c r="E910" s="1"/>
      <c r="F910" s="1"/>
      <c r="G910" s="1"/>
      <c r="H910" s="1"/>
    </row>
    <row r="911" spans="3:8" x14ac:dyDescent="0.2">
      <c r="C911" s="1"/>
      <c r="D911" s="1"/>
      <c r="E911" s="1"/>
      <c r="F911" s="1"/>
      <c r="G911" s="1"/>
      <c r="H911" s="1"/>
    </row>
    <row r="912" spans="3:8" x14ac:dyDescent="0.2">
      <c r="C912" s="1"/>
      <c r="D912" s="1"/>
      <c r="E912" s="1"/>
      <c r="F912" s="1"/>
      <c r="G912" s="1"/>
      <c r="H912" s="1"/>
    </row>
    <row r="913" spans="3:8" x14ac:dyDescent="0.2">
      <c r="C913" s="1"/>
      <c r="D913" s="1"/>
      <c r="E913" s="1"/>
      <c r="F913" s="1"/>
      <c r="G913" s="1"/>
      <c r="H913" s="1"/>
    </row>
    <row r="914" spans="3:8" x14ac:dyDescent="0.2">
      <c r="C914" s="1"/>
      <c r="D914" s="1"/>
      <c r="E914" s="1"/>
      <c r="F914" s="1"/>
      <c r="G914" s="1"/>
      <c r="H914" s="1"/>
    </row>
    <row r="915" spans="3:8" x14ac:dyDescent="0.2">
      <c r="C915" s="1"/>
      <c r="D915" s="1"/>
      <c r="E915" s="1"/>
      <c r="F915" s="1"/>
      <c r="G915" s="1"/>
      <c r="H915" s="1"/>
    </row>
    <row r="916" spans="3:8" x14ac:dyDescent="0.2">
      <c r="C916" s="1"/>
      <c r="D916" s="1"/>
      <c r="E916" s="1"/>
      <c r="F916" s="1"/>
      <c r="G916" s="1"/>
      <c r="H916" s="1"/>
    </row>
    <row r="917" spans="3:8" x14ac:dyDescent="0.2">
      <c r="C917" s="1"/>
      <c r="D917" s="1"/>
      <c r="E917" s="1"/>
      <c r="F917" s="1"/>
      <c r="G917" s="1"/>
      <c r="H917" s="1"/>
    </row>
    <row r="918" spans="3:8" x14ac:dyDescent="0.2">
      <c r="C918" s="1"/>
      <c r="D918" s="1"/>
      <c r="E918" s="1"/>
      <c r="F918" s="1"/>
      <c r="G918" s="1"/>
      <c r="H918" s="1"/>
    </row>
    <row r="919" spans="3:8" x14ac:dyDescent="0.2">
      <c r="C919" s="1"/>
      <c r="D919" s="1"/>
      <c r="E919" s="1"/>
      <c r="F919" s="1"/>
      <c r="G919" s="1"/>
      <c r="H919" s="1"/>
    </row>
    <row r="920" spans="3:8" x14ac:dyDescent="0.2">
      <c r="C920" s="1"/>
      <c r="D920" s="1"/>
      <c r="E920" s="1"/>
      <c r="F920" s="1"/>
      <c r="G920" s="1"/>
      <c r="H920" s="1"/>
    </row>
    <row r="921" spans="3:8" x14ac:dyDescent="0.2">
      <c r="C921" s="1"/>
      <c r="D921" s="1"/>
      <c r="E921" s="1"/>
      <c r="F921" s="1"/>
      <c r="G921" s="1"/>
      <c r="H921" s="1"/>
    </row>
    <row r="922" spans="3:8" x14ac:dyDescent="0.2">
      <c r="C922" s="1"/>
      <c r="D922" s="1"/>
      <c r="E922" s="1"/>
      <c r="F922" s="1"/>
      <c r="G922" s="1"/>
      <c r="H922" s="1"/>
    </row>
    <row r="923" spans="3:8" x14ac:dyDescent="0.2">
      <c r="C923" s="1"/>
      <c r="D923" s="1"/>
      <c r="E923" s="1"/>
      <c r="F923" s="1"/>
      <c r="G923" s="1"/>
      <c r="H923" s="1"/>
    </row>
    <row r="924" spans="3:8" x14ac:dyDescent="0.2">
      <c r="C924" s="1"/>
      <c r="D924" s="1"/>
      <c r="E924" s="1"/>
      <c r="F924" s="1"/>
      <c r="G924" s="1"/>
      <c r="H924" s="1"/>
    </row>
    <row r="925" spans="3:8" x14ac:dyDescent="0.2">
      <c r="C925" s="1"/>
      <c r="D925" s="1"/>
      <c r="E925" s="1"/>
      <c r="F925" s="1"/>
      <c r="G925" s="1"/>
      <c r="H925" s="1"/>
    </row>
    <row r="926" spans="3:8" x14ac:dyDescent="0.2">
      <c r="C926" s="1"/>
      <c r="D926" s="1"/>
      <c r="E926" s="1"/>
      <c r="F926" s="1"/>
      <c r="G926" s="1"/>
      <c r="H926" s="1"/>
    </row>
    <row r="927" spans="3:8" x14ac:dyDescent="0.2">
      <c r="C927" s="1"/>
      <c r="D927" s="1"/>
      <c r="E927" s="1"/>
      <c r="F927" s="1"/>
      <c r="G927" s="1"/>
      <c r="H927" s="1"/>
    </row>
    <row r="928" spans="3:8" x14ac:dyDescent="0.2">
      <c r="C928" s="1"/>
      <c r="D928" s="1"/>
      <c r="E928" s="1"/>
      <c r="F928" s="1"/>
      <c r="G928" s="1"/>
      <c r="H928" s="1"/>
    </row>
    <row r="929" spans="3:8" x14ac:dyDescent="0.2">
      <c r="C929" s="1"/>
      <c r="D929" s="1"/>
      <c r="E929" s="1"/>
      <c r="F929" s="1"/>
      <c r="G929" s="1"/>
      <c r="H929" s="1"/>
    </row>
    <row r="930" spans="3:8" x14ac:dyDescent="0.2">
      <c r="C930" s="1"/>
      <c r="D930" s="1"/>
      <c r="E930" s="1"/>
      <c r="F930" s="1"/>
      <c r="G930" s="1"/>
      <c r="H930" s="1"/>
    </row>
    <row r="931" spans="3:8" x14ac:dyDescent="0.2">
      <c r="C931" s="1"/>
      <c r="D931" s="1"/>
      <c r="E931" s="1"/>
      <c r="F931" s="1"/>
      <c r="G931" s="1"/>
      <c r="H931" s="1"/>
    </row>
    <row r="932" spans="3:8" x14ac:dyDescent="0.2">
      <c r="C932" s="1"/>
      <c r="D932" s="1"/>
      <c r="E932" s="1"/>
      <c r="F932" s="1"/>
      <c r="G932" s="1"/>
      <c r="H932" s="1"/>
    </row>
    <row r="933" spans="3:8" x14ac:dyDescent="0.2">
      <c r="C933" s="1"/>
      <c r="D933" s="1"/>
      <c r="E933" s="1"/>
      <c r="F933" s="1"/>
      <c r="G933" s="1"/>
      <c r="H933" s="1"/>
    </row>
    <row r="934" spans="3:8" x14ac:dyDescent="0.2">
      <c r="C934" s="1"/>
      <c r="D934" s="1"/>
      <c r="E934" s="1"/>
      <c r="F934" s="1"/>
      <c r="G934" s="1"/>
      <c r="H934" s="1"/>
    </row>
    <row r="935" spans="3:8" x14ac:dyDescent="0.2">
      <c r="C935" s="1"/>
      <c r="D935" s="1"/>
      <c r="E935" s="1"/>
      <c r="F935" s="1"/>
      <c r="G935" s="1"/>
      <c r="H935" s="1"/>
    </row>
    <row r="936" spans="3:8" x14ac:dyDescent="0.2">
      <c r="C936" s="1"/>
      <c r="D936" s="1"/>
      <c r="E936" s="1"/>
      <c r="F936" s="1"/>
      <c r="G936" s="1"/>
      <c r="H936" s="1"/>
    </row>
    <row r="937" spans="3:8" x14ac:dyDescent="0.2">
      <c r="C937" s="1"/>
      <c r="D937" s="1"/>
      <c r="E937" s="1"/>
      <c r="F937" s="1"/>
      <c r="G937" s="1"/>
      <c r="H937" s="1"/>
    </row>
    <row r="938" spans="3:8" x14ac:dyDescent="0.2">
      <c r="C938" s="1"/>
      <c r="D938" s="1"/>
      <c r="E938" s="1"/>
      <c r="F938" s="1"/>
      <c r="G938" s="1"/>
      <c r="H938" s="1"/>
    </row>
    <row r="939" spans="3:8" x14ac:dyDescent="0.2">
      <c r="C939" s="1"/>
      <c r="D939" s="1"/>
      <c r="E939" s="1"/>
      <c r="F939" s="1"/>
      <c r="G939" s="1"/>
      <c r="H939" s="1"/>
    </row>
    <row r="940" spans="3:8" x14ac:dyDescent="0.2">
      <c r="C940" s="1"/>
      <c r="D940" s="1"/>
      <c r="E940" s="1"/>
      <c r="F940" s="1"/>
      <c r="G940" s="1"/>
      <c r="H940" s="1"/>
    </row>
    <row r="941" spans="3:8" x14ac:dyDescent="0.2">
      <c r="C941" s="1"/>
      <c r="D941" s="1"/>
      <c r="E941" s="1"/>
      <c r="F941" s="1"/>
      <c r="G941" s="1"/>
      <c r="H941" s="1"/>
    </row>
    <row r="942" spans="3:8" x14ac:dyDescent="0.2">
      <c r="C942" s="1"/>
      <c r="D942" s="1"/>
      <c r="E942" s="1"/>
      <c r="F942" s="1"/>
      <c r="G942" s="1"/>
      <c r="H942" s="1"/>
    </row>
    <row r="943" spans="3:8" x14ac:dyDescent="0.2">
      <c r="C943" s="1"/>
      <c r="D943" s="1"/>
      <c r="E943" s="1"/>
      <c r="F943" s="1"/>
      <c r="G943" s="1"/>
      <c r="H943" s="1"/>
    </row>
    <row r="944" spans="3:8" x14ac:dyDescent="0.2">
      <c r="C944" s="1"/>
      <c r="D944" s="1"/>
      <c r="E944" s="1"/>
      <c r="F944" s="1"/>
      <c r="G944" s="1"/>
      <c r="H944" s="1"/>
    </row>
    <row r="945" spans="3:8" x14ac:dyDescent="0.2">
      <c r="C945" s="1"/>
      <c r="D945" s="1"/>
      <c r="E945" s="1"/>
      <c r="F945" s="1"/>
      <c r="G945" s="1"/>
      <c r="H945" s="1"/>
    </row>
    <row r="946" spans="3:8" x14ac:dyDescent="0.2">
      <c r="C946" s="1"/>
      <c r="D946" s="1"/>
      <c r="E946" s="1"/>
      <c r="F946" s="1"/>
      <c r="G946" s="1"/>
      <c r="H946" s="1"/>
    </row>
    <row r="947" spans="3:8" x14ac:dyDescent="0.2">
      <c r="C947" s="1"/>
      <c r="D947" s="1"/>
      <c r="E947" s="1"/>
      <c r="F947" s="1"/>
      <c r="G947" s="1"/>
      <c r="H947" s="1"/>
    </row>
    <row r="948" spans="3:8" x14ac:dyDescent="0.2">
      <c r="C948" s="1"/>
      <c r="D948" s="1"/>
      <c r="E948" s="1"/>
      <c r="F948" s="1"/>
      <c r="G948" s="1"/>
      <c r="H948" s="1"/>
    </row>
    <row r="949" spans="3:8" x14ac:dyDescent="0.2">
      <c r="C949" s="1"/>
      <c r="D949" s="1"/>
      <c r="E949" s="1"/>
      <c r="F949" s="1"/>
      <c r="G949" s="1"/>
      <c r="H949" s="1"/>
    </row>
    <row r="950" spans="3:8" x14ac:dyDescent="0.2">
      <c r="C950" s="1"/>
      <c r="D950" s="1"/>
      <c r="E950" s="1"/>
      <c r="F950" s="1"/>
      <c r="G950" s="1"/>
      <c r="H950" s="1"/>
    </row>
    <row r="951" spans="3:8" x14ac:dyDescent="0.2">
      <c r="C951" s="1"/>
      <c r="D951" s="1"/>
      <c r="E951" s="1"/>
      <c r="F951" s="1"/>
      <c r="G951" s="1"/>
      <c r="H951" s="1"/>
    </row>
    <row r="952" spans="3:8" x14ac:dyDescent="0.2">
      <c r="C952" s="1"/>
      <c r="D952" s="1"/>
      <c r="E952" s="1"/>
      <c r="F952" s="1"/>
      <c r="G952" s="1"/>
      <c r="H952" s="1"/>
    </row>
    <row r="953" spans="3:8" x14ac:dyDescent="0.2">
      <c r="C953" s="1"/>
      <c r="D953" s="1"/>
      <c r="E953" s="1"/>
      <c r="F953" s="1"/>
      <c r="G953" s="1"/>
      <c r="H953" s="1"/>
    </row>
    <row r="954" spans="3:8" x14ac:dyDescent="0.2">
      <c r="C954" s="1"/>
      <c r="D954" s="1"/>
      <c r="E954" s="1"/>
      <c r="F954" s="1"/>
      <c r="G954" s="1"/>
      <c r="H954" s="1"/>
    </row>
    <row r="955" spans="3:8" x14ac:dyDescent="0.2">
      <c r="C955" s="1"/>
      <c r="D955" s="1"/>
      <c r="E955" s="1"/>
      <c r="F955" s="1"/>
      <c r="G955" s="1"/>
      <c r="H955" s="1"/>
    </row>
    <row r="956" spans="3:8" x14ac:dyDescent="0.2">
      <c r="C956" s="1"/>
      <c r="D956" s="1"/>
      <c r="E956" s="1"/>
      <c r="F956" s="1"/>
      <c r="G956" s="1"/>
      <c r="H956" s="1"/>
    </row>
    <row r="957" spans="3:8" x14ac:dyDescent="0.2">
      <c r="C957" s="1"/>
      <c r="D957" s="1"/>
      <c r="E957" s="1"/>
      <c r="F957" s="1"/>
      <c r="G957" s="1"/>
      <c r="H957" s="1"/>
    </row>
    <row r="958" spans="3:8" x14ac:dyDescent="0.2">
      <c r="C958" s="1"/>
      <c r="D958" s="1"/>
      <c r="E958" s="1"/>
      <c r="F958" s="1"/>
      <c r="G958" s="1"/>
      <c r="H958" s="1"/>
    </row>
    <row r="959" spans="3:8" x14ac:dyDescent="0.2">
      <c r="C959" s="1"/>
      <c r="D959" s="1"/>
      <c r="E959" s="1"/>
      <c r="F959" s="1"/>
      <c r="G959" s="1"/>
      <c r="H959" s="1"/>
    </row>
    <row r="960" spans="3:8" x14ac:dyDescent="0.2">
      <c r="C960" s="1"/>
      <c r="D960" s="1"/>
      <c r="E960" s="1"/>
      <c r="F960" s="1"/>
      <c r="G960" s="1"/>
      <c r="H960" s="1"/>
    </row>
    <row r="961" spans="3:8" x14ac:dyDescent="0.2">
      <c r="C961" s="1"/>
      <c r="D961" s="1"/>
      <c r="E961" s="1"/>
      <c r="F961" s="1"/>
      <c r="G961" s="1"/>
      <c r="H961" s="1"/>
    </row>
    <row r="962" spans="3:8" x14ac:dyDescent="0.2">
      <c r="C962" s="1"/>
      <c r="D962" s="1"/>
      <c r="E962" s="1"/>
      <c r="F962" s="1"/>
      <c r="G962" s="1"/>
      <c r="H962" s="1"/>
    </row>
    <row r="963" spans="3:8" x14ac:dyDescent="0.2">
      <c r="C963" s="1"/>
      <c r="D963" s="1"/>
      <c r="E963" s="1"/>
      <c r="F963" s="1"/>
      <c r="G963" s="1"/>
      <c r="H963" s="1"/>
    </row>
    <row r="964" spans="3:8" x14ac:dyDescent="0.2">
      <c r="C964" s="1"/>
      <c r="D964" s="1"/>
      <c r="E964" s="1"/>
      <c r="F964" s="1"/>
      <c r="G964" s="1"/>
      <c r="H964" s="1"/>
    </row>
    <row r="965" spans="3:8" x14ac:dyDescent="0.2">
      <c r="C965" s="1"/>
      <c r="D965" s="1"/>
      <c r="E965" s="1"/>
      <c r="F965" s="1"/>
      <c r="G965" s="1"/>
      <c r="H965" s="1"/>
    </row>
    <row r="966" spans="3:8" x14ac:dyDescent="0.2">
      <c r="C966" s="1"/>
      <c r="D966" s="1"/>
      <c r="E966" s="1"/>
      <c r="F966" s="1"/>
      <c r="G966" s="1"/>
      <c r="H966" s="1"/>
    </row>
    <row r="967" spans="3:8" x14ac:dyDescent="0.2">
      <c r="C967" s="1"/>
      <c r="D967" s="1"/>
      <c r="E967" s="1"/>
      <c r="F967" s="1"/>
      <c r="G967" s="1"/>
      <c r="H967" s="1"/>
    </row>
    <row r="968" spans="3:8" x14ac:dyDescent="0.2">
      <c r="C968" s="1"/>
      <c r="D968" s="1"/>
      <c r="E968" s="1"/>
      <c r="F968" s="1"/>
      <c r="G968" s="1"/>
      <c r="H968" s="1"/>
    </row>
    <row r="969" spans="3:8" x14ac:dyDescent="0.2">
      <c r="C969" s="1"/>
      <c r="D969" s="1"/>
      <c r="E969" s="1"/>
      <c r="F969" s="1"/>
      <c r="G969" s="1"/>
      <c r="H969" s="1"/>
    </row>
    <row r="970" spans="3:8" x14ac:dyDescent="0.2">
      <c r="C970" s="1"/>
      <c r="D970" s="1"/>
      <c r="E970" s="1"/>
      <c r="F970" s="1"/>
      <c r="G970" s="1"/>
      <c r="H970" s="1"/>
    </row>
    <row r="971" spans="3:8" x14ac:dyDescent="0.2">
      <c r="C971" s="1"/>
      <c r="D971" s="1"/>
      <c r="E971" s="1"/>
      <c r="F971" s="1"/>
      <c r="G971" s="1"/>
      <c r="H971" s="1"/>
    </row>
    <row r="972" spans="3:8" x14ac:dyDescent="0.2">
      <c r="C972" s="1"/>
      <c r="D972" s="1"/>
      <c r="E972" s="1"/>
      <c r="F972" s="1"/>
      <c r="G972" s="1"/>
      <c r="H972" s="1"/>
    </row>
    <row r="973" spans="3:8" x14ac:dyDescent="0.2">
      <c r="C973" s="1"/>
      <c r="D973" s="1"/>
      <c r="E973" s="1"/>
      <c r="F973" s="1"/>
      <c r="G973" s="1"/>
      <c r="H973" s="1"/>
    </row>
    <row r="974" spans="3:8" x14ac:dyDescent="0.2">
      <c r="C974" s="1"/>
      <c r="D974" s="1"/>
      <c r="E974" s="1"/>
      <c r="F974" s="1"/>
      <c r="G974" s="1"/>
      <c r="H974" s="1"/>
    </row>
    <row r="975" spans="3:8" x14ac:dyDescent="0.2">
      <c r="C975" s="1"/>
      <c r="D975" s="1"/>
      <c r="E975" s="1"/>
      <c r="F975" s="1"/>
      <c r="G975" s="1"/>
      <c r="H975" s="1"/>
    </row>
    <row r="976" spans="3:8" x14ac:dyDescent="0.2">
      <c r="C976" s="1"/>
      <c r="D976" s="1"/>
      <c r="E976" s="1"/>
      <c r="F976" s="1"/>
      <c r="G976" s="1"/>
      <c r="H976" s="1"/>
    </row>
    <row r="977" spans="3:8" x14ac:dyDescent="0.2">
      <c r="C977" s="1"/>
      <c r="D977" s="1"/>
      <c r="E977" s="1"/>
      <c r="F977" s="1"/>
      <c r="G977" s="1"/>
      <c r="H977" s="1"/>
    </row>
    <row r="978" spans="3:8" x14ac:dyDescent="0.2">
      <c r="C978" s="1"/>
      <c r="D978" s="1"/>
      <c r="E978" s="1"/>
      <c r="F978" s="1"/>
      <c r="G978" s="1"/>
      <c r="H978" s="1"/>
    </row>
    <row r="979" spans="3:8" x14ac:dyDescent="0.2">
      <c r="C979" s="1"/>
      <c r="D979" s="1"/>
      <c r="E979" s="1"/>
      <c r="F979" s="1"/>
      <c r="G979" s="1"/>
      <c r="H979" s="1"/>
    </row>
    <row r="980" spans="3:8" x14ac:dyDescent="0.2">
      <c r="C980" s="1"/>
      <c r="D980" s="1"/>
      <c r="E980" s="1"/>
      <c r="F980" s="1"/>
      <c r="G980" s="1"/>
      <c r="H980" s="1"/>
    </row>
    <row r="981" spans="3:8" x14ac:dyDescent="0.2">
      <c r="C981" s="1"/>
      <c r="D981" s="1"/>
      <c r="E981" s="1"/>
      <c r="F981" s="1"/>
      <c r="G981" s="1"/>
      <c r="H981" s="1"/>
    </row>
    <row r="982" spans="3:8" x14ac:dyDescent="0.2">
      <c r="C982" s="1"/>
      <c r="D982" s="1"/>
      <c r="E982" s="1"/>
      <c r="F982" s="1"/>
      <c r="G982" s="1"/>
      <c r="H982" s="1"/>
    </row>
    <row r="983" spans="3:8" x14ac:dyDescent="0.2">
      <c r="C983" s="1"/>
      <c r="D983" s="1"/>
      <c r="E983" s="1"/>
      <c r="F983" s="1"/>
      <c r="G983" s="1"/>
      <c r="H983" s="1"/>
    </row>
    <row r="984" spans="3:8" x14ac:dyDescent="0.2">
      <c r="C984" s="1"/>
      <c r="D984" s="1"/>
      <c r="E984" s="1"/>
      <c r="F984" s="1"/>
      <c r="G984" s="1"/>
      <c r="H984" s="1"/>
    </row>
    <row r="985" spans="3:8" x14ac:dyDescent="0.2">
      <c r="C985" s="1"/>
      <c r="D985" s="1"/>
      <c r="E985" s="1"/>
      <c r="F985" s="1"/>
      <c r="G985" s="1"/>
      <c r="H985" s="1"/>
    </row>
    <row r="986" spans="3:8" x14ac:dyDescent="0.2">
      <c r="C986" s="1"/>
      <c r="D986" s="1"/>
      <c r="E986" s="1"/>
      <c r="F986" s="1"/>
      <c r="G986" s="1"/>
      <c r="H986" s="1"/>
    </row>
    <row r="987" spans="3:8" x14ac:dyDescent="0.2">
      <c r="C987" s="1"/>
      <c r="D987" s="1"/>
      <c r="E987" s="1"/>
      <c r="F987" s="1"/>
      <c r="G987" s="1"/>
      <c r="H987" s="1"/>
    </row>
    <row r="988" spans="3:8" x14ac:dyDescent="0.2">
      <c r="C988" s="1"/>
      <c r="D988" s="1"/>
      <c r="E988" s="1"/>
      <c r="F988" s="1"/>
      <c r="G988" s="1"/>
      <c r="H988" s="1"/>
    </row>
    <row r="989" spans="3:8" x14ac:dyDescent="0.2">
      <c r="C989" s="1"/>
      <c r="D989" s="1"/>
      <c r="E989" s="1"/>
      <c r="F989" s="1"/>
      <c r="G989" s="1"/>
      <c r="H989" s="1"/>
    </row>
    <row r="990" spans="3:8" x14ac:dyDescent="0.2">
      <c r="C990" s="1"/>
      <c r="D990" s="1"/>
      <c r="E990" s="1"/>
      <c r="F990" s="1"/>
      <c r="G990" s="1"/>
      <c r="H990" s="1"/>
    </row>
    <row r="991" spans="3:8" x14ac:dyDescent="0.2">
      <c r="C991" s="1"/>
      <c r="D991" s="1"/>
      <c r="E991" s="1"/>
      <c r="F991" s="1"/>
      <c r="G991" s="1"/>
      <c r="H991" s="1"/>
    </row>
    <row r="992" spans="3:8" x14ac:dyDescent="0.2">
      <c r="C992" s="1"/>
      <c r="D992" s="1"/>
      <c r="E992" s="1"/>
      <c r="F992" s="1"/>
      <c r="G992" s="1"/>
      <c r="H992" s="1"/>
    </row>
    <row r="993" spans="3:8" x14ac:dyDescent="0.2">
      <c r="C993" s="1"/>
      <c r="D993" s="1"/>
      <c r="E993" s="1"/>
      <c r="F993" s="1"/>
      <c r="G993" s="1"/>
      <c r="H993" s="1"/>
    </row>
    <row r="994" spans="3:8" x14ac:dyDescent="0.2">
      <c r="C994" s="1"/>
      <c r="D994" s="1"/>
      <c r="E994" s="1"/>
      <c r="F994" s="1"/>
      <c r="G994" s="1"/>
      <c r="H994" s="1"/>
    </row>
    <row r="995" spans="3:8" x14ac:dyDescent="0.2">
      <c r="C995" s="1"/>
      <c r="D995" s="1"/>
      <c r="E995" s="1"/>
      <c r="F995" s="1"/>
      <c r="G995" s="1"/>
      <c r="H995" s="1"/>
    </row>
    <row r="996" spans="3:8" x14ac:dyDescent="0.2">
      <c r="C996" s="1"/>
      <c r="D996" s="1"/>
      <c r="E996" s="1"/>
      <c r="F996" s="1"/>
      <c r="G996" s="1"/>
      <c r="H996" s="1"/>
    </row>
    <row r="997" spans="3:8" x14ac:dyDescent="0.2">
      <c r="C997" s="1"/>
      <c r="D997" s="1"/>
      <c r="E997" s="1"/>
      <c r="F997" s="1"/>
      <c r="G997" s="1"/>
      <c r="H997" s="1"/>
    </row>
    <row r="998" spans="3:8" x14ac:dyDescent="0.2">
      <c r="C998" s="1"/>
      <c r="D998" s="1"/>
      <c r="E998" s="1"/>
      <c r="F998" s="1"/>
      <c r="G998" s="1"/>
      <c r="H998" s="1"/>
    </row>
    <row r="999" spans="3:8" x14ac:dyDescent="0.2">
      <c r="C999" s="1"/>
      <c r="D999" s="1"/>
      <c r="E999" s="1"/>
      <c r="F999" s="1"/>
      <c r="G999" s="1"/>
      <c r="H999" s="1"/>
    </row>
    <row r="1000" spans="3:8" x14ac:dyDescent="0.2">
      <c r="C1000" s="1"/>
      <c r="D1000" s="1"/>
      <c r="E1000" s="1"/>
      <c r="F1000" s="1"/>
      <c r="G1000" s="1"/>
      <c r="H1000" s="1"/>
    </row>
    <row r="1001" spans="3:8" x14ac:dyDescent="0.2">
      <c r="C1001" s="1"/>
      <c r="D1001" s="1"/>
      <c r="E1001" s="1"/>
      <c r="F1001" s="1"/>
      <c r="G1001" s="1"/>
      <c r="H1001" s="1"/>
    </row>
    <row r="1002" spans="3:8" x14ac:dyDescent="0.2">
      <c r="C1002" s="1"/>
      <c r="D1002" s="1"/>
      <c r="E1002" s="1"/>
      <c r="F1002" s="1"/>
      <c r="G1002" s="1"/>
      <c r="H1002" s="1"/>
    </row>
    <row r="1003" spans="3:8" x14ac:dyDescent="0.2">
      <c r="C1003" s="1"/>
      <c r="D1003" s="1"/>
      <c r="E1003" s="1"/>
      <c r="F1003" s="1"/>
      <c r="G1003" s="1"/>
      <c r="H1003" s="1"/>
    </row>
    <row r="1004" spans="3:8" x14ac:dyDescent="0.2">
      <c r="C1004" s="1"/>
      <c r="D1004" s="1"/>
      <c r="E1004" s="1"/>
      <c r="F1004" s="1"/>
      <c r="G1004" s="1"/>
      <c r="H1004" s="1"/>
    </row>
    <row r="1005" spans="3:8" x14ac:dyDescent="0.2">
      <c r="C1005" s="1"/>
      <c r="D1005" s="1"/>
      <c r="E1005" s="1"/>
      <c r="F1005" s="1"/>
      <c r="G1005" s="1"/>
      <c r="H1005" s="1"/>
    </row>
    <row r="1006" spans="3:8" x14ac:dyDescent="0.2">
      <c r="C1006" s="1"/>
      <c r="D1006" s="1"/>
      <c r="E1006" s="1"/>
      <c r="F1006" s="1"/>
      <c r="G1006" s="1"/>
      <c r="H1006" s="1"/>
    </row>
    <row r="1007" spans="3:8" x14ac:dyDescent="0.2">
      <c r="C1007" s="1"/>
      <c r="D1007" s="1"/>
      <c r="E1007" s="1"/>
      <c r="F1007" s="1"/>
      <c r="G1007" s="1"/>
      <c r="H1007" s="1"/>
    </row>
    <row r="1008" spans="3:8" x14ac:dyDescent="0.2">
      <c r="C1008" s="1"/>
      <c r="D1008" s="1"/>
      <c r="E1008" s="1"/>
      <c r="F1008" s="1"/>
      <c r="G1008" s="1"/>
      <c r="H1008" s="1"/>
    </row>
    <row r="1009" spans="3:8" x14ac:dyDescent="0.2">
      <c r="C1009" s="1"/>
      <c r="D1009" s="1"/>
      <c r="E1009" s="1"/>
      <c r="F1009" s="1"/>
      <c r="G1009" s="1"/>
      <c r="H1009" s="1"/>
    </row>
    <row r="1010" spans="3:8" x14ac:dyDescent="0.2">
      <c r="C1010" s="1"/>
      <c r="D1010" s="1"/>
      <c r="E1010" s="1"/>
      <c r="F1010" s="1"/>
      <c r="G1010" s="1"/>
      <c r="H1010" s="1"/>
    </row>
    <row r="1011" spans="3:8" x14ac:dyDescent="0.2">
      <c r="C1011" s="1"/>
      <c r="D1011" s="1"/>
      <c r="E1011" s="1"/>
      <c r="F1011" s="1"/>
      <c r="G1011" s="1"/>
      <c r="H1011" s="1"/>
    </row>
    <row r="1012" spans="3:8" x14ac:dyDescent="0.2">
      <c r="C1012" s="1"/>
      <c r="D1012" s="1"/>
      <c r="E1012" s="1"/>
      <c r="F1012" s="1"/>
      <c r="G1012" s="1"/>
      <c r="H1012" s="1"/>
    </row>
    <row r="1013" spans="3:8" x14ac:dyDescent="0.2">
      <c r="C1013" s="1"/>
      <c r="D1013" s="1"/>
      <c r="E1013" s="1"/>
      <c r="F1013" s="1"/>
      <c r="G1013" s="1"/>
      <c r="H1013" s="1"/>
    </row>
    <row r="1014" spans="3:8" x14ac:dyDescent="0.2">
      <c r="C1014" s="1"/>
      <c r="D1014" s="1"/>
      <c r="E1014" s="1"/>
      <c r="F1014" s="1"/>
      <c r="G1014" s="1"/>
      <c r="H1014" s="1"/>
    </row>
    <row r="1015" spans="3:8" x14ac:dyDescent="0.2">
      <c r="C1015" s="1"/>
      <c r="D1015" s="1"/>
      <c r="E1015" s="1"/>
      <c r="F1015" s="1"/>
      <c r="G1015" s="1"/>
      <c r="H1015" s="1"/>
    </row>
    <row r="1016" spans="3:8" x14ac:dyDescent="0.2">
      <c r="C1016" s="1"/>
      <c r="D1016" s="1"/>
      <c r="E1016" s="1"/>
      <c r="F1016" s="1"/>
      <c r="G1016" s="1"/>
      <c r="H1016" s="1"/>
    </row>
    <row r="1017" spans="3:8" x14ac:dyDescent="0.2">
      <c r="C1017" s="1"/>
      <c r="D1017" s="1"/>
      <c r="E1017" s="1"/>
      <c r="F1017" s="1"/>
      <c r="G1017" s="1"/>
      <c r="H1017" s="1"/>
    </row>
    <row r="1018" spans="3:8" x14ac:dyDescent="0.2">
      <c r="C1018" s="1"/>
      <c r="D1018" s="1"/>
      <c r="E1018" s="1"/>
      <c r="F1018" s="1"/>
      <c r="G1018" s="1"/>
      <c r="H1018" s="1"/>
    </row>
    <row r="1019" spans="3:8" x14ac:dyDescent="0.2">
      <c r="C1019" s="1"/>
      <c r="D1019" s="1"/>
      <c r="E1019" s="1"/>
      <c r="F1019" s="1"/>
      <c r="G1019" s="1"/>
      <c r="H1019" s="1"/>
    </row>
    <row r="1020" spans="3:8" x14ac:dyDescent="0.2">
      <c r="C1020" s="1"/>
      <c r="D1020" s="1"/>
      <c r="E1020" s="1"/>
      <c r="F1020" s="1"/>
      <c r="G1020" s="1"/>
      <c r="H1020" s="1"/>
    </row>
    <row r="1021" spans="3:8" x14ac:dyDescent="0.2">
      <c r="C1021" s="1"/>
      <c r="D1021" s="1"/>
      <c r="E1021" s="1"/>
      <c r="F1021" s="1"/>
      <c r="G1021" s="1"/>
      <c r="H1021" s="1"/>
    </row>
    <row r="1022" spans="3:8" x14ac:dyDescent="0.2">
      <c r="C1022" s="1"/>
      <c r="D1022" s="1"/>
      <c r="E1022" s="1"/>
      <c r="F1022" s="1"/>
      <c r="G1022" s="1"/>
      <c r="H1022" s="1"/>
    </row>
    <row r="1023" spans="3:8" x14ac:dyDescent="0.2">
      <c r="C1023" s="1"/>
      <c r="D1023" s="1"/>
      <c r="E1023" s="1"/>
      <c r="F1023" s="1"/>
      <c r="G1023" s="1"/>
      <c r="H1023" s="1"/>
    </row>
    <row r="1024" spans="3:8" x14ac:dyDescent="0.2">
      <c r="C1024" s="1"/>
      <c r="D1024" s="1"/>
      <c r="E1024" s="1"/>
      <c r="F1024" s="1"/>
      <c r="G1024" s="1"/>
      <c r="H1024" s="1"/>
    </row>
    <row r="1025" spans="3:8" x14ac:dyDescent="0.2">
      <c r="C1025" s="1"/>
      <c r="D1025" s="1"/>
      <c r="E1025" s="1"/>
      <c r="F1025" s="1"/>
      <c r="G1025" s="1"/>
      <c r="H1025" s="1"/>
    </row>
    <row r="1026" spans="3:8" x14ac:dyDescent="0.2">
      <c r="C1026" s="1"/>
      <c r="D1026" s="1"/>
      <c r="E1026" s="1"/>
      <c r="F1026" s="1"/>
      <c r="G1026" s="1"/>
      <c r="H1026" s="1"/>
    </row>
    <row r="1027" spans="3:8" x14ac:dyDescent="0.2">
      <c r="C1027" s="1"/>
      <c r="D1027" s="1"/>
      <c r="E1027" s="1"/>
      <c r="F1027" s="1"/>
      <c r="G1027" s="1"/>
      <c r="H1027" s="1"/>
    </row>
    <row r="1028" spans="3:8" x14ac:dyDescent="0.2">
      <c r="C1028" s="1"/>
      <c r="D1028" s="1"/>
      <c r="E1028" s="1"/>
      <c r="F1028" s="1"/>
      <c r="G1028" s="1"/>
      <c r="H1028" s="1"/>
    </row>
    <row r="1029" spans="3:8" x14ac:dyDescent="0.2">
      <c r="C1029" s="1"/>
      <c r="D1029" s="1"/>
      <c r="E1029" s="1"/>
      <c r="F1029" s="1"/>
      <c r="G1029" s="1"/>
      <c r="H1029" s="1"/>
    </row>
    <row r="1030" spans="3:8" x14ac:dyDescent="0.2">
      <c r="C1030" s="1"/>
      <c r="D1030" s="1"/>
      <c r="E1030" s="1"/>
      <c r="F1030" s="1"/>
      <c r="G1030" s="1"/>
      <c r="H1030" s="1"/>
    </row>
    <row r="1031" spans="3:8" x14ac:dyDescent="0.2">
      <c r="C1031" s="1"/>
      <c r="D1031" s="1"/>
      <c r="E1031" s="1"/>
      <c r="F1031" s="1"/>
      <c r="G1031" s="1"/>
      <c r="H1031" s="1"/>
    </row>
    <row r="1032" spans="3:8" x14ac:dyDescent="0.2">
      <c r="C1032" s="1"/>
      <c r="D1032" s="1"/>
      <c r="E1032" s="1"/>
      <c r="F1032" s="1"/>
      <c r="G1032" s="1"/>
      <c r="H1032" s="1"/>
    </row>
    <row r="1033" spans="3:8" x14ac:dyDescent="0.2">
      <c r="C1033" s="1"/>
      <c r="D1033" s="1"/>
      <c r="E1033" s="1"/>
      <c r="F1033" s="1"/>
      <c r="G1033" s="1"/>
      <c r="H1033" s="1"/>
    </row>
    <row r="1034" spans="3:8" x14ac:dyDescent="0.2">
      <c r="C1034" s="1"/>
      <c r="D1034" s="1"/>
      <c r="E1034" s="1"/>
      <c r="F1034" s="1"/>
      <c r="G1034" s="1"/>
      <c r="H1034" s="1"/>
    </row>
    <row r="1035" spans="3:8" x14ac:dyDescent="0.2">
      <c r="C1035" s="1"/>
      <c r="D1035" s="1"/>
      <c r="E1035" s="1"/>
      <c r="F1035" s="1"/>
      <c r="G1035" s="1"/>
      <c r="H1035" s="1"/>
    </row>
    <row r="1036" spans="3:8" x14ac:dyDescent="0.2">
      <c r="C1036" s="1"/>
      <c r="D1036" s="1"/>
      <c r="E1036" s="1"/>
      <c r="F1036" s="1"/>
      <c r="G1036" s="1"/>
      <c r="H1036" s="1"/>
    </row>
    <row r="1037" spans="3:8" x14ac:dyDescent="0.2">
      <c r="C1037" s="1"/>
      <c r="D1037" s="1"/>
      <c r="E1037" s="1"/>
      <c r="F1037" s="1"/>
      <c r="G1037" s="1"/>
      <c r="H1037" s="1"/>
    </row>
    <row r="1038" spans="3:8" x14ac:dyDescent="0.2">
      <c r="C1038" s="1"/>
      <c r="D1038" s="1"/>
      <c r="E1038" s="1"/>
      <c r="F1038" s="1"/>
      <c r="G1038" s="1"/>
      <c r="H1038" s="1"/>
    </row>
    <row r="1039" spans="3:8" x14ac:dyDescent="0.2">
      <c r="C1039" s="1"/>
      <c r="D1039" s="1"/>
      <c r="E1039" s="1"/>
      <c r="F1039" s="1"/>
      <c r="G1039" s="1"/>
      <c r="H1039" s="1"/>
    </row>
    <row r="1040" spans="3:8" x14ac:dyDescent="0.2">
      <c r="C1040" s="1"/>
      <c r="D1040" s="1"/>
      <c r="E1040" s="1"/>
      <c r="F1040" s="1"/>
      <c r="G1040" s="1"/>
      <c r="H1040" s="1"/>
    </row>
    <row r="1041" spans="3:8" x14ac:dyDescent="0.2">
      <c r="C1041" s="1"/>
      <c r="D1041" s="1"/>
      <c r="E1041" s="1"/>
      <c r="F1041" s="1"/>
      <c r="G1041" s="1"/>
      <c r="H1041" s="1"/>
    </row>
    <row r="1042" spans="3:8" x14ac:dyDescent="0.2">
      <c r="C1042" s="1"/>
      <c r="D1042" s="1"/>
      <c r="E1042" s="1"/>
      <c r="F1042" s="1"/>
      <c r="G1042" s="1"/>
      <c r="H1042" s="1"/>
    </row>
    <row r="1043" spans="3:8" x14ac:dyDescent="0.2">
      <c r="C1043" s="1"/>
      <c r="D1043" s="1"/>
      <c r="E1043" s="1"/>
      <c r="F1043" s="1"/>
      <c r="G1043" s="1"/>
      <c r="H1043" s="1"/>
    </row>
    <row r="1044" spans="3:8" x14ac:dyDescent="0.2">
      <c r="C1044" s="1"/>
      <c r="D1044" s="1"/>
      <c r="E1044" s="1"/>
      <c r="F1044" s="1"/>
      <c r="G1044" s="1"/>
      <c r="H1044" s="1"/>
    </row>
    <row r="1045" spans="3:8" x14ac:dyDescent="0.2">
      <c r="C1045" s="1"/>
      <c r="D1045" s="1"/>
      <c r="E1045" s="1"/>
      <c r="F1045" s="1"/>
      <c r="G1045" s="1"/>
      <c r="H1045" s="1"/>
    </row>
    <row r="1046" spans="3:8" x14ac:dyDescent="0.2">
      <c r="C1046" s="1"/>
      <c r="D1046" s="1"/>
      <c r="E1046" s="1"/>
      <c r="F1046" s="1"/>
      <c r="G1046" s="1"/>
      <c r="H1046" s="1"/>
    </row>
    <row r="1047" spans="3:8" x14ac:dyDescent="0.2">
      <c r="C1047" s="1"/>
      <c r="D1047" s="1"/>
      <c r="E1047" s="1"/>
      <c r="F1047" s="1"/>
      <c r="G1047" s="1"/>
      <c r="H1047" s="1"/>
    </row>
    <row r="1048" spans="3:8" x14ac:dyDescent="0.2">
      <c r="C1048" s="1"/>
      <c r="D1048" s="1"/>
      <c r="E1048" s="1"/>
      <c r="F1048" s="1"/>
      <c r="G1048" s="1"/>
      <c r="H1048" s="1"/>
    </row>
    <row r="1049" spans="3:8" x14ac:dyDescent="0.2">
      <c r="C1049" s="1"/>
      <c r="D1049" s="1"/>
      <c r="E1049" s="1"/>
      <c r="F1049" s="1"/>
      <c r="G1049" s="1"/>
      <c r="H1049" s="1"/>
    </row>
    <row r="1050" spans="3:8" x14ac:dyDescent="0.2">
      <c r="C1050" s="1"/>
      <c r="D1050" s="1"/>
      <c r="E1050" s="1"/>
      <c r="F1050" s="1"/>
      <c r="G1050" s="1"/>
      <c r="H1050" s="1"/>
    </row>
    <row r="1051" spans="3:8" x14ac:dyDescent="0.2">
      <c r="C1051" s="1"/>
      <c r="D1051" s="1"/>
      <c r="E1051" s="1"/>
      <c r="F1051" s="1"/>
      <c r="G1051" s="1"/>
      <c r="H1051" s="1"/>
    </row>
    <row r="1052" spans="3:8" x14ac:dyDescent="0.2">
      <c r="C1052" s="1"/>
      <c r="D1052" s="1"/>
      <c r="E1052" s="1"/>
      <c r="F1052" s="1"/>
      <c r="G1052" s="1"/>
      <c r="H1052" s="1"/>
    </row>
    <row r="1053" spans="3:8" x14ac:dyDescent="0.2">
      <c r="C1053" s="1"/>
      <c r="D1053" s="1"/>
      <c r="E1053" s="1"/>
      <c r="F1053" s="1"/>
      <c r="G1053" s="1"/>
      <c r="H1053" s="1"/>
    </row>
    <row r="1054" spans="3:8" x14ac:dyDescent="0.2">
      <c r="C1054" s="1"/>
      <c r="D1054" s="1"/>
      <c r="E1054" s="1"/>
      <c r="F1054" s="1"/>
      <c r="G1054" s="1"/>
      <c r="H1054" s="1"/>
    </row>
    <row r="1055" spans="3:8" x14ac:dyDescent="0.2">
      <c r="C1055" s="1"/>
      <c r="D1055" s="1"/>
      <c r="E1055" s="1"/>
      <c r="F1055" s="1"/>
      <c r="G1055" s="1"/>
      <c r="H1055" s="1"/>
    </row>
    <row r="1056" spans="3:8" x14ac:dyDescent="0.2">
      <c r="C1056" s="1"/>
      <c r="D1056" s="1"/>
      <c r="E1056" s="1"/>
      <c r="F1056" s="1"/>
      <c r="G1056" s="1"/>
      <c r="H1056" s="1"/>
    </row>
    <row r="1057" spans="3:8" x14ac:dyDescent="0.2">
      <c r="C1057" s="1"/>
      <c r="D1057" s="1"/>
      <c r="E1057" s="1"/>
      <c r="F1057" s="1"/>
      <c r="G1057" s="1"/>
      <c r="H1057" s="1"/>
    </row>
    <row r="1058" spans="3:8" x14ac:dyDescent="0.2">
      <c r="C1058" s="1"/>
      <c r="D1058" s="1"/>
      <c r="E1058" s="1"/>
      <c r="F1058" s="1"/>
      <c r="G1058" s="1"/>
      <c r="H1058" s="1"/>
    </row>
    <row r="1059" spans="3:8" x14ac:dyDescent="0.2">
      <c r="C1059" s="1"/>
      <c r="D1059" s="1"/>
      <c r="E1059" s="1"/>
      <c r="F1059" s="1"/>
      <c r="G1059" s="1"/>
      <c r="H1059" s="1"/>
    </row>
    <row r="1060" spans="3:8" x14ac:dyDescent="0.2">
      <c r="C1060" s="1"/>
      <c r="D1060" s="1"/>
      <c r="E1060" s="1"/>
      <c r="F1060" s="1"/>
      <c r="G1060" s="1"/>
      <c r="H1060" s="1"/>
    </row>
    <row r="1061" spans="3:8" x14ac:dyDescent="0.2">
      <c r="C1061" s="1"/>
      <c r="D1061" s="1"/>
      <c r="E1061" s="1"/>
      <c r="F1061" s="1"/>
      <c r="G1061" s="1"/>
      <c r="H1061" s="1"/>
    </row>
    <row r="1062" spans="3:8" x14ac:dyDescent="0.2">
      <c r="C1062" s="1"/>
      <c r="D1062" s="1"/>
      <c r="E1062" s="1"/>
      <c r="F1062" s="1"/>
      <c r="G1062" s="1"/>
      <c r="H1062" s="1"/>
    </row>
    <row r="1063" spans="3:8" x14ac:dyDescent="0.2">
      <c r="C1063" s="1"/>
      <c r="D1063" s="1"/>
      <c r="E1063" s="1"/>
      <c r="F1063" s="1"/>
      <c r="G1063" s="1"/>
      <c r="H1063" s="1"/>
    </row>
    <row r="1064" spans="3:8" x14ac:dyDescent="0.2">
      <c r="C1064" s="1"/>
      <c r="D1064" s="1"/>
      <c r="E1064" s="1"/>
      <c r="F1064" s="1"/>
      <c r="G1064" s="1"/>
      <c r="H1064" s="1"/>
    </row>
    <row r="1065" spans="3:8" x14ac:dyDescent="0.2">
      <c r="C1065" s="1"/>
      <c r="D1065" s="1"/>
      <c r="E1065" s="1"/>
      <c r="F1065" s="1"/>
      <c r="G1065" s="1"/>
      <c r="H1065" s="1"/>
    </row>
    <row r="1066" spans="3:8" x14ac:dyDescent="0.2">
      <c r="C1066" s="1"/>
      <c r="D1066" s="1"/>
      <c r="E1066" s="1"/>
      <c r="F1066" s="1"/>
      <c r="G1066" s="1"/>
      <c r="H1066" s="1"/>
    </row>
    <row r="1067" spans="3:8" x14ac:dyDescent="0.2">
      <c r="C1067" s="1"/>
      <c r="D1067" s="1"/>
      <c r="E1067" s="1"/>
      <c r="F1067" s="1"/>
      <c r="G1067" s="1"/>
      <c r="H1067" s="1"/>
    </row>
    <row r="1068" spans="3:8" x14ac:dyDescent="0.2">
      <c r="C1068" s="1"/>
      <c r="D1068" s="1"/>
      <c r="E1068" s="1"/>
      <c r="F1068" s="1"/>
      <c r="G1068" s="1"/>
      <c r="H1068" s="1"/>
    </row>
    <row r="1069" spans="3:8" x14ac:dyDescent="0.2">
      <c r="C1069" s="1"/>
      <c r="D1069" s="1"/>
      <c r="E1069" s="1"/>
      <c r="F1069" s="1"/>
      <c r="G1069" s="1"/>
      <c r="H1069" s="1"/>
    </row>
    <row r="1070" spans="3:8" x14ac:dyDescent="0.2">
      <c r="C1070" s="1"/>
      <c r="D1070" s="1"/>
      <c r="E1070" s="1"/>
      <c r="F1070" s="1"/>
      <c r="G1070" s="1"/>
      <c r="H1070" s="1"/>
    </row>
    <row r="1071" spans="3:8" x14ac:dyDescent="0.2">
      <c r="C1071" s="1"/>
      <c r="D1071" s="1"/>
      <c r="E1071" s="1"/>
      <c r="F1071" s="1"/>
      <c r="G1071" s="1"/>
      <c r="H1071" s="1"/>
    </row>
    <row r="1072" spans="3:8" x14ac:dyDescent="0.2">
      <c r="C1072" s="1"/>
      <c r="D1072" s="1"/>
      <c r="E1072" s="1"/>
      <c r="F1072" s="1"/>
      <c r="G1072" s="1"/>
      <c r="H1072" s="1"/>
    </row>
    <row r="1073" spans="3:8" x14ac:dyDescent="0.2">
      <c r="C1073" s="1"/>
      <c r="D1073" s="1"/>
      <c r="E1073" s="1"/>
      <c r="F1073" s="1"/>
      <c r="G1073" s="1"/>
      <c r="H1073" s="1"/>
    </row>
    <row r="1074" spans="3:8" x14ac:dyDescent="0.2">
      <c r="C1074" s="1"/>
      <c r="D1074" s="1"/>
      <c r="E1074" s="1"/>
      <c r="F1074" s="1"/>
      <c r="G1074" s="1"/>
      <c r="H1074" s="1"/>
    </row>
    <row r="1075" spans="3:8" x14ac:dyDescent="0.2">
      <c r="C1075" s="1"/>
      <c r="D1075" s="1"/>
      <c r="E1075" s="1"/>
      <c r="F1075" s="1"/>
      <c r="G1075" s="1"/>
      <c r="H1075" s="1"/>
    </row>
    <row r="1076" spans="3:8" x14ac:dyDescent="0.2">
      <c r="C1076" s="1"/>
      <c r="D1076" s="1"/>
      <c r="E1076" s="1"/>
      <c r="F1076" s="1"/>
      <c r="G1076" s="1"/>
      <c r="H1076" s="1"/>
    </row>
    <row r="1077" spans="3:8" x14ac:dyDescent="0.2">
      <c r="C1077" s="1"/>
      <c r="D1077" s="1"/>
      <c r="E1077" s="1"/>
      <c r="F1077" s="1"/>
      <c r="G1077" s="1"/>
      <c r="H1077" s="1"/>
    </row>
    <row r="1078" spans="3:8" x14ac:dyDescent="0.2">
      <c r="C1078" s="1"/>
      <c r="D1078" s="1"/>
      <c r="E1078" s="1"/>
      <c r="F1078" s="1"/>
      <c r="G1078" s="1"/>
      <c r="H1078" s="1"/>
    </row>
    <row r="1079" spans="3:8" x14ac:dyDescent="0.2">
      <c r="C1079" s="1"/>
      <c r="D1079" s="1"/>
      <c r="E1079" s="1"/>
      <c r="F1079" s="1"/>
      <c r="G1079" s="1"/>
      <c r="H1079" s="1"/>
    </row>
    <row r="1080" spans="3:8" x14ac:dyDescent="0.2">
      <c r="C1080" s="1"/>
      <c r="D1080" s="1"/>
      <c r="E1080" s="1"/>
      <c r="F1080" s="1"/>
      <c r="G1080" s="1"/>
      <c r="H1080" s="1"/>
    </row>
    <row r="1081" spans="3:8" x14ac:dyDescent="0.2">
      <c r="C1081" s="1"/>
      <c r="D1081" s="1"/>
      <c r="E1081" s="1"/>
      <c r="F1081" s="1"/>
      <c r="G1081" s="1"/>
      <c r="H1081" s="1"/>
    </row>
    <row r="1082" spans="3:8" x14ac:dyDescent="0.2">
      <c r="C1082" s="1"/>
      <c r="D1082" s="1"/>
      <c r="E1082" s="1"/>
      <c r="F1082" s="1"/>
      <c r="G1082" s="1"/>
      <c r="H1082" s="1"/>
    </row>
    <row r="1083" spans="3:8" x14ac:dyDescent="0.2">
      <c r="C1083" s="1"/>
      <c r="D1083" s="1"/>
      <c r="E1083" s="1"/>
      <c r="F1083" s="1"/>
      <c r="G1083" s="1"/>
      <c r="H1083" s="1"/>
    </row>
    <row r="1084" spans="3:8" x14ac:dyDescent="0.2">
      <c r="C1084" s="1"/>
      <c r="D1084" s="1"/>
      <c r="E1084" s="1"/>
      <c r="F1084" s="1"/>
      <c r="G1084" s="1"/>
      <c r="H1084" s="1"/>
    </row>
    <row r="1085" spans="3:8" x14ac:dyDescent="0.2">
      <c r="C1085" s="1"/>
      <c r="D1085" s="1"/>
      <c r="E1085" s="1"/>
      <c r="F1085" s="1"/>
      <c r="G1085" s="1"/>
      <c r="H1085" s="1"/>
    </row>
    <row r="1086" spans="3:8" x14ac:dyDescent="0.2">
      <c r="C1086" s="1"/>
      <c r="D1086" s="1"/>
      <c r="E1086" s="1"/>
      <c r="F1086" s="1"/>
      <c r="G1086" s="1"/>
      <c r="H1086" s="1"/>
    </row>
    <row r="1087" spans="3:8" x14ac:dyDescent="0.2">
      <c r="C1087" s="1"/>
      <c r="D1087" s="1"/>
      <c r="E1087" s="1"/>
      <c r="F1087" s="1"/>
      <c r="G1087" s="1"/>
      <c r="H1087" s="1"/>
    </row>
    <row r="1088" spans="3:8" x14ac:dyDescent="0.2">
      <c r="C1088" s="1"/>
      <c r="D1088" s="1"/>
      <c r="E1088" s="1"/>
      <c r="F1088" s="1"/>
      <c r="G1088" s="1"/>
      <c r="H1088" s="1"/>
    </row>
    <row r="1089" spans="3:8" x14ac:dyDescent="0.2">
      <c r="C1089" s="1"/>
      <c r="D1089" s="1"/>
      <c r="E1089" s="1"/>
      <c r="F1089" s="1"/>
      <c r="G1089" s="1"/>
      <c r="H1089" s="1"/>
    </row>
    <row r="1090" spans="3:8" x14ac:dyDescent="0.2">
      <c r="C1090" s="1"/>
      <c r="D1090" s="1"/>
      <c r="E1090" s="1"/>
      <c r="F1090" s="1"/>
      <c r="G1090" s="1"/>
      <c r="H1090" s="1"/>
    </row>
    <row r="1091" spans="3:8" x14ac:dyDescent="0.2">
      <c r="C1091" s="1"/>
      <c r="D1091" s="1"/>
      <c r="E1091" s="1"/>
      <c r="F1091" s="1"/>
      <c r="G1091" s="1"/>
      <c r="H1091" s="1"/>
    </row>
    <row r="1092" spans="3:8" x14ac:dyDescent="0.2">
      <c r="C1092" s="1"/>
      <c r="D1092" s="1"/>
      <c r="E1092" s="1"/>
      <c r="F1092" s="1"/>
      <c r="G1092" s="1"/>
      <c r="H1092" s="1"/>
    </row>
    <row r="1093" spans="3:8" x14ac:dyDescent="0.2">
      <c r="C1093" s="1"/>
      <c r="D1093" s="1"/>
      <c r="E1093" s="1"/>
      <c r="F1093" s="1"/>
      <c r="G1093" s="1"/>
      <c r="H1093" s="1"/>
    </row>
    <row r="1094" spans="3:8" x14ac:dyDescent="0.2">
      <c r="C1094" s="1"/>
      <c r="D1094" s="1"/>
      <c r="E1094" s="1"/>
      <c r="F1094" s="1"/>
      <c r="G1094" s="1"/>
      <c r="H1094" s="1"/>
    </row>
    <row r="1095" spans="3:8" x14ac:dyDescent="0.2">
      <c r="C1095" s="1"/>
      <c r="D1095" s="1"/>
      <c r="E1095" s="1"/>
      <c r="F1095" s="1"/>
      <c r="G1095" s="1"/>
      <c r="H1095" s="1"/>
    </row>
    <row r="1096" spans="3:8" x14ac:dyDescent="0.2">
      <c r="C1096" s="1"/>
      <c r="D1096" s="1"/>
      <c r="E1096" s="1"/>
      <c r="F1096" s="1"/>
      <c r="G1096" s="1"/>
      <c r="H1096" s="1"/>
    </row>
    <row r="1097" spans="3:8" x14ac:dyDescent="0.2">
      <c r="C1097" s="1"/>
      <c r="D1097" s="1"/>
      <c r="E1097" s="1"/>
      <c r="F1097" s="1"/>
      <c r="G1097" s="1"/>
      <c r="H1097" s="1"/>
    </row>
    <row r="1098" spans="3:8" x14ac:dyDescent="0.2">
      <c r="C1098" s="1"/>
      <c r="D1098" s="1"/>
      <c r="E1098" s="1"/>
      <c r="F1098" s="1"/>
      <c r="G1098" s="1"/>
      <c r="H1098" s="1"/>
    </row>
    <row r="1099" spans="3:8" x14ac:dyDescent="0.2">
      <c r="C1099" s="1"/>
      <c r="D1099" s="1"/>
      <c r="E1099" s="1"/>
      <c r="F1099" s="1"/>
      <c r="G1099" s="1"/>
      <c r="H1099" s="1"/>
    </row>
    <row r="1100" spans="3:8" x14ac:dyDescent="0.2">
      <c r="C1100" s="1"/>
      <c r="D1100" s="1"/>
      <c r="E1100" s="1"/>
      <c r="F1100" s="1"/>
      <c r="G1100" s="1"/>
      <c r="H1100" s="1"/>
    </row>
    <row r="1101" spans="3:8" x14ac:dyDescent="0.2">
      <c r="C1101" s="1"/>
      <c r="D1101" s="1"/>
      <c r="E1101" s="1"/>
      <c r="F1101" s="1"/>
      <c r="G1101" s="1"/>
      <c r="H1101" s="1"/>
    </row>
    <row r="1102" spans="3:8" x14ac:dyDescent="0.2">
      <c r="C1102" s="1"/>
      <c r="D1102" s="1"/>
      <c r="E1102" s="1"/>
      <c r="F1102" s="1"/>
      <c r="G1102" s="1"/>
      <c r="H1102" s="1"/>
    </row>
    <row r="1103" spans="3:8" x14ac:dyDescent="0.2">
      <c r="C1103" s="1"/>
      <c r="D1103" s="1"/>
      <c r="E1103" s="1"/>
      <c r="F1103" s="1"/>
      <c r="G1103" s="1"/>
      <c r="H1103" s="1"/>
    </row>
    <row r="1104" spans="3:8" x14ac:dyDescent="0.2">
      <c r="C1104" s="1"/>
      <c r="D1104" s="1"/>
      <c r="E1104" s="1"/>
      <c r="F1104" s="1"/>
      <c r="G1104" s="1"/>
      <c r="H1104" s="1"/>
    </row>
    <row r="1105" spans="3:8" x14ac:dyDescent="0.2">
      <c r="C1105" s="1"/>
      <c r="D1105" s="1"/>
      <c r="E1105" s="1"/>
      <c r="F1105" s="1"/>
      <c r="G1105" s="1"/>
      <c r="H1105" s="1"/>
    </row>
    <row r="1106" spans="3:8" x14ac:dyDescent="0.2">
      <c r="C1106" s="1"/>
      <c r="D1106" s="1"/>
      <c r="E1106" s="1"/>
      <c r="F1106" s="1"/>
      <c r="G1106" s="1"/>
      <c r="H1106" s="1"/>
    </row>
    <row r="1107" spans="3:8" x14ac:dyDescent="0.2">
      <c r="C1107" s="1"/>
      <c r="D1107" s="1"/>
      <c r="E1107" s="1"/>
      <c r="F1107" s="1"/>
      <c r="G1107" s="1"/>
      <c r="H1107" s="1"/>
    </row>
    <row r="1108" spans="3:8" x14ac:dyDescent="0.2">
      <c r="C1108" s="1"/>
      <c r="D1108" s="1"/>
      <c r="E1108" s="1"/>
      <c r="F1108" s="1"/>
      <c r="G1108" s="1"/>
      <c r="H1108" s="1"/>
    </row>
    <row r="1109" spans="3:8" x14ac:dyDescent="0.2">
      <c r="C1109" s="1"/>
      <c r="D1109" s="1"/>
      <c r="E1109" s="1"/>
      <c r="F1109" s="1"/>
      <c r="G1109" s="1"/>
      <c r="H1109" s="1"/>
    </row>
    <row r="1110" spans="3:8" x14ac:dyDescent="0.2">
      <c r="C1110" s="1"/>
      <c r="D1110" s="1"/>
      <c r="E1110" s="1"/>
      <c r="F1110" s="1"/>
      <c r="G1110" s="1"/>
      <c r="H1110" s="1"/>
    </row>
    <row r="1111" spans="3:8" x14ac:dyDescent="0.2">
      <c r="C1111" s="1"/>
      <c r="D1111" s="1"/>
      <c r="E1111" s="1"/>
      <c r="F1111" s="1"/>
      <c r="G1111" s="1"/>
      <c r="H1111" s="1"/>
    </row>
    <row r="1112" spans="3:8" x14ac:dyDescent="0.2">
      <c r="C1112" s="1"/>
      <c r="D1112" s="1"/>
      <c r="E1112" s="1"/>
      <c r="F1112" s="1"/>
      <c r="G1112" s="1"/>
      <c r="H1112" s="1"/>
    </row>
    <row r="1113" spans="3:8" x14ac:dyDescent="0.2">
      <c r="C1113" s="1"/>
      <c r="D1113" s="1"/>
      <c r="E1113" s="1"/>
      <c r="F1113" s="1"/>
      <c r="G1113" s="1"/>
      <c r="H1113" s="1"/>
    </row>
    <row r="1114" spans="3:8" x14ac:dyDescent="0.2">
      <c r="C1114" s="1"/>
      <c r="D1114" s="1"/>
      <c r="E1114" s="1"/>
      <c r="F1114" s="1"/>
      <c r="G1114" s="1"/>
      <c r="H1114" s="1"/>
    </row>
    <row r="1115" spans="3:8" x14ac:dyDescent="0.2">
      <c r="C1115" s="1"/>
      <c r="D1115" s="1"/>
      <c r="E1115" s="1"/>
      <c r="F1115" s="1"/>
      <c r="G1115" s="1"/>
      <c r="H1115" s="1"/>
    </row>
    <row r="1116" spans="3:8" x14ac:dyDescent="0.2">
      <c r="C1116" s="1"/>
      <c r="D1116" s="1"/>
      <c r="E1116" s="1"/>
      <c r="F1116" s="1"/>
      <c r="G1116" s="1"/>
      <c r="H1116" s="1"/>
    </row>
    <row r="1117" spans="3:8" x14ac:dyDescent="0.2">
      <c r="C1117" s="1"/>
      <c r="D1117" s="1"/>
      <c r="E1117" s="1"/>
      <c r="F1117" s="1"/>
      <c r="G1117" s="1"/>
      <c r="H1117" s="1"/>
    </row>
    <row r="1118" spans="3:8" x14ac:dyDescent="0.2">
      <c r="C1118" s="1"/>
      <c r="D1118" s="1"/>
      <c r="E1118" s="1"/>
      <c r="F1118" s="1"/>
      <c r="G1118" s="1"/>
      <c r="H1118" s="1"/>
    </row>
    <row r="1119" spans="3:8" x14ac:dyDescent="0.2">
      <c r="C1119" s="1"/>
      <c r="D1119" s="1"/>
      <c r="E1119" s="1"/>
      <c r="F1119" s="1"/>
      <c r="G1119" s="1"/>
      <c r="H1119" s="1"/>
    </row>
    <row r="1120" spans="3:8" x14ac:dyDescent="0.2">
      <c r="C1120" s="1"/>
      <c r="D1120" s="1"/>
      <c r="E1120" s="1"/>
      <c r="F1120" s="1"/>
      <c r="G1120" s="1"/>
      <c r="H1120" s="1"/>
    </row>
    <row r="1121" spans="3:8" x14ac:dyDescent="0.2">
      <c r="C1121" s="1"/>
      <c r="D1121" s="1"/>
      <c r="E1121" s="1"/>
      <c r="F1121" s="1"/>
      <c r="G1121" s="1"/>
      <c r="H1121" s="1"/>
    </row>
    <row r="1122" spans="3:8" x14ac:dyDescent="0.2">
      <c r="C1122" s="1"/>
      <c r="D1122" s="1"/>
      <c r="E1122" s="1"/>
      <c r="F1122" s="1"/>
      <c r="G1122" s="1"/>
      <c r="H1122" s="1"/>
    </row>
    <row r="1123" spans="3:8" x14ac:dyDescent="0.2">
      <c r="C1123" s="1"/>
      <c r="D1123" s="1"/>
      <c r="E1123" s="1"/>
      <c r="F1123" s="1"/>
      <c r="G1123" s="1"/>
      <c r="H1123" s="1"/>
    </row>
    <row r="1124" spans="3:8" x14ac:dyDescent="0.2">
      <c r="C1124" s="1"/>
      <c r="D1124" s="1"/>
      <c r="E1124" s="1"/>
      <c r="F1124" s="1"/>
      <c r="G1124" s="1"/>
      <c r="H1124" s="1"/>
    </row>
    <row r="1125" spans="3:8" x14ac:dyDescent="0.2">
      <c r="C1125" s="1"/>
      <c r="D1125" s="1"/>
      <c r="E1125" s="1"/>
      <c r="F1125" s="1"/>
      <c r="G1125" s="1"/>
      <c r="H1125" s="1"/>
    </row>
    <row r="1126" spans="3:8" x14ac:dyDescent="0.2">
      <c r="C1126" s="1"/>
      <c r="D1126" s="1"/>
      <c r="E1126" s="1"/>
      <c r="F1126" s="1"/>
      <c r="G1126" s="1"/>
      <c r="H1126" s="1"/>
    </row>
    <row r="1127" spans="3:8" x14ac:dyDescent="0.2">
      <c r="C1127" s="1"/>
      <c r="D1127" s="1"/>
      <c r="E1127" s="1"/>
      <c r="F1127" s="1"/>
      <c r="G1127" s="1"/>
      <c r="H1127" s="1"/>
    </row>
    <row r="1128" spans="3:8" x14ac:dyDescent="0.2">
      <c r="C1128" s="1"/>
      <c r="D1128" s="1"/>
      <c r="E1128" s="1"/>
      <c r="F1128" s="1"/>
      <c r="G1128" s="1"/>
      <c r="H1128" s="1"/>
    </row>
    <row r="1129" spans="3:8" x14ac:dyDescent="0.2">
      <c r="C1129" s="1"/>
      <c r="D1129" s="1"/>
      <c r="E1129" s="1"/>
      <c r="F1129" s="1"/>
      <c r="G1129" s="1"/>
      <c r="H1129" s="1"/>
    </row>
    <row r="1130" spans="3:8" x14ac:dyDescent="0.2">
      <c r="C1130" s="1"/>
      <c r="D1130" s="1"/>
      <c r="E1130" s="1"/>
      <c r="F1130" s="1"/>
      <c r="G1130" s="1"/>
      <c r="H1130" s="1"/>
    </row>
    <row r="1131" spans="3:8" x14ac:dyDescent="0.2">
      <c r="C1131" s="1"/>
      <c r="D1131" s="1"/>
      <c r="E1131" s="1"/>
      <c r="F1131" s="1"/>
      <c r="G1131" s="1"/>
      <c r="H1131" s="1"/>
    </row>
    <row r="1132" spans="3:8" x14ac:dyDescent="0.2">
      <c r="C1132" s="1"/>
      <c r="D1132" s="1"/>
      <c r="E1132" s="1"/>
      <c r="F1132" s="1"/>
      <c r="G1132" s="1"/>
      <c r="H1132" s="1"/>
    </row>
    <row r="1133" spans="3:8" x14ac:dyDescent="0.2">
      <c r="C1133" s="1"/>
      <c r="D1133" s="1"/>
      <c r="E1133" s="1"/>
      <c r="F1133" s="1"/>
      <c r="G1133" s="1"/>
      <c r="H1133" s="1"/>
    </row>
    <row r="1134" spans="3:8" x14ac:dyDescent="0.2">
      <c r="C1134" s="1"/>
      <c r="D1134" s="1"/>
      <c r="E1134" s="1"/>
      <c r="F1134" s="1"/>
      <c r="G1134" s="1"/>
      <c r="H1134" s="1"/>
    </row>
    <row r="1135" spans="3:8" x14ac:dyDescent="0.2">
      <c r="C1135" s="1"/>
      <c r="D1135" s="1"/>
      <c r="E1135" s="1"/>
      <c r="F1135" s="1"/>
      <c r="G1135" s="1"/>
      <c r="H1135" s="1"/>
    </row>
    <row r="1136" spans="3:8" x14ac:dyDescent="0.2">
      <c r="C1136" s="1"/>
      <c r="D1136" s="1"/>
      <c r="E1136" s="1"/>
      <c r="F1136" s="1"/>
      <c r="G1136" s="1"/>
      <c r="H1136" s="1"/>
    </row>
    <row r="1137" spans="3:8" x14ac:dyDescent="0.2">
      <c r="C1137" s="1"/>
      <c r="D1137" s="1"/>
      <c r="E1137" s="1"/>
      <c r="F1137" s="1"/>
      <c r="G1137" s="1"/>
      <c r="H1137" s="1"/>
    </row>
    <row r="1138" spans="3:8" x14ac:dyDescent="0.2">
      <c r="C1138" s="1"/>
      <c r="D1138" s="1"/>
      <c r="E1138" s="1"/>
      <c r="F1138" s="1"/>
      <c r="G1138" s="1"/>
      <c r="H1138" s="1"/>
    </row>
    <row r="1139" spans="3:8" x14ac:dyDescent="0.2">
      <c r="C1139" s="1"/>
      <c r="D1139" s="1"/>
      <c r="E1139" s="1"/>
      <c r="F1139" s="1"/>
      <c r="G1139" s="1"/>
      <c r="H1139" s="1"/>
    </row>
    <row r="1140" spans="3:8" x14ac:dyDescent="0.2">
      <c r="C1140" s="1"/>
      <c r="D1140" s="1"/>
      <c r="E1140" s="1"/>
      <c r="F1140" s="1"/>
      <c r="G1140" s="1"/>
      <c r="H1140" s="1"/>
    </row>
    <row r="1141" spans="3:8" x14ac:dyDescent="0.2">
      <c r="C1141" s="1"/>
      <c r="D1141" s="1"/>
      <c r="E1141" s="1"/>
      <c r="F1141" s="1"/>
      <c r="G1141" s="1"/>
      <c r="H1141" s="1"/>
    </row>
    <row r="1142" spans="3:8" x14ac:dyDescent="0.2">
      <c r="C1142" s="1"/>
      <c r="D1142" s="1"/>
      <c r="E1142" s="1"/>
      <c r="F1142" s="1"/>
      <c r="G1142" s="1"/>
      <c r="H1142" s="1"/>
    </row>
    <row r="1143" spans="3:8" x14ac:dyDescent="0.2">
      <c r="C1143" s="1"/>
      <c r="D1143" s="1"/>
      <c r="E1143" s="1"/>
      <c r="F1143" s="1"/>
      <c r="G1143" s="1"/>
      <c r="H1143" s="1"/>
    </row>
    <row r="1144" spans="3:8" x14ac:dyDescent="0.2">
      <c r="C1144" s="1"/>
      <c r="D1144" s="1"/>
      <c r="E1144" s="1"/>
      <c r="F1144" s="1"/>
      <c r="G1144" s="1"/>
      <c r="H1144" s="1"/>
    </row>
    <row r="1145" spans="3:8" x14ac:dyDescent="0.2">
      <c r="C1145" s="1"/>
      <c r="D1145" s="1"/>
      <c r="E1145" s="1"/>
      <c r="F1145" s="1"/>
      <c r="G1145" s="1"/>
      <c r="H1145" s="1"/>
    </row>
    <row r="1146" spans="3:8" x14ac:dyDescent="0.2">
      <c r="C1146" s="1"/>
      <c r="D1146" s="1"/>
      <c r="E1146" s="1"/>
      <c r="F1146" s="1"/>
      <c r="G1146" s="1"/>
      <c r="H1146" s="1"/>
    </row>
    <row r="1147" spans="3:8" x14ac:dyDescent="0.2">
      <c r="C1147" s="1"/>
      <c r="D1147" s="1"/>
      <c r="E1147" s="1"/>
      <c r="F1147" s="1"/>
      <c r="G1147" s="1"/>
      <c r="H1147" s="1"/>
    </row>
    <row r="1148" spans="3:8" x14ac:dyDescent="0.2">
      <c r="C1148" s="1"/>
      <c r="D1148" s="1"/>
      <c r="E1148" s="1"/>
      <c r="F1148" s="1"/>
      <c r="G1148" s="1"/>
      <c r="H1148" s="1"/>
    </row>
    <row r="1149" spans="3:8" x14ac:dyDescent="0.2">
      <c r="C1149" s="1"/>
      <c r="D1149" s="1"/>
      <c r="E1149" s="1"/>
      <c r="F1149" s="1"/>
      <c r="G1149" s="1"/>
      <c r="H1149" s="1"/>
    </row>
    <row r="1150" spans="3:8" x14ac:dyDescent="0.2">
      <c r="C1150" s="1"/>
      <c r="D1150" s="1"/>
      <c r="E1150" s="1"/>
      <c r="F1150" s="1"/>
      <c r="G1150" s="1"/>
      <c r="H1150" s="1"/>
    </row>
    <row r="1151" spans="3:8" x14ac:dyDescent="0.2">
      <c r="C1151" s="1"/>
      <c r="D1151" s="1"/>
      <c r="E1151" s="1"/>
      <c r="F1151" s="1"/>
      <c r="G1151" s="1"/>
      <c r="H1151" s="1"/>
    </row>
    <row r="1152" spans="3:8" x14ac:dyDescent="0.2">
      <c r="C1152" s="1"/>
      <c r="D1152" s="1"/>
      <c r="E1152" s="1"/>
      <c r="F1152" s="1"/>
      <c r="G1152" s="1"/>
      <c r="H1152" s="1"/>
    </row>
    <row r="1153" spans="3:8" x14ac:dyDescent="0.2">
      <c r="C1153" s="1"/>
      <c r="D1153" s="1"/>
      <c r="E1153" s="1"/>
      <c r="F1153" s="1"/>
      <c r="G1153" s="1"/>
      <c r="H1153" s="1"/>
    </row>
    <row r="1154" spans="3:8" x14ac:dyDescent="0.2">
      <c r="C1154" s="1"/>
      <c r="D1154" s="1"/>
      <c r="E1154" s="1"/>
      <c r="F1154" s="1"/>
      <c r="G1154" s="1"/>
      <c r="H1154" s="1"/>
    </row>
    <row r="1155" spans="3:8" x14ac:dyDescent="0.2">
      <c r="C1155" s="1"/>
      <c r="D1155" s="1"/>
      <c r="E1155" s="1"/>
      <c r="F1155" s="1"/>
      <c r="G1155" s="1"/>
      <c r="H1155" s="1"/>
    </row>
    <row r="1156" spans="3:8" x14ac:dyDescent="0.2">
      <c r="C1156" s="1"/>
      <c r="D1156" s="1"/>
      <c r="E1156" s="1"/>
      <c r="F1156" s="1"/>
      <c r="G1156" s="1"/>
      <c r="H1156" s="1"/>
    </row>
    <row r="1157" spans="3:8" x14ac:dyDescent="0.2">
      <c r="C1157" s="1"/>
      <c r="D1157" s="1"/>
      <c r="E1157" s="1"/>
      <c r="F1157" s="1"/>
      <c r="G1157" s="1"/>
      <c r="H1157" s="1"/>
    </row>
    <row r="1158" spans="3:8" x14ac:dyDescent="0.2">
      <c r="C1158" s="1"/>
      <c r="D1158" s="1"/>
      <c r="E1158" s="1"/>
      <c r="F1158" s="1"/>
      <c r="G1158" s="1"/>
      <c r="H1158" s="1"/>
    </row>
    <row r="1159" spans="3:8" x14ac:dyDescent="0.2">
      <c r="C1159" s="1"/>
      <c r="D1159" s="1"/>
      <c r="E1159" s="1"/>
      <c r="F1159" s="1"/>
      <c r="G1159" s="1"/>
      <c r="H1159" s="1"/>
    </row>
    <row r="1160" spans="3:8" x14ac:dyDescent="0.2">
      <c r="C1160" s="1"/>
      <c r="D1160" s="1"/>
      <c r="E1160" s="1"/>
      <c r="F1160" s="1"/>
      <c r="G1160" s="1"/>
      <c r="H1160" s="1"/>
    </row>
    <row r="1161" spans="3:8" x14ac:dyDescent="0.2">
      <c r="C1161" s="1"/>
      <c r="D1161" s="1"/>
      <c r="E1161" s="1"/>
      <c r="F1161" s="1"/>
      <c r="G1161" s="1"/>
      <c r="H1161" s="1"/>
    </row>
    <row r="1162" spans="3:8" x14ac:dyDescent="0.2">
      <c r="C1162" s="1"/>
      <c r="D1162" s="1"/>
      <c r="E1162" s="1"/>
      <c r="F1162" s="1"/>
      <c r="G1162" s="1"/>
      <c r="H1162" s="1"/>
    </row>
    <row r="1163" spans="3:8" x14ac:dyDescent="0.2">
      <c r="C1163" s="1"/>
      <c r="D1163" s="1"/>
      <c r="E1163" s="1"/>
      <c r="F1163" s="1"/>
      <c r="G1163" s="1"/>
      <c r="H1163" s="1"/>
    </row>
    <row r="1164" spans="3:8" x14ac:dyDescent="0.2">
      <c r="C1164" s="1"/>
      <c r="D1164" s="1"/>
      <c r="E1164" s="1"/>
      <c r="F1164" s="1"/>
      <c r="G1164" s="1"/>
      <c r="H1164" s="1"/>
    </row>
    <row r="1165" spans="3:8" x14ac:dyDescent="0.2">
      <c r="C1165" s="1"/>
      <c r="D1165" s="1"/>
      <c r="E1165" s="1"/>
      <c r="F1165" s="1"/>
      <c r="G1165" s="1"/>
      <c r="H1165" s="1"/>
    </row>
    <row r="1166" spans="3:8" x14ac:dyDescent="0.2">
      <c r="C1166" s="1"/>
      <c r="D1166" s="1"/>
      <c r="E1166" s="1"/>
      <c r="F1166" s="1"/>
      <c r="G1166" s="1"/>
      <c r="H1166" s="1"/>
    </row>
    <row r="1167" spans="3:8" x14ac:dyDescent="0.2">
      <c r="C1167" s="1"/>
      <c r="D1167" s="1"/>
      <c r="E1167" s="1"/>
      <c r="F1167" s="1"/>
      <c r="G1167" s="1"/>
      <c r="H1167" s="1"/>
    </row>
    <row r="1168" spans="3:8" x14ac:dyDescent="0.2">
      <c r="C1168" s="1"/>
      <c r="D1168" s="1"/>
      <c r="E1168" s="1"/>
      <c r="F1168" s="1"/>
      <c r="G1168" s="1"/>
      <c r="H1168" s="1"/>
    </row>
    <row r="1169" spans="3:8" x14ac:dyDescent="0.2">
      <c r="C1169" s="1"/>
      <c r="D1169" s="1"/>
      <c r="E1169" s="1"/>
      <c r="F1169" s="1"/>
      <c r="G1169" s="1"/>
      <c r="H1169" s="1"/>
    </row>
    <row r="1170" spans="3:8" x14ac:dyDescent="0.2">
      <c r="C1170" s="1"/>
      <c r="D1170" s="1"/>
      <c r="E1170" s="1"/>
      <c r="F1170" s="1"/>
      <c r="G1170" s="1"/>
      <c r="H1170" s="1"/>
    </row>
    <row r="1171" spans="3:8" x14ac:dyDescent="0.2">
      <c r="C1171" s="1"/>
      <c r="D1171" s="1"/>
      <c r="E1171" s="1"/>
      <c r="F1171" s="1"/>
      <c r="G1171" s="1"/>
      <c r="H1171" s="1"/>
    </row>
    <row r="1172" spans="3:8" x14ac:dyDescent="0.2">
      <c r="C1172" s="1"/>
      <c r="D1172" s="1"/>
      <c r="E1172" s="1"/>
      <c r="F1172" s="1"/>
      <c r="G1172" s="1"/>
      <c r="H1172" s="1"/>
    </row>
    <row r="1173" spans="3:8" x14ac:dyDescent="0.2">
      <c r="C1173" s="1"/>
      <c r="D1173" s="1"/>
      <c r="E1173" s="1"/>
      <c r="F1173" s="1"/>
      <c r="G1173" s="1"/>
      <c r="H1173" s="1"/>
    </row>
    <row r="1174" spans="3:8" x14ac:dyDescent="0.2">
      <c r="C1174" s="1"/>
      <c r="D1174" s="1"/>
      <c r="E1174" s="1"/>
      <c r="F1174" s="1"/>
      <c r="G1174" s="1"/>
      <c r="H1174" s="1"/>
    </row>
    <row r="1175" spans="3:8" x14ac:dyDescent="0.2">
      <c r="C1175" s="1"/>
      <c r="D1175" s="1"/>
      <c r="E1175" s="1"/>
      <c r="F1175" s="1"/>
      <c r="G1175" s="1"/>
      <c r="H1175" s="1"/>
    </row>
    <row r="1176" spans="3:8" x14ac:dyDescent="0.2">
      <c r="C1176" s="1"/>
      <c r="D1176" s="1"/>
      <c r="E1176" s="1"/>
      <c r="F1176" s="1"/>
      <c r="G1176" s="1"/>
      <c r="H1176" s="1"/>
    </row>
    <row r="1177" spans="3:8" x14ac:dyDescent="0.2">
      <c r="C1177" s="1"/>
      <c r="D1177" s="1"/>
      <c r="E1177" s="1"/>
      <c r="F1177" s="1"/>
      <c r="G1177" s="1"/>
      <c r="H1177" s="1"/>
    </row>
    <row r="1178" spans="3:8" x14ac:dyDescent="0.2">
      <c r="C1178" s="1"/>
      <c r="D1178" s="1"/>
      <c r="E1178" s="1"/>
      <c r="F1178" s="1"/>
      <c r="G1178" s="1"/>
      <c r="H1178" s="1"/>
    </row>
    <row r="1179" spans="3:8" x14ac:dyDescent="0.2">
      <c r="C1179" s="1"/>
      <c r="D1179" s="1"/>
      <c r="E1179" s="1"/>
      <c r="F1179" s="1"/>
      <c r="G1179" s="1"/>
      <c r="H1179" s="1"/>
    </row>
    <row r="1180" spans="3:8" x14ac:dyDescent="0.2">
      <c r="C1180" s="1"/>
      <c r="D1180" s="1"/>
      <c r="E1180" s="1"/>
      <c r="F1180" s="1"/>
      <c r="G1180" s="1"/>
      <c r="H1180" s="1"/>
    </row>
    <row r="1181" spans="3:8" x14ac:dyDescent="0.2">
      <c r="C1181" s="1"/>
      <c r="D1181" s="1"/>
      <c r="E1181" s="1"/>
      <c r="F1181" s="1"/>
      <c r="G1181" s="1"/>
      <c r="H1181" s="1"/>
    </row>
    <row r="1182" spans="3:8" x14ac:dyDescent="0.2">
      <c r="C1182" s="1"/>
      <c r="D1182" s="1"/>
      <c r="E1182" s="1"/>
      <c r="F1182" s="1"/>
      <c r="G1182" s="1"/>
      <c r="H1182" s="1"/>
    </row>
    <row r="1183" spans="3:8" x14ac:dyDescent="0.2">
      <c r="C1183" s="1"/>
      <c r="D1183" s="1"/>
      <c r="E1183" s="1"/>
      <c r="F1183" s="1"/>
      <c r="G1183" s="1"/>
      <c r="H1183" s="1"/>
    </row>
    <row r="1184" spans="3:8" x14ac:dyDescent="0.2">
      <c r="C1184" s="1"/>
      <c r="D1184" s="1"/>
      <c r="E1184" s="1"/>
      <c r="F1184" s="1"/>
      <c r="G1184" s="1"/>
      <c r="H1184" s="1"/>
    </row>
    <row r="1185" spans="3:8" x14ac:dyDescent="0.2">
      <c r="C1185" s="1"/>
      <c r="D1185" s="1"/>
      <c r="E1185" s="1"/>
      <c r="F1185" s="1"/>
      <c r="G1185" s="1"/>
      <c r="H1185" s="1"/>
    </row>
    <row r="1186" spans="3:8" x14ac:dyDescent="0.2">
      <c r="C1186" s="1"/>
      <c r="D1186" s="1"/>
      <c r="E1186" s="1"/>
      <c r="F1186" s="1"/>
      <c r="G1186" s="1"/>
      <c r="H1186" s="1"/>
    </row>
    <row r="1187" spans="3:8" x14ac:dyDescent="0.2">
      <c r="C1187" s="1"/>
      <c r="D1187" s="1"/>
      <c r="E1187" s="1"/>
      <c r="F1187" s="1"/>
      <c r="G1187" s="1"/>
      <c r="H1187" s="1"/>
    </row>
    <row r="1188" spans="3:8" x14ac:dyDescent="0.2">
      <c r="C1188" s="1"/>
      <c r="D1188" s="1"/>
      <c r="E1188" s="1"/>
      <c r="F1188" s="1"/>
      <c r="G1188" s="1"/>
      <c r="H1188" s="1"/>
    </row>
    <row r="1189" spans="3:8" x14ac:dyDescent="0.2">
      <c r="C1189" s="1"/>
      <c r="D1189" s="1"/>
      <c r="E1189" s="1"/>
      <c r="F1189" s="1"/>
      <c r="G1189" s="1"/>
      <c r="H1189" s="1"/>
    </row>
    <row r="1190" spans="3:8" x14ac:dyDescent="0.2">
      <c r="C1190" s="1"/>
      <c r="D1190" s="1"/>
      <c r="E1190" s="1"/>
      <c r="F1190" s="1"/>
      <c r="G1190" s="1"/>
      <c r="H1190" s="1"/>
    </row>
    <row r="1191" spans="3:8" x14ac:dyDescent="0.2">
      <c r="C1191" s="1"/>
      <c r="D1191" s="1"/>
      <c r="E1191" s="1"/>
      <c r="F1191" s="1"/>
      <c r="G1191" s="1"/>
      <c r="H1191" s="1"/>
    </row>
    <row r="1192" spans="3:8" x14ac:dyDescent="0.2">
      <c r="C1192" s="1"/>
      <c r="D1192" s="1"/>
      <c r="E1192" s="1"/>
      <c r="F1192" s="1"/>
      <c r="G1192" s="1"/>
      <c r="H1192" s="1"/>
    </row>
    <row r="1193" spans="3:8" x14ac:dyDescent="0.2">
      <c r="C1193" s="1"/>
      <c r="D1193" s="1"/>
      <c r="E1193" s="1"/>
      <c r="F1193" s="1"/>
      <c r="G1193" s="1"/>
      <c r="H1193" s="1"/>
    </row>
    <row r="1194" spans="3:8" x14ac:dyDescent="0.2">
      <c r="C1194" s="1"/>
      <c r="D1194" s="1"/>
      <c r="E1194" s="1"/>
      <c r="F1194" s="1"/>
      <c r="G1194" s="1"/>
      <c r="H1194" s="1"/>
    </row>
    <row r="1195" spans="3:8" x14ac:dyDescent="0.2">
      <c r="C1195" s="1"/>
      <c r="D1195" s="1"/>
      <c r="E1195" s="1"/>
      <c r="F1195" s="1"/>
      <c r="G1195" s="1"/>
      <c r="H1195" s="1"/>
    </row>
    <row r="1196" spans="3:8" x14ac:dyDescent="0.2">
      <c r="C1196" s="1"/>
      <c r="D1196" s="1"/>
      <c r="E1196" s="1"/>
      <c r="F1196" s="1"/>
      <c r="G1196" s="1"/>
      <c r="H1196" s="1"/>
    </row>
    <row r="1197" spans="3:8" x14ac:dyDescent="0.2">
      <c r="C1197" s="1"/>
      <c r="D1197" s="1"/>
      <c r="E1197" s="1"/>
      <c r="F1197" s="1"/>
      <c r="G1197" s="1"/>
      <c r="H1197" s="1"/>
    </row>
    <row r="1198" spans="3:8" x14ac:dyDescent="0.2">
      <c r="C1198" s="1"/>
      <c r="D1198" s="1"/>
      <c r="E1198" s="1"/>
      <c r="F1198" s="1"/>
      <c r="G1198" s="1"/>
      <c r="H1198" s="1"/>
    </row>
    <row r="1199" spans="3:8" x14ac:dyDescent="0.2">
      <c r="C1199" s="1"/>
      <c r="D1199" s="1"/>
      <c r="E1199" s="1"/>
      <c r="F1199" s="1"/>
      <c r="G1199" s="1"/>
      <c r="H1199" s="1"/>
    </row>
    <row r="1200" spans="3:8" x14ac:dyDescent="0.2">
      <c r="C1200" s="1"/>
      <c r="D1200" s="1"/>
      <c r="E1200" s="1"/>
      <c r="F1200" s="1"/>
      <c r="G1200" s="1"/>
      <c r="H1200" s="1"/>
    </row>
    <row r="1201" spans="3:8" x14ac:dyDescent="0.2">
      <c r="C1201" s="1"/>
      <c r="D1201" s="1"/>
      <c r="E1201" s="1"/>
      <c r="F1201" s="1"/>
      <c r="G1201" s="1"/>
      <c r="H1201" s="1"/>
    </row>
    <row r="1202" spans="3:8" x14ac:dyDescent="0.2">
      <c r="C1202" s="1"/>
      <c r="D1202" s="1"/>
      <c r="E1202" s="1"/>
      <c r="F1202" s="1"/>
      <c r="G1202" s="1"/>
      <c r="H1202" s="1"/>
    </row>
    <row r="1203" spans="3:8" x14ac:dyDescent="0.2">
      <c r="C1203" s="1"/>
      <c r="D1203" s="1"/>
      <c r="E1203" s="1"/>
      <c r="F1203" s="1"/>
      <c r="G1203" s="1"/>
      <c r="H1203" s="1"/>
    </row>
    <row r="1204" spans="3:8" x14ac:dyDescent="0.2">
      <c r="C1204" s="1"/>
      <c r="D1204" s="1"/>
      <c r="E1204" s="1"/>
      <c r="F1204" s="1"/>
      <c r="G1204" s="1"/>
      <c r="H1204" s="1"/>
    </row>
    <row r="1205" spans="3:8" x14ac:dyDescent="0.2">
      <c r="C1205" s="1"/>
      <c r="D1205" s="1"/>
      <c r="E1205" s="1"/>
      <c r="F1205" s="1"/>
      <c r="G1205" s="1"/>
      <c r="H1205" s="1"/>
    </row>
    <row r="1206" spans="3:8" x14ac:dyDescent="0.2">
      <c r="C1206" s="1"/>
      <c r="D1206" s="1"/>
      <c r="E1206" s="1"/>
      <c r="F1206" s="1"/>
      <c r="G1206" s="1"/>
      <c r="H1206" s="1"/>
    </row>
    <row r="1207" spans="3:8" x14ac:dyDescent="0.2">
      <c r="C1207" s="1"/>
      <c r="D1207" s="1"/>
      <c r="E1207" s="1"/>
      <c r="F1207" s="1"/>
      <c r="G1207" s="1"/>
      <c r="H1207" s="1"/>
    </row>
    <row r="1208" spans="3:8" x14ac:dyDescent="0.2">
      <c r="C1208" s="1"/>
      <c r="D1208" s="1"/>
      <c r="E1208" s="1"/>
      <c r="F1208" s="1"/>
      <c r="G1208" s="1"/>
      <c r="H1208" s="1"/>
    </row>
    <row r="1209" spans="3:8" x14ac:dyDescent="0.2">
      <c r="C1209" s="1"/>
      <c r="D1209" s="1"/>
      <c r="E1209" s="1"/>
      <c r="F1209" s="1"/>
      <c r="G1209" s="1"/>
      <c r="H1209" s="1"/>
    </row>
    <row r="1210" spans="3:8" x14ac:dyDescent="0.2">
      <c r="C1210" s="1"/>
      <c r="D1210" s="1"/>
      <c r="E1210" s="1"/>
      <c r="F1210" s="1"/>
      <c r="G1210" s="1"/>
      <c r="H1210" s="1"/>
    </row>
    <row r="1211" spans="3:8" x14ac:dyDescent="0.2">
      <c r="C1211" s="1"/>
      <c r="D1211" s="1"/>
      <c r="E1211" s="1"/>
      <c r="F1211" s="1"/>
      <c r="G1211" s="1"/>
      <c r="H1211" s="1"/>
    </row>
    <row r="1212" spans="3:8" x14ac:dyDescent="0.2">
      <c r="C1212" s="1"/>
      <c r="D1212" s="1"/>
      <c r="E1212" s="1"/>
      <c r="F1212" s="1"/>
      <c r="G1212" s="1"/>
      <c r="H1212" s="1"/>
    </row>
    <row r="1213" spans="3:8" x14ac:dyDescent="0.2">
      <c r="C1213" s="1"/>
      <c r="D1213" s="1"/>
      <c r="E1213" s="1"/>
      <c r="F1213" s="1"/>
      <c r="G1213" s="1"/>
      <c r="H1213" s="1"/>
    </row>
    <row r="1214" spans="3:8" x14ac:dyDescent="0.2">
      <c r="C1214" s="1"/>
      <c r="D1214" s="1"/>
      <c r="E1214" s="1"/>
      <c r="F1214" s="1"/>
      <c r="G1214" s="1"/>
      <c r="H1214" s="1"/>
    </row>
    <row r="1215" spans="3:8" x14ac:dyDescent="0.2">
      <c r="C1215" s="1"/>
      <c r="D1215" s="1"/>
      <c r="E1215" s="1"/>
      <c r="F1215" s="1"/>
      <c r="G1215" s="1"/>
      <c r="H1215" s="1"/>
    </row>
    <row r="1216" spans="3:8" x14ac:dyDescent="0.2">
      <c r="C1216" s="1"/>
      <c r="D1216" s="1"/>
      <c r="E1216" s="1"/>
      <c r="F1216" s="1"/>
      <c r="G1216" s="1"/>
      <c r="H1216" s="1"/>
    </row>
    <row r="1217" spans="3:8" x14ac:dyDescent="0.2">
      <c r="C1217" s="1"/>
      <c r="D1217" s="1"/>
      <c r="E1217" s="1"/>
      <c r="F1217" s="1"/>
      <c r="G1217" s="1"/>
      <c r="H1217" s="1"/>
    </row>
    <row r="1218" spans="3:8" x14ac:dyDescent="0.2">
      <c r="C1218" s="1"/>
      <c r="D1218" s="1"/>
      <c r="E1218" s="1"/>
      <c r="F1218" s="1"/>
      <c r="G1218" s="1"/>
      <c r="H1218" s="1"/>
    </row>
    <row r="1219" spans="3:8" x14ac:dyDescent="0.2">
      <c r="C1219" s="1"/>
      <c r="D1219" s="1"/>
      <c r="E1219" s="1"/>
      <c r="F1219" s="1"/>
      <c r="G1219" s="1"/>
      <c r="H1219" s="1"/>
    </row>
    <row r="1220" spans="3:8" x14ac:dyDescent="0.2">
      <c r="C1220" s="1"/>
      <c r="D1220" s="1"/>
      <c r="E1220" s="1"/>
      <c r="F1220" s="1"/>
      <c r="G1220" s="1"/>
      <c r="H1220" s="1"/>
    </row>
    <row r="1221" spans="3:8" x14ac:dyDescent="0.2">
      <c r="C1221" s="1"/>
      <c r="D1221" s="1"/>
      <c r="E1221" s="1"/>
      <c r="F1221" s="1"/>
      <c r="G1221" s="1"/>
      <c r="H1221" s="1"/>
    </row>
    <row r="1222" spans="3:8" x14ac:dyDescent="0.2">
      <c r="C1222" s="1"/>
      <c r="D1222" s="1"/>
      <c r="E1222" s="1"/>
      <c r="F1222" s="1"/>
      <c r="G1222" s="1"/>
      <c r="H1222" s="1"/>
    </row>
    <row r="1223" spans="3:8" x14ac:dyDescent="0.2">
      <c r="C1223" s="1"/>
      <c r="D1223" s="1"/>
      <c r="E1223" s="1"/>
      <c r="F1223" s="1"/>
      <c r="G1223" s="1"/>
      <c r="H1223" s="1"/>
    </row>
    <row r="1224" spans="3:8" x14ac:dyDescent="0.2">
      <c r="C1224" s="1"/>
      <c r="D1224" s="1"/>
      <c r="E1224" s="1"/>
      <c r="F1224" s="1"/>
      <c r="G1224" s="1"/>
      <c r="H1224" s="1"/>
    </row>
    <row r="1225" spans="3:8" x14ac:dyDescent="0.2">
      <c r="C1225" s="1"/>
      <c r="D1225" s="1"/>
      <c r="E1225" s="1"/>
      <c r="F1225" s="1"/>
      <c r="G1225" s="1"/>
      <c r="H1225" s="1"/>
    </row>
    <row r="1226" spans="3:8" x14ac:dyDescent="0.2">
      <c r="C1226" s="1"/>
      <c r="D1226" s="1"/>
      <c r="E1226" s="1"/>
      <c r="F1226" s="1"/>
      <c r="G1226" s="1"/>
      <c r="H1226" s="1"/>
    </row>
    <row r="1227" spans="3:8" x14ac:dyDescent="0.2">
      <c r="C1227" s="1"/>
      <c r="D1227" s="1"/>
      <c r="E1227" s="1"/>
      <c r="F1227" s="1"/>
      <c r="G1227" s="1"/>
      <c r="H1227" s="1"/>
    </row>
    <row r="1228" spans="3:8" x14ac:dyDescent="0.2">
      <c r="C1228" s="1"/>
      <c r="D1228" s="1"/>
      <c r="E1228" s="1"/>
      <c r="F1228" s="1"/>
      <c r="G1228" s="1"/>
      <c r="H1228" s="1"/>
    </row>
    <row r="1229" spans="3:8" x14ac:dyDescent="0.2">
      <c r="C1229" s="1"/>
      <c r="D1229" s="1"/>
      <c r="E1229" s="1"/>
      <c r="F1229" s="1"/>
      <c r="G1229" s="1"/>
      <c r="H1229" s="1"/>
    </row>
    <row r="1230" spans="3:8" x14ac:dyDescent="0.2">
      <c r="C1230" s="1"/>
      <c r="D1230" s="1"/>
      <c r="E1230" s="1"/>
      <c r="F1230" s="1"/>
      <c r="G1230" s="1"/>
      <c r="H1230" s="1"/>
    </row>
    <row r="1231" spans="3:8" x14ac:dyDescent="0.2">
      <c r="C1231" s="1"/>
      <c r="D1231" s="1"/>
      <c r="E1231" s="1"/>
      <c r="F1231" s="1"/>
      <c r="G1231" s="1"/>
      <c r="H1231" s="1"/>
    </row>
    <row r="1232" spans="3:8" x14ac:dyDescent="0.2">
      <c r="C1232" s="1"/>
      <c r="D1232" s="1"/>
      <c r="E1232" s="1"/>
      <c r="F1232" s="1"/>
      <c r="G1232" s="1"/>
      <c r="H1232" s="1"/>
    </row>
    <row r="1233" spans="3:8" x14ac:dyDescent="0.2">
      <c r="C1233" s="1"/>
      <c r="D1233" s="1"/>
      <c r="E1233" s="1"/>
      <c r="F1233" s="1"/>
      <c r="G1233" s="1"/>
      <c r="H1233" s="1"/>
    </row>
    <row r="1234" spans="3:8" x14ac:dyDescent="0.2">
      <c r="C1234" s="1"/>
      <c r="D1234" s="1"/>
      <c r="E1234" s="1"/>
      <c r="F1234" s="1"/>
      <c r="G1234" s="1"/>
      <c r="H1234" s="1"/>
    </row>
    <row r="1235" spans="3:8" x14ac:dyDescent="0.2">
      <c r="C1235" s="1"/>
      <c r="D1235" s="1"/>
      <c r="E1235" s="1"/>
      <c r="F1235" s="1"/>
      <c r="G1235" s="1"/>
      <c r="H1235" s="1"/>
    </row>
    <row r="1236" spans="3:8" x14ac:dyDescent="0.2">
      <c r="C1236" s="1"/>
      <c r="D1236" s="1"/>
      <c r="E1236" s="1"/>
      <c r="F1236" s="1"/>
      <c r="G1236" s="1"/>
      <c r="H1236" s="1"/>
    </row>
    <row r="1237" spans="3:8" x14ac:dyDescent="0.2">
      <c r="C1237" s="1"/>
      <c r="D1237" s="1"/>
      <c r="E1237" s="1"/>
      <c r="F1237" s="1"/>
      <c r="G1237" s="1"/>
      <c r="H1237" s="1"/>
    </row>
    <row r="1238" spans="3:8" x14ac:dyDescent="0.2">
      <c r="C1238" s="1"/>
      <c r="D1238" s="1"/>
      <c r="E1238" s="1"/>
      <c r="F1238" s="1"/>
      <c r="G1238" s="1"/>
      <c r="H1238" s="1"/>
    </row>
    <row r="1239" spans="3:8" x14ac:dyDescent="0.2">
      <c r="C1239" s="1"/>
      <c r="D1239" s="1"/>
      <c r="E1239" s="1"/>
      <c r="F1239" s="1"/>
      <c r="G1239" s="1"/>
      <c r="H1239" s="1"/>
    </row>
    <row r="1240" spans="3:8" x14ac:dyDescent="0.2">
      <c r="C1240" s="1"/>
      <c r="D1240" s="1"/>
      <c r="E1240" s="1"/>
      <c r="F1240" s="1"/>
      <c r="G1240" s="1"/>
      <c r="H1240" s="1"/>
    </row>
    <row r="1241" spans="3:8" x14ac:dyDescent="0.2">
      <c r="C1241" s="1"/>
      <c r="D1241" s="1"/>
      <c r="E1241" s="1"/>
      <c r="F1241" s="1"/>
      <c r="G1241" s="1"/>
      <c r="H1241" s="1"/>
    </row>
    <row r="1242" spans="3:8" x14ac:dyDescent="0.2">
      <c r="C1242" s="1"/>
      <c r="D1242" s="1"/>
      <c r="E1242" s="1"/>
      <c r="F1242" s="1"/>
      <c r="G1242" s="1"/>
      <c r="H1242" s="1"/>
    </row>
    <row r="1243" spans="3:8" x14ac:dyDescent="0.2">
      <c r="C1243" s="1"/>
      <c r="D1243" s="1"/>
      <c r="E1243" s="1"/>
      <c r="F1243" s="1"/>
      <c r="G1243" s="1"/>
      <c r="H1243" s="1"/>
    </row>
    <row r="1244" spans="3:8" x14ac:dyDescent="0.2">
      <c r="C1244" s="1"/>
      <c r="D1244" s="1"/>
      <c r="E1244" s="1"/>
      <c r="F1244" s="1"/>
      <c r="G1244" s="1"/>
      <c r="H1244" s="1"/>
    </row>
    <row r="1245" spans="3:8" x14ac:dyDescent="0.2">
      <c r="C1245" s="1"/>
      <c r="D1245" s="1"/>
      <c r="E1245" s="1"/>
      <c r="F1245" s="1"/>
      <c r="G1245" s="1"/>
      <c r="H1245" s="1"/>
    </row>
    <row r="1246" spans="3:8" x14ac:dyDescent="0.2">
      <c r="C1246" s="1"/>
      <c r="D1246" s="1"/>
      <c r="E1246" s="1"/>
      <c r="F1246" s="1"/>
      <c r="G1246" s="1"/>
      <c r="H1246" s="1"/>
    </row>
    <row r="1247" spans="3:8" x14ac:dyDescent="0.2">
      <c r="C1247" s="1"/>
      <c r="D1247" s="1"/>
      <c r="E1247" s="1"/>
      <c r="F1247" s="1"/>
      <c r="G1247" s="1"/>
      <c r="H1247" s="1"/>
    </row>
    <row r="1248" spans="3:8" x14ac:dyDescent="0.2">
      <c r="C1248" s="1"/>
      <c r="D1248" s="1"/>
      <c r="E1248" s="1"/>
      <c r="F1248" s="1"/>
      <c r="G1248" s="1"/>
      <c r="H1248" s="1"/>
    </row>
    <row r="1249" spans="3:8" x14ac:dyDescent="0.2">
      <c r="C1249" s="1"/>
      <c r="D1249" s="1"/>
      <c r="E1249" s="1"/>
      <c r="F1249" s="1"/>
      <c r="G1249" s="1"/>
      <c r="H1249" s="1"/>
    </row>
    <row r="1250" spans="3:8" x14ac:dyDescent="0.2">
      <c r="C1250" s="1"/>
      <c r="D1250" s="1"/>
      <c r="E1250" s="1"/>
      <c r="F1250" s="1"/>
      <c r="G1250" s="1"/>
      <c r="H1250" s="1"/>
    </row>
    <row r="1251" spans="3:8" x14ac:dyDescent="0.2">
      <c r="C1251" s="1"/>
      <c r="D1251" s="1"/>
      <c r="E1251" s="1"/>
      <c r="F1251" s="1"/>
      <c r="G1251" s="1"/>
      <c r="H1251" s="1"/>
    </row>
    <row r="1252" spans="3:8" x14ac:dyDescent="0.2">
      <c r="C1252" s="1"/>
      <c r="D1252" s="1"/>
      <c r="E1252" s="1"/>
      <c r="F1252" s="1"/>
      <c r="G1252" s="1"/>
      <c r="H1252" s="1"/>
    </row>
    <row r="1253" spans="3:8" x14ac:dyDescent="0.2">
      <c r="C1253" s="1"/>
      <c r="D1253" s="1"/>
      <c r="E1253" s="1"/>
      <c r="F1253" s="1"/>
      <c r="G1253" s="1"/>
      <c r="H1253" s="1"/>
    </row>
    <row r="1254" spans="3:8" x14ac:dyDescent="0.2">
      <c r="C1254" s="1"/>
      <c r="D1254" s="1"/>
      <c r="E1254" s="1"/>
      <c r="F1254" s="1"/>
      <c r="G1254" s="1"/>
      <c r="H1254" s="1"/>
    </row>
    <row r="1255" spans="3:8" x14ac:dyDescent="0.2">
      <c r="C1255" s="1"/>
      <c r="D1255" s="1"/>
      <c r="E1255" s="1"/>
      <c r="F1255" s="1"/>
      <c r="G1255" s="1"/>
      <c r="H1255" s="1"/>
    </row>
    <row r="1256" spans="3:8" x14ac:dyDescent="0.2">
      <c r="C1256" s="1"/>
      <c r="D1256" s="1"/>
      <c r="E1256" s="1"/>
      <c r="F1256" s="1"/>
      <c r="G1256" s="1"/>
      <c r="H1256" s="1"/>
    </row>
    <row r="1257" spans="3:8" x14ac:dyDescent="0.2">
      <c r="C1257" s="1"/>
      <c r="D1257" s="1"/>
      <c r="E1257" s="1"/>
      <c r="F1257" s="1"/>
      <c r="G1257" s="1"/>
      <c r="H1257" s="1"/>
    </row>
    <row r="1258" spans="3:8" x14ac:dyDescent="0.2">
      <c r="C1258" s="1"/>
      <c r="D1258" s="1"/>
      <c r="E1258" s="1"/>
      <c r="F1258" s="1"/>
      <c r="G1258" s="1"/>
      <c r="H1258" s="1"/>
    </row>
    <row r="1259" spans="3:8" x14ac:dyDescent="0.2">
      <c r="C1259" s="1"/>
      <c r="D1259" s="1"/>
      <c r="E1259" s="1"/>
      <c r="F1259" s="1"/>
      <c r="G1259" s="1"/>
      <c r="H1259" s="1"/>
    </row>
    <row r="1260" spans="3:8" x14ac:dyDescent="0.2">
      <c r="C1260" s="1"/>
      <c r="D1260" s="1"/>
      <c r="E1260" s="1"/>
      <c r="F1260" s="1"/>
      <c r="G1260" s="1"/>
      <c r="H1260" s="1"/>
    </row>
    <row r="1261" spans="3:8" x14ac:dyDescent="0.2">
      <c r="C1261" s="1"/>
      <c r="D1261" s="1"/>
      <c r="E1261" s="1"/>
      <c r="F1261" s="1"/>
      <c r="G1261" s="1"/>
      <c r="H1261" s="1"/>
    </row>
    <row r="1262" spans="3:8" x14ac:dyDescent="0.2">
      <c r="C1262" s="1"/>
      <c r="D1262" s="1"/>
      <c r="E1262" s="1"/>
      <c r="F1262" s="1"/>
      <c r="G1262" s="1"/>
      <c r="H1262" s="1"/>
    </row>
    <row r="1263" spans="3:8" x14ac:dyDescent="0.2">
      <c r="C1263" s="1"/>
      <c r="D1263" s="1"/>
      <c r="E1263" s="1"/>
      <c r="F1263" s="1"/>
      <c r="G1263" s="1"/>
      <c r="H1263" s="1"/>
    </row>
    <row r="1264" spans="3:8" x14ac:dyDescent="0.2">
      <c r="C1264" s="1"/>
      <c r="D1264" s="1"/>
      <c r="E1264" s="1"/>
      <c r="F1264" s="1"/>
      <c r="G1264" s="1"/>
      <c r="H1264" s="1"/>
    </row>
    <row r="1265" spans="3:8" x14ac:dyDescent="0.2">
      <c r="C1265" s="1"/>
      <c r="D1265" s="1"/>
      <c r="E1265" s="1"/>
      <c r="F1265" s="1"/>
      <c r="G1265" s="1"/>
      <c r="H1265" s="1"/>
    </row>
    <row r="1266" spans="3:8" x14ac:dyDescent="0.2">
      <c r="C1266" s="1"/>
      <c r="D1266" s="1"/>
      <c r="E1266" s="1"/>
      <c r="F1266" s="1"/>
      <c r="G1266" s="1"/>
      <c r="H1266" s="1"/>
    </row>
    <row r="1267" spans="3:8" x14ac:dyDescent="0.2">
      <c r="C1267" s="1"/>
      <c r="D1267" s="1"/>
      <c r="E1267" s="1"/>
      <c r="F1267" s="1"/>
      <c r="G1267" s="1"/>
      <c r="H1267" s="1"/>
    </row>
    <row r="1268" spans="3:8" x14ac:dyDescent="0.2">
      <c r="C1268" s="1"/>
      <c r="D1268" s="1"/>
      <c r="E1268" s="1"/>
      <c r="F1268" s="1"/>
      <c r="G1268" s="1"/>
      <c r="H1268" s="1"/>
    </row>
    <row r="1269" spans="3:8" x14ac:dyDescent="0.2">
      <c r="C1269" s="1"/>
      <c r="D1269" s="1"/>
      <c r="E1269" s="1"/>
      <c r="F1269" s="1"/>
      <c r="G1269" s="1"/>
      <c r="H1269" s="1"/>
    </row>
    <row r="1270" spans="3:8" x14ac:dyDescent="0.2">
      <c r="C1270" s="1"/>
      <c r="D1270" s="1"/>
      <c r="E1270" s="1"/>
      <c r="F1270" s="1"/>
      <c r="G1270" s="1"/>
      <c r="H1270" s="1"/>
    </row>
    <row r="1271" spans="3:8" x14ac:dyDescent="0.2">
      <c r="C1271" s="1"/>
      <c r="D1271" s="1"/>
      <c r="E1271" s="1"/>
      <c r="F1271" s="1"/>
      <c r="G1271" s="1"/>
      <c r="H1271" s="1"/>
    </row>
    <row r="1272" spans="3:8" x14ac:dyDescent="0.2">
      <c r="C1272" s="1"/>
      <c r="D1272" s="1"/>
      <c r="E1272" s="1"/>
      <c r="F1272" s="1"/>
      <c r="G1272" s="1"/>
      <c r="H1272" s="1"/>
    </row>
    <row r="1273" spans="3:8" x14ac:dyDescent="0.2">
      <c r="C1273" s="1"/>
      <c r="D1273" s="1"/>
      <c r="E1273" s="1"/>
      <c r="F1273" s="1"/>
      <c r="G1273" s="1"/>
      <c r="H1273" s="1"/>
    </row>
    <row r="1274" spans="3:8" x14ac:dyDescent="0.2">
      <c r="C1274" s="1"/>
      <c r="D1274" s="1"/>
      <c r="E1274" s="1"/>
      <c r="F1274" s="1"/>
      <c r="G1274" s="1"/>
      <c r="H1274" s="1"/>
    </row>
    <row r="1275" spans="3:8" x14ac:dyDescent="0.2">
      <c r="C1275" s="1"/>
      <c r="D1275" s="1"/>
      <c r="E1275" s="1"/>
      <c r="F1275" s="1"/>
      <c r="G1275" s="1"/>
      <c r="H1275" s="1"/>
    </row>
    <row r="1276" spans="3:8" x14ac:dyDescent="0.2">
      <c r="C1276" s="1"/>
      <c r="D1276" s="1"/>
      <c r="E1276" s="1"/>
      <c r="F1276" s="1"/>
      <c r="G1276" s="1"/>
      <c r="H1276" s="1"/>
    </row>
    <row r="1277" spans="3:8" x14ac:dyDescent="0.2">
      <c r="C1277" s="1"/>
      <c r="D1277" s="1"/>
      <c r="E1277" s="1"/>
      <c r="F1277" s="1"/>
      <c r="G1277" s="1"/>
      <c r="H1277" s="1"/>
    </row>
    <row r="1278" spans="3:8" x14ac:dyDescent="0.2">
      <c r="C1278" s="1"/>
      <c r="D1278" s="1"/>
      <c r="E1278" s="1"/>
      <c r="F1278" s="1"/>
      <c r="G1278" s="1"/>
      <c r="H1278" s="1"/>
    </row>
    <row r="1279" spans="3:8" x14ac:dyDescent="0.2">
      <c r="C1279" s="1"/>
      <c r="D1279" s="1"/>
      <c r="E1279" s="1"/>
      <c r="F1279" s="1"/>
      <c r="G1279" s="1"/>
      <c r="H1279" s="1"/>
    </row>
    <row r="1280" spans="3:8" x14ac:dyDescent="0.2">
      <c r="C1280" s="1"/>
      <c r="D1280" s="1"/>
      <c r="E1280" s="1"/>
      <c r="F1280" s="1"/>
      <c r="G1280" s="1"/>
      <c r="H1280" s="1"/>
    </row>
    <row r="1281" spans="3:8" x14ac:dyDescent="0.2">
      <c r="C1281" s="1"/>
      <c r="D1281" s="1"/>
      <c r="E1281" s="1"/>
      <c r="F1281" s="1"/>
      <c r="G1281" s="1"/>
      <c r="H1281" s="1"/>
    </row>
    <row r="1282" spans="3:8" x14ac:dyDescent="0.2">
      <c r="C1282" s="1"/>
      <c r="D1282" s="1"/>
      <c r="E1282" s="1"/>
      <c r="F1282" s="1"/>
      <c r="G1282" s="1"/>
      <c r="H1282" s="1"/>
    </row>
    <row r="1283" spans="3:8" x14ac:dyDescent="0.2">
      <c r="C1283" s="1"/>
      <c r="D1283" s="1"/>
      <c r="E1283" s="1"/>
      <c r="F1283" s="1"/>
      <c r="G1283" s="1"/>
      <c r="H1283" s="1"/>
    </row>
    <row r="1284" spans="3:8" x14ac:dyDescent="0.2">
      <c r="C1284" s="1"/>
      <c r="D1284" s="1"/>
      <c r="E1284" s="1"/>
      <c r="F1284" s="1"/>
      <c r="G1284" s="1"/>
      <c r="H1284" s="1"/>
    </row>
    <row r="1285" spans="3:8" x14ac:dyDescent="0.2">
      <c r="C1285" s="1"/>
      <c r="D1285" s="1"/>
      <c r="E1285" s="1"/>
      <c r="F1285" s="1"/>
      <c r="G1285" s="1"/>
      <c r="H1285" s="1"/>
    </row>
    <row r="1286" spans="3:8" x14ac:dyDescent="0.2">
      <c r="C1286" s="1"/>
      <c r="D1286" s="1"/>
      <c r="E1286" s="1"/>
      <c r="F1286" s="1"/>
      <c r="G1286" s="1"/>
      <c r="H1286" s="1"/>
    </row>
    <row r="1287" spans="3:8" x14ac:dyDescent="0.2">
      <c r="C1287" s="1"/>
      <c r="D1287" s="1"/>
      <c r="E1287" s="1"/>
      <c r="F1287" s="1"/>
      <c r="G1287" s="1"/>
      <c r="H1287" s="1"/>
    </row>
    <row r="1288" spans="3:8" x14ac:dyDescent="0.2">
      <c r="C1288" s="1"/>
      <c r="D1288" s="1"/>
      <c r="E1288" s="1"/>
      <c r="F1288" s="1"/>
      <c r="G1288" s="1"/>
      <c r="H1288" s="1"/>
    </row>
    <row r="1289" spans="3:8" x14ac:dyDescent="0.2">
      <c r="C1289" s="1"/>
      <c r="D1289" s="1"/>
      <c r="E1289" s="1"/>
      <c r="F1289" s="1"/>
      <c r="G1289" s="1"/>
      <c r="H1289" s="1"/>
    </row>
    <row r="1290" spans="3:8" x14ac:dyDescent="0.2">
      <c r="C1290" s="1"/>
      <c r="D1290" s="1"/>
      <c r="E1290" s="1"/>
      <c r="F1290" s="1"/>
      <c r="G1290" s="1"/>
      <c r="H1290" s="1"/>
    </row>
    <row r="1291" spans="3:8" x14ac:dyDescent="0.2">
      <c r="C1291" s="1"/>
      <c r="D1291" s="1"/>
      <c r="E1291" s="1"/>
      <c r="F1291" s="1"/>
      <c r="G1291" s="1"/>
      <c r="H1291" s="1"/>
    </row>
    <row r="1292" spans="3:8" x14ac:dyDescent="0.2">
      <c r="C1292" s="1"/>
      <c r="D1292" s="1"/>
      <c r="E1292" s="1"/>
      <c r="F1292" s="1"/>
      <c r="G1292" s="1"/>
      <c r="H1292" s="1"/>
    </row>
    <row r="1293" spans="3:8" x14ac:dyDescent="0.2">
      <c r="C1293" s="1"/>
      <c r="D1293" s="1"/>
      <c r="E1293" s="1"/>
      <c r="F1293" s="1"/>
      <c r="G1293" s="1"/>
      <c r="H1293" s="1"/>
    </row>
    <row r="1294" spans="3:8" x14ac:dyDescent="0.2">
      <c r="C1294" s="1"/>
      <c r="D1294" s="1"/>
      <c r="E1294" s="1"/>
      <c r="F1294" s="1"/>
      <c r="G1294" s="1"/>
      <c r="H1294" s="1"/>
    </row>
    <row r="1295" spans="3:8" x14ac:dyDescent="0.2">
      <c r="C1295" s="1"/>
      <c r="D1295" s="1"/>
      <c r="E1295" s="1"/>
      <c r="F1295" s="1"/>
      <c r="G1295" s="1"/>
      <c r="H1295" s="1"/>
    </row>
    <row r="1296" spans="3:8" x14ac:dyDescent="0.2">
      <c r="C1296" s="1"/>
      <c r="D1296" s="1"/>
      <c r="E1296" s="1"/>
      <c r="F1296" s="1"/>
      <c r="G1296" s="1"/>
      <c r="H1296" s="1"/>
    </row>
    <row r="1297" spans="3:8" x14ac:dyDescent="0.2">
      <c r="C1297" s="1"/>
      <c r="D1297" s="1"/>
      <c r="E1297" s="1"/>
      <c r="F1297" s="1"/>
      <c r="G1297" s="1"/>
      <c r="H1297" s="1"/>
    </row>
    <row r="1298" spans="3:8" x14ac:dyDescent="0.2">
      <c r="C1298" s="1"/>
      <c r="D1298" s="1"/>
      <c r="E1298" s="1"/>
      <c r="F1298" s="1"/>
      <c r="G1298" s="1"/>
      <c r="H1298" s="1"/>
    </row>
    <row r="1299" spans="3:8" x14ac:dyDescent="0.2">
      <c r="C1299" s="1"/>
      <c r="D1299" s="1"/>
      <c r="E1299" s="1"/>
      <c r="F1299" s="1"/>
      <c r="G1299" s="1"/>
      <c r="H1299" s="1"/>
    </row>
    <row r="1300" spans="3:8" x14ac:dyDescent="0.2">
      <c r="C1300" s="1"/>
      <c r="D1300" s="1"/>
      <c r="E1300" s="1"/>
      <c r="F1300" s="1"/>
      <c r="G1300" s="1"/>
      <c r="H1300" s="1"/>
    </row>
    <row r="1301" spans="3:8" x14ac:dyDescent="0.2">
      <c r="C1301" s="1"/>
      <c r="D1301" s="1"/>
      <c r="E1301" s="1"/>
      <c r="F1301" s="1"/>
      <c r="G1301" s="1"/>
      <c r="H1301" s="1"/>
    </row>
    <row r="1302" spans="3:8" x14ac:dyDescent="0.2">
      <c r="C1302" s="1"/>
      <c r="D1302" s="1"/>
      <c r="E1302" s="1"/>
      <c r="F1302" s="1"/>
      <c r="G1302" s="1"/>
      <c r="H1302" s="1"/>
    </row>
    <row r="1303" spans="3:8" x14ac:dyDescent="0.2">
      <c r="C1303" s="1"/>
      <c r="D1303" s="1"/>
      <c r="E1303" s="1"/>
      <c r="F1303" s="1"/>
      <c r="G1303" s="1"/>
      <c r="H1303" s="1"/>
    </row>
    <row r="1304" spans="3:8" x14ac:dyDescent="0.2">
      <c r="C1304" s="1"/>
      <c r="D1304" s="1"/>
      <c r="E1304" s="1"/>
      <c r="F1304" s="1"/>
      <c r="G1304" s="1"/>
      <c r="H1304" s="1"/>
    </row>
    <row r="1305" spans="3:8" x14ac:dyDescent="0.2">
      <c r="C1305" s="1"/>
      <c r="D1305" s="1"/>
      <c r="E1305" s="1"/>
      <c r="F1305" s="1"/>
      <c r="G1305" s="1"/>
      <c r="H1305" s="1"/>
    </row>
    <row r="1306" spans="3:8" x14ac:dyDescent="0.2">
      <c r="C1306" s="1"/>
      <c r="D1306" s="1"/>
      <c r="E1306" s="1"/>
      <c r="F1306" s="1"/>
      <c r="G1306" s="1"/>
      <c r="H1306" s="1"/>
    </row>
    <row r="1307" spans="3:8" x14ac:dyDescent="0.2">
      <c r="C1307" s="1"/>
      <c r="D1307" s="1"/>
      <c r="E1307" s="1"/>
      <c r="F1307" s="1"/>
      <c r="G1307" s="1"/>
      <c r="H1307" s="1"/>
    </row>
    <row r="1308" spans="3:8" x14ac:dyDescent="0.2">
      <c r="C1308" s="1"/>
      <c r="D1308" s="1"/>
      <c r="E1308" s="1"/>
      <c r="F1308" s="1"/>
      <c r="G1308" s="1"/>
      <c r="H1308" s="1"/>
    </row>
    <row r="1309" spans="3:8" x14ac:dyDescent="0.2">
      <c r="C1309" s="1"/>
      <c r="D1309" s="1"/>
      <c r="E1309" s="1"/>
      <c r="F1309" s="1"/>
      <c r="G1309" s="1"/>
      <c r="H1309" s="1"/>
    </row>
    <row r="1310" spans="3:8" x14ac:dyDescent="0.2">
      <c r="C1310" s="1"/>
      <c r="D1310" s="1"/>
      <c r="E1310" s="1"/>
      <c r="F1310" s="1"/>
      <c r="G1310" s="1"/>
      <c r="H1310" s="1"/>
    </row>
    <row r="1311" spans="3:8" x14ac:dyDescent="0.2">
      <c r="C1311" s="1"/>
      <c r="D1311" s="1"/>
      <c r="E1311" s="1"/>
      <c r="F1311" s="1"/>
      <c r="G1311" s="1"/>
      <c r="H1311" s="1"/>
    </row>
    <row r="1312" spans="3:8" x14ac:dyDescent="0.2">
      <c r="C1312" s="1"/>
      <c r="D1312" s="1"/>
      <c r="E1312" s="1"/>
      <c r="F1312" s="1"/>
      <c r="G1312" s="1"/>
      <c r="H1312" s="1"/>
    </row>
    <row r="1313" spans="3:8" x14ac:dyDescent="0.2">
      <c r="C1313" s="1"/>
      <c r="D1313" s="1"/>
      <c r="E1313" s="1"/>
      <c r="F1313" s="1"/>
      <c r="G1313" s="1"/>
      <c r="H1313" s="1"/>
    </row>
    <row r="1314" spans="3:8" x14ac:dyDescent="0.2">
      <c r="C1314" s="1"/>
      <c r="D1314" s="1"/>
      <c r="E1314" s="1"/>
      <c r="F1314" s="1"/>
      <c r="G1314" s="1"/>
      <c r="H1314" s="1"/>
    </row>
    <row r="1315" spans="3:8" x14ac:dyDescent="0.2">
      <c r="C1315" s="1"/>
      <c r="D1315" s="1"/>
      <c r="E1315" s="1"/>
      <c r="F1315" s="1"/>
      <c r="G1315" s="1"/>
      <c r="H1315" s="1"/>
    </row>
    <row r="1316" spans="3:8" x14ac:dyDescent="0.2">
      <c r="C1316" s="1"/>
      <c r="D1316" s="1"/>
      <c r="E1316" s="1"/>
      <c r="F1316" s="1"/>
      <c r="G1316" s="1"/>
      <c r="H1316" s="1"/>
    </row>
    <row r="1317" spans="3:8" x14ac:dyDescent="0.2">
      <c r="C1317" s="1"/>
      <c r="D1317" s="1"/>
      <c r="E1317" s="1"/>
      <c r="F1317" s="1"/>
      <c r="G1317" s="1"/>
      <c r="H1317" s="1"/>
    </row>
    <row r="1318" spans="3:8" x14ac:dyDescent="0.2">
      <c r="C1318" s="1"/>
      <c r="D1318" s="1"/>
      <c r="E1318" s="1"/>
      <c r="F1318" s="1"/>
      <c r="G1318" s="1"/>
      <c r="H1318" s="1"/>
    </row>
    <row r="1319" spans="3:8" x14ac:dyDescent="0.2">
      <c r="C1319" s="1"/>
      <c r="D1319" s="1"/>
      <c r="E1319" s="1"/>
      <c r="F1319" s="1"/>
      <c r="G1319" s="1"/>
      <c r="H1319" s="1"/>
    </row>
    <row r="1320" spans="3:8" x14ac:dyDescent="0.2">
      <c r="C1320" s="1"/>
      <c r="D1320" s="1"/>
      <c r="E1320" s="1"/>
      <c r="F1320" s="1"/>
      <c r="G1320" s="1"/>
      <c r="H1320" s="1"/>
    </row>
    <row r="1321" spans="3:8" x14ac:dyDescent="0.2">
      <c r="C1321" s="1"/>
      <c r="D1321" s="1"/>
      <c r="E1321" s="1"/>
      <c r="F1321" s="1"/>
      <c r="G1321" s="1"/>
      <c r="H1321" s="1"/>
    </row>
    <row r="1322" spans="3:8" x14ac:dyDescent="0.2">
      <c r="C1322" s="1"/>
      <c r="D1322" s="1"/>
      <c r="E1322" s="1"/>
      <c r="F1322" s="1"/>
      <c r="G1322" s="1"/>
      <c r="H1322" s="1"/>
    </row>
    <row r="1323" spans="3:8" x14ac:dyDescent="0.2">
      <c r="C1323" s="1"/>
      <c r="D1323" s="1"/>
      <c r="E1323" s="1"/>
      <c r="F1323" s="1"/>
      <c r="G1323" s="1"/>
      <c r="H1323" s="1"/>
    </row>
    <row r="1324" spans="3:8" x14ac:dyDescent="0.2">
      <c r="C1324" s="1"/>
      <c r="D1324" s="1"/>
      <c r="E1324" s="1"/>
      <c r="F1324" s="1"/>
      <c r="G1324" s="1"/>
      <c r="H1324" s="1"/>
    </row>
    <row r="1325" spans="3:8" x14ac:dyDescent="0.2">
      <c r="C1325" s="1"/>
      <c r="D1325" s="1"/>
      <c r="E1325" s="1"/>
      <c r="F1325" s="1"/>
      <c r="G1325" s="1"/>
      <c r="H1325" s="1"/>
    </row>
    <row r="1326" spans="3:8" x14ac:dyDescent="0.2">
      <c r="C1326" s="1"/>
      <c r="D1326" s="1"/>
      <c r="E1326" s="1"/>
      <c r="F1326" s="1"/>
      <c r="G1326" s="1"/>
      <c r="H1326" s="1"/>
    </row>
    <row r="1327" spans="3:8" x14ac:dyDescent="0.2">
      <c r="C1327" s="1"/>
      <c r="D1327" s="1"/>
      <c r="E1327" s="1"/>
      <c r="F1327" s="1"/>
      <c r="G1327" s="1"/>
      <c r="H1327" s="1"/>
    </row>
    <row r="1328" spans="3:8" x14ac:dyDescent="0.2">
      <c r="C1328" s="1"/>
      <c r="D1328" s="1"/>
      <c r="E1328" s="1"/>
      <c r="F1328" s="1"/>
      <c r="G1328" s="1"/>
      <c r="H1328" s="1"/>
    </row>
    <row r="1329" spans="3:8" x14ac:dyDescent="0.2">
      <c r="C1329" s="1"/>
      <c r="D1329" s="1"/>
      <c r="E1329" s="1"/>
      <c r="F1329" s="1"/>
      <c r="G1329" s="1"/>
      <c r="H1329" s="1"/>
    </row>
    <row r="1330" spans="3:8" x14ac:dyDescent="0.2">
      <c r="C1330" s="1"/>
      <c r="D1330" s="1"/>
      <c r="E1330" s="1"/>
      <c r="F1330" s="1"/>
      <c r="G1330" s="1"/>
      <c r="H1330" s="1"/>
    </row>
    <row r="1331" spans="3:8" x14ac:dyDescent="0.2">
      <c r="C1331" s="1"/>
      <c r="D1331" s="1"/>
      <c r="E1331" s="1"/>
      <c r="F1331" s="1"/>
      <c r="G1331" s="1"/>
      <c r="H1331" s="1"/>
    </row>
    <row r="1332" spans="3:8" x14ac:dyDescent="0.2">
      <c r="C1332" s="1"/>
      <c r="D1332" s="1"/>
      <c r="E1332" s="1"/>
      <c r="F1332" s="1"/>
      <c r="G1332" s="1"/>
      <c r="H1332" s="1"/>
    </row>
    <row r="1333" spans="3:8" x14ac:dyDescent="0.2">
      <c r="C1333" s="1"/>
      <c r="D1333" s="1"/>
      <c r="E1333" s="1"/>
      <c r="F1333" s="1"/>
      <c r="G1333" s="1"/>
      <c r="H1333" s="1"/>
    </row>
    <row r="1334" spans="3:8" x14ac:dyDescent="0.2">
      <c r="C1334" s="1"/>
      <c r="D1334" s="1"/>
      <c r="E1334" s="1"/>
      <c r="F1334" s="1"/>
      <c r="G1334" s="1"/>
      <c r="H1334" s="1"/>
    </row>
    <row r="1335" spans="3:8" x14ac:dyDescent="0.2">
      <c r="C1335" s="1"/>
      <c r="D1335" s="1"/>
      <c r="E1335" s="1"/>
      <c r="F1335" s="1"/>
      <c r="G1335" s="1"/>
      <c r="H1335" s="1"/>
    </row>
    <row r="1336" spans="3:8" x14ac:dyDescent="0.2">
      <c r="C1336" s="1"/>
      <c r="D1336" s="1"/>
      <c r="E1336" s="1"/>
      <c r="F1336" s="1"/>
      <c r="G1336" s="1"/>
      <c r="H1336" s="1"/>
    </row>
    <row r="1337" spans="3:8" x14ac:dyDescent="0.2">
      <c r="C1337" s="1"/>
      <c r="D1337" s="1"/>
      <c r="E1337" s="1"/>
      <c r="F1337" s="1"/>
      <c r="G1337" s="1"/>
      <c r="H1337" s="1"/>
    </row>
    <row r="1338" spans="3:8" x14ac:dyDescent="0.2">
      <c r="C1338" s="1"/>
      <c r="D1338" s="1"/>
      <c r="E1338" s="1"/>
      <c r="F1338" s="1"/>
      <c r="G1338" s="1"/>
      <c r="H1338" s="1"/>
    </row>
    <row r="1339" spans="3:8" x14ac:dyDescent="0.2">
      <c r="C1339" s="1"/>
      <c r="D1339" s="1"/>
      <c r="E1339" s="1"/>
      <c r="F1339" s="1"/>
      <c r="G1339" s="1"/>
      <c r="H1339" s="1"/>
    </row>
    <row r="1340" spans="3:8" x14ac:dyDescent="0.2">
      <c r="C1340" s="1"/>
      <c r="D1340" s="1"/>
      <c r="E1340" s="1"/>
      <c r="F1340" s="1"/>
      <c r="G1340" s="1"/>
      <c r="H1340" s="1"/>
    </row>
    <row r="1341" spans="3:8" x14ac:dyDescent="0.2">
      <c r="C1341" s="1"/>
      <c r="D1341" s="1"/>
      <c r="E1341" s="1"/>
      <c r="F1341" s="1"/>
      <c r="G1341" s="1"/>
      <c r="H1341" s="1"/>
    </row>
    <row r="1342" spans="3:8" x14ac:dyDescent="0.2">
      <c r="C1342" s="1"/>
      <c r="D1342" s="1"/>
      <c r="E1342" s="1"/>
      <c r="F1342" s="1"/>
      <c r="G1342" s="1"/>
      <c r="H1342" s="1"/>
    </row>
    <row r="1343" spans="3:8" x14ac:dyDescent="0.2">
      <c r="C1343" s="1"/>
      <c r="D1343" s="1"/>
      <c r="E1343" s="1"/>
      <c r="F1343" s="1"/>
      <c r="G1343" s="1"/>
      <c r="H1343" s="1"/>
    </row>
    <row r="1344" spans="3:8" x14ac:dyDescent="0.2">
      <c r="C1344" s="1"/>
      <c r="D1344" s="1"/>
      <c r="E1344" s="1"/>
      <c r="F1344" s="1"/>
      <c r="G1344" s="1"/>
      <c r="H1344" s="1"/>
    </row>
    <row r="1345" spans="3:8" x14ac:dyDescent="0.2">
      <c r="C1345" s="1"/>
      <c r="D1345" s="1"/>
      <c r="E1345" s="1"/>
      <c r="F1345" s="1"/>
      <c r="G1345" s="1"/>
      <c r="H1345" s="1"/>
    </row>
    <row r="1346" spans="3:8" x14ac:dyDescent="0.2">
      <c r="C1346" s="1"/>
      <c r="D1346" s="1"/>
      <c r="E1346" s="1"/>
      <c r="F1346" s="1"/>
      <c r="G1346" s="1"/>
      <c r="H1346" s="1"/>
    </row>
    <row r="1347" spans="3:8" x14ac:dyDescent="0.2">
      <c r="C1347" s="1"/>
      <c r="D1347" s="1"/>
      <c r="E1347" s="1"/>
      <c r="F1347" s="1"/>
      <c r="G1347" s="1"/>
      <c r="H1347" s="1"/>
    </row>
    <row r="1348" spans="3:8" x14ac:dyDescent="0.2">
      <c r="C1348" s="1"/>
      <c r="D1348" s="1"/>
      <c r="E1348" s="1"/>
      <c r="F1348" s="1"/>
      <c r="G1348" s="1"/>
      <c r="H1348" s="1"/>
    </row>
    <row r="1349" spans="3:8" x14ac:dyDescent="0.2">
      <c r="C1349" s="1"/>
      <c r="D1349" s="1"/>
      <c r="E1349" s="1"/>
      <c r="F1349" s="1"/>
      <c r="G1349" s="1"/>
      <c r="H1349" s="1"/>
    </row>
    <row r="1350" spans="3:8" x14ac:dyDescent="0.2">
      <c r="C1350" s="1"/>
      <c r="D1350" s="1"/>
      <c r="E1350" s="1"/>
      <c r="F1350" s="1"/>
      <c r="G1350" s="1"/>
      <c r="H1350" s="1"/>
    </row>
    <row r="1351" spans="3:8" x14ac:dyDescent="0.2">
      <c r="C1351" s="1"/>
      <c r="D1351" s="1"/>
      <c r="E1351" s="1"/>
      <c r="F1351" s="1"/>
      <c r="G1351" s="1"/>
      <c r="H1351" s="1"/>
    </row>
    <row r="1352" spans="3:8" x14ac:dyDescent="0.2">
      <c r="C1352" s="1"/>
      <c r="D1352" s="1"/>
      <c r="E1352" s="1"/>
      <c r="F1352" s="1"/>
      <c r="G1352" s="1"/>
      <c r="H1352" s="1"/>
    </row>
    <row r="1353" spans="3:8" x14ac:dyDescent="0.2">
      <c r="C1353" s="1"/>
      <c r="D1353" s="1"/>
      <c r="E1353" s="1"/>
      <c r="F1353" s="1"/>
      <c r="G1353" s="1"/>
      <c r="H1353" s="1"/>
    </row>
    <row r="1354" spans="3:8" x14ac:dyDescent="0.2">
      <c r="C1354" s="1"/>
      <c r="D1354" s="1"/>
      <c r="E1354" s="1"/>
      <c r="F1354" s="1"/>
      <c r="G1354" s="1"/>
      <c r="H1354" s="1"/>
    </row>
    <row r="1355" spans="3:8" x14ac:dyDescent="0.2">
      <c r="C1355" s="1"/>
      <c r="D1355" s="1"/>
      <c r="E1355" s="1"/>
      <c r="F1355" s="1"/>
      <c r="G1355" s="1"/>
      <c r="H1355" s="1"/>
    </row>
    <row r="1356" spans="3:8" x14ac:dyDescent="0.2">
      <c r="C1356" s="1"/>
      <c r="D1356" s="1"/>
      <c r="E1356" s="1"/>
      <c r="F1356" s="1"/>
      <c r="G1356" s="1"/>
      <c r="H1356" s="1"/>
    </row>
    <row r="1357" spans="3:8" x14ac:dyDescent="0.2">
      <c r="C1357" s="1"/>
      <c r="D1357" s="1"/>
      <c r="E1357" s="1"/>
      <c r="F1357" s="1"/>
      <c r="G1357" s="1"/>
      <c r="H1357" s="1"/>
    </row>
    <row r="1358" spans="3:8" x14ac:dyDescent="0.2">
      <c r="C1358" s="1"/>
      <c r="D1358" s="1"/>
      <c r="E1358" s="1"/>
      <c r="F1358" s="1"/>
      <c r="G1358" s="1"/>
      <c r="H1358" s="1"/>
    </row>
    <row r="1359" spans="3:8" x14ac:dyDescent="0.2">
      <c r="C1359" s="1"/>
      <c r="D1359" s="1"/>
      <c r="E1359" s="1"/>
      <c r="F1359" s="1"/>
      <c r="G1359" s="1"/>
      <c r="H1359" s="1"/>
    </row>
    <row r="1360" spans="3:8" x14ac:dyDescent="0.2">
      <c r="C1360" s="1"/>
      <c r="D1360" s="1"/>
      <c r="E1360" s="1"/>
      <c r="F1360" s="1"/>
      <c r="G1360" s="1"/>
      <c r="H1360" s="1"/>
    </row>
    <row r="1361" spans="3:8" x14ac:dyDescent="0.2">
      <c r="C1361" s="1"/>
      <c r="D1361" s="1"/>
      <c r="E1361" s="1"/>
      <c r="F1361" s="1"/>
      <c r="G1361" s="1"/>
      <c r="H1361" s="1"/>
    </row>
    <row r="1362" spans="3:8" x14ac:dyDescent="0.2">
      <c r="C1362" s="1"/>
      <c r="D1362" s="1"/>
      <c r="E1362" s="1"/>
      <c r="F1362" s="1"/>
      <c r="G1362" s="1"/>
      <c r="H1362" s="1"/>
    </row>
    <row r="1363" spans="3:8" x14ac:dyDescent="0.2">
      <c r="C1363" s="1"/>
      <c r="D1363" s="1"/>
      <c r="E1363" s="1"/>
      <c r="F1363" s="1"/>
      <c r="G1363" s="1"/>
      <c r="H1363" s="1"/>
    </row>
    <row r="1364" spans="3:8" x14ac:dyDescent="0.2">
      <c r="C1364" s="1"/>
      <c r="D1364" s="1"/>
      <c r="E1364" s="1"/>
      <c r="F1364" s="1"/>
      <c r="G1364" s="1"/>
      <c r="H1364" s="1"/>
    </row>
    <row r="1365" spans="3:8" x14ac:dyDescent="0.2">
      <c r="C1365" s="1"/>
      <c r="D1365" s="1"/>
      <c r="E1365" s="1"/>
      <c r="F1365" s="1"/>
      <c r="G1365" s="1"/>
      <c r="H1365" s="1"/>
    </row>
    <row r="1366" spans="3:8" x14ac:dyDescent="0.2">
      <c r="C1366" s="1"/>
      <c r="D1366" s="1"/>
      <c r="E1366" s="1"/>
      <c r="F1366" s="1"/>
      <c r="G1366" s="1"/>
      <c r="H1366" s="1"/>
    </row>
    <row r="1367" spans="3:8" x14ac:dyDescent="0.2">
      <c r="C1367" s="1"/>
      <c r="D1367" s="1"/>
      <c r="E1367" s="1"/>
      <c r="F1367" s="1"/>
      <c r="G1367" s="1"/>
      <c r="H1367" s="1"/>
    </row>
    <row r="1368" spans="3:8" x14ac:dyDescent="0.2">
      <c r="C1368" s="1"/>
      <c r="D1368" s="1"/>
      <c r="E1368" s="1"/>
      <c r="F1368" s="1"/>
      <c r="G1368" s="1"/>
      <c r="H1368" s="1"/>
    </row>
    <row r="1369" spans="3:8" x14ac:dyDescent="0.2">
      <c r="C1369" s="1"/>
      <c r="D1369" s="1"/>
      <c r="E1369" s="1"/>
      <c r="F1369" s="1"/>
      <c r="G1369" s="1"/>
      <c r="H1369" s="1"/>
    </row>
    <row r="1370" spans="3:8" x14ac:dyDescent="0.2">
      <c r="C1370" s="1"/>
      <c r="D1370" s="1"/>
      <c r="E1370" s="1"/>
      <c r="F1370" s="1"/>
      <c r="G1370" s="1"/>
      <c r="H1370" s="1"/>
    </row>
    <row r="1371" spans="3:8" x14ac:dyDescent="0.2">
      <c r="C1371" s="1"/>
      <c r="D1371" s="1"/>
      <c r="E1371" s="1"/>
      <c r="F1371" s="1"/>
      <c r="G1371" s="1"/>
      <c r="H1371" s="1"/>
    </row>
    <row r="1372" spans="3:8" x14ac:dyDescent="0.2">
      <c r="C1372" s="1"/>
      <c r="D1372" s="1"/>
      <c r="E1372" s="1"/>
      <c r="F1372" s="1"/>
      <c r="G1372" s="1"/>
      <c r="H1372" s="1"/>
    </row>
    <row r="1373" spans="3:8" x14ac:dyDescent="0.2">
      <c r="C1373" s="1"/>
      <c r="D1373" s="1"/>
      <c r="E1373" s="1"/>
      <c r="F1373" s="1"/>
      <c r="G1373" s="1"/>
      <c r="H1373" s="1"/>
    </row>
    <row r="1374" spans="3:8" x14ac:dyDescent="0.2">
      <c r="C1374" s="1"/>
      <c r="D1374" s="1"/>
      <c r="E1374" s="1"/>
      <c r="F1374" s="1"/>
      <c r="G1374" s="1"/>
      <c r="H1374" s="1"/>
    </row>
    <row r="1375" spans="3:8" x14ac:dyDescent="0.2">
      <c r="C1375" s="1"/>
      <c r="D1375" s="1"/>
      <c r="E1375" s="1"/>
      <c r="F1375" s="1"/>
      <c r="G1375" s="1"/>
      <c r="H1375" s="1"/>
    </row>
    <row r="1376" spans="3:8" x14ac:dyDescent="0.2">
      <c r="C1376" s="1"/>
      <c r="D1376" s="1"/>
      <c r="E1376" s="1"/>
      <c r="F1376" s="1"/>
      <c r="G1376" s="1"/>
      <c r="H1376" s="1"/>
    </row>
    <row r="1377" spans="3:8" x14ac:dyDescent="0.2">
      <c r="C1377" s="1"/>
      <c r="D1377" s="1"/>
      <c r="E1377" s="1"/>
      <c r="F1377" s="1"/>
      <c r="G1377" s="1"/>
      <c r="H1377" s="1"/>
    </row>
    <row r="1378" spans="3:8" x14ac:dyDescent="0.2">
      <c r="C1378" s="1"/>
      <c r="D1378" s="1"/>
      <c r="E1378" s="1"/>
      <c r="F1378" s="1"/>
      <c r="G1378" s="1"/>
      <c r="H1378" s="1"/>
    </row>
    <row r="1379" spans="3:8" x14ac:dyDescent="0.2">
      <c r="C1379" s="1"/>
      <c r="D1379" s="1"/>
      <c r="E1379" s="1"/>
      <c r="F1379" s="1"/>
      <c r="G1379" s="1"/>
      <c r="H1379" s="1"/>
    </row>
    <row r="1380" spans="3:8" x14ac:dyDescent="0.2">
      <c r="C1380" s="1"/>
      <c r="D1380" s="1"/>
      <c r="E1380" s="1"/>
      <c r="F1380" s="1"/>
      <c r="G1380" s="1"/>
      <c r="H1380" s="1"/>
    </row>
    <row r="1381" spans="3:8" x14ac:dyDescent="0.2">
      <c r="C1381" s="1"/>
      <c r="D1381" s="1"/>
      <c r="E1381" s="1"/>
      <c r="F1381" s="1"/>
      <c r="G1381" s="1"/>
      <c r="H1381" s="1"/>
    </row>
    <row r="1382" spans="3:8" x14ac:dyDescent="0.2">
      <c r="C1382" s="1"/>
      <c r="D1382" s="1"/>
      <c r="E1382" s="1"/>
      <c r="F1382" s="1"/>
      <c r="G1382" s="1"/>
      <c r="H1382" s="1"/>
    </row>
    <row r="1383" spans="3:8" x14ac:dyDescent="0.2">
      <c r="C1383" s="1"/>
      <c r="D1383" s="1"/>
      <c r="E1383" s="1"/>
      <c r="F1383" s="1"/>
      <c r="G1383" s="1"/>
      <c r="H1383" s="1"/>
    </row>
    <row r="1384" spans="3:8" x14ac:dyDescent="0.2">
      <c r="C1384" s="1"/>
      <c r="D1384" s="1"/>
      <c r="E1384" s="1"/>
      <c r="F1384" s="1"/>
      <c r="G1384" s="1"/>
      <c r="H1384" s="1"/>
    </row>
    <row r="1385" spans="3:8" x14ac:dyDescent="0.2">
      <c r="C1385" s="1"/>
      <c r="D1385" s="1"/>
      <c r="E1385" s="1"/>
      <c r="F1385" s="1"/>
      <c r="G1385" s="1"/>
      <c r="H1385" s="1"/>
    </row>
    <row r="1386" spans="3:8" x14ac:dyDescent="0.2">
      <c r="C1386" s="1"/>
      <c r="D1386" s="1"/>
      <c r="E1386" s="1"/>
      <c r="F1386" s="1"/>
      <c r="G1386" s="1"/>
      <c r="H1386" s="1"/>
    </row>
    <row r="1387" spans="3:8" x14ac:dyDescent="0.2">
      <c r="C1387" s="1"/>
      <c r="D1387" s="1"/>
      <c r="E1387" s="1"/>
      <c r="F1387" s="1"/>
      <c r="G1387" s="1"/>
      <c r="H1387" s="1"/>
    </row>
    <row r="1388" spans="3:8" x14ac:dyDescent="0.2">
      <c r="C1388" s="1"/>
      <c r="D1388" s="1"/>
      <c r="E1388" s="1"/>
      <c r="F1388" s="1"/>
      <c r="G1388" s="1"/>
      <c r="H1388" s="1"/>
    </row>
    <row r="1389" spans="3:8" x14ac:dyDescent="0.2">
      <c r="C1389" s="1"/>
      <c r="D1389" s="1"/>
      <c r="E1389" s="1"/>
      <c r="F1389" s="1"/>
      <c r="G1389" s="1"/>
      <c r="H1389" s="1"/>
    </row>
    <row r="1390" spans="3:8" x14ac:dyDescent="0.2">
      <c r="C1390" s="1"/>
      <c r="D1390" s="1"/>
      <c r="E1390" s="1"/>
      <c r="F1390" s="1"/>
      <c r="G1390" s="1"/>
      <c r="H1390" s="1"/>
    </row>
    <row r="1391" spans="3:8" x14ac:dyDescent="0.2">
      <c r="C1391" s="1"/>
      <c r="D1391" s="1"/>
      <c r="E1391" s="1"/>
      <c r="F1391" s="1"/>
      <c r="G1391" s="1"/>
      <c r="H1391" s="1"/>
    </row>
    <row r="1392" spans="3:8" x14ac:dyDescent="0.2">
      <c r="C1392" s="1"/>
      <c r="D1392" s="1"/>
      <c r="E1392" s="1"/>
      <c r="F1392" s="1"/>
      <c r="G1392" s="1"/>
      <c r="H1392" s="1"/>
    </row>
    <row r="1393" spans="3:8" x14ac:dyDescent="0.2">
      <c r="C1393" s="1"/>
      <c r="D1393" s="1"/>
      <c r="E1393" s="1"/>
      <c r="F1393" s="1"/>
      <c r="G1393" s="1"/>
      <c r="H1393" s="1"/>
    </row>
    <row r="1394" spans="3:8" x14ac:dyDescent="0.2">
      <c r="C1394" s="1"/>
      <c r="D1394" s="1"/>
      <c r="E1394" s="1"/>
      <c r="F1394" s="1"/>
      <c r="G1394" s="1"/>
      <c r="H1394" s="1"/>
    </row>
    <row r="1395" spans="3:8" x14ac:dyDescent="0.2">
      <c r="C1395" s="1"/>
      <c r="D1395" s="1"/>
      <c r="E1395" s="1"/>
      <c r="F1395" s="1"/>
      <c r="G1395" s="1"/>
      <c r="H1395" s="1"/>
    </row>
    <row r="1396" spans="3:8" x14ac:dyDescent="0.2">
      <c r="C1396" s="1"/>
      <c r="D1396" s="1"/>
      <c r="E1396" s="1"/>
      <c r="F1396" s="1"/>
      <c r="G1396" s="1"/>
      <c r="H1396" s="1"/>
    </row>
    <row r="1397" spans="3:8" x14ac:dyDescent="0.2">
      <c r="C1397" s="1"/>
      <c r="D1397" s="1"/>
      <c r="E1397" s="1"/>
      <c r="F1397" s="1"/>
      <c r="G1397" s="1"/>
      <c r="H1397" s="1"/>
    </row>
    <row r="1398" spans="3:8" x14ac:dyDescent="0.2">
      <c r="C1398" s="1"/>
      <c r="D1398" s="1"/>
      <c r="E1398" s="1"/>
      <c r="F1398" s="1"/>
      <c r="G1398" s="1"/>
      <c r="H1398" s="1"/>
    </row>
    <row r="1399" spans="3:8" x14ac:dyDescent="0.2">
      <c r="C1399" s="1"/>
      <c r="D1399" s="1"/>
      <c r="E1399" s="1"/>
      <c r="F1399" s="1"/>
      <c r="G1399" s="1"/>
      <c r="H1399" s="1"/>
    </row>
    <row r="1400" spans="3:8" x14ac:dyDescent="0.2">
      <c r="C1400" s="1"/>
      <c r="D1400" s="1"/>
      <c r="E1400" s="1"/>
      <c r="F1400" s="1"/>
      <c r="G1400" s="1"/>
      <c r="H1400" s="1"/>
    </row>
    <row r="1401" spans="3:8" x14ac:dyDescent="0.2">
      <c r="C1401" s="1"/>
      <c r="D1401" s="1"/>
      <c r="E1401" s="1"/>
      <c r="F1401" s="1"/>
      <c r="G1401" s="1"/>
      <c r="H1401" s="1"/>
    </row>
    <row r="1402" spans="3:8" x14ac:dyDescent="0.2">
      <c r="C1402" s="1"/>
      <c r="D1402" s="1"/>
      <c r="E1402" s="1"/>
      <c r="F1402" s="1"/>
      <c r="G1402" s="1"/>
      <c r="H1402" s="1"/>
    </row>
    <row r="1403" spans="3:8" x14ac:dyDescent="0.2">
      <c r="C1403" s="1"/>
      <c r="D1403" s="1"/>
      <c r="E1403" s="1"/>
      <c r="F1403" s="1"/>
      <c r="G1403" s="1"/>
      <c r="H1403" s="1"/>
    </row>
    <row r="1404" spans="3:8" x14ac:dyDescent="0.2">
      <c r="C1404" s="1"/>
      <c r="D1404" s="1"/>
      <c r="E1404" s="1"/>
      <c r="F1404" s="1"/>
      <c r="G1404" s="1"/>
      <c r="H1404" s="1"/>
    </row>
    <row r="1405" spans="3:8" x14ac:dyDescent="0.2">
      <c r="C1405" s="1"/>
      <c r="D1405" s="1"/>
      <c r="E1405" s="1"/>
      <c r="F1405" s="1"/>
      <c r="G1405" s="1"/>
      <c r="H1405" s="1"/>
    </row>
    <row r="1406" spans="3:8" x14ac:dyDescent="0.2">
      <c r="C1406" s="1"/>
      <c r="D1406" s="1"/>
      <c r="E1406" s="1"/>
      <c r="F1406" s="1"/>
      <c r="G1406" s="1"/>
      <c r="H1406" s="1"/>
    </row>
    <row r="1407" spans="3:8" x14ac:dyDescent="0.2">
      <c r="C1407" s="1"/>
      <c r="D1407" s="1"/>
      <c r="E1407" s="1"/>
      <c r="F1407" s="1"/>
      <c r="G1407" s="1"/>
      <c r="H1407" s="1"/>
    </row>
    <row r="1408" spans="3:8" x14ac:dyDescent="0.2">
      <c r="C1408" s="1"/>
      <c r="D1408" s="1"/>
      <c r="E1408" s="1"/>
      <c r="F1408" s="1"/>
      <c r="G1408" s="1"/>
      <c r="H1408" s="1"/>
    </row>
    <row r="1409" spans="3:8" x14ac:dyDescent="0.2">
      <c r="C1409" s="1"/>
      <c r="D1409" s="1"/>
      <c r="E1409" s="1"/>
      <c r="F1409" s="1"/>
      <c r="G1409" s="1"/>
      <c r="H1409" s="1"/>
    </row>
    <row r="1410" spans="3:8" x14ac:dyDescent="0.2">
      <c r="C1410" s="1"/>
      <c r="D1410" s="1"/>
      <c r="E1410" s="1"/>
      <c r="F1410" s="1"/>
      <c r="G1410" s="1"/>
      <c r="H1410" s="1"/>
    </row>
    <row r="1411" spans="3:8" x14ac:dyDescent="0.2">
      <c r="C1411" s="1"/>
      <c r="D1411" s="1"/>
      <c r="E1411" s="1"/>
      <c r="F1411" s="1"/>
      <c r="G1411" s="1"/>
      <c r="H1411" s="1"/>
    </row>
    <row r="1412" spans="3:8" x14ac:dyDescent="0.2">
      <c r="C1412" s="1"/>
      <c r="D1412" s="1"/>
      <c r="E1412" s="1"/>
      <c r="F1412" s="1"/>
      <c r="G1412" s="1"/>
      <c r="H1412" s="1"/>
    </row>
    <row r="1413" spans="3:8" x14ac:dyDescent="0.2">
      <c r="C1413" s="1"/>
      <c r="D1413" s="1"/>
      <c r="E1413" s="1"/>
      <c r="F1413" s="1"/>
      <c r="G1413" s="1"/>
      <c r="H1413" s="1"/>
    </row>
    <row r="1414" spans="3:8" x14ac:dyDescent="0.2">
      <c r="C1414" s="1"/>
      <c r="D1414" s="1"/>
      <c r="E1414" s="1"/>
      <c r="F1414" s="1"/>
      <c r="G1414" s="1"/>
      <c r="H1414" s="1"/>
    </row>
    <row r="1415" spans="3:8" x14ac:dyDescent="0.2">
      <c r="C1415" s="1"/>
      <c r="D1415" s="1"/>
      <c r="E1415" s="1"/>
      <c r="F1415" s="1"/>
      <c r="G1415" s="1"/>
      <c r="H1415" s="1"/>
    </row>
    <row r="1416" spans="3:8" x14ac:dyDescent="0.2">
      <c r="C1416" s="1"/>
      <c r="D1416" s="1"/>
      <c r="E1416" s="1"/>
      <c r="F1416" s="1"/>
      <c r="G1416" s="1"/>
      <c r="H1416" s="1"/>
    </row>
    <row r="1417" spans="3:8" x14ac:dyDescent="0.2">
      <c r="C1417" s="1"/>
      <c r="D1417" s="1"/>
      <c r="E1417" s="1"/>
      <c r="F1417" s="1"/>
      <c r="G1417" s="1"/>
      <c r="H1417" s="1"/>
    </row>
    <row r="1418" spans="3:8" x14ac:dyDescent="0.2">
      <c r="C1418" s="1"/>
      <c r="D1418" s="1"/>
      <c r="E1418" s="1"/>
      <c r="F1418" s="1"/>
      <c r="G1418" s="1"/>
      <c r="H1418" s="1"/>
    </row>
    <row r="1419" spans="3:8" x14ac:dyDescent="0.2">
      <c r="C1419" s="1"/>
      <c r="D1419" s="1"/>
      <c r="E1419" s="1"/>
      <c r="F1419" s="1"/>
      <c r="G1419" s="1"/>
      <c r="H1419" s="1"/>
    </row>
    <row r="1420" spans="3:8" x14ac:dyDescent="0.2">
      <c r="C1420" s="1"/>
      <c r="D1420" s="1"/>
      <c r="E1420" s="1"/>
      <c r="F1420" s="1"/>
      <c r="G1420" s="1"/>
      <c r="H1420" s="1"/>
    </row>
    <row r="1421" spans="3:8" x14ac:dyDescent="0.2">
      <c r="C1421" s="1"/>
      <c r="D1421" s="1"/>
      <c r="E1421" s="1"/>
      <c r="F1421" s="1"/>
      <c r="G1421" s="1"/>
      <c r="H1421" s="1"/>
    </row>
    <row r="1422" spans="3:8" x14ac:dyDescent="0.2">
      <c r="C1422" s="1"/>
      <c r="D1422" s="1"/>
      <c r="E1422" s="1"/>
      <c r="F1422" s="1"/>
      <c r="G1422" s="1"/>
      <c r="H1422" s="1"/>
    </row>
    <row r="1423" spans="3:8" x14ac:dyDescent="0.2">
      <c r="C1423" s="1"/>
      <c r="D1423" s="1"/>
      <c r="E1423" s="1"/>
      <c r="F1423" s="1"/>
      <c r="G1423" s="1"/>
      <c r="H1423" s="1"/>
    </row>
    <row r="1424" spans="3:8" x14ac:dyDescent="0.2">
      <c r="C1424" s="1"/>
      <c r="D1424" s="1"/>
      <c r="E1424" s="1"/>
      <c r="F1424" s="1"/>
      <c r="G1424" s="1"/>
      <c r="H1424" s="1"/>
    </row>
    <row r="1425" spans="3:8" x14ac:dyDescent="0.2">
      <c r="C1425" s="1"/>
      <c r="D1425" s="1"/>
      <c r="E1425" s="1"/>
      <c r="F1425" s="1"/>
      <c r="G1425" s="1"/>
      <c r="H1425" s="1"/>
    </row>
    <row r="1426" spans="3:8" x14ac:dyDescent="0.2">
      <c r="C1426" s="1"/>
      <c r="D1426" s="1"/>
      <c r="E1426" s="1"/>
      <c r="F1426" s="1"/>
      <c r="G1426" s="1"/>
      <c r="H1426" s="1"/>
    </row>
    <row r="1427" spans="3:8" x14ac:dyDescent="0.2">
      <c r="C1427" s="1"/>
      <c r="D1427" s="1"/>
      <c r="E1427" s="1"/>
      <c r="F1427" s="1"/>
      <c r="G1427" s="1"/>
      <c r="H1427" s="1"/>
    </row>
    <row r="1428" spans="3:8" x14ac:dyDescent="0.2">
      <c r="C1428" s="1"/>
      <c r="D1428" s="1"/>
      <c r="E1428" s="1"/>
      <c r="F1428" s="1"/>
      <c r="G1428" s="1"/>
      <c r="H1428" s="1"/>
    </row>
    <row r="1429" spans="3:8" x14ac:dyDescent="0.2">
      <c r="C1429" s="1"/>
      <c r="D1429" s="1"/>
      <c r="E1429" s="1"/>
      <c r="F1429" s="1"/>
      <c r="G1429" s="1"/>
      <c r="H1429" s="1"/>
    </row>
    <row r="1430" spans="3:8" x14ac:dyDescent="0.2">
      <c r="C1430" s="1"/>
      <c r="D1430" s="1"/>
      <c r="E1430" s="1"/>
      <c r="F1430" s="1"/>
      <c r="G1430" s="1"/>
      <c r="H1430" s="1"/>
    </row>
    <row r="1431" spans="3:8" x14ac:dyDescent="0.2">
      <c r="C1431" s="1"/>
      <c r="D1431" s="1"/>
      <c r="E1431" s="1"/>
      <c r="F1431" s="1"/>
      <c r="G1431" s="1"/>
      <c r="H1431" s="1"/>
    </row>
    <row r="1432" spans="3:8" x14ac:dyDescent="0.2">
      <c r="C1432" s="1"/>
      <c r="D1432" s="1"/>
      <c r="E1432" s="1"/>
      <c r="F1432" s="1"/>
      <c r="G1432" s="1"/>
      <c r="H1432" s="1"/>
    </row>
    <row r="1433" spans="3:8" x14ac:dyDescent="0.2">
      <c r="C1433" s="1"/>
      <c r="D1433" s="1"/>
      <c r="E1433" s="1"/>
      <c r="F1433" s="1"/>
      <c r="G1433" s="1"/>
      <c r="H1433" s="1"/>
    </row>
    <row r="1434" spans="3:8" x14ac:dyDescent="0.2">
      <c r="C1434" s="1"/>
      <c r="D1434" s="1"/>
      <c r="E1434" s="1"/>
      <c r="F1434" s="1"/>
      <c r="G1434" s="1"/>
      <c r="H1434" s="1"/>
    </row>
    <row r="1435" spans="3:8" x14ac:dyDescent="0.2">
      <c r="C1435" s="1"/>
      <c r="D1435" s="1"/>
      <c r="E1435" s="1"/>
      <c r="F1435" s="1"/>
      <c r="G1435" s="1"/>
      <c r="H1435" s="1"/>
    </row>
    <row r="1436" spans="3:8" x14ac:dyDescent="0.2">
      <c r="C1436" s="1"/>
      <c r="D1436" s="1"/>
      <c r="E1436" s="1"/>
      <c r="F1436" s="1"/>
      <c r="G1436" s="1"/>
      <c r="H1436" s="1"/>
    </row>
    <row r="1437" spans="3:8" x14ac:dyDescent="0.2">
      <c r="C1437" s="1"/>
      <c r="D1437" s="1"/>
      <c r="E1437" s="1"/>
      <c r="F1437" s="1"/>
      <c r="G1437" s="1"/>
      <c r="H1437" s="1"/>
    </row>
    <row r="1438" spans="3:8" x14ac:dyDescent="0.2">
      <c r="C1438" s="1"/>
      <c r="D1438" s="1"/>
      <c r="E1438" s="1"/>
      <c r="F1438" s="1"/>
      <c r="G1438" s="1"/>
      <c r="H1438" s="1"/>
    </row>
    <row r="1439" spans="3:8" x14ac:dyDescent="0.2">
      <c r="C1439" s="1"/>
      <c r="D1439" s="1"/>
      <c r="E1439" s="1"/>
      <c r="F1439" s="1"/>
      <c r="G1439" s="1"/>
      <c r="H1439" s="1"/>
    </row>
    <row r="1440" spans="3:8" x14ac:dyDescent="0.2">
      <c r="C1440" s="1"/>
      <c r="D1440" s="1"/>
      <c r="E1440" s="1"/>
      <c r="F1440" s="1"/>
      <c r="G1440" s="1"/>
      <c r="H1440" s="1"/>
    </row>
    <row r="1441" spans="3:8" x14ac:dyDescent="0.2">
      <c r="C1441" s="1"/>
      <c r="D1441" s="1"/>
      <c r="E1441" s="1"/>
      <c r="F1441" s="1"/>
      <c r="G1441" s="1"/>
      <c r="H1441" s="1"/>
    </row>
    <row r="1442" spans="3:8" x14ac:dyDescent="0.2">
      <c r="C1442" s="1"/>
      <c r="D1442" s="1"/>
      <c r="E1442" s="1"/>
      <c r="F1442" s="1"/>
      <c r="G1442" s="1"/>
      <c r="H1442" s="1"/>
    </row>
    <row r="1443" spans="3:8" x14ac:dyDescent="0.2">
      <c r="C1443" s="1"/>
      <c r="D1443" s="1"/>
      <c r="E1443" s="1"/>
      <c r="F1443" s="1"/>
      <c r="G1443" s="1"/>
      <c r="H1443" s="1"/>
    </row>
    <row r="1444" spans="3:8" x14ac:dyDescent="0.2">
      <c r="C1444" s="1"/>
      <c r="D1444" s="1"/>
      <c r="E1444" s="1"/>
      <c r="F1444" s="1"/>
      <c r="G1444" s="1"/>
      <c r="H1444" s="1"/>
    </row>
    <row r="1445" spans="3:8" x14ac:dyDescent="0.2">
      <c r="C1445" s="1"/>
      <c r="D1445" s="1"/>
      <c r="E1445" s="1"/>
      <c r="F1445" s="1"/>
      <c r="G1445" s="1"/>
      <c r="H1445" s="1"/>
    </row>
    <row r="1446" spans="3:8" x14ac:dyDescent="0.2">
      <c r="C1446" s="1"/>
      <c r="D1446" s="1"/>
      <c r="E1446" s="1"/>
      <c r="F1446" s="1"/>
      <c r="G1446" s="1"/>
      <c r="H1446" s="1"/>
    </row>
    <row r="1447" spans="3:8" x14ac:dyDescent="0.2">
      <c r="C1447" s="1"/>
      <c r="D1447" s="1"/>
      <c r="E1447" s="1"/>
      <c r="F1447" s="1"/>
      <c r="G1447" s="1"/>
      <c r="H1447" s="1"/>
    </row>
    <row r="1448" spans="3:8" x14ac:dyDescent="0.2">
      <c r="C1448" s="1"/>
      <c r="D1448" s="1"/>
      <c r="E1448" s="1"/>
      <c r="F1448" s="1"/>
      <c r="G1448" s="1"/>
      <c r="H1448" s="1"/>
    </row>
    <row r="1449" spans="3:8" x14ac:dyDescent="0.2">
      <c r="C1449" s="1"/>
      <c r="D1449" s="1"/>
      <c r="E1449" s="1"/>
      <c r="F1449" s="1"/>
      <c r="G1449" s="1"/>
      <c r="H1449" s="1"/>
    </row>
    <row r="1450" spans="3:8" x14ac:dyDescent="0.2">
      <c r="C1450" s="1"/>
      <c r="D1450" s="1"/>
      <c r="E1450" s="1"/>
      <c r="F1450" s="1"/>
      <c r="G1450" s="1"/>
      <c r="H1450" s="1"/>
    </row>
    <row r="1451" spans="3:8" x14ac:dyDescent="0.2">
      <c r="C1451" s="1"/>
      <c r="D1451" s="1"/>
      <c r="E1451" s="1"/>
      <c r="F1451" s="1"/>
      <c r="G1451" s="1"/>
      <c r="H1451" s="1"/>
    </row>
    <row r="1452" spans="3:8" x14ac:dyDescent="0.2">
      <c r="C1452" s="1"/>
      <c r="D1452" s="1"/>
      <c r="E1452" s="1"/>
      <c r="F1452" s="1"/>
      <c r="G1452" s="1"/>
      <c r="H1452" s="1"/>
    </row>
    <row r="1453" spans="3:8" x14ac:dyDescent="0.2">
      <c r="C1453" s="1"/>
      <c r="D1453" s="1"/>
      <c r="E1453" s="1"/>
      <c r="F1453" s="1"/>
      <c r="G1453" s="1"/>
      <c r="H1453" s="1"/>
    </row>
    <row r="1454" spans="3:8" x14ac:dyDescent="0.2">
      <c r="C1454" s="1"/>
      <c r="D1454" s="1"/>
      <c r="E1454" s="1"/>
      <c r="F1454" s="1"/>
      <c r="G1454" s="1"/>
      <c r="H1454" s="1"/>
    </row>
    <row r="1455" spans="3:8" x14ac:dyDescent="0.2">
      <c r="C1455" s="1"/>
      <c r="D1455" s="1"/>
      <c r="E1455" s="1"/>
      <c r="F1455" s="1"/>
      <c r="G1455" s="1"/>
      <c r="H1455" s="1"/>
    </row>
    <row r="1456" spans="3:8" x14ac:dyDescent="0.2">
      <c r="C1456" s="1"/>
      <c r="D1456" s="1"/>
      <c r="E1456" s="1"/>
      <c r="F1456" s="1"/>
      <c r="G1456" s="1"/>
      <c r="H1456" s="1"/>
    </row>
    <row r="1457" spans="3:8" x14ac:dyDescent="0.2">
      <c r="C1457" s="1"/>
      <c r="D1457" s="1"/>
      <c r="E1457" s="1"/>
      <c r="F1457" s="1"/>
      <c r="G1457" s="1"/>
      <c r="H1457" s="1"/>
    </row>
    <row r="1458" spans="3:8" x14ac:dyDescent="0.2">
      <c r="C1458" s="1"/>
      <c r="D1458" s="1"/>
      <c r="E1458" s="1"/>
      <c r="F1458" s="1"/>
      <c r="G1458" s="1"/>
      <c r="H1458" s="1"/>
    </row>
    <row r="1459" spans="3:8" x14ac:dyDescent="0.2">
      <c r="C1459" s="1"/>
      <c r="D1459" s="1"/>
      <c r="E1459" s="1"/>
      <c r="F1459" s="1"/>
      <c r="G1459" s="1"/>
      <c r="H1459" s="1"/>
    </row>
    <row r="1460" spans="3:8" x14ac:dyDescent="0.2">
      <c r="C1460" s="1"/>
      <c r="D1460" s="1"/>
      <c r="E1460" s="1"/>
      <c r="F1460" s="1"/>
      <c r="G1460" s="1"/>
      <c r="H1460" s="1"/>
    </row>
    <row r="1461" spans="3:8" x14ac:dyDescent="0.2">
      <c r="C1461" s="1"/>
      <c r="D1461" s="1"/>
      <c r="E1461" s="1"/>
      <c r="F1461" s="1"/>
      <c r="G1461" s="1"/>
      <c r="H1461" s="1"/>
    </row>
    <row r="1462" spans="3:8" x14ac:dyDescent="0.2">
      <c r="C1462" s="1"/>
      <c r="D1462" s="1"/>
      <c r="E1462" s="1"/>
      <c r="F1462" s="1"/>
      <c r="G1462" s="1"/>
      <c r="H1462" s="1"/>
    </row>
    <row r="1463" spans="3:8" x14ac:dyDescent="0.2">
      <c r="C1463" s="1"/>
      <c r="D1463" s="1"/>
      <c r="E1463" s="1"/>
      <c r="F1463" s="1"/>
      <c r="G1463" s="1"/>
      <c r="H1463" s="1"/>
    </row>
    <row r="1464" spans="3:8" x14ac:dyDescent="0.2">
      <c r="C1464" s="1"/>
      <c r="D1464" s="1"/>
      <c r="E1464" s="1"/>
      <c r="F1464" s="1"/>
      <c r="G1464" s="1"/>
      <c r="H1464" s="1"/>
    </row>
    <row r="1465" spans="3:8" x14ac:dyDescent="0.2">
      <c r="C1465" s="1"/>
      <c r="D1465" s="1"/>
      <c r="E1465" s="1"/>
      <c r="F1465" s="1"/>
      <c r="G1465" s="1"/>
      <c r="H1465" s="1"/>
    </row>
    <row r="1466" spans="3:8" x14ac:dyDescent="0.2">
      <c r="C1466" s="1"/>
      <c r="D1466" s="1"/>
      <c r="E1466" s="1"/>
      <c r="F1466" s="1"/>
      <c r="G1466" s="1"/>
      <c r="H1466" s="1"/>
    </row>
    <row r="1467" spans="3:8" x14ac:dyDescent="0.2">
      <c r="C1467" s="1"/>
      <c r="D1467" s="1"/>
      <c r="E1467" s="1"/>
      <c r="F1467" s="1"/>
      <c r="G1467" s="1"/>
      <c r="H1467" s="1"/>
    </row>
    <row r="1468" spans="3:8" x14ac:dyDescent="0.2">
      <c r="C1468" s="1"/>
      <c r="D1468" s="1"/>
      <c r="E1468" s="1"/>
      <c r="F1468" s="1"/>
      <c r="G1468" s="1"/>
      <c r="H1468" s="1"/>
    </row>
    <row r="1469" spans="3:8" x14ac:dyDescent="0.2">
      <c r="C1469" s="1"/>
      <c r="D1469" s="1"/>
      <c r="E1469" s="1"/>
      <c r="F1469" s="1"/>
      <c r="G1469" s="1"/>
      <c r="H1469" s="1"/>
    </row>
    <row r="1470" spans="3:8" x14ac:dyDescent="0.2">
      <c r="C1470" s="1"/>
      <c r="D1470" s="1"/>
      <c r="E1470" s="1"/>
      <c r="F1470" s="1"/>
      <c r="G1470" s="1"/>
      <c r="H1470" s="1"/>
    </row>
    <row r="1471" spans="3:8" x14ac:dyDescent="0.2">
      <c r="C1471" s="1"/>
      <c r="D1471" s="1"/>
      <c r="E1471" s="1"/>
      <c r="F1471" s="1"/>
      <c r="G1471" s="1"/>
      <c r="H1471" s="1"/>
    </row>
    <row r="1472" spans="3:8" x14ac:dyDescent="0.2">
      <c r="C1472" s="1"/>
      <c r="D1472" s="1"/>
      <c r="E1472" s="1"/>
      <c r="F1472" s="1"/>
      <c r="G1472" s="1"/>
      <c r="H1472" s="1"/>
    </row>
    <row r="1473" spans="3:8" x14ac:dyDescent="0.2">
      <c r="C1473" s="1"/>
      <c r="D1473" s="1"/>
      <c r="E1473" s="1"/>
      <c r="F1473" s="1"/>
      <c r="G1473" s="1"/>
      <c r="H1473" s="1"/>
    </row>
    <row r="1474" spans="3:8" x14ac:dyDescent="0.2">
      <c r="C1474" s="1"/>
      <c r="D1474" s="1"/>
      <c r="E1474" s="1"/>
      <c r="F1474" s="1"/>
      <c r="G1474" s="1"/>
      <c r="H1474" s="1"/>
    </row>
    <row r="1475" spans="3:8" x14ac:dyDescent="0.2">
      <c r="C1475" s="1"/>
      <c r="D1475" s="1"/>
      <c r="E1475" s="1"/>
      <c r="F1475" s="1"/>
      <c r="G1475" s="1"/>
      <c r="H1475" s="1"/>
    </row>
    <row r="1476" spans="3:8" x14ac:dyDescent="0.2">
      <c r="C1476" s="1"/>
      <c r="D1476" s="1"/>
      <c r="E1476" s="1"/>
      <c r="F1476" s="1"/>
      <c r="G1476" s="1"/>
      <c r="H1476" s="1"/>
    </row>
    <row r="1477" spans="3:8" x14ac:dyDescent="0.2">
      <c r="C1477" s="1"/>
      <c r="D1477" s="1"/>
      <c r="E1477" s="1"/>
      <c r="F1477" s="1"/>
      <c r="G1477" s="1"/>
      <c r="H1477" s="1"/>
    </row>
    <row r="1478" spans="3:8" x14ac:dyDescent="0.2">
      <c r="C1478" s="1"/>
      <c r="D1478" s="1"/>
      <c r="E1478" s="1"/>
      <c r="F1478" s="1"/>
      <c r="G1478" s="1"/>
      <c r="H1478" s="1"/>
    </row>
    <row r="1479" spans="3:8" x14ac:dyDescent="0.2">
      <c r="C1479" s="1"/>
      <c r="D1479" s="1"/>
      <c r="E1479" s="1"/>
      <c r="F1479" s="1"/>
      <c r="G1479" s="1"/>
      <c r="H1479" s="1"/>
    </row>
    <row r="1480" spans="3:8" x14ac:dyDescent="0.2">
      <c r="C1480" s="1"/>
      <c r="D1480" s="1"/>
      <c r="E1480" s="1"/>
      <c r="F1480" s="1"/>
      <c r="G1480" s="1"/>
      <c r="H1480" s="1"/>
    </row>
    <row r="1481" spans="3:8" x14ac:dyDescent="0.2">
      <c r="C1481" s="1"/>
      <c r="D1481" s="1"/>
      <c r="E1481" s="1"/>
      <c r="F1481" s="1"/>
      <c r="G1481" s="1"/>
      <c r="H1481" s="1"/>
    </row>
    <row r="1482" spans="3:8" x14ac:dyDescent="0.2">
      <c r="C1482" s="1"/>
      <c r="D1482" s="1"/>
      <c r="E1482" s="1"/>
      <c r="F1482" s="1"/>
      <c r="G1482" s="1"/>
      <c r="H1482" s="1"/>
    </row>
    <row r="1483" spans="3:8" x14ac:dyDescent="0.2">
      <c r="C1483" s="1"/>
      <c r="D1483" s="1"/>
      <c r="E1483" s="1"/>
      <c r="F1483" s="1"/>
      <c r="G1483" s="1"/>
      <c r="H1483" s="1"/>
    </row>
    <row r="1484" spans="3:8" x14ac:dyDescent="0.2">
      <c r="C1484" s="1"/>
      <c r="D1484" s="1"/>
      <c r="E1484" s="1"/>
      <c r="F1484" s="1"/>
      <c r="G1484" s="1"/>
      <c r="H1484" s="1"/>
    </row>
    <row r="1485" spans="3:8" x14ac:dyDescent="0.2">
      <c r="C1485" s="1"/>
      <c r="D1485" s="1"/>
      <c r="E1485" s="1"/>
      <c r="F1485" s="1"/>
      <c r="G1485" s="1"/>
      <c r="H1485" s="1"/>
    </row>
    <row r="1486" spans="3:8" x14ac:dyDescent="0.2">
      <c r="C1486" s="1"/>
      <c r="D1486" s="1"/>
      <c r="E1486" s="1"/>
      <c r="F1486" s="1"/>
      <c r="G1486" s="1"/>
      <c r="H1486" s="1"/>
    </row>
    <row r="1487" spans="3:8" x14ac:dyDescent="0.2">
      <c r="C1487" s="1"/>
      <c r="D1487" s="1"/>
      <c r="E1487" s="1"/>
      <c r="F1487" s="1"/>
      <c r="G1487" s="1"/>
      <c r="H1487" s="1"/>
    </row>
    <row r="1488" spans="3:8" x14ac:dyDescent="0.2">
      <c r="C1488" s="1"/>
      <c r="D1488" s="1"/>
      <c r="E1488" s="1"/>
      <c r="F1488" s="1"/>
      <c r="G1488" s="1"/>
      <c r="H1488" s="1"/>
    </row>
    <row r="1489" spans="3:8" x14ac:dyDescent="0.2">
      <c r="C1489" s="1"/>
      <c r="D1489" s="1"/>
      <c r="E1489" s="1"/>
      <c r="F1489" s="1"/>
      <c r="G1489" s="1"/>
      <c r="H1489" s="1"/>
    </row>
    <row r="1490" spans="3:8" x14ac:dyDescent="0.2">
      <c r="C1490" s="1"/>
      <c r="D1490" s="1"/>
      <c r="E1490" s="1"/>
      <c r="F1490" s="1"/>
      <c r="G1490" s="1"/>
      <c r="H1490" s="1"/>
    </row>
    <row r="1491" spans="3:8" x14ac:dyDescent="0.2">
      <c r="C1491" s="1"/>
      <c r="D1491" s="1"/>
      <c r="E1491" s="1"/>
      <c r="F1491" s="1"/>
      <c r="G1491" s="1"/>
      <c r="H1491" s="1"/>
    </row>
    <row r="1492" spans="3:8" x14ac:dyDescent="0.2">
      <c r="C1492" s="1"/>
      <c r="D1492" s="1"/>
      <c r="E1492" s="1"/>
      <c r="F1492" s="1"/>
      <c r="G1492" s="1"/>
      <c r="H1492" s="1"/>
    </row>
    <row r="1493" spans="3:8" x14ac:dyDescent="0.2">
      <c r="C1493" s="1"/>
      <c r="D1493" s="1"/>
      <c r="E1493" s="1"/>
      <c r="F1493" s="1"/>
      <c r="G1493" s="1"/>
      <c r="H1493" s="1"/>
    </row>
    <row r="1494" spans="3:8" x14ac:dyDescent="0.2">
      <c r="C1494" s="1"/>
      <c r="D1494" s="1"/>
      <c r="E1494" s="1"/>
      <c r="F1494" s="1"/>
      <c r="G1494" s="1"/>
      <c r="H1494" s="1"/>
    </row>
    <row r="1495" spans="3:8" x14ac:dyDescent="0.2">
      <c r="C1495" s="1"/>
      <c r="D1495" s="1"/>
      <c r="E1495" s="1"/>
      <c r="F1495" s="1"/>
      <c r="G1495" s="1"/>
      <c r="H1495" s="1"/>
    </row>
    <row r="1496" spans="3:8" x14ac:dyDescent="0.2">
      <c r="C1496" s="1"/>
      <c r="D1496" s="1"/>
      <c r="E1496" s="1"/>
      <c r="F1496" s="1"/>
      <c r="G1496" s="1"/>
      <c r="H1496" s="1"/>
    </row>
    <row r="1497" spans="3:8" x14ac:dyDescent="0.2">
      <c r="C1497" s="1"/>
      <c r="D1497" s="1"/>
      <c r="E1497" s="1"/>
      <c r="F1497" s="1"/>
      <c r="G1497" s="1"/>
      <c r="H1497" s="1"/>
    </row>
    <row r="1498" spans="3:8" x14ac:dyDescent="0.2">
      <c r="C1498" s="1"/>
      <c r="D1498" s="1"/>
      <c r="E1498" s="1"/>
      <c r="F1498" s="1"/>
      <c r="G1498" s="1"/>
      <c r="H1498" s="1"/>
    </row>
    <row r="1499" spans="3:8" x14ac:dyDescent="0.2">
      <c r="C1499" s="1"/>
      <c r="D1499" s="1"/>
      <c r="E1499" s="1"/>
      <c r="F1499" s="1"/>
      <c r="G1499" s="1"/>
      <c r="H1499" s="1"/>
    </row>
    <row r="1500" spans="3:8" x14ac:dyDescent="0.2">
      <c r="C1500" s="1"/>
      <c r="D1500" s="1"/>
      <c r="E1500" s="1"/>
      <c r="F1500" s="1"/>
      <c r="G1500" s="1"/>
      <c r="H1500" s="1"/>
    </row>
    <row r="1501" spans="3:8" x14ac:dyDescent="0.2">
      <c r="C1501" s="1"/>
      <c r="D1501" s="1"/>
      <c r="E1501" s="1"/>
      <c r="F1501" s="1"/>
      <c r="G1501" s="1"/>
      <c r="H1501" s="1"/>
    </row>
    <row r="1502" spans="3:8" x14ac:dyDescent="0.2">
      <c r="C1502" s="1"/>
      <c r="D1502" s="1"/>
      <c r="E1502" s="1"/>
      <c r="F1502" s="1"/>
      <c r="G1502" s="1"/>
      <c r="H1502" s="1"/>
    </row>
    <row r="1503" spans="3:8" x14ac:dyDescent="0.2">
      <c r="C1503" s="1"/>
      <c r="D1503" s="1"/>
      <c r="E1503" s="1"/>
      <c r="F1503" s="1"/>
      <c r="G1503" s="1"/>
      <c r="H1503" s="1"/>
    </row>
    <row r="1504" spans="3:8" x14ac:dyDescent="0.2">
      <c r="C1504" s="1"/>
      <c r="D1504" s="1"/>
      <c r="E1504" s="1"/>
      <c r="F1504" s="1"/>
      <c r="G1504" s="1"/>
      <c r="H1504" s="1"/>
    </row>
    <row r="1505" spans="3:8" x14ac:dyDescent="0.2">
      <c r="C1505" s="1"/>
      <c r="D1505" s="1"/>
      <c r="E1505" s="1"/>
      <c r="F1505" s="1"/>
      <c r="G1505" s="1"/>
      <c r="H1505" s="1"/>
    </row>
    <row r="1506" spans="3:8" x14ac:dyDescent="0.2">
      <c r="C1506" s="1"/>
      <c r="D1506" s="1"/>
      <c r="E1506" s="1"/>
      <c r="F1506" s="1"/>
      <c r="G1506" s="1"/>
      <c r="H1506" s="1"/>
    </row>
    <row r="1507" spans="3:8" x14ac:dyDescent="0.2">
      <c r="C1507" s="1"/>
      <c r="D1507" s="1"/>
      <c r="E1507" s="1"/>
      <c r="F1507" s="1"/>
      <c r="G1507" s="1"/>
      <c r="H1507" s="1"/>
    </row>
    <row r="1508" spans="3:8" x14ac:dyDescent="0.2">
      <c r="C1508" s="1"/>
      <c r="D1508" s="1"/>
      <c r="E1508" s="1"/>
      <c r="F1508" s="1"/>
      <c r="G1508" s="1"/>
      <c r="H1508" s="1"/>
    </row>
    <row r="1509" spans="3:8" x14ac:dyDescent="0.2">
      <c r="C1509" s="1"/>
      <c r="D1509" s="1"/>
      <c r="E1509" s="1"/>
      <c r="F1509" s="1"/>
      <c r="G1509" s="1"/>
      <c r="H1509" s="1"/>
    </row>
    <row r="1510" spans="3:8" x14ac:dyDescent="0.2">
      <c r="C1510" s="1"/>
      <c r="D1510" s="1"/>
      <c r="E1510" s="1"/>
      <c r="F1510" s="1"/>
      <c r="G1510" s="1"/>
      <c r="H1510" s="1"/>
    </row>
    <row r="1511" spans="3:8" x14ac:dyDescent="0.2">
      <c r="C1511" s="1"/>
      <c r="D1511" s="1"/>
      <c r="E1511" s="1"/>
      <c r="F1511" s="1"/>
      <c r="G1511" s="1"/>
      <c r="H1511" s="1"/>
    </row>
    <row r="1512" spans="3:8" x14ac:dyDescent="0.2">
      <c r="C1512" s="1"/>
      <c r="D1512" s="1"/>
      <c r="E1512" s="1"/>
      <c r="F1512" s="1"/>
      <c r="G1512" s="1"/>
      <c r="H1512" s="1"/>
    </row>
    <row r="1513" spans="3:8" x14ac:dyDescent="0.2">
      <c r="C1513" s="1"/>
      <c r="D1513" s="1"/>
      <c r="E1513" s="1"/>
      <c r="F1513" s="1"/>
      <c r="G1513" s="1"/>
      <c r="H1513" s="1"/>
    </row>
    <row r="1514" spans="3:8" x14ac:dyDescent="0.2">
      <c r="C1514" s="1"/>
      <c r="D1514" s="1"/>
      <c r="E1514" s="1"/>
      <c r="F1514" s="1"/>
      <c r="G1514" s="1"/>
      <c r="H1514" s="1"/>
    </row>
    <row r="1515" spans="3:8" x14ac:dyDescent="0.2">
      <c r="C1515" s="1"/>
      <c r="D1515" s="1"/>
      <c r="E1515" s="1"/>
      <c r="F1515" s="1"/>
      <c r="G1515" s="1"/>
      <c r="H1515" s="1"/>
    </row>
    <row r="1516" spans="3:8" x14ac:dyDescent="0.2">
      <c r="C1516" s="1"/>
      <c r="D1516" s="1"/>
      <c r="E1516" s="1"/>
      <c r="F1516" s="1"/>
      <c r="G1516" s="1"/>
      <c r="H1516" s="1"/>
    </row>
    <row r="1517" spans="3:8" x14ac:dyDescent="0.2">
      <c r="C1517" s="1"/>
      <c r="D1517" s="1"/>
      <c r="E1517" s="1"/>
      <c r="F1517" s="1"/>
      <c r="G1517" s="1"/>
      <c r="H1517" s="1"/>
    </row>
    <row r="1518" spans="3:8" x14ac:dyDescent="0.2">
      <c r="C1518" s="1"/>
      <c r="D1518" s="1"/>
      <c r="E1518" s="1"/>
      <c r="F1518" s="1"/>
      <c r="G1518" s="1"/>
      <c r="H1518" s="1"/>
    </row>
    <row r="1519" spans="3:8" x14ac:dyDescent="0.2">
      <c r="C1519" s="1"/>
      <c r="D1519" s="1"/>
      <c r="E1519" s="1"/>
      <c r="F1519" s="1"/>
      <c r="G1519" s="1"/>
      <c r="H1519" s="1"/>
    </row>
    <row r="1520" spans="3:8" x14ac:dyDescent="0.2">
      <c r="C1520" s="1"/>
      <c r="D1520" s="1"/>
      <c r="E1520" s="1"/>
      <c r="F1520" s="1"/>
      <c r="G1520" s="1"/>
      <c r="H1520" s="1"/>
    </row>
    <row r="1521" spans="3:8" x14ac:dyDescent="0.2">
      <c r="C1521" s="1"/>
      <c r="D1521" s="1"/>
      <c r="E1521" s="1"/>
      <c r="F1521" s="1"/>
      <c r="G1521" s="1"/>
      <c r="H1521" s="1"/>
    </row>
    <row r="1522" spans="3:8" x14ac:dyDescent="0.2">
      <c r="C1522" s="1"/>
      <c r="D1522" s="1"/>
      <c r="E1522" s="1"/>
      <c r="F1522" s="1"/>
      <c r="G1522" s="1"/>
      <c r="H1522" s="1"/>
    </row>
    <row r="1523" spans="3:8" x14ac:dyDescent="0.2">
      <c r="C1523" s="1"/>
      <c r="D1523" s="1"/>
      <c r="E1523" s="1"/>
      <c r="F1523" s="1"/>
      <c r="G1523" s="1"/>
      <c r="H1523" s="1"/>
    </row>
    <row r="1524" spans="3:8" x14ac:dyDescent="0.2">
      <c r="C1524" s="1"/>
      <c r="D1524" s="1"/>
      <c r="E1524" s="1"/>
      <c r="F1524" s="1"/>
      <c r="G1524" s="1"/>
      <c r="H1524" s="1"/>
    </row>
    <row r="1525" spans="3:8" x14ac:dyDescent="0.2">
      <c r="C1525" s="1"/>
      <c r="D1525" s="1"/>
      <c r="E1525" s="1"/>
      <c r="F1525" s="1"/>
      <c r="G1525" s="1"/>
      <c r="H1525" s="1"/>
    </row>
    <row r="1526" spans="3:8" x14ac:dyDescent="0.2">
      <c r="C1526" s="1"/>
      <c r="D1526" s="1"/>
      <c r="E1526" s="1"/>
      <c r="F1526" s="1"/>
      <c r="G1526" s="1"/>
      <c r="H1526" s="1"/>
    </row>
    <row r="1527" spans="3:8" x14ac:dyDescent="0.2">
      <c r="C1527" s="1"/>
      <c r="D1527" s="1"/>
      <c r="E1527" s="1"/>
      <c r="F1527" s="1"/>
      <c r="G1527" s="1"/>
      <c r="H1527" s="1"/>
    </row>
    <row r="1528" spans="3:8" x14ac:dyDescent="0.2">
      <c r="C1528" s="1"/>
      <c r="D1528" s="1"/>
      <c r="E1528" s="1"/>
      <c r="F1528" s="1"/>
      <c r="G1528" s="1"/>
      <c r="H1528" s="1"/>
    </row>
    <row r="1529" spans="3:8" x14ac:dyDescent="0.2">
      <c r="C1529" s="1"/>
      <c r="D1529" s="1"/>
      <c r="E1529" s="1"/>
      <c r="F1529" s="1"/>
      <c r="G1529" s="1"/>
      <c r="H1529" s="1"/>
    </row>
    <row r="1530" spans="3:8" x14ac:dyDescent="0.2">
      <c r="C1530" s="1"/>
      <c r="D1530" s="1"/>
      <c r="E1530" s="1"/>
      <c r="F1530" s="1"/>
      <c r="G1530" s="1"/>
      <c r="H1530" s="1"/>
    </row>
    <row r="1531" spans="3:8" x14ac:dyDescent="0.2">
      <c r="C1531" s="1"/>
      <c r="D1531" s="1"/>
      <c r="E1531" s="1"/>
      <c r="F1531" s="1"/>
      <c r="G1531" s="1"/>
      <c r="H1531" s="1"/>
    </row>
    <row r="1532" spans="3:8" x14ac:dyDescent="0.2">
      <c r="C1532" s="1"/>
      <c r="D1532" s="1"/>
      <c r="E1532" s="1"/>
      <c r="F1532" s="1"/>
      <c r="G1532" s="1"/>
      <c r="H1532" s="1"/>
    </row>
    <row r="1533" spans="3:8" x14ac:dyDescent="0.2">
      <c r="C1533" s="1"/>
      <c r="D1533" s="1"/>
      <c r="E1533" s="1"/>
      <c r="F1533" s="1"/>
      <c r="G1533" s="1"/>
      <c r="H1533" s="1"/>
    </row>
    <row r="1534" spans="3:8" x14ac:dyDescent="0.2">
      <c r="C1534" s="1"/>
      <c r="D1534" s="1"/>
      <c r="E1534" s="1"/>
      <c r="F1534" s="1"/>
      <c r="G1534" s="1"/>
      <c r="H1534" s="1"/>
    </row>
    <row r="1535" spans="3:8" x14ac:dyDescent="0.2">
      <c r="C1535" s="1"/>
      <c r="D1535" s="1"/>
      <c r="E1535" s="1"/>
      <c r="F1535" s="1"/>
      <c r="G1535" s="1"/>
      <c r="H1535" s="1"/>
    </row>
    <row r="1536" spans="3:8" x14ac:dyDescent="0.2">
      <c r="C1536" s="1"/>
      <c r="D1536" s="1"/>
      <c r="E1536" s="1"/>
      <c r="F1536" s="1"/>
      <c r="G1536" s="1"/>
      <c r="H1536" s="1"/>
    </row>
    <row r="1537" spans="3:8" x14ac:dyDescent="0.2">
      <c r="C1537" s="1"/>
      <c r="D1537" s="1"/>
      <c r="E1537" s="1"/>
      <c r="F1537" s="1"/>
      <c r="G1537" s="1"/>
      <c r="H1537" s="1"/>
    </row>
    <row r="1538" spans="3:8" x14ac:dyDescent="0.2">
      <c r="C1538" s="1"/>
      <c r="D1538" s="1"/>
      <c r="E1538" s="1"/>
      <c r="F1538" s="1"/>
      <c r="G1538" s="1"/>
      <c r="H1538" s="1"/>
    </row>
    <row r="1539" spans="3:8" x14ac:dyDescent="0.2">
      <c r="C1539" s="1"/>
      <c r="D1539" s="1"/>
      <c r="E1539" s="1"/>
      <c r="F1539" s="1"/>
      <c r="G1539" s="1"/>
      <c r="H1539" s="1"/>
    </row>
    <row r="1540" spans="3:8" x14ac:dyDescent="0.2">
      <c r="C1540" s="1"/>
      <c r="D1540" s="1"/>
      <c r="E1540" s="1"/>
      <c r="F1540" s="1"/>
      <c r="G1540" s="1"/>
      <c r="H1540" s="1"/>
    </row>
    <row r="1541" spans="3:8" x14ac:dyDescent="0.2">
      <c r="C1541" s="1"/>
      <c r="D1541" s="1"/>
      <c r="E1541" s="1"/>
      <c r="F1541" s="1"/>
      <c r="G1541" s="1"/>
      <c r="H1541" s="1"/>
    </row>
    <row r="1542" spans="3:8" x14ac:dyDescent="0.2">
      <c r="C1542" s="1"/>
      <c r="D1542" s="1"/>
      <c r="E1542" s="1"/>
      <c r="F1542" s="1"/>
      <c r="G1542" s="1"/>
      <c r="H1542" s="1"/>
    </row>
    <row r="1543" spans="3:8" x14ac:dyDescent="0.2">
      <c r="C1543" s="1"/>
      <c r="D1543" s="1"/>
      <c r="E1543" s="1"/>
      <c r="F1543" s="1"/>
      <c r="G1543" s="1"/>
      <c r="H1543" s="1"/>
    </row>
    <row r="1544" spans="3:8" x14ac:dyDescent="0.2">
      <c r="C1544" s="1"/>
      <c r="D1544" s="1"/>
      <c r="E1544" s="1"/>
      <c r="F1544" s="1"/>
      <c r="G1544" s="1"/>
      <c r="H1544" s="1"/>
    </row>
    <row r="1545" spans="3:8" x14ac:dyDescent="0.2">
      <c r="C1545" s="1"/>
      <c r="D1545" s="1"/>
      <c r="E1545" s="1"/>
      <c r="F1545" s="1"/>
      <c r="G1545" s="1"/>
      <c r="H1545" s="1"/>
    </row>
    <row r="1546" spans="3:8" x14ac:dyDescent="0.2">
      <c r="C1546" s="1"/>
      <c r="D1546" s="1"/>
      <c r="E1546" s="1"/>
      <c r="F1546" s="1"/>
      <c r="G1546" s="1"/>
      <c r="H1546" s="1"/>
    </row>
    <row r="1547" spans="3:8" x14ac:dyDescent="0.2">
      <c r="C1547" s="1"/>
      <c r="D1547" s="1"/>
      <c r="E1547" s="1"/>
      <c r="F1547" s="1"/>
      <c r="G1547" s="1"/>
      <c r="H1547" s="1"/>
    </row>
    <row r="1548" spans="3:8" x14ac:dyDescent="0.2">
      <c r="C1548" s="1"/>
      <c r="D1548" s="1"/>
      <c r="E1548" s="1"/>
      <c r="F1548" s="1"/>
      <c r="G1548" s="1"/>
      <c r="H1548" s="1"/>
    </row>
    <row r="1549" spans="3:8" x14ac:dyDescent="0.2">
      <c r="C1549" s="1"/>
      <c r="D1549" s="1"/>
      <c r="E1549" s="1"/>
      <c r="F1549" s="1"/>
      <c r="G1549" s="1"/>
      <c r="H1549" s="1"/>
    </row>
    <row r="1550" spans="3:8" x14ac:dyDescent="0.2">
      <c r="C1550" s="1"/>
      <c r="D1550" s="1"/>
      <c r="E1550" s="1"/>
      <c r="F1550" s="1"/>
      <c r="G1550" s="1"/>
      <c r="H1550" s="1"/>
    </row>
    <row r="1551" spans="3:8" x14ac:dyDescent="0.2">
      <c r="C1551" s="1"/>
      <c r="D1551" s="1"/>
      <c r="E1551" s="1"/>
      <c r="F1551" s="1"/>
      <c r="G1551" s="1"/>
      <c r="H1551" s="1"/>
    </row>
    <row r="1552" spans="3:8" x14ac:dyDescent="0.2">
      <c r="C1552" s="1"/>
      <c r="D1552" s="1"/>
      <c r="E1552" s="1"/>
      <c r="F1552" s="1"/>
      <c r="G1552" s="1"/>
      <c r="H1552" s="1"/>
    </row>
    <row r="1553" spans="3:8" x14ac:dyDescent="0.2">
      <c r="C1553" s="1"/>
      <c r="D1553" s="1"/>
      <c r="E1553" s="1"/>
      <c r="F1553" s="1"/>
      <c r="G1553" s="1"/>
      <c r="H1553" s="1"/>
    </row>
    <row r="1554" spans="3:8" x14ac:dyDescent="0.2">
      <c r="C1554" s="1"/>
      <c r="D1554" s="1"/>
      <c r="E1554" s="1"/>
      <c r="F1554" s="1"/>
      <c r="G1554" s="1"/>
      <c r="H1554" s="1"/>
    </row>
    <row r="1555" spans="3:8" x14ac:dyDescent="0.2">
      <c r="C1555" s="1"/>
      <c r="D1555" s="1"/>
      <c r="E1555" s="1"/>
      <c r="F1555" s="1"/>
      <c r="G1555" s="1"/>
      <c r="H1555" s="1"/>
    </row>
    <row r="1556" spans="3:8" x14ac:dyDescent="0.2">
      <c r="C1556" s="1"/>
      <c r="D1556" s="1"/>
      <c r="E1556" s="1"/>
      <c r="F1556" s="1"/>
      <c r="G1556" s="1"/>
      <c r="H1556" s="1"/>
    </row>
    <row r="1557" spans="3:8" x14ac:dyDescent="0.2">
      <c r="C1557" s="1"/>
      <c r="D1557" s="1"/>
      <c r="E1557" s="1"/>
      <c r="F1557" s="1"/>
      <c r="G1557" s="1"/>
      <c r="H1557" s="1"/>
    </row>
    <row r="1558" spans="3:8" x14ac:dyDescent="0.2">
      <c r="C1558" s="1"/>
      <c r="D1558" s="1"/>
      <c r="E1558" s="1"/>
      <c r="F1558" s="1"/>
      <c r="G1558" s="1"/>
      <c r="H1558" s="1"/>
    </row>
    <row r="1559" spans="3:8" x14ac:dyDescent="0.2">
      <c r="C1559" s="1"/>
      <c r="D1559" s="1"/>
      <c r="E1559" s="1"/>
      <c r="F1559" s="1"/>
      <c r="G1559" s="1"/>
      <c r="H1559" s="1"/>
    </row>
    <row r="1560" spans="3:8" x14ac:dyDescent="0.2">
      <c r="C1560" s="1"/>
      <c r="D1560" s="1"/>
      <c r="E1560" s="1"/>
      <c r="F1560" s="1"/>
      <c r="G1560" s="1"/>
      <c r="H1560" s="1"/>
    </row>
    <row r="1561" spans="3:8" x14ac:dyDescent="0.2">
      <c r="C1561" s="1"/>
      <c r="D1561" s="1"/>
      <c r="E1561" s="1"/>
      <c r="F1561" s="1"/>
      <c r="G1561" s="1"/>
      <c r="H1561" s="1"/>
    </row>
    <row r="1562" spans="3:8" x14ac:dyDescent="0.2">
      <c r="C1562" s="1"/>
      <c r="D1562" s="1"/>
      <c r="E1562" s="1"/>
      <c r="F1562" s="1"/>
      <c r="G1562" s="1"/>
      <c r="H1562" s="1"/>
    </row>
    <row r="1563" spans="3:8" x14ac:dyDescent="0.2">
      <c r="C1563" s="1"/>
      <c r="D1563" s="1"/>
      <c r="E1563" s="1"/>
      <c r="F1563" s="1"/>
      <c r="G1563" s="1"/>
      <c r="H1563" s="1"/>
    </row>
    <row r="1564" spans="3:8" x14ac:dyDescent="0.2">
      <c r="C1564" s="1"/>
      <c r="D1564" s="1"/>
      <c r="E1564" s="1"/>
      <c r="F1564" s="1"/>
      <c r="G1564" s="1"/>
      <c r="H1564" s="1"/>
    </row>
    <row r="1565" spans="3:8" x14ac:dyDescent="0.2">
      <c r="C1565" s="1"/>
      <c r="D1565" s="1"/>
      <c r="E1565" s="1"/>
      <c r="F1565" s="1"/>
      <c r="G1565" s="1"/>
      <c r="H1565" s="1"/>
    </row>
    <row r="1566" spans="3:8" x14ac:dyDescent="0.2">
      <c r="C1566" s="1"/>
      <c r="D1566" s="1"/>
      <c r="E1566" s="1"/>
      <c r="F1566" s="1"/>
      <c r="G1566" s="1"/>
      <c r="H1566" s="1"/>
    </row>
    <row r="1567" spans="3:8" x14ac:dyDescent="0.2">
      <c r="C1567" s="1"/>
      <c r="D1567" s="1"/>
      <c r="E1567" s="1"/>
      <c r="F1567" s="1"/>
      <c r="G1567" s="1"/>
      <c r="H1567" s="1"/>
    </row>
    <row r="1568" spans="3:8" x14ac:dyDescent="0.2">
      <c r="C1568" s="1"/>
      <c r="D1568" s="1"/>
      <c r="E1568" s="1"/>
      <c r="F1568" s="1"/>
      <c r="G1568" s="1"/>
      <c r="H1568" s="1"/>
    </row>
    <row r="1569" spans="3:8" x14ac:dyDescent="0.2">
      <c r="C1569" s="1"/>
      <c r="D1569" s="1"/>
      <c r="E1569" s="1"/>
      <c r="F1569" s="1"/>
      <c r="G1569" s="1"/>
      <c r="H1569" s="1"/>
    </row>
    <row r="1570" spans="3:8" x14ac:dyDescent="0.2">
      <c r="C1570" s="1"/>
      <c r="D1570" s="1"/>
      <c r="E1570" s="1"/>
      <c r="F1570" s="1"/>
      <c r="G1570" s="1"/>
      <c r="H1570" s="1"/>
    </row>
    <row r="1571" spans="3:8" x14ac:dyDescent="0.2">
      <c r="C1571" s="1"/>
      <c r="D1571" s="1"/>
      <c r="E1571" s="1"/>
      <c r="F1571" s="1"/>
      <c r="G1571" s="1"/>
      <c r="H1571" s="1"/>
    </row>
    <row r="1572" spans="3:8" x14ac:dyDescent="0.2">
      <c r="C1572" s="1"/>
      <c r="D1572" s="1"/>
      <c r="E1572" s="1"/>
      <c r="F1572" s="1"/>
      <c r="G1572" s="1"/>
      <c r="H1572" s="1"/>
    </row>
    <row r="1573" spans="3:8" x14ac:dyDescent="0.2">
      <c r="C1573" s="1"/>
      <c r="D1573" s="1"/>
      <c r="E1573" s="1"/>
      <c r="F1573" s="1"/>
      <c r="G1573" s="1"/>
      <c r="H1573" s="1"/>
    </row>
    <row r="1574" spans="3:8" x14ac:dyDescent="0.2">
      <c r="C1574" s="1"/>
      <c r="D1574" s="1"/>
      <c r="E1574" s="1"/>
      <c r="F1574" s="1"/>
      <c r="G1574" s="1"/>
      <c r="H1574" s="1"/>
    </row>
    <row r="1575" spans="3:8" x14ac:dyDescent="0.2">
      <c r="C1575" s="1"/>
      <c r="D1575" s="1"/>
      <c r="E1575" s="1"/>
      <c r="F1575" s="1"/>
      <c r="G1575" s="1"/>
      <c r="H1575" s="1"/>
    </row>
    <row r="1576" spans="3:8" x14ac:dyDescent="0.2">
      <c r="C1576" s="1"/>
      <c r="D1576" s="1"/>
      <c r="E1576" s="1"/>
      <c r="F1576" s="1"/>
      <c r="G1576" s="1"/>
      <c r="H1576" s="1"/>
    </row>
    <row r="1577" spans="3:8" x14ac:dyDescent="0.2">
      <c r="C1577" s="1"/>
      <c r="D1577" s="1"/>
      <c r="E1577" s="1"/>
      <c r="F1577" s="1"/>
      <c r="G1577" s="1"/>
      <c r="H1577" s="1"/>
    </row>
    <row r="1578" spans="3:8" x14ac:dyDescent="0.2">
      <c r="C1578" s="1"/>
      <c r="D1578" s="1"/>
      <c r="E1578" s="1"/>
      <c r="F1578" s="1"/>
      <c r="G1578" s="1"/>
      <c r="H1578" s="1"/>
    </row>
    <row r="1579" spans="3:8" x14ac:dyDescent="0.2">
      <c r="C1579" s="1"/>
      <c r="D1579" s="1"/>
      <c r="E1579" s="1"/>
      <c r="F1579" s="1"/>
      <c r="G1579" s="1"/>
      <c r="H1579" s="1"/>
    </row>
    <row r="1580" spans="3:8" x14ac:dyDescent="0.2">
      <c r="C1580" s="1"/>
      <c r="D1580" s="1"/>
      <c r="E1580" s="1"/>
      <c r="F1580" s="1"/>
      <c r="G1580" s="1"/>
      <c r="H1580" s="1"/>
    </row>
    <row r="1581" spans="3:8" x14ac:dyDescent="0.2">
      <c r="C1581" s="1"/>
      <c r="D1581" s="1"/>
      <c r="E1581" s="1"/>
      <c r="F1581" s="1"/>
      <c r="G1581" s="1"/>
      <c r="H1581" s="1"/>
    </row>
    <row r="1582" spans="3:8" x14ac:dyDescent="0.2">
      <c r="C1582" s="1"/>
      <c r="D1582" s="1"/>
      <c r="E1582" s="1"/>
      <c r="F1582" s="1"/>
      <c r="G1582" s="1"/>
      <c r="H1582" s="1"/>
    </row>
    <row r="1583" spans="3:8" x14ac:dyDescent="0.2">
      <c r="C1583" s="1"/>
      <c r="D1583" s="1"/>
      <c r="E1583" s="1"/>
      <c r="F1583" s="1"/>
      <c r="G1583" s="1"/>
      <c r="H1583" s="1"/>
    </row>
    <row r="1584" spans="3:8" x14ac:dyDescent="0.2">
      <c r="C1584" s="1"/>
      <c r="D1584" s="1"/>
      <c r="E1584" s="1"/>
      <c r="F1584" s="1"/>
      <c r="G1584" s="1"/>
      <c r="H1584" s="1"/>
    </row>
    <row r="1585" spans="3:8" x14ac:dyDescent="0.2">
      <c r="C1585" s="1"/>
      <c r="D1585" s="1"/>
      <c r="E1585" s="1"/>
      <c r="F1585" s="1"/>
      <c r="G1585" s="1"/>
      <c r="H1585" s="1"/>
    </row>
    <row r="1586" spans="3:8" x14ac:dyDescent="0.2">
      <c r="C1586" s="1"/>
      <c r="D1586" s="1"/>
      <c r="E1586" s="1"/>
      <c r="F1586" s="1"/>
      <c r="G1586" s="1"/>
      <c r="H1586" s="1"/>
    </row>
    <row r="1587" spans="3:8" x14ac:dyDescent="0.2">
      <c r="C1587" s="1"/>
      <c r="D1587" s="1"/>
      <c r="E1587" s="1"/>
      <c r="F1587" s="1"/>
      <c r="G1587" s="1"/>
      <c r="H1587" s="1"/>
    </row>
    <row r="1588" spans="3:8" x14ac:dyDescent="0.2">
      <c r="C1588" s="1"/>
      <c r="D1588" s="1"/>
      <c r="E1588" s="1"/>
      <c r="F1588" s="1"/>
      <c r="G1588" s="1"/>
      <c r="H1588" s="1"/>
    </row>
    <row r="1589" spans="3:8" x14ac:dyDescent="0.2">
      <c r="C1589" s="1"/>
      <c r="D1589" s="1"/>
      <c r="E1589" s="1"/>
      <c r="F1589" s="1"/>
      <c r="G1589" s="1"/>
      <c r="H1589" s="1"/>
    </row>
    <row r="1590" spans="3:8" x14ac:dyDescent="0.2">
      <c r="C1590" s="1"/>
      <c r="D1590" s="1"/>
      <c r="E1590" s="1"/>
      <c r="F1590" s="1"/>
      <c r="G1590" s="1"/>
      <c r="H1590" s="1"/>
    </row>
    <row r="1591" spans="3:8" x14ac:dyDescent="0.2">
      <c r="C1591" s="1"/>
      <c r="D1591" s="1"/>
      <c r="E1591" s="1"/>
      <c r="F1591" s="1"/>
      <c r="G1591" s="1"/>
      <c r="H1591" s="1"/>
    </row>
    <row r="1592" spans="3:8" x14ac:dyDescent="0.2">
      <c r="C1592" s="1"/>
      <c r="D1592" s="1"/>
      <c r="E1592" s="1"/>
      <c r="F1592" s="1"/>
      <c r="G1592" s="1"/>
      <c r="H1592" s="1"/>
    </row>
    <row r="1593" spans="3:8" x14ac:dyDescent="0.2">
      <c r="C1593" s="1"/>
      <c r="D1593" s="1"/>
      <c r="E1593" s="1"/>
      <c r="F1593" s="1"/>
      <c r="G1593" s="1"/>
      <c r="H1593" s="1"/>
    </row>
    <row r="1594" spans="3:8" x14ac:dyDescent="0.2">
      <c r="C1594" s="1"/>
      <c r="D1594" s="1"/>
      <c r="E1594" s="1"/>
      <c r="F1594" s="1"/>
      <c r="G1594" s="1"/>
      <c r="H1594" s="1"/>
    </row>
    <row r="1595" spans="3:8" x14ac:dyDescent="0.2">
      <c r="C1595" s="1"/>
      <c r="D1595" s="1"/>
      <c r="E1595" s="1"/>
      <c r="F1595" s="1"/>
      <c r="G1595" s="1"/>
      <c r="H1595" s="1"/>
    </row>
    <row r="1596" spans="3:8" x14ac:dyDescent="0.2">
      <c r="C1596" s="1"/>
      <c r="D1596" s="1"/>
      <c r="E1596" s="1"/>
      <c r="F1596" s="1"/>
      <c r="G1596" s="1"/>
      <c r="H1596" s="1"/>
    </row>
    <row r="1597" spans="3:8" x14ac:dyDescent="0.2">
      <c r="C1597" s="1"/>
      <c r="D1597" s="1"/>
      <c r="E1597" s="1"/>
      <c r="F1597" s="1"/>
      <c r="G1597" s="1"/>
      <c r="H1597" s="1"/>
    </row>
    <row r="1598" spans="3:8" x14ac:dyDescent="0.2">
      <c r="C1598" s="1"/>
      <c r="D1598" s="1"/>
      <c r="E1598" s="1"/>
      <c r="F1598" s="1"/>
      <c r="G1598" s="1"/>
      <c r="H1598" s="1"/>
    </row>
    <row r="1599" spans="3:8" x14ac:dyDescent="0.2">
      <c r="C1599" s="1"/>
      <c r="D1599" s="1"/>
      <c r="E1599" s="1"/>
      <c r="F1599" s="1"/>
      <c r="G1599" s="1"/>
      <c r="H1599" s="1"/>
    </row>
    <row r="1600" spans="3:8" x14ac:dyDescent="0.2">
      <c r="C1600" s="1"/>
      <c r="D1600" s="1"/>
      <c r="E1600" s="1"/>
      <c r="F1600" s="1"/>
      <c r="G1600" s="1"/>
      <c r="H1600" s="1"/>
    </row>
    <row r="1601" spans="3:8" x14ac:dyDescent="0.2">
      <c r="C1601" s="1"/>
      <c r="D1601" s="1"/>
      <c r="E1601" s="1"/>
      <c r="F1601" s="1"/>
      <c r="G1601" s="1"/>
      <c r="H1601" s="1"/>
    </row>
    <row r="1602" spans="3:8" x14ac:dyDescent="0.2">
      <c r="C1602" s="1"/>
      <c r="D1602" s="1"/>
      <c r="E1602" s="1"/>
      <c r="F1602" s="1"/>
      <c r="G1602" s="1"/>
      <c r="H1602" s="1"/>
    </row>
    <row r="1603" spans="3:8" x14ac:dyDescent="0.2">
      <c r="C1603" s="1"/>
      <c r="D1603" s="1"/>
      <c r="E1603" s="1"/>
      <c r="F1603" s="1"/>
      <c r="G1603" s="1"/>
      <c r="H1603" s="1"/>
    </row>
    <row r="1604" spans="3:8" x14ac:dyDescent="0.2">
      <c r="C1604" s="1"/>
      <c r="D1604" s="1"/>
      <c r="E1604" s="1"/>
      <c r="F1604" s="1"/>
      <c r="G1604" s="1"/>
      <c r="H1604" s="1"/>
    </row>
    <row r="1605" spans="3:8" x14ac:dyDescent="0.2">
      <c r="C1605" s="1"/>
      <c r="D1605" s="1"/>
      <c r="E1605" s="1"/>
      <c r="F1605" s="1"/>
      <c r="G1605" s="1"/>
      <c r="H1605" s="1"/>
    </row>
    <row r="1606" spans="3:8" x14ac:dyDescent="0.2">
      <c r="C1606" s="1"/>
      <c r="D1606" s="1"/>
      <c r="E1606" s="1"/>
      <c r="F1606" s="1"/>
      <c r="G1606" s="1"/>
      <c r="H1606" s="1"/>
    </row>
    <row r="1607" spans="3:8" x14ac:dyDescent="0.2">
      <c r="C1607" s="1"/>
      <c r="D1607" s="1"/>
      <c r="E1607" s="1"/>
      <c r="F1607" s="1"/>
      <c r="G1607" s="1"/>
      <c r="H1607" s="1"/>
    </row>
    <row r="1608" spans="3:8" x14ac:dyDescent="0.2">
      <c r="C1608" s="1"/>
      <c r="D1608" s="1"/>
      <c r="E1608" s="1"/>
      <c r="F1608" s="1"/>
      <c r="G1608" s="1"/>
      <c r="H1608" s="1"/>
    </row>
    <row r="1609" spans="3:8" x14ac:dyDescent="0.2">
      <c r="C1609" s="1"/>
      <c r="D1609" s="1"/>
      <c r="E1609" s="1"/>
      <c r="F1609" s="1"/>
      <c r="G1609" s="1"/>
      <c r="H1609" s="1"/>
    </row>
    <row r="1610" spans="3:8" x14ac:dyDescent="0.2">
      <c r="C1610" s="1"/>
      <c r="D1610" s="1"/>
      <c r="E1610" s="1"/>
      <c r="F1610" s="1"/>
      <c r="G1610" s="1"/>
      <c r="H1610" s="1"/>
    </row>
    <row r="1611" spans="3:8" x14ac:dyDescent="0.2">
      <c r="C1611" s="1"/>
      <c r="D1611" s="1"/>
      <c r="E1611" s="1"/>
      <c r="F1611" s="1"/>
      <c r="G1611" s="1"/>
      <c r="H1611" s="1"/>
    </row>
    <row r="1612" spans="3:8" x14ac:dyDescent="0.2">
      <c r="C1612" s="1"/>
      <c r="D1612" s="1"/>
      <c r="E1612" s="1"/>
      <c r="F1612" s="1"/>
      <c r="G1612" s="1"/>
      <c r="H1612" s="1"/>
    </row>
    <row r="1613" spans="3:8" x14ac:dyDescent="0.2">
      <c r="C1613" s="1"/>
      <c r="D1613" s="1"/>
      <c r="E1613" s="1"/>
      <c r="F1613" s="1"/>
      <c r="G1613" s="1"/>
      <c r="H1613" s="1"/>
    </row>
    <row r="1614" spans="3:8" x14ac:dyDescent="0.2">
      <c r="C1614" s="1"/>
      <c r="D1614" s="1"/>
      <c r="E1614" s="1"/>
      <c r="F1614" s="1"/>
      <c r="G1614" s="1"/>
      <c r="H1614" s="1"/>
    </row>
    <row r="1615" spans="3:8" x14ac:dyDescent="0.2">
      <c r="C1615" s="1"/>
      <c r="D1615" s="1"/>
      <c r="E1615" s="1"/>
      <c r="F1615" s="1"/>
      <c r="G1615" s="1"/>
      <c r="H1615" s="1"/>
    </row>
    <row r="1616" spans="3:8" x14ac:dyDescent="0.2">
      <c r="C1616" s="1"/>
      <c r="D1616" s="1"/>
      <c r="E1616" s="1"/>
      <c r="F1616" s="1"/>
      <c r="G1616" s="1"/>
      <c r="H1616" s="1"/>
    </row>
    <row r="1617" spans="3:8" x14ac:dyDescent="0.2">
      <c r="C1617" s="1"/>
      <c r="D1617" s="1"/>
      <c r="E1617" s="1"/>
      <c r="F1617" s="1"/>
      <c r="G1617" s="1"/>
      <c r="H1617" s="1"/>
    </row>
    <row r="1618" spans="3:8" x14ac:dyDescent="0.2">
      <c r="C1618" s="1"/>
      <c r="D1618" s="1"/>
      <c r="E1618" s="1"/>
      <c r="F1618" s="1"/>
      <c r="G1618" s="1"/>
      <c r="H1618" s="1"/>
    </row>
    <row r="1619" spans="3:8" x14ac:dyDescent="0.2">
      <c r="C1619" s="1"/>
      <c r="D1619" s="1"/>
      <c r="E1619" s="1"/>
      <c r="F1619" s="1"/>
      <c r="G1619" s="1"/>
      <c r="H1619" s="1"/>
    </row>
    <row r="1620" spans="3:8" x14ac:dyDescent="0.2">
      <c r="C1620" s="1"/>
      <c r="D1620" s="1"/>
      <c r="E1620" s="1"/>
      <c r="F1620" s="1"/>
      <c r="G1620" s="1"/>
      <c r="H1620" s="1"/>
    </row>
    <row r="1621" spans="3:8" x14ac:dyDescent="0.2">
      <c r="C1621" s="1"/>
      <c r="D1621" s="1"/>
      <c r="E1621" s="1"/>
      <c r="F1621" s="1"/>
      <c r="G1621" s="1"/>
      <c r="H1621" s="1"/>
    </row>
    <row r="1622" spans="3:8" x14ac:dyDescent="0.2">
      <c r="C1622" s="1"/>
      <c r="D1622" s="1"/>
      <c r="E1622" s="1"/>
      <c r="F1622" s="1"/>
      <c r="G1622" s="1"/>
      <c r="H1622" s="1"/>
    </row>
    <row r="1623" spans="3:8" x14ac:dyDescent="0.2">
      <c r="C1623" s="1"/>
      <c r="D1623" s="1"/>
      <c r="E1623" s="1"/>
      <c r="F1623" s="1"/>
      <c r="G1623" s="1"/>
      <c r="H1623" s="1"/>
    </row>
    <row r="1624" spans="3:8" x14ac:dyDescent="0.2">
      <c r="C1624" s="1"/>
      <c r="D1624" s="1"/>
      <c r="E1624" s="1"/>
      <c r="F1624" s="1"/>
      <c r="G1624" s="1"/>
      <c r="H1624" s="1"/>
    </row>
    <row r="1625" spans="3:8" x14ac:dyDescent="0.2">
      <c r="C1625" s="1"/>
      <c r="D1625" s="1"/>
      <c r="E1625" s="1"/>
      <c r="F1625" s="1"/>
      <c r="G1625" s="1"/>
      <c r="H1625" s="1"/>
    </row>
    <row r="1626" spans="3:8" x14ac:dyDescent="0.2">
      <c r="C1626" s="1"/>
      <c r="D1626" s="1"/>
      <c r="E1626" s="1"/>
      <c r="F1626" s="1"/>
      <c r="G1626" s="1"/>
      <c r="H1626" s="1"/>
    </row>
    <row r="1627" spans="3:8" x14ac:dyDescent="0.2">
      <c r="C1627" s="1"/>
      <c r="D1627" s="1"/>
      <c r="E1627" s="1"/>
      <c r="F1627" s="1"/>
      <c r="G1627" s="1"/>
      <c r="H1627" s="1"/>
    </row>
    <row r="1628" spans="3:8" x14ac:dyDescent="0.2">
      <c r="C1628" s="1"/>
      <c r="D1628" s="1"/>
      <c r="E1628" s="1"/>
      <c r="F1628" s="1"/>
      <c r="G1628" s="1"/>
      <c r="H1628" s="1"/>
    </row>
    <row r="1629" spans="3:8" x14ac:dyDescent="0.2">
      <c r="C1629" s="1"/>
      <c r="D1629" s="1"/>
      <c r="E1629" s="1"/>
      <c r="F1629" s="1"/>
      <c r="G1629" s="1"/>
      <c r="H1629" s="1"/>
    </row>
    <row r="1630" spans="3:8" x14ac:dyDescent="0.2">
      <c r="C1630" s="1"/>
      <c r="D1630" s="1"/>
      <c r="E1630" s="1"/>
      <c r="F1630" s="1"/>
      <c r="G1630" s="1"/>
      <c r="H1630" s="1"/>
    </row>
    <row r="1631" spans="3:8" x14ac:dyDescent="0.2">
      <c r="C1631" s="1"/>
      <c r="D1631" s="1"/>
      <c r="E1631" s="1"/>
      <c r="F1631" s="1"/>
      <c r="G1631" s="1"/>
      <c r="H1631" s="1"/>
    </row>
    <row r="1632" spans="3:8" x14ac:dyDescent="0.2">
      <c r="C1632" s="1"/>
      <c r="D1632" s="1"/>
      <c r="E1632" s="1"/>
      <c r="F1632" s="1"/>
      <c r="G1632" s="1"/>
      <c r="H1632" s="1"/>
    </row>
    <row r="1633" spans="3:8" x14ac:dyDescent="0.2">
      <c r="C1633" s="1"/>
      <c r="D1633" s="1"/>
      <c r="E1633" s="1"/>
      <c r="F1633" s="1"/>
      <c r="G1633" s="1"/>
      <c r="H1633" s="1"/>
    </row>
    <row r="1634" spans="3:8" x14ac:dyDescent="0.2">
      <c r="C1634" s="1"/>
      <c r="D1634" s="1"/>
      <c r="E1634" s="1"/>
      <c r="F1634" s="1"/>
      <c r="G1634" s="1"/>
      <c r="H1634" s="1"/>
    </row>
    <row r="1635" spans="3:8" x14ac:dyDescent="0.2">
      <c r="C1635" s="1"/>
      <c r="D1635" s="1"/>
      <c r="E1635" s="1"/>
      <c r="F1635" s="1"/>
      <c r="G1635" s="1"/>
      <c r="H1635" s="1"/>
    </row>
    <row r="1636" spans="3:8" x14ac:dyDescent="0.2">
      <c r="C1636" s="1"/>
      <c r="D1636" s="1"/>
      <c r="E1636" s="1"/>
      <c r="F1636" s="1"/>
      <c r="G1636" s="1"/>
      <c r="H1636" s="1"/>
    </row>
    <row r="1637" spans="3:8" x14ac:dyDescent="0.2">
      <c r="C1637" s="1"/>
      <c r="D1637" s="1"/>
      <c r="E1637" s="1"/>
      <c r="F1637" s="1"/>
      <c r="G1637" s="1"/>
      <c r="H1637" s="1"/>
    </row>
    <row r="1638" spans="3:8" x14ac:dyDescent="0.2">
      <c r="C1638" s="1"/>
      <c r="D1638" s="1"/>
      <c r="E1638" s="1"/>
      <c r="F1638" s="1"/>
      <c r="G1638" s="1"/>
      <c r="H1638" s="1"/>
    </row>
    <row r="1639" spans="3:8" x14ac:dyDescent="0.2">
      <c r="C1639" s="1"/>
      <c r="D1639" s="1"/>
      <c r="E1639" s="1"/>
      <c r="F1639" s="1"/>
      <c r="G1639" s="1"/>
      <c r="H1639" s="1"/>
    </row>
    <row r="1640" spans="3:8" x14ac:dyDescent="0.2">
      <c r="C1640" s="1"/>
      <c r="D1640" s="1"/>
      <c r="E1640" s="1"/>
      <c r="F1640" s="1"/>
      <c r="G1640" s="1"/>
      <c r="H1640" s="1"/>
    </row>
    <row r="1641" spans="3:8" x14ac:dyDescent="0.2">
      <c r="C1641" s="1"/>
      <c r="D1641" s="1"/>
      <c r="E1641" s="1"/>
      <c r="F1641" s="1"/>
      <c r="G1641" s="1"/>
      <c r="H1641" s="1"/>
    </row>
    <row r="1642" spans="3:8" x14ac:dyDescent="0.2">
      <c r="C1642" s="1"/>
      <c r="D1642" s="1"/>
      <c r="E1642" s="1"/>
      <c r="F1642" s="1"/>
      <c r="G1642" s="1"/>
      <c r="H1642" s="1"/>
    </row>
    <row r="1643" spans="3:8" x14ac:dyDescent="0.2">
      <c r="C1643" s="1"/>
      <c r="D1643" s="1"/>
      <c r="E1643" s="1"/>
      <c r="F1643" s="1"/>
      <c r="G1643" s="1"/>
      <c r="H1643" s="1"/>
    </row>
    <row r="1644" spans="3:8" x14ac:dyDescent="0.2">
      <c r="C1644" s="1"/>
      <c r="D1644" s="1"/>
      <c r="E1644" s="1"/>
      <c r="F1644" s="1"/>
      <c r="G1644" s="1"/>
      <c r="H1644" s="1"/>
    </row>
    <row r="1645" spans="3:8" x14ac:dyDescent="0.2">
      <c r="C1645" s="1"/>
      <c r="D1645" s="1"/>
      <c r="E1645" s="1"/>
      <c r="F1645" s="1"/>
      <c r="G1645" s="1"/>
      <c r="H1645" s="1"/>
    </row>
    <row r="1646" spans="3:8" x14ac:dyDescent="0.2">
      <c r="C1646" s="1"/>
      <c r="D1646" s="1"/>
      <c r="E1646" s="1"/>
      <c r="F1646" s="1"/>
      <c r="G1646" s="1"/>
      <c r="H1646" s="1"/>
    </row>
    <row r="1647" spans="3:8" x14ac:dyDescent="0.2">
      <c r="C1647" s="1"/>
      <c r="D1647" s="1"/>
      <c r="E1647" s="1"/>
      <c r="F1647" s="1"/>
      <c r="G1647" s="1"/>
      <c r="H1647" s="1"/>
    </row>
    <row r="1648" spans="3:8" x14ac:dyDescent="0.2">
      <c r="C1648" s="1"/>
      <c r="D1648" s="1"/>
      <c r="E1648" s="1"/>
      <c r="F1648" s="1"/>
      <c r="G1648" s="1"/>
      <c r="H1648" s="1"/>
    </row>
    <row r="1649" spans="3:8" x14ac:dyDescent="0.2">
      <c r="C1649" s="1"/>
      <c r="D1649" s="1"/>
      <c r="E1649" s="1"/>
      <c r="F1649" s="1"/>
      <c r="G1649" s="1"/>
      <c r="H1649" s="1"/>
    </row>
    <row r="1650" spans="3:8" x14ac:dyDescent="0.2">
      <c r="C1650" s="1"/>
      <c r="D1650" s="1"/>
      <c r="E1650" s="1"/>
      <c r="F1650" s="1"/>
      <c r="G1650" s="1"/>
      <c r="H1650" s="1"/>
    </row>
    <row r="1651" spans="3:8" x14ac:dyDescent="0.2">
      <c r="C1651" s="1"/>
      <c r="D1651" s="1"/>
      <c r="E1651" s="1"/>
      <c r="F1651" s="1"/>
      <c r="G1651" s="1"/>
      <c r="H1651" s="1"/>
    </row>
    <row r="1652" spans="3:8" x14ac:dyDescent="0.2">
      <c r="C1652" s="1"/>
      <c r="D1652" s="1"/>
      <c r="E1652" s="1"/>
      <c r="F1652" s="1"/>
      <c r="G1652" s="1"/>
      <c r="H1652" s="1"/>
    </row>
    <row r="1653" spans="3:8" x14ac:dyDescent="0.2">
      <c r="C1653" s="1"/>
      <c r="D1653" s="1"/>
      <c r="E1653" s="1"/>
      <c r="F1653" s="1"/>
      <c r="G1653" s="1"/>
      <c r="H1653" s="1"/>
    </row>
    <row r="1654" spans="3:8" x14ac:dyDescent="0.2">
      <c r="C1654" s="1"/>
      <c r="D1654" s="1"/>
      <c r="E1654" s="1"/>
      <c r="F1654" s="1"/>
      <c r="G1654" s="1"/>
      <c r="H1654" s="1"/>
    </row>
    <row r="1655" spans="3:8" x14ac:dyDescent="0.2">
      <c r="C1655" s="1"/>
      <c r="D1655" s="1"/>
      <c r="E1655" s="1"/>
      <c r="F1655" s="1"/>
      <c r="G1655" s="1"/>
      <c r="H1655" s="1"/>
    </row>
    <row r="1656" spans="3:8" x14ac:dyDescent="0.2">
      <c r="C1656" s="1"/>
      <c r="D1656" s="1"/>
      <c r="E1656" s="1"/>
      <c r="F1656" s="1"/>
      <c r="G1656" s="1"/>
      <c r="H1656" s="1"/>
    </row>
    <row r="1657" spans="3:8" x14ac:dyDescent="0.2">
      <c r="C1657" s="1"/>
      <c r="D1657" s="1"/>
      <c r="E1657" s="1"/>
      <c r="F1657" s="1"/>
      <c r="G1657" s="1"/>
      <c r="H1657" s="1"/>
    </row>
    <row r="1658" spans="3:8" x14ac:dyDescent="0.2">
      <c r="C1658" s="1"/>
      <c r="D1658" s="1"/>
      <c r="E1658" s="1"/>
      <c r="F1658" s="1"/>
      <c r="G1658" s="1"/>
      <c r="H1658" s="1"/>
    </row>
    <row r="1659" spans="3:8" x14ac:dyDescent="0.2">
      <c r="C1659" s="1"/>
      <c r="D1659" s="1"/>
      <c r="E1659" s="1"/>
      <c r="F1659" s="1"/>
      <c r="G1659" s="1"/>
      <c r="H1659" s="1"/>
    </row>
    <row r="1660" spans="3:8" x14ac:dyDescent="0.2">
      <c r="C1660" s="1"/>
      <c r="D1660" s="1"/>
      <c r="E1660" s="1"/>
      <c r="F1660" s="1"/>
      <c r="G1660" s="1"/>
      <c r="H1660" s="1"/>
    </row>
    <row r="1661" spans="3:8" x14ac:dyDescent="0.2">
      <c r="C1661" s="1"/>
      <c r="D1661" s="1"/>
      <c r="E1661" s="1"/>
      <c r="F1661" s="1"/>
      <c r="G1661" s="1"/>
      <c r="H1661" s="1"/>
    </row>
    <row r="1662" spans="3:8" x14ac:dyDescent="0.2">
      <c r="C1662" s="1"/>
      <c r="D1662" s="1"/>
      <c r="E1662" s="1"/>
      <c r="F1662" s="1"/>
      <c r="G1662" s="1"/>
      <c r="H1662" s="1"/>
    </row>
    <row r="1663" spans="3:8" x14ac:dyDescent="0.2">
      <c r="C1663" s="1"/>
      <c r="D1663" s="1"/>
      <c r="E1663" s="1"/>
      <c r="F1663" s="1"/>
      <c r="G1663" s="1"/>
      <c r="H1663" s="1"/>
    </row>
    <row r="1664" spans="3:8" x14ac:dyDescent="0.2">
      <c r="C1664" s="1"/>
      <c r="D1664" s="1"/>
      <c r="E1664" s="1"/>
      <c r="F1664" s="1"/>
      <c r="G1664" s="1"/>
      <c r="H1664" s="1"/>
    </row>
    <row r="1665" spans="3:8" x14ac:dyDescent="0.2">
      <c r="C1665" s="1"/>
      <c r="D1665" s="1"/>
      <c r="E1665" s="1"/>
      <c r="F1665" s="1"/>
      <c r="G1665" s="1"/>
      <c r="H1665" s="1"/>
    </row>
    <row r="1666" spans="3:8" x14ac:dyDescent="0.2">
      <c r="C1666" s="1"/>
      <c r="D1666" s="1"/>
      <c r="E1666" s="1"/>
      <c r="F1666" s="1"/>
      <c r="G1666" s="1"/>
      <c r="H1666" s="1"/>
    </row>
    <row r="1667" spans="3:8" x14ac:dyDescent="0.2">
      <c r="C1667" s="1"/>
      <c r="D1667" s="1"/>
      <c r="E1667" s="1"/>
      <c r="F1667" s="1"/>
      <c r="G1667" s="1"/>
      <c r="H1667" s="1"/>
    </row>
    <row r="1668" spans="3:8" x14ac:dyDescent="0.2">
      <c r="C1668" s="1"/>
      <c r="D1668" s="1"/>
      <c r="E1668" s="1"/>
      <c r="F1668" s="1"/>
      <c r="G1668" s="1"/>
      <c r="H1668" s="1"/>
    </row>
    <row r="1669" spans="3:8" x14ac:dyDescent="0.2">
      <c r="C1669" s="1"/>
      <c r="D1669" s="1"/>
      <c r="E1669" s="1"/>
      <c r="F1669" s="1"/>
      <c r="G1669" s="1"/>
      <c r="H1669" s="1"/>
    </row>
    <row r="1670" spans="3:8" x14ac:dyDescent="0.2">
      <c r="C1670" s="1"/>
      <c r="D1670" s="1"/>
      <c r="E1670" s="1"/>
      <c r="F1670" s="1"/>
      <c r="G1670" s="1"/>
      <c r="H1670" s="1"/>
    </row>
    <row r="1671" spans="3:8" x14ac:dyDescent="0.2">
      <c r="C1671" s="1"/>
      <c r="D1671" s="1"/>
      <c r="E1671" s="1"/>
      <c r="F1671" s="1"/>
      <c r="G1671" s="1"/>
      <c r="H1671" s="1"/>
    </row>
    <row r="1672" spans="3:8" x14ac:dyDescent="0.2">
      <c r="C1672" s="1"/>
      <c r="D1672" s="1"/>
      <c r="E1672" s="1"/>
      <c r="F1672" s="1"/>
      <c r="G1672" s="1"/>
      <c r="H1672" s="1"/>
    </row>
    <row r="1673" spans="3:8" x14ac:dyDescent="0.2">
      <c r="C1673" s="1"/>
      <c r="D1673" s="1"/>
      <c r="E1673" s="1"/>
      <c r="F1673" s="1"/>
      <c r="G1673" s="1"/>
      <c r="H1673" s="1"/>
    </row>
    <row r="1674" spans="3:8" x14ac:dyDescent="0.2">
      <c r="C1674" s="1"/>
      <c r="D1674" s="1"/>
      <c r="E1674" s="1"/>
      <c r="F1674" s="1"/>
      <c r="G1674" s="1"/>
      <c r="H1674" s="1"/>
    </row>
    <row r="1675" spans="3:8" x14ac:dyDescent="0.2">
      <c r="C1675" s="1"/>
      <c r="D1675" s="1"/>
      <c r="E1675" s="1"/>
      <c r="F1675" s="1"/>
      <c r="G1675" s="1"/>
      <c r="H1675" s="1"/>
    </row>
    <row r="1676" spans="3:8" x14ac:dyDescent="0.2">
      <c r="C1676" s="1"/>
      <c r="D1676" s="1"/>
      <c r="E1676" s="1"/>
      <c r="F1676" s="1"/>
      <c r="G1676" s="1"/>
      <c r="H1676" s="1"/>
    </row>
    <row r="1677" spans="3:8" x14ac:dyDescent="0.2">
      <c r="C1677" s="1"/>
      <c r="D1677" s="1"/>
      <c r="E1677" s="1"/>
      <c r="F1677" s="1"/>
      <c r="G1677" s="1"/>
      <c r="H1677" s="1"/>
    </row>
    <row r="1678" spans="3:8" x14ac:dyDescent="0.2">
      <c r="C1678" s="1"/>
      <c r="D1678" s="1"/>
      <c r="E1678" s="1"/>
      <c r="F1678" s="1"/>
      <c r="G1678" s="1"/>
      <c r="H1678" s="1"/>
    </row>
    <row r="1679" spans="3:8" x14ac:dyDescent="0.2">
      <c r="C1679" s="1"/>
      <c r="D1679" s="1"/>
      <c r="E1679" s="1"/>
      <c r="F1679" s="1"/>
      <c r="G1679" s="1"/>
      <c r="H1679" s="1"/>
    </row>
    <row r="1680" spans="3:8" x14ac:dyDescent="0.2">
      <c r="C1680" s="1"/>
      <c r="D1680" s="1"/>
      <c r="E1680" s="1"/>
      <c r="F1680" s="1"/>
      <c r="G1680" s="1"/>
      <c r="H1680" s="1"/>
    </row>
    <row r="1681" spans="3:8" x14ac:dyDescent="0.2">
      <c r="C1681" s="1"/>
      <c r="D1681" s="1"/>
      <c r="E1681" s="1"/>
      <c r="F1681" s="1"/>
      <c r="G1681" s="1"/>
      <c r="H1681" s="1"/>
    </row>
    <row r="1682" spans="3:8" x14ac:dyDescent="0.2">
      <c r="C1682" s="1"/>
      <c r="D1682" s="1"/>
      <c r="E1682" s="1"/>
      <c r="F1682" s="1"/>
      <c r="G1682" s="1"/>
      <c r="H1682" s="1"/>
    </row>
    <row r="1683" spans="3:8" x14ac:dyDescent="0.2">
      <c r="C1683" s="1"/>
      <c r="D1683" s="1"/>
      <c r="E1683" s="1"/>
      <c r="F1683" s="1"/>
      <c r="G1683" s="1"/>
      <c r="H1683" s="1"/>
    </row>
    <row r="1684" spans="3:8" x14ac:dyDescent="0.2">
      <c r="C1684" s="1"/>
      <c r="D1684" s="1"/>
      <c r="E1684" s="1"/>
      <c r="F1684" s="1"/>
      <c r="G1684" s="1"/>
      <c r="H1684" s="1"/>
    </row>
    <row r="1685" spans="3:8" x14ac:dyDescent="0.2">
      <c r="C1685" s="1"/>
      <c r="D1685" s="1"/>
      <c r="E1685" s="1"/>
      <c r="F1685" s="1"/>
      <c r="G1685" s="1"/>
      <c r="H1685" s="1"/>
    </row>
    <row r="1686" spans="3:8" x14ac:dyDescent="0.2">
      <c r="C1686" s="1"/>
      <c r="D1686" s="1"/>
      <c r="E1686" s="1"/>
      <c r="F1686" s="1"/>
      <c r="G1686" s="1"/>
      <c r="H1686" s="1"/>
    </row>
    <row r="1687" spans="3:8" x14ac:dyDescent="0.2">
      <c r="C1687" s="1"/>
      <c r="D1687" s="1"/>
      <c r="E1687" s="1"/>
      <c r="F1687" s="1"/>
      <c r="G1687" s="1"/>
      <c r="H1687" s="1"/>
    </row>
    <row r="1688" spans="3:8" x14ac:dyDescent="0.2">
      <c r="C1688" s="1"/>
      <c r="D1688" s="1"/>
      <c r="E1688" s="1"/>
      <c r="F1688" s="1"/>
      <c r="G1688" s="1"/>
      <c r="H1688" s="1"/>
    </row>
    <row r="1689" spans="3:8" x14ac:dyDescent="0.2">
      <c r="C1689" s="1"/>
      <c r="D1689" s="1"/>
      <c r="E1689" s="1"/>
      <c r="F1689" s="1"/>
      <c r="G1689" s="1"/>
      <c r="H1689" s="1"/>
    </row>
    <row r="1690" spans="3:8" x14ac:dyDescent="0.2">
      <c r="C1690" s="1"/>
      <c r="D1690" s="1"/>
      <c r="E1690" s="1"/>
      <c r="F1690" s="1"/>
      <c r="G1690" s="1"/>
      <c r="H1690" s="1"/>
    </row>
    <row r="1691" spans="3:8" x14ac:dyDescent="0.2">
      <c r="C1691" s="1"/>
      <c r="D1691" s="1"/>
      <c r="E1691" s="1"/>
      <c r="F1691" s="1"/>
      <c r="G1691" s="1"/>
      <c r="H1691" s="1"/>
    </row>
    <row r="1692" spans="3:8" x14ac:dyDescent="0.2">
      <c r="C1692" s="1"/>
      <c r="D1692" s="1"/>
      <c r="E1692" s="1"/>
      <c r="F1692" s="1"/>
      <c r="G1692" s="1"/>
      <c r="H1692" s="1"/>
    </row>
    <row r="1693" spans="3:8" x14ac:dyDescent="0.2">
      <c r="C1693" s="1"/>
      <c r="D1693" s="1"/>
      <c r="E1693" s="1"/>
      <c r="F1693" s="1"/>
      <c r="G1693" s="1"/>
      <c r="H1693" s="1"/>
    </row>
    <row r="1694" spans="3:8" x14ac:dyDescent="0.2">
      <c r="C1694" s="1"/>
      <c r="D1694" s="1"/>
      <c r="E1694" s="1"/>
      <c r="F1694" s="1"/>
      <c r="G1694" s="1"/>
      <c r="H1694" s="1"/>
    </row>
    <row r="1695" spans="3:8" x14ac:dyDescent="0.2">
      <c r="C1695" s="1"/>
      <c r="D1695" s="1"/>
      <c r="E1695" s="1"/>
      <c r="F1695" s="1"/>
      <c r="G1695" s="1"/>
      <c r="H1695" s="1"/>
    </row>
    <row r="1696" spans="3:8" x14ac:dyDescent="0.2">
      <c r="C1696" s="1"/>
      <c r="D1696" s="1"/>
      <c r="E1696" s="1"/>
      <c r="F1696" s="1"/>
      <c r="G1696" s="1"/>
      <c r="H1696" s="1"/>
    </row>
    <row r="1697" spans="3:8" x14ac:dyDescent="0.2">
      <c r="C1697" s="1"/>
      <c r="D1697" s="1"/>
      <c r="E1697" s="1"/>
      <c r="F1697" s="1"/>
      <c r="G1697" s="1"/>
      <c r="H1697" s="1"/>
    </row>
    <row r="1698" spans="3:8" x14ac:dyDescent="0.2">
      <c r="C1698" s="1"/>
      <c r="D1698" s="1"/>
      <c r="E1698" s="1"/>
      <c r="F1698" s="1"/>
      <c r="G1698" s="1"/>
      <c r="H1698" s="1"/>
    </row>
    <row r="1699" spans="3:8" x14ac:dyDescent="0.2">
      <c r="C1699" s="1"/>
      <c r="D1699" s="1"/>
      <c r="E1699" s="1"/>
      <c r="F1699" s="1"/>
      <c r="G1699" s="1"/>
      <c r="H1699" s="1"/>
    </row>
    <row r="1700" spans="3:8" x14ac:dyDescent="0.2">
      <c r="C1700" s="1"/>
      <c r="D1700" s="1"/>
      <c r="E1700" s="1"/>
      <c r="F1700" s="1"/>
      <c r="G1700" s="1"/>
      <c r="H1700" s="1"/>
    </row>
    <row r="1701" spans="3:8" x14ac:dyDescent="0.2">
      <c r="C1701" s="1"/>
      <c r="D1701" s="1"/>
      <c r="E1701" s="1"/>
      <c r="F1701" s="1"/>
      <c r="G1701" s="1"/>
      <c r="H1701" s="1"/>
    </row>
    <row r="1702" spans="3:8" x14ac:dyDescent="0.2">
      <c r="C1702" s="1"/>
      <c r="D1702" s="1"/>
      <c r="E1702" s="1"/>
      <c r="F1702" s="1"/>
      <c r="G1702" s="1"/>
      <c r="H1702" s="1"/>
    </row>
    <row r="1703" spans="3:8" x14ac:dyDescent="0.2">
      <c r="C1703" s="1"/>
      <c r="D1703" s="1"/>
      <c r="E1703" s="1"/>
      <c r="F1703" s="1"/>
      <c r="G1703" s="1"/>
      <c r="H1703" s="1"/>
    </row>
    <row r="1704" spans="3:8" x14ac:dyDescent="0.2">
      <c r="C1704" s="1"/>
      <c r="D1704" s="1"/>
      <c r="E1704" s="1"/>
      <c r="F1704" s="1"/>
      <c r="G1704" s="1"/>
      <c r="H1704" s="1"/>
    </row>
    <row r="1705" spans="3:8" x14ac:dyDescent="0.2">
      <c r="C1705" s="1"/>
      <c r="D1705" s="1"/>
      <c r="E1705" s="1"/>
      <c r="F1705" s="1"/>
      <c r="G1705" s="1"/>
      <c r="H1705" s="1"/>
    </row>
    <row r="1706" spans="3:8" x14ac:dyDescent="0.2">
      <c r="C1706" s="1"/>
      <c r="D1706" s="1"/>
      <c r="E1706" s="1"/>
      <c r="F1706" s="1"/>
      <c r="G1706" s="1"/>
      <c r="H1706" s="1"/>
    </row>
    <row r="1707" spans="3:8" x14ac:dyDescent="0.2">
      <c r="C1707" s="1"/>
      <c r="D1707" s="1"/>
      <c r="E1707" s="1"/>
      <c r="F1707" s="1"/>
      <c r="G1707" s="1"/>
      <c r="H1707" s="1"/>
    </row>
    <row r="1708" spans="3:8" x14ac:dyDescent="0.2">
      <c r="C1708" s="1"/>
      <c r="D1708" s="1"/>
      <c r="E1708" s="1"/>
      <c r="F1708" s="1"/>
      <c r="G1708" s="1"/>
      <c r="H1708" s="1"/>
    </row>
    <row r="1709" spans="3:8" x14ac:dyDescent="0.2">
      <c r="C1709" s="1"/>
      <c r="D1709" s="1"/>
      <c r="E1709" s="1"/>
      <c r="F1709" s="1"/>
      <c r="G1709" s="1"/>
      <c r="H1709" s="1"/>
    </row>
    <row r="1710" spans="3:8" x14ac:dyDescent="0.2">
      <c r="C1710" s="1"/>
      <c r="D1710" s="1"/>
      <c r="E1710" s="1"/>
      <c r="F1710" s="1"/>
      <c r="G1710" s="1"/>
      <c r="H1710" s="1"/>
    </row>
    <row r="1711" spans="3:8" x14ac:dyDescent="0.2">
      <c r="C1711" s="1"/>
      <c r="D1711" s="1"/>
      <c r="E1711" s="1"/>
      <c r="F1711" s="1"/>
      <c r="G1711" s="1"/>
      <c r="H1711" s="1"/>
    </row>
    <row r="1712" spans="3:8" x14ac:dyDescent="0.2">
      <c r="C1712" s="1"/>
      <c r="D1712" s="1"/>
      <c r="E1712" s="1"/>
      <c r="F1712" s="1"/>
      <c r="G1712" s="1"/>
      <c r="H1712" s="1"/>
    </row>
    <row r="1713" spans="3:8" x14ac:dyDescent="0.2">
      <c r="C1713" s="1"/>
      <c r="D1713" s="1"/>
      <c r="E1713" s="1"/>
      <c r="F1713" s="1"/>
      <c r="G1713" s="1"/>
      <c r="H1713" s="1"/>
    </row>
    <row r="1714" spans="3:8" x14ac:dyDescent="0.2">
      <c r="C1714" s="1"/>
      <c r="D1714" s="1"/>
      <c r="E1714" s="1"/>
      <c r="F1714" s="1"/>
      <c r="G1714" s="1"/>
      <c r="H1714" s="1"/>
    </row>
    <row r="1715" spans="3:8" x14ac:dyDescent="0.2">
      <c r="C1715" s="1"/>
      <c r="D1715" s="1"/>
      <c r="E1715" s="1"/>
      <c r="F1715" s="1"/>
      <c r="G1715" s="1"/>
      <c r="H1715" s="1"/>
    </row>
    <row r="1716" spans="3:8" x14ac:dyDescent="0.2">
      <c r="C1716" s="1"/>
      <c r="D1716" s="1"/>
      <c r="E1716" s="1"/>
      <c r="F1716" s="1"/>
      <c r="G1716" s="1"/>
      <c r="H1716" s="1"/>
    </row>
    <row r="1717" spans="3:8" x14ac:dyDescent="0.2">
      <c r="C1717" s="1"/>
      <c r="D1717" s="1"/>
      <c r="E1717" s="1"/>
      <c r="F1717" s="1"/>
      <c r="G1717" s="1"/>
      <c r="H1717" s="1"/>
    </row>
    <row r="1718" spans="3:8" x14ac:dyDescent="0.2">
      <c r="C1718" s="1"/>
      <c r="D1718" s="1"/>
      <c r="E1718" s="1"/>
      <c r="F1718" s="1"/>
      <c r="G1718" s="1"/>
      <c r="H1718" s="1"/>
    </row>
    <row r="1719" spans="3:8" x14ac:dyDescent="0.2">
      <c r="C1719" s="1"/>
      <c r="D1719" s="1"/>
      <c r="E1719" s="1"/>
      <c r="F1719" s="1"/>
      <c r="G1719" s="1"/>
      <c r="H1719" s="1"/>
    </row>
    <row r="1720" spans="3:8" x14ac:dyDescent="0.2">
      <c r="C1720" s="1"/>
      <c r="D1720" s="1"/>
      <c r="E1720" s="1"/>
      <c r="F1720" s="1"/>
      <c r="G1720" s="1"/>
      <c r="H1720" s="1"/>
    </row>
    <row r="1721" spans="3:8" x14ac:dyDescent="0.2">
      <c r="C1721" s="1"/>
      <c r="D1721" s="1"/>
      <c r="E1721" s="1"/>
      <c r="F1721" s="1"/>
      <c r="G1721" s="1"/>
      <c r="H1721" s="1"/>
    </row>
    <row r="1722" spans="3:8" x14ac:dyDescent="0.2">
      <c r="C1722" s="1"/>
      <c r="D1722" s="1"/>
      <c r="E1722" s="1"/>
      <c r="F1722" s="1"/>
      <c r="G1722" s="1"/>
      <c r="H1722" s="1"/>
    </row>
    <row r="1723" spans="3:8" x14ac:dyDescent="0.2">
      <c r="C1723" s="1"/>
      <c r="D1723" s="1"/>
      <c r="E1723" s="1"/>
      <c r="F1723" s="1"/>
      <c r="G1723" s="1"/>
      <c r="H1723" s="1"/>
    </row>
    <row r="1724" spans="3:8" x14ac:dyDescent="0.2">
      <c r="C1724" s="1"/>
      <c r="D1724" s="1"/>
      <c r="E1724" s="1"/>
      <c r="F1724" s="1"/>
      <c r="G1724" s="1"/>
      <c r="H1724" s="1"/>
    </row>
    <row r="1725" spans="3:8" x14ac:dyDescent="0.2">
      <c r="C1725" s="1"/>
      <c r="D1725" s="1"/>
      <c r="E1725" s="1"/>
      <c r="F1725" s="1"/>
      <c r="G1725" s="1"/>
      <c r="H1725" s="1"/>
    </row>
    <row r="1726" spans="3:8" x14ac:dyDescent="0.2">
      <c r="C1726" s="1"/>
      <c r="D1726" s="1"/>
      <c r="E1726" s="1"/>
      <c r="F1726" s="1"/>
      <c r="G1726" s="1"/>
      <c r="H1726" s="1"/>
    </row>
    <row r="1727" spans="3:8" x14ac:dyDescent="0.2">
      <c r="C1727" s="1"/>
      <c r="D1727" s="1"/>
      <c r="E1727" s="1"/>
      <c r="F1727" s="1"/>
      <c r="G1727" s="1"/>
      <c r="H1727" s="1"/>
    </row>
    <row r="1728" spans="3:8" x14ac:dyDescent="0.2">
      <c r="C1728" s="1"/>
      <c r="D1728" s="1"/>
      <c r="E1728" s="1"/>
      <c r="F1728" s="1"/>
      <c r="G1728" s="1"/>
      <c r="H1728" s="1"/>
    </row>
    <row r="1729" spans="3:8" x14ac:dyDescent="0.2">
      <c r="C1729" s="1"/>
      <c r="D1729" s="1"/>
      <c r="E1729" s="1"/>
      <c r="F1729" s="1"/>
      <c r="G1729" s="1"/>
      <c r="H1729" s="1"/>
    </row>
    <row r="1730" spans="3:8" x14ac:dyDescent="0.2">
      <c r="C1730" s="1"/>
      <c r="D1730" s="1"/>
      <c r="E1730" s="1"/>
      <c r="F1730" s="1"/>
      <c r="G1730" s="1"/>
      <c r="H1730" s="1"/>
    </row>
    <row r="1731" spans="3:8" x14ac:dyDescent="0.2">
      <c r="C1731" s="1"/>
      <c r="D1731" s="1"/>
      <c r="E1731" s="1"/>
      <c r="F1731" s="1"/>
      <c r="G1731" s="1"/>
      <c r="H1731" s="1"/>
    </row>
    <row r="1732" spans="3:8" x14ac:dyDescent="0.2">
      <c r="C1732" s="1"/>
      <c r="D1732" s="1"/>
      <c r="E1732" s="1"/>
      <c r="F1732" s="1"/>
      <c r="G1732" s="1"/>
      <c r="H1732" s="1"/>
    </row>
    <row r="1733" spans="3:8" x14ac:dyDescent="0.2">
      <c r="C1733" s="1"/>
      <c r="D1733" s="1"/>
      <c r="E1733" s="1"/>
      <c r="F1733" s="1"/>
      <c r="G1733" s="1"/>
      <c r="H1733" s="1"/>
    </row>
    <row r="1734" spans="3:8" x14ac:dyDescent="0.2">
      <c r="C1734" s="1"/>
      <c r="D1734" s="1"/>
      <c r="E1734" s="1"/>
      <c r="F1734" s="1"/>
      <c r="G1734" s="1"/>
      <c r="H1734" s="1"/>
    </row>
    <row r="1735" spans="3:8" x14ac:dyDescent="0.2">
      <c r="C1735" s="1"/>
      <c r="D1735" s="1"/>
      <c r="E1735" s="1"/>
      <c r="F1735" s="1"/>
      <c r="G1735" s="1"/>
      <c r="H1735" s="1"/>
    </row>
    <row r="1736" spans="3:8" x14ac:dyDescent="0.2">
      <c r="C1736" s="1"/>
      <c r="D1736" s="1"/>
      <c r="E1736" s="1"/>
      <c r="F1736" s="1"/>
      <c r="G1736" s="1"/>
      <c r="H1736" s="1"/>
    </row>
    <row r="1737" spans="3:8" x14ac:dyDescent="0.2">
      <c r="C1737" s="1"/>
      <c r="D1737" s="1"/>
      <c r="E1737" s="1"/>
      <c r="F1737" s="1"/>
      <c r="G1737" s="1"/>
      <c r="H1737" s="1"/>
    </row>
    <row r="1738" spans="3:8" x14ac:dyDescent="0.2">
      <c r="C1738" s="1"/>
      <c r="D1738" s="1"/>
      <c r="E1738" s="1"/>
      <c r="F1738" s="1"/>
      <c r="G1738" s="1"/>
      <c r="H1738" s="1"/>
    </row>
    <row r="1739" spans="3:8" x14ac:dyDescent="0.2">
      <c r="C1739" s="1"/>
      <c r="D1739" s="1"/>
      <c r="E1739" s="1"/>
      <c r="F1739" s="1"/>
      <c r="G1739" s="1"/>
      <c r="H1739" s="1"/>
    </row>
    <row r="1740" spans="3:8" x14ac:dyDescent="0.2">
      <c r="C1740" s="1"/>
      <c r="D1740" s="1"/>
      <c r="E1740" s="1"/>
      <c r="F1740" s="1"/>
      <c r="G1740" s="1"/>
      <c r="H1740" s="1"/>
    </row>
    <row r="1741" spans="3:8" x14ac:dyDescent="0.2">
      <c r="C1741" s="1"/>
      <c r="D1741" s="1"/>
      <c r="E1741" s="1"/>
      <c r="F1741" s="1"/>
      <c r="G1741" s="1"/>
      <c r="H1741" s="1"/>
    </row>
    <row r="1742" spans="3:8" x14ac:dyDescent="0.2">
      <c r="C1742" s="1"/>
      <c r="D1742" s="1"/>
      <c r="E1742" s="1"/>
      <c r="F1742" s="1"/>
      <c r="G1742" s="1"/>
      <c r="H1742" s="1"/>
    </row>
    <row r="1743" spans="3:8" x14ac:dyDescent="0.2">
      <c r="C1743" s="1"/>
      <c r="D1743" s="1"/>
      <c r="E1743" s="1"/>
      <c r="F1743" s="1"/>
      <c r="G1743" s="1"/>
      <c r="H1743" s="1"/>
    </row>
    <row r="1744" spans="3:8" x14ac:dyDescent="0.2">
      <c r="C1744" s="1"/>
      <c r="D1744" s="1"/>
      <c r="E1744" s="1"/>
      <c r="F1744" s="1"/>
      <c r="G1744" s="1"/>
      <c r="H1744" s="1"/>
    </row>
    <row r="1745" spans="3:8" x14ac:dyDescent="0.2">
      <c r="C1745" s="1"/>
      <c r="D1745" s="1"/>
      <c r="E1745" s="1"/>
      <c r="F1745" s="1"/>
      <c r="G1745" s="1"/>
      <c r="H1745" s="1"/>
    </row>
    <row r="1746" spans="3:8" x14ac:dyDescent="0.2">
      <c r="C1746" s="1"/>
      <c r="D1746" s="1"/>
      <c r="E1746" s="1"/>
      <c r="F1746" s="1"/>
      <c r="G1746" s="1"/>
      <c r="H1746" s="1"/>
    </row>
    <row r="1747" spans="3:8" x14ac:dyDescent="0.2">
      <c r="C1747" s="1"/>
      <c r="D1747" s="1"/>
      <c r="E1747" s="1"/>
      <c r="F1747" s="1"/>
      <c r="G1747" s="1"/>
      <c r="H1747" s="1"/>
    </row>
    <row r="1748" spans="3:8" x14ac:dyDescent="0.2">
      <c r="C1748" s="1"/>
      <c r="D1748" s="1"/>
      <c r="E1748" s="1"/>
      <c r="F1748" s="1"/>
      <c r="G1748" s="1"/>
      <c r="H1748" s="1"/>
    </row>
    <row r="1749" spans="3:8" x14ac:dyDescent="0.2">
      <c r="C1749" s="1"/>
      <c r="D1749" s="1"/>
      <c r="E1749" s="1"/>
      <c r="F1749" s="1"/>
      <c r="G1749" s="1"/>
      <c r="H1749" s="1"/>
    </row>
    <row r="1750" spans="3:8" x14ac:dyDescent="0.2">
      <c r="C1750" s="1"/>
      <c r="D1750" s="1"/>
      <c r="E1750" s="1"/>
      <c r="F1750" s="1"/>
      <c r="G1750" s="1"/>
      <c r="H1750" s="1"/>
    </row>
    <row r="1751" spans="3:8" x14ac:dyDescent="0.2">
      <c r="C1751" s="1"/>
      <c r="D1751" s="1"/>
      <c r="E1751" s="1"/>
      <c r="F1751" s="1"/>
      <c r="G1751" s="1"/>
      <c r="H1751" s="1"/>
    </row>
    <row r="1752" spans="3:8" x14ac:dyDescent="0.2">
      <c r="C1752" s="1"/>
      <c r="D1752" s="1"/>
      <c r="E1752" s="1"/>
      <c r="F1752" s="1"/>
      <c r="G1752" s="1"/>
      <c r="H1752" s="1"/>
    </row>
    <row r="1753" spans="3:8" x14ac:dyDescent="0.2">
      <c r="C1753" s="1"/>
      <c r="D1753" s="1"/>
      <c r="E1753" s="1"/>
      <c r="F1753" s="1"/>
      <c r="G1753" s="1"/>
      <c r="H1753" s="1"/>
    </row>
    <row r="1754" spans="3:8" x14ac:dyDescent="0.2">
      <c r="C1754" s="1"/>
      <c r="D1754" s="1"/>
      <c r="E1754" s="1"/>
      <c r="F1754" s="1"/>
      <c r="G1754" s="1"/>
      <c r="H1754" s="1"/>
    </row>
    <row r="1755" spans="3:8" x14ac:dyDescent="0.2">
      <c r="C1755" s="1"/>
      <c r="D1755" s="1"/>
      <c r="E1755" s="1"/>
      <c r="F1755" s="1"/>
      <c r="G1755" s="1"/>
      <c r="H1755" s="1"/>
    </row>
    <row r="1756" spans="3:8" x14ac:dyDescent="0.2">
      <c r="C1756" s="1"/>
      <c r="D1756" s="1"/>
      <c r="E1756" s="1"/>
      <c r="F1756" s="1"/>
      <c r="G1756" s="1"/>
      <c r="H1756" s="1"/>
    </row>
    <row r="1757" spans="3:8" x14ac:dyDescent="0.2">
      <c r="C1757" s="1"/>
      <c r="D1757" s="1"/>
      <c r="E1757" s="1"/>
      <c r="F1757" s="1"/>
      <c r="G1757" s="1"/>
      <c r="H1757" s="1"/>
    </row>
    <row r="1758" spans="3:8" x14ac:dyDescent="0.2">
      <c r="C1758" s="1"/>
      <c r="D1758" s="1"/>
      <c r="E1758" s="1"/>
      <c r="F1758" s="1"/>
      <c r="G1758" s="1"/>
      <c r="H1758" s="1"/>
    </row>
    <row r="1759" spans="3:8" x14ac:dyDescent="0.2">
      <c r="C1759" s="1"/>
      <c r="D1759" s="1"/>
      <c r="E1759" s="1"/>
      <c r="F1759" s="1"/>
      <c r="G1759" s="1"/>
      <c r="H1759" s="1"/>
    </row>
    <row r="1760" spans="3:8" x14ac:dyDescent="0.2">
      <c r="C1760" s="1"/>
      <c r="D1760" s="1"/>
      <c r="E1760" s="1"/>
      <c r="F1760" s="1"/>
      <c r="G1760" s="1"/>
      <c r="H1760" s="1"/>
    </row>
    <row r="1761" spans="3:8" x14ac:dyDescent="0.2">
      <c r="C1761" s="1"/>
      <c r="D1761" s="1"/>
      <c r="E1761" s="1"/>
      <c r="F1761" s="1"/>
      <c r="G1761" s="1"/>
      <c r="H1761" s="1"/>
    </row>
    <row r="1762" spans="3:8" x14ac:dyDescent="0.2">
      <c r="C1762" s="1"/>
      <c r="D1762" s="1"/>
      <c r="E1762" s="1"/>
      <c r="F1762" s="1"/>
      <c r="G1762" s="1"/>
      <c r="H1762" s="1"/>
    </row>
    <row r="1763" spans="3:8" x14ac:dyDescent="0.2">
      <c r="C1763" s="1"/>
      <c r="D1763" s="1"/>
      <c r="E1763" s="1"/>
      <c r="F1763" s="1"/>
      <c r="G1763" s="1"/>
      <c r="H1763" s="1"/>
    </row>
    <row r="1764" spans="3:8" x14ac:dyDescent="0.2">
      <c r="C1764" s="1"/>
      <c r="D1764" s="1"/>
      <c r="E1764" s="1"/>
      <c r="F1764" s="1"/>
      <c r="G1764" s="1"/>
      <c r="H1764" s="1"/>
    </row>
    <row r="1765" spans="3:8" x14ac:dyDescent="0.2">
      <c r="C1765" s="1"/>
      <c r="D1765" s="1"/>
      <c r="E1765" s="1"/>
      <c r="F1765" s="1"/>
      <c r="G1765" s="1"/>
      <c r="H1765" s="1"/>
    </row>
    <row r="1766" spans="3:8" x14ac:dyDescent="0.2">
      <c r="C1766" s="1"/>
      <c r="D1766" s="1"/>
      <c r="E1766" s="1"/>
      <c r="F1766" s="1"/>
      <c r="G1766" s="1"/>
      <c r="H1766" s="1"/>
    </row>
    <row r="1767" spans="3:8" x14ac:dyDescent="0.2">
      <c r="C1767" s="1"/>
      <c r="D1767" s="1"/>
      <c r="E1767" s="1"/>
      <c r="F1767" s="1"/>
      <c r="G1767" s="1"/>
      <c r="H1767" s="1"/>
    </row>
    <row r="1768" spans="3:8" x14ac:dyDescent="0.2">
      <c r="C1768" s="1"/>
      <c r="D1768" s="1"/>
      <c r="E1768" s="1"/>
      <c r="F1768" s="1"/>
      <c r="G1768" s="1"/>
      <c r="H1768" s="1"/>
    </row>
    <row r="1769" spans="3:8" x14ac:dyDescent="0.2">
      <c r="C1769" s="1"/>
      <c r="D1769" s="1"/>
      <c r="E1769" s="1"/>
      <c r="F1769" s="1"/>
      <c r="G1769" s="1"/>
      <c r="H1769" s="1"/>
    </row>
    <row r="1770" spans="3:8" x14ac:dyDescent="0.2">
      <c r="C1770" s="1"/>
      <c r="D1770" s="1"/>
      <c r="E1770" s="1"/>
      <c r="F1770" s="1"/>
      <c r="G1770" s="1"/>
      <c r="H1770" s="1"/>
    </row>
    <row r="1771" spans="3:8" x14ac:dyDescent="0.2">
      <c r="C1771" s="1"/>
      <c r="D1771" s="1"/>
      <c r="E1771" s="1"/>
      <c r="F1771" s="1"/>
      <c r="G1771" s="1"/>
      <c r="H1771" s="1"/>
    </row>
    <row r="1772" spans="3:8" x14ac:dyDescent="0.2">
      <c r="C1772" s="1"/>
      <c r="D1772" s="1"/>
      <c r="E1772" s="1"/>
      <c r="F1772" s="1"/>
      <c r="G1772" s="1"/>
      <c r="H1772" s="1"/>
    </row>
    <row r="1773" spans="3:8" x14ac:dyDescent="0.2">
      <c r="C1773" s="1"/>
      <c r="D1773" s="1"/>
      <c r="E1773" s="1"/>
      <c r="F1773" s="1"/>
      <c r="G1773" s="1"/>
      <c r="H1773" s="1"/>
    </row>
    <row r="1774" spans="3:8" x14ac:dyDescent="0.2">
      <c r="C1774" s="1"/>
      <c r="D1774" s="1"/>
      <c r="E1774" s="1"/>
      <c r="F1774" s="1"/>
      <c r="G1774" s="1"/>
      <c r="H1774" s="1"/>
    </row>
    <row r="1775" spans="3:8" x14ac:dyDescent="0.2">
      <c r="C1775" s="1"/>
      <c r="D1775" s="1"/>
      <c r="E1775" s="1"/>
      <c r="F1775" s="1"/>
      <c r="G1775" s="1"/>
      <c r="H1775" s="1"/>
    </row>
    <row r="1776" spans="3:8" x14ac:dyDescent="0.2">
      <c r="C1776" s="1"/>
      <c r="D1776" s="1"/>
      <c r="E1776" s="1"/>
      <c r="F1776" s="1"/>
      <c r="G1776" s="1"/>
      <c r="H1776" s="1"/>
    </row>
    <row r="1777" spans="3:8" x14ac:dyDescent="0.2">
      <c r="C1777" s="1"/>
      <c r="D1777" s="1"/>
      <c r="E1777" s="1"/>
      <c r="F1777" s="1"/>
      <c r="G1777" s="1"/>
      <c r="H1777" s="1"/>
    </row>
    <row r="1778" spans="3:8" x14ac:dyDescent="0.2">
      <c r="C1778" s="1"/>
      <c r="D1778" s="1"/>
      <c r="E1778" s="1"/>
      <c r="F1778" s="1"/>
      <c r="G1778" s="1"/>
      <c r="H1778" s="1"/>
    </row>
    <row r="1779" spans="3:8" x14ac:dyDescent="0.2">
      <c r="C1779" s="1"/>
      <c r="D1779" s="1"/>
      <c r="E1779" s="1"/>
      <c r="F1779" s="1"/>
      <c r="G1779" s="1"/>
      <c r="H1779" s="1"/>
    </row>
    <row r="1780" spans="3:8" x14ac:dyDescent="0.2">
      <c r="C1780" s="1"/>
      <c r="D1780" s="1"/>
      <c r="E1780" s="1"/>
      <c r="F1780" s="1"/>
      <c r="G1780" s="1"/>
      <c r="H1780" s="1"/>
    </row>
    <row r="1781" spans="3:8" x14ac:dyDescent="0.2">
      <c r="C1781" s="1"/>
      <c r="D1781" s="1"/>
      <c r="E1781" s="1"/>
      <c r="F1781" s="1"/>
      <c r="G1781" s="1"/>
      <c r="H1781" s="1"/>
    </row>
    <row r="1782" spans="3:8" x14ac:dyDescent="0.2">
      <c r="C1782" s="1"/>
      <c r="D1782" s="1"/>
      <c r="E1782" s="1"/>
      <c r="F1782" s="1"/>
      <c r="G1782" s="1"/>
      <c r="H1782" s="1"/>
    </row>
    <row r="1783" spans="3:8" x14ac:dyDescent="0.2">
      <c r="C1783" s="1"/>
      <c r="D1783" s="1"/>
      <c r="E1783" s="1"/>
      <c r="F1783" s="1"/>
      <c r="G1783" s="1"/>
      <c r="H1783" s="1"/>
    </row>
    <row r="1784" spans="3:8" x14ac:dyDescent="0.2">
      <c r="C1784" s="1"/>
      <c r="D1784" s="1"/>
      <c r="E1784" s="1"/>
      <c r="F1784" s="1"/>
      <c r="G1784" s="1"/>
      <c r="H1784" s="1"/>
    </row>
    <row r="1785" spans="3:8" x14ac:dyDescent="0.2">
      <c r="C1785" s="1"/>
      <c r="D1785" s="1"/>
      <c r="E1785" s="1"/>
      <c r="F1785" s="1"/>
      <c r="G1785" s="1"/>
      <c r="H1785" s="1"/>
    </row>
    <row r="1786" spans="3:8" x14ac:dyDescent="0.2">
      <c r="C1786" s="1"/>
      <c r="D1786" s="1"/>
      <c r="E1786" s="1"/>
      <c r="F1786" s="1"/>
      <c r="G1786" s="1"/>
      <c r="H1786" s="1"/>
    </row>
    <row r="1787" spans="3:8" x14ac:dyDescent="0.2">
      <c r="C1787" s="1"/>
      <c r="D1787" s="1"/>
      <c r="E1787" s="1"/>
      <c r="F1787" s="1"/>
      <c r="G1787" s="1"/>
      <c r="H1787" s="1"/>
    </row>
    <row r="1788" spans="3:8" x14ac:dyDescent="0.2">
      <c r="C1788" s="1"/>
      <c r="D1788" s="1"/>
      <c r="E1788" s="1"/>
      <c r="F1788" s="1"/>
      <c r="G1788" s="1"/>
      <c r="H1788" s="1"/>
    </row>
    <row r="1789" spans="3:8" x14ac:dyDescent="0.2">
      <c r="C1789" s="1"/>
      <c r="D1789" s="1"/>
      <c r="E1789" s="1"/>
      <c r="F1789" s="1"/>
      <c r="G1789" s="1"/>
      <c r="H1789" s="1"/>
    </row>
    <row r="1790" spans="3:8" x14ac:dyDescent="0.2">
      <c r="C1790" s="1"/>
      <c r="D1790" s="1"/>
      <c r="E1790" s="1"/>
      <c r="F1790" s="1"/>
      <c r="G1790" s="1"/>
      <c r="H1790" s="1"/>
    </row>
    <row r="1791" spans="3:8" x14ac:dyDescent="0.2">
      <c r="C1791" s="1"/>
      <c r="D1791" s="1"/>
      <c r="E1791" s="1"/>
      <c r="F1791" s="1"/>
      <c r="G1791" s="1"/>
      <c r="H1791" s="1"/>
    </row>
    <row r="1792" spans="3:8" x14ac:dyDescent="0.2">
      <c r="C1792" s="1"/>
      <c r="D1792" s="1"/>
      <c r="E1792" s="1"/>
      <c r="F1792" s="1"/>
      <c r="G1792" s="1"/>
      <c r="H1792" s="1"/>
    </row>
    <row r="1793" spans="3:8" x14ac:dyDescent="0.2">
      <c r="C1793" s="1"/>
      <c r="D1793" s="1"/>
      <c r="E1793" s="1"/>
      <c r="F1793" s="1"/>
      <c r="G1793" s="1"/>
      <c r="H1793" s="1"/>
    </row>
    <row r="1794" spans="3:8" x14ac:dyDescent="0.2">
      <c r="C1794" s="1"/>
      <c r="D1794" s="1"/>
      <c r="E1794" s="1"/>
      <c r="F1794" s="1"/>
      <c r="G1794" s="1"/>
      <c r="H1794" s="1"/>
    </row>
    <row r="1795" spans="3:8" x14ac:dyDescent="0.2">
      <c r="C1795" s="1"/>
      <c r="D1795" s="1"/>
      <c r="E1795" s="1"/>
      <c r="F1795" s="1"/>
      <c r="G1795" s="1"/>
      <c r="H1795" s="1"/>
    </row>
    <row r="1796" spans="3:8" x14ac:dyDescent="0.2">
      <c r="C1796" s="1"/>
      <c r="D1796" s="1"/>
      <c r="E1796" s="1"/>
      <c r="F1796" s="1"/>
      <c r="G1796" s="1"/>
      <c r="H1796" s="1"/>
    </row>
    <row r="1797" spans="3:8" x14ac:dyDescent="0.2">
      <c r="C1797" s="1"/>
      <c r="D1797" s="1"/>
      <c r="E1797" s="1"/>
      <c r="F1797" s="1"/>
      <c r="G1797" s="1"/>
      <c r="H1797" s="1"/>
    </row>
    <row r="1798" spans="3:8" x14ac:dyDescent="0.2">
      <c r="C1798" s="1"/>
      <c r="D1798" s="1"/>
      <c r="E1798" s="1"/>
      <c r="F1798" s="1"/>
      <c r="G1798" s="1"/>
      <c r="H1798" s="1"/>
    </row>
    <row r="1799" spans="3:8" x14ac:dyDescent="0.2">
      <c r="C1799" s="1"/>
      <c r="D1799" s="1"/>
      <c r="E1799" s="1"/>
      <c r="F1799" s="1"/>
      <c r="G1799" s="1"/>
      <c r="H1799" s="1"/>
    </row>
    <row r="1800" spans="3:8" x14ac:dyDescent="0.2">
      <c r="C1800" s="1"/>
      <c r="D1800" s="1"/>
      <c r="E1800" s="1"/>
      <c r="F1800" s="1"/>
      <c r="G1800" s="1"/>
      <c r="H1800" s="1"/>
    </row>
    <row r="1801" spans="3:8" x14ac:dyDescent="0.2">
      <c r="C1801" s="1"/>
      <c r="D1801" s="1"/>
      <c r="E1801" s="1"/>
      <c r="F1801" s="1"/>
      <c r="G1801" s="1"/>
      <c r="H1801" s="1"/>
    </row>
    <row r="1802" spans="3:8" x14ac:dyDescent="0.2">
      <c r="C1802" s="1"/>
      <c r="D1802" s="1"/>
      <c r="E1802" s="1"/>
      <c r="F1802" s="1"/>
      <c r="G1802" s="1"/>
      <c r="H1802" s="1"/>
    </row>
    <row r="1803" spans="3:8" x14ac:dyDescent="0.2">
      <c r="C1803" s="1"/>
      <c r="D1803" s="1"/>
      <c r="E1803" s="1"/>
      <c r="F1803" s="1"/>
      <c r="G1803" s="1"/>
      <c r="H1803" s="1"/>
    </row>
    <row r="1804" spans="3:8" x14ac:dyDescent="0.2">
      <c r="C1804" s="1"/>
      <c r="D1804" s="1"/>
      <c r="E1804" s="1"/>
      <c r="F1804" s="1"/>
      <c r="G1804" s="1"/>
      <c r="H1804" s="1"/>
    </row>
    <row r="1805" spans="3:8" x14ac:dyDescent="0.2">
      <c r="C1805" s="1"/>
      <c r="D1805" s="1"/>
      <c r="E1805" s="1"/>
      <c r="F1805" s="1"/>
      <c r="G1805" s="1"/>
      <c r="H1805" s="1"/>
    </row>
    <row r="1806" spans="3:8" x14ac:dyDescent="0.2">
      <c r="C1806" s="1"/>
      <c r="D1806" s="1"/>
      <c r="E1806" s="1"/>
      <c r="F1806" s="1"/>
      <c r="G1806" s="1"/>
      <c r="H1806" s="1"/>
    </row>
    <row r="1807" spans="3:8" x14ac:dyDescent="0.2">
      <c r="C1807" s="1"/>
      <c r="D1807" s="1"/>
      <c r="E1807" s="1"/>
      <c r="F1807" s="1"/>
      <c r="G1807" s="1"/>
      <c r="H1807" s="1"/>
    </row>
    <row r="1808" spans="3:8" x14ac:dyDescent="0.2">
      <c r="C1808" s="1"/>
      <c r="D1808" s="1"/>
      <c r="E1808" s="1"/>
      <c r="F1808" s="1"/>
      <c r="G1808" s="1"/>
      <c r="H1808" s="1"/>
    </row>
    <row r="1809" spans="3:8" x14ac:dyDescent="0.2">
      <c r="C1809" s="1"/>
      <c r="D1809" s="1"/>
      <c r="E1809" s="1"/>
      <c r="F1809" s="1"/>
      <c r="G1809" s="1"/>
      <c r="H1809" s="1"/>
    </row>
    <row r="1810" spans="3:8" x14ac:dyDescent="0.2">
      <c r="C1810" s="1"/>
      <c r="D1810" s="1"/>
      <c r="E1810" s="1"/>
      <c r="F1810" s="1"/>
      <c r="G1810" s="1"/>
      <c r="H1810" s="1"/>
    </row>
    <row r="1811" spans="3:8" x14ac:dyDescent="0.2">
      <c r="C1811" s="1"/>
      <c r="D1811" s="1"/>
      <c r="E1811" s="1"/>
      <c r="F1811" s="1"/>
      <c r="G1811" s="1"/>
      <c r="H1811" s="1"/>
    </row>
    <row r="1812" spans="3:8" x14ac:dyDescent="0.2">
      <c r="C1812" s="1"/>
      <c r="D1812" s="1"/>
      <c r="E1812" s="1"/>
      <c r="F1812" s="1"/>
      <c r="G1812" s="1"/>
      <c r="H1812" s="1"/>
    </row>
    <row r="1813" spans="3:8" x14ac:dyDescent="0.2">
      <c r="C1813" s="1"/>
      <c r="D1813" s="1"/>
      <c r="E1813" s="1"/>
      <c r="F1813" s="1"/>
      <c r="G1813" s="1"/>
      <c r="H1813" s="1"/>
    </row>
    <row r="1814" spans="3:8" x14ac:dyDescent="0.2">
      <c r="C1814" s="1"/>
      <c r="D1814" s="1"/>
      <c r="E1814" s="1"/>
      <c r="F1814" s="1"/>
      <c r="G1814" s="1"/>
      <c r="H1814" s="1"/>
    </row>
    <row r="1815" spans="3:8" x14ac:dyDescent="0.2">
      <c r="C1815" s="1"/>
      <c r="D1815" s="1"/>
      <c r="E1815" s="1"/>
      <c r="F1815" s="1"/>
      <c r="G1815" s="1"/>
      <c r="H1815" s="1"/>
    </row>
    <row r="1816" spans="3:8" x14ac:dyDescent="0.2">
      <c r="C1816" s="1"/>
      <c r="D1816" s="1"/>
      <c r="E1816" s="1"/>
      <c r="F1816" s="1"/>
      <c r="G1816" s="1"/>
      <c r="H1816" s="1"/>
    </row>
    <row r="1817" spans="3:8" x14ac:dyDescent="0.2">
      <c r="C1817" s="1"/>
      <c r="D1817" s="1"/>
      <c r="E1817" s="1"/>
      <c r="F1817" s="1"/>
      <c r="G1817" s="1"/>
      <c r="H1817" s="1"/>
    </row>
    <row r="1818" spans="3:8" x14ac:dyDescent="0.2">
      <c r="C1818" s="1"/>
      <c r="D1818" s="1"/>
      <c r="E1818" s="1"/>
      <c r="F1818" s="1"/>
      <c r="G1818" s="1"/>
      <c r="H1818" s="1"/>
    </row>
    <row r="1819" spans="3:8" x14ac:dyDescent="0.2">
      <c r="C1819" s="1"/>
      <c r="D1819" s="1"/>
      <c r="E1819" s="1"/>
      <c r="F1819" s="1"/>
      <c r="G1819" s="1"/>
      <c r="H1819" s="1"/>
    </row>
    <row r="1820" spans="3:8" x14ac:dyDescent="0.2">
      <c r="C1820" s="1"/>
      <c r="D1820" s="1"/>
      <c r="E1820" s="1"/>
      <c r="F1820" s="1"/>
      <c r="G1820" s="1"/>
      <c r="H1820" s="1"/>
    </row>
    <row r="1821" spans="3:8" x14ac:dyDescent="0.2">
      <c r="C1821" s="1"/>
      <c r="D1821" s="1"/>
      <c r="E1821" s="1"/>
      <c r="F1821" s="1"/>
      <c r="G1821" s="1"/>
      <c r="H1821" s="1"/>
    </row>
    <row r="1822" spans="3:8" x14ac:dyDescent="0.2">
      <c r="C1822" s="1"/>
      <c r="D1822" s="1"/>
      <c r="E1822" s="1"/>
      <c r="F1822" s="1"/>
      <c r="G1822" s="1"/>
      <c r="H1822" s="1"/>
    </row>
    <row r="1823" spans="3:8" x14ac:dyDescent="0.2">
      <c r="C1823" s="1"/>
      <c r="D1823" s="1"/>
      <c r="E1823" s="1"/>
      <c r="F1823" s="1"/>
      <c r="G1823" s="1"/>
      <c r="H1823" s="1"/>
    </row>
    <row r="1824" spans="3:8" x14ac:dyDescent="0.2">
      <c r="C1824" s="1"/>
      <c r="D1824" s="1"/>
      <c r="E1824" s="1"/>
      <c r="F1824" s="1"/>
      <c r="G1824" s="1"/>
      <c r="H1824" s="1"/>
    </row>
    <row r="1825" spans="3:8" x14ac:dyDescent="0.2">
      <c r="C1825" s="1"/>
      <c r="D1825" s="1"/>
      <c r="E1825" s="1"/>
      <c r="F1825" s="1"/>
      <c r="G1825" s="1"/>
      <c r="H1825" s="1"/>
    </row>
    <row r="1826" spans="3:8" x14ac:dyDescent="0.2">
      <c r="C1826" s="1"/>
      <c r="D1826" s="1"/>
      <c r="E1826" s="1"/>
      <c r="F1826" s="1"/>
      <c r="G1826" s="1"/>
      <c r="H1826" s="1"/>
    </row>
    <row r="1827" spans="3:8" x14ac:dyDescent="0.2">
      <c r="C1827" s="1"/>
      <c r="D1827" s="1"/>
      <c r="E1827" s="1"/>
      <c r="F1827" s="1"/>
      <c r="G1827" s="1"/>
      <c r="H1827" s="1"/>
    </row>
    <row r="1828" spans="3:8" x14ac:dyDescent="0.2">
      <c r="C1828" s="1"/>
      <c r="D1828" s="1"/>
      <c r="E1828" s="1"/>
      <c r="F1828" s="1"/>
      <c r="G1828" s="1"/>
      <c r="H1828" s="1"/>
    </row>
    <row r="1829" spans="3:8" x14ac:dyDescent="0.2">
      <c r="C1829" s="1"/>
      <c r="D1829" s="1"/>
      <c r="E1829" s="1"/>
      <c r="F1829" s="1"/>
      <c r="G1829" s="1"/>
      <c r="H1829" s="1"/>
    </row>
    <row r="1830" spans="3:8" x14ac:dyDescent="0.2">
      <c r="C1830" s="1"/>
      <c r="D1830" s="1"/>
      <c r="E1830" s="1"/>
      <c r="F1830" s="1"/>
      <c r="G1830" s="1"/>
      <c r="H1830" s="1"/>
    </row>
    <row r="1831" spans="3:8" x14ac:dyDescent="0.2">
      <c r="C1831" s="1"/>
      <c r="D1831" s="1"/>
      <c r="E1831" s="1"/>
      <c r="F1831" s="1"/>
      <c r="G1831" s="1"/>
      <c r="H1831" s="1"/>
    </row>
    <row r="1832" spans="3:8" x14ac:dyDescent="0.2">
      <c r="C1832" s="1"/>
      <c r="D1832" s="1"/>
      <c r="E1832" s="1"/>
      <c r="F1832" s="1"/>
      <c r="G1832" s="1"/>
      <c r="H1832" s="1"/>
    </row>
    <row r="1833" spans="3:8" x14ac:dyDescent="0.2">
      <c r="C1833" s="1"/>
      <c r="D1833" s="1"/>
      <c r="E1833" s="1"/>
      <c r="F1833" s="1"/>
      <c r="G1833" s="1"/>
      <c r="H1833" s="1"/>
    </row>
    <row r="1834" spans="3:8" x14ac:dyDescent="0.2">
      <c r="C1834" s="1"/>
      <c r="D1834" s="1"/>
      <c r="E1834" s="1"/>
      <c r="F1834" s="1"/>
      <c r="G1834" s="1"/>
      <c r="H1834" s="1"/>
    </row>
    <row r="1835" spans="3:8" x14ac:dyDescent="0.2">
      <c r="C1835" s="1"/>
      <c r="D1835" s="1"/>
      <c r="E1835" s="1"/>
      <c r="F1835" s="1"/>
      <c r="G1835" s="1"/>
      <c r="H1835" s="1"/>
    </row>
    <row r="1836" spans="3:8" x14ac:dyDescent="0.2">
      <c r="C1836" s="1"/>
      <c r="D1836" s="1"/>
      <c r="E1836" s="1"/>
      <c r="F1836" s="1"/>
      <c r="G1836" s="1"/>
      <c r="H1836" s="1"/>
    </row>
    <row r="1837" spans="3:8" x14ac:dyDescent="0.2">
      <c r="C1837" s="1"/>
      <c r="D1837" s="1"/>
      <c r="E1837" s="1"/>
      <c r="F1837" s="1"/>
      <c r="G1837" s="1"/>
      <c r="H1837" s="1"/>
    </row>
    <row r="1838" spans="3:8" x14ac:dyDescent="0.2">
      <c r="C1838" s="1"/>
      <c r="D1838" s="1"/>
      <c r="E1838" s="1"/>
      <c r="F1838" s="1"/>
      <c r="G1838" s="1"/>
      <c r="H1838" s="1"/>
    </row>
    <row r="1839" spans="3:8" x14ac:dyDescent="0.2">
      <c r="C1839" s="1"/>
      <c r="D1839" s="1"/>
      <c r="E1839" s="1"/>
      <c r="F1839" s="1"/>
      <c r="G1839" s="1"/>
      <c r="H1839" s="1"/>
    </row>
    <row r="1840" spans="3:8" x14ac:dyDescent="0.2">
      <c r="C1840" s="1"/>
      <c r="D1840" s="1"/>
      <c r="E1840" s="1"/>
      <c r="F1840" s="1"/>
      <c r="G1840" s="1"/>
      <c r="H1840" s="1"/>
    </row>
    <row r="1841" spans="3:8" x14ac:dyDescent="0.2">
      <c r="C1841" s="1"/>
      <c r="D1841" s="1"/>
      <c r="E1841" s="1"/>
      <c r="F1841" s="1"/>
      <c r="G1841" s="1"/>
      <c r="H1841" s="1"/>
    </row>
    <row r="1842" spans="3:8" x14ac:dyDescent="0.2">
      <c r="C1842" s="1"/>
      <c r="D1842" s="1"/>
      <c r="E1842" s="1"/>
      <c r="F1842" s="1"/>
      <c r="G1842" s="1"/>
      <c r="H1842" s="1"/>
    </row>
    <row r="1843" spans="3:8" x14ac:dyDescent="0.2">
      <c r="C1843" s="1"/>
      <c r="D1843" s="1"/>
      <c r="E1843" s="1"/>
      <c r="F1843" s="1"/>
      <c r="G1843" s="1"/>
      <c r="H1843" s="1"/>
    </row>
    <row r="1844" spans="3:8" x14ac:dyDescent="0.2">
      <c r="C1844" s="1"/>
      <c r="D1844" s="1"/>
      <c r="E1844" s="1"/>
      <c r="F1844" s="1"/>
      <c r="G1844" s="1"/>
      <c r="H1844" s="1"/>
    </row>
    <row r="1845" spans="3:8" x14ac:dyDescent="0.2">
      <c r="C1845" s="1"/>
      <c r="D1845" s="1"/>
      <c r="E1845" s="1"/>
      <c r="F1845" s="1"/>
      <c r="G1845" s="1"/>
      <c r="H1845" s="1"/>
    </row>
    <row r="1846" spans="3:8" x14ac:dyDescent="0.2">
      <c r="C1846" s="1"/>
      <c r="D1846" s="1"/>
      <c r="E1846" s="1"/>
      <c r="F1846" s="1"/>
      <c r="G1846" s="1"/>
      <c r="H1846" s="1"/>
    </row>
    <row r="1847" spans="3:8" x14ac:dyDescent="0.2">
      <c r="C1847" s="1"/>
      <c r="D1847" s="1"/>
      <c r="E1847" s="1"/>
      <c r="F1847" s="1"/>
      <c r="G1847" s="1"/>
      <c r="H1847" s="1"/>
    </row>
    <row r="1848" spans="3:8" x14ac:dyDescent="0.2">
      <c r="C1848" s="1"/>
      <c r="D1848" s="1"/>
      <c r="E1848" s="1"/>
      <c r="F1848" s="1"/>
      <c r="G1848" s="1"/>
      <c r="H1848" s="1"/>
    </row>
    <row r="1849" spans="3:8" x14ac:dyDescent="0.2">
      <c r="C1849" s="1"/>
      <c r="D1849" s="1"/>
      <c r="E1849" s="1"/>
      <c r="F1849" s="1"/>
      <c r="G1849" s="1"/>
      <c r="H1849" s="1"/>
    </row>
    <row r="1850" spans="3:8" x14ac:dyDescent="0.2">
      <c r="C1850" s="1"/>
      <c r="D1850" s="1"/>
      <c r="E1850" s="1"/>
      <c r="F1850" s="1"/>
      <c r="G1850" s="1"/>
      <c r="H1850" s="1"/>
    </row>
    <row r="1851" spans="3:8" x14ac:dyDescent="0.2">
      <c r="C1851" s="1"/>
      <c r="D1851" s="1"/>
      <c r="E1851" s="1"/>
      <c r="F1851" s="1"/>
      <c r="G1851" s="1"/>
      <c r="H1851" s="1"/>
    </row>
    <row r="1852" spans="3:8" x14ac:dyDescent="0.2">
      <c r="C1852" s="1"/>
      <c r="D1852" s="1"/>
      <c r="E1852" s="1"/>
      <c r="F1852" s="1"/>
      <c r="G1852" s="1"/>
      <c r="H1852" s="1"/>
    </row>
    <row r="1853" spans="3:8" x14ac:dyDescent="0.2">
      <c r="C1853" s="1"/>
      <c r="D1853" s="1"/>
      <c r="E1853" s="1"/>
      <c r="F1853" s="1"/>
      <c r="G1853" s="1"/>
      <c r="H1853" s="1"/>
    </row>
    <row r="1854" spans="3:8" x14ac:dyDescent="0.2">
      <c r="C1854" s="1"/>
      <c r="D1854" s="1"/>
      <c r="E1854" s="1"/>
      <c r="F1854" s="1"/>
      <c r="G1854" s="1"/>
      <c r="H1854" s="1"/>
    </row>
    <row r="1855" spans="3:8" x14ac:dyDescent="0.2">
      <c r="C1855" s="1"/>
      <c r="D1855" s="1"/>
      <c r="E1855" s="1"/>
      <c r="F1855" s="1"/>
      <c r="G1855" s="1"/>
      <c r="H1855" s="1"/>
    </row>
    <row r="1856" spans="3:8" x14ac:dyDescent="0.2">
      <c r="C1856" s="1"/>
      <c r="D1856" s="1"/>
      <c r="E1856" s="1"/>
      <c r="F1856" s="1"/>
      <c r="G1856" s="1"/>
      <c r="H1856" s="1"/>
    </row>
    <row r="1857" spans="3:8" x14ac:dyDescent="0.2">
      <c r="C1857" s="1"/>
      <c r="D1857" s="1"/>
      <c r="E1857" s="1"/>
      <c r="F1857" s="1"/>
      <c r="G1857" s="1"/>
      <c r="H1857" s="1"/>
    </row>
    <row r="1858" spans="3:8" x14ac:dyDescent="0.2">
      <c r="C1858" s="1"/>
      <c r="D1858" s="1"/>
      <c r="E1858" s="1"/>
      <c r="F1858" s="1"/>
      <c r="G1858" s="1"/>
      <c r="H1858" s="1"/>
    </row>
    <row r="1859" spans="3:8" x14ac:dyDescent="0.2">
      <c r="C1859" s="1"/>
      <c r="D1859" s="1"/>
      <c r="E1859" s="1"/>
      <c r="F1859" s="1"/>
      <c r="G1859" s="1"/>
      <c r="H1859" s="1"/>
    </row>
    <row r="1860" spans="3:8" x14ac:dyDescent="0.2">
      <c r="C1860" s="1"/>
      <c r="D1860" s="1"/>
      <c r="E1860" s="1"/>
      <c r="F1860" s="1"/>
      <c r="G1860" s="1"/>
      <c r="H1860" s="1"/>
    </row>
    <row r="1861" spans="3:8" x14ac:dyDescent="0.2">
      <c r="C1861" s="1"/>
      <c r="D1861" s="1"/>
      <c r="E1861" s="1"/>
      <c r="F1861" s="1"/>
      <c r="G1861" s="1"/>
      <c r="H1861" s="1"/>
    </row>
    <row r="1862" spans="3:8" x14ac:dyDescent="0.2">
      <c r="C1862" s="1"/>
      <c r="D1862" s="1"/>
      <c r="E1862" s="1"/>
      <c r="F1862" s="1"/>
      <c r="G1862" s="1"/>
      <c r="H1862" s="1"/>
    </row>
    <row r="1863" spans="3:8" x14ac:dyDescent="0.2">
      <c r="C1863" s="1"/>
      <c r="D1863" s="1"/>
      <c r="E1863" s="1"/>
      <c r="F1863" s="1"/>
      <c r="G1863" s="1"/>
      <c r="H1863" s="1"/>
    </row>
    <row r="1864" spans="3:8" x14ac:dyDescent="0.2">
      <c r="C1864" s="1"/>
      <c r="D1864" s="1"/>
      <c r="E1864" s="1"/>
      <c r="F1864" s="1"/>
      <c r="G1864" s="1"/>
      <c r="H1864" s="1"/>
    </row>
    <row r="1865" spans="3:8" x14ac:dyDescent="0.2">
      <c r="C1865" s="1"/>
      <c r="D1865" s="1"/>
      <c r="E1865" s="1"/>
      <c r="F1865" s="1"/>
      <c r="G1865" s="1"/>
      <c r="H1865" s="1"/>
    </row>
    <row r="1866" spans="3:8" x14ac:dyDescent="0.2">
      <c r="C1866" s="1"/>
      <c r="D1866" s="1"/>
      <c r="E1866" s="1"/>
      <c r="F1866" s="1"/>
      <c r="G1866" s="1"/>
      <c r="H1866" s="1"/>
    </row>
    <row r="1867" spans="3:8" x14ac:dyDescent="0.2">
      <c r="C1867" s="1"/>
      <c r="D1867" s="1"/>
      <c r="E1867" s="1"/>
      <c r="F1867" s="1"/>
      <c r="G1867" s="1"/>
      <c r="H1867" s="1"/>
    </row>
    <row r="1868" spans="3:8" x14ac:dyDescent="0.2">
      <c r="C1868" s="1"/>
      <c r="D1868" s="1"/>
      <c r="E1868" s="1"/>
      <c r="F1868" s="1"/>
      <c r="G1868" s="1"/>
      <c r="H1868" s="1"/>
    </row>
    <row r="1869" spans="3:8" x14ac:dyDescent="0.2">
      <c r="C1869" s="1"/>
      <c r="D1869" s="1"/>
      <c r="E1869" s="1"/>
      <c r="F1869" s="1"/>
      <c r="G1869" s="1"/>
      <c r="H1869" s="1"/>
    </row>
    <row r="1870" spans="3:8" x14ac:dyDescent="0.2">
      <c r="C1870" s="1"/>
      <c r="D1870" s="1"/>
      <c r="E1870" s="1"/>
      <c r="F1870" s="1"/>
      <c r="G1870" s="1"/>
      <c r="H1870" s="1"/>
    </row>
    <row r="1871" spans="3:8" x14ac:dyDescent="0.2">
      <c r="C1871" s="1"/>
      <c r="D1871" s="1"/>
      <c r="E1871" s="1"/>
      <c r="F1871" s="1"/>
      <c r="G1871" s="1"/>
      <c r="H1871" s="1"/>
    </row>
    <row r="1872" spans="3:8" x14ac:dyDescent="0.2">
      <c r="C1872" s="1"/>
      <c r="D1872" s="1"/>
      <c r="E1872" s="1"/>
      <c r="F1872" s="1"/>
      <c r="G1872" s="1"/>
      <c r="H1872" s="1"/>
    </row>
    <row r="1873" spans="3:8" x14ac:dyDescent="0.2">
      <c r="C1873" s="1"/>
      <c r="D1873" s="1"/>
      <c r="E1873" s="1"/>
      <c r="F1873" s="1"/>
      <c r="G1873" s="1"/>
      <c r="H1873" s="1"/>
    </row>
    <row r="1874" spans="3:8" x14ac:dyDescent="0.2">
      <c r="C1874" s="1"/>
      <c r="D1874" s="1"/>
      <c r="E1874" s="1"/>
      <c r="F1874" s="1"/>
      <c r="G1874" s="1"/>
      <c r="H1874" s="1"/>
    </row>
    <row r="1875" spans="3:8" x14ac:dyDescent="0.2">
      <c r="C1875" s="1"/>
      <c r="D1875" s="1"/>
      <c r="E1875" s="1"/>
      <c r="F1875" s="1"/>
      <c r="G1875" s="1"/>
      <c r="H1875" s="1"/>
    </row>
    <row r="1876" spans="3:8" x14ac:dyDescent="0.2">
      <c r="C1876" s="1"/>
      <c r="D1876" s="1"/>
      <c r="E1876" s="1"/>
      <c r="F1876" s="1"/>
      <c r="G1876" s="1"/>
      <c r="H1876" s="1"/>
    </row>
    <row r="1877" spans="3:8" x14ac:dyDescent="0.2">
      <c r="C1877" s="1"/>
      <c r="D1877" s="1"/>
      <c r="E1877" s="1"/>
      <c r="F1877" s="1"/>
      <c r="G1877" s="1"/>
      <c r="H1877" s="1"/>
    </row>
    <row r="1878" spans="3:8" x14ac:dyDescent="0.2">
      <c r="C1878" s="1"/>
      <c r="D1878" s="1"/>
      <c r="E1878" s="1"/>
      <c r="F1878" s="1"/>
      <c r="G1878" s="1"/>
      <c r="H1878" s="1"/>
    </row>
    <row r="1879" spans="3:8" x14ac:dyDescent="0.2">
      <c r="C1879" s="1"/>
      <c r="D1879" s="1"/>
      <c r="E1879" s="1"/>
      <c r="F1879" s="1"/>
      <c r="G1879" s="1"/>
      <c r="H1879" s="1"/>
    </row>
    <row r="1880" spans="3:8" x14ac:dyDescent="0.2">
      <c r="C1880" s="1"/>
      <c r="D1880" s="1"/>
      <c r="E1880" s="1"/>
      <c r="F1880" s="1"/>
      <c r="G1880" s="1"/>
      <c r="H1880" s="1"/>
    </row>
    <row r="1881" spans="3:8" x14ac:dyDescent="0.2">
      <c r="C1881" s="1"/>
      <c r="D1881" s="1"/>
      <c r="E1881" s="1"/>
      <c r="F1881" s="1"/>
      <c r="G1881" s="1"/>
      <c r="H1881" s="1"/>
    </row>
    <row r="1882" spans="3:8" x14ac:dyDescent="0.2">
      <c r="C1882" s="1"/>
      <c r="D1882" s="1"/>
      <c r="E1882" s="1"/>
      <c r="F1882" s="1"/>
      <c r="G1882" s="1"/>
      <c r="H1882" s="1"/>
    </row>
    <row r="1883" spans="3:8" x14ac:dyDescent="0.2">
      <c r="C1883" s="1"/>
      <c r="D1883" s="1"/>
      <c r="E1883" s="1"/>
      <c r="F1883" s="1"/>
      <c r="G1883" s="1"/>
      <c r="H1883" s="1"/>
    </row>
    <row r="1884" spans="3:8" x14ac:dyDescent="0.2">
      <c r="C1884" s="1"/>
      <c r="D1884" s="1"/>
      <c r="E1884" s="1"/>
      <c r="F1884" s="1"/>
      <c r="G1884" s="1"/>
      <c r="H1884" s="1"/>
    </row>
    <row r="1885" spans="3:8" x14ac:dyDescent="0.2">
      <c r="C1885" s="1"/>
      <c r="D1885" s="1"/>
      <c r="E1885" s="1"/>
      <c r="F1885" s="1"/>
      <c r="G1885" s="1"/>
      <c r="H1885" s="1"/>
    </row>
    <row r="1886" spans="3:8" x14ac:dyDescent="0.2">
      <c r="C1886" s="1"/>
      <c r="D1886" s="1"/>
      <c r="E1886" s="1"/>
      <c r="F1886" s="1"/>
      <c r="G1886" s="1"/>
      <c r="H1886" s="1"/>
    </row>
    <row r="1887" spans="3:8" x14ac:dyDescent="0.2">
      <c r="C1887" s="1"/>
      <c r="D1887" s="1"/>
      <c r="E1887" s="1"/>
      <c r="F1887" s="1"/>
      <c r="G1887" s="1"/>
      <c r="H1887" s="1"/>
    </row>
    <row r="1888" spans="3:8" x14ac:dyDescent="0.2">
      <c r="C1888" s="1"/>
      <c r="D1888" s="1"/>
      <c r="E1888" s="1"/>
      <c r="F1888" s="1"/>
      <c r="G1888" s="1"/>
      <c r="H1888" s="1"/>
    </row>
    <row r="1889" spans="3:8" x14ac:dyDescent="0.2">
      <c r="C1889" s="1"/>
      <c r="D1889" s="1"/>
      <c r="E1889" s="1"/>
      <c r="F1889" s="1"/>
      <c r="G1889" s="1"/>
      <c r="H1889" s="1"/>
    </row>
    <row r="1890" spans="3:8" x14ac:dyDescent="0.2">
      <c r="C1890" s="1"/>
      <c r="D1890" s="1"/>
      <c r="E1890" s="1"/>
      <c r="F1890" s="1"/>
      <c r="G1890" s="1"/>
      <c r="H1890" s="1"/>
    </row>
    <row r="1891" spans="3:8" x14ac:dyDescent="0.2">
      <c r="C1891" s="1"/>
      <c r="D1891" s="1"/>
      <c r="E1891" s="1"/>
      <c r="F1891" s="1"/>
      <c r="G1891" s="1"/>
      <c r="H1891" s="1"/>
    </row>
    <row r="1892" spans="3:8" x14ac:dyDescent="0.2">
      <c r="C1892" s="1"/>
      <c r="D1892" s="1"/>
      <c r="E1892" s="1"/>
      <c r="F1892" s="1"/>
      <c r="G1892" s="1"/>
      <c r="H1892" s="1"/>
    </row>
    <row r="1893" spans="3:8" x14ac:dyDescent="0.2">
      <c r="C1893" s="1"/>
      <c r="D1893" s="1"/>
      <c r="E1893" s="1"/>
      <c r="F1893" s="1"/>
      <c r="G1893" s="1"/>
      <c r="H1893" s="1"/>
    </row>
    <row r="1894" spans="3:8" x14ac:dyDescent="0.2">
      <c r="C1894" s="1"/>
      <c r="D1894" s="1"/>
      <c r="E1894" s="1"/>
      <c r="F1894" s="1"/>
      <c r="G1894" s="1"/>
      <c r="H1894" s="1"/>
    </row>
    <row r="1895" spans="3:8" x14ac:dyDescent="0.2">
      <c r="C1895" s="1"/>
      <c r="D1895" s="1"/>
      <c r="E1895" s="1"/>
      <c r="F1895" s="1"/>
      <c r="G1895" s="1"/>
      <c r="H1895" s="1"/>
    </row>
    <row r="1896" spans="3:8" x14ac:dyDescent="0.2">
      <c r="C1896" s="1"/>
      <c r="D1896" s="1"/>
      <c r="E1896" s="1"/>
      <c r="F1896" s="1"/>
      <c r="G1896" s="1"/>
      <c r="H1896" s="1"/>
    </row>
    <row r="1897" spans="3:8" x14ac:dyDescent="0.2">
      <c r="C1897" s="1"/>
      <c r="D1897" s="1"/>
      <c r="E1897" s="1"/>
      <c r="F1897" s="1"/>
      <c r="G1897" s="1"/>
      <c r="H1897" s="1"/>
    </row>
    <row r="1898" spans="3:8" x14ac:dyDescent="0.2">
      <c r="C1898" s="1"/>
      <c r="D1898" s="1"/>
      <c r="E1898" s="1"/>
      <c r="F1898" s="1"/>
      <c r="G1898" s="1"/>
      <c r="H1898" s="1"/>
    </row>
    <row r="1899" spans="3:8" x14ac:dyDescent="0.2">
      <c r="C1899" s="1"/>
      <c r="D1899" s="1"/>
      <c r="E1899" s="1"/>
      <c r="F1899" s="1"/>
      <c r="G1899" s="1"/>
      <c r="H1899" s="1"/>
    </row>
    <row r="1900" spans="3:8" x14ac:dyDescent="0.2">
      <c r="C1900" s="1"/>
      <c r="D1900" s="1"/>
      <c r="E1900" s="1"/>
      <c r="F1900" s="1"/>
      <c r="G1900" s="1"/>
      <c r="H1900" s="1"/>
    </row>
    <row r="1901" spans="3:8" x14ac:dyDescent="0.2">
      <c r="C1901" s="1"/>
      <c r="D1901" s="1"/>
      <c r="E1901" s="1"/>
      <c r="F1901" s="1"/>
      <c r="G1901" s="1"/>
      <c r="H1901" s="1"/>
    </row>
    <row r="1902" spans="3:8" x14ac:dyDescent="0.2">
      <c r="C1902" s="1"/>
      <c r="D1902" s="1"/>
      <c r="E1902" s="1"/>
      <c r="F1902" s="1"/>
      <c r="G1902" s="1"/>
      <c r="H1902" s="1"/>
    </row>
    <row r="1903" spans="3:8" x14ac:dyDescent="0.2">
      <c r="C1903" s="1"/>
      <c r="D1903" s="1"/>
      <c r="E1903" s="1"/>
      <c r="F1903" s="1"/>
      <c r="G1903" s="1"/>
      <c r="H1903" s="1"/>
    </row>
    <row r="1904" spans="3:8" x14ac:dyDescent="0.2">
      <c r="C1904" s="1"/>
      <c r="D1904" s="1"/>
      <c r="E1904" s="1"/>
      <c r="F1904" s="1"/>
      <c r="G1904" s="1"/>
      <c r="H1904" s="1"/>
    </row>
    <row r="1905" spans="3:8" x14ac:dyDescent="0.2">
      <c r="C1905" s="1"/>
      <c r="D1905" s="1"/>
      <c r="E1905" s="1"/>
      <c r="F1905" s="1"/>
      <c r="G1905" s="1"/>
      <c r="H1905" s="1"/>
    </row>
    <row r="1906" spans="3:8" x14ac:dyDescent="0.2">
      <c r="C1906" s="1"/>
      <c r="D1906" s="1"/>
      <c r="E1906" s="1"/>
      <c r="F1906" s="1"/>
      <c r="G1906" s="1"/>
      <c r="H1906" s="1"/>
    </row>
    <row r="1907" spans="3:8" x14ac:dyDescent="0.2">
      <c r="C1907" s="1"/>
      <c r="D1907" s="1"/>
      <c r="E1907" s="1"/>
      <c r="F1907" s="1"/>
      <c r="G1907" s="1"/>
      <c r="H1907" s="1"/>
    </row>
    <row r="1908" spans="3:8" x14ac:dyDescent="0.2">
      <c r="C1908" s="1"/>
      <c r="D1908" s="1"/>
      <c r="E1908" s="1"/>
      <c r="F1908" s="1"/>
      <c r="G1908" s="1"/>
      <c r="H1908" s="1"/>
    </row>
    <row r="1909" spans="3:8" x14ac:dyDescent="0.2">
      <c r="C1909" s="1"/>
      <c r="D1909" s="1"/>
      <c r="E1909" s="1"/>
      <c r="F1909" s="1"/>
      <c r="G1909" s="1"/>
      <c r="H1909" s="1"/>
    </row>
    <row r="1910" spans="3:8" x14ac:dyDescent="0.2">
      <c r="C1910" s="1"/>
      <c r="D1910" s="1"/>
      <c r="E1910" s="1"/>
      <c r="F1910" s="1"/>
      <c r="G1910" s="1"/>
      <c r="H1910" s="1"/>
    </row>
    <row r="1911" spans="3:8" x14ac:dyDescent="0.2">
      <c r="C1911" s="1"/>
      <c r="D1911" s="1"/>
      <c r="E1911" s="1"/>
      <c r="F1911" s="1"/>
      <c r="G1911" s="1"/>
      <c r="H1911" s="1"/>
    </row>
    <row r="1912" spans="3:8" x14ac:dyDescent="0.2">
      <c r="C1912" s="1"/>
      <c r="D1912" s="1"/>
      <c r="E1912" s="1"/>
      <c r="F1912" s="1"/>
      <c r="G1912" s="1"/>
      <c r="H1912" s="1"/>
    </row>
    <row r="1913" spans="3:8" x14ac:dyDescent="0.2">
      <c r="C1913" s="1"/>
      <c r="D1913" s="1"/>
      <c r="E1913" s="1"/>
      <c r="F1913" s="1"/>
      <c r="G1913" s="1"/>
      <c r="H1913" s="1"/>
    </row>
    <row r="1914" spans="3:8" x14ac:dyDescent="0.2">
      <c r="C1914" s="1"/>
      <c r="D1914" s="1"/>
      <c r="E1914" s="1"/>
      <c r="F1914" s="1"/>
      <c r="G1914" s="1"/>
      <c r="H1914" s="1"/>
    </row>
    <row r="1915" spans="3:8" x14ac:dyDescent="0.2">
      <c r="C1915" s="1"/>
      <c r="D1915" s="1"/>
      <c r="E1915" s="1"/>
      <c r="F1915" s="1"/>
      <c r="G1915" s="1"/>
      <c r="H1915" s="1"/>
    </row>
    <row r="1916" spans="3:8" x14ac:dyDescent="0.2">
      <c r="C1916" s="1"/>
      <c r="D1916" s="1"/>
      <c r="E1916" s="1"/>
      <c r="F1916" s="1"/>
      <c r="G1916" s="1"/>
      <c r="H1916" s="1"/>
    </row>
    <row r="1917" spans="3:8" x14ac:dyDescent="0.2">
      <c r="C1917" s="1"/>
      <c r="D1917" s="1"/>
      <c r="E1917" s="1"/>
      <c r="F1917" s="1"/>
      <c r="G1917" s="1"/>
      <c r="H1917" s="1"/>
    </row>
    <row r="1918" spans="3:8" x14ac:dyDescent="0.2">
      <c r="C1918" s="1"/>
      <c r="D1918" s="1"/>
      <c r="E1918" s="1"/>
      <c r="F1918" s="1"/>
      <c r="G1918" s="1"/>
      <c r="H1918" s="1"/>
    </row>
    <row r="1919" spans="3:8" x14ac:dyDescent="0.2">
      <c r="C1919" s="1"/>
      <c r="D1919" s="1"/>
      <c r="E1919" s="1"/>
      <c r="F1919" s="1"/>
      <c r="G1919" s="1"/>
      <c r="H1919" s="1"/>
    </row>
    <row r="1920" spans="3:8" x14ac:dyDescent="0.2">
      <c r="C1920" s="1"/>
      <c r="D1920" s="1"/>
      <c r="E1920" s="1"/>
      <c r="F1920" s="1"/>
      <c r="G1920" s="1"/>
      <c r="H1920" s="1"/>
    </row>
    <row r="1921" spans="3:8" x14ac:dyDescent="0.2">
      <c r="C1921" s="1"/>
      <c r="D1921" s="1"/>
      <c r="E1921" s="1"/>
      <c r="F1921" s="1"/>
      <c r="G1921" s="1"/>
      <c r="H1921" s="1"/>
    </row>
    <row r="1922" spans="3:8" x14ac:dyDescent="0.2">
      <c r="C1922" s="1"/>
      <c r="D1922" s="1"/>
      <c r="E1922" s="1"/>
      <c r="F1922" s="1"/>
      <c r="G1922" s="1"/>
      <c r="H1922" s="1"/>
    </row>
    <row r="1923" spans="3:8" x14ac:dyDescent="0.2">
      <c r="C1923" s="1"/>
      <c r="D1923" s="1"/>
      <c r="E1923" s="1"/>
      <c r="F1923" s="1"/>
      <c r="G1923" s="1"/>
      <c r="H1923" s="1"/>
    </row>
    <row r="1924" spans="3:8" x14ac:dyDescent="0.2">
      <c r="C1924" s="1"/>
      <c r="D1924" s="1"/>
      <c r="E1924" s="1"/>
      <c r="F1924" s="1"/>
      <c r="G1924" s="1"/>
      <c r="H1924" s="1"/>
    </row>
    <row r="1925" spans="3:8" x14ac:dyDescent="0.2">
      <c r="C1925" s="1"/>
      <c r="D1925" s="1"/>
      <c r="E1925" s="1"/>
      <c r="F1925" s="1"/>
      <c r="G1925" s="1"/>
      <c r="H1925" s="1"/>
    </row>
    <row r="1926" spans="3:8" x14ac:dyDescent="0.2">
      <c r="C1926" s="1"/>
      <c r="D1926" s="1"/>
      <c r="E1926" s="1"/>
      <c r="F1926" s="1"/>
      <c r="G1926" s="1"/>
      <c r="H1926" s="1"/>
    </row>
    <row r="1927" spans="3:8" x14ac:dyDescent="0.2">
      <c r="C1927" s="1"/>
      <c r="D1927" s="1"/>
      <c r="E1927" s="1"/>
      <c r="F1927" s="1"/>
      <c r="G1927" s="1"/>
      <c r="H1927" s="1"/>
    </row>
    <row r="1928" spans="3:8" x14ac:dyDescent="0.2">
      <c r="C1928" s="1"/>
      <c r="D1928" s="1"/>
      <c r="E1928" s="1"/>
      <c r="F1928" s="1"/>
      <c r="G1928" s="1"/>
      <c r="H1928" s="1"/>
    </row>
    <row r="1929" spans="3:8" x14ac:dyDescent="0.2">
      <c r="C1929" s="1"/>
      <c r="D1929" s="1"/>
      <c r="E1929" s="1"/>
      <c r="F1929" s="1"/>
      <c r="G1929" s="1"/>
      <c r="H1929" s="1"/>
    </row>
    <row r="1930" spans="3:8" x14ac:dyDescent="0.2">
      <c r="C1930" s="1"/>
      <c r="D1930" s="1"/>
      <c r="E1930" s="1"/>
      <c r="F1930" s="1"/>
      <c r="G1930" s="1"/>
      <c r="H1930" s="1"/>
    </row>
    <row r="1931" spans="3:8" x14ac:dyDescent="0.2">
      <c r="C1931" s="1"/>
      <c r="D1931" s="1"/>
      <c r="E1931" s="1"/>
      <c r="F1931" s="1"/>
      <c r="G1931" s="1"/>
      <c r="H1931" s="1"/>
    </row>
    <row r="1932" spans="3:8" x14ac:dyDescent="0.2">
      <c r="C1932" s="1"/>
      <c r="D1932" s="1"/>
      <c r="E1932" s="1"/>
      <c r="F1932" s="1"/>
      <c r="G1932" s="1"/>
      <c r="H1932" s="1"/>
    </row>
    <row r="1933" spans="3:8" x14ac:dyDescent="0.2">
      <c r="C1933" s="1"/>
      <c r="D1933" s="1"/>
      <c r="E1933" s="1"/>
      <c r="F1933" s="1"/>
      <c r="G1933" s="1"/>
      <c r="H1933" s="1"/>
    </row>
    <row r="1934" spans="3:8" x14ac:dyDescent="0.2">
      <c r="C1934" s="1"/>
      <c r="D1934" s="1"/>
      <c r="E1934" s="1"/>
      <c r="F1934" s="1"/>
      <c r="G1934" s="1"/>
      <c r="H1934" s="1"/>
    </row>
    <row r="1935" spans="3:8" x14ac:dyDescent="0.2">
      <c r="C1935" s="1"/>
      <c r="D1935" s="1"/>
      <c r="E1935" s="1"/>
      <c r="F1935" s="1"/>
      <c r="G1935" s="1"/>
      <c r="H1935" s="1"/>
    </row>
    <row r="1936" spans="3:8" x14ac:dyDescent="0.2">
      <c r="C1936" s="1"/>
      <c r="D1936" s="1"/>
      <c r="E1936" s="1"/>
      <c r="F1936" s="1"/>
      <c r="G1936" s="1"/>
      <c r="H1936" s="1"/>
    </row>
    <row r="1937" spans="3:8" x14ac:dyDescent="0.2">
      <c r="C1937" s="1"/>
      <c r="D1937" s="1"/>
      <c r="E1937" s="1"/>
      <c r="F1937" s="1"/>
      <c r="G1937" s="1"/>
      <c r="H1937" s="1"/>
    </row>
    <row r="1938" spans="3:8" x14ac:dyDescent="0.2">
      <c r="C1938" s="1"/>
      <c r="D1938" s="1"/>
      <c r="E1938" s="1"/>
      <c r="F1938" s="1"/>
      <c r="G1938" s="1"/>
      <c r="H1938" s="1"/>
    </row>
    <row r="1939" spans="3:8" x14ac:dyDescent="0.2">
      <c r="C1939" s="1"/>
      <c r="D1939" s="1"/>
      <c r="E1939" s="1"/>
      <c r="F1939" s="1"/>
      <c r="G1939" s="1"/>
      <c r="H1939" s="1"/>
    </row>
    <row r="1940" spans="3:8" x14ac:dyDescent="0.2">
      <c r="C1940" s="1"/>
      <c r="D1940" s="1"/>
      <c r="E1940" s="1"/>
      <c r="F1940" s="1"/>
      <c r="G1940" s="1"/>
      <c r="H1940" s="1"/>
    </row>
    <row r="1941" spans="3:8" x14ac:dyDescent="0.2">
      <c r="C1941" s="1"/>
      <c r="D1941" s="1"/>
      <c r="E1941" s="1"/>
      <c r="F1941" s="1"/>
      <c r="G1941" s="1"/>
      <c r="H1941" s="1"/>
    </row>
    <row r="1942" spans="3:8" x14ac:dyDescent="0.2">
      <c r="C1942" s="1"/>
      <c r="D1942" s="1"/>
      <c r="E1942" s="1"/>
      <c r="F1942" s="1"/>
      <c r="G1942" s="1"/>
      <c r="H1942" s="1"/>
    </row>
    <row r="1943" spans="3:8" x14ac:dyDescent="0.2">
      <c r="C1943" s="1"/>
      <c r="D1943" s="1"/>
      <c r="E1943" s="1"/>
      <c r="F1943" s="1"/>
      <c r="G1943" s="1"/>
      <c r="H1943" s="1"/>
    </row>
    <row r="1944" spans="3:8" x14ac:dyDescent="0.2">
      <c r="C1944" s="1"/>
      <c r="D1944" s="1"/>
      <c r="E1944" s="1"/>
      <c r="F1944" s="1"/>
      <c r="G1944" s="1"/>
      <c r="H1944" s="1"/>
    </row>
    <row r="1945" spans="3:8" x14ac:dyDescent="0.2">
      <c r="C1945" s="1"/>
      <c r="D1945" s="1"/>
      <c r="E1945" s="1"/>
      <c r="F1945" s="1"/>
      <c r="G1945" s="1"/>
      <c r="H1945" s="1"/>
    </row>
    <row r="1946" spans="3:8" x14ac:dyDescent="0.2">
      <c r="C1946" s="1"/>
      <c r="D1946" s="1"/>
      <c r="E1946" s="1"/>
      <c r="F1946" s="1"/>
      <c r="G1946" s="1"/>
      <c r="H1946" s="1"/>
    </row>
    <row r="1947" spans="3:8" x14ac:dyDescent="0.2">
      <c r="C1947" s="1"/>
      <c r="D1947" s="1"/>
      <c r="E1947" s="1"/>
      <c r="F1947" s="1"/>
      <c r="G1947" s="1"/>
      <c r="H1947" s="1"/>
    </row>
    <row r="1948" spans="3:8" x14ac:dyDescent="0.2">
      <c r="C1948" s="1"/>
      <c r="D1948" s="1"/>
      <c r="E1948" s="1"/>
      <c r="F1948" s="1"/>
      <c r="G1948" s="1"/>
      <c r="H1948" s="1"/>
    </row>
    <row r="1949" spans="3:8" x14ac:dyDescent="0.2">
      <c r="C1949" s="1"/>
      <c r="D1949" s="1"/>
      <c r="E1949" s="1"/>
      <c r="F1949" s="1"/>
      <c r="G1949" s="1"/>
      <c r="H1949" s="1"/>
    </row>
    <row r="1950" spans="3:8" x14ac:dyDescent="0.2">
      <c r="C1950" s="1"/>
      <c r="D1950" s="1"/>
      <c r="E1950" s="1"/>
      <c r="F1950" s="1"/>
      <c r="G1950" s="1"/>
      <c r="H1950" s="1"/>
    </row>
    <row r="1951" spans="3:8" x14ac:dyDescent="0.2">
      <c r="C1951" s="1"/>
      <c r="D1951" s="1"/>
      <c r="E1951" s="1"/>
      <c r="F1951" s="1"/>
      <c r="G1951" s="1"/>
      <c r="H1951" s="1"/>
    </row>
    <row r="1952" spans="3:8" x14ac:dyDescent="0.2">
      <c r="C1952" s="1"/>
      <c r="D1952" s="1"/>
      <c r="E1952" s="1"/>
      <c r="F1952" s="1"/>
      <c r="G1952" s="1"/>
      <c r="H1952" s="1"/>
    </row>
    <row r="1953" spans="3:8" x14ac:dyDescent="0.2">
      <c r="C1953" s="1"/>
      <c r="D1953" s="1"/>
      <c r="E1953" s="1"/>
      <c r="F1953" s="1"/>
      <c r="G1953" s="1"/>
      <c r="H1953" s="1"/>
    </row>
    <row r="1954" spans="3:8" x14ac:dyDescent="0.2">
      <c r="C1954" s="1"/>
      <c r="D1954" s="1"/>
      <c r="E1954" s="1"/>
      <c r="F1954" s="1"/>
      <c r="G1954" s="1"/>
      <c r="H1954" s="1"/>
    </row>
    <row r="1955" spans="3:8" x14ac:dyDescent="0.2">
      <c r="C1955" s="1"/>
      <c r="D1955" s="1"/>
      <c r="E1955" s="1"/>
      <c r="F1955" s="1"/>
      <c r="G1955" s="1"/>
      <c r="H1955" s="1"/>
    </row>
    <row r="1956" spans="3:8" x14ac:dyDescent="0.2">
      <c r="C1956" s="1"/>
      <c r="D1956" s="1"/>
      <c r="E1956" s="1"/>
      <c r="F1956" s="1"/>
      <c r="G1956" s="1"/>
      <c r="H1956" s="1"/>
    </row>
    <row r="1957" spans="3:8" x14ac:dyDescent="0.2">
      <c r="C1957" s="1"/>
      <c r="D1957" s="1"/>
      <c r="E1957" s="1"/>
      <c r="F1957" s="1"/>
      <c r="G1957" s="1"/>
      <c r="H1957" s="1"/>
    </row>
    <row r="1958" spans="3:8" x14ac:dyDescent="0.2">
      <c r="C1958" s="1"/>
      <c r="D1958" s="1"/>
      <c r="E1958" s="1"/>
      <c r="F1958" s="1"/>
      <c r="G1958" s="1"/>
      <c r="H1958" s="1"/>
    </row>
    <row r="1959" spans="3:8" x14ac:dyDescent="0.2">
      <c r="C1959" s="1"/>
      <c r="D1959" s="1"/>
      <c r="E1959" s="1"/>
      <c r="F1959" s="1"/>
      <c r="G1959" s="1"/>
      <c r="H1959" s="1"/>
    </row>
    <row r="1960" spans="3:8" x14ac:dyDescent="0.2">
      <c r="C1960" s="1"/>
      <c r="D1960" s="1"/>
      <c r="E1960" s="1"/>
      <c r="F1960" s="1"/>
      <c r="G1960" s="1"/>
      <c r="H1960" s="1"/>
    </row>
    <row r="1961" spans="3:8" x14ac:dyDescent="0.2">
      <c r="C1961" s="1"/>
      <c r="D1961" s="1"/>
      <c r="E1961" s="1"/>
      <c r="F1961" s="1"/>
      <c r="G1961" s="1"/>
      <c r="H1961" s="1"/>
    </row>
    <row r="1962" spans="3:8" x14ac:dyDescent="0.2">
      <c r="C1962" s="1"/>
      <c r="D1962" s="1"/>
      <c r="E1962" s="1"/>
      <c r="F1962" s="1"/>
      <c r="G1962" s="1"/>
      <c r="H1962" s="1"/>
    </row>
    <row r="1963" spans="3:8" x14ac:dyDescent="0.2">
      <c r="C1963" s="1"/>
      <c r="D1963" s="1"/>
      <c r="E1963" s="1"/>
      <c r="F1963" s="1"/>
      <c r="G1963" s="1"/>
      <c r="H1963" s="1"/>
    </row>
    <row r="1964" spans="3:8" x14ac:dyDescent="0.2">
      <c r="C1964" s="1"/>
      <c r="D1964" s="1"/>
      <c r="E1964" s="1"/>
      <c r="F1964" s="1"/>
      <c r="G1964" s="1"/>
      <c r="H1964" s="1"/>
    </row>
    <row r="1965" spans="3:8" x14ac:dyDescent="0.2">
      <c r="C1965" s="1"/>
      <c r="D1965" s="1"/>
      <c r="E1965" s="1"/>
      <c r="F1965" s="1"/>
      <c r="G1965" s="1"/>
      <c r="H1965" s="1"/>
    </row>
    <row r="1966" spans="3:8" x14ac:dyDescent="0.2">
      <c r="C1966" s="1"/>
      <c r="D1966" s="1"/>
      <c r="E1966" s="1"/>
      <c r="F1966" s="1"/>
      <c r="G1966" s="1"/>
      <c r="H1966" s="1"/>
    </row>
    <row r="1967" spans="3:8" x14ac:dyDescent="0.2">
      <c r="C1967" s="1"/>
      <c r="D1967" s="1"/>
      <c r="E1967" s="1"/>
      <c r="F1967" s="1"/>
      <c r="G1967" s="1"/>
      <c r="H1967" s="1"/>
    </row>
    <row r="1968" spans="3:8" x14ac:dyDescent="0.2">
      <c r="C1968" s="1"/>
      <c r="D1968" s="1"/>
      <c r="E1968" s="1"/>
      <c r="F1968" s="1"/>
      <c r="G1968" s="1"/>
      <c r="H1968" s="1"/>
    </row>
    <row r="1969" spans="3:8" x14ac:dyDescent="0.2">
      <c r="C1969" s="1"/>
      <c r="D1969" s="1"/>
      <c r="E1969" s="1"/>
      <c r="F1969" s="1"/>
      <c r="G1969" s="1"/>
      <c r="H1969" s="1"/>
    </row>
    <row r="1970" spans="3:8" x14ac:dyDescent="0.2">
      <c r="C1970" s="1"/>
      <c r="D1970" s="1"/>
      <c r="E1970" s="1"/>
      <c r="F1970" s="1"/>
      <c r="G1970" s="1"/>
      <c r="H1970" s="1"/>
    </row>
    <row r="1971" spans="3:8" x14ac:dyDescent="0.2">
      <c r="C1971" s="1"/>
      <c r="D1971" s="1"/>
      <c r="E1971" s="1"/>
      <c r="F1971" s="1"/>
      <c r="G1971" s="1"/>
      <c r="H1971" s="1"/>
    </row>
    <row r="1972" spans="3:8" x14ac:dyDescent="0.2">
      <c r="C1972" s="1"/>
      <c r="D1972" s="1"/>
      <c r="E1972" s="1"/>
      <c r="F1972" s="1"/>
      <c r="G1972" s="1"/>
      <c r="H1972" s="1"/>
    </row>
    <row r="1973" spans="3:8" x14ac:dyDescent="0.2">
      <c r="C1973" s="1"/>
      <c r="D1973" s="1"/>
      <c r="E1973" s="1"/>
      <c r="F1973" s="1"/>
      <c r="G1973" s="1"/>
      <c r="H1973" s="1"/>
    </row>
    <row r="1974" spans="3:8" x14ac:dyDescent="0.2">
      <c r="C1974" s="1"/>
      <c r="D1974" s="1"/>
      <c r="E1974" s="1"/>
      <c r="F1974" s="1"/>
      <c r="G1974" s="1"/>
      <c r="H1974" s="1"/>
    </row>
    <row r="1975" spans="3:8" x14ac:dyDescent="0.2">
      <c r="C1975" s="1"/>
      <c r="D1975" s="1"/>
      <c r="E1975" s="1"/>
      <c r="F1975" s="1"/>
      <c r="G1975" s="1"/>
      <c r="H1975" s="1"/>
    </row>
    <row r="1976" spans="3:8" x14ac:dyDescent="0.2">
      <c r="C1976" s="1"/>
      <c r="D1976" s="1"/>
      <c r="E1976" s="1"/>
      <c r="F1976" s="1"/>
      <c r="G1976" s="1"/>
      <c r="H1976" s="1"/>
    </row>
    <row r="1977" spans="3:8" x14ac:dyDescent="0.2">
      <c r="C1977" s="1"/>
      <c r="D1977" s="1"/>
      <c r="E1977" s="1"/>
      <c r="F1977" s="1"/>
      <c r="G1977" s="1"/>
      <c r="H1977" s="1"/>
    </row>
    <row r="1978" spans="3:8" x14ac:dyDescent="0.2">
      <c r="C1978" s="1"/>
      <c r="D1978" s="1"/>
      <c r="E1978" s="1"/>
      <c r="F1978" s="1"/>
      <c r="G1978" s="1"/>
      <c r="H1978" s="1"/>
    </row>
    <row r="1979" spans="3:8" x14ac:dyDescent="0.2">
      <c r="C1979" s="1"/>
      <c r="D1979" s="1"/>
      <c r="E1979" s="1"/>
      <c r="F1979" s="1"/>
      <c r="G1979" s="1"/>
      <c r="H1979" s="1"/>
    </row>
    <row r="1980" spans="3:8" x14ac:dyDescent="0.2">
      <c r="C1980" s="1"/>
      <c r="D1980" s="1"/>
      <c r="E1980" s="1"/>
      <c r="F1980" s="1"/>
      <c r="G1980" s="1"/>
      <c r="H1980" s="1"/>
    </row>
    <row r="1981" spans="3:8" x14ac:dyDescent="0.2">
      <c r="C1981" s="1"/>
      <c r="D1981" s="1"/>
      <c r="E1981" s="1"/>
      <c r="F1981" s="1"/>
      <c r="G1981" s="1"/>
      <c r="H1981" s="1"/>
    </row>
    <row r="1982" spans="3:8" x14ac:dyDescent="0.2">
      <c r="C1982" s="1"/>
      <c r="D1982" s="1"/>
      <c r="E1982" s="1"/>
      <c r="F1982" s="1"/>
      <c r="G1982" s="1"/>
      <c r="H1982" s="1"/>
    </row>
    <row r="1983" spans="3:8" x14ac:dyDescent="0.2">
      <c r="C1983" s="1"/>
      <c r="D1983" s="1"/>
      <c r="E1983" s="1"/>
      <c r="F1983" s="1"/>
      <c r="G1983" s="1"/>
      <c r="H1983" s="1"/>
    </row>
    <row r="1984" spans="3:8" x14ac:dyDescent="0.2">
      <c r="C1984" s="1"/>
      <c r="D1984" s="1"/>
      <c r="E1984" s="1"/>
      <c r="F1984" s="1"/>
      <c r="G1984" s="1"/>
      <c r="H1984" s="1"/>
    </row>
    <row r="1985" spans="3:8" x14ac:dyDescent="0.2">
      <c r="C1985" s="1"/>
      <c r="D1985" s="1"/>
      <c r="E1985" s="1"/>
      <c r="F1985" s="1"/>
      <c r="G1985" s="1"/>
      <c r="H1985" s="1"/>
    </row>
    <row r="1986" spans="3:8" x14ac:dyDescent="0.2">
      <c r="C1986" s="1"/>
      <c r="D1986" s="1"/>
      <c r="E1986" s="1"/>
      <c r="F1986" s="1"/>
      <c r="G1986" s="1"/>
      <c r="H1986" s="1"/>
    </row>
    <row r="1987" spans="3:8" x14ac:dyDescent="0.2">
      <c r="C1987" s="1"/>
      <c r="D1987" s="1"/>
      <c r="E1987" s="1"/>
      <c r="F1987" s="1"/>
      <c r="G1987" s="1"/>
      <c r="H1987" s="1"/>
    </row>
    <row r="1988" spans="3:8" x14ac:dyDescent="0.2">
      <c r="C1988" s="1"/>
      <c r="D1988" s="1"/>
      <c r="E1988" s="1"/>
      <c r="F1988" s="1"/>
      <c r="G1988" s="1"/>
      <c r="H1988" s="1"/>
    </row>
    <row r="1989" spans="3:8" x14ac:dyDescent="0.2">
      <c r="C1989" s="1"/>
      <c r="D1989" s="1"/>
      <c r="E1989" s="1"/>
      <c r="F1989" s="1"/>
      <c r="G1989" s="1"/>
      <c r="H1989" s="1"/>
    </row>
    <row r="1990" spans="3:8" x14ac:dyDescent="0.2">
      <c r="C1990" s="1"/>
      <c r="D1990" s="1"/>
      <c r="E1990" s="1"/>
      <c r="F1990" s="1"/>
      <c r="G1990" s="1"/>
      <c r="H1990" s="1"/>
    </row>
    <row r="1991" spans="3:8" x14ac:dyDescent="0.2">
      <c r="C1991" s="1"/>
      <c r="D1991" s="1"/>
      <c r="E1991" s="1"/>
      <c r="F1991" s="1"/>
      <c r="G1991" s="1"/>
      <c r="H1991" s="1"/>
    </row>
    <row r="1992" spans="3:8" x14ac:dyDescent="0.2">
      <c r="C1992" s="1"/>
      <c r="D1992" s="1"/>
      <c r="E1992" s="1"/>
      <c r="F1992" s="1"/>
      <c r="G1992" s="1"/>
      <c r="H1992" s="1"/>
    </row>
    <row r="1993" spans="3:8" x14ac:dyDescent="0.2">
      <c r="C1993" s="1"/>
      <c r="D1993" s="1"/>
      <c r="E1993" s="1"/>
      <c r="F1993" s="1"/>
      <c r="G1993" s="1"/>
      <c r="H1993" s="1"/>
    </row>
    <row r="1994" spans="3:8" x14ac:dyDescent="0.2">
      <c r="C1994" s="1"/>
      <c r="D1994" s="1"/>
      <c r="E1994" s="1"/>
      <c r="F1994" s="1"/>
      <c r="G1994" s="1"/>
      <c r="H1994" s="1"/>
    </row>
    <row r="1995" spans="3:8" x14ac:dyDescent="0.2">
      <c r="C1995" s="1"/>
      <c r="D1995" s="1"/>
      <c r="E1995" s="1"/>
      <c r="F1995" s="1"/>
      <c r="G1995" s="1"/>
      <c r="H1995" s="1"/>
    </row>
    <row r="1996" spans="3:8" x14ac:dyDescent="0.2">
      <c r="C1996" s="1"/>
      <c r="D1996" s="1"/>
      <c r="E1996" s="1"/>
      <c r="F1996" s="1"/>
      <c r="G1996" s="1"/>
      <c r="H1996" s="1"/>
    </row>
    <row r="1997" spans="3:8" x14ac:dyDescent="0.2">
      <c r="C1997" s="1"/>
      <c r="D1997" s="1"/>
      <c r="E1997" s="1"/>
      <c r="F1997" s="1"/>
      <c r="G1997" s="1"/>
      <c r="H1997" s="1"/>
    </row>
    <row r="1998" spans="3:8" x14ac:dyDescent="0.2">
      <c r="C1998" s="1"/>
      <c r="D1998" s="1"/>
      <c r="E1998" s="1"/>
      <c r="F1998" s="1"/>
      <c r="G1998" s="1"/>
      <c r="H1998" s="1"/>
    </row>
    <row r="1999" spans="3:8" x14ac:dyDescent="0.2">
      <c r="C1999" s="1"/>
      <c r="D1999" s="1"/>
      <c r="E1999" s="1"/>
      <c r="F1999" s="1"/>
      <c r="G1999" s="1"/>
      <c r="H1999" s="1"/>
    </row>
    <row r="2000" spans="3:8" x14ac:dyDescent="0.2">
      <c r="C2000" s="1"/>
      <c r="D2000" s="1"/>
      <c r="E2000" s="1"/>
      <c r="F2000" s="1"/>
      <c r="G2000" s="1"/>
      <c r="H2000" s="1"/>
    </row>
    <row r="2001" spans="3:8" x14ac:dyDescent="0.2">
      <c r="C2001" s="1"/>
      <c r="D2001" s="1"/>
      <c r="E2001" s="1"/>
      <c r="F2001" s="1"/>
      <c r="G2001" s="1"/>
      <c r="H2001" s="1"/>
    </row>
    <row r="2002" spans="3:8" x14ac:dyDescent="0.2">
      <c r="C2002" s="1"/>
      <c r="D2002" s="1"/>
      <c r="E2002" s="1"/>
      <c r="F2002" s="1"/>
      <c r="G2002" s="1"/>
      <c r="H2002" s="1"/>
    </row>
    <row r="2003" spans="3:8" x14ac:dyDescent="0.2">
      <c r="C2003" s="1"/>
      <c r="D2003" s="1"/>
      <c r="E2003" s="1"/>
      <c r="F2003" s="1"/>
      <c r="G2003" s="1"/>
      <c r="H2003" s="1"/>
    </row>
    <row r="2004" spans="3:8" x14ac:dyDescent="0.2">
      <c r="C2004" s="1"/>
      <c r="D2004" s="1"/>
      <c r="E2004" s="1"/>
      <c r="F2004" s="1"/>
      <c r="G2004" s="1"/>
      <c r="H2004" s="1"/>
    </row>
    <row r="2005" spans="3:8" x14ac:dyDescent="0.2">
      <c r="C2005" s="1"/>
      <c r="D2005" s="1"/>
      <c r="E2005" s="1"/>
      <c r="F2005" s="1"/>
      <c r="G2005" s="1"/>
      <c r="H2005" s="1"/>
    </row>
    <row r="2006" spans="3:8" x14ac:dyDescent="0.2">
      <c r="C2006" s="1"/>
      <c r="D2006" s="1"/>
      <c r="E2006" s="1"/>
      <c r="F2006" s="1"/>
      <c r="G2006" s="1"/>
      <c r="H2006" s="1"/>
    </row>
    <row r="2007" spans="3:8" x14ac:dyDescent="0.2">
      <c r="C2007" s="1"/>
      <c r="D2007" s="1"/>
      <c r="E2007" s="1"/>
      <c r="F2007" s="1"/>
      <c r="G2007" s="1"/>
      <c r="H2007" s="1"/>
    </row>
    <row r="2008" spans="3:8" x14ac:dyDescent="0.2">
      <c r="C2008" s="1"/>
      <c r="D2008" s="1"/>
      <c r="E2008" s="1"/>
      <c r="F2008" s="1"/>
      <c r="G2008" s="1"/>
      <c r="H2008" s="1"/>
    </row>
    <row r="2009" spans="3:8" x14ac:dyDescent="0.2">
      <c r="C2009" s="1"/>
      <c r="D2009" s="1"/>
      <c r="E2009" s="1"/>
      <c r="F2009" s="1"/>
      <c r="G2009" s="1"/>
      <c r="H2009" s="1"/>
    </row>
    <row r="2010" spans="3:8" x14ac:dyDescent="0.2">
      <c r="C2010" s="1"/>
      <c r="D2010" s="1"/>
      <c r="E2010" s="1"/>
      <c r="F2010" s="1"/>
      <c r="G2010" s="1"/>
      <c r="H2010" s="1"/>
    </row>
    <row r="2011" spans="3:8" x14ac:dyDescent="0.2">
      <c r="C2011" s="1"/>
      <c r="D2011" s="1"/>
      <c r="E2011" s="1"/>
      <c r="F2011" s="1"/>
      <c r="G2011" s="1"/>
      <c r="H2011" s="1"/>
    </row>
    <row r="2012" spans="3:8" x14ac:dyDescent="0.2">
      <c r="C2012" s="1"/>
      <c r="D2012" s="1"/>
      <c r="E2012" s="1"/>
      <c r="F2012" s="1"/>
      <c r="G2012" s="1"/>
      <c r="H2012" s="1"/>
    </row>
    <row r="2013" spans="3:8" x14ac:dyDescent="0.2">
      <c r="C2013" s="1"/>
      <c r="D2013" s="1"/>
      <c r="E2013" s="1"/>
      <c r="F2013" s="1"/>
      <c r="G2013" s="1"/>
      <c r="H2013" s="1"/>
    </row>
    <row r="2014" spans="3:8" x14ac:dyDescent="0.2">
      <c r="C2014" s="1"/>
      <c r="D2014" s="1"/>
      <c r="E2014" s="1"/>
      <c r="F2014" s="1"/>
      <c r="G2014" s="1"/>
      <c r="H2014" s="1"/>
    </row>
    <row r="2015" spans="3:8" x14ac:dyDescent="0.2">
      <c r="C2015" s="1"/>
      <c r="D2015" s="1"/>
      <c r="E2015" s="1"/>
      <c r="F2015" s="1"/>
      <c r="G2015" s="1"/>
      <c r="H2015" s="1"/>
    </row>
    <row r="2016" spans="3:8" x14ac:dyDescent="0.2">
      <c r="C2016" s="1"/>
      <c r="D2016" s="1"/>
      <c r="E2016" s="1"/>
      <c r="F2016" s="1"/>
      <c r="G2016" s="1"/>
      <c r="H2016" s="1"/>
    </row>
    <row r="2017" spans="3:8" x14ac:dyDescent="0.2">
      <c r="C2017" s="1"/>
      <c r="D2017" s="1"/>
      <c r="E2017" s="1"/>
      <c r="F2017" s="1"/>
      <c r="G2017" s="1"/>
      <c r="H2017" s="1"/>
    </row>
    <row r="2018" spans="3:8" x14ac:dyDescent="0.2">
      <c r="C2018" s="1"/>
      <c r="D2018" s="1"/>
      <c r="E2018" s="1"/>
      <c r="F2018" s="1"/>
      <c r="G2018" s="1"/>
      <c r="H2018" s="1"/>
    </row>
    <row r="2019" spans="3:8" x14ac:dyDescent="0.2">
      <c r="C2019" s="1"/>
      <c r="D2019" s="1"/>
      <c r="E2019" s="1"/>
      <c r="F2019" s="1"/>
      <c r="G2019" s="1"/>
      <c r="H2019" s="1"/>
    </row>
    <row r="2020" spans="3:8" x14ac:dyDescent="0.2">
      <c r="C2020" s="1"/>
      <c r="D2020" s="1"/>
      <c r="E2020" s="1"/>
      <c r="F2020" s="1"/>
      <c r="G2020" s="1"/>
      <c r="H2020" s="1"/>
    </row>
    <row r="2021" spans="3:8" x14ac:dyDescent="0.2">
      <c r="C2021" s="1"/>
      <c r="D2021" s="1"/>
      <c r="E2021" s="1"/>
      <c r="F2021" s="1"/>
      <c r="G2021" s="1"/>
      <c r="H2021" s="1"/>
    </row>
    <row r="2022" spans="3:8" x14ac:dyDescent="0.2">
      <c r="C2022" s="1"/>
      <c r="D2022" s="1"/>
      <c r="E2022" s="1"/>
      <c r="F2022" s="1"/>
      <c r="G2022" s="1"/>
      <c r="H2022" s="1"/>
    </row>
    <row r="2023" spans="3:8" x14ac:dyDescent="0.2">
      <c r="C2023" s="1"/>
      <c r="D2023" s="1"/>
      <c r="E2023" s="1"/>
      <c r="F2023" s="1"/>
      <c r="G2023" s="1"/>
      <c r="H2023" s="1"/>
    </row>
    <row r="2024" spans="3:8" x14ac:dyDescent="0.2">
      <c r="C2024" s="1"/>
      <c r="D2024" s="1"/>
      <c r="E2024" s="1"/>
      <c r="F2024" s="1"/>
      <c r="G2024" s="1"/>
      <c r="H2024" s="1"/>
    </row>
    <row r="2025" spans="3:8" x14ac:dyDescent="0.2">
      <c r="C2025" s="1"/>
      <c r="D2025" s="1"/>
      <c r="E2025" s="1"/>
      <c r="F2025" s="1"/>
      <c r="G2025" s="1"/>
      <c r="H2025" s="1"/>
    </row>
    <row r="2026" spans="3:8" x14ac:dyDescent="0.2">
      <c r="C2026" s="1"/>
      <c r="D2026" s="1"/>
      <c r="E2026" s="1"/>
      <c r="F2026" s="1"/>
      <c r="G2026" s="1"/>
      <c r="H2026" s="1"/>
    </row>
    <row r="2027" spans="3:8" x14ac:dyDescent="0.2">
      <c r="C2027" s="1"/>
      <c r="D2027" s="1"/>
      <c r="E2027" s="1"/>
      <c r="F2027" s="1"/>
      <c r="G2027" s="1"/>
      <c r="H2027" s="1"/>
    </row>
    <row r="2028" spans="3:8" x14ac:dyDescent="0.2">
      <c r="C2028" s="1"/>
      <c r="D2028" s="1"/>
      <c r="E2028" s="1"/>
      <c r="F2028" s="1"/>
      <c r="G2028" s="1"/>
      <c r="H2028" s="1"/>
    </row>
    <row r="2029" spans="3:8" x14ac:dyDescent="0.2">
      <c r="C2029" s="1"/>
      <c r="D2029" s="1"/>
      <c r="E2029" s="1"/>
      <c r="F2029" s="1"/>
      <c r="G2029" s="1"/>
      <c r="H2029" s="1"/>
    </row>
    <row r="2030" spans="3:8" x14ac:dyDescent="0.2">
      <c r="C2030" s="1"/>
      <c r="D2030" s="1"/>
      <c r="E2030" s="1"/>
      <c r="F2030" s="1"/>
      <c r="G2030" s="1"/>
      <c r="H2030" s="1"/>
    </row>
    <row r="2031" spans="3:8" x14ac:dyDescent="0.2">
      <c r="C2031" s="1"/>
      <c r="D2031" s="1"/>
      <c r="E2031" s="1"/>
      <c r="F2031" s="1"/>
      <c r="G2031" s="1"/>
      <c r="H2031" s="1"/>
    </row>
    <row r="2032" spans="3:8" x14ac:dyDescent="0.2">
      <c r="C2032" s="1"/>
      <c r="D2032" s="1"/>
      <c r="E2032" s="1"/>
      <c r="F2032" s="1"/>
      <c r="G2032" s="1"/>
      <c r="H2032" s="1"/>
    </row>
    <row r="2033" spans="3:8" x14ac:dyDescent="0.2">
      <c r="C2033" s="1"/>
      <c r="D2033" s="1"/>
      <c r="E2033" s="1"/>
      <c r="F2033" s="1"/>
      <c r="G2033" s="1"/>
      <c r="H2033" s="1"/>
    </row>
    <row r="2034" spans="3:8" x14ac:dyDescent="0.2">
      <c r="C2034" s="1"/>
      <c r="D2034" s="1"/>
      <c r="E2034" s="1"/>
      <c r="F2034" s="1"/>
      <c r="G2034" s="1"/>
      <c r="H2034" s="1"/>
    </row>
    <row r="2035" spans="3:8" x14ac:dyDescent="0.2">
      <c r="C2035" s="1"/>
      <c r="D2035" s="1"/>
      <c r="E2035" s="1"/>
      <c r="F2035" s="1"/>
      <c r="G2035" s="1"/>
      <c r="H2035" s="1"/>
    </row>
    <row r="2036" spans="3:8" x14ac:dyDescent="0.2">
      <c r="C2036" s="1"/>
      <c r="D2036" s="1"/>
      <c r="E2036" s="1"/>
      <c r="F2036" s="1"/>
      <c r="G2036" s="1"/>
      <c r="H2036" s="1"/>
    </row>
    <row r="2037" spans="3:8" x14ac:dyDescent="0.2">
      <c r="C2037" s="1"/>
      <c r="D2037" s="1"/>
      <c r="E2037" s="1"/>
      <c r="F2037" s="1"/>
      <c r="G2037" s="1"/>
      <c r="H2037" s="1"/>
    </row>
    <row r="2038" spans="3:8" x14ac:dyDescent="0.2">
      <c r="C2038" s="1"/>
      <c r="D2038" s="1"/>
      <c r="E2038" s="1"/>
      <c r="F2038" s="1"/>
      <c r="G2038" s="1"/>
      <c r="H2038" s="1"/>
    </row>
    <row r="2039" spans="3:8" x14ac:dyDescent="0.2">
      <c r="C2039" s="1"/>
      <c r="D2039" s="1"/>
      <c r="E2039" s="1"/>
      <c r="F2039" s="1"/>
      <c r="G2039" s="1"/>
      <c r="H2039" s="1"/>
    </row>
    <row r="2040" spans="3:8" x14ac:dyDescent="0.2">
      <c r="C2040" s="1"/>
      <c r="D2040" s="1"/>
      <c r="E2040" s="1"/>
      <c r="F2040" s="1"/>
      <c r="G2040" s="1"/>
      <c r="H2040" s="1"/>
    </row>
    <row r="2041" spans="3:8" x14ac:dyDescent="0.2">
      <c r="C2041" s="1"/>
      <c r="D2041" s="1"/>
      <c r="E2041" s="1"/>
      <c r="F2041" s="1"/>
      <c r="G2041" s="1"/>
      <c r="H2041" s="1"/>
    </row>
    <row r="2042" spans="3:8" x14ac:dyDescent="0.2">
      <c r="C2042" s="1"/>
      <c r="D2042" s="1"/>
      <c r="E2042" s="1"/>
      <c r="F2042" s="1"/>
      <c r="G2042" s="1"/>
      <c r="H2042" s="1"/>
    </row>
    <row r="2043" spans="3:8" x14ac:dyDescent="0.2">
      <c r="C2043" s="1"/>
      <c r="D2043" s="1"/>
      <c r="E2043" s="1"/>
      <c r="F2043" s="1"/>
      <c r="G2043" s="1"/>
      <c r="H2043" s="1"/>
    </row>
    <row r="2044" spans="3:8" x14ac:dyDescent="0.2">
      <c r="C2044" s="1"/>
      <c r="D2044" s="1"/>
      <c r="E2044" s="1"/>
      <c r="F2044" s="1"/>
      <c r="G2044" s="1"/>
      <c r="H2044" s="1"/>
    </row>
    <row r="2045" spans="3:8" x14ac:dyDescent="0.2">
      <c r="C2045" s="1"/>
      <c r="D2045" s="1"/>
      <c r="E2045" s="1"/>
      <c r="F2045" s="1"/>
      <c r="G2045" s="1"/>
      <c r="H2045" s="1"/>
    </row>
    <row r="2046" spans="3:8" x14ac:dyDescent="0.2">
      <c r="C2046" s="1"/>
      <c r="D2046" s="1"/>
      <c r="E2046" s="1"/>
      <c r="F2046" s="1"/>
      <c r="G2046" s="1"/>
      <c r="H2046" s="1"/>
    </row>
    <row r="2047" spans="3:8" x14ac:dyDescent="0.2">
      <c r="C2047" s="1"/>
      <c r="D2047" s="1"/>
      <c r="E2047" s="1"/>
      <c r="F2047" s="1"/>
      <c r="G2047" s="1"/>
      <c r="H2047" s="1"/>
    </row>
    <row r="2048" spans="3:8" x14ac:dyDescent="0.2">
      <c r="C2048" s="1"/>
      <c r="D2048" s="1"/>
      <c r="E2048" s="1"/>
      <c r="F2048" s="1"/>
      <c r="G2048" s="1"/>
      <c r="H2048" s="1"/>
    </row>
    <row r="2049" spans="3:8" x14ac:dyDescent="0.2">
      <c r="C2049" s="1"/>
      <c r="D2049" s="1"/>
      <c r="E2049" s="1"/>
      <c r="F2049" s="1"/>
      <c r="G2049" s="1"/>
      <c r="H2049" s="1"/>
    </row>
    <row r="2050" spans="3:8" x14ac:dyDescent="0.2">
      <c r="C2050" s="1"/>
      <c r="D2050" s="1"/>
      <c r="E2050" s="1"/>
      <c r="F2050" s="1"/>
      <c r="G2050" s="1"/>
      <c r="H2050" s="1"/>
    </row>
    <row r="2051" spans="3:8" x14ac:dyDescent="0.2">
      <c r="C2051" s="1"/>
      <c r="D2051" s="1"/>
      <c r="E2051" s="1"/>
      <c r="F2051" s="1"/>
      <c r="G2051" s="1"/>
      <c r="H2051" s="1"/>
    </row>
    <row r="2052" spans="3:8" x14ac:dyDescent="0.2">
      <c r="C2052" s="1"/>
      <c r="D2052" s="1"/>
      <c r="E2052" s="1"/>
      <c r="F2052" s="1"/>
      <c r="G2052" s="1"/>
      <c r="H2052" s="1"/>
    </row>
    <row r="2053" spans="3:8" x14ac:dyDescent="0.2">
      <c r="C2053" s="1"/>
      <c r="D2053" s="1"/>
      <c r="E2053" s="1"/>
      <c r="F2053" s="1"/>
      <c r="G2053" s="1"/>
      <c r="H2053" s="1"/>
    </row>
    <row r="2054" spans="3:8" x14ac:dyDescent="0.2">
      <c r="C2054" s="1"/>
      <c r="D2054" s="1"/>
      <c r="E2054" s="1"/>
      <c r="F2054" s="1"/>
      <c r="G2054" s="1"/>
      <c r="H2054" s="1"/>
    </row>
    <row r="2055" spans="3:8" x14ac:dyDescent="0.2">
      <c r="C2055" s="1"/>
      <c r="D2055" s="1"/>
      <c r="E2055" s="1"/>
      <c r="F2055" s="1"/>
      <c r="G2055" s="1"/>
      <c r="H2055" s="1"/>
    </row>
    <row r="2056" spans="3:8" x14ac:dyDescent="0.2">
      <c r="C2056" s="1"/>
      <c r="D2056" s="1"/>
      <c r="E2056" s="1"/>
      <c r="F2056" s="1"/>
      <c r="G2056" s="1"/>
      <c r="H2056" s="1"/>
    </row>
    <row r="2057" spans="3:8" x14ac:dyDescent="0.2">
      <c r="C2057" s="1"/>
      <c r="D2057" s="1"/>
      <c r="E2057" s="1"/>
      <c r="F2057" s="1"/>
      <c r="G2057" s="1"/>
      <c r="H2057" s="1"/>
    </row>
    <row r="2058" spans="3:8" x14ac:dyDescent="0.2">
      <c r="C2058" s="1"/>
      <c r="D2058" s="1"/>
      <c r="E2058" s="1"/>
      <c r="F2058" s="1"/>
      <c r="G2058" s="1"/>
      <c r="H2058" s="1"/>
    </row>
    <row r="2059" spans="3:8" x14ac:dyDescent="0.2">
      <c r="C2059" s="1"/>
      <c r="D2059" s="1"/>
      <c r="E2059" s="1"/>
      <c r="F2059" s="1"/>
      <c r="G2059" s="1"/>
      <c r="H2059" s="1"/>
    </row>
    <row r="2060" spans="3:8" x14ac:dyDescent="0.2">
      <c r="C2060" s="1"/>
      <c r="D2060" s="1"/>
      <c r="E2060" s="1"/>
      <c r="F2060" s="1"/>
      <c r="G2060" s="1"/>
      <c r="H2060" s="1"/>
    </row>
    <row r="2061" spans="3:8" x14ac:dyDescent="0.2">
      <c r="C2061" s="1"/>
      <c r="D2061" s="1"/>
      <c r="E2061" s="1"/>
      <c r="F2061" s="1"/>
      <c r="G2061" s="1"/>
      <c r="H2061" s="1"/>
    </row>
    <row r="2062" spans="3:8" x14ac:dyDescent="0.2">
      <c r="C2062" s="1"/>
      <c r="D2062" s="1"/>
      <c r="E2062" s="1"/>
      <c r="F2062" s="1"/>
      <c r="G2062" s="1"/>
      <c r="H2062" s="1"/>
    </row>
    <row r="2063" spans="3:8" x14ac:dyDescent="0.2">
      <c r="C2063" s="1"/>
      <c r="D2063" s="1"/>
      <c r="E2063" s="1"/>
      <c r="F2063" s="1"/>
      <c r="G2063" s="1"/>
      <c r="H2063" s="1"/>
    </row>
    <row r="2064" spans="3:8" x14ac:dyDescent="0.2">
      <c r="C2064" s="1"/>
      <c r="D2064" s="1"/>
      <c r="E2064" s="1"/>
      <c r="F2064" s="1"/>
      <c r="G2064" s="1"/>
      <c r="H2064" s="1"/>
    </row>
    <row r="2065" spans="3:8" x14ac:dyDescent="0.2">
      <c r="C2065" s="1"/>
      <c r="D2065" s="1"/>
      <c r="E2065" s="1"/>
      <c r="F2065" s="1"/>
      <c r="G2065" s="1"/>
      <c r="H2065" s="1"/>
    </row>
    <row r="2066" spans="3:8" x14ac:dyDescent="0.2">
      <c r="C2066" s="1"/>
      <c r="D2066" s="1"/>
      <c r="E2066" s="1"/>
      <c r="F2066" s="1"/>
      <c r="G2066" s="1"/>
      <c r="H2066" s="1"/>
    </row>
    <row r="2067" spans="3:8" x14ac:dyDescent="0.2">
      <c r="C2067" s="1"/>
      <c r="D2067" s="1"/>
      <c r="E2067" s="1"/>
      <c r="F2067" s="1"/>
      <c r="G2067" s="1"/>
      <c r="H2067" s="1"/>
    </row>
    <row r="2068" spans="3:8" x14ac:dyDescent="0.2">
      <c r="C2068" s="1"/>
      <c r="D2068" s="1"/>
      <c r="E2068" s="1"/>
      <c r="F2068" s="1"/>
      <c r="G2068" s="1"/>
      <c r="H2068" s="1"/>
    </row>
    <row r="2069" spans="3:8" x14ac:dyDescent="0.2">
      <c r="C2069" s="1"/>
      <c r="D2069" s="1"/>
      <c r="E2069" s="1"/>
      <c r="F2069" s="1"/>
      <c r="G2069" s="1"/>
      <c r="H2069" s="1"/>
    </row>
    <row r="2070" spans="3:8" x14ac:dyDescent="0.2">
      <c r="C2070" s="1"/>
      <c r="D2070" s="1"/>
      <c r="E2070" s="1"/>
      <c r="F2070" s="1"/>
      <c r="G2070" s="1"/>
      <c r="H2070" s="1"/>
    </row>
    <row r="2071" spans="3:8" x14ac:dyDescent="0.2">
      <c r="C2071" s="1"/>
      <c r="D2071" s="1"/>
      <c r="E2071" s="1"/>
      <c r="F2071" s="1"/>
      <c r="G2071" s="1"/>
      <c r="H2071" s="1"/>
    </row>
    <row r="2072" spans="3:8" x14ac:dyDescent="0.2">
      <c r="C2072" s="1"/>
      <c r="D2072" s="1"/>
      <c r="E2072" s="1"/>
      <c r="F2072" s="1"/>
      <c r="G2072" s="1"/>
      <c r="H2072" s="1"/>
    </row>
    <row r="2073" spans="3:8" x14ac:dyDescent="0.2">
      <c r="C2073" s="1"/>
      <c r="D2073" s="1"/>
      <c r="E2073" s="1"/>
      <c r="F2073" s="1"/>
      <c r="G2073" s="1"/>
      <c r="H2073" s="1"/>
    </row>
    <row r="2074" spans="3:8" x14ac:dyDescent="0.2">
      <c r="C2074" s="1"/>
      <c r="D2074" s="1"/>
      <c r="E2074" s="1"/>
      <c r="F2074" s="1"/>
      <c r="G2074" s="1"/>
      <c r="H2074" s="1"/>
    </row>
    <row r="2075" spans="3:8" x14ac:dyDescent="0.2">
      <c r="C2075" s="1"/>
      <c r="D2075" s="1"/>
      <c r="E2075" s="1"/>
      <c r="F2075" s="1"/>
      <c r="G2075" s="1"/>
      <c r="H2075" s="1"/>
    </row>
    <row r="2076" spans="3:8" x14ac:dyDescent="0.2">
      <c r="C2076" s="1"/>
      <c r="D2076" s="1"/>
      <c r="E2076" s="1"/>
      <c r="F2076" s="1"/>
      <c r="G2076" s="1"/>
      <c r="H2076" s="1"/>
    </row>
    <row r="2077" spans="3:8" x14ac:dyDescent="0.2">
      <c r="C2077" s="1"/>
      <c r="D2077" s="1"/>
      <c r="E2077" s="1"/>
      <c r="F2077" s="1"/>
      <c r="G2077" s="1"/>
      <c r="H2077" s="1"/>
    </row>
    <row r="2078" spans="3:8" x14ac:dyDescent="0.2">
      <c r="C2078" s="1"/>
      <c r="D2078" s="1"/>
      <c r="E2078" s="1"/>
      <c r="F2078" s="1"/>
      <c r="G2078" s="1"/>
      <c r="H2078" s="1"/>
    </row>
    <row r="2079" spans="3:8" x14ac:dyDescent="0.2">
      <c r="C2079" s="1"/>
      <c r="D2079" s="1"/>
      <c r="E2079" s="1"/>
      <c r="F2079" s="1"/>
      <c r="G2079" s="1"/>
      <c r="H2079" s="1"/>
    </row>
    <row r="2080" spans="3:8" x14ac:dyDescent="0.2">
      <c r="C2080" s="1"/>
      <c r="D2080" s="1"/>
      <c r="E2080" s="1"/>
      <c r="F2080" s="1"/>
      <c r="G2080" s="1"/>
      <c r="H2080" s="1"/>
    </row>
    <row r="2081" spans="3:8" x14ac:dyDescent="0.2">
      <c r="C2081" s="1"/>
      <c r="D2081" s="1"/>
      <c r="E2081" s="1"/>
      <c r="F2081" s="1"/>
      <c r="G2081" s="1"/>
      <c r="H2081" s="1"/>
    </row>
    <row r="2082" spans="3:8" x14ac:dyDescent="0.2">
      <c r="C2082" s="1"/>
      <c r="D2082" s="1"/>
      <c r="E2082" s="1"/>
      <c r="F2082" s="1"/>
      <c r="G2082" s="1"/>
      <c r="H2082" s="1"/>
    </row>
    <row r="2083" spans="3:8" x14ac:dyDescent="0.2">
      <c r="C2083" s="1"/>
      <c r="D2083" s="1"/>
      <c r="E2083" s="1"/>
      <c r="F2083" s="1"/>
      <c r="G2083" s="1"/>
      <c r="H2083" s="1"/>
    </row>
    <row r="2084" spans="3:8" x14ac:dyDescent="0.2">
      <c r="C2084" s="1"/>
      <c r="D2084" s="1"/>
      <c r="E2084" s="1"/>
      <c r="F2084" s="1"/>
      <c r="G2084" s="1"/>
      <c r="H2084" s="1"/>
    </row>
    <row r="2085" spans="3:8" x14ac:dyDescent="0.2">
      <c r="C2085" s="1"/>
      <c r="D2085" s="1"/>
      <c r="E2085" s="1"/>
      <c r="F2085" s="1"/>
      <c r="G2085" s="1"/>
      <c r="H2085" s="1"/>
    </row>
    <row r="2086" spans="3:8" x14ac:dyDescent="0.2">
      <c r="C2086" s="1"/>
      <c r="D2086" s="1"/>
      <c r="E2086" s="1"/>
      <c r="F2086" s="1"/>
      <c r="G2086" s="1"/>
      <c r="H2086" s="1"/>
    </row>
    <row r="2087" spans="3:8" x14ac:dyDescent="0.2">
      <c r="C2087" s="1"/>
      <c r="D2087" s="1"/>
      <c r="E2087" s="1"/>
      <c r="F2087" s="1"/>
      <c r="G2087" s="1"/>
      <c r="H2087" s="1"/>
    </row>
    <row r="2088" spans="3:8" x14ac:dyDescent="0.2">
      <c r="C2088" s="1"/>
      <c r="D2088" s="1"/>
      <c r="E2088" s="1"/>
      <c r="F2088" s="1"/>
      <c r="G2088" s="1"/>
      <c r="H2088" s="1"/>
    </row>
    <row r="2089" spans="3:8" x14ac:dyDescent="0.2">
      <c r="C2089" s="1"/>
      <c r="D2089" s="1"/>
      <c r="E2089" s="1"/>
      <c r="F2089" s="1"/>
      <c r="G2089" s="1"/>
      <c r="H2089" s="1"/>
    </row>
    <row r="2090" spans="3:8" x14ac:dyDescent="0.2">
      <c r="C2090" s="1"/>
      <c r="D2090" s="1"/>
      <c r="E2090" s="1"/>
      <c r="F2090" s="1"/>
      <c r="G2090" s="1"/>
      <c r="H2090" s="1"/>
    </row>
    <row r="2091" spans="3:8" x14ac:dyDescent="0.2">
      <c r="C2091" s="1"/>
      <c r="D2091" s="1"/>
      <c r="E2091" s="1"/>
      <c r="F2091" s="1"/>
      <c r="G2091" s="1"/>
      <c r="H2091" s="1"/>
    </row>
    <row r="2092" spans="3:8" x14ac:dyDescent="0.2">
      <c r="C2092" s="1"/>
      <c r="D2092" s="1"/>
      <c r="E2092" s="1"/>
      <c r="F2092" s="1"/>
      <c r="G2092" s="1"/>
      <c r="H2092" s="1"/>
    </row>
    <row r="2093" spans="3:8" x14ac:dyDescent="0.2">
      <c r="C2093" s="1"/>
      <c r="D2093" s="1"/>
      <c r="E2093" s="1"/>
      <c r="F2093" s="1"/>
      <c r="G2093" s="1"/>
      <c r="H2093" s="1"/>
    </row>
    <row r="2094" spans="3:8" x14ac:dyDescent="0.2">
      <c r="C2094" s="1"/>
      <c r="D2094" s="1"/>
      <c r="E2094" s="1"/>
      <c r="F2094" s="1"/>
      <c r="G2094" s="1"/>
      <c r="H2094" s="1"/>
    </row>
    <row r="2095" spans="3:8" x14ac:dyDescent="0.2">
      <c r="C2095" s="1"/>
      <c r="D2095" s="1"/>
      <c r="E2095" s="1"/>
      <c r="F2095" s="1"/>
      <c r="G2095" s="1"/>
      <c r="H2095" s="1"/>
    </row>
    <row r="2096" spans="3:8" x14ac:dyDescent="0.2">
      <c r="C2096" s="1"/>
      <c r="D2096" s="1"/>
      <c r="E2096" s="1"/>
      <c r="F2096" s="1"/>
      <c r="G2096" s="1"/>
      <c r="H2096" s="1"/>
    </row>
    <row r="2097" spans="3:8" x14ac:dyDescent="0.2">
      <c r="C2097" s="1"/>
      <c r="D2097" s="1"/>
      <c r="E2097" s="1"/>
      <c r="F2097" s="1"/>
      <c r="G2097" s="1"/>
      <c r="H2097" s="1"/>
    </row>
    <row r="2098" spans="3:8" x14ac:dyDescent="0.2">
      <c r="C2098" s="1"/>
      <c r="D2098" s="1"/>
      <c r="E2098" s="1"/>
      <c r="F2098" s="1"/>
      <c r="G2098" s="1"/>
      <c r="H2098" s="1"/>
    </row>
    <row r="2099" spans="3:8" x14ac:dyDescent="0.2">
      <c r="C2099" s="1"/>
      <c r="D2099" s="1"/>
      <c r="E2099" s="1"/>
      <c r="F2099" s="1"/>
      <c r="G2099" s="1"/>
      <c r="H2099" s="1"/>
    </row>
    <row r="2100" spans="3:8" x14ac:dyDescent="0.2">
      <c r="C2100" s="1"/>
      <c r="D2100" s="1"/>
      <c r="E2100" s="1"/>
      <c r="F2100" s="1"/>
      <c r="G2100" s="1"/>
      <c r="H2100" s="1"/>
    </row>
    <row r="2101" spans="3:8" x14ac:dyDescent="0.2">
      <c r="C2101" s="1"/>
      <c r="D2101" s="1"/>
      <c r="E2101" s="1"/>
      <c r="F2101" s="1"/>
      <c r="G2101" s="1"/>
      <c r="H2101" s="1"/>
    </row>
    <row r="2102" spans="3:8" x14ac:dyDescent="0.2">
      <c r="C2102" s="1"/>
      <c r="D2102" s="1"/>
      <c r="E2102" s="1"/>
      <c r="F2102" s="1"/>
      <c r="G2102" s="1"/>
      <c r="H2102" s="1"/>
    </row>
    <row r="2103" spans="3:8" x14ac:dyDescent="0.2">
      <c r="C2103" s="1"/>
      <c r="D2103" s="1"/>
      <c r="E2103" s="1"/>
      <c r="F2103" s="1"/>
      <c r="G2103" s="1"/>
      <c r="H2103" s="1"/>
    </row>
    <row r="2104" spans="3:8" x14ac:dyDescent="0.2">
      <c r="C2104" s="1"/>
      <c r="D2104" s="1"/>
      <c r="E2104" s="1"/>
      <c r="F2104" s="1"/>
      <c r="G2104" s="1"/>
      <c r="H2104" s="1"/>
    </row>
    <row r="2105" spans="3:8" x14ac:dyDescent="0.2">
      <c r="C2105" s="1"/>
      <c r="D2105" s="1"/>
      <c r="E2105" s="1"/>
      <c r="F2105" s="1"/>
      <c r="G2105" s="1"/>
      <c r="H2105" s="1"/>
    </row>
    <row r="2106" spans="3:8" x14ac:dyDescent="0.2">
      <c r="C2106" s="1"/>
      <c r="D2106" s="1"/>
      <c r="E2106" s="1"/>
      <c r="F2106" s="1"/>
      <c r="G2106" s="1"/>
      <c r="H2106" s="1"/>
    </row>
    <row r="2107" spans="3:8" x14ac:dyDescent="0.2">
      <c r="C2107" s="1"/>
      <c r="D2107" s="1"/>
      <c r="E2107" s="1"/>
      <c r="F2107" s="1"/>
      <c r="G2107" s="1"/>
      <c r="H2107" s="1"/>
    </row>
    <row r="2108" spans="3:8" x14ac:dyDescent="0.2">
      <c r="C2108" s="1"/>
      <c r="D2108" s="1"/>
      <c r="E2108" s="1"/>
      <c r="F2108" s="1"/>
      <c r="G2108" s="1"/>
      <c r="H2108" s="1"/>
    </row>
    <row r="2109" spans="3:8" x14ac:dyDescent="0.2">
      <c r="C2109" s="1"/>
      <c r="D2109" s="1"/>
      <c r="E2109" s="1"/>
      <c r="F2109" s="1"/>
      <c r="G2109" s="1"/>
      <c r="H2109" s="1"/>
    </row>
    <row r="2110" spans="3:8" x14ac:dyDescent="0.2">
      <c r="C2110" s="1"/>
      <c r="D2110" s="1"/>
      <c r="E2110" s="1"/>
      <c r="F2110" s="1"/>
      <c r="G2110" s="1"/>
      <c r="H2110" s="1"/>
    </row>
    <row r="2111" spans="3:8" x14ac:dyDescent="0.2">
      <c r="C2111" s="1"/>
      <c r="D2111" s="1"/>
      <c r="E2111" s="1"/>
      <c r="F2111" s="1"/>
      <c r="G2111" s="1"/>
      <c r="H2111" s="1"/>
    </row>
    <row r="2112" spans="3:8" x14ac:dyDescent="0.2">
      <c r="C2112" s="1"/>
      <c r="D2112" s="1"/>
      <c r="E2112" s="1"/>
      <c r="F2112" s="1"/>
      <c r="G2112" s="1"/>
      <c r="H2112" s="1"/>
    </row>
    <row r="2113" spans="3:8" x14ac:dyDescent="0.2">
      <c r="C2113" s="1"/>
      <c r="D2113" s="1"/>
      <c r="E2113" s="1"/>
      <c r="F2113" s="1"/>
      <c r="G2113" s="1"/>
      <c r="H2113" s="1"/>
    </row>
    <row r="2114" spans="3:8" x14ac:dyDescent="0.2">
      <c r="C2114" s="1"/>
      <c r="D2114" s="1"/>
      <c r="E2114" s="1"/>
      <c r="F2114" s="1"/>
      <c r="G2114" s="1"/>
      <c r="H2114" s="1"/>
    </row>
    <row r="2115" spans="3:8" x14ac:dyDescent="0.2">
      <c r="C2115" s="1"/>
      <c r="D2115" s="1"/>
      <c r="E2115" s="1"/>
      <c r="F2115" s="1"/>
      <c r="G2115" s="1"/>
      <c r="H2115" s="1"/>
    </row>
    <row r="2116" spans="3:8" x14ac:dyDescent="0.2">
      <c r="C2116" s="1"/>
      <c r="D2116" s="1"/>
      <c r="E2116" s="1"/>
      <c r="F2116" s="1"/>
      <c r="G2116" s="1"/>
      <c r="H2116" s="1"/>
    </row>
    <row r="2117" spans="3:8" x14ac:dyDescent="0.2">
      <c r="C2117" s="1"/>
      <c r="D2117" s="1"/>
      <c r="E2117" s="1"/>
      <c r="F2117" s="1"/>
      <c r="G2117" s="1"/>
      <c r="H2117" s="1"/>
    </row>
    <row r="2118" spans="3:8" x14ac:dyDescent="0.2">
      <c r="C2118" s="1"/>
      <c r="D2118" s="1"/>
      <c r="E2118" s="1"/>
      <c r="F2118" s="1"/>
      <c r="G2118" s="1"/>
      <c r="H2118" s="1"/>
    </row>
    <row r="2119" spans="3:8" x14ac:dyDescent="0.2">
      <c r="C2119" s="1"/>
      <c r="D2119" s="1"/>
      <c r="E2119" s="1"/>
      <c r="F2119" s="1"/>
      <c r="G2119" s="1"/>
      <c r="H2119" s="1"/>
    </row>
    <row r="2120" spans="3:8" x14ac:dyDescent="0.2">
      <c r="C2120" s="1"/>
      <c r="D2120" s="1"/>
      <c r="E2120" s="1"/>
      <c r="F2120" s="1"/>
      <c r="G2120" s="1"/>
      <c r="H2120" s="1"/>
    </row>
    <row r="2121" spans="3:8" x14ac:dyDescent="0.2">
      <c r="C2121" s="1"/>
      <c r="D2121" s="1"/>
      <c r="E2121" s="1"/>
      <c r="F2121" s="1"/>
      <c r="G2121" s="1"/>
      <c r="H2121" s="1"/>
    </row>
    <row r="2122" spans="3:8" x14ac:dyDescent="0.2">
      <c r="C2122" s="1"/>
      <c r="D2122" s="1"/>
      <c r="E2122" s="1"/>
      <c r="F2122" s="1"/>
      <c r="G2122" s="1"/>
      <c r="H2122" s="1"/>
    </row>
    <row r="2123" spans="3:8" x14ac:dyDescent="0.2">
      <c r="C2123" s="1"/>
      <c r="D2123" s="1"/>
      <c r="E2123" s="1"/>
      <c r="F2123" s="1"/>
      <c r="G2123" s="1"/>
      <c r="H2123" s="1"/>
    </row>
    <row r="2124" spans="3:8" x14ac:dyDescent="0.2">
      <c r="C2124" s="1"/>
      <c r="D2124" s="1"/>
      <c r="E2124" s="1"/>
      <c r="F2124" s="1"/>
      <c r="G2124" s="1"/>
      <c r="H2124" s="1"/>
    </row>
    <row r="2125" spans="3:8" x14ac:dyDescent="0.2">
      <c r="C2125" s="1"/>
      <c r="D2125" s="1"/>
      <c r="E2125" s="1"/>
      <c r="F2125" s="1"/>
      <c r="G2125" s="1"/>
      <c r="H2125" s="1"/>
    </row>
    <row r="2126" spans="3:8" x14ac:dyDescent="0.2">
      <c r="C2126" s="1"/>
      <c r="D2126" s="1"/>
      <c r="E2126" s="1"/>
      <c r="F2126" s="1"/>
      <c r="G2126" s="1"/>
      <c r="H2126" s="1"/>
    </row>
    <row r="2127" spans="3:8" x14ac:dyDescent="0.2">
      <c r="C2127" s="1"/>
      <c r="D2127" s="1"/>
      <c r="E2127" s="1"/>
      <c r="F2127" s="1"/>
      <c r="G2127" s="1"/>
      <c r="H2127" s="1"/>
    </row>
    <row r="2128" spans="3:8" x14ac:dyDescent="0.2">
      <c r="C2128" s="1"/>
      <c r="D2128" s="1"/>
      <c r="E2128" s="1"/>
      <c r="F2128" s="1"/>
      <c r="G2128" s="1"/>
      <c r="H2128" s="1"/>
    </row>
    <row r="2129" spans="3:8" x14ac:dyDescent="0.2">
      <c r="C2129" s="1"/>
      <c r="D2129" s="1"/>
      <c r="E2129" s="1"/>
      <c r="F2129" s="1"/>
      <c r="G2129" s="1"/>
      <c r="H2129" s="1"/>
    </row>
    <row r="2130" spans="3:8" x14ac:dyDescent="0.2">
      <c r="C2130" s="1"/>
      <c r="D2130" s="1"/>
      <c r="E2130" s="1"/>
      <c r="F2130" s="1"/>
      <c r="G2130" s="1"/>
      <c r="H2130" s="1"/>
    </row>
    <row r="2131" spans="3:8" x14ac:dyDescent="0.2">
      <c r="C2131" s="1"/>
      <c r="D2131" s="1"/>
      <c r="E2131" s="1"/>
      <c r="F2131" s="1"/>
      <c r="G2131" s="1"/>
      <c r="H2131" s="1"/>
    </row>
    <row r="2132" spans="3:8" x14ac:dyDescent="0.2">
      <c r="C2132" s="1"/>
      <c r="D2132" s="1"/>
      <c r="E2132" s="1"/>
      <c r="F2132" s="1"/>
      <c r="G2132" s="1"/>
      <c r="H2132" s="1"/>
    </row>
    <row r="2133" spans="3:8" x14ac:dyDescent="0.2">
      <c r="C2133" s="1"/>
      <c r="D2133" s="1"/>
      <c r="E2133" s="1"/>
      <c r="F2133" s="1"/>
      <c r="G2133" s="1"/>
      <c r="H2133" s="1"/>
    </row>
    <row r="2134" spans="3:8" x14ac:dyDescent="0.2">
      <c r="C2134" s="1"/>
      <c r="D2134" s="1"/>
      <c r="E2134" s="1"/>
      <c r="F2134" s="1"/>
      <c r="G2134" s="1"/>
      <c r="H2134" s="1"/>
    </row>
    <row r="2135" spans="3:8" x14ac:dyDescent="0.2">
      <c r="C2135" s="1"/>
      <c r="D2135" s="1"/>
      <c r="E2135" s="1"/>
      <c r="F2135" s="1"/>
      <c r="G2135" s="1"/>
      <c r="H2135" s="1"/>
    </row>
    <row r="2136" spans="3:8" x14ac:dyDescent="0.2">
      <c r="C2136" s="1"/>
      <c r="D2136" s="1"/>
      <c r="E2136" s="1"/>
      <c r="F2136" s="1"/>
      <c r="G2136" s="1"/>
      <c r="H2136" s="1"/>
    </row>
    <row r="2137" spans="3:8" x14ac:dyDescent="0.2">
      <c r="C2137" s="1"/>
      <c r="D2137" s="1"/>
      <c r="E2137" s="1"/>
      <c r="F2137" s="1"/>
      <c r="G2137" s="1"/>
      <c r="H2137" s="1"/>
    </row>
    <row r="2138" spans="3:8" x14ac:dyDescent="0.2">
      <c r="C2138" s="1"/>
      <c r="D2138" s="1"/>
      <c r="E2138" s="1"/>
      <c r="F2138" s="1"/>
      <c r="G2138" s="1"/>
      <c r="H2138" s="1"/>
    </row>
    <row r="2139" spans="3:8" x14ac:dyDescent="0.2">
      <c r="C2139" s="1"/>
      <c r="D2139" s="1"/>
      <c r="E2139" s="1"/>
      <c r="F2139" s="1"/>
      <c r="G2139" s="1"/>
      <c r="H2139" s="1"/>
    </row>
    <row r="2140" spans="3:8" x14ac:dyDescent="0.2">
      <c r="C2140" s="1"/>
      <c r="D2140" s="1"/>
      <c r="E2140" s="1"/>
      <c r="F2140" s="1"/>
      <c r="G2140" s="1"/>
      <c r="H2140" s="1"/>
    </row>
    <row r="2141" spans="3:8" x14ac:dyDescent="0.2">
      <c r="C2141" s="1"/>
      <c r="D2141" s="1"/>
      <c r="E2141" s="1"/>
      <c r="F2141" s="1"/>
      <c r="G2141" s="1"/>
      <c r="H2141" s="1"/>
    </row>
    <row r="2142" spans="3:8" x14ac:dyDescent="0.2">
      <c r="C2142" s="1"/>
      <c r="D2142" s="1"/>
      <c r="E2142" s="1"/>
      <c r="F2142" s="1"/>
      <c r="G2142" s="1"/>
      <c r="H2142" s="1"/>
    </row>
    <row r="2143" spans="3:8" x14ac:dyDescent="0.2">
      <c r="C2143" s="1"/>
      <c r="D2143" s="1"/>
      <c r="E2143" s="1"/>
      <c r="F2143" s="1"/>
      <c r="G2143" s="1"/>
      <c r="H2143" s="1"/>
    </row>
    <row r="2144" spans="3:8" x14ac:dyDescent="0.2">
      <c r="C2144" s="1"/>
      <c r="D2144" s="1"/>
      <c r="E2144" s="1"/>
      <c r="F2144" s="1"/>
      <c r="G2144" s="1"/>
      <c r="H2144" s="1"/>
    </row>
    <row r="2145" spans="3:8" x14ac:dyDescent="0.2">
      <c r="C2145" s="1"/>
      <c r="D2145" s="1"/>
      <c r="E2145" s="1"/>
      <c r="F2145" s="1"/>
      <c r="G2145" s="1"/>
      <c r="H2145" s="1"/>
    </row>
    <row r="2146" spans="3:8" x14ac:dyDescent="0.2">
      <c r="C2146" s="1"/>
      <c r="D2146" s="1"/>
      <c r="E2146" s="1"/>
      <c r="F2146" s="1"/>
      <c r="G2146" s="1"/>
      <c r="H2146" s="1"/>
    </row>
    <row r="2147" spans="3:8" x14ac:dyDescent="0.2">
      <c r="C2147" s="1"/>
      <c r="D2147" s="1"/>
      <c r="E2147" s="1"/>
      <c r="F2147" s="1"/>
      <c r="G2147" s="1"/>
      <c r="H2147" s="1"/>
    </row>
    <row r="2148" spans="3:8" x14ac:dyDescent="0.2">
      <c r="C2148" s="1"/>
      <c r="D2148" s="1"/>
      <c r="E2148" s="1"/>
      <c r="F2148" s="1"/>
      <c r="G2148" s="1"/>
      <c r="H2148" s="1"/>
    </row>
    <row r="2149" spans="3:8" x14ac:dyDescent="0.2">
      <c r="C2149" s="1"/>
      <c r="D2149" s="1"/>
      <c r="E2149" s="1"/>
      <c r="F2149" s="1"/>
      <c r="G2149" s="1"/>
      <c r="H2149" s="1"/>
    </row>
    <row r="2150" spans="3:8" x14ac:dyDescent="0.2">
      <c r="C2150" s="1"/>
      <c r="D2150" s="1"/>
      <c r="E2150" s="1"/>
      <c r="F2150" s="1"/>
      <c r="G2150" s="1"/>
      <c r="H2150" s="1"/>
    </row>
    <row r="2151" spans="3:8" x14ac:dyDescent="0.2">
      <c r="C2151" s="1"/>
      <c r="D2151" s="1"/>
      <c r="E2151" s="1"/>
      <c r="F2151" s="1"/>
      <c r="G2151" s="1"/>
      <c r="H2151" s="1"/>
    </row>
    <row r="2152" spans="3:8" x14ac:dyDescent="0.2">
      <c r="C2152" s="1"/>
      <c r="D2152" s="1"/>
      <c r="E2152" s="1"/>
      <c r="F2152" s="1"/>
      <c r="G2152" s="1"/>
      <c r="H2152" s="1"/>
    </row>
    <row r="2153" spans="3:8" x14ac:dyDescent="0.2">
      <c r="C2153" s="1"/>
      <c r="D2153" s="1"/>
      <c r="E2153" s="1"/>
      <c r="F2153" s="1"/>
      <c r="G2153" s="1"/>
      <c r="H2153" s="1"/>
    </row>
    <row r="2154" spans="3:8" x14ac:dyDescent="0.2">
      <c r="C2154" s="1"/>
      <c r="D2154" s="1"/>
      <c r="E2154" s="1"/>
      <c r="F2154" s="1"/>
      <c r="G2154" s="1"/>
      <c r="H2154" s="1"/>
    </row>
    <row r="2155" spans="3:8" x14ac:dyDescent="0.2">
      <c r="C2155" s="1"/>
      <c r="D2155" s="1"/>
      <c r="E2155" s="1"/>
      <c r="F2155" s="1"/>
      <c r="G2155" s="1"/>
      <c r="H2155" s="1"/>
    </row>
    <row r="2156" spans="3:8" x14ac:dyDescent="0.2">
      <c r="C2156" s="1"/>
      <c r="D2156" s="1"/>
      <c r="E2156" s="1"/>
      <c r="F2156" s="1"/>
      <c r="G2156" s="1"/>
      <c r="H2156" s="1"/>
    </row>
    <row r="2157" spans="3:8" x14ac:dyDescent="0.2">
      <c r="C2157" s="1"/>
      <c r="D2157" s="1"/>
      <c r="E2157" s="1"/>
      <c r="F2157" s="1"/>
      <c r="G2157" s="1"/>
      <c r="H2157" s="1"/>
    </row>
    <row r="2158" spans="3:8" x14ac:dyDescent="0.2">
      <c r="C2158" s="1"/>
      <c r="D2158" s="1"/>
      <c r="E2158" s="1"/>
      <c r="F2158" s="1"/>
      <c r="G2158" s="1"/>
      <c r="H2158" s="1"/>
    </row>
    <row r="2159" spans="3:8" x14ac:dyDescent="0.2">
      <c r="C2159" s="1"/>
      <c r="D2159" s="1"/>
      <c r="E2159" s="1"/>
      <c r="F2159" s="1"/>
      <c r="G2159" s="1"/>
      <c r="H2159" s="1"/>
    </row>
    <row r="2160" spans="3:8" x14ac:dyDescent="0.2">
      <c r="C2160" s="1"/>
      <c r="D2160" s="1"/>
      <c r="E2160" s="1"/>
      <c r="F2160" s="1"/>
      <c r="G2160" s="1"/>
      <c r="H2160" s="1"/>
    </row>
    <row r="2161" spans="3:8" x14ac:dyDescent="0.2">
      <c r="C2161" s="1"/>
      <c r="D2161" s="1"/>
      <c r="E2161" s="1"/>
      <c r="F2161" s="1"/>
      <c r="G2161" s="1"/>
      <c r="H2161" s="1"/>
    </row>
    <row r="2162" spans="3:8" x14ac:dyDescent="0.2">
      <c r="C2162" s="1"/>
      <c r="D2162" s="1"/>
      <c r="E2162" s="1"/>
      <c r="F2162" s="1"/>
      <c r="G2162" s="1"/>
      <c r="H2162" s="1"/>
    </row>
    <row r="2163" spans="3:8" x14ac:dyDescent="0.2">
      <c r="C2163" s="1"/>
      <c r="D2163" s="1"/>
      <c r="E2163" s="1"/>
      <c r="F2163" s="1"/>
      <c r="G2163" s="1"/>
      <c r="H2163" s="1"/>
    </row>
    <row r="2164" spans="3:8" x14ac:dyDescent="0.2">
      <c r="C2164" s="1"/>
      <c r="D2164" s="1"/>
      <c r="E2164" s="1"/>
      <c r="F2164" s="1"/>
      <c r="G2164" s="1"/>
      <c r="H2164" s="1"/>
    </row>
    <row r="2165" spans="3:8" x14ac:dyDescent="0.2">
      <c r="C2165" s="1"/>
      <c r="D2165" s="1"/>
      <c r="E2165" s="1"/>
      <c r="F2165" s="1"/>
      <c r="G2165" s="1"/>
      <c r="H2165" s="1"/>
    </row>
    <row r="2166" spans="3:8" x14ac:dyDescent="0.2">
      <c r="C2166" s="1"/>
      <c r="D2166" s="1"/>
      <c r="E2166" s="1"/>
      <c r="F2166" s="1"/>
      <c r="G2166" s="1"/>
      <c r="H2166" s="1"/>
    </row>
    <row r="2167" spans="3:8" x14ac:dyDescent="0.2">
      <c r="C2167" s="1"/>
      <c r="D2167" s="1"/>
      <c r="E2167" s="1"/>
      <c r="F2167" s="1"/>
      <c r="G2167" s="1"/>
      <c r="H2167" s="1"/>
    </row>
    <row r="2168" spans="3:8" x14ac:dyDescent="0.2">
      <c r="C2168" s="1"/>
      <c r="D2168" s="1"/>
      <c r="E2168" s="1"/>
      <c r="F2168" s="1"/>
      <c r="G2168" s="1"/>
      <c r="H2168" s="1"/>
    </row>
    <row r="2169" spans="3:8" x14ac:dyDescent="0.2">
      <c r="C2169" s="1"/>
      <c r="D2169" s="1"/>
      <c r="E2169" s="1"/>
      <c r="F2169" s="1"/>
      <c r="G2169" s="1"/>
      <c r="H2169" s="1"/>
    </row>
    <row r="2170" spans="3:8" x14ac:dyDescent="0.2">
      <c r="C2170" s="1"/>
      <c r="D2170" s="1"/>
      <c r="E2170" s="1"/>
      <c r="F2170" s="1"/>
      <c r="G2170" s="1"/>
      <c r="H2170" s="1"/>
    </row>
    <row r="2171" spans="3:8" x14ac:dyDescent="0.2">
      <c r="C2171" s="1"/>
      <c r="D2171" s="1"/>
      <c r="E2171" s="1"/>
      <c r="F2171" s="1"/>
      <c r="G2171" s="1"/>
      <c r="H2171" s="1"/>
    </row>
    <row r="2172" spans="3:8" x14ac:dyDescent="0.2">
      <c r="C2172" s="1"/>
      <c r="D2172" s="1"/>
      <c r="E2172" s="1"/>
      <c r="F2172" s="1"/>
      <c r="G2172" s="1"/>
      <c r="H2172" s="1"/>
    </row>
    <row r="2173" spans="3:8" x14ac:dyDescent="0.2">
      <c r="C2173" s="1"/>
      <c r="D2173" s="1"/>
      <c r="E2173" s="1"/>
      <c r="F2173" s="1"/>
      <c r="G2173" s="1"/>
      <c r="H2173" s="1"/>
    </row>
    <row r="2174" spans="3:8" x14ac:dyDescent="0.2">
      <c r="C2174" s="1"/>
      <c r="D2174" s="1"/>
      <c r="E2174" s="1"/>
      <c r="F2174" s="1"/>
      <c r="G2174" s="1"/>
      <c r="H2174" s="1"/>
    </row>
    <row r="2175" spans="3:8" x14ac:dyDescent="0.2">
      <c r="C2175" s="1"/>
      <c r="D2175" s="1"/>
      <c r="E2175" s="1"/>
      <c r="F2175" s="1"/>
      <c r="G2175" s="1"/>
      <c r="H2175" s="1"/>
    </row>
    <row r="2176" spans="3:8" x14ac:dyDescent="0.2">
      <c r="C2176" s="1"/>
      <c r="D2176" s="1"/>
      <c r="E2176" s="1"/>
      <c r="F2176" s="1"/>
      <c r="G2176" s="1"/>
      <c r="H2176" s="1"/>
    </row>
    <row r="2177" spans="3:8" x14ac:dyDescent="0.2">
      <c r="C2177" s="1"/>
      <c r="D2177" s="1"/>
      <c r="E2177" s="1"/>
      <c r="F2177" s="1"/>
      <c r="G2177" s="1"/>
      <c r="H2177" s="1"/>
    </row>
    <row r="2178" spans="3:8" x14ac:dyDescent="0.2">
      <c r="C2178" s="1"/>
      <c r="D2178" s="1"/>
      <c r="E2178" s="1"/>
      <c r="F2178" s="1"/>
      <c r="G2178" s="1"/>
      <c r="H2178" s="1"/>
    </row>
    <row r="2179" spans="3:8" x14ac:dyDescent="0.2">
      <c r="C2179" s="1"/>
      <c r="D2179" s="1"/>
      <c r="E2179" s="1"/>
      <c r="F2179" s="1"/>
      <c r="G2179" s="1"/>
      <c r="H2179" s="1"/>
    </row>
    <row r="2180" spans="3:8" x14ac:dyDescent="0.2">
      <c r="C2180" s="1"/>
      <c r="D2180" s="1"/>
      <c r="E2180" s="1"/>
      <c r="F2180" s="1"/>
      <c r="G2180" s="1"/>
      <c r="H2180" s="1"/>
    </row>
    <row r="2181" spans="3:8" x14ac:dyDescent="0.2">
      <c r="C2181" s="1"/>
      <c r="D2181" s="1"/>
      <c r="E2181" s="1"/>
      <c r="F2181" s="1"/>
      <c r="G2181" s="1"/>
      <c r="H2181" s="1"/>
    </row>
    <row r="2182" spans="3:8" x14ac:dyDescent="0.2">
      <c r="C2182" s="1"/>
      <c r="D2182" s="1"/>
      <c r="E2182" s="1"/>
      <c r="F2182" s="1"/>
      <c r="G2182" s="1"/>
      <c r="H2182" s="1"/>
    </row>
    <row r="2183" spans="3:8" x14ac:dyDescent="0.2">
      <c r="C2183" s="1"/>
      <c r="D2183" s="1"/>
      <c r="E2183" s="1"/>
      <c r="F2183" s="1"/>
      <c r="G2183" s="1"/>
      <c r="H2183" s="1"/>
    </row>
    <row r="2184" spans="3:8" x14ac:dyDescent="0.2">
      <c r="C2184" s="1"/>
      <c r="D2184" s="1"/>
      <c r="E2184" s="1"/>
      <c r="F2184" s="1"/>
      <c r="G2184" s="1"/>
      <c r="H2184" s="1"/>
    </row>
    <row r="2185" spans="3:8" x14ac:dyDescent="0.2">
      <c r="C2185" s="1"/>
      <c r="D2185" s="1"/>
      <c r="E2185" s="1"/>
      <c r="F2185" s="1"/>
      <c r="G2185" s="1"/>
      <c r="H2185" s="1"/>
    </row>
    <row r="2186" spans="3:8" x14ac:dyDescent="0.2">
      <c r="C2186" s="1"/>
      <c r="D2186" s="1"/>
      <c r="E2186" s="1"/>
      <c r="F2186" s="1"/>
      <c r="G2186" s="1"/>
      <c r="H2186" s="1"/>
    </row>
    <row r="2187" spans="3:8" x14ac:dyDescent="0.2">
      <c r="C2187" s="1"/>
      <c r="D2187" s="1"/>
      <c r="E2187" s="1"/>
      <c r="F2187" s="1"/>
      <c r="G2187" s="1"/>
      <c r="H2187" s="1"/>
    </row>
    <row r="2188" spans="3:8" x14ac:dyDescent="0.2">
      <c r="C2188" s="1"/>
      <c r="D2188" s="1"/>
      <c r="E2188" s="1"/>
      <c r="F2188" s="1"/>
      <c r="G2188" s="1"/>
      <c r="H2188" s="1"/>
    </row>
    <row r="2189" spans="3:8" x14ac:dyDescent="0.2">
      <c r="C2189" s="1"/>
      <c r="D2189" s="1"/>
      <c r="E2189" s="1"/>
      <c r="F2189" s="1"/>
      <c r="G2189" s="1"/>
      <c r="H2189" s="1"/>
    </row>
    <row r="2190" spans="3:8" x14ac:dyDescent="0.2">
      <c r="C2190" s="1"/>
      <c r="D2190" s="1"/>
      <c r="E2190" s="1"/>
      <c r="F2190" s="1"/>
      <c r="G2190" s="1"/>
      <c r="H2190" s="1"/>
    </row>
    <row r="2191" spans="3:8" x14ac:dyDescent="0.2">
      <c r="C2191" s="1"/>
      <c r="D2191" s="1"/>
      <c r="E2191" s="1"/>
      <c r="F2191" s="1"/>
      <c r="G2191" s="1"/>
      <c r="H2191" s="1"/>
    </row>
    <row r="2192" spans="3:8" x14ac:dyDescent="0.2">
      <c r="C2192" s="1"/>
      <c r="D2192" s="1"/>
      <c r="E2192" s="1"/>
      <c r="F2192" s="1"/>
      <c r="G2192" s="1"/>
      <c r="H2192" s="1"/>
    </row>
    <row r="2193" spans="3:8" x14ac:dyDescent="0.2">
      <c r="C2193" s="1"/>
      <c r="D2193" s="1"/>
      <c r="E2193" s="1"/>
      <c r="F2193" s="1"/>
      <c r="G2193" s="1"/>
      <c r="H2193" s="1"/>
    </row>
    <row r="2194" spans="3:8" x14ac:dyDescent="0.2">
      <c r="C2194" s="1"/>
      <c r="D2194" s="1"/>
      <c r="E2194" s="1"/>
      <c r="F2194" s="1"/>
      <c r="G2194" s="1"/>
      <c r="H2194" s="1"/>
    </row>
    <row r="2195" spans="3:8" x14ac:dyDescent="0.2">
      <c r="C2195" s="1"/>
      <c r="D2195" s="1"/>
      <c r="E2195" s="1"/>
      <c r="F2195" s="1"/>
      <c r="G2195" s="1"/>
      <c r="H2195" s="1"/>
    </row>
    <row r="2196" spans="3:8" x14ac:dyDescent="0.2">
      <c r="C2196" s="1"/>
      <c r="D2196" s="1"/>
      <c r="E2196" s="1"/>
      <c r="F2196" s="1"/>
      <c r="G2196" s="1"/>
      <c r="H2196" s="1"/>
    </row>
    <row r="2197" spans="3:8" x14ac:dyDescent="0.2">
      <c r="C2197" s="1"/>
      <c r="D2197" s="1"/>
      <c r="E2197" s="1"/>
      <c r="F2197" s="1"/>
      <c r="G2197" s="1"/>
      <c r="H2197" s="1"/>
    </row>
    <row r="2198" spans="3:8" x14ac:dyDescent="0.2">
      <c r="C2198" s="1"/>
      <c r="D2198" s="1"/>
      <c r="E2198" s="1"/>
      <c r="F2198" s="1"/>
      <c r="G2198" s="1"/>
      <c r="H2198" s="1"/>
    </row>
    <row r="2199" spans="3:8" x14ac:dyDescent="0.2">
      <c r="C2199" s="1"/>
      <c r="D2199" s="1"/>
      <c r="E2199" s="1"/>
      <c r="F2199" s="1"/>
      <c r="G2199" s="1"/>
      <c r="H2199" s="1"/>
    </row>
    <row r="2200" spans="3:8" x14ac:dyDescent="0.2">
      <c r="C2200" s="1"/>
      <c r="D2200" s="1"/>
      <c r="E2200" s="1"/>
      <c r="F2200" s="1"/>
      <c r="G2200" s="1"/>
      <c r="H2200" s="1"/>
    </row>
    <row r="2201" spans="3:8" x14ac:dyDescent="0.2">
      <c r="C2201" s="1"/>
      <c r="D2201" s="1"/>
      <c r="E2201" s="1"/>
      <c r="F2201" s="1"/>
      <c r="G2201" s="1"/>
      <c r="H2201" s="1"/>
    </row>
    <row r="2202" spans="3:8" x14ac:dyDescent="0.2">
      <c r="C2202" s="1"/>
      <c r="D2202" s="1"/>
      <c r="E2202" s="1"/>
      <c r="F2202" s="1"/>
      <c r="G2202" s="1"/>
      <c r="H2202" s="1"/>
    </row>
    <row r="2203" spans="3:8" x14ac:dyDescent="0.2">
      <c r="C2203" s="1"/>
      <c r="D2203" s="1"/>
      <c r="E2203" s="1"/>
      <c r="F2203" s="1"/>
      <c r="G2203" s="1"/>
      <c r="H2203" s="1"/>
    </row>
    <row r="2204" spans="3:8" x14ac:dyDescent="0.2">
      <c r="C2204" s="1"/>
      <c r="D2204" s="1"/>
      <c r="E2204" s="1"/>
      <c r="F2204" s="1"/>
      <c r="G2204" s="1"/>
      <c r="H2204" s="1"/>
    </row>
    <row r="2205" spans="3:8" x14ac:dyDescent="0.2">
      <c r="C2205" s="1"/>
      <c r="D2205" s="1"/>
      <c r="E2205" s="1"/>
      <c r="F2205" s="1"/>
      <c r="G2205" s="1"/>
      <c r="H2205" s="1"/>
    </row>
    <row r="2206" spans="3:8" x14ac:dyDescent="0.2">
      <c r="C2206" s="1"/>
      <c r="D2206" s="1"/>
      <c r="E2206" s="1"/>
      <c r="F2206" s="1"/>
      <c r="G2206" s="1"/>
      <c r="H2206" s="1"/>
    </row>
    <row r="2207" spans="3:8" x14ac:dyDescent="0.2">
      <c r="C2207" s="1"/>
      <c r="D2207" s="1"/>
      <c r="E2207" s="1"/>
      <c r="F2207" s="1"/>
      <c r="G2207" s="1"/>
      <c r="H2207" s="1"/>
    </row>
    <row r="2208" spans="3:8" x14ac:dyDescent="0.2">
      <c r="C2208" s="1"/>
      <c r="D2208" s="1"/>
      <c r="E2208" s="1"/>
      <c r="F2208" s="1"/>
      <c r="G2208" s="1"/>
      <c r="H2208" s="1"/>
    </row>
    <row r="2209" spans="3:8" x14ac:dyDescent="0.2">
      <c r="C2209" s="1"/>
      <c r="D2209" s="1"/>
      <c r="E2209" s="1"/>
      <c r="F2209" s="1"/>
      <c r="G2209" s="1"/>
      <c r="H2209" s="1"/>
    </row>
    <row r="2210" spans="3:8" x14ac:dyDescent="0.2">
      <c r="C2210" s="1"/>
      <c r="D2210" s="1"/>
      <c r="E2210" s="1"/>
      <c r="F2210" s="1"/>
      <c r="G2210" s="1"/>
      <c r="H2210" s="1"/>
    </row>
    <row r="2211" spans="3:8" x14ac:dyDescent="0.2">
      <c r="C2211" s="1"/>
      <c r="D2211" s="1"/>
      <c r="E2211" s="1"/>
      <c r="F2211" s="1"/>
      <c r="G2211" s="1"/>
      <c r="H2211" s="1"/>
    </row>
    <row r="2212" spans="3:8" x14ac:dyDescent="0.2">
      <c r="C2212" s="1"/>
      <c r="D2212" s="1"/>
      <c r="E2212" s="1"/>
      <c r="F2212" s="1"/>
      <c r="G2212" s="1"/>
      <c r="H2212" s="1"/>
    </row>
    <row r="2213" spans="3:8" x14ac:dyDescent="0.2">
      <c r="C2213" s="1"/>
      <c r="D2213" s="1"/>
      <c r="E2213" s="1"/>
      <c r="F2213" s="1"/>
      <c r="G2213" s="1"/>
      <c r="H2213" s="1"/>
    </row>
    <row r="2214" spans="3:8" x14ac:dyDescent="0.2">
      <c r="C2214" s="1"/>
      <c r="D2214" s="1"/>
      <c r="E2214" s="1"/>
      <c r="F2214" s="1"/>
      <c r="G2214" s="1"/>
      <c r="H2214" s="1"/>
    </row>
    <row r="2215" spans="3:8" x14ac:dyDescent="0.2">
      <c r="C2215" s="1"/>
      <c r="D2215" s="1"/>
      <c r="E2215" s="1"/>
      <c r="F2215" s="1"/>
      <c r="G2215" s="1"/>
      <c r="H2215" s="1"/>
    </row>
    <row r="2216" spans="3:8" x14ac:dyDescent="0.2">
      <c r="C2216" s="1"/>
      <c r="D2216" s="1"/>
      <c r="E2216" s="1"/>
      <c r="F2216" s="1"/>
      <c r="G2216" s="1"/>
      <c r="H2216" s="1"/>
    </row>
    <row r="2217" spans="3:8" x14ac:dyDescent="0.2">
      <c r="C2217" s="1"/>
      <c r="D2217" s="1"/>
      <c r="E2217" s="1"/>
      <c r="F2217" s="1"/>
      <c r="G2217" s="1"/>
      <c r="H2217" s="1"/>
    </row>
    <row r="2218" spans="3:8" x14ac:dyDescent="0.2">
      <c r="C2218" s="1"/>
      <c r="D2218" s="1"/>
      <c r="E2218" s="1"/>
      <c r="F2218" s="1"/>
      <c r="G2218" s="1"/>
      <c r="H2218" s="1"/>
    </row>
    <row r="2219" spans="3:8" x14ac:dyDescent="0.2">
      <c r="C2219" s="1"/>
      <c r="D2219" s="1"/>
      <c r="E2219" s="1"/>
      <c r="F2219" s="1"/>
      <c r="G2219" s="1"/>
      <c r="H2219" s="1"/>
    </row>
    <row r="2220" spans="3:8" x14ac:dyDescent="0.2">
      <c r="C2220" s="1"/>
      <c r="D2220" s="1"/>
      <c r="E2220" s="1"/>
      <c r="F2220" s="1"/>
      <c r="G2220" s="1"/>
      <c r="H2220" s="1"/>
    </row>
    <row r="2221" spans="3:8" x14ac:dyDescent="0.2">
      <c r="C2221" s="1"/>
      <c r="D2221" s="1"/>
      <c r="E2221" s="1"/>
      <c r="F2221" s="1"/>
      <c r="G2221" s="1"/>
      <c r="H2221" s="1"/>
    </row>
    <row r="2222" spans="3:8" x14ac:dyDescent="0.2">
      <c r="C2222" s="1"/>
      <c r="D2222" s="1"/>
      <c r="E2222" s="1"/>
      <c r="F2222" s="1"/>
      <c r="G2222" s="1"/>
      <c r="H2222" s="1"/>
    </row>
    <row r="2223" spans="3:8" x14ac:dyDescent="0.2">
      <c r="C2223" s="1"/>
      <c r="D2223" s="1"/>
      <c r="E2223" s="1"/>
      <c r="F2223" s="1"/>
      <c r="G2223" s="1"/>
      <c r="H2223" s="1"/>
    </row>
    <row r="2224" spans="3:8" x14ac:dyDescent="0.2">
      <c r="C2224" s="1"/>
      <c r="D2224" s="1"/>
      <c r="E2224" s="1"/>
      <c r="F2224" s="1"/>
      <c r="G2224" s="1"/>
      <c r="H2224" s="1"/>
    </row>
    <row r="2225" spans="3:8" x14ac:dyDescent="0.2">
      <c r="C2225" s="1"/>
      <c r="D2225" s="1"/>
      <c r="E2225" s="1"/>
      <c r="F2225" s="1"/>
      <c r="G2225" s="1"/>
      <c r="H2225" s="1"/>
    </row>
    <row r="2226" spans="3:8" x14ac:dyDescent="0.2">
      <c r="C2226" s="1"/>
      <c r="D2226" s="1"/>
      <c r="E2226" s="1"/>
      <c r="F2226" s="1"/>
      <c r="G2226" s="1"/>
      <c r="H2226" s="1"/>
    </row>
    <row r="2227" spans="3:8" x14ac:dyDescent="0.2">
      <c r="C2227" s="1"/>
      <c r="D2227" s="1"/>
      <c r="E2227" s="1"/>
      <c r="F2227" s="1"/>
      <c r="G2227" s="1"/>
      <c r="H2227" s="1"/>
    </row>
    <row r="2228" spans="3:8" x14ac:dyDescent="0.2">
      <c r="C2228" s="1"/>
      <c r="D2228" s="1"/>
      <c r="E2228" s="1"/>
      <c r="F2228" s="1"/>
      <c r="G2228" s="1"/>
      <c r="H2228" s="1"/>
    </row>
    <row r="2229" spans="3:8" x14ac:dyDescent="0.2">
      <c r="C2229" s="1"/>
      <c r="D2229" s="1"/>
      <c r="E2229" s="1"/>
      <c r="F2229" s="1"/>
      <c r="G2229" s="1"/>
      <c r="H2229" s="1"/>
    </row>
    <row r="2230" spans="3:8" x14ac:dyDescent="0.2">
      <c r="C2230" s="1"/>
      <c r="D2230" s="1"/>
      <c r="E2230" s="1"/>
      <c r="F2230" s="1"/>
      <c r="G2230" s="1"/>
      <c r="H2230" s="1"/>
    </row>
    <row r="2231" spans="3:8" x14ac:dyDescent="0.2">
      <c r="C2231" s="1"/>
      <c r="D2231" s="1"/>
      <c r="E2231" s="1"/>
      <c r="F2231" s="1"/>
      <c r="G2231" s="1"/>
      <c r="H2231" s="1"/>
    </row>
    <row r="2232" spans="3:8" x14ac:dyDescent="0.2">
      <c r="C2232" s="1"/>
      <c r="D2232" s="1"/>
      <c r="E2232" s="1"/>
      <c r="F2232" s="1"/>
      <c r="G2232" s="1"/>
      <c r="H2232" s="1"/>
    </row>
    <row r="2233" spans="3:8" x14ac:dyDescent="0.2">
      <c r="C2233" s="1"/>
      <c r="D2233" s="1"/>
      <c r="E2233" s="1"/>
      <c r="F2233" s="1"/>
      <c r="G2233" s="1"/>
      <c r="H2233" s="1"/>
    </row>
    <row r="2234" spans="3:8" x14ac:dyDescent="0.2">
      <c r="C2234" s="1"/>
      <c r="D2234" s="1"/>
      <c r="E2234" s="1"/>
      <c r="F2234" s="1"/>
      <c r="G2234" s="1"/>
      <c r="H2234" s="1"/>
    </row>
    <row r="2235" spans="3:8" x14ac:dyDescent="0.2">
      <c r="C2235" s="1"/>
      <c r="D2235" s="1"/>
      <c r="E2235" s="1"/>
      <c r="F2235" s="1"/>
      <c r="G2235" s="1"/>
      <c r="H2235" s="1"/>
    </row>
    <row r="2236" spans="3:8" x14ac:dyDescent="0.2">
      <c r="C2236" s="1"/>
      <c r="D2236" s="1"/>
      <c r="E2236" s="1"/>
      <c r="F2236" s="1"/>
      <c r="G2236" s="1"/>
      <c r="H2236" s="1"/>
    </row>
    <row r="2237" spans="3:8" x14ac:dyDescent="0.2">
      <c r="C2237" s="1"/>
      <c r="D2237" s="1"/>
      <c r="E2237" s="1"/>
      <c r="F2237" s="1"/>
      <c r="G2237" s="1"/>
      <c r="H2237" s="1"/>
    </row>
    <row r="2238" spans="3:8" x14ac:dyDescent="0.2">
      <c r="C2238" s="1"/>
      <c r="D2238" s="1"/>
      <c r="E2238" s="1"/>
      <c r="F2238" s="1"/>
      <c r="G2238" s="1"/>
      <c r="H2238" s="1"/>
    </row>
    <row r="2239" spans="3:8" x14ac:dyDescent="0.2">
      <c r="C2239" s="1"/>
      <c r="D2239" s="1"/>
      <c r="E2239" s="1"/>
      <c r="F2239" s="1"/>
      <c r="G2239" s="1"/>
      <c r="H2239" s="1"/>
    </row>
    <row r="2240" spans="3:8" x14ac:dyDescent="0.2">
      <c r="C2240" s="1"/>
      <c r="D2240" s="1"/>
      <c r="E2240" s="1"/>
      <c r="F2240" s="1"/>
      <c r="G2240" s="1"/>
      <c r="H2240" s="1"/>
    </row>
    <row r="2241" spans="3:8" x14ac:dyDescent="0.2">
      <c r="C2241" s="1"/>
      <c r="D2241" s="1"/>
      <c r="E2241" s="1"/>
      <c r="F2241" s="1"/>
      <c r="G2241" s="1"/>
      <c r="H2241" s="1"/>
    </row>
    <row r="2242" spans="3:8" x14ac:dyDescent="0.2">
      <c r="C2242" s="1"/>
      <c r="D2242" s="1"/>
      <c r="E2242" s="1"/>
      <c r="F2242" s="1"/>
      <c r="G2242" s="1"/>
      <c r="H2242" s="1"/>
    </row>
    <row r="2243" spans="3:8" x14ac:dyDescent="0.2">
      <c r="C2243" s="1"/>
      <c r="D2243" s="1"/>
      <c r="E2243" s="1"/>
      <c r="F2243" s="1"/>
      <c r="G2243" s="1"/>
      <c r="H2243" s="1"/>
    </row>
    <row r="2244" spans="3:8" x14ac:dyDescent="0.2">
      <c r="C2244" s="1"/>
      <c r="D2244" s="1"/>
      <c r="E2244" s="1"/>
      <c r="F2244" s="1"/>
      <c r="G2244" s="1"/>
      <c r="H2244" s="1"/>
    </row>
    <row r="2245" spans="3:8" x14ac:dyDescent="0.2">
      <c r="C2245" s="1"/>
      <c r="D2245" s="1"/>
      <c r="E2245" s="1"/>
      <c r="F2245" s="1"/>
      <c r="G2245" s="1"/>
      <c r="H2245" s="1"/>
    </row>
    <row r="2246" spans="3:8" x14ac:dyDescent="0.2">
      <c r="C2246" s="1"/>
      <c r="D2246" s="1"/>
      <c r="E2246" s="1"/>
      <c r="F2246" s="1"/>
      <c r="G2246" s="1"/>
      <c r="H2246" s="1"/>
    </row>
    <row r="2247" spans="3:8" x14ac:dyDescent="0.2">
      <c r="C2247" s="1"/>
      <c r="D2247" s="1"/>
      <c r="E2247" s="1"/>
      <c r="F2247" s="1"/>
      <c r="G2247" s="1"/>
      <c r="H2247" s="1"/>
    </row>
    <row r="2248" spans="3:8" x14ac:dyDescent="0.2">
      <c r="C2248" s="1"/>
      <c r="D2248" s="1"/>
      <c r="E2248" s="1"/>
      <c r="F2248" s="1"/>
      <c r="G2248" s="1"/>
      <c r="H2248" s="1"/>
    </row>
    <row r="2249" spans="3:8" x14ac:dyDescent="0.2">
      <c r="C2249" s="1"/>
      <c r="D2249" s="1"/>
      <c r="E2249" s="1"/>
      <c r="F2249" s="1"/>
      <c r="G2249" s="1"/>
      <c r="H2249" s="1"/>
    </row>
    <row r="2250" spans="3:8" x14ac:dyDescent="0.2">
      <c r="C2250" s="1"/>
      <c r="D2250" s="1"/>
      <c r="E2250" s="1"/>
      <c r="F2250" s="1"/>
      <c r="G2250" s="1"/>
      <c r="H2250" s="1"/>
    </row>
    <row r="2251" spans="3:8" x14ac:dyDescent="0.2">
      <c r="C2251" s="1"/>
      <c r="D2251" s="1"/>
      <c r="E2251" s="1"/>
      <c r="F2251" s="1"/>
      <c r="G2251" s="1"/>
      <c r="H2251" s="1"/>
    </row>
    <row r="2252" spans="3:8" x14ac:dyDescent="0.2">
      <c r="C2252" s="1"/>
      <c r="D2252" s="1"/>
      <c r="E2252" s="1"/>
      <c r="F2252" s="1"/>
      <c r="G2252" s="1"/>
      <c r="H2252" s="1"/>
    </row>
    <row r="2253" spans="3:8" x14ac:dyDescent="0.2">
      <c r="C2253" s="1"/>
      <c r="D2253" s="1"/>
      <c r="E2253" s="1"/>
      <c r="F2253" s="1"/>
      <c r="G2253" s="1"/>
      <c r="H2253" s="1"/>
    </row>
    <row r="2254" spans="3:8" x14ac:dyDescent="0.2">
      <c r="C2254" s="1"/>
      <c r="D2254" s="1"/>
      <c r="E2254" s="1"/>
      <c r="F2254" s="1"/>
      <c r="G2254" s="1"/>
      <c r="H2254" s="1"/>
    </row>
    <row r="2255" spans="3:8" x14ac:dyDescent="0.2">
      <c r="C2255" s="1"/>
      <c r="D2255" s="1"/>
      <c r="E2255" s="1"/>
      <c r="F2255" s="1"/>
      <c r="G2255" s="1"/>
      <c r="H2255" s="1"/>
    </row>
    <row r="2256" spans="3:8" x14ac:dyDescent="0.2">
      <c r="C2256" s="1"/>
      <c r="D2256" s="1"/>
      <c r="E2256" s="1"/>
      <c r="F2256" s="1"/>
      <c r="G2256" s="1"/>
      <c r="H2256" s="1"/>
    </row>
    <row r="2257" spans="3:8" x14ac:dyDescent="0.2">
      <c r="C2257" s="1"/>
      <c r="D2257" s="1"/>
      <c r="E2257" s="1"/>
      <c r="F2257" s="1"/>
      <c r="G2257" s="1"/>
      <c r="H2257" s="1"/>
    </row>
    <row r="2258" spans="3:8" x14ac:dyDescent="0.2">
      <c r="C2258" s="1"/>
      <c r="D2258" s="1"/>
      <c r="E2258" s="1"/>
      <c r="F2258" s="1"/>
      <c r="G2258" s="1"/>
      <c r="H2258" s="1"/>
    </row>
    <row r="2259" spans="3:8" x14ac:dyDescent="0.2">
      <c r="C2259" s="1"/>
      <c r="D2259" s="1"/>
      <c r="E2259" s="1"/>
      <c r="F2259" s="1"/>
      <c r="G2259" s="1"/>
      <c r="H2259" s="1"/>
    </row>
    <row r="2260" spans="3:8" x14ac:dyDescent="0.2">
      <c r="C2260" s="1"/>
      <c r="D2260" s="1"/>
      <c r="E2260" s="1"/>
      <c r="F2260" s="1"/>
      <c r="G2260" s="1"/>
      <c r="H2260" s="1"/>
    </row>
    <row r="2261" spans="3:8" x14ac:dyDescent="0.2">
      <c r="C2261" s="1"/>
      <c r="D2261" s="1"/>
      <c r="E2261" s="1"/>
      <c r="F2261" s="1"/>
      <c r="G2261" s="1"/>
      <c r="H2261" s="1"/>
    </row>
    <row r="2262" spans="3:8" x14ac:dyDescent="0.2">
      <c r="C2262" s="1"/>
      <c r="D2262" s="1"/>
      <c r="E2262" s="1"/>
      <c r="F2262" s="1"/>
      <c r="G2262" s="1"/>
      <c r="H2262" s="1"/>
    </row>
    <row r="2263" spans="3:8" x14ac:dyDescent="0.2">
      <c r="C2263" s="1"/>
      <c r="D2263" s="1"/>
      <c r="E2263" s="1"/>
      <c r="F2263" s="1"/>
      <c r="G2263" s="1"/>
      <c r="H2263" s="1"/>
    </row>
    <row r="2264" spans="3:8" x14ac:dyDescent="0.2">
      <c r="C2264" s="1"/>
      <c r="D2264" s="1"/>
      <c r="E2264" s="1"/>
      <c r="F2264" s="1"/>
      <c r="G2264" s="1"/>
      <c r="H2264" s="1"/>
    </row>
    <row r="2265" spans="3:8" x14ac:dyDescent="0.2">
      <c r="C2265" s="1"/>
      <c r="D2265" s="1"/>
      <c r="E2265" s="1"/>
      <c r="F2265" s="1"/>
      <c r="G2265" s="1"/>
      <c r="H2265" s="1"/>
    </row>
    <row r="2266" spans="3:8" x14ac:dyDescent="0.2">
      <c r="C2266" s="1"/>
      <c r="D2266" s="1"/>
      <c r="E2266" s="1"/>
      <c r="F2266" s="1"/>
      <c r="G2266" s="1"/>
      <c r="H2266" s="1"/>
    </row>
    <row r="2267" spans="3:8" x14ac:dyDescent="0.2">
      <c r="C2267" s="1"/>
      <c r="D2267" s="1"/>
      <c r="E2267" s="1"/>
      <c r="F2267" s="1"/>
      <c r="G2267" s="1"/>
      <c r="H2267" s="1"/>
    </row>
    <row r="2268" spans="3:8" x14ac:dyDescent="0.2">
      <c r="C2268" s="1"/>
      <c r="D2268" s="1"/>
      <c r="E2268" s="1"/>
      <c r="F2268" s="1"/>
      <c r="G2268" s="1"/>
      <c r="H2268" s="1"/>
    </row>
    <row r="2269" spans="3:8" x14ac:dyDescent="0.2">
      <c r="C2269" s="1"/>
      <c r="D2269" s="1"/>
      <c r="E2269" s="1"/>
      <c r="F2269" s="1"/>
      <c r="G2269" s="1"/>
      <c r="H2269" s="1"/>
    </row>
    <row r="2270" spans="3:8" x14ac:dyDescent="0.2">
      <c r="C2270" s="1"/>
      <c r="D2270" s="1"/>
      <c r="E2270" s="1"/>
      <c r="F2270" s="1"/>
      <c r="G2270" s="1"/>
      <c r="H2270" s="1"/>
    </row>
    <row r="2271" spans="3:8" x14ac:dyDescent="0.2">
      <c r="C2271" s="1"/>
      <c r="D2271" s="1"/>
      <c r="E2271" s="1"/>
      <c r="F2271" s="1"/>
      <c r="G2271" s="1"/>
      <c r="H2271" s="1"/>
    </row>
    <row r="2272" spans="3:8" x14ac:dyDescent="0.2">
      <c r="C2272" s="1"/>
      <c r="D2272" s="1"/>
      <c r="E2272" s="1"/>
      <c r="F2272" s="1"/>
      <c r="G2272" s="1"/>
      <c r="H2272" s="1"/>
    </row>
    <row r="2273" spans="3:8" x14ac:dyDescent="0.2">
      <c r="C2273" s="1"/>
      <c r="D2273" s="1"/>
      <c r="E2273" s="1"/>
      <c r="F2273" s="1"/>
      <c r="G2273" s="1"/>
      <c r="H2273" s="1"/>
    </row>
    <row r="2274" spans="3:8" x14ac:dyDescent="0.2">
      <c r="C2274" s="1"/>
      <c r="D2274" s="1"/>
      <c r="E2274" s="1"/>
      <c r="F2274" s="1"/>
      <c r="G2274" s="1"/>
      <c r="H2274" s="1"/>
    </row>
    <row r="2275" spans="3:8" x14ac:dyDescent="0.2">
      <c r="C2275" s="1"/>
      <c r="D2275" s="1"/>
      <c r="E2275" s="1"/>
      <c r="F2275" s="1"/>
      <c r="G2275" s="1"/>
      <c r="H2275" s="1"/>
    </row>
    <row r="2276" spans="3:8" x14ac:dyDescent="0.2">
      <c r="C2276" s="1"/>
      <c r="D2276" s="1"/>
      <c r="E2276" s="1"/>
      <c r="F2276" s="1"/>
      <c r="G2276" s="1"/>
      <c r="H2276" s="1"/>
    </row>
    <row r="2277" spans="3:8" x14ac:dyDescent="0.2">
      <c r="C2277" s="1"/>
      <c r="D2277" s="1"/>
      <c r="E2277" s="1"/>
      <c r="F2277" s="1"/>
      <c r="G2277" s="1"/>
      <c r="H2277" s="1"/>
    </row>
    <row r="2278" spans="3:8" x14ac:dyDescent="0.2">
      <c r="C2278" s="1"/>
      <c r="D2278" s="1"/>
      <c r="E2278" s="1"/>
      <c r="F2278" s="1"/>
      <c r="G2278" s="1"/>
      <c r="H2278" s="1"/>
    </row>
    <row r="2279" spans="3:8" x14ac:dyDescent="0.2">
      <c r="C2279" s="1"/>
      <c r="D2279" s="1"/>
      <c r="E2279" s="1"/>
      <c r="F2279" s="1"/>
      <c r="G2279" s="1"/>
      <c r="H2279" s="1"/>
    </row>
    <row r="2280" spans="3:8" x14ac:dyDescent="0.2">
      <c r="C2280" s="1"/>
      <c r="D2280" s="1"/>
      <c r="E2280" s="1"/>
      <c r="F2280" s="1"/>
      <c r="G2280" s="1"/>
      <c r="H2280" s="1"/>
    </row>
    <row r="2281" spans="3:8" x14ac:dyDescent="0.2">
      <c r="C2281" s="1"/>
      <c r="D2281" s="1"/>
      <c r="E2281" s="1"/>
      <c r="F2281" s="1"/>
      <c r="G2281" s="1"/>
      <c r="H2281" s="1"/>
    </row>
    <row r="2282" spans="3:8" x14ac:dyDescent="0.2">
      <c r="C2282" s="1"/>
      <c r="D2282" s="1"/>
      <c r="E2282" s="1"/>
      <c r="F2282" s="1"/>
      <c r="G2282" s="1"/>
      <c r="H2282" s="1"/>
    </row>
    <row r="2283" spans="3:8" x14ac:dyDescent="0.2">
      <c r="C2283" s="1"/>
      <c r="D2283" s="1"/>
      <c r="E2283" s="1"/>
      <c r="F2283" s="1"/>
      <c r="G2283" s="1"/>
      <c r="H2283" s="1"/>
    </row>
    <row r="2284" spans="3:8" x14ac:dyDescent="0.2">
      <c r="C2284" s="1"/>
      <c r="D2284" s="1"/>
      <c r="E2284" s="1"/>
      <c r="F2284" s="1"/>
      <c r="G2284" s="1"/>
      <c r="H2284" s="1"/>
    </row>
    <row r="2285" spans="3:8" x14ac:dyDescent="0.2">
      <c r="C2285" s="1"/>
      <c r="D2285" s="1"/>
      <c r="E2285" s="1"/>
      <c r="F2285" s="1"/>
      <c r="G2285" s="1"/>
      <c r="H2285" s="1"/>
    </row>
    <row r="2286" spans="3:8" x14ac:dyDescent="0.2">
      <c r="C2286" s="1"/>
      <c r="D2286" s="1"/>
      <c r="E2286" s="1"/>
      <c r="F2286" s="1"/>
      <c r="G2286" s="1"/>
      <c r="H2286" s="1"/>
    </row>
    <row r="2287" spans="3:8" x14ac:dyDescent="0.2">
      <c r="C2287" s="1"/>
      <c r="D2287" s="1"/>
      <c r="E2287" s="1"/>
      <c r="F2287" s="1"/>
      <c r="G2287" s="1"/>
      <c r="H2287" s="1"/>
    </row>
    <row r="2288" spans="3:8" x14ac:dyDescent="0.2">
      <c r="C2288" s="1"/>
      <c r="D2288" s="1"/>
      <c r="E2288" s="1"/>
      <c r="F2288" s="1"/>
      <c r="G2288" s="1"/>
      <c r="H2288" s="1"/>
    </row>
    <row r="2289" spans="3:8" x14ac:dyDescent="0.2">
      <c r="C2289" s="1"/>
      <c r="D2289" s="1"/>
      <c r="E2289" s="1"/>
      <c r="F2289" s="1"/>
      <c r="G2289" s="1"/>
      <c r="H2289" s="1"/>
    </row>
    <row r="2290" spans="3:8" x14ac:dyDescent="0.2">
      <c r="C2290" s="1"/>
      <c r="D2290" s="1"/>
      <c r="E2290" s="1"/>
      <c r="F2290" s="1"/>
      <c r="G2290" s="1"/>
      <c r="H2290" s="1"/>
    </row>
    <row r="2291" spans="3:8" x14ac:dyDescent="0.2">
      <c r="C2291" s="1"/>
      <c r="D2291" s="1"/>
      <c r="E2291" s="1"/>
      <c r="F2291" s="1"/>
      <c r="G2291" s="1"/>
      <c r="H2291" s="1"/>
    </row>
    <row r="2292" spans="3:8" x14ac:dyDescent="0.2">
      <c r="C2292" s="1"/>
      <c r="D2292" s="1"/>
      <c r="E2292" s="1"/>
      <c r="F2292" s="1"/>
      <c r="G2292" s="1"/>
      <c r="H2292" s="1"/>
    </row>
    <row r="2293" spans="3:8" x14ac:dyDescent="0.2">
      <c r="C2293" s="1"/>
      <c r="D2293" s="1"/>
      <c r="E2293" s="1"/>
      <c r="F2293" s="1"/>
      <c r="G2293" s="1"/>
      <c r="H2293" s="1"/>
    </row>
    <row r="2294" spans="3:8" x14ac:dyDescent="0.2">
      <c r="C2294" s="1"/>
      <c r="D2294" s="1"/>
      <c r="E2294" s="1"/>
      <c r="F2294" s="1"/>
      <c r="G2294" s="1"/>
      <c r="H2294" s="1"/>
    </row>
    <row r="2295" spans="3:8" x14ac:dyDescent="0.2">
      <c r="C2295" s="1"/>
      <c r="D2295" s="1"/>
      <c r="E2295" s="1"/>
      <c r="F2295" s="1"/>
      <c r="G2295" s="1"/>
      <c r="H2295" s="1"/>
    </row>
    <row r="2296" spans="3:8" x14ac:dyDescent="0.2">
      <c r="C2296" s="1"/>
      <c r="D2296" s="1"/>
      <c r="E2296" s="1"/>
      <c r="F2296" s="1"/>
      <c r="G2296" s="1"/>
      <c r="H2296" s="1"/>
    </row>
    <row r="2297" spans="3:8" x14ac:dyDescent="0.2">
      <c r="C2297" s="1"/>
      <c r="D2297" s="1"/>
      <c r="E2297" s="1"/>
      <c r="F2297" s="1"/>
      <c r="G2297" s="1"/>
      <c r="H2297" s="1"/>
    </row>
    <row r="2298" spans="3:8" x14ac:dyDescent="0.2">
      <c r="C2298" s="1"/>
      <c r="D2298" s="1"/>
      <c r="E2298" s="1"/>
      <c r="F2298" s="1"/>
      <c r="G2298" s="1"/>
      <c r="H2298" s="1"/>
    </row>
    <row r="2299" spans="3:8" x14ac:dyDescent="0.2">
      <c r="C2299" s="1"/>
      <c r="D2299" s="1"/>
      <c r="E2299" s="1"/>
      <c r="F2299" s="1"/>
      <c r="G2299" s="1"/>
      <c r="H2299" s="1"/>
    </row>
    <row r="2300" spans="3:8" x14ac:dyDescent="0.2">
      <c r="C2300" s="1"/>
      <c r="D2300" s="1"/>
      <c r="E2300" s="1"/>
      <c r="F2300" s="1"/>
      <c r="G2300" s="1"/>
      <c r="H2300" s="1"/>
    </row>
    <row r="2301" spans="3:8" x14ac:dyDescent="0.2">
      <c r="C2301" s="1"/>
      <c r="D2301" s="1"/>
      <c r="E2301" s="1"/>
      <c r="F2301" s="1"/>
      <c r="G2301" s="1"/>
      <c r="H2301" s="1"/>
    </row>
    <row r="2302" spans="3:8" x14ac:dyDescent="0.2">
      <c r="C2302" s="1"/>
      <c r="D2302" s="1"/>
      <c r="E2302" s="1"/>
      <c r="F2302" s="1"/>
      <c r="G2302" s="1"/>
      <c r="H2302" s="1"/>
    </row>
    <row r="2303" spans="3:8" x14ac:dyDescent="0.2">
      <c r="C2303" s="1"/>
      <c r="D2303" s="1"/>
      <c r="E2303" s="1"/>
      <c r="F2303" s="1"/>
      <c r="G2303" s="1"/>
      <c r="H2303" s="1"/>
    </row>
    <row r="2304" spans="3:8" x14ac:dyDescent="0.2">
      <c r="C2304" s="1"/>
      <c r="D2304" s="1"/>
      <c r="E2304" s="1"/>
      <c r="F2304" s="1"/>
      <c r="G2304" s="1"/>
      <c r="H2304" s="1"/>
    </row>
    <row r="2305" spans="3:8" x14ac:dyDescent="0.2">
      <c r="C2305" s="1"/>
      <c r="D2305" s="1"/>
      <c r="E2305" s="1"/>
      <c r="F2305" s="1"/>
      <c r="G2305" s="1"/>
      <c r="H2305" s="1"/>
    </row>
    <row r="2306" spans="3:8" x14ac:dyDescent="0.2">
      <c r="C2306" s="1"/>
      <c r="D2306" s="1"/>
      <c r="E2306" s="1"/>
      <c r="F2306" s="1"/>
      <c r="G2306" s="1"/>
      <c r="H2306" s="1"/>
    </row>
    <row r="2307" spans="3:8" x14ac:dyDescent="0.2">
      <c r="C2307" s="1"/>
      <c r="D2307" s="1"/>
      <c r="E2307" s="1"/>
      <c r="F2307" s="1"/>
      <c r="G2307" s="1"/>
      <c r="H2307" s="1"/>
    </row>
    <row r="2308" spans="3:8" x14ac:dyDescent="0.2">
      <c r="C2308" s="1"/>
      <c r="D2308" s="1"/>
      <c r="E2308" s="1"/>
      <c r="F2308" s="1"/>
      <c r="G2308" s="1"/>
      <c r="H2308" s="1"/>
    </row>
    <row r="2309" spans="3:8" x14ac:dyDescent="0.2">
      <c r="C2309" s="1"/>
      <c r="D2309" s="1"/>
      <c r="E2309" s="1"/>
      <c r="F2309" s="1"/>
      <c r="G2309" s="1"/>
      <c r="H2309" s="1"/>
    </row>
    <row r="2310" spans="3:8" x14ac:dyDescent="0.2">
      <c r="C2310" s="1"/>
      <c r="D2310" s="1"/>
      <c r="E2310" s="1"/>
      <c r="F2310" s="1"/>
      <c r="G2310" s="1"/>
      <c r="H2310" s="1"/>
    </row>
    <row r="2311" spans="3:8" x14ac:dyDescent="0.2">
      <c r="C2311" s="1"/>
      <c r="D2311" s="1"/>
      <c r="E2311" s="1"/>
      <c r="F2311" s="1"/>
      <c r="G2311" s="1"/>
      <c r="H2311" s="1"/>
    </row>
    <row r="2312" spans="3:8" x14ac:dyDescent="0.2">
      <c r="C2312" s="1"/>
      <c r="D2312" s="1"/>
      <c r="E2312" s="1"/>
      <c r="F2312" s="1"/>
      <c r="G2312" s="1"/>
      <c r="H2312" s="1"/>
    </row>
    <row r="2313" spans="3:8" x14ac:dyDescent="0.2">
      <c r="C2313" s="1"/>
      <c r="D2313" s="1"/>
      <c r="E2313" s="1"/>
      <c r="F2313" s="1"/>
      <c r="G2313" s="1"/>
      <c r="H2313" s="1"/>
    </row>
    <row r="2314" spans="3:8" x14ac:dyDescent="0.2">
      <c r="C2314" s="1"/>
      <c r="D2314" s="1"/>
      <c r="E2314" s="1"/>
      <c r="F2314" s="1"/>
      <c r="G2314" s="1"/>
      <c r="H2314" s="1"/>
    </row>
    <row r="2315" spans="3:8" x14ac:dyDescent="0.2">
      <c r="C2315" s="1"/>
      <c r="D2315" s="1"/>
      <c r="E2315" s="1"/>
      <c r="F2315" s="1"/>
      <c r="G2315" s="1"/>
      <c r="H2315" s="1"/>
    </row>
    <row r="2316" spans="3:8" x14ac:dyDescent="0.2">
      <c r="C2316" s="1"/>
      <c r="D2316" s="1"/>
      <c r="E2316" s="1"/>
      <c r="F2316" s="1"/>
      <c r="G2316" s="1"/>
      <c r="H2316" s="1"/>
    </row>
    <row r="2317" spans="3:8" x14ac:dyDescent="0.2">
      <c r="C2317" s="1"/>
      <c r="D2317" s="1"/>
      <c r="E2317" s="1"/>
      <c r="F2317" s="1"/>
      <c r="G2317" s="1"/>
      <c r="H2317" s="1"/>
    </row>
    <row r="2318" spans="3:8" x14ac:dyDescent="0.2">
      <c r="C2318" s="1"/>
      <c r="D2318" s="1"/>
      <c r="E2318" s="1"/>
      <c r="F2318" s="1"/>
      <c r="G2318" s="1"/>
      <c r="H2318" s="1"/>
    </row>
    <row r="2319" spans="3:8" x14ac:dyDescent="0.2">
      <c r="C2319" s="1"/>
      <c r="D2319" s="1"/>
      <c r="E2319" s="1"/>
      <c r="F2319" s="1"/>
      <c r="G2319" s="1"/>
      <c r="H2319" s="1"/>
    </row>
    <row r="2320" spans="3:8" x14ac:dyDescent="0.2">
      <c r="C2320" s="1"/>
      <c r="D2320" s="1"/>
      <c r="E2320" s="1"/>
      <c r="F2320" s="1"/>
      <c r="G2320" s="1"/>
      <c r="H2320" s="1"/>
    </row>
    <row r="2321" spans="3:8" x14ac:dyDescent="0.2">
      <c r="C2321" s="1"/>
      <c r="D2321" s="1"/>
      <c r="E2321" s="1"/>
      <c r="F2321" s="1"/>
      <c r="G2321" s="1"/>
      <c r="H2321" s="1"/>
    </row>
    <row r="2322" spans="3:8" x14ac:dyDescent="0.2">
      <c r="C2322" s="1"/>
      <c r="D2322" s="1"/>
      <c r="E2322" s="1"/>
      <c r="F2322" s="1"/>
      <c r="G2322" s="1"/>
      <c r="H2322" s="1"/>
    </row>
    <row r="2323" spans="3:8" x14ac:dyDescent="0.2">
      <c r="C2323" s="1"/>
      <c r="D2323" s="1"/>
      <c r="E2323" s="1"/>
      <c r="F2323" s="1"/>
      <c r="G2323" s="1"/>
      <c r="H2323" s="1"/>
    </row>
    <row r="2324" spans="3:8" x14ac:dyDescent="0.2">
      <c r="C2324" s="1"/>
      <c r="D2324" s="1"/>
      <c r="E2324" s="1"/>
      <c r="F2324" s="1"/>
      <c r="G2324" s="1"/>
      <c r="H2324" s="1"/>
    </row>
    <row r="2325" spans="3:8" x14ac:dyDescent="0.2">
      <c r="C2325" s="1"/>
      <c r="D2325" s="1"/>
      <c r="E2325" s="1"/>
      <c r="F2325" s="1"/>
      <c r="G2325" s="1"/>
      <c r="H2325" s="1"/>
    </row>
    <row r="2326" spans="3:8" x14ac:dyDescent="0.2">
      <c r="C2326" s="1"/>
      <c r="D2326" s="1"/>
      <c r="E2326" s="1"/>
      <c r="F2326" s="1"/>
      <c r="G2326" s="1"/>
      <c r="H2326" s="1"/>
    </row>
    <row r="2327" spans="3:8" x14ac:dyDescent="0.2">
      <c r="C2327" s="1"/>
      <c r="D2327" s="1"/>
      <c r="E2327" s="1"/>
      <c r="F2327" s="1"/>
      <c r="G2327" s="1"/>
      <c r="H2327" s="1"/>
    </row>
    <row r="2328" spans="3:8" x14ac:dyDescent="0.2">
      <c r="C2328" s="1"/>
      <c r="D2328" s="1"/>
      <c r="E2328" s="1"/>
      <c r="F2328" s="1"/>
      <c r="G2328" s="1"/>
      <c r="H2328" s="1"/>
    </row>
    <row r="2329" spans="3:8" x14ac:dyDescent="0.2">
      <c r="C2329" s="1"/>
      <c r="D2329" s="1"/>
      <c r="E2329" s="1"/>
      <c r="F2329" s="1"/>
      <c r="G2329" s="1"/>
      <c r="H2329" s="1"/>
    </row>
    <row r="2330" spans="3:8" x14ac:dyDescent="0.2">
      <c r="C2330" s="1"/>
      <c r="D2330" s="1"/>
      <c r="E2330" s="1"/>
      <c r="F2330" s="1"/>
      <c r="G2330" s="1"/>
      <c r="H2330" s="1"/>
    </row>
    <row r="2331" spans="3:8" x14ac:dyDescent="0.2">
      <c r="C2331" s="1"/>
      <c r="D2331" s="1"/>
      <c r="E2331" s="1"/>
      <c r="F2331" s="1"/>
      <c r="G2331" s="1"/>
      <c r="H2331" s="1"/>
    </row>
    <row r="2332" spans="3:8" x14ac:dyDescent="0.2">
      <c r="C2332" s="1"/>
      <c r="D2332" s="1"/>
      <c r="E2332" s="1"/>
      <c r="F2332" s="1"/>
      <c r="G2332" s="1"/>
      <c r="H2332" s="1"/>
    </row>
    <row r="2333" spans="3:8" x14ac:dyDescent="0.2">
      <c r="C2333" s="1"/>
      <c r="D2333" s="1"/>
      <c r="E2333" s="1"/>
      <c r="F2333" s="1"/>
      <c r="G2333" s="1"/>
      <c r="H2333" s="1"/>
    </row>
    <row r="2334" spans="3:8" x14ac:dyDescent="0.2">
      <c r="C2334" s="1"/>
      <c r="D2334" s="1"/>
      <c r="E2334" s="1"/>
      <c r="F2334" s="1"/>
      <c r="G2334" s="1"/>
      <c r="H2334" s="1"/>
    </row>
    <row r="2335" spans="3:8" x14ac:dyDescent="0.2">
      <c r="C2335" s="1"/>
      <c r="D2335" s="1"/>
      <c r="E2335" s="1"/>
      <c r="F2335" s="1"/>
      <c r="G2335" s="1"/>
      <c r="H2335" s="1"/>
    </row>
    <row r="2336" spans="3:8" x14ac:dyDescent="0.2">
      <c r="C2336" s="1"/>
      <c r="D2336" s="1"/>
      <c r="E2336" s="1"/>
      <c r="F2336" s="1"/>
      <c r="G2336" s="1"/>
      <c r="H2336" s="1"/>
    </row>
    <row r="2337" spans="3:8" x14ac:dyDescent="0.2">
      <c r="C2337" s="1"/>
      <c r="D2337" s="1"/>
      <c r="E2337" s="1"/>
      <c r="F2337" s="1"/>
      <c r="G2337" s="1"/>
      <c r="H2337" s="1"/>
    </row>
    <row r="2338" spans="3:8" x14ac:dyDescent="0.2">
      <c r="C2338" s="1"/>
      <c r="D2338" s="1"/>
      <c r="E2338" s="1"/>
      <c r="F2338" s="1"/>
      <c r="G2338" s="1"/>
      <c r="H2338" s="1"/>
    </row>
    <row r="2339" spans="3:8" x14ac:dyDescent="0.2">
      <c r="C2339" s="1"/>
      <c r="D2339" s="1"/>
      <c r="E2339" s="1"/>
      <c r="F2339" s="1"/>
      <c r="G2339" s="1"/>
      <c r="H2339" s="1"/>
    </row>
    <row r="2340" spans="3:8" x14ac:dyDescent="0.2">
      <c r="C2340" s="1"/>
      <c r="D2340" s="1"/>
      <c r="E2340" s="1"/>
      <c r="F2340" s="1"/>
      <c r="G2340" s="1"/>
      <c r="H2340" s="1"/>
    </row>
    <row r="2341" spans="3:8" x14ac:dyDescent="0.2">
      <c r="C2341" s="1"/>
      <c r="D2341" s="1"/>
      <c r="E2341" s="1"/>
      <c r="F2341" s="1"/>
      <c r="G2341" s="1"/>
      <c r="H2341" s="1"/>
    </row>
    <row r="2342" spans="3:8" x14ac:dyDescent="0.2">
      <c r="C2342" s="1"/>
      <c r="D2342" s="1"/>
      <c r="E2342" s="1"/>
      <c r="F2342" s="1"/>
      <c r="G2342" s="1"/>
      <c r="H2342" s="1"/>
    </row>
    <row r="2343" spans="3:8" x14ac:dyDescent="0.2">
      <c r="C2343" s="1"/>
      <c r="D2343" s="1"/>
      <c r="E2343" s="1"/>
      <c r="F2343" s="1"/>
      <c r="G2343" s="1"/>
      <c r="H2343" s="1"/>
    </row>
    <row r="2344" spans="3:8" x14ac:dyDescent="0.2">
      <c r="C2344" s="1"/>
      <c r="D2344" s="1"/>
      <c r="E2344" s="1"/>
      <c r="F2344" s="1"/>
      <c r="G2344" s="1"/>
      <c r="H2344" s="1"/>
    </row>
    <row r="2345" spans="3:8" x14ac:dyDescent="0.2">
      <c r="C2345" s="1"/>
      <c r="D2345" s="1"/>
      <c r="E2345" s="1"/>
      <c r="F2345" s="1"/>
      <c r="G2345" s="1"/>
      <c r="H2345" s="1"/>
    </row>
    <row r="2346" spans="3:8" x14ac:dyDescent="0.2">
      <c r="C2346" s="1"/>
      <c r="D2346" s="1"/>
      <c r="E2346" s="1"/>
      <c r="F2346" s="1"/>
      <c r="G2346" s="1"/>
      <c r="H2346" s="1"/>
    </row>
    <row r="2347" spans="3:8" x14ac:dyDescent="0.2">
      <c r="C2347" s="1"/>
      <c r="D2347" s="1"/>
      <c r="E2347" s="1"/>
      <c r="F2347" s="1"/>
      <c r="G2347" s="1"/>
      <c r="H2347" s="1"/>
    </row>
    <row r="2348" spans="3:8" x14ac:dyDescent="0.2">
      <c r="C2348" s="1"/>
      <c r="D2348" s="1"/>
      <c r="E2348" s="1"/>
      <c r="F2348" s="1"/>
      <c r="G2348" s="1"/>
      <c r="H2348" s="1"/>
    </row>
    <row r="2349" spans="3:8" x14ac:dyDescent="0.2">
      <c r="C2349" s="1"/>
      <c r="D2349" s="1"/>
      <c r="E2349" s="1"/>
      <c r="F2349" s="1"/>
      <c r="G2349" s="1"/>
      <c r="H2349" s="1"/>
    </row>
    <row r="2350" spans="3:8" x14ac:dyDescent="0.2">
      <c r="C2350" s="1"/>
      <c r="D2350" s="1"/>
      <c r="E2350" s="1"/>
      <c r="F2350" s="1"/>
      <c r="G2350" s="1"/>
      <c r="H2350" s="1"/>
    </row>
    <row r="2351" spans="3:8" x14ac:dyDescent="0.2">
      <c r="C2351" s="1"/>
      <c r="D2351" s="1"/>
      <c r="E2351" s="1"/>
      <c r="F2351" s="1"/>
      <c r="G2351" s="1"/>
      <c r="H2351" s="1"/>
    </row>
    <row r="2352" spans="3:8" x14ac:dyDescent="0.2">
      <c r="C2352" s="1"/>
      <c r="D2352" s="1"/>
      <c r="E2352" s="1"/>
      <c r="F2352" s="1"/>
      <c r="G2352" s="1"/>
      <c r="H2352" s="1"/>
    </row>
    <row r="2353" spans="3:8" x14ac:dyDescent="0.2">
      <c r="C2353" s="1"/>
      <c r="D2353" s="1"/>
      <c r="E2353" s="1"/>
      <c r="F2353" s="1"/>
      <c r="G2353" s="1"/>
      <c r="H2353" s="1"/>
    </row>
    <row r="2354" spans="3:8" x14ac:dyDescent="0.2">
      <c r="C2354" s="1"/>
      <c r="D2354" s="1"/>
      <c r="E2354" s="1"/>
      <c r="F2354" s="1"/>
      <c r="G2354" s="1"/>
      <c r="H2354" s="1"/>
    </row>
    <row r="2355" spans="3:8" x14ac:dyDescent="0.2">
      <c r="C2355" s="1"/>
      <c r="D2355" s="1"/>
      <c r="E2355" s="1"/>
      <c r="F2355" s="1"/>
      <c r="G2355" s="1"/>
      <c r="H2355" s="1"/>
    </row>
    <row r="2356" spans="3:8" x14ac:dyDescent="0.2">
      <c r="C2356" s="1"/>
      <c r="D2356" s="1"/>
      <c r="E2356" s="1"/>
      <c r="F2356" s="1"/>
      <c r="G2356" s="1"/>
      <c r="H2356" s="1"/>
    </row>
    <row r="2357" spans="3:8" x14ac:dyDescent="0.2">
      <c r="C2357" s="1"/>
      <c r="D2357" s="1"/>
      <c r="E2357" s="1"/>
      <c r="F2357" s="1"/>
      <c r="G2357" s="1"/>
      <c r="H2357" s="1"/>
    </row>
    <row r="2358" spans="3:8" x14ac:dyDescent="0.2">
      <c r="C2358" s="1"/>
      <c r="D2358" s="1"/>
      <c r="E2358" s="1"/>
      <c r="F2358" s="1"/>
      <c r="G2358" s="1"/>
      <c r="H2358" s="1"/>
    </row>
    <row r="2359" spans="3:8" x14ac:dyDescent="0.2">
      <c r="C2359" s="1"/>
      <c r="D2359" s="1"/>
      <c r="E2359" s="1"/>
      <c r="F2359" s="1"/>
      <c r="G2359" s="1"/>
      <c r="H2359" s="1"/>
    </row>
    <row r="2360" spans="3:8" x14ac:dyDescent="0.2">
      <c r="C2360" s="1"/>
      <c r="D2360" s="1"/>
      <c r="E2360" s="1"/>
      <c r="F2360" s="1"/>
      <c r="G2360" s="1"/>
      <c r="H2360" s="1"/>
    </row>
    <row r="2361" spans="3:8" x14ac:dyDescent="0.2">
      <c r="C2361" s="1"/>
      <c r="D2361" s="1"/>
      <c r="E2361" s="1"/>
      <c r="F2361" s="1"/>
      <c r="G2361" s="1"/>
      <c r="H2361" s="1"/>
    </row>
    <row r="2362" spans="3:8" x14ac:dyDescent="0.2">
      <c r="C2362" s="1"/>
      <c r="D2362" s="1"/>
      <c r="E2362" s="1"/>
      <c r="F2362" s="1"/>
      <c r="G2362" s="1"/>
      <c r="H2362" s="1"/>
    </row>
    <row r="2363" spans="3:8" x14ac:dyDescent="0.2">
      <c r="C2363" s="1"/>
      <c r="D2363" s="1"/>
      <c r="E2363" s="1"/>
      <c r="F2363" s="1"/>
      <c r="G2363" s="1"/>
      <c r="H2363" s="1"/>
    </row>
    <row r="2364" spans="3:8" x14ac:dyDescent="0.2">
      <c r="C2364" s="1"/>
      <c r="D2364" s="1"/>
      <c r="E2364" s="1"/>
      <c r="F2364" s="1"/>
      <c r="G2364" s="1"/>
      <c r="H2364" s="1"/>
    </row>
    <row r="2365" spans="3:8" x14ac:dyDescent="0.2">
      <c r="C2365" s="1"/>
      <c r="D2365" s="1"/>
      <c r="E2365" s="1"/>
      <c r="F2365" s="1"/>
      <c r="G2365" s="1"/>
      <c r="H2365" s="1"/>
    </row>
    <row r="2366" spans="3:8" x14ac:dyDescent="0.2">
      <c r="C2366" s="1"/>
      <c r="D2366" s="1"/>
      <c r="E2366" s="1"/>
      <c r="F2366" s="1"/>
      <c r="G2366" s="1"/>
      <c r="H2366" s="1"/>
    </row>
    <row r="2367" spans="3:8" x14ac:dyDescent="0.2">
      <c r="C2367" s="1"/>
      <c r="D2367" s="1"/>
      <c r="E2367" s="1"/>
      <c r="F2367" s="1"/>
      <c r="G2367" s="1"/>
      <c r="H2367" s="1"/>
    </row>
    <row r="2368" spans="3:8" x14ac:dyDescent="0.2">
      <c r="C2368" s="1"/>
      <c r="D2368" s="1"/>
      <c r="E2368" s="1"/>
      <c r="F2368" s="1"/>
      <c r="G2368" s="1"/>
      <c r="H2368" s="1"/>
    </row>
    <row r="2369" spans="3:8" x14ac:dyDescent="0.2">
      <c r="C2369" s="1"/>
      <c r="D2369" s="1"/>
      <c r="E2369" s="1"/>
      <c r="F2369" s="1"/>
      <c r="G2369" s="1"/>
      <c r="H2369" s="1"/>
    </row>
    <row r="2370" spans="3:8" x14ac:dyDescent="0.2">
      <c r="C2370" s="1"/>
      <c r="D2370" s="1"/>
      <c r="E2370" s="1"/>
      <c r="F2370" s="1"/>
      <c r="G2370" s="1"/>
      <c r="H2370" s="1"/>
    </row>
    <row r="2371" spans="3:8" x14ac:dyDescent="0.2">
      <c r="C2371" s="1"/>
      <c r="D2371" s="1"/>
      <c r="E2371" s="1"/>
      <c r="F2371" s="1"/>
      <c r="G2371" s="1"/>
      <c r="H2371" s="1"/>
    </row>
    <row r="2372" spans="3:8" x14ac:dyDescent="0.2">
      <c r="C2372" s="1"/>
      <c r="D2372" s="1"/>
      <c r="E2372" s="1"/>
      <c r="F2372" s="1"/>
      <c r="G2372" s="1"/>
      <c r="H2372" s="1"/>
    </row>
    <row r="2373" spans="3:8" x14ac:dyDescent="0.2">
      <c r="C2373" s="1"/>
      <c r="D2373" s="1"/>
      <c r="E2373" s="1"/>
      <c r="F2373" s="1"/>
      <c r="G2373" s="1"/>
      <c r="H2373" s="1"/>
    </row>
    <row r="2374" spans="3:8" x14ac:dyDescent="0.2">
      <c r="C2374" s="1"/>
      <c r="D2374" s="1"/>
      <c r="E2374" s="1"/>
      <c r="F2374" s="1"/>
      <c r="G2374" s="1"/>
      <c r="H2374" s="1"/>
    </row>
    <row r="2375" spans="3:8" x14ac:dyDescent="0.2">
      <c r="C2375" s="1"/>
      <c r="D2375" s="1"/>
      <c r="E2375" s="1"/>
      <c r="F2375" s="1"/>
      <c r="G2375" s="1"/>
      <c r="H2375" s="1"/>
    </row>
    <row r="2376" spans="3:8" x14ac:dyDescent="0.2">
      <c r="C2376" s="1"/>
      <c r="D2376" s="1"/>
      <c r="E2376" s="1"/>
      <c r="F2376" s="1"/>
      <c r="G2376" s="1"/>
      <c r="H2376" s="1"/>
    </row>
    <row r="2377" spans="3:8" x14ac:dyDescent="0.2">
      <c r="C2377" s="1"/>
      <c r="D2377" s="1"/>
      <c r="E2377" s="1"/>
      <c r="F2377" s="1"/>
      <c r="G2377" s="1"/>
      <c r="H2377" s="1"/>
    </row>
    <row r="2378" spans="3:8" x14ac:dyDescent="0.2">
      <c r="C2378" s="1"/>
      <c r="D2378" s="1"/>
      <c r="E2378" s="1"/>
      <c r="F2378" s="1"/>
      <c r="G2378" s="1"/>
      <c r="H2378" s="1"/>
    </row>
    <row r="2379" spans="3:8" x14ac:dyDescent="0.2">
      <c r="C2379" s="1"/>
      <c r="D2379" s="1"/>
      <c r="E2379" s="1"/>
      <c r="F2379" s="1"/>
      <c r="G2379" s="1"/>
      <c r="H2379" s="1"/>
    </row>
    <row r="2380" spans="3:8" x14ac:dyDescent="0.2">
      <c r="C2380" s="1"/>
      <c r="D2380" s="1"/>
      <c r="E2380" s="1"/>
      <c r="F2380" s="1"/>
      <c r="G2380" s="1"/>
      <c r="H2380" s="1"/>
    </row>
    <row r="2381" spans="3:8" x14ac:dyDescent="0.2">
      <c r="C2381" s="1"/>
      <c r="D2381" s="1"/>
      <c r="E2381" s="1"/>
      <c r="F2381" s="1"/>
      <c r="G2381" s="1"/>
      <c r="H2381" s="1"/>
    </row>
    <row r="2382" spans="3:8" x14ac:dyDescent="0.2">
      <c r="C2382" s="1"/>
      <c r="D2382" s="1"/>
      <c r="E2382" s="1"/>
      <c r="F2382" s="1"/>
      <c r="G2382" s="1"/>
      <c r="H2382" s="1"/>
    </row>
    <row r="2383" spans="3:8" x14ac:dyDescent="0.2">
      <c r="C2383" s="1"/>
      <c r="D2383" s="1"/>
      <c r="E2383" s="1"/>
      <c r="F2383" s="1"/>
      <c r="G2383" s="1"/>
      <c r="H2383" s="1"/>
    </row>
    <row r="2384" spans="3:8" x14ac:dyDescent="0.2">
      <c r="C2384" s="1"/>
      <c r="D2384" s="1"/>
      <c r="E2384" s="1"/>
      <c r="F2384" s="1"/>
      <c r="G2384" s="1"/>
      <c r="H2384" s="1"/>
    </row>
    <row r="2385" spans="3:8" x14ac:dyDescent="0.2">
      <c r="C2385" s="1"/>
      <c r="D2385" s="1"/>
      <c r="E2385" s="1"/>
      <c r="F2385" s="1"/>
      <c r="G2385" s="1"/>
      <c r="H2385" s="1"/>
    </row>
    <row r="2386" spans="3:8" x14ac:dyDescent="0.2">
      <c r="C2386" s="1"/>
      <c r="D2386" s="1"/>
      <c r="E2386" s="1"/>
      <c r="F2386" s="1"/>
      <c r="G2386" s="1"/>
      <c r="H2386" s="1"/>
    </row>
    <row r="2387" spans="3:8" x14ac:dyDescent="0.2">
      <c r="C2387" s="1"/>
      <c r="D2387" s="1"/>
      <c r="E2387" s="1"/>
      <c r="F2387" s="1"/>
      <c r="G2387" s="1"/>
      <c r="H2387" s="1"/>
    </row>
    <row r="2388" spans="3:8" x14ac:dyDescent="0.2">
      <c r="C2388" s="1"/>
      <c r="D2388" s="1"/>
      <c r="E2388" s="1"/>
      <c r="F2388" s="1"/>
      <c r="G2388" s="1"/>
      <c r="H2388" s="1"/>
    </row>
    <row r="2389" spans="3:8" x14ac:dyDescent="0.2">
      <c r="C2389" s="1"/>
      <c r="D2389" s="1"/>
      <c r="E2389" s="1"/>
      <c r="F2389" s="1"/>
      <c r="G2389" s="1"/>
      <c r="H2389" s="1"/>
    </row>
    <row r="2390" spans="3:8" x14ac:dyDescent="0.2">
      <c r="C2390" s="1"/>
      <c r="D2390" s="1"/>
      <c r="E2390" s="1"/>
      <c r="F2390" s="1"/>
      <c r="G2390" s="1"/>
      <c r="H2390" s="1"/>
    </row>
    <row r="2391" spans="3:8" x14ac:dyDescent="0.2">
      <c r="C2391" s="1"/>
      <c r="D2391" s="1"/>
      <c r="E2391" s="1"/>
      <c r="F2391" s="1"/>
      <c r="G2391" s="1"/>
      <c r="H2391" s="1"/>
    </row>
    <row r="2392" spans="3:8" x14ac:dyDescent="0.2">
      <c r="C2392" s="1"/>
      <c r="D2392" s="1"/>
      <c r="E2392" s="1"/>
      <c r="F2392" s="1"/>
      <c r="G2392" s="1"/>
      <c r="H2392" s="1"/>
    </row>
    <row r="2393" spans="3:8" x14ac:dyDescent="0.2">
      <c r="C2393" s="1"/>
      <c r="D2393" s="1"/>
      <c r="E2393" s="1"/>
      <c r="F2393" s="1"/>
      <c r="G2393" s="1"/>
      <c r="H2393" s="1"/>
    </row>
    <row r="2394" spans="3:8" x14ac:dyDescent="0.2">
      <c r="C2394" s="1"/>
      <c r="D2394" s="1"/>
      <c r="E2394" s="1"/>
      <c r="F2394" s="1"/>
      <c r="G2394" s="1"/>
      <c r="H2394" s="1"/>
    </row>
    <row r="2395" spans="3:8" x14ac:dyDescent="0.2">
      <c r="C2395" s="1"/>
      <c r="D2395" s="1"/>
      <c r="E2395" s="1"/>
      <c r="F2395" s="1"/>
      <c r="G2395" s="1"/>
      <c r="H2395" s="1"/>
    </row>
    <row r="2396" spans="3:8" x14ac:dyDescent="0.2">
      <c r="C2396" s="1"/>
      <c r="D2396" s="1"/>
      <c r="E2396" s="1"/>
      <c r="F2396" s="1"/>
      <c r="G2396" s="1"/>
      <c r="H2396" s="1"/>
    </row>
    <row r="2397" spans="3:8" x14ac:dyDescent="0.2">
      <c r="C2397" s="1"/>
      <c r="D2397" s="1"/>
      <c r="E2397" s="1"/>
      <c r="F2397" s="1"/>
      <c r="G2397" s="1"/>
      <c r="H2397" s="1"/>
    </row>
    <row r="2398" spans="3:8" x14ac:dyDescent="0.2">
      <c r="C2398" s="1"/>
      <c r="D2398" s="1"/>
      <c r="E2398" s="1"/>
      <c r="F2398" s="1"/>
      <c r="G2398" s="1"/>
      <c r="H2398" s="1"/>
    </row>
    <row r="2399" spans="3:8" x14ac:dyDescent="0.2">
      <c r="C2399" s="1"/>
      <c r="D2399" s="1"/>
      <c r="E2399" s="1"/>
      <c r="F2399" s="1"/>
      <c r="G2399" s="1"/>
      <c r="H2399" s="1"/>
    </row>
    <row r="2400" spans="3:8" x14ac:dyDescent="0.2">
      <c r="C2400" s="1"/>
      <c r="D2400" s="1"/>
      <c r="E2400" s="1"/>
      <c r="F2400" s="1"/>
      <c r="G2400" s="1"/>
      <c r="H2400" s="1"/>
    </row>
    <row r="2401" spans="3:8" x14ac:dyDescent="0.2">
      <c r="C2401" s="1"/>
      <c r="D2401" s="1"/>
      <c r="E2401" s="1"/>
      <c r="F2401" s="1"/>
      <c r="G2401" s="1"/>
      <c r="H2401" s="1"/>
    </row>
    <row r="2402" spans="3:8" x14ac:dyDescent="0.2">
      <c r="C2402" s="1"/>
      <c r="D2402" s="1"/>
      <c r="E2402" s="1"/>
      <c r="F2402" s="1"/>
      <c r="G2402" s="1"/>
      <c r="H2402" s="1"/>
    </row>
    <row r="2403" spans="3:8" x14ac:dyDescent="0.2">
      <c r="C2403" s="1"/>
      <c r="D2403" s="1"/>
      <c r="E2403" s="1"/>
      <c r="F2403" s="1"/>
      <c r="G2403" s="1"/>
      <c r="H2403" s="1"/>
    </row>
    <row r="2404" spans="3:8" x14ac:dyDescent="0.2">
      <c r="C2404" s="1"/>
      <c r="D2404" s="1"/>
      <c r="E2404" s="1"/>
      <c r="F2404" s="1"/>
      <c r="G2404" s="1"/>
      <c r="H2404" s="1"/>
    </row>
    <row r="2405" spans="3:8" x14ac:dyDescent="0.2">
      <c r="C2405" s="1"/>
      <c r="D2405" s="1"/>
      <c r="E2405" s="1"/>
      <c r="F2405" s="1"/>
      <c r="G2405" s="1"/>
      <c r="H2405" s="1"/>
    </row>
    <row r="2406" spans="3:8" x14ac:dyDescent="0.2">
      <c r="C2406" s="1"/>
      <c r="D2406" s="1"/>
      <c r="E2406" s="1"/>
      <c r="F2406" s="1"/>
      <c r="G2406" s="1"/>
      <c r="H2406" s="1"/>
    </row>
    <row r="2407" spans="3:8" x14ac:dyDescent="0.2">
      <c r="C2407" s="1"/>
      <c r="D2407" s="1"/>
      <c r="E2407" s="1"/>
      <c r="F2407" s="1"/>
      <c r="G2407" s="1"/>
      <c r="H2407" s="1"/>
    </row>
    <row r="2408" spans="3:8" x14ac:dyDescent="0.2">
      <c r="C2408" s="1"/>
      <c r="D2408" s="1"/>
      <c r="E2408" s="1"/>
      <c r="F2408" s="1"/>
      <c r="G2408" s="1"/>
      <c r="H2408" s="1"/>
    </row>
    <row r="2409" spans="3:8" x14ac:dyDescent="0.2">
      <c r="C2409" s="1"/>
      <c r="D2409" s="1"/>
      <c r="E2409" s="1"/>
      <c r="F2409" s="1"/>
      <c r="G2409" s="1"/>
      <c r="H2409" s="1"/>
    </row>
    <row r="2410" spans="3:8" x14ac:dyDescent="0.2">
      <c r="C2410" s="1"/>
      <c r="D2410" s="1"/>
      <c r="E2410" s="1"/>
      <c r="F2410" s="1"/>
      <c r="G2410" s="1"/>
      <c r="H2410" s="1"/>
    </row>
    <row r="2411" spans="3:8" x14ac:dyDescent="0.2">
      <c r="C2411" s="1"/>
      <c r="D2411" s="1"/>
      <c r="E2411" s="1"/>
      <c r="F2411" s="1"/>
      <c r="G2411" s="1"/>
      <c r="H2411" s="1"/>
    </row>
    <row r="2412" spans="3:8" x14ac:dyDescent="0.2">
      <c r="C2412" s="1"/>
      <c r="D2412" s="1"/>
      <c r="E2412" s="1"/>
      <c r="F2412" s="1"/>
      <c r="G2412" s="1"/>
      <c r="H2412" s="1"/>
    </row>
    <row r="2413" spans="3:8" x14ac:dyDescent="0.2">
      <c r="C2413" s="1"/>
      <c r="D2413" s="1"/>
      <c r="E2413" s="1"/>
      <c r="F2413" s="1"/>
      <c r="G2413" s="1"/>
      <c r="H2413" s="1"/>
    </row>
    <row r="2414" spans="3:8" x14ac:dyDescent="0.2">
      <c r="C2414" s="1"/>
      <c r="D2414" s="1"/>
      <c r="E2414" s="1"/>
      <c r="F2414" s="1"/>
      <c r="G2414" s="1"/>
      <c r="H2414" s="1"/>
    </row>
    <row r="2415" spans="3:8" x14ac:dyDescent="0.2">
      <c r="C2415" s="1"/>
      <c r="D2415" s="1"/>
      <c r="E2415" s="1"/>
      <c r="F2415" s="1"/>
      <c r="G2415" s="1"/>
      <c r="H2415" s="1"/>
    </row>
    <row r="2416" spans="3:8" x14ac:dyDescent="0.2">
      <c r="C2416" s="1"/>
      <c r="D2416" s="1"/>
      <c r="E2416" s="1"/>
      <c r="F2416" s="1"/>
      <c r="G2416" s="1"/>
      <c r="H2416" s="1"/>
    </row>
    <row r="2417" spans="3:8" x14ac:dyDescent="0.2">
      <c r="C2417" s="1"/>
      <c r="D2417" s="1"/>
      <c r="E2417" s="1"/>
      <c r="F2417" s="1"/>
      <c r="G2417" s="1"/>
      <c r="H2417" s="1"/>
    </row>
    <row r="2418" spans="3:8" x14ac:dyDescent="0.2">
      <c r="C2418" s="1"/>
      <c r="D2418" s="1"/>
      <c r="E2418" s="1"/>
      <c r="F2418" s="1"/>
      <c r="G2418" s="1"/>
      <c r="H2418" s="1"/>
    </row>
    <row r="2419" spans="3:8" x14ac:dyDescent="0.2">
      <c r="C2419" s="1"/>
      <c r="D2419" s="1"/>
      <c r="E2419" s="1"/>
      <c r="F2419" s="1"/>
      <c r="G2419" s="1"/>
      <c r="H2419" s="1"/>
    </row>
    <row r="2420" spans="3:8" x14ac:dyDescent="0.2">
      <c r="C2420" s="1"/>
      <c r="D2420" s="1"/>
      <c r="E2420" s="1"/>
      <c r="F2420" s="1"/>
      <c r="G2420" s="1"/>
      <c r="H2420" s="1"/>
    </row>
    <row r="2421" spans="3:8" x14ac:dyDescent="0.2">
      <c r="C2421" s="1"/>
      <c r="D2421" s="1"/>
      <c r="E2421" s="1"/>
      <c r="F2421" s="1"/>
      <c r="G2421" s="1"/>
      <c r="H2421" s="1"/>
    </row>
    <row r="2422" spans="3:8" x14ac:dyDescent="0.2">
      <c r="C2422" s="1"/>
      <c r="D2422" s="1"/>
      <c r="E2422" s="1"/>
      <c r="F2422" s="1"/>
      <c r="G2422" s="1"/>
      <c r="H2422" s="1"/>
    </row>
    <row r="2423" spans="3:8" x14ac:dyDescent="0.2">
      <c r="C2423" s="1"/>
      <c r="D2423" s="1"/>
      <c r="E2423" s="1"/>
      <c r="F2423" s="1"/>
      <c r="G2423" s="1"/>
      <c r="H2423" s="1"/>
    </row>
    <row r="2424" spans="3:8" x14ac:dyDescent="0.2">
      <c r="C2424" s="1"/>
      <c r="D2424" s="1"/>
      <c r="E2424" s="1"/>
      <c r="F2424" s="1"/>
      <c r="G2424" s="1"/>
      <c r="H2424" s="1"/>
    </row>
    <row r="2425" spans="3:8" x14ac:dyDescent="0.2">
      <c r="C2425" s="1"/>
      <c r="D2425" s="1"/>
      <c r="E2425" s="1"/>
      <c r="F2425" s="1"/>
      <c r="G2425" s="1"/>
      <c r="H2425" s="1"/>
    </row>
    <row r="2426" spans="3:8" x14ac:dyDescent="0.2">
      <c r="C2426" s="1"/>
      <c r="D2426" s="1"/>
      <c r="E2426" s="1"/>
      <c r="F2426" s="1"/>
      <c r="G2426" s="1"/>
      <c r="H2426" s="1"/>
    </row>
    <row r="2427" spans="3:8" x14ac:dyDescent="0.2">
      <c r="C2427" s="1"/>
      <c r="D2427" s="1"/>
      <c r="E2427" s="1"/>
      <c r="F2427" s="1"/>
      <c r="G2427" s="1"/>
      <c r="H2427" s="1"/>
    </row>
    <row r="2428" spans="3:8" x14ac:dyDescent="0.2">
      <c r="C2428" s="1"/>
      <c r="D2428" s="1"/>
      <c r="E2428" s="1"/>
      <c r="F2428" s="1"/>
      <c r="G2428" s="1"/>
      <c r="H2428" s="1"/>
    </row>
    <row r="2429" spans="3:8" x14ac:dyDescent="0.2">
      <c r="C2429" s="1"/>
      <c r="D2429" s="1"/>
      <c r="E2429" s="1"/>
      <c r="F2429" s="1"/>
      <c r="G2429" s="1"/>
      <c r="H2429" s="1"/>
    </row>
    <row r="2430" spans="3:8" x14ac:dyDescent="0.2">
      <c r="C2430" s="1"/>
      <c r="D2430" s="1"/>
      <c r="E2430" s="1"/>
      <c r="F2430" s="1"/>
      <c r="G2430" s="1"/>
      <c r="H2430" s="1"/>
    </row>
    <row r="2431" spans="3:8" x14ac:dyDescent="0.2">
      <c r="C2431" s="1"/>
      <c r="D2431" s="1"/>
      <c r="E2431" s="1"/>
      <c r="F2431" s="1"/>
      <c r="G2431" s="1"/>
      <c r="H2431" s="1"/>
    </row>
    <row r="2432" spans="3:8" x14ac:dyDescent="0.2">
      <c r="C2432" s="1"/>
      <c r="D2432" s="1"/>
      <c r="E2432" s="1"/>
      <c r="F2432" s="1"/>
      <c r="G2432" s="1"/>
      <c r="H2432" s="1"/>
    </row>
    <row r="2433" spans="3:8" x14ac:dyDescent="0.2">
      <c r="C2433" s="1"/>
      <c r="D2433" s="1"/>
      <c r="E2433" s="1"/>
      <c r="F2433" s="1"/>
      <c r="G2433" s="1"/>
      <c r="H2433" s="1"/>
    </row>
    <row r="2434" spans="3:8" x14ac:dyDescent="0.2">
      <c r="C2434" s="1"/>
      <c r="D2434" s="1"/>
      <c r="E2434" s="1"/>
      <c r="F2434" s="1"/>
      <c r="G2434" s="1"/>
      <c r="H2434" s="1"/>
    </row>
    <row r="2435" spans="3:8" x14ac:dyDescent="0.2">
      <c r="C2435" s="1"/>
      <c r="D2435" s="1"/>
      <c r="E2435" s="1"/>
      <c r="F2435" s="1"/>
      <c r="G2435" s="1"/>
      <c r="H2435" s="1"/>
    </row>
    <row r="2436" spans="3:8" x14ac:dyDescent="0.2">
      <c r="C2436" s="1"/>
      <c r="D2436" s="1"/>
      <c r="E2436" s="1"/>
      <c r="F2436" s="1"/>
      <c r="G2436" s="1"/>
      <c r="H2436" s="1"/>
    </row>
    <row r="2437" spans="3:8" x14ac:dyDescent="0.2">
      <c r="C2437" s="1"/>
      <c r="D2437" s="1"/>
      <c r="E2437" s="1"/>
      <c r="F2437" s="1"/>
      <c r="G2437" s="1"/>
      <c r="H2437" s="1"/>
    </row>
    <row r="2438" spans="3:8" x14ac:dyDescent="0.2">
      <c r="C2438" s="1"/>
      <c r="D2438" s="1"/>
      <c r="E2438" s="1"/>
      <c r="F2438" s="1"/>
      <c r="G2438" s="1"/>
      <c r="H2438" s="1"/>
    </row>
    <row r="2439" spans="3:8" x14ac:dyDescent="0.2">
      <c r="C2439" s="1"/>
      <c r="D2439" s="1"/>
      <c r="E2439" s="1"/>
      <c r="F2439" s="1"/>
      <c r="G2439" s="1"/>
      <c r="H2439" s="1"/>
    </row>
    <row r="2440" spans="3:8" x14ac:dyDescent="0.2">
      <c r="C2440" s="1"/>
      <c r="D2440" s="1"/>
      <c r="E2440" s="1"/>
      <c r="F2440" s="1"/>
      <c r="G2440" s="1"/>
      <c r="H2440" s="1"/>
    </row>
    <row r="2441" spans="3:8" x14ac:dyDescent="0.2">
      <c r="C2441" s="1"/>
      <c r="D2441" s="1"/>
      <c r="E2441" s="1"/>
      <c r="F2441" s="1"/>
      <c r="G2441" s="1"/>
      <c r="H2441" s="1"/>
    </row>
    <row r="2442" spans="3:8" x14ac:dyDescent="0.2">
      <c r="C2442" s="1"/>
      <c r="D2442" s="1"/>
      <c r="E2442" s="1"/>
      <c r="F2442" s="1"/>
      <c r="G2442" s="1"/>
      <c r="H2442" s="1"/>
    </row>
    <row r="2443" spans="3:8" x14ac:dyDescent="0.2">
      <c r="C2443" s="1"/>
      <c r="D2443" s="1"/>
      <c r="E2443" s="1"/>
      <c r="F2443" s="1"/>
      <c r="G2443" s="1"/>
      <c r="H2443" s="1"/>
    </row>
    <row r="2444" spans="3:8" x14ac:dyDescent="0.2">
      <c r="C2444" s="1"/>
      <c r="D2444" s="1"/>
      <c r="E2444" s="1"/>
      <c r="F2444" s="1"/>
      <c r="G2444" s="1"/>
      <c r="H2444" s="1"/>
    </row>
    <row r="2445" spans="3:8" x14ac:dyDescent="0.2">
      <c r="C2445" s="1"/>
      <c r="D2445" s="1"/>
      <c r="E2445" s="1"/>
      <c r="F2445" s="1"/>
      <c r="G2445" s="1"/>
      <c r="H2445" s="1"/>
    </row>
    <row r="2446" spans="3:8" x14ac:dyDescent="0.2">
      <c r="C2446" s="1"/>
      <c r="D2446" s="1"/>
      <c r="E2446" s="1"/>
      <c r="F2446" s="1"/>
      <c r="G2446" s="1"/>
      <c r="H2446" s="1"/>
    </row>
    <row r="2447" spans="3:8" x14ac:dyDescent="0.2">
      <c r="C2447" s="1"/>
      <c r="D2447" s="1"/>
      <c r="E2447" s="1"/>
      <c r="F2447" s="1"/>
      <c r="G2447" s="1"/>
      <c r="H2447" s="1"/>
    </row>
    <row r="2448" spans="3:8" x14ac:dyDescent="0.2">
      <c r="C2448" s="1"/>
      <c r="D2448" s="1"/>
      <c r="E2448" s="1"/>
      <c r="F2448" s="1"/>
      <c r="G2448" s="1"/>
      <c r="H2448" s="1"/>
    </row>
    <row r="2449" spans="3:8" x14ac:dyDescent="0.2">
      <c r="C2449" s="1"/>
      <c r="D2449" s="1"/>
      <c r="E2449" s="1"/>
      <c r="F2449" s="1"/>
      <c r="G2449" s="1"/>
      <c r="H2449" s="1"/>
    </row>
    <row r="2450" spans="3:8" x14ac:dyDescent="0.2">
      <c r="C2450" s="1"/>
      <c r="D2450" s="1"/>
      <c r="E2450" s="1"/>
      <c r="F2450" s="1"/>
      <c r="G2450" s="1"/>
      <c r="H2450" s="1"/>
    </row>
    <row r="2451" spans="3:8" x14ac:dyDescent="0.2">
      <c r="C2451" s="1"/>
      <c r="D2451" s="1"/>
      <c r="E2451" s="1"/>
      <c r="F2451" s="1"/>
      <c r="G2451" s="1"/>
      <c r="H2451" s="1"/>
    </row>
    <row r="2452" spans="3:8" x14ac:dyDescent="0.2">
      <c r="C2452" s="1"/>
      <c r="D2452" s="1"/>
      <c r="E2452" s="1"/>
      <c r="F2452" s="1"/>
      <c r="G2452" s="1"/>
      <c r="H2452" s="1"/>
    </row>
    <row r="2453" spans="3:8" x14ac:dyDescent="0.2">
      <c r="C2453" s="1"/>
      <c r="D2453" s="1"/>
      <c r="E2453" s="1"/>
      <c r="F2453" s="1"/>
      <c r="G2453" s="1"/>
      <c r="H2453" s="1"/>
    </row>
    <row r="2454" spans="3:8" x14ac:dyDescent="0.2">
      <c r="C2454" s="1"/>
      <c r="D2454" s="1"/>
      <c r="E2454" s="1"/>
      <c r="F2454" s="1"/>
      <c r="G2454" s="1"/>
      <c r="H2454" s="1"/>
    </row>
    <row r="2455" spans="3:8" x14ac:dyDescent="0.2">
      <c r="C2455" s="1"/>
      <c r="D2455" s="1"/>
      <c r="E2455" s="1"/>
      <c r="F2455" s="1"/>
      <c r="G2455" s="1"/>
      <c r="H2455" s="1"/>
    </row>
    <row r="2456" spans="3:8" x14ac:dyDescent="0.2">
      <c r="C2456" s="1"/>
      <c r="D2456" s="1"/>
      <c r="E2456" s="1"/>
      <c r="F2456" s="1"/>
      <c r="G2456" s="1"/>
      <c r="H2456" s="1"/>
    </row>
    <row r="2457" spans="3:8" x14ac:dyDescent="0.2">
      <c r="C2457" s="1"/>
      <c r="D2457" s="1"/>
      <c r="E2457" s="1"/>
      <c r="F2457" s="1"/>
      <c r="G2457" s="1"/>
      <c r="H2457" s="1"/>
    </row>
    <row r="2458" spans="3:8" x14ac:dyDescent="0.2">
      <c r="C2458" s="1"/>
      <c r="D2458" s="1"/>
      <c r="E2458" s="1"/>
      <c r="F2458" s="1"/>
      <c r="G2458" s="1"/>
      <c r="H2458" s="1"/>
    </row>
    <row r="2459" spans="3:8" x14ac:dyDescent="0.2">
      <c r="C2459" s="1"/>
      <c r="D2459" s="1"/>
      <c r="E2459" s="1"/>
      <c r="F2459" s="1"/>
      <c r="G2459" s="1"/>
      <c r="H2459" s="1"/>
    </row>
    <row r="2460" spans="3:8" x14ac:dyDescent="0.2">
      <c r="C2460" s="1"/>
      <c r="D2460" s="1"/>
      <c r="E2460" s="1"/>
      <c r="F2460" s="1"/>
      <c r="G2460" s="1"/>
      <c r="H2460" s="1"/>
    </row>
    <row r="2461" spans="3:8" x14ac:dyDescent="0.2">
      <c r="C2461" s="1"/>
      <c r="D2461" s="1"/>
      <c r="E2461" s="1"/>
      <c r="F2461" s="1"/>
      <c r="G2461" s="1"/>
      <c r="H2461" s="1"/>
    </row>
    <row r="2462" spans="3:8" x14ac:dyDescent="0.2">
      <c r="C2462" s="1"/>
      <c r="D2462" s="1"/>
      <c r="E2462" s="1"/>
      <c r="F2462" s="1"/>
      <c r="G2462" s="1"/>
      <c r="H2462" s="1"/>
    </row>
    <row r="2463" spans="3:8" x14ac:dyDescent="0.2">
      <c r="C2463" s="1"/>
      <c r="D2463" s="1"/>
      <c r="E2463" s="1"/>
      <c r="F2463" s="1"/>
      <c r="G2463" s="1"/>
      <c r="H2463" s="1"/>
    </row>
    <row r="2464" spans="3:8" x14ac:dyDescent="0.2">
      <c r="C2464" s="1"/>
      <c r="D2464" s="1"/>
      <c r="E2464" s="1"/>
      <c r="F2464" s="1"/>
      <c r="G2464" s="1"/>
      <c r="H2464" s="1"/>
    </row>
    <row r="2465" spans="3:8" x14ac:dyDescent="0.2">
      <c r="C2465" s="1"/>
      <c r="D2465" s="1"/>
      <c r="E2465" s="1"/>
      <c r="F2465" s="1"/>
      <c r="G2465" s="1"/>
      <c r="H2465" s="1"/>
    </row>
    <row r="2466" spans="3:8" x14ac:dyDescent="0.2">
      <c r="C2466" s="1"/>
      <c r="D2466" s="1"/>
      <c r="E2466" s="1"/>
      <c r="F2466" s="1"/>
      <c r="G2466" s="1"/>
      <c r="H2466" s="1"/>
    </row>
    <row r="2467" spans="3:8" x14ac:dyDescent="0.2">
      <c r="C2467" s="1"/>
      <c r="D2467" s="1"/>
      <c r="E2467" s="1"/>
      <c r="F2467" s="1"/>
      <c r="G2467" s="1"/>
      <c r="H2467" s="1"/>
    </row>
    <row r="2468" spans="3:8" x14ac:dyDescent="0.2">
      <c r="C2468" s="1"/>
      <c r="D2468" s="1"/>
      <c r="E2468" s="1"/>
      <c r="F2468" s="1"/>
      <c r="G2468" s="1"/>
      <c r="H2468" s="1"/>
    </row>
    <row r="2469" spans="3:8" x14ac:dyDescent="0.2">
      <c r="C2469" s="1"/>
      <c r="D2469" s="1"/>
      <c r="E2469" s="1"/>
      <c r="F2469" s="1"/>
      <c r="G2469" s="1"/>
      <c r="H2469" s="1"/>
    </row>
    <row r="2470" spans="3:8" x14ac:dyDescent="0.2">
      <c r="C2470" s="1"/>
      <c r="D2470" s="1"/>
      <c r="E2470" s="1"/>
      <c r="F2470" s="1"/>
      <c r="G2470" s="1"/>
      <c r="H2470" s="1"/>
    </row>
    <row r="2471" spans="3:8" x14ac:dyDescent="0.2">
      <c r="C2471" s="1"/>
      <c r="D2471" s="1"/>
      <c r="E2471" s="1"/>
      <c r="F2471" s="1"/>
      <c r="G2471" s="1"/>
      <c r="H2471" s="1"/>
    </row>
    <row r="2472" spans="3:8" x14ac:dyDescent="0.2">
      <c r="C2472" s="1"/>
      <c r="D2472" s="1"/>
      <c r="E2472" s="1"/>
      <c r="F2472" s="1"/>
      <c r="G2472" s="1"/>
      <c r="H2472" s="1"/>
    </row>
    <row r="2473" spans="3:8" x14ac:dyDescent="0.2">
      <c r="C2473" s="1"/>
      <c r="D2473" s="1"/>
      <c r="E2473" s="1"/>
      <c r="F2473" s="1"/>
      <c r="G2473" s="1"/>
      <c r="H2473" s="1"/>
    </row>
    <row r="2474" spans="3:8" x14ac:dyDescent="0.2">
      <c r="C2474" s="1"/>
      <c r="D2474" s="1"/>
      <c r="E2474" s="1"/>
      <c r="F2474" s="1"/>
      <c r="G2474" s="1"/>
      <c r="H2474" s="1"/>
    </row>
    <row r="2475" spans="3:8" x14ac:dyDescent="0.2">
      <c r="C2475" s="1"/>
      <c r="D2475" s="1"/>
      <c r="E2475" s="1"/>
      <c r="F2475" s="1"/>
      <c r="G2475" s="1"/>
      <c r="H2475" s="1"/>
    </row>
    <row r="2476" spans="3:8" x14ac:dyDescent="0.2">
      <c r="C2476" s="1"/>
      <c r="D2476" s="1"/>
      <c r="E2476" s="1"/>
      <c r="F2476" s="1"/>
      <c r="G2476" s="1"/>
      <c r="H2476" s="1"/>
    </row>
    <row r="2477" spans="3:8" x14ac:dyDescent="0.2">
      <c r="C2477" s="1"/>
      <c r="D2477" s="1"/>
      <c r="E2477" s="1"/>
      <c r="F2477" s="1"/>
      <c r="G2477" s="1"/>
      <c r="H2477" s="1"/>
    </row>
    <row r="2478" spans="3:8" x14ac:dyDescent="0.2">
      <c r="C2478" s="1"/>
      <c r="D2478" s="1"/>
      <c r="E2478" s="1"/>
      <c r="F2478" s="1"/>
      <c r="G2478" s="1"/>
      <c r="H2478" s="1"/>
    </row>
    <row r="2479" spans="3:8" x14ac:dyDescent="0.2">
      <c r="C2479" s="1"/>
      <c r="D2479" s="1"/>
      <c r="E2479" s="1"/>
      <c r="F2479" s="1"/>
      <c r="G2479" s="1"/>
      <c r="H2479" s="1"/>
    </row>
    <row r="2480" spans="3:8" x14ac:dyDescent="0.2">
      <c r="C2480" s="1"/>
      <c r="D2480" s="1"/>
      <c r="E2480" s="1"/>
      <c r="F2480" s="1"/>
      <c r="G2480" s="1"/>
      <c r="H2480" s="1"/>
    </row>
    <row r="2481" spans="3:8" x14ac:dyDescent="0.2">
      <c r="C2481" s="1"/>
      <c r="D2481" s="1"/>
      <c r="E2481" s="1"/>
      <c r="F2481" s="1"/>
      <c r="G2481" s="1"/>
      <c r="H2481" s="1"/>
    </row>
    <row r="2482" spans="3:8" x14ac:dyDescent="0.2">
      <c r="C2482" s="1"/>
      <c r="D2482" s="1"/>
      <c r="E2482" s="1"/>
      <c r="F2482" s="1"/>
      <c r="G2482" s="1"/>
      <c r="H2482" s="1"/>
    </row>
    <row r="2483" spans="3:8" x14ac:dyDescent="0.2">
      <c r="C2483" s="1"/>
      <c r="D2483" s="1"/>
      <c r="E2483" s="1"/>
      <c r="F2483" s="1"/>
      <c r="G2483" s="1"/>
      <c r="H2483" s="1"/>
    </row>
    <row r="2484" spans="3:8" x14ac:dyDescent="0.2">
      <c r="C2484" s="1"/>
      <c r="D2484" s="1"/>
      <c r="E2484" s="1"/>
      <c r="F2484" s="1"/>
      <c r="G2484" s="1"/>
      <c r="H2484" s="1"/>
    </row>
    <row r="2485" spans="3:8" x14ac:dyDescent="0.2">
      <c r="C2485" s="1"/>
      <c r="D2485" s="1"/>
      <c r="E2485" s="1"/>
      <c r="F2485" s="1"/>
      <c r="G2485" s="1"/>
      <c r="H2485" s="1"/>
    </row>
    <row r="2486" spans="3:8" x14ac:dyDescent="0.2">
      <c r="C2486" s="1"/>
      <c r="D2486" s="1"/>
      <c r="E2486" s="1"/>
      <c r="F2486" s="1"/>
      <c r="G2486" s="1"/>
      <c r="H2486" s="1"/>
    </row>
    <row r="2487" spans="3:8" x14ac:dyDescent="0.2">
      <c r="C2487" s="1"/>
      <c r="D2487" s="1"/>
      <c r="E2487" s="1"/>
      <c r="F2487" s="1"/>
      <c r="G2487" s="1"/>
      <c r="H2487" s="1"/>
    </row>
    <row r="2488" spans="3:8" x14ac:dyDescent="0.2">
      <c r="C2488" s="1"/>
      <c r="D2488" s="1"/>
      <c r="E2488" s="1"/>
      <c r="F2488" s="1"/>
      <c r="G2488" s="1"/>
      <c r="H2488" s="1"/>
    </row>
    <row r="2489" spans="3:8" x14ac:dyDescent="0.2">
      <c r="C2489" s="1"/>
      <c r="D2489" s="1"/>
      <c r="E2489" s="1"/>
      <c r="F2489" s="1"/>
      <c r="G2489" s="1"/>
      <c r="H2489" s="1"/>
    </row>
    <row r="2490" spans="3:8" x14ac:dyDescent="0.2">
      <c r="C2490" s="1"/>
      <c r="D2490" s="1"/>
      <c r="E2490" s="1"/>
      <c r="F2490" s="1"/>
      <c r="G2490" s="1"/>
      <c r="H2490" s="1"/>
    </row>
    <row r="2491" spans="3:8" x14ac:dyDescent="0.2">
      <c r="C2491" s="1"/>
      <c r="D2491" s="1"/>
      <c r="E2491" s="1"/>
      <c r="F2491" s="1"/>
      <c r="G2491" s="1"/>
      <c r="H2491" s="1"/>
    </row>
    <row r="2492" spans="3:8" x14ac:dyDescent="0.2">
      <c r="C2492" s="1"/>
      <c r="D2492" s="1"/>
      <c r="E2492" s="1"/>
      <c r="F2492" s="1"/>
      <c r="G2492" s="1"/>
      <c r="H2492" s="1"/>
    </row>
    <row r="2493" spans="3:8" x14ac:dyDescent="0.2">
      <c r="C2493" s="1"/>
      <c r="D2493" s="1"/>
      <c r="E2493" s="1"/>
      <c r="F2493" s="1"/>
      <c r="G2493" s="1"/>
      <c r="H2493" s="1"/>
    </row>
    <row r="2494" spans="3:8" x14ac:dyDescent="0.2">
      <c r="C2494" s="1"/>
      <c r="D2494" s="1"/>
      <c r="E2494" s="1"/>
      <c r="F2494" s="1"/>
      <c r="G2494" s="1"/>
      <c r="H2494" s="1"/>
    </row>
    <row r="2495" spans="3:8" x14ac:dyDescent="0.2">
      <c r="C2495" s="1"/>
      <c r="D2495" s="1"/>
      <c r="E2495" s="1"/>
      <c r="F2495" s="1"/>
      <c r="G2495" s="1"/>
      <c r="H2495" s="1"/>
    </row>
    <row r="2496" spans="3:8" x14ac:dyDescent="0.2">
      <c r="C2496" s="1"/>
      <c r="D2496" s="1"/>
      <c r="E2496" s="1"/>
      <c r="F2496" s="1"/>
      <c r="G2496" s="1"/>
      <c r="H2496" s="1"/>
    </row>
    <row r="2497" spans="3:8" x14ac:dyDescent="0.2">
      <c r="C2497" s="1"/>
      <c r="D2497" s="1"/>
      <c r="E2497" s="1"/>
      <c r="F2497" s="1"/>
      <c r="G2497" s="1"/>
      <c r="H2497" s="1"/>
    </row>
    <row r="2498" spans="3:8" x14ac:dyDescent="0.2">
      <c r="C2498" s="1"/>
      <c r="D2498" s="1"/>
      <c r="E2498" s="1"/>
      <c r="F2498" s="1"/>
      <c r="G2498" s="1"/>
      <c r="H2498" s="1"/>
    </row>
    <row r="2499" spans="3:8" x14ac:dyDescent="0.2">
      <c r="C2499" s="1"/>
      <c r="D2499" s="1"/>
      <c r="E2499" s="1"/>
      <c r="F2499" s="1"/>
      <c r="G2499" s="1"/>
      <c r="H2499" s="1"/>
    </row>
    <row r="2500" spans="3:8" x14ac:dyDescent="0.2">
      <c r="C2500" s="1"/>
      <c r="D2500" s="1"/>
      <c r="E2500" s="1"/>
      <c r="F2500" s="1"/>
      <c r="G2500" s="1"/>
      <c r="H2500" s="1"/>
    </row>
    <row r="2501" spans="3:8" x14ac:dyDescent="0.2">
      <c r="C2501" s="1"/>
      <c r="D2501" s="1"/>
      <c r="E2501" s="1"/>
      <c r="F2501" s="1"/>
      <c r="G2501" s="1"/>
      <c r="H2501" s="1"/>
    </row>
    <row r="2502" spans="3:8" x14ac:dyDescent="0.2">
      <c r="C2502" s="1"/>
      <c r="D2502" s="1"/>
      <c r="E2502" s="1"/>
      <c r="F2502" s="1"/>
      <c r="G2502" s="1"/>
      <c r="H2502" s="1"/>
    </row>
    <row r="2503" spans="3:8" x14ac:dyDescent="0.2">
      <c r="C2503" s="1"/>
      <c r="D2503" s="1"/>
      <c r="E2503" s="1"/>
      <c r="F2503" s="1"/>
      <c r="G2503" s="1"/>
      <c r="H2503" s="1"/>
    </row>
    <row r="2504" spans="3:8" x14ac:dyDescent="0.2">
      <c r="C2504" s="1"/>
      <c r="D2504" s="1"/>
      <c r="E2504" s="1"/>
      <c r="F2504" s="1"/>
      <c r="G2504" s="1"/>
      <c r="H2504" s="1"/>
    </row>
    <row r="2505" spans="3:8" x14ac:dyDescent="0.2">
      <c r="C2505" s="1"/>
      <c r="D2505" s="1"/>
      <c r="E2505" s="1"/>
      <c r="F2505" s="1"/>
      <c r="G2505" s="1"/>
      <c r="H2505" s="1"/>
    </row>
    <row r="2506" spans="3:8" x14ac:dyDescent="0.2">
      <c r="C2506" s="1"/>
      <c r="D2506" s="1"/>
      <c r="E2506" s="1"/>
      <c r="F2506" s="1"/>
      <c r="G2506" s="1"/>
      <c r="H2506" s="1"/>
    </row>
    <row r="2507" spans="3:8" x14ac:dyDescent="0.2">
      <c r="C2507" s="1"/>
      <c r="D2507" s="1"/>
      <c r="E2507" s="1"/>
      <c r="F2507" s="1"/>
      <c r="G2507" s="1"/>
      <c r="H2507" s="1"/>
    </row>
    <row r="2508" spans="3:8" x14ac:dyDescent="0.2">
      <c r="C2508" s="1"/>
      <c r="D2508" s="1"/>
      <c r="E2508" s="1"/>
      <c r="F2508" s="1"/>
      <c r="G2508" s="1"/>
      <c r="H2508" s="1"/>
    </row>
    <row r="2509" spans="3:8" x14ac:dyDescent="0.2">
      <c r="C2509" s="1"/>
      <c r="D2509" s="1"/>
      <c r="E2509" s="1"/>
      <c r="F2509" s="1"/>
      <c r="G2509" s="1"/>
      <c r="H2509" s="1"/>
    </row>
    <row r="2510" spans="3:8" x14ac:dyDescent="0.2">
      <c r="C2510" s="1"/>
      <c r="D2510" s="1"/>
      <c r="E2510" s="1"/>
      <c r="F2510" s="1"/>
      <c r="G2510" s="1"/>
      <c r="H2510" s="1"/>
    </row>
    <row r="2511" spans="3:8" x14ac:dyDescent="0.2">
      <c r="C2511" s="1"/>
      <c r="D2511" s="1"/>
      <c r="E2511" s="1"/>
      <c r="F2511" s="1"/>
      <c r="G2511" s="1"/>
      <c r="H2511" s="1"/>
    </row>
    <row r="2512" spans="3:8" x14ac:dyDescent="0.2">
      <c r="C2512" s="1"/>
      <c r="D2512" s="1"/>
      <c r="E2512" s="1"/>
      <c r="F2512" s="1"/>
      <c r="G2512" s="1"/>
      <c r="H2512" s="1"/>
    </row>
    <row r="2513" spans="3:8" x14ac:dyDescent="0.2">
      <c r="C2513" s="1"/>
      <c r="D2513" s="1"/>
      <c r="E2513" s="1"/>
      <c r="F2513" s="1"/>
      <c r="G2513" s="1"/>
      <c r="H2513" s="1"/>
    </row>
    <row r="2514" spans="3:8" x14ac:dyDescent="0.2">
      <c r="C2514" s="1"/>
      <c r="D2514" s="1"/>
      <c r="E2514" s="1"/>
      <c r="F2514" s="1"/>
      <c r="G2514" s="1"/>
      <c r="H2514" s="1"/>
    </row>
    <row r="2515" spans="3:8" x14ac:dyDescent="0.2">
      <c r="C2515" s="1"/>
      <c r="D2515" s="1"/>
      <c r="E2515" s="1"/>
      <c r="F2515" s="1"/>
      <c r="G2515" s="1"/>
      <c r="H2515" s="1"/>
    </row>
    <row r="2516" spans="3:8" x14ac:dyDescent="0.2">
      <c r="C2516" s="1"/>
      <c r="D2516" s="1"/>
      <c r="E2516" s="1"/>
      <c r="F2516" s="1"/>
      <c r="G2516" s="1"/>
      <c r="H2516" s="1"/>
    </row>
    <row r="2517" spans="3:8" x14ac:dyDescent="0.2">
      <c r="C2517" s="1"/>
      <c r="D2517" s="1"/>
      <c r="E2517" s="1"/>
      <c r="F2517" s="1"/>
      <c r="G2517" s="1"/>
      <c r="H2517" s="1"/>
    </row>
    <row r="2518" spans="3:8" x14ac:dyDescent="0.2">
      <c r="C2518" s="1"/>
      <c r="D2518" s="1"/>
      <c r="E2518" s="1"/>
      <c r="F2518" s="1"/>
      <c r="G2518" s="1"/>
      <c r="H2518" s="1"/>
    </row>
    <row r="2519" spans="3:8" x14ac:dyDescent="0.2">
      <c r="C2519" s="1"/>
      <c r="D2519" s="1"/>
      <c r="E2519" s="1"/>
      <c r="F2519" s="1"/>
      <c r="G2519" s="1"/>
      <c r="H2519" s="1"/>
    </row>
    <row r="2520" spans="3:8" x14ac:dyDescent="0.2">
      <c r="C2520" s="1"/>
      <c r="D2520" s="1"/>
      <c r="E2520" s="1"/>
      <c r="F2520" s="1"/>
      <c r="G2520" s="1"/>
      <c r="H2520" s="1"/>
    </row>
    <row r="2521" spans="3:8" x14ac:dyDescent="0.2">
      <c r="C2521" s="1"/>
      <c r="D2521" s="1"/>
      <c r="E2521" s="1"/>
      <c r="F2521" s="1"/>
      <c r="G2521" s="1"/>
      <c r="H2521" s="1"/>
    </row>
    <row r="2522" spans="3:8" x14ac:dyDescent="0.2">
      <c r="C2522" s="1"/>
      <c r="D2522" s="1"/>
      <c r="E2522" s="1"/>
      <c r="F2522" s="1"/>
      <c r="G2522" s="1"/>
      <c r="H2522" s="1"/>
    </row>
    <row r="2523" spans="3:8" x14ac:dyDescent="0.2">
      <c r="C2523" s="1"/>
      <c r="D2523" s="1"/>
      <c r="E2523" s="1"/>
      <c r="F2523" s="1"/>
      <c r="G2523" s="1"/>
      <c r="H2523" s="1"/>
    </row>
    <row r="2524" spans="3:8" x14ac:dyDescent="0.2">
      <c r="C2524" s="1"/>
      <c r="D2524" s="1"/>
      <c r="E2524" s="1"/>
      <c r="F2524" s="1"/>
      <c r="G2524" s="1"/>
      <c r="H2524" s="1"/>
    </row>
    <row r="2525" spans="3:8" x14ac:dyDescent="0.2">
      <c r="C2525" s="1"/>
      <c r="D2525" s="1"/>
      <c r="E2525" s="1"/>
      <c r="F2525" s="1"/>
      <c r="G2525" s="1"/>
      <c r="H2525" s="1"/>
    </row>
    <row r="2526" spans="3:8" x14ac:dyDescent="0.2">
      <c r="C2526" s="1"/>
      <c r="D2526" s="1"/>
      <c r="E2526" s="1"/>
      <c r="F2526" s="1"/>
      <c r="G2526" s="1"/>
      <c r="H2526" s="1"/>
    </row>
    <row r="2527" spans="3:8" x14ac:dyDescent="0.2">
      <c r="C2527" s="1"/>
      <c r="D2527" s="1"/>
      <c r="E2527" s="1"/>
      <c r="F2527" s="1"/>
      <c r="G2527" s="1"/>
      <c r="H2527" s="1"/>
    </row>
    <row r="2528" spans="3:8" x14ac:dyDescent="0.2">
      <c r="C2528" s="1"/>
      <c r="D2528" s="1"/>
      <c r="E2528" s="1"/>
      <c r="F2528" s="1"/>
      <c r="G2528" s="1"/>
      <c r="H2528" s="1"/>
    </row>
    <row r="2529" spans="3:8" x14ac:dyDescent="0.2">
      <c r="C2529" s="1"/>
      <c r="D2529" s="1"/>
      <c r="E2529" s="1"/>
      <c r="F2529" s="1"/>
      <c r="G2529" s="1"/>
      <c r="H2529" s="1"/>
    </row>
    <row r="2530" spans="3:8" x14ac:dyDescent="0.2">
      <c r="C2530" s="1"/>
      <c r="D2530" s="1"/>
      <c r="E2530" s="1"/>
      <c r="F2530" s="1"/>
      <c r="G2530" s="1"/>
      <c r="H2530" s="1"/>
    </row>
    <row r="2531" spans="3:8" x14ac:dyDescent="0.2">
      <c r="C2531" s="1"/>
      <c r="D2531" s="1"/>
      <c r="E2531" s="1"/>
      <c r="F2531" s="1"/>
      <c r="G2531" s="1"/>
      <c r="H2531" s="1"/>
    </row>
    <row r="2532" spans="3:8" x14ac:dyDescent="0.2">
      <c r="C2532" s="1"/>
      <c r="D2532" s="1"/>
      <c r="E2532" s="1"/>
      <c r="F2532" s="1"/>
      <c r="G2532" s="1"/>
      <c r="H2532" s="1"/>
    </row>
    <row r="2533" spans="3:8" x14ac:dyDescent="0.2">
      <c r="C2533" s="1"/>
      <c r="D2533" s="1"/>
      <c r="E2533" s="1"/>
      <c r="F2533" s="1"/>
      <c r="G2533" s="1"/>
      <c r="H2533" s="1"/>
    </row>
    <row r="2534" spans="3:8" x14ac:dyDescent="0.2">
      <c r="C2534" s="1"/>
      <c r="D2534" s="1"/>
      <c r="E2534" s="1"/>
      <c r="F2534" s="1"/>
      <c r="G2534" s="1"/>
      <c r="H2534" s="1"/>
    </row>
    <row r="2535" spans="3:8" x14ac:dyDescent="0.2">
      <c r="C2535" s="1"/>
      <c r="D2535" s="1"/>
      <c r="E2535" s="1"/>
      <c r="F2535" s="1"/>
      <c r="G2535" s="1"/>
      <c r="H2535" s="1"/>
    </row>
    <row r="2536" spans="3:8" x14ac:dyDescent="0.2">
      <c r="C2536" s="1"/>
      <c r="D2536" s="1"/>
      <c r="E2536" s="1"/>
      <c r="F2536" s="1"/>
      <c r="G2536" s="1"/>
      <c r="H2536" s="1"/>
    </row>
    <row r="2537" spans="3:8" x14ac:dyDescent="0.2">
      <c r="C2537" s="1"/>
      <c r="D2537" s="1"/>
      <c r="E2537" s="1"/>
      <c r="F2537" s="1"/>
      <c r="G2537" s="1"/>
      <c r="H2537" s="1"/>
    </row>
    <row r="2538" spans="3:8" x14ac:dyDescent="0.2">
      <c r="C2538" s="1"/>
      <c r="D2538" s="1"/>
      <c r="E2538" s="1"/>
      <c r="F2538" s="1"/>
      <c r="G2538" s="1"/>
      <c r="H2538" s="1"/>
    </row>
    <row r="2539" spans="3:8" x14ac:dyDescent="0.2">
      <c r="C2539" s="1"/>
      <c r="D2539" s="1"/>
      <c r="E2539" s="1"/>
      <c r="F2539" s="1"/>
      <c r="G2539" s="1"/>
      <c r="H2539" s="1"/>
    </row>
    <row r="2540" spans="3:8" x14ac:dyDescent="0.2">
      <c r="C2540" s="1"/>
      <c r="D2540" s="1"/>
      <c r="E2540" s="1"/>
      <c r="F2540" s="1"/>
      <c r="G2540" s="1"/>
      <c r="H2540" s="1"/>
    </row>
    <row r="2541" spans="3:8" x14ac:dyDescent="0.2">
      <c r="C2541" s="1"/>
      <c r="D2541" s="1"/>
      <c r="E2541" s="1"/>
      <c r="F2541" s="1"/>
      <c r="G2541" s="1"/>
      <c r="H2541" s="1"/>
    </row>
    <row r="2542" spans="3:8" x14ac:dyDescent="0.2">
      <c r="C2542" s="1"/>
      <c r="D2542" s="1"/>
      <c r="E2542" s="1"/>
      <c r="F2542" s="1"/>
      <c r="G2542" s="1"/>
      <c r="H2542" s="1"/>
    </row>
    <row r="2543" spans="3:8" x14ac:dyDescent="0.2">
      <c r="C2543" s="1"/>
      <c r="D2543" s="1"/>
      <c r="E2543" s="1"/>
      <c r="F2543" s="1"/>
      <c r="G2543" s="1"/>
      <c r="H2543" s="1"/>
    </row>
    <row r="2544" spans="3:8" x14ac:dyDescent="0.2">
      <c r="C2544" s="1"/>
      <c r="D2544" s="1"/>
      <c r="E2544" s="1"/>
      <c r="F2544" s="1"/>
      <c r="G2544" s="1"/>
      <c r="H2544" s="1"/>
    </row>
    <row r="2545" spans="3:8" x14ac:dyDescent="0.2">
      <c r="C2545" s="1"/>
      <c r="D2545" s="1"/>
      <c r="E2545" s="1"/>
      <c r="F2545" s="1"/>
      <c r="G2545" s="1"/>
      <c r="H2545" s="1"/>
    </row>
    <row r="2546" spans="3:8" x14ac:dyDescent="0.2">
      <c r="C2546" s="1"/>
      <c r="D2546" s="1"/>
      <c r="E2546" s="1"/>
      <c r="F2546" s="1"/>
      <c r="G2546" s="1"/>
      <c r="H2546" s="1"/>
    </row>
    <row r="2547" spans="3:8" x14ac:dyDescent="0.2">
      <c r="C2547" s="1"/>
      <c r="D2547" s="1"/>
      <c r="E2547" s="1"/>
      <c r="F2547" s="1"/>
      <c r="G2547" s="1"/>
      <c r="H2547" s="1"/>
    </row>
    <row r="2548" spans="3:8" x14ac:dyDescent="0.2">
      <c r="C2548" s="1"/>
      <c r="D2548" s="1"/>
      <c r="E2548" s="1"/>
      <c r="F2548" s="1"/>
      <c r="G2548" s="1"/>
      <c r="H2548" s="1"/>
    </row>
    <row r="2549" spans="3:8" x14ac:dyDescent="0.2">
      <c r="C2549" s="1"/>
      <c r="D2549" s="1"/>
      <c r="E2549" s="1"/>
      <c r="F2549" s="1"/>
      <c r="G2549" s="1"/>
      <c r="H2549" s="1"/>
    </row>
    <row r="2550" spans="3:8" x14ac:dyDescent="0.2">
      <c r="C2550" s="1"/>
      <c r="D2550" s="1"/>
      <c r="E2550" s="1"/>
      <c r="F2550" s="1"/>
      <c r="G2550" s="1"/>
      <c r="H2550" s="1"/>
    </row>
    <row r="2551" spans="3:8" x14ac:dyDescent="0.2">
      <c r="C2551" s="1"/>
      <c r="D2551" s="1"/>
      <c r="E2551" s="1"/>
      <c r="F2551" s="1"/>
      <c r="G2551" s="1"/>
      <c r="H2551" s="1"/>
    </row>
    <row r="2552" spans="3:8" x14ac:dyDescent="0.2">
      <c r="C2552" s="1"/>
      <c r="D2552" s="1"/>
      <c r="E2552" s="1"/>
      <c r="F2552" s="1"/>
      <c r="G2552" s="1"/>
      <c r="H2552" s="1"/>
    </row>
    <row r="2553" spans="3:8" x14ac:dyDescent="0.2">
      <c r="C2553" s="1"/>
      <c r="D2553" s="1"/>
      <c r="E2553" s="1"/>
      <c r="F2553" s="1"/>
      <c r="G2553" s="1"/>
      <c r="H2553" s="1"/>
    </row>
    <row r="2554" spans="3:8" x14ac:dyDescent="0.2">
      <c r="C2554" s="1"/>
      <c r="D2554" s="1"/>
      <c r="E2554" s="1"/>
      <c r="F2554" s="1"/>
      <c r="G2554" s="1"/>
      <c r="H2554" s="1"/>
    </row>
    <row r="2555" spans="3:8" x14ac:dyDescent="0.2">
      <c r="C2555" s="1"/>
      <c r="D2555" s="1"/>
      <c r="E2555" s="1"/>
      <c r="F2555" s="1"/>
      <c r="G2555" s="1"/>
      <c r="H2555" s="1"/>
    </row>
    <row r="2556" spans="3:8" x14ac:dyDescent="0.2">
      <c r="C2556" s="1"/>
      <c r="D2556" s="1"/>
      <c r="E2556" s="1"/>
      <c r="F2556" s="1"/>
      <c r="G2556" s="1"/>
      <c r="H2556" s="1"/>
    </row>
    <row r="2557" spans="3:8" x14ac:dyDescent="0.2">
      <c r="C2557" s="1"/>
      <c r="D2557" s="1"/>
      <c r="E2557" s="1"/>
      <c r="F2557" s="1"/>
      <c r="G2557" s="1"/>
      <c r="H2557" s="1"/>
    </row>
    <row r="2558" spans="3:8" x14ac:dyDescent="0.2">
      <c r="C2558" s="1"/>
      <c r="D2558" s="1"/>
      <c r="E2558" s="1"/>
      <c r="F2558" s="1"/>
      <c r="G2558" s="1"/>
      <c r="H2558" s="1"/>
    </row>
    <row r="2559" spans="3:8" x14ac:dyDescent="0.2">
      <c r="C2559" s="1"/>
      <c r="D2559" s="1"/>
      <c r="E2559" s="1"/>
      <c r="F2559" s="1"/>
      <c r="G2559" s="1"/>
      <c r="H2559" s="1"/>
    </row>
    <row r="2560" spans="3:8" x14ac:dyDescent="0.2">
      <c r="C2560" s="1"/>
      <c r="D2560" s="1"/>
      <c r="E2560" s="1"/>
      <c r="F2560" s="1"/>
      <c r="G2560" s="1"/>
      <c r="H2560" s="1"/>
    </row>
    <row r="2561" spans="3:8" x14ac:dyDescent="0.2">
      <c r="C2561" s="1"/>
      <c r="D2561" s="1"/>
      <c r="E2561" s="1"/>
      <c r="F2561" s="1"/>
      <c r="G2561" s="1"/>
      <c r="H2561" s="1"/>
    </row>
    <row r="2562" spans="3:8" x14ac:dyDescent="0.2">
      <c r="C2562" s="1"/>
      <c r="D2562" s="1"/>
      <c r="E2562" s="1"/>
      <c r="F2562" s="1"/>
      <c r="G2562" s="1"/>
      <c r="H2562" s="1"/>
    </row>
    <row r="2563" spans="3:8" x14ac:dyDescent="0.2">
      <c r="C2563" s="1"/>
      <c r="D2563" s="1"/>
      <c r="E2563" s="1"/>
      <c r="F2563" s="1"/>
      <c r="G2563" s="1"/>
      <c r="H2563" s="1"/>
    </row>
    <row r="2564" spans="3:8" x14ac:dyDescent="0.2">
      <c r="C2564" s="1"/>
      <c r="D2564" s="1"/>
      <c r="E2564" s="1"/>
      <c r="F2564" s="1"/>
      <c r="G2564" s="1"/>
      <c r="H2564" s="1"/>
    </row>
    <row r="2565" spans="3:8" x14ac:dyDescent="0.2">
      <c r="C2565" s="1"/>
      <c r="D2565" s="1"/>
      <c r="E2565" s="1"/>
      <c r="F2565" s="1"/>
      <c r="G2565" s="1"/>
      <c r="H2565" s="1"/>
    </row>
    <row r="2566" spans="3:8" x14ac:dyDescent="0.2">
      <c r="C2566" s="1"/>
      <c r="D2566" s="1"/>
      <c r="E2566" s="1"/>
      <c r="F2566" s="1"/>
      <c r="G2566" s="1"/>
      <c r="H2566" s="1"/>
    </row>
    <row r="2567" spans="3:8" x14ac:dyDescent="0.2">
      <c r="C2567" s="1"/>
      <c r="D2567" s="1"/>
      <c r="E2567" s="1"/>
      <c r="F2567" s="1"/>
      <c r="G2567" s="1"/>
      <c r="H2567" s="1"/>
    </row>
    <row r="2568" spans="3:8" x14ac:dyDescent="0.2">
      <c r="C2568" s="1"/>
      <c r="D2568" s="1"/>
      <c r="E2568" s="1"/>
      <c r="F2568" s="1"/>
      <c r="G2568" s="1"/>
      <c r="H2568" s="1"/>
    </row>
    <row r="2569" spans="3:8" x14ac:dyDescent="0.2">
      <c r="C2569" s="1"/>
      <c r="D2569" s="1"/>
      <c r="E2569" s="1"/>
      <c r="F2569" s="1"/>
      <c r="G2569" s="1"/>
      <c r="H2569" s="1"/>
    </row>
    <row r="2570" spans="3:8" x14ac:dyDescent="0.2">
      <c r="C2570" s="1"/>
      <c r="D2570" s="1"/>
      <c r="E2570" s="1"/>
      <c r="F2570" s="1"/>
      <c r="G2570" s="1"/>
      <c r="H2570" s="1"/>
    </row>
    <row r="2571" spans="3:8" x14ac:dyDescent="0.2">
      <c r="C2571" s="1"/>
      <c r="D2571" s="1"/>
      <c r="E2571" s="1"/>
      <c r="F2571" s="1"/>
      <c r="G2571" s="1"/>
      <c r="H2571" s="1"/>
    </row>
    <row r="2572" spans="3:8" x14ac:dyDescent="0.2">
      <c r="C2572" s="1"/>
      <c r="D2572" s="1"/>
      <c r="E2572" s="1"/>
      <c r="F2572" s="1"/>
      <c r="G2572" s="1"/>
      <c r="H2572" s="1"/>
    </row>
    <row r="2573" spans="3:8" x14ac:dyDescent="0.2">
      <c r="C2573" s="1"/>
      <c r="D2573" s="1"/>
      <c r="E2573" s="1"/>
      <c r="F2573" s="1"/>
      <c r="G2573" s="1"/>
      <c r="H2573" s="1"/>
    </row>
    <row r="2574" spans="3:8" x14ac:dyDescent="0.2">
      <c r="C2574" s="1"/>
      <c r="D2574" s="1"/>
      <c r="E2574" s="1"/>
      <c r="F2574" s="1"/>
      <c r="G2574" s="1"/>
      <c r="H2574" s="1"/>
    </row>
    <row r="2575" spans="3:8" x14ac:dyDescent="0.2">
      <c r="C2575" s="1"/>
      <c r="D2575" s="1"/>
      <c r="E2575" s="1"/>
      <c r="F2575" s="1"/>
      <c r="G2575" s="1"/>
      <c r="H2575" s="1"/>
    </row>
    <row r="2576" spans="3:8" x14ac:dyDescent="0.2">
      <c r="C2576" s="1"/>
      <c r="D2576" s="1"/>
      <c r="E2576" s="1"/>
      <c r="F2576" s="1"/>
      <c r="G2576" s="1"/>
      <c r="H2576" s="1"/>
    </row>
    <row r="2577" spans="3:8" x14ac:dyDescent="0.2">
      <c r="C2577" s="1"/>
      <c r="D2577" s="1"/>
      <c r="E2577" s="1"/>
      <c r="F2577" s="1"/>
      <c r="G2577" s="1"/>
      <c r="H2577" s="1"/>
    </row>
    <row r="2578" spans="3:8" x14ac:dyDescent="0.2">
      <c r="C2578" s="1"/>
      <c r="D2578" s="1"/>
      <c r="E2578" s="1"/>
      <c r="F2578" s="1"/>
      <c r="G2578" s="1"/>
      <c r="H2578" s="1"/>
    </row>
    <row r="2579" spans="3:8" x14ac:dyDescent="0.2">
      <c r="C2579" s="1"/>
      <c r="D2579" s="1"/>
      <c r="E2579" s="1"/>
      <c r="F2579" s="1"/>
      <c r="G2579" s="1"/>
      <c r="H2579" s="1"/>
    </row>
    <row r="2580" spans="3:8" x14ac:dyDescent="0.2">
      <c r="C2580" s="1"/>
      <c r="D2580" s="1"/>
      <c r="E2580" s="1"/>
      <c r="F2580" s="1"/>
      <c r="G2580" s="1"/>
      <c r="H2580" s="1"/>
    </row>
    <row r="2581" spans="3:8" x14ac:dyDescent="0.2">
      <c r="C2581" s="1"/>
      <c r="D2581" s="1"/>
      <c r="E2581" s="1"/>
      <c r="F2581" s="1"/>
      <c r="G2581" s="1"/>
      <c r="H2581" s="1"/>
    </row>
    <row r="2582" spans="3:8" x14ac:dyDescent="0.2">
      <c r="C2582" s="1"/>
      <c r="D2582" s="1"/>
      <c r="E2582" s="1"/>
      <c r="F2582" s="1"/>
      <c r="G2582" s="1"/>
      <c r="H2582" s="1"/>
    </row>
    <row r="2583" spans="3:8" x14ac:dyDescent="0.2">
      <c r="C2583" s="1"/>
      <c r="D2583" s="1"/>
      <c r="E2583" s="1"/>
      <c r="F2583" s="1"/>
      <c r="G2583" s="1"/>
      <c r="H2583" s="1"/>
    </row>
    <row r="2584" spans="3:8" x14ac:dyDescent="0.2">
      <c r="C2584" s="1"/>
      <c r="D2584" s="1"/>
      <c r="E2584" s="1"/>
      <c r="F2584" s="1"/>
      <c r="G2584" s="1"/>
      <c r="H2584" s="1"/>
    </row>
    <row r="2585" spans="3:8" x14ac:dyDescent="0.2">
      <c r="C2585" s="1"/>
      <c r="D2585" s="1"/>
      <c r="E2585" s="1"/>
      <c r="F2585" s="1"/>
      <c r="G2585" s="1"/>
      <c r="H2585" s="1"/>
    </row>
    <row r="2586" spans="3:8" x14ac:dyDescent="0.2">
      <c r="C2586" s="1"/>
      <c r="D2586" s="1"/>
      <c r="E2586" s="1"/>
      <c r="F2586" s="1"/>
      <c r="G2586" s="1"/>
      <c r="H2586" s="1"/>
    </row>
    <row r="2587" spans="3:8" x14ac:dyDescent="0.2">
      <c r="C2587" s="1"/>
      <c r="D2587" s="1"/>
      <c r="E2587" s="1"/>
      <c r="F2587" s="1"/>
      <c r="G2587" s="1"/>
      <c r="H2587" s="1"/>
    </row>
    <row r="2588" spans="3:8" x14ac:dyDescent="0.2">
      <c r="C2588" s="1"/>
      <c r="D2588" s="1"/>
      <c r="E2588" s="1"/>
      <c r="F2588" s="1"/>
      <c r="G2588" s="1"/>
      <c r="H2588" s="1"/>
    </row>
    <row r="2589" spans="3:8" x14ac:dyDescent="0.2">
      <c r="C2589" s="1"/>
      <c r="D2589" s="1"/>
      <c r="E2589" s="1"/>
      <c r="F2589" s="1"/>
      <c r="G2589" s="1"/>
      <c r="H2589" s="1"/>
    </row>
    <row r="2590" spans="3:8" x14ac:dyDescent="0.2">
      <c r="C2590" s="1"/>
      <c r="D2590" s="1"/>
      <c r="E2590" s="1"/>
      <c r="F2590" s="1"/>
      <c r="G2590" s="1"/>
      <c r="H2590" s="1"/>
    </row>
    <row r="2591" spans="3:8" x14ac:dyDescent="0.2">
      <c r="C2591" s="1"/>
      <c r="D2591" s="1"/>
      <c r="E2591" s="1"/>
      <c r="F2591" s="1"/>
      <c r="G2591" s="1"/>
      <c r="H2591" s="1"/>
    </row>
    <row r="2592" spans="3:8" x14ac:dyDescent="0.2">
      <c r="C2592" s="1"/>
      <c r="D2592" s="1"/>
      <c r="E2592" s="1"/>
      <c r="F2592" s="1"/>
      <c r="G2592" s="1"/>
      <c r="H2592" s="1"/>
    </row>
    <row r="2593" spans="3:8" x14ac:dyDescent="0.2">
      <c r="C2593" s="1"/>
      <c r="D2593" s="1"/>
      <c r="E2593" s="1"/>
      <c r="F2593" s="1"/>
      <c r="G2593" s="1"/>
      <c r="H2593" s="1"/>
    </row>
    <row r="2594" spans="3:8" x14ac:dyDescent="0.2">
      <c r="C2594" s="1"/>
      <c r="D2594" s="1"/>
      <c r="E2594" s="1"/>
      <c r="F2594" s="1"/>
      <c r="G2594" s="1"/>
      <c r="H2594" s="1"/>
    </row>
    <row r="2595" spans="3:8" x14ac:dyDescent="0.2">
      <c r="C2595" s="1"/>
      <c r="D2595" s="1"/>
      <c r="E2595" s="1"/>
      <c r="F2595" s="1"/>
      <c r="G2595" s="1"/>
      <c r="H2595" s="1"/>
    </row>
    <row r="2596" spans="3:8" x14ac:dyDescent="0.2">
      <c r="C2596" s="1"/>
      <c r="D2596" s="1"/>
      <c r="E2596" s="1"/>
      <c r="F2596" s="1"/>
      <c r="G2596" s="1"/>
      <c r="H2596" s="1"/>
    </row>
    <row r="2597" spans="3:8" x14ac:dyDescent="0.2">
      <c r="C2597" s="1"/>
      <c r="D2597" s="1"/>
      <c r="E2597" s="1"/>
      <c r="F2597" s="1"/>
      <c r="G2597" s="1"/>
      <c r="H2597" s="1"/>
    </row>
    <row r="2598" spans="3:8" x14ac:dyDescent="0.2">
      <c r="C2598" s="1"/>
      <c r="D2598" s="1"/>
      <c r="E2598" s="1"/>
      <c r="F2598" s="1"/>
      <c r="G2598" s="1"/>
      <c r="H2598" s="1"/>
    </row>
    <row r="2599" spans="3:8" x14ac:dyDescent="0.2">
      <c r="C2599" s="1"/>
      <c r="D2599" s="1"/>
      <c r="E2599" s="1"/>
      <c r="F2599" s="1"/>
      <c r="G2599" s="1"/>
      <c r="H2599" s="1"/>
    </row>
    <row r="2600" spans="3:8" x14ac:dyDescent="0.2">
      <c r="C2600" s="1"/>
      <c r="D2600" s="1"/>
      <c r="E2600" s="1"/>
      <c r="F2600" s="1"/>
      <c r="G2600" s="1"/>
      <c r="H2600" s="1"/>
    </row>
    <row r="2601" spans="3:8" x14ac:dyDescent="0.2">
      <c r="C2601" s="1"/>
      <c r="D2601" s="1"/>
      <c r="E2601" s="1"/>
      <c r="F2601" s="1"/>
      <c r="G2601" s="1"/>
      <c r="H2601" s="1"/>
    </row>
    <row r="2602" spans="3:8" x14ac:dyDescent="0.2">
      <c r="C2602" s="1"/>
      <c r="D2602" s="1"/>
      <c r="E2602" s="1"/>
      <c r="F2602" s="1"/>
      <c r="G2602" s="1"/>
      <c r="H2602" s="1"/>
    </row>
    <row r="2603" spans="3:8" x14ac:dyDescent="0.2">
      <c r="C2603" s="1"/>
      <c r="D2603" s="1"/>
      <c r="E2603" s="1"/>
      <c r="F2603" s="1"/>
      <c r="G2603" s="1"/>
      <c r="H2603" s="1"/>
    </row>
    <row r="2604" spans="3:8" x14ac:dyDescent="0.2">
      <c r="C2604" s="1"/>
      <c r="D2604" s="1"/>
      <c r="E2604" s="1"/>
      <c r="F2604" s="1"/>
      <c r="G2604" s="1"/>
      <c r="H2604" s="1"/>
    </row>
    <row r="2605" spans="3:8" x14ac:dyDescent="0.2">
      <c r="C2605" s="1"/>
      <c r="D2605" s="1"/>
      <c r="E2605" s="1"/>
      <c r="F2605" s="1"/>
      <c r="G2605" s="1"/>
      <c r="H2605" s="1"/>
    </row>
    <row r="2606" spans="3:8" x14ac:dyDescent="0.2">
      <c r="C2606" s="1"/>
      <c r="D2606" s="1"/>
      <c r="E2606" s="1"/>
      <c r="F2606" s="1"/>
      <c r="G2606" s="1"/>
      <c r="H2606" s="1"/>
    </row>
    <row r="2607" spans="3:8" x14ac:dyDescent="0.2">
      <c r="C2607" s="1"/>
      <c r="D2607" s="1"/>
      <c r="E2607" s="1"/>
      <c r="F2607" s="1"/>
      <c r="G2607" s="1"/>
      <c r="H2607" s="1"/>
    </row>
    <row r="2608" spans="3:8" x14ac:dyDescent="0.2">
      <c r="C2608" s="1"/>
      <c r="D2608" s="1"/>
      <c r="E2608" s="1"/>
      <c r="F2608" s="1"/>
      <c r="G2608" s="1"/>
      <c r="H2608" s="1"/>
    </row>
    <row r="2609" spans="3:8" x14ac:dyDescent="0.2">
      <c r="C2609" s="1"/>
      <c r="D2609" s="1"/>
      <c r="E2609" s="1"/>
      <c r="F2609" s="1"/>
      <c r="G2609" s="1"/>
      <c r="H2609" s="1"/>
    </row>
    <row r="2610" spans="3:8" x14ac:dyDescent="0.2">
      <c r="C2610" s="1"/>
      <c r="D2610" s="1"/>
      <c r="E2610" s="1"/>
      <c r="F2610" s="1"/>
      <c r="G2610" s="1"/>
      <c r="H2610" s="1"/>
    </row>
    <row r="2611" spans="3:8" x14ac:dyDescent="0.2">
      <c r="C2611" s="1"/>
      <c r="D2611" s="1"/>
      <c r="E2611" s="1"/>
      <c r="F2611" s="1"/>
      <c r="G2611" s="1"/>
      <c r="H2611" s="1"/>
    </row>
    <row r="2612" spans="3:8" x14ac:dyDescent="0.2">
      <c r="C2612" s="1"/>
      <c r="D2612" s="1"/>
      <c r="E2612" s="1"/>
      <c r="F2612" s="1"/>
      <c r="G2612" s="1"/>
      <c r="H2612" s="1"/>
    </row>
    <row r="2613" spans="3:8" x14ac:dyDescent="0.2">
      <c r="C2613" s="1"/>
      <c r="D2613" s="1"/>
      <c r="E2613" s="1"/>
      <c r="F2613" s="1"/>
      <c r="G2613" s="1"/>
      <c r="H2613" s="1"/>
    </row>
    <row r="2614" spans="3:8" x14ac:dyDescent="0.2">
      <c r="C2614" s="1"/>
      <c r="D2614" s="1"/>
      <c r="E2614" s="1"/>
      <c r="F2614" s="1"/>
      <c r="G2614" s="1"/>
      <c r="H2614" s="1"/>
    </row>
    <row r="2615" spans="3:8" x14ac:dyDescent="0.2">
      <c r="C2615" s="1"/>
      <c r="D2615" s="1"/>
      <c r="E2615" s="1"/>
      <c r="F2615" s="1"/>
      <c r="G2615" s="1"/>
      <c r="H2615" s="1"/>
    </row>
    <row r="2616" spans="3:8" x14ac:dyDescent="0.2">
      <c r="C2616" s="1"/>
      <c r="D2616" s="1"/>
      <c r="E2616" s="1"/>
      <c r="F2616" s="1"/>
      <c r="G2616" s="1"/>
      <c r="H2616" s="1"/>
    </row>
    <row r="2617" spans="3:8" x14ac:dyDescent="0.2">
      <c r="C2617" s="1"/>
      <c r="D2617" s="1"/>
      <c r="E2617" s="1"/>
      <c r="F2617" s="1"/>
      <c r="G2617" s="1"/>
      <c r="H2617" s="1"/>
    </row>
    <row r="2618" spans="3:8" x14ac:dyDescent="0.2">
      <c r="C2618" s="1"/>
      <c r="D2618" s="1"/>
      <c r="E2618" s="1"/>
      <c r="F2618" s="1"/>
      <c r="G2618" s="1"/>
      <c r="H2618" s="1"/>
    </row>
    <row r="2619" spans="3:8" x14ac:dyDescent="0.2">
      <c r="C2619" s="1"/>
      <c r="D2619" s="1"/>
      <c r="E2619" s="1"/>
      <c r="F2619" s="1"/>
      <c r="G2619" s="1"/>
      <c r="H2619" s="1"/>
    </row>
    <row r="2620" spans="3:8" x14ac:dyDescent="0.2">
      <c r="C2620" s="1"/>
      <c r="D2620" s="1"/>
      <c r="E2620" s="1"/>
      <c r="F2620" s="1"/>
      <c r="G2620" s="1"/>
      <c r="H2620" s="1"/>
    </row>
    <row r="2621" spans="3:8" x14ac:dyDescent="0.2">
      <c r="C2621" s="1"/>
      <c r="D2621" s="1"/>
      <c r="E2621" s="1"/>
      <c r="F2621" s="1"/>
      <c r="G2621" s="1"/>
      <c r="H2621" s="1"/>
    </row>
    <row r="2622" spans="3:8" x14ac:dyDescent="0.2">
      <c r="C2622" s="1"/>
      <c r="D2622" s="1"/>
      <c r="E2622" s="1"/>
      <c r="F2622" s="1"/>
      <c r="G2622" s="1"/>
      <c r="H2622" s="1"/>
    </row>
    <row r="2623" spans="3:8" x14ac:dyDescent="0.2">
      <c r="C2623" s="1"/>
      <c r="D2623" s="1"/>
      <c r="E2623" s="1"/>
      <c r="F2623" s="1"/>
      <c r="G2623" s="1"/>
      <c r="H2623" s="1"/>
    </row>
    <row r="2624" spans="3:8" x14ac:dyDescent="0.2">
      <c r="C2624" s="1"/>
      <c r="D2624" s="1"/>
      <c r="E2624" s="1"/>
      <c r="F2624" s="1"/>
      <c r="G2624" s="1"/>
      <c r="H2624" s="1"/>
    </row>
    <row r="2625" spans="3:8" x14ac:dyDescent="0.2">
      <c r="C2625" s="1"/>
      <c r="D2625" s="1"/>
      <c r="E2625" s="1"/>
      <c r="F2625" s="1"/>
      <c r="G2625" s="1"/>
      <c r="H2625" s="1"/>
    </row>
    <row r="2626" spans="3:8" x14ac:dyDescent="0.2">
      <c r="C2626" s="1"/>
      <c r="D2626" s="1"/>
      <c r="E2626" s="1"/>
      <c r="F2626" s="1"/>
      <c r="G2626" s="1"/>
      <c r="H2626" s="1"/>
    </row>
    <row r="2627" spans="3:8" x14ac:dyDescent="0.2">
      <c r="C2627" s="1"/>
      <c r="D2627" s="1"/>
      <c r="E2627" s="1"/>
      <c r="F2627" s="1"/>
      <c r="G2627" s="1"/>
      <c r="H2627" s="1"/>
    </row>
    <row r="2628" spans="3:8" x14ac:dyDescent="0.2">
      <c r="C2628" s="1"/>
      <c r="D2628" s="1"/>
      <c r="E2628" s="1"/>
      <c r="F2628" s="1"/>
      <c r="G2628" s="1"/>
      <c r="H2628" s="1"/>
    </row>
    <row r="2629" spans="3:8" x14ac:dyDescent="0.2">
      <c r="C2629" s="1"/>
      <c r="D2629" s="1"/>
      <c r="E2629" s="1"/>
      <c r="F2629" s="1"/>
      <c r="G2629" s="1"/>
      <c r="H2629" s="1"/>
    </row>
    <row r="2630" spans="3:8" x14ac:dyDescent="0.2">
      <c r="C2630" s="1"/>
      <c r="D2630" s="1"/>
      <c r="E2630" s="1"/>
      <c r="F2630" s="1"/>
      <c r="G2630" s="1"/>
      <c r="H2630" s="1"/>
    </row>
    <row r="2631" spans="3:8" x14ac:dyDescent="0.2">
      <c r="C2631" s="1"/>
      <c r="D2631" s="1"/>
      <c r="E2631" s="1"/>
      <c r="F2631" s="1"/>
      <c r="G2631" s="1"/>
      <c r="H2631" s="1"/>
    </row>
    <row r="2632" spans="3:8" x14ac:dyDescent="0.2">
      <c r="C2632" s="1"/>
      <c r="D2632" s="1"/>
      <c r="E2632" s="1"/>
      <c r="F2632" s="1"/>
      <c r="G2632" s="1"/>
      <c r="H2632" s="1"/>
    </row>
    <row r="2633" spans="3:8" x14ac:dyDescent="0.2">
      <c r="C2633" s="1"/>
      <c r="D2633" s="1"/>
      <c r="E2633" s="1"/>
      <c r="F2633" s="1"/>
      <c r="G2633" s="1"/>
      <c r="H2633" s="1"/>
    </row>
    <row r="2634" spans="3:8" x14ac:dyDescent="0.2">
      <c r="C2634" s="1"/>
      <c r="D2634" s="1"/>
      <c r="E2634" s="1"/>
      <c r="F2634" s="1"/>
      <c r="G2634" s="1"/>
      <c r="H2634" s="1"/>
    </row>
    <row r="2635" spans="3:8" x14ac:dyDescent="0.2">
      <c r="C2635" s="1"/>
      <c r="D2635" s="1"/>
      <c r="E2635" s="1"/>
      <c r="F2635" s="1"/>
      <c r="G2635" s="1"/>
      <c r="H2635" s="1"/>
    </row>
    <row r="2636" spans="3:8" x14ac:dyDescent="0.2">
      <c r="C2636" s="1"/>
      <c r="D2636" s="1"/>
      <c r="E2636" s="1"/>
      <c r="F2636" s="1"/>
      <c r="G2636" s="1"/>
      <c r="H2636" s="1"/>
    </row>
    <row r="2637" spans="3:8" x14ac:dyDescent="0.2">
      <c r="C2637" s="1"/>
      <c r="D2637" s="1"/>
      <c r="E2637" s="1"/>
      <c r="F2637" s="1"/>
      <c r="G2637" s="1"/>
      <c r="H2637" s="1"/>
    </row>
    <row r="2638" spans="3:8" x14ac:dyDescent="0.2">
      <c r="C2638" s="1"/>
      <c r="D2638" s="1"/>
      <c r="E2638" s="1"/>
      <c r="F2638" s="1"/>
      <c r="G2638" s="1"/>
      <c r="H2638" s="1"/>
    </row>
    <row r="2639" spans="3:8" x14ac:dyDescent="0.2">
      <c r="C2639" s="1"/>
      <c r="D2639" s="1"/>
      <c r="E2639" s="1"/>
      <c r="F2639" s="1"/>
      <c r="G2639" s="1"/>
      <c r="H2639" s="1"/>
    </row>
    <row r="2640" spans="3:8" x14ac:dyDescent="0.2">
      <c r="C2640" s="1"/>
      <c r="D2640" s="1"/>
      <c r="E2640" s="1"/>
      <c r="F2640" s="1"/>
      <c r="G2640" s="1"/>
      <c r="H2640" s="1"/>
    </row>
    <row r="2641" spans="3:8" x14ac:dyDescent="0.2">
      <c r="C2641" s="1"/>
      <c r="D2641" s="1"/>
      <c r="E2641" s="1"/>
      <c r="F2641" s="1"/>
      <c r="G2641" s="1"/>
      <c r="H2641" s="1"/>
    </row>
    <row r="2642" spans="3:8" x14ac:dyDescent="0.2">
      <c r="C2642" s="1"/>
      <c r="D2642" s="1"/>
      <c r="E2642" s="1"/>
      <c r="F2642" s="1"/>
      <c r="G2642" s="1"/>
      <c r="H2642" s="1"/>
    </row>
    <row r="2643" spans="3:8" x14ac:dyDescent="0.2">
      <c r="C2643" s="1"/>
      <c r="D2643" s="1"/>
      <c r="E2643" s="1"/>
      <c r="F2643" s="1"/>
      <c r="G2643" s="1"/>
      <c r="H2643" s="1"/>
    </row>
    <row r="2644" spans="3:8" x14ac:dyDescent="0.2">
      <c r="C2644" s="1"/>
      <c r="D2644" s="1"/>
      <c r="E2644" s="1"/>
      <c r="F2644" s="1"/>
      <c r="G2644" s="1"/>
      <c r="H2644" s="1"/>
    </row>
    <row r="2645" spans="3:8" x14ac:dyDescent="0.2">
      <c r="C2645" s="1"/>
      <c r="D2645" s="1"/>
      <c r="E2645" s="1"/>
      <c r="F2645" s="1"/>
      <c r="G2645" s="1"/>
      <c r="H2645" s="1"/>
    </row>
    <row r="2646" spans="3:8" x14ac:dyDescent="0.2">
      <c r="C2646" s="1"/>
      <c r="D2646" s="1"/>
      <c r="E2646" s="1"/>
      <c r="F2646" s="1"/>
      <c r="G2646" s="1"/>
      <c r="H2646" s="1"/>
    </row>
    <row r="2647" spans="3:8" x14ac:dyDescent="0.2">
      <c r="C2647" s="1"/>
      <c r="D2647" s="1"/>
      <c r="E2647" s="1"/>
      <c r="F2647" s="1"/>
      <c r="G2647" s="1"/>
      <c r="H2647" s="1"/>
    </row>
    <row r="2648" spans="3:8" x14ac:dyDescent="0.2">
      <c r="C2648" s="1"/>
      <c r="D2648" s="1"/>
      <c r="E2648" s="1"/>
      <c r="F2648" s="1"/>
      <c r="G2648" s="1"/>
      <c r="H2648" s="1"/>
    </row>
    <row r="2649" spans="3:8" x14ac:dyDescent="0.2">
      <c r="C2649" s="1"/>
      <c r="D2649" s="1"/>
      <c r="E2649" s="1"/>
      <c r="F2649" s="1"/>
      <c r="G2649" s="1"/>
      <c r="H2649" s="1"/>
    </row>
    <row r="2650" spans="3:8" x14ac:dyDescent="0.2">
      <c r="C2650" s="1"/>
      <c r="D2650" s="1"/>
      <c r="E2650" s="1"/>
      <c r="F2650" s="1"/>
      <c r="G2650" s="1"/>
      <c r="H2650" s="1"/>
    </row>
    <row r="2651" spans="3:8" x14ac:dyDescent="0.2">
      <c r="C2651" s="1"/>
      <c r="D2651" s="1"/>
      <c r="E2651" s="1"/>
      <c r="F2651" s="1"/>
      <c r="G2651" s="1"/>
      <c r="H2651" s="1"/>
    </row>
    <row r="2652" spans="3:8" x14ac:dyDescent="0.2">
      <c r="C2652" s="1"/>
      <c r="D2652" s="1"/>
      <c r="E2652" s="1"/>
      <c r="F2652" s="1"/>
      <c r="G2652" s="1"/>
      <c r="H2652" s="1"/>
    </row>
    <row r="2653" spans="3:8" x14ac:dyDescent="0.2">
      <c r="C2653" s="1"/>
      <c r="D2653" s="1"/>
      <c r="E2653" s="1"/>
      <c r="F2653" s="1"/>
      <c r="G2653" s="1"/>
      <c r="H2653" s="1"/>
    </row>
    <row r="2654" spans="3:8" x14ac:dyDescent="0.2">
      <c r="C2654" s="1"/>
      <c r="D2654" s="1"/>
      <c r="E2654" s="1"/>
      <c r="F2654" s="1"/>
      <c r="G2654" s="1"/>
      <c r="H2654" s="1"/>
    </row>
    <row r="2655" spans="3:8" x14ac:dyDescent="0.2">
      <c r="C2655" s="1"/>
      <c r="D2655" s="1"/>
      <c r="E2655" s="1"/>
      <c r="F2655" s="1"/>
      <c r="G2655" s="1"/>
      <c r="H2655" s="1"/>
    </row>
    <row r="2656" spans="3:8" x14ac:dyDescent="0.2">
      <c r="C2656" s="1"/>
      <c r="D2656" s="1"/>
      <c r="E2656" s="1"/>
      <c r="F2656" s="1"/>
      <c r="G2656" s="1"/>
      <c r="H2656" s="1"/>
    </row>
    <row r="2657" spans="3:8" x14ac:dyDescent="0.2">
      <c r="C2657" s="1"/>
      <c r="D2657" s="1"/>
      <c r="E2657" s="1"/>
      <c r="F2657" s="1"/>
      <c r="G2657" s="1"/>
      <c r="H2657" s="1"/>
    </row>
    <row r="2658" spans="3:8" x14ac:dyDescent="0.2">
      <c r="C2658" s="1"/>
      <c r="D2658" s="1"/>
      <c r="E2658" s="1"/>
      <c r="F2658" s="1"/>
      <c r="G2658" s="1"/>
      <c r="H2658" s="1"/>
    </row>
    <row r="2659" spans="3:8" x14ac:dyDescent="0.2">
      <c r="C2659" s="1"/>
      <c r="D2659" s="1"/>
      <c r="E2659" s="1"/>
      <c r="F2659" s="1"/>
      <c r="G2659" s="1"/>
      <c r="H2659" s="1"/>
    </row>
    <row r="2660" spans="3:8" x14ac:dyDescent="0.2">
      <c r="C2660" s="1"/>
      <c r="D2660" s="1"/>
      <c r="E2660" s="1"/>
      <c r="F2660" s="1"/>
      <c r="G2660" s="1"/>
      <c r="H2660" s="1"/>
    </row>
    <row r="2661" spans="3:8" x14ac:dyDescent="0.2">
      <c r="C2661" s="1"/>
      <c r="D2661" s="1"/>
      <c r="E2661" s="1"/>
      <c r="F2661" s="1"/>
      <c r="G2661" s="1"/>
      <c r="H2661" s="1"/>
    </row>
    <row r="2662" spans="3:8" x14ac:dyDescent="0.2">
      <c r="C2662" s="1"/>
      <c r="D2662" s="1"/>
      <c r="E2662" s="1"/>
      <c r="F2662" s="1"/>
      <c r="G2662" s="1"/>
      <c r="H2662" s="1"/>
    </row>
    <row r="2663" spans="3:8" x14ac:dyDescent="0.2">
      <c r="C2663" s="1"/>
      <c r="D2663" s="1"/>
      <c r="E2663" s="1"/>
      <c r="F2663" s="1"/>
      <c r="G2663" s="1"/>
      <c r="H2663" s="1"/>
    </row>
    <row r="2664" spans="3:8" x14ac:dyDescent="0.2">
      <c r="C2664" s="1"/>
      <c r="D2664" s="1"/>
      <c r="E2664" s="1"/>
      <c r="F2664" s="1"/>
      <c r="G2664" s="1"/>
      <c r="H2664" s="1"/>
    </row>
    <row r="2665" spans="3:8" x14ac:dyDescent="0.2">
      <c r="C2665" s="1"/>
      <c r="D2665" s="1"/>
      <c r="E2665" s="1"/>
      <c r="F2665" s="1"/>
      <c r="G2665" s="1"/>
      <c r="H2665" s="1"/>
    </row>
    <row r="2666" spans="3:8" x14ac:dyDescent="0.2">
      <c r="C2666" s="1"/>
      <c r="D2666" s="1"/>
      <c r="E2666" s="1"/>
      <c r="F2666" s="1"/>
      <c r="G2666" s="1"/>
      <c r="H2666" s="1"/>
    </row>
    <row r="2667" spans="3:8" x14ac:dyDescent="0.2">
      <c r="C2667" s="1"/>
      <c r="D2667" s="1"/>
      <c r="E2667" s="1"/>
      <c r="F2667" s="1"/>
      <c r="G2667" s="1"/>
      <c r="H2667" s="1"/>
    </row>
    <row r="2668" spans="3:8" x14ac:dyDescent="0.2">
      <c r="C2668" s="1"/>
      <c r="D2668" s="1"/>
      <c r="E2668" s="1"/>
      <c r="F2668" s="1"/>
      <c r="G2668" s="1"/>
      <c r="H2668" s="1"/>
    </row>
    <row r="2669" spans="3:8" x14ac:dyDescent="0.2">
      <c r="C2669" s="1"/>
      <c r="D2669" s="1"/>
      <c r="E2669" s="1"/>
      <c r="F2669" s="1"/>
      <c r="G2669" s="1"/>
      <c r="H2669" s="1"/>
    </row>
    <row r="2670" spans="3:8" x14ac:dyDescent="0.2">
      <c r="C2670" s="1"/>
      <c r="D2670" s="1"/>
      <c r="E2670" s="1"/>
      <c r="F2670" s="1"/>
      <c r="G2670" s="1"/>
      <c r="H2670" s="1"/>
    </row>
    <row r="2671" spans="3:8" x14ac:dyDescent="0.2">
      <c r="C2671" s="1"/>
      <c r="D2671" s="1"/>
      <c r="E2671" s="1"/>
      <c r="F2671" s="1"/>
      <c r="G2671" s="1"/>
      <c r="H2671" s="1"/>
    </row>
    <row r="2672" spans="3:8" x14ac:dyDescent="0.2">
      <c r="C2672" s="1"/>
      <c r="D2672" s="1"/>
      <c r="E2672" s="1"/>
      <c r="F2672" s="1"/>
      <c r="G2672" s="1"/>
      <c r="H2672" s="1"/>
    </row>
    <row r="2673" spans="3:8" x14ac:dyDescent="0.2">
      <c r="C2673" s="1"/>
      <c r="D2673" s="1"/>
      <c r="E2673" s="1"/>
      <c r="F2673" s="1"/>
      <c r="G2673" s="1"/>
      <c r="H2673" s="1"/>
    </row>
    <row r="2674" spans="3:8" x14ac:dyDescent="0.2">
      <c r="C2674" s="1"/>
      <c r="D2674" s="1"/>
      <c r="E2674" s="1"/>
      <c r="F2674" s="1"/>
      <c r="G2674" s="1"/>
      <c r="H2674" s="1"/>
    </row>
    <row r="2675" spans="3:8" x14ac:dyDescent="0.2">
      <c r="C2675" s="1"/>
      <c r="D2675" s="1"/>
      <c r="E2675" s="1"/>
      <c r="F2675" s="1"/>
      <c r="G2675" s="1"/>
      <c r="H2675" s="1"/>
    </row>
    <row r="2676" spans="3:8" x14ac:dyDescent="0.2">
      <c r="C2676" s="1"/>
      <c r="D2676" s="1"/>
      <c r="E2676" s="1"/>
      <c r="F2676" s="1"/>
      <c r="G2676" s="1"/>
      <c r="H2676" s="1"/>
    </row>
    <row r="2677" spans="3:8" x14ac:dyDescent="0.2">
      <c r="C2677" s="1"/>
      <c r="D2677" s="1"/>
      <c r="E2677" s="1"/>
      <c r="F2677" s="1"/>
      <c r="G2677" s="1"/>
      <c r="H2677" s="1"/>
    </row>
    <row r="2678" spans="3:8" x14ac:dyDescent="0.2">
      <c r="C2678" s="1"/>
      <c r="D2678" s="1"/>
      <c r="E2678" s="1"/>
      <c r="F2678" s="1"/>
      <c r="G2678" s="1"/>
      <c r="H2678" s="1"/>
    </row>
    <row r="2679" spans="3:8" x14ac:dyDescent="0.2">
      <c r="C2679" s="1"/>
      <c r="D2679" s="1"/>
      <c r="E2679" s="1"/>
      <c r="F2679" s="1"/>
      <c r="G2679" s="1"/>
      <c r="H2679" s="1"/>
    </row>
    <row r="2680" spans="3:8" x14ac:dyDescent="0.2">
      <c r="C2680" s="1"/>
      <c r="D2680" s="1"/>
      <c r="E2680" s="1"/>
      <c r="F2680" s="1"/>
      <c r="G2680" s="1"/>
      <c r="H2680" s="1"/>
    </row>
    <row r="2681" spans="3:8" x14ac:dyDescent="0.2">
      <c r="C2681" s="1"/>
      <c r="D2681" s="1"/>
      <c r="E2681" s="1"/>
      <c r="F2681" s="1"/>
      <c r="G2681" s="1"/>
      <c r="H2681" s="1"/>
    </row>
    <row r="2682" spans="3:8" x14ac:dyDescent="0.2">
      <c r="C2682" s="1"/>
      <c r="D2682" s="1"/>
      <c r="E2682" s="1"/>
      <c r="F2682" s="1"/>
      <c r="G2682" s="1"/>
      <c r="H2682" s="1"/>
    </row>
    <row r="2683" spans="3:8" x14ac:dyDescent="0.2">
      <c r="C2683" s="1"/>
      <c r="D2683" s="1"/>
      <c r="E2683" s="1"/>
      <c r="F2683" s="1"/>
      <c r="G2683" s="1"/>
      <c r="H2683" s="1"/>
    </row>
    <row r="2684" spans="3:8" x14ac:dyDescent="0.2">
      <c r="C2684" s="1"/>
      <c r="D2684" s="1"/>
      <c r="E2684" s="1"/>
      <c r="F2684" s="1"/>
      <c r="G2684" s="1"/>
      <c r="H2684" s="1"/>
    </row>
    <row r="2685" spans="3:8" x14ac:dyDescent="0.2">
      <c r="C2685" s="1"/>
      <c r="D2685" s="1"/>
      <c r="E2685" s="1"/>
      <c r="F2685" s="1"/>
      <c r="G2685" s="1"/>
      <c r="H2685" s="1"/>
    </row>
    <row r="2686" spans="3:8" x14ac:dyDescent="0.2">
      <c r="C2686" s="1"/>
      <c r="D2686" s="1"/>
      <c r="E2686" s="1"/>
      <c r="F2686" s="1"/>
      <c r="G2686" s="1"/>
      <c r="H2686" s="1"/>
    </row>
    <row r="2687" spans="3:8" x14ac:dyDescent="0.2">
      <c r="C2687" s="1"/>
      <c r="D2687" s="1"/>
      <c r="E2687" s="1"/>
      <c r="F2687" s="1"/>
      <c r="G2687" s="1"/>
      <c r="H2687" s="1"/>
    </row>
    <row r="2688" spans="3:8" x14ac:dyDescent="0.2">
      <c r="C2688" s="1"/>
      <c r="D2688" s="1"/>
      <c r="E2688" s="1"/>
      <c r="F2688" s="1"/>
      <c r="G2688" s="1"/>
      <c r="H2688" s="1"/>
    </row>
    <row r="2689" spans="3:8" x14ac:dyDescent="0.2">
      <c r="C2689" s="1"/>
      <c r="D2689" s="1"/>
      <c r="E2689" s="1"/>
      <c r="F2689" s="1"/>
      <c r="G2689" s="1"/>
      <c r="H2689" s="1"/>
    </row>
    <row r="2690" spans="3:8" x14ac:dyDescent="0.2">
      <c r="C2690" s="1"/>
      <c r="D2690" s="1"/>
      <c r="E2690" s="1"/>
      <c r="F2690" s="1"/>
      <c r="G2690" s="1"/>
      <c r="H2690" s="1"/>
    </row>
    <row r="2691" spans="3:8" x14ac:dyDescent="0.2">
      <c r="C2691" s="1"/>
      <c r="D2691" s="1"/>
      <c r="E2691" s="1"/>
      <c r="F2691" s="1"/>
      <c r="G2691" s="1"/>
      <c r="H2691" s="1"/>
    </row>
    <row r="2692" spans="3:8" x14ac:dyDescent="0.2">
      <c r="C2692" s="1"/>
      <c r="D2692" s="1"/>
      <c r="E2692" s="1"/>
      <c r="F2692" s="1"/>
      <c r="G2692" s="1"/>
      <c r="H2692" s="1"/>
    </row>
    <row r="2693" spans="3:8" x14ac:dyDescent="0.2">
      <c r="C2693" s="1"/>
      <c r="D2693" s="1"/>
      <c r="E2693" s="1"/>
      <c r="F2693" s="1"/>
      <c r="G2693" s="1"/>
      <c r="H2693" s="1"/>
    </row>
    <row r="2694" spans="3:8" x14ac:dyDescent="0.2">
      <c r="C2694" s="1"/>
      <c r="D2694" s="1"/>
      <c r="E2694" s="1"/>
      <c r="F2694" s="1"/>
      <c r="G2694" s="1"/>
      <c r="H2694" s="1"/>
    </row>
    <row r="2695" spans="3:8" x14ac:dyDescent="0.2">
      <c r="C2695" s="1"/>
      <c r="D2695" s="1"/>
      <c r="E2695" s="1"/>
      <c r="F2695" s="1"/>
      <c r="G2695" s="1"/>
      <c r="H2695" s="1"/>
    </row>
    <row r="2696" spans="3:8" x14ac:dyDescent="0.2">
      <c r="C2696" s="1"/>
      <c r="D2696" s="1"/>
      <c r="E2696" s="1"/>
      <c r="F2696" s="1"/>
      <c r="G2696" s="1"/>
      <c r="H2696" s="1"/>
    </row>
    <row r="2697" spans="3:8" x14ac:dyDescent="0.2">
      <c r="C2697" s="1"/>
      <c r="D2697" s="1"/>
      <c r="E2697" s="1"/>
      <c r="F2697" s="1"/>
      <c r="G2697" s="1"/>
      <c r="H2697" s="1"/>
    </row>
    <row r="2698" spans="3:8" x14ac:dyDescent="0.2">
      <c r="C2698" s="1"/>
      <c r="D2698" s="1"/>
      <c r="E2698" s="1"/>
      <c r="F2698" s="1"/>
      <c r="G2698" s="1"/>
      <c r="H2698" s="1"/>
    </row>
    <row r="2699" spans="3:8" x14ac:dyDescent="0.2">
      <c r="C2699" s="1"/>
      <c r="D2699" s="1"/>
      <c r="E2699" s="1"/>
      <c r="F2699" s="1"/>
      <c r="G2699" s="1"/>
      <c r="H2699" s="1"/>
    </row>
    <row r="2700" spans="3:8" x14ac:dyDescent="0.2">
      <c r="C2700" s="1"/>
      <c r="D2700" s="1"/>
      <c r="E2700" s="1"/>
      <c r="F2700" s="1"/>
      <c r="G2700" s="1"/>
      <c r="H2700" s="1"/>
    </row>
    <row r="2701" spans="3:8" x14ac:dyDescent="0.2">
      <c r="C2701" s="1"/>
      <c r="D2701" s="1"/>
      <c r="E2701" s="1"/>
      <c r="F2701" s="1"/>
      <c r="G2701" s="1"/>
      <c r="H2701" s="1"/>
    </row>
    <row r="2702" spans="3:8" x14ac:dyDescent="0.2">
      <c r="C2702" s="1"/>
      <c r="D2702" s="1"/>
      <c r="E2702" s="1"/>
      <c r="F2702" s="1"/>
      <c r="G2702" s="1"/>
      <c r="H2702" s="1"/>
    </row>
    <row r="2703" spans="3:8" x14ac:dyDescent="0.2">
      <c r="C2703" s="1"/>
      <c r="D2703" s="1"/>
      <c r="E2703" s="1"/>
      <c r="F2703" s="1"/>
      <c r="G2703" s="1"/>
      <c r="H2703" s="1"/>
    </row>
    <row r="2704" spans="3:8" x14ac:dyDescent="0.2">
      <c r="C2704" s="1"/>
      <c r="D2704" s="1"/>
      <c r="E2704" s="1"/>
      <c r="F2704" s="1"/>
      <c r="G2704" s="1"/>
      <c r="H2704" s="1"/>
    </row>
    <row r="2705" spans="3:8" x14ac:dyDescent="0.2">
      <c r="C2705" s="1"/>
      <c r="D2705" s="1"/>
      <c r="E2705" s="1"/>
      <c r="F2705" s="1"/>
      <c r="G2705" s="1"/>
      <c r="H2705" s="1"/>
    </row>
    <row r="2706" spans="3:8" x14ac:dyDescent="0.2">
      <c r="C2706" s="1"/>
      <c r="D2706" s="1"/>
      <c r="E2706" s="1"/>
      <c r="F2706" s="1"/>
      <c r="G2706" s="1"/>
      <c r="H2706" s="1"/>
    </row>
    <row r="2707" spans="3:8" x14ac:dyDescent="0.2">
      <c r="C2707" s="1"/>
      <c r="D2707" s="1"/>
      <c r="E2707" s="1"/>
      <c r="F2707" s="1"/>
      <c r="G2707" s="1"/>
      <c r="H2707" s="1"/>
    </row>
    <row r="2708" spans="3:8" x14ac:dyDescent="0.2">
      <c r="C2708" s="1"/>
      <c r="D2708" s="1"/>
      <c r="E2708" s="1"/>
      <c r="F2708" s="1"/>
      <c r="G2708" s="1"/>
      <c r="H2708" s="1"/>
    </row>
    <row r="2709" spans="3:8" x14ac:dyDescent="0.2">
      <c r="C2709" s="1"/>
      <c r="D2709" s="1"/>
      <c r="E2709" s="1"/>
      <c r="F2709" s="1"/>
      <c r="G2709" s="1"/>
      <c r="H2709" s="1"/>
    </row>
    <row r="2710" spans="3:8" x14ac:dyDescent="0.2">
      <c r="C2710" s="1"/>
      <c r="D2710" s="1"/>
      <c r="E2710" s="1"/>
      <c r="F2710" s="1"/>
      <c r="G2710" s="1"/>
      <c r="H2710" s="1"/>
    </row>
    <row r="2711" spans="3:8" x14ac:dyDescent="0.2">
      <c r="C2711" s="1"/>
      <c r="D2711" s="1"/>
      <c r="E2711" s="1"/>
      <c r="F2711" s="1"/>
      <c r="G2711" s="1"/>
      <c r="H2711" s="1"/>
    </row>
    <row r="2712" spans="3:8" x14ac:dyDescent="0.2">
      <c r="C2712" s="1"/>
      <c r="D2712" s="1"/>
      <c r="E2712" s="1"/>
      <c r="F2712" s="1"/>
      <c r="G2712" s="1"/>
      <c r="H2712" s="1"/>
    </row>
    <row r="2713" spans="3:8" x14ac:dyDescent="0.2">
      <c r="C2713" s="1"/>
      <c r="D2713" s="1"/>
      <c r="E2713" s="1"/>
      <c r="F2713" s="1"/>
      <c r="G2713" s="1"/>
      <c r="H2713" s="1"/>
    </row>
    <row r="2714" spans="3:8" x14ac:dyDescent="0.2">
      <c r="C2714" s="1"/>
      <c r="D2714" s="1"/>
      <c r="E2714" s="1"/>
      <c r="F2714" s="1"/>
      <c r="G2714" s="1"/>
      <c r="H2714" s="1"/>
    </row>
    <row r="2715" spans="3:8" x14ac:dyDescent="0.2">
      <c r="C2715" s="1"/>
      <c r="D2715" s="1"/>
      <c r="E2715" s="1"/>
      <c r="F2715" s="1"/>
      <c r="G2715" s="1"/>
      <c r="H2715" s="1"/>
    </row>
    <row r="2716" spans="3:8" x14ac:dyDescent="0.2">
      <c r="C2716" s="1"/>
      <c r="D2716" s="1"/>
      <c r="E2716" s="1"/>
      <c r="F2716" s="1"/>
      <c r="G2716" s="1"/>
      <c r="H2716" s="1"/>
    </row>
    <row r="2717" spans="3:8" x14ac:dyDescent="0.2">
      <c r="C2717" s="1"/>
      <c r="D2717" s="1"/>
      <c r="E2717" s="1"/>
      <c r="F2717" s="1"/>
      <c r="G2717" s="1"/>
      <c r="H2717" s="1"/>
    </row>
    <row r="2718" spans="3:8" x14ac:dyDescent="0.2">
      <c r="C2718" s="1"/>
      <c r="D2718" s="1"/>
      <c r="E2718" s="1"/>
      <c r="F2718" s="1"/>
      <c r="G2718" s="1"/>
      <c r="H2718" s="1"/>
    </row>
    <row r="2719" spans="3:8" x14ac:dyDescent="0.2">
      <c r="C2719" s="1"/>
      <c r="D2719" s="1"/>
      <c r="E2719" s="1"/>
      <c r="F2719" s="1"/>
      <c r="G2719" s="1"/>
      <c r="H2719" s="1"/>
    </row>
    <row r="2720" spans="3:8" x14ac:dyDescent="0.2">
      <c r="C2720" s="1"/>
      <c r="D2720" s="1"/>
      <c r="E2720" s="1"/>
      <c r="F2720" s="1"/>
      <c r="G2720" s="1"/>
      <c r="H2720" s="1"/>
    </row>
    <row r="2721" spans="3:8" x14ac:dyDescent="0.2">
      <c r="C2721" s="1"/>
      <c r="D2721" s="1"/>
      <c r="E2721" s="1"/>
      <c r="F2721" s="1"/>
      <c r="G2721" s="1"/>
      <c r="H2721" s="1"/>
    </row>
    <row r="2722" spans="3:8" x14ac:dyDescent="0.2">
      <c r="C2722" s="1"/>
      <c r="D2722" s="1"/>
      <c r="E2722" s="1"/>
      <c r="F2722" s="1"/>
      <c r="G2722" s="1"/>
      <c r="H2722" s="1"/>
    </row>
    <row r="2723" spans="3:8" x14ac:dyDescent="0.2">
      <c r="C2723" s="1"/>
      <c r="D2723" s="1"/>
      <c r="E2723" s="1"/>
      <c r="F2723" s="1"/>
      <c r="G2723" s="1"/>
      <c r="H2723" s="1"/>
    </row>
    <row r="2724" spans="3:8" x14ac:dyDescent="0.2">
      <c r="C2724" s="1"/>
      <c r="D2724" s="1"/>
      <c r="E2724" s="1"/>
      <c r="F2724" s="1"/>
      <c r="G2724" s="1"/>
      <c r="H2724" s="1"/>
    </row>
    <row r="2725" spans="3:8" x14ac:dyDescent="0.2">
      <c r="C2725" s="1"/>
      <c r="D2725" s="1"/>
      <c r="E2725" s="1"/>
      <c r="F2725" s="1"/>
      <c r="G2725" s="1"/>
      <c r="H2725" s="1"/>
    </row>
    <row r="2726" spans="3:8" x14ac:dyDescent="0.2">
      <c r="C2726" s="1"/>
      <c r="D2726" s="1"/>
      <c r="E2726" s="1"/>
      <c r="F2726" s="1"/>
      <c r="G2726" s="1"/>
      <c r="H2726" s="1"/>
    </row>
    <row r="2727" spans="3:8" x14ac:dyDescent="0.2">
      <c r="C2727" s="1"/>
      <c r="D2727" s="1"/>
      <c r="E2727" s="1"/>
      <c r="F2727" s="1"/>
      <c r="G2727" s="1"/>
      <c r="H2727" s="1"/>
    </row>
    <row r="2728" spans="3:8" x14ac:dyDescent="0.2">
      <c r="C2728" s="1"/>
      <c r="D2728" s="1"/>
      <c r="E2728" s="1"/>
      <c r="F2728" s="1"/>
      <c r="G2728" s="1"/>
      <c r="H2728" s="1"/>
    </row>
    <row r="2729" spans="3:8" x14ac:dyDescent="0.2">
      <c r="C2729" s="1"/>
      <c r="D2729" s="1"/>
      <c r="E2729" s="1"/>
      <c r="F2729" s="1"/>
      <c r="G2729" s="1"/>
      <c r="H2729" s="1"/>
    </row>
    <row r="2730" spans="3:8" x14ac:dyDescent="0.2">
      <c r="C2730" s="1"/>
      <c r="D2730" s="1"/>
      <c r="E2730" s="1"/>
      <c r="F2730" s="1"/>
      <c r="G2730" s="1"/>
      <c r="H2730" s="1"/>
    </row>
    <row r="2731" spans="3:8" x14ac:dyDescent="0.2">
      <c r="C2731" s="1"/>
      <c r="D2731" s="1"/>
      <c r="E2731" s="1"/>
      <c r="F2731" s="1"/>
      <c r="G2731" s="1"/>
      <c r="H2731" s="1"/>
    </row>
    <row r="2732" spans="3:8" x14ac:dyDescent="0.2">
      <c r="C2732" s="1"/>
      <c r="D2732" s="1"/>
      <c r="E2732" s="1"/>
      <c r="F2732" s="1"/>
      <c r="G2732" s="1"/>
      <c r="H2732" s="1"/>
    </row>
    <row r="2733" spans="3:8" x14ac:dyDescent="0.2">
      <c r="C2733" s="1"/>
      <c r="D2733" s="1"/>
      <c r="E2733" s="1"/>
      <c r="F2733" s="1"/>
      <c r="G2733" s="1"/>
      <c r="H2733" s="1"/>
    </row>
    <row r="2734" spans="3:8" x14ac:dyDescent="0.2">
      <c r="C2734" s="1"/>
      <c r="D2734" s="1"/>
      <c r="E2734" s="1"/>
      <c r="F2734" s="1"/>
      <c r="G2734" s="1"/>
      <c r="H2734" s="1"/>
    </row>
    <row r="2735" spans="3:8" x14ac:dyDescent="0.2">
      <c r="C2735" s="1"/>
      <c r="D2735" s="1"/>
      <c r="E2735" s="1"/>
      <c r="F2735" s="1"/>
      <c r="G2735" s="1"/>
      <c r="H2735" s="1"/>
    </row>
    <row r="2736" spans="3:8" x14ac:dyDescent="0.2">
      <c r="C2736" s="1"/>
      <c r="D2736" s="1"/>
      <c r="E2736" s="1"/>
      <c r="F2736" s="1"/>
      <c r="G2736" s="1"/>
      <c r="H2736" s="1"/>
    </row>
    <row r="2737" spans="3:8" x14ac:dyDescent="0.2">
      <c r="C2737" s="1"/>
      <c r="D2737" s="1"/>
      <c r="E2737" s="1"/>
      <c r="F2737" s="1"/>
      <c r="G2737" s="1"/>
      <c r="H2737" s="1"/>
    </row>
    <row r="2738" spans="3:8" x14ac:dyDescent="0.2">
      <c r="C2738" s="1"/>
      <c r="D2738" s="1"/>
      <c r="E2738" s="1"/>
      <c r="F2738" s="1"/>
      <c r="G2738" s="1"/>
      <c r="H2738" s="1"/>
    </row>
    <row r="2739" spans="3:8" x14ac:dyDescent="0.2">
      <c r="C2739" s="1"/>
      <c r="D2739" s="1"/>
      <c r="E2739" s="1"/>
      <c r="F2739" s="1"/>
      <c r="G2739" s="1"/>
      <c r="H2739" s="1"/>
    </row>
    <row r="2740" spans="3:8" x14ac:dyDescent="0.2">
      <c r="C2740" s="1"/>
      <c r="D2740" s="1"/>
      <c r="E2740" s="1"/>
      <c r="F2740" s="1"/>
      <c r="G2740" s="1"/>
      <c r="H2740" s="1"/>
    </row>
    <row r="2741" spans="3:8" x14ac:dyDescent="0.2">
      <c r="C2741" s="1"/>
      <c r="D2741" s="1"/>
      <c r="E2741" s="1"/>
      <c r="F2741" s="1"/>
      <c r="G2741" s="1"/>
      <c r="H2741" s="1"/>
    </row>
    <row r="2742" spans="3:8" x14ac:dyDescent="0.2">
      <c r="C2742" s="1"/>
      <c r="D2742" s="1"/>
      <c r="E2742" s="1"/>
      <c r="F2742" s="1"/>
      <c r="G2742" s="1"/>
      <c r="H2742" s="1"/>
    </row>
    <row r="2743" spans="3:8" x14ac:dyDescent="0.2">
      <c r="C2743" s="1"/>
      <c r="D2743" s="1"/>
      <c r="E2743" s="1"/>
      <c r="F2743" s="1"/>
      <c r="G2743" s="1"/>
      <c r="H2743" s="1"/>
    </row>
    <row r="2744" spans="3:8" x14ac:dyDescent="0.2">
      <c r="C2744" s="1"/>
      <c r="D2744" s="1"/>
      <c r="E2744" s="1"/>
      <c r="F2744" s="1"/>
      <c r="G2744" s="1"/>
      <c r="H2744" s="1"/>
    </row>
    <row r="2745" spans="3:8" x14ac:dyDescent="0.2">
      <c r="C2745" s="1"/>
      <c r="D2745" s="1"/>
      <c r="E2745" s="1"/>
      <c r="F2745" s="1"/>
      <c r="G2745" s="1"/>
      <c r="H2745" s="1"/>
    </row>
    <row r="2746" spans="3:8" x14ac:dyDescent="0.2">
      <c r="C2746" s="1"/>
      <c r="D2746" s="1"/>
      <c r="E2746" s="1"/>
      <c r="F2746" s="1"/>
      <c r="G2746" s="1"/>
      <c r="H2746" s="1"/>
    </row>
    <row r="2747" spans="3:8" x14ac:dyDescent="0.2">
      <c r="C2747" s="1"/>
      <c r="D2747" s="1"/>
      <c r="E2747" s="1"/>
      <c r="F2747" s="1"/>
      <c r="G2747" s="1"/>
      <c r="H2747" s="1"/>
    </row>
    <row r="2748" spans="3:8" x14ac:dyDescent="0.2">
      <c r="C2748" s="1"/>
      <c r="D2748" s="1"/>
      <c r="E2748" s="1"/>
      <c r="F2748" s="1"/>
      <c r="G2748" s="1"/>
      <c r="H2748" s="1"/>
    </row>
    <row r="2749" spans="3:8" x14ac:dyDescent="0.2">
      <c r="C2749" s="1"/>
      <c r="D2749" s="1"/>
      <c r="E2749" s="1"/>
      <c r="F2749" s="1"/>
      <c r="G2749" s="1"/>
      <c r="H2749" s="1"/>
    </row>
    <row r="2750" spans="3:8" x14ac:dyDescent="0.2">
      <c r="C2750" s="1"/>
      <c r="D2750" s="1"/>
      <c r="E2750" s="1"/>
      <c r="F2750" s="1"/>
      <c r="G2750" s="1"/>
      <c r="H2750" s="1"/>
    </row>
    <row r="2751" spans="3:8" x14ac:dyDescent="0.2">
      <c r="C2751" s="1"/>
      <c r="D2751" s="1"/>
      <c r="E2751" s="1"/>
      <c r="F2751" s="1"/>
      <c r="G2751" s="1"/>
      <c r="H2751" s="1"/>
    </row>
    <row r="2752" spans="3:8" x14ac:dyDescent="0.2">
      <c r="C2752" s="1"/>
      <c r="D2752" s="1"/>
      <c r="E2752" s="1"/>
      <c r="F2752" s="1"/>
      <c r="G2752" s="1"/>
      <c r="H2752" s="1"/>
    </row>
    <row r="2753" spans="3:8" x14ac:dyDescent="0.2">
      <c r="C2753" s="1"/>
      <c r="D2753" s="1"/>
      <c r="E2753" s="1"/>
      <c r="F2753" s="1"/>
      <c r="G2753" s="1"/>
      <c r="H2753" s="1"/>
    </row>
    <row r="2754" spans="3:8" x14ac:dyDescent="0.2">
      <c r="C2754" s="1"/>
      <c r="D2754" s="1"/>
      <c r="E2754" s="1"/>
      <c r="F2754" s="1"/>
      <c r="G2754" s="1"/>
      <c r="H2754" s="1"/>
    </row>
    <row r="2755" spans="3:8" x14ac:dyDescent="0.2">
      <c r="C2755" s="1"/>
      <c r="D2755" s="1"/>
      <c r="E2755" s="1"/>
      <c r="F2755" s="1"/>
      <c r="G2755" s="1"/>
      <c r="H2755" s="1"/>
    </row>
    <row r="2756" spans="3:8" x14ac:dyDescent="0.2">
      <c r="C2756" s="1"/>
      <c r="D2756" s="1"/>
      <c r="E2756" s="1"/>
      <c r="F2756" s="1"/>
      <c r="G2756" s="1"/>
      <c r="H2756" s="1"/>
    </row>
    <row r="2757" spans="3:8" x14ac:dyDescent="0.2">
      <c r="C2757" s="1"/>
      <c r="D2757" s="1"/>
      <c r="E2757" s="1"/>
      <c r="F2757" s="1"/>
      <c r="G2757" s="1"/>
      <c r="H2757" s="1"/>
    </row>
    <row r="2758" spans="3:8" x14ac:dyDescent="0.2">
      <c r="C2758" s="1"/>
      <c r="D2758" s="1"/>
      <c r="E2758" s="1"/>
      <c r="F2758" s="1"/>
      <c r="G2758" s="1"/>
      <c r="H2758" s="1"/>
    </row>
    <row r="2759" spans="3:8" x14ac:dyDescent="0.2">
      <c r="C2759" s="1"/>
      <c r="D2759" s="1"/>
      <c r="E2759" s="1"/>
      <c r="F2759" s="1"/>
      <c r="G2759" s="1"/>
      <c r="H2759" s="1"/>
    </row>
    <row r="2760" spans="3:8" x14ac:dyDescent="0.2">
      <c r="C2760" s="1"/>
      <c r="D2760" s="1"/>
      <c r="E2760" s="1"/>
      <c r="F2760" s="1"/>
      <c r="G2760" s="1"/>
      <c r="H2760" s="1"/>
    </row>
    <row r="2761" spans="3:8" x14ac:dyDescent="0.2">
      <c r="C2761" s="1"/>
      <c r="D2761" s="1"/>
      <c r="E2761" s="1"/>
      <c r="F2761" s="1"/>
      <c r="G2761" s="1"/>
      <c r="H2761" s="1"/>
    </row>
    <row r="2762" spans="3:8" x14ac:dyDescent="0.2">
      <c r="C2762" s="1"/>
      <c r="D2762" s="1"/>
      <c r="E2762" s="1"/>
      <c r="F2762" s="1"/>
      <c r="G2762" s="1"/>
      <c r="H2762" s="1"/>
    </row>
    <row r="2763" spans="3:8" x14ac:dyDescent="0.2">
      <c r="C2763" s="1"/>
      <c r="D2763" s="1"/>
      <c r="E2763" s="1"/>
      <c r="F2763" s="1"/>
      <c r="G2763" s="1"/>
      <c r="H2763" s="1"/>
    </row>
    <row r="2764" spans="3:8" x14ac:dyDescent="0.2">
      <c r="C2764" s="1"/>
      <c r="D2764" s="1"/>
      <c r="E2764" s="1"/>
      <c r="F2764" s="1"/>
      <c r="G2764" s="1"/>
      <c r="H2764" s="1"/>
    </row>
    <row r="2765" spans="3:8" x14ac:dyDescent="0.2">
      <c r="C2765" s="1"/>
      <c r="D2765" s="1"/>
      <c r="E2765" s="1"/>
      <c r="F2765" s="1"/>
      <c r="G2765" s="1"/>
      <c r="H2765" s="1"/>
    </row>
    <row r="2766" spans="3:8" x14ac:dyDescent="0.2">
      <c r="C2766" s="1"/>
      <c r="D2766" s="1"/>
      <c r="E2766" s="1"/>
      <c r="F2766" s="1"/>
      <c r="G2766" s="1"/>
      <c r="H2766" s="1"/>
    </row>
    <row r="2767" spans="3:8" x14ac:dyDescent="0.2">
      <c r="C2767" s="1"/>
      <c r="D2767" s="1"/>
      <c r="E2767" s="1"/>
      <c r="F2767" s="1"/>
      <c r="G2767" s="1"/>
      <c r="H2767" s="1"/>
    </row>
    <row r="2768" spans="3:8" x14ac:dyDescent="0.2">
      <c r="C2768" s="1"/>
      <c r="D2768" s="1"/>
      <c r="E2768" s="1"/>
      <c r="F2768" s="1"/>
      <c r="G2768" s="1"/>
      <c r="H2768" s="1"/>
    </row>
    <row r="2769" spans="3:8" x14ac:dyDescent="0.2">
      <c r="C2769" s="1"/>
      <c r="D2769" s="1"/>
      <c r="E2769" s="1"/>
      <c r="F2769" s="1"/>
      <c r="G2769" s="1"/>
      <c r="H2769" s="1"/>
    </row>
    <row r="2770" spans="3:8" x14ac:dyDescent="0.2">
      <c r="C2770" s="1"/>
      <c r="D2770" s="1"/>
      <c r="E2770" s="1"/>
      <c r="F2770" s="1"/>
      <c r="G2770" s="1"/>
      <c r="H2770" s="1"/>
    </row>
    <row r="2771" spans="3:8" x14ac:dyDescent="0.2">
      <c r="C2771" s="1"/>
      <c r="D2771" s="1"/>
      <c r="E2771" s="1"/>
      <c r="F2771" s="1"/>
      <c r="G2771" s="1"/>
      <c r="H2771" s="1"/>
    </row>
    <row r="2772" spans="3:8" x14ac:dyDescent="0.2">
      <c r="C2772" s="1"/>
      <c r="D2772" s="1"/>
      <c r="E2772" s="1"/>
      <c r="F2772" s="1"/>
      <c r="G2772" s="1"/>
      <c r="H2772" s="1"/>
    </row>
    <row r="2773" spans="3:8" x14ac:dyDescent="0.2">
      <c r="C2773" s="1"/>
      <c r="D2773" s="1"/>
      <c r="E2773" s="1"/>
      <c r="F2773" s="1"/>
      <c r="G2773" s="1"/>
      <c r="H2773" s="1"/>
    </row>
    <row r="2774" spans="3:8" x14ac:dyDescent="0.2">
      <c r="C2774" s="1"/>
      <c r="D2774" s="1"/>
      <c r="E2774" s="1"/>
      <c r="F2774" s="1"/>
      <c r="G2774" s="1"/>
      <c r="H2774" s="1"/>
    </row>
    <row r="2775" spans="3:8" x14ac:dyDescent="0.2">
      <c r="C2775" s="1"/>
      <c r="D2775" s="1"/>
      <c r="E2775" s="1"/>
      <c r="F2775" s="1"/>
      <c r="G2775" s="1"/>
      <c r="H2775" s="1"/>
    </row>
    <row r="2776" spans="3:8" x14ac:dyDescent="0.2">
      <c r="C2776" s="1"/>
      <c r="D2776" s="1"/>
      <c r="E2776" s="1"/>
      <c r="F2776" s="1"/>
      <c r="G2776" s="1"/>
      <c r="H2776" s="1"/>
    </row>
    <row r="2777" spans="3:8" x14ac:dyDescent="0.2">
      <c r="C2777" s="1"/>
      <c r="D2777" s="1"/>
      <c r="E2777" s="1"/>
      <c r="F2777" s="1"/>
      <c r="G2777" s="1"/>
      <c r="H2777" s="1"/>
    </row>
    <row r="2778" spans="3:8" x14ac:dyDescent="0.2">
      <c r="C2778" s="1"/>
      <c r="D2778" s="1"/>
      <c r="E2778" s="1"/>
      <c r="F2778" s="1"/>
      <c r="G2778" s="1"/>
      <c r="H2778" s="1"/>
    </row>
    <row r="2779" spans="3:8" x14ac:dyDescent="0.2">
      <c r="C2779" s="1"/>
      <c r="D2779" s="1"/>
      <c r="E2779" s="1"/>
      <c r="F2779" s="1"/>
      <c r="G2779" s="1"/>
      <c r="H2779" s="1"/>
    </row>
    <row r="2780" spans="3:8" x14ac:dyDescent="0.2">
      <c r="C2780" s="1"/>
      <c r="D2780" s="1"/>
      <c r="E2780" s="1"/>
      <c r="F2780" s="1"/>
      <c r="G2780" s="1"/>
      <c r="H2780" s="1"/>
    </row>
    <row r="2781" spans="3:8" x14ac:dyDescent="0.2">
      <c r="C2781" s="1"/>
      <c r="D2781" s="1"/>
      <c r="E2781" s="1"/>
      <c r="F2781" s="1"/>
      <c r="G2781" s="1"/>
      <c r="H2781" s="1"/>
    </row>
    <row r="2782" spans="3:8" x14ac:dyDescent="0.2">
      <c r="C2782" s="1"/>
      <c r="D2782" s="1"/>
      <c r="E2782" s="1"/>
      <c r="F2782" s="1"/>
      <c r="G2782" s="1"/>
      <c r="H2782" s="1"/>
    </row>
    <row r="2783" spans="3:8" x14ac:dyDescent="0.2">
      <c r="C2783" s="1"/>
      <c r="D2783" s="1"/>
      <c r="E2783" s="1"/>
      <c r="F2783" s="1"/>
      <c r="G2783" s="1"/>
      <c r="H2783" s="1"/>
    </row>
    <row r="2784" spans="3:8" x14ac:dyDescent="0.2">
      <c r="C2784" s="1"/>
      <c r="D2784" s="1"/>
      <c r="E2784" s="1"/>
      <c r="F2784" s="1"/>
      <c r="G2784" s="1"/>
      <c r="H2784" s="1"/>
    </row>
    <row r="2785" spans="3:8" x14ac:dyDescent="0.2">
      <c r="C2785" s="1"/>
      <c r="D2785" s="1"/>
      <c r="E2785" s="1"/>
      <c r="F2785" s="1"/>
      <c r="G2785" s="1"/>
      <c r="H2785" s="1"/>
    </row>
    <row r="2786" spans="3:8" x14ac:dyDescent="0.2">
      <c r="C2786" s="1"/>
      <c r="D2786" s="1"/>
      <c r="E2786" s="1"/>
      <c r="F2786" s="1"/>
      <c r="G2786" s="1"/>
      <c r="H2786" s="1"/>
    </row>
    <row r="2787" spans="3:8" x14ac:dyDescent="0.2">
      <c r="C2787" s="1"/>
      <c r="D2787" s="1"/>
      <c r="E2787" s="1"/>
      <c r="F2787" s="1"/>
      <c r="G2787" s="1"/>
      <c r="H2787" s="1"/>
    </row>
    <row r="2788" spans="3:8" x14ac:dyDescent="0.2">
      <c r="C2788" s="1"/>
      <c r="D2788" s="1"/>
      <c r="E2788" s="1"/>
      <c r="F2788" s="1"/>
      <c r="G2788" s="1"/>
      <c r="H2788" s="1"/>
    </row>
    <row r="2789" spans="3:8" x14ac:dyDescent="0.2">
      <c r="C2789" s="1"/>
      <c r="D2789" s="1"/>
      <c r="E2789" s="1"/>
      <c r="F2789" s="1"/>
      <c r="G2789" s="1"/>
      <c r="H2789" s="1"/>
    </row>
    <row r="2790" spans="3:8" x14ac:dyDescent="0.2">
      <c r="C2790" s="1"/>
      <c r="D2790" s="1"/>
      <c r="E2790" s="1"/>
      <c r="F2790" s="1"/>
      <c r="G2790" s="1"/>
      <c r="H2790" s="1"/>
    </row>
    <row r="2791" spans="3:8" x14ac:dyDescent="0.2">
      <c r="C2791" s="1"/>
      <c r="D2791" s="1"/>
      <c r="E2791" s="1"/>
      <c r="F2791" s="1"/>
      <c r="G2791" s="1"/>
      <c r="H2791" s="1"/>
    </row>
    <row r="2792" spans="3:8" x14ac:dyDescent="0.2">
      <c r="C2792" s="1"/>
      <c r="D2792" s="1"/>
      <c r="E2792" s="1"/>
      <c r="F2792" s="1"/>
      <c r="G2792" s="1"/>
      <c r="H2792" s="1"/>
    </row>
    <row r="2793" spans="3:8" x14ac:dyDescent="0.2">
      <c r="C2793" s="1"/>
      <c r="D2793" s="1"/>
      <c r="E2793" s="1"/>
      <c r="F2793" s="1"/>
      <c r="G2793" s="1"/>
      <c r="H2793" s="1"/>
    </row>
    <row r="2794" spans="3:8" x14ac:dyDescent="0.2">
      <c r="C2794" s="1"/>
      <c r="D2794" s="1"/>
      <c r="E2794" s="1"/>
      <c r="F2794" s="1"/>
      <c r="G2794" s="1"/>
      <c r="H2794" s="1"/>
    </row>
    <row r="2795" spans="3:8" x14ac:dyDescent="0.2">
      <c r="C2795" s="1"/>
      <c r="D2795" s="1"/>
      <c r="E2795" s="1"/>
      <c r="F2795" s="1"/>
      <c r="G2795" s="1"/>
      <c r="H2795" s="1"/>
    </row>
    <row r="2796" spans="3:8" x14ac:dyDescent="0.2">
      <c r="C2796" s="1"/>
      <c r="D2796" s="1"/>
      <c r="E2796" s="1"/>
      <c r="F2796" s="1"/>
      <c r="G2796" s="1"/>
      <c r="H2796" s="1"/>
    </row>
    <row r="2797" spans="3:8" x14ac:dyDescent="0.2">
      <c r="C2797" s="1"/>
      <c r="D2797" s="1"/>
      <c r="E2797" s="1"/>
      <c r="F2797" s="1"/>
      <c r="G2797" s="1"/>
      <c r="H2797" s="1"/>
    </row>
    <row r="2798" spans="3:8" x14ac:dyDescent="0.2">
      <c r="C2798" s="1"/>
      <c r="D2798" s="1"/>
      <c r="E2798" s="1"/>
      <c r="F2798" s="1"/>
      <c r="G2798" s="1"/>
      <c r="H2798" s="1"/>
    </row>
    <row r="2799" spans="3:8" x14ac:dyDescent="0.2">
      <c r="C2799" s="1"/>
      <c r="D2799" s="1"/>
      <c r="E2799" s="1"/>
      <c r="F2799" s="1"/>
      <c r="G2799" s="1"/>
      <c r="H2799" s="1"/>
    </row>
    <row r="2800" spans="3:8" x14ac:dyDescent="0.2">
      <c r="C2800" s="1"/>
      <c r="D2800" s="1"/>
      <c r="E2800" s="1"/>
      <c r="F2800" s="1"/>
      <c r="G2800" s="1"/>
      <c r="H2800" s="1"/>
    </row>
    <row r="2801" spans="3:8" x14ac:dyDescent="0.2">
      <c r="C2801" s="1"/>
      <c r="D2801" s="1"/>
      <c r="E2801" s="1"/>
      <c r="F2801" s="1"/>
      <c r="G2801" s="1"/>
      <c r="H2801" s="1"/>
    </row>
    <row r="2802" spans="3:8" x14ac:dyDescent="0.2">
      <c r="C2802" s="1"/>
      <c r="D2802" s="1"/>
      <c r="E2802" s="1"/>
      <c r="F2802" s="1"/>
      <c r="G2802" s="1"/>
      <c r="H2802" s="1"/>
    </row>
    <row r="2803" spans="3:8" x14ac:dyDescent="0.2">
      <c r="C2803" s="1"/>
      <c r="D2803" s="1"/>
      <c r="E2803" s="1"/>
      <c r="F2803" s="1"/>
      <c r="G2803" s="1"/>
      <c r="H2803" s="1"/>
    </row>
    <row r="2804" spans="3:8" x14ac:dyDescent="0.2">
      <c r="C2804" s="1"/>
      <c r="D2804" s="1"/>
      <c r="E2804" s="1"/>
      <c r="F2804" s="1"/>
      <c r="G2804" s="1"/>
      <c r="H2804" s="1"/>
    </row>
    <row r="2805" spans="3:8" x14ac:dyDescent="0.2">
      <c r="C2805" s="1"/>
      <c r="D2805" s="1"/>
      <c r="E2805" s="1"/>
      <c r="F2805" s="1"/>
      <c r="G2805" s="1"/>
      <c r="H2805" s="1"/>
    </row>
    <row r="2806" spans="3:8" x14ac:dyDescent="0.2">
      <c r="C2806" s="1"/>
      <c r="D2806" s="1"/>
      <c r="E2806" s="1"/>
      <c r="F2806" s="1"/>
      <c r="G2806" s="1"/>
      <c r="H2806" s="1"/>
    </row>
    <row r="2807" spans="3:8" x14ac:dyDescent="0.2">
      <c r="C2807" s="1"/>
      <c r="D2807" s="1"/>
      <c r="E2807" s="1"/>
      <c r="F2807" s="1"/>
      <c r="G2807" s="1"/>
      <c r="H2807" s="1"/>
    </row>
    <row r="2808" spans="3:8" x14ac:dyDescent="0.2">
      <c r="C2808" s="1"/>
      <c r="D2808" s="1"/>
      <c r="E2808" s="1"/>
      <c r="F2808" s="1"/>
      <c r="G2808" s="1"/>
      <c r="H2808" s="1"/>
    </row>
    <row r="2809" spans="3:8" x14ac:dyDescent="0.2">
      <c r="C2809" s="1"/>
      <c r="D2809" s="1"/>
      <c r="E2809" s="1"/>
      <c r="F2809" s="1"/>
      <c r="G2809" s="1"/>
      <c r="H2809" s="1"/>
    </row>
    <row r="2810" spans="3:8" x14ac:dyDescent="0.2">
      <c r="C2810" s="1"/>
      <c r="D2810" s="1"/>
      <c r="E2810" s="1"/>
      <c r="F2810" s="1"/>
      <c r="G2810" s="1"/>
      <c r="H2810" s="1"/>
    </row>
    <row r="2811" spans="3:8" x14ac:dyDescent="0.2">
      <c r="C2811" s="1"/>
      <c r="D2811" s="1"/>
      <c r="E2811" s="1"/>
      <c r="F2811" s="1"/>
      <c r="G2811" s="1"/>
      <c r="H2811" s="1"/>
    </row>
    <row r="2812" spans="3:8" x14ac:dyDescent="0.2">
      <c r="C2812" s="1"/>
      <c r="D2812" s="1"/>
      <c r="E2812" s="1"/>
      <c r="F2812" s="1"/>
      <c r="G2812" s="1"/>
      <c r="H2812" s="1"/>
    </row>
    <row r="2813" spans="3:8" x14ac:dyDescent="0.2">
      <c r="C2813" s="1"/>
      <c r="D2813" s="1"/>
      <c r="E2813" s="1"/>
      <c r="F2813" s="1"/>
      <c r="G2813" s="1"/>
      <c r="H2813" s="1"/>
    </row>
    <row r="2814" spans="3:8" x14ac:dyDescent="0.2">
      <c r="C2814" s="1"/>
      <c r="D2814" s="1"/>
      <c r="E2814" s="1"/>
      <c r="F2814" s="1"/>
      <c r="G2814" s="1"/>
      <c r="H2814" s="1"/>
    </row>
    <row r="2815" spans="3:8" x14ac:dyDescent="0.2">
      <c r="C2815" s="1"/>
      <c r="D2815" s="1"/>
      <c r="E2815" s="1"/>
      <c r="F2815" s="1"/>
      <c r="G2815" s="1"/>
      <c r="H2815" s="1"/>
    </row>
    <row r="2816" spans="3:8" x14ac:dyDescent="0.2">
      <c r="C2816" s="1"/>
      <c r="D2816" s="1"/>
      <c r="E2816" s="1"/>
      <c r="F2816" s="1"/>
      <c r="G2816" s="1"/>
      <c r="H2816" s="1"/>
    </row>
    <row r="2817" spans="3:8" x14ac:dyDescent="0.2">
      <c r="C2817" s="1"/>
      <c r="D2817" s="1"/>
      <c r="E2817" s="1"/>
      <c r="F2817" s="1"/>
      <c r="G2817" s="1"/>
      <c r="H2817" s="1"/>
    </row>
    <row r="2818" spans="3:8" x14ac:dyDescent="0.2">
      <c r="C2818" s="1"/>
      <c r="D2818" s="1"/>
      <c r="E2818" s="1"/>
      <c r="F2818" s="1"/>
      <c r="G2818" s="1"/>
      <c r="H2818" s="1"/>
    </row>
    <row r="2819" spans="3:8" x14ac:dyDescent="0.2">
      <c r="C2819" s="1"/>
      <c r="D2819" s="1"/>
      <c r="E2819" s="1"/>
      <c r="F2819" s="1"/>
      <c r="G2819" s="1"/>
      <c r="H2819" s="1"/>
    </row>
    <row r="2820" spans="3:8" x14ac:dyDescent="0.2">
      <c r="C2820" s="1"/>
      <c r="D2820" s="1"/>
      <c r="E2820" s="1"/>
      <c r="F2820" s="1"/>
      <c r="G2820" s="1"/>
      <c r="H2820" s="1"/>
    </row>
    <row r="2821" spans="3:8" x14ac:dyDescent="0.2">
      <c r="C2821" s="1"/>
      <c r="D2821" s="1"/>
      <c r="E2821" s="1"/>
      <c r="F2821" s="1"/>
      <c r="G2821" s="1"/>
      <c r="H2821" s="1"/>
    </row>
    <row r="2822" spans="3:8" x14ac:dyDescent="0.2">
      <c r="C2822" s="1"/>
      <c r="D2822" s="1"/>
      <c r="E2822" s="1"/>
      <c r="F2822" s="1"/>
      <c r="G2822" s="1"/>
      <c r="H2822" s="1"/>
    </row>
    <row r="2823" spans="3:8" x14ac:dyDescent="0.2">
      <c r="C2823" s="1"/>
      <c r="D2823" s="1"/>
      <c r="E2823" s="1"/>
      <c r="F2823" s="1"/>
      <c r="G2823" s="1"/>
      <c r="H2823" s="1"/>
    </row>
    <row r="2824" spans="3:8" x14ac:dyDescent="0.2">
      <c r="C2824" s="1"/>
      <c r="D2824" s="1"/>
      <c r="E2824" s="1"/>
      <c r="F2824" s="1"/>
      <c r="G2824" s="1"/>
      <c r="H2824" s="1"/>
    </row>
    <row r="2825" spans="3:8" x14ac:dyDescent="0.2">
      <c r="C2825" s="1"/>
      <c r="D2825" s="1"/>
      <c r="E2825" s="1"/>
      <c r="F2825" s="1"/>
      <c r="G2825" s="1"/>
      <c r="H2825" s="1"/>
    </row>
    <row r="2826" spans="3:8" x14ac:dyDescent="0.2">
      <c r="C2826" s="1"/>
      <c r="D2826" s="1"/>
      <c r="E2826" s="1"/>
      <c r="F2826" s="1"/>
      <c r="G2826" s="1"/>
      <c r="H2826" s="1"/>
    </row>
    <row r="2827" spans="3:8" x14ac:dyDescent="0.2">
      <c r="C2827" s="1"/>
      <c r="D2827" s="1"/>
      <c r="E2827" s="1"/>
      <c r="F2827" s="1"/>
      <c r="G2827" s="1"/>
      <c r="H2827" s="1"/>
    </row>
    <row r="2828" spans="3:8" x14ac:dyDescent="0.2">
      <c r="C2828" s="1"/>
      <c r="D2828" s="1"/>
      <c r="E2828" s="1"/>
      <c r="F2828" s="1"/>
      <c r="G2828" s="1"/>
      <c r="H2828" s="1"/>
    </row>
    <row r="2829" spans="3:8" x14ac:dyDescent="0.2">
      <c r="C2829" s="1"/>
      <c r="D2829" s="1"/>
      <c r="E2829" s="1"/>
      <c r="F2829" s="1"/>
      <c r="G2829" s="1"/>
      <c r="H2829" s="1"/>
    </row>
    <row r="2830" spans="3:8" x14ac:dyDescent="0.2">
      <c r="C2830" s="1"/>
      <c r="D2830" s="1"/>
      <c r="E2830" s="1"/>
      <c r="F2830" s="1"/>
      <c r="G2830" s="1"/>
      <c r="H2830" s="1"/>
    </row>
    <row r="2831" spans="3:8" x14ac:dyDescent="0.2">
      <c r="C2831" s="1"/>
      <c r="D2831" s="1"/>
      <c r="E2831" s="1"/>
      <c r="F2831" s="1"/>
      <c r="G2831" s="1"/>
      <c r="H2831" s="1"/>
    </row>
    <row r="2832" spans="3:8" x14ac:dyDescent="0.2">
      <c r="C2832" s="1"/>
      <c r="D2832" s="1"/>
      <c r="E2832" s="1"/>
      <c r="F2832" s="1"/>
      <c r="G2832" s="1"/>
      <c r="H2832" s="1"/>
    </row>
    <row r="2833" spans="3:8" x14ac:dyDescent="0.2">
      <c r="C2833" s="1"/>
      <c r="D2833" s="1"/>
      <c r="E2833" s="1"/>
      <c r="F2833" s="1"/>
      <c r="G2833" s="1"/>
      <c r="H2833" s="1"/>
    </row>
    <row r="2834" spans="3:8" x14ac:dyDescent="0.2">
      <c r="C2834" s="1"/>
      <c r="D2834" s="1"/>
      <c r="E2834" s="1"/>
      <c r="F2834" s="1"/>
      <c r="G2834" s="1"/>
      <c r="H2834" s="1"/>
    </row>
    <row r="2835" spans="3:8" x14ac:dyDescent="0.2">
      <c r="C2835" s="1"/>
      <c r="D2835" s="1"/>
      <c r="E2835" s="1"/>
      <c r="F2835" s="1"/>
      <c r="G2835" s="1"/>
      <c r="H2835" s="1"/>
    </row>
    <row r="2836" spans="3:8" x14ac:dyDescent="0.2">
      <c r="C2836" s="1"/>
      <c r="D2836" s="1"/>
      <c r="E2836" s="1"/>
      <c r="F2836" s="1"/>
      <c r="G2836" s="1"/>
      <c r="H2836" s="1"/>
    </row>
    <row r="2837" spans="3:8" x14ac:dyDescent="0.2">
      <c r="C2837" s="1"/>
      <c r="D2837" s="1"/>
      <c r="E2837" s="1"/>
      <c r="F2837" s="1"/>
      <c r="G2837" s="1"/>
      <c r="H2837" s="1"/>
    </row>
    <row r="2838" spans="3:8" x14ac:dyDescent="0.2">
      <c r="C2838" s="1"/>
      <c r="D2838" s="1"/>
      <c r="E2838" s="1"/>
      <c r="F2838" s="1"/>
      <c r="G2838" s="1"/>
      <c r="H2838" s="1"/>
    </row>
    <row r="2839" spans="3:8" x14ac:dyDescent="0.2">
      <c r="C2839" s="1"/>
      <c r="D2839" s="1"/>
      <c r="E2839" s="1"/>
      <c r="F2839" s="1"/>
      <c r="G2839" s="1"/>
      <c r="H2839" s="1"/>
    </row>
    <row r="2840" spans="3:8" x14ac:dyDescent="0.2">
      <c r="C2840" s="1"/>
      <c r="D2840" s="1"/>
      <c r="E2840" s="1"/>
      <c r="F2840" s="1"/>
      <c r="G2840" s="1"/>
      <c r="H2840" s="1"/>
    </row>
    <row r="2841" spans="3:8" x14ac:dyDescent="0.2">
      <c r="C2841" s="1"/>
      <c r="D2841" s="1"/>
      <c r="E2841" s="1"/>
      <c r="F2841" s="1"/>
      <c r="G2841" s="1"/>
      <c r="H2841" s="1"/>
    </row>
    <row r="2842" spans="3:8" x14ac:dyDescent="0.2">
      <c r="C2842" s="1"/>
      <c r="D2842" s="1"/>
      <c r="E2842" s="1"/>
      <c r="F2842" s="1"/>
      <c r="G2842" s="1"/>
      <c r="H2842" s="1"/>
    </row>
    <row r="2843" spans="3:8" x14ac:dyDescent="0.2">
      <c r="C2843" s="1"/>
      <c r="D2843" s="1"/>
      <c r="E2843" s="1"/>
      <c r="F2843" s="1"/>
      <c r="G2843" s="1"/>
      <c r="H2843" s="1"/>
    </row>
    <row r="2844" spans="3:8" x14ac:dyDescent="0.2">
      <c r="C2844" s="1"/>
      <c r="D2844" s="1"/>
      <c r="E2844" s="1"/>
      <c r="F2844" s="1"/>
      <c r="G2844" s="1"/>
      <c r="H2844" s="1"/>
    </row>
    <row r="2845" spans="3:8" x14ac:dyDescent="0.2">
      <c r="C2845" s="1"/>
      <c r="D2845" s="1"/>
      <c r="E2845" s="1"/>
      <c r="F2845" s="1"/>
      <c r="G2845" s="1"/>
      <c r="H2845" s="1"/>
    </row>
    <row r="2846" spans="3:8" x14ac:dyDescent="0.2">
      <c r="C2846" s="1"/>
      <c r="D2846" s="1"/>
      <c r="E2846" s="1"/>
      <c r="F2846" s="1"/>
      <c r="G2846" s="1"/>
      <c r="H2846" s="1"/>
    </row>
    <row r="2847" spans="3:8" x14ac:dyDescent="0.2">
      <c r="C2847" s="1"/>
      <c r="D2847" s="1"/>
      <c r="E2847" s="1"/>
      <c r="F2847" s="1"/>
      <c r="G2847" s="1"/>
      <c r="H2847" s="1"/>
    </row>
    <row r="2848" spans="3:8" x14ac:dyDescent="0.2">
      <c r="C2848" s="1"/>
      <c r="D2848" s="1"/>
      <c r="E2848" s="1"/>
      <c r="F2848" s="1"/>
      <c r="G2848" s="1"/>
      <c r="H2848" s="1"/>
    </row>
    <row r="2849" spans="3:8" x14ac:dyDescent="0.2">
      <c r="C2849" s="1"/>
      <c r="D2849" s="1"/>
      <c r="E2849" s="1"/>
      <c r="F2849" s="1"/>
      <c r="G2849" s="1"/>
      <c r="H2849" s="1"/>
    </row>
    <row r="2850" spans="3:8" x14ac:dyDescent="0.2">
      <c r="C2850" s="1"/>
      <c r="D2850" s="1"/>
      <c r="E2850" s="1"/>
      <c r="F2850" s="1"/>
      <c r="G2850" s="1"/>
      <c r="H2850" s="1"/>
    </row>
    <row r="2851" spans="3:8" x14ac:dyDescent="0.2">
      <c r="C2851" s="1"/>
      <c r="D2851" s="1"/>
      <c r="E2851" s="1"/>
      <c r="F2851" s="1"/>
      <c r="G2851" s="1"/>
      <c r="H2851" s="1"/>
    </row>
    <row r="2852" spans="3:8" x14ac:dyDescent="0.2">
      <c r="C2852" s="1"/>
      <c r="D2852" s="1"/>
      <c r="E2852" s="1"/>
      <c r="F2852" s="1"/>
      <c r="G2852" s="1"/>
      <c r="H2852" s="1"/>
    </row>
    <row r="2853" spans="3:8" x14ac:dyDescent="0.2">
      <c r="C2853" s="1"/>
      <c r="D2853" s="1"/>
      <c r="E2853" s="1"/>
      <c r="F2853" s="1"/>
      <c r="G2853" s="1"/>
      <c r="H2853" s="1"/>
    </row>
    <row r="2854" spans="3:8" x14ac:dyDescent="0.2">
      <c r="C2854" s="1"/>
      <c r="D2854" s="1"/>
      <c r="E2854" s="1"/>
      <c r="F2854" s="1"/>
      <c r="G2854" s="1"/>
      <c r="H2854" s="1"/>
    </row>
    <row r="2855" spans="3:8" x14ac:dyDescent="0.2">
      <c r="C2855" s="1"/>
      <c r="D2855" s="1"/>
      <c r="E2855" s="1"/>
      <c r="F2855" s="1"/>
      <c r="G2855" s="1"/>
      <c r="H2855" s="1"/>
    </row>
    <row r="2856" spans="3:8" x14ac:dyDescent="0.2">
      <c r="C2856" s="1"/>
      <c r="D2856" s="1"/>
      <c r="E2856" s="1"/>
      <c r="F2856" s="1"/>
      <c r="G2856" s="1"/>
      <c r="H2856" s="1"/>
    </row>
    <row r="2857" spans="3:8" x14ac:dyDescent="0.2">
      <c r="C2857" s="1"/>
      <c r="D2857" s="1"/>
      <c r="E2857" s="1"/>
      <c r="F2857" s="1"/>
      <c r="G2857" s="1"/>
      <c r="H2857" s="1"/>
    </row>
    <row r="2858" spans="3:8" x14ac:dyDescent="0.2">
      <c r="C2858" s="1"/>
      <c r="D2858" s="1"/>
      <c r="E2858" s="1"/>
      <c r="F2858" s="1"/>
      <c r="G2858" s="1"/>
      <c r="H2858" s="1"/>
    </row>
    <row r="2859" spans="3:8" x14ac:dyDescent="0.2">
      <c r="C2859" s="1"/>
      <c r="D2859" s="1"/>
      <c r="E2859" s="1"/>
      <c r="F2859" s="1"/>
      <c r="G2859" s="1"/>
      <c r="H2859" s="1"/>
    </row>
    <row r="2860" spans="3:8" x14ac:dyDescent="0.2">
      <c r="C2860" s="1"/>
      <c r="D2860" s="1"/>
      <c r="E2860" s="1"/>
      <c r="F2860" s="1"/>
      <c r="G2860" s="1"/>
      <c r="H2860" s="1"/>
    </row>
    <row r="2861" spans="3:8" x14ac:dyDescent="0.2">
      <c r="C2861" s="1"/>
      <c r="D2861" s="1"/>
      <c r="E2861" s="1"/>
      <c r="F2861" s="1"/>
      <c r="G2861" s="1"/>
      <c r="H2861" s="1"/>
    </row>
    <row r="2862" spans="3:8" x14ac:dyDescent="0.2">
      <c r="C2862" s="1"/>
      <c r="D2862" s="1"/>
      <c r="E2862" s="1"/>
      <c r="F2862" s="1"/>
      <c r="G2862" s="1"/>
      <c r="H2862" s="1"/>
    </row>
    <row r="2863" spans="3:8" x14ac:dyDescent="0.2">
      <c r="C2863" s="1"/>
      <c r="D2863" s="1"/>
      <c r="E2863" s="1"/>
      <c r="F2863" s="1"/>
      <c r="G2863" s="1"/>
      <c r="H2863" s="1"/>
    </row>
    <row r="2864" spans="3:8" x14ac:dyDescent="0.2">
      <c r="C2864" s="1"/>
      <c r="D2864" s="1"/>
      <c r="E2864" s="1"/>
      <c r="F2864" s="1"/>
      <c r="G2864" s="1"/>
      <c r="H2864" s="1"/>
    </row>
    <row r="2865" spans="3:8" x14ac:dyDescent="0.2">
      <c r="C2865" s="1"/>
      <c r="D2865" s="1"/>
      <c r="E2865" s="1"/>
      <c r="F2865" s="1"/>
      <c r="G2865" s="1"/>
      <c r="H2865" s="1"/>
    </row>
    <row r="2866" spans="3:8" x14ac:dyDescent="0.2">
      <c r="C2866" s="1"/>
      <c r="D2866" s="1"/>
      <c r="E2866" s="1"/>
      <c r="F2866" s="1"/>
      <c r="G2866" s="1"/>
      <c r="H2866" s="1"/>
    </row>
    <row r="2867" spans="3:8" x14ac:dyDescent="0.2">
      <c r="C2867" s="1"/>
      <c r="D2867" s="1"/>
      <c r="E2867" s="1"/>
      <c r="F2867" s="1"/>
      <c r="G2867" s="1"/>
      <c r="H2867" s="1"/>
    </row>
    <row r="2868" spans="3:8" x14ac:dyDescent="0.2">
      <c r="C2868" s="1"/>
      <c r="D2868" s="1"/>
      <c r="E2868" s="1"/>
      <c r="F2868" s="1"/>
      <c r="G2868" s="1"/>
      <c r="H2868" s="1"/>
    </row>
    <row r="2869" spans="3:8" x14ac:dyDescent="0.2">
      <c r="C2869" s="1"/>
      <c r="D2869" s="1"/>
      <c r="E2869" s="1"/>
      <c r="F2869" s="1"/>
      <c r="G2869" s="1"/>
      <c r="H2869" s="1"/>
    </row>
    <row r="2870" spans="3:8" x14ac:dyDescent="0.2">
      <c r="C2870" s="1"/>
      <c r="D2870" s="1"/>
      <c r="E2870" s="1"/>
      <c r="F2870" s="1"/>
      <c r="G2870" s="1"/>
      <c r="H2870" s="1"/>
    </row>
    <row r="2871" spans="3:8" x14ac:dyDescent="0.2">
      <c r="C2871" s="1"/>
      <c r="D2871" s="1"/>
      <c r="E2871" s="1"/>
      <c r="F2871" s="1"/>
      <c r="G2871" s="1"/>
      <c r="H2871" s="1"/>
    </row>
    <row r="2872" spans="3:8" x14ac:dyDescent="0.2">
      <c r="C2872" s="1"/>
      <c r="D2872" s="1"/>
      <c r="E2872" s="1"/>
      <c r="F2872" s="1"/>
      <c r="G2872" s="1"/>
      <c r="H2872" s="1"/>
    </row>
    <row r="2873" spans="3:8" x14ac:dyDescent="0.2">
      <c r="C2873" s="1"/>
      <c r="D2873" s="1"/>
      <c r="E2873" s="1"/>
      <c r="F2873" s="1"/>
      <c r="G2873" s="1"/>
      <c r="H2873" s="1"/>
    </row>
    <row r="2874" spans="3:8" x14ac:dyDescent="0.2">
      <c r="C2874" s="1"/>
      <c r="D2874" s="1"/>
      <c r="E2874" s="1"/>
      <c r="F2874" s="1"/>
      <c r="G2874" s="1"/>
      <c r="H2874" s="1"/>
    </row>
    <row r="2875" spans="3:8" x14ac:dyDescent="0.2">
      <c r="C2875" s="1"/>
      <c r="D2875" s="1"/>
      <c r="E2875" s="1"/>
      <c r="F2875" s="1"/>
      <c r="G2875" s="1"/>
      <c r="H2875" s="1"/>
    </row>
    <row r="2876" spans="3:8" x14ac:dyDescent="0.2">
      <c r="C2876" s="1"/>
      <c r="D2876" s="1"/>
      <c r="E2876" s="1"/>
      <c r="F2876" s="1"/>
      <c r="G2876" s="1"/>
      <c r="H2876" s="1"/>
    </row>
    <row r="2877" spans="3:8" x14ac:dyDescent="0.2">
      <c r="C2877" s="1"/>
      <c r="D2877" s="1"/>
      <c r="E2877" s="1"/>
      <c r="F2877" s="1"/>
      <c r="G2877" s="1"/>
      <c r="H2877" s="1"/>
    </row>
    <row r="2878" spans="3:8" x14ac:dyDescent="0.2">
      <c r="C2878" s="1"/>
      <c r="D2878" s="1"/>
      <c r="E2878" s="1"/>
      <c r="F2878" s="1"/>
      <c r="G2878" s="1"/>
      <c r="H2878" s="1"/>
    </row>
    <row r="2879" spans="3:8" x14ac:dyDescent="0.2">
      <c r="C2879" s="1"/>
      <c r="D2879" s="1"/>
      <c r="E2879" s="1"/>
      <c r="F2879" s="1"/>
      <c r="G2879" s="1"/>
      <c r="H2879" s="1"/>
    </row>
    <row r="2880" spans="3:8" x14ac:dyDescent="0.2">
      <c r="C2880" s="1"/>
      <c r="D2880" s="1"/>
      <c r="E2880" s="1"/>
      <c r="F2880" s="1"/>
      <c r="G2880" s="1"/>
      <c r="H2880" s="1"/>
    </row>
    <row r="2881" spans="3:8" x14ac:dyDescent="0.2">
      <c r="C2881" s="1"/>
      <c r="D2881" s="1"/>
      <c r="E2881" s="1"/>
      <c r="F2881" s="1"/>
      <c r="G2881" s="1"/>
      <c r="H2881" s="1"/>
    </row>
    <row r="2882" spans="3:8" x14ac:dyDescent="0.2">
      <c r="C2882" s="1"/>
      <c r="D2882" s="1"/>
      <c r="E2882" s="1"/>
      <c r="F2882" s="1"/>
      <c r="G2882" s="1"/>
      <c r="H2882" s="1"/>
    </row>
    <row r="2883" spans="3:8" x14ac:dyDescent="0.2">
      <c r="C2883" s="1"/>
      <c r="D2883" s="1"/>
      <c r="E2883" s="1"/>
      <c r="F2883" s="1"/>
      <c r="G2883" s="1"/>
      <c r="H2883" s="1"/>
    </row>
    <row r="2884" spans="3:8" x14ac:dyDescent="0.2">
      <c r="C2884" s="1"/>
      <c r="D2884" s="1"/>
      <c r="E2884" s="1"/>
      <c r="F2884" s="1"/>
      <c r="G2884" s="1"/>
      <c r="H2884" s="1"/>
    </row>
    <row r="2885" spans="3:8" x14ac:dyDescent="0.2">
      <c r="C2885" s="1"/>
      <c r="D2885" s="1"/>
      <c r="E2885" s="1"/>
      <c r="F2885" s="1"/>
      <c r="G2885" s="1"/>
      <c r="H2885" s="1"/>
    </row>
    <row r="2886" spans="3:8" x14ac:dyDescent="0.2">
      <c r="C2886" s="1"/>
      <c r="D2886" s="1"/>
      <c r="E2886" s="1"/>
      <c r="F2886" s="1"/>
      <c r="G2886" s="1"/>
      <c r="H2886" s="1"/>
    </row>
    <row r="2887" spans="3:8" x14ac:dyDescent="0.2">
      <c r="C2887" s="1"/>
      <c r="D2887" s="1"/>
      <c r="E2887" s="1"/>
      <c r="F2887" s="1"/>
      <c r="G2887" s="1"/>
      <c r="H2887" s="1"/>
    </row>
    <row r="2888" spans="3:8" x14ac:dyDescent="0.2">
      <c r="C2888" s="1"/>
      <c r="D2888" s="1"/>
      <c r="E2888" s="1"/>
      <c r="F2888" s="1"/>
      <c r="G2888" s="1"/>
      <c r="H2888" s="1"/>
    </row>
    <row r="2889" spans="3:8" x14ac:dyDescent="0.2">
      <c r="C2889" s="1"/>
      <c r="D2889" s="1"/>
      <c r="E2889" s="1"/>
      <c r="F2889" s="1"/>
      <c r="G2889" s="1"/>
      <c r="H2889" s="1"/>
    </row>
    <row r="2890" spans="3:8" x14ac:dyDescent="0.2">
      <c r="C2890" s="1"/>
      <c r="D2890" s="1"/>
      <c r="E2890" s="1"/>
      <c r="F2890" s="1"/>
      <c r="G2890" s="1"/>
      <c r="H2890" s="1"/>
    </row>
    <row r="2891" spans="3:8" x14ac:dyDescent="0.2">
      <c r="C2891" s="1"/>
      <c r="D2891" s="1"/>
      <c r="E2891" s="1"/>
      <c r="F2891" s="1"/>
      <c r="G2891" s="1"/>
      <c r="H2891" s="1"/>
    </row>
    <row r="2892" spans="3:8" x14ac:dyDescent="0.2">
      <c r="C2892" s="1"/>
      <c r="D2892" s="1"/>
      <c r="E2892" s="1"/>
      <c r="F2892" s="1"/>
      <c r="G2892" s="1"/>
      <c r="H2892" s="1"/>
    </row>
    <row r="2893" spans="3:8" x14ac:dyDescent="0.2">
      <c r="C2893" s="1"/>
      <c r="D2893" s="1"/>
      <c r="E2893" s="1"/>
      <c r="F2893" s="1"/>
      <c r="G2893" s="1"/>
      <c r="H2893" s="1"/>
    </row>
    <row r="2894" spans="3:8" x14ac:dyDescent="0.2">
      <c r="C2894" s="1"/>
      <c r="D2894" s="1"/>
      <c r="E2894" s="1"/>
      <c r="F2894" s="1"/>
      <c r="G2894" s="1"/>
      <c r="H2894" s="1"/>
    </row>
    <row r="2895" spans="3:8" x14ac:dyDescent="0.2">
      <c r="C2895" s="1"/>
      <c r="D2895" s="1"/>
      <c r="E2895" s="1"/>
      <c r="F2895" s="1"/>
      <c r="G2895" s="1"/>
      <c r="H2895" s="1"/>
    </row>
    <row r="2896" spans="3:8" x14ac:dyDescent="0.2">
      <c r="C2896" s="1"/>
      <c r="D2896" s="1"/>
      <c r="E2896" s="1"/>
      <c r="F2896" s="1"/>
      <c r="G2896" s="1"/>
      <c r="H2896" s="1"/>
    </row>
    <row r="2897" spans="3:8" x14ac:dyDescent="0.2">
      <c r="C2897" s="1"/>
      <c r="D2897" s="1"/>
      <c r="E2897" s="1"/>
      <c r="F2897" s="1"/>
      <c r="G2897" s="1"/>
      <c r="H2897" s="1"/>
    </row>
    <row r="2898" spans="3:8" x14ac:dyDescent="0.2">
      <c r="C2898" s="1"/>
      <c r="D2898" s="1"/>
      <c r="E2898" s="1"/>
      <c r="F2898" s="1"/>
      <c r="G2898" s="1"/>
      <c r="H2898" s="1"/>
    </row>
    <row r="2899" spans="3:8" x14ac:dyDescent="0.2">
      <c r="C2899" s="1"/>
      <c r="D2899" s="1"/>
      <c r="E2899" s="1"/>
      <c r="F2899" s="1"/>
      <c r="G2899" s="1"/>
      <c r="H2899" s="1"/>
    </row>
    <row r="2900" spans="3:8" x14ac:dyDescent="0.2">
      <c r="C2900" s="1"/>
      <c r="D2900" s="1"/>
      <c r="E2900" s="1"/>
      <c r="F2900" s="1"/>
      <c r="G2900" s="1"/>
      <c r="H2900" s="1"/>
    </row>
    <row r="2901" spans="3:8" x14ac:dyDescent="0.2">
      <c r="C2901" s="1"/>
      <c r="D2901" s="1"/>
      <c r="E2901" s="1"/>
      <c r="F2901" s="1"/>
      <c r="G2901" s="1"/>
      <c r="H2901" s="1"/>
    </row>
  </sheetData>
  <sheetProtection password="BD17" sheet="1" objects="1" scenarios="1" autoFilter="0"/>
  <autoFilter ref="L18:L173"/>
  <mergeCells count="365">
    <mergeCell ref="D170:I170"/>
    <mergeCell ref="D166:E166"/>
    <mergeCell ref="F166:G166"/>
    <mergeCell ref="H166:I166"/>
    <mergeCell ref="D167:E167"/>
    <mergeCell ref="F167:G167"/>
    <mergeCell ref="H167:I167"/>
    <mergeCell ref="D168:E168"/>
    <mergeCell ref="F168:G168"/>
    <mergeCell ref="H168:I168"/>
    <mergeCell ref="D169:E169"/>
    <mergeCell ref="F169:G169"/>
    <mergeCell ref="H169:I169"/>
    <mergeCell ref="F162:G162"/>
    <mergeCell ref="H162:I162"/>
    <mergeCell ref="F163:G163"/>
    <mergeCell ref="H163:I163"/>
    <mergeCell ref="D164:E164"/>
    <mergeCell ref="F164:G164"/>
    <mergeCell ref="H164:I164"/>
    <mergeCell ref="D165:E165"/>
    <mergeCell ref="F165:G165"/>
    <mergeCell ref="H165:I165"/>
    <mergeCell ref="D154:E154"/>
    <mergeCell ref="F154:G154"/>
    <mergeCell ref="H154:I154"/>
    <mergeCell ref="D155:E155"/>
    <mergeCell ref="F155:G155"/>
    <mergeCell ref="H155:I155"/>
    <mergeCell ref="D160:I160"/>
    <mergeCell ref="D156:E156"/>
    <mergeCell ref="F156:G156"/>
    <mergeCell ref="H156:I156"/>
    <mergeCell ref="D157:E157"/>
    <mergeCell ref="F157:G157"/>
    <mergeCell ref="H157:I157"/>
    <mergeCell ref="D158:E158"/>
    <mergeCell ref="F158:G158"/>
    <mergeCell ref="H158:I158"/>
    <mergeCell ref="D159:E159"/>
    <mergeCell ref="F159:G159"/>
    <mergeCell ref="H159:I159"/>
    <mergeCell ref="D26:E26"/>
    <mergeCell ref="F26:G26"/>
    <mergeCell ref="H26:I26"/>
    <mergeCell ref="D27:E27"/>
    <mergeCell ref="F27:G27"/>
    <mergeCell ref="H27:I27"/>
    <mergeCell ref="H144:I144"/>
    <mergeCell ref="D145:E145"/>
    <mergeCell ref="F145:G145"/>
    <mergeCell ref="H145:I145"/>
    <mergeCell ref="D30:E30"/>
    <mergeCell ref="F30:G30"/>
    <mergeCell ref="H30:I30"/>
    <mergeCell ref="D31:E31"/>
    <mergeCell ref="F31:G31"/>
    <mergeCell ref="H31:I31"/>
    <mergeCell ref="D28:E28"/>
    <mergeCell ref="F28:G28"/>
    <mergeCell ref="H28:I28"/>
    <mergeCell ref="D29:E29"/>
    <mergeCell ref="F29:G29"/>
    <mergeCell ref="H29:I29"/>
    <mergeCell ref="D34:E34"/>
    <mergeCell ref="F34:G34"/>
    <mergeCell ref="H34:I34"/>
    <mergeCell ref="D35:E35"/>
    <mergeCell ref="F35:G35"/>
    <mergeCell ref="H35:I35"/>
    <mergeCell ref="D32:E32"/>
    <mergeCell ref="F32:G32"/>
    <mergeCell ref="H32:I32"/>
    <mergeCell ref="D33:E33"/>
    <mergeCell ref="F33:G33"/>
    <mergeCell ref="H33:I33"/>
    <mergeCell ref="D38:E38"/>
    <mergeCell ref="F38:G38"/>
    <mergeCell ref="H38:I38"/>
    <mergeCell ref="D39:E39"/>
    <mergeCell ref="F39:G39"/>
    <mergeCell ref="H39:I39"/>
    <mergeCell ref="D36:E36"/>
    <mergeCell ref="F36:G36"/>
    <mergeCell ref="H36:I36"/>
    <mergeCell ref="D37:E37"/>
    <mergeCell ref="F37:G37"/>
    <mergeCell ref="H37:I37"/>
    <mergeCell ref="D44:E44"/>
    <mergeCell ref="F44:G44"/>
    <mergeCell ref="H44:I44"/>
    <mergeCell ref="D45:E45"/>
    <mergeCell ref="F45:G45"/>
    <mergeCell ref="H45:I45"/>
    <mergeCell ref="D46:E46"/>
    <mergeCell ref="D40:E40"/>
    <mergeCell ref="F40:G40"/>
    <mergeCell ref="H40:I40"/>
    <mergeCell ref="F42:G42"/>
    <mergeCell ref="H42:I42"/>
    <mergeCell ref="F43:G43"/>
    <mergeCell ref="H43:I43"/>
    <mergeCell ref="D50:I50"/>
    <mergeCell ref="D58:E58"/>
    <mergeCell ref="F58:G58"/>
    <mergeCell ref="H58:I58"/>
    <mergeCell ref="D54:E54"/>
    <mergeCell ref="F54:G54"/>
    <mergeCell ref="F46:G46"/>
    <mergeCell ref="H46:I46"/>
    <mergeCell ref="D47:E47"/>
    <mergeCell ref="F47:G47"/>
    <mergeCell ref="H47:I47"/>
    <mergeCell ref="D49:E49"/>
    <mergeCell ref="F49:G49"/>
    <mergeCell ref="H49:I49"/>
    <mergeCell ref="D48:E48"/>
    <mergeCell ref="F48:G48"/>
    <mergeCell ref="H48:I48"/>
    <mergeCell ref="H54:I54"/>
    <mergeCell ref="D55:E55"/>
    <mergeCell ref="F55:G55"/>
    <mergeCell ref="H55:I55"/>
    <mergeCell ref="D56:E56"/>
    <mergeCell ref="F56:G56"/>
    <mergeCell ref="H56:I56"/>
    <mergeCell ref="F52:G52"/>
    <mergeCell ref="H52:I52"/>
    <mergeCell ref="F53:G53"/>
    <mergeCell ref="H53:I53"/>
    <mergeCell ref="D60:I60"/>
    <mergeCell ref="D68:E68"/>
    <mergeCell ref="F68:G68"/>
    <mergeCell ref="H68:I68"/>
    <mergeCell ref="D64:E64"/>
    <mergeCell ref="F64:G64"/>
    <mergeCell ref="D57:E57"/>
    <mergeCell ref="F57:G57"/>
    <mergeCell ref="H57:I57"/>
    <mergeCell ref="D59:E59"/>
    <mergeCell ref="F59:G59"/>
    <mergeCell ref="H59:I59"/>
    <mergeCell ref="H64:I64"/>
    <mergeCell ref="D65:E65"/>
    <mergeCell ref="F65:G65"/>
    <mergeCell ref="H65:I65"/>
    <mergeCell ref="D66:E66"/>
    <mergeCell ref="F66:G66"/>
    <mergeCell ref="H66:I66"/>
    <mergeCell ref="F62:G62"/>
    <mergeCell ref="H62:I62"/>
    <mergeCell ref="F63:G63"/>
    <mergeCell ref="H63:I63"/>
    <mergeCell ref="D70:I70"/>
    <mergeCell ref="D78:E78"/>
    <mergeCell ref="F78:G78"/>
    <mergeCell ref="H78:I78"/>
    <mergeCell ref="D74:E74"/>
    <mergeCell ref="F74:G74"/>
    <mergeCell ref="D67:E67"/>
    <mergeCell ref="F67:G67"/>
    <mergeCell ref="H67:I67"/>
    <mergeCell ref="D69:E69"/>
    <mergeCell ref="F69:G69"/>
    <mergeCell ref="H69:I69"/>
    <mergeCell ref="H74:I74"/>
    <mergeCell ref="D75:E75"/>
    <mergeCell ref="F75:G75"/>
    <mergeCell ref="H75:I75"/>
    <mergeCell ref="D76:E76"/>
    <mergeCell ref="F76:G76"/>
    <mergeCell ref="H76:I76"/>
    <mergeCell ref="F72:G72"/>
    <mergeCell ref="H72:I72"/>
    <mergeCell ref="F73:G73"/>
    <mergeCell ref="H73:I73"/>
    <mergeCell ref="D80:I80"/>
    <mergeCell ref="D88:E88"/>
    <mergeCell ref="F88:G88"/>
    <mergeCell ref="H88:I88"/>
    <mergeCell ref="D84:E84"/>
    <mergeCell ref="F84:G84"/>
    <mergeCell ref="D77:E77"/>
    <mergeCell ref="F77:G77"/>
    <mergeCell ref="H77:I77"/>
    <mergeCell ref="D79:E79"/>
    <mergeCell ref="F79:G79"/>
    <mergeCell ref="H79:I79"/>
    <mergeCell ref="H84:I84"/>
    <mergeCell ref="D85:E85"/>
    <mergeCell ref="F85:G85"/>
    <mergeCell ref="H85:I85"/>
    <mergeCell ref="D86:E86"/>
    <mergeCell ref="F86:G86"/>
    <mergeCell ref="H86:I86"/>
    <mergeCell ref="F82:G82"/>
    <mergeCell ref="H82:I82"/>
    <mergeCell ref="F83:G83"/>
    <mergeCell ref="H83:I83"/>
    <mergeCell ref="D90:I90"/>
    <mergeCell ref="D98:E98"/>
    <mergeCell ref="F98:G98"/>
    <mergeCell ref="H98:I98"/>
    <mergeCell ref="D94:E94"/>
    <mergeCell ref="F94:G94"/>
    <mergeCell ref="D87:E87"/>
    <mergeCell ref="F87:G87"/>
    <mergeCell ref="H87:I87"/>
    <mergeCell ref="D89:E89"/>
    <mergeCell ref="F89:G89"/>
    <mergeCell ref="H89:I89"/>
    <mergeCell ref="H94:I94"/>
    <mergeCell ref="D95:E95"/>
    <mergeCell ref="F95:G95"/>
    <mergeCell ref="H95:I95"/>
    <mergeCell ref="D96:E96"/>
    <mergeCell ref="F96:G96"/>
    <mergeCell ref="H96:I96"/>
    <mergeCell ref="F92:G92"/>
    <mergeCell ref="H92:I92"/>
    <mergeCell ref="F93:G93"/>
    <mergeCell ref="H93:I93"/>
    <mergeCell ref="D100:I100"/>
    <mergeCell ref="D108:E108"/>
    <mergeCell ref="F108:G108"/>
    <mergeCell ref="H108:I108"/>
    <mergeCell ref="D104:E104"/>
    <mergeCell ref="F104:G104"/>
    <mergeCell ref="D97:E97"/>
    <mergeCell ref="F97:G97"/>
    <mergeCell ref="H97:I97"/>
    <mergeCell ref="D99:E99"/>
    <mergeCell ref="F99:G99"/>
    <mergeCell ref="H99:I99"/>
    <mergeCell ref="H104:I104"/>
    <mergeCell ref="D105:E105"/>
    <mergeCell ref="F105:G105"/>
    <mergeCell ref="H105:I105"/>
    <mergeCell ref="D106:E106"/>
    <mergeCell ref="F106:G106"/>
    <mergeCell ref="H106:I106"/>
    <mergeCell ref="F102:G102"/>
    <mergeCell ref="H102:I102"/>
    <mergeCell ref="F103:G103"/>
    <mergeCell ref="H103:I103"/>
    <mergeCell ref="D110:I110"/>
    <mergeCell ref="D118:E118"/>
    <mergeCell ref="F118:G118"/>
    <mergeCell ref="H118:I118"/>
    <mergeCell ref="D114:E114"/>
    <mergeCell ref="F114:G114"/>
    <mergeCell ref="D107:E107"/>
    <mergeCell ref="F107:G107"/>
    <mergeCell ref="H107:I107"/>
    <mergeCell ref="D109:E109"/>
    <mergeCell ref="F109:G109"/>
    <mergeCell ref="H109:I109"/>
    <mergeCell ref="H114:I114"/>
    <mergeCell ref="D115:E115"/>
    <mergeCell ref="F115:G115"/>
    <mergeCell ref="H115:I115"/>
    <mergeCell ref="D116:E116"/>
    <mergeCell ref="F116:G116"/>
    <mergeCell ref="H116:I116"/>
    <mergeCell ref="F112:G112"/>
    <mergeCell ref="H112:I112"/>
    <mergeCell ref="F113:G113"/>
    <mergeCell ref="H113:I113"/>
    <mergeCell ref="D125:E125"/>
    <mergeCell ref="F127:G127"/>
    <mergeCell ref="H127:I127"/>
    <mergeCell ref="F122:G122"/>
    <mergeCell ref="H122:I122"/>
    <mergeCell ref="D117:E117"/>
    <mergeCell ref="F117:G117"/>
    <mergeCell ref="H117:I117"/>
    <mergeCell ref="D119:E119"/>
    <mergeCell ref="F119:G119"/>
    <mergeCell ref="H119:I119"/>
    <mergeCell ref="G173:I173"/>
    <mergeCell ref="E173:F173"/>
    <mergeCell ref="D140:I140"/>
    <mergeCell ref="D136:E136"/>
    <mergeCell ref="F136:G136"/>
    <mergeCell ref="H136:I136"/>
    <mergeCell ref="D137:E137"/>
    <mergeCell ref="F137:G137"/>
    <mergeCell ref="D128:E128"/>
    <mergeCell ref="F128:G128"/>
    <mergeCell ref="H134:I134"/>
    <mergeCell ref="D135:E135"/>
    <mergeCell ref="F135:G135"/>
    <mergeCell ref="H135:I135"/>
    <mergeCell ref="D129:E129"/>
    <mergeCell ref="F129:G129"/>
    <mergeCell ref="H133:I133"/>
    <mergeCell ref="D130:I130"/>
    <mergeCell ref="H129:I129"/>
    <mergeCell ref="F132:G132"/>
    <mergeCell ref="H128:I128"/>
    <mergeCell ref="D150:I150"/>
    <mergeCell ref="D146:E146"/>
    <mergeCell ref="F146:G146"/>
    <mergeCell ref="D134:E134"/>
    <mergeCell ref="F134:G134"/>
    <mergeCell ref="D16:I16"/>
    <mergeCell ref="H137:I137"/>
    <mergeCell ref="D138:E138"/>
    <mergeCell ref="D25:E25"/>
    <mergeCell ref="F25:G25"/>
    <mergeCell ref="H25:I25"/>
    <mergeCell ref="F138:G138"/>
    <mergeCell ref="H138:I138"/>
    <mergeCell ref="H132:I132"/>
    <mergeCell ref="F133:G133"/>
    <mergeCell ref="D126:E126"/>
    <mergeCell ref="F126:G126"/>
    <mergeCell ref="H126:I126"/>
    <mergeCell ref="D127:E127"/>
    <mergeCell ref="F123:G123"/>
    <mergeCell ref="H123:I123"/>
    <mergeCell ref="F125:G125"/>
    <mergeCell ref="H125:I125"/>
    <mergeCell ref="D120:I120"/>
    <mergeCell ref="D124:E124"/>
    <mergeCell ref="F124:G124"/>
    <mergeCell ref="H124:I124"/>
    <mergeCell ref="B172:C172"/>
    <mergeCell ref="F142:G142"/>
    <mergeCell ref="H142:I142"/>
    <mergeCell ref="F143:G143"/>
    <mergeCell ref="H143:I143"/>
    <mergeCell ref="D144:E144"/>
    <mergeCell ref="F144:G144"/>
    <mergeCell ref="D139:E139"/>
    <mergeCell ref="F139:G139"/>
    <mergeCell ref="H139:I139"/>
    <mergeCell ref="H146:I146"/>
    <mergeCell ref="D147:E147"/>
    <mergeCell ref="F147:G147"/>
    <mergeCell ref="H147:I147"/>
    <mergeCell ref="D148:E148"/>
    <mergeCell ref="F148:G148"/>
    <mergeCell ref="H148:I148"/>
    <mergeCell ref="D149:E149"/>
    <mergeCell ref="F149:G149"/>
    <mergeCell ref="H149:I149"/>
    <mergeCell ref="F152:G152"/>
    <mergeCell ref="H152:I152"/>
    <mergeCell ref="F153:G153"/>
    <mergeCell ref="H153:I153"/>
    <mergeCell ref="F13:G13"/>
    <mergeCell ref="H13:I13"/>
    <mergeCell ref="F14:G14"/>
    <mergeCell ref="F15:G15"/>
    <mergeCell ref="H15:I15"/>
    <mergeCell ref="H14:I14"/>
    <mergeCell ref="B1:H1"/>
    <mergeCell ref="F10:G10"/>
    <mergeCell ref="H10:I10"/>
    <mergeCell ref="F12:G12"/>
    <mergeCell ref="H12:I12"/>
    <mergeCell ref="D10:E10"/>
    <mergeCell ref="D15:E15"/>
    <mergeCell ref="D14:E14"/>
  </mergeCells>
  <phoneticPr fontId="10" type="noConversion"/>
  <conditionalFormatting sqref="B172:C172">
    <cfRule type="expression" dxfId="77" priority="5" stopIfTrue="1">
      <formula>$B$172&lt;&gt;""</formula>
    </cfRule>
  </conditionalFormatting>
  <dataValidations count="3">
    <dataValidation type="list" allowBlank="1" showInputMessage="1" showErrorMessage="1" sqref="C15 C45:C49 C55:C59 C65:C69 C75:C79 C85:C89 C95:C99 C105:C109 C115:C119 C125:C129 C135:C139 C145:C149 C155:C159 C165:C169">
      <formula1>OFFSET(EMPRESAS,0,0,,1)</formula1>
    </dataValidation>
    <dataValidation type="list" allowBlank="1" showInputMessage="1" showErrorMessage="1" sqref="H13:I13 H43:I43 H53:I53 H63:I63 H73:I73 H83:I83 H93:I93 H103:I103 H113:I113 H123:I123 H133:I133 H143:I143 H153:I153 H163:I163">
      <formula1>OFFSET(INDICES,0,0,,1)</formula1>
    </dataValidation>
    <dataValidation type="list" allowBlank="1" showInputMessage="1" showErrorMessage="1" sqref="M13 M43 M53 M63 M73 M83 M93 M103 M113 M123 M133 M143 M153 M163">
      <formula1>"Sim,Não"</formula1>
    </dataValidation>
  </dataValidations>
  <pageMargins left="0.78740157480314965" right="0.78740157480314965" top="0.78740157480314965" bottom="0.78740157480314965" header="5.7086614173228352" footer="0.59055118110236227"/>
  <pageSetup paperSize="9" scale="76"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5134" r:id="rId4">
          <objectPr defaultSize="0" autoPict="0" r:id="rId5">
            <anchor moveWithCells="1" sizeWithCells="1">
              <from>
                <xdr:col>1</xdr:col>
                <xdr:colOff>0</xdr:colOff>
                <xdr:row>0</xdr:row>
                <xdr:rowOff>0</xdr:rowOff>
              </from>
              <to>
                <xdr:col>2</xdr:col>
                <xdr:colOff>857250</xdr:colOff>
                <xdr:row>1</xdr:row>
                <xdr:rowOff>0</xdr:rowOff>
              </to>
            </anchor>
          </objectPr>
        </oleObject>
      </mc:Choice>
      <mc:Fallback>
        <oleObject shapeId="5134" r:id="rId4"/>
      </mc:Fallback>
    </mc:AlternateContent>
  </oleObjects>
  <mc:AlternateContent xmlns:mc="http://schemas.openxmlformats.org/markup-compatibility/2006">
    <mc:Choice Requires="x14">
      <controls>
        <mc:AlternateContent xmlns:mc="http://schemas.openxmlformats.org/markup-compatibility/2006">
          <mc:Choice Requires="x14">
            <control shapeId="5121" r:id="rId6" name="Button 1">
              <controlPr defaultSize="0" print="0" autoFill="0" autoPict="0" macro="[0]!addCotacao">
                <anchor moveWithCells="1">
                  <from>
                    <xdr:col>1</xdr:col>
                    <xdr:colOff>28575</xdr:colOff>
                    <xdr:row>1</xdr:row>
                    <xdr:rowOff>66675</xdr:rowOff>
                  </from>
                  <to>
                    <xdr:col>3</xdr:col>
                    <xdr:colOff>133350</xdr:colOff>
                    <xdr:row>3</xdr:row>
                    <xdr:rowOff>76200</xdr:rowOff>
                  </to>
                </anchor>
              </controlPr>
            </control>
          </mc:Choice>
        </mc:AlternateContent>
        <mc:AlternateContent xmlns:mc="http://schemas.openxmlformats.org/markup-compatibility/2006">
          <mc:Choice Requires="x14">
            <control shapeId="5122" r:id="rId7" name="Button 2">
              <controlPr defaultSize="0" print="0" autoFill="0" autoPict="0" macro="[0]!AddLineCotacao">
                <anchor moveWithCells="1">
                  <from>
                    <xdr:col>3</xdr:col>
                    <xdr:colOff>361950</xdr:colOff>
                    <xdr:row>1</xdr:row>
                    <xdr:rowOff>66675</xdr:rowOff>
                  </from>
                  <to>
                    <xdr:col>3</xdr:col>
                    <xdr:colOff>1543050</xdr:colOff>
                    <xdr:row>3</xdr:row>
                    <xdr:rowOff>76200</xdr:rowOff>
                  </to>
                </anchor>
              </controlPr>
            </control>
          </mc:Choice>
        </mc:AlternateContent>
        <mc:AlternateContent xmlns:mc="http://schemas.openxmlformats.org/markup-compatibility/2006">
          <mc:Choice Requires="x14">
            <control shapeId="5123" r:id="rId8" name="Button 3">
              <controlPr defaultSize="0" print="0" autoFill="0" autoPict="0" macro="[0]!DeleteLineCotacao">
                <anchor moveWithCells="1">
                  <from>
                    <xdr:col>3</xdr:col>
                    <xdr:colOff>1619250</xdr:colOff>
                    <xdr:row>1</xdr:row>
                    <xdr:rowOff>66675</xdr:rowOff>
                  </from>
                  <to>
                    <xdr:col>4</xdr:col>
                    <xdr:colOff>57150</xdr:colOff>
                    <xdr:row>3</xdr:row>
                    <xdr:rowOff>76200</xdr:rowOff>
                  </to>
                </anchor>
              </controlPr>
            </control>
          </mc:Choice>
        </mc:AlternateContent>
        <mc:AlternateContent xmlns:mc="http://schemas.openxmlformats.org/markup-compatibility/2006">
          <mc:Choice Requires="x14">
            <control shapeId="5135" r:id="rId9" name="Drop Down 15">
              <controlPr defaultSize="0" print="0" autoLine="0" autoPict="0">
                <anchor moveWithCells="1">
                  <from>
                    <xdr:col>7</xdr:col>
                    <xdr:colOff>57150</xdr:colOff>
                    <xdr:row>2</xdr:row>
                    <xdr:rowOff>19050</xdr:rowOff>
                  </from>
                  <to>
                    <xdr:col>8</xdr:col>
                    <xdr:colOff>600075</xdr:colOff>
                    <xdr:row>3</xdr:row>
                    <xdr:rowOff>66675</xdr:rowOff>
                  </to>
                </anchor>
              </controlPr>
            </control>
          </mc:Choice>
        </mc:AlternateContent>
        <mc:AlternateContent xmlns:mc="http://schemas.openxmlformats.org/markup-compatibility/2006">
          <mc:Choice Requires="x14">
            <control shapeId="5136" r:id="rId10" name="Label 16">
              <controlPr defaultSize="0" print="0" autoFill="0" autoLine="0" autoPict="0">
                <anchor moveWithCells="1" sizeWithCells="1">
                  <from>
                    <xdr:col>7</xdr:col>
                    <xdr:colOff>57150</xdr:colOff>
                    <xdr:row>0</xdr:row>
                    <xdr:rowOff>266700</xdr:rowOff>
                  </from>
                  <to>
                    <xdr:col>9</xdr:col>
                    <xdr:colOff>238125</xdr:colOff>
                    <xdr:row>1</xdr:row>
                    <xdr:rowOff>123825</xdr:rowOff>
                  </to>
                </anchor>
              </controlPr>
            </control>
          </mc:Choice>
        </mc:AlternateContent>
        <mc:AlternateContent xmlns:mc="http://schemas.openxmlformats.org/markup-compatibility/2006">
          <mc:Choice Requires="x14">
            <control shapeId="5147" r:id="rId11" name="Button 27">
              <controlPr defaultSize="0" print="0" autoFill="0" autoPict="0" macro="[0]!limparcotacoes">
                <anchor moveWithCells="1">
                  <from>
                    <xdr:col>4</xdr:col>
                    <xdr:colOff>276225</xdr:colOff>
                    <xdr:row>1</xdr:row>
                    <xdr:rowOff>66675</xdr:rowOff>
                  </from>
                  <to>
                    <xdr:col>6</xdr:col>
                    <xdr:colOff>447675</xdr:colOff>
                    <xdr:row>3</xdr:row>
                    <xdr:rowOff>76200</xdr:rowOff>
                  </to>
                </anchor>
              </controlPr>
            </control>
          </mc:Choice>
        </mc:AlternateContent>
        <mc:AlternateContent xmlns:mc="http://schemas.openxmlformats.org/markup-compatibility/2006">
          <mc:Choice Requires="x14">
            <control shapeId="5149" r:id="rId12" name="Button 29">
              <controlPr defaultSize="0" print="0" autoFill="0" autoPict="0" macro="[0]!ExportarCotacoes">
                <anchor moveWithCells="1">
                  <from>
                    <xdr:col>12</xdr:col>
                    <xdr:colOff>114300</xdr:colOff>
                    <xdr:row>0</xdr:row>
                    <xdr:rowOff>123825</xdr:rowOff>
                  </from>
                  <to>
                    <xdr:col>13</xdr:col>
                    <xdr:colOff>600075</xdr:colOff>
                    <xdr:row>1</xdr:row>
                    <xdr:rowOff>57150</xdr:rowOff>
                  </to>
                </anchor>
              </controlPr>
            </control>
          </mc:Choice>
        </mc:AlternateContent>
        <mc:AlternateContent xmlns:mc="http://schemas.openxmlformats.org/markup-compatibility/2006">
          <mc:Choice Requires="x14">
            <control shapeId="5150" r:id="rId13" name="Button 30">
              <controlPr defaultSize="0" print="0" autoFill="0" autoPict="0" macro="[0]!ImportarCotacoes">
                <anchor moveWithCells="1">
                  <from>
                    <xdr:col>12</xdr:col>
                    <xdr:colOff>114300</xdr:colOff>
                    <xdr:row>1</xdr:row>
                    <xdr:rowOff>114300</xdr:rowOff>
                  </from>
                  <to>
                    <xdr:col>13</xdr:col>
                    <xdr:colOff>600075</xdr:colOff>
                    <xdr:row>3</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pageSetUpPr fitToPage="1"/>
  </sheetPr>
  <dimension ref="A1:H12"/>
  <sheetViews>
    <sheetView workbookViewId="0">
      <selection activeCell="C27" sqref="C27"/>
    </sheetView>
  </sheetViews>
  <sheetFormatPr defaultColWidth="0" defaultRowHeight="11.25" x14ac:dyDescent="0.2"/>
  <cols>
    <col min="1" max="1" width="15.28515625" style="1" customWidth="1"/>
    <col min="2" max="2" width="44.140625" style="1" customWidth="1"/>
    <col min="3" max="3" width="13.85546875" style="1" customWidth="1"/>
    <col min="4" max="4" width="17.85546875" style="1" customWidth="1"/>
    <col min="5" max="5" width="29.85546875" style="19" customWidth="1"/>
    <col min="6" max="8" width="11" style="21" customWidth="1"/>
    <col min="9" max="16384" width="9.140625" style="1" hidden="1"/>
  </cols>
  <sheetData>
    <row r="1" spans="1:8" ht="22.5" customHeight="1" x14ac:dyDescent="0.2">
      <c r="A1" s="152" t="s">
        <v>17</v>
      </c>
      <c r="B1" s="152"/>
      <c r="C1" s="152"/>
      <c r="D1" s="152"/>
      <c r="E1" s="152"/>
      <c r="F1" s="152"/>
      <c r="G1" s="152"/>
      <c r="H1" s="152"/>
    </row>
    <row r="2" spans="1:8" x14ac:dyDescent="0.2">
      <c r="A2" s="6"/>
      <c r="B2" s="6"/>
      <c r="C2" s="6"/>
      <c r="D2" s="6"/>
      <c r="E2" s="8"/>
      <c r="F2" s="20"/>
      <c r="G2" s="20"/>
      <c r="H2" s="20"/>
    </row>
    <row r="3" spans="1:8" x14ac:dyDescent="0.2">
      <c r="A3" s="6"/>
      <c r="B3" s="6"/>
      <c r="C3" s="6"/>
      <c r="D3" s="6"/>
      <c r="E3" s="8"/>
      <c r="F3" s="20"/>
      <c r="G3" s="20"/>
      <c r="H3" s="20"/>
    </row>
    <row r="4" spans="1:8" x14ac:dyDescent="0.2">
      <c r="A4" s="6"/>
      <c r="B4" s="6"/>
      <c r="C4" s="6"/>
      <c r="D4" s="6"/>
      <c r="E4" s="8"/>
      <c r="F4" s="20"/>
      <c r="G4" s="20"/>
      <c r="H4" s="20"/>
    </row>
    <row r="5" spans="1:8" s="17" customFormat="1" x14ac:dyDescent="0.2">
      <c r="A5" s="18" t="s">
        <v>9</v>
      </c>
      <c r="B5" s="18" t="s">
        <v>8</v>
      </c>
      <c r="C5" s="18" t="s">
        <v>10</v>
      </c>
      <c r="D5" s="18" t="s">
        <v>11</v>
      </c>
      <c r="E5" s="22" t="s">
        <v>12</v>
      </c>
      <c r="F5" s="23" t="s">
        <v>15</v>
      </c>
      <c r="G5" s="23" t="s">
        <v>13</v>
      </c>
      <c r="H5" s="23" t="s">
        <v>16</v>
      </c>
    </row>
    <row r="6" spans="1:8" x14ac:dyDescent="0.2">
      <c r="A6" s="1" t="s">
        <v>6301</v>
      </c>
      <c r="B6" s="1" t="s">
        <v>6303</v>
      </c>
      <c r="D6" s="1" t="s">
        <v>91</v>
      </c>
      <c r="E6" s="19" t="s">
        <v>14</v>
      </c>
      <c r="F6" s="21" t="s">
        <v>33123</v>
      </c>
      <c r="G6" s="21" t="s">
        <v>14</v>
      </c>
      <c r="H6" s="21" t="s">
        <v>14</v>
      </c>
    </row>
    <row r="7" spans="1:8" x14ac:dyDescent="0.2">
      <c r="A7" s="1" t="s">
        <v>6301</v>
      </c>
      <c r="B7" s="1" t="s">
        <v>6346</v>
      </c>
      <c r="D7" s="1" t="s">
        <v>91</v>
      </c>
      <c r="E7" s="19" t="s">
        <v>14</v>
      </c>
      <c r="F7" s="21" t="s">
        <v>33123</v>
      </c>
      <c r="G7" s="21" t="s">
        <v>14</v>
      </c>
      <c r="H7" s="21" t="s">
        <v>14</v>
      </c>
    </row>
    <row r="8" spans="1:8" x14ac:dyDescent="0.2">
      <c r="A8" s="1" t="s">
        <v>21527</v>
      </c>
      <c r="B8" s="1" t="s">
        <v>21528</v>
      </c>
      <c r="C8" s="1" t="s">
        <v>21529</v>
      </c>
      <c r="D8" s="1" t="s">
        <v>91</v>
      </c>
      <c r="E8" s="19" t="s">
        <v>21530</v>
      </c>
      <c r="F8" s="21" t="s">
        <v>33123</v>
      </c>
      <c r="G8" s="21" t="s">
        <v>34595</v>
      </c>
      <c r="H8" s="21" t="s">
        <v>34595</v>
      </c>
    </row>
    <row r="9" spans="1:8" x14ac:dyDescent="0.2">
      <c r="A9" s="1" t="s">
        <v>21527</v>
      </c>
      <c r="B9" s="1" t="s">
        <v>21941</v>
      </c>
      <c r="C9" s="1" t="s">
        <v>21529</v>
      </c>
      <c r="D9" s="1" t="s">
        <v>91</v>
      </c>
      <c r="E9" s="19" t="s">
        <v>21530</v>
      </c>
      <c r="F9" s="21" t="s">
        <v>33123</v>
      </c>
      <c r="G9" s="21" t="s">
        <v>34595</v>
      </c>
      <c r="H9" s="21" t="s">
        <v>34595</v>
      </c>
    </row>
    <row r="10" spans="1:8" x14ac:dyDescent="0.2">
      <c r="A10" s="1" t="s">
        <v>28600</v>
      </c>
      <c r="D10" s="1" t="s">
        <v>40553</v>
      </c>
      <c r="E10" s="19" t="s">
        <v>14</v>
      </c>
      <c r="F10" s="21" t="s">
        <v>33116</v>
      </c>
      <c r="G10" s="21" t="s">
        <v>14</v>
      </c>
      <c r="H10" s="21" t="s">
        <v>14</v>
      </c>
    </row>
    <row r="11" spans="1:8" x14ac:dyDescent="0.2">
      <c r="A11" s="1" t="s">
        <v>28600</v>
      </c>
      <c r="D11" s="1" t="s">
        <v>40553</v>
      </c>
      <c r="E11" s="19" t="s">
        <v>14</v>
      </c>
      <c r="F11" s="21" t="s">
        <v>33116</v>
      </c>
      <c r="G11" s="21" t="s">
        <v>14</v>
      </c>
      <c r="H11" s="21" t="s">
        <v>14</v>
      </c>
    </row>
    <row r="12" spans="1:8" x14ac:dyDescent="0.2">
      <c r="A12" s="1" t="s">
        <v>28600</v>
      </c>
      <c r="D12" s="1" t="s">
        <v>40553</v>
      </c>
      <c r="E12" s="19" t="s">
        <v>14</v>
      </c>
      <c r="F12" s="21" t="s">
        <v>33116</v>
      </c>
      <c r="G12" s="21" t="s">
        <v>14</v>
      </c>
      <c r="H12" s="21" t="s">
        <v>14</v>
      </c>
    </row>
  </sheetData>
  <sheetProtection algorithmName="SHA-512" hashValue="jzJNV/aImgIfu2Y/PoXkzGWFgc0Vl9g6PDdhfJSAKst7ElXTldkwKDVkM96ZLiGt8/7Hx8yJFdidPSE9LCFeFQ==" saltValue="fZ/0q8FIfdo/pm4Aqhpi5A==" spinCount="100000" sheet="1" objects="1" scenarios="1"/>
  <mergeCells count="1">
    <mergeCell ref="A1:H1"/>
  </mergeCells>
  <phoneticPr fontId="10" type="noConversion"/>
  <pageMargins left="0.78740157480314965" right="0.78740157480314965" top="0.78740157480314965" bottom="0.78740157480314965" header="0.59055118110236227" footer="0.59055118110236227"/>
  <pageSetup paperSize="9" scale="85" fitToHeight="0" orientation="landscape" horizontalDpi="300" verticalDpi="300" r:id="rId1"/>
  <headerFooter>
    <oddHeader>&amp;C&amp;14I</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3073" r:id="rId4">
          <objectPr defaultSize="0" autoPict="0" r:id="rId5">
            <anchor moveWithCells="1" sizeWithCells="1">
              <from>
                <xdr:col>0</xdr:col>
                <xdr:colOff>0</xdr:colOff>
                <xdr:row>0</xdr:row>
                <xdr:rowOff>0</xdr:rowOff>
              </from>
              <to>
                <xdr:col>1</xdr:col>
                <xdr:colOff>323850</xdr:colOff>
                <xdr:row>1</xdr:row>
                <xdr:rowOff>0</xdr:rowOff>
              </to>
            </anchor>
          </objectPr>
        </oleObject>
      </mc:Choice>
      <mc:Fallback>
        <oleObject shapeId="3073"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
    <pageSetUpPr fitToPage="1"/>
  </sheetPr>
  <dimension ref="A1:I5"/>
  <sheetViews>
    <sheetView topLeftCell="B1" workbookViewId="0">
      <pane ySplit="5" topLeftCell="A6" activePane="bottomLeft" state="frozen"/>
      <selection sqref="A1:H1"/>
      <selection pane="bottomLeft" activeCell="D2" sqref="D2"/>
    </sheetView>
  </sheetViews>
  <sheetFormatPr defaultColWidth="0" defaultRowHeight="11.25" x14ac:dyDescent="0.2"/>
  <cols>
    <col min="1" max="1" width="0" style="1" hidden="1" customWidth="1"/>
    <col min="2" max="2" width="8.42578125" style="3" customWidth="1"/>
    <col min="3" max="3" width="9.140625" style="4" customWidth="1"/>
    <col min="4" max="4" width="78.5703125" style="2" customWidth="1"/>
    <col min="5" max="5" width="7" style="3" bestFit="1" customWidth="1"/>
    <col min="6" max="6" width="13.42578125" style="3" customWidth="1"/>
    <col min="7" max="7" width="12.85546875" style="3" customWidth="1"/>
    <col min="8" max="8" width="12.85546875" style="3" hidden="1" customWidth="1"/>
    <col min="9" max="9" width="12.85546875" style="3" customWidth="1"/>
    <col min="10" max="16384" width="9.140625" style="1" hidden="1"/>
  </cols>
  <sheetData>
    <row r="1" spans="2:9" s="6" customFormat="1" ht="22.5" customHeight="1" x14ac:dyDescent="0.2">
      <c r="B1" s="152" t="s">
        <v>7</v>
      </c>
      <c r="C1" s="152"/>
      <c r="D1" s="152"/>
      <c r="E1" s="152"/>
      <c r="F1" s="152"/>
      <c r="G1" s="152"/>
      <c r="H1" s="70"/>
      <c r="I1" s="12"/>
    </row>
    <row r="2" spans="2:9" s="6" customFormat="1" x14ac:dyDescent="0.2">
      <c r="B2" s="176" t="s">
        <v>5</v>
      </c>
      <c r="C2" s="176"/>
      <c r="D2" s="15"/>
      <c r="E2" s="12"/>
      <c r="F2" s="12"/>
      <c r="G2" s="12"/>
      <c r="H2" s="12"/>
      <c r="I2" s="12"/>
    </row>
    <row r="3" spans="2:9" s="6" customFormat="1" x14ac:dyDescent="0.2">
      <c r="B3" s="177" t="s">
        <v>6</v>
      </c>
      <c r="C3" s="177"/>
      <c r="D3" s="15"/>
      <c r="E3" s="12"/>
      <c r="F3" s="12"/>
      <c r="G3" s="12"/>
      <c r="H3" s="12"/>
      <c r="I3" s="12"/>
    </row>
    <row r="4" spans="2:9" s="6" customFormat="1" x14ac:dyDescent="0.2">
      <c r="B4" s="8" t="s">
        <v>83</v>
      </c>
      <c r="C4" s="14"/>
      <c r="D4" s="15"/>
      <c r="E4" s="12"/>
      <c r="F4" s="12"/>
      <c r="G4" s="12"/>
      <c r="H4" s="12"/>
      <c r="I4" s="12"/>
    </row>
    <row r="5" spans="2:9" s="75" customFormat="1" ht="22.5" customHeight="1" x14ac:dyDescent="0.2">
      <c r="B5" s="71" t="s">
        <v>18</v>
      </c>
      <c r="C5" s="72" t="s">
        <v>3</v>
      </c>
      <c r="D5" s="73" t="s">
        <v>4</v>
      </c>
      <c r="E5" s="71" t="s">
        <v>0</v>
      </c>
      <c r="F5" s="74" t="s">
        <v>1</v>
      </c>
      <c r="G5" s="71" t="s">
        <v>2</v>
      </c>
      <c r="H5" s="71"/>
      <c r="I5" s="71" t="s">
        <v>79</v>
      </c>
    </row>
  </sheetData>
  <sheetProtection algorithmName="SHA-512" hashValue="wcXI9uqOKcodRMzR3qgv5EW5hkX0BC32C+mVlS5+M0xZzzfRs8eVhRmmqC24OD7Z7onig7eYg1GfKQV51DKd6w==" saltValue="TfFzfOjgJ9nlIOEawWqlbA==" spinCount="100000" sheet="1" objects="1" scenarios="1"/>
  <mergeCells count="3">
    <mergeCell ref="B2:C2"/>
    <mergeCell ref="B3:C3"/>
    <mergeCell ref="B1:G1"/>
  </mergeCells>
  <phoneticPr fontId="10" type="noConversion"/>
  <dataValidations count="1">
    <dataValidation type="list" allowBlank="1" showInputMessage="1" showErrorMessage="1" prompt="Selecione a partir da lista suspensa." sqref="D4">
      <formula1>"TODOS,SOMENTE SINAPI,SOMENTE COMPOSIÇÕES SINAPI,SOMENTE INSUMOS SINAPI"</formula1>
    </dataValidation>
  </dataValidations>
  <pageMargins left="0.78740157480314965" right="0.78740157480314965" top="0.78740157480314965" bottom="0.78740157480314965" header="5.7086614173228352" footer="0.59055118110236227"/>
  <pageSetup paperSize="9" scale="61"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uscar.Buscar">
                <anchor moveWithCells="1">
                  <from>
                    <xdr:col>4</xdr:col>
                    <xdr:colOff>47625</xdr:colOff>
                    <xdr:row>0</xdr:row>
                    <xdr:rowOff>276225</xdr:rowOff>
                  </from>
                  <to>
                    <xdr:col>5</xdr:col>
                    <xdr:colOff>514350</xdr:colOff>
                    <xdr:row>3</xdr:row>
                    <xdr:rowOff>0</xdr:rowOff>
                  </to>
                </anchor>
              </controlPr>
            </control>
          </mc:Choice>
        </mc:AlternateContent>
        <mc:AlternateContent xmlns:mc="http://schemas.openxmlformats.org/markup-compatibility/2006">
          <mc:Choice Requires="x14">
            <control shapeId="2051" r:id="rId5" name="Button 3">
              <controlPr defaultSize="0" print="0" autoFill="0" autoPict="0" macro="[0]!verAnalitico">
                <anchor moveWithCells="1">
                  <from>
                    <xdr:col>5</xdr:col>
                    <xdr:colOff>552450</xdr:colOff>
                    <xdr:row>0</xdr:row>
                    <xdr:rowOff>276225</xdr:rowOff>
                  </from>
                  <to>
                    <xdr:col>6</xdr:col>
                    <xdr:colOff>838200</xdr:colOff>
                    <xdr:row>3</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showGridLines="0" tabSelected="1" zoomScaleNormal="100" workbookViewId="0">
      <selection activeCell="J15" sqref="J15"/>
    </sheetView>
  </sheetViews>
  <sheetFormatPr defaultColWidth="0" defaultRowHeight="12.75" x14ac:dyDescent="0.2"/>
  <cols>
    <col min="1" max="1" width="6.5703125" style="101" customWidth="1"/>
    <col min="2" max="2" width="10.140625" style="101" customWidth="1"/>
    <col min="3" max="3" width="12.140625" style="101" customWidth="1"/>
    <col min="4" max="4" width="63.42578125" style="101" customWidth="1"/>
    <col min="5" max="5" width="9.28515625" style="101" customWidth="1"/>
    <col min="6" max="6" width="11.28515625" style="101" customWidth="1"/>
    <col min="7" max="7" width="13.42578125" style="101" customWidth="1"/>
    <col min="8" max="8" width="10.7109375" style="101" customWidth="1"/>
    <col min="9" max="9" width="14.7109375" style="101" customWidth="1"/>
    <col min="10" max="10" width="17.7109375" style="101" customWidth="1"/>
    <col min="11" max="11" width="4.85546875" style="101" customWidth="1"/>
    <col min="12" max="16384" width="9.140625" style="101" hidden="1"/>
  </cols>
  <sheetData>
    <row r="1" spans="1:10" ht="31.5" customHeight="1" x14ac:dyDescent="0.2">
      <c r="A1" s="184" t="s">
        <v>28615</v>
      </c>
      <c r="B1" s="184"/>
      <c r="C1" s="184"/>
      <c r="D1" s="184"/>
      <c r="E1" s="184"/>
      <c r="F1" s="184"/>
      <c r="G1" s="184"/>
      <c r="H1" s="184"/>
      <c r="I1" s="184"/>
      <c r="J1" s="184"/>
    </row>
    <row r="2" spans="1:10" x14ac:dyDescent="0.2">
      <c r="C2" s="102"/>
      <c r="D2" s="107" t="s">
        <v>28616</v>
      </c>
      <c r="E2" s="107" t="s">
        <v>28624</v>
      </c>
      <c r="F2" s="106"/>
      <c r="G2" s="108" t="s">
        <v>28622</v>
      </c>
      <c r="H2" s="106"/>
      <c r="I2" s="108" t="s">
        <v>28623</v>
      </c>
      <c r="J2" s="106"/>
    </row>
    <row r="3" spans="1:10" x14ac:dyDescent="0.2">
      <c r="C3" s="103"/>
      <c r="D3" s="127" t="s">
        <v>28617</v>
      </c>
      <c r="E3" s="185" t="s">
        <v>28626</v>
      </c>
      <c r="F3" s="186"/>
      <c r="G3" s="185" t="str">
        <f>VLOOKUP("SETOP",Relatórios!A:H,6,FALSE)</f>
        <v>04/2024</v>
      </c>
      <c r="H3" s="186"/>
      <c r="I3" s="185" t="str">
        <f>VLOOKUP("SINAPI",Relatórios!A:H,6,FALSE)</f>
        <v>07/2024</v>
      </c>
      <c r="J3" s="186"/>
    </row>
    <row r="4" spans="1:10" ht="2.25" customHeight="1" x14ac:dyDescent="0.2">
      <c r="C4" s="100"/>
      <c r="D4" s="100"/>
      <c r="E4" s="100"/>
      <c r="F4" s="100"/>
      <c r="G4" s="100"/>
      <c r="H4" s="100"/>
      <c r="I4" s="100"/>
      <c r="J4" s="100"/>
    </row>
    <row r="5" spans="1:10" x14ac:dyDescent="0.2">
      <c r="D5" s="107" t="s">
        <v>28618</v>
      </c>
      <c r="E5" s="107" t="s">
        <v>28619</v>
      </c>
      <c r="F5" s="113"/>
      <c r="G5" s="113"/>
      <c r="H5" s="113"/>
      <c r="I5" s="113"/>
      <c r="J5" s="114"/>
    </row>
    <row r="6" spans="1:10" x14ac:dyDescent="0.2">
      <c r="D6" s="126" t="s">
        <v>33117</v>
      </c>
      <c r="E6" s="178" t="s">
        <v>33118</v>
      </c>
      <c r="F6" s="179"/>
      <c r="G6" s="179"/>
      <c r="H6" s="179"/>
      <c r="I6" s="179"/>
      <c r="J6" s="180"/>
    </row>
    <row r="7" spans="1:10" ht="2.25" customHeight="1" x14ac:dyDescent="0.2">
      <c r="C7" s="100"/>
      <c r="D7" s="100"/>
      <c r="E7" s="100"/>
      <c r="F7" s="100"/>
      <c r="G7" s="100"/>
      <c r="H7" s="100"/>
      <c r="I7" s="100"/>
      <c r="J7" s="100"/>
    </row>
    <row r="8" spans="1:10" x14ac:dyDescent="0.2">
      <c r="D8" s="107" t="s">
        <v>28627</v>
      </c>
      <c r="E8" s="108" t="s">
        <v>28620</v>
      </c>
      <c r="F8" s="108" t="s">
        <v>28621</v>
      </c>
      <c r="G8" s="108" t="s">
        <v>28625</v>
      </c>
      <c r="H8" s="113"/>
      <c r="I8" s="113"/>
      <c r="J8" s="114"/>
    </row>
    <row r="9" spans="1:10" x14ac:dyDescent="0.2">
      <c r="D9" s="126"/>
      <c r="E9" s="128">
        <v>0.2414</v>
      </c>
      <c r="F9" s="128"/>
      <c r="G9" s="181">
        <f ca="1">J12+J14</f>
        <v>142852.80609999999</v>
      </c>
      <c r="H9" s="182"/>
      <c r="I9" s="182"/>
      <c r="J9" s="183"/>
    </row>
    <row r="11" spans="1:10" ht="38.25" x14ac:dyDescent="0.2">
      <c r="A11" s="97" t="s">
        <v>28602</v>
      </c>
      <c r="B11" s="97" t="s">
        <v>28603</v>
      </c>
      <c r="C11" s="97" t="s">
        <v>28604</v>
      </c>
      <c r="D11" s="97" t="s">
        <v>28605</v>
      </c>
      <c r="E11" s="97" t="s">
        <v>28606</v>
      </c>
      <c r="F11" s="97" t="s">
        <v>28607</v>
      </c>
      <c r="G11" s="97" t="s">
        <v>28608</v>
      </c>
      <c r="H11" s="97" t="s">
        <v>28609</v>
      </c>
      <c r="I11" s="97" t="s">
        <v>28610</v>
      </c>
      <c r="J11" s="97" t="s">
        <v>28611</v>
      </c>
    </row>
    <row r="12" spans="1:10" ht="12.75" customHeight="1" x14ac:dyDescent="0.2">
      <c r="A12" s="188">
        <v>1</v>
      </c>
      <c r="B12" s="189"/>
      <c r="C12" s="190"/>
      <c r="D12" s="141" t="s">
        <v>25134</v>
      </c>
      <c r="E12" s="96"/>
      <c r="F12" s="96"/>
      <c r="G12" s="96"/>
      <c r="H12" s="191" t="s">
        <v>28612</v>
      </c>
      <c r="I12" s="191"/>
      <c r="J12" s="142">
        <f ca="1">SUM(J13:J13)</f>
        <v>1732.095</v>
      </c>
    </row>
    <row r="13" spans="1:10" ht="76.5" x14ac:dyDescent="0.2">
      <c r="A13" s="98" t="s">
        <v>28613</v>
      </c>
      <c r="B13" s="98" t="s">
        <v>28600</v>
      </c>
      <c r="C13" s="125" t="s">
        <v>22033</v>
      </c>
      <c r="D13" s="104" t="str">
        <f ca="1">IFERROR(VLOOKUP(CONCATENATE(B13," ",C13),Banco!A:L,4,FALSE),"")</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3" s="98" t="str">
        <f ca="1">IFERROR(VLOOKUP(CONCATENATE(B13," ",C13),Banco!A:L,5,FALSE),"")</f>
        <v>m2</v>
      </c>
      <c r="F13" s="124">
        <v>4.5</v>
      </c>
      <c r="G13" s="105">
        <f ca="1">IFERROR(VLOOKUP(CONCATENATE(B13," ",C13),Banco!A:L,IF($E$3="(SELECIONAR)",0,IF($E$3="COM Desoneração",6,IF($E$3="SEM Desoneração",7))),FALSE),"")</f>
        <v>310.06</v>
      </c>
      <c r="H13" s="99" t="s">
        <v>28614</v>
      </c>
      <c r="I13" s="105">
        <f ca="1">IFERROR(ROUND(G13+(G13*(IF(H13="BDI 1",$E$9,IF(H13="BDI 2",$F$9,)))),2),"")</f>
        <v>384.91</v>
      </c>
      <c r="J13" s="105">
        <f t="shared" ref="J13" ca="1" si="0">IFERROR((I13*F13),"")</f>
        <v>1732.095</v>
      </c>
    </row>
    <row r="14" spans="1:10" x14ac:dyDescent="0.2">
      <c r="A14" s="188">
        <v>2</v>
      </c>
      <c r="B14" s="189"/>
      <c r="C14" s="190"/>
      <c r="D14" s="141" t="s">
        <v>33119</v>
      </c>
      <c r="E14" s="96"/>
      <c r="F14" s="96"/>
      <c r="G14" s="96"/>
      <c r="H14" s="191" t="s">
        <v>28612</v>
      </c>
      <c r="I14" s="191"/>
      <c r="J14" s="142">
        <f ca="1">SUM(J16:J40)</f>
        <v>141120.71109999999</v>
      </c>
    </row>
    <row r="15" spans="1:10" x14ac:dyDescent="0.2">
      <c r="A15" s="196"/>
      <c r="B15" s="197"/>
      <c r="C15" s="198"/>
      <c r="D15" s="148" t="s">
        <v>33120</v>
      </c>
      <c r="E15" s="149"/>
      <c r="F15" s="149"/>
      <c r="G15" s="149"/>
      <c r="H15" s="149"/>
      <c r="I15" s="150"/>
      <c r="J15" s="151"/>
    </row>
    <row r="16" spans="1:10" ht="25.5" x14ac:dyDescent="0.2">
      <c r="A16" s="98" t="s">
        <v>28628</v>
      </c>
      <c r="B16" s="98" t="s">
        <v>21527</v>
      </c>
      <c r="C16" s="125">
        <v>96001</v>
      </c>
      <c r="D16" s="104" t="str">
        <f ca="1">IFERROR(VLOOKUP(CONCATENATE(B16," ",C16),Banco!A:L,4,FALSE),"")</f>
        <v>FRESAGEM DE PAVIMENTO ASFÁLTICO (PROFUNDIDADE ATÉ 5,0 CM) - EXCLUSIVE TRANSPORTE. AF_11/2019</v>
      </c>
      <c r="E16" s="98" t="str">
        <f ca="1">IFERROR(VLOOKUP(CONCATENATE(B16," ",C16),Banco!A:L,5,FALSE),"")</f>
        <v>M2</v>
      </c>
      <c r="F16" s="124">
        <v>752.36</v>
      </c>
      <c r="G16" s="105" t="str">
        <f ca="1">IFERROR(VLOOKUP(CONCATENATE(B16," ",C16),Banco!A:L,IF($E$3="(SELECIONAR)",0,IF($E$3="COM Desoneração",6,IF($E$3="SEM Desoneração",7))),FALSE),"")</f>
        <v>7,27</v>
      </c>
      <c r="H16" s="99" t="s">
        <v>28614</v>
      </c>
      <c r="I16" s="105">
        <f t="shared" ref="I16:I17" ca="1" si="1">IFERROR(ROUND(G16+(G16*(IF(H16="BDI 1",$E$9,IF(H16="BDI 2",$F$9,)))),2),"")</f>
        <v>9.02</v>
      </c>
      <c r="J16" s="105">
        <f t="shared" ref="J16:J17" ca="1" si="2">IFERROR((I16*F16),"")</f>
        <v>6786.2871999999998</v>
      </c>
    </row>
    <row r="17" spans="1:10" ht="25.5" x14ac:dyDescent="0.2">
      <c r="A17" s="98" t="s">
        <v>28629</v>
      </c>
      <c r="B17" s="98" t="s">
        <v>21527</v>
      </c>
      <c r="C17" s="125">
        <v>93591</v>
      </c>
      <c r="D17" s="104" t="str">
        <f ca="1">IFERROR(VLOOKUP(CONCATENATE(B17," ",C17),Banco!A:L,4,FALSE),"")</f>
        <v>TRANSPORTE COM CAMINHÃO BASCULANTE DE 14 M³, EM VIA URBANA EM LEITO NATURAL (UNIDADE: M3XKM). AF_07/2020</v>
      </c>
      <c r="E17" s="98" t="str">
        <f ca="1">IFERROR(VLOOKUP(CONCATENATE(B17," ",C17),Banco!A:L,5,FALSE),"")</f>
        <v>M3XKM</v>
      </c>
      <c r="F17" s="124">
        <v>241.95</v>
      </c>
      <c r="G17" s="105" t="str">
        <f ca="1">IFERROR(VLOOKUP(CONCATENATE(B17," ",C17),Banco!A:L,IF($E$3="(SELECIONAR)",0,IF($E$3="COM Desoneração",6,IF($E$3="SEM Desoneração",7))),FALSE),"")</f>
        <v>2,78</v>
      </c>
      <c r="H17" s="99" t="s">
        <v>28614</v>
      </c>
      <c r="I17" s="105">
        <f t="shared" ca="1" si="1"/>
        <v>3.45</v>
      </c>
      <c r="J17" s="105">
        <f t="shared" ca="1" si="2"/>
        <v>834.72749999999996</v>
      </c>
    </row>
    <row r="18" spans="1:10" x14ac:dyDescent="0.2">
      <c r="A18" s="196"/>
      <c r="B18" s="197"/>
      <c r="C18" s="198"/>
      <c r="D18" s="148" t="s">
        <v>33121</v>
      </c>
      <c r="E18" s="149"/>
      <c r="F18" s="149"/>
      <c r="G18" s="149"/>
      <c r="H18" s="149"/>
      <c r="I18" s="150"/>
      <c r="J18" s="151"/>
    </row>
    <row r="19" spans="1:10" ht="38.25" x14ac:dyDescent="0.2">
      <c r="A19" s="98" t="s">
        <v>28630</v>
      </c>
      <c r="B19" s="98" t="s">
        <v>21527</v>
      </c>
      <c r="C19" s="125">
        <v>101122</v>
      </c>
      <c r="D19" s="104" t="str">
        <f ca="1">IFERROR(VLOOKUP(CONCATENATE(B19," ",C19),Banco!A:L,4,FALSE),"")</f>
        <v>ESCAVAÇÃO HORIZONTAL, INCLUINDO ESCARIFICAÇÃO EM SOLO DE 2A CATEGORIA COM TRATOR DE ESTEIRAS (347HP/LÂMINA: 8,70M3). AF_07/2020</v>
      </c>
      <c r="E19" s="98" t="str">
        <f ca="1">IFERROR(VLOOKUP(CONCATENATE(B19," ",C19),Banco!A:L,5,FALSE),"")</f>
        <v>M3</v>
      </c>
      <c r="F19" s="124">
        <v>75.25</v>
      </c>
      <c r="G19" s="105" t="str">
        <f ca="1">IFERROR(VLOOKUP(CONCATENATE(B19," ",C19),Banco!A:L,IF($E$3="(SELECIONAR)",0,IF($E$3="COM Desoneração",6,IF($E$3="SEM Desoneração",7))),FALSE),"")</f>
        <v>6,42</v>
      </c>
      <c r="H19" s="99" t="s">
        <v>28614</v>
      </c>
      <c r="I19" s="105">
        <f t="shared" ref="I19:I39" ca="1" si="3">IFERROR(ROUND(G19+(G19*(IF(H19="BDI 1",$E$9,IF(H19="BDI 2",$F$9,)))),2),"")</f>
        <v>7.97</v>
      </c>
      <c r="J19" s="105">
        <f t="shared" ref="J19:J39" ca="1" si="4">IFERROR((I19*F19),"")</f>
        <v>599.74249999999995</v>
      </c>
    </row>
    <row r="20" spans="1:10" ht="25.5" x14ac:dyDescent="0.2">
      <c r="A20" s="98" t="s">
        <v>28646</v>
      </c>
      <c r="B20" s="98" t="s">
        <v>21527</v>
      </c>
      <c r="C20" s="125">
        <v>93591</v>
      </c>
      <c r="D20" s="104" t="str">
        <f ca="1">IFERROR(VLOOKUP(CONCATENATE(B20," ",C20),Banco!A:L,4,FALSE),"")</f>
        <v>TRANSPORTE COM CAMINHÃO BASCULANTE DE 14 M³, EM VIA URBANA EM LEITO NATURAL (UNIDADE: M3XKM). AF_07/2020</v>
      </c>
      <c r="E20" s="98" t="str">
        <f ca="1">IFERROR(VLOOKUP(CONCATENATE(B20," ",C20),Banco!A:L,5,FALSE),"")</f>
        <v>M3XKM</v>
      </c>
      <c r="F20" s="124">
        <v>604.84</v>
      </c>
      <c r="G20" s="105" t="str">
        <f ca="1">IFERROR(VLOOKUP(CONCATENATE(B20," ",C20),Banco!A:L,IF($E$3="(SELECIONAR)",0,IF($E$3="COM Desoneração",6,IF($E$3="SEM Desoneração",7))),FALSE),"")</f>
        <v>2,78</v>
      </c>
      <c r="H20" s="99" t="s">
        <v>28614</v>
      </c>
      <c r="I20" s="105">
        <f t="shared" ca="1" si="3"/>
        <v>3.45</v>
      </c>
      <c r="J20" s="105">
        <f t="shared" ca="1" si="4"/>
        <v>2086.6980000000003</v>
      </c>
    </row>
    <row r="21" spans="1:10" ht="51" x14ac:dyDescent="0.2">
      <c r="A21" s="98" t="s">
        <v>28647</v>
      </c>
      <c r="B21" s="98" t="s">
        <v>21527</v>
      </c>
      <c r="C21" s="125">
        <v>100975</v>
      </c>
      <c r="D21" s="104" t="str">
        <f ca="1">IFERROR(VLOOKUP(CONCATENATE(B21," ",C21),Banco!A:L,4,FALSE),"")</f>
        <v>CARGA, MANOBRA E DESCARGA DE SOLOS E MATERIAIS GRANULARES EM CAMINHÃO BASCULANTE 14 M³ - CARGA COM PÁ CARREGADEIRA (CAÇAMBA DE 1,7 A 2,8 M³ / 128 HP) E DESCARGA LIVRE (UNIDADE: M3). AF_07/2020</v>
      </c>
      <c r="E21" s="98" t="str">
        <f ca="1">IFERROR(VLOOKUP(CONCATENATE(B21," ",C21),Banco!A:L,5,FALSE),"")</f>
        <v>M3</v>
      </c>
      <c r="F21" s="124">
        <v>75.25</v>
      </c>
      <c r="G21" s="105" t="str">
        <f ca="1">IFERROR(VLOOKUP(CONCATENATE(B21," ",C21),Banco!A:L,IF($E$3="(SELECIONAR)",0,IF($E$3="COM Desoneração",6,IF($E$3="SEM Desoneração",7))),FALSE),"")</f>
        <v>8,98</v>
      </c>
      <c r="H21" s="99" t="s">
        <v>28614</v>
      </c>
      <c r="I21" s="105">
        <f t="shared" ca="1" si="3"/>
        <v>11.15</v>
      </c>
      <c r="J21" s="105">
        <f t="shared" ca="1" si="4"/>
        <v>839.03750000000002</v>
      </c>
    </row>
    <row r="22" spans="1:10" x14ac:dyDescent="0.2">
      <c r="A22" s="196"/>
      <c r="B22" s="197"/>
      <c r="C22" s="198"/>
      <c r="D22" s="148" t="s">
        <v>33122</v>
      </c>
      <c r="E22" s="149"/>
      <c r="F22" s="149"/>
      <c r="G22" s="149"/>
      <c r="H22" s="149"/>
      <c r="I22" s="150"/>
      <c r="J22" s="151"/>
    </row>
    <row r="23" spans="1:10" ht="51" x14ac:dyDescent="0.2">
      <c r="A23" s="98" t="s">
        <v>28648</v>
      </c>
      <c r="B23" s="98" t="s">
        <v>21527</v>
      </c>
      <c r="C23" s="125">
        <v>100975</v>
      </c>
      <c r="D23" s="104" t="str">
        <f ca="1">IFERROR(VLOOKUP(CONCATENATE(B23," ",C23),Banco!A:L,4,FALSE),"")</f>
        <v>CARGA, MANOBRA E DESCARGA DE SOLOS E MATERIAIS GRANULARES EM CAMINHÃO BASCULANTE 14 M³ - CARGA COM PÁ CARREGADEIRA (CAÇAMBA DE 1,7 A 2,8 M³ / 128 HP) E DESCARGA LIVRE (UNIDADE: M3). AF_07/2020</v>
      </c>
      <c r="E23" s="98" t="str">
        <f ca="1">IFERROR(VLOOKUP(CONCATENATE(B23," ",C23),Banco!A:L,5,FALSE),"")</f>
        <v>M3</v>
      </c>
      <c r="F23" s="124">
        <v>60.18</v>
      </c>
      <c r="G23" s="105" t="str">
        <f ca="1">IFERROR(VLOOKUP(CONCATENATE(B23," ",C23),Banco!A:L,IF($E$3="(SELECIONAR)",0,IF($E$3="COM Desoneração",6,IF($E$3="SEM Desoneração",7))),FALSE),"")</f>
        <v>8,98</v>
      </c>
      <c r="H23" s="99" t="s">
        <v>28614</v>
      </c>
      <c r="I23" s="105">
        <f t="shared" ca="1" si="3"/>
        <v>11.15</v>
      </c>
      <c r="J23" s="105">
        <f t="shared" ca="1" si="4"/>
        <v>671.00700000000006</v>
      </c>
    </row>
    <row r="24" spans="1:10" ht="38.25" x14ac:dyDescent="0.2">
      <c r="A24" s="98" t="s">
        <v>28649</v>
      </c>
      <c r="B24" s="98" t="s">
        <v>21527</v>
      </c>
      <c r="C24" s="125">
        <v>95876</v>
      </c>
      <c r="D24" s="104" t="str">
        <f ca="1">IFERROR(VLOOKUP(CONCATENATE(B24," ",C24),Banco!A:L,4,FALSE),"")</f>
        <v>TRANSPORTE COM CAMINHÃO BASCULANTE DE 14 M³, EM VIA URBANA PAVIMENTADA, DMT ATÉ 30 KM (UNIDADE: M3XKM). AF_07/2020</v>
      </c>
      <c r="E24" s="98" t="str">
        <f ca="1">IFERROR(VLOOKUP(CONCATENATE(B24," ",C24),Banco!A:L,5,FALSE),"")</f>
        <v>M3XKM</v>
      </c>
      <c r="F24" s="124">
        <v>1805.4</v>
      </c>
      <c r="G24" s="105" t="str">
        <f ca="1">IFERROR(VLOOKUP(CONCATENATE(B24," ",C24),Banco!A:L,IF($E$3="(SELECIONAR)",0,IF($E$3="COM Desoneração",6,IF($E$3="SEM Desoneração",7))),FALSE),"")</f>
        <v>2,18</v>
      </c>
      <c r="H24" s="99" t="s">
        <v>28614</v>
      </c>
      <c r="I24" s="105">
        <f t="shared" ca="1" si="3"/>
        <v>2.71</v>
      </c>
      <c r="J24" s="105">
        <f t="shared" ca="1" si="4"/>
        <v>4892.634</v>
      </c>
    </row>
    <row r="25" spans="1:10" ht="38.25" x14ac:dyDescent="0.2">
      <c r="A25" s="98" t="s">
        <v>28650</v>
      </c>
      <c r="B25" s="98" t="s">
        <v>21527</v>
      </c>
      <c r="C25" s="125">
        <v>93593</v>
      </c>
      <c r="D25" s="104" t="str">
        <f ca="1">IFERROR(VLOOKUP(CONCATENATE(B25," ",C25),Banco!A:L,4,FALSE),"")</f>
        <v>TRANSPORTE COM CAMINHÃO BASCULANTE DE 14 M³, EM VIA URBANA PAVIMENTADA, ADICIONAL PARA DMT EXCEDENTE A 30 KM (UNIDADE: M3XKM). AF_07/2020</v>
      </c>
      <c r="E25" s="98" t="str">
        <f ca="1">IFERROR(VLOOKUP(CONCATENATE(B25," ",C25),Banco!A:L,5,FALSE),"")</f>
        <v>M3XKM</v>
      </c>
      <c r="F25" s="124">
        <v>1293.8699999999999</v>
      </c>
      <c r="G25" s="105" t="str">
        <f ca="1">IFERROR(VLOOKUP(CONCATENATE(B25," ",C25),Banco!A:L,IF($E$3="(SELECIONAR)",0,IF($E$3="COM Desoneração",6,IF($E$3="SEM Desoneração",7))),FALSE),"")</f>
        <v>0,88</v>
      </c>
      <c r="H25" s="99" t="s">
        <v>28614</v>
      </c>
      <c r="I25" s="105">
        <f t="shared" ca="1" si="3"/>
        <v>1.0900000000000001</v>
      </c>
      <c r="J25" s="105">
        <f t="shared" ca="1" si="4"/>
        <v>1410.3182999999999</v>
      </c>
    </row>
    <row r="26" spans="1:10" ht="38.25" x14ac:dyDescent="0.2">
      <c r="A26" s="98" t="s">
        <v>28651</v>
      </c>
      <c r="B26" s="98" t="s">
        <v>21527</v>
      </c>
      <c r="C26" s="125">
        <v>96396</v>
      </c>
      <c r="D26" s="104" t="str">
        <f ca="1">IFERROR(VLOOKUP(CONCATENATE(B26," ",C26),Banco!A:L,4,FALSE),"")</f>
        <v>EXECUÇÃO E COMPACTAÇÃO DE BASE E OU SUB BASE PARA PAVIMENTAÇÃO DE BRITA GRADUADA SIMPLES - EXCLUSIVE CARGA E TRANSPORTE. AF_11/2019</v>
      </c>
      <c r="E26" s="98" t="str">
        <f ca="1">IFERROR(VLOOKUP(CONCATENATE(B26," ",C26),Banco!A:L,5,FALSE),"")</f>
        <v>M3</v>
      </c>
      <c r="F26" s="124">
        <v>60.18</v>
      </c>
      <c r="G26" s="105" t="str">
        <f ca="1">IFERROR(VLOOKUP(CONCATENATE(B26," ",C26),Banco!A:L,IF($E$3="(SELECIONAR)",0,IF($E$3="COM Desoneração",6,IF($E$3="SEM Desoneração",7))),FALSE),"")</f>
        <v>214,99</v>
      </c>
      <c r="H26" s="99" t="s">
        <v>28614</v>
      </c>
      <c r="I26" s="105">
        <f t="shared" ca="1" si="3"/>
        <v>266.89</v>
      </c>
      <c r="J26" s="105">
        <f t="shared" ca="1" si="4"/>
        <v>16061.440199999999</v>
      </c>
    </row>
    <row r="27" spans="1:10" x14ac:dyDescent="0.2">
      <c r="A27" s="196"/>
      <c r="B27" s="197"/>
      <c r="C27" s="198"/>
      <c r="D27" s="148" t="s">
        <v>27838</v>
      </c>
      <c r="E27" s="149"/>
      <c r="F27" s="149"/>
      <c r="G27" s="149"/>
      <c r="H27" s="149"/>
      <c r="I27" s="150"/>
      <c r="J27" s="151"/>
    </row>
    <row r="28" spans="1:10" ht="25.5" x14ac:dyDescent="0.2">
      <c r="A28" s="98" t="s">
        <v>28652</v>
      </c>
      <c r="B28" s="98" t="s">
        <v>28600</v>
      </c>
      <c r="C28" s="125" t="s">
        <v>32508</v>
      </c>
      <c r="D28" s="104" t="str">
        <f ca="1">IFERROR(VLOOKUP(CONCATENATE(B28," ",C28),Banco!A:L,4,FALSE),"")</f>
        <v>Imprimação com emulsão asfáltica (Execução, exclui fornecimento e transporte do material betuminoso até a obra)</v>
      </c>
      <c r="E28" s="98" t="str">
        <f ca="1">IFERROR(VLOOKUP(CONCATENATE(B28," ",C28),Banco!A:L,5,FALSE),"")</f>
        <v>m2</v>
      </c>
      <c r="F28" s="124">
        <v>752.36</v>
      </c>
      <c r="G28" s="105">
        <f ca="1">IFERROR(VLOOKUP(CONCATENATE(B28," ",C28),Banco!A:L,IF($E$3="(SELECIONAR)",0,IF($E$3="COM Desoneração",6,IF($E$3="SEM Desoneração",7))),FALSE),"")</f>
        <v>0.4</v>
      </c>
      <c r="H28" s="99" t="s">
        <v>28614</v>
      </c>
      <c r="I28" s="105">
        <f t="shared" ca="1" si="3"/>
        <v>0.5</v>
      </c>
      <c r="J28" s="105">
        <f t="shared" ca="1" si="4"/>
        <v>376.18</v>
      </c>
    </row>
    <row r="29" spans="1:10" x14ac:dyDescent="0.2">
      <c r="A29" s="98" t="s">
        <v>28653</v>
      </c>
      <c r="B29" s="98" t="s">
        <v>45360</v>
      </c>
      <c r="C29" s="125" t="s">
        <v>45360</v>
      </c>
      <c r="D29" s="104" t="s">
        <v>45361</v>
      </c>
      <c r="E29" s="98" t="s">
        <v>33114</v>
      </c>
      <c r="F29" s="124">
        <v>0.9</v>
      </c>
      <c r="G29" s="105">
        <v>4667.8</v>
      </c>
      <c r="H29" s="99" t="s">
        <v>28614</v>
      </c>
      <c r="I29" s="105">
        <f t="shared" ref="I29" si="5">IFERROR(ROUND(G29+(G29*(IF(H29="BDI 1",$E$9,IF(H29="BDI 2",$F$9,)))),2),"")</f>
        <v>5794.61</v>
      </c>
      <c r="J29" s="105">
        <f t="shared" ref="J29" si="6">IFERROR((I29*F29),"")</f>
        <v>5215.1489999999994</v>
      </c>
    </row>
    <row r="30" spans="1:10" ht="38.25" x14ac:dyDescent="0.2">
      <c r="A30" s="98" t="s">
        <v>28654</v>
      </c>
      <c r="B30" s="98" t="s">
        <v>21527</v>
      </c>
      <c r="C30" s="125">
        <v>102330</v>
      </c>
      <c r="D30" s="104" t="str">
        <f ca="1">IFERROR(VLOOKUP(CONCATENATE(B30," ",C30),Banco!A:L,4,FALSE),"")</f>
        <v>TRANSPORTE COM CAMINHÃO TANQUE DE TRANSPORTE DE MATERIAL ASFÁLTICO DE 30000 L, EM VIA URBANA PAVIMENTADA, DMT ATÉ 30KM (UNIDADE: TXKM). AF_07/2020</v>
      </c>
      <c r="E30" s="98" t="str">
        <f ca="1">IFERROR(VLOOKUP(CONCATENATE(B30," ",C30),Banco!A:L,5,FALSE),"")</f>
        <v>TXKM</v>
      </c>
      <c r="F30" s="124">
        <v>27.08</v>
      </c>
      <c r="G30" s="105" t="str">
        <f ca="1">IFERROR(VLOOKUP(CONCATENATE(B30," ",C30),Banco!A:L,IF($E$3="(SELECIONAR)",0,IF($E$3="COM Desoneração",6,IF($E$3="SEM Desoneração",7))),FALSE),"")</f>
        <v>1,40</v>
      </c>
      <c r="H30" s="99" t="s">
        <v>28614</v>
      </c>
      <c r="I30" s="105">
        <f t="shared" ca="1" si="3"/>
        <v>1.74</v>
      </c>
      <c r="J30" s="105">
        <f t="shared" ca="1" si="4"/>
        <v>47.119199999999999</v>
      </c>
    </row>
    <row r="31" spans="1:10" ht="51" x14ac:dyDescent="0.2">
      <c r="A31" s="98" t="s">
        <v>28655</v>
      </c>
      <c r="B31" s="98" t="s">
        <v>21527</v>
      </c>
      <c r="C31" s="125">
        <v>102331</v>
      </c>
      <c r="D31" s="104" t="str">
        <f ca="1">IFERROR(VLOOKUP(CONCATENATE(B31," ",C31),Banco!A:L,4,FALSE),"")</f>
        <v>TRANSPORTE COM CAMINHÃO TANQUE DE TRANSPORTE DE MATERIAL ASFÁLTICO DE 30000 L, EM VIA URBANA PAVIMENTADA, ADICIONAL PARA DMT EXCEDENTE A 30 KM (UNIDADE: TXKM). AF_07/2020</v>
      </c>
      <c r="E31" s="98" t="str">
        <f ca="1">IFERROR(VLOOKUP(CONCATENATE(B31," ",C31),Banco!A:L,5,FALSE),"")</f>
        <v>TXKM</v>
      </c>
      <c r="F31" s="124">
        <v>21.5</v>
      </c>
      <c r="G31" s="105" t="str">
        <f ca="1">IFERROR(VLOOKUP(CONCATENATE(B31," ",C31),Banco!A:L,IF($E$3="(SELECIONAR)",0,IF($E$3="COM Desoneração",6,IF($E$3="SEM Desoneração",7))),FALSE),"")</f>
        <v>0,55</v>
      </c>
      <c r="H31" s="99" t="s">
        <v>28614</v>
      </c>
      <c r="I31" s="105">
        <f t="shared" ca="1" si="3"/>
        <v>0.68</v>
      </c>
      <c r="J31" s="105">
        <f t="shared" ca="1" si="4"/>
        <v>14.620000000000001</v>
      </c>
    </row>
    <row r="32" spans="1:10" ht="25.5" x14ac:dyDescent="0.2">
      <c r="A32" s="98" t="s">
        <v>28656</v>
      </c>
      <c r="B32" s="98" t="s">
        <v>28600</v>
      </c>
      <c r="C32" s="125" t="s">
        <v>32535</v>
      </c>
      <c r="D32" s="104" t="str">
        <f ca="1">IFERROR(VLOOKUP(CONCATENATE(B32," ",C32),Banco!A:L,4,FALSE),"")</f>
        <v>Pintura de ligação (Execução, exclui fornecimento e transporte do material betuminoso até a obra)</v>
      </c>
      <c r="E32" s="98" t="str">
        <f ca="1">IFERROR(VLOOKUP(CONCATENATE(B32," ",C32),Banco!A:L,5,FALSE),"")</f>
        <v>m2</v>
      </c>
      <c r="F32" s="124">
        <v>752</v>
      </c>
      <c r="G32" s="105">
        <f ca="1">IFERROR(VLOOKUP(CONCATENATE(B32," ",C32),Banco!A:L,IF($E$3="(SELECIONAR)",0,IF($E$3="COM Desoneração",6,IF($E$3="SEM Desoneração",7))),FALSE),"")</f>
        <v>0.31</v>
      </c>
      <c r="H32" s="99" t="s">
        <v>28614</v>
      </c>
      <c r="I32" s="105">
        <f t="shared" ca="1" si="3"/>
        <v>0.38</v>
      </c>
      <c r="J32" s="105">
        <f t="shared" ca="1" si="4"/>
        <v>285.76</v>
      </c>
    </row>
    <row r="33" spans="1:10" x14ac:dyDescent="0.2">
      <c r="A33" s="98" t="s">
        <v>28657</v>
      </c>
      <c r="B33" s="98" t="s">
        <v>45360</v>
      </c>
      <c r="C33" s="125" t="s">
        <v>45360</v>
      </c>
      <c r="D33" s="104" t="s">
        <v>45280</v>
      </c>
      <c r="E33" s="98" t="s">
        <v>33114</v>
      </c>
      <c r="F33" s="124">
        <v>0.37</v>
      </c>
      <c r="G33" s="105">
        <v>2556.8000000000002</v>
      </c>
      <c r="H33" s="99" t="s">
        <v>28614</v>
      </c>
      <c r="I33" s="105">
        <f t="shared" ref="I33" si="7">IFERROR(ROUND(G33+(G33*(IF(H33="BDI 1",$E$9,IF(H33="BDI 2",$F$9,)))),2),"")</f>
        <v>3174.01</v>
      </c>
      <c r="J33" s="105">
        <f t="shared" ref="J33" si="8">IFERROR((I33*F33),"")</f>
        <v>1174.3837000000001</v>
      </c>
    </row>
    <row r="34" spans="1:10" ht="38.25" x14ac:dyDescent="0.2">
      <c r="A34" s="98" t="s">
        <v>28658</v>
      </c>
      <c r="B34" s="98" t="s">
        <v>21527</v>
      </c>
      <c r="C34" s="125">
        <v>102330</v>
      </c>
      <c r="D34" s="104" t="str">
        <f ca="1">IFERROR(VLOOKUP(CONCATENATE(B34," ",C34),Banco!A:L,4,FALSE),"")</f>
        <v>TRANSPORTE COM CAMINHÃO TANQUE DE TRANSPORTE DE MATERIAL ASFÁLTICO DE 30000 L, EM VIA URBANA PAVIMENTADA, DMT ATÉ 30KM (UNIDADE: TXKM). AF_07/2020</v>
      </c>
      <c r="E34" s="98" t="str">
        <f ca="1">IFERROR(VLOOKUP(CONCATENATE(B34," ",C34),Banco!A:L,5,FALSE),"")</f>
        <v>TXKM</v>
      </c>
      <c r="F34" s="124">
        <v>11.28</v>
      </c>
      <c r="G34" s="105" t="str">
        <f ca="1">IFERROR(VLOOKUP(CONCATENATE(B34," ",C34),Banco!A:L,IF($E$3="(SELECIONAR)",0,IF($E$3="COM Desoneração",6,IF($E$3="SEM Desoneração",7))),FALSE),"")</f>
        <v>1,40</v>
      </c>
      <c r="H34" s="99" t="s">
        <v>28614</v>
      </c>
      <c r="I34" s="105">
        <f t="shared" ca="1" si="3"/>
        <v>1.74</v>
      </c>
      <c r="J34" s="105">
        <f t="shared" ca="1" si="4"/>
        <v>19.627199999999998</v>
      </c>
    </row>
    <row r="35" spans="1:10" ht="51" x14ac:dyDescent="0.2">
      <c r="A35" s="98" t="s">
        <v>28659</v>
      </c>
      <c r="B35" s="98" t="s">
        <v>21527</v>
      </c>
      <c r="C35" s="125">
        <v>102331</v>
      </c>
      <c r="D35" s="104" t="str">
        <f ca="1">IFERROR(VLOOKUP(CONCATENATE(B35," ",C35),Banco!A:L,4,FALSE),"")</f>
        <v>TRANSPORTE COM CAMINHÃO TANQUE DE TRANSPORTE DE MATERIAL ASFÁLTICO DE 30000 L, EM VIA URBANA PAVIMENTADA, ADICIONAL PARA DMT EXCEDENTE A 30 KM (UNIDADE: TXKM). AF_07/2020</v>
      </c>
      <c r="E35" s="98" t="str">
        <f ca="1">IFERROR(VLOOKUP(CONCATENATE(B35," ",C35),Banco!A:L,5,FALSE),"")</f>
        <v>TXKM</v>
      </c>
      <c r="F35" s="124">
        <v>8.07</v>
      </c>
      <c r="G35" s="105" t="str">
        <f ca="1">IFERROR(VLOOKUP(CONCATENATE(B35," ",C35),Banco!A:L,IF($E$3="(SELECIONAR)",0,IF($E$3="COM Desoneração",6,IF($E$3="SEM Desoneração",7))),FALSE),"")</f>
        <v>0,55</v>
      </c>
      <c r="H35" s="99" t="s">
        <v>28614</v>
      </c>
      <c r="I35" s="105">
        <f t="shared" ca="1" si="3"/>
        <v>0.68</v>
      </c>
      <c r="J35" s="105">
        <f t="shared" ca="1" si="4"/>
        <v>5.4876000000000005</v>
      </c>
    </row>
    <row r="36" spans="1:10" ht="38.25" x14ac:dyDescent="0.2">
      <c r="A36" s="98" t="s">
        <v>28660</v>
      </c>
      <c r="B36" s="98" t="s">
        <v>21527</v>
      </c>
      <c r="C36" s="125">
        <v>95995</v>
      </c>
      <c r="D36" s="104" t="str">
        <f ca="1">IFERROR(VLOOKUP(CONCATENATE(B36," ",C36),Banco!A:L,4,FALSE),"")</f>
        <v>EXECUÇÃO DE PAVIMENTO COM APLICAÇÃO DE CONCRETO ASFÁLTICO, CAMADA DE ROLAMENTO - EXCLUSIVE CARGA E TRANSPORTE. AF_11/2019</v>
      </c>
      <c r="E36" s="98" t="str">
        <f ca="1">IFERROR(VLOOKUP(CONCATENATE(B36," ",C36),Banco!A:L,5,FALSE),"")</f>
        <v>M3</v>
      </c>
      <c r="F36" s="124">
        <v>30.09</v>
      </c>
      <c r="G36" s="105" t="str">
        <f ca="1">IFERROR(VLOOKUP(CONCATENATE(B36," ",C36),Banco!A:L,IF($E$3="(SELECIONAR)",0,IF($E$3="COM Desoneração",6,IF($E$3="SEM Desoneração",7))),FALSE),"")</f>
        <v>1.853,08</v>
      </c>
      <c r="H36" s="99" t="s">
        <v>28614</v>
      </c>
      <c r="I36" s="105">
        <f t="shared" ca="1" si="3"/>
        <v>2300.41</v>
      </c>
      <c r="J36" s="105">
        <f t="shared" ca="1" si="4"/>
        <v>69219.336899999995</v>
      </c>
    </row>
    <row r="37" spans="1:10" ht="25.5" x14ac:dyDescent="0.2">
      <c r="A37" s="98" t="s">
        <v>28661</v>
      </c>
      <c r="B37" s="98" t="s">
        <v>21527</v>
      </c>
      <c r="C37" s="125">
        <v>100987</v>
      </c>
      <c r="D37" s="104" t="str">
        <f ca="1">IFERROR(VLOOKUP(CONCATENATE(B37," ",C37),Banco!A:L,4,FALSE),"")</f>
        <v>CARGA DE MISTURA ASFÁLTICA EM CAMINHÃO BASCULANTE 14 M³ (UNIDADE: M3). AF_07/2020</v>
      </c>
      <c r="E37" s="98" t="str">
        <f ca="1">IFERROR(VLOOKUP(CONCATENATE(B37," ",C37),Banco!A:L,5,FALSE),"")</f>
        <v>M3</v>
      </c>
      <c r="F37" s="124">
        <v>30.09</v>
      </c>
      <c r="G37" s="105" t="str">
        <f ca="1">IFERROR(VLOOKUP(CONCATENATE(B37," ",C37),Banco!A:L,IF($E$3="(SELECIONAR)",0,IF($E$3="COM Desoneração",6,IF($E$3="SEM Desoneração",7))),FALSE),"")</f>
        <v>10,56</v>
      </c>
      <c r="H37" s="99" t="s">
        <v>28614</v>
      </c>
      <c r="I37" s="105">
        <f t="shared" ca="1" si="3"/>
        <v>13.11</v>
      </c>
      <c r="J37" s="105">
        <f t="shared" ca="1" si="4"/>
        <v>394.47989999999999</v>
      </c>
    </row>
    <row r="38" spans="1:10" ht="38.25" x14ac:dyDescent="0.2">
      <c r="A38" s="98" t="s">
        <v>28662</v>
      </c>
      <c r="B38" s="98" t="s">
        <v>21527</v>
      </c>
      <c r="C38" s="125">
        <v>95876</v>
      </c>
      <c r="D38" s="104" t="str">
        <f ca="1">IFERROR(VLOOKUP(CONCATENATE(B38," ",C38),Banco!A:L,4,FALSE),"")</f>
        <v>TRANSPORTE COM CAMINHÃO BASCULANTE DE 14 M³, EM VIA URBANA PAVIMENTADA, DMT ATÉ 30 KM (UNIDADE: M3XKM). AF_07/2020</v>
      </c>
      <c r="E38" s="98" t="str">
        <f ca="1">IFERROR(VLOOKUP(CONCATENATE(B38," ",C38),Banco!A:L,5,FALSE),"")</f>
        <v>M3XKM</v>
      </c>
      <c r="F38" s="124">
        <v>902.7</v>
      </c>
      <c r="G38" s="105" t="str">
        <f ca="1">IFERROR(VLOOKUP(CONCATENATE(B38," ",C38),Banco!A:L,IF($E$3="(SELECIONAR)",0,IF($E$3="COM Desoneração",6,IF($E$3="SEM Desoneração",7))),FALSE),"")</f>
        <v>2,18</v>
      </c>
      <c r="H38" s="99" t="s">
        <v>28614</v>
      </c>
      <c r="I38" s="105">
        <f t="shared" ca="1" si="3"/>
        <v>2.71</v>
      </c>
      <c r="J38" s="105">
        <f t="shared" ca="1" si="4"/>
        <v>2446.317</v>
      </c>
    </row>
    <row r="39" spans="1:10" ht="38.25" x14ac:dyDescent="0.2">
      <c r="A39" s="98" t="s">
        <v>28663</v>
      </c>
      <c r="B39" s="98" t="s">
        <v>21527</v>
      </c>
      <c r="C39" s="125">
        <v>93593</v>
      </c>
      <c r="D39" s="104" t="str">
        <f ca="1">IFERROR(VLOOKUP(CONCATENATE(B39," ",C39),Banco!A:L,4,FALSE),"")</f>
        <v>TRANSPORTE COM CAMINHÃO BASCULANTE DE 14 M³, EM VIA URBANA PAVIMENTADA, ADICIONAL PARA DMT EXCEDENTE A 30 KM (UNIDADE: M3XKM). AF_07/2020</v>
      </c>
      <c r="E39" s="98" t="str">
        <f ca="1">IFERROR(VLOOKUP(CONCATENATE(B39," ",C39),Banco!A:L,5,FALSE),"")</f>
        <v>M3XKM</v>
      </c>
      <c r="F39" s="124">
        <v>646.92999999999995</v>
      </c>
      <c r="G39" s="105" t="str">
        <f ca="1">IFERROR(VLOOKUP(CONCATENATE(B39," ",C39),Banco!A:L,IF($E$3="(SELECIONAR)",0,IF($E$3="COM Desoneração",6,IF($E$3="SEM Desoneração",7))),FALSE),"")</f>
        <v>0,88</v>
      </c>
      <c r="H39" s="99" t="s">
        <v>28614</v>
      </c>
      <c r="I39" s="105">
        <f t="shared" ca="1" si="3"/>
        <v>1.0900000000000001</v>
      </c>
      <c r="J39" s="105">
        <f t="shared" ca="1" si="4"/>
        <v>705.15369999999996</v>
      </c>
    </row>
    <row r="40" spans="1:10" ht="38.25" x14ac:dyDescent="0.2">
      <c r="A40" s="98" t="s">
        <v>28664</v>
      </c>
      <c r="B40" s="98" t="s">
        <v>21527</v>
      </c>
      <c r="C40" s="125">
        <v>94287</v>
      </c>
      <c r="D40" s="104" t="str">
        <f ca="1">IFERROR(VLOOKUP(CONCATENATE(B40," ",C40),Banco!A:L,4,FALSE),"")</f>
        <v>EXECUÇÃO DE SARJETA DE CONCRETO USINADO, MOLDADA  IN LOCO  EM TRECHO RETO, 30 CM BASE X 10 CM ALTURA. AF_01/2024</v>
      </c>
      <c r="E40" s="98" t="str">
        <f ca="1">IFERROR(VLOOKUP(CONCATENATE(B40," ",C40),Banco!A:L,5,FALSE),"")</f>
        <v>M</v>
      </c>
      <c r="F40" s="124">
        <v>646.92999999999995</v>
      </c>
      <c r="G40" s="105" t="str">
        <f ca="1">IFERROR(VLOOKUP(CONCATENATE(B40," ",C40),Banco!A:L,IF($E$3="(SELECIONAR)",0,IF($E$3="COM Desoneração",6,IF($E$3="SEM Desoneração",7))),FALSE),"")</f>
        <v>33,66</v>
      </c>
      <c r="H40" s="99" t="s">
        <v>28614</v>
      </c>
      <c r="I40" s="105">
        <f t="shared" ref="I40" ca="1" si="9">IFERROR(ROUND(G40+(G40*(IF(H40="BDI 1",$E$9,IF(H40="BDI 2",$F$9,)))),2),"")</f>
        <v>41.79</v>
      </c>
      <c r="J40" s="105">
        <f t="shared" ref="J40" ca="1" si="10">IFERROR((I40*F40),"")</f>
        <v>27035.204699999998</v>
      </c>
    </row>
    <row r="41" spans="1:10" ht="61.5" customHeight="1" x14ac:dyDescent="0.2"/>
    <row r="42" spans="1:10" ht="15" x14ac:dyDescent="0.2">
      <c r="B42" s="192" t="s">
        <v>28631</v>
      </c>
      <c r="C42" s="192"/>
      <c r="F42" s="194"/>
      <c r="G42" s="194"/>
      <c r="H42" s="194"/>
      <c r="I42" s="194"/>
    </row>
    <row r="43" spans="1:10" x14ac:dyDescent="0.2">
      <c r="B43" s="116" t="s">
        <v>28632</v>
      </c>
      <c r="F43" s="195" t="s">
        <v>28633</v>
      </c>
      <c r="G43" s="195"/>
      <c r="H43" s="195"/>
      <c r="I43" s="195"/>
    </row>
    <row r="44" spans="1:10" x14ac:dyDescent="0.2">
      <c r="F44" s="118" t="s">
        <v>28634</v>
      </c>
      <c r="G44" s="187" t="s">
        <v>28635</v>
      </c>
      <c r="H44" s="187"/>
      <c r="I44" s="187"/>
    </row>
    <row r="45" spans="1:10" x14ac:dyDescent="0.2">
      <c r="B45" s="193">
        <v>45534</v>
      </c>
      <c r="C45" s="193"/>
      <c r="F45" s="118" t="s">
        <v>48</v>
      </c>
      <c r="G45" s="187" t="s">
        <v>28636</v>
      </c>
      <c r="H45" s="187"/>
      <c r="I45" s="187"/>
    </row>
    <row r="46" spans="1:10" x14ac:dyDescent="0.2">
      <c r="B46" s="117" t="s">
        <v>49</v>
      </c>
      <c r="C46" s="113"/>
      <c r="F46" s="118" t="s">
        <v>28637</v>
      </c>
      <c r="G46" s="187"/>
      <c r="H46" s="187"/>
      <c r="I46" s="187"/>
    </row>
  </sheetData>
  <mergeCells count="21">
    <mergeCell ref="G46:I46"/>
    <mergeCell ref="A12:C12"/>
    <mergeCell ref="H12:I12"/>
    <mergeCell ref="A14:C14"/>
    <mergeCell ref="B42:C42"/>
    <mergeCell ref="B45:C45"/>
    <mergeCell ref="F42:I42"/>
    <mergeCell ref="F43:I43"/>
    <mergeCell ref="G44:I44"/>
    <mergeCell ref="G45:I45"/>
    <mergeCell ref="A15:C15"/>
    <mergeCell ref="H14:I14"/>
    <mergeCell ref="A18:C18"/>
    <mergeCell ref="A22:C22"/>
    <mergeCell ref="A27:C27"/>
    <mergeCell ref="E6:J6"/>
    <mergeCell ref="G9:J9"/>
    <mergeCell ref="A1:J1"/>
    <mergeCell ref="G3:H3"/>
    <mergeCell ref="I3:J3"/>
    <mergeCell ref="E3:F3"/>
  </mergeCells>
  <conditionalFormatting sqref="I13:J13 A13:G13">
    <cfRule type="expression" dxfId="76" priority="135" stopIfTrue="1">
      <formula>#REF!=1</formula>
    </cfRule>
    <cfRule type="expression" dxfId="75" priority="136" stopIfTrue="1">
      <formula>OR(#REF!=0,#REF!=2,#REF!=3,#REF!=4)</formula>
    </cfRule>
  </conditionalFormatting>
  <conditionalFormatting sqref="H13">
    <cfRule type="expression" dxfId="74" priority="132" stopIfTrue="1">
      <formula>#REF!=1</formula>
    </cfRule>
    <cfRule type="expression" dxfId="73" priority="133" stopIfTrue="1">
      <formula>OR(#REF!=0,#REF!=2,#REF!=3,#REF!=4)</formula>
    </cfRule>
    <cfRule type="expression" dxfId="72" priority="134" stopIfTrue="1">
      <formula>AND(TIPOORCAMENTO="Licitado",#REF!&lt;&gt;"L",#REF!&lt;&gt;-1)</formula>
    </cfRule>
  </conditionalFormatting>
  <conditionalFormatting sqref="G13 D13:E13 I13:J13">
    <cfRule type="cellIs" dxfId="71" priority="131" stopIfTrue="1" operator="equal">
      <formula>0</formula>
    </cfRule>
  </conditionalFormatting>
  <conditionalFormatting sqref="D13">
    <cfRule type="cellIs" dxfId="70" priority="129" stopIfTrue="1" operator="equal">
      <formula>#N/A</formula>
    </cfRule>
    <cfRule type="cellIs" dxfId="69" priority="130" stopIfTrue="1" operator="equal">
      <formula>#N/A</formula>
    </cfRule>
  </conditionalFormatting>
  <conditionalFormatting sqref="A12">
    <cfRule type="expression" dxfId="68" priority="127" stopIfTrue="1">
      <formula>#REF!=1</formula>
    </cfRule>
    <cfRule type="expression" dxfId="67" priority="128" stopIfTrue="1">
      <formula>OR(#REF!=0,#REF!=2,#REF!=3,#REF!=4)</formula>
    </cfRule>
  </conditionalFormatting>
  <conditionalFormatting sqref="I16:J17 A16:G17 I19:J21 I23:J26 A19:G21 A23:G26 I28:J28 A28:G28 B30:G32 I30:J32 I34:J39 B34:G39 A29:A39">
    <cfRule type="expression" dxfId="66" priority="123" stopIfTrue="1">
      <formula>#REF!=1</formula>
    </cfRule>
    <cfRule type="expression" dxfId="65" priority="124" stopIfTrue="1">
      <formula>OR(#REF!=0,#REF!=2,#REF!=3,#REF!=4)</formula>
    </cfRule>
  </conditionalFormatting>
  <conditionalFormatting sqref="H16:H17 H19:H21 H23:H26 H28 H30:H32 H34:H39">
    <cfRule type="expression" dxfId="64" priority="120" stopIfTrue="1">
      <formula>#REF!=1</formula>
    </cfRule>
    <cfRule type="expression" dxfId="63" priority="121" stopIfTrue="1">
      <formula>OR(#REF!=0,#REF!=2,#REF!=3,#REF!=4)</formula>
    </cfRule>
    <cfRule type="expression" dxfId="62" priority="122" stopIfTrue="1">
      <formula>AND(TIPOORCAMENTO="Licitado",#REF!&lt;&gt;"L",#REF!&lt;&gt;-1)</formula>
    </cfRule>
  </conditionalFormatting>
  <conditionalFormatting sqref="G16:G17 D16:E17 I16:J17 G19:G21 D19:E21 I19:J21 I23:J26 D23:E26 G23:G26 G28 D28:E28 I28:J28 I30:J32 D30:E32 G30:G32 G34:G39 D34:E39 I34:J39">
    <cfRule type="cellIs" dxfId="61" priority="119" stopIfTrue="1" operator="equal">
      <formula>0</formula>
    </cfRule>
  </conditionalFormatting>
  <conditionalFormatting sqref="D16:D17 D19:D21 D23:D26 D28 D30:D32 D34:D39">
    <cfRule type="cellIs" dxfId="60" priority="117" stopIfTrue="1" operator="equal">
      <formula>#N/A</formula>
    </cfRule>
    <cfRule type="cellIs" dxfId="59" priority="118" stopIfTrue="1" operator="equal">
      <formula>#N/A</formula>
    </cfRule>
  </conditionalFormatting>
  <conditionalFormatting sqref="D12">
    <cfRule type="expression" dxfId="58" priority="75" stopIfTrue="1">
      <formula>#REF!=1</formula>
    </cfRule>
    <cfRule type="expression" dxfId="57" priority="76" stopIfTrue="1">
      <formula>OR(#REF!=0,#REF!=2,#REF!=3,#REF!=4)</formula>
    </cfRule>
  </conditionalFormatting>
  <conditionalFormatting sqref="A14">
    <cfRule type="expression" dxfId="56" priority="73" stopIfTrue="1">
      <formula>#REF!=1</formula>
    </cfRule>
    <cfRule type="expression" dxfId="55" priority="74" stopIfTrue="1">
      <formula>OR(#REF!=0,#REF!=2,#REF!=3,#REF!=4)</formula>
    </cfRule>
  </conditionalFormatting>
  <conditionalFormatting sqref="D14">
    <cfRule type="expression" dxfId="54" priority="71" stopIfTrue="1">
      <formula>#REF!=1</formula>
    </cfRule>
    <cfRule type="expression" dxfId="53" priority="72" stopIfTrue="1">
      <formula>OR(#REF!=0,#REF!=2,#REF!=3,#REF!=4)</formula>
    </cfRule>
  </conditionalFormatting>
  <conditionalFormatting sqref="A15">
    <cfRule type="expression" dxfId="52" priority="57" stopIfTrue="1">
      <formula>#REF!=1</formula>
    </cfRule>
    <cfRule type="expression" dxfId="51" priority="58" stopIfTrue="1">
      <formula>OR(#REF!=0,#REF!=2,#REF!=3,#REF!=4)</formula>
    </cfRule>
  </conditionalFormatting>
  <conditionalFormatting sqref="D15">
    <cfRule type="expression" dxfId="50" priority="55" stopIfTrue="1">
      <formula>#REF!=1</formula>
    </cfRule>
    <cfRule type="expression" dxfId="49" priority="56" stopIfTrue="1">
      <formula>OR(#REF!=0,#REF!=2,#REF!=3,#REF!=4)</formula>
    </cfRule>
  </conditionalFormatting>
  <conditionalFormatting sqref="A18">
    <cfRule type="expression" dxfId="48" priority="53" stopIfTrue="1">
      <formula>#REF!=1</formula>
    </cfRule>
    <cfRule type="expression" dxfId="47" priority="54" stopIfTrue="1">
      <formula>OR(#REF!=0,#REF!=2,#REF!=3,#REF!=4)</formula>
    </cfRule>
  </conditionalFormatting>
  <conditionalFormatting sqref="D18">
    <cfRule type="expression" dxfId="46" priority="51" stopIfTrue="1">
      <formula>#REF!=1</formula>
    </cfRule>
    <cfRule type="expression" dxfId="45" priority="52" stopIfTrue="1">
      <formula>OR(#REF!=0,#REF!=2,#REF!=3,#REF!=4)</formula>
    </cfRule>
  </conditionalFormatting>
  <conditionalFormatting sqref="A22">
    <cfRule type="expression" dxfId="44" priority="45" stopIfTrue="1">
      <formula>#REF!=1</formula>
    </cfRule>
    <cfRule type="expression" dxfId="43" priority="46" stopIfTrue="1">
      <formula>OR(#REF!=0,#REF!=2,#REF!=3,#REF!=4)</formula>
    </cfRule>
  </conditionalFormatting>
  <conditionalFormatting sqref="D22">
    <cfRule type="expression" dxfId="42" priority="43" stopIfTrue="1">
      <formula>#REF!=1</formula>
    </cfRule>
    <cfRule type="expression" dxfId="41" priority="44" stopIfTrue="1">
      <formula>OR(#REF!=0,#REF!=2,#REF!=3,#REF!=4)</formula>
    </cfRule>
  </conditionalFormatting>
  <conditionalFormatting sqref="A27">
    <cfRule type="expression" dxfId="40" priority="41" stopIfTrue="1">
      <formula>#REF!=1</formula>
    </cfRule>
    <cfRule type="expression" dxfId="39" priority="42" stopIfTrue="1">
      <formula>OR(#REF!=0,#REF!=2,#REF!=3,#REF!=4)</formula>
    </cfRule>
  </conditionalFormatting>
  <conditionalFormatting sqref="D27">
    <cfRule type="expression" dxfId="38" priority="39" stopIfTrue="1">
      <formula>#REF!=1</formula>
    </cfRule>
    <cfRule type="expression" dxfId="37" priority="40" stopIfTrue="1">
      <formula>OR(#REF!=0,#REF!=2,#REF!=3,#REF!=4)</formula>
    </cfRule>
  </conditionalFormatting>
  <conditionalFormatting sqref="I29:J29 D29:G29">
    <cfRule type="expression" dxfId="36" priority="29" stopIfTrue="1">
      <formula>#REF!=1</formula>
    </cfRule>
    <cfRule type="expression" dxfId="35" priority="30" stopIfTrue="1">
      <formula>OR(#REF!=0,#REF!=2,#REF!=3,#REF!=4)</formula>
    </cfRule>
  </conditionalFormatting>
  <conditionalFormatting sqref="H29">
    <cfRule type="expression" dxfId="34" priority="26" stopIfTrue="1">
      <formula>#REF!=1</formula>
    </cfRule>
    <cfRule type="expression" dxfId="33" priority="27" stopIfTrue="1">
      <formula>OR(#REF!=0,#REF!=2,#REF!=3,#REF!=4)</formula>
    </cfRule>
    <cfRule type="expression" dxfId="32" priority="28" stopIfTrue="1">
      <formula>AND(TIPOORCAMENTO="Licitado",#REF!&lt;&gt;"L",#REF!&lt;&gt;-1)</formula>
    </cfRule>
  </conditionalFormatting>
  <conditionalFormatting sqref="G29 D29:E29 I29:J29">
    <cfRule type="cellIs" dxfId="31" priority="25" stopIfTrue="1" operator="equal">
      <formula>0</formula>
    </cfRule>
  </conditionalFormatting>
  <conditionalFormatting sqref="D29">
    <cfRule type="cellIs" dxfId="30" priority="23" stopIfTrue="1" operator="equal">
      <formula>#N/A</formula>
    </cfRule>
    <cfRule type="cellIs" dxfId="29" priority="24" stopIfTrue="1" operator="equal">
      <formula>#N/A</formula>
    </cfRule>
  </conditionalFormatting>
  <conditionalFormatting sqref="I33:J33 B33 D33:G33">
    <cfRule type="expression" dxfId="28" priority="21" stopIfTrue="1">
      <formula>#REF!=1</formula>
    </cfRule>
    <cfRule type="expression" dxfId="27" priority="22" stopIfTrue="1">
      <formula>OR(#REF!=0,#REF!=2,#REF!=3,#REF!=4)</formula>
    </cfRule>
  </conditionalFormatting>
  <conditionalFormatting sqref="H33">
    <cfRule type="expression" dxfId="26" priority="18" stopIfTrue="1">
      <formula>#REF!=1</formula>
    </cfRule>
    <cfRule type="expression" dxfId="25" priority="19" stopIfTrue="1">
      <formula>OR(#REF!=0,#REF!=2,#REF!=3,#REF!=4)</formula>
    </cfRule>
    <cfRule type="expression" dxfId="24" priority="20" stopIfTrue="1">
      <formula>AND(TIPOORCAMENTO="Licitado",#REF!&lt;&gt;"L",#REF!&lt;&gt;-1)</formula>
    </cfRule>
  </conditionalFormatting>
  <conditionalFormatting sqref="G33 D33:E33 I33:J33">
    <cfRule type="cellIs" dxfId="23" priority="17" stopIfTrue="1" operator="equal">
      <formula>0</formula>
    </cfRule>
  </conditionalFormatting>
  <conditionalFormatting sqref="D33">
    <cfRule type="cellIs" dxfId="22" priority="15" stopIfTrue="1" operator="equal">
      <formula>#N/A</formula>
    </cfRule>
    <cfRule type="cellIs" dxfId="21" priority="16" stopIfTrue="1" operator="equal">
      <formula>#N/A</formula>
    </cfRule>
  </conditionalFormatting>
  <conditionalFormatting sqref="C33">
    <cfRule type="expression" dxfId="20" priority="13" stopIfTrue="1">
      <formula>#REF!=1</formula>
    </cfRule>
    <cfRule type="expression" dxfId="19" priority="14" stopIfTrue="1">
      <formula>OR(#REF!=0,#REF!=2,#REF!=3,#REF!=4)</formula>
    </cfRule>
  </conditionalFormatting>
  <conditionalFormatting sqref="I40:J40 A40:G40">
    <cfRule type="expression" dxfId="18" priority="11" stopIfTrue="1">
      <formula>#REF!=1</formula>
    </cfRule>
    <cfRule type="expression" dxfId="17" priority="12" stopIfTrue="1">
      <formula>OR(#REF!=0,#REF!=2,#REF!=3,#REF!=4)</formula>
    </cfRule>
  </conditionalFormatting>
  <conditionalFormatting sqref="H40">
    <cfRule type="expression" dxfId="16" priority="8" stopIfTrue="1">
      <formula>#REF!=1</formula>
    </cfRule>
    <cfRule type="expression" dxfId="15" priority="9" stopIfTrue="1">
      <formula>OR(#REF!=0,#REF!=2,#REF!=3,#REF!=4)</formula>
    </cfRule>
    <cfRule type="expression" dxfId="14" priority="10" stopIfTrue="1">
      <formula>AND(TIPOORCAMENTO="Licitado",#REF!&lt;&gt;"L",#REF!&lt;&gt;-1)</formula>
    </cfRule>
  </conditionalFormatting>
  <conditionalFormatting sqref="G40 D40:E40 I40:J40">
    <cfRule type="cellIs" dxfId="13" priority="7" stopIfTrue="1" operator="equal">
      <formula>0</formula>
    </cfRule>
  </conditionalFormatting>
  <conditionalFormatting sqref="D40">
    <cfRule type="cellIs" dxfId="12" priority="5" stopIfTrue="1" operator="equal">
      <formula>#N/A</formula>
    </cfRule>
    <cfRule type="cellIs" dxfId="11" priority="6" stopIfTrue="1" operator="equal">
      <formula>#N/A</formula>
    </cfRule>
  </conditionalFormatting>
  <conditionalFormatting sqref="B29">
    <cfRule type="expression" dxfId="10" priority="3" stopIfTrue="1">
      <formula>#REF!=1</formula>
    </cfRule>
    <cfRule type="expression" dxfId="9" priority="4" stopIfTrue="1">
      <formula>OR(#REF!=0,#REF!=2,#REF!=3,#REF!=4)</formula>
    </cfRule>
  </conditionalFormatting>
  <conditionalFormatting sqref="C29">
    <cfRule type="expression" dxfId="8" priority="1" stopIfTrue="1">
      <formula>#REF!=1</formula>
    </cfRule>
    <cfRule type="expression" dxfId="7" priority="2" stopIfTrue="1">
      <formula>OR(#REF!=0,#REF!=2,#REF!=3,#REF!=4)</formula>
    </cfRule>
  </conditionalFormatting>
  <dataValidations count="4">
    <dataValidation type="list" allowBlank="1" sqref="B13 B16:B17 B19:B21 B23:B26 B28:B40">
      <formula1>"(SELECIONAR),SETOP,SINAPI,SINAPI-I,SICRO,Composição,Cotação"</formula1>
    </dataValidation>
    <dataValidation type="list" errorStyle="warning" allowBlank="1" showErrorMessage="1" errorTitle="Aviso BDI" error="Selecione um dos 3 BDI da lista._x000a__x000a_Caso tenha mais de 3 BDI nesta Planilha Orçamentária digite apenas valor percentual." sqref="H13 H16:H17 H19:H21 H23:H26 H28:H40">
      <mc:AlternateContent xmlns:x12ac="http://schemas.microsoft.com/office/spreadsheetml/2011/1/ac" xmlns:mc="http://schemas.openxmlformats.org/markup-compatibility/2006">
        <mc:Choice Requires="x12ac">
          <x12ac:list>BDI 1,BDI 2,BDI 3,BDI 4,"0,00%"</x12ac:list>
        </mc:Choice>
        <mc:Fallback>
          <formula1>"BDI 1,BDI 2,BDI 3,BDI 4,0,00%"</formula1>
        </mc:Fallback>
      </mc:AlternateContent>
    </dataValidation>
    <dataValidation allowBlank="1" showInputMessage="1" showErrorMessage="1" prompt="Para Orçamento Proposto, o Preço Unitário é resultado do produto do Custo Unitário pelo BDI._x000a_Para Orçamento Licitado, deve ser preenchido na Coluna AL." sqref="I13 I16:I17 I19:I21 I23:I26 I28:I40"/>
    <dataValidation type="list" allowBlank="1" showInputMessage="1" showErrorMessage="1" sqref="E3:F3">
      <formula1>"(SELECIONAR),SEM Desoneração,COM Desoneração,"</formula1>
    </dataValidation>
  </dataValidations>
  <pageMargins left="0.23622047244094491" right="0.23622047244094491" top="0.74803149606299213" bottom="0.74803149606299213" header="0" footer="0.31496062992125984"/>
  <pageSetup paperSize="9" scale="86"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8"/>
  <sheetViews>
    <sheetView showGridLines="0" workbookViewId="0">
      <selection activeCell="J23" sqref="J23"/>
    </sheetView>
  </sheetViews>
  <sheetFormatPr defaultColWidth="9.140625" defaultRowHeight="12.75" x14ac:dyDescent="0.2"/>
  <cols>
    <col min="1" max="1" width="6.5703125" style="101" customWidth="1"/>
    <col min="2" max="2" width="10.140625" style="101" customWidth="1"/>
    <col min="3" max="3" width="12.140625" style="101" customWidth="1"/>
    <col min="4" max="4" width="63.42578125" style="101" customWidth="1"/>
    <col min="5" max="5" width="5.140625" style="101" hidden="1" customWidth="1"/>
    <col min="6" max="6" width="12" style="101" customWidth="1"/>
    <col min="7" max="7" width="16.28515625" style="101" customWidth="1"/>
    <col min="8" max="10" width="13.85546875" style="101" customWidth="1"/>
    <col min="11" max="16" width="13.42578125" style="101" customWidth="1"/>
    <col min="17" max="16384" width="9.140625" style="101"/>
  </cols>
  <sheetData>
    <row r="1" spans="1:11" ht="31.5" customHeight="1" x14ac:dyDescent="0.2">
      <c r="A1" s="184" t="s">
        <v>28638</v>
      </c>
      <c r="B1" s="184"/>
      <c r="C1" s="184"/>
      <c r="D1" s="184"/>
      <c r="E1" s="184"/>
      <c r="F1" s="184"/>
      <c r="G1" s="184"/>
      <c r="H1" s="184"/>
      <c r="I1" s="184"/>
      <c r="J1" s="184"/>
    </row>
    <row r="2" spans="1:11" x14ac:dyDescent="0.2">
      <c r="C2" s="102"/>
      <c r="D2" s="108" t="s">
        <v>28616</v>
      </c>
      <c r="E2" s="110"/>
      <c r="F2" s="110"/>
      <c r="G2" s="110"/>
      <c r="H2" s="110"/>
      <c r="I2" s="110"/>
      <c r="J2" s="110"/>
    </row>
    <row r="3" spans="1:11" x14ac:dyDescent="0.2">
      <c r="C3" s="103"/>
      <c r="D3" s="109" t="str">
        <f>P.O.!D3</f>
        <v>Prefeitura Municipal de Monte Sião MG</v>
      </c>
      <c r="E3" s="111"/>
      <c r="F3" s="110"/>
      <c r="G3" s="110"/>
      <c r="H3" s="110"/>
      <c r="I3" s="110"/>
      <c r="J3" s="110"/>
    </row>
    <row r="4" spans="1:11" ht="2.25" customHeight="1" x14ac:dyDescent="0.2">
      <c r="C4" s="100"/>
      <c r="D4" s="100"/>
      <c r="E4" s="100"/>
      <c r="F4" s="100"/>
      <c r="G4" s="100"/>
      <c r="H4" s="100"/>
      <c r="I4" s="100"/>
      <c r="J4" s="100"/>
    </row>
    <row r="5" spans="1:11" x14ac:dyDescent="0.2">
      <c r="D5" s="107" t="s">
        <v>28618</v>
      </c>
      <c r="E5" s="107"/>
      <c r="F5" s="107" t="s">
        <v>28619</v>
      </c>
      <c r="G5" s="113"/>
      <c r="H5" s="113"/>
      <c r="I5" s="114"/>
      <c r="J5" s="115"/>
    </row>
    <row r="6" spans="1:11" x14ac:dyDescent="0.2">
      <c r="D6" s="112" t="str">
        <f>P.O.!D6</f>
        <v>Reconstrução de pavimento asfáltico</v>
      </c>
      <c r="E6" s="112"/>
      <c r="F6" s="199" t="str">
        <f>P.O.!E6</f>
        <v>Av. Rafael David Comparini e Geraldo A. da Silva – Loteamento São Rafael.</v>
      </c>
      <c r="G6" s="200"/>
      <c r="H6" s="200"/>
      <c r="I6" s="201"/>
      <c r="J6" s="138"/>
    </row>
    <row r="7" spans="1:11" ht="2.25" customHeight="1" x14ac:dyDescent="0.2">
      <c r="C7" s="100"/>
      <c r="D7" s="100"/>
      <c r="E7" s="100"/>
      <c r="F7" s="100"/>
      <c r="G7" s="100"/>
      <c r="H7" s="100"/>
      <c r="I7" s="100"/>
      <c r="J7" s="100"/>
    </row>
    <row r="8" spans="1:11" x14ac:dyDescent="0.2">
      <c r="D8" s="107" t="s">
        <v>28627</v>
      </c>
      <c r="E8" s="107"/>
      <c r="F8" s="208" t="s">
        <v>28643</v>
      </c>
      <c r="G8" s="209"/>
      <c r="H8" s="108" t="s">
        <v>28625</v>
      </c>
      <c r="I8" s="114"/>
      <c r="J8" s="115"/>
    </row>
    <row r="9" spans="1:11" x14ac:dyDescent="0.2">
      <c r="D9" s="112"/>
      <c r="E9" s="112"/>
      <c r="F9" s="210">
        <v>1</v>
      </c>
      <c r="G9" s="211"/>
      <c r="H9" s="181">
        <f ca="1">P.O.!G9</f>
        <v>142852.80609999999</v>
      </c>
      <c r="I9" s="183"/>
      <c r="J9" s="139"/>
    </row>
    <row r="11" spans="1:11" ht="15.75" x14ac:dyDescent="0.2">
      <c r="B11" s="207" t="s">
        <v>28645</v>
      </c>
      <c r="C11" s="207"/>
      <c r="D11" s="207"/>
      <c r="E11" s="143"/>
      <c r="F11" s="147" t="s">
        <v>28641</v>
      </c>
      <c r="G11" s="146">
        <f ca="1">SUMIF(E:E,1,G:G)</f>
        <v>1</v>
      </c>
      <c r="H11" s="137">
        <f ca="1">H12/$G$12</f>
        <v>1</v>
      </c>
      <c r="I11" s="137"/>
      <c r="J11" s="137"/>
      <c r="K11" s="137"/>
    </row>
    <row r="12" spans="1:11" ht="15.75" x14ac:dyDescent="0.2">
      <c r="B12" s="207"/>
      <c r="C12" s="207"/>
      <c r="D12" s="207"/>
      <c r="E12" s="143"/>
      <c r="F12" s="147" t="s">
        <v>28642</v>
      </c>
      <c r="G12" s="145">
        <f ca="1">SUMIF(E:E,2,G:G)</f>
        <v>142852.80609999999</v>
      </c>
      <c r="H12" s="132">
        <f ca="1">SUMIF($E:$E,2,H:H)</f>
        <v>142852.80609999999</v>
      </c>
      <c r="I12" s="132"/>
      <c r="J12" s="132"/>
      <c r="K12" s="132"/>
    </row>
    <row r="13" spans="1:11" ht="15.75" x14ac:dyDescent="0.2">
      <c r="B13" s="207"/>
      <c r="C13" s="207"/>
      <c r="D13" s="207"/>
      <c r="E13" s="143"/>
      <c r="F13" s="133" t="s">
        <v>28641</v>
      </c>
      <c r="G13" s="133" t="s">
        <v>28644</v>
      </c>
      <c r="H13" s="134">
        <f ca="1">H11</f>
        <v>1</v>
      </c>
      <c r="I13" s="134"/>
      <c r="J13" s="134"/>
      <c r="K13" s="134"/>
    </row>
    <row r="14" spans="1:11" ht="15.75" x14ac:dyDescent="0.2">
      <c r="B14" s="207"/>
      <c r="C14" s="207"/>
      <c r="D14" s="207"/>
      <c r="E14" s="143"/>
      <c r="F14" s="133" t="s">
        <v>28642</v>
      </c>
      <c r="G14" s="133" t="s">
        <v>28644</v>
      </c>
      <c r="H14" s="135">
        <f ca="1">H12</f>
        <v>142852.80609999999</v>
      </c>
      <c r="I14" s="135"/>
      <c r="J14" s="135"/>
      <c r="K14" s="135"/>
    </row>
    <row r="15" spans="1:11" ht="4.5" customHeight="1" x14ac:dyDescent="0.2">
      <c r="F15" s="136"/>
      <c r="G15" s="136"/>
      <c r="H15" s="136"/>
      <c r="I15" s="136"/>
      <c r="J15" s="136"/>
      <c r="K15" s="136"/>
    </row>
    <row r="16" spans="1:11" ht="26.25" thickBot="1" x14ac:dyDescent="0.25">
      <c r="B16" s="119" t="s">
        <v>28602</v>
      </c>
      <c r="C16" s="202" t="s">
        <v>28605</v>
      </c>
      <c r="D16" s="202"/>
      <c r="E16" s="144"/>
      <c r="F16" s="119" t="s">
        <v>28639</v>
      </c>
      <c r="G16" s="119" t="s">
        <v>28640</v>
      </c>
      <c r="H16" s="140">
        <v>1</v>
      </c>
      <c r="I16" s="140"/>
      <c r="J16" s="140"/>
      <c r="K16" s="140"/>
    </row>
    <row r="17" spans="2:11" x14ac:dyDescent="0.2">
      <c r="B17" s="203">
        <v>1</v>
      </c>
      <c r="C17" s="205" t="str">
        <f>IFERROR(VLOOKUP(B17,P.O.!A:J,4,FALSE),"")</f>
        <v>SERVIÇOS PRELIMINARES</v>
      </c>
      <c r="D17" s="205"/>
      <c r="E17" s="130">
        <v>1</v>
      </c>
      <c r="F17" s="120" t="s">
        <v>28641</v>
      </c>
      <c r="G17" s="121">
        <f ca="1">G18/$H$9</f>
        <v>1.2125033083266819E-2</v>
      </c>
      <c r="H17" s="129">
        <v>1</v>
      </c>
      <c r="I17" s="129"/>
      <c r="J17" s="129"/>
      <c r="K17" s="129"/>
    </row>
    <row r="18" spans="2:11" ht="13.5" thickBot="1" x14ac:dyDescent="0.25">
      <c r="B18" s="204"/>
      <c r="C18" s="206"/>
      <c r="D18" s="206"/>
      <c r="E18" s="131">
        <v>2</v>
      </c>
      <c r="F18" s="122" t="s">
        <v>28642</v>
      </c>
      <c r="G18" s="123">
        <f ca="1">IFERROR(VLOOKUP(B17,P.O.!A:J,10,FALSE),0)</f>
        <v>1732.095</v>
      </c>
      <c r="H18" s="123">
        <f ca="1">(VLOOKUP($F18,$F17:$AJ18,2,FALSE))*H17</f>
        <v>1732.095</v>
      </c>
      <c r="I18" s="123"/>
      <c r="J18" s="123"/>
      <c r="K18" s="123"/>
    </row>
    <row r="19" spans="2:11" x14ac:dyDescent="0.2">
      <c r="B19" s="203">
        <v>2</v>
      </c>
      <c r="C19" s="205" t="str">
        <f>IFERROR(VLOOKUP(B19,P.O.!A:J,4,FALSE),"")</f>
        <v>RECONSTRUÇÃO DO TRECHO</v>
      </c>
      <c r="D19" s="205"/>
      <c r="E19" s="130">
        <f>$E$17</f>
        <v>1</v>
      </c>
      <c r="F19" s="120" t="s">
        <v>28641</v>
      </c>
      <c r="G19" s="121">
        <f ca="1">G20/$H$9</f>
        <v>0.98787496691673315</v>
      </c>
      <c r="H19" s="129">
        <v>1</v>
      </c>
      <c r="I19" s="129"/>
      <c r="J19" s="129"/>
      <c r="K19" s="129"/>
    </row>
    <row r="20" spans="2:11" ht="13.5" thickBot="1" x14ac:dyDescent="0.25">
      <c r="B20" s="204"/>
      <c r="C20" s="206"/>
      <c r="D20" s="206"/>
      <c r="E20" s="131">
        <f>$E$18</f>
        <v>2</v>
      </c>
      <c r="F20" s="122" t="s">
        <v>28642</v>
      </c>
      <c r="G20" s="123">
        <f ca="1">IFERROR(VLOOKUP(B19,P.O.!A:J,10,FALSE),0)</f>
        <v>141120.71109999999</v>
      </c>
      <c r="H20" s="123">
        <f ca="1">(VLOOKUP($F20,$F19:$AJ20,2,FALSE))*H19</f>
        <v>141120.71109999999</v>
      </c>
      <c r="I20" s="123"/>
      <c r="J20" s="123"/>
      <c r="K20" s="123"/>
    </row>
    <row r="24" spans="2:11" ht="15" x14ac:dyDescent="0.2">
      <c r="B24" s="192" t="str">
        <f>P.O.!B42</f>
        <v>Monte Sião MG</v>
      </c>
      <c r="C24" s="192"/>
      <c r="F24" s="194"/>
      <c r="G24" s="194"/>
      <c r="H24" s="194"/>
      <c r="I24" s="194"/>
    </row>
    <row r="25" spans="2:11" x14ac:dyDescent="0.2">
      <c r="B25" s="116" t="s">
        <v>28632</v>
      </c>
      <c r="F25" s="195" t="s">
        <v>28633</v>
      </c>
      <c r="G25" s="195"/>
      <c r="H25" s="195"/>
      <c r="I25" s="195"/>
    </row>
    <row r="26" spans="2:11" x14ac:dyDescent="0.2">
      <c r="F26" s="118" t="s">
        <v>28634</v>
      </c>
      <c r="G26" s="187" t="str">
        <f>IFERROR(P.O.!G44,"")</f>
        <v>Marcelino Antonio Vicentim</v>
      </c>
      <c r="H26" s="187"/>
      <c r="I26" s="187"/>
    </row>
    <row r="27" spans="2:11" x14ac:dyDescent="0.2">
      <c r="B27" s="193">
        <f>P.O.!B45</f>
        <v>45534</v>
      </c>
      <c r="C27" s="193"/>
      <c r="F27" s="118" t="s">
        <v>48</v>
      </c>
      <c r="G27" s="187" t="str">
        <f>IFERROR(P.O.!G45,"")</f>
        <v>ENG. CIVIL - CREA 69.396/D</v>
      </c>
      <c r="H27" s="187"/>
      <c r="I27" s="187"/>
    </row>
    <row r="28" spans="2:11" x14ac:dyDescent="0.2">
      <c r="B28" s="117" t="s">
        <v>49</v>
      </c>
      <c r="C28" s="113"/>
      <c r="F28" s="118" t="s">
        <v>28637</v>
      </c>
      <c r="G28" s="187">
        <f>IFERROR(P.O.!G46,"")</f>
        <v>0</v>
      </c>
      <c r="H28" s="187"/>
      <c r="I28" s="187"/>
    </row>
  </sheetData>
  <mergeCells count="18">
    <mergeCell ref="F25:I25"/>
    <mergeCell ref="G26:I26"/>
    <mergeCell ref="B27:C27"/>
    <mergeCell ref="G27:I27"/>
    <mergeCell ref="G28:I28"/>
    <mergeCell ref="B19:B20"/>
    <mergeCell ref="C19:D20"/>
    <mergeCell ref="F8:G8"/>
    <mergeCell ref="F9:G9"/>
    <mergeCell ref="B24:C24"/>
    <mergeCell ref="F24:I24"/>
    <mergeCell ref="A1:J1"/>
    <mergeCell ref="F6:I6"/>
    <mergeCell ref="H9:I9"/>
    <mergeCell ref="C16:D16"/>
    <mergeCell ref="B17:B18"/>
    <mergeCell ref="C17:D18"/>
    <mergeCell ref="B11:D14"/>
  </mergeCells>
  <conditionalFormatting sqref="H21:J22 H19:K19 H30:J188 J23:J29">
    <cfRule type="cellIs" dxfId="6" priority="16" stopIfTrue="1" operator="equal">
      <formula>0</formula>
    </cfRule>
  </conditionalFormatting>
  <conditionalFormatting sqref="G17">
    <cfRule type="cellIs" dxfId="5" priority="23" stopIfTrue="1" operator="equal">
      <formula>0</formula>
    </cfRule>
  </conditionalFormatting>
  <conditionalFormatting sqref="G18 G22 G30 G32 G34 G36 G38 G40 G42 G44 G46 G48 G50 G52 G54 G56 G58 G60 G62 G64 G66 G68 G70 G72 G74 G76 G78 G80 G82 G84 G86 G88 G90 G92 G94 G96 G98 G100 G102 G104 G106 G108 G110 G112 G114 G116 G118 G120 G122 G124 G126 G128 G130 G132 G134 G136 G138 G140 G142 G144 G146 G148 G150 G152 G154 G156 G158 G160 G162 G164 G166 G168 G170 G172 G174 G176 G178 G180 G182 G184 G186 G188">
    <cfRule type="cellIs" dxfId="4" priority="22" stopIfTrue="1" operator="equal">
      <formula>0</formula>
    </cfRule>
  </conditionalFormatting>
  <conditionalFormatting sqref="H17:K18">
    <cfRule type="cellIs" dxfId="3" priority="21" stopIfTrue="1" operator="equal">
      <formula>0</formula>
    </cfRule>
  </conditionalFormatting>
  <conditionalFormatting sqref="G19">
    <cfRule type="cellIs" dxfId="2" priority="17" stopIfTrue="1" operator="equal">
      <formula>0</formula>
    </cfRule>
  </conditionalFormatting>
  <conditionalFormatting sqref="G20">
    <cfRule type="cellIs" dxfId="1" priority="4" stopIfTrue="1" operator="equal">
      <formula>0</formula>
    </cfRule>
  </conditionalFormatting>
  <conditionalFormatting sqref="H20:K20">
    <cfRule type="cellIs" dxfId="0" priority="3" stopIfTrue="1" operator="equal">
      <formula>0</formula>
    </cfRule>
  </conditionalFormatting>
  <pageMargins left="0.23622047244094491" right="0.23622047244094491" top="0.74803149606299213" bottom="0.74803149606299213" header="0" footer="0.31496062992125984"/>
  <pageSetup paperSize="9" scale="83" fitToHeight="0" orientation="landscape" r:id="rId1"/>
  <drawing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hMCKzl57C+mCnbpIPZHWsa+Dv5418ZXfCRicDyt4QFw=</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heht2UOEF7rETrrpkw63tuZb2MeXKYa8JBtWDSmoVLk=</DigestValue>
    </Reference>
  </SignedInfo>
  <SignatureValue>Izul8Is1TpaGPtrN1+qrWfc8ADHoI2hJn7rxPBqJ8eo4Silu+aNEVuZvq9n+VlTmS42+b/TnTpUh
LUqjy4/GBk9k4i7+zxaeOPz4DCtPhybgKgcSBM2TPPCVCFG9AGfJRSLUEY3Xs1Gp8tHbI3nvu2eE
LDq0iVM4AajnXcNGsxTnu4sx1lhuiHrRO0Yg6ijcCiczgv5Ss9y96hKuYqWzTeK80A/gkNL2zMrG
49+pbYx/5deN0vq4Eti+nqtySCdDVTXpiXH5IggHucz/wCbqIa0Oz1TeOQS0+t4Yax6HGqlFDpwf
ZBs4mKmJHlBN4fedp6+TzkGWVZKEixgzQfbYlw==</SignatureValue>
  <KeyInfo>
    <X509Data>
      <X509Certificate>MIIHrjCCBZagAwIBAgILANzsUIZUppYNlOswDQYJKoZIhvcNAQELBQAwWzELMAkGA1UEBhMCQlIxFjAUBgNVBAsMDUFDIFN5bmd1bGFySUQxEzARBgNVBAoMCklDUC1CcmFzaWwxHzAdBgNVBAMMFkFDIFN5bmd1bGFySUQgTXVsdGlwbGEwHhcNMjMxMTA3MTY0MzM4WhcNMjQxMTA2MTY0MzM4WjCBojELMAkGA1UEBhMCQlIxEzARBgNVBAsMClByZXNlbmNpYWwxFzAVBgNVBAsMDjIwMTgxNzM1MDAwMTc2MR8wHQYDVQQLDBZBQyBTeW5ndWxhcklEIE11bHRpcGxhMRMwEQYDVQQKDApJQ1AtQnJhc2lsMS8wLQYDVQQDDCZNQVJDRUxJTk8gQU5UT05JTyBWSUNFTlRJTjo3MjkxNTc0OTYwNDCCASIwDQYJKoZIhvcNAQEBBQADggEPADCCAQoCggEBANT9U7QqALJ6cdJOCqCB7i3puwtmaBq/5+KKAS0NA1ee9DJ0yUL6QgKYUtOA6GpeB4NCQokQ9ljMdri3Wb6rEtfy6xQHcMKdETqOgAciI9iAHKdKO6nL40RcRYALO1c7b6efBAu46AscJZj17Ko7t2brOAjox3UKPrNePCnhnzcPAWaSqYcgfdEBdq7URPaX+zGLo/7vcUhIXoWdjqib3pJlQHdWQCXHobvDDA+EEulXMcP5c10k2fTmjyWzvhxqoP4Hg0v0VEm0WOovqSATL6x36tFByeupVwtf6Fgfln0kpVElwPk7zv4AKPebVoOulTrFz0JZNCbILbrmTnUegWsCAwEAAaOCAykwggMlMA4GA1UdDwEB/wQEAwIF4DAdBgNVHSUEFjAUBggrBgEFBQcDBAYIKwYBBQUHAwIwCQYDVR0TBAIwADAfBgNVHSMEGDAWgBST4f9+HeX15E3hOWKLIWmV5q9yFjAdBgNVHQ4EFgQUdEd4LbJ20Yhr1YCN4qfiqJXUrlowfwYIKwYBBQUHAQEEczBxMG8GCCsGAQUFBzAChmNodHRwOi8vc3luZ3VsYXJpZC5jb20uYnIvcmVwb3NpdG9yaW8vYWMtc3luZ3VsYXJpZC1tdWx0aXBsYS9jZXJ0aWZpY2Fkb3MvYWMtc3luZ3VsYXJpZC1tdWx0aXBsYS5wN2IwgYIGA1UdIAR7MHkwdwYHYEwBAgGBBTBsMGoGCCsGAQUFBwIBFl5odHRwOi8vc3luZ3VsYXJpZC5jb20uYnIvcmVwb3NpdG9yaW8vYWMtc3luZ3VsYXJpZC1tdWx0aXBsYS9kcGMvZHBjLWFjLXN5bmd1bGFySUQtbXVsdGlwbGEucGRmMIG9BgNVHREEgbUwgbKgQgYFYEwBAwGgOQQ3MTMwNjE5Njk3MjkxNTc0OTYwNDAwMDAwMDAwMDAwMDAwMDAwMDAwMDAwMDAwMDAwMDAwMDAwMKA0BgVgTAEDBaArBCkwMDAwMDAwMDAwMDAwMDAwMDAwMDAwMDAwMDAwMDAwMDAwMDAwMDAwMKAXBgVgTAEDBqAOBAwwMDAwMDAwMDAwMDCBHW1hcmNlbGlub2Nhc2Fub3ZhNDBAZ21haWwuY29tMIHiBgNVHR8Egdowgdcwb6BtoGuGaWh0dHA6Ly9pY3AtYnJhc2lsLnN5bmd1bGFyaWQuY29tLmJyL3JlcG9zaXRvcmlvL2FjLXN5bmd1bGFyaWQtbXVsdGlwbGEvbGNyL2xjci1hYy1zeW5ndWxhcmlkLW11bHRpcGxhLmNybDBkoGKgYIZeaHR0cDovL3N5bmd1bGFyaWQuY29tLmJyL3JlcG9zaXRvcmlvL2FjLXN5bmd1bGFyaWQtbXVsdGlwbGEvbGNyL2xjci1hYy1zeW5ndWxhcmlkLW11bHRpcGxhLmNybDANBgkqhkiG9w0BAQsFAAOCAgEAhsFw17LtuILAEpC8HXZ7g3/EsI0pahit4+RkxV/g355xE3tiuHAr07MiHKpjuA7fCjMRF/S6F7B90YC8TBHCBCmi49EsATmkf4PiTZJ/zsYn7vVPdXt8EIESeGNCPoJJQHiDv8ihUyZeUhim0lTVqaDcbSoB38VOek8i+9nRZkAO2VHz8uDRI//F8wZtYwx4FM3dKFJBSojTbg8agFXgtoQz4T4yvdT8gLG201URDhJDcRNxAuKW2rbcnKuCATFznLAuI+VpPraSyc0lRV7j6zDjN5MnsDQQtXetDJS3JJGfPe/t9UPjQjkudeuoxn4ru7ikK73W8/V2k8Z8b6J8rsVaFZ5OXcbQRyUVct5/Nefh1VxnB6sP6CG1LzTq8alityA7Hgf1bZ9fQjnGkUTJGho2je7NS6UZdEytxgRp61BzCoaoIiKMLebt7YWhZ26fqbjdO/4fge01LqhJuu6QT1AAscW6kl0BavkrN0TkfpgNeCO5TktTrm9yRulYoAtItADEAP3tCF4Z/07js02DAT3NUDMsCzPmCLqf1rsa0LjLy8hwr1MHkmZZdIXOsNUj4dsL6oIUhZ1NykigI5zTXgPeBy74wKLhdV5va+44X7U03wyWml8j01CMG/OV51g1a9LATBXr2LcxSeO84MtuiTR+FHVjrJ+v9Ul7d6wwfDE=</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Transform>
          <Transform Algorithm="http://www.w3.org/TR/2001/REC-xml-c14n-20010315"/>
        </Transforms>
        <DigestMethod Algorithm="http://www.w3.org/2001/04/xmlenc#sha256"/>
        <DigestValue>fI6CHMHROKEBP7edoji6Wb0YU9uk+JHtXp6E3Jc/FcU=</DigestValue>
      </Reference>
      <Reference URI="/xl/calcChain.xml?ContentType=application/vnd.openxmlformats-officedocument.spreadsheetml.calcChain+xml">
        <DigestMethod Algorithm="http://www.w3.org/2001/04/xmlenc#sha256"/>
        <DigestValue>xp/2CEXvFEjIHe2V0vMpUqW/sEIxZoVYI6HWtuCclOk=</DigestValue>
      </Reference>
      <Reference URI="/xl/ctrlProps/ctrlProp1.xml?ContentType=application/vnd.ms-excel.controlproperties+xml">
        <DigestMethod Algorithm="http://www.w3.org/2001/04/xmlenc#sha256"/>
        <DigestValue>fBwN8z30nmv6rEI+4dJlxiNm1ZJ5sTZW0h/0aNMjImU=</DigestValue>
      </Reference>
      <Reference URI="/xl/ctrlProps/ctrlProp10.xml?ContentType=application/vnd.ms-excel.controlproperties+xml">
        <DigestMethod Algorithm="http://www.w3.org/2001/04/xmlenc#sha256"/>
        <DigestValue>fBwN8z30nmv6rEI+4dJlxiNm1ZJ5sTZW0h/0aNMjImU=</DigestValue>
      </Reference>
      <Reference URI="/xl/ctrlProps/ctrlProp11.xml?ContentType=application/vnd.ms-excel.controlproperties+xml">
        <DigestMethod Algorithm="http://www.w3.org/2001/04/xmlenc#sha256"/>
        <DigestValue>fBwN8z30nmv6rEI+4dJlxiNm1ZJ5sTZW0h/0aNMjImU=</DigestValue>
      </Reference>
      <Reference URI="/xl/ctrlProps/ctrlProp12.xml?ContentType=application/vnd.ms-excel.controlproperties+xml">
        <DigestMethod Algorithm="http://www.w3.org/2001/04/xmlenc#sha256"/>
        <DigestValue>fBwN8z30nmv6rEI+4dJlxiNm1ZJ5sTZW0h/0aNMjImU=</DigestValue>
      </Reference>
      <Reference URI="/xl/ctrlProps/ctrlProp13.xml?ContentType=application/vnd.ms-excel.controlproperties+xml">
        <DigestMethod Algorithm="http://www.w3.org/2001/04/xmlenc#sha256"/>
        <DigestValue>fBwN8z30nmv6rEI+4dJlxiNm1ZJ5sTZW0h/0aNMjImU=</DigestValue>
      </Reference>
      <Reference URI="/xl/ctrlProps/ctrlProp14.xml?ContentType=application/vnd.ms-excel.controlproperties+xml">
        <DigestMethod Algorithm="http://www.w3.org/2001/04/xmlenc#sha256"/>
        <DigestValue>fBwN8z30nmv6rEI+4dJlxiNm1ZJ5sTZW0h/0aNMjImU=</DigestValue>
      </Reference>
      <Reference URI="/xl/ctrlProps/ctrlProp15.xml?ContentType=application/vnd.ms-excel.controlproperties+xml">
        <DigestMethod Algorithm="http://www.w3.org/2001/04/xmlenc#sha256"/>
        <DigestValue>fBwN8z30nmv6rEI+4dJlxiNm1ZJ5sTZW0h/0aNMjImU=</DigestValue>
      </Reference>
      <Reference URI="/xl/ctrlProps/ctrlProp16.xml?ContentType=application/vnd.ms-excel.controlproperties+xml">
        <DigestMethod Algorithm="http://www.w3.org/2001/04/xmlenc#sha256"/>
        <DigestValue>dh9hvLZIIL5Gia62QiVYU78qk1qddQiT0VmViEY/J2s=</DigestValue>
      </Reference>
      <Reference URI="/xl/ctrlProps/ctrlProp17.xml?ContentType=application/vnd.ms-excel.controlproperties+xml">
        <DigestMethod Algorithm="http://www.w3.org/2001/04/xmlenc#sha256"/>
        <DigestValue>boIijvNrlZVcDZdk0xyStXk2fGJ6xFPDuS00d89lWr0=</DigestValue>
      </Reference>
      <Reference URI="/xl/ctrlProps/ctrlProp18.xml?ContentType=application/vnd.ms-excel.controlproperties+xml">
        <DigestMethod Algorithm="http://www.w3.org/2001/04/xmlenc#sha256"/>
        <DigestValue>fBwN8z30nmv6rEI+4dJlxiNm1ZJ5sTZW0h/0aNMjImU=</DigestValue>
      </Reference>
      <Reference URI="/xl/ctrlProps/ctrlProp19.xml?ContentType=application/vnd.ms-excel.controlproperties+xml">
        <DigestMethod Algorithm="http://www.w3.org/2001/04/xmlenc#sha256"/>
        <DigestValue>fBwN8z30nmv6rEI+4dJlxiNm1ZJ5sTZW0h/0aNMjImU=</DigestValue>
      </Reference>
      <Reference URI="/xl/ctrlProps/ctrlProp2.xml?ContentType=application/vnd.ms-excel.controlproperties+xml">
        <DigestMethod Algorithm="http://www.w3.org/2001/04/xmlenc#sha256"/>
        <DigestValue>fBwN8z30nmv6rEI+4dJlxiNm1ZJ5sTZW0h/0aNMjImU=</DigestValue>
      </Reference>
      <Reference URI="/xl/ctrlProps/ctrlProp20.xml?ContentType=application/vnd.ms-excel.controlproperties+xml">
        <DigestMethod Algorithm="http://www.w3.org/2001/04/xmlenc#sha256"/>
        <DigestValue>fBwN8z30nmv6rEI+4dJlxiNm1ZJ5sTZW0h/0aNMjImU=</DigestValue>
      </Reference>
      <Reference URI="/xl/ctrlProps/ctrlProp21.xml?ContentType=application/vnd.ms-excel.controlproperties+xml">
        <DigestMethod Algorithm="http://www.w3.org/2001/04/xmlenc#sha256"/>
        <DigestValue>fBwN8z30nmv6rEI+4dJlxiNm1ZJ5sTZW0h/0aNMjImU=</DigestValue>
      </Reference>
      <Reference URI="/xl/ctrlProps/ctrlProp22.xml?ContentType=application/vnd.ms-excel.controlproperties+xml">
        <DigestMethod Algorithm="http://www.w3.org/2001/04/xmlenc#sha256"/>
        <DigestValue>fBwN8z30nmv6rEI+4dJlxiNm1ZJ5sTZW0h/0aNMjImU=</DigestValue>
      </Reference>
      <Reference URI="/xl/ctrlProps/ctrlProp3.xml?ContentType=application/vnd.ms-excel.controlproperties+xml">
        <DigestMethod Algorithm="http://www.w3.org/2001/04/xmlenc#sha256"/>
        <DigestValue>fBwN8z30nmv6rEI+4dJlxiNm1ZJ5sTZW0h/0aNMjImU=</DigestValue>
      </Reference>
      <Reference URI="/xl/ctrlProps/ctrlProp4.xml?ContentType=application/vnd.ms-excel.controlproperties+xml">
        <DigestMethod Algorithm="http://www.w3.org/2001/04/xmlenc#sha256"/>
        <DigestValue>fBwN8z30nmv6rEI+4dJlxiNm1ZJ5sTZW0h/0aNMjImU=</DigestValue>
      </Reference>
      <Reference URI="/xl/ctrlProps/ctrlProp5.xml?ContentType=application/vnd.ms-excel.controlproperties+xml">
        <DigestMethod Algorithm="http://www.w3.org/2001/04/xmlenc#sha256"/>
        <DigestValue>fBwN8z30nmv6rEI+4dJlxiNm1ZJ5sTZW0h/0aNMjImU=</DigestValue>
      </Reference>
      <Reference URI="/xl/ctrlProps/ctrlProp6.xml?ContentType=application/vnd.ms-excel.controlproperties+xml">
        <DigestMethod Algorithm="http://www.w3.org/2001/04/xmlenc#sha256"/>
        <DigestValue>fBwN8z30nmv6rEI+4dJlxiNm1ZJ5sTZW0h/0aNMjImU=</DigestValue>
      </Reference>
      <Reference URI="/xl/ctrlProps/ctrlProp7.xml?ContentType=application/vnd.ms-excel.controlproperties+xml">
        <DigestMethod Algorithm="http://www.w3.org/2001/04/xmlenc#sha256"/>
        <DigestValue>fBwN8z30nmv6rEI+4dJlxiNm1ZJ5sTZW0h/0aNMjImU=</DigestValue>
      </Reference>
      <Reference URI="/xl/ctrlProps/ctrlProp8.xml?ContentType=application/vnd.ms-excel.controlproperties+xml">
        <DigestMethod Algorithm="http://www.w3.org/2001/04/xmlenc#sha256"/>
        <DigestValue>fBwN8z30nmv6rEI+4dJlxiNm1ZJ5sTZW0h/0aNMjImU=</DigestValue>
      </Reference>
      <Reference URI="/xl/ctrlProps/ctrlProp9.xml?ContentType=application/vnd.ms-excel.controlproperties+xml">
        <DigestMethod Algorithm="http://www.w3.org/2001/04/xmlenc#sha256"/>
        <DigestValue>fBwN8z30nmv6rEI+4dJlxiNm1ZJ5sTZW0h/0aNMjImU=</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uWX52h7olg+PFY/GkFTDFdyBbrOZlOU2iSM2S8keCUM=</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uWX52h7olg+PFY/GkFTDFdyBbrOZlOU2iSM2S8keCUM=</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_rels/vmlDrawing3.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_rels/vmlDrawing4.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drawing1.xml?ContentType=application/vnd.openxmlformats-officedocument.drawing+xml">
        <DigestMethod Algorithm="http://www.w3.org/2001/04/xmlenc#sha256"/>
        <DigestValue>YVSDQLmY2LW0Vpep6P7W8pZ2pLzOYYz4d/L3K8t6oVE=</DigestValue>
      </Reference>
      <Reference URI="/xl/drawings/drawing2.xml?ContentType=application/vnd.openxmlformats-officedocument.drawing+xml">
        <DigestMethod Algorithm="http://www.w3.org/2001/04/xmlenc#sha256"/>
        <DigestValue>zodj1olWunbbhE2RdJdbxiqSii+LP9t6t0xUJ9WenNA=</DigestValue>
      </Reference>
      <Reference URI="/xl/drawings/drawing3.xml?ContentType=application/vnd.openxmlformats-officedocument.drawing+xml">
        <DigestMethod Algorithm="http://www.w3.org/2001/04/xmlenc#sha256"/>
        <DigestValue>bcqNg70d37EJIehQU949vyvTo2hzfHT6ZA/xQqAkXM0=</DigestValue>
      </Reference>
      <Reference URI="/xl/drawings/drawing4.xml?ContentType=application/vnd.openxmlformats-officedocument.drawing+xml">
        <DigestMethod Algorithm="http://www.w3.org/2001/04/xmlenc#sha256"/>
        <DigestValue>EP8hWmKIoXKFJ/d139IAiZpziMBhJc/mSdGKnMW+LH0=</DigestValue>
      </Reference>
      <Reference URI="/xl/drawings/drawing5.xml?ContentType=application/vnd.openxmlformats-officedocument.drawing+xml">
        <DigestMethod Algorithm="http://www.w3.org/2001/04/xmlenc#sha256"/>
        <DigestValue>qn4dF0H3qYpdWRO8RLvh+xxxlfmQ3ccMtRg8r2S3q9E=</DigestValue>
      </Reference>
      <Reference URI="/xl/drawings/drawing6.xml?ContentType=application/vnd.openxmlformats-officedocument.drawing+xml">
        <DigestMethod Algorithm="http://www.w3.org/2001/04/xmlenc#sha256"/>
        <DigestValue>75t4aeu9XOSQtYEgDTnPQMLFk3lZZSdUssFgQ5I2Voc=</DigestValue>
      </Reference>
      <Reference URI="/xl/drawings/drawing7.xml?ContentType=application/vnd.openxmlformats-officedocument.drawing+xml">
        <DigestMethod Algorithm="http://www.w3.org/2001/04/xmlenc#sha256"/>
        <DigestValue>wPwUYWozvyRq0qbIAl5cZNgmi1oYnx6iqvKQ6xpEGlg=</DigestValue>
      </Reference>
      <Reference URI="/xl/drawings/vmlDrawing1.vml?ContentType=application/vnd.openxmlformats-officedocument.vmlDrawing">
        <DigestMethod Algorithm="http://www.w3.org/2001/04/xmlenc#sha256"/>
        <DigestValue>hKfAfpHASS2u8ukwiHcTKk9SH6n6yVgSRzB+PP+EjA4=</DigestValue>
      </Reference>
      <Reference URI="/xl/drawings/vmlDrawing2.vml?ContentType=application/vnd.openxmlformats-officedocument.vmlDrawing">
        <DigestMethod Algorithm="http://www.w3.org/2001/04/xmlenc#sha256"/>
        <DigestValue>3lr1OAOE+xrjFXqtaAL4e1qRlN53Z5iMdcmTFNNsLDA=</DigestValue>
      </Reference>
      <Reference URI="/xl/drawings/vmlDrawing3.vml?ContentType=application/vnd.openxmlformats-officedocument.vmlDrawing">
        <DigestMethod Algorithm="http://www.w3.org/2001/04/xmlenc#sha256"/>
        <DigestValue>AV3NaiWa/B68sfIJYzXIwSGA0VgO/hkH0y1fWj0l1Gc=</DigestValue>
      </Reference>
      <Reference URI="/xl/drawings/vmlDrawing4.vml?ContentType=application/vnd.openxmlformats-officedocument.vmlDrawing">
        <DigestMethod Algorithm="http://www.w3.org/2001/04/xmlenc#sha256"/>
        <DigestValue>WF8TVYx28fGgLqDhPBWqCRhI7fKyE4498qk3HxycRYU=</DigestValue>
      </Reference>
      <Reference URI="/xl/drawings/vmlDrawing5.vml?ContentType=application/vnd.openxmlformats-officedocument.vmlDrawing">
        <DigestMethod Algorithm="http://www.w3.org/2001/04/xmlenc#sha256"/>
        <DigestValue>2CAkvbmArhWSpkZZiwv+szFhnMV//PmUVeuWCoFpDEI=</DigestValue>
      </Reference>
      <Reference URI="/xl/embeddings/oleObject1.bin?ContentType=application/vnd.openxmlformats-officedocument.oleObject">
        <DigestMethod Algorithm="http://www.w3.org/2001/04/xmlenc#sha256"/>
        <DigestValue>SyKHblYUOx6hcZTsoolT0tW9i33z2+xJB0LTIc8+EPw=</DigestValue>
      </Reference>
      <Reference URI="/xl/embeddings/oleObject2.bin?ContentType=application/vnd.openxmlformats-officedocument.oleObject">
        <DigestMethod Algorithm="http://www.w3.org/2001/04/xmlenc#sha256"/>
        <DigestValue>6ar56shYwLg9EW536jeaLKCNS4eSIc4NosAGTKvgFvQ=</DigestValue>
      </Reference>
      <Reference URI="/xl/embeddings/oleObject3.bin?ContentType=application/vnd.openxmlformats-officedocument.oleObject">
        <DigestMethod Algorithm="http://www.w3.org/2001/04/xmlenc#sha256"/>
        <DigestValue>toVHy0jYTFehdDhiiomZnKJ8kAX+dmOT0+Wj+eYg7mU=</DigestValue>
      </Reference>
      <Reference URI="/xl/embeddings/oleObject4.bin?ContentType=application/vnd.openxmlformats-officedocument.oleObject">
        <DigestMethod Algorithm="http://www.w3.org/2001/04/xmlenc#sha256"/>
        <DigestValue>tilR0gwU/DSweF20biL6HkUbl9SpXbkgVxzziNEryzs=</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9ikVOUA2Dkg+sZCynYN9gzxwBFLdlInRMXwSSap0684=</DigestValue>
      </Reference>
      <Reference URI="/xl/externalLinks/externalLink1.xml?ContentType=application/vnd.openxmlformats-officedocument.spreadsheetml.externalLink+xml">
        <DigestMethod Algorithm="http://www.w3.org/2001/04/xmlenc#sha256"/>
        <DigestValue>6EHP0M1gCeHVRL9SKaisUjszWRlCl8hziJ968R3Xmio=</DigestValue>
      </Reference>
      <Reference URI="/xl/media/image1.emf?ContentType=image/x-emf">
        <DigestMethod Algorithm="http://www.w3.org/2001/04/xmlenc#sha256"/>
        <DigestValue>hkpJPCNAxd5gCyn2TldWX2/bIRPuewDd9mxtXpqZJ4I=</DigestValue>
      </Reference>
      <Reference URI="/xl/media/image2.png?ContentType=image/png">
        <DigestMethod Algorithm="http://www.w3.org/2001/04/xmlenc#sha256"/>
        <DigestValue>MUgoUW/tO71B5IeVpZ3RunA5npcKyNpJDEzOQ9kwn3w=</DigestValue>
      </Reference>
      <Reference URI="/xl/printerSettings/printerSettings1.bin?ContentType=application/vnd.openxmlformats-officedocument.spreadsheetml.printerSettings">
        <DigestMethod Algorithm="http://www.w3.org/2001/04/xmlenc#sha256"/>
        <DigestValue>C3LTiue/JkmyxpWRH5Y5J4MYqmXLIEcG/yu2UxfyDMc=</DigestValue>
      </Reference>
      <Reference URI="/xl/printerSettings/printerSettings2.bin?ContentType=application/vnd.openxmlformats-officedocument.spreadsheetml.printerSettings">
        <DigestMethod Algorithm="http://www.w3.org/2001/04/xmlenc#sha256"/>
        <DigestValue>O0RLY90UXVT+Z8sL947ewIASPAdSj66xfCZMSYgJnOA=</DigestValue>
      </Reference>
      <Reference URI="/xl/printerSettings/printerSettings3.bin?ContentType=application/vnd.openxmlformats-officedocument.spreadsheetml.printerSettings">
        <DigestMethod Algorithm="http://www.w3.org/2001/04/xmlenc#sha256"/>
        <DigestValue>C3LTiue/JkmyxpWRH5Y5J4MYqmXLIEcG/yu2UxfyDMc=</DigestValue>
      </Reference>
      <Reference URI="/xl/printerSettings/printerSettings4.bin?ContentType=application/vnd.openxmlformats-officedocument.spreadsheetml.printerSettings">
        <DigestMethod Algorithm="http://www.w3.org/2001/04/xmlenc#sha256"/>
        <DigestValue>C3LTiue/JkmyxpWRH5Y5J4MYqmXLIEcG/yu2UxfyDMc=</DigestValue>
      </Reference>
      <Reference URI="/xl/printerSettings/printerSettings5.bin?ContentType=application/vnd.openxmlformats-officedocument.spreadsheetml.printerSettings">
        <DigestMethod Algorithm="http://www.w3.org/2001/04/xmlenc#sha256"/>
        <DigestValue>VbNFkJJEaojEow2O8gDabzR2cIdpDdkhFBlzfkVsOjo=</DigestValue>
      </Reference>
      <Reference URI="/xl/printerSettings/printerSettings6.bin?ContentType=application/vnd.openxmlformats-officedocument.spreadsheetml.printerSettings">
        <DigestMethod Algorithm="http://www.w3.org/2001/04/xmlenc#sha256"/>
        <DigestValue>C3LTiue/JkmyxpWRH5Y5J4MYqmXLIEcG/yu2UxfyDMc=</DigestValue>
      </Reference>
      <Reference URI="/xl/printerSettings/printerSettings7.bin?ContentType=application/vnd.openxmlformats-officedocument.spreadsheetml.printerSettings">
        <DigestMethod Algorithm="http://www.w3.org/2001/04/xmlenc#sha256"/>
        <DigestValue>nPd+KiEAaScfRKU5WhhhE935TKEUgDjFdgU4vpYaIHg=</DigestValue>
      </Reference>
      <Reference URI="/xl/printerSettings/printerSettings8.bin?ContentType=application/vnd.openxmlformats-officedocument.spreadsheetml.printerSettings">
        <DigestMethod Algorithm="http://www.w3.org/2001/04/xmlenc#sha256"/>
        <DigestValue>VV+ztA5PsBpfuhQCz6Qe3BtHLEjXbXMnWevxLHEg/Ec=</DigestValue>
      </Reference>
      <Reference URI="/xl/sharedStrings.xml?ContentType=application/vnd.openxmlformats-officedocument.spreadsheetml.sharedStrings+xml">
        <DigestMethod Algorithm="http://www.w3.org/2001/04/xmlenc#sha256"/>
        <DigestValue>dEBq21xXadSOVZOyjZLVXUFz2KthtVltykhp40g+l7k=</DigestValue>
      </Reference>
      <Reference URI="/xl/styles.xml?ContentType=application/vnd.openxmlformats-officedocument.spreadsheetml.styles+xml">
        <DigestMethod Algorithm="http://www.w3.org/2001/04/xmlenc#sha256"/>
        <DigestValue>ZxuqjJaEXZkz7dLouR9lxrEkQ85fKuiFuLEEkiQ64bE=</DigestValue>
      </Reference>
      <Reference URI="/xl/theme/theme1.xml?ContentType=application/vnd.openxmlformats-officedocument.theme+xml">
        <DigestMethod Algorithm="http://www.w3.org/2001/04/xmlenc#sha256"/>
        <DigestValue>053+jyl9WWWrW+M6aO+q/HCLhSvDP9HaBllKuEz5RlI=</DigestValue>
      </Reference>
      <Reference URI="/xl/workbook.xml?ContentType=application/vnd.openxmlformats-officedocument.spreadsheetml.sheet.main+xml">
        <DigestMethod Algorithm="http://www.w3.org/2001/04/xmlenc#sha256"/>
        <DigestValue>dW0DneDsG8xESMJXZ6Jbo58up/XLFtV1+WVzBnQ4mnk=</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Transform>
          <Transform Algorithm="http://www.w3.org/TR/2001/REC-xml-c14n-20010315"/>
        </Transforms>
        <DigestMethod Algorithm="http://www.w3.org/2001/04/xmlenc#sha256"/>
        <DigestValue>ByZqGT1BoY/yQqOJI5OrjRSXNAea+M3r966uf6p+s+w=</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Transform>
          <Transform Algorithm="http://www.w3.org/TR/2001/REC-xml-c14n-20010315"/>
        </Transforms>
        <DigestMethod Algorithm="http://www.w3.org/2001/04/xmlenc#sha256"/>
        <DigestValue>IyypRkgviz+uuVaSS19CXvlBPNvdzaok+TjKg2sQghA=</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Transform>
          <Transform Algorithm="http://www.w3.org/TR/2001/REC-xml-c14n-20010315"/>
        </Transforms>
        <DigestMethod Algorithm="http://www.w3.org/2001/04/xmlenc#sha256"/>
        <DigestValue>kTB0Z6Ae7VIpl7BNvE9w2YI5UhWeflIA3Sara4lKExs=</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Transform>
          <Transform Algorithm="http://www.w3.org/TR/2001/REC-xml-c14n-20010315"/>
        </Transforms>
        <DigestMethod Algorithm="http://www.w3.org/2001/04/xmlenc#sha256"/>
        <DigestValue>/9B303/JpwBc/yfZryKK4OFCp+XugsA/CPCx76NMfZU=</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meE4kMeTIeJX4sTZpjsvUFlEMg7C4HNgUiT1brcIyTo=</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9T+yw4wrsh9mj6LX9ttMHSq7Qcj1J3NzJF8ZBQ59Fos=</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CwvGKO7du/4VK3JXwI1xC26LuLly21vgfyS4zPmBQJw=</DigestValue>
      </Reference>
      <Reference URI="/xl/worksheets/sheet1.xml?ContentType=application/vnd.openxmlformats-officedocument.spreadsheetml.worksheet+xml">
        <DigestMethod Algorithm="http://www.w3.org/2001/04/xmlenc#sha256"/>
        <DigestValue>PljR58Qz2/Qia/ny/xKpj0zCF/jkRZmqw7vmTCImNWw=</DigestValue>
      </Reference>
      <Reference URI="/xl/worksheets/sheet2.xml?ContentType=application/vnd.openxmlformats-officedocument.spreadsheetml.worksheet+xml">
        <DigestMethod Algorithm="http://www.w3.org/2001/04/xmlenc#sha256"/>
        <DigestValue>F5ET5DdFT0yXS8DZKFhFqM/osh1hBSHJtFa0srysInc=</DigestValue>
      </Reference>
      <Reference URI="/xl/worksheets/sheet3.xml?ContentType=application/vnd.openxmlformats-officedocument.spreadsheetml.worksheet+xml">
        <DigestMethod Algorithm="http://www.w3.org/2001/04/xmlenc#sha256"/>
        <DigestValue>sdeYisB+zUpRB1h4vwmUC0TZldystWyWhRcCov10tgw=</DigestValue>
      </Reference>
      <Reference URI="/xl/worksheets/sheet4.xml?ContentType=application/vnd.openxmlformats-officedocument.spreadsheetml.worksheet+xml">
        <DigestMethod Algorithm="http://www.w3.org/2001/04/xmlenc#sha256"/>
        <DigestValue>b4HDpzFHaG5N0YZE5nDDpKTlHHMQGGfegEhGJpxE/0g=</DigestValue>
      </Reference>
      <Reference URI="/xl/worksheets/sheet5.xml?ContentType=application/vnd.openxmlformats-officedocument.spreadsheetml.worksheet+xml">
        <DigestMethod Algorithm="http://www.w3.org/2001/04/xmlenc#sha256"/>
        <DigestValue>8Qe2Dp3Axxiuwx++nGitGSbv36/jGeV5AQKwlRD3VUg=</DigestValue>
      </Reference>
      <Reference URI="/xl/worksheets/sheet6.xml?ContentType=application/vnd.openxmlformats-officedocument.spreadsheetml.worksheet+xml">
        <DigestMethod Algorithm="http://www.w3.org/2001/04/xmlenc#sha256"/>
        <DigestValue>ttQdFgHpMDYAUGGM4CC0bXjevdIQTM5vuuIs64Xb1Z4=</DigestValue>
      </Reference>
      <Reference URI="/xl/worksheets/sheet7.xml?ContentType=application/vnd.openxmlformats-officedocument.spreadsheetml.worksheet+xml">
        <DigestMethod Algorithm="http://www.w3.org/2001/04/xmlenc#sha256"/>
        <DigestValue>VWd9pnrKaZ/taklLQuRiZ+wUT1kEpbD9TRe9Pl6YbsQ=</DigestValue>
      </Reference>
      <Reference URI="/xl/worksheets/sheet8.xml?ContentType=application/vnd.openxmlformats-officedocument.spreadsheetml.worksheet+xml">
        <DigestMethod Algorithm="http://www.w3.org/2001/04/xmlenc#sha256"/>
        <DigestValue>ZIVeSf4PkqpjQUEtKVTTaGdb52DYdn+PW/TEViTUDN0=</DigestValue>
      </Reference>
      <Reference URI="/xl/worksheets/sheet9.xml?ContentType=application/vnd.openxmlformats-officedocument.spreadsheetml.worksheet+xml">
        <DigestMethod Algorithm="http://www.w3.org/2001/04/xmlenc#sha256"/>
        <DigestValue>XYn2qQTJWaKxKNFUMnsJvRFKKdR0KdPvldvluedF0y4=</DigestValue>
      </Reference>
    </Manifest>
    <SignatureProperties>
      <SignatureProperty Id="idSignatureTime" Target="#idPackageSignature">
        <mdssi:SignatureTime xmlns:mdssi="http://schemas.openxmlformats.org/package/2006/digital-signature">
          <mdssi:Format>YYYY-MM-DDThh:mm:ssTZD</mdssi:Format>
          <mdssi:Value>2024-09-19T17:45:17Z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2024-09-19T17:45:17Z</xd:SigningTime>
          <xd:SigningCertificate>
            <xd:Cert>
              <xd:CertDigest>
                <DigestMethod Algorithm="http://www.w3.org/2001/04/xmlenc#sha256"/>
                <DigestValue>Xr1NtoM2eWwu8SOJoxrwZRSzn6gYo5KA9C3nh+4neyw=</DigestValue>
              </xd:CertDigest>
              <xd:IssuerSerial>
                <X509IssuerName>CN=AC SyngularID Multipla, O=ICP-Brasil, OU=AC SyngularID, C=BR</X509IssuerName>
                <X509SerialNumber>1043279860250961773434091</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http://uri.etsi.org/01903/v1.2.2#ProofOfOrigin</xd:Identifier>
              <xd:Description>Criou e aprovou este documento</xd:Description>
            </xd:CommitmentTypeId>
            <xd:AllSignedDataObjects/>
          </xd:CommitmentTypeIndication>
        </xd:SignedDataObjectProperties>
      </xd:SignedProperties>
      <xd:UnsignedProperties>
        <xd:UnsignedSignatureProperties>
          <xd:CertificateValues>
            <xd:EncapsulatedX509Certificate>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F0OAVxBMN+TZEwyVvSbCni4Ln5XNhs/fz7jfB3mGDs1IptiXNcJiRDgOy7tzukwPVRgLbKlVy52kq/tr83cbskJcS6FfsO6T22xfOEO8uZ1uJ+jTPYOyBFjjOXBx9XB4NbNcpCE8KL9+WStpmLS77/IUqbkUsD3oA+jHyHmnHqNayTmKnr4z/OxiTxNNayEsK2yiO686vknp+5dy6G3axwlmQkbsXKnVeyKN4IuKUBTDKrxSmDuHievofjT/YwJ/DiT19lUOWoQGKhUax7WnWCw6ufPcPn1NsskZIlCPwKoY8RR4zCuLO8pzb/hCNoUAf0TNjnS9gHP1hVE0PDqPxB9OT7ejMtmPAWLIw64/2m9cy8lV8UXO1bX1tToMF+q0pA/LTwDytdw1AoM/OcNqVZRLxa59RZsuLbLPLC0tzRe13CzXBgecbotmKNi2hAaWMEyfjmvcJFVI9CUqlmNenxUIf9huy7nrNAROLC47AmrTmuFIvlAhRBb7mu4GrYfsUg/IuKhCXHpBpT01aBdFHAz0BYgdJVd6PvzyD9wkE9Mtfb81AFq9eWgOnt6CyD1DZl5cCv6dpW/ULXM+ObExX4hvgrH8yZHZZOsIKpikYodILZSgRm1q9JefYsa8nRlg/WGgIsgMevXuhzwLf/5XU8CAwEAAaOCAgEwggH9MA4GA1UdDwEB/wQEAwIBBjAPBgNVHRMBAf8EBTADAQH/MB8GA1UdIwQYMBaAFFA4fULkUckHQ1hjwGtjrP+gc/PgMB0GA1UdDgQWBBST4f9+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JxA4/XYx2tMzjdxdIZGGTTJFoP0V2yNZNXT9s5Ab/ksFFXex8eSandd1EraXzoUHDmrVdF/LTUSqNZdzvZvPglCHkTXoxMJJycMvayOT6asVy9UWqCiVJvZFA8oOXvLSwR8Dt6M2NcBK9NpDaaqgjGKZlHeK2hDMNgRUaVWK9QuWUwlJUMqK8U8Qi51iOJkM9jpv1Fg460TZqHU7BwLU1YoI7ADa2soVHYNcZaaWKO6L+74d6j3TueQ8jcnHw8moXV4zYSsMQau+yA5IlRlDYXQl4iCcG2wBbEAMNuJUCmgg2G+jihAQfXWR/JRDCBaNPrFqVJPkZqGKqN60gCav6cxbYKH2ZSipY9nO7W3sStJjIp5dUk55LVAdGMPc9IYDiYMR57TKZm+QX/zT6bliA4Lr0EnYeOP/Qvl2iRSrL6dSAgyqxpZa2hH75ww+zWsO5qAbnCYwIkTvidixXOap5VBJYAG1d+o+IQ9+hQdtKCq46rQCeOV0L87lNCdC7iadLRxlYfePohfYY0avR2im1lxlTPPLUVfYPF3tGYEEcQoU6JSdCnI9SBz0UOHNgKUc+rK9V034eCqiSCUUY+l8ifaEAdtMZnYpx5k+TLCAwHh668</xd:EncapsulatedX509Certificate>
            <xd:EncapsulatedX509Certificate>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di0cX1UCcm8bp7wt1Nz7quHmM7tGPH9ri6/6CmIP3hy3Ww4ivFxOJSYsUwoxJcs4SiA3oOr7IAr6VRkYo1eohcE+ZQOEnE7Id5AD19dBeOmcgYfrH7kOKSrmFeaJXs+KCAXgd04WzqVRKMMsoEIIps9SHUwwL4KSR3Ecyyd3mMlJPBtyoaPqBz+e8nY3i/JVFvVIoTxoBKJqJyUtvS0l0baiZUPBtG3zd5es65OM4h2tYkrWDHvWoffHaQdIJC2ke4SIojX0ozTWaeMd0Az4USCKfb/MhFg2WtwalWKZOBKGiG8fpsKErq9gxoGpoLmqkvq3AlHk6bpkhfnEs/LpdV0TfbeCs/weK63UoMXqSOMkIr8eO9mLjZoXg5xDiF5TW1EH1XFY2j91ODgZ+xlOf6KO+/2NA26nJfHbeJwm0eRg5rgPZFCUdk9Lf9rUXEDqidZwQmofxa6OGN9lr0Sed4HpQegeacyfbOrBB8MfcOMqUf9oZvimDlqXEQUaRkgN2DJ5Eqmw32AE1APdqQ/nt0brI6PVt4oEdcV06wb7X2aWSc2C3V582JqTv0g6I2901hesvfadVbOLA118uNodiu2lxji/e4mSaXcEEO4u30hNtU/6zXANOh0Jtf5X8lHczaNFqj2BT9AxdJjlFWBZ2v7SwEcCTKLSFBLBxTN+UCAwEAAaOBvDCBuTAOBgNVHQ8BAf8EBAMCAQYwFQYDVR0gBA4wDDAKBgZgTAEBgRwwADA/BgNVHR8EODA2MDSgMqAwhi5odHRwOi8vYWNyYWl6LmljcGJyYXNpbC5nb3YuYnIvTENSYWNyYWl6djUuY3JsMB8GA1UdIwQYMBaAFGmovnXZxO9s5xNF5GFu5Wj4tkBeMB0GA1UdDgQWBBRQOH1C5FHJB0NYY8BrY6z/oHPz4DAPBgNVHRMBAf8EBTADAQH/MA0GCSqGSIb3DQEBDQUAA4ICAQB9ZGipb+KsqGoaeE5p8BeGFnbj8UXfEoXBP5K1ggj6MUuzj33HvZqvrJ06uVOpIFlUX60ANxYsSexMDqSzgXYcb21YcxbRcD1fYdq5lqk759i9BeGK6SvfyNeKaEwpdhBQK24vkT1nxP7MeyN8vLwldchNlM28GrRuUwwHTOohN973juPwAdnJUIAxPjvZzzfNs2Oq4/ksQbFgObb6ltBRDvS20J4wBUbDSjkkSww2gQP08NFtQXB/1vpFwP6wdfwpmIQ5tHpi0UBW1rJJZ9AqGhS3ciB1om1chG9iRa/QzBqCHHGN/0hlrdsZMxEKdosuvNPphaJwlNS+ffo79KWPp6KLerx1Nq6QIVLTyqvWIqmpRjjFTv7dxwoFr8ioq+81K/nRotMu5D0CeqqzUXlbCVtLDOIMUSOVQ61IBHT1NwoVeABOl2qEdJ+sAxDuxFzIyh9FVhBE4vnHaDArb28yESBvhUQmoEGrTSp4Ee8ynu3VkXI9hxVsQGooZbf0CpE5RKWj2TLW0dvxIyGc1yH5LLMy75ejIyoskN6rSkO8mCy6bBOqtW5RpU7eZG+257hZ8y5ZL67VWX+eHyMudrUw10gBG4dy/sdg2r82QAL1iuqPd37ZHy4GNKurtYUPou6IZ18xPPs/KWglKa+00PErdGlLgNIYv8Y6QBabf9G6LQ==</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8</vt:i4>
      </vt:variant>
    </vt:vector>
  </HeadingPairs>
  <TitlesOfParts>
    <vt:vector size="16" baseType="lpstr">
      <vt:lpstr>Banco</vt:lpstr>
      <vt:lpstr>Planilha1</vt:lpstr>
      <vt:lpstr>Composições</vt:lpstr>
      <vt:lpstr>Cotações</vt:lpstr>
      <vt:lpstr>Relatórios</vt:lpstr>
      <vt:lpstr>Busca</vt:lpstr>
      <vt:lpstr>P.O.</vt:lpstr>
      <vt:lpstr>CRONO</vt:lpstr>
      <vt:lpstr>Composições!Area_de_impressao</vt:lpstr>
      <vt:lpstr>Cotações!Area_de_impressao</vt:lpstr>
      <vt:lpstr>Banco!Titulos_de_impressao</vt:lpstr>
      <vt:lpstr>Busca!Titulos_de_impressao</vt:lpstr>
      <vt:lpstr>Composições!Titulos_de_impressao</vt:lpstr>
      <vt:lpstr>CRONO!Titulos_de_impressao</vt:lpstr>
      <vt:lpstr>P.O.!Titulos_de_impressao</vt:lpstr>
      <vt:lpstr>Relatórios!Titulos_de_impressao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Lenz Leite</dc:creator>
  <cp:lastModifiedBy>Usuário</cp:lastModifiedBy>
  <cp:lastPrinted>2024-09-04T14:52:54Z</cp:lastPrinted>
  <dcterms:created xsi:type="dcterms:W3CDTF">1997-01-10T22:22:50Z</dcterms:created>
  <dcterms:modified xsi:type="dcterms:W3CDTF">2024-09-19T17:45:10Z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2023-11-16T20:28:40Z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a87d18fd-0c68-4db9-a3a1-f824c950ea51</vt:lpwstr>
  </property>
  <property fmtid="{D5CDD505-2E9C-101B-9397-08002B2CF9AE}" pid="8" name="MSIP_Label_fde7aacd-7cc4-4c31-9e6f-7ef306428f09_ContentBits">
    <vt:lpwstr>1</vt:lpwstr>
  </property>
</Properties>
</file>